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ian\OneDrive\Desktop\"/>
    </mc:Choice>
  </mc:AlternateContent>
  <xr:revisionPtr revIDLastSave="0" documentId="13_ncr:1_{80D1A0B0-D67D-486A-8B02-48CC83B02CCB}" xr6:coauthVersionLast="47" xr6:coauthVersionMax="47" xr10:uidLastSave="{00000000-0000-0000-0000-000000000000}"/>
  <bookViews>
    <workbookView xWindow="-120" yWindow="-120" windowWidth="20730" windowHeight="11040" firstSheet="2" activeTab="3" xr2:uid="{20856866-E934-4021-9377-485C53BA83D6}"/>
  </bookViews>
  <sheets>
    <sheet name="Pakistan_Maritime_Trade_2020-20" sheetId="1" r:id="rId1"/>
    <sheet name="vw_maritime_trade_analysis" sheetId="3" r:id="rId2"/>
    <sheet name="Maritime_EDA" sheetId="5" r:id="rId3"/>
    <sheet name="Key Findings" sheetId="6" r:id="rId4"/>
  </sheets>
  <definedNames>
    <definedName name="_xlcn.WorksheetConnection_Pakistan_Maritime_Trade_20202026.xlsxvw_maritime_trade_analysis1" hidden="1">vw_maritime_trade_analysis[]</definedName>
    <definedName name="_xlcn.WorksheetConnection_vw_maritime_trade_analysisQQ1" hidden="1">vw_maritime_trade_analysis!$Q:$Q</definedName>
    <definedName name="ExternalData_1" localSheetId="1" hidden="1">vw_maritime_trade_analysis!$A$1:$Q$5001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vw_maritime_trade_analysis!$Q:$Q"/>
          <x15:modelTable id="vw_maritime_trade_analysis" name="vw_maritime_trade_analysis" connection="WorksheetConnection_Pakistan_Maritime_Trade_2020-2026.xlsx!vw_maritime_trade_analysi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5" i="5" l="1"/>
  <c r="F125" i="5"/>
  <c r="E124" i="5"/>
  <c r="F124" i="5"/>
  <c r="E123" i="5"/>
  <c r="F123" i="5"/>
  <c r="E122" i="5"/>
  <c r="F122" i="5"/>
  <c r="E121" i="5"/>
  <c r="F121" i="5"/>
  <c r="E120" i="5"/>
  <c r="F120" i="5"/>
  <c r="E119" i="5"/>
  <c r="F119" i="5"/>
  <c r="E118" i="5"/>
  <c r="F118" i="5"/>
  <c r="E117" i="5"/>
  <c r="F117" i="5"/>
  <c r="E116" i="5"/>
  <c r="F116" i="5"/>
  <c r="E90" i="5"/>
  <c r="F90" i="5"/>
  <c r="E89" i="5"/>
  <c r="F89" i="5"/>
  <c r="E88" i="5"/>
  <c r="F88" i="5"/>
  <c r="E87" i="5"/>
  <c r="F87" i="5"/>
  <c r="E86" i="5"/>
  <c r="F86" i="5"/>
  <c r="E85" i="5"/>
  <c r="F85" i="5"/>
  <c r="E84" i="5"/>
  <c r="F84" i="5"/>
  <c r="E83" i="5"/>
  <c r="F83" i="5"/>
  <c r="E82" i="5"/>
  <c r="F82" i="5"/>
  <c r="E81" i="5"/>
  <c r="F81" i="5"/>
  <c r="E35" i="5"/>
  <c r="F35" i="5"/>
  <c r="E34" i="5"/>
  <c r="F34" i="5"/>
  <c r="E33" i="5"/>
  <c r="F33" i="5"/>
  <c r="E32" i="5"/>
  <c r="F32" i="5"/>
  <c r="E31" i="5"/>
  <c r="F31" i="5"/>
  <c r="E30" i="5"/>
  <c r="F30" i="5"/>
  <c r="E29" i="5"/>
  <c r="F29" i="5"/>
  <c r="E28" i="5"/>
  <c r="F28" i="5"/>
  <c r="E27" i="5"/>
  <c r="F27" i="5"/>
  <c r="E26" i="5"/>
  <c r="F26" i="5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2" i="3"/>
  <c r="K2" i="3"/>
  <c r="J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56E9A-240D-4679-A405-213A800C2F86}" keepAlive="1" name="Query - vw_maritime_trade_analysis" description="Connection to the 'vw_maritime_trade_analysis' query in the workbook." type="5" refreshedVersion="8" background="1" saveData="1">
    <dbPr connection="Provider=Microsoft.Mashup.OleDb.1;Data Source=$Workbook$;Location=vw_maritime_trade_analysis;Extended Properties=&quot;&quot;" command="SELECT * FROM [vw_maritime_trade_analysis]"/>
  </connection>
  <connection id="2" xr16:uid="{28E60BC0-174F-4BE4-A45E-9088370B76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F0A2E28-F415-49C4-9801-0C391CEA2163}" name="WorksheetConnection_Pakistan_Maritime_Trade_2020-2026.xlsx!vw_maritime_trade_analysis" type="102" refreshedVersion="8" minRefreshableVersion="5">
    <extLst>
      <ext xmlns:x15="http://schemas.microsoft.com/office/spreadsheetml/2010/11/main" uri="{DE250136-89BD-433C-8126-D09CA5730AF9}">
        <x15:connection id="vw_maritime_trade_analysis">
          <x15:rangePr sourceName="_xlcn.WorksheetConnection_Pakistan_Maritime_Trade_20202026.xlsxvw_maritime_trade_analysis1"/>
        </x15:connection>
      </ext>
    </extLst>
  </connection>
  <connection id="4" xr16:uid="{B34AA743-8BFF-41E9-BEBB-9CE1E1525886}" name="WorksheetConnection_vw_maritime_trade_analysis!$Q:$Q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vw_maritime_trade_analysisQQ1"/>
        </x15:connection>
      </ext>
    </extLst>
  </connection>
</connections>
</file>

<file path=xl/sharedStrings.xml><?xml version="1.0" encoding="utf-8"?>
<sst xmlns="http://schemas.openxmlformats.org/spreadsheetml/2006/main" count="120203" uniqueCount="6383">
  <si>
    <t>Shipment_ID</t>
  </si>
  <si>
    <t>Year</t>
  </si>
  <si>
    <t>Month</t>
  </si>
  <si>
    <t>Quarter</t>
  </si>
  <si>
    <t>Departure_Date</t>
  </si>
  <si>
    <t>Arrival_Date</t>
  </si>
  <si>
    <t>Transit_Days</t>
  </si>
  <si>
    <t>Customs_Clearance_Days</t>
  </si>
  <si>
    <t>Trade_Direction</t>
  </si>
  <si>
    <t>Trade_Category</t>
  </si>
  <si>
    <t>Cargo_Type</t>
  </si>
  <si>
    <t>HS_Code</t>
  </si>
  <si>
    <t>Incoterms</t>
  </si>
  <si>
    <t>Payment_Terms</t>
  </si>
  <si>
    <t>Currency</t>
  </si>
  <si>
    <t>Port_of_Loading</t>
  </si>
  <si>
    <t>Port_of_Discharge</t>
  </si>
  <si>
    <t>Vessel_Name</t>
  </si>
  <si>
    <t>Vessel_Type</t>
  </si>
  <si>
    <t>Vessel_Flag</t>
  </si>
  <si>
    <t>Shipping_Line</t>
  </si>
  <si>
    <t>Vessel_DWT_MT</t>
  </si>
  <si>
    <t>Gross_Tonnage_GT</t>
  </si>
  <si>
    <t>Vessel_Age_Years</t>
  </si>
  <si>
    <t>Average_Speed_Knots</t>
  </si>
  <si>
    <t>Cargo_Volume_MT</t>
  </si>
  <si>
    <t>TEU_Count</t>
  </si>
  <si>
    <t>Freight_Rate_USD_per_Unit</t>
  </si>
  <si>
    <t>Total_Freight_USD</t>
  </si>
  <si>
    <t>Cargo_Value_USD</t>
  </si>
  <si>
    <t>PKR_USD_Exchange_Rate</t>
  </si>
  <si>
    <t>Cargo_Value_PKR</t>
  </si>
  <si>
    <t>Port_Charges_USD</t>
  </si>
  <si>
    <t>Demurrage_Days</t>
  </si>
  <si>
    <t>Demurrage_Cost_USD</t>
  </si>
  <si>
    <t>Import_Duty_Pct</t>
  </si>
  <si>
    <t>Import_Duty_USD</t>
  </si>
  <si>
    <t>Insurance_Pct</t>
  </si>
  <si>
    <t>Insurance_Cost_USD</t>
  </si>
  <si>
    <t>Bunker_Fuel_Consumed_MT</t>
  </si>
  <si>
    <t>Bunker_Price_USD_per_MT</t>
  </si>
  <si>
    <t>Bunker_Cost_USD</t>
  </si>
  <si>
    <t>Total_Voyage_Cost_USD</t>
  </si>
  <si>
    <t>Customs_Cleared</t>
  </si>
  <si>
    <t>ISM_Certified</t>
  </si>
  <si>
    <t>Safety_Incident</t>
  </si>
  <si>
    <t>Environmental_Flag</t>
  </si>
  <si>
    <t>PKT-2020-00001</t>
  </si>
  <si>
    <t>Q1</t>
  </si>
  <si>
    <t>Import</t>
  </si>
  <si>
    <t>Energy &amp; Petroleum</t>
  </si>
  <si>
    <t>Crude Oil</t>
  </si>
  <si>
    <t>EXW</t>
  </si>
  <si>
    <t>Advance Payment</t>
  </si>
  <si>
    <t>USD</t>
  </si>
  <si>
    <t>Nhava Sheva, India</t>
  </si>
  <si>
    <t>Gwadar Port</t>
  </si>
  <si>
    <t>MV. Gwadar 14</t>
  </si>
  <si>
    <t>VLCC</t>
  </si>
  <si>
    <t>Norway</t>
  </si>
  <si>
    <t>China Shipping</t>
  </si>
  <si>
    <t>Yes</t>
  </si>
  <si>
    <t>None</t>
  </si>
  <si>
    <t>Clean</t>
  </si>
  <si>
    <t>PKT-2020-00002</t>
  </si>
  <si>
    <t>Export</t>
  </si>
  <si>
    <t>Manufactured Goods</t>
  </si>
  <si>
    <t>Machinery</t>
  </si>
  <si>
    <t>FOB</t>
  </si>
  <si>
    <t>Open Account</t>
  </si>
  <si>
    <t>Pakistan Steel Jetty</t>
  </si>
  <si>
    <t>Port Rashid, UAE</t>
  </si>
  <si>
    <t>MT. Quetta 90</t>
  </si>
  <si>
    <t>Break Bulk Vessel</t>
  </si>
  <si>
    <t>Cyprus</t>
  </si>
  <si>
    <t>CMA CGM</t>
  </si>
  <si>
    <t>PKT-2020-00003</t>
  </si>
  <si>
    <t>Q2</t>
  </si>
  <si>
    <t>Agri-commodities</t>
  </si>
  <si>
    <t>Corn</t>
  </si>
  <si>
    <t>FAS</t>
  </si>
  <si>
    <t>Letter of Credit (LC)</t>
  </si>
  <si>
    <t>Qasim International Container Terminal (QICT)</t>
  </si>
  <si>
    <t>Sohar, Oman</t>
  </si>
  <si>
    <t>MV. Karachi 49</t>
  </si>
  <si>
    <t>Bulk Carrier (Supramax)</t>
  </si>
  <si>
    <t>Panama</t>
  </si>
  <si>
    <t>Emirates Shipping</t>
  </si>
  <si>
    <t>PKT-2020-00004</t>
  </si>
  <si>
    <t>Q3</t>
  </si>
  <si>
    <t>CFR</t>
  </si>
  <si>
    <t>CNY</t>
  </si>
  <si>
    <t>South Asia Pakistan Terminals (SAPT)</t>
  </si>
  <si>
    <t>Port Klang, Malaysia</t>
  </si>
  <si>
    <t>MV. Peshawar 82</t>
  </si>
  <si>
    <t>Malta</t>
  </si>
  <si>
    <t>Maersk Line</t>
  </si>
  <si>
    <t>PKT-2020-00005</t>
  </si>
  <si>
    <t>CIF</t>
  </si>
  <si>
    <t>PKR</t>
  </si>
  <si>
    <t>Bin Qasim Terminal</t>
  </si>
  <si>
    <t>MT. Balochistan 42</t>
  </si>
  <si>
    <t>Pakistan</t>
  </si>
  <si>
    <t>MSC Mediterranean Shipping</t>
  </si>
  <si>
    <t>PKT-2020-00006</t>
  </si>
  <si>
    <t>Soybean</t>
  </si>
  <si>
    <t>Documents Against Payment (DP)</t>
  </si>
  <si>
    <t>EUR</t>
  </si>
  <si>
    <t>Bandar Imam Khomeini, Iran</t>
  </si>
  <si>
    <t>MV. Lahore 96</t>
  </si>
  <si>
    <t>Yang Ming Marine</t>
  </si>
  <si>
    <t>PKT-2020-00007</t>
  </si>
  <si>
    <t>Industrial Raw Materials</t>
  </si>
  <si>
    <t>Pipes</t>
  </si>
  <si>
    <t>DDP</t>
  </si>
  <si>
    <t>MT. Balochistan 55</t>
  </si>
  <si>
    <t>Moderate</t>
  </si>
  <si>
    <t>Minor Violation</t>
  </si>
  <si>
    <t>PKT-2020-00008</t>
  </si>
  <si>
    <t>Q4</t>
  </si>
  <si>
    <t>Jet Fuel</t>
  </si>
  <si>
    <t>Guangzhou, China</t>
  </si>
  <si>
    <t>MT. Quetta 59</t>
  </si>
  <si>
    <t>LR1 Tanker</t>
  </si>
  <si>
    <t>No</t>
  </si>
  <si>
    <t>PKT-2020-00009</t>
  </si>
  <si>
    <t>Coal</t>
  </si>
  <si>
    <t>Khor Fakkan, UAE</t>
  </si>
  <si>
    <t>Karachi Port</t>
  </si>
  <si>
    <t>MV. Indus 42</t>
  </si>
  <si>
    <t>Bulk Carrier (Panamax)</t>
  </si>
  <si>
    <t>Singapore</t>
  </si>
  <si>
    <t>Evergreen Marine</t>
  </si>
  <si>
    <t>PKT-2020-00010</t>
  </si>
  <si>
    <t>Consumer Goods</t>
  </si>
  <si>
    <t>Mixed General Cargo</t>
  </si>
  <si>
    <t>MT. Quetta 85</t>
  </si>
  <si>
    <t>General Cargo Ship</t>
  </si>
  <si>
    <t>PKT-2020-00011</t>
  </si>
  <si>
    <t>Gasoline</t>
  </si>
  <si>
    <t>Jubail, Saudi Arabia</t>
  </si>
  <si>
    <t>MV. Lahore 29</t>
  </si>
  <si>
    <t>MR Tanker</t>
  </si>
  <si>
    <t>Orient Overseas Container Line</t>
  </si>
  <si>
    <t>PKT-2020-00012</t>
  </si>
  <si>
    <t>Clean Petroleum Products</t>
  </si>
  <si>
    <t>Qingdao, China</t>
  </si>
  <si>
    <t>MV. Lahore 70</t>
  </si>
  <si>
    <t>Marshall Islands</t>
  </si>
  <si>
    <t>PKT-2020-00013</t>
  </si>
  <si>
    <t>Jebel Ali, UAE</t>
  </si>
  <si>
    <t>MT. Balochistan 84</t>
  </si>
  <si>
    <t>PKT-2020-00014</t>
  </si>
  <si>
    <t>Textiles</t>
  </si>
  <si>
    <t>Ras Tanura, Saudi Arabia</t>
  </si>
  <si>
    <t>MV. Peshawar 71</t>
  </si>
  <si>
    <t>Container Ship</t>
  </si>
  <si>
    <t>PKT-2020-00015</t>
  </si>
  <si>
    <t>Rice</t>
  </si>
  <si>
    <t>Hamburg, Germany</t>
  </si>
  <si>
    <t>MT. Pakistan 50</t>
  </si>
  <si>
    <t>Bulk Carrier (Handymax)</t>
  </si>
  <si>
    <t>Liberia</t>
  </si>
  <si>
    <t>PKT-2020-00016</t>
  </si>
  <si>
    <t>Salalah, Oman</t>
  </si>
  <si>
    <t>MV. Gwadar 41</t>
  </si>
  <si>
    <t>Hapag-Lloyd</t>
  </si>
  <si>
    <t>PKT-2020-00017</t>
  </si>
  <si>
    <t>Documents Against Acceptance (DA)</t>
  </si>
  <si>
    <t>MV. Indus 77</t>
  </si>
  <si>
    <t>LR2 Tanker</t>
  </si>
  <si>
    <t>PKT-2020-00018</t>
  </si>
  <si>
    <t>MV. Punjab 97</t>
  </si>
  <si>
    <t>PKT-2020-00019</t>
  </si>
  <si>
    <t>Bandar Abbas, Iran</t>
  </si>
  <si>
    <t>MV. Peshawar 70</t>
  </si>
  <si>
    <t>PKT-2020-00020</t>
  </si>
  <si>
    <t>Wheat</t>
  </si>
  <si>
    <t>MV. Indus 27</t>
  </si>
  <si>
    <t>PKT-2020-00021</t>
  </si>
  <si>
    <t>MT. Quetta 95</t>
  </si>
  <si>
    <t>PNSC (Pakistan National Shipping Corporation)</t>
  </si>
  <si>
    <t>PKT-2020-00022</t>
  </si>
  <si>
    <t>Fuel Oil</t>
  </si>
  <si>
    <t>Karachi Container Terminal</t>
  </si>
  <si>
    <t>MT. Pakistan 46</t>
  </si>
  <si>
    <t>Aframax Tanker</t>
  </si>
  <si>
    <t>Bahamas</t>
  </si>
  <si>
    <t>PKT-2020-00023</t>
  </si>
  <si>
    <t>SAR</t>
  </si>
  <si>
    <t>MV. Gwadar 43</t>
  </si>
  <si>
    <t>PKT-2020-00024</t>
  </si>
  <si>
    <t>MV. Lahore 4</t>
  </si>
  <si>
    <t>PKT-2020-00025</t>
  </si>
  <si>
    <t>MT. Pakistan 14</t>
  </si>
  <si>
    <t>PKT-2020-00026</t>
  </si>
  <si>
    <t>Rotterdam, Netherlands</t>
  </si>
  <si>
    <t>MT. Khyber 9</t>
  </si>
  <si>
    <t>PKT-2020-00027</t>
  </si>
  <si>
    <t>Steel Scrap</t>
  </si>
  <si>
    <t>AED</t>
  </si>
  <si>
    <t>Mundra, India</t>
  </si>
  <si>
    <t>MT. Khyber 86</t>
  </si>
  <si>
    <t>PKT-2020-00028</t>
  </si>
  <si>
    <t>Tianjin, China</t>
  </si>
  <si>
    <t>MT. Balochistan 28</t>
  </si>
  <si>
    <t>PKT-2020-00029</t>
  </si>
  <si>
    <t>MV. Lahore 61</t>
  </si>
  <si>
    <t>PKT-2020-00030</t>
  </si>
  <si>
    <t>MT. Pakistan 72</t>
  </si>
  <si>
    <t>PKT-2020-00031</t>
  </si>
  <si>
    <t>Sugar</t>
  </si>
  <si>
    <t>MT. Sindh 97</t>
  </si>
  <si>
    <t>ONE (Ocean Network Express)</t>
  </si>
  <si>
    <t>PKT-2020-00032</t>
  </si>
  <si>
    <t>MV. Karachi 18</t>
  </si>
  <si>
    <t>PKT-2020-00033</t>
  </si>
  <si>
    <t>MV. Indus 49</t>
  </si>
  <si>
    <t>PKT-2020-00034</t>
  </si>
  <si>
    <t>MT. Khyber 44</t>
  </si>
  <si>
    <t>PKT-2020-00035</t>
  </si>
  <si>
    <t>MT. Pakistan 34</t>
  </si>
  <si>
    <t>PKT-2020-00036</t>
  </si>
  <si>
    <t>Naphtha</t>
  </si>
  <si>
    <t>MT. Balochistan 9</t>
  </si>
  <si>
    <t>PKT-2020-00037</t>
  </si>
  <si>
    <t>Port Qasim, Karachi</t>
  </si>
  <si>
    <t>MT. Quetta 40</t>
  </si>
  <si>
    <t>COSCO Shipping</t>
  </si>
  <si>
    <t>PKT-2020-00038</t>
  </si>
  <si>
    <t>Dammam, Saudi Arabia</t>
  </si>
  <si>
    <t>MV. Indus 6</t>
  </si>
  <si>
    <t>PKT-2020-00039</t>
  </si>
  <si>
    <t>MV. Gwadar 67</t>
  </si>
  <si>
    <t>PKT-2020-00040</t>
  </si>
  <si>
    <t>MV. Punjab 4</t>
  </si>
  <si>
    <t>PKT-2020-00041</t>
  </si>
  <si>
    <t>MT. Arabian 98</t>
  </si>
  <si>
    <t>PKT-2020-00042</t>
  </si>
  <si>
    <t>Chemicals</t>
  </si>
  <si>
    <t>DAP Fertilizer</t>
  </si>
  <si>
    <t>MV. Gwadar 71</t>
  </si>
  <si>
    <t>PKT-2020-00043</t>
  </si>
  <si>
    <t>MV. Karachi 25</t>
  </si>
  <si>
    <t>PKT-2020-00044</t>
  </si>
  <si>
    <t>Project Cargo</t>
  </si>
  <si>
    <t>MV. Peshawar 62</t>
  </si>
  <si>
    <t>PKT-2020-00045</t>
  </si>
  <si>
    <t>General Merchandise</t>
  </si>
  <si>
    <t>MV. Lahore 16</t>
  </si>
  <si>
    <t>PKT-2020-00046</t>
  </si>
  <si>
    <t>Electronics</t>
  </si>
  <si>
    <t>PKT-2020-00047</t>
  </si>
  <si>
    <t>MV. Karachi 88</t>
  </si>
  <si>
    <t>PKT-2020-00048</t>
  </si>
  <si>
    <t>MV. Indus 96</t>
  </si>
  <si>
    <t>PKT-2020-00049</t>
  </si>
  <si>
    <t>Colombo, Sri Lanka</t>
  </si>
  <si>
    <t>MT. Pakistan 12</t>
  </si>
  <si>
    <t>PIL (Pacific International Lines)</t>
  </si>
  <si>
    <t>PKT-2020-00050</t>
  </si>
  <si>
    <t>MT. Khyber 82</t>
  </si>
  <si>
    <t>PKT-2020-00051</t>
  </si>
  <si>
    <t>MV. Karachi 41</t>
  </si>
  <si>
    <t>PKT-2020-00052</t>
  </si>
  <si>
    <t>Urea</t>
  </si>
  <si>
    <t>MT. Pakistan 27</t>
  </si>
  <si>
    <t>PKT-2020-00053</t>
  </si>
  <si>
    <t>MV. Peshawar 16</t>
  </si>
  <si>
    <t>PKT-2020-00054</t>
  </si>
  <si>
    <t>Lubricants</t>
  </si>
  <si>
    <t>PKT-2020-00055</t>
  </si>
  <si>
    <t>MV. Punjab 25</t>
  </si>
  <si>
    <t>PKT-2020-00056</t>
  </si>
  <si>
    <t>MV. Karachi 57</t>
  </si>
  <si>
    <t>PKT-2020-00057</t>
  </si>
  <si>
    <t>MT. Balochistan 69</t>
  </si>
  <si>
    <t>PKT-2020-00058</t>
  </si>
  <si>
    <t>MV. Peshawar 22</t>
  </si>
  <si>
    <t>PKT-2020-00059</t>
  </si>
  <si>
    <t>MV. Indus 88</t>
  </si>
  <si>
    <t>PKT-2020-00060</t>
  </si>
  <si>
    <t>MV. Punjab 76</t>
  </si>
  <si>
    <t>PKT-2020-00061</t>
  </si>
  <si>
    <t>MT. Balochistan 51</t>
  </si>
  <si>
    <t>PKT-2020-00062</t>
  </si>
  <si>
    <t>MT. Balochistan 83</t>
  </si>
  <si>
    <t>PKT-2020-00063</t>
  </si>
  <si>
    <t>MT. Quetta 33</t>
  </si>
  <si>
    <t>PKT-2020-00064</t>
  </si>
  <si>
    <t>MV. Karachi 59</t>
  </si>
  <si>
    <t>PKT-2020-00065</t>
  </si>
  <si>
    <t>MV. Gwadar 39</t>
  </si>
  <si>
    <t>Minor</t>
  </si>
  <si>
    <t>PKT-2020-00066</t>
  </si>
  <si>
    <t>MV. Gwadar 94</t>
  </si>
  <si>
    <t>PKT-2020-00067</t>
  </si>
  <si>
    <t>MT. Arabian 83</t>
  </si>
  <si>
    <t>PKT-2020-00068</t>
  </si>
  <si>
    <t>MV. Karachi 98</t>
  </si>
  <si>
    <t>PKT-2020-00069</t>
  </si>
  <si>
    <t>MT. Quetta 2</t>
  </si>
  <si>
    <t>PKT-2020-00070</t>
  </si>
  <si>
    <t>MV. Peshawar 65</t>
  </si>
  <si>
    <t>PKT-2020-00071</t>
  </si>
  <si>
    <t>MV. Gwadar 57</t>
  </si>
  <si>
    <t>PKT-2020-00072</t>
  </si>
  <si>
    <t>MV. Gwadar 15</t>
  </si>
  <si>
    <t>PKT-2020-00073</t>
  </si>
  <si>
    <t>MT. Quetta 88</t>
  </si>
  <si>
    <t>PKT-2020-00074</t>
  </si>
  <si>
    <t>MV. Gwadar 7</t>
  </si>
  <si>
    <t>PKT-2020-00075</t>
  </si>
  <si>
    <t>MV. Indus 79</t>
  </si>
  <si>
    <t>PKT-2020-00076</t>
  </si>
  <si>
    <t>Palm Oil</t>
  </si>
  <si>
    <t>MV. Karachi 96</t>
  </si>
  <si>
    <t>PKT-2020-00077</t>
  </si>
  <si>
    <t>MT. Sindh 57</t>
  </si>
  <si>
    <t>PKT-2020-00078</t>
  </si>
  <si>
    <t>MV. Indus 8</t>
  </si>
  <si>
    <t>PKT-2020-00079</t>
  </si>
  <si>
    <t>MV. Karachi 51</t>
  </si>
  <si>
    <t>PKT-2020-00080</t>
  </si>
  <si>
    <t>MV. Indus 59</t>
  </si>
  <si>
    <t>PKT-2020-00081</t>
  </si>
  <si>
    <t>MT. Arabian 25</t>
  </si>
  <si>
    <t>PKT-2020-00082</t>
  </si>
  <si>
    <t>MT. Balochistan 73</t>
  </si>
  <si>
    <t>PKT-2020-00083</t>
  </si>
  <si>
    <t>MT. Pakistan 8</t>
  </si>
  <si>
    <t>PKT-2020-00084</t>
  </si>
  <si>
    <t>MT. Arabian 20</t>
  </si>
  <si>
    <t>PKT-2020-00085</t>
  </si>
  <si>
    <t>MV. Punjab 87</t>
  </si>
  <si>
    <t>PKT-2020-00086</t>
  </si>
  <si>
    <t>MT. Quetta 77</t>
  </si>
  <si>
    <t>PKT-2020-00087</t>
  </si>
  <si>
    <t>MV. Punjab 99</t>
  </si>
  <si>
    <t>PKT-2020-00088</t>
  </si>
  <si>
    <t>Steel Coils</t>
  </si>
  <si>
    <t>MT. Quetta 24</t>
  </si>
  <si>
    <t>PKT-2020-00089</t>
  </si>
  <si>
    <t>Clinker</t>
  </si>
  <si>
    <t>PKT-2020-00090</t>
  </si>
  <si>
    <t>MV. Karachi 37</t>
  </si>
  <si>
    <t>PKT-2020-00091</t>
  </si>
  <si>
    <t>MV. Lahore 50</t>
  </si>
  <si>
    <t>PKT-2020-00092</t>
  </si>
  <si>
    <t>MT. Pakistan 11</t>
  </si>
  <si>
    <t>PKT-2020-00093</t>
  </si>
  <si>
    <t>MV. Karachi 15</t>
  </si>
  <si>
    <t>PKT-2020-00094</t>
  </si>
  <si>
    <t>MV. Punjab 9</t>
  </si>
  <si>
    <t>PKT-2020-00095</t>
  </si>
  <si>
    <t>MV. Indus 95</t>
  </si>
  <si>
    <t>PKT-2020-00096</t>
  </si>
  <si>
    <t>MT. Pakistan 26</t>
  </si>
  <si>
    <t>PKT-2020-00097</t>
  </si>
  <si>
    <t>MV. Punjab 56</t>
  </si>
  <si>
    <t>PKT-2020-00098</t>
  </si>
  <si>
    <t>MT. Sindh 42</t>
  </si>
  <si>
    <t>PKT-2020-00099</t>
  </si>
  <si>
    <t>MT. Balochistan 8</t>
  </si>
  <si>
    <t>PKT-2020-00100</t>
  </si>
  <si>
    <t>MT. Khyber 73</t>
  </si>
  <si>
    <t>PKT-2020-00101</t>
  </si>
  <si>
    <t>MV. Gwadar 24</t>
  </si>
  <si>
    <t>PKT-2020-00102</t>
  </si>
  <si>
    <t>PKT-2020-00103</t>
  </si>
  <si>
    <t>MV. Lahore 64</t>
  </si>
  <si>
    <t>PKT-2020-00104</t>
  </si>
  <si>
    <t>MV. Karachi 17</t>
  </si>
  <si>
    <t>PKT-2020-00105</t>
  </si>
  <si>
    <t>MT. Sindh 22</t>
  </si>
  <si>
    <t>PKT-2020-00106</t>
  </si>
  <si>
    <t>MT. Balochistan 22</t>
  </si>
  <si>
    <t>PKT-2020-00107</t>
  </si>
  <si>
    <t>MV. Indus 82</t>
  </si>
  <si>
    <t>PKT-2020-00108</t>
  </si>
  <si>
    <t>MV. Peshawar 60</t>
  </si>
  <si>
    <t>PKT-2020-00109</t>
  </si>
  <si>
    <t>MV. Peshawar 32</t>
  </si>
  <si>
    <t>PKT-2020-00110</t>
  </si>
  <si>
    <t>MV. Peshawar 40</t>
  </si>
  <si>
    <t>PKT-2020-00111</t>
  </si>
  <si>
    <t>MT. Khyber 18</t>
  </si>
  <si>
    <t>PKT-2020-00112</t>
  </si>
  <si>
    <t>PKT-2020-00113</t>
  </si>
  <si>
    <t>MT. Arabian 59</t>
  </si>
  <si>
    <t>PKT-2020-00114</t>
  </si>
  <si>
    <t>Fertilizer</t>
  </si>
  <si>
    <t>PKT-2020-00115</t>
  </si>
  <si>
    <t>MT. Arabian 81</t>
  </si>
  <si>
    <t>PKT-2020-00116</t>
  </si>
  <si>
    <t>MT. Arabian 79</t>
  </si>
  <si>
    <t>PKT-2020-00117</t>
  </si>
  <si>
    <t>PKT-2020-00118</t>
  </si>
  <si>
    <t>MV. Indus 87</t>
  </si>
  <si>
    <t>PKT-2020-00119</t>
  </si>
  <si>
    <t>MV. Lahore 69</t>
  </si>
  <si>
    <t>PKT-2020-00120</t>
  </si>
  <si>
    <t>MV. Punjab 92</t>
  </si>
  <si>
    <t>PKT-2020-00121</t>
  </si>
  <si>
    <t>MV. Karachi 84</t>
  </si>
  <si>
    <t>PKT-2020-00122</t>
  </si>
  <si>
    <t>MV. Indus 78</t>
  </si>
  <si>
    <t>PKT-2020-00123</t>
  </si>
  <si>
    <t>MT. Balochistan 33</t>
  </si>
  <si>
    <t>PKT-2020-00124</t>
  </si>
  <si>
    <t>MT. Quetta 18</t>
  </si>
  <si>
    <t>PKT-2020-00125</t>
  </si>
  <si>
    <t>MT. Balochistan 16</t>
  </si>
  <si>
    <t>PKT-2020-00126</t>
  </si>
  <si>
    <t>PKT-2020-00127</t>
  </si>
  <si>
    <t>MT. Arabian 65</t>
  </si>
  <si>
    <t>PKT-2020-00128</t>
  </si>
  <si>
    <t>MT. Arabian 54</t>
  </si>
  <si>
    <t>PKT-2020-00129</t>
  </si>
  <si>
    <t>MV. Gwadar 9</t>
  </si>
  <si>
    <t>PKT-2020-00130</t>
  </si>
  <si>
    <t>MT. Balochistan 85</t>
  </si>
  <si>
    <t>PKT-2020-00131</t>
  </si>
  <si>
    <t>Diesel</t>
  </si>
  <si>
    <t>MV. Lahore 32</t>
  </si>
  <si>
    <t>PKT-2020-00132</t>
  </si>
  <si>
    <t>MV. Peshawar 77</t>
  </si>
  <si>
    <t>PKT-2020-00133</t>
  </si>
  <si>
    <t>MV. Lahore 39</t>
  </si>
  <si>
    <t>PKT-2020-00134</t>
  </si>
  <si>
    <t>MT. Khyber 20</t>
  </si>
  <si>
    <t>PKT-2020-00135</t>
  </si>
  <si>
    <t>MT. Sindh 27</t>
  </si>
  <si>
    <t>PKT-2020-00136</t>
  </si>
  <si>
    <t>MV. Peshawar 27</t>
  </si>
  <si>
    <t>PKT-2020-00137</t>
  </si>
  <si>
    <t>MV. Peshawar 69</t>
  </si>
  <si>
    <t>PKT-2020-00138</t>
  </si>
  <si>
    <t>MT. Sindh 71</t>
  </si>
  <si>
    <t>PKT-2020-00139</t>
  </si>
  <si>
    <t>MV. Gwadar 46</t>
  </si>
  <si>
    <t>PKT-2020-00140</t>
  </si>
  <si>
    <t>MV. Karachi 91</t>
  </si>
  <si>
    <t>PKT-2020-00141</t>
  </si>
  <si>
    <t>MT. Arabian 93</t>
  </si>
  <si>
    <t>PKT-2020-00142</t>
  </si>
  <si>
    <t>MT. Khyber 11</t>
  </si>
  <si>
    <t>PKT-2020-00143</t>
  </si>
  <si>
    <t>MT. Pakistan 82</t>
  </si>
  <si>
    <t>PKT-2020-00144</t>
  </si>
  <si>
    <t>MT. Balochistan 36</t>
  </si>
  <si>
    <t>PKT-2020-00145</t>
  </si>
  <si>
    <t>MT. Balochistan 70</t>
  </si>
  <si>
    <t>PKT-2020-00146</t>
  </si>
  <si>
    <t>PKT-2020-00147</t>
  </si>
  <si>
    <t>MT. Sindh 20</t>
  </si>
  <si>
    <t>PKT-2020-00148</t>
  </si>
  <si>
    <t>MT. Quetta 56</t>
  </si>
  <si>
    <t>PKT-2020-00149</t>
  </si>
  <si>
    <t>MV. Gwadar 72</t>
  </si>
  <si>
    <t>PKT-2020-00150</t>
  </si>
  <si>
    <t>MV. Karachi 47</t>
  </si>
  <si>
    <t>PKT-2020-00151</t>
  </si>
  <si>
    <t>MT. Khyber 84</t>
  </si>
  <si>
    <t>PKT-2020-00152</t>
  </si>
  <si>
    <t>MV. Karachi 73</t>
  </si>
  <si>
    <t>PKT-2020-00153</t>
  </si>
  <si>
    <t>MT. Balochistan 39</t>
  </si>
  <si>
    <t>PKT-2020-00154</t>
  </si>
  <si>
    <t>MV. Lahore 85</t>
  </si>
  <si>
    <t>PKT-2020-00155</t>
  </si>
  <si>
    <t>MV. Peshawar 48</t>
  </si>
  <si>
    <t>PKT-2020-00156</t>
  </si>
  <si>
    <t>MV. Punjab 59</t>
  </si>
  <si>
    <t>PKT-2020-00157</t>
  </si>
  <si>
    <t>MV. Gwadar 32</t>
  </si>
  <si>
    <t>PKT-2020-00158</t>
  </si>
  <si>
    <t>MT. Khyber 50</t>
  </si>
  <si>
    <t>PKT-2020-00159</t>
  </si>
  <si>
    <t>MT. Balochistan 63</t>
  </si>
  <si>
    <t>PKT-2020-00160</t>
  </si>
  <si>
    <t>MV. Karachi 31</t>
  </si>
  <si>
    <t>PKT-2020-00161</t>
  </si>
  <si>
    <t>MV. Peshawar 37</t>
  </si>
  <si>
    <t>PKT-2020-00162</t>
  </si>
  <si>
    <t>MT. Quetta 11</t>
  </si>
  <si>
    <t>PKT-2020-00163</t>
  </si>
  <si>
    <t>MT. Arabian 97</t>
  </si>
  <si>
    <t>PKT-2020-00164</t>
  </si>
  <si>
    <t>MV. Lahore 95</t>
  </si>
  <si>
    <t>PKT-2020-00165</t>
  </si>
  <si>
    <t>MT. Sindh 74</t>
  </si>
  <si>
    <t>PKT-2020-00166</t>
  </si>
  <si>
    <t>PKT-2020-00167</t>
  </si>
  <si>
    <t>MV. Gwadar 59</t>
  </si>
  <si>
    <t>PKT-2020-00168</t>
  </si>
  <si>
    <t>MT. Balochistan 98</t>
  </si>
  <si>
    <t>PKT-2020-00169</t>
  </si>
  <si>
    <t>MT. Sindh 12</t>
  </si>
  <si>
    <t>PKT-2020-00170</t>
  </si>
  <si>
    <t>PKT-2020-00171</t>
  </si>
  <si>
    <t>MV. Punjab 48</t>
  </si>
  <si>
    <t>PKT-2020-00172</t>
  </si>
  <si>
    <t>PKT-2020-00173</t>
  </si>
  <si>
    <t>MT. Arabian 77</t>
  </si>
  <si>
    <t>PKT-2020-00174</t>
  </si>
  <si>
    <t>PKT-2020-00175</t>
  </si>
  <si>
    <t>MV. Indus 9</t>
  </si>
  <si>
    <t>PKT-2020-00176</t>
  </si>
  <si>
    <t>MV. Karachi 40</t>
  </si>
  <si>
    <t>PKT-2020-00177</t>
  </si>
  <si>
    <t>MV. Karachi 56</t>
  </si>
  <si>
    <t>PKT-2020-00178</t>
  </si>
  <si>
    <t>MT. Arabian 67</t>
  </si>
  <si>
    <t>PKT-2020-00179</t>
  </si>
  <si>
    <t>MV. Peshawar 66</t>
  </si>
  <si>
    <t>PKT-2020-00180</t>
  </si>
  <si>
    <t>MV. Punjab 50</t>
  </si>
  <si>
    <t>PKT-2020-00181</t>
  </si>
  <si>
    <t>MV. Punjab 16</t>
  </si>
  <si>
    <t>PKT-2020-00182</t>
  </si>
  <si>
    <t>MV. Punjab 26</t>
  </si>
  <si>
    <t>PKT-2020-00183</t>
  </si>
  <si>
    <t>MT. Balochistan 89</t>
  </si>
  <si>
    <t>PKT-2020-00184</t>
  </si>
  <si>
    <t>MT. Pakistan 30</t>
  </si>
  <si>
    <t>PKT-2020-00185</t>
  </si>
  <si>
    <t>MT. Sindh 34</t>
  </si>
  <si>
    <t>PKT-2020-00186</t>
  </si>
  <si>
    <t>PKT-2020-00187</t>
  </si>
  <si>
    <t>MT. Quetta 12</t>
  </si>
  <si>
    <t>PKT-2020-00188</t>
  </si>
  <si>
    <t>PKT-2020-00189</t>
  </si>
  <si>
    <t>MV. Karachi 43</t>
  </si>
  <si>
    <t>PKT-2020-00190</t>
  </si>
  <si>
    <t>MT. Sindh 58</t>
  </si>
  <si>
    <t>PKT-2020-00191</t>
  </si>
  <si>
    <t>MV. Lahore 81</t>
  </si>
  <si>
    <t>PKT-2020-00192</t>
  </si>
  <si>
    <t>PKT-2020-00193</t>
  </si>
  <si>
    <t>MT. Quetta 23</t>
  </si>
  <si>
    <t>PKT-2020-00194</t>
  </si>
  <si>
    <t>MV. Peshawar 5</t>
  </si>
  <si>
    <t>PKT-2020-00195</t>
  </si>
  <si>
    <t>MV. Indus 91</t>
  </si>
  <si>
    <t>PKT-2020-00196</t>
  </si>
  <si>
    <t>MT. Balochistan 41</t>
  </si>
  <si>
    <t>PKT-2020-00197</t>
  </si>
  <si>
    <t>MV. Gwadar 74</t>
  </si>
  <si>
    <t>PKT-2020-00198</t>
  </si>
  <si>
    <t>MV. Punjab 22</t>
  </si>
  <si>
    <t>PKT-2020-00199</t>
  </si>
  <si>
    <t>MV. Peshawar 94</t>
  </si>
  <si>
    <t>PKT-2020-00200</t>
  </si>
  <si>
    <t>MV. Punjab 34</t>
  </si>
  <si>
    <t>PKT-2020-00201</t>
  </si>
  <si>
    <t>MT. Pakistan 13</t>
  </si>
  <si>
    <t>PKT-2020-00202</t>
  </si>
  <si>
    <t>MT. Arabian 63</t>
  </si>
  <si>
    <t>PKT-2020-00203</t>
  </si>
  <si>
    <t>PKT-2020-00204</t>
  </si>
  <si>
    <t>MV. Lahore 35</t>
  </si>
  <si>
    <t>PKT-2020-00205</t>
  </si>
  <si>
    <t>MV. Indus 31</t>
  </si>
  <si>
    <t>PKT-2020-00206</t>
  </si>
  <si>
    <t>MV. Lahore 17</t>
  </si>
  <si>
    <t>PKT-2020-00207</t>
  </si>
  <si>
    <t>MT. Sindh 67</t>
  </si>
  <si>
    <t>PKT-2020-00208</t>
  </si>
  <si>
    <t>MT. Sindh 69</t>
  </si>
  <si>
    <t>PKT-2020-00209</t>
  </si>
  <si>
    <t>MV. Gwadar 31</t>
  </si>
  <si>
    <t>PKT-2020-00210</t>
  </si>
  <si>
    <t>MT. Sindh 94</t>
  </si>
  <si>
    <t>PKT-2020-00211</t>
  </si>
  <si>
    <t>MT. Quetta 68</t>
  </si>
  <si>
    <t>PKT-2020-00212</t>
  </si>
  <si>
    <t>MV. Lahore 48</t>
  </si>
  <si>
    <t>PKT-2020-00213</t>
  </si>
  <si>
    <t>PKT-2020-00214</t>
  </si>
  <si>
    <t>MT. Khyber 45</t>
  </si>
  <si>
    <t>PKT-2020-00215</t>
  </si>
  <si>
    <t>MV. Karachi 44</t>
  </si>
  <si>
    <t>PKT-2020-00216</t>
  </si>
  <si>
    <t>MT. Balochistan 64</t>
  </si>
  <si>
    <t>PKT-2020-00217</t>
  </si>
  <si>
    <t>MT. Balochistan 72</t>
  </si>
  <si>
    <t>PKT-2020-00218</t>
  </si>
  <si>
    <t>PKT-2020-00219</t>
  </si>
  <si>
    <t>MT. Sindh 53</t>
  </si>
  <si>
    <t>PKT-2020-00220</t>
  </si>
  <si>
    <t>MV. Punjab 82</t>
  </si>
  <si>
    <t>PKT-2020-00221</t>
  </si>
  <si>
    <t>MT. Khyber 1</t>
  </si>
  <si>
    <t>PKT-2020-00222</t>
  </si>
  <si>
    <t>MT. Quetta 14</t>
  </si>
  <si>
    <t>PKT-2020-00223</t>
  </si>
  <si>
    <t>MV. Lahore 22</t>
  </si>
  <si>
    <t>PKT-2020-00224</t>
  </si>
  <si>
    <t>MV. Indus 7</t>
  </si>
  <si>
    <t>PKT-2020-00225</t>
  </si>
  <si>
    <t>MT. Khyber 85</t>
  </si>
  <si>
    <t>PKT-2020-00226</t>
  </si>
  <si>
    <t>MV. Lahore 34</t>
  </si>
  <si>
    <t>PKT-2020-00227</t>
  </si>
  <si>
    <t>MV. Indus 86</t>
  </si>
  <si>
    <t>PKT-2020-00228</t>
  </si>
  <si>
    <t>MT. Pakistan 38</t>
  </si>
  <si>
    <t>PKT-2020-00229</t>
  </si>
  <si>
    <t>MV. Punjab 24</t>
  </si>
  <si>
    <t>PKT-2020-00230</t>
  </si>
  <si>
    <t>MV. Indus 62</t>
  </si>
  <si>
    <t>PKT-2020-00231</t>
  </si>
  <si>
    <t>MT. Pakistan 91</t>
  </si>
  <si>
    <t>PKT-2020-00232</t>
  </si>
  <si>
    <t>MT. Quetta 72</t>
  </si>
  <si>
    <t>PKT-2020-00233</t>
  </si>
  <si>
    <t>PKT-2020-00234</t>
  </si>
  <si>
    <t>PKT-2020-00235</t>
  </si>
  <si>
    <t>MT. Arabian 99</t>
  </si>
  <si>
    <t>PKT-2020-00236</t>
  </si>
  <si>
    <t>MT. Quetta 64</t>
  </si>
  <si>
    <t>PKT-2020-00237</t>
  </si>
  <si>
    <t>MT. Khyber 6</t>
  </si>
  <si>
    <t>PKT-2020-00238</t>
  </si>
  <si>
    <t>MT. Quetta 94</t>
  </si>
  <si>
    <t>PKT-2020-00239</t>
  </si>
  <si>
    <t>MT. Quetta 53</t>
  </si>
  <si>
    <t>PKT-2020-00240</t>
  </si>
  <si>
    <t>MT. Arabian 70</t>
  </si>
  <si>
    <t>PKT-2020-00241</t>
  </si>
  <si>
    <t>MT. Khyber 19</t>
  </si>
  <si>
    <t>PKT-2020-00242</t>
  </si>
  <si>
    <t>MV. Karachi 79</t>
  </si>
  <si>
    <t>PKT-2020-00243</t>
  </si>
  <si>
    <t>MV. Gwadar 33</t>
  </si>
  <si>
    <t>PKT-2020-00244</t>
  </si>
  <si>
    <t>PKT-2020-00245</t>
  </si>
  <si>
    <t>PKT-2020-00246</t>
  </si>
  <si>
    <t>MV. Lahore 28</t>
  </si>
  <si>
    <t>PKT-2020-00247</t>
  </si>
  <si>
    <t>MT. Khyber 15</t>
  </si>
  <si>
    <t>PKT-2020-00248</t>
  </si>
  <si>
    <t>MT. Arabian 11</t>
  </si>
  <si>
    <t>PKT-2020-00249</t>
  </si>
  <si>
    <t>MT. Pakistan 59</t>
  </si>
  <si>
    <t>PKT-2020-00250</t>
  </si>
  <si>
    <t>MT. Khyber 87</t>
  </si>
  <si>
    <t>PKT-2020-00251</t>
  </si>
  <si>
    <t>MT. Khyber 51</t>
  </si>
  <si>
    <t>PKT-2020-00252</t>
  </si>
  <si>
    <t>MT. Pakistan 1</t>
  </si>
  <si>
    <t>PKT-2020-00253</t>
  </si>
  <si>
    <t>MV. Karachi 24</t>
  </si>
  <si>
    <t>PKT-2020-00254</t>
  </si>
  <si>
    <t>MT. Sindh 80</t>
  </si>
  <si>
    <t>PKT-2020-00255</t>
  </si>
  <si>
    <t>MV. Lahore 92</t>
  </si>
  <si>
    <t>PKT-2020-00256</t>
  </si>
  <si>
    <t>MT. Quetta 69</t>
  </si>
  <si>
    <t>PKT-2020-00257</t>
  </si>
  <si>
    <t>MT. Arabian 61</t>
  </si>
  <si>
    <t>PKT-2020-00258</t>
  </si>
  <si>
    <t>PKT-2020-00259</t>
  </si>
  <si>
    <t>MV. Punjab 30</t>
  </si>
  <si>
    <t>PKT-2020-00260</t>
  </si>
  <si>
    <t>MT. Arabian 73</t>
  </si>
  <si>
    <t>PKT-2020-00261</t>
  </si>
  <si>
    <t>MT. Pakistan 65</t>
  </si>
  <si>
    <t>PKT-2020-00262</t>
  </si>
  <si>
    <t>MT. Balochistan 62</t>
  </si>
  <si>
    <t>PKT-2020-00263</t>
  </si>
  <si>
    <t>MT. Pakistan 22</t>
  </si>
  <si>
    <t>PKT-2020-00264</t>
  </si>
  <si>
    <t>MV. Lahore 53</t>
  </si>
  <si>
    <t>PKT-2020-00265</t>
  </si>
  <si>
    <t>MV. Lahore 67</t>
  </si>
  <si>
    <t>PKT-2020-00266</t>
  </si>
  <si>
    <t>PKT-2020-00267</t>
  </si>
  <si>
    <t>MT. Sindh 77</t>
  </si>
  <si>
    <t>PKT-2020-00268</t>
  </si>
  <si>
    <t>MV. Punjab 14</t>
  </si>
  <si>
    <t>PKT-2020-00269</t>
  </si>
  <si>
    <t>MV. Punjab 72</t>
  </si>
  <si>
    <t>PKT-2020-00270</t>
  </si>
  <si>
    <t>MV. Punjab 71</t>
  </si>
  <si>
    <t>PKT-2020-00271</t>
  </si>
  <si>
    <t>MT. Khyber 79</t>
  </si>
  <si>
    <t>PKT-2020-00272</t>
  </si>
  <si>
    <t>MV. Punjab 31</t>
  </si>
  <si>
    <t>PKT-2020-00273</t>
  </si>
  <si>
    <t>PKT-2020-00274</t>
  </si>
  <si>
    <t>MT. Arabian 38</t>
  </si>
  <si>
    <t>PKT-2020-00275</t>
  </si>
  <si>
    <t>MV. Indus 4</t>
  </si>
  <si>
    <t>PKT-2020-00276</t>
  </si>
  <si>
    <t>PKT-2020-00277</t>
  </si>
  <si>
    <t>MV. Lahore 30</t>
  </si>
  <si>
    <t>PKT-2020-00278</t>
  </si>
  <si>
    <t>MV. Indus 41</t>
  </si>
  <si>
    <t>PKT-2020-00279</t>
  </si>
  <si>
    <t>MT. Arabian 45</t>
  </si>
  <si>
    <t>PKT-2020-00280</t>
  </si>
  <si>
    <t>MT. Quetta 71</t>
  </si>
  <si>
    <t>PKT-2020-00281</t>
  </si>
  <si>
    <t>MT. Quetta 74</t>
  </si>
  <si>
    <t>PKT-2020-00282</t>
  </si>
  <si>
    <t>MT. Quetta 81</t>
  </si>
  <si>
    <t>PKT-2020-00283</t>
  </si>
  <si>
    <t>MV. Peshawar 96</t>
  </si>
  <si>
    <t>PKT-2020-00284</t>
  </si>
  <si>
    <t>PKT-2020-00285</t>
  </si>
  <si>
    <t>PKT-2020-00286</t>
  </si>
  <si>
    <t>PKT-2020-00287</t>
  </si>
  <si>
    <t>MT. Sindh 30</t>
  </si>
  <si>
    <t>PKT-2020-00288</t>
  </si>
  <si>
    <t>MV. Gwadar 70</t>
  </si>
  <si>
    <t>PKT-2020-00289</t>
  </si>
  <si>
    <t>MT. Sindh 47</t>
  </si>
  <si>
    <t>PKT-2020-00290</t>
  </si>
  <si>
    <t>MT. Khyber 38</t>
  </si>
  <si>
    <t>PKT-2020-00291</t>
  </si>
  <si>
    <t>PKT-2020-00292</t>
  </si>
  <si>
    <t>MV. Lahore 42</t>
  </si>
  <si>
    <t>PKT-2020-00293</t>
  </si>
  <si>
    <t>MV. Punjab 54</t>
  </si>
  <si>
    <t>PKT-2020-00294</t>
  </si>
  <si>
    <t>MV. Lahore 33</t>
  </si>
  <si>
    <t>PKT-2020-00295</t>
  </si>
  <si>
    <t>MT. Balochistan 40</t>
  </si>
  <si>
    <t>PKT-2020-00296</t>
  </si>
  <si>
    <t>MT. Balochistan 56</t>
  </si>
  <si>
    <t>PKT-2020-00297</t>
  </si>
  <si>
    <t>PKT-2020-00298</t>
  </si>
  <si>
    <t>MT. Pakistan 89</t>
  </si>
  <si>
    <t>PKT-2020-00299</t>
  </si>
  <si>
    <t>MV. Gwadar 60</t>
  </si>
  <si>
    <t>PKT-2020-00300</t>
  </si>
  <si>
    <t>MT. Pakistan 80</t>
  </si>
  <si>
    <t>PKT-2020-00301</t>
  </si>
  <si>
    <t>MV. Karachi 13</t>
  </si>
  <si>
    <t>PKT-2020-00302</t>
  </si>
  <si>
    <t>MT. Pakistan 47</t>
  </si>
  <si>
    <t>PKT-2020-00303</t>
  </si>
  <si>
    <t>MT. Sindh 68</t>
  </si>
  <si>
    <t>PKT-2020-00304</t>
  </si>
  <si>
    <t>MT. Arabian 96</t>
  </si>
  <si>
    <t>PKT-2020-00305</t>
  </si>
  <si>
    <t>PKT-2020-00306</t>
  </si>
  <si>
    <t>MV. Peshawar 58</t>
  </si>
  <si>
    <t>PKT-2020-00307</t>
  </si>
  <si>
    <t>MV. Karachi 5</t>
  </si>
  <si>
    <t>PKT-2020-00308</t>
  </si>
  <si>
    <t>MT. Quetta 63</t>
  </si>
  <si>
    <t>PKT-2020-00309</t>
  </si>
  <si>
    <t>MT. Pakistan 40</t>
  </si>
  <si>
    <t>PKT-2020-00310</t>
  </si>
  <si>
    <t>MT. Sindh 51</t>
  </si>
  <si>
    <t>PKT-2020-00311</t>
  </si>
  <si>
    <t>MV. Peshawar 51</t>
  </si>
  <si>
    <t>PKT-2020-00312</t>
  </si>
  <si>
    <t>PKT-2020-00313</t>
  </si>
  <si>
    <t>MV. Karachi 95</t>
  </si>
  <si>
    <t>PKT-2020-00314</t>
  </si>
  <si>
    <t>MV. Lahore 27</t>
  </si>
  <si>
    <t>PKT-2020-00315</t>
  </si>
  <si>
    <t>MT. Sindh 7</t>
  </si>
  <si>
    <t>PKT-2020-00316</t>
  </si>
  <si>
    <t>MV. Indus 69</t>
  </si>
  <si>
    <t>PKT-2020-00317</t>
  </si>
  <si>
    <t>MV. Punjab 88</t>
  </si>
  <si>
    <t>PKT-2020-00318</t>
  </si>
  <si>
    <t>PKT-2020-00319</t>
  </si>
  <si>
    <t>MT. Balochistan 18</t>
  </si>
  <si>
    <t>PKT-2020-00320</t>
  </si>
  <si>
    <t>MT. Quetta 41</t>
  </si>
  <si>
    <t>PKT-2020-00321</t>
  </si>
  <si>
    <t>MT. Pakistan 98</t>
  </si>
  <si>
    <t>PKT-2020-00322</t>
  </si>
  <si>
    <t>MV. Peshawar 18</t>
  </si>
  <si>
    <t>PKT-2020-00323</t>
  </si>
  <si>
    <t>MV. Gwadar 42</t>
  </si>
  <si>
    <t>PKT-2020-00324</t>
  </si>
  <si>
    <t>PKT-2020-00325</t>
  </si>
  <si>
    <t>MT. Sindh 79</t>
  </si>
  <si>
    <t>PKT-2020-00326</t>
  </si>
  <si>
    <t>MV. Peshawar 76</t>
  </si>
  <si>
    <t>PKT-2020-00327</t>
  </si>
  <si>
    <t>MV. Gwadar 66</t>
  </si>
  <si>
    <t>PKT-2020-00328</t>
  </si>
  <si>
    <t>MT. Balochistan 24</t>
  </si>
  <si>
    <t>PKT-2020-00329</t>
  </si>
  <si>
    <t>MT. Khyber 57</t>
  </si>
  <si>
    <t>PKT-2020-00330</t>
  </si>
  <si>
    <t>MT. Balochistan 74</t>
  </si>
  <si>
    <t>PKT-2020-00331</t>
  </si>
  <si>
    <t>PKT-2020-00332</t>
  </si>
  <si>
    <t>PKT-2020-00333</t>
  </si>
  <si>
    <t>MV. Gwadar 81</t>
  </si>
  <si>
    <t>PKT-2020-00334</t>
  </si>
  <si>
    <t>MT. Pakistan 43</t>
  </si>
  <si>
    <t>PKT-2020-00335</t>
  </si>
  <si>
    <t>MT. Khyber 93</t>
  </si>
  <si>
    <t>PKT-2020-00336</t>
  </si>
  <si>
    <t>MV. Gwadar 8</t>
  </si>
  <si>
    <t>PKT-2020-00337</t>
  </si>
  <si>
    <t>PKT-2020-00338</t>
  </si>
  <si>
    <t>MV. Peshawar 39</t>
  </si>
  <si>
    <t>PKT-2020-00339</t>
  </si>
  <si>
    <t>MV. Gwadar 68</t>
  </si>
  <si>
    <t>PKT-2020-00340</t>
  </si>
  <si>
    <t>MT. Pakistan 88</t>
  </si>
  <si>
    <t>PKT-2020-00341</t>
  </si>
  <si>
    <t>PKT-2020-00342</t>
  </si>
  <si>
    <t>MT. Quetta 91</t>
  </si>
  <si>
    <t>PKT-2020-00343</t>
  </si>
  <si>
    <t>MV. Karachi 55</t>
  </si>
  <si>
    <t>PKT-2020-00344</t>
  </si>
  <si>
    <t>PKT-2020-00345</t>
  </si>
  <si>
    <t>MV. Peshawar 4</t>
  </si>
  <si>
    <t>PKT-2020-00346</t>
  </si>
  <si>
    <t>PKT-2020-00347</t>
  </si>
  <si>
    <t>MT. Arabian 89</t>
  </si>
  <si>
    <t>PKT-2020-00348</t>
  </si>
  <si>
    <t>PKT-2020-00349</t>
  </si>
  <si>
    <t>PKT-2020-00350</t>
  </si>
  <si>
    <t>MT. Pakistan 48</t>
  </si>
  <si>
    <t>PKT-2020-00351</t>
  </si>
  <si>
    <t>MT. Khyber 70</t>
  </si>
  <si>
    <t>PKT-2020-00352</t>
  </si>
  <si>
    <t>MV. Gwadar 63</t>
  </si>
  <si>
    <t>PKT-2020-00353</t>
  </si>
  <si>
    <t>MT. Khyber 46</t>
  </si>
  <si>
    <t>PKT-2020-00354</t>
  </si>
  <si>
    <t>PKT-2020-00355</t>
  </si>
  <si>
    <t>PKT-2020-00356</t>
  </si>
  <si>
    <t>MT. Sindh 8</t>
  </si>
  <si>
    <t>PKT-2020-00357</t>
  </si>
  <si>
    <t>MT. Quetta 79</t>
  </si>
  <si>
    <t>PKT-2020-00358</t>
  </si>
  <si>
    <t>PKT-2020-00359</t>
  </si>
  <si>
    <t>MT. Balochistan 34</t>
  </si>
  <si>
    <t>PKT-2020-00360</t>
  </si>
  <si>
    <t>PKT-2020-00361</t>
  </si>
  <si>
    <t>MT. Khyber 60</t>
  </si>
  <si>
    <t>PKT-2020-00362</t>
  </si>
  <si>
    <t>MT. Balochistan 58</t>
  </si>
  <si>
    <t>PKT-2020-00363</t>
  </si>
  <si>
    <t>PKT-2020-00364</t>
  </si>
  <si>
    <t>PKT-2020-00365</t>
  </si>
  <si>
    <t>MV. Lahore 79</t>
  </si>
  <si>
    <t>PKT-2020-00366</t>
  </si>
  <si>
    <t>PKT-2020-00367</t>
  </si>
  <si>
    <t>PKT-2020-00368</t>
  </si>
  <si>
    <t>MT. Arabian 6</t>
  </si>
  <si>
    <t>PKT-2020-00369</t>
  </si>
  <si>
    <t>MT. Pakistan 93</t>
  </si>
  <si>
    <t>PKT-2020-00370</t>
  </si>
  <si>
    <t>MT. Balochistan 86</t>
  </si>
  <si>
    <t>PKT-2020-00371</t>
  </si>
  <si>
    <t>MV. Lahore 90</t>
  </si>
  <si>
    <t>PKT-2020-00372</t>
  </si>
  <si>
    <t>PKT-2020-00373</t>
  </si>
  <si>
    <t>PKT-2020-00374</t>
  </si>
  <si>
    <t>MV. Gwadar 84</t>
  </si>
  <si>
    <t>PKT-2020-00375</t>
  </si>
  <si>
    <t>MV. Indus 12</t>
  </si>
  <si>
    <t>PKT-2020-00376</t>
  </si>
  <si>
    <t>MV. Karachi 20</t>
  </si>
  <si>
    <t>PKT-2020-00377</t>
  </si>
  <si>
    <t>MT. Arabian 23</t>
  </si>
  <si>
    <t>PKT-2020-00378</t>
  </si>
  <si>
    <t>MV. Lahore 13</t>
  </si>
  <si>
    <t>PKT-2020-00379</t>
  </si>
  <si>
    <t>PKT-2020-00380</t>
  </si>
  <si>
    <t>MT. Sindh 78</t>
  </si>
  <si>
    <t>PKT-2020-00381</t>
  </si>
  <si>
    <t>MV. Gwadar 55</t>
  </si>
  <si>
    <t>PKT-2020-00382</t>
  </si>
  <si>
    <t>MV. Peshawar 90</t>
  </si>
  <si>
    <t>PKT-2020-00383</t>
  </si>
  <si>
    <t>PKT-2020-00384</t>
  </si>
  <si>
    <t>MT. Khyber 89</t>
  </si>
  <si>
    <t>PKT-2020-00385</t>
  </si>
  <si>
    <t>MT. Khyber 47</t>
  </si>
  <si>
    <t>PKT-2020-00386</t>
  </si>
  <si>
    <t>MV. Gwadar 27</t>
  </si>
  <si>
    <t>PKT-2020-00387</t>
  </si>
  <si>
    <t>MV. Peshawar 80</t>
  </si>
  <si>
    <t>PKT-2020-00388</t>
  </si>
  <si>
    <t>MV. Karachi 90</t>
  </si>
  <si>
    <t>PKT-2020-00389</t>
  </si>
  <si>
    <t>PKT-2020-00390</t>
  </si>
  <si>
    <t>MV. Lahore 62</t>
  </si>
  <si>
    <t>PKT-2020-00391</t>
  </si>
  <si>
    <t>MT. Pakistan 41</t>
  </si>
  <si>
    <t>PKT-2020-00392</t>
  </si>
  <si>
    <t>MT. Khyber 64</t>
  </si>
  <si>
    <t>PKT-2020-00393</t>
  </si>
  <si>
    <t>MV. Gwadar 62</t>
  </si>
  <si>
    <t>PKT-2020-00394</t>
  </si>
  <si>
    <t>MV. Lahore 3</t>
  </si>
  <si>
    <t>PKT-2020-00395</t>
  </si>
  <si>
    <t>PKT-2020-00396</t>
  </si>
  <si>
    <t>MT. Quetta 76</t>
  </si>
  <si>
    <t>PKT-2020-00397</t>
  </si>
  <si>
    <t>MV. Gwadar 73</t>
  </si>
  <si>
    <t>PKT-2020-00398</t>
  </si>
  <si>
    <t>MT. Sindh 82</t>
  </si>
  <si>
    <t>PKT-2020-00399</t>
  </si>
  <si>
    <t>MT. Balochistan 88</t>
  </si>
  <si>
    <t>PKT-2020-00400</t>
  </si>
  <si>
    <t>MT. Quetta 7</t>
  </si>
  <si>
    <t>PKT-2020-00401</t>
  </si>
  <si>
    <t>MT. Arabian 42</t>
  </si>
  <si>
    <t>PKT-2020-00402</t>
  </si>
  <si>
    <t>MV. Peshawar 53</t>
  </si>
  <si>
    <t>PKT-2020-00403</t>
  </si>
  <si>
    <t>MV. Peshawar 45</t>
  </si>
  <si>
    <t>PKT-2020-00404</t>
  </si>
  <si>
    <t>MT. Sindh 17</t>
  </si>
  <si>
    <t>PKT-2020-00405</t>
  </si>
  <si>
    <t>PKT-2020-00406</t>
  </si>
  <si>
    <t>MV. Gwadar 36</t>
  </si>
  <si>
    <t>PKT-2020-00407</t>
  </si>
  <si>
    <t>MV. Gwadar 13</t>
  </si>
  <si>
    <t>PKT-2020-00408</t>
  </si>
  <si>
    <t>PKT-2020-00409</t>
  </si>
  <si>
    <t>MT. Balochistan 57</t>
  </si>
  <si>
    <t>PKT-2020-00410</t>
  </si>
  <si>
    <t>MV. Peshawar 67</t>
  </si>
  <si>
    <t>PKT-2020-00411</t>
  </si>
  <si>
    <t>MV. Gwadar 64</t>
  </si>
  <si>
    <t>PKT-2020-00412</t>
  </si>
  <si>
    <t>MV. Karachi 33</t>
  </si>
  <si>
    <t>PKT-2020-00413</t>
  </si>
  <si>
    <t>MV. Karachi 85</t>
  </si>
  <si>
    <t>PKT-2020-00414</t>
  </si>
  <si>
    <t>PKT-2020-00415</t>
  </si>
  <si>
    <t>PKT-2020-00416</t>
  </si>
  <si>
    <t>MT. Pakistan 76</t>
  </si>
  <si>
    <t>PKT-2020-00417</t>
  </si>
  <si>
    <t>MV. Lahore 31</t>
  </si>
  <si>
    <t>PKT-2020-00418</t>
  </si>
  <si>
    <t>MT. Pakistan 90</t>
  </si>
  <si>
    <t>PKT-2020-00419</t>
  </si>
  <si>
    <t>PKT-2020-00420</t>
  </si>
  <si>
    <t>MV. Gwadar 75</t>
  </si>
  <si>
    <t>PKT-2020-00421</t>
  </si>
  <si>
    <t>MT. Khyber 52</t>
  </si>
  <si>
    <t>PKT-2020-00422</t>
  </si>
  <si>
    <t>MV. Indus 94</t>
  </si>
  <si>
    <t>PKT-2020-00423</t>
  </si>
  <si>
    <t>MT. Balochistan 21</t>
  </si>
  <si>
    <t>PKT-2020-00424</t>
  </si>
  <si>
    <t>MT. Quetta 4</t>
  </si>
  <si>
    <t>PKT-2020-00425</t>
  </si>
  <si>
    <t>PKT-2020-00426</t>
  </si>
  <si>
    <t>MV. Punjab 75</t>
  </si>
  <si>
    <t>PKT-2020-00427</t>
  </si>
  <si>
    <t>MV. Punjab 70</t>
  </si>
  <si>
    <t>PKT-2020-00428</t>
  </si>
  <si>
    <t>PKT-2020-00429</t>
  </si>
  <si>
    <t>MV. Lahore 21</t>
  </si>
  <si>
    <t>PKT-2020-00430</t>
  </si>
  <si>
    <t>MV. Karachi 46</t>
  </si>
  <si>
    <t>PKT-2020-00431</t>
  </si>
  <si>
    <t>PKT-2020-00432</t>
  </si>
  <si>
    <t>MT. Balochistan 76</t>
  </si>
  <si>
    <t>PKT-2020-00433</t>
  </si>
  <si>
    <t>MT. Sindh 90</t>
  </si>
  <si>
    <t>PKT-2020-00434</t>
  </si>
  <si>
    <t>MV. Karachi 29</t>
  </si>
  <si>
    <t>PKT-2020-00435</t>
  </si>
  <si>
    <t>PKT-2020-00436</t>
  </si>
  <si>
    <t>MT. Sindh 10</t>
  </si>
  <si>
    <t>PKT-2020-00437</t>
  </si>
  <si>
    <t>PKT-2020-00438</t>
  </si>
  <si>
    <t>PKT-2020-00439</t>
  </si>
  <si>
    <t>MT. Arabian 85</t>
  </si>
  <si>
    <t>PKT-2020-00440</t>
  </si>
  <si>
    <t>MV. Peshawar 64</t>
  </si>
  <si>
    <t>PKT-2020-00441</t>
  </si>
  <si>
    <t>MT. Khyber 10</t>
  </si>
  <si>
    <t>PKT-2020-00442</t>
  </si>
  <si>
    <t>MV. Peshawar 81</t>
  </si>
  <si>
    <t>PKT-2020-00443</t>
  </si>
  <si>
    <t>MT. Arabian 78</t>
  </si>
  <si>
    <t>PKT-2020-00444</t>
  </si>
  <si>
    <t>MT. Sindh 63</t>
  </si>
  <si>
    <t>PKT-2020-00445</t>
  </si>
  <si>
    <t>MV. Indus 55</t>
  </si>
  <si>
    <t>PKT-2020-00446</t>
  </si>
  <si>
    <t>MT. Sindh 60</t>
  </si>
  <si>
    <t>PKT-2020-00447</t>
  </si>
  <si>
    <t>MT. Arabian 14</t>
  </si>
  <si>
    <t>PKT-2020-00448</t>
  </si>
  <si>
    <t>PKT-2020-00449</t>
  </si>
  <si>
    <t>MT. Balochistan 14</t>
  </si>
  <si>
    <t>PKT-2020-00450</t>
  </si>
  <si>
    <t>PKT-2020-00451</t>
  </si>
  <si>
    <t>MV. Peshawar 19</t>
  </si>
  <si>
    <t>PKT-2020-00452</t>
  </si>
  <si>
    <t>PKT-2020-00453</t>
  </si>
  <si>
    <t>MT. Pakistan 55</t>
  </si>
  <si>
    <t>PKT-2020-00454</t>
  </si>
  <si>
    <t>MV. Gwadar 25</t>
  </si>
  <si>
    <t>PKT-2020-00455</t>
  </si>
  <si>
    <t>MT. Quetta 80</t>
  </si>
  <si>
    <t>PKT-2020-00456</t>
  </si>
  <si>
    <t>MT. Pakistan 3</t>
  </si>
  <si>
    <t>PKT-2020-00457</t>
  </si>
  <si>
    <t>MT. Sindh 44</t>
  </si>
  <si>
    <t>PKT-2020-00458</t>
  </si>
  <si>
    <t>PKT-2020-00459</t>
  </si>
  <si>
    <t>MV. Lahore 57</t>
  </si>
  <si>
    <t>PKT-2020-00460</t>
  </si>
  <si>
    <t>PKT-2020-00461</t>
  </si>
  <si>
    <t>MV. Punjab 41</t>
  </si>
  <si>
    <t>PKT-2020-00462</t>
  </si>
  <si>
    <t>MT. Pakistan 36</t>
  </si>
  <si>
    <t>PKT-2020-00463</t>
  </si>
  <si>
    <t>MT. Pakistan 69</t>
  </si>
  <si>
    <t>PKT-2020-00464</t>
  </si>
  <si>
    <t>MT. Arabian 76</t>
  </si>
  <si>
    <t>PKT-2020-00465</t>
  </si>
  <si>
    <t>MV. Peshawar 44</t>
  </si>
  <si>
    <t>PKT-2020-00466</t>
  </si>
  <si>
    <t>MV. Punjab 67</t>
  </si>
  <si>
    <t>PKT-2020-00467</t>
  </si>
  <si>
    <t>PKT-2020-00468</t>
  </si>
  <si>
    <t>PKT-2020-00469</t>
  </si>
  <si>
    <t>MV. Karachi 16</t>
  </si>
  <si>
    <t>PKT-2020-00470</t>
  </si>
  <si>
    <t>PKT-2020-00471</t>
  </si>
  <si>
    <t>MT. Arabian 82</t>
  </si>
  <si>
    <t>PKT-2020-00472</t>
  </si>
  <si>
    <t>PKT-2020-00473</t>
  </si>
  <si>
    <t>PKT-2020-00474</t>
  </si>
  <si>
    <t>PKT-2020-00475</t>
  </si>
  <si>
    <t>PKT-2020-00476</t>
  </si>
  <si>
    <t>MT. Khyber 42</t>
  </si>
  <si>
    <t>PKT-2020-00477</t>
  </si>
  <si>
    <t>MV. Karachi 62</t>
  </si>
  <si>
    <t>PKT-2020-00478</t>
  </si>
  <si>
    <t>MT. Quetta 48</t>
  </si>
  <si>
    <t>PKT-2020-00479</t>
  </si>
  <si>
    <t>PKT-2020-00480</t>
  </si>
  <si>
    <t>PKT-2020-00481</t>
  </si>
  <si>
    <t>MV. Indus 43</t>
  </si>
  <si>
    <t>PKT-2020-00482</t>
  </si>
  <si>
    <t>MT. Pakistan 86</t>
  </si>
  <si>
    <t>PKT-2020-00483</t>
  </si>
  <si>
    <t>MV. Gwadar 3</t>
  </si>
  <si>
    <t>PKT-2020-00484</t>
  </si>
  <si>
    <t>MV. Lahore 1</t>
  </si>
  <si>
    <t>PKT-2020-00485</t>
  </si>
  <si>
    <t>MT. Sindh 73</t>
  </si>
  <si>
    <t>PKT-2020-00486</t>
  </si>
  <si>
    <t>MT. Sindh 16</t>
  </si>
  <si>
    <t>PKT-2020-00487</t>
  </si>
  <si>
    <t>PKT-2020-00488</t>
  </si>
  <si>
    <t>MT. Sindh 32</t>
  </si>
  <si>
    <t>PKT-2020-00489</t>
  </si>
  <si>
    <t>MT. Pakistan 5</t>
  </si>
  <si>
    <t>PKT-2020-00490</t>
  </si>
  <si>
    <t>PKT-2020-00491</t>
  </si>
  <si>
    <t>MT. Arabian 43</t>
  </si>
  <si>
    <t>PKT-2020-00492</t>
  </si>
  <si>
    <t>MT. Quetta 6</t>
  </si>
  <si>
    <t>PKT-2020-00493</t>
  </si>
  <si>
    <t>MV. Punjab 2</t>
  </si>
  <si>
    <t>PKT-2020-00494</t>
  </si>
  <si>
    <t>MT. Balochistan 61</t>
  </si>
  <si>
    <t>PKT-2020-00495</t>
  </si>
  <si>
    <t>MT. Balochistan 29</t>
  </si>
  <si>
    <t>PKT-2020-00496</t>
  </si>
  <si>
    <t>PKT-2020-00497</t>
  </si>
  <si>
    <t>PKT-2020-00498</t>
  </si>
  <si>
    <t>MV. Punjab 85</t>
  </si>
  <si>
    <t>PKT-2020-00499</t>
  </si>
  <si>
    <t>PKT-2020-00500</t>
  </si>
  <si>
    <t>MT. Quetta 66</t>
  </si>
  <si>
    <t>PKT-2020-00501</t>
  </si>
  <si>
    <t>MT. Balochistan 5</t>
  </si>
  <si>
    <t>PKT-2020-00502</t>
  </si>
  <si>
    <t>PKT-2020-00503</t>
  </si>
  <si>
    <t>MT. Pakistan 23</t>
  </si>
  <si>
    <t>PKT-2020-00504</t>
  </si>
  <si>
    <t>MT. Pakistan 70</t>
  </si>
  <si>
    <t>PKT-2020-00505</t>
  </si>
  <si>
    <t>MT. Khyber 75</t>
  </si>
  <si>
    <t>PKT-2020-00506</t>
  </si>
  <si>
    <t>PKT-2020-00507</t>
  </si>
  <si>
    <t>MV. Lahore 54</t>
  </si>
  <si>
    <t>PKT-2020-00508</t>
  </si>
  <si>
    <t>MT. Khyber 27</t>
  </si>
  <si>
    <t>PKT-2020-00509</t>
  </si>
  <si>
    <t>MT. Pakistan 24</t>
  </si>
  <si>
    <t>PKT-2020-00510</t>
  </si>
  <si>
    <t>PKT-2020-00511</t>
  </si>
  <si>
    <t>MV. Gwadar 88</t>
  </si>
  <si>
    <t>PKT-2020-00512</t>
  </si>
  <si>
    <t>MT. Sindh 83</t>
  </si>
  <si>
    <t>PKT-2020-00513</t>
  </si>
  <si>
    <t>MV. Gwadar 6</t>
  </si>
  <si>
    <t>PKT-2020-00514</t>
  </si>
  <si>
    <t>MV. Karachi 65</t>
  </si>
  <si>
    <t>PKT-2020-00515</t>
  </si>
  <si>
    <t>MT. Pakistan 33</t>
  </si>
  <si>
    <t>PKT-2020-00516</t>
  </si>
  <si>
    <t>MT. Pakistan 78</t>
  </si>
  <si>
    <t>PKT-2020-00517</t>
  </si>
  <si>
    <t>PKT-2020-00518</t>
  </si>
  <si>
    <t>PKT-2020-00519</t>
  </si>
  <si>
    <t>PKT-2020-00520</t>
  </si>
  <si>
    <t>PKT-2020-00521</t>
  </si>
  <si>
    <t>MT. Sindh 13</t>
  </si>
  <si>
    <t>PKT-2020-00522</t>
  </si>
  <si>
    <t>PKT-2020-00523</t>
  </si>
  <si>
    <t>MV. Peshawar 38</t>
  </si>
  <si>
    <t>PKT-2020-00524</t>
  </si>
  <si>
    <t>PKT-2020-00525</t>
  </si>
  <si>
    <t>PKT-2020-00526</t>
  </si>
  <si>
    <t>MV. Lahore 55</t>
  </si>
  <si>
    <t>PKT-2020-00527</t>
  </si>
  <si>
    <t>PKT-2020-00528</t>
  </si>
  <si>
    <t>MT. Sindh 49</t>
  </si>
  <si>
    <t>PKT-2020-00529</t>
  </si>
  <si>
    <t>MT. Khyber 63</t>
  </si>
  <si>
    <t>PKT-2020-00530</t>
  </si>
  <si>
    <t>PKT-2020-00531</t>
  </si>
  <si>
    <t>MV. Lahore 78</t>
  </si>
  <si>
    <t>PKT-2020-00532</t>
  </si>
  <si>
    <t>PKT-2020-00533</t>
  </si>
  <si>
    <t>PKT-2020-00534</t>
  </si>
  <si>
    <t>MT. Arabian 15</t>
  </si>
  <si>
    <t>PKT-2020-00535</t>
  </si>
  <si>
    <t>MT. Khyber 16</t>
  </si>
  <si>
    <t>PKT-2020-00536</t>
  </si>
  <si>
    <t>MT. Khyber 78</t>
  </si>
  <si>
    <t>PKT-2020-00537</t>
  </si>
  <si>
    <t>PKT-2020-00538</t>
  </si>
  <si>
    <t>PKT-2020-00539</t>
  </si>
  <si>
    <t>MT. Khyber 95</t>
  </si>
  <si>
    <t>PKT-2020-00540</t>
  </si>
  <si>
    <t>MV. Karachi 39</t>
  </si>
  <si>
    <t>PKT-2020-00541</t>
  </si>
  <si>
    <t>MT. Quetta 42</t>
  </si>
  <si>
    <t>PKT-2020-00542</t>
  </si>
  <si>
    <t>MT. Balochistan 44</t>
  </si>
  <si>
    <t>PKT-2020-00543</t>
  </si>
  <si>
    <t>MV. Punjab 95</t>
  </si>
  <si>
    <t>PKT-2020-00544</t>
  </si>
  <si>
    <t>PKT-2020-00545</t>
  </si>
  <si>
    <t>PKT-2020-00546</t>
  </si>
  <si>
    <t>MT. Sindh 91</t>
  </si>
  <si>
    <t>PKT-2020-00547</t>
  </si>
  <si>
    <t>MT. Arabian 51</t>
  </si>
  <si>
    <t>PKT-2020-00548</t>
  </si>
  <si>
    <t>PKT-2020-00549</t>
  </si>
  <si>
    <t>MV. Punjab 93</t>
  </si>
  <si>
    <t>PKT-2020-00550</t>
  </si>
  <si>
    <t>PKT-2020-00551</t>
  </si>
  <si>
    <t>MT. Pakistan 16</t>
  </si>
  <si>
    <t>PKT-2020-00552</t>
  </si>
  <si>
    <t>MV. Peshawar 83</t>
  </si>
  <si>
    <t>PKT-2020-00553</t>
  </si>
  <si>
    <t>MT. Arabian 75</t>
  </si>
  <si>
    <t>PKT-2020-00554</t>
  </si>
  <si>
    <t>PKT-2020-00555</t>
  </si>
  <si>
    <t>PKT-2020-00556</t>
  </si>
  <si>
    <t>MT. Quetta 39</t>
  </si>
  <si>
    <t>PKT-2020-00557</t>
  </si>
  <si>
    <t>PKT-2020-00558</t>
  </si>
  <si>
    <t>MV. Indus 32</t>
  </si>
  <si>
    <t>PKT-2020-00559</t>
  </si>
  <si>
    <t>MT. Khyber 29</t>
  </si>
  <si>
    <t>PKT-2020-00560</t>
  </si>
  <si>
    <t>PKT-2020-00561</t>
  </si>
  <si>
    <t>MT. Quetta 49</t>
  </si>
  <si>
    <t>PKT-2020-00562</t>
  </si>
  <si>
    <t>MT. Khyber 67</t>
  </si>
  <si>
    <t>PKT-2020-00563</t>
  </si>
  <si>
    <t>MT. Arabian 64</t>
  </si>
  <si>
    <t>PKT-2020-00564</t>
  </si>
  <si>
    <t>MV. Gwadar 45</t>
  </si>
  <si>
    <t>PKT-2020-00565</t>
  </si>
  <si>
    <t>MV. Punjab 18</t>
  </si>
  <si>
    <t>PKT-2020-00566</t>
  </si>
  <si>
    <t>PKT-2020-00567</t>
  </si>
  <si>
    <t>MT. Sindh 46</t>
  </si>
  <si>
    <t>PKT-2020-00568</t>
  </si>
  <si>
    <t>PKT-2020-00569</t>
  </si>
  <si>
    <t>MV. Punjab 91</t>
  </si>
  <si>
    <t>PKT-2020-00570</t>
  </si>
  <si>
    <t>PKT-2020-00571</t>
  </si>
  <si>
    <t>MT. Balochistan 31</t>
  </si>
  <si>
    <t>PKT-2020-00572</t>
  </si>
  <si>
    <t>PKT-2020-00573</t>
  </si>
  <si>
    <t>MT. Khyber 5</t>
  </si>
  <si>
    <t>PKT-2020-00574</t>
  </si>
  <si>
    <t>MT. Arabian 55</t>
  </si>
  <si>
    <t>PKT-2020-00575</t>
  </si>
  <si>
    <t>MV. Peshawar 36</t>
  </si>
  <si>
    <t>PKT-2020-00576</t>
  </si>
  <si>
    <t>MV. Lahore 84</t>
  </si>
  <si>
    <t>PKT-2020-00577</t>
  </si>
  <si>
    <t>MT. Sindh 93</t>
  </si>
  <si>
    <t>PKT-2020-00578</t>
  </si>
  <si>
    <t>MT. Khyber 68</t>
  </si>
  <si>
    <t>PKT-2020-00579</t>
  </si>
  <si>
    <t>MT. Quetta 57</t>
  </si>
  <si>
    <t>PKT-2020-00580</t>
  </si>
  <si>
    <t>PKT-2020-00581</t>
  </si>
  <si>
    <t>MT. Pakistan 84</t>
  </si>
  <si>
    <t>PKT-2020-00582</t>
  </si>
  <si>
    <t>PKT-2020-00583</t>
  </si>
  <si>
    <t>MV. Indus 81</t>
  </si>
  <si>
    <t>PKT-2020-00584</t>
  </si>
  <si>
    <t>MT. Balochistan 37</t>
  </si>
  <si>
    <t>PKT-2020-00585</t>
  </si>
  <si>
    <t>MV. Indus 13</t>
  </si>
  <si>
    <t>PKT-2020-00586</t>
  </si>
  <si>
    <t>MV. Gwadar 44</t>
  </si>
  <si>
    <t>PKT-2020-00587</t>
  </si>
  <si>
    <t>MT. Pakistan 6</t>
  </si>
  <si>
    <t>PKT-2020-00588</t>
  </si>
  <si>
    <t>MT. Balochistan 92</t>
  </si>
  <si>
    <t>PKT-2020-00589</t>
  </si>
  <si>
    <t>PKT-2020-00590</t>
  </si>
  <si>
    <t>MT. Quetta 84</t>
  </si>
  <si>
    <t>PKT-2020-00591</t>
  </si>
  <si>
    <t>PKT-2020-00592</t>
  </si>
  <si>
    <t>MT. Arabian 30</t>
  </si>
  <si>
    <t>PKT-2020-00593</t>
  </si>
  <si>
    <t>PKT-2020-00594</t>
  </si>
  <si>
    <t>PKT-2020-00595</t>
  </si>
  <si>
    <t>PKT-2020-00596</t>
  </si>
  <si>
    <t>PKT-2020-00597</t>
  </si>
  <si>
    <t>MT. Quetta 35</t>
  </si>
  <si>
    <t>PKT-2020-00598</t>
  </si>
  <si>
    <t>PKT-2020-00599</t>
  </si>
  <si>
    <t>MT. Sindh 25</t>
  </si>
  <si>
    <t>PKT-2020-00600</t>
  </si>
  <si>
    <t>PKT-2020-00601</t>
  </si>
  <si>
    <t>MT. Sindh 21</t>
  </si>
  <si>
    <t>PKT-2020-00602</t>
  </si>
  <si>
    <t>MV. Punjab 38</t>
  </si>
  <si>
    <t>PKT-2020-00603</t>
  </si>
  <si>
    <t>PKT-2020-00604</t>
  </si>
  <si>
    <t>MV. Peshawar 33</t>
  </si>
  <si>
    <t>PKT-2020-00605</t>
  </si>
  <si>
    <t>MV. Punjab 11</t>
  </si>
  <si>
    <t>PKT-2020-00606</t>
  </si>
  <si>
    <t>PKT-2020-00607</t>
  </si>
  <si>
    <t>PKT-2020-00608</t>
  </si>
  <si>
    <t>MT. Khyber 8</t>
  </si>
  <si>
    <t>PKT-2020-00609</t>
  </si>
  <si>
    <t>MT. Sindh 92</t>
  </si>
  <si>
    <t>PKT-2020-00610</t>
  </si>
  <si>
    <t>PKT-2020-00611</t>
  </si>
  <si>
    <t>PKT-2020-00612</t>
  </si>
  <si>
    <t>PKT-2020-00613</t>
  </si>
  <si>
    <t>PKT-2020-00614</t>
  </si>
  <si>
    <t>MT. Arabian 56</t>
  </si>
  <si>
    <t>PKT-2020-00615</t>
  </si>
  <si>
    <t>MV. Gwadar 97</t>
  </si>
  <si>
    <t>PKT-2020-00616</t>
  </si>
  <si>
    <t>PKT-2020-00617</t>
  </si>
  <si>
    <t>PKT-2020-00618</t>
  </si>
  <si>
    <t>MT. Khyber 41</t>
  </si>
  <si>
    <t>PKT-2020-00619</t>
  </si>
  <si>
    <t>MT. Khyber 2</t>
  </si>
  <si>
    <t>PKT-2020-00620</t>
  </si>
  <si>
    <t>MT. Arabian 32</t>
  </si>
  <si>
    <t>PKT-2020-00621</t>
  </si>
  <si>
    <t>MT. Sindh 24</t>
  </si>
  <si>
    <t>PKT-2020-00622</t>
  </si>
  <si>
    <t>PKT-2020-00623</t>
  </si>
  <si>
    <t>PKT-2020-00624</t>
  </si>
  <si>
    <t>MV. Peshawar 26</t>
  </si>
  <si>
    <t>PKT-2020-00625</t>
  </si>
  <si>
    <t>MV. Karachi 75</t>
  </si>
  <si>
    <t>PKT-2020-00626</t>
  </si>
  <si>
    <t>MV. Punjab 81</t>
  </si>
  <si>
    <t>PKT-2020-00627</t>
  </si>
  <si>
    <t>MT. Quetta 46</t>
  </si>
  <si>
    <t>PKT-2020-00628</t>
  </si>
  <si>
    <t>MV. Karachi 50</t>
  </si>
  <si>
    <t>PKT-2020-00629</t>
  </si>
  <si>
    <t>PKT-2020-00630</t>
  </si>
  <si>
    <t>PKT-2020-00631</t>
  </si>
  <si>
    <t>MV. Punjab 64</t>
  </si>
  <si>
    <t>PKT-2020-00632</t>
  </si>
  <si>
    <t>MV. Punjab 89</t>
  </si>
  <si>
    <t>PKT-2020-00633</t>
  </si>
  <si>
    <t>PKT-2020-00634</t>
  </si>
  <si>
    <t>MV. Peshawar 85</t>
  </si>
  <si>
    <t>PKT-2020-00635</t>
  </si>
  <si>
    <t>MT. Pakistan 28</t>
  </si>
  <si>
    <t>PKT-2020-00636</t>
  </si>
  <si>
    <t>PKT-2020-00637</t>
  </si>
  <si>
    <t>PKT-2020-00638</t>
  </si>
  <si>
    <t>PKT-2020-00639</t>
  </si>
  <si>
    <t>MT. Khyber 14</t>
  </si>
  <si>
    <t>PKT-2020-00640</t>
  </si>
  <si>
    <t>PKT-2020-00641</t>
  </si>
  <si>
    <t>PKT-2020-00642</t>
  </si>
  <si>
    <t>MV. Peshawar 75</t>
  </si>
  <si>
    <t>PKT-2020-00643</t>
  </si>
  <si>
    <t>MV. Peshawar 63</t>
  </si>
  <si>
    <t>PKT-2020-00644</t>
  </si>
  <si>
    <t>PKT-2020-00645</t>
  </si>
  <si>
    <t>MT. Quetta 34</t>
  </si>
  <si>
    <t>PKT-2020-00646</t>
  </si>
  <si>
    <t>MV. Karachi 2</t>
  </si>
  <si>
    <t>PKT-2020-00647</t>
  </si>
  <si>
    <t>MV. Peshawar 6</t>
  </si>
  <si>
    <t>PKT-2020-00648</t>
  </si>
  <si>
    <t>MV. Gwadar 35</t>
  </si>
  <si>
    <t>PKT-2020-00649</t>
  </si>
  <si>
    <t>MV. Indus 40</t>
  </si>
  <si>
    <t>PKT-2020-00650</t>
  </si>
  <si>
    <t>MT. Arabian 24</t>
  </si>
  <si>
    <t>PKT-2020-00651</t>
  </si>
  <si>
    <t>PKT-2020-00652</t>
  </si>
  <si>
    <t>MT. Khyber 17</t>
  </si>
  <si>
    <t>PKT-2020-00653</t>
  </si>
  <si>
    <t>PKT-2020-00654</t>
  </si>
  <si>
    <t>PKT-2020-00655</t>
  </si>
  <si>
    <t>MT. Sindh 52</t>
  </si>
  <si>
    <t>PKT-2020-00656</t>
  </si>
  <si>
    <t>PKT-2020-00657</t>
  </si>
  <si>
    <t>PKT-2020-00658</t>
  </si>
  <si>
    <t>MV. Punjab 65</t>
  </si>
  <si>
    <t>PKT-2020-00659</t>
  </si>
  <si>
    <t>MV. Karachi 83</t>
  </si>
  <si>
    <t>PKT-2020-00660</t>
  </si>
  <si>
    <t>MV. Indus 80</t>
  </si>
  <si>
    <t>PKT-2020-00661</t>
  </si>
  <si>
    <t>MV. Gwadar 50</t>
  </si>
  <si>
    <t>PKT-2020-00662</t>
  </si>
  <si>
    <t>MT. Quetta 82</t>
  </si>
  <si>
    <t>PKT-2020-00663</t>
  </si>
  <si>
    <t>MT. Pakistan 18</t>
  </si>
  <si>
    <t>PKT-2020-00664</t>
  </si>
  <si>
    <t>MV. Peshawar 55</t>
  </si>
  <si>
    <t>PKT-2020-00665</t>
  </si>
  <si>
    <t>PKT-2020-00666</t>
  </si>
  <si>
    <t>MV. Peshawar 34</t>
  </si>
  <si>
    <t>PKT-2020-00667</t>
  </si>
  <si>
    <t>MV. Punjab 10</t>
  </si>
  <si>
    <t>PKT-2020-00668</t>
  </si>
  <si>
    <t>PKT-2020-00669</t>
  </si>
  <si>
    <t>PKT-2020-00670</t>
  </si>
  <si>
    <t>PKT-2020-00671</t>
  </si>
  <si>
    <t>MT. Quetta 78</t>
  </si>
  <si>
    <t>PKT-2020-00672</t>
  </si>
  <si>
    <t>MT. Arabian 35</t>
  </si>
  <si>
    <t>PKT-2020-00673</t>
  </si>
  <si>
    <t>MV. Karachi 48</t>
  </si>
  <si>
    <t>PKT-2020-00674</t>
  </si>
  <si>
    <t>PKT-2020-00675</t>
  </si>
  <si>
    <t>PKT-2020-00676</t>
  </si>
  <si>
    <t>PKT-2020-00677</t>
  </si>
  <si>
    <t>MT. Balochistan 99</t>
  </si>
  <si>
    <t>PKT-2020-00678</t>
  </si>
  <si>
    <t>PKT-2020-00679</t>
  </si>
  <si>
    <t>MV. Lahore 15</t>
  </si>
  <si>
    <t>PKT-2020-00680</t>
  </si>
  <si>
    <t>PKT-2020-00681</t>
  </si>
  <si>
    <t>MV. Punjab 43</t>
  </si>
  <si>
    <t>PKT-2020-00682</t>
  </si>
  <si>
    <t>MV. Punjab 66</t>
  </si>
  <si>
    <t>PKT-2020-00683</t>
  </si>
  <si>
    <t>MT. Arabian 7</t>
  </si>
  <si>
    <t>PKT-2020-00684</t>
  </si>
  <si>
    <t>PKT-2020-00685</t>
  </si>
  <si>
    <t>PKT-2020-00686</t>
  </si>
  <si>
    <t>MT. Sindh 98</t>
  </si>
  <si>
    <t>PKT-2020-00687</t>
  </si>
  <si>
    <t>MT. Quetta 52</t>
  </si>
  <si>
    <t>PKT-2020-00688</t>
  </si>
  <si>
    <t>MV. Gwadar 56</t>
  </si>
  <si>
    <t>PKT-2020-00689</t>
  </si>
  <si>
    <t>PKT-2020-00690</t>
  </si>
  <si>
    <t>MT. Pakistan 95</t>
  </si>
  <si>
    <t>PKT-2020-00691</t>
  </si>
  <si>
    <t>PKT-2020-00692</t>
  </si>
  <si>
    <t>PKT-2020-00693</t>
  </si>
  <si>
    <t>MT. Quetta 36</t>
  </si>
  <si>
    <t>PKT-2020-00694</t>
  </si>
  <si>
    <t>MT. Pakistan 56</t>
  </si>
  <si>
    <t>PKT-2020-00695</t>
  </si>
  <si>
    <t>MV. Peshawar 20</t>
  </si>
  <si>
    <t>PKT-2020-00696</t>
  </si>
  <si>
    <t>PKT-2020-00697</t>
  </si>
  <si>
    <t>PKT-2020-00698</t>
  </si>
  <si>
    <t>PKT-2020-00699</t>
  </si>
  <si>
    <t>PKT-2020-00700</t>
  </si>
  <si>
    <t>PKT-2020-00701</t>
  </si>
  <si>
    <t>MT. Arabian 26</t>
  </si>
  <si>
    <t>PKT-2020-00702</t>
  </si>
  <si>
    <t>PKT-2020-00703</t>
  </si>
  <si>
    <t>MV. Karachi 10</t>
  </si>
  <si>
    <t>PKT-2020-00704</t>
  </si>
  <si>
    <t>PKT-2020-00705</t>
  </si>
  <si>
    <t>MT. Khyber 3</t>
  </si>
  <si>
    <t>PKT-2020-00706</t>
  </si>
  <si>
    <t>MV. Punjab 19</t>
  </si>
  <si>
    <t>PKT-2020-00707</t>
  </si>
  <si>
    <t>PKT-2020-00708</t>
  </si>
  <si>
    <t>MT. Arabian 72</t>
  </si>
  <si>
    <t>PKT-2020-00709</t>
  </si>
  <si>
    <t>PKT-2020-00710</t>
  </si>
  <si>
    <t>PKT-2020-00711</t>
  </si>
  <si>
    <t>MV. Peshawar 9</t>
  </si>
  <si>
    <t>PKT-2020-00712</t>
  </si>
  <si>
    <t>PKT-2020-00713</t>
  </si>
  <si>
    <t>MV. Indus 20</t>
  </si>
  <si>
    <t>PKT-2020-00714</t>
  </si>
  <si>
    <t>PKT-2020-00715</t>
  </si>
  <si>
    <t>PKT-2020-00716</t>
  </si>
  <si>
    <t>MV. Peshawar 89</t>
  </si>
  <si>
    <t>PKT-2020-00717</t>
  </si>
  <si>
    <t>MT. Quetta 96</t>
  </si>
  <si>
    <t>PKT-2020-00718</t>
  </si>
  <si>
    <t>PKT-2020-00719</t>
  </si>
  <si>
    <t>MT. Pakistan 79</t>
  </si>
  <si>
    <t>PKT-2020-00720</t>
  </si>
  <si>
    <t>PKT-2020-00721</t>
  </si>
  <si>
    <t>PKT-2020-00722</t>
  </si>
  <si>
    <t>MV. Indus 90</t>
  </si>
  <si>
    <t>PKT-2020-00723</t>
  </si>
  <si>
    <t>MV. Karachi 93</t>
  </si>
  <si>
    <t>PKT-2020-00724</t>
  </si>
  <si>
    <t>MV. Lahore 25</t>
  </si>
  <si>
    <t>PKT-2020-00725</t>
  </si>
  <si>
    <t>MV. Indus 50</t>
  </si>
  <si>
    <t>PKT-2020-00726</t>
  </si>
  <si>
    <t>MT. Sindh 5</t>
  </si>
  <si>
    <t>PKT-2020-00727</t>
  </si>
  <si>
    <t>MT. Quetta 54</t>
  </si>
  <si>
    <t>PKT-2020-00728</t>
  </si>
  <si>
    <t>MV. Gwadar 52</t>
  </si>
  <si>
    <t>PKT-2020-00729</t>
  </si>
  <si>
    <t>PKT-2020-00730</t>
  </si>
  <si>
    <t>PKT-2020-00731</t>
  </si>
  <si>
    <t>MT. Pakistan 62</t>
  </si>
  <si>
    <t>PKT-2020-00732</t>
  </si>
  <si>
    <t>PKT-2020-00733</t>
  </si>
  <si>
    <t>PKT-2020-00734</t>
  </si>
  <si>
    <t>MT. Quetta 37</t>
  </si>
  <si>
    <t>PKT-2020-00735</t>
  </si>
  <si>
    <t>MT. Pakistan 21</t>
  </si>
  <si>
    <t>PKT-2020-00736</t>
  </si>
  <si>
    <t>PKT-2020-00737</t>
  </si>
  <si>
    <t>MT. Khyber 7</t>
  </si>
  <si>
    <t>PKT-2020-00738</t>
  </si>
  <si>
    <t>PKT-2020-00739</t>
  </si>
  <si>
    <t>PKT-2020-00740</t>
  </si>
  <si>
    <t>MT. Khyber 66</t>
  </si>
  <si>
    <t>PKT-2020-00741</t>
  </si>
  <si>
    <t>PKT-2020-00742</t>
  </si>
  <si>
    <t>MT. Pakistan 53</t>
  </si>
  <si>
    <t>PKT-2020-00743</t>
  </si>
  <si>
    <t>MV. Gwadar 92</t>
  </si>
  <si>
    <t>PKT-2020-00744</t>
  </si>
  <si>
    <t>PKT-2020-00745</t>
  </si>
  <si>
    <t>MV. Punjab 58</t>
  </si>
  <si>
    <t>PKT-2020-00746</t>
  </si>
  <si>
    <t>PKT-2020-00747</t>
  </si>
  <si>
    <t>PKT-2020-00748</t>
  </si>
  <si>
    <t>MV. Peshawar 84</t>
  </si>
  <si>
    <t>PKT-2020-00749</t>
  </si>
  <si>
    <t>MT. Pakistan 42</t>
  </si>
  <si>
    <t>PKT-2020-00750</t>
  </si>
  <si>
    <t>MV. Peshawar 92</t>
  </si>
  <si>
    <t>PKT-2020-00751</t>
  </si>
  <si>
    <t>PKT-2020-00752</t>
  </si>
  <si>
    <t>MV. Gwadar 78</t>
  </si>
  <si>
    <t>PKT-2020-00753</t>
  </si>
  <si>
    <t>MV. Karachi 19</t>
  </si>
  <si>
    <t>PKT-2020-00754</t>
  </si>
  <si>
    <t>MV. Punjab 83</t>
  </si>
  <si>
    <t>PKT-2020-00755</t>
  </si>
  <si>
    <t>PKT-2020-00756</t>
  </si>
  <si>
    <t>PKT-2020-00757</t>
  </si>
  <si>
    <t>MV. Indus 22</t>
  </si>
  <si>
    <t>PKT-2020-00758</t>
  </si>
  <si>
    <t>MV. Lahore 40</t>
  </si>
  <si>
    <t>PKT-2020-00759</t>
  </si>
  <si>
    <t>PKT-2020-00760</t>
  </si>
  <si>
    <t>PKT-2020-00761</t>
  </si>
  <si>
    <t>MV. Peshawar 13</t>
  </si>
  <si>
    <t>PKT-2020-00762</t>
  </si>
  <si>
    <t>PKT-2020-00763</t>
  </si>
  <si>
    <t>MT. Balochistan 23</t>
  </si>
  <si>
    <t>PKT-2020-00764</t>
  </si>
  <si>
    <t>PKT-2020-00765</t>
  </si>
  <si>
    <t>MT. Arabian 40</t>
  </si>
  <si>
    <t>PKT-2020-00766</t>
  </si>
  <si>
    <t>PKT-2020-00767</t>
  </si>
  <si>
    <t>MT. Sindh 55</t>
  </si>
  <si>
    <t>PKT-2020-00768</t>
  </si>
  <si>
    <t>PKT-2020-00769</t>
  </si>
  <si>
    <t>PKT-2020-00770</t>
  </si>
  <si>
    <t>MT. Arabian 48</t>
  </si>
  <si>
    <t>PKT-2020-00771</t>
  </si>
  <si>
    <t>MV. Indus 70</t>
  </si>
  <si>
    <t>PKT-2020-00772</t>
  </si>
  <si>
    <t>PKT-2020-00773</t>
  </si>
  <si>
    <t>PKT-2020-00774</t>
  </si>
  <si>
    <t>MV. Indus 84</t>
  </si>
  <si>
    <t>PKT-2020-00775</t>
  </si>
  <si>
    <t>MT. Pakistan 52</t>
  </si>
  <si>
    <t>PKT-2020-00776</t>
  </si>
  <si>
    <t>MT. Quetta 25</t>
  </si>
  <si>
    <t>PKT-2020-00777</t>
  </si>
  <si>
    <t>PKT-2020-00778</t>
  </si>
  <si>
    <t>MV. Peshawar 52</t>
  </si>
  <si>
    <t>PKT-2020-00779</t>
  </si>
  <si>
    <t>PKT-2020-00780</t>
  </si>
  <si>
    <t>MV. Punjab 40</t>
  </si>
  <si>
    <t>PKT-2020-00781</t>
  </si>
  <si>
    <t>MT. Pakistan 17</t>
  </si>
  <si>
    <t>PKT-2020-00782</t>
  </si>
  <si>
    <t>MT. Quetta 67</t>
  </si>
  <si>
    <t>PKT-2020-00783</t>
  </si>
  <si>
    <t>PKT-2020-00784</t>
  </si>
  <si>
    <t>PKT-2020-00785</t>
  </si>
  <si>
    <t>PKT-2020-00786</t>
  </si>
  <si>
    <t>PKT-2020-00787</t>
  </si>
  <si>
    <t>PKT-2020-00788</t>
  </si>
  <si>
    <t>PKT-2020-00789</t>
  </si>
  <si>
    <t>PKT-2020-00790</t>
  </si>
  <si>
    <t>MT. Arabian 92</t>
  </si>
  <si>
    <t>PKT-2020-00791</t>
  </si>
  <si>
    <t>PKT-2020-00792</t>
  </si>
  <si>
    <t>MV. Lahore 97</t>
  </si>
  <si>
    <t>PKT-2020-00793</t>
  </si>
  <si>
    <t>PKT-2020-00794</t>
  </si>
  <si>
    <t>MT. Khyber 76</t>
  </si>
  <si>
    <t>PKT-2020-00795</t>
  </si>
  <si>
    <t>PKT-2020-00796</t>
  </si>
  <si>
    <t>MT. Khyber 33</t>
  </si>
  <si>
    <t>PKT-2020-00797</t>
  </si>
  <si>
    <t>PKT-2020-00798</t>
  </si>
  <si>
    <t>MV. Indus 64</t>
  </si>
  <si>
    <t>PKT-2020-00799</t>
  </si>
  <si>
    <t>PKT-2020-00800</t>
  </si>
  <si>
    <t>MT. Balochistan 4</t>
  </si>
  <si>
    <t>PKT-2020-00801</t>
  </si>
  <si>
    <t>MV. Peshawar 7</t>
  </si>
  <si>
    <t>PKT-2020-00802</t>
  </si>
  <si>
    <t>MV. Punjab 79</t>
  </si>
  <si>
    <t>PKT-2020-00803</t>
  </si>
  <si>
    <t>PKT-2020-00804</t>
  </si>
  <si>
    <t>MV. Gwadar 10</t>
  </si>
  <si>
    <t>PKT-2020-00805</t>
  </si>
  <si>
    <t>MV. Indus 11</t>
  </si>
  <si>
    <t>PKT-2020-00806</t>
  </si>
  <si>
    <t>PKT-2020-00807</t>
  </si>
  <si>
    <t>MT. Sindh 56</t>
  </si>
  <si>
    <t>PKT-2020-00808</t>
  </si>
  <si>
    <t>MV. Karachi 78</t>
  </si>
  <si>
    <t>PKT-2020-00809</t>
  </si>
  <si>
    <t>MT. Quetta 3</t>
  </si>
  <si>
    <t>PKT-2020-00810</t>
  </si>
  <si>
    <t>MT. Khyber 91</t>
  </si>
  <si>
    <t>PKT-2020-00811</t>
  </si>
  <si>
    <t>PKT-2020-00812</t>
  </si>
  <si>
    <t>PKT-2020-00813</t>
  </si>
  <si>
    <t>PKT-2020-00814</t>
  </si>
  <si>
    <t>MV. Karachi 22</t>
  </si>
  <si>
    <t>PKT-2020-00815</t>
  </si>
  <si>
    <t>MV. Punjab 13</t>
  </si>
  <si>
    <t>PKT-2020-00816</t>
  </si>
  <si>
    <t>MV. Karachi 45</t>
  </si>
  <si>
    <t>PKT-2020-00817</t>
  </si>
  <si>
    <t>PKT-2020-00818</t>
  </si>
  <si>
    <t>PKT-2020-00819</t>
  </si>
  <si>
    <t>MT. Arabian 62</t>
  </si>
  <si>
    <t>PKT-2020-00820</t>
  </si>
  <si>
    <t>MT. Pakistan 39</t>
  </si>
  <si>
    <t>PKT-2020-00821</t>
  </si>
  <si>
    <t>PKT-2020-00822</t>
  </si>
  <si>
    <t>MV. Punjab 52</t>
  </si>
  <si>
    <t>PKT-2020-00823</t>
  </si>
  <si>
    <t>MT. Khyber 49</t>
  </si>
  <si>
    <t>PKT-2020-00824</t>
  </si>
  <si>
    <t>PKT-2020-00825</t>
  </si>
  <si>
    <t>MV. Lahore 12</t>
  </si>
  <si>
    <t>PKT-2020-00826</t>
  </si>
  <si>
    <t>MV. Indus 48</t>
  </si>
  <si>
    <t>PKT-2020-00827</t>
  </si>
  <si>
    <t>PKT-2020-00828</t>
  </si>
  <si>
    <t>MT. Arabian 21</t>
  </si>
  <si>
    <t>PKT-2020-00829</t>
  </si>
  <si>
    <t>MT. Pakistan 49</t>
  </si>
  <si>
    <t>PKT-2020-00830</t>
  </si>
  <si>
    <t>MT. Balochistan 79</t>
  </si>
  <si>
    <t>PKT-2020-00831</t>
  </si>
  <si>
    <t>PKT-2020-00832</t>
  </si>
  <si>
    <t>MV. Gwadar 58</t>
  </si>
  <si>
    <t>PKT-2020-00833</t>
  </si>
  <si>
    <t>PKT-2020-00834</t>
  </si>
  <si>
    <t>PKT-2020-00835</t>
  </si>
  <si>
    <t>MV. Gwadar 17</t>
  </si>
  <si>
    <t>PKT-2020-00836</t>
  </si>
  <si>
    <t>PKT-2020-00837</t>
  </si>
  <si>
    <t>MT. Quetta 21</t>
  </si>
  <si>
    <t>PKT-2020-00838</t>
  </si>
  <si>
    <t>MV. Peshawar 49</t>
  </si>
  <si>
    <t>PKT-2020-00839</t>
  </si>
  <si>
    <t>PKT-2020-00840</t>
  </si>
  <si>
    <t>MT. Quetta 47</t>
  </si>
  <si>
    <t>PKT-2020-00841</t>
  </si>
  <si>
    <t>MV. Punjab 6</t>
  </si>
  <si>
    <t>PKT-2020-00842</t>
  </si>
  <si>
    <t>PKT-2020-00843</t>
  </si>
  <si>
    <t>MT. Sindh 35</t>
  </si>
  <si>
    <t>PKT-2020-00844</t>
  </si>
  <si>
    <t>PKT-2020-00845</t>
  </si>
  <si>
    <t>PKT-2020-00846</t>
  </si>
  <si>
    <t>PKT-2020-00847</t>
  </si>
  <si>
    <t>MV. Gwadar 16</t>
  </si>
  <si>
    <t>PKT-2020-00848</t>
  </si>
  <si>
    <t>MT. Arabian 1</t>
  </si>
  <si>
    <t>PKT-2020-00849</t>
  </si>
  <si>
    <t>PKT-2020-00850</t>
  </si>
  <si>
    <t>PKT-2020-00851</t>
  </si>
  <si>
    <t>PKT-2020-00852</t>
  </si>
  <si>
    <t>PKT-2020-00853</t>
  </si>
  <si>
    <t>PKT-2020-00854</t>
  </si>
  <si>
    <t>MV. Indus 17</t>
  </si>
  <si>
    <t>PKT-2020-00855</t>
  </si>
  <si>
    <t>MV. Gwadar 30</t>
  </si>
  <si>
    <t>PKT-2020-00856</t>
  </si>
  <si>
    <t>MV. Indus 61</t>
  </si>
  <si>
    <t>PKT-2020-00857</t>
  </si>
  <si>
    <t>MV. Punjab 8</t>
  </si>
  <si>
    <t>PKT-2020-00858</t>
  </si>
  <si>
    <t>MV. Indus 16</t>
  </si>
  <si>
    <t>PKT-2020-00859</t>
  </si>
  <si>
    <t>PKT-2020-00860</t>
  </si>
  <si>
    <t>PKT-2020-00861</t>
  </si>
  <si>
    <t>PKT-2020-00862</t>
  </si>
  <si>
    <t>MT. Quetta 20</t>
  </si>
  <si>
    <t>PKT-2020-00863</t>
  </si>
  <si>
    <t>PKT-2020-00864</t>
  </si>
  <si>
    <t>MV. Lahore 98</t>
  </si>
  <si>
    <t>PKT-2020-00865</t>
  </si>
  <si>
    <t>MV. Lahore 76</t>
  </si>
  <si>
    <t>PKT-2020-00866</t>
  </si>
  <si>
    <t>MT. Sindh 72</t>
  </si>
  <si>
    <t>PKT-2020-00867</t>
  </si>
  <si>
    <t>PKT-2020-00868</t>
  </si>
  <si>
    <t>MT. Balochistan 81</t>
  </si>
  <si>
    <t>PKT-2020-00869</t>
  </si>
  <si>
    <t>PKT-2020-00870</t>
  </si>
  <si>
    <t>PKT-2020-00871</t>
  </si>
  <si>
    <t>MT. Sindh 19</t>
  </si>
  <si>
    <t>PKT-2020-00872</t>
  </si>
  <si>
    <t>MT. Sindh 3</t>
  </si>
  <si>
    <t>PKT-2020-00873</t>
  </si>
  <si>
    <t>PKT-2020-00874</t>
  </si>
  <si>
    <t>MV. Gwadar 96</t>
  </si>
  <si>
    <t>PKT-2020-00875</t>
  </si>
  <si>
    <t>MV. Punjab 60</t>
  </si>
  <si>
    <t>PKT-2020-00876</t>
  </si>
  <si>
    <t>MT. Balochistan 60</t>
  </si>
  <si>
    <t>PKT-2020-00877</t>
  </si>
  <si>
    <t>PKT-2020-00878</t>
  </si>
  <si>
    <t>PKT-2020-00879</t>
  </si>
  <si>
    <t>MT. Khyber 39</t>
  </si>
  <si>
    <t>PKT-2020-00880</t>
  </si>
  <si>
    <t>PKT-2020-00881</t>
  </si>
  <si>
    <t>PKT-2020-00882</t>
  </si>
  <si>
    <t>MT. Sindh 70</t>
  </si>
  <si>
    <t>PKT-2020-00883</t>
  </si>
  <si>
    <t>MV. Indus 53</t>
  </si>
  <si>
    <t>PKT-2020-00884</t>
  </si>
  <si>
    <t>MT. Sindh 75</t>
  </si>
  <si>
    <t>PKT-2020-00885</t>
  </si>
  <si>
    <t>PKT-2020-00886</t>
  </si>
  <si>
    <t>PKT-2020-00887</t>
  </si>
  <si>
    <t>MT. Arabian 90</t>
  </si>
  <si>
    <t>PKT-2020-00888</t>
  </si>
  <si>
    <t>MT. Balochistan 26</t>
  </si>
  <si>
    <t>PKT-2020-00889</t>
  </si>
  <si>
    <t>MV. Gwadar 90</t>
  </si>
  <si>
    <t>PKT-2020-00890</t>
  </si>
  <si>
    <t>PKT-2020-00891</t>
  </si>
  <si>
    <t>PKT-2020-00892</t>
  </si>
  <si>
    <t>MT. Khyber 58</t>
  </si>
  <si>
    <t>PKT-2020-00893</t>
  </si>
  <si>
    <t>MT. Khyber 77</t>
  </si>
  <si>
    <t>PKT-2020-00894</t>
  </si>
  <si>
    <t>PKT-2020-00895</t>
  </si>
  <si>
    <t>PKT-2020-00896</t>
  </si>
  <si>
    <t>PKT-2020-00897</t>
  </si>
  <si>
    <t>MT. Balochistan 32</t>
  </si>
  <si>
    <t>PKT-2020-00898</t>
  </si>
  <si>
    <t>PKT-2020-00899</t>
  </si>
  <si>
    <t>MT. Khyber 81</t>
  </si>
  <si>
    <t>PKT-2020-00900</t>
  </si>
  <si>
    <t>PKT-2021-00901</t>
  </si>
  <si>
    <t>PKT-2021-00902</t>
  </si>
  <si>
    <t>PKT-2021-00903</t>
  </si>
  <si>
    <t>MV. Karachi 11</t>
  </si>
  <si>
    <t>PKT-2021-00904</t>
  </si>
  <si>
    <t>MV. Punjab 3</t>
  </si>
  <si>
    <t>PKT-2021-00905</t>
  </si>
  <si>
    <t>PKT-2021-00906</t>
  </si>
  <si>
    <t>MV. Punjab 49</t>
  </si>
  <si>
    <t>PKT-2021-00907</t>
  </si>
  <si>
    <t>MT. Balochistan 67</t>
  </si>
  <si>
    <t>PKT-2021-00908</t>
  </si>
  <si>
    <t>PKT-2021-00909</t>
  </si>
  <si>
    <t>PKT-2021-00910</t>
  </si>
  <si>
    <t>PKT-2021-00911</t>
  </si>
  <si>
    <t>PKT-2021-00912</t>
  </si>
  <si>
    <t>PKT-2021-00913</t>
  </si>
  <si>
    <t>MV. Lahore 10</t>
  </si>
  <si>
    <t>PKT-2021-00914</t>
  </si>
  <si>
    <t>PKT-2021-00915</t>
  </si>
  <si>
    <t>PKT-2021-00916</t>
  </si>
  <si>
    <t>PKT-2021-00917</t>
  </si>
  <si>
    <t>MT. Pakistan 58</t>
  </si>
  <si>
    <t>PKT-2021-00918</t>
  </si>
  <si>
    <t>PKT-2021-00919</t>
  </si>
  <si>
    <t>PKT-2021-00920</t>
  </si>
  <si>
    <t>PKT-2021-00921</t>
  </si>
  <si>
    <t>MV. Indus 72</t>
  </si>
  <si>
    <t>PKT-2021-00922</t>
  </si>
  <si>
    <t>PKT-2021-00923</t>
  </si>
  <si>
    <t>MT. Khyber 96</t>
  </si>
  <si>
    <t>PKT-2021-00924</t>
  </si>
  <si>
    <t>PKT-2021-00925</t>
  </si>
  <si>
    <t>PKT-2021-00926</t>
  </si>
  <si>
    <t>MT. Quetta 5</t>
  </si>
  <si>
    <t>PKT-2021-00927</t>
  </si>
  <si>
    <t>MV. Indus 1</t>
  </si>
  <si>
    <t>PKT-2021-00928</t>
  </si>
  <si>
    <t>MT. Balochistan 90</t>
  </si>
  <si>
    <t>PKT-2021-00929</t>
  </si>
  <si>
    <t>MT. Khyber 31</t>
  </si>
  <si>
    <t>PKT-2021-00930</t>
  </si>
  <si>
    <t>MT. Sindh 99</t>
  </si>
  <si>
    <t>PKT-2021-00931</t>
  </si>
  <si>
    <t>MV. Lahore 45</t>
  </si>
  <si>
    <t>PKT-2021-00932</t>
  </si>
  <si>
    <t>PKT-2021-00933</t>
  </si>
  <si>
    <t>MT. Balochistan 47</t>
  </si>
  <si>
    <t>PKT-2021-00934</t>
  </si>
  <si>
    <t>PKT-2021-00935</t>
  </si>
  <si>
    <t>MV. Peshawar 54</t>
  </si>
  <si>
    <t>PKT-2021-00936</t>
  </si>
  <si>
    <t>PKT-2021-00937</t>
  </si>
  <si>
    <t>MV. Indus 28</t>
  </si>
  <si>
    <t>PKT-2021-00938</t>
  </si>
  <si>
    <t>MV. Peshawar 3</t>
  </si>
  <si>
    <t>PKT-2021-00939</t>
  </si>
  <si>
    <t>PKT-2021-00940</t>
  </si>
  <si>
    <t>MT. Arabian 16</t>
  </si>
  <si>
    <t>PKT-2021-00941</t>
  </si>
  <si>
    <t>MV. Punjab 21</t>
  </si>
  <si>
    <t>PKT-2021-00942</t>
  </si>
  <si>
    <t>MV. Lahore 80</t>
  </si>
  <si>
    <t>PKT-2021-00943</t>
  </si>
  <si>
    <t>MV. Peshawar 25</t>
  </si>
  <si>
    <t>PKT-2021-00944</t>
  </si>
  <si>
    <t>MT. Quetta 61</t>
  </si>
  <si>
    <t>PKT-2021-00945</t>
  </si>
  <si>
    <t>PKT-2021-00946</t>
  </si>
  <si>
    <t>PKT-2021-00947</t>
  </si>
  <si>
    <t>MV. Karachi 30</t>
  </si>
  <si>
    <t>PKT-2021-00948</t>
  </si>
  <si>
    <t>PKT-2021-00949</t>
  </si>
  <si>
    <t>PKT-2021-00950</t>
  </si>
  <si>
    <t>PKT-2021-00951</t>
  </si>
  <si>
    <t>PKT-2021-00952</t>
  </si>
  <si>
    <t>PKT-2021-00953</t>
  </si>
  <si>
    <t>MV. Karachi 74</t>
  </si>
  <si>
    <t>PKT-2021-00954</t>
  </si>
  <si>
    <t>PKT-2021-00955</t>
  </si>
  <si>
    <t>PKT-2021-00956</t>
  </si>
  <si>
    <t>MV. Karachi 76</t>
  </si>
  <si>
    <t>PKT-2021-00957</t>
  </si>
  <si>
    <t>PKT-2021-00958</t>
  </si>
  <si>
    <t>PKT-2021-00959</t>
  </si>
  <si>
    <t>MV. Gwadar 99</t>
  </si>
  <si>
    <t>PKT-2021-00960</t>
  </si>
  <si>
    <t>MV. Indus 73</t>
  </si>
  <si>
    <t>PKT-2021-00961</t>
  </si>
  <si>
    <t>PKT-2021-00962</t>
  </si>
  <si>
    <t>PKT-2021-00963</t>
  </si>
  <si>
    <t>MT. Pakistan 61</t>
  </si>
  <si>
    <t>PKT-2021-00964</t>
  </si>
  <si>
    <t>PKT-2021-00965</t>
  </si>
  <si>
    <t>PKT-2021-00966</t>
  </si>
  <si>
    <t>PKT-2021-00967</t>
  </si>
  <si>
    <t>MV. Gwadar 22</t>
  </si>
  <si>
    <t>PKT-2021-00968</t>
  </si>
  <si>
    <t>PKT-2021-00969</t>
  </si>
  <si>
    <t>MV. Karachi 89</t>
  </si>
  <si>
    <t>PKT-2021-00970</t>
  </si>
  <si>
    <t>MV. Lahore 7</t>
  </si>
  <si>
    <t>PKT-2021-00971</t>
  </si>
  <si>
    <t>PKT-2021-00972</t>
  </si>
  <si>
    <t>PKT-2021-00973</t>
  </si>
  <si>
    <t>PKT-2021-00974</t>
  </si>
  <si>
    <t>PKT-2021-00975</t>
  </si>
  <si>
    <t>PKT-2021-00976</t>
  </si>
  <si>
    <t>PKT-2021-00977</t>
  </si>
  <si>
    <t>PKT-2021-00978</t>
  </si>
  <si>
    <t>PKT-2021-00979</t>
  </si>
  <si>
    <t>PKT-2021-00980</t>
  </si>
  <si>
    <t>MT. Khyber 97</t>
  </si>
  <si>
    <t>PKT-2021-00981</t>
  </si>
  <si>
    <t>MT. Sindh 6</t>
  </si>
  <si>
    <t>PKT-2021-00982</t>
  </si>
  <si>
    <t>MT. Sindh 66</t>
  </si>
  <si>
    <t>PKT-2021-00983</t>
  </si>
  <si>
    <t>PKT-2021-00984</t>
  </si>
  <si>
    <t>MV. Karachi 12</t>
  </si>
  <si>
    <t>PKT-2021-00985</t>
  </si>
  <si>
    <t>MV. Lahore 18</t>
  </si>
  <si>
    <t>PKT-2021-00986</t>
  </si>
  <si>
    <t>PKT-2021-00987</t>
  </si>
  <si>
    <t>MV. Lahore 89</t>
  </si>
  <si>
    <t>PKT-2021-00988</t>
  </si>
  <si>
    <t>MT. Pakistan 10</t>
  </si>
  <si>
    <t>PKT-2021-00989</t>
  </si>
  <si>
    <t>MV. Indus 18</t>
  </si>
  <si>
    <t>PKT-2021-00990</t>
  </si>
  <si>
    <t>PKT-2021-00991</t>
  </si>
  <si>
    <t>PKT-2021-00992</t>
  </si>
  <si>
    <t>MT. Balochistan 59</t>
  </si>
  <si>
    <t>PKT-2021-00993</t>
  </si>
  <si>
    <t>MV. Karachi 63</t>
  </si>
  <si>
    <t>PKT-2021-00994</t>
  </si>
  <si>
    <t>MV. Lahore 44</t>
  </si>
  <si>
    <t>PKT-2021-00995</t>
  </si>
  <si>
    <t>PKT-2021-00996</t>
  </si>
  <si>
    <t>PKT-2021-00997</t>
  </si>
  <si>
    <t>PKT-2021-00998</t>
  </si>
  <si>
    <t>PKT-2021-00999</t>
  </si>
  <si>
    <t>MV. Gwadar 28</t>
  </si>
  <si>
    <t>PKT-2021-01000</t>
  </si>
  <si>
    <t>PKT-2021-01001</t>
  </si>
  <si>
    <t>PKT-2021-01002</t>
  </si>
  <si>
    <t>PKT-2021-01003</t>
  </si>
  <si>
    <t>MT. Balochistan 66</t>
  </si>
  <si>
    <t>PKT-2021-01004</t>
  </si>
  <si>
    <t>PKT-2021-01005</t>
  </si>
  <si>
    <t>MT. Balochistan 53</t>
  </si>
  <si>
    <t>PKT-2021-01006</t>
  </si>
  <si>
    <t>PKT-2021-01007</t>
  </si>
  <si>
    <t>PKT-2021-01008</t>
  </si>
  <si>
    <t>MV. Peshawar 2</t>
  </si>
  <si>
    <t>PKT-2021-01009</t>
  </si>
  <si>
    <t>MT. Arabian 74</t>
  </si>
  <si>
    <t>PKT-2021-01010</t>
  </si>
  <si>
    <t>PKT-2021-01011</t>
  </si>
  <si>
    <t>PKT-2021-01012</t>
  </si>
  <si>
    <t>PKT-2021-01013</t>
  </si>
  <si>
    <t>MT. Pakistan 44</t>
  </si>
  <si>
    <t>PKT-2021-01014</t>
  </si>
  <si>
    <t>PKT-2021-01015</t>
  </si>
  <si>
    <t>PKT-2021-01016</t>
  </si>
  <si>
    <t>PKT-2021-01017</t>
  </si>
  <si>
    <t>MT. Quetta 17</t>
  </si>
  <si>
    <t>PKT-2021-01018</t>
  </si>
  <si>
    <t>MT. Arabian 71</t>
  </si>
  <si>
    <t>PKT-2021-01019</t>
  </si>
  <si>
    <t>MV. Peshawar 50</t>
  </si>
  <si>
    <t>PKT-2021-01020</t>
  </si>
  <si>
    <t>PKT-2021-01021</t>
  </si>
  <si>
    <t>MT. Khyber 83</t>
  </si>
  <si>
    <t>PKT-2021-01022</t>
  </si>
  <si>
    <t>PKT-2021-01023</t>
  </si>
  <si>
    <t>PKT-2021-01024</t>
  </si>
  <si>
    <t>PKT-2021-01025</t>
  </si>
  <si>
    <t>MV. Lahore 65</t>
  </si>
  <si>
    <t>PKT-2021-01026</t>
  </si>
  <si>
    <t>PKT-2021-01027</t>
  </si>
  <si>
    <t>PKT-2021-01028</t>
  </si>
  <si>
    <t>PKT-2021-01029</t>
  </si>
  <si>
    <t>MV. Punjab 23</t>
  </si>
  <si>
    <t>PKT-2021-01030</t>
  </si>
  <si>
    <t>MT. Quetta 31</t>
  </si>
  <si>
    <t>PKT-2021-01031</t>
  </si>
  <si>
    <t>PKT-2021-01032</t>
  </si>
  <si>
    <t>PKT-2021-01033</t>
  </si>
  <si>
    <t>MT. Quetta 83</t>
  </si>
  <si>
    <t>PKT-2021-01034</t>
  </si>
  <si>
    <t>MT. Arabian 68</t>
  </si>
  <si>
    <t>PKT-2021-01035</t>
  </si>
  <si>
    <t>PKT-2021-01036</t>
  </si>
  <si>
    <t>MT. Balochistan 1</t>
  </si>
  <si>
    <t>PKT-2021-01037</t>
  </si>
  <si>
    <t>MT. Arabian 22</t>
  </si>
  <si>
    <t>PKT-2021-01038</t>
  </si>
  <si>
    <t>PKT-2021-01039</t>
  </si>
  <si>
    <t>PKT-2021-01040</t>
  </si>
  <si>
    <t>MV. Gwadar 53</t>
  </si>
  <si>
    <t>PKT-2021-01041</t>
  </si>
  <si>
    <t>PKT-2021-01042</t>
  </si>
  <si>
    <t>PKT-2021-01043</t>
  </si>
  <si>
    <t>PKT-2021-01044</t>
  </si>
  <si>
    <t>PKT-2021-01045</t>
  </si>
  <si>
    <t>PKT-2021-01046</t>
  </si>
  <si>
    <t>PKT-2021-01047</t>
  </si>
  <si>
    <t>MT. Pakistan 20</t>
  </si>
  <si>
    <t>PKT-2021-01048</t>
  </si>
  <si>
    <t>PKT-2021-01049</t>
  </si>
  <si>
    <t>PKT-2021-01050</t>
  </si>
  <si>
    <t>MV. Indus 93</t>
  </si>
  <si>
    <t>PKT-2021-01051</t>
  </si>
  <si>
    <t>PKT-2021-01052</t>
  </si>
  <si>
    <t>MT. Balochistan 68</t>
  </si>
  <si>
    <t>PKT-2021-01053</t>
  </si>
  <si>
    <t>MV. Gwadar 49</t>
  </si>
  <si>
    <t>PKT-2021-01054</t>
  </si>
  <si>
    <t>PKT-2021-01055</t>
  </si>
  <si>
    <t>PKT-2021-01056</t>
  </si>
  <si>
    <t>PKT-2021-01057</t>
  </si>
  <si>
    <t>MV. Karachi 3</t>
  </si>
  <si>
    <t>PKT-2021-01058</t>
  </si>
  <si>
    <t>PKT-2021-01059</t>
  </si>
  <si>
    <t>PKT-2021-01060</t>
  </si>
  <si>
    <t>MT. Arabian 13</t>
  </si>
  <si>
    <t>PKT-2021-01061</t>
  </si>
  <si>
    <t>MV. Karachi 32</t>
  </si>
  <si>
    <t>PKT-2021-01062</t>
  </si>
  <si>
    <t>MV. Gwadar 26</t>
  </si>
  <si>
    <t>PKT-2021-01063</t>
  </si>
  <si>
    <t>PKT-2021-01064</t>
  </si>
  <si>
    <t>PKT-2021-01065</t>
  </si>
  <si>
    <t>PKT-2021-01066</t>
  </si>
  <si>
    <t>PKT-2021-01067</t>
  </si>
  <si>
    <t>PKT-2021-01068</t>
  </si>
  <si>
    <t>MV. Lahore 23</t>
  </si>
  <si>
    <t>PKT-2021-01069</t>
  </si>
  <si>
    <t>PKT-2021-01070</t>
  </si>
  <si>
    <t>PKT-2021-01071</t>
  </si>
  <si>
    <t>MT. Arabian 18</t>
  </si>
  <si>
    <t>PKT-2021-01072</t>
  </si>
  <si>
    <t>PKT-2021-01073</t>
  </si>
  <si>
    <t>PKT-2021-01074</t>
  </si>
  <si>
    <t>PKT-2021-01075</t>
  </si>
  <si>
    <t>PKT-2021-01076</t>
  </si>
  <si>
    <t>PKT-2021-01077</t>
  </si>
  <si>
    <t>MV. Indus 98</t>
  </si>
  <si>
    <t>PKT-2021-01078</t>
  </si>
  <si>
    <t>MT. Khyber 62</t>
  </si>
  <si>
    <t>PKT-2021-01079</t>
  </si>
  <si>
    <t>PKT-2021-01080</t>
  </si>
  <si>
    <t>PKT-2021-01081</t>
  </si>
  <si>
    <t>PKT-2021-01082</t>
  </si>
  <si>
    <t>MT. Sindh 11</t>
  </si>
  <si>
    <t>PKT-2021-01083</t>
  </si>
  <si>
    <t>MT. Khyber 90</t>
  </si>
  <si>
    <t>PKT-2021-01084</t>
  </si>
  <si>
    <t>MT. Quetta 93</t>
  </si>
  <si>
    <t>PKT-2021-01085</t>
  </si>
  <si>
    <t>MV. Lahore 77</t>
  </si>
  <si>
    <t>PKT-2021-01086</t>
  </si>
  <si>
    <t>PKT-2021-01087</t>
  </si>
  <si>
    <t>PKT-2021-01088</t>
  </si>
  <si>
    <t>PKT-2021-01089</t>
  </si>
  <si>
    <t>MV. Punjab 90</t>
  </si>
  <si>
    <t>PKT-2021-01090</t>
  </si>
  <si>
    <t>MT. Quetta 98</t>
  </si>
  <si>
    <t>PKT-2021-01091</t>
  </si>
  <si>
    <t>PKT-2021-01092</t>
  </si>
  <si>
    <t>MT. Arabian 17</t>
  </si>
  <si>
    <t>PKT-2021-01093</t>
  </si>
  <si>
    <t>PKT-2021-01094</t>
  </si>
  <si>
    <t>PKT-2021-01095</t>
  </si>
  <si>
    <t>MT. Sindh 40</t>
  </si>
  <si>
    <t>PKT-2021-01096</t>
  </si>
  <si>
    <t>MT. Balochistan 80</t>
  </si>
  <si>
    <t>PKT-2021-01097</t>
  </si>
  <si>
    <t>MV. Peshawar 46</t>
  </si>
  <si>
    <t>PKT-2021-01098</t>
  </si>
  <si>
    <t>PKT-2021-01099</t>
  </si>
  <si>
    <t>MT. Arabian 37</t>
  </si>
  <si>
    <t>PKT-2021-01100</t>
  </si>
  <si>
    <t>MV. Peshawar 78</t>
  </si>
  <si>
    <t>PKT-2021-01101</t>
  </si>
  <si>
    <t>PKT-2021-01102</t>
  </si>
  <si>
    <t>MV. Peshawar 88</t>
  </si>
  <si>
    <t>PKT-2021-01103</t>
  </si>
  <si>
    <t>MV. Indus 58</t>
  </si>
  <si>
    <t>PKT-2021-01104</t>
  </si>
  <si>
    <t>PKT-2021-01105</t>
  </si>
  <si>
    <t>PKT-2021-01106</t>
  </si>
  <si>
    <t>MT. Khyber 12</t>
  </si>
  <si>
    <t>PKT-2021-01107</t>
  </si>
  <si>
    <t>MV. Lahore 41</t>
  </si>
  <si>
    <t>PKT-2021-01108</t>
  </si>
  <si>
    <t>MV. Gwadar 76</t>
  </si>
  <si>
    <t>PKT-2021-01109</t>
  </si>
  <si>
    <t>PKT-2021-01110</t>
  </si>
  <si>
    <t>PKT-2021-01111</t>
  </si>
  <si>
    <t>PKT-2021-01112</t>
  </si>
  <si>
    <t>PKT-2021-01113</t>
  </si>
  <si>
    <t>PKT-2021-01114</t>
  </si>
  <si>
    <t>PKT-2021-01115</t>
  </si>
  <si>
    <t>PKT-2021-01116</t>
  </si>
  <si>
    <t>PKT-2021-01117</t>
  </si>
  <si>
    <t>PKT-2021-01118</t>
  </si>
  <si>
    <t>PKT-2021-01119</t>
  </si>
  <si>
    <t>PKT-2021-01120</t>
  </si>
  <si>
    <t>MT. Pakistan 73</t>
  </si>
  <si>
    <t>PKT-2021-01121</t>
  </si>
  <si>
    <t>MV. Lahore 83</t>
  </si>
  <si>
    <t>PKT-2021-01122</t>
  </si>
  <si>
    <t>PKT-2021-01123</t>
  </si>
  <si>
    <t>MV. Lahore 88</t>
  </si>
  <si>
    <t>PKT-2021-01124</t>
  </si>
  <si>
    <t>PKT-2021-01125</t>
  </si>
  <si>
    <t>PKT-2021-01126</t>
  </si>
  <si>
    <t>MV. Lahore 73</t>
  </si>
  <si>
    <t>PKT-2021-01127</t>
  </si>
  <si>
    <t>PKT-2021-01128</t>
  </si>
  <si>
    <t>MV. Gwadar 80</t>
  </si>
  <si>
    <t>PKT-2021-01129</t>
  </si>
  <si>
    <t>MV. Indus 46</t>
  </si>
  <si>
    <t>PKT-2021-01130</t>
  </si>
  <si>
    <t>MT. Pakistan 57</t>
  </si>
  <si>
    <t>PKT-2021-01131</t>
  </si>
  <si>
    <t>MT. Balochistan 97</t>
  </si>
  <si>
    <t>PKT-2021-01132</t>
  </si>
  <si>
    <t>PKT-2021-01133</t>
  </si>
  <si>
    <t>MT. Arabian 46</t>
  </si>
  <si>
    <t>PKT-2021-01134</t>
  </si>
  <si>
    <t>MT. Balochistan 3</t>
  </si>
  <si>
    <t>PKT-2021-01135</t>
  </si>
  <si>
    <t>MT. Balochistan 25</t>
  </si>
  <si>
    <t>PKT-2021-01136</t>
  </si>
  <si>
    <t>PKT-2021-01137</t>
  </si>
  <si>
    <t>PKT-2021-01138</t>
  </si>
  <si>
    <t>PKT-2021-01139</t>
  </si>
  <si>
    <t>MT. Balochistan 43</t>
  </si>
  <si>
    <t>PKT-2021-01140</t>
  </si>
  <si>
    <t>PKT-2021-01141</t>
  </si>
  <si>
    <t>PKT-2021-01142</t>
  </si>
  <si>
    <t>MV. Gwadar 1</t>
  </si>
  <si>
    <t>PKT-2021-01143</t>
  </si>
  <si>
    <t>MV. Gwadar 89</t>
  </si>
  <si>
    <t>PKT-2021-01144</t>
  </si>
  <si>
    <t>PKT-2021-01145</t>
  </si>
  <si>
    <t>PKT-2021-01146</t>
  </si>
  <si>
    <t>MV. Gwadar 2</t>
  </si>
  <si>
    <t>PKT-2021-01147</t>
  </si>
  <si>
    <t>PKT-2021-01148</t>
  </si>
  <si>
    <t>PKT-2021-01149</t>
  </si>
  <si>
    <t>PKT-2021-01150</t>
  </si>
  <si>
    <t>MV. Karachi 80</t>
  </si>
  <si>
    <t>PKT-2021-01151</t>
  </si>
  <si>
    <t>MT. Khyber 59</t>
  </si>
  <si>
    <t>PKT-2021-01152</t>
  </si>
  <si>
    <t>MV. Peshawar 56</t>
  </si>
  <si>
    <t>PKT-2021-01153</t>
  </si>
  <si>
    <t>MT. Quetta 22</t>
  </si>
  <si>
    <t>PKT-2021-01154</t>
  </si>
  <si>
    <t>PKT-2021-01155</t>
  </si>
  <si>
    <t>PKT-2021-01156</t>
  </si>
  <si>
    <t>PKT-2021-01157</t>
  </si>
  <si>
    <t>MV. Lahore 47</t>
  </si>
  <si>
    <t>PKT-2021-01158</t>
  </si>
  <si>
    <t>MV. Punjab 37</t>
  </si>
  <si>
    <t>PKT-2021-01159</t>
  </si>
  <si>
    <t>MV. Punjab 74</t>
  </si>
  <si>
    <t>PKT-2021-01160</t>
  </si>
  <si>
    <t>PKT-2021-01161</t>
  </si>
  <si>
    <t>PKT-2021-01162</t>
  </si>
  <si>
    <t>MV. Karachi 72</t>
  </si>
  <si>
    <t>PKT-2021-01163</t>
  </si>
  <si>
    <t>PKT-2021-01164</t>
  </si>
  <si>
    <t>PKT-2021-01165</t>
  </si>
  <si>
    <t>MT. Pakistan 4</t>
  </si>
  <si>
    <t>PKT-2021-01166</t>
  </si>
  <si>
    <t>PKT-2021-01167</t>
  </si>
  <si>
    <t>MT. Khyber 23</t>
  </si>
  <si>
    <t>PKT-2021-01168</t>
  </si>
  <si>
    <t>PKT-2021-01169</t>
  </si>
  <si>
    <t>MT. Khyber 55</t>
  </si>
  <si>
    <t>PKT-2021-01170</t>
  </si>
  <si>
    <t>PKT-2021-01171</t>
  </si>
  <si>
    <t>PKT-2021-01172</t>
  </si>
  <si>
    <t>PKT-2021-01173</t>
  </si>
  <si>
    <t>MV. Punjab 84</t>
  </si>
  <si>
    <t>PKT-2021-01174</t>
  </si>
  <si>
    <t>PKT-2021-01175</t>
  </si>
  <si>
    <t>PKT-2021-01176</t>
  </si>
  <si>
    <t>PKT-2021-01177</t>
  </si>
  <si>
    <t>PKT-2021-01178</t>
  </si>
  <si>
    <t>PKT-2021-01179</t>
  </si>
  <si>
    <t>MT. Quetta 55</t>
  </si>
  <si>
    <t>PKT-2021-01180</t>
  </si>
  <si>
    <t>PKT-2021-01181</t>
  </si>
  <si>
    <t>MT. Balochistan 93</t>
  </si>
  <si>
    <t>PKT-2021-01182</t>
  </si>
  <si>
    <t>MV. Peshawar 1</t>
  </si>
  <si>
    <t>PKT-2021-01183</t>
  </si>
  <si>
    <t>MV. Karachi 54</t>
  </si>
  <si>
    <t>PKT-2021-01184</t>
  </si>
  <si>
    <t>PKT-2021-01185</t>
  </si>
  <si>
    <t>PKT-2021-01186</t>
  </si>
  <si>
    <t>MV. Indus 38</t>
  </si>
  <si>
    <t>PKT-2021-01187</t>
  </si>
  <si>
    <t>PKT-2021-01188</t>
  </si>
  <si>
    <t>PKT-2021-01189</t>
  </si>
  <si>
    <t>PKT-2021-01190</t>
  </si>
  <si>
    <t>PKT-2021-01191</t>
  </si>
  <si>
    <t>PKT-2021-01192</t>
  </si>
  <si>
    <t>MT. Arabian 91</t>
  </si>
  <si>
    <t>PKT-2021-01193</t>
  </si>
  <si>
    <t>PKT-2021-01194</t>
  </si>
  <si>
    <t>PKT-2021-01195</t>
  </si>
  <si>
    <t>PKT-2021-01196</t>
  </si>
  <si>
    <t>PKT-2021-01197</t>
  </si>
  <si>
    <t>MV. Punjab 94</t>
  </si>
  <si>
    <t>PKT-2021-01198</t>
  </si>
  <si>
    <t>PKT-2021-01199</t>
  </si>
  <si>
    <t>PKT-2021-01200</t>
  </si>
  <si>
    <t>PKT-2021-01201</t>
  </si>
  <si>
    <t>PKT-2021-01202</t>
  </si>
  <si>
    <t>PKT-2021-01203</t>
  </si>
  <si>
    <t>MV. Indus 89</t>
  </si>
  <si>
    <t>PKT-2021-01204</t>
  </si>
  <si>
    <t>PKT-2021-01205</t>
  </si>
  <si>
    <t>PKT-2021-01206</t>
  </si>
  <si>
    <t>PKT-2021-01207</t>
  </si>
  <si>
    <t>MT. Balochistan 49</t>
  </si>
  <si>
    <t>PKT-2021-01208</t>
  </si>
  <si>
    <t>MV. Indus 75</t>
  </si>
  <si>
    <t>PKT-2021-01209</t>
  </si>
  <si>
    <t>PKT-2021-01210</t>
  </si>
  <si>
    <t>PKT-2021-01211</t>
  </si>
  <si>
    <t>MV. Karachi 42</t>
  </si>
  <si>
    <t>PKT-2021-01212</t>
  </si>
  <si>
    <t>PKT-2021-01213</t>
  </si>
  <si>
    <t>MT. Pakistan 35</t>
  </si>
  <si>
    <t>PKT-2021-01214</t>
  </si>
  <si>
    <t>MV. Gwadar 48</t>
  </si>
  <si>
    <t>PKT-2021-01215</t>
  </si>
  <si>
    <t>MT. Khyber 40</t>
  </si>
  <si>
    <t>PKT-2021-01216</t>
  </si>
  <si>
    <t>PKT-2021-01217</t>
  </si>
  <si>
    <t>PKT-2021-01218</t>
  </si>
  <si>
    <t>PKT-2021-01219</t>
  </si>
  <si>
    <t>MT. Pakistan 45</t>
  </si>
  <si>
    <t>PKT-2021-01220</t>
  </si>
  <si>
    <t>MV. Lahore 71</t>
  </si>
  <si>
    <t>PKT-2021-01221</t>
  </si>
  <si>
    <t>MT. Khyber 32</t>
  </si>
  <si>
    <t>PKT-2021-01222</t>
  </si>
  <si>
    <t>MT. Balochistan 15</t>
  </si>
  <si>
    <t>PKT-2021-01223</t>
  </si>
  <si>
    <t>PKT-2021-01224</t>
  </si>
  <si>
    <t>MT. Khyber 13</t>
  </si>
  <si>
    <t>PKT-2021-01225</t>
  </si>
  <si>
    <t>PKT-2021-01226</t>
  </si>
  <si>
    <t>MV. Gwadar 51</t>
  </si>
  <si>
    <t>PKT-2021-01227</t>
  </si>
  <si>
    <t>MV. Punjab 29</t>
  </si>
  <si>
    <t>PKT-2021-01228</t>
  </si>
  <si>
    <t>MV. Indus 39</t>
  </si>
  <si>
    <t>PKT-2021-01229</t>
  </si>
  <si>
    <t>PKT-2021-01230</t>
  </si>
  <si>
    <t>PKT-2021-01231</t>
  </si>
  <si>
    <t>PKT-2021-01232</t>
  </si>
  <si>
    <t>PKT-2021-01233</t>
  </si>
  <si>
    <t>PKT-2021-01234</t>
  </si>
  <si>
    <t>PKT-2021-01235</t>
  </si>
  <si>
    <t>MV. Peshawar 21</t>
  </si>
  <si>
    <t>PKT-2021-01236</t>
  </si>
  <si>
    <t>PKT-2021-01237</t>
  </si>
  <si>
    <t>PKT-2021-01238</t>
  </si>
  <si>
    <t>PKT-2021-01239</t>
  </si>
  <si>
    <t>MT. Pakistan 63</t>
  </si>
  <si>
    <t>PKT-2021-01240</t>
  </si>
  <si>
    <t>MV. Gwadar 61</t>
  </si>
  <si>
    <t>PKT-2021-01241</t>
  </si>
  <si>
    <t>PKT-2021-01242</t>
  </si>
  <si>
    <t>MV. Karachi 8</t>
  </si>
  <si>
    <t>PKT-2021-01243</t>
  </si>
  <si>
    <t>PKT-2021-01244</t>
  </si>
  <si>
    <t>PKT-2021-01245</t>
  </si>
  <si>
    <t>MT. Arabian 9</t>
  </si>
  <si>
    <t>PKT-2021-01246</t>
  </si>
  <si>
    <t>PKT-2021-01247</t>
  </si>
  <si>
    <t>PKT-2021-01248</t>
  </si>
  <si>
    <t>PKT-2021-01249</t>
  </si>
  <si>
    <t>MV. Indus 3</t>
  </si>
  <si>
    <t>PKT-2021-01250</t>
  </si>
  <si>
    <t>MT. Arabian 39</t>
  </si>
  <si>
    <t>PKT-2021-01251</t>
  </si>
  <si>
    <t>PKT-2021-01252</t>
  </si>
  <si>
    <t>PKT-2021-01253</t>
  </si>
  <si>
    <t>MV. Lahore 68</t>
  </si>
  <si>
    <t>PKT-2021-01254</t>
  </si>
  <si>
    <t>PKT-2021-01255</t>
  </si>
  <si>
    <t>PKT-2021-01256</t>
  </si>
  <si>
    <t>MT. Sindh 18</t>
  </si>
  <si>
    <t>PKT-2021-01257</t>
  </si>
  <si>
    <t>MT. Sindh 28</t>
  </si>
  <si>
    <t>PKT-2021-01258</t>
  </si>
  <si>
    <t>PKT-2021-01259</t>
  </si>
  <si>
    <t>PKT-2021-01260</t>
  </si>
  <si>
    <t>PKT-2021-01261</t>
  </si>
  <si>
    <t>PKT-2021-01262</t>
  </si>
  <si>
    <t>PKT-2021-01263</t>
  </si>
  <si>
    <t>PKT-2021-01264</t>
  </si>
  <si>
    <t>PKT-2021-01265</t>
  </si>
  <si>
    <t>MV. Punjab 15</t>
  </si>
  <si>
    <t>PKT-2021-01266</t>
  </si>
  <si>
    <t>MV. Karachi 97</t>
  </si>
  <si>
    <t>PKT-2021-01267</t>
  </si>
  <si>
    <t>MT. Arabian 29</t>
  </si>
  <si>
    <t>PKT-2021-01268</t>
  </si>
  <si>
    <t>PKT-2021-01269</t>
  </si>
  <si>
    <t>MT. Quetta 1</t>
  </si>
  <si>
    <t>PKT-2021-01270</t>
  </si>
  <si>
    <t>PKT-2021-01271</t>
  </si>
  <si>
    <t>PKT-2021-01272</t>
  </si>
  <si>
    <t>MT. Pakistan 25</t>
  </si>
  <si>
    <t>PKT-2021-01273</t>
  </si>
  <si>
    <t>MT. Pakistan 77</t>
  </si>
  <si>
    <t>PKT-2021-01274</t>
  </si>
  <si>
    <t>PKT-2021-01275</t>
  </si>
  <si>
    <t>PKT-2021-01276</t>
  </si>
  <si>
    <t>MT. Sindh 41</t>
  </si>
  <si>
    <t>PKT-2021-01277</t>
  </si>
  <si>
    <t>PKT-2021-01278</t>
  </si>
  <si>
    <t>MV. Indus 35</t>
  </si>
  <si>
    <t>PKT-2021-01279</t>
  </si>
  <si>
    <t>PKT-2021-01280</t>
  </si>
  <si>
    <t>PKT-2021-01281</t>
  </si>
  <si>
    <t>MT. Balochistan 54</t>
  </si>
  <si>
    <t>PKT-2021-01282</t>
  </si>
  <si>
    <t>MV. Indus 15</t>
  </si>
  <si>
    <t>PKT-2021-01283</t>
  </si>
  <si>
    <t>PKT-2021-01284</t>
  </si>
  <si>
    <t>MT. Quetta 9</t>
  </si>
  <si>
    <t>PKT-2021-01285</t>
  </si>
  <si>
    <t>MT. Pakistan 71</t>
  </si>
  <si>
    <t>PKT-2021-01286</t>
  </si>
  <si>
    <t>PKT-2021-01287</t>
  </si>
  <si>
    <t>PKT-2021-01288</t>
  </si>
  <si>
    <t>MV. Indus 76</t>
  </si>
  <si>
    <t>PKT-2021-01289</t>
  </si>
  <si>
    <t>MT. Arabian 19</t>
  </si>
  <si>
    <t>PKT-2021-01290</t>
  </si>
  <si>
    <t>PKT-2021-01291</t>
  </si>
  <si>
    <t>PKT-2021-01292</t>
  </si>
  <si>
    <t>PKT-2021-01293</t>
  </si>
  <si>
    <t>MT. Pakistan 2</t>
  </si>
  <si>
    <t>PKT-2021-01294</t>
  </si>
  <si>
    <t>MV. Punjab 73</t>
  </si>
  <si>
    <t>PKT-2021-01295</t>
  </si>
  <si>
    <t>PKT-2021-01296</t>
  </si>
  <si>
    <t>PKT-2021-01297</t>
  </si>
  <si>
    <t>MV. Lahore 82</t>
  </si>
  <si>
    <t>PKT-2021-01298</t>
  </si>
  <si>
    <t>PKT-2021-01299</t>
  </si>
  <si>
    <t>PKT-2021-01300</t>
  </si>
  <si>
    <t>MT. Sindh 61</t>
  </si>
  <si>
    <t>PKT-2021-01301</t>
  </si>
  <si>
    <t>PKT-2021-01302</t>
  </si>
  <si>
    <t>PKT-2021-01303</t>
  </si>
  <si>
    <t>PKT-2021-01304</t>
  </si>
  <si>
    <t>MT. Arabian 3</t>
  </si>
  <si>
    <t>PKT-2021-01305</t>
  </si>
  <si>
    <t>PKT-2021-01306</t>
  </si>
  <si>
    <t>PKT-2021-01307</t>
  </si>
  <si>
    <t>PKT-2021-01308</t>
  </si>
  <si>
    <t>MV. Gwadar 65</t>
  </si>
  <si>
    <t>PKT-2021-01309</t>
  </si>
  <si>
    <t>MV. Punjab 68</t>
  </si>
  <si>
    <t>PKT-2021-01310</t>
  </si>
  <si>
    <t>PKT-2021-01311</t>
  </si>
  <si>
    <t>PKT-2021-01312</t>
  </si>
  <si>
    <t>PKT-2021-01313</t>
  </si>
  <si>
    <t>PKT-2021-01314</t>
  </si>
  <si>
    <t>PKT-2021-01315</t>
  </si>
  <si>
    <t>PKT-2021-01316</t>
  </si>
  <si>
    <t>PKT-2021-01317</t>
  </si>
  <si>
    <t>PKT-2021-01318</t>
  </si>
  <si>
    <t>PKT-2021-01319</t>
  </si>
  <si>
    <t>MV. Punjab 47</t>
  </si>
  <si>
    <t>PKT-2021-01320</t>
  </si>
  <si>
    <t>MT. Khyber 99</t>
  </si>
  <si>
    <t>PKT-2021-01321</t>
  </si>
  <si>
    <t>MV. Peshawar 86</t>
  </si>
  <si>
    <t>PKT-2021-01322</t>
  </si>
  <si>
    <t>PKT-2021-01323</t>
  </si>
  <si>
    <t>PKT-2021-01324</t>
  </si>
  <si>
    <t>PKT-2021-01325</t>
  </si>
  <si>
    <t>PKT-2021-01326</t>
  </si>
  <si>
    <t>PKT-2021-01327</t>
  </si>
  <si>
    <t>MT. Arabian 34</t>
  </si>
  <si>
    <t>PKT-2021-01328</t>
  </si>
  <si>
    <t>MV. Karachi 14</t>
  </si>
  <si>
    <t>PKT-2021-01329</t>
  </si>
  <si>
    <t>PKT-2021-01330</t>
  </si>
  <si>
    <t>PKT-2021-01331</t>
  </si>
  <si>
    <t>MT. Khyber 25</t>
  </si>
  <si>
    <t>PKT-2021-01332</t>
  </si>
  <si>
    <t>MT. Khyber 74</t>
  </si>
  <si>
    <t>PKT-2021-01333</t>
  </si>
  <si>
    <t>PKT-2021-01334</t>
  </si>
  <si>
    <t>PKT-2021-01335</t>
  </si>
  <si>
    <t>PKT-2021-01336</t>
  </si>
  <si>
    <t>PKT-2021-01337</t>
  </si>
  <si>
    <t>MV. Punjab 39</t>
  </si>
  <si>
    <t>PKT-2021-01338</t>
  </si>
  <si>
    <t>MV. Lahore 46</t>
  </si>
  <si>
    <t>PKT-2021-01339</t>
  </si>
  <si>
    <t>PKT-2021-01340</t>
  </si>
  <si>
    <t>MT. Arabian 4</t>
  </si>
  <si>
    <t>PKT-2021-01341</t>
  </si>
  <si>
    <t>PKT-2021-01342</t>
  </si>
  <si>
    <t>MT. Balochistan 12</t>
  </si>
  <si>
    <t>PKT-2021-01343</t>
  </si>
  <si>
    <t>PKT-2021-01344</t>
  </si>
  <si>
    <t>PKT-2021-01345</t>
  </si>
  <si>
    <t>PKT-2021-01346</t>
  </si>
  <si>
    <t>PKT-2021-01347</t>
  </si>
  <si>
    <t>PKT-2021-01348</t>
  </si>
  <si>
    <t>PKT-2021-01349</t>
  </si>
  <si>
    <t>PKT-2021-01350</t>
  </si>
  <si>
    <t>PKT-2021-01351</t>
  </si>
  <si>
    <t>PKT-2021-01352</t>
  </si>
  <si>
    <t>MT. Quetta 89</t>
  </si>
  <si>
    <t>PKT-2021-01353</t>
  </si>
  <si>
    <t>MT. Balochistan 6</t>
  </si>
  <si>
    <t>PKT-2021-01354</t>
  </si>
  <si>
    <t>PKT-2021-01355</t>
  </si>
  <si>
    <t>MT. Balochistan 96</t>
  </si>
  <si>
    <t>PKT-2021-01356</t>
  </si>
  <si>
    <t>PKT-2021-01357</t>
  </si>
  <si>
    <t>PKT-2021-01358</t>
  </si>
  <si>
    <t>PKT-2021-01359</t>
  </si>
  <si>
    <t>PKT-2021-01360</t>
  </si>
  <si>
    <t>MV. Punjab 55</t>
  </si>
  <si>
    <t>PKT-2021-01361</t>
  </si>
  <si>
    <t>PKT-2021-01362</t>
  </si>
  <si>
    <t>PKT-2021-01363</t>
  </si>
  <si>
    <t>MT. Sindh 87</t>
  </si>
  <si>
    <t>PKT-2021-01364</t>
  </si>
  <si>
    <t>MV. Karachi 70</t>
  </si>
  <si>
    <t>PKT-2021-01365</t>
  </si>
  <si>
    <t>MV. Gwadar 12</t>
  </si>
  <si>
    <t>PKT-2021-01366</t>
  </si>
  <si>
    <t>PKT-2021-01367</t>
  </si>
  <si>
    <t>MV. Indus 66</t>
  </si>
  <si>
    <t>PKT-2021-01368</t>
  </si>
  <si>
    <t>MV. Indus 83</t>
  </si>
  <si>
    <t>PKT-2021-01369</t>
  </si>
  <si>
    <t>MV. Indus 54</t>
  </si>
  <si>
    <t>PKT-2021-01370</t>
  </si>
  <si>
    <t>PKT-2021-01371</t>
  </si>
  <si>
    <t>MV. Karachi 52</t>
  </si>
  <si>
    <t>PKT-2021-01372</t>
  </si>
  <si>
    <t>MV. Lahore 99</t>
  </si>
  <si>
    <t>PKT-2021-01373</t>
  </si>
  <si>
    <t>PKT-2021-01374</t>
  </si>
  <si>
    <t>PKT-2021-01375</t>
  </si>
  <si>
    <t>PKT-2021-01376</t>
  </si>
  <si>
    <t>PKT-2021-01377</t>
  </si>
  <si>
    <t>MV. Lahore 58</t>
  </si>
  <si>
    <t>PKT-2021-01378</t>
  </si>
  <si>
    <t>PKT-2021-01379</t>
  </si>
  <si>
    <t>PKT-2021-01380</t>
  </si>
  <si>
    <t>PKT-2021-01381</t>
  </si>
  <si>
    <t>PKT-2021-01382</t>
  </si>
  <si>
    <t>PKT-2021-01383</t>
  </si>
  <si>
    <t>PKT-2021-01384</t>
  </si>
  <si>
    <t>PKT-2021-01385</t>
  </si>
  <si>
    <t>PKT-2021-01386</t>
  </si>
  <si>
    <t>PKT-2021-01387</t>
  </si>
  <si>
    <t>PKT-2021-01388</t>
  </si>
  <si>
    <t>PKT-2021-01389</t>
  </si>
  <si>
    <t>PKT-2021-01390</t>
  </si>
  <si>
    <t>PKT-2021-01391</t>
  </si>
  <si>
    <t>MV. Karachi 28</t>
  </si>
  <si>
    <t>PKT-2021-01392</t>
  </si>
  <si>
    <t>MV. Gwadar 86</t>
  </si>
  <si>
    <t>PKT-2021-01393</t>
  </si>
  <si>
    <t>MV. Indus 14</t>
  </si>
  <si>
    <t>PKT-2021-01394</t>
  </si>
  <si>
    <t>PKT-2021-01395</t>
  </si>
  <si>
    <t>PKT-2021-01396</t>
  </si>
  <si>
    <t>PKT-2021-01397</t>
  </si>
  <si>
    <t>PKT-2021-01398</t>
  </si>
  <si>
    <t>PKT-2021-01399</t>
  </si>
  <si>
    <t>PKT-2021-01400</t>
  </si>
  <si>
    <t>MV. Punjab 45</t>
  </si>
  <si>
    <t>PKT-2021-01401</t>
  </si>
  <si>
    <t>PKT-2021-01402</t>
  </si>
  <si>
    <t>PKT-2021-01403</t>
  </si>
  <si>
    <t>PKT-2021-01404</t>
  </si>
  <si>
    <t>MV. Lahore 8</t>
  </si>
  <si>
    <t>PKT-2021-01405</t>
  </si>
  <si>
    <t>MT. Pakistan 87</t>
  </si>
  <si>
    <t>PKT-2021-01406</t>
  </si>
  <si>
    <t>PKT-2021-01407</t>
  </si>
  <si>
    <t>MT. Balochistan 87</t>
  </si>
  <si>
    <t>PKT-2021-01408</t>
  </si>
  <si>
    <t>PKT-2021-01409</t>
  </si>
  <si>
    <t>PKT-2021-01410</t>
  </si>
  <si>
    <t>MV. Punjab 63</t>
  </si>
  <si>
    <t>PKT-2021-01411</t>
  </si>
  <si>
    <t>PKT-2021-01412</t>
  </si>
  <si>
    <t>PKT-2021-01413</t>
  </si>
  <si>
    <t>PKT-2021-01414</t>
  </si>
  <si>
    <t>PKT-2021-01415</t>
  </si>
  <si>
    <t>PKT-2021-01416</t>
  </si>
  <si>
    <t>PKT-2021-01417</t>
  </si>
  <si>
    <t>MT. Balochistan 20</t>
  </si>
  <si>
    <t>PKT-2021-01418</t>
  </si>
  <si>
    <t>MV. Peshawar 30</t>
  </si>
  <si>
    <t>PKT-2021-01419</t>
  </si>
  <si>
    <t>PKT-2021-01420</t>
  </si>
  <si>
    <t>PKT-2021-01421</t>
  </si>
  <si>
    <t>PKT-2021-01422</t>
  </si>
  <si>
    <t>PKT-2021-01423</t>
  </si>
  <si>
    <t>PKT-2021-01424</t>
  </si>
  <si>
    <t>MV. Gwadar 21</t>
  </si>
  <si>
    <t>PKT-2021-01425</t>
  </si>
  <si>
    <t>PKT-2021-01426</t>
  </si>
  <si>
    <t>MV. Punjab 35</t>
  </si>
  <si>
    <t>PKT-2021-01427</t>
  </si>
  <si>
    <t>PKT-2021-01428</t>
  </si>
  <si>
    <t>PKT-2021-01429</t>
  </si>
  <si>
    <t>PKT-2021-01430</t>
  </si>
  <si>
    <t>PKT-2021-01431</t>
  </si>
  <si>
    <t>MT. Balochistan 52</t>
  </si>
  <si>
    <t>PKT-2021-01432</t>
  </si>
  <si>
    <t>MV. Indus 10</t>
  </si>
  <si>
    <t>PKT-2021-01433</t>
  </si>
  <si>
    <t>PKT-2021-01434</t>
  </si>
  <si>
    <t>PKT-2021-01435</t>
  </si>
  <si>
    <t>PKT-2021-01436</t>
  </si>
  <si>
    <t>PKT-2021-01437</t>
  </si>
  <si>
    <t>MT. Khyber 88</t>
  </si>
  <si>
    <t>PKT-2021-01438</t>
  </si>
  <si>
    <t>MT. Arabian 8</t>
  </si>
  <si>
    <t>PKT-2021-01439</t>
  </si>
  <si>
    <t>PKT-2021-01440</t>
  </si>
  <si>
    <t>PKT-2021-01441</t>
  </si>
  <si>
    <t>MT. Quetta 26</t>
  </si>
  <si>
    <t>PKT-2021-01442</t>
  </si>
  <si>
    <t>PKT-2021-01443</t>
  </si>
  <si>
    <t>MT. Sindh 96</t>
  </si>
  <si>
    <t>PKT-2021-01444</t>
  </si>
  <si>
    <t>MT. Sindh 15</t>
  </si>
  <si>
    <t>PKT-2021-01445</t>
  </si>
  <si>
    <t>PKT-2021-01446</t>
  </si>
  <si>
    <t>PKT-2021-01447</t>
  </si>
  <si>
    <t>PKT-2021-01448</t>
  </si>
  <si>
    <t>PKT-2021-01449</t>
  </si>
  <si>
    <t>PKT-2021-01450</t>
  </si>
  <si>
    <t>PKT-2021-01451</t>
  </si>
  <si>
    <t>PKT-2021-01452</t>
  </si>
  <si>
    <t>PKT-2021-01453</t>
  </si>
  <si>
    <t>PKT-2021-01454</t>
  </si>
  <si>
    <t>PKT-2021-01455</t>
  </si>
  <si>
    <t>PKT-2021-01456</t>
  </si>
  <si>
    <t>PKT-2021-01457</t>
  </si>
  <si>
    <t>PKT-2021-01458</t>
  </si>
  <si>
    <t>PKT-2021-01459</t>
  </si>
  <si>
    <t>PKT-2021-01460</t>
  </si>
  <si>
    <t>PKT-2021-01461</t>
  </si>
  <si>
    <t>PKT-2021-01462</t>
  </si>
  <si>
    <t>PKT-2021-01463</t>
  </si>
  <si>
    <t>PKT-2021-01464</t>
  </si>
  <si>
    <t>MV. Peshawar 28</t>
  </si>
  <si>
    <t>PKT-2021-01465</t>
  </si>
  <si>
    <t>MT. Quetta 73</t>
  </si>
  <si>
    <t>PKT-2021-01466</t>
  </si>
  <si>
    <t>MT. Balochistan 95</t>
  </si>
  <si>
    <t>PKT-2021-01467</t>
  </si>
  <si>
    <t>MV. Punjab 96</t>
  </si>
  <si>
    <t>PKT-2021-01468</t>
  </si>
  <si>
    <t>MV. Karachi 66</t>
  </si>
  <si>
    <t>PKT-2021-01469</t>
  </si>
  <si>
    <t>PKT-2021-01470</t>
  </si>
  <si>
    <t>MV. Gwadar 4</t>
  </si>
  <si>
    <t>PKT-2021-01471</t>
  </si>
  <si>
    <t>PKT-2021-01472</t>
  </si>
  <si>
    <t>PKT-2021-01473</t>
  </si>
  <si>
    <t>MT. Sindh 38</t>
  </si>
  <si>
    <t>PKT-2021-01474</t>
  </si>
  <si>
    <t>PKT-2021-01475</t>
  </si>
  <si>
    <t>MT. Khyber 34</t>
  </si>
  <si>
    <t>PKT-2021-01476</t>
  </si>
  <si>
    <t>PKT-2021-01477</t>
  </si>
  <si>
    <t>MV. Gwadar 95</t>
  </si>
  <si>
    <t>PKT-2021-01478</t>
  </si>
  <si>
    <t>PKT-2021-01479</t>
  </si>
  <si>
    <t>PKT-2021-01480</t>
  </si>
  <si>
    <t>PKT-2021-01481</t>
  </si>
  <si>
    <t>PKT-2021-01482</t>
  </si>
  <si>
    <t>PKT-2021-01483</t>
  </si>
  <si>
    <t>PKT-2021-01484</t>
  </si>
  <si>
    <t>PKT-2021-01485</t>
  </si>
  <si>
    <t>PKT-2021-01486</t>
  </si>
  <si>
    <t>MV. Punjab 53</t>
  </si>
  <si>
    <t>PKT-2021-01487</t>
  </si>
  <si>
    <t>PKT-2021-01488</t>
  </si>
  <si>
    <t>PKT-2021-01489</t>
  </si>
  <si>
    <t>PKT-2021-01490</t>
  </si>
  <si>
    <t>PKT-2021-01491</t>
  </si>
  <si>
    <t>PKT-2021-01492</t>
  </si>
  <si>
    <t>PKT-2021-01493</t>
  </si>
  <si>
    <t>PKT-2021-01494</t>
  </si>
  <si>
    <t>PKT-2021-01495</t>
  </si>
  <si>
    <t>PKT-2021-01496</t>
  </si>
  <si>
    <t>MV. Gwadar 38</t>
  </si>
  <si>
    <t>PKT-2021-01497</t>
  </si>
  <si>
    <t>PKT-2021-01498</t>
  </si>
  <si>
    <t>PKT-2021-01499</t>
  </si>
  <si>
    <t>PKT-2021-01500</t>
  </si>
  <si>
    <t>PKT-2021-01501</t>
  </si>
  <si>
    <t>PKT-2021-01502</t>
  </si>
  <si>
    <t>MT. Sindh 65</t>
  </si>
  <si>
    <t>PKT-2021-01503</t>
  </si>
  <si>
    <t>MT. Arabian 49</t>
  </si>
  <si>
    <t>PKT-2021-01504</t>
  </si>
  <si>
    <t>PKT-2021-01505</t>
  </si>
  <si>
    <t>MV. Lahore 56</t>
  </si>
  <si>
    <t>PKT-2021-01506</t>
  </si>
  <si>
    <t>PKT-2021-01507</t>
  </si>
  <si>
    <t>PKT-2021-01508</t>
  </si>
  <si>
    <t>PKT-2021-01509</t>
  </si>
  <si>
    <t>PKT-2021-01510</t>
  </si>
  <si>
    <t>MT. Quetta 58</t>
  </si>
  <si>
    <t>PKT-2021-01511</t>
  </si>
  <si>
    <t>MT. Sindh 84</t>
  </si>
  <si>
    <t>PKT-2021-01512</t>
  </si>
  <si>
    <t>PKT-2021-01513</t>
  </si>
  <si>
    <t>PKT-2021-01514</t>
  </si>
  <si>
    <t>PKT-2021-01515</t>
  </si>
  <si>
    <t>PKT-2021-01516</t>
  </si>
  <si>
    <t>PKT-2021-01517</t>
  </si>
  <si>
    <t>PKT-2021-01518</t>
  </si>
  <si>
    <t>PKT-2021-01519</t>
  </si>
  <si>
    <t>PKT-2021-01520</t>
  </si>
  <si>
    <t>PKT-2021-01521</t>
  </si>
  <si>
    <t>PKT-2021-01522</t>
  </si>
  <si>
    <t>PKT-2021-01523</t>
  </si>
  <si>
    <t>MT. Quetta 28</t>
  </si>
  <si>
    <t>PKT-2021-01524</t>
  </si>
  <si>
    <t>PKT-2021-01525</t>
  </si>
  <si>
    <t>PKT-2021-01526</t>
  </si>
  <si>
    <t>MV. Indus 56</t>
  </si>
  <si>
    <t>PKT-2021-01527</t>
  </si>
  <si>
    <t>PKT-2021-01528</t>
  </si>
  <si>
    <t>PKT-2021-01529</t>
  </si>
  <si>
    <t>PKT-2021-01530</t>
  </si>
  <si>
    <t>PKT-2021-01531</t>
  </si>
  <si>
    <t>PKT-2021-01532</t>
  </si>
  <si>
    <t>PKT-2021-01533</t>
  </si>
  <si>
    <t>PKT-2021-01534</t>
  </si>
  <si>
    <t>PKT-2021-01535</t>
  </si>
  <si>
    <t>MV. Punjab 32</t>
  </si>
  <si>
    <t>PKT-2021-01536</t>
  </si>
  <si>
    <t>PKT-2021-01537</t>
  </si>
  <si>
    <t>PKT-2021-01538</t>
  </si>
  <si>
    <t>PKT-2021-01539</t>
  </si>
  <si>
    <t>PKT-2021-01540</t>
  </si>
  <si>
    <t>PKT-2021-01541</t>
  </si>
  <si>
    <t>PKT-2021-01542</t>
  </si>
  <si>
    <t>MT. Khyber 92</t>
  </si>
  <si>
    <t>PKT-2021-01543</t>
  </si>
  <si>
    <t>PKT-2021-01544</t>
  </si>
  <si>
    <t>MV. Karachi 67</t>
  </si>
  <si>
    <t>PKT-2021-01545</t>
  </si>
  <si>
    <t>MT. Balochistan 94</t>
  </si>
  <si>
    <t>PKT-2021-01546</t>
  </si>
  <si>
    <t>PKT-2021-01547</t>
  </si>
  <si>
    <t>PKT-2021-01548</t>
  </si>
  <si>
    <t>PKT-2021-01549</t>
  </si>
  <si>
    <t>PKT-2021-01550</t>
  </si>
  <si>
    <t>PKT-2021-01551</t>
  </si>
  <si>
    <t>PKT-2021-01552</t>
  </si>
  <si>
    <t>MV. Punjab 46</t>
  </si>
  <si>
    <t>PKT-2021-01553</t>
  </si>
  <si>
    <t>PKT-2021-01554</t>
  </si>
  <si>
    <t>PKT-2021-01555</t>
  </si>
  <si>
    <t>PKT-2021-01556</t>
  </si>
  <si>
    <t>PKT-2021-01557</t>
  </si>
  <si>
    <t>PKT-2021-01558</t>
  </si>
  <si>
    <t>PKT-2021-01559</t>
  </si>
  <si>
    <t>PKT-2021-01560</t>
  </si>
  <si>
    <t>PKT-2021-01561</t>
  </si>
  <si>
    <t>PKT-2021-01562</t>
  </si>
  <si>
    <t>MV. Gwadar 85</t>
  </si>
  <si>
    <t>PKT-2021-01563</t>
  </si>
  <si>
    <t>PKT-2021-01564</t>
  </si>
  <si>
    <t>MT. Quetta 87</t>
  </si>
  <si>
    <t>PKT-2021-01565</t>
  </si>
  <si>
    <t>PKT-2021-01566</t>
  </si>
  <si>
    <t>PKT-2021-01567</t>
  </si>
  <si>
    <t>PKT-2021-01568</t>
  </si>
  <si>
    <t>MT. Balochistan 50</t>
  </si>
  <si>
    <t>PKT-2021-01569</t>
  </si>
  <si>
    <t>PKT-2021-01570</t>
  </si>
  <si>
    <t>MT. Balochistan 7</t>
  </si>
  <si>
    <t>PKT-2021-01571</t>
  </si>
  <si>
    <t>PKT-2021-01572</t>
  </si>
  <si>
    <t>PKT-2021-01573</t>
  </si>
  <si>
    <t>PKT-2021-01574</t>
  </si>
  <si>
    <t>PKT-2021-01575</t>
  </si>
  <si>
    <t>PKT-2021-01576</t>
  </si>
  <si>
    <t>PKT-2021-01577</t>
  </si>
  <si>
    <t>PKT-2021-01578</t>
  </si>
  <si>
    <t>PKT-2021-01579</t>
  </si>
  <si>
    <t>PKT-2021-01580</t>
  </si>
  <si>
    <t>PKT-2021-01581</t>
  </si>
  <si>
    <t>MV. Peshawar 14</t>
  </si>
  <si>
    <t>PKT-2021-01582</t>
  </si>
  <si>
    <t>PKT-2021-01583</t>
  </si>
  <si>
    <t>PKT-2021-01584</t>
  </si>
  <si>
    <t>PKT-2021-01585</t>
  </si>
  <si>
    <t>MV. Karachi 82</t>
  </si>
  <si>
    <t>PKT-2021-01586</t>
  </si>
  <si>
    <t>PKT-2021-01587</t>
  </si>
  <si>
    <t>PKT-2021-01588</t>
  </si>
  <si>
    <t>PKT-2021-01589</t>
  </si>
  <si>
    <t>PKT-2021-01590</t>
  </si>
  <si>
    <t>PKT-2021-01591</t>
  </si>
  <si>
    <t>PKT-2021-01592</t>
  </si>
  <si>
    <t>PKT-2021-01593</t>
  </si>
  <si>
    <t>PKT-2021-01594</t>
  </si>
  <si>
    <t>PKT-2021-01595</t>
  </si>
  <si>
    <t>MT. Quetta 86</t>
  </si>
  <si>
    <t>PKT-2021-01596</t>
  </si>
  <si>
    <t>PKT-2021-01597</t>
  </si>
  <si>
    <t>PKT-2021-01598</t>
  </si>
  <si>
    <t>PKT-2021-01599</t>
  </si>
  <si>
    <t>PKT-2021-01600</t>
  </si>
  <si>
    <t>PKT-2021-01601</t>
  </si>
  <si>
    <t>MV. Punjab 78</t>
  </si>
  <si>
    <t>PKT-2021-01602</t>
  </si>
  <si>
    <t>MV. Peshawar 24</t>
  </si>
  <si>
    <t>PKT-2021-01603</t>
  </si>
  <si>
    <t>MV. Lahore 11</t>
  </si>
  <si>
    <t>PKT-2021-01604</t>
  </si>
  <si>
    <t>PKT-2021-01605</t>
  </si>
  <si>
    <t>MT. Quetta 13</t>
  </si>
  <si>
    <t>PKT-2021-01606</t>
  </si>
  <si>
    <t>PKT-2021-01607</t>
  </si>
  <si>
    <t>PKT-2021-01608</t>
  </si>
  <si>
    <t>PKT-2021-01609</t>
  </si>
  <si>
    <t>PKT-2021-01610</t>
  </si>
  <si>
    <t>PKT-2021-01611</t>
  </si>
  <si>
    <t>PKT-2021-01612</t>
  </si>
  <si>
    <t>PKT-2021-01613</t>
  </si>
  <si>
    <t>PKT-2021-01614</t>
  </si>
  <si>
    <t>PKT-2021-01615</t>
  </si>
  <si>
    <t>PKT-2021-01616</t>
  </si>
  <si>
    <t>MV. Karachi 26</t>
  </si>
  <si>
    <t>PKT-2021-01617</t>
  </si>
  <si>
    <t>PKT-2021-01618</t>
  </si>
  <si>
    <t>MT. Quetta 38</t>
  </si>
  <si>
    <t>PKT-2021-01619</t>
  </si>
  <si>
    <t>PKT-2021-01620</t>
  </si>
  <si>
    <t>MV. Gwadar 19</t>
  </si>
  <si>
    <t>PKT-2021-01621</t>
  </si>
  <si>
    <t>MT. Arabian 58</t>
  </si>
  <si>
    <t>PKT-2021-01622</t>
  </si>
  <si>
    <t>PKT-2021-01623</t>
  </si>
  <si>
    <t>PKT-2021-01624</t>
  </si>
  <si>
    <t>PKT-2021-01625</t>
  </si>
  <si>
    <t>PKT-2021-01626</t>
  </si>
  <si>
    <t>MV. Peshawar 10</t>
  </si>
  <si>
    <t>PKT-2021-01627</t>
  </si>
  <si>
    <t>PKT-2021-01628</t>
  </si>
  <si>
    <t>MV. Gwadar 54</t>
  </si>
  <si>
    <t>PKT-2021-01629</t>
  </si>
  <si>
    <t>MV. Karachi 77</t>
  </si>
  <si>
    <t>PKT-2021-01630</t>
  </si>
  <si>
    <t>PKT-2021-01631</t>
  </si>
  <si>
    <t>PKT-2021-01632</t>
  </si>
  <si>
    <t>MV. Gwadar 5</t>
  </si>
  <si>
    <t>PKT-2021-01633</t>
  </si>
  <si>
    <t>PKT-2021-01634</t>
  </si>
  <si>
    <t>PKT-2021-01635</t>
  </si>
  <si>
    <t>PKT-2021-01636</t>
  </si>
  <si>
    <t>MV. Gwadar 77</t>
  </si>
  <si>
    <t>PKT-2021-01637</t>
  </si>
  <si>
    <t>MT. Sindh 64</t>
  </si>
  <si>
    <t>PKT-2021-01638</t>
  </si>
  <si>
    <t>MT. Quetta 50</t>
  </si>
  <si>
    <t>PKT-2021-01639</t>
  </si>
  <si>
    <t>PKT-2021-01640</t>
  </si>
  <si>
    <t>PKT-2021-01641</t>
  </si>
  <si>
    <t>MV. Lahore 26</t>
  </si>
  <si>
    <t>PKT-2021-01642</t>
  </si>
  <si>
    <t>MT. Sindh 23</t>
  </si>
  <si>
    <t>PKT-2021-01643</t>
  </si>
  <si>
    <t>PKT-2021-01644</t>
  </si>
  <si>
    <t>MV. Punjab 77</t>
  </si>
  <si>
    <t>PKT-2021-01645</t>
  </si>
  <si>
    <t>MV. Lahore 36</t>
  </si>
  <si>
    <t>PKT-2021-01646</t>
  </si>
  <si>
    <t>MV. Gwadar 83</t>
  </si>
  <si>
    <t>PKT-2021-01647</t>
  </si>
  <si>
    <t>MV. Punjab 51</t>
  </si>
  <si>
    <t>PKT-2021-01648</t>
  </si>
  <si>
    <t>PKT-2021-01649</t>
  </si>
  <si>
    <t>PKT-2021-01650</t>
  </si>
  <si>
    <t>PKT-2021-01651</t>
  </si>
  <si>
    <t>MV. Karachi 81</t>
  </si>
  <si>
    <t>PKT-2021-01652</t>
  </si>
  <si>
    <t>MV. Gwadar 11</t>
  </si>
  <si>
    <t>PKT-2021-01653</t>
  </si>
  <si>
    <t>PKT-2021-01654</t>
  </si>
  <si>
    <t>PKT-2021-01655</t>
  </si>
  <si>
    <t>MV. Peshawar 29</t>
  </si>
  <si>
    <t>PKT-2021-01656</t>
  </si>
  <si>
    <t>PKT-2021-01657</t>
  </si>
  <si>
    <t>PKT-2021-01658</t>
  </si>
  <si>
    <t>PKT-2021-01659</t>
  </si>
  <si>
    <t>PKT-2021-01660</t>
  </si>
  <si>
    <t>PKT-2021-01661</t>
  </si>
  <si>
    <t>MT. Pakistan 74</t>
  </si>
  <si>
    <t>PKT-2021-01662</t>
  </si>
  <si>
    <t>MT. Arabian 28</t>
  </si>
  <si>
    <t>PKT-2021-01663</t>
  </si>
  <si>
    <t>PKT-2021-01664</t>
  </si>
  <si>
    <t>PKT-2021-01665</t>
  </si>
  <si>
    <t>PKT-2021-01666</t>
  </si>
  <si>
    <t>PKT-2021-01667</t>
  </si>
  <si>
    <t>PKT-2021-01668</t>
  </si>
  <si>
    <t>PKT-2021-01669</t>
  </si>
  <si>
    <t>PKT-2021-01670</t>
  </si>
  <si>
    <t>PKT-2021-01671</t>
  </si>
  <si>
    <t>PKT-2021-01672</t>
  </si>
  <si>
    <t>PKT-2021-01673</t>
  </si>
  <si>
    <t>PKT-2021-01674</t>
  </si>
  <si>
    <t>PKT-2021-01675</t>
  </si>
  <si>
    <t>MV. Gwadar 91</t>
  </si>
  <si>
    <t>PKT-2021-01676</t>
  </si>
  <si>
    <t>PKT-2021-01677</t>
  </si>
  <si>
    <t>PKT-2021-01678</t>
  </si>
  <si>
    <t>PKT-2021-01679</t>
  </si>
  <si>
    <t>PKT-2021-01680</t>
  </si>
  <si>
    <t>MV. Lahore 72</t>
  </si>
  <si>
    <t>PKT-2021-01681</t>
  </si>
  <si>
    <t>MT. Pakistan 37</t>
  </si>
  <si>
    <t>PKT-2021-01682</t>
  </si>
  <si>
    <t>PKT-2021-01683</t>
  </si>
  <si>
    <t>PKT-2021-01684</t>
  </si>
  <si>
    <t>PKT-2021-01685</t>
  </si>
  <si>
    <t>PKT-2021-01686</t>
  </si>
  <si>
    <t>PKT-2021-01687</t>
  </si>
  <si>
    <t>PKT-2021-01688</t>
  </si>
  <si>
    <t>PKT-2021-01689</t>
  </si>
  <si>
    <t>MT. Arabian 66</t>
  </si>
  <si>
    <t>PKT-2021-01690</t>
  </si>
  <si>
    <t>PKT-2021-01691</t>
  </si>
  <si>
    <t>PKT-2021-01692</t>
  </si>
  <si>
    <t>PKT-2021-01693</t>
  </si>
  <si>
    <t>PKT-2021-01694</t>
  </si>
  <si>
    <t>PKT-2021-01695</t>
  </si>
  <si>
    <t>PKT-2021-01696</t>
  </si>
  <si>
    <t>PKT-2021-01697</t>
  </si>
  <si>
    <t>PKT-2021-01698</t>
  </si>
  <si>
    <t>MV. Indus 74</t>
  </si>
  <si>
    <t>PKT-2021-01699</t>
  </si>
  <si>
    <t>PKT-2021-01700</t>
  </si>
  <si>
    <t>PKT-2021-01701</t>
  </si>
  <si>
    <t>PKT-2021-01702</t>
  </si>
  <si>
    <t>PKT-2021-01703</t>
  </si>
  <si>
    <t>PKT-2021-01704</t>
  </si>
  <si>
    <t>PKT-2021-01705</t>
  </si>
  <si>
    <t>PKT-2021-01706</t>
  </si>
  <si>
    <t>PKT-2021-01707</t>
  </si>
  <si>
    <t>PKT-2021-01708</t>
  </si>
  <si>
    <t>PKT-2021-01709</t>
  </si>
  <si>
    <t>PKT-2021-01710</t>
  </si>
  <si>
    <t>PKT-2021-01711</t>
  </si>
  <si>
    <t>PKT-2021-01712</t>
  </si>
  <si>
    <t>PKT-2021-01713</t>
  </si>
  <si>
    <t>PKT-2021-01714</t>
  </si>
  <si>
    <t>PKT-2021-01715</t>
  </si>
  <si>
    <t>PKT-2021-01716</t>
  </si>
  <si>
    <t>MV. Peshawar 87</t>
  </si>
  <si>
    <t>PKT-2021-01717</t>
  </si>
  <si>
    <t>PKT-2021-01718</t>
  </si>
  <si>
    <t>PKT-2021-01719</t>
  </si>
  <si>
    <t>MT. Khyber 48</t>
  </si>
  <si>
    <t>PKT-2021-01720</t>
  </si>
  <si>
    <t>PKT-2021-01721</t>
  </si>
  <si>
    <t>MV. Karachi 34</t>
  </si>
  <si>
    <t>PKT-2021-01722</t>
  </si>
  <si>
    <t>MT. Quetta 70</t>
  </si>
  <si>
    <t>PKT-2021-01723</t>
  </si>
  <si>
    <t>PKT-2021-01724</t>
  </si>
  <si>
    <t>PKT-2021-01725</t>
  </si>
  <si>
    <t>PKT-2021-01726</t>
  </si>
  <si>
    <t>PKT-2021-01727</t>
  </si>
  <si>
    <t>MT. Quetta 75</t>
  </si>
  <si>
    <t>PKT-2021-01728</t>
  </si>
  <si>
    <t>PKT-2021-01729</t>
  </si>
  <si>
    <t>PKT-2021-01730</t>
  </si>
  <si>
    <t>MV. Karachi 4</t>
  </si>
  <si>
    <t>PKT-2021-01731</t>
  </si>
  <si>
    <t>MV. Punjab 98</t>
  </si>
  <si>
    <t>PKT-2021-01732</t>
  </si>
  <si>
    <t>PKT-2021-01733</t>
  </si>
  <si>
    <t>PKT-2021-01734</t>
  </si>
  <si>
    <t>PKT-2021-01735</t>
  </si>
  <si>
    <t>PKT-2021-01736</t>
  </si>
  <si>
    <t>MV. Indus 92</t>
  </si>
  <si>
    <t>PKT-2021-01737</t>
  </si>
  <si>
    <t>PKT-2021-01738</t>
  </si>
  <si>
    <t>PKT-2021-01739</t>
  </si>
  <si>
    <t>PKT-2021-01740</t>
  </si>
  <si>
    <t>PKT-2021-01741</t>
  </si>
  <si>
    <t>PKT-2021-01742</t>
  </si>
  <si>
    <t>PKT-2021-01743</t>
  </si>
  <si>
    <t>MT. Quetta 65</t>
  </si>
  <si>
    <t>PKT-2021-01744</t>
  </si>
  <si>
    <t>PKT-2021-01745</t>
  </si>
  <si>
    <t>PKT-2021-01746</t>
  </si>
  <si>
    <t>PKT-2021-01747</t>
  </si>
  <si>
    <t>PKT-2021-01748</t>
  </si>
  <si>
    <t>PKT-2021-01749</t>
  </si>
  <si>
    <t>PKT-2021-01750</t>
  </si>
  <si>
    <t>PKT-2021-01751</t>
  </si>
  <si>
    <t>PKT-2021-01752</t>
  </si>
  <si>
    <t>PKT-2021-01753</t>
  </si>
  <si>
    <t>PKT-2021-01754</t>
  </si>
  <si>
    <t>PKT-2021-01755</t>
  </si>
  <si>
    <t>PKT-2021-01756</t>
  </si>
  <si>
    <t>PKT-2021-01757</t>
  </si>
  <si>
    <t>MT. Arabian 31</t>
  </si>
  <si>
    <t>PKT-2021-01758</t>
  </si>
  <si>
    <t>PKT-2021-01759</t>
  </si>
  <si>
    <t>PKT-2021-01760</t>
  </si>
  <si>
    <t>PKT-2021-01761</t>
  </si>
  <si>
    <t>PKT-2021-01762</t>
  </si>
  <si>
    <t>PKT-2021-01763</t>
  </si>
  <si>
    <t>MV. Indus 29</t>
  </si>
  <si>
    <t>PKT-2021-01764</t>
  </si>
  <si>
    <t>PKT-2021-01765</t>
  </si>
  <si>
    <t>PKT-2021-01766</t>
  </si>
  <si>
    <t>PKT-2021-01767</t>
  </si>
  <si>
    <t>PKT-2021-01768</t>
  </si>
  <si>
    <t>PKT-2021-01769</t>
  </si>
  <si>
    <t>MT. Quetta 30</t>
  </si>
  <si>
    <t>PKT-2021-01770</t>
  </si>
  <si>
    <t>PKT-2021-01771</t>
  </si>
  <si>
    <t>PKT-2021-01772</t>
  </si>
  <si>
    <t>PKT-2021-01773</t>
  </si>
  <si>
    <t>PKT-2021-01774</t>
  </si>
  <si>
    <t>PKT-2021-01775</t>
  </si>
  <si>
    <t>PKT-2021-01776</t>
  </si>
  <si>
    <t>PKT-2021-01777</t>
  </si>
  <si>
    <t>PKT-2021-01778</t>
  </si>
  <si>
    <t>MV. Gwadar 69</t>
  </si>
  <si>
    <t>PKT-2021-01779</t>
  </si>
  <si>
    <t>PKT-2021-01780</t>
  </si>
  <si>
    <t>MT. Khyber 37</t>
  </si>
  <si>
    <t>PKT-2021-01781</t>
  </si>
  <si>
    <t>PKT-2021-01782</t>
  </si>
  <si>
    <t>PKT-2021-01783</t>
  </si>
  <si>
    <t>MV. Indus 19</t>
  </si>
  <si>
    <t>PKT-2021-01784</t>
  </si>
  <si>
    <t>PKT-2021-01785</t>
  </si>
  <si>
    <t>PKT-2021-01786</t>
  </si>
  <si>
    <t>PKT-2021-01787</t>
  </si>
  <si>
    <t>PKT-2021-01788</t>
  </si>
  <si>
    <t>PKT-2021-01789</t>
  </si>
  <si>
    <t>MT. Quetta 29</t>
  </si>
  <si>
    <t>PKT-2021-01790</t>
  </si>
  <si>
    <t>PKT-2021-01791</t>
  </si>
  <si>
    <t>PKT-2021-01792</t>
  </si>
  <si>
    <t>PKT-2021-01793</t>
  </si>
  <si>
    <t>MV. Karachi 69</t>
  </si>
  <si>
    <t>PKT-2021-01794</t>
  </si>
  <si>
    <t>MV. Peshawar 12</t>
  </si>
  <si>
    <t>PKT-2021-01795</t>
  </si>
  <si>
    <t>MT. Sindh 9</t>
  </si>
  <si>
    <t>PKT-2021-01796</t>
  </si>
  <si>
    <t>PKT-2021-01797</t>
  </si>
  <si>
    <t>MT. Sindh 85</t>
  </si>
  <si>
    <t>PKT-2021-01798</t>
  </si>
  <si>
    <t>PKT-2021-01799</t>
  </si>
  <si>
    <t>PKT-2021-01800</t>
  </si>
  <si>
    <t>MV. Lahore 9</t>
  </si>
  <si>
    <t>PKT-2022-01801</t>
  </si>
  <si>
    <t>PKT-2022-01802</t>
  </si>
  <si>
    <t>PKT-2022-01803</t>
  </si>
  <si>
    <t>PKT-2022-01804</t>
  </si>
  <si>
    <t>MV. Karachi 35</t>
  </si>
  <si>
    <t>PKT-2022-01805</t>
  </si>
  <si>
    <t>PKT-2022-01806</t>
  </si>
  <si>
    <t>PKT-2022-01807</t>
  </si>
  <si>
    <t>PKT-2022-01808</t>
  </si>
  <si>
    <t>PKT-2022-01809</t>
  </si>
  <si>
    <t>MV. Karachi 92</t>
  </si>
  <si>
    <t>PKT-2022-01810</t>
  </si>
  <si>
    <t>MV. Karachi 38</t>
  </si>
  <si>
    <t>PKT-2022-01811</t>
  </si>
  <si>
    <t>MV. Punjab 42</t>
  </si>
  <si>
    <t>PKT-2022-01812</t>
  </si>
  <si>
    <t>PKT-2022-01813</t>
  </si>
  <si>
    <t>PKT-2022-01814</t>
  </si>
  <si>
    <t>MT. Sindh 86</t>
  </si>
  <si>
    <t>PKT-2022-01815</t>
  </si>
  <si>
    <t>MV. Karachi 99</t>
  </si>
  <si>
    <t>PKT-2022-01816</t>
  </si>
  <si>
    <t>PKT-2022-01817</t>
  </si>
  <si>
    <t>MV. Lahore 74</t>
  </si>
  <si>
    <t>PKT-2022-01818</t>
  </si>
  <si>
    <t>MV. Indus 34</t>
  </si>
  <si>
    <t>PKT-2022-01819</t>
  </si>
  <si>
    <t>MT. Khyber 65</t>
  </si>
  <si>
    <t>PKT-2022-01820</t>
  </si>
  <si>
    <t>PKT-2022-01821</t>
  </si>
  <si>
    <t>PKT-2022-01822</t>
  </si>
  <si>
    <t>PKT-2022-01823</t>
  </si>
  <si>
    <t>PKT-2022-01824</t>
  </si>
  <si>
    <t>PKT-2022-01825</t>
  </si>
  <si>
    <t>PKT-2022-01826</t>
  </si>
  <si>
    <t>PKT-2022-01827</t>
  </si>
  <si>
    <t>PKT-2022-01828</t>
  </si>
  <si>
    <t>MV. Karachi 21</t>
  </si>
  <si>
    <t>PKT-2022-01829</t>
  </si>
  <si>
    <t>PKT-2022-01830</t>
  </si>
  <si>
    <t>MT. Balochistan 35</t>
  </si>
  <si>
    <t>PKT-2022-01831</t>
  </si>
  <si>
    <t>PKT-2022-01832</t>
  </si>
  <si>
    <t>PKT-2022-01833</t>
  </si>
  <si>
    <t>PKT-2022-01834</t>
  </si>
  <si>
    <t>PKT-2022-01835</t>
  </si>
  <si>
    <t>PKT-2022-01836</t>
  </si>
  <si>
    <t>PKT-2022-01837</t>
  </si>
  <si>
    <t>PKT-2022-01838</t>
  </si>
  <si>
    <t>PKT-2022-01839</t>
  </si>
  <si>
    <t>PKT-2022-01840</t>
  </si>
  <si>
    <t>PKT-2022-01841</t>
  </si>
  <si>
    <t>MV. Lahore 49</t>
  </si>
  <si>
    <t>PKT-2022-01842</t>
  </si>
  <si>
    <t>MT. Sindh 50</t>
  </si>
  <si>
    <t>PKT-2022-01843</t>
  </si>
  <si>
    <t>PKT-2022-01844</t>
  </si>
  <si>
    <t>PKT-2022-01845</t>
  </si>
  <si>
    <t>PKT-2022-01846</t>
  </si>
  <si>
    <t>PKT-2022-01847</t>
  </si>
  <si>
    <t>PKT-2022-01848</t>
  </si>
  <si>
    <t>PKT-2022-01849</t>
  </si>
  <si>
    <t>PKT-2022-01850</t>
  </si>
  <si>
    <t>PKT-2022-01851</t>
  </si>
  <si>
    <t>PKT-2022-01852</t>
  </si>
  <si>
    <t>PKT-2022-01853</t>
  </si>
  <si>
    <t>PKT-2022-01854</t>
  </si>
  <si>
    <t>PKT-2022-01855</t>
  </si>
  <si>
    <t>PKT-2022-01856</t>
  </si>
  <si>
    <t>PKT-2022-01857</t>
  </si>
  <si>
    <t>PKT-2022-01858</t>
  </si>
  <si>
    <t>PKT-2022-01859</t>
  </si>
  <si>
    <t>PKT-2022-01860</t>
  </si>
  <si>
    <t>PKT-2022-01861</t>
  </si>
  <si>
    <t>PKT-2022-01862</t>
  </si>
  <si>
    <t>PKT-2022-01863</t>
  </si>
  <si>
    <t>PKT-2022-01864</t>
  </si>
  <si>
    <t>PKT-2022-01865</t>
  </si>
  <si>
    <t>PKT-2022-01866</t>
  </si>
  <si>
    <t>PKT-2022-01867</t>
  </si>
  <si>
    <t>PKT-2022-01868</t>
  </si>
  <si>
    <t>PKT-2022-01869</t>
  </si>
  <si>
    <t>PKT-2022-01870</t>
  </si>
  <si>
    <t>PKT-2022-01871</t>
  </si>
  <si>
    <t>MT. Arabian 95</t>
  </si>
  <si>
    <t>PKT-2022-01872</t>
  </si>
  <si>
    <t>PKT-2022-01873</t>
  </si>
  <si>
    <t>MV. Punjab 20</t>
  </si>
  <si>
    <t>PKT-2022-01874</t>
  </si>
  <si>
    <t>PKT-2022-01875</t>
  </si>
  <si>
    <t>MT. Arabian 41</t>
  </si>
  <si>
    <t>PKT-2022-01876</t>
  </si>
  <si>
    <t>PKT-2022-01877</t>
  </si>
  <si>
    <t>PKT-2022-01878</t>
  </si>
  <si>
    <t>PKT-2022-01879</t>
  </si>
  <si>
    <t>MT. Pakistan 85</t>
  </si>
  <si>
    <t>PKT-2022-01880</t>
  </si>
  <si>
    <t>PKT-2022-01881</t>
  </si>
  <si>
    <t>PKT-2022-01882</t>
  </si>
  <si>
    <t>PKT-2022-01883</t>
  </si>
  <si>
    <t>PKT-2022-01884</t>
  </si>
  <si>
    <t>PKT-2022-01885</t>
  </si>
  <si>
    <t>PKT-2022-01886</t>
  </si>
  <si>
    <t>PKT-2022-01887</t>
  </si>
  <si>
    <t>PKT-2022-01888</t>
  </si>
  <si>
    <t>PKT-2022-01889</t>
  </si>
  <si>
    <t>PKT-2022-01890</t>
  </si>
  <si>
    <t>PKT-2022-01891</t>
  </si>
  <si>
    <t>PKT-2022-01892</t>
  </si>
  <si>
    <t>PKT-2022-01893</t>
  </si>
  <si>
    <t>MT. Arabian 60</t>
  </si>
  <si>
    <t>PKT-2022-01894</t>
  </si>
  <si>
    <t>PKT-2022-01895</t>
  </si>
  <si>
    <t>PKT-2022-01896</t>
  </si>
  <si>
    <t>PKT-2022-01897</t>
  </si>
  <si>
    <t>PKT-2022-01898</t>
  </si>
  <si>
    <t>MT. Sindh 36</t>
  </si>
  <si>
    <t>PKT-2022-01899</t>
  </si>
  <si>
    <t>PKT-2022-01900</t>
  </si>
  <si>
    <t>PKT-2022-01901</t>
  </si>
  <si>
    <t>PKT-2022-01902</t>
  </si>
  <si>
    <t>MT. Sindh 26</t>
  </si>
  <si>
    <t>PKT-2022-01903</t>
  </si>
  <si>
    <t>MT. Balochistan 38</t>
  </si>
  <si>
    <t>PKT-2022-01904</t>
  </si>
  <si>
    <t>MV. Peshawar 15</t>
  </si>
  <si>
    <t>PKT-2022-01905</t>
  </si>
  <si>
    <t>PKT-2022-01906</t>
  </si>
  <si>
    <t>PKT-2022-01907</t>
  </si>
  <si>
    <t>PKT-2022-01908</t>
  </si>
  <si>
    <t>PKT-2022-01909</t>
  </si>
  <si>
    <t>PKT-2022-01910</t>
  </si>
  <si>
    <t>PKT-2022-01911</t>
  </si>
  <si>
    <t>PKT-2022-01912</t>
  </si>
  <si>
    <t>PKT-2022-01913</t>
  </si>
  <si>
    <t>PKT-2022-01914</t>
  </si>
  <si>
    <t>PKT-2022-01915</t>
  </si>
  <si>
    <t>MV. Lahore 93</t>
  </si>
  <si>
    <t>PKT-2022-01916</t>
  </si>
  <si>
    <t>PKT-2022-01917</t>
  </si>
  <si>
    <t>PKT-2022-01918</t>
  </si>
  <si>
    <t>PKT-2022-01919</t>
  </si>
  <si>
    <t>MT. Pakistan 64</t>
  </si>
  <si>
    <t>PKT-2022-01920</t>
  </si>
  <si>
    <t>PKT-2022-01921</t>
  </si>
  <si>
    <t>PKT-2022-01922</t>
  </si>
  <si>
    <t>MT. Khyber 4</t>
  </si>
  <si>
    <t>PKT-2022-01923</t>
  </si>
  <si>
    <t>PKT-2022-01924</t>
  </si>
  <si>
    <t>MT. Khyber 30</t>
  </si>
  <si>
    <t>PKT-2022-01925</t>
  </si>
  <si>
    <t>PKT-2022-01926</t>
  </si>
  <si>
    <t>MT. Khyber 69</t>
  </si>
  <si>
    <t>PKT-2022-01927</t>
  </si>
  <si>
    <t>PKT-2022-01928</t>
  </si>
  <si>
    <t>MV. Lahore 38</t>
  </si>
  <si>
    <t>PKT-2022-01929</t>
  </si>
  <si>
    <t>PKT-2022-01930</t>
  </si>
  <si>
    <t>PKT-2022-01931</t>
  </si>
  <si>
    <t>PKT-2022-01932</t>
  </si>
  <si>
    <t>PKT-2022-01933</t>
  </si>
  <si>
    <t>PKT-2022-01934</t>
  </si>
  <si>
    <t>PKT-2022-01935</t>
  </si>
  <si>
    <t>MT. Khyber 36</t>
  </si>
  <si>
    <t>PKT-2022-01936</t>
  </si>
  <si>
    <t>PKT-2022-01937</t>
  </si>
  <si>
    <t>PKT-2022-01938</t>
  </si>
  <si>
    <t>PKT-2022-01939</t>
  </si>
  <si>
    <t>PKT-2022-01940</t>
  </si>
  <si>
    <t>PKT-2022-01941</t>
  </si>
  <si>
    <t>PKT-2022-01942</t>
  </si>
  <si>
    <t>PKT-2022-01943</t>
  </si>
  <si>
    <t>PKT-2022-01944</t>
  </si>
  <si>
    <t>PKT-2022-01945</t>
  </si>
  <si>
    <t>PKT-2022-01946</t>
  </si>
  <si>
    <t>PKT-2022-01947</t>
  </si>
  <si>
    <t>MV. Punjab 1</t>
  </si>
  <si>
    <t>PKT-2022-01948</t>
  </si>
  <si>
    <t>PKT-2022-01949</t>
  </si>
  <si>
    <t>PKT-2022-01950</t>
  </si>
  <si>
    <t>PKT-2022-01951</t>
  </si>
  <si>
    <t>MT. Quetta 44</t>
  </si>
  <si>
    <t>PKT-2022-01952</t>
  </si>
  <si>
    <t>PKT-2022-01953</t>
  </si>
  <si>
    <t>PKT-2022-01954</t>
  </si>
  <si>
    <t>PKT-2022-01955</t>
  </si>
  <si>
    <t>PKT-2022-01956</t>
  </si>
  <si>
    <t>PKT-2022-01957</t>
  </si>
  <si>
    <t>PKT-2022-01958</t>
  </si>
  <si>
    <t>PKT-2022-01959</t>
  </si>
  <si>
    <t>PKT-2022-01960</t>
  </si>
  <si>
    <t>PKT-2022-01961</t>
  </si>
  <si>
    <t>PKT-2022-01962</t>
  </si>
  <si>
    <t>PKT-2022-01963</t>
  </si>
  <si>
    <t>PKT-2022-01964</t>
  </si>
  <si>
    <t>PKT-2022-01965</t>
  </si>
  <si>
    <t>PKT-2022-01966</t>
  </si>
  <si>
    <t>MV. Peshawar 99</t>
  </si>
  <si>
    <t>PKT-2022-01967</t>
  </si>
  <si>
    <t>PKT-2022-01968</t>
  </si>
  <si>
    <t>PKT-2022-01969</t>
  </si>
  <si>
    <t>PKT-2022-01970</t>
  </si>
  <si>
    <t>PKT-2022-01971</t>
  </si>
  <si>
    <t>PKT-2022-01972</t>
  </si>
  <si>
    <t>PKT-2022-01973</t>
  </si>
  <si>
    <t>PKT-2022-01974</t>
  </si>
  <si>
    <t>PKT-2022-01975</t>
  </si>
  <si>
    <t>MV. Karachi 86</t>
  </si>
  <si>
    <t>PKT-2022-01976</t>
  </si>
  <si>
    <t>PKT-2022-01977</t>
  </si>
  <si>
    <t>PKT-2022-01978</t>
  </si>
  <si>
    <t>PKT-2022-01979</t>
  </si>
  <si>
    <t>PKT-2022-01980</t>
  </si>
  <si>
    <t>PKT-2022-01981</t>
  </si>
  <si>
    <t>PKT-2022-01982</t>
  </si>
  <si>
    <t>PKT-2022-01983</t>
  </si>
  <si>
    <t>PKT-2022-01984</t>
  </si>
  <si>
    <t>PKT-2022-01985</t>
  </si>
  <si>
    <t>PKT-2022-01986</t>
  </si>
  <si>
    <t>PKT-2022-01987</t>
  </si>
  <si>
    <t>PKT-2022-01988</t>
  </si>
  <si>
    <t>PKT-2022-01989</t>
  </si>
  <si>
    <t>PKT-2022-01990</t>
  </si>
  <si>
    <t>PKT-2022-01991</t>
  </si>
  <si>
    <t>PKT-2022-01992</t>
  </si>
  <si>
    <t>PKT-2022-01993</t>
  </si>
  <si>
    <t>PKT-2022-01994</t>
  </si>
  <si>
    <t>PKT-2022-01995</t>
  </si>
  <si>
    <t>PKT-2022-01996</t>
  </si>
  <si>
    <t>PKT-2022-01997</t>
  </si>
  <si>
    <t>PKT-2022-01998</t>
  </si>
  <si>
    <t>MT. Pakistan 81</t>
  </si>
  <si>
    <t>PKT-2022-01999</t>
  </si>
  <si>
    <t>PKT-2022-02000</t>
  </si>
  <si>
    <t>PKT-2022-02001</t>
  </si>
  <si>
    <t>PKT-2022-02002</t>
  </si>
  <si>
    <t>PKT-2022-02003</t>
  </si>
  <si>
    <t>PKT-2022-02004</t>
  </si>
  <si>
    <t>PKT-2022-02005</t>
  </si>
  <si>
    <t>MV. Peshawar 93</t>
  </si>
  <si>
    <t>PKT-2022-02006</t>
  </si>
  <si>
    <t>PKT-2022-02007</t>
  </si>
  <si>
    <t>PKT-2022-02008</t>
  </si>
  <si>
    <t>PKT-2022-02009</t>
  </si>
  <si>
    <t>PKT-2022-02010</t>
  </si>
  <si>
    <t>MT. Sindh 81</t>
  </si>
  <si>
    <t>PKT-2022-02011</t>
  </si>
  <si>
    <t>MV. Indus 97</t>
  </si>
  <si>
    <t>PKT-2022-02012</t>
  </si>
  <si>
    <t>PKT-2022-02013</t>
  </si>
  <si>
    <t>MT. Arabian 84</t>
  </si>
  <si>
    <t>PKT-2022-02014</t>
  </si>
  <si>
    <t>PKT-2022-02015</t>
  </si>
  <si>
    <t>MV. Indus 2</t>
  </si>
  <si>
    <t>PKT-2022-02016</t>
  </si>
  <si>
    <t>PKT-2022-02017</t>
  </si>
  <si>
    <t>PKT-2022-02018</t>
  </si>
  <si>
    <t>PKT-2022-02019</t>
  </si>
  <si>
    <t>PKT-2022-02020</t>
  </si>
  <si>
    <t>PKT-2022-02021</t>
  </si>
  <si>
    <t>PKT-2022-02022</t>
  </si>
  <si>
    <t>PKT-2022-02023</t>
  </si>
  <si>
    <t>PKT-2022-02024</t>
  </si>
  <si>
    <t>PKT-2022-02025</t>
  </si>
  <si>
    <t>PKT-2022-02026</t>
  </si>
  <si>
    <t>MT. Balochistan 75</t>
  </si>
  <si>
    <t>PKT-2022-02027</t>
  </si>
  <si>
    <t>PKT-2022-02028</t>
  </si>
  <si>
    <t>PKT-2022-02029</t>
  </si>
  <si>
    <t>PKT-2022-02030</t>
  </si>
  <si>
    <t>PKT-2022-02031</t>
  </si>
  <si>
    <t>PKT-2022-02032</t>
  </si>
  <si>
    <t>PKT-2022-02033</t>
  </si>
  <si>
    <t>MV. Peshawar 68</t>
  </si>
  <si>
    <t>PKT-2022-02034</t>
  </si>
  <si>
    <t>PKT-2022-02035</t>
  </si>
  <si>
    <t>PKT-2022-02036</t>
  </si>
  <si>
    <t>PKT-2022-02037</t>
  </si>
  <si>
    <t>PKT-2022-02038</t>
  </si>
  <si>
    <t>MT. Pakistan 32</t>
  </si>
  <si>
    <t>PKT-2022-02039</t>
  </si>
  <si>
    <t>PKT-2022-02040</t>
  </si>
  <si>
    <t>PKT-2022-02041</t>
  </si>
  <si>
    <t>MV. Indus 68</t>
  </si>
  <si>
    <t>PKT-2022-02042</t>
  </si>
  <si>
    <t>PKT-2022-02043</t>
  </si>
  <si>
    <t>PKT-2022-02044</t>
  </si>
  <si>
    <t>PKT-2022-02045</t>
  </si>
  <si>
    <t>PKT-2022-02046</t>
  </si>
  <si>
    <t>PKT-2022-02047</t>
  </si>
  <si>
    <t>MV. Indus 5</t>
  </si>
  <si>
    <t>PKT-2022-02048</t>
  </si>
  <si>
    <t>MV. Lahore 87</t>
  </si>
  <si>
    <t>PKT-2022-02049</t>
  </si>
  <si>
    <t>PKT-2022-02050</t>
  </si>
  <si>
    <t>PKT-2022-02051</t>
  </si>
  <si>
    <t>PKT-2022-02052</t>
  </si>
  <si>
    <t>PKT-2022-02053</t>
  </si>
  <si>
    <t>PKT-2022-02054</t>
  </si>
  <si>
    <t>PKT-2022-02055</t>
  </si>
  <si>
    <t>PKT-2022-02056</t>
  </si>
  <si>
    <t>PKT-2022-02057</t>
  </si>
  <si>
    <t>PKT-2022-02058</t>
  </si>
  <si>
    <t>PKT-2022-02059</t>
  </si>
  <si>
    <t>PKT-2022-02060</t>
  </si>
  <si>
    <t>PKT-2022-02061</t>
  </si>
  <si>
    <t>PKT-2022-02062</t>
  </si>
  <si>
    <t>MV. Lahore 63</t>
  </si>
  <si>
    <t>PKT-2022-02063</t>
  </si>
  <si>
    <t>PKT-2022-02064</t>
  </si>
  <si>
    <t>PKT-2022-02065</t>
  </si>
  <si>
    <t>PKT-2022-02066</t>
  </si>
  <si>
    <t>PKT-2022-02067</t>
  </si>
  <si>
    <t>PKT-2022-02068</t>
  </si>
  <si>
    <t>PKT-2022-02069</t>
  </si>
  <si>
    <t>PKT-2022-02070</t>
  </si>
  <si>
    <t>PKT-2022-02071</t>
  </si>
  <si>
    <t>MV. Lahore 6</t>
  </si>
  <si>
    <t>PKT-2022-02072</t>
  </si>
  <si>
    <t>MV. Peshawar 31</t>
  </si>
  <si>
    <t>PKT-2022-02073</t>
  </si>
  <si>
    <t>MV. Lahore 52</t>
  </si>
  <si>
    <t>PKT-2022-02074</t>
  </si>
  <si>
    <t>PKT-2022-02075</t>
  </si>
  <si>
    <t>PKT-2022-02076</t>
  </si>
  <si>
    <t>PKT-2022-02077</t>
  </si>
  <si>
    <t>PKT-2022-02078</t>
  </si>
  <si>
    <t>PKT-2022-02079</t>
  </si>
  <si>
    <t>PKT-2022-02080</t>
  </si>
  <si>
    <t>PKT-2022-02081</t>
  </si>
  <si>
    <t>MV. Karachi 58</t>
  </si>
  <si>
    <t>PKT-2022-02082</t>
  </si>
  <si>
    <t>PKT-2022-02083</t>
  </si>
  <si>
    <t>PKT-2022-02084</t>
  </si>
  <si>
    <t>PKT-2022-02085</t>
  </si>
  <si>
    <t>PKT-2022-02086</t>
  </si>
  <si>
    <t>PKT-2022-02087</t>
  </si>
  <si>
    <t>PKT-2022-02088</t>
  </si>
  <si>
    <t>PKT-2022-02089</t>
  </si>
  <si>
    <t>PKT-2022-02090</t>
  </si>
  <si>
    <t>PKT-2022-02091</t>
  </si>
  <si>
    <t>PKT-2022-02092</t>
  </si>
  <si>
    <t>MV. Karachi 23</t>
  </si>
  <si>
    <t>PKT-2022-02093</t>
  </si>
  <si>
    <t>PKT-2022-02094</t>
  </si>
  <si>
    <t>PKT-2022-02095</t>
  </si>
  <si>
    <t>PKT-2022-02096</t>
  </si>
  <si>
    <t>PKT-2022-02097</t>
  </si>
  <si>
    <t>PKT-2022-02098</t>
  </si>
  <si>
    <t>PKT-2022-02099</t>
  </si>
  <si>
    <t>PKT-2022-02100</t>
  </si>
  <si>
    <t>MT. Sindh 14</t>
  </si>
  <si>
    <t>PKT-2022-02101</t>
  </si>
  <si>
    <t>MT. Arabian 10</t>
  </si>
  <si>
    <t>PKT-2022-02102</t>
  </si>
  <si>
    <t>MT. Balochistan 10</t>
  </si>
  <si>
    <t>PKT-2022-02103</t>
  </si>
  <si>
    <t>MT. Sindh 43</t>
  </si>
  <si>
    <t>PKT-2022-02104</t>
  </si>
  <si>
    <t>MV. Peshawar 11</t>
  </si>
  <si>
    <t>PKT-2022-02105</t>
  </si>
  <si>
    <t>PKT-2022-02106</t>
  </si>
  <si>
    <t>PKT-2022-02107</t>
  </si>
  <si>
    <t>PKT-2022-02108</t>
  </si>
  <si>
    <t>PKT-2022-02109</t>
  </si>
  <si>
    <t>PKT-2022-02110</t>
  </si>
  <si>
    <t>PKT-2022-02111</t>
  </si>
  <si>
    <t>MV. Punjab 80</t>
  </si>
  <si>
    <t>PKT-2022-02112</t>
  </si>
  <si>
    <t>MT. Sindh 89</t>
  </si>
  <si>
    <t>PKT-2022-02113</t>
  </si>
  <si>
    <t>PKT-2022-02114</t>
  </si>
  <si>
    <t>PKT-2022-02115</t>
  </si>
  <si>
    <t>PKT-2022-02116</t>
  </si>
  <si>
    <t>MT. Quetta 10</t>
  </si>
  <si>
    <t>PKT-2022-02117</t>
  </si>
  <si>
    <t>PKT-2022-02118</t>
  </si>
  <si>
    <t>PKT-2022-02119</t>
  </si>
  <si>
    <t>MV. Peshawar 95</t>
  </si>
  <si>
    <t>PKT-2022-02120</t>
  </si>
  <si>
    <t>MT. Balochistan 11</t>
  </si>
  <si>
    <t>PKT-2022-02121</t>
  </si>
  <si>
    <t>PKT-2022-02122</t>
  </si>
  <si>
    <t>MT. Arabian 36</t>
  </si>
  <si>
    <t>PKT-2022-02123</t>
  </si>
  <si>
    <t>PKT-2022-02124</t>
  </si>
  <si>
    <t>PKT-2022-02125</t>
  </si>
  <si>
    <t>PKT-2022-02126</t>
  </si>
  <si>
    <t>MT. Arabian 80</t>
  </si>
  <si>
    <t>PKT-2022-02127</t>
  </si>
  <si>
    <t>PKT-2022-02128</t>
  </si>
  <si>
    <t>PKT-2022-02129</t>
  </si>
  <si>
    <t>PKT-2022-02130</t>
  </si>
  <si>
    <t>PKT-2022-02131</t>
  </si>
  <si>
    <t>PKT-2022-02132</t>
  </si>
  <si>
    <t>PKT-2022-02133</t>
  </si>
  <si>
    <t>PKT-2022-02134</t>
  </si>
  <si>
    <t>PKT-2022-02135</t>
  </si>
  <si>
    <t>PKT-2022-02136</t>
  </si>
  <si>
    <t>MT. Arabian 88</t>
  </si>
  <si>
    <t>PKT-2022-02137</t>
  </si>
  <si>
    <t>PKT-2022-02138</t>
  </si>
  <si>
    <t>MT. Sindh 4</t>
  </si>
  <si>
    <t>PKT-2022-02139</t>
  </si>
  <si>
    <t>PKT-2022-02140</t>
  </si>
  <si>
    <t>PKT-2022-02141</t>
  </si>
  <si>
    <t>PKT-2022-02142</t>
  </si>
  <si>
    <t>MV. Gwadar 40</t>
  </si>
  <si>
    <t>PKT-2022-02143</t>
  </si>
  <si>
    <t>PKT-2022-02144</t>
  </si>
  <si>
    <t>PKT-2022-02145</t>
  </si>
  <si>
    <t>MV. Peshawar 57</t>
  </si>
  <si>
    <t>PKT-2022-02146</t>
  </si>
  <si>
    <t>PKT-2022-02147</t>
  </si>
  <si>
    <t>PKT-2022-02148</t>
  </si>
  <si>
    <t>MV. Punjab 12</t>
  </si>
  <si>
    <t>PKT-2022-02149</t>
  </si>
  <si>
    <t>PKT-2022-02150</t>
  </si>
  <si>
    <t>PKT-2022-02151</t>
  </si>
  <si>
    <t>PKT-2022-02152</t>
  </si>
  <si>
    <t>PKT-2022-02153</t>
  </si>
  <si>
    <t>MV. Peshawar 41</t>
  </si>
  <si>
    <t>PKT-2022-02154</t>
  </si>
  <si>
    <t>PKT-2022-02155</t>
  </si>
  <si>
    <t>PKT-2022-02156</t>
  </si>
  <si>
    <t>PKT-2022-02157</t>
  </si>
  <si>
    <t>PKT-2022-02158</t>
  </si>
  <si>
    <t>PKT-2022-02159</t>
  </si>
  <si>
    <t>PKT-2022-02160</t>
  </si>
  <si>
    <t>PKT-2022-02161</t>
  </si>
  <si>
    <t>PKT-2022-02162</t>
  </si>
  <si>
    <t>PKT-2022-02163</t>
  </si>
  <si>
    <t>PKT-2022-02164</t>
  </si>
  <si>
    <t>MV. Gwadar 18</t>
  </si>
  <si>
    <t>PKT-2022-02165</t>
  </si>
  <si>
    <t>PKT-2022-02166</t>
  </si>
  <si>
    <t>PKT-2022-02167</t>
  </si>
  <si>
    <t>MV. Lahore 60</t>
  </si>
  <si>
    <t>PKT-2022-02168</t>
  </si>
  <si>
    <t>MT. Balochistan 48</t>
  </si>
  <si>
    <t>PKT-2022-02169</t>
  </si>
  <si>
    <t>MT. Quetta 32</t>
  </si>
  <si>
    <t>PKT-2022-02170</t>
  </si>
  <si>
    <t>PKT-2022-02171</t>
  </si>
  <si>
    <t>PKT-2022-02172</t>
  </si>
  <si>
    <t>PKT-2022-02173</t>
  </si>
  <si>
    <t>PKT-2022-02174</t>
  </si>
  <si>
    <t>PKT-2022-02175</t>
  </si>
  <si>
    <t>PKT-2022-02176</t>
  </si>
  <si>
    <t>PKT-2022-02177</t>
  </si>
  <si>
    <t>PKT-2022-02178</t>
  </si>
  <si>
    <t>PKT-2022-02179</t>
  </si>
  <si>
    <t>PKT-2022-02180</t>
  </si>
  <si>
    <t>PKT-2022-02181</t>
  </si>
  <si>
    <t>PKT-2022-02182</t>
  </si>
  <si>
    <t>PKT-2022-02183</t>
  </si>
  <si>
    <t>MT. Sindh 37</t>
  </si>
  <si>
    <t>PKT-2022-02184</t>
  </si>
  <si>
    <t>MT. Sindh 1</t>
  </si>
  <si>
    <t>PKT-2022-02185</t>
  </si>
  <si>
    <t>PKT-2022-02186</t>
  </si>
  <si>
    <t>PKT-2022-02187</t>
  </si>
  <si>
    <t>PKT-2022-02188</t>
  </si>
  <si>
    <t>MV. Indus 30</t>
  </si>
  <si>
    <t>PKT-2022-02189</t>
  </si>
  <si>
    <t>MT. Sindh 62</t>
  </si>
  <si>
    <t>PKT-2022-02190</t>
  </si>
  <si>
    <t>PKT-2022-02191</t>
  </si>
  <si>
    <t>PKT-2022-02192</t>
  </si>
  <si>
    <t>PKT-2022-02193</t>
  </si>
  <si>
    <t>PKT-2022-02194</t>
  </si>
  <si>
    <t>PKT-2022-02195</t>
  </si>
  <si>
    <t>MV. Peshawar 74</t>
  </si>
  <si>
    <t>PKT-2022-02196</t>
  </si>
  <si>
    <t>PKT-2022-02197</t>
  </si>
  <si>
    <t>PKT-2022-02198</t>
  </si>
  <si>
    <t>MV. Peshawar 73</t>
  </si>
  <si>
    <t>PKT-2022-02199</t>
  </si>
  <si>
    <t>PKT-2022-02200</t>
  </si>
  <si>
    <t>PKT-2022-02201</t>
  </si>
  <si>
    <t>PKT-2022-02202</t>
  </si>
  <si>
    <t>PKT-2022-02203</t>
  </si>
  <si>
    <t>PKT-2022-02204</t>
  </si>
  <si>
    <t>PKT-2022-02205</t>
  </si>
  <si>
    <t>PKT-2022-02206</t>
  </si>
  <si>
    <t>PKT-2022-02207</t>
  </si>
  <si>
    <t>PKT-2022-02208</t>
  </si>
  <si>
    <t>PKT-2022-02209</t>
  </si>
  <si>
    <t>PKT-2022-02210</t>
  </si>
  <si>
    <t>PKT-2022-02211</t>
  </si>
  <si>
    <t>PKT-2022-02212</t>
  </si>
  <si>
    <t>MV. Peshawar 43</t>
  </si>
  <si>
    <t>PKT-2022-02213</t>
  </si>
  <si>
    <t>MT. Quetta 92</t>
  </si>
  <si>
    <t>PKT-2022-02214</t>
  </si>
  <si>
    <t>PKT-2022-02215</t>
  </si>
  <si>
    <t>PKT-2022-02216</t>
  </si>
  <si>
    <t>PKT-2022-02217</t>
  </si>
  <si>
    <t>PKT-2022-02218</t>
  </si>
  <si>
    <t>PKT-2022-02219</t>
  </si>
  <si>
    <t>MV. Indus 51</t>
  </si>
  <si>
    <t>PKT-2022-02220</t>
  </si>
  <si>
    <t>PKT-2022-02221</t>
  </si>
  <si>
    <t>PKT-2022-02222</t>
  </si>
  <si>
    <t>PKT-2022-02223</t>
  </si>
  <si>
    <t>PKT-2022-02224</t>
  </si>
  <si>
    <t>PKT-2022-02225</t>
  </si>
  <si>
    <t>PKT-2022-02226</t>
  </si>
  <si>
    <t>PKT-2022-02227</t>
  </si>
  <si>
    <t>PKT-2022-02228</t>
  </si>
  <si>
    <t>PKT-2022-02229</t>
  </si>
  <si>
    <t>MT. Pakistan 15</t>
  </si>
  <si>
    <t>PKT-2022-02230</t>
  </si>
  <si>
    <t>PKT-2022-02231</t>
  </si>
  <si>
    <t>PKT-2022-02232</t>
  </si>
  <si>
    <t>PKT-2022-02233</t>
  </si>
  <si>
    <t>PKT-2022-02234</t>
  </si>
  <si>
    <t>PKT-2022-02235</t>
  </si>
  <si>
    <t>PKT-2022-02236</t>
  </si>
  <si>
    <t>PKT-2022-02237</t>
  </si>
  <si>
    <t>PKT-2022-02238</t>
  </si>
  <si>
    <t>PKT-2022-02239</t>
  </si>
  <si>
    <t>PKT-2022-02240</t>
  </si>
  <si>
    <t>PKT-2022-02241</t>
  </si>
  <si>
    <t>PKT-2022-02242</t>
  </si>
  <si>
    <t>PKT-2022-02243</t>
  </si>
  <si>
    <t>PKT-2022-02244</t>
  </si>
  <si>
    <t>PKT-2022-02245</t>
  </si>
  <si>
    <t>PKT-2022-02246</t>
  </si>
  <si>
    <t>PKT-2022-02247</t>
  </si>
  <si>
    <t>PKT-2022-02248</t>
  </si>
  <si>
    <t>PKT-2022-02249</t>
  </si>
  <si>
    <t>MV. Gwadar 98</t>
  </si>
  <si>
    <t>PKT-2022-02250</t>
  </si>
  <si>
    <t>PKT-2022-02251</t>
  </si>
  <si>
    <t>PKT-2022-02252</t>
  </si>
  <si>
    <t>PKT-2022-02253</t>
  </si>
  <si>
    <t>PKT-2022-02254</t>
  </si>
  <si>
    <t>PKT-2022-02255</t>
  </si>
  <si>
    <t>PKT-2022-02256</t>
  </si>
  <si>
    <t>PKT-2022-02257</t>
  </si>
  <si>
    <t>PKT-2022-02258</t>
  </si>
  <si>
    <t>PKT-2022-02259</t>
  </si>
  <si>
    <t>PKT-2022-02260</t>
  </si>
  <si>
    <t>PKT-2022-02261</t>
  </si>
  <si>
    <t>MT. Quetta 8</t>
  </si>
  <si>
    <t>PKT-2022-02262</t>
  </si>
  <si>
    <t>PKT-2022-02263</t>
  </si>
  <si>
    <t>PKT-2022-02264</t>
  </si>
  <si>
    <t>PKT-2022-02265</t>
  </si>
  <si>
    <t>PKT-2022-02266</t>
  </si>
  <si>
    <t>PKT-2022-02267</t>
  </si>
  <si>
    <t>PKT-2022-02268</t>
  </si>
  <si>
    <t>PKT-2022-02269</t>
  </si>
  <si>
    <t>PKT-2022-02270</t>
  </si>
  <si>
    <t>PKT-2022-02271</t>
  </si>
  <si>
    <t>PKT-2022-02272</t>
  </si>
  <si>
    <t>PKT-2022-02273</t>
  </si>
  <si>
    <t>MT. Balochistan 78</t>
  </si>
  <si>
    <t>PKT-2022-02274</t>
  </si>
  <si>
    <t>MT. Pakistan 51</t>
  </si>
  <si>
    <t>PKT-2022-02275</t>
  </si>
  <si>
    <t>PKT-2022-02276</t>
  </si>
  <si>
    <t>MV. Karachi 68</t>
  </si>
  <si>
    <t>PKT-2022-02277</t>
  </si>
  <si>
    <t>PKT-2022-02278</t>
  </si>
  <si>
    <t>PKT-2022-02279</t>
  </si>
  <si>
    <t>PKT-2022-02280</t>
  </si>
  <si>
    <t>PKT-2022-02281</t>
  </si>
  <si>
    <t>PKT-2022-02282</t>
  </si>
  <si>
    <t>PKT-2022-02283</t>
  </si>
  <si>
    <t>PKT-2022-02284</t>
  </si>
  <si>
    <t>PKT-2022-02285</t>
  </si>
  <si>
    <t>PKT-2022-02286</t>
  </si>
  <si>
    <t>PKT-2022-02287</t>
  </si>
  <si>
    <t>PKT-2022-02288</t>
  </si>
  <si>
    <t>MT. Sindh 45</t>
  </si>
  <si>
    <t>PKT-2022-02289</t>
  </si>
  <si>
    <t>PKT-2022-02290</t>
  </si>
  <si>
    <t>PKT-2022-02291</t>
  </si>
  <si>
    <t>PKT-2022-02292</t>
  </si>
  <si>
    <t>PKT-2022-02293</t>
  </si>
  <si>
    <t>PKT-2022-02294</t>
  </si>
  <si>
    <t>PKT-2022-02295</t>
  </si>
  <si>
    <t>PKT-2022-02296</t>
  </si>
  <si>
    <t>PKT-2022-02297</t>
  </si>
  <si>
    <t>PKT-2022-02298</t>
  </si>
  <si>
    <t>PKT-2022-02299</t>
  </si>
  <si>
    <t>PKT-2022-02300</t>
  </si>
  <si>
    <t>MV. Lahore 51</t>
  </si>
  <si>
    <t>PKT-2022-02301</t>
  </si>
  <si>
    <t>MT. Pakistan 92</t>
  </si>
  <si>
    <t>PKT-2022-02302</t>
  </si>
  <si>
    <t>PKT-2022-02303</t>
  </si>
  <si>
    <t>PKT-2022-02304</t>
  </si>
  <si>
    <t>PKT-2022-02305</t>
  </si>
  <si>
    <t>MV. Punjab 57</t>
  </si>
  <si>
    <t>PKT-2022-02306</t>
  </si>
  <si>
    <t>PKT-2022-02307</t>
  </si>
  <si>
    <t>PKT-2022-02308</t>
  </si>
  <si>
    <t>PKT-2022-02309</t>
  </si>
  <si>
    <t>PKT-2022-02310</t>
  </si>
  <si>
    <t>PKT-2022-02311</t>
  </si>
  <si>
    <t>MT. Balochistan 13</t>
  </si>
  <si>
    <t>PKT-2022-02312</t>
  </si>
  <si>
    <t>PKT-2022-02313</t>
  </si>
  <si>
    <t>PKT-2022-02314</t>
  </si>
  <si>
    <t>PKT-2022-02315</t>
  </si>
  <si>
    <t>PKT-2022-02316</t>
  </si>
  <si>
    <t>PKT-2022-02317</t>
  </si>
  <si>
    <t>PKT-2022-02318</t>
  </si>
  <si>
    <t>PKT-2022-02319</t>
  </si>
  <si>
    <t>PKT-2022-02320</t>
  </si>
  <si>
    <t>PKT-2022-02321</t>
  </si>
  <si>
    <t>PKT-2022-02322</t>
  </si>
  <si>
    <t>PKT-2022-02323</t>
  </si>
  <si>
    <t>PKT-2022-02324</t>
  </si>
  <si>
    <t>PKT-2022-02325</t>
  </si>
  <si>
    <t>PKT-2022-02326</t>
  </si>
  <si>
    <t>PKT-2022-02327</t>
  </si>
  <si>
    <t>PKT-2022-02328</t>
  </si>
  <si>
    <t>PKT-2022-02329</t>
  </si>
  <si>
    <t>PKT-2022-02330</t>
  </si>
  <si>
    <t>PKT-2022-02331</t>
  </si>
  <si>
    <t>PKT-2022-02332</t>
  </si>
  <si>
    <t>PKT-2022-02333</t>
  </si>
  <si>
    <t>PKT-2022-02334</t>
  </si>
  <si>
    <t>PKT-2022-02335</t>
  </si>
  <si>
    <t>PKT-2022-02336</t>
  </si>
  <si>
    <t>PKT-2022-02337</t>
  </si>
  <si>
    <t>PKT-2022-02338</t>
  </si>
  <si>
    <t>PKT-2022-02339</t>
  </si>
  <si>
    <t>PKT-2022-02340</t>
  </si>
  <si>
    <t>PKT-2022-02341</t>
  </si>
  <si>
    <t>PKT-2022-02342</t>
  </si>
  <si>
    <t>PKT-2022-02343</t>
  </si>
  <si>
    <t>PKT-2022-02344</t>
  </si>
  <si>
    <t>PKT-2022-02345</t>
  </si>
  <si>
    <t>PKT-2022-02346</t>
  </si>
  <si>
    <t>MT. Arabian 86</t>
  </si>
  <si>
    <t>PKT-2022-02347</t>
  </si>
  <si>
    <t>PKT-2022-02348</t>
  </si>
  <si>
    <t>PKT-2022-02349</t>
  </si>
  <si>
    <t>PKT-2022-02350</t>
  </si>
  <si>
    <t>PKT-2022-02351</t>
  </si>
  <si>
    <t>PKT-2022-02352</t>
  </si>
  <si>
    <t>PKT-2022-02353</t>
  </si>
  <si>
    <t>MT. Khyber 43</t>
  </si>
  <si>
    <t>PKT-2022-02354</t>
  </si>
  <si>
    <t>PKT-2022-02355</t>
  </si>
  <si>
    <t>PKT-2022-02356</t>
  </si>
  <si>
    <t>PKT-2022-02357</t>
  </si>
  <si>
    <t>PKT-2022-02358</t>
  </si>
  <si>
    <t>MV. Lahore 24</t>
  </si>
  <si>
    <t>PKT-2022-02359</t>
  </si>
  <si>
    <t>PKT-2022-02360</t>
  </si>
  <si>
    <t>PKT-2022-02361</t>
  </si>
  <si>
    <t>MV. Gwadar 87</t>
  </si>
  <si>
    <t>PKT-2022-02362</t>
  </si>
  <si>
    <t>PKT-2022-02363</t>
  </si>
  <si>
    <t>PKT-2022-02364</t>
  </si>
  <si>
    <t>PKT-2022-02365</t>
  </si>
  <si>
    <t>PKT-2022-02366</t>
  </si>
  <si>
    <t>PKT-2022-02367</t>
  </si>
  <si>
    <t>PKT-2022-02368</t>
  </si>
  <si>
    <t>PKT-2022-02369</t>
  </si>
  <si>
    <t>PKT-2022-02370</t>
  </si>
  <si>
    <t>PKT-2022-02371</t>
  </si>
  <si>
    <t>PKT-2022-02372</t>
  </si>
  <si>
    <t>MT. Khyber 28</t>
  </si>
  <si>
    <t>PKT-2022-02373</t>
  </si>
  <si>
    <t>PKT-2022-02374</t>
  </si>
  <si>
    <t>PKT-2022-02375</t>
  </si>
  <si>
    <t>PKT-2022-02376</t>
  </si>
  <si>
    <t>PKT-2022-02377</t>
  </si>
  <si>
    <t>PKT-2022-02378</t>
  </si>
  <si>
    <t>PKT-2022-02379</t>
  </si>
  <si>
    <t>PKT-2022-02380</t>
  </si>
  <si>
    <t>PKT-2022-02381</t>
  </si>
  <si>
    <t>MV. Peshawar 98</t>
  </si>
  <si>
    <t>PKT-2022-02382</t>
  </si>
  <si>
    <t>PKT-2022-02383</t>
  </si>
  <si>
    <t>PKT-2022-02384</t>
  </si>
  <si>
    <t>PKT-2022-02385</t>
  </si>
  <si>
    <t>PKT-2022-02386</t>
  </si>
  <si>
    <t>PKT-2022-02387</t>
  </si>
  <si>
    <t>PKT-2022-02388</t>
  </si>
  <si>
    <t>PKT-2022-02389</t>
  </si>
  <si>
    <t>PKT-2022-02390</t>
  </si>
  <si>
    <t>PKT-2022-02391</t>
  </si>
  <si>
    <t>PKT-2022-02392</t>
  </si>
  <si>
    <t>PKT-2022-02393</t>
  </si>
  <si>
    <t>PKT-2022-02394</t>
  </si>
  <si>
    <t>PKT-2022-02395</t>
  </si>
  <si>
    <t>PKT-2022-02396</t>
  </si>
  <si>
    <t>PKT-2022-02397</t>
  </si>
  <si>
    <t>MT. Sindh 59</t>
  </si>
  <si>
    <t>PKT-2022-02398</t>
  </si>
  <si>
    <t>PKT-2022-02399</t>
  </si>
  <si>
    <t>PKT-2022-02400</t>
  </si>
  <si>
    <t>PKT-2022-02401</t>
  </si>
  <si>
    <t>PKT-2022-02402</t>
  </si>
  <si>
    <t>PKT-2022-02403</t>
  </si>
  <si>
    <t>PKT-2022-02404</t>
  </si>
  <si>
    <t>PKT-2022-02405</t>
  </si>
  <si>
    <t>PKT-2022-02406</t>
  </si>
  <si>
    <t>PKT-2022-02407</t>
  </si>
  <si>
    <t>PKT-2022-02408</t>
  </si>
  <si>
    <t>PKT-2022-02409</t>
  </si>
  <si>
    <t>MV. Gwadar 34</t>
  </si>
  <si>
    <t>PKT-2022-02410</t>
  </si>
  <si>
    <t>PKT-2022-02411</t>
  </si>
  <si>
    <t>PKT-2022-02412</t>
  </si>
  <si>
    <t>PKT-2022-02413</t>
  </si>
  <si>
    <t>PKT-2022-02414</t>
  </si>
  <si>
    <t>PKT-2022-02415</t>
  </si>
  <si>
    <t>PKT-2022-02416</t>
  </si>
  <si>
    <t>PKT-2022-02417</t>
  </si>
  <si>
    <t>MV. Lahore 75</t>
  </si>
  <si>
    <t>PKT-2022-02418</t>
  </si>
  <si>
    <t>PKT-2022-02419</t>
  </si>
  <si>
    <t>PKT-2022-02420</t>
  </si>
  <si>
    <t>PKT-2022-02421</t>
  </si>
  <si>
    <t>PKT-2022-02422</t>
  </si>
  <si>
    <t>PKT-2022-02423</t>
  </si>
  <si>
    <t>MV. Karachi 61</t>
  </si>
  <si>
    <t>PKT-2022-02424</t>
  </si>
  <si>
    <t>PKT-2022-02425</t>
  </si>
  <si>
    <t>PKT-2022-02426</t>
  </si>
  <si>
    <t>MV. Lahore 14</t>
  </si>
  <si>
    <t>PKT-2022-02427</t>
  </si>
  <si>
    <t>MT. Pakistan 96</t>
  </si>
  <si>
    <t>PKT-2022-02428</t>
  </si>
  <si>
    <t>PKT-2022-02429</t>
  </si>
  <si>
    <t>PKT-2022-02430</t>
  </si>
  <si>
    <t>PKT-2022-02431</t>
  </si>
  <si>
    <t>MT. Quetta 97</t>
  </si>
  <si>
    <t>PKT-2022-02432</t>
  </si>
  <si>
    <t>PKT-2022-02433</t>
  </si>
  <si>
    <t>PKT-2022-02434</t>
  </si>
  <si>
    <t>PKT-2022-02435</t>
  </si>
  <si>
    <t>PKT-2022-02436</t>
  </si>
  <si>
    <t>PKT-2022-02437</t>
  </si>
  <si>
    <t>PKT-2022-02438</t>
  </si>
  <si>
    <t>PKT-2022-02439</t>
  </si>
  <si>
    <t>MV. Indus 52</t>
  </si>
  <si>
    <t>PKT-2022-02440</t>
  </si>
  <si>
    <t>PKT-2022-02441</t>
  </si>
  <si>
    <t>PKT-2022-02442</t>
  </si>
  <si>
    <t>PKT-2022-02443</t>
  </si>
  <si>
    <t>PKT-2022-02444</t>
  </si>
  <si>
    <t>PKT-2022-02445</t>
  </si>
  <si>
    <t>MT. Pakistan 99</t>
  </si>
  <si>
    <t>PKT-2022-02446</t>
  </si>
  <si>
    <t>MT. Khyber 71</t>
  </si>
  <si>
    <t>PKT-2022-02447</t>
  </si>
  <si>
    <t>PKT-2022-02448</t>
  </si>
  <si>
    <t>MT. Khyber 98</t>
  </si>
  <si>
    <t>PKT-2022-02449</t>
  </si>
  <si>
    <t>PKT-2022-02450</t>
  </si>
  <si>
    <t>PKT-2022-02451</t>
  </si>
  <si>
    <t>MV. Punjab 61</t>
  </si>
  <si>
    <t>PKT-2022-02452</t>
  </si>
  <si>
    <t>PKT-2022-02453</t>
  </si>
  <si>
    <t>PKT-2022-02454</t>
  </si>
  <si>
    <t>PKT-2022-02455</t>
  </si>
  <si>
    <t>PKT-2022-02456</t>
  </si>
  <si>
    <t>MT. Balochistan 91</t>
  </si>
  <si>
    <t>PKT-2022-02457</t>
  </si>
  <si>
    <t>PKT-2022-02458</t>
  </si>
  <si>
    <t>MT. Khyber 53</t>
  </si>
  <si>
    <t>PKT-2022-02459</t>
  </si>
  <si>
    <t>PKT-2022-02460</t>
  </si>
  <si>
    <t>PKT-2022-02461</t>
  </si>
  <si>
    <t>MT. Balochistan 65</t>
  </si>
  <si>
    <t>PKT-2022-02462</t>
  </si>
  <si>
    <t>PKT-2022-02463</t>
  </si>
  <si>
    <t>PKT-2022-02464</t>
  </si>
  <si>
    <t>PKT-2022-02465</t>
  </si>
  <si>
    <t>PKT-2022-02466</t>
  </si>
  <si>
    <t>PKT-2022-02467</t>
  </si>
  <si>
    <t>PKT-2022-02468</t>
  </si>
  <si>
    <t>PKT-2022-02469</t>
  </si>
  <si>
    <t>PKT-2022-02470</t>
  </si>
  <si>
    <t>PKT-2022-02471</t>
  </si>
  <si>
    <t>PKT-2022-02472</t>
  </si>
  <si>
    <t>PKT-2022-02473</t>
  </si>
  <si>
    <t>PKT-2022-02474</t>
  </si>
  <si>
    <t>PKT-2022-02475</t>
  </si>
  <si>
    <t>PKT-2022-02476</t>
  </si>
  <si>
    <t>PKT-2022-02477</t>
  </si>
  <si>
    <t>PKT-2022-02478</t>
  </si>
  <si>
    <t>PKT-2022-02479</t>
  </si>
  <si>
    <t>PKT-2022-02480</t>
  </si>
  <si>
    <t>PKT-2022-02481</t>
  </si>
  <si>
    <t>PKT-2022-02482</t>
  </si>
  <si>
    <t>PKT-2022-02483</t>
  </si>
  <si>
    <t>PKT-2022-02484</t>
  </si>
  <si>
    <t>PKT-2022-02485</t>
  </si>
  <si>
    <t>PKT-2022-02486</t>
  </si>
  <si>
    <t>PKT-2022-02487</t>
  </si>
  <si>
    <t>PKT-2022-02488</t>
  </si>
  <si>
    <t>PKT-2022-02489</t>
  </si>
  <si>
    <t>PKT-2022-02490</t>
  </si>
  <si>
    <t>PKT-2022-02491</t>
  </si>
  <si>
    <t>PKT-2022-02492</t>
  </si>
  <si>
    <t>PKT-2022-02493</t>
  </si>
  <si>
    <t>PKT-2022-02494</t>
  </si>
  <si>
    <t>PKT-2022-02495</t>
  </si>
  <si>
    <t>PKT-2022-02496</t>
  </si>
  <si>
    <t>PKT-2022-02497</t>
  </si>
  <si>
    <t>PKT-2022-02498</t>
  </si>
  <si>
    <t>MV. Gwadar 23</t>
  </si>
  <si>
    <t>PKT-2022-02499</t>
  </si>
  <si>
    <t>PKT-2022-02500</t>
  </si>
  <si>
    <t>PKT-2022-02501</t>
  </si>
  <si>
    <t>PKT-2022-02502</t>
  </si>
  <si>
    <t>PKT-2022-02503</t>
  </si>
  <si>
    <t>PKT-2022-02504</t>
  </si>
  <si>
    <t>PKT-2022-02505</t>
  </si>
  <si>
    <t>PKT-2022-02506</t>
  </si>
  <si>
    <t>MV. Indus 45</t>
  </si>
  <si>
    <t>PKT-2022-02507</t>
  </si>
  <si>
    <t>PKT-2022-02508</t>
  </si>
  <si>
    <t>PKT-2022-02509</t>
  </si>
  <si>
    <t>PKT-2022-02510</t>
  </si>
  <si>
    <t>PKT-2022-02511</t>
  </si>
  <si>
    <t>PKT-2022-02512</t>
  </si>
  <si>
    <t>PKT-2022-02513</t>
  </si>
  <si>
    <t>PKT-2022-02514</t>
  </si>
  <si>
    <t>MT. Balochistan 82</t>
  </si>
  <si>
    <t>PKT-2022-02515</t>
  </si>
  <si>
    <t>PKT-2022-02516</t>
  </si>
  <si>
    <t>PKT-2022-02517</t>
  </si>
  <si>
    <t>PKT-2022-02518</t>
  </si>
  <si>
    <t>PKT-2022-02519</t>
  </si>
  <si>
    <t>PKT-2022-02520</t>
  </si>
  <si>
    <t>PKT-2022-02521</t>
  </si>
  <si>
    <t>PKT-2022-02522</t>
  </si>
  <si>
    <t>PKT-2022-02523</t>
  </si>
  <si>
    <t>PKT-2022-02524</t>
  </si>
  <si>
    <t>PKT-2022-02525</t>
  </si>
  <si>
    <t>PKT-2022-02526</t>
  </si>
  <si>
    <t>PKT-2022-02527</t>
  </si>
  <si>
    <t>PKT-2022-02528</t>
  </si>
  <si>
    <t>PKT-2022-02529</t>
  </si>
  <si>
    <t>PKT-2022-02530</t>
  </si>
  <si>
    <t>PKT-2022-02531</t>
  </si>
  <si>
    <t>PKT-2022-02532</t>
  </si>
  <si>
    <t>PKT-2022-02533</t>
  </si>
  <si>
    <t>PKT-2022-02534</t>
  </si>
  <si>
    <t>PKT-2022-02535</t>
  </si>
  <si>
    <t>MT. Khyber 61</t>
  </si>
  <si>
    <t>PKT-2022-02536</t>
  </si>
  <si>
    <t>PKT-2022-02537</t>
  </si>
  <si>
    <t>PKT-2022-02538</t>
  </si>
  <si>
    <t>PKT-2022-02539</t>
  </si>
  <si>
    <t>PKT-2022-02540</t>
  </si>
  <si>
    <t>PKT-2022-02541</t>
  </si>
  <si>
    <t>PKT-2022-02542</t>
  </si>
  <si>
    <t>PKT-2022-02543</t>
  </si>
  <si>
    <t>PKT-2022-02544</t>
  </si>
  <si>
    <t>PKT-2022-02545</t>
  </si>
  <si>
    <t>PKT-2022-02546</t>
  </si>
  <si>
    <t>PKT-2022-02547</t>
  </si>
  <si>
    <t>PKT-2022-02548</t>
  </si>
  <si>
    <t>PKT-2022-02549</t>
  </si>
  <si>
    <t>PKT-2022-02550</t>
  </si>
  <si>
    <t>PKT-2022-02551</t>
  </si>
  <si>
    <t>PKT-2022-02552</t>
  </si>
  <si>
    <t>PKT-2022-02553</t>
  </si>
  <si>
    <t>PKT-2022-02554</t>
  </si>
  <si>
    <t>PKT-2022-02555</t>
  </si>
  <si>
    <t>PKT-2022-02556</t>
  </si>
  <si>
    <t>PKT-2022-02557</t>
  </si>
  <si>
    <t>PKT-2022-02558</t>
  </si>
  <si>
    <t>PKT-2022-02559</t>
  </si>
  <si>
    <t>PKT-2022-02560</t>
  </si>
  <si>
    <t>PKT-2022-02561</t>
  </si>
  <si>
    <t>PKT-2022-02562</t>
  </si>
  <si>
    <t>PKT-2022-02563</t>
  </si>
  <si>
    <t>PKT-2022-02564</t>
  </si>
  <si>
    <t>PKT-2022-02565</t>
  </si>
  <si>
    <t>PKT-2022-02566</t>
  </si>
  <si>
    <t>PKT-2022-02567</t>
  </si>
  <si>
    <t>PKT-2022-02568</t>
  </si>
  <si>
    <t>PKT-2022-02569</t>
  </si>
  <si>
    <t>PKT-2022-02570</t>
  </si>
  <si>
    <t>PKT-2022-02571</t>
  </si>
  <si>
    <t>PKT-2022-02572</t>
  </si>
  <si>
    <t>PKT-2022-02573</t>
  </si>
  <si>
    <t>PKT-2022-02574</t>
  </si>
  <si>
    <t>PKT-2022-02575</t>
  </si>
  <si>
    <t>PKT-2022-02576</t>
  </si>
  <si>
    <t>MV. Peshawar 23</t>
  </si>
  <si>
    <t>PKT-2022-02577</t>
  </si>
  <si>
    <t>PKT-2022-02578</t>
  </si>
  <si>
    <t>PKT-2022-02579</t>
  </si>
  <si>
    <t>MT. Pakistan 29</t>
  </si>
  <si>
    <t>PKT-2022-02580</t>
  </si>
  <si>
    <t>PKT-2022-02581</t>
  </si>
  <si>
    <t>MV. Punjab 36</t>
  </si>
  <si>
    <t>PKT-2022-02582</t>
  </si>
  <si>
    <t>PKT-2022-02583</t>
  </si>
  <si>
    <t>PKT-2022-02584</t>
  </si>
  <si>
    <t>PKT-2022-02585</t>
  </si>
  <si>
    <t>PKT-2022-02586</t>
  </si>
  <si>
    <t>PKT-2022-02587</t>
  </si>
  <si>
    <t>PKT-2022-02588</t>
  </si>
  <si>
    <t>PKT-2022-02589</t>
  </si>
  <si>
    <t>PKT-2022-02590</t>
  </si>
  <si>
    <t>PKT-2022-02591</t>
  </si>
  <si>
    <t>PKT-2022-02592</t>
  </si>
  <si>
    <t>PKT-2022-02593</t>
  </si>
  <si>
    <t>PKT-2022-02594</t>
  </si>
  <si>
    <t>PKT-2022-02595</t>
  </si>
  <si>
    <t>PKT-2022-02596</t>
  </si>
  <si>
    <t>PKT-2022-02597</t>
  </si>
  <si>
    <t>PKT-2022-02598</t>
  </si>
  <si>
    <t>PKT-2022-02599</t>
  </si>
  <si>
    <t>PKT-2022-02600</t>
  </si>
  <si>
    <t>PKT-2022-02601</t>
  </si>
  <si>
    <t>PKT-2022-02602</t>
  </si>
  <si>
    <t>MV. Karachi 6</t>
  </si>
  <si>
    <t>PKT-2022-02603</t>
  </si>
  <si>
    <t>MT. Sindh 54</t>
  </si>
  <si>
    <t>PKT-2022-02604</t>
  </si>
  <si>
    <t>PKT-2022-02605</t>
  </si>
  <si>
    <t>PKT-2022-02606</t>
  </si>
  <si>
    <t>PKT-2022-02607</t>
  </si>
  <si>
    <t>PKT-2022-02608</t>
  </si>
  <si>
    <t>PKT-2022-02609</t>
  </si>
  <si>
    <t>PKT-2022-02610</t>
  </si>
  <si>
    <t>PKT-2022-02611</t>
  </si>
  <si>
    <t>MT. Arabian 53</t>
  </si>
  <si>
    <t>PKT-2022-02612</t>
  </si>
  <si>
    <t>PKT-2022-02613</t>
  </si>
  <si>
    <t>MV. Indus 21</t>
  </si>
  <si>
    <t>PKT-2022-02614</t>
  </si>
  <si>
    <t>PKT-2022-02615</t>
  </si>
  <si>
    <t>PKT-2022-02616</t>
  </si>
  <si>
    <t>PKT-2022-02617</t>
  </si>
  <si>
    <t>PKT-2022-02618</t>
  </si>
  <si>
    <t>PKT-2022-02619</t>
  </si>
  <si>
    <t>PKT-2022-02620</t>
  </si>
  <si>
    <t>PKT-2022-02621</t>
  </si>
  <si>
    <t>PKT-2022-02622</t>
  </si>
  <si>
    <t>PKT-2022-02623</t>
  </si>
  <si>
    <t>PKT-2022-02624</t>
  </si>
  <si>
    <t>MV. Indus 57</t>
  </si>
  <si>
    <t>PKT-2022-02625</t>
  </si>
  <si>
    <t>PKT-2022-02626</t>
  </si>
  <si>
    <t>PKT-2022-02627</t>
  </si>
  <si>
    <t>PKT-2022-02628</t>
  </si>
  <si>
    <t>PKT-2022-02629</t>
  </si>
  <si>
    <t>MV. Punjab 33</t>
  </si>
  <si>
    <t>PKT-2022-02630</t>
  </si>
  <si>
    <t>PKT-2022-02631</t>
  </si>
  <si>
    <t>PKT-2022-02632</t>
  </si>
  <si>
    <t>PKT-2022-02633</t>
  </si>
  <si>
    <t>PKT-2022-02634</t>
  </si>
  <si>
    <t>PKT-2022-02635</t>
  </si>
  <si>
    <t>PKT-2022-02636</t>
  </si>
  <si>
    <t>PKT-2022-02637</t>
  </si>
  <si>
    <t>PKT-2022-02638</t>
  </si>
  <si>
    <t>PKT-2022-02639</t>
  </si>
  <si>
    <t>MV. Indus 25</t>
  </si>
  <si>
    <t>PKT-2022-02640</t>
  </si>
  <si>
    <t>PKT-2022-02641</t>
  </si>
  <si>
    <t>PKT-2022-02642</t>
  </si>
  <si>
    <t>PKT-2022-02643</t>
  </si>
  <si>
    <t>PKT-2022-02644</t>
  </si>
  <si>
    <t>PKT-2022-02645</t>
  </si>
  <si>
    <t>PKT-2022-02646</t>
  </si>
  <si>
    <t>PKT-2022-02647</t>
  </si>
  <si>
    <t>PKT-2022-02648</t>
  </si>
  <si>
    <t>PKT-2022-02649</t>
  </si>
  <si>
    <t>PKT-2022-02650</t>
  </si>
  <si>
    <t>MV. Lahore 59</t>
  </si>
  <si>
    <t>PKT-2022-02651</t>
  </si>
  <si>
    <t>PKT-2022-02652</t>
  </si>
  <si>
    <t>PKT-2022-02653</t>
  </si>
  <si>
    <t>MV. Indus 36</t>
  </si>
  <si>
    <t>PKT-2022-02654</t>
  </si>
  <si>
    <t>PKT-2022-02655</t>
  </si>
  <si>
    <t>PKT-2022-02656</t>
  </si>
  <si>
    <t>PKT-2022-02657</t>
  </si>
  <si>
    <t>PKT-2022-02658</t>
  </si>
  <si>
    <t>PKT-2022-02659</t>
  </si>
  <si>
    <t>PKT-2022-02660</t>
  </si>
  <si>
    <t>PKT-2022-02661</t>
  </si>
  <si>
    <t>PKT-2022-02662</t>
  </si>
  <si>
    <t>PKT-2022-02663</t>
  </si>
  <si>
    <t>PKT-2022-02664</t>
  </si>
  <si>
    <t>PKT-2022-02665</t>
  </si>
  <si>
    <t>PKT-2022-02666</t>
  </si>
  <si>
    <t>PKT-2022-02667</t>
  </si>
  <si>
    <t>MT. Pakistan 68</t>
  </si>
  <si>
    <t>PKT-2022-02668</t>
  </si>
  <si>
    <t>PKT-2022-02669</t>
  </si>
  <si>
    <t>PKT-2022-02670</t>
  </si>
  <si>
    <t>MV. Gwadar 20</t>
  </si>
  <si>
    <t>PKT-2022-02671</t>
  </si>
  <si>
    <t>PKT-2022-02672</t>
  </si>
  <si>
    <t>PKT-2022-02673</t>
  </si>
  <si>
    <t>PKT-2022-02674</t>
  </si>
  <si>
    <t>PKT-2022-02675</t>
  </si>
  <si>
    <t>PKT-2022-02676</t>
  </si>
  <si>
    <t>PKT-2022-02677</t>
  </si>
  <si>
    <t>PKT-2022-02678</t>
  </si>
  <si>
    <t>PKT-2022-02679</t>
  </si>
  <si>
    <t>PKT-2022-02680</t>
  </si>
  <si>
    <t>PKT-2022-02681</t>
  </si>
  <si>
    <t>PKT-2022-02682</t>
  </si>
  <si>
    <t>PKT-2022-02683</t>
  </si>
  <si>
    <t>PKT-2022-02684</t>
  </si>
  <si>
    <t>PKT-2022-02685</t>
  </si>
  <si>
    <t>PKT-2022-02686</t>
  </si>
  <si>
    <t>PKT-2022-02687</t>
  </si>
  <si>
    <t>PKT-2022-02688</t>
  </si>
  <si>
    <t>PKT-2022-02689</t>
  </si>
  <si>
    <t>PKT-2022-02690</t>
  </si>
  <si>
    <t>PKT-2022-02691</t>
  </si>
  <si>
    <t>PKT-2022-02692</t>
  </si>
  <si>
    <t>PKT-2022-02693</t>
  </si>
  <si>
    <t>PKT-2022-02694</t>
  </si>
  <si>
    <t>PKT-2022-02695</t>
  </si>
  <si>
    <t>PKT-2022-02696</t>
  </si>
  <si>
    <t>PKT-2022-02697</t>
  </si>
  <si>
    <t>PKT-2022-02698</t>
  </si>
  <si>
    <t>PKT-2022-02699</t>
  </si>
  <si>
    <t>PKT-2022-02700</t>
  </si>
  <si>
    <t>PKT-2023-02701</t>
  </si>
  <si>
    <t>PKT-2023-02702</t>
  </si>
  <si>
    <t>PKT-2023-02703</t>
  </si>
  <si>
    <t>MT. Arabian 87</t>
  </si>
  <si>
    <t>PKT-2023-02704</t>
  </si>
  <si>
    <t>MT. Arabian 27</t>
  </si>
  <si>
    <t>PKT-2023-02705</t>
  </si>
  <si>
    <t>PKT-2023-02706</t>
  </si>
  <si>
    <t>PKT-2023-02707</t>
  </si>
  <si>
    <t>PKT-2023-02708</t>
  </si>
  <si>
    <t>PKT-2023-02709</t>
  </si>
  <si>
    <t>PKT-2023-02710</t>
  </si>
  <si>
    <t>PKT-2023-02711</t>
  </si>
  <si>
    <t>MT. Pakistan 9</t>
  </si>
  <si>
    <t>PKT-2023-02712</t>
  </si>
  <si>
    <t>PKT-2023-02713</t>
  </si>
  <si>
    <t>PKT-2023-02714</t>
  </si>
  <si>
    <t>PKT-2023-02715</t>
  </si>
  <si>
    <t>PKT-2023-02716</t>
  </si>
  <si>
    <t>PKT-2023-02717</t>
  </si>
  <si>
    <t>PKT-2023-02718</t>
  </si>
  <si>
    <t>PKT-2023-02719</t>
  </si>
  <si>
    <t>PKT-2023-02720</t>
  </si>
  <si>
    <t>PKT-2023-02721</t>
  </si>
  <si>
    <t>PKT-2023-02722</t>
  </si>
  <si>
    <t>PKT-2023-02723</t>
  </si>
  <si>
    <t>PKT-2023-02724</t>
  </si>
  <si>
    <t>PKT-2023-02725</t>
  </si>
  <si>
    <t>PKT-2023-02726</t>
  </si>
  <si>
    <t>PKT-2023-02727</t>
  </si>
  <si>
    <t>PKT-2023-02728</t>
  </si>
  <si>
    <t>MV. Punjab 62</t>
  </si>
  <si>
    <t>PKT-2023-02729</t>
  </si>
  <si>
    <t>PKT-2023-02730</t>
  </si>
  <si>
    <t>PKT-2023-02731</t>
  </si>
  <si>
    <t>PKT-2023-02732</t>
  </si>
  <si>
    <t>MV. Indus 71</t>
  </si>
  <si>
    <t>PKT-2023-02733</t>
  </si>
  <si>
    <t>PKT-2023-02734</t>
  </si>
  <si>
    <t>PKT-2023-02735</t>
  </si>
  <si>
    <t>PKT-2023-02736</t>
  </si>
  <si>
    <t>PKT-2023-02737</t>
  </si>
  <si>
    <t>PKT-2023-02738</t>
  </si>
  <si>
    <t>PKT-2023-02739</t>
  </si>
  <si>
    <t>PKT-2023-02740</t>
  </si>
  <si>
    <t>MV. Peshawar 79</t>
  </si>
  <si>
    <t>PKT-2023-02741</t>
  </si>
  <si>
    <t>PKT-2023-02742</t>
  </si>
  <si>
    <t>PKT-2023-02743</t>
  </si>
  <si>
    <t>PKT-2023-02744</t>
  </si>
  <si>
    <t>PKT-2023-02745</t>
  </si>
  <si>
    <t>PKT-2023-02746</t>
  </si>
  <si>
    <t>PKT-2023-02747</t>
  </si>
  <si>
    <t>PKT-2023-02748</t>
  </si>
  <si>
    <t>PKT-2023-02749</t>
  </si>
  <si>
    <t>PKT-2023-02750</t>
  </si>
  <si>
    <t>PKT-2023-02751</t>
  </si>
  <si>
    <t>PKT-2023-02752</t>
  </si>
  <si>
    <t>PKT-2023-02753</t>
  </si>
  <si>
    <t>PKT-2023-02754</t>
  </si>
  <si>
    <t>PKT-2023-02755</t>
  </si>
  <si>
    <t>PKT-2023-02756</t>
  </si>
  <si>
    <t>MT. Sindh 2</t>
  </si>
  <si>
    <t>PKT-2023-02757</t>
  </si>
  <si>
    <t>PKT-2023-02758</t>
  </si>
  <si>
    <t>PKT-2023-02759</t>
  </si>
  <si>
    <t>PKT-2023-02760</t>
  </si>
  <si>
    <t>PKT-2023-02761</t>
  </si>
  <si>
    <t>PKT-2023-02762</t>
  </si>
  <si>
    <t>PKT-2023-02763</t>
  </si>
  <si>
    <t>PKT-2023-02764</t>
  </si>
  <si>
    <t>PKT-2023-02765</t>
  </si>
  <si>
    <t>PKT-2023-02766</t>
  </si>
  <si>
    <t>PKT-2023-02767</t>
  </si>
  <si>
    <t>PKT-2023-02768</t>
  </si>
  <si>
    <t>PKT-2023-02769</t>
  </si>
  <si>
    <t>PKT-2023-02770</t>
  </si>
  <si>
    <t>MT. Khyber 21</t>
  </si>
  <si>
    <t>PKT-2023-02771</t>
  </si>
  <si>
    <t>PKT-2023-02772</t>
  </si>
  <si>
    <t>PKT-2023-02773</t>
  </si>
  <si>
    <t>PKT-2023-02774</t>
  </si>
  <si>
    <t>PKT-2023-02775</t>
  </si>
  <si>
    <t>PKT-2023-02776</t>
  </si>
  <si>
    <t>PKT-2023-02777</t>
  </si>
  <si>
    <t>PKT-2023-02778</t>
  </si>
  <si>
    <t>PKT-2023-02779</t>
  </si>
  <si>
    <t>PKT-2023-02780</t>
  </si>
  <si>
    <t>PKT-2023-02781</t>
  </si>
  <si>
    <t>PKT-2023-02782</t>
  </si>
  <si>
    <t>PKT-2023-02783</t>
  </si>
  <si>
    <t>MV. Lahore 91</t>
  </si>
  <si>
    <t>PKT-2023-02784</t>
  </si>
  <si>
    <t>PKT-2023-02785</t>
  </si>
  <si>
    <t>MT. Quetta 99</t>
  </si>
  <si>
    <t>PKT-2023-02786</t>
  </si>
  <si>
    <t>PKT-2023-02787</t>
  </si>
  <si>
    <t>PKT-2023-02788</t>
  </si>
  <si>
    <t>PKT-2023-02789</t>
  </si>
  <si>
    <t>PKT-2023-02790</t>
  </si>
  <si>
    <t>PKT-2023-02791</t>
  </si>
  <si>
    <t>PKT-2023-02792</t>
  </si>
  <si>
    <t>MT. Khyber 24</t>
  </si>
  <si>
    <t>PKT-2023-02793</t>
  </si>
  <si>
    <t>PKT-2023-02794</t>
  </si>
  <si>
    <t>PKT-2023-02795</t>
  </si>
  <si>
    <t>PKT-2023-02796</t>
  </si>
  <si>
    <t>PKT-2023-02797</t>
  </si>
  <si>
    <t>PKT-2023-02798</t>
  </si>
  <si>
    <t>MV. Karachi 53</t>
  </si>
  <si>
    <t>PKT-2023-02799</t>
  </si>
  <si>
    <t>PKT-2023-02800</t>
  </si>
  <si>
    <t>PKT-2023-02801</t>
  </si>
  <si>
    <t>PKT-2023-02802</t>
  </si>
  <si>
    <t>PKT-2023-02803</t>
  </si>
  <si>
    <t>MT. Arabian 33</t>
  </si>
  <si>
    <t>PKT-2023-02804</t>
  </si>
  <si>
    <t>PKT-2023-02805</t>
  </si>
  <si>
    <t>PKT-2023-02806</t>
  </si>
  <si>
    <t>MV. Punjab 17</t>
  </si>
  <si>
    <t>PKT-2023-02807</t>
  </si>
  <si>
    <t>MT. Arabian 2</t>
  </si>
  <si>
    <t>PKT-2023-02808</t>
  </si>
  <si>
    <t>PKT-2023-02809</t>
  </si>
  <si>
    <t>PKT-2023-02810</t>
  </si>
  <si>
    <t>PKT-2023-02811</t>
  </si>
  <si>
    <t>PKT-2023-02812</t>
  </si>
  <si>
    <t>PKT-2023-02813</t>
  </si>
  <si>
    <t>PKT-2023-02814</t>
  </si>
  <si>
    <t>PKT-2023-02815</t>
  </si>
  <si>
    <t>PKT-2023-02816</t>
  </si>
  <si>
    <t>PKT-2023-02817</t>
  </si>
  <si>
    <t>PKT-2023-02818</t>
  </si>
  <si>
    <t>PKT-2023-02819</t>
  </si>
  <si>
    <t>PKT-2023-02820</t>
  </si>
  <si>
    <t>PKT-2023-02821</t>
  </si>
  <si>
    <t>PKT-2023-02822</t>
  </si>
  <si>
    <t>PKT-2023-02823</t>
  </si>
  <si>
    <t>PKT-2023-02824</t>
  </si>
  <si>
    <t>PKT-2023-02825</t>
  </si>
  <si>
    <t>PKT-2023-02826</t>
  </si>
  <si>
    <t>PKT-2023-02827</t>
  </si>
  <si>
    <t>PKT-2023-02828</t>
  </si>
  <si>
    <t>PKT-2023-02829</t>
  </si>
  <si>
    <t>PKT-2023-02830</t>
  </si>
  <si>
    <t>PKT-2023-02831</t>
  </si>
  <si>
    <t>PKT-2023-02832</t>
  </si>
  <si>
    <t>MT. Arabian 12</t>
  </si>
  <si>
    <t>PKT-2023-02833</t>
  </si>
  <si>
    <t>PKT-2023-02834</t>
  </si>
  <si>
    <t>MV. Lahore 43</t>
  </si>
  <si>
    <t>PKT-2023-02835</t>
  </si>
  <si>
    <t>PKT-2023-02836</t>
  </si>
  <si>
    <t>PKT-2023-02837</t>
  </si>
  <si>
    <t>PKT-2023-02838</t>
  </si>
  <si>
    <t>PKT-2023-02839</t>
  </si>
  <si>
    <t>PKT-2023-02840</t>
  </si>
  <si>
    <t>MT. Khyber 72</t>
  </si>
  <si>
    <t>PKT-2023-02841</t>
  </si>
  <si>
    <t>PKT-2023-02842</t>
  </si>
  <si>
    <t>PKT-2023-02843</t>
  </si>
  <si>
    <t>PKT-2023-02844</t>
  </si>
  <si>
    <t>PKT-2023-02845</t>
  </si>
  <si>
    <t>PKT-2023-02846</t>
  </si>
  <si>
    <t>PKT-2023-02847</t>
  </si>
  <si>
    <t>PKT-2023-02848</t>
  </si>
  <si>
    <t>PKT-2023-02849</t>
  </si>
  <si>
    <t>PKT-2023-02850</t>
  </si>
  <si>
    <t>PKT-2023-02851</t>
  </si>
  <si>
    <t>PKT-2023-02852</t>
  </si>
  <si>
    <t>PKT-2023-02853</t>
  </si>
  <si>
    <t>PKT-2023-02854</t>
  </si>
  <si>
    <t>PKT-2023-02855</t>
  </si>
  <si>
    <t>PKT-2023-02856</t>
  </si>
  <si>
    <t>PKT-2023-02857</t>
  </si>
  <si>
    <t>PKT-2023-02858</t>
  </si>
  <si>
    <t>PKT-2023-02859</t>
  </si>
  <si>
    <t>PKT-2023-02860</t>
  </si>
  <si>
    <t>PKT-2023-02861</t>
  </si>
  <si>
    <t>PKT-2023-02862</t>
  </si>
  <si>
    <t>PKT-2023-02863</t>
  </si>
  <si>
    <t>PKT-2023-02864</t>
  </si>
  <si>
    <t>PKT-2023-02865</t>
  </si>
  <si>
    <t>PKT-2023-02866</t>
  </si>
  <si>
    <t>PKT-2023-02867</t>
  </si>
  <si>
    <t>PKT-2023-02868</t>
  </si>
  <si>
    <t>PKT-2023-02869</t>
  </si>
  <si>
    <t>PKT-2023-02870</t>
  </si>
  <si>
    <t>PKT-2023-02871</t>
  </si>
  <si>
    <t>PKT-2023-02872</t>
  </si>
  <si>
    <t>PKT-2023-02873</t>
  </si>
  <si>
    <t>PKT-2023-02874</t>
  </si>
  <si>
    <t>PKT-2023-02875</t>
  </si>
  <si>
    <t>PKT-2023-02876</t>
  </si>
  <si>
    <t>PKT-2023-02877</t>
  </si>
  <si>
    <t>PKT-2023-02878</t>
  </si>
  <si>
    <t>PKT-2023-02879</t>
  </si>
  <si>
    <t>PKT-2023-02880</t>
  </si>
  <si>
    <t>PKT-2023-02881</t>
  </si>
  <si>
    <t>PKT-2023-02882</t>
  </si>
  <si>
    <t>PKT-2023-02883</t>
  </si>
  <si>
    <t>PKT-2023-02884</t>
  </si>
  <si>
    <t>PKT-2023-02885</t>
  </si>
  <si>
    <t>PKT-2023-02886</t>
  </si>
  <si>
    <t>PKT-2023-02887</t>
  </si>
  <si>
    <t>PKT-2023-02888</t>
  </si>
  <si>
    <t>MV. Karachi 1</t>
  </si>
  <si>
    <t>PKT-2023-02889</t>
  </si>
  <si>
    <t>PKT-2023-02890</t>
  </si>
  <si>
    <t>MT. Balochistan 19</t>
  </si>
  <si>
    <t>PKT-2023-02891</t>
  </si>
  <si>
    <t>PKT-2023-02892</t>
  </si>
  <si>
    <t>PKT-2023-02893</t>
  </si>
  <si>
    <t>PKT-2023-02894</t>
  </si>
  <si>
    <t>PKT-2023-02895</t>
  </si>
  <si>
    <t>PKT-2023-02896</t>
  </si>
  <si>
    <t>PKT-2023-02897</t>
  </si>
  <si>
    <t>MT. Arabian 52</t>
  </si>
  <si>
    <t>PKT-2023-02898</t>
  </si>
  <si>
    <t>PKT-2023-02899</t>
  </si>
  <si>
    <t>PKT-2023-02900</t>
  </si>
  <si>
    <t>PKT-2023-02901</t>
  </si>
  <si>
    <t>PKT-2023-02902</t>
  </si>
  <si>
    <t>PKT-2023-02903</t>
  </si>
  <si>
    <t>PKT-2023-02904</t>
  </si>
  <si>
    <t>PKT-2023-02905</t>
  </si>
  <si>
    <t>PKT-2023-02906</t>
  </si>
  <si>
    <t>PKT-2023-02907</t>
  </si>
  <si>
    <t>PKT-2023-02908</t>
  </si>
  <si>
    <t>MV. Lahore 86</t>
  </si>
  <si>
    <t>PKT-2023-02909</t>
  </si>
  <si>
    <t>PKT-2023-02910</t>
  </si>
  <si>
    <t>PKT-2023-02911</t>
  </si>
  <si>
    <t>PKT-2023-02912</t>
  </si>
  <si>
    <t>PKT-2023-02913</t>
  </si>
  <si>
    <t>PKT-2023-02914</t>
  </si>
  <si>
    <t>PKT-2023-02915</t>
  </si>
  <si>
    <t>PKT-2023-02916</t>
  </si>
  <si>
    <t>PKT-2023-02917</t>
  </si>
  <si>
    <t>PKT-2023-02918</t>
  </si>
  <si>
    <t>PKT-2023-02919</t>
  </si>
  <si>
    <t>PKT-2023-02920</t>
  </si>
  <si>
    <t>PKT-2023-02921</t>
  </si>
  <si>
    <t>PKT-2023-02922</t>
  </si>
  <si>
    <t>PKT-2023-02923</t>
  </si>
  <si>
    <t>PKT-2023-02924</t>
  </si>
  <si>
    <t>PKT-2023-02925</t>
  </si>
  <si>
    <t>PKT-2023-02926</t>
  </si>
  <si>
    <t>PKT-2023-02927</t>
  </si>
  <si>
    <t>PKT-2023-02928</t>
  </si>
  <si>
    <t>PKT-2023-02929</t>
  </si>
  <si>
    <t>PKT-2023-02930</t>
  </si>
  <si>
    <t>PKT-2023-02931</t>
  </si>
  <si>
    <t>PKT-2023-02932</t>
  </si>
  <si>
    <t>PKT-2023-02933</t>
  </si>
  <si>
    <t>PKT-2023-02934</t>
  </si>
  <si>
    <t>PKT-2023-02935</t>
  </si>
  <si>
    <t>PKT-2023-02936</t>
  </si>
  <si>
    <t>PKT-2023-02937</t>
  </si>
  <si>
    <t>PKT-2023-02938</t>
  </si>
  <si>
    <t>PKT-2023-02939</t>
  </si>
  <si>
    <t>PKT-2023-02940</t>
  </si>
  <si>
    <t>PKT-2023-02941</t>
  </si>
  <si>
    <t>PKT-2023-02942</t>
  </si>
  <si>
    <t>PKT-2023-02943</t>
  </si>
  <si>
    <t>PKT-2023-02944</t>
  </si>
  <si>
    <t>PKT-2023-02945</t>
  </si>
  <si>
    <t>PKT-2023-02946</t>
  </si>
  <si>
    <t>PKT-2023-02947</t>
  </si>
  <si>
    <t>PKT-2023-02948</t>
  </si>
  <si>
    <t>PKT-2023-02949</t>
  </si>
  <si>
    <t>PKT-2023-02950</t>
  </si>
  <si>
    <t>PKT-2023-02951</t>
  </si>
  <si>
    <t>PKT-2023-02952</t>
  </si>
  <si>
    <t>PKT-2023-02953</t>
  </si>
  <si>
    <t>PKT-2023-02954</t>
  </si>
  <si>
    <t>PKT-2023-02955</t>
  </si>
  <si>
    <t>PKT-2023-02956</t>
  </si>
  <si>
    <t>PKT-2023-02957</t>
  </si>
  <si>
    <t>PKT-2023-02958</t>
  </si>
  <si>
    <t>PKT-2023-02959</t>
  </si>
  <si>
    <t>PKT-2023-02960</t>
  </si>
  <si>
    <t>PKT-2023-02961</t>
  </si>
  <si>
    <t>PKT-2023-02962</t>
  </si>
  <si>
    <t>PKT-2023-02963</t>
  </si>
  <si>
    <t>PKT-2023-02964</t>
  </si>
  <si>
    <t>PKT-2023-02965</t>
  </si>
  <si>
    <t>MT. Quetta 45</t>
  </si>
  <si>
    <t>PKT-2023-02966</t>
  </si>
  <si>
    <t>PKT-2023-02967</t>
  </si>
  <si>
    <t>PKT-2023-02968</t>
  </si>
  <si>
    <t>PKT-2023-02969</t>
  </si>
  <si>
    <t>PKT-2023-02970</t>
  </si>
  <si>
    <t>PKT-2023-02971</t>
  </si>
  <si>
    <t>PKT-2023-02972</t>
  </si>
  <si>
    <t>PKT-2023-02973</t>
  </si>
  <si>
    <t>PKT-2023-02974</t>
  </si>
  <si>
    <t>PKT-2023-02975</t>
  </si>
  <si>
    <t>PKT-2023-02976</t>
  </si>
  <si>
    <t>PKT-2023-02977</t>
  </si>
  <si>
    <t>PKT-2023-02978</t>
  </si>
  <si>
    <t>PKT-2023-02979</t>
  </si>
  <si>
    <t>PKT-2023-02980</t>
  </si>
  <si>
    <t>PKT-2023-02981</t>
  </si>
  <si>
    <t>PKT-2023-02982</t>
  </si>
  <si>
    <t>PKT-2023-02983</t>
  </si>
  <si>
    <t>PKT-2023-02984</t>
  </si>
  <si>
    <t>PKT-2023-02985</t>
  </si>
  <si>
    <t>PKT-2023-02986</t>
  </si>
  <si>
    <t>PKT-2023-02987</t>
  </si>
  <si>
    <t>PKT-2023-02988</t>
  </si>
  <si>
    <t>PKT-2023-02989</t>
  </si>
  <si>
    <t>PKT-2023-02990</t>
  </si>
  <si>
    <t>PKT-2023-02991</t>
  </si>
  <si>
    <t>PKT-2023-02992</t>
  </si>
  <si>
    <t>PKT-2023-02993</t>
  </si>
  <si>
    <t>PKT-2023-02994</t>
  </si>
  <si>
    <t>PKT-2023-02995</t>
  </si>
  <si>
    <t>PKT-2023-02996</t>
  </si>
  <si>
    <t>PKT-2023-02997</t>
  </si>
  <si>
    <t>PKT-2023-02998</t>
  </si>
  <si>
    <t>PKT-2023-02999</t>
  </si>
  <si>
    <t>PKT-2023-03000</t>
  </si>
  <si>
    <t>PKT-2023-03001</t>
  </si>
  <si>
    <t>PKT-2023-03002</t>
  </si>
  <si>
    <t>PKT-2023-03003</t>
  </si>
  <si>
    <t>MV. Lahore 94</t>
  </si>
  <si>
    <t>PKT-2023-03004</t>
  </si>
  <si>
    <t>PKT-2023-03005</t>
  </si>
  <si>
    <t>PKT-2023-03006</t>
  </si>
  <si>
    <t>PKT-2023-03007</t>
  </si>
  <si>
    <t>PKT-2023-03008</t>
  </si>
  <si>
    <t>PKT-2023-03009</t>
  </si>
  <si>
    <t>PKT-2023-03010</t>
  </si>
  <si>
    <t>MV. Karachi 27</t>
  </si>
  <si>
    <t>PKT-2023-03011</t>
  </si>
  <si>
    <t>MT. Arabian 47</t>
  </si>
  <si>
    <t>PKT-2023-03012</t>
  </si>
  <si>
    <t>PKT-2023-03013</t>
  </si>
  <si>
    <t>MT. Balochistan 17</t>
  </si>
  <si>
    <t>PKT-2023-03014</t>
  </si>
  <si>
    <t>PKT-2023-03015</t>
  </si>
  <si>
    <t>PKT-2023-03016</t>
  </si>
  <si>
    <t>PKT-2023-03017</t>
  </si>
  <si>
    <t>PKT-2023-03018</t>
  </si>
  <si>
    <t>PKT-2023-03019</t>
  </si>
  <si>
    <t>PKT-2023-03020</t>
  </si>
  <si>
    <t>PKT-2023-03021</t>
  </si>
  <si>
    <t>PKT-2023-03022</t>
  </si>
  <si>
    <t>PKT-2023-03023</t>
  </si>
  <si>
    <t>MV. Karachi 71</t>
  </si>
  <si>
    <t>PKT-2023-03024</t>
  </si>
  <si>
    <t>PKT-2023-03025</t>
  </si>
  <si>
    <t>PKT-2023-03026</t>
  </si>
  <si>
    <t>PKT-2023-03027</t>
  </si>
  <si>
    <t>PKT-2023-03028</t>
  </si>
  <si>
    <t>PKT-2023-03029</t>
  </si>
  <si>
    <t>PKT-2023-03030</t>
  </si>
  <si>
    <t>PKT-2023-03031</t>
  </si>
  <si>
    <t>PKT-2023-03032</t>
  </si>
  <si>
    <t>PKT-2023-03033</t>
  </si>
  <si>
    <t>PKT-2023-03034</t>
  </si>
  <si>
    <t>PKT-2023-03035</t>
  </si>
  <si>
    <t>PKT-2023-03036</t>
  </si>
  <si>
    <t>PKT-2023-03037</t>
  </si>
  <si>
    <t>PKT-2023-03038</t>
  </si>
  <si>
    <t>PKT-2023-03039</t>
  </si>
  <si>
    <t>PKT-2023-03040</t>
  </si>
  <si>
    <t>PKT-2023-03041</t>
  </si>
  <si>
    <t>PKT-2023-03042</t>
  </si>
  <si>
    <t>PKT-2023-03043</t>
  </si>
  <si>
    <t>PKT-2023-03044</t>
  </si>
  <si>
    <t>PKT-2023-03045</t>
  </si>
  <si>
    <t>PKT-2023-03046</t>
  </si>
  <si>
    <t>PKT-2023-03047</t>
  </si>
  <si>
    <t>PKT-2023-03048</t>
  </si>
  <si>
    <t>PKT-2023-03049</t>
  </si>
  <si>
    <t>PKT-2023-03050</t>
  </si>
  <si>
    <t>PKT-2023-03051</t>
  </si>
  <si>
    <t>PKT-2023-03052</t>
  </si>
  <si>
    <t>PKT-2023-03053</t>
  </si>
  <si>
    <t>PKT-2023-03054</t>
  </si>
  <si>
    <t>PKT-2023-03055</t>
  </si>
  <si>
    <t>PKT-2023-03056</t>
  </si>
  <si>
    <t>PKT-2023-03057</t>
  </si>
  <si>
    <t>PKT-2023-03058</t>
  </si>
  <si>
    <t>PKT-2023-03059</t>
  </si>
  <si>
    <t>PKT-2023-03060</t>
  </si>
  <si>
    <t>PKT-2023-03061</t>
  </si>
  <si>
    <t>PKT-2023-03062</t>
  </si>
  <si>
    <t>PKT-2023-03063</t>
  </si>
  <si>
    <t>PKT-2023-03064</t>
  </si>
  <si>
    <t>PKT-2023-03065</t>
  </si>
  <si>
    <t>PKT-2023-03066</t>
  </si>
  <si>
    <t>PKT-2023-03067</t>
  </si>
  <si>
    <t>PKT-2023-03068</t>
  </si>
  <si>
    <t>PKT-2023-03069</t>
  </si>
  <si>
    <t>PKT-2023-03070</t>
  </si>
  <si>
    <t>PKT-2023-03071</t>
  </si>
  <si>
    <t>PKT-2023-03072</t>
  </si>
  <si>
    <t>PKT-2023-03073</t>
  </si>
  <si>
    <t>PKT-2023-03074</t>
  </si>
  <si>
    <t>PKT-2023-03075</t>
  </si>
  <si>
    <t>PKT-2023-03076</t>
  </si>
  <si>
    <t>PKT-2023-03077</t>
  </si>
  <si>
    <t>MV. Indus 60</t>
  </si>
  <si>
    <t>PKT-2023-03078</t>
  </si>
  <si>
    <t>PKT-2023-03079</t>
  </si>
  <si>
    <t>PKT-2023-03080</t>
  </si>
  <si>
    <t>PKT-2023-03081</t>
  </si>
  <si>
    <t>PKT-2023-03082</t>
  </si>
  <si>
    <t>PKT-2023-03083</t>
  </si>
  <si>
    <t>PKT-2023-03084</t>
  </si>
  <si>
    <t>PKT-2023-03085</t>
  </si>
  <si>
    <t>PKT-2023-03086</t>
  </si>
  <si>
    <t>PKT-2023-03087</t>
  </si>
  <si>
    <t>PKT-2023-03088</t>
  </si>
  <si>
    <t>PKT-2023-03089</t>
  </si>
  <si>
    <t>PKT-2023-03090</t>
  </si>
  <si>
    <t>PKT-2023-03091</t>
  </si>
  <si>
    <t>PKT-2023-03092</t>
  </si>
  <si>
    <t>PKT-2023-03093</t>
  </si>
  <si>
    <t>PKT-2023-03094</t>
  </si>
  <si>
    <t>PKT-2023-03095</t>
  </si>
  <si>
    <t>PKT-2023-03096</t>
  </si>
  <si>
    <t>PKT-2023-03097</t>
  </si>
  <si>
    <t>PKT-2023-03098</t>
  </si>
  <si>
    <t>PKT-2023-03099</t>
  </si>
  <si>
    <t>PKT-2023-03100</t>
  </si>
  <si>
    <t>PKT-2023-03101</t>
  </si>
  <si>
    <t>PKT-2023-03102</t>
  </si>
  <si>
    <t>PKT-2023-03103</t>
  </si>
  <si>
    <t>PKT-2023-03104</t>
  </si>
  <si>
    <t>PKT-2023-03105</t>
  </si>
  <si>
    <t>PKT-2023-03106</t>
  </si>
  <si>
    <t>PKT-2023-03107</t>
  </si>
  <si>
    <t>PKT-2023-03108</t>
  </si>
  <si>
    <t>PKT-2023-03109</t>
  </si>
  <si>
    <t>PKT-2023-03110</t>
  </si>
  <si>
    <t>PKT-2023-03111</t>
  </si>
  <si>
    <t>PKT-2023-03112</t>
  </si>
  <si>
    <t>PKT-2023-03113</t>
  </si>
  <si>
    <t>PKT-2023-03114</t>
  </si>
  <si>
    <t>PKT-2023-03115</t>
  </si>
  <si>
    <t>PKT-2023-03116</t>
  </si>
  <si>
    <t>PKT-2023-03117</t>
  </si>
  <si>
    <t>PKT-2023-03118</t>
  </si>
  <si>
    <t>PKT-2023-03119</t>
  </si>
  <si>
    <t>PKT-2023-03120</t>
  </si>
  <si>
    <t>PKT-2023-03121</t>
  </si>
  <si>
    <t>PKT-2023-03122</t>
  </si>
  <si>
    <t>PKT-2023-03123</t>
  </si>
  <si>
    <t>PKT-2023-03124</t>
  </si>
  <si>
    <t>PKT-2023-03125</t>
  </si>
  <si>
    <t>PKT-2023-03126</t>
  </si>
  <si>
    <t>PKT-2023-03127</t>
  </si>
  <si>
    <t>PKT-2023-03128</t>
  </si>
  <si>
    <t>PKT-2023-03129</t>
  </si>
  <si>
    <t>PKT-2023-03130</t>
  </si>
  <si>
    <t>PKT-2023-03131</t>
  </si>
  <si>
    <t>MV. Indus 85</t>
  </si>
  <si>
    <t>PKT-2023-03132</t>
  </si>
  <si>
    <t>PKT-2023-03133</t>
  </si>
  <si>
    <t>PKT-2023-03134</t>
  </si>
  <si>
    <t>PKT-2023-03135</t>
  </si>
  <si>
    <t>PKT-2023-03136</t>
  </si>
  <si>
    <t>PKT-2023-03137</t>
  </si>
  <si>
    <t>MT. Pakistan 66</t>
  </si>
  <si>
    <t>PKT-2023-03138</t>
  </si>
  <si>
    <t>PKT-2023-03139</t>
  </si>
  <si>
    <t>PKT-2023-03140</t>
  </si>
  <si>
    <t>PKT-2023-03141</t>
  </si>
  <si>
    <t>PKT-2023-03142</t>
  </si>
  <si>
    <t>PKT-2023-03143</t>
  </si>
  <si>
    <t>PKT-2023-03144</t>
  </si>
  <si>
    <t>PKT-2023-03145</t>
  </si>
  <si>
    <t>PKT-2023-03146</t>
  </si>
  <si>
    <t>PKT-2023-03147</t>
  </si>
  <si>
    <t>PKT-2023-03148</t>
  </si>
  <si>
    <t>PKT-2023-03149</t>
  </si>
  <si>
    <t>PKT-2023-03150</t>
  </si>
  <si>
    <t>PKT-2023-03151</t>
  </si>
  <si>
    <t>PKT-2023-03152</t>
  </si>
  <si>
    <t>PKT-2023-03153</t>
  </si>
  <si>
    <t>PKT-2023-03154</t>
  </si>
  <si>
    <t>MT. Balochistan 30</t>
  </si>
  <si>
    <t>PKT-2023-03155</t>
  </si>
  <si>
    <t>MV. Indus 37</t>
  </si>
  <si>
    <t>PKT-2023-03156</t>
  </si>
  <si>
    <t>MV. Punjab 27</t>
  </si>
  <si>
    <t>PKT-2023-03157</t>
  </si>
  <si>
    <t>PKT-2023-03158</t>
  </si>
  <si>
    <t>PKT-2023-03159</t>
  </si>
  <si>
    <t>PKT-2023-03160</t>
  </si>
  <si>
    <t>PKT-2023-03161</t>
  </si>
  <si>
    <t>MT. Pakistan 94</t>
  </si>
  <si>
    <t>PKT-2023-03162</t>
  </si>
  <si>
    <t>PKT-2023-03163</t>
  </si>
  <si>
    <t>PKT-2023-03164</t>
  </si>
  <si>
    <t>PKT-2023-03165</t>
  </si>
  <si>
    <t>PKT-2023-03166</t>
  </si>
  <si>
    <t>PKT-2023-03167</t>
  </si>
  <si>
    <t>PKT-2023-03168</t>
  </si>
  <si>
    <t>PKT-2023-03169</t>
  </si>
  <si>
    <t>PKT-2023-03170</t>
  </si>
  <si>
    <t>PKT-2023-03171</t>
  </si>
  <si>
    <t>PKT-2023-03172</t>
  </si>
  <si>
    <t>PKT-2023-03173</t>
  </si>
  <si>
    <t>MV. Punjab 5</t>
  </si>
  <si>
    <t>PKT-2023-03174</t>
  </si>
  <si>
    <t>PKT-2023-03175</t>
  </si>
  <si>
    <t>PKT-2023-03176</t>
  </si>
  <si>
    <t>PKT-2023-03177</t>
  </si>
  <si>
    <t>PKT-2023-03178</t>
  </si>
  <si>
    <t>PKT-2023-03179</t>
  </si>
  <si>
    <t>PKT-2023-03180</t>
  </si>
  <si>
    <t>PKT-2023-03181</t>
  </si>
  <si>
    <t>PKT-2023-03182</t>
  </si>
  <si>
    <t>PKT-2023-03183</t>
  </si>
  <si>
    <t>PKT-2023-03184</t>
  </si>
  <si>
    <t>PKT-2023-03185</t>
  </si>
  <si>
    <t>PKT-2023-03186</t>
  </si>
  <si>
    <t>PKT-2023-03187</t>
  </si>
  <si>
    <t>MV. Indus 26</t>
  </si>
  <si>
    <t>PKT-2023-03188</t>
  </si>
  <si>
    <t>PKT-2023-03189</t>
  </si>
  <si>
    <t>PKT-2023-03190</t>
  </si>
  <si>
    <t>PKT-2023-03191</t>
  </si>
  <si>
    <t>PKT-2023-03192</t>
  </si>
  <si>
    <t>PKT-2023-03193</t>
  </si>
  <si>
    <t>PKT-2023-03194</t>
  </si>
  <si>
    <t>PKT-2023-03195</t>
  </si>
  <si>
    <t>PKT-2023-03196</t>
  </si>
  <si>
    <t>PKT-2023-03197</t>
  </si>
  <si>
    <t>PKT-2023-03198</t>
  </si>
  <si>
    <t>PKT-2023-03199</t>
  </si>
  <si>
    <t>PKT-2023-03200</t>
  </si>
  <si>
    <t>PKT-2023-03201</t>
  </si>
  <si>
    <t>PKT-2023-03202</t>
  </si>
  <si>
    <t>PKT-2023-03203</t>
  </si>
  <si>
    <t>PKT-2023-03204</t>
  </si>
  <si>
    <t>PKT-2023-03205</t>
  </si>
  <si>
    <t>PKT-2023-03206</t>
  </si>
  <si>
    <t>PKT-2023-03207</t>
  </si>
  <si>
    <t>PKT-2023-03208</t>
  </si>
  <si>
    <t>PKT-2023-03209</t>
  </si>
  <si>
    <t>PKT-2023-03210</t>
  </si>
  <si>
    <t>PKT-2023-03211</t>
  </si>
  <si>
    <t>PKT-2023-03212</t>
  </si>
  <si>
    <t>PKT-2023-03213</t>
  </si>
  <si>
    <t>PKT-2023-03214</t>
  </si>
  <si>
    <t>MV. Punjab 69</t>
  </si>
  <si>
    <t>PKT-2023-03215</t>
  </si>
  <si>
    <t>PKT-2023-03216</t>
  </si>
  <si>
    <t>PKT-2023-03217</t>
  </si>
  <si>
    <t>PKT-2023-03218</t>
  </si>
  <si>
    <t>MV. Lahore 19</t>
  </si>
  <si>
    <t>PKT-2023-03219</t>
  </si>
  <si>
    <t>PKT-2023-03220</t>
  </si>
  <si>
    <t>PKT-2023-03221</t>
  </si>
  <si>
    <t>PKT-2023-03222</t>
  </si>
  <si>
    <t>PKT-2023-03223</t>
  </si>
  <si>
    <t>PKT-2023-03224</t>
  </si>
  <si>
    <t>MT. Khyber 26</t>
  </si>
  <si>
    <t>PKT-2023-03225</t>
  </si>
  <si>
    <t>PKT-2023-03226</t>
  </si>
  <si>
    <t>PKT-2023-03227</t>
  </si>
  <si>
    <t>PKT-2023-03228</t>
  </si>
  <si>
    <t>PKT-2023-03229</t>
  </si>
  <si>
    <t>PKT-2023-03230</t>
  </si>
  <si>
    <t>PKT-2023-03231</t>
  </si>
  <si>
    <t>PKT-2023-03232</t>
  </si>
  <si>
    <t>PKT-2023-03233</t>
  </si>
  <si>
    <t>PKT-2023-03234</t>
  </si>
  <si>
    <t>PKT-2023-03235</t>
  </si>
  <si>
    <t>PKT-2023-03236</t>
  </si>
  <si>
    <t>PKT-2023-03237</t>
  </si>
  <si>
    <t>PKT-2023-03238</t>
  </si>
  <si>
    <t>PKT-2023-03239</t>
  </si>
  <si>
    <t>PKT-2023-03240</t>
  </si>
  <si>
    <t>PKT-2023-03241</t>
  </si>
  <si>
    <t>PKT-2023-03242</t>
  </si>
  <si>
    <t>PKT-2023-03243</t>
  </si>
  <si>
    <t>PKT-2023-03244</t>
  </si>
  <si>
    <t>PKT-2023-03245</t>
  </si>
  <si>
    <t>PKT-2023-03246</t>
  </si>
  <si>
    <t>PKT-2023-03247</t>
  </si>
  <si>
    <t>PKT-2023-03248</t>
  </si>
  <si>
    <t>PKT-2023-03249</t>
  </si>
  <si>
    <t>PKT-2023-03250</t>
  </si>
  <si>
    <t>PKT-2023-03251</t>
  </si>
  <si>
    <t>PKT-2023-03252</t>
  </si>
  <si>
    <t>PKT-2023-03253</t>
  </si>
  <si>
    <t>PKT-2023-03254</t>
  </si>
  <si>
    <t>PKT-2023-03255</t>
  </si>
  <si>
    <t>PKT-2023-03256</t>
  </si>
  <si>
    <t>PKT-2023-03257</t>
  </si>
  <si>
    <t>PKT-2023-03258</t>
  </si>
  <si>
    <t>PKT-2023-03259</t>
  </si>
  <si>
    <t>PKT-2023-03260</t>
  </si>
  <si>
    <t>PKT-2023-03261</t>
  </si>
  <si>
    <t>PKT-2023-03262</t>
  </si>
  <si>
    <t>PKT-2023-03263</t>
  </si>
  <si>
    <t>PKT-2023-03264</t>
  </si>
  <si>
    <t>PKT-2023-03265</t>
  </si>
  <si>
    <t>PKT-2023-03266</t>
  </si>
  <si>
    <t>PKT-2023-03267</t>
  </si>
  <si>
    <t>PKT-2023-03268</t>
  </si>
  <si>
    <t>MV. Lahore 2</t>
  </si>
  <si>
    <t>PKT-2023-03269</t>
  </si>
  <si>
    <t>PKT-2023-03270</t>
  </si>
  <si>
    <t>PKT-2023-03271</t>
  </si>
  <si>
    <t>PKT-2023-03272</t>
  </si>
  <si>
    <t>PKT-2023-03273</t>
  </si>
  <si>
    <t>PKT-2023-03274</t>
  </si>
  <si>
    <t>PKT-2023-03275</t>
  </si>
  <si>
    <t>MV. Karachi 7</t>
  </si>
  <si>
    <t>PKT-2023-03276</t>
  </si>
  <si>
    <t>PKT-2023-03277</t>
  </si>
  <si>
    <t>PKT-2023-03278</t>
  </si>
  <si>
    <t>PKT-2023-03279</t>
  </si>
  <si>
    <t>PKT-2023-03280</t>
  </si>
  <si>
    <t>PKT-2023-03281</t>
  </si>
  <si>
    <t>PKT-2023-03282</t>
  </si>
  <si>
    <t>PKT-2023-03283</t>
  </si>
  <si>
    <t>PKT-2023-03284</t>
  </si>
  <si>
    <t>PKT-2023-03285</t>
  </si>
  <si>
    <t>PKT-2023-03286</t>
  </si>
  <si>
    <t>PKT-2023-03287</t>
  </si>
  <si>
    <t>PKT-2023-03288</t>
  </si>
  <si>
    <t>PKT-2023-03289</t>
  </si>
  <si>
    <t>PKT-2023-03290</t>
  </si>
  <si>
    <t>PKT-2023-03291</t>
  </si>
  <si>
    <t>PKT-2023-03292</t>
  </si>
  <si>
    <t>PKT-2023-03293</t>
  </si>
  <si>
    <t>PKT-2023-03294</t>
  </si>
  <si>
    <t>PKT-2023-03295</t>
  </si>
  <si>
    <t>PKT-2023-03296</t>
  </si>
  <si>
    <t>MV. Peshawar 97</t>
  </si>
  <si>
    <t>PKT-2023-03297</t>
  </si>
  <si>
    <t>PKT-2023-03298</t>
  </si>
  <si>
    <t>PKT-2023-03299</t>
  </si>
  <si>
    <t>PKT-2023-03300</t>
  </si>
  <si>
    <t>PKT-2023-03301</t>
  </si>
  <si>
    <t>PKT-2023-03302</t>
  </si>
  <si>
    <t>PKT-2023-03303</t>
  </si>
  <si>
    <t>PKT-2023-03304</t>
  </si>
  <si>
    <t>PKT-2023-03305</t>
  </si>
  <si>
    <t>PKT-2023-03306</t>
  </si>
  <si>
    <t>PKT-2023-03307</t>
  </si>
  <si>
    <t>PKT-2023-03308</t>
  </si>
  <si>
    <t>PKT-2023-03309</t>
  </si>
  <si>
    <t>PKT-2023-03310</t>
  </si>
  <si>
    <t>PKT-2023-03311</t>
  </si>
  <si>
    <t>PKT-2023-03312</t>
  </si>
  <si>
    <t>PKT-2023-03313</t>
  </si>
  <si>
    <t>PKT-2023-03314</t>
  </si>
  <si>
    <t>PKT-2023-03315</t>
  </si>
  <si>
    <t>PKT-2023-03316</t>
  </si>
  <si>
    <t>PKT-2023-03317</t>
  </si>
  <si>
    <t>PKT-2023-03318</t>
  </si>
  <si>
    <t>PKT-2023-03319</t>
  </si>
  <si>
    <t>PKT-2023-03320</t>
  </si>
  <si>
    <t>PKT-2023-03321</t>
  </si>
  <si>
    <t>PKT-2023-03322</t>
  </si>
  <si>
    <t>PKT-2023-03323</t>
  </si>
  <si>
    <t>PKT-2023-03324</t>
  </si>
  <si>
    <t>PKT-2023-03325</t>
  </si>
  <si>
    <t>PKT-2023-03326</t>
  </si>
  <si>
    <t>PKT-2023-03327</t>
  </si>
  <si>
    <t>PKT-2023-03328</t>
  </si>
  <si>
    <t>PKT-2023-03329</t>
  </si>
  <si>
    <t>PKT-2023-03330</t>
  </si>
  <si>
    <t>MT. Sindh 95</t>
  </si>
  <si>
    <t>PKT-2023-03331</t>
  </si>
  <si>
    <t>PKT-2023-03332</t>
  </si>
  <si>
    <t>PKT-2023-03333</t>
  </si>
  <si>
    <t>PKT-2023-03334</t>
  </si>
  <si>
    <t>PKT-2023-03335</t>
  </si>
  <si>
    <t>PKT-2023-03336</t>
  </si>
  <si>
    <t>PKT-2023-03337</t>
  </si>
  <si>
    <t>PKT-2023-03338</t>
  </si>
  <si>
    <t>PKT-2023-03339</t>
  </si>
  <si>
    <t>PKT-2023-03340</t>
  </si>
  <si>
    <t>PKT-2023-03341</t>
  </si>
  <si>
    <t>PKT-2023-03342</t>
  </si>
  <si>
    <t>PKT-2023-03343</t>
  </si>
  <si>
    <t>PKT-2023-03344</t>
  </si>
  <si>
    <t>PKT-2023-03345</t>
  </si>
  <si>
    <t>PKT-2023-03346</t>
  </si>
  <si>
    <t>PKT-2023-03347</t>
  </si>
  <si>
    <t>PKT-2023-03348</t>
  </si>
  <si>
    <t>PKT-2023-03349</t>
  </si>
  <si>
    <t>PKT-2023-03350</t>
  </si>
  <si>
    <t>PKT-2023-03351</t>
  </si>
  <si>
    <t>MT. Sindh 29</t>
  </si>
  <si>
    <t>PKT-2023-03352</t>
  </si>
  <si>
    <t>PKT-2023-03353</t>
  </si>
  <si>
    <t>MT. Pakistan 54</t>
  </si>
  <si>
    <t>PKT-2023-03354</t>
  </si>
  <si>
    <t>PKT-2023-03355</t>
  </si>
  <si>
    <t>PKT-2023-03356</t>
  </si>
  <si>
    <t>PKT-2023-03357</t>
  </si>
  <si>
    <t>PKT-2023-03358</t>
  </si>
  <si>
    <t>PKT-2023-03359</t>
  </si>
  <si>
    <t>PKT-2023-03360</t>
  </si>
  <si>
    <t>PKT-2023-03361</t>
  </si>
  <si>
    <t>PKT-2023-03362</t>
  </si>
  <si>
    <t>MT. Khyber 94</t>
  </si>
  <si>
    <t>PKT-2023-03363</t>
  </si>
  <si>
    <t>PKT-2023-03364</t>
  </si>
  <si>
    <t>PKT-2023-03365</t>
  </si>
  <si>
    <t>PKT-2023-03366</t>
  </si>
  <si>
    <t>PKT-2023-03367</t>
  </si>
  <si>
    <t>PKT-2023-03368</t>
  </si>
  <si>
    <t>MV. Gwadar 37</t>
  </si>
  <si>
    <t>PKT-2023-03369</t>
  </si>
  <si>
    <t>PKT-2023-03370</t>
  </si>
  <si>
    <t>PKT-2023-03371</t>
  </si>
  <si>
    <t>PKT-2023-03372</t>
  </si>
  <si>
    <t>PKT-2023-03373</t>
  </si>
  <si>
    <t>PKT-2023-03374</t>
  </si>
  <si>
    <t>PKT-2023-03375</t>
  </si>
  <si>
    <t>PKT-2023-03376</t>
  </si>
  <si>
    <t>PKT-2023-03377</t>
  </si>
  <si>
    <t>PKT-2023-03378</t>
  </si>
  <si>
    <t>PKT-2023-03379</t>
  </si>
  <si>
    <t>MV. Gwadar 79</t>
  </si>
  <si>
    <t>PKT-2023-03380</t>
  </si>
  <si>
    <t>PKT-2023-03381</t>
  </si>
  <si>
    <t>PKT-2023-03382</t>
  </si>
  <si>
    <t>PKT-2023-03383</t>
  </si>
  <si>
    <t>PKT-2023-03384</t>
  </si>
  <si>
    <t>PKT-2023-03385</t>
  </si>
  <si>
    <t>PKT-2023-03386</t>
  </si>
  <si>
    <t>PKT-2023-03387</t>
  </si>
  <si>
    <t>PKT-2023-03388</t>
  </si>
  <si>
    <t>PKT-2023-03389</t>
  </si>
  <si>
    <t>PKT-2023-03390</t>
  </si>
  <si>
    <t>PKT-2023-03391</t>
  </si>
  <si>
    <t>PKT-2023-03392</t>
  </si>
  <si>
    <t>PKT-2023-03393</t>
  </si>
  <si>
    <t>PKT-2023-03394</t>
  </si>
  <si>
    <t>MT. Quetta 62</t>
  </si>
  <si>
    <t>PKT-2023-03395</t>
  </si>
  <si>
    <t>PKT-2023-03396</t>
  </si>
  <si>
    <t>MV. Punjab 7</t>
  </si>
  <si>
    <t>PKT-2023-03397</t>
  </si>
  <si>
    <t>PKT-2023-03398</t>
  </si>
  <si>
    <t>PKT-2023-03399</t>
  </si>
  <si>
    <t>PKT-2023-03400</t>
  </si>
  <si>
    <t>PKT-2023-03401</t>
  </si>
  <si>
    <t>PKT-2023-03402</t>
  </si>
  <si>
    <t>PKT-2023-03403</t>
  </si>
  <si>
    <t>PKT-2023-03404</t>
  </si>
  <si>
    <t>PKT-2023-03405</t>
  </si>
  <si>
    <t>PKT-2023-03406</t>
  </si>
  <si>
    <t>PKT-2023-03407</t>
  </si>
  <si>
    <t>MT. Sindh 31</t>
  </si>
  <si>
    <t>PKT-2023-03408</t>
  </si>
  <si>
    <t>PKT-2023-03409</t>
  </si>
  <si>
    <t>PKT-2023-03410</t>
  </si>
  <si>
    <t>PKT-2023-03411</t>
  </si>
  <si>
    <t>PKT-2023-03412</t>
  </si>
  <si>
    <t>PKT-2023-03413</t>
  </si>
  <si>
    <t>PKT-2023-03414</t>
  </si>
  <si>
    <t>PKT-2023-03415</t>
  </si>
  <si>
    <t>PKT-2023-03416</t>
  </si>
  <si>
    <t>PKT-2023-03417</t>
  </si>
  <si>
    <t>PKT-2023-03418</t>
  </si>
  <si>
    <t>PKT-2023-03419</t>
  </si>
  <si>
    <t>PKT-2023-03420</t>
  </si>
  <si>
    <t>MT. Khyber 54</t>
  </si>
  <si>
    <t>PKT-2023-03421</t>
  </si>
  <si>
    <t>PKT-2023-03422</t>
  </si>
  <si>
    <t>PKT-2023-03423</t>
  </si>
  <si>
    <t>PKT-2023-03424</t>
  </si>
  <si>
    <t>PKT-2023-03425</t>
  </si>
  <si>
    <t>PKT-2023-03426</t>
  </si>
  <si>
    <t>PKT-2023-03427</t>
  </si>
  <si>
    <t>PKT-2023-03428</t>
  </si>
  <si>
    <t>PKT-2023-03429</t>
  </si>
  <si>
    <t>PKT-2023-03430</t>
  </si>
  <si>
    <t>PKT-2023-03431</t>
  </si>
  <si>
    <t>PKT-2023-03432</t>
  </si>
  <si>
    <t>PKT-2023-03433</t>
  </si>
  <si>
    <t>PKT-2023-03434</t>
  </si>
  <si>
    <t>MV. Peshawar 61</t>
  </si>
  <si>
    <t>PKT-2023-03435</t>
  </si>
  <si>
    <t>PKT-2023-03436</t>
  </si>
  <si>
    <t>PKT-2023-03437</t>
  </si>
  <si>
    <t>PKT-2023-03438</t>
  </si>
  <si>
    <t>PKT-2023-03439</t>
  </si>
  <si>
    <t>PKT-2023-03440</t>
  </si>
  <si>
    <t>PKT-2023-03441</t>
  </si>
  <si>
    <t>PKT-2023-03442</t>
  </si>
  <si>
    <t>PKT-2023-03443</t>
  </si>
  <si>
    <t>PKT-2023-03444</t>
  </si>
  <si>
    <t>PKT-2023-03445</t>
  </si>
  <si>
    <t>PKT-2023-03446</t>
  </si>
  <si>
    <t>PKT-2023-03447</t>
  </si>
  <si>
    <t>PKT-2023-03448</t>
  </si>
  <si>
    <t>PKT-2023-03449</t>
  </si>
  <si>
    <t>PKT-2023-03450</t>
  </si>
  <si>
    <t>PKT-2023-03451</t>
  </si>
  <si>
    <t>PKT-2023-03452</t>
  </si>
  <si>
    <t>PKT-2023-03453</t>
  </si>
  <si>
    <t>PKT-2023-03454</t>
  </si>
  <si>
    <t>PKT-2023-03455</t>
  </si>
  <si>
    <t>PKT-2023-03456</t>
  </si>
  <si>
    <t>PKT-2023-03457</t>
  </si>
  <si>
    <t>PKT-2023-03458</t>
  </si>
  <si>
    <t>PKT-2023-03459</t>
  </si>
  <si>
    <t>PKT-2023-03460</t>
  </si>
  <si>
    <t>PKT-2023-03461</t>
  </si>
  <si>
    <t>PKT-2023-03462</t>
  </si>
  <si>
    <t>PKT-2023-03463</t>
  </si>
  <si>
    <t>PKT-2023-03464</t>
  </si>
  <si>
    <t>PKT-2023-03465</t>
  </si>
  <si>
    <t>PKT-2023-03466</t>
  </si>
  <si>
    <t>PKT-2023-03467</t>
  </si>
  <si>
    <t>MV. Peshawar 47</t>
  </si>
  <si>
    <t>PKT-2023-03468</t>
  </si>
  <si>
    <t>PKT-2023-03469</t>
  </si>
  <si>
    <t>PKT-2023-03470</t>
  </si>
  <si>
    <t>PKT-2023-03471</t>
  </si>
  <si>
    <t>PKT-2023-03472</t>
  </si>
  <si>
    <t>PKT-2023-03473</t>
  </si>
  <si>
    <t>PKT-2023-03474</t>
  </si>
  <si>
    <t>PKT-2023-03475</t>
  </si>
  <si>
    <t>PKT-2023-03476</t>
  </si>
  <si>
    <t>PKT-2023-03477</t>
  </si>
  <si>
    <t>PKT-2023-03478</t>
  </si>
  <si>
    <t>PKT-2023-03479</t>
  </si>
  <si>
    <t>PKT-2023-03480</t>
  </si>
  <si>
    <t>PKT-2023-03481</t>
  </si>
  <si>
    <t>PKT-2023-03482</t>
  </si>
  <si>
    <t>PKT-2023-03483</t>
  </si>
  <si>
    <t>PKT-2023-03484</t>
  </si>
  <si>
    <t>MV. Lahore 66</t>
  </si>
  <si>
    <t>PKT-2023-03485</t>
  </si>
  <si>
    <t>PKT-2023-03486</t>
  </si>
  <si>
    <t>PKT-2023-03487</t>
  </si>
  <si>
    <t>PKT-2023-03488</t>
  </si>
  <si>
    <t>PKT-2023-03489</t>
  </si>
  <si>
    <t>PKT-2023-03490</t>
  </si>
  <si>
    <t>PKT-2023-03491</t>
  </si>
  <si>
    <t>PKT-2023-03492</t>
  </si>
  <si>
    <t>PKT-2023-03493</t>
  </si>
  <si>
    <t>PKT-2023-03494</t>
  </si>
  <si>
    <t>PKT-2023-03495</t>
  </si>
  <si>
    <t>PKT-2023-03496</t>
  </si>
  <si>
    <t>PKT-2023-03497</t>
  </si>
  <si>
    <t>PKT-2023-03498</t>
  </si>
  <si>
    <t>PKT-2023-03499</t>
  </si>
  <si>
    <t>PKT-2023-03500</t>
  </si>
  <si>
    <t>PKT-2023-03501</t>
  </si>
  <si>
    <t>PKT-2023-03502</t>
  </si>
  <si>
    <t>PKT-2023-03503</t>
  </si>
  <si>
    <t>PKT-2023-03504</t>
  </si>
  <si>
    <t>PKT-2023-03505</t>
  </si>
  <si>
    <t>PKT-2023-03506</t>
  </si>
  <si>
    <t>PKT-2023-03507</t>
  </si>
  <si>
    <t>PKT-2023-03508</t>
  </si>
  <si>
    <t>PKT-2023-03509</t>
  </si>
  <si>
    <t>PKT-2023-03510</t>
  </si>
  <si>
    <t>PKT-2023-03511</t>
  </si>
  <si>
    <t>PKT-2023-03512</t>
  </si>
  <si>
    <t>PKT-2023-03513</t>
  </si>
  <si>
    <t>PKT-2023-03514</t>
  </si>
  <si>
    <t>PKT-2023-03515</t>
  </si>
  <si>
    <t>PKT-2023-03516</t>
  </si>
  <si>
    <t>PKT-2023-03517</t>
  </si>
  <si>
    <t>PKT-2023-03518</t>
  </si>
  <si>
    <t>PKT-2023-03519</t>
  </si>
  <si>
    <t>PKT-2023-03520</t>
  </si>
  <si>
    <t>PKT-2023-03521</t>
  </si>
  <si>
    <t>PKT-2023-03522</t>
  </si>
  <si>
    <t>MV. Peshawar 72</t>
  </si>
  <si>
    <t>PKT-2023-03523</t>
  </si>
  <si>
    <t>PKT-2023-03524</t>
  </si>
  <si>
    <t>PKT-2023-03525</t>
  </si>
  <si>
    <t>PKT-2023-03526</t>
  </si>
  <si>
    <t>PKT-2023-03527</t>
  </si>
  <si>
    <t>PKT-2023-03528</t>
  </si>
  <si>
    <t>PKT-2023-03529</t>
  </si>
  <si>
    <t>PKT-2023-03530</t>
  </si>
  <si>
    <t>PKT-2023-03531</t>
  </si>
  <si>
    <t>PKT-2023-03532</t>
  </si>
  <si>
    <t>PKT-2023-03533</t>
  </si>
  <si>
    <t>PKT-2023-03534</t>
  </si>
  <si>
    <t>PKT-2023-03535</t>
  </si>
  <si>
    <t>PKT-2023-03536</t>
  </si>
  <si>
    <t>PKT-2023-03537</t>
  </si>
  <si>
    <t>PKT-2023-03538</t>
  </si>
  <si>
    <t>PKT-2023-03539</t>
  </si>
  <si>
    <t>PKT-2023-03540</t>
  </si>
  <si>
    <t>PKT-2023-03541</t>
  </si>
  <si>
    <t>PKT-2023-03542</t>
  </si>
  <si>
    <t>PKT-2023-03543</t>
  </si>
  <si>
    <t>PKT-2023-03544</t>
  </si>
  <si>
    <t>PKT-2023-03545</t>
  </si>
  <si>
    <t>PKT-2023-03546</t>
  </si>
  <si>
    <t>PKT-2023-03547</t>
  </si>
  <si>
    <t>PKT-2023-03548</t>
  </si>
  <si>
    <t>PKT-2023-03549</t>
  </si>
  <si>
    <t>MV. Karachi 94</t>
  </si>
  <si>
    <t>PKT-2023-03550</t>
  </si>
  <si>
    <t>PKT-2023-03551</t>
  </si>
  <si>
    <t>PKT-2023-03552</t>
  </si>
  <si>
    <t>PKT-2023-03553</t>
  </si>
  <si>
    <t>PKT-2023-03554</t>
  </si>
  <si>
    <t>PKT-2023-03555</t>
  </si>
  <si>
    <t>PKT-2023-03556</t>
  </si>
  <si>
    <t>PKT-2023-03557</t>
  </si>
  <si>
    <t>PKT-2023-03558</t>
  </si>
  <si>
    <t>PKT-2023-03559</t>
  </si>
  <si>
    <t>PKT-2023-03560</t>
  </si>
  <si>
    <t>MT. Quetta 43</t>
  </si>
  <si>
    <t>PKT-2023-03561</t>
  </si>
  <si>
    <t>PKT-2023-03562</t>
  </si>
  <si>
    <t>PKT-2023-03563</t>
  </si>
  <si>
    <t>PKT-2023-03564</t>
  </si>
  <si>
    <t>MT. Pakistan 7</t>
  </si>
  <si>
    <t>PKT-2023-03565</t>
  </si>
  <si>
    <t>PKT-2023-03566</t>
  </si>
  <si>
    <t>PKT-2023-03567</t>
  </si>
  <si>
    <t>PKT-2023-03568</t>
  </si>
  <si>
    <t>PKT-2023-03569</t>
  </si>
  <si>
    <t>PKT-2023-03570</t>
  </si>
  <si>
    <t>PKT-2023-03571</t>
  </si>
  <si>
    <t>PKT-2023-03572</t>
  </si>
  <si>
    <t>PKT-2023-03573</t>
  </si>
  <si>
    <t>PKT-2023-03574</t>
  </si>
  <si>
    <t>MV. Indus 33</t>
  </si>
  <si>
    <t>PKT-2023-03575</t>
  </si>
  <si>
    <t>PKT-2023-03576</t>
  </si>
  <si>
    <t>PKT-2023-03577</t>
  </si>
  <si>
    <t>PKT-2023-03578</t>
  </si>
  <si>
    <t>PKT-2023-03579</t>
  </si>
  <si>
    <t>PKT-2023-03580</t>
  </si>
  <si>
    <t>PKT-2023-03581</t>
  </si>
  <si>
    <t>PKT-2023-03582</t>
  </si>
  <si>
    <t>MT. Quetta 51</t>
  </si>
  <si>
    <t>PKT-2023-03583</t>
  </si>
  <si>
    <t>PKT-2023-03584</t>
  </si>
  <si>
    <t>PKT-2023-03585</t>
  </si>
  <si>
    <t>PKT-2023-03586</t>
  </si>
  <si>
    <t>PKT-2023-03587</t>
  </si>
  <si>
    <t>PKT-2023-03588</t>
  </si>
  <si>
    <t>PKT-2023-03589</t>
  </si>
  <si>
    <t>PKT-2023-03590</t>
  </si>
  <si>
    <t>PKT-2023-03591</t>
  </si>
  <si>
    <t>PKT-2023-03592</t>
  </si>
  <si>
    <t>PKT-2023-03593</t>
  </si>
  <si>
    <t>PKT-2023-03594</t>
  </si>
  <si>
    <t>PKT-2023-03595</t>
  </si>
  <si>
    <t>PKT-2023-03596</t>
  </si>
  <si>
    <t>PKT-2023-03597</t>
  </si>
  <si>
    <t>MT. Arabian 69</t>
  </si>
  <si>
    <t>PKT-2023-03598</t>
  </si>
  <si>
    <t>PKT-2023-03599</t>
  </si>
  <si>
    <t>PKT-2023-03600</t>
  </si>
  <si>
    <t>PKT-2024-03601</t>
  </si>
  <si>
    <t>PKT-2024-03602</t>
  </si>
  <si>
    <t>PKT-2024-03603</t>
  </si>
  <si>
    <t>PKT-2024-03604</t>
  </si>
  <si>
    <t>PKT-2024-03605</t>
  </si>
  <si>
    <t>PKT-2024-03606</t>
  </si>
  <si>
    <t>PKT-2024-03607</t>
  </si>
  <si>
    <t>PKT-2024-03608</t>
  </si>
  <si>
    <t>PKT-2024-03609</t>
  </si>
  <si>
    <t>PKT-2024-03610</t>
  </si>
  <si>
    <t>PKT-2024-03611</t>
  </si>
  <si>
    <t>PKT-2024-03612</t>
  </si>
  <si>
    <t>PKT-2024-03613</t>
  </si>
  <si>
    <t>PKT-2024-03614</t>
  </si>
  <si>
    <t>PKT-2024-03615</t>
  </si>
  <si>
    <t>PKT-2024-03616</t>
  </si>
  <si>
    <t>PKT-2024-03617</t>
  </si>
  <si>
    <t>PKT-2024-03618</t>
  </si>
  <si>
    <t>PKT-2024-03619</t>
  </si>
  <si>
    <t>PKT-2024-03620</t>
  </si>
  <si>
    <t>PKT-2024-03621</t>
  </si>
  <si>
    <t>PKT-2024-03622</t>
  </si>
  <si>
    <t>PKT-2024-03623</t>
  </si>
  <si>
    <t>MT. Khyber 22</t>
  </si>
  <si>
    <t>PKT-2024-03624</t>
  </si>
  <si>
    <t>PKT-2024-03625</t>
  </si>
  <si>
    <t>PKT-2024-03626</t>
  </si>
  <si>
    <t>PKT-2024-03627</t>
  </si>
  <si>
    <t>MV. Indus 24</t>
  </si>
  <si>
    <t>PKT-2024-03628</t>
  </si>
  <si>
    <t>PKT-2024-03629</t>
  </si>
  <si>
    <t>PKT-2024-03630</t>
  </si>
  <si>
    <t>PKT-2024-03631</t>
  </si>
  <si>
    <t>PKT-2024-03632</t>
  </si>
  <si>
    <t>PKT-2024-03633</t>
  </si>
  <si>
    <t>PKT-2024-03634</t>
  </si>
  <si>
    <t>PKT-2024-03635</t>
  </si>
  <si>
    <t>PKT-2024-03636</t>
  </si>
  <si>
    <t>PKT-2024-03637</t>
  </si>
  <si>
    <t>PKT-2024-03638</t>
  </si>
  <si>
    <t>PKT-2024-03639</t>
  </si>
  <si>
    <t>PKT-2024-03640</t>
  </si>
  <si>
    <t>PKT-2024-03641</t>
  </si>
  <si>
    <t>PKT-2024-03642</t>
  </si>
  <si>
    <t>PKT-2024-03643</t>
  </si>
  <si>
    <t>PKT-2024-03644</t>
  </si>
  <si>
    <t>PKT-2024-03645</t>
  </si>
  <si>
    <t>PKT-2024-03646</t>
  </si>
  <si>
    <t>PKT-2024-03647</t>
  </si>
  <si>
    <t>PKT-2024-03648</t>
  </si>
  <si>
    <t>MT. Khyber 56</t>
  </si>
  <si>
    <t>PKT-2024-03649</t>
  </si>
  <si>
    <t>PKT-2024-03650</t>
  </si>
  <si>
    <t>PKT-2024-03651</t>
  </si>
  <si>
    <t>PKT-2024-03652</t>
  </si>
  <si>
    <t>PKT-2024-03653</t>
  </si>
  <si>
    <t>PKT-2024-03654</t>
  </si>
  <si>
    <t>PKT-2024-03655</t>
  </si>
  <si>
    <t>PKT-2024-03656</t>
  </si>
  <si>
    <t>PKT-2024-03657</t>
  </si>
  <si>
    <t>PKT-2024-03658</t>
  </si>
  <si>
    <t>PKT-2024-03659</t>
  </si>
  <si>
    <t>PKT-2024-03660</t>
  </si>
  <si>
    <t>PKT-2024-03661</t>
  </si>
  <si>
    <t>PKT-2024-03662</t>
  </si>
  <si>
    <t>PKT-2024-03663</t>
  </si>
  <si>
    <t>PKT-2024-03664</t>
  </si>
  <si>
    <t>PKT-2024-03665</t>
  </si>
  <si>
    <t>PKT-2024-03666</t>
  </si>
  <si>
    <t>PKT-2024-03667</t>
  </si>
  <si>
    <t>PKT-2024-03668</t>
  </si>
  <si>
    <t>PKT-2024-03669</t>
  </si>
  <si>
    <t>PKT-2024-03670</t>
  </si>
  <si>
    <t>PKT-2024-03671</t>
  </si>
  <si>
    <t>PKT-2024-03672</t>
  </si>
  <si>
    <t>PKT-2024-03673</t>
  </si>
  <si>
    <t>PKT-2024-03674</t>
  </si>
  <si>
    <t>PKT-2024-03675</t>
  </si>
  <si>
    <t>PKT-2024-03676</t>
  </si>
  <si>
    <t>PKT-2024-03677</t>
  </si>
  <si>
    <t>PKT-2024-03678</t>
  </si>
  <si>
    <t>PKT-2024-03679</t>
  </si>
  <si>
    <t>PKT-2024-03680</t>
  </si>
  <si>
    <t>PKT-2024-03681</t>
  </si>
  <si>
    <t>PKT-2024-03682</t>
  </si>
  <si>
    <t>PKT-2024-03683</t>
  </si>
  <si>
    <t>PKT-2024-03684</t>
  </si>
  <si>
    <t>PKT-2024-03685</t>
  </si>
  <si>
    <t>PKT-2024-03686</t>
  </si>
  <si>
    <t>PKT-2024-03687</t>
  </si>
  <si>
    <t>PKT-2024-03688</t>
  </si>
  <si>
    <t>PKT-2024-03689</t>
  </si>
  <si>
    <t>PKT-2024-03690</t>
  </si>
  <si>
    <t>PKT-2024-03691</t>
  </si>
  <si>
    <t>PKT-2024-03692</t>
  </si>
  <si>
    <t>PKT-2024-03693</t>
  </si>
  <si>
    <t>PKT-2024-03694</t>
  </si>
  <si>
    <t>PKT-2024-03695</t>
  </si>
  <si>
    <t>PKT-2024-03696</t>
  </si>
  <si>
    <t>PKT-2024-03697</t>
  </si>
  <si>
    <t>PKT-2024-03698</t>
  </si>
  <si>
    <t>PKT-2024-03699</t>
  </si>
  <si>
    <t>PKT-2024-03700</t>
  </si>
  <si>
    <t>PKT-2024-03701</t>
  </si>
  <si>
    <t>PKT-2024-03702</t>
  </si>
  <si>
    <t>PKT-2024-03703</t>
  </si>
  <si>
    <t>PKT-2024-03704</t>
  </si>
  <si>
    <t>PKT-2024-03705</t>
  </si>
  <si>
    <t>PKT-2024-03706</t>
  </si>
  <si>
    <t>PKT-2024-03707</t>
  </si>
  <si>
    <t>PKT-2024-03708</t>
  </si>
  <si>
    <t>PKT-2024-03709</t>
  </si>
  <si>
    <t>PKT-2024-03710</t>
  </si>
  <si>
    <t>PKT-2024-03711</t>
  </si>
  <si>
    <t>MV. Lahore 37</t>
  </si>
  <si>
    <t>PKT-2024-03712</t>
  </si>
  <si>
    <t>PKT-2024-03713</t>
  </si>
  <si>
    <t>PKT-2024-03714</t>
  </si>
  <si>
    <t>PKT-2024-03715</t>
  </si>
  <si>
    <t>PKT-2024-03716</t>
  </si>
  <si>
    <t>PKT-2024-03717</t>
  </si>
  <si>
    <t>PKT-2024-03718</t>
  </si>
  <si>
    <t>PKT-2024-03719</t>
  </si>
  <si>
    <t>PKT-2024-03720</t>
  </si>
  <si>
    <t>PKT-2024-03721</t>
  </si>
  <si>
    <t>PKT-2024-03722</t>
  </si>
  <si>
    <t>PKT-2024-03723</t>
  </si>
  <si>
    <t>PKT-2024-03724</t>
  </si>
  <si>
    <t>PKT-2024-03725</t>
  </si>
  <si>
    <t>PKT-2024-03726</t>
  </si>
  <si>
    <t>PKT-2024-03727</t>
  </si>
  <si>
    <t>PKT-2024-03728</t>
  </si>
  <si>
    <t>PKT-2024-03729</t>
  </si>
  <si>
    <t>PKT-2024-03730</t>
  </si>
  <si>
    <t>PKT-2024-03731</t>
  </si>
  <si>
    <t>MV. Indus 99</t>
  </si>
  <si>
    <t>PKT-2024-03732</t>
  </si>
  <si>
    <t>PKT-2024-03733</t>
  </si>
  <si>
    <t>PKT-2024-03734</t>
  </si>
  <si>
    <t>PKT-2024-03735</t>
  </si>
  <si>
    <t>PKT-2024-03736</t>
  </si>
  <si>
    <t>PKT-2024-03737</t>
  </si>
  <si>
    <t>PKT-2024-03738</t>
  </si>
  <si>
    <t>PKT-2024-03739</t>
  </si>
  <si>
    <t>PKT-2024-03740</t>
  </si>
  <si>
    <t>PKT-2024-03741</t>
  </si>
  <si>
    <t>PKT-2024-03742</t>
  </si>
  <si>
    <t>PKT-2024-03743</t>
  </si>
  <si>
    <t>PKT-2024-03744</t>
  </si>
  <si>
    <t>PKT-2024-03745</t>
  </si>
  <si>
    <t>PKT-2024-03746</t>
  </si>
  <si>
    <t>PKT-2024-03747</t>
  </si>
  <si>
    <t>PKT-2024-03748</t>
  </si>
  <si>
    <t>PKT-2024-03749</t>
  </si>
  <si>
    <t>MV. Punjab 28</t>
  </si>
  <si>
    <t>PKT-2024-03750</t>
  </si>
  <si>
    <t>PKT-2024-03751</t>
  </si>
  <si>
    <t>PKT-2024-03752</t>
  </si>
  <si>
    <t>PKT-2024-03753</t>
  </si>
  <si>
    <t>PKT-2024-03754</t>
  </si>
  <si>
    <t>PKT-2024-03755</t>
  </si>
  <si>
    <t>PKT-2024-03756</t>
  </si>
  <si>
    <t>PKT-2024-03757</t>
  </si>
  <si>
    <t>PKT-2024-03758</t>
  </si>
  <si>
    <t>PKT-2024-03759</t>
  </si>
  <si>
    <t>PKT-2024-03760</t>
  </si>
  <si>
    <t>PKT-2024-03761</t>
  </si>
  <si>
    <t>PKT-2024-03762</t>
  </si>
  <si>
    <t>PKT-2024-03763</t>
  </si>
  <si>
    <t>PKT-2024-03764</t>
  </si>
  <si>
    <t>PKT-2024-03765</t>
  </si>
  <si>
    <t>PKT-2024-03766</t>
  </si>
  <si>
    <t>PKT-2024-03767</t>
  </si>
  <si>
    <t>PKT-2024-03768</t>
  </si>
  <si>
    <t>PKT-2024-03769</t>
  </si>
  <si>
    <t>PKT-2024-03770</t>
  </si>
  <si>
    <t>PKT-2024-03771</t>
  </si>
  <si>
    <t>PKT-2024-03772</t>
  </si>
  <si>
    <t>PKT-2024-03773</t>
  </si>
  <si>
    <t>MV. Karachi 36</t>
  </si>
  <si>
    <t>PKT-2024-03774</t>
  </si>
  <si>
    <t>PKT-2024-03775</t>
  </si>
  <si>
    <t>PKT-2024-03776</t>
  </si>
  <si>
    <t>PKT-2024-03777</t>
  </si>
  <si>
    <t>PKT-2024-03778</t>
  </si>
  <si>
    <t>PKT-2024-03779</t>
  </si>
  <si>
    <t>PKT-2024-03780</t>
  </si>
  <si>
    <t>PKT-2024-03781</t>
  </si>
  <si>
    <t>PKT-2024-03782</t>
  </si>
  <si>
    <t>PKT-2024-03783</t>
  </si>
  <si>
    <t>PKT-2024-03784</t>
  </si>
  <si>
    <t>PKT-2024-03785</t>
  </si>
  <si>
    <t>PKT-2024-03786</t>
  </si>
  <si>
    <t>PKT-2024-03787</t>
  </si>
  <si>
    <t>PKT-2024-03788</t>
  </si>
  <si>
    <t>PKT-2024-03789</t>
  </si>
  <si>
    <t>PKT-2024-03790</t>
  </si>
  <si>
    <t>MT. Balochistan 45</t>
  </si>
  <si>
    <t>PKT-2024-03791</t>
  </si>
  <si>
    <t>PKT-2024-03792</t>
  </si>
  <si>
    <t>PKT-2024-03793</t>
  </si>
  <si>
    <t>PKT-2024-03794</t>
  </si>
  <si>
    <t>PKT-2024-03795</t>
  </si>
  <si>
    <t>PKT-2024-03796</t>
  </si>
  <si>
    <t>PKT-2024-03797</t>
  </si>
  <si>
    <t>PKT-2024-03798</t>
  </si>
  <si>
    <t>PKT-2024-03799</t>
  </si>
  <si>
    <t>PKT-2024-03800</t>
  </si>
  <si>
    <t>PKT-2024-03801</t>
  </si>
  <si>
    <t>PKT-2024-03802</t>
  </si>
  <si>
    <t>PKT-2024-03803</t>
  </si>
  <si>
    <t>PKT-2024-03804</t>
  </si>
  <si>
    <t>PKT-2024-03805</t>
  </si>
  <si>
    <t>PKT-2024-03806</t>
  </si>
  <si>
    <t>PKT-2024-03807</t>
  </si>
  <si>
    <t>PKT-2024-03808</t>
  </si>
  <si>
    <t>MT. Quetta 16</t>
  </si>
  <si>
    <t>PKT-2024-03809</t>
  </si>
  <si>
    <t>MT. Balochistan 2</t>
  </si>
  <si>
    <t>PKT-2024-03810</t>
  </si>
  <si>
    <t>PKT-2024-03811</t>
  </si>
  <si>
    <t>PKT-2024-03812</t>
  </si>
  <si>
    <t>MT. Arabian 57</t>
  </si>
  <si>
    <t>PKT-2024-03813</t>
  </si>
  <si>
    <t>PKT-2024-03814</t>
  </si>
  <si>
    <t>PKT-2024-03815</t>
  </si>
  <si>
    <t>PKT-2024-03816</t>
  </si>
  <si>
    <t>PKT-2024-03817</t>
  </si>
  <si>
    <t>PKT-2024-03818</t>
  </si>
  <si>
    <t>PKT-2024-03819</t>
  </si>
  <si>
    <t>MT. Pakistan 75</t>
  </si>
  <si>
    <t>PKT-2024-03820</t>
  </si>
  <si>
    <t>PKT-2024-03821</t>
  </si>
  <si>
    <t>PKT-2024-03822</t>
  </si>
  <si>
    <t>PKT-2024-03823</t>
  </si>
  <si>
    <t>PKT-2024-03824</t>
  </si>
  <si>
    <t>PKT-2024-03825</t>
  </si>
  <si>
    <t>PKT-2024-03826</t>
  </si>
  <si>
    <t>PKT-2024-03827</t>
  </si>
  <si>
    <t>PKT-2024-03828</t>
  </si>
  <si>
    <t>PKT-2024-03829</t>
  </si>
  <si>
    <t>PKT-2024-03830</t>
  </si>
  <si>
    <t>PKT-2024-03831</t>
  </si>
  <si>
    <t>PKT-2024-03832</t>
  </si>
  <si>
    <t>PKT-2024-03833</t>
  </si>
  <si>
    <t>PKT-2024-03834</t>
  </si>
  <si>
    <t>MV. Indus 23</t>
  </si>
  <si>
    <t>PKT-2024-03835</t>
  </si>
  <si>
    <t>PKT-2024-03836</t>
  </si>
  <si>
    <t>PKT-2024-03837</t>
  </si>
  <si>
    <t>PKT-2024-03838</t>
  </si>
  <si>
    <t>PKT-2024-03839</t>
  </si>
  <si>
    <t>PKT-2024-03840</t>
  </si>
  <si>
    <t>PKT-2024-03841</t>
  </si>
  <si>
    <t>PKT-2024-03842</t>
  </si>
  <si>
    <t>PKT-2024-03843</t>
  </si>
  <si>
    <t>MV. Peshawar 17</t>
  </si>
  <si>
    <t>PKT-2024-03844</t>
  </si>
  <si>
    <t>PKT-2024-03845</t>
  </si>
  <si>
    <t>PKT-2024-03846</t>
  </si>
  <si>
    <t>PKT-2024-03847</t>
  </si>
  <si>
    <t>PKT-2024-03848</t>
  </si>
  <si>
    <t>PKT-2024-03849</t>
  </si>
  <si>
    <t>PKT-2024-03850</t>
  </si>
  <si>
    <t>PKT-2024-03851</t>
  </si>
  <si>
    <t>PKT-2024-03852</t>
  </si>
  <si>
    <t>PKT-2024-03853</t>
  </si>
  <si>
    <t>PKT-2024-03854</t>
  </si>
  <si>
    <t>PKT-2024-03855</t>
  </si>
  <si>
    <t>PKT-2024-03856</t>
  </si>
  <si>
    <t>PKT-2024-03857</t>
  </si>
  <si>
    <t>PKT-2024-03858</t>
  </si>
  <si>
    <t>PKT-2024-03859</t>
  </si>
  <si>
    <t>PKT-2024-03860</t>
  </si>
  <si>
    <t>PKT-2024-03861</t>
  </si>
  <si>
    <t>PKT-2024-03862</t>
  </si>
  <si>
    <t>PKT-2024-03863</t>
  </si>
  <si>
    <t>PKT-2024-03864</t>
  </si>
  <si>
    <t>PKT-2024-03865</t>
  </si>
  <si>
    <t>PKT-2024-03866</t>
  </si>
  <si>
    <t>PKT-2024-03867</t>
  </si>
  <si>
    <t>PKT-2024-03868</t>
  </si>
  <si>
    <t>PKT-2024-03869</t>
  </si>
  <si>
    <t>PKT-2024-03870</t>
  </si>
  <si>
    <t>PKT-2024-03871</t>
  </si>
  <si>
    <t>PKT-2024-03872</t>
  </si>
  <si>
    <t>PKT-2024-03873</t>
  </si>
  <si>
    <t>PKT-2024-03874</t>
  </si>
  <si>
    <t>PKT-2024-03875</t>
  </si>
  <si>
    <t>PKT-2024-03876</t>
  </si>
  <si>
    <t>PKT-2024-03877</t>
  </si>
  <si>
    <t>PKT-2024-03878</t>
  </si>
  <si>
    <t>PKT-2024-03879</t>
  </si>
  <si>
    <t>PKT-2024-03880</t>
  </si>
  <si>
    <t>PKT-2024-03881</t>
  </si>
  <si>
    <t>PKT-2024-03882</t>
  </si>
  <si>
    <t>PKT-2024-03883</t>
  </si>
  <si>
    <t>PKT-2024-03884</t>
  </si>
  <si>
    <t>PKT-2024-03885</t>
  </si>
  <si>
    <t>PKT-2024-03886</t>
  </si>
  <si>
    <t>PKT-2024-03887</t>
  </si>
  <si>
    <t>PKT-2024-03888</t>
  </si>
  <si>
    <t>PKT-2024-03889</t>
  </si>
  <si>
    <t>PKT-2024-03890</t>
  </si>
  <si>
    <t>PKT-2024-03891</t>
  </si>
  <si>
    <t>PKT-2024-03892</t>
  </si>
  <si>
    <t>PKT-2024-03893</t>
  </si>
  <si>
    <t>PKT-2024-03894</t>
  </si>
  <si>
    <t>PKT-2024-03895</t>
  </si>
  <si>
    <t>PKT-2024-03896</t>
  </si>
  <si>
    <t>PKT-2024-03897</t>
  </si>
  <si>
    <t>PKT-2024-03898</t>
  </si>
  <si>
    <t>PKT-2024-03899</t>
  </si>
  <si>
    <t>PKT-2024-03900</t>
  </si>
  <si>
    <t>PKT-2024-03901</t>
  </si>
  <si>
    <t>PKT-2024-03902</t>
  </si>
  <si>
    <t>PKT-2024-03903</t>
  </si>
  <si>
    <t>PKT-2024-03904</t>
  </si>
  <si>
    <t>PKT-2024-03905</t>
  </si>
  <si>
    <t>PKT-2024-03906</t>
  </si>
  <si>
    <t>PKT-2024-03907</t>
  </si>
  <si>
    <t>PKT-2024-03908</t>
  </si>
  <si>
    <t>PKT-2024-03909</t>
  </si>
  <si>
    <t>PKT-2024-03910</t>
  </si>
  <si>
    <t>PKT-2024-03911</t>
  </si>
  <si>
    <t>PKT-2024-03912</t>
  </si>
  <si>
    <t>PKT-2024-03913</t>
  </si>
  <si>
    <t>PKT-2024-03914</t>
  </si>
  <si>
    <t>PKT-2024-03915</t>
  </si>
  <si>
    <t>PKT-2024-03916</t>
  </si>
  <si>
    <t>PKT-2024-03917</t>
  </si>
  <si>
    <t>PKT-2024-03918</t>
  </si>
  <si>
    <t>MV. Indus 47</t>
  </si>
  <si>
    <t>PKT-2024-03919</t>
  </si>
  <si>
    <t>PKT-2024-03920</t>
  </si>
  <si>
    <t>PKT-2024-03921</t>
  </si>
  <si>
    <t>PKT-2024-03922</t>
  </si>
  <si>
    <t>PKT-2024-03923</t>
  </si>
  <si>
    <t>PKT-2024-03924</t>
  </si>
  <si>
    <t>PKT-2024-03925</t>
  </si>
  <si>
    <t>PKT-2024-03926</t>
  </si>
  <si>
    <t>MV. Gwadar 29</t>
  </si>
  <si>
    <t>PKT-2024-03927</t>
  </si>
  <si>
    <t>PKT-2024-03928</t>
  </si>
  <si>
    <t>PKT-2024-03929</t>
  </si>
  <si>
    <t>PKT-2024-03930</t>
  </si>
  <si>
    <t>PKT-2024-03931</t>
  </si>
  <si>
    <t>PKT-2024-03932</t>
  </si>
  <si>
    <t>MV. Indus 67</t>
  </si>
  <si>
    <t>PKT-2024-03933</t>
  </si>
  <si>
    <t>PKT-2024-03934</t>
  </si>
  <si>
    <t>MT. Sindh 33</t>
  </si>
  <si>
    <t>PKT-2024-03935</t>
  </si>
  <si>
    <t>PKT-2024-03936</t>
  </si>
  <si>
    <t>PKT-2024-03937</t>
  </si>
  <si>
    <t>PKT-2024-03938</t>
  </si>
  <si>
    <t>PKT-2024-03939</t>
  </si>
  <si>
    <t>PKT-2024-03940</t>
  </si>
  <si>
    <t>PKT-2024-03941</t>
  </si>
  <si>
    <t>PKT-2024-03942</t>
  </si>
  <si>
    <t>PKT-2024-03943</t>
  </si>
  <si>
    <t>PKT-2024-03944</t>
  </si>
  <si>
    <t>PKT-2024-03945</t>
  </si>
  <si>
    <t>PKT-2024-03946</t>
  </si>
  <si>
    <t>PKT-2024-03947</t>
  </si>
  <si>
    <t>PKT-2024-03948</t>
  </si>
  <si>
    <t>PKT-2024-03949</t>
  </si>
  <si>
    <t>PKT-2024-03950</t>
  </si>
  <si>
    <t>PKT-2024-03951</t>
  </si>
  <si>
    <t>MT. Pakistan 19</t>
  </si>
  <si>
    <t>PKT-2024-03952</t>
  </si>
  <si>
    <t>PKT-2024-03953</t>
  </si>
  <si>
    <t>PKT-2024-03954</t>
  </si>
  <si>
    <t>PKT-2024-03955</t>
  </si>
  <si>
    <t>PKT-2024-03956</t>
  </si>
  <si>
    <t>PKT-2024-03957</t>
  </si>
  <si>
    <t>PKT-2024-03958</t>
  </si>
  <si>
    <t>PKT-2024-03959</t>
  </si>
  <si>
    <t>PKT-2024-03960</t>
  </si>
  <si>
    <t>PKT-2024-03961</t>
  </si>
  <si>
    <t>PKT-2024-03962</t>
  </si>
  <si>
    <t>PKT-2024-03963</t>
  </si>
  <si>
    <t>PKT-2024-03964</t>
  </si>
  <si>
    <t>PKT-2024-03965</t>
  </si>
  <si>
    <t>PKT-2024-03966</t>
  </si>
  <si>
    <t>PKT-2024-03967</t>
  </si>
  <si>
    <t>PKT-2024-03968</t>
  </si>
  <si>
    <t>PKT-2024-03969</t>
  </si>
  <si>
    <t>PKT-2024-03970</t>
  </si>
  <si>
    <t>PKT-2024-03971</t>
  </si>
  <si>
    <t>PKT-2024-03972</t>
  </si>
  <si>
    <t>PKT-2024-03973</t>
  </si>
  <si>
    <t>MT. Khyber 35</t>
  </si>
  <si>
    <t>PKT-2024-03974</t>
  </si>
  <si>
    <t>PKT-2024-03975</t>
  </si>
  <si>
    <t>PKT-2024-03976</t>
  </si>
  <si>
    <t>PKT-2024-03977</t>
  </si>
  <si>
    <t>PKT-2024-03978</t>
  </si>
  <si>
    <t>PKT-2024-03979</t>
  </si>
  <si>
    <t>PKT-2024-03980</t>
  </si>
  <si>
    <t>PKT-2024-03981</t>
  </si>
  <si>
    <t>PKT-2024-03982</t>
  </si>
  <si>
    <t>PKT-2024-03983</t>
  </si>
  <si>
    <t>PKT-2024-03984</t>
  </si>
  <si>
    <t>PKT-2024-03985</t>
  </si>
  <si>
    <t>MT. Sindh 48</t>
  </si>
  <si>
    <t>PKT-2024-03986</t>
  </si>
  <si>
    <t>PKT-2024-03987</t>
  </si>
  <si>
    <t>PKT-2024-03988</t>
  </si>
  <si>
    <t>PKT-2024-03989</t>
  </si>
  <si>
    <t>PKT-2024-03990</t>
  </si>
  <si>
    <t>PKT-2024-03991</t>
  </si>
  <si>
    <t>PKT-2024-03992</t>
  </si>
  <si>
    <t>PKT-2024-03993</t>
  </si>
  <si>
    <t>PKT-2024-03994</t>
  </si>
  <si>
    <t>PKT-2024-03995</t>
  </si>
  <si>
    <t>PKT-2024-03996</t>
  </si>
  <si>
    <t>PKT-2024-03997</t>
  </si>
  <si>
    <t>PKT-2024-03998</t>
  </si>
  <si>
    <t>PKT-2024-03999</t>
  </si>
  <si>
    <t>PKT-2024-04000</t>
  </si>
  <si>
    <t>PKT-2024-04001</t>
  </si>
  <si>
    <t>PKT-2024-04002</t>
  </si>
  <si>
    <t>PKT-2024-04003</t>
  </si>
  <si>
    <t>PKT-2024-04004</t>
  </si>
  <si>
    <t>PKT-2024-04005</t>
  </si>
  <si>
    <t>PKT-2024-04006</t>
  </si>
  <si>
    <t>PKT-2024-04007</t>
  </si>
  <si>
    <t>PKT-2024-04008</t>
  </si>
  <si>
    <t>PKT-2024-04009</t>
  </si>
  <si>
    <t>PKT-2024-04010</t>
  </si>
  <si>
    <t>PKT-2024-04011</t>
  </si>
  <si>
    <t>PKT-2024-04012</t>
  </si>
  <si>
    <t>PKT-2024-04013</t>
  </si>
  <si>
    <t>PKT-2024-04014</t>
  </si>
  <si>
    <t>PKT-2024-04015</t>
  </si>
  <si>
    <t>MV. Gwadar 93</t>
  </si>
  <si>
    <t>PKT-2024-04016</t>
  </si>
  <si>
    <t>PKT-2024-04017</t>
  </si>
  <si>
    <t>PKT-2024-04018</t>
  </si>
  <si>
    <t>PKT-2024-04019</t>
  </si>
  <si>
    <t>PKT-2024-04020</t>
  </si>
  <si>
    <t>PKT-2024-04021</t>
  </si>
  <si>
    <t>PKT-2024-04022</t>
  </si>
  <si>
    <t>PKT-2024-04023</t>
  </si>
  <si>
    <t>PKT-2024-04024</t>
  </si>
  <si>
    <t>PKT-2024-04025</t>
  </si>
  <si>
    <t>PKT-2024-04026</t>
  </si>
  <si>
    <t>PKT-2024-04027</t>
  </si>
  <si>
    <t>PKT-2024-04028</t>
  </si>
  <si>
    <t>PKT-2024-04029</t>
  </si>
  <si>
    <t>PKT-2024-04030</t>
  </si>
  <si>
    <t>PKT-2024-04031</t>
  </si>
  <si>
    <t>PKT-2024-04032</t>
  </si>
  <si>
    <t>PKT-2024-04033</t>
  </si>
  <si>
    <t>PKT-2024-04034</t>
  </si>
  <si>
    <t>PKT-2024-04035</t>
  </si>
  <si>
    <t>PKT-2024-04036</t>
  </si>
  <si>
    <t>PKT-2024-04037</t>
  </si>
  <si>
    <t>PKT-2024-04038</t>
  </si>
  <si>
    <t>PKT-2024-04039</t>
  </si>
  <si>
    <t>PKT-2024-04040</t>
  </si>
  <si>
    <t>PKT-2024-04041</t>
  </si>
  <si>
    <t>PKT-2024-04042</t>
  </si>
  <si>
    <t>PKT-2024-04043</t>
  </si>
  <si>
    <t>PKT-2024-04044</t>
  </si>
  <si>
    <t>PKT-2024-04045</t>
  </si>
  <si>
    <t>PKT-2024-04046</t>
  </si>
  <si>
    <t>PKT-2024-04047</t>
  </si>
  <si>
    <t>PKT-2024-04048</t>
  </si>
  <si>
    <t>PKT-2024-04049</t>
  </si>
  <si>
    <t>PKT-2024-04050</t>
  </si>
  <si>
    <t>PKT-2024-04051</t>
  </si>
  <si>
    <t>PKT-2024-04052</t>
  </si>
  <si>
    <t>PKT-2024-04053</t>
  </si>
  <si>
    <t>PKT-2024-04054</t>
  </si>
  <si>
    <t>PKT-2024-04055</t>
  </si>
  <si>
    <t>PKT-2024-04056</t>
  </si>
  <si>
    <t>PKT-2024-04057</t>
  </si>
  <si>
    <t>PKT-2024-04058</t>
  </si>
  <si>
    <t>PKT-2024-04059</t>
  </si>
  <si>
    <t>PKT-2024-04060</t>
  </si>
  <si>
    <t>PKT-2024-04061</t>
  </si>
  <si>
    <t>PKT-2024-04062</t>
  </si>
  <si>
    <t>PKT-2024-04063</t>
  </si>
  <si>
    <t>PKT-2024-04064</t>
  </si>
  <si>
    <t>PKT-2024-04065</t>
  </si>
  <si>
    <t>PKT-2024-04066</t>
  </si>
  <si>
    <t>PKT-2024-04067</t>
  </si>
  <si>
    <t>PKT-2024-04068</t>
  </si>
  <si>
    <t>PKT-2024-04069</t>
  </si>
  <si>
    <t>PKT-2024-04070</t>
  </si>
  <si>
    <t>PKT-2024-04071</t>
  </si>
  <si>
    <t>PKT-2024-04072</t>
  </si>
  <si>
    <t>PKT-2024-04073</t>
  </si>
  <si>
    <t>PKT-2024-04074</t>
  </si>
  <si>
    <t>PKT-2024-04075</t>
  </si>
  <si>
    <t>PKT-2024-04076</t>
  </si>
  <si>
    <t>PKT-2024-04077</t>
  </si>
  <si>
    <t>PKT-2024-04078</t>
  </si>
  <si>
    <t>PKT-2024-04079</t>
  </si>
  <si>
    <t>PKT-2024-04080</t>
  </si>
  <si>
    <t>PKT-2024-04081</t>
  </si>
  <si>
    <t>PKT-2024-04082</t>
  </si>
  <si>
    <t>PKT-2024-04083</t>
  </si>
  <si>
    <t>PKT-2024-04084</t>
  </si>
  <si>
    <t>PKT-2024-04085</t>
  </si>
  <si>
    <t>PKT-2024-04086</t>
  </si>
  <si>
    <t>PKT-2024-04087</t>
  </si>
  <si>
    <t>PKT-2024-04088</t>
  </si>
  <si>
    <t>PKT-2024-04089</t>
  </si>
  <si>
    <t>PKT-2024-04090</t>
  </si>
  <si>
    <t>PKT-2024-04091</t>
  </si>
  <si>
    <t>PKT-2024-04092</t>
  </si>
  <si>
    <t>PKT-2024-04093</t>
  </si>
  <si>
    <t>PKT-2024-04094</t>
  </si>
  <si>
    <t>PKT-2024-04095</t>
  </si>
  <si>
    <t>PKT-2024-04096</t>
  </si>
  <si>
    <t>PKT-2024-04097</t>
  </si>
  <si>
    <t>PKT-2024-04098</t>
  </si>
  <si>
    <t>PKT-2024-04099</t>
  </si>
  <si>
    <t>PKT-2024-04100</t>
  </si>
  <si>
    <t>PKT-2024-04101</t>
  </si>
  <si>
    <t>PKT-2024-04102</t>
  </si>
  <si>
    <t>PKT-2024-04103</t>
  </si>
  <si>
    <t>PKT-2024-04104</t>
  </si>
  <si>
    <t>PKT-2024-04105</t>
  </si>
  <si>
    <t>PKT-2024-04106</t>
  </si>
  <si>
    <t>PKT-2024-04107</t>
  </si>
  <si>
    <t>PKT-2024-04108</t>
  </si>
  <si>
    <t>PKT-2024-04109</t>
  </si>
  <si>
    <t>PKT-2024-04110</t>
  </si>
  <si>
    <t>PKT-2024-04111</t>
  </si>
  <si>
    <t>PKT-2024-04112</t>
  </si>
  <si>
    <t>PKT-2024-04113</t>
  </si>
  <si>
    <t>PKT-2024-04114</t>
  </si>
  <si>
    <t>PKT-2024-04115</t>
  </si>
  <si>
    <t>PKT-2024-04116</t>
  </si>
  <si>
    <t>PKT-2024-04117</t>
  </si>
  <si>
    <t>PKT-2024-04118</t>
  </si>
  <si>
    <t>PKT-2024-04119</t>
  </si>
  <si>
    <t>PKT-2024-04120</t>
  </si>
  <si>
    <t>PKT-2024-04121</t>
  </si>
  <si>
    <t>PKT-2024-04122</t>
  </si>
  <si>
    <t>PKT-2024-04123</t>
  </si>
  <si>
    <t>PKT-2024-04124</t>
  </si>
  <si>
    <t>PKT-2024-04125</t>
  </si>
  <si>
    <t>PKT-2024-04126</t>
  </si>
  <si>
    <t>PKT-2024-04127</t>
  </si>
  <si>
    <t>PKT-2024-04128</t>
  </si>
  <si>
    <t>PKT-2024-04129</t>
  </si>
  <si>
    <t>PKT-2024-04130</t>
  </si>
  <si>
    <t>PKT-2024-04131</t>
  </si>
  <si>
    <t>PKT-2024-04132</t>
  </si>
  <si>
    <t>PKT-2024-04133</t>
  </si>
  <si>
    <t>PKT-2024-04134</t>
  </si>
  <si>
    <t>MV. Peshawar 8</t>
  </si>
  <si>
    <t>PKT-2024-04135</t>
  </si>
  <si>
    <t>PKT-2024-04136</t>
  </si>
  <si>
    <t>PKT-2024-04137</t>
  </si>
  <si>
    <t>PKT-2024-04138</t>
  </si>
  <si>
    <t>PKT-2024-04139</t>
  </si>
  <si>
    <t>MV. Gwadar 82</t>
  </si>
  <si>
    <t>PKT-2024-04140</t>
  </si>
  <si>
    <t>PKT-2024-04141</t>
  </si>
  <si>
    <t>PKT-2024-04142</t>
  </si>
  <si>
    <t>PKT-2024-04143</t>
  </si>
  <si>
    <t>PKT-2024-04144</t>
  </si>
  <si>
    <t>PKT-2024-04145</t>
  </si>
  <si>
    <t>PKT-2024-04146</t>
  </si>
  <si>
    <t>PKT-2024-04147</t>
  </si>
  <si>
    <t>PKT-2024-04148</t>
  </si>
  <si>
    <t>PKT-2024-04149</t>
  </si>
  <si>
    <t>PKT-2024-04150</t>
  </si>
  <si>
    <t>PKT-2024-04151</t>
  </si>
  <si>
    <t>PKT-2024-04152</t>
  </si>
  <si>
    <t>PKT-2024-04153</t>
  </si>
  <si>
    <t>PKT-2024-04154</t>
  </si>
  <si>
    <t>PKT-2024-04155</t>
  </si>
  <si>
    <t>PKT-2024-04156</t>
  </si>
  <si>
    <t>PKT-2024-04157</t>
  </si>
  <si>
    <t>PKT-2024-04158</t>
  </si>
  <si>
    <t>PKT-2024-04159</t>
  </si>
  <si>
    <t>PKT-2024-04160</t>
  </si>
  <si>
    <t>PKT-2024-04161</t>
  </si>
  <si>
    <t>PKT-2024-04162</t>
  </si>
  <si>
    <t>PKT-2024-04163</t>
  </si>
  <si>
    <t>PKT-2024-04164</t>
  </si>
  <si>
    <t>PKT-2024-04165</t>
  </si>
  <si>
    <t>PKT-2024-04166</t>
  </si>
  <si>
    <t>PKT-2024-04167</t>
  </si>
  <si>
    <t>PKT-2024-04168</t>
  </si>
  <si>
    <t>PKT-2024-04169</t>
  </si>
  <si>
    <t>PKT-2024-04170</t>
  </si>
  <si>
    <t>PKT-2024-04171</t>
  </si>
  <si>
    <t>PKT-2024-04172</t>
  </si>
  <si>
    <t>PKT-2024-04173</t>
  </si>
  <si>
    <t>PKT-2024-04174</t>
  </si>
  <si>
    <t>PKT-2024-04175</t>
  </si>
  <si>
    <t>PKT-2024-04176</t>
  </si>
  <si>
    <t>PKT-2024-04177</t>
  </si>
  <si>
    <t>PKT-2024-04178</t>
  </si>
  <si>
    <t>MV. Indus 63</t>
  </si>
  <si>
    <t>PKT-2024-04179</t>
  </si>
  <si>
    <t>PKT-2024-04180</t>
  </si>
  <si>
    <t>PKT-2024-04181</t>
  </si>
  <si>
    <t>PKT-2024-04182</t>
  </si>
  <si>
    <t>PKT-2024-04183</t>
  </si>
  <si>
    <t>PKT-2024-04184</t>
  </si>
  <si>
    <t>PKT-2024-04185</t>
  </si>
  <si>
    <t>PKT-2024-04186</t>
  </si>
  <si>
    <t>PKT-2024-04187</t>
  </si>
  <si>
    <t>PKT-2024-04188</t>
  </si>
  <si>
    <t>PKT-2024-04189</t>
  </si>
  <si>
    <t>PKT-2024-04190</t>
  </si>
  <si>
    <t>PKT-2024-04191</t>
  </si>
  <si>
    <t>PKT-2024-04192</t>
  </si>
  <si>
    <t>PKT-2024-04193</t>
  </si>
  <si>
    <t>PKT-2024-04194</t>
  </si>
  <si>
    <t>PKT-2024-04195</t>
  </si>
  <si>
    <t>PKT-2024-04196</t>
  </si>
  <si>
    <t>PKT-2024-04197</t>
  </si>
  <si>
    <t>PKT-2024-04198</t>
  </si>
  <si>
    <t>PKT-2024-04199</t>
  </si>
  <si>
    <t>PKT-2024-04200</t>
  </si>
  <si>
    <t>PKT-2024-04201</t>
  </si>
  <si>
    <t>PKT-2024-04202</t>
  </si>
  <si>
    <t>PKT-2024-04203</t>
  </si>
  <si>
    <t>PKT-2024-04204</t>
  </si>
  <si>
    <t>PKT-2024-04205</t>
  </si>
  <si>
    <t>PKT-2024-04206</t>
  </si>
  <si>
    <t>PKT-2024-04207</t>
  </si>
  <si>
    <t>PKT-2024-04208</t>
  </si>
  <si>
    <t>PKT-2024-04209</t>
  </si>
  <si>
    <t>PKT-2024-04210</t>
  </si>
  <si>
    <t>MT. Arabian 44</t>
  </si>
  <si>
    <t>PKT-2024-04211</t>
  </si>
  <si>
    <t>PKT-2024-04212</t>
  </si>
  <si>
    <t>PKT-2024-04213</t>
  </si>
  <si>
    <t>PKT-2024-04214</t>
  </si>
  <si>
    <t>PKT-2024-04215</t>
  </si>
  <si>
    <t>PKT-2024-04216</t>
  </si>
  <si>
    <t>PKT-2024-04217</t>
  </si>
  <si>
    <t>PKT-2024-04218</t>
  </si>
  <si>
    <t>PKT-2024-04219</t>
  </si>
  <si>
    <t>PKT-2024-04220</t>
  </si>
  <si>
    <t>PKT-2024-04221</t>
  </si>
  <si>
    <t>PKT-2024-04222</t>
  </si>
  <si>
    <t>PKT-2024-04223</t>
  </si>
  <si>
    <t>PKT-2024-04224</t>
  </si>
  <si>
    <t>PKT-2024-04225</t>
  </si>
  <si>
    <t>PKT-2024-04226</t>
  </si>
  <si>
    <t>PKT-2024-04227</t>
  </si>
  <si>
    <t>PKT-2024-04228</t>
  </si>
  <si>
    <t>PKT-2024-04229</t>
  </si>
  <si>
    <t>PKT-2024-04230</t>
  </si>
  <si>
    <t>PKT-2024-04231</t>
  </si>
  <si>
    <t>PKT-2024-04232</t>
  </si>
  <si>
    <t>MT. Quetta 27</t>
  </si>
  <si>
    <t>PKT-2024-04233</t>
  </si>
  <si>
    <t>PKT-2024-04234</t>
  </si>
  <si>
    <t>PKT-2024-04235</t>
  </si>
  <si>
    <t>PKT-2024-04236</t>
  </si>
  <si>
    <t>PKT-2024-04237</t>
  </si>
  <si>
    <t>PKT-2024-04238</t>
  </si>
  <si>
    <t>PKT-2024-04239</t>
  </si>
  <si>
    <t>PKT-2024-04240</t>
  </si>
  <si>
    <t>PKT-2024-04241</t>
  </si>
  <si>
    <t>PKT-2024-04242</t>
  </si>
  <si>
    <t>PKT-2024-04243</t>
  </si>
  <si>
    <t>PKT-2024-04244</t>
  </si>
  <si>
    <t>PKT-2024-04245</t>
  </si>
  <si>
    <t>PKT-2024-04246</t>
  </si>
  <si>
    <t>PKT-2024-04247</t>
  </si>
  <si>
    <t>PKT-2024-04248</t>
  </si>
  <si>
    <t>PKT-2024-04249</t>
  </si>
  <si>
    <t>PKT-2024-04250</t>
  </si>
  <si>
    <t>MT. Balochistan 46</t>
  </si>
  <si>
    <t>PKT-2024-04251</t>
  </si>
  <si>
    <t>PKT-2024-04252</t>
  </si>
  <si>
    <t>PKT-2024-04253</t>
  </si>
  <si>
    <t>PKT-2024-04254</t>
  </si>
  <si>
    <t>PKT-2024-04255</t>
  </si>
  <si>
    <t>PKT-2024-04256</t>
  </si>
  <si>
    <t>PKT-2024-04257</t>
  </si>
  <si>
    <t>PKT-2024-04258</t>
  </si>
  <si>
    <t>PKT-2024-04259</t>
  </si>
  <si>
    <t>PKT-2024-04260</t>
  </si>
  <si>
    <t>PKT-2024-04261</t>
  </si>
  <si>
    <t>PKT-2024-04262</t>
  </si>
  <si>
    <t>PKT-2024-04263</t>
  </si>
  <si>
    <t>PKT-2024-04264</t>
  </si>
  <si>
    <t>PKT-2024-04265</t>
  </si>
  <si>
    <t>PKT-2024-04266</t>
  </si>
  <si>
    <t>PKT-2024-04267</t>
  </si>
  <si>
    <t>MT. Balochistan 71</t>
  </si>
  <si>
    <t>PKT-2024-04268</t>
  </si>
  <si>
    <t>PKT-2024-04269</t>
  </si>
  <si>
    <t>PKT-2024-04270</t>
  </si>
  <si>
    <t>PKT-2024-04271</t>
  </si>
  <si>
    <t>PKT-2024-04272</t>
  </si>
  <si>
    <t>PKT-2024-04273</t>
  </si>
  <si>
    <t>PKT-2024-04274</t>
  </si>
  <si>
    <t>PKT-2024-04275</t>
  </si>
  <si>
    <t>PKT-2024-04276</t>
  </si>
  <si>
    <t>PKT-2024-04277</t>
  </si>
  <si>
    <t>PKT-2024-04278</t>
  </si>
  <si>
    <t>PKT-2024-04279</t>
  </si>
  <si>
    <t>PKT-2024-04280</t>
  </si>
  <si>
    <t>PKT-2024-04281</t>
  </si>
  <si>
    <t>PKT-2024-04282</t>
  </si>
  <si>
    <t>PKT-2024-04283</t>
  </si>
  <si>
    <t>PKT-2024-04284</t>
  </si>
  <si>
    <t>PKT-2024-04285</t>
  </si>
  <si>
    <t>PKT-2024-04286</t>
  </si>
  <si>
    <t>PKT-2024-04287</t>
  </si>
  <si>
    <t>PKT-2024-04288</t>
  </si>
  <si>
    <t>PKT-2024-04289</t>
  </si>
  <si>
    <t>PKT-2024-04290</t>
  </si>
  <si>
    <t>PKT-2024-04291</t>
  </si>
  <si>
    <t>PKT-2024-04292</t>
  </si>
  <si>
    <t>PKT-2024-04293</t>
  </si>
  <si>
    <t>PKT-2024-04294</t>
  </si>
  <si>
    <t>PKT-2024-04295</t>
  </si>
  <si>
    <t>PKT-2024-04296</t>
  </si>
  <si>
    <t>PKT-2024-04297</t>
  </si>
  <si>
    <t>PKT-2024-04298</t>
  </si>
  <si>
    <t>PKT-2024-04299</t>
  </si>
  <si>
    <t>PKT-2024-04300</t>
  </si>
  <si>
    <t>PKT-2024-04301</t>
  </si>
  <si>
    <t>PKT-2024-04302</t>
  </si>
  <si>
    <t>PKT-2024-04303</t>
  </si>
  <si>
    <t>PKT-2024-04304</t>
  </si>
  <si>
    <t>PKT-2024-04305</t>
  </si>
  <si>
    <t>PKT-2024-04306</t>
  </si>
  <si>
    <t>PKT-2024-04307</t>
  </si>
  <si>
    <t>PKT-2024-04308</t>
  </si>
  <si>
    <t>PKT-2024-04309</t>
  </si>
  <si>
    <t>PKT-2024-04310</t>
  </si>
  <si>
    <t>PKT-2024-04311</t>
  </si>
  <si>
    <t>PKT-2024-04312</t>
  </si>
  <si>
    <t>PKT-2024-04313</t>
  </si>
  <si>
    <t>PKT-2024-04314</t>
  </si>
  <si>
    <t>PKT-2024-04315</t>
  </si>
  <si>
    <t>PKT-2024-04316</t>
  </si>
  <si>
    <t>PKT-2024-04317</t>
  </si>
  <si>
    <t>PKT-2024-04318</t>
  </si>
  <si>
    <t>PKT-2024-04319</t>
  </si>
  <si>
    <t>MT. Sindh 39</t>
  </si>
  <si>
    <t>PKT-2024-04320</t>
  </si>
  <si>
    <t>MT. Arabian 50</t>
  </si>
  <si>
    <t>PKT-2024-04321</t>
  </si>
  <si>
    <t>PKT-2024-04322</t>
  </si>
  <si>
    <t>PKT-2024-04323</t>
  </si>
  <si>
    <t>PKT-2024-04324</t>
  </si>
  <si>
    <t>PKT-2024-04325</t>
  </si>
  <si>
    <t>PKT-2024-04326</t>
  </si>
  <si>
    <t>PKT-2024-04327</t>
  </si>
  <si>
    <t>PKT-2024-04328</t>
  </si>
  <si>
    <t>PKT-2024-04329</t>
  </si>
  <si>
    <t>MT. Pakistan 67</t>
  </si>
  <si>
    <t>PKT-2024-04330</t>
  </si>
  <si>
    <t>PKT-2024-04331</t>
  </si>
  <si>
    <t>PKT-2024-04332</t>
  </si>
  <si>
    <t>PKT-2024-04333</t>
  </si>
  <si>
    <t>PKT-2024-04334</t>
  </si>
  <si>
    <t>PKT-2024-04335</t>
  </si>
  <si>
    <t>PKT-2024-04336</t>
  </si>
  <si>
    <t>MT. Khyber 80</t>
  </si>
  <si>
    <t>PKT-2024-04337</t>
  </si>
  <si>
    <t>PKT-2024-04338</t>
  </si>
  <si>
    <t>PKT-2024-04339</t>
  </si>
  <si>
    <t>PKT-2024-04340</t>
  </si>
  <si>
    <t>PKT-2024-04341</t>
  </si>
  <si>
    <t>PKT-2024-04342</t>
  </si>
  <si>
    <t>PKT-2024-04343</t>
  </si>
  <si>
    <t>PKT-2024-04344</t>
  </si>
  <si>
    <t>PKT-2024-04345</t>
  </si>
  <si>
    <t>PKT-2024-04346</t>
  </si>
  <si>
    <t>PKT-2024-04347</t>
  </si>
  <si>
    <t>PKT-2024-04348</t>
  </si>
  <si>
    <t>PKT-2024-04349</t>
  </si>
  <si>
    <t>PKT-2024-04350</t>
  </si>
  <si>
    <t>PKT-2024-04351</t>
  </si>
  <si>
    <t>PKT-2024-04352</t>
  </si>
  <si>
    <t>PKT-2024-04353</t>
  </si>
  <si>
    <t>PKT-2024-04354</t>
  </si>
  <si>
    <t>PKT-2024-04355</t>
  </si>
  <si>
    <t>PKT-2024-04356</t>
  </si>
  <si>
    <t>PKT-2024-04357</t>
  </si>
  <si>
    <t>PKT-2024-04358</t>
  </si>
  <si>
    <t>PKT-2024-04359</t>
  </si>
  <si>
    <t>PKT-2024-04360</t>
  </si>
  <si>
    <t>PKT-2024-04361</t>
  </si>
  <si>
    <t>PKT-2024-04362</t>
  </si>
  <si>
    <t>PKT-2024-04363</t>
  </si>
  <si>
    <t>PKT-2024-04364</t>
  </si>
  <si>
    <t>PKT-2024-04365</t>
  </si>
  <si>
    <t>PKT-2024-04366</t>
  </si>
  <si>
    <t>PKT-2024-04367</t>
  </si>
  <si>
    <t>PKT-2024-04368</t>
  </si>
  <si>
    <t>PKT-2024-04369</t>
  </si>
  <si>
    <t>PKT-2024-04370</t>
  </si>
  <si>
    <t>PKT-2024-04371</t>
  </si>
  <si>
    <t>PKT-2024-04372</t>
  </si>
  <si>
    <t>PKT-2024-04373</t>
  </si>
  <si>
    <t>PKT-2024-04374</t>
  </si>
  <si>
    <t>PKT-2024-04375</t>
  </si>
  <si>
    <t>PKT-2024-04376</t>
  </si>
  <si>
    <t>PKT-2024-04377</t>
  </si>
  <si>
    <t>PKT-2024-04378</t>
  </si>
  <si>
    <t>PKT-2024-04379</t>
  </si>
  <si>
    <t>MT. Quetta 60</t>
  </si>
  <si>
    <t>PKT-2024-04380</t>
  </si>
  <si>
    <t>PKT-2024-04381</t>
  </si>
  <si>
    <t>PKT-2024-04382</t>
  </si>
  <si>
    <t>PKT-2024-04383</t>
  </si>
  <si>
    <t>PKT-2024-04384</t>
  </si>
  <si>
    <t>PKT-2024-04385</t>
  </si>
  <si>
    <t>PKT-2024-04386</t>
  </si>
  <si>
    <t>PKT-2024-04387</t>
  </si>
  <si>
    <t>PKT-2024-04388</t>
  </si>
  <si>
    <t>PKT-2024-04389</t>
  </si>
  <si>
    <t>PKT-2024-04390</t>
  </si>
  <si>
    <t>PKT-2024-04391</t>
  </si>
  <si>
    <t>PKT-2024-04392</t>
  </si>
  <si>
    <t>PKT-2024-04393</t>
  </si>
  <si>
    <t>PKT-2024-04394</t>
  </si>
  <si>
    <t>PKT-2024-04395</t>
  </si>
  <si>
    <t>PKT-2024-04396</t>
  </si>
  <si>
    <t>PKT-2024-04397</t>
  </si>
  <si>
    <t>PKT-2024-04398</t>
  </si>
  <si>
    <t>PKT-2024-04399</t>
  </si>
  <si>
    <t>PKT-2024-04400</t>
  </si>
  <si>
    <t>PKT-2024-04401</t>
  </si>
  <si>
    <t>PKT-2024-04402</t>
  </si>
  <si>
    <t>PKT-2024-04403</t>
  </si>
  <si>
    <t>PKT-2024-04404</t>
  </si>
  <si>
    <t>PKT-2024-04405</t>
  </si>
  <si>
    <t>PKT-2024-04406</t>
  </si>
  <si>
    <t>PKT-2024-04407</t>
  </si>
  <si>
    <t>PKT-2024-04408</t>
  </si>
  <si>
    <t>PKT-2024-04409</t>
  </si>
  <si>
    <t>PKT-2024-04410</t>
  </si>
  <si>
    <t>PKT-2024-04411</t>
  </si>
  <si>
    <t>PKT-2024-04412</t>
  </si>
  <si>
    <t>PKT-2024-04413</t>
  </si>
  <si>
    <t>PKT-2024-04414</t>
  </si>
  <si>
    <t>PKT-2024-04415</t>
  </si>
  <si>
    <t>PKT-2024-04416</t>
  </si>
  <si>
    <t>PKT-2024-04417</t>
  </si>
  <si>
    <t>PKT-2024-04418</t>
  </si>
  <si>
    <t>PKT-2024-04419</t>
  </si>
  <si>
    <t>PKT-2024-04420</t>
  </si>
  <si>
    <t>PKT-2024-04421</t>
  </si>
  <si>
    <t>PKT-2024-04422</t>
  </si>
  <si>
    <t>PKT-2024-04423</t>
  </si>
  <si>
    <t>PKT-2024-04424</t>
  </si>
  <si>
    <t>PKT-2024-04425</t>
  </si>
  <si>
    <t>PKT-2024-04426</t>
  </si>
  <si>
    <t>PKT-2024-04427</t>
  </si>
  <si>
    <t>PKT-2024-04428</t>
  </si>
  <si>
    <t>PKT-2024-04429</t>
  </si>
  <si>
    <t>PKT-2024-04430</t>
  </si>
  <si>
    <t>PKT-2024-04431</t>
  </si>
  <si>
    <t>PKT-2024-04432</t>
  </si>
  <si>
    <t>PKT-2024-04433</t>
  </si>
  <si>
    <t>PKT-2024-04434</t>
  </si>
  <si>
    <t>PKT-2024-04435</t>
  </si>
  <si>
    <t>PKT-2024-04436</t>
  </si>
  <si>
    <t>PKT-2024-04437</t>
  </si>
  <si>
    <t>PKT-2024-04438</t>
  </si>
  <si>
    <t>PKT-2024-04439</t>
  </si>
  <si>
    <t>PKT-2024-04440</t>
  </si>
  <si>
    <t>PKT-2024-04441</t>
  </si>
  <si>
    <t>PKT-2024-04442</t>
  </si>
  <si>
    <t>PKT-2024-04443</t>
  </si>
  <si>
    <t>PKT-2024-04444</t>
  </si>
  <si>
    <t>PKT-2024-04445</t>
  </si>
  <si>
    <t>MT. Quetta 19</t>
  </si>
  <si>
    <t>PKT-2024-04446</t>
  </si>
  <si>
    <t>PKT-2024-04447</t>
  </si>
  <si>
    <t>PKT-2024-04448</t>
  </si>
  <si>
    <t>PKT-2024-04449</t>
  </si>
  <si>
    <t>PKT-2024-04450</t>
  </si>
  <si>
    <t>PKT-2024-04451</t>
  </si>
  <si>
    <t>PKT-2024-04452</t>
  </si>
  <si>
    <t>PKT-2024-04453</t>
  </si>
  <si>
    <t>PKT-2024-04454</t>
  </si>
  <si>
    <t>PKT-2024-04455</t>
  </si>
  <si>
    <t>PKT-2024-04456</t>
  </si>
  <si>
    <t>PKT-2024-04457</t>
  </si>
  <si>
    <t>PKT-2024-04458</t>
  </si>
  <si>
    <t>PKT-2024-04459</t>
  </si>
  <si>
    <t>PKT-2024-04460</t>
  </si>
  <si>
    <t>PKT-2024-04461</t>
  </si>
  <si>
    <t>PKT-2024-04462</t>
  </si>
  <si>
    <t>PKT-2024-04463</t>
  </si>
  <si>
    <t>PKT-2024-04464</t>
  </si>
  <si>
    <t>PKT-2024-04465</t>
  </si>
  <si>
    <t>PKT-2024-04466</t>
  </si>
  <si>
    <t>PKT-2024-04467</t>
  </si>
  <si>
    <t>PKT-2024-04468</t>
  </si>
  <si>
    <t>PKT-2024-04469</t>
  </si>
  <si>
    <t>PKT-2024-04470</t>
  </si>
  <si>
    <t>PKT-2024-04471</t>
  </si>
  <si>
    <t>PKT-2024-04472</t>
  </si>
  <si>
    <t>PKT-2024-04473</t>
  </si>
  <si>
    <t>PKT-2024-04474</t>
  </si>
  <si>
    <t>PKT-2024-04475</t>
  </si>
  <si>
    <t>PKT-2024-04476</t>
  </si>
  <si>
    <t>PKT-2024-04477</t>
  </si>
  <si>
    <t>PKT-2024-04478</t>
  </si>
  <si>
    <t>PKT-2024-04479</t>
  </si>
  <si>
    <t>PKT-2024-04480</t>
  </si>
  <si>
    <t>PKT-2024-04481</t>
  </si>
  <si>
    <t>PKT-2024-04482</t>
  </si>
  <si>
    <t>PKT-2024-04483</t>
  </si>
  <si>
    <t>PKT-2024-04484</t>
  </si>
  <si>
    <t>PKT-2024-04485</t>
  </si>
  <si>
    <t>PKT-2024-04486</t>
  </si>
  <si>
    <t>PKT-2024-04487</t>
  </si>
  <si>
    <t>MV. Peshawar 35</t>
  </si>
  <si>
    <t>PKT-2024-04488</t>
  </si>
  <si>
    <t>PKT-2024-04489</t>
  </si>
  <si>
    <t>PKT-2024-04490</t>
  </si>
  <si>
    <t>PKT-2024-04491</t>
  </si>
  <si>
    <t>PKT-2024-04492</t>
  </si>
  <si>
    <t>MT. Sindh 88</t>
  </si>
  <si>
    <t>PKT-2024-04493</t>
  </si>
  <si>
    <t>PKT-2024-04494</t>
  </si>
  <si>
    <t>PKT-2024-04495</t>
  </si>
  <si>
    <t>PKT-2024-04496</t>
  </si>
  <si>
    <t>PKT-2024-04497</t>
  </si>
  <si>
    <t>PKT-2024-04498</t>
  </si>
  <si>
    <t>PKT-2024-04499</t>
  </si>
  <si>
    <t>PKT-2024-04500</t>
  </si>
  <si>
    <t>PKT-2025-04501</t>
  </si>
  <si>
    <t>PKT-2025-04502</t>
  </si>
  <si>
    <t>PKT-2025-04503</t>
  </si>
  <si>
    <t>PKT-2025-04504</t>
  </si>
  <si>
    <t>PKT-2025-04505</t>
  </si>
  <si>
    <t>PKT-2025-04506</t>
  </si>
  <si>
    <t>PKT-2025-04507</t>
  </si>
  <si>
    <t>PKT-2025-04508</t>
  </si>
  <si>
    <t>PKT-2025-04509</t>
  </si>
  <si>
    <t>PKT-2025-04510</t>
  </si>
  <si>
    <t>PKT-2025-04511</t>
  </si>
  <si>
    <t>PKT-2025-04512</t>
  </si>
  <si>
    <t>PKT-2025-04513</t>
  </si>
  <si>
    <t>PKT-2025-04514</t>
  </si>
  <si>
    <t>PKT-2025-04515</t>
  </si>
  <si>
    <t>PKT-2025-04516</t>
  </si>
  <si>
    <t>PKT-2025-04517</t>
  </si>
  <si>
    <t>PKT-2025-04518</t>
  </si>
  <si>
    <t>PKT-2025-04519</t>
  </si>
  <si>
    <t>PKT-2025-04520</t>
  </si>
  <si>
    <t>PKT-2025-04521</t>
  </si>
  <si>
    <t>PKT-2025-04522</t>
  </si>
  <si>
    <t>MT. Pakistan 31</t>
  </si>
  <si>
    <t>PKT-2025-04523</t>
  </si>
  <si>
    <t>PKT-2025-04524</t>
  </si>
  <si>
    <t>PKT-2025-04525</t>
  </si>
  <si>
    <t>PKT-2025-04526</t>
  </si>
  <si>
    <t>PKT-2025-04527</t>
  </si>
  <si>
    <t>PKT-2025-04528</t>
  </si>
  <si>
    <t>PKT-2025-04529</t>
  </si>
  <si>
    <t>PKT-2025-04530</t>
  </si>
  <si>
    <t>PKT-2025-04531</t>
  </si>
  <si>
    <t>PKT-2025-04532</t>
  </si>
  <si>
    <t>PKT-2025-04533</t>
  </si>
  <si>
    <t>PKT-2025-04534</t>
  </si>
  <si>
    <t>PKT-2025-04535</t>
  </si>
  <si>
    <t>PKT-2025-04536</t>
  </si>
  <si>
    <t>PKT-2025-04537</t>
  </si>
  <si>
    <t>PKT-2025-04538</t>
  </si>
  <si>
    <t>PKT-2025-04539</t>
  </si>
  <si>
    <t>PKT-2025-04540</t>
  </si>
  <si>
    <t>PKT-2025-04541</t>
  </si>
  <si>
    <t>PKT-2025-04542</t>
  </si>
  <si>
    <t>MV. Gwadar 47</t>
  </si>
  <si>
    <t>PKT-2025-04543</t>
  </si>
  <si>
    <t>PKT-2025-04544</t>
  </si>
  <si>
    <t>PKT-2025-04545</t>
  </si>
  <si>
    <t>PKT-2025-04546</t>
  </si>
  <si>
    <t>PKT-2025-04547</t>
  </si>
  <si>
    <t>PKT-2025-04548</t>
  </si>
  <si>
    <t>PKT-2025-04549</t>
  </si>
  <si>
    <t>PKT-2025-04550</t>
  </si>
  <si>
    <t>PKT-2025-04551</t>
  </si>
  <si>
    <t>PKT-2025-04552</t>
  </si>
  <si>
    <t>PKT-2025-04553</t>
  </si>
  <si>
    <t>PKT-2025-04554</t>
  </si>
  <si>
    <t>PKT-2025-04555</t>
  </si>
  <si>
    <t>PKT-2025-04556</t>
  </si>
  <si>
    <t>PKT-2025-04557</t>
  </si>
  <si>
    <t>PKT-2025-04558</t>
  </si>
  <si>
    <t>PKT-2025-04559</t>
  </si>
  <si>
    <t>PKT-2025-04560</t>
  </si>
  <si>
    <t>PKT-2025-04561</t>
  </si>
  <si>
    <t>PKT-2025-04562</t>
  </si>
  <si>
    <t>PKT-2025-04563</t>
  </si>
  <si>
    <t>PKT-2025-04564</t>
  </si>
  <si>
    <t>PKT-2025-04565</t>
  </si>
  <si>
    <t>PKT-2025-04566</t>
  </si>
  <si>
    <t>PKT-2025-04567</t>
  </si>
  <si>
    <t>PKT-2025-04568</t>
  </si>
  <si>
    <t>PKT-2025-04569</t>
  </si>
  <si>
    <t>PKT-2025-04570</t>
  </si>
  <si>
    <t>MT. Quetta 15</t>
  </si>
  <si>
    <t>PKT-2025-04571</t>
  </si>
  <si>
    <t>PKT-2025-04572</t>
  </si>
  <si>
    <t>PKT-2025-04573</t>
  </si>
  <si>
    <t>PKT-2025-04574</t>
  </si>
  <si>
    <t>PKT-2025-04575</t>
  </si>
  <si>
    <t>PKT-2025-04576</t>
  </si>
  <si>
    <t>PKT-2025-04577</t>
  </si>
  <si>
    <t>PKT-2025-04578</t>
  </si>
  <si>
    <t>PKT-2025-04579</t>
  </si>
  <si>
    <t>PKT-2025-04580</t>
  </si>
  <si>
    <t>PKT-2025-04581</t>
  </si>
  <si>
    <t>PKT-2025-04582</t>
  </si>
  <si>
    <t>PKT-2025-04583</t>
  </si>
  <si>
    <t>PKT-2025-04584</t>
  </si>
  <si>
    <t>PKT-2025-04585</t>
  </si>
  <si>
    <t>PKT-2025-04586</t>
  </si>
  <si>
    <t>PKT-2025-04587</t>
  </si>
  <si>
    <t>PKT-2025-04588</t>
  </si>
  <si>
    <t>PKT-2025-04589</t>
  </si>
  <si>
    <t>PKT-2025-04590</t>
  </si>
  <si>
    <t>PKT-2025-04591</t>
  </si>
  <si>
    <t>PKT-2025-04592</t>
  </si>
  <si>
    <t>PKT-2025-04593</t>
  </si>
  <si>
    <t>PKT-2025-04594</t>
  </si>
  <si>
    <t>PKT-2025-04595</t>
  </si>
  <si>
    <t>PKT-2025-04596</t>
  </si>
  <si>
    <t>PKT-2025-04597</t>
  </si>
  <si>
    <t>PKT-2025-04598</t>
  </si>
  <si>
    <t>PKT-2025-04599</t>
  </si>
  <si>
    <t>PKT-2025-04600</t>
  </si>
  <si>
    <t>PKT-2025-04601</t>
  </si>
  <si>
    <t>PKT-2025-04602</t>
  </si>
  <si>
    <t>PKT-2025-04603</t>
  </si>
  <si>
    <t>PKT-2025-04604</t>
  </si>
  <si>
    <t>PKT-2025-04605</t>
  </si>
  <si>
    <t>PKT-2025-04606</t>
  </si>
  <si>
    <t>PKT-2025-04607</t>
  </si>
  <si>
    <t>PKT-2025-04608</t>
  </si>
  <si>
    <t>PKT-2025-04609</t>
  </si>
  <si>
    <t>PKT-2025-04610</t>
  </si>
  <si>
    <t>PKT-2025-04611</t>
  </si>
  <si>
    <t>PKT-2025-04612</t>
  </si>
  <si>
    <t>PKT-2025-04613</t>
  </si>
  <si>
    <t>PKT-2025-04614</t>
  </si>
  <si>
    <t>PKT-2025-04615</t>
  </si>
  <si>
    <t>PKT-2025-04616</t>
  </si>
  <si>
    <t>PKT-2025-04617</t>
  </si>
  <si>
    <t>PKT-2025-04618</t>
  </si>
  <si>
    <t>PKT-2025-04619</t>
  </si>
  <si>
    <t>PKT-2025-04620</t>
  </si>
  <si>
    <t>PKT-2025-04621</t>
  </si>
  <si>
    <t>PKT-2025-04622</t>
  </si>
  <si>
    <t>PKT-2025-04623</t>
  </si>
  <si>
    <t>PKT-2025-04624</t>
  </si>
  <si>
    <t>PKT-2025-04625</t>
  </si>
  <si>
    <t>PKT-2025-04626</t>
  </si>
  <si>
    <t>PKT-2025-04627</t>
  </si>
  <si>
    <t>PKT-2025-04628</t>
  </si>
  <si>
    <t>PKT-2025-04629</t>
  </si>
  <si>
    <t>PKT-2025-04630</t>
  </si>
  <si>
    <t>PKT-2025-04631</t>
  </si>
  <si>
    <t>PKT-2025-04632</t>
  </si>
  <si>
    <t>PKT-2025-04633</t>
  </si>
  <si>
    <t>PKT-2025-04634</t>
  </si>
  <si>
    <t>PKT-2025-04635</t>
  </si>
  <si>
    <t>PKT-2025-04636</t>
  </si>
  <si>
    <t>PKT-2025-04637</t>
  </si>
  <si>
    <t>PKT-2025-04638</t>
  </si>
  <si>
    <t>PKT-2025-04639</t>
  </si>
  <si>
    <t>PKT-2025-04640</t>
  </si>
  <si>
    <t>PKT-2025-04641</t>
  </si>
  <si>
    <t>PKT-2025-04642</t>
  </si>
  <si>
    <t>PKT-2025-04643</t>
  </si>
  <si>
    <t>PKT-2025-04644</t>
  </si>
  <si>
    <t>PKT-2025-04645</t>
  </si>
  <si>
    <t>MT. Balochistan 27</t>
  </si>
  <si>
    <t>PKT-2025-04646</t>
  </si>
  <si>
    <t>PKT-2025-04647</t>
  </si>
  <si>
    <t>PKT-2025-04648</t>
  </si>
  <si>
    <t>PKT-2025-04649</t>
  </si>
  <si>
    <t>PKT-2025-04650</t>
  </si>
  <si>
    <t>PKT-2025-04651</t>
  </si>
  <si>
    <t>PKT-2025-04652</t>
  </si>
  <si>
    <t>PKT-2025-04653</t>
  </si>
  <si>
    <t>PKT-2025-04654</t>
  </si>
  <si>
    <t>PKT-2025-04655</t>
  </si>
  <si>
    <t>PKT-2025-04656</t>
  </si>
  <si>
    <t>PKT-2025-04657</t>
  </si>
  <si>
    <t>PKT-2025-04658</t>
  </si>
  <si>
    <t>PKT-2025-04659</t>
  </si>
  <si>
    <t>PKT-2025-04660</t>
  </si>
  <si>
    <t>PKT-2025-04661</t>
  </si>
  <si>
    <t>PKT-2025-04662</t>
  </si>
  <si>
    <t>PKT-2025-04663</t>
  </si>
  <si>
    <t>PKT-2025-04664</t>
  </si>
  <si>
    <t>PKT-2025-04665</t>
  </si>
  <si>
    <t>PKT-2025-04666</t>
  </si>
  <si>
    <t>PKT-2025-04667</t>
  </si>
  <si>
    <t>PKT-2025-04668</t>
  </si>
  <si>
    <t>PKT-2025-04669</t>
  </si>
  <si>
    <t>PKT-2025-04670</t>
  </si>
  <si>
    <t>PKT-2025-04671</t>
  </si>
  <si>
    <t>PKT-2025-04672</t>
  </si>
  <si>
    <t>PKT-2025-04673</t>
  </si>
  <si>
    <t>PKT-2025-04674</t>
  </si>
  <si>
    <t>PKT-2025-04675</t>
  </si>
  <si>
    <t>PKT-2025-04676</t>
  </si>
  <si>
    <t>PKT-2025-04677</t>
  </si>
  <si>
    <t>PKT-2025-04678</t>
  </si>
  <si>
    <t>PKT-2025-04679</t>
  </si>
  <si>
    <t>PKT-2025-04680</t>
  </si>
  <si>
    <t>PKT-2025-04681</t>
  </si>
  <si>
    <t>PKT-2025-04682</t>
  </si>
  <si>
    <t>PKT-2025-04683</t>
  </si>
  <si>
    <t>PKT-2025-04684</t>
  </si>
  <si>
    <t>PKT-2025-04685</t>
  </si>
  <si>
    <t>PKT-2025-04686</t>
  </si>
  <si>
    <t>PKT-2025-04687</t>
  </si>
  <si>
    <t>PKT-2025-04688</t>
  </si>
  <si>
    <t>PKT-2025-04689</t>
  </si>
  <si>
    <t>PKT-2025-04690</t>
  </si>
  <si>
    <t>PKT-2025-04691</t>
  </si>
  <si>
    <t>PKT-2025-04692</t>
  </si>
  <si>
    <t>PKT-2025-04693</t>
  </si>
  <si>
    <t>PKT-2025-04694</t>
  </si>
  <si>
    <t>PKT-2025-04695</t>
  </si>
  <si>
    <t>PKT-2025-04696</t>
  </si>
  <si>
    <t>PKT-2025-04697</t>
  </si>
  <si>
    <t>PKT-2025-04698</t>
  </si>
  <si>
    <t>PKT-2025-04699</t>
  </si>
  <si>
    <t>PKT-2025-04700</t>
  </si>
  <si>
    <t>PKT-2025-04701</t>
  </si>
  <si>
    <t>PKT-2025-04702</t>
  </si>
  <si>
    <t>PKT-2025-04703</t>
  </si>
  <si>
    <t>PKT-2025-04704</t>
  </si>
  <si>
    <t>PKT-2025-04705</t>
  </si>
  <si>
    <t>PKT-2025-04706</t>
  </si>
  <si>
    <t>PKT-2025-04707</t>
  </si>
  <si>
    <t>PKT-2025-04708</t>
  </si>
  <si>
    <t>MT. Sindh 76</t>
  </si>
  <si>
    <t>PKT-2025-04709</t>
  </si>
  <si>
    <t>PKT-2025-04710</t>
  </si>
  <si>
    <t>PKT-2025-04711</t>
  </si>
  <si>
    <t>PKT-2025-04712</t>
  </si>
  <si>
    <t>PKT-2025-04713</t>
  </si>
  <si>
    <t>PKT-2025-04714</t>
  </si>
  <si>
    <t>PKT-2025-04715</t>
  </si>
  <si>
    <t>PKT-2025-04716</t>
  </si>
  <si>
    <t>PKT-2025-04717</t>
  </si>
  <si>
    <t>PKT-2025-04718</t>
  </si>
  <si>
    <t>PKT-2025-04719</t>
  </si>
  <si>
    <t>PKT-2025-04720</t>
  </si>
  <si>
    <t>PKT-2025-04721</t>
  </si>
  <si>
    <t>PKT-2025-04722</t>
  </si>
  <si>
    <t>PKT-2025-04723</t>
  </si>
  <si>
    <t>PKT-2025-04724</t>
  </si>
  <si>
    <t>PKT-2025-04725</t>
  </si>
  <si>
    <t>PKT-2025-04726</t>
  </si>
  <si>
    <t>PKT-2025-04727</t>
  </si>
  <si>
    <t>PKT-2025-04728</t>
  </si>
  <si>
    <t>PKT-2025-04729</t>
  </si>
  <si>
    <t>PKT-2025-04730</t>
  </si>
  <si>
    <t>MV. Lahore 5</t>
  </si>
  <si>
    <t>PKT-2025-04731</t>
  </si>
  <si>
    <t>PKT-2025-04732</t>
  </si>
  <si>
    <t>PKT-2025-04733</t>
  </si>
  <si>
    <t>PKT-2025-04734</t>
  </si>
  <si>
    <t>PKT-2025-04735</t>
  </si>
  <si>
    <t>PKT-2025-04736</t>
  </si>
  <si>
    <t>PKT-2025-04737</t>
  </si>
  <si>
    <t>PKT-2025-04738</t>
  </si>
  <si>
    <t>PKT-2025-04739</t>
  </si>
  <si>
    <t>PKT-2025-04740</t>
  </si>
  <si>
    <t>PKT-2025-04741</t>
  </si>
  <si>
    <t>PKT-2025-04742</t>
  </si>
  <si>
    <t>PKT-2025-04743</t>
  </si>
  <si>
    <t>PKT-2025-04744</t>
  </si>
  <si>
    <t>PKT-2025-04745</t>
  </si>
  <si>
    <t>PKT-2025-04746</t>
  </si>
  <si>
    <t>PKT-2025-04747</t>
  </si>
  <si>
    <t>PKT-2025-04748</t>
  </si>
  <si>
    <t>PKT-2025-04749</t>
  </si>
  <si>
    <t>PKT-2025-04750</t>
  </si>
  <si>
    <t>PKT-2025-04751</t>
  </si>
  <si>
    <t>PKT-2025-04752</t>
  </si>
  <si>
    <t>PKT-2025-04753</t>
  </si>
  <si>
    <t>PKT-2025-04754</t>
  </si>
  <si>
    <t>PKT-2025-04755</t>
  </si>
  <si>
    <t>PKT-2025-04756</t>
  </si>
  <si>
    <t>PKT-2025-04757</t>
  </si>
  <si>
    <t>PKT-2025-04758</t>
  </si>
  <si>
    <t>PKT-2025-04759</t>
  </si>
  <si>
    <t>PKT-2025-04760</t>
  </si>
  <si>
    <t>PKT-2025-04761</t>
  </si>
  <si>
    <t>PKT-2025-04762</t>
  </si>
  <si>
    <t>PKT-2025-04763</t>
  </si>
  <si>
    <t>PKT-2025-04764</t>
  </si>
  <si>
    <t>PKT-2025-04765</t>
  </si>
  <si>
    <t>PKT-2025-04766</t>
  </si>
  <si>
    <t>PKT-2025-04767</t>
  </si>
  <si>
    <t>PKT-2025-04768</t>
  </si>
  <si>
    <t>PKT-2025-04769</t>
  </si>
  <si>
    <t>PKT-2025-04770</t>
  </si>
  <si>
    <t>PKT-2025-04771</t>
  </si>
  <si>
    <t>PKT-2025-04772</t>
  </si>
  <si>
    <t>PKT-2025-04773</t>
  </si>
  <si>
    <t>PKT-2025-04774</t>
  </si>
  <si>
    <t>PKT-2025-04775</t>
  </si>
  <si>
    <t>PKT-2025-04776</t>
  </si>
  <si>
    <t>PKT-2025-04777</t>
  </si>
  <si>
    <t>PKT-2025-04778</t>
  </si>
  <si>
    <t>PKT-2025-04779</t>
  </si>
  <si>
    <t>PKT-2025-04780</t>
  </si>
  <si>
    <t>PKT-2025-04781</t>
  </si>
  <si>
    <t>PKT-2025-04782</t>
  </si>
  <si>
    <t>PKT-2025-04783</t>
  </si>
  <si>
    <t>MV. Karachi 60</t>
  </si>
  <si>
    <t>PKT-2025-04784</t>
  </si>
  <si>
    <t>PKT-2025-04785</t>
  </si>
  <si>
    <t>PKT-2025-04786</t>
  </si>
  <si>
    <t>PKT-2025-04787</t>
  </si>
  <si>
    <t>PKT-2025-04788</t>
  </si>
  <si>
    <t>PKT-2025-04789</t>
  </si>
  <si>
    <t>PKT-2025-04790</t>
  </si>
  <si>
    <t>PKT-2025-04791</t>
  </si>
  <si>
    <t>PKT-2025-04792</t>
  </si>
  <si>
    <t>PKT-2025-04793</t>
  </si>
  <si>
    <t>PKT-2025-04794</t>
  </si>
  <si>
    <t>PKT-2025-04795</t>
  </si>
  <si>
    <t>PKT-2025-04796</t>
  </si>
  <si>
    <t>PKT-2025-04797</t>
  </si>
  <si>
    <t>PKT-2025-04798</t>
  </si>
  <si>
    <t>PKT-2025-04799</t>
  </si>
  <si>
    <t>PKT-2025-04800</t>
  </si>
  <si>
    <t>PKT-2025-04801</t>
  </si>
  <si>
    <t>MV. Lahore 20</t>
  </si>
  <si>
    <t>PKT-2025-04802</t>
  </si>
  <si>
    <t>PKT-2025-04803</t>
  </si>
  <si>
    <t>PKT-2025-04804</t>
  </si>
  <si>
    <t>PKT-2025-04805</t>
  </si>
  <si>
    <t>PKT-2025-04806</t>
  </si>
  <si>
    <t>PKT-2025-04807</t>
  </si>
  <si>
    <t>PKT-2025-04808</t>
  </si>
  <si>
    <t>PKT-2025-04809</t>
  </si>
  <si>
    <t>PKT-2025-04810</t>
  </si>
  <si>
    <t>PKT-2025-04811</t>
  </si>
  <si>
    <t>PKT-2025-04812</t>
  </si>
  <si>
    <t>PKT-2025-04813</t>
  </si>
  <si>
    <t>PKT-2025-04814</t>
  </si>
  <si>
    <t>PKT-2025-04815</t>
  </si>
  <si>
    <t>PKT-2025-04816</t>
  </si>
  <si>
    <t>PKT-2025-04817</t>
  </si>
  <si>
    <t>PKT-2025-04818</t>
  </si>
  <si>
    <t>PKT-2025-04819</t>
  </si>
  <si>
    <t>PKT-2025-04820</t>
  </si>
  <si>
    <t>PKT-2025-04821</t>
  </si>
  <si>
    <t>PKT-2025-04822</t>
  </si>
  <si>
    <t>PKT-2025-04823</t>
  </si>
  <si>
    <t>PKT-2025-04824</t>
  </si>
  <si>
    <t>PKT-2025-04825</t>
  </si>
  <si>
    <t>PKT-2025-04826</t>
  </si>
  <si>
    <t>PKT-2025-04827</t>
  </si>
  <si>
    <t>PKT-2025-04828</t>
  </si>
  <si>
    <t>PKT-2025-04829</t>
  </si>
  <si>
    <t>PKT-2025-04830</t>
  </si>
  <si>
    <t>PKT-2025-04831</t>
  </si>
  <si>
    <t>PKT-2025-04832</t>
  </si>
  <si>
    <t>PKT-2025-04833</t>
  </si>
  <si>
    <t>PKT-2025-04834</t>
  </si>
  <si>
    <t>PKT-2025-04835</t>
  </si>
  <si>
    <t>PKT-2025-04836</t>
  </si>
  <si>
    <t>PKT-2025-04837</t>
  </si>
  <si>
    <t>PKT-2025-04838</t>
  </si>
  <si>
    <t>PKT-2025-04839</t>
  </si>
  <si>
    <t>PKT-2025-04840</t>
  </si>
  <si>
    <t>PKT-2025-04841</t>
  </si>
  <si>
    <t>PKT-2025-04842</t>
  </si>
  <si>
    <t>PKT-2025-04843</t>
  </si>
  <si>
    <t>PKT-2025-04844</t>
  </si>
  <si>
    <t>PKT-2025-04845</t>
  </si>
  <si>
    <t>PKT-2025-04846</t>
  </si>
  <si>
    <t>PKT-2025-04847</t>
  </si>
  <si>
    <t>PKT-2025-04848</t>
  </si>
  <si>
    <t>PKT-2025-04849</t>
  </si>
  <si>
    <t>PKT-2025-04850</t>
  </si>
  <si>
    <t>PKT-2025-04851</t>
  </si>
  <si>
    <t>PKT-2025-04852</t>
  </si>
  <si>
    <t>PKT-2025-04853</t>
  </si>
  <si>
    <t>PKT-2025-04854</t>
  </si>
  <si>
    <t>PKT-2025-04855</t>
  </si>
  <si>
    <t>PKT-2025-04856</t>
  </si>
  <si>
    <t>PKT-2025-04857</t>
  </si>
  <si>
    <t>MV. Indus 65</t>
  </si>
  <si>
    <t>PKT-2025-04858</t>
  </si>
  <si>
    <t>PKT-2025-04859</t>
  </si>
  <si>
    <t>PKT-2025-04860</t>
  </si>
  <si>
    <t>PKT-2025-04861</t>
  </si>
  <si>
    <t>PKT-2025-04862</t>
  </si>
  <si>
    <t>PKT-2025-04863</t>
  </si>
  <si>
    <t>PKT-2025-04864</t>
  </si>
  <si>
    <t>PKT-2025-04865</t>
  </si>
  <si>
    <t>PKT-2025-04866</t>
  </si>
  <si>
    <t>PKT-2025-04867</t>
  </si>
  <si>
    <t>PKT-2025-04868</t>
  </si>
  <si>
    <t>PKT-2025-04869</t>
  </si>
  <si>
    <t>PKT-2025-04870</t>
  </si>
  <si>
    <t>PKT-2025-04871</t>
  </si>
  <si>
    <t>PKT-2025-04872</t>
  </si>
  <si>
    <t>PKT-2025-04873</t>
  </si>
  <si>
    <t>PKT-2025-04874</t>
  </si>
  <si>
    <t>PKT-2025-04875</t>
  </si>
  <si>
    <t>PKT-2025-04876</t>
  </si>
  <si>
    <t>PKT-2025-04877</t>
  </si>
  <si>
    <t>PKT-2025-04878</t>
  </si>
  <si>
    <t>PKT-2025-04879</t>
  </si>
  <si>
    <t>PKT-2025-04880</t>
  </si>
  <si>
    <t>PKT-2025-04881</t>
  </si>
  <si>
    <t>PKT-2025-04882</t>
  </si>
  <si>
    <t>PKT-2025-04883</t>
  </si>
  <si>
    <t>PKT-2025-04884</t>
  </si>
  <si>
    <t>PKT-2025-04885</t>
  </si>
  <si>
    <t>PKT-2025-04886</t>
  </si>
  <si>
    <t>PKT-2025-04887</t>
  </si>
  <si>
    <t>PKT-2025-04888</t>
  </si>
  <si>
    <t>PKT-2025-04889</t>
  </si>
  <si>
    <t>PKT-2025-04890</t>
  </si>
  <si>
    <t>MV. Indus 44</t>
  </si>
  <si>
    <t>PKT-2025-04891</t>
  </si>
  <si>
    <t>PKT-2025-04892</t>
  </si>
  <si>
    <t>PKT-2025-04893</t>
  </si>
  <si>
    <t>PKT-2025-04894</t>
  </si>
  <si>
    <t>PKT-2025-04895</t>
  </si>
  <si>
    <t>PKT-2025-04896</t>
  </si>
  <si>
    <t>PKT-2025-04897</t>
  </si>
  <si>
    <t>PKT-2025-04898</t>
  </si>
  <si>
    <t>PKT-2025-04899</t>
  </si>
  <si>
    <t>PKT-2025-04900</t>
  </si>
  <si>
    <t>PKT-2025-04901</t>
  </si>
  <si>
    <t>PKT-2025-04902</t>
  </si>
  <si>
    <t>PKT-2025-04903</t>
  </si>
  <si>
    <t>PKT-2025-04904</t>
  </si>
  <si>
    <t>PKT-2025-04905</t>
  </si>
  <si>
    <t>PKT-2025-04906</t>
  </si>
  <si>
    <t>PKT-2025-04907</t>
  </si>
  <si>
    <t>PKT-2025-04908</t>
  </si>
  <si>
    <t>PKT-2025-04909</t>
  </si>
  <si>
    <t>PKT-2025-04910</t>
  </si>
  <si>
    <t>PKT-2025-04911</t>
  </si>
  <si>
    <t>PKT-2025-04912</t>
  </si>
  <si>
    <t>PKT-2025-04913</t>
  </si>
  <si>
    <t>PKT-2025-04914</t>
  </si>
  <si>
    <t>PKT-2025-04915</t>
  </si>
  <si>
    <t>PKT-2025-04916</t>
  </si>
  <si>
    <t>PKT-2025-04917</t>
  </si>
  <si>
    <t>PKT-2025-04918</t>
  </si>
  <si>
    <t>PKT-2025-04919</t>
  </si>
  <si>
    <t>PKT-2025-04920</t>
  </si>
  <si>
    <t>PKT-2025-04921</t>
  </si>
  <si>
    <t>PKT-2025-04922</t>
  </si>
  <si>
    <t>PKT-2025-04923</t>
  </si>
  <si>
    <t>PKT-2025-04924</t>
  </si>
  <si>
    <t>PKT-2025-04925</t>
  </si>
  <si>
    <t>PKT-2025-04926</t>
  </si>
  <si>
    <t>PKT-2025-04927</t>
  </si>
  <si>
    <t>PKT-2025-04928</t>
  </si>
  <si>
    <t>PKT-2025-04929</t>
  </si>
  <si>
    <t>PKT-2025-04930</t>
  </si>
  <si>
    <t>PKT-2025-04931</t>
  </si>
  <si>
    <t>PKT-2025-04932</t>
  </si>
  <si>
    <t>PKT-2025-04933</t>
  </si>
  <si>
    <t>PKT-2025-04934</t>
  </si>
  <si>
    <t>PKT-2025-04935</t>
  </si>
  <si>
    <t>PKT-2025-04936</t>
  </si>
  <si>
    <t>PKT-2025-04937</t>
  </si>
  <si>
    <t>PKT-2025-04938</t>
  </si>
  <si>
    <t>PKT-2025-04939</t>
  </si>
  <si>
    <t>PKT-2025-04940</t>
  </si>
  <si>
    <t>PKT-2025-04941</t>
  </si>
  <si>
    <t>PKT-2025-04942</t>
  </si>
  <si>
    <t>PKT-2025-04943</t>
  </si>
  <si>
    <t>PKT-2025-04944</t>
  </si>
  <si>
    <t>PKT-2025-04945</t>
  </si>
  <si>
    <t>PKT-2025-04946</t>
  </si>
  <si>
    <t>PKT-2025-04947</t>
  </si>
  <si>
    <t>PKT-2025-04948</t>
  </si>
  <si>
    <t>PKT-2025-04949</t>
  </si>
  <si>
    <t>PKT-2025-04950</t>
  </si>
  <si>
    <t>PKT-2025-04951</t>
  </si>
  <si>
    <t>PKT-2025-04952</t>
  </si>
  <si>
    <t>PKT-2025-04953</t>
  </si>
  <si>
    <t>PKT-2025-04954</t>
  </si>
  <si>
    <t>PKT-2025-04955</t>
  </si>
  <si>
    <t>PKT-2025-04956</t>
  </si>
  <si>
    <t>PKT-2025-04957</t>
  </si>
  <si>
    <t>PKT-2025-04958</t>
  </si>
  <si>
    <t>PKT-2025-04959</t>
  </si>
  <si>
    <t>PKT-2025-04960</t>
  </si>
  <si>
    <t>PKT-2025-04961</t>
  </si>
  <si>
    <t>PKT-2025-04962</t>
  </si>
  <si>
    <t>PKT-2025-04963</t>
  </si>
  <si>
    <t>PKT-2025-04964</t>
  </si>
  <si>
    <t>PKT-2025-04965</t>
  </si>
  <si>
    <t>PKT-2025-04966</t>
  </si>
  <si>
    <t>PKT-2025-04967</t>
  </si>
  <si>
    <t>PKT-2025-04968</t>
  </si>
  <si>
    <t>PKT-2025-04969</t>
  </si>
  <si>
    <t>PKT-2025-04970</t>
  </si>
  <si>
    <t>PKT-2025-04971</t>
  </si>
  <si>
    <t>PKT-2025-04972</t>
  </si>
  <si>
    <t>PKT-2025-04973</t>
  </si>
  <si>
    <t>PKT-2025-04974</t>
  </si>
  <si>
    <t>PKT-2025-04975</t>
  </si>
  <si>
    <t>PKT-2025-04976</t>
  </si>
  <si>
    <t>PKT-2025-04977</t>
  </si>
  <si>
    <t>PKT-2025-04978</t>
  </si>
  <si>
    <t>PKT-2025-04979</t>
  </si>
  <si>
    <t>MV. Peshawar 59</t>
  </si>
  <si>
    <t>PKT-2025-04980</t>
  </si>
  <si>
    <t>PKT-2025-04981</t>
  </si>
  <si>
    <t>PKT-2025-04982</t>
  </si>
  <si>
    <t>PKT-2025-04983</t>
  </si>
  <si>
    <t>PKT-2025-04984</t>
  </si>
  <si>
    <t>PKT-2025-04985</t>
  </si>
  <si>
    <t>PKT-2025-04986</t>
  </si>
  <si>
    <t>PKT-2025-04987</t>
  </si>
  <si>
    <t>PKT-2025-04988</t>
  </si>
  <si>
    <t>PKT-2025-04989</t>
  </si>
  <si>
    <t>PKT-2025-04990</t>
  </si>
  <si>
    <t>PKT-2025-04991</t>
  </si>
  <si>
    <t>PKT-2025-04992</t>
  </si>
  <si>
    <t>PKT-2025-04993</t>
  </si>
  <si>
    <t>PKT-2025-04994</t>
  </si>
  <si>
    <t>PKT-2025-04995</t>
  </si>
  <si>
    <t>PKT-2025-04996</t>
  </si>
  <si>
    <t>PKT-2025-04997</t>
  </si>
  <si>
    <t>PKT-2025-04998</t>
  </si>
  <si>
    <t>PKT-2025-04999</t>
  </si>
  <si>
    <t>PKT-2025-05000</t>
  </si>
  <si>
    <t>trade_direction</t>
  </si>
  <si>
    <t>trade_category</t>
  </si>
  <si>
    <t>cargo_type</t>
  </si>
  <si>
    <t>ShipmentYear</t>
  </si>
  <si>
    <t>ShipmentQuarter</t>
  </si>
  <si>
    <t>ShipmentMonth</t>
  </si>
  <si>
    <t>Sum of Total_Voyage_Cost_USD</t>
  </si>
  <si>
    <t>Average of Total_Voyage_Cost_USD2</t>
  </si>
  <si>
    <t>Count of Shipment_ID</t>
  </si>
  <si>
    <t>Grand Total</t>
  </si>
  <si>
    <t>Percentage of Cost</t>
  </si>
  <si>
    <t>Cost Per Category</t>
  </si>
  <si>
    <t>Cost by Cargo Type</t>
  </si>
  <si>
    <t>Bunker Cost</t>
  </si>
  <si>
    <t>Port Charges</t>
  </si>
  <si>
    <t>Insurance</t>
  </si>
  <si>
    <t>Demurrage Cost</t>
  </si>
  <si>
    <t xml:space="preserve">Cost Sums </t>
  </si>
  <si>
    <t>Port of Loading</t>
  </si>
  <si>
    <t>Trade Categories</t>
  </si>
  <si>
    <t>Cargo Types</t>
  </si>
  <si>
    <t>Port of Discharge</t>
  </si>
  <si>
    <t>Cost_to_Value_Ratio</t>
  </si>
  <si>
    <t>Average of Cost_to_Value_Ratio</t>
  </si>
  <si>
    <t>Which trade category generated the highest shipping costs?</t>
  </si>
  <si>
    <t>Which cargo type generated the highest shipping costs?</t>
  </si>
  <si>
    <t>Were imports or exports more expensive?</t>
  </si>
  <si>
    <t>What was the largest cost component?</t>
  </si>
  <si>
    <t>Which ports generated the highest costs?</t>
  </si>
  <si>
    <t>Top 10 Cargo Types</t>
  </si>
  <si>
    <t>Cost (USD)</t>
  </si>
  <si>
    <t>Top 10 Ports of Loading</t>
  </si>
  <si>
    <t>Top 10 Ports of Discharge</t>
  </si>
  <si>
    <t>Energy and petroleum</t>
  </si>
  <si>
    <t>Crude oil</t>
  </si>
  <si>
    <t>Neither, both were equally expensive</t>
  </si>
  <si>
    <t>Port Qasim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</si>
</sst>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[Pakistan_Maritime_Trade_2020-2026 (version 1).xlsx]Maritime_EDA!PivotTable8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Components Breakdown</a:t>
            </a:r>
          </a:p>
        </c:rich>
      </c:tx>
      <c:layout>
        <c:manualLayout>
          <c:xMode val="edge"/>
          <c:yMode val="edge"/>
          <c:x val="0.40519930385614461"/>
          <c:y val="8.4603655416008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Maritime_EDA!$B$58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Maritime_EDA!$A$59:$A$62</c:f>
              <c:strCache>
                <c:ptCount val="4"/>
                <c:pt idx="0">
                  <c:v>Bunker Cost</c:v>
                </c:pt>
                <c:pt idx="1">
                  <c:v>Port Charges</c:v>
                </c:pt>
                <c:pt idx="2">
                  <c:v>Insurance</c:v>
                </c:pt>
                <c:pt idx="3">
                  <c:v>Demurrage Cost</c:v>
                </c:pt>
              </c:strCache>
            </c:strRef>
          </c:cat>
          <c:val>
            <c:numRef>
              <c:f>Maritime_EDA!$B$59:$B$62</c:f>
              <c:numCache>
                <c:formatCode>General</c:formatCode>
                <c:ptCount val="4"/>
                <c:pt idx="0">
                  <c:v>1621945215.1152344</c:v>
                </c:pt>
                <c:pt idx="1">
                  <c:v>664860634.56933594</c:v>
                </c:pt>
                <c:pt idx="2">
                  <c:v>276598817.8838501</c:v>
                </c:pt>
                <c:pt idx="3">
                  <c:v>91497465.797546387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4-4C32-8CB9-7C6140B2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22432"/>
        <c:axId val="7228672"/>
      </c:barChart>
      <c:catAx>
        <c:axId val="7222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672"/>
        <c:crosses val="autoZero"/>
        <c:auto val="1"/>
        <c:lblAlgn val="ctr"/>
        <c:lblOffset val="100"/>
        <c:noMultiLvlLbl val="0"/>
      </c:catAx>
      <c:valAx>
        <c:axId val="722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[Pakistan_Maritime_Trade_2020-2026 (version 1).xlsx]Maritime_EDA!PivotTable1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Maritime_EDA!$B$9</c:f>
              <c:strCache>
                <c:ptCount val="1"/>
                <c:pt idx="0">
                  <c:v>Sum of Total_Voyage_Cost_USD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Maritime_EDA!$A$10:$A$16</c:f>
              <c:strCache>
                <c:ptCount val="6"/>
                <c:pt idx="0">
                  <c:v>Agri-commodities</c:v>
                </c:pt>
                <c:pt idx="1">
                  <c:v>Chemicals</c:v>
                </c:pt>
                <c:pt idx="2">
                  <c:v>Consumer Goods</c:v>
                </c:pt>
                <c:pt idx="3">
                  <c:v>Energy &amp; Petroleum</c:v>
                </c:pt>
                <c:pt idx="4">
                  <c:v>Industrial Raw Materials</c:v>
                </c:pt>
                <c:pt idx="5">
                  <c:v>Manufactured Goods</c:v>
                </c:pt>
              </c:strCache>
            </c:strRef>
          </c:cat>
          <c:val>
            <c:numRef>
              <c:f>Maritime_EDA!$B$10:$B$16</c:f>
              <c:numCache>
                <c:formatCode>General</c:formatCode>
                <c:ptCount val="6"/>
                <c:pt idx="0">
                  <c:v>1228830522.5</c:v>
                </c:pt>
                <c:pt idx="1">
                  <c:v>485253186.375</c:v>
                </c:pt>
                <c:pt idx="2">
                  <c:v>216592580.6875</c:v>
                </c:pt>
                <c:pt idx="3">
                  <c:v>6297404935.375</c:v>
                </c:pt>
                <c:pt idx="4">
                  <c:v>781211764.25</c:v>
                </c:pt>
                <c:pt idx="5">
                  <c:v>2184948839.9375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5-41BE-8F78-6765600DE0DB}"/>
            </c:ext>
          </c:extLst>
        </c:ser>
        <c:ser>
          <c:idx val="1"/>
          <c:order val="1"/>
          <c:tx>
            <c:strRef>
              <c:f>Maritime_EDA!$C$9</c:f>
              <c:strCache>
                <c:ptCount val="1"/>
                <c:pt idx="0">
                  <c:v>Percentage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Maritime_EDA!$A$10:$A$16</c:f>
              <c:strCache>
                <c:ptCount val="6"/>
                <c:pt idx="0">
                  <c:v>Agri-commodities</c:v>
                </c:pt>
                <c:pt idx="1">
                  <c:v>Chemicals</c:v>
                </c:pt>
                <c:pt idx="2">
                  <c:v>Consumer Goods</c:v>
                </c:pt>
                <c:pt idx="3">
                  <c:v>Energy &amp; Petroleum</c:v>
                </c:pt>
                <c:pt idx="4">
                  <c:v>Industrial Raw Materials</c:v>
                </c:pt>
                <c:pt idx="5">
                  <c:v>Manufactured Goods</c:v>
                </c:pt>
              </c:strCache>
            </c:strRef>
          </c:cat>
          <c:val>
            <c:numRef>
              <c:f>Maritime_EDA!$C$10:$C$16</c:f>
              <c:numCache>
                <c:formatCode>0.00%</c:formatCode>
                <c:ptCount val="6"/>
                <c:pt idx="0">
                  <c:v>0.10977344792595496</c:v>
                </c:pt>
                <c:pt idx="1">
                  <c:v>4.3348463771121684E-2</c:v>
                </c:pt>
                <c:pt idx="2">
                  <c:v>1.9348570809322063E-2</c:v>
                </c:pt>
                <c:pt idx="3">
                  <c:v>0.5625575212240379</c:v>
                </c:pt>
                <c:pt idx="4">
                  <c:v>6.9786929403066467E-2</c:v>
                </c:pt>
                <c:pt idx="5">
                  <c:v>0.19518506686649692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5-41BE-8F78-6765600DE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8143328"/>
        <c:axId val="238143808"/>
      </c:barChart>
      <c:catAx>
        <c:axId val="23814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43808"/>
        <c:crosses val="autoZero"/>
        <c:auto val="1"/>
        <c:lblAlgn val="ctr"/>
        <c:lblOffset val="100"/>
        <c:noMultiLvlLbl val="0"/>
      </c:catAx>
      <c:valAx>
        <c:axId val="2381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4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Cargo Types by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Maritime_EDA!$F$25</c:f>
              <c:strCache>
                <c:ptCount val="1"/>
                <c:pt idx="0">
                  <c:v>Cost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Maritime_EDA!$E$26:$E$35</c:f>
              <c:strCache>
                <c:ptCount val="10"/>
                <c:pt idx="0">
                  <c:v>Crude Oil</c:v>
                </c:pt>
                <c:pt idx="1">
                  <c:v>Clean Petroleum Products</c:v>
                </c:pt>
                <c:pt idx="2">
                  <c:v>Naphtha</c:v>
                </c:pt>
                <c:pt idx="3">
                  <c:v>Machinery</c:v>
                </c:pt>
                <c:pt idx="4">
                  <c:v>Fuel Oil</c:v>
                </c:pt>
                <c:pt idx="5">
                  <c:v>Jet Fuel</c:v>
                </c:pt>
                <c:pt idx="6">
                  <c:v>General Merchandise</c:v>
                </c:pt>
                <c:pt idx="7">
                  <c:v>Electronics</c:v>
                </c:pt>
                <c:pt idx="8">
                  <c:v>Textiles</c:v>
                </c:pt>
                <c:pt idx="9">
                  <c:v>Fertilizer</c:v>
                </c:pt>
              </c:strCache>
            </c:strRef>
          </c:cat>
          <c:val>
            <c:numRef>
              <c:f>Maritime_EDA!$F$26:$F$35</c:f>
              <c:numCache>
                <c:formatCode>General</c:formatCode>
                <c:ptCount val="10"/>
                <c:pt idx="0">
                  <c:v>3227952714.1875</c:v>
                </c:pt>
                <c:pt idx="1">
                  <c:v>1122964865.4375</c:v>
                </c:pt>
                <c:pt idx="2">
                  <c:v>675642991.625</c:v>
                </c:pt>
                <c:pt idx="3">
                  <c:v>485890953.9375</c:v>
                </c:pt>
                <c:pt idx="4">
                  <c:v>454855237.5625</c:v>
                </c:pt>
                <c:pt idx="5">
                  <c:v>452155782.3125</c:v>
                </c:pt>
                <c:pt idx="6">
                  <c:v>425052393.53125</c:v>
                </c:pt>
                <c:pt idx="7">
                  <c:v>385354158</c:v>
                </c:pt>
                <c:pt idx="8">
                  <c:v>317487311.4375</c:v>
                </c:pt>
                <c:pt idx="9">
                  <c:v>299912486.1875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2-4F50-B876-E12BB5739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48176"/>
        <c:axId val="1662954896"/>
      </c:barChart>
      <c:catAx>
        <c:axId val="166294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4896"/>
        <c:crosses val="autoZero"/>
        <c:auto val="1"/>
        <c:lblAlgn val="ctr"/>
        <c:lblOffset val="100"/>
        <c:noMultiLvlLbl val="0"/>
      </c:catAx>
      <c:valAx>
        <c:axId val="16629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4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Ports of Loading by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Maritime_EDA!$F$80</c:f>
              <c:strCache>
                <c:ptCount val="1"/>
                <c:pt idx="0">
                  <c:v>Cost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Maritime_EDA!$E$81:$E$90</c:f>
              <c:strCache>
                <c:ptCount val="10"/>
                <c:pt idx="0">
                  <c:v>Port Qasim, Karachi</c:v>
                </c:pt>
                <c:pt idx="1">
                  <c:v>Pakistan Steel Jetty</c:v>
                </c:pt>
                <c:pt idx="2">
                  <c:v>Bin Qasim Terminal</c:v>
                </c:pt>
                <c:pt idx="3">
                  <c:v>South Asia Pakistan Terminals (SAPT)</c:v>
                </c:pt>
                <c:pt idx="4">
                  <c:v>Karachi Container Terminal</c:v>
                </c:pt>
                <c:pt idx="5">
                  <c:v>Qasim International Container Terminal (QICT)</c:v>
                </c:pt>
                <c:pt idx="6">
                  <c:v>Gwadar Port</c:v>
                </c:pt>
                <c:pt idx="7">
                  <c:v>Karachi Port</c:v>
                </c:pt>
                <c:pt idx="8">
                  <c:v>Bandar Imam Khomeini, Iran</c:v>
                </c:pt>
                <c:pt idx="9">
                  <c:v>Port Klang, Malaysia</c:v>
                </c:pt>
              </c:strCache>
            </c:strRef>
          </c:cat>
          <c:val>
            <c:numRef>
              <c:f>Maritime_EDA!$F$81:$F$90</c:f>
              <c:numCache>
                <c:formatCode>General</c:formatCode>
                <c:ptCount val="10"/>
                <c:pt idx="0">
                  <c:v>781777322</c:v>
                </c:pt>
                <c:pt idx="1">
                  <c:v>749598584.96875</c:v>
                </c:pt>
                <c:pt idx="2">
                  <c:v>728547522.03125</c:v>
                </c:pt>
                <c:pt idx="3">
                  <c:v>707345543.96875</c:v>
                </c:pt>
                <c:pt idx="4">
                  <c:v>676990652.34375</c:v>
                </c:pt>
                <c:pt idx="5">
                  <c:v>669521019.84375</c:v>
                </c:pt>
                <c:pt idx="6">
                  <c:v>665928506.34375</c:v>
                </c:pt>
                <c:pt idx="7">
                  <c:v>637645453.84375</c:v>
                </c:pt>
                <c:pt idx="8">
                  <c:v>339218996.65625</c:v>
                </c:pt>
                <c:pt idx="9">
                  <c:v>315595525.03125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2-4ED8-9ED7-106C11A8F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56816"/>
        <c:axId val="1662958256"/>
      </c:barChart>
      <c:catAx>
        <c:axId val="166295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8256"/>
        <c:crosses val="autoZero"/>
        <c:auto val="1"/>
        <c:lblAlgn val="ctr"/>
        <c:lblOffset val="100"/>
        <c:noMultiLvlLbl val="0"/>
      </c:catAx>
      <c:valAx>
        <c:axId val="166295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Ports of Discharge by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Maritime_EDA!$F$115</c:f>
              <c:strCache>
                <c:ptCount val="1"/>
                <c:pt idx="0">
                  <c:v>Cost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Maritime_EDA!$E$116:$E$125</c:f>
              <c:strCache>
                <c:ptCount val="10"/>
                <c:pt idx="0">
                  <c:v>Port Qasim, Karachi</c:v>
                </c:pt>
                <c:pt idx="1">
                  <c:v>Karachi Port</c:v>
                </c:pt>
                <c:pt idx="2">
                  <c:v>Qasim International Container Terminal (QICT)</c:v>
                </c:pt>
                <c:pt idx="3">
                  <c:v>Gwadar Port</c:v>
                </c:pt>
                <c:pt idx="4">
                  <c:v>South Asia Pakistan Terminals (SAPT)</c:v>
                </c:pt>
                <c:pt idx="5">
                  <c:v>Pakistan Steel Jetty</c:v>
                </c:pt>
                <c:pt idx="6">
                  <c:v>Bin Qasim Terminal</c:v>
                </c:pt>
                <c:pt idx="7">
                  <c:v>Karachi Container Terminal</c:v>
                </c:pt>
                <c:pt idx="8">
                  <c:v>Salalah, Oman</c:v>
                </c:pt>
                <c:pt idx="9">
                  <c:v>Qingdao, China</c:v>
                </c:pt>
              </c:strCache>
            </c:strRef>
          </c:cat>
          <c:val>
            <c:numRef>
              <c:f>Maritime_EDA!$F$116:$F$125</c:f>
              <c:numCache>
                <c:formatCode>General</c:formatCode>
                <c:ptCount val="10"/>
                <c:pt idx="0">
                  <c:v>777291967.9375</c:v>
                </c:pt>
                <c:pt idx="1">
                  <c:v>729435572.65625</c:v>
                </c:pt>
                <c:pt idx="2">
                  <c:v>709819897.84375</c:v>
                </c:pt>
                <c:pt idx="3">
                  <c:v>697019812.375</c:v>
                </c:pt>
                <c:pt idx="4">
                  <c:v>688584745.15625</c:v>
                </c:pt>
                <c:pt idx="5">
                  <c:v>682178484.78125</c:v>
                </c:pt>
                <c:pt idx="6">
                  <c:v>663037919.0625</c:v>
                </c:pt>
                <c:pt idx="7">
                  <c:v>629518823.96875</c:v>
                </c:pt>
                <c:pt idx="8">
                  <c:v>340579751.21875</c:v>
                </c:pt>
                <c:pt idx="9">
                  <c:v>326243796.625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4-445B-A327-F6FD86DDF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60656"/>
        <c:axId val="1662954416"/>
      </c:barChart>
      <c:catAx>
        <c:axId val="166296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4416"/>
        <c:crosses val="autoZero"/>
        <c:auto val="1"/>
        <c:lblAlgn val="ctr"/>
        <c:lblOffset val="100"/>
        <c:noMultiLvlLbl val="0"/>
      </c:catAx>
      <c:valAx>
        <c:axId val="166295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6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[Pakistan_Maritime_Trade_2020-2026 (version 1).xlsx]Maritime_EDA!PivotTable14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Cost-to-Value Ratio by Trade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Maritime_EDA!$B$150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Maritime_EDA!$A$151:$A$157</c:f>
              <c:strCache>
                <c:ptCount val="6"/>
                <c:pt idx="0">
                  <c:v>Agri-commodities</c:v>
                </c:pt>
                <c:pt idx="1">
                  <c:v>Chemicals</c:v>
                </c:pt>
                <c:pt idx="2">
                  <c:v>Consumer Goods</c:v>
                </c:pt>
                <c:pt idx="3">
                  <c:v>Energy &amp; Petroleum</c:v>
                </c:pt>
                <c:pt idx="4">
                  <c:v>Industrial Raw Materials</c:v>
                </c:pt>
                <c:pt idx="5">
                  <c:v>Manufactured Goods</c:v>
                </c:pt>
              </c:strCache>
            </c:strRef>
          </c:cat>
          <c:val>
            <c:numRef>
              <c:f>Maritime_EDA!$B$151:$B$157</c:f>
              <c:numCache>
                <c:formatCode>General</c:formatCode>
                <c:ptCount val="6"/>
                <c:pt idx="0">
                  <c:v>6.7806770761030241E-2</c:v>
                </c:pt>
                <c:pt idx="1">
                  <c:v>9.574788816739993E-2</c:v>
                </c:pt>
                <c:pt idx="2">
                  <c:v>0.1800211224549304</c:v>
                </c:pt>
                <c:pt idx="3">
                  <c:v>0.17002846682795755</c:v>
                </c:pt>
                <c:pt idx="4">
                  <c:v>0.12991648541253889</c:v>
                </c:pt>
                <c:pt idx="5">
                  <c:v>0.13142917022389497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B-4DBC-AD7E-944B4519A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59216"/>
        <c:axId val="1662950096"/>
      </c:barChart>
      <c:catAx>
        <c:axId val="166295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0096"/>
        <c:crosses val="autoZero"/>
        <c:auto val="1"/>
        <c:lblAlgn val="ctr"/>
        <c:lblOffset val="100"/>
        <c:noMultiLvlLbl val="0"/>
      </c:catAx>
      <c:valAx>
        <c:axId val="16629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56</xdr:row>
      <xdr:rowOff>19049</xdr:rowOff>
    </xdr:from>
    <xdr:to>
      <xdr:col>6</xdr:col>
      <xdr:colOff>923925</xdr:colOff>
      <xdr:row>71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59242D-2923-6787-6550-F83AADA53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28574</xdr:colOff>
      <xdr:row>7</xdr:row>
      <xdr:rowOff>152400</xdr:rowOff>
    </xdr:from>
    <xdr:to>
      <xdr:col>9</xdr:col>
      <xdr:colOff>28575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23028-8689-2609-E3D4-AE0F90BA4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24</xdr:row>
      <xdr:rowOff>104775</xdr:rowOff>
    </xdr:from>
    <xdr:to>
      <xdr:col>7</xdr:col>
      <xdr:colOff>752475</xdr:colOff>
      <xdr:row>47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06621C-B452-FD46-EC40-35863C261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78</xdr:row>
      <xdr:rowOff>180975</xdr:rowOff>
    </xdr:from>
    <xdr:to>
      <xdr:col>7</xdr:col>
      <xdr:colOff>892175</xdr:colOff>
      <xdr:row>102</xdr:row>
      <xdr:rowOff>53975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D34FAB-8FD0-1057-C971-8AEC42ABA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</xdr:colOff>
      <xdr:row>113</xdr:row>
      <xdr:rowOff>171450</xdr:rowOff>
    </xdr:from>
    <xdr:to>
      <xdr:col>7</xdr:col>
      <xdr:colOff>892175</xdr:colOff>
      <xdr:row>137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C5DE01-6D92-82EA-303A-B3A7DA10E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149</xdr:row>
      <xdr:rowOff>0</xdr:rowOff>
    </xdr:from>
    <xdr:to>
      <xdr:col>7</xdr:col>
      <xdr:colOff>247650</xdr:colOff>
      <xdr:row>169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869D4A-AEC4-9FAF-7854-F2004F4C7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5236226853" backgroundQuery="1" createdVersion="8" refreshedVersion="8" minRefreshableVersion="3" recordCount="0" supportSubquery="1" supportAdvancedDrill="1" xr:uid="{A1799B7D-BC81-44E9-ABB0-D655E45C6B25}">
  <cacheSource type="external" connectionId="2"/>
  <cacheFields count="2">
    <cacheField name="[vw_maritime_trade_analysis].[Port_of_Discharge].[Port_of_Discharge]" caption="Port_of_Discharge" numFmtId="0" hierarchy="6" level="1">
      <sharedItems count="28">
        <s v="Bandar Abbas, Iran"/>
        <s v="Bandar Imam Khomeini, Iran"/>
        <s v="Bin Qasim Terminal"/>
        <s v="Colombo, Sri Lanka"/>
        <s v="Dammam, Saudi Arabia"/>
        <s v="Guangzhou, China"/>
        <s v="Gwadar Port"/>
        <s v="Hamburg, Germany"/>
        <s v="Jebel Ali, UAE"/>
        <s v="Jubail, Saudi Arabia"/>
        <s v="Karachi Container Terminal"/>
        <s v="Karachi Port"/>
        <s v="Khor Fakkan, UAE"/>
        <s v="Mundra, India"/>
        <s v="Nhava Sheva, India"/>
        <s v="Pakistan Steel Jetty"/>
        <s v="Port Klang, Malaysia"/>
        <s v="Port Qasim, Karachi"/>
        <s v="Port Rashid, UAE"/>
        <s v="Qasim International Container Terminal (QICT)"/>
        <s v="Qingdao, China"/>
        <s v="Ras Tanura, Saudi Arabia"/>
        <s v="Rotterdam, Netherlands"/>
        <s v="Salalah, Oman"/>
        <s v="Singapore"/>
        <s v="Sohar, Oman"/>
        <s v="South Asia Pakistan Terminals (SAPT)"/>
        <s v="Tianjin, China"/>
      </sharedItems>
    </cacheField>
    <cacheField name="[Measures].[Sum of Total_Voyage_Cost_USD]" caption="Sum of Total_Voyage_Cost_USD" numFmtId="0" hierarchy="22" level="32767"/>
  </cacheFields>
  <cacheHierarchies count="31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0" memberValueDatatype="130" unbalanced="0"/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0" memberValueDatatype="130" unbalanced="0"/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0" memberValueDatatype="130" unbalanced="0"/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2" memberValueDatatype="130" unbalanced="0">
      <fieldsUsage count="2">
        <fieldUsage x="-1"/>
        <fieldUsage x="0"/>
      </fieldsUsage>
    </cacheHierarchy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5234490737" backgroundQuery="1" createdVersion="8" refreshedVersion="8" minRefreshableVersion="3" recordCount="0" supportSubquery="1" supportAdvancedDrill="1" xr:uid="{8DDF5A99-4A7D-463A-9CC5-09CAA8F7B2EC}">
  <cacheSource type="external" connectionId="2"/>
  <cacheFields count="2">
    <cacheField name="[vw_maritime_trade_analysis].[Port_of_Loading].[Port_of_Loading]" caption="Port_of_Loading" numFmtId="0" hierarchy="5" level="1">
      <sharedItems count="28">
        <s v="Bandar Abbas, Iran"/>
        <s v="Bandar Imam Khomeini, Iran"/>
        <s v="Bin Qasim Terminal"/>
        <s v="Colombo, Sri Lanka"/>
        <s v="Dammam, Saudi Arabia"/>
        <s v="Guangzhou, China"/>
        <s v="Gwadar Port"/>
        <s v="Hamburg, Germany"/>
        <s v="Jebel Ali, UAE"/>
        <s v="Jubail, Saudi Arabia"/>
        <s v="Karachi Container Terminal"/>
        <s v="Karachi Port"/>
        <s v="Khor Fakkan, UAE"/>
        <s v="Mundra, India"/>
        <s v="Nhava Sheva, India"/>
        <s v="Pakistan Steel Jetty"/>
        <s v="Port Klang, Malaysia"/>
        <s v="Port Qasim, Karachi"/>
        <s v="Port Rashid, UAE"/>
        <s v="Qasim International Container Terminal (QICT)"/>
        <s v="Qingdao, China"/>
        <s v="Ras Tanura, Saudi Arabia"/>
        <s v="Rotterdam, Netherlands"/>
        <s v="Salalah, Oman"/>
        <s v="Singapore"/>
        <s v="Sohar, Oman"/>
        <s v="South Asia Pakistan Terminals (SAPT)"/>
        <s v="Tianjin, China"/>
      </sharedItems>
    </cacheField>
    <cacheField name="[Measures].[Sum of Total_Voyage_Cost_USD]" caption="Sum of Total_Voyage_Cost_USD" numFmtId="0" hierarchy="22" level="32767"/>
  </cacheFields>
  <cacheHierarchies count="31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0" memberValueDatatype="130" unbalanced="0"/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0" memberValueDatatype="130" unbalanced="0"/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2" memberValueDatatype="130" unbalanced="0">
      <fieldsUsage count="2">
        <fieldUsage x="-1"/>
        <fieldUsage x="0"/>
      </fieldsUsage>
    </cacheHierarchy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0" memberValueDatatype="130" unbalanced="0"/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523263889" backgroundQuery="1" createdVersion="8" refreshedVersion="8" minRefreshableVersion="3" recordCount="0" supportSubquery="1" supportAdvancedDrill="1" xr:uid="{2BFA59E2-318E-4B9B-B363-99ABC3D9F3A7}">
  <cacheSource type="external" connectionId="2"/>
  <cacheFields count="4">
    <cacheField name="[Measures].[Sum of Bunker_Cost_USD]" caption="Sum of Bunker_Cost_USD" numFmtId="0" hierarchy="25" level="32767"/>
    <cacheField name="[Measures].[Sum of Port_Charges_USD]" caption="Sum of Port_Charges_USD" numFmtId="0" hierarchy="26" level="32767"/>
    <cacheField name="[Measures].[Sum of Insurance_Cost_USD]" caption="Sum of Insurance_Cost_USD" numFmtId="0" hierarchy="27" level="32767"/>
    <cacheField name="[Measures].[Sum of Demurrage_Cost_USD]" caption="Sum of Demurrage_Cost_USD" numFmtId="0" hierarchy="28" level="32767"/>
  </cacheFields>
  <cacheHierarchies count="31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0" memberValueDatatype="130" unbalanced="0"/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0" memberValueDatatype="130" unbalanced="0"/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0" memberValueDatatype="130" unbalanced="0"/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0" memberValueDatatype="130" unbalanced="0"/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5231134258" backgroundQuery="1" createdVersion="8" refreshedVersion="8" minRefreshableVersion="3" recordCount="0" supportSubquery="1" supportAdvancedDrill="1" xr:uid="{D140909B-A1BC-49C2-AC7D-C9C74EC11262}">
  <cacheSource type="external" connectionId="2"/>
  <cacheFields count="2">
    <cacheField name="[vw_maritime_trade_analysis].[cargo_type].[cargo_type]" caption="cargo_type" numFmtId="0" hierarchy="4" level="1">
      <sharedItems count="28">
        <s v="Clean Petroleum Products"/>
        <s v="Clinker"/>
        <s v="Coal"/>
        <s v="Corn"/>
        <s v="Crude Oil"/>
        <s v="DAP Fertilizer"/>
        <s v="Diesel"/>
        <s v="Electronics"/>
        <s v="Fertilizer"/>
        <s v="Fuel Oil"/>
        <s v="Gasoline"/>
        <s v="General Merchandise"/>
        <s v="Jet Fuel"/>
        <s v="Lubricants"/>
        <s v="Machinery"/>
        <s v="Mixed General Cargo"/>
        <s v="Naphtha"/>
        <s v="Palm Oil"/>
        <s v="Pipes"/>
        <s v="Project Cargo"/>
        <s v="Rice"/>
        <s v="Soybean"/>
        <s v="Steel Coils"/>
        <s v="Steel Scrap"/>
        <s v="Sugar"/>
        <s v="Textiles"/>
        <s v="Urea"/>
        <s v="Wheat"/>
      </sharedItems>
    </cacheField>
    <cacheField name="[Measures].[Sum of Total_Voyage_Cost_USD]" caption="Sum of Total_Voyage_Cost_USD" numFmtId="0" hierarchy="22" level="32767"/>
  </cacheFields>
  <cacheHierarchies count="31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0" memberValueDatatype="130" unbalanced="0"/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2" memberValueDatatype="130" unbalanced="0">
      <fieldsUsage count="2">
        <fieldUsage x="-1"/>
        <fieldUsage x="0"/>
      </fieldsUsage>
    </cacheHierarchy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0" memberValueDatatype="130" unbalanced="0"/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0" memberValueDatatype="130" unbalanced="0"/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522928241" backgroundQuery="1" createdVersion="8" refreshedVersion="8" minRefreshableVersion="3" recordCount="0" supportSubquery="1" supportAdvancedDrill="1" xr:uid="{3449875B-F774-4A50-B065-C6DB0353E510}">
  <cacheSource type="external" connectionId="2"/>
  <cacheFields count="3">
    <cacheField name="[vw_maritime_trade_analysis].[trade_category].[trade_category]" caption="trade_category" numFmtId="0" hierarchy="3" level="1">
      <sharedItems count="6">
        <s v="Agri-commodities"/>
        <s v="Chemicals"/>
        <s v="Consumer Goods"/>
        <s v="Energy &amp; Petroleum"/>
        <s v="Industrial Raw Materials"/>
        <s v="Manufactured Goods"/>
      </sharedItems>
    </cacheField>
    <cacheField name="[Measures].[Sum of Total_Voyage_Cost_USD]" caption="Sum of Total_Voyage_Cost_USD" numFmtId="0" hierarchy="22" level="32767"/>
    <cacheField name="Unsupported0" numFmtId="0" hierarchy="3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2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2" memberValueDatatype="130" unbalanced="0">
      <fieldsUsage count="2">
        <fieldUsage x="-1"/>
        <fieldUsage x="0"/>
      </fieldsUsage>
    </cacheHierarchy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0" memberValueDatatype="130" unbalanced="0"/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0" memberValueDatatype="130" unbalanced="0"/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0" memberValueDatatype="130" unbalanced="0"/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Unsupported0" caption="Total_Voyage_Cost_US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5227777779" backgroundQuery="1" createdVersion="8" refreshedVersion="8" minRefreshableVersion="3" recordCount="0" supportSubquery="1" supportAdvancedDrill="1" xr:uid="{BDC3C409-60A1-46F2-ACE9-FEFD626968F1}">
  <cacheSource type="external" connectionId="2"/>
  <cacheFields count="3">
    <cacheField name="[Measures].[Sum of Total_Voyage_Cost_USD]" caption="Sum of Total_Voyage_Cost_USD" numFmtId="0" hierarchy="22" level="32767"/>
    <cacheField name="[Measures].[Average of Total_Voyage_Cost_USD]" caption="Average of Total_Voyage_Cost_USD" numFmtId="0" hierarchy="23" level="32767"/>
    <cacheField name="[Measures].[Count of Shipment_ID]" caption="Count of Shipment_ID" numFmtId="0" hierarchy="24" level="32767"/>
  </cacheFields>
  <cacheHierarchies count="31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0" memberValueDatatype="130" unbalanced="0"/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0" memberValueDatatype="130" unbalanced="0"/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0" memberValueDatatype="130" unbalanced="0"/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0" memberValueDatatype="130" unbalanced="0"/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anna Mclovin" refreshedDate="46176.717798032405" backgroundQuery="1" createdVersion="8" refreshedVersion="8" minRefreshableVersion="3" recordCount="0" supportSubquery="1" supportAdvancedDrill="1" xr:uid="{81A2FC18-BADF-4665-ACC1-6C3D8F32715D}">
  <cacheSource type="external" connectionId="2"/>
  <cacheFields count="2">
    <cacheField name="[Measures].[Average of Cost_to_Value_Ratio]" caption="Average of Cost_to_Value_Ratio" numFmtId="0" hierarchy="30" level="32767"/>
    <cacheField name="[vw_maritime_trade_analysis].[trade_category].[trade_category]" caption="trade_category" numFmtId="0" hierarchy="3" level="1">
      <sharedItems count="6">
        <s v="Agri-commodities"/>
        <s v="Chemicals"/>
        <s v="Consumer Goods"/>
        <s v="Energy &amp; Petroleum"/>
        <s v="Industrial Raw Materials"/>
        <s v="Manufactured Goods"/>
      </sharedItems>
    </cacheField>
  </cacheFields>
  <cacheHierarchies count="31">
    <cacheHierarchy uniqueName="[Range].[Total_Voyage_Cost_USD]" caption="Total_Voyage_Cost_USD" attribute="1" defaultMemberUniqueName="[Range].[Total_Voyage_Cost_USD].[All]" allUniqueName="[Range].[Total_Voyage_Cost_USD].[All]" dimensionUniqueName="[Range]" displayFolder="" count="0" memberValueDatatype="5" unbalanced="0"/>
    <cacheHierarchy uniqueName="[vw_maritime_trade_analysis].[Shipment_ID]" caption="Shipment_ID" attribute="1" defaultMemberUniqueName="[vw_maritime_trade_analysis].[Shipment_ID].[All]" allUniqueName="[vw_maritime_trade_analysis].[Shipment_ID].[All]" dimensionUniqueName="[vw_maritime_trade_analysis]" displayFolder="" count="0" memberValueDatatype="130" unbalanced="0"/>
    <cacheHierarchy uniqueName="[vw_maritime_trade_analysis].[trade_direction]" caption="trade_direction" attribute="1" defaultMemberUniqueName="[vw_maritime_trade_analysis].[trade_direction].[All]" allUniqueName="[vw_maritime_trade_analysis].[trade_direction].[All]" dimensionUniqueName="[vw_maritime_trade_analysis]" displayFolder="" count="0" memberValueDatatype="130" unbalanced="0"/>
    <cacheHierarchy uniqueName="[vw_maritime_trade_analysis].[trade_category]" caption="trade_category" attribute="1" defaultMemberUniqueName="[vw_maritime_trade_analysis].[trade_category].[All]" allUniqueName="[vw_maritime_trade_analysis].[trade_category].[All]" dimensionUniqueName="[vw_maritime_trade_analysis]" displayFolder="" count="2" memberValueDatatype="130" unbalanced="0">
      <fieldsUsage count="2">
        <fieldUsage x="-1"/>
        <fieldUsage x="1"/>
      </fieldsUsage>
    </cacheHierarchy>
    <cacheHierarchy uniqueName="[vw_maritime_trade_analysis].[cargo_type]" caption="cargo_type" attribute="1" defaultMemberUniqueName="[vw_maritime_trade_analysis].[cargo_type].[All]" allUniqueName="[vw_maritime_trade_analysis].[cargo_type].[All]" dimensionUniqueName="[vw_maritime_trade_analysis]" displayFolder="" count="0" memberValueDatatype="130" unbalanced="0"/>
    <cacheHierarchy uniqueName="[vw_maritime_trade_analysis].[Port_of_Loading]" caption="Port_of_Loading" attribute="1" defaultMemberUniqueName="[vw_maritime_trade_analysis].[Port_of_Loading].[All]" allUniqueName="[vw_maritime_trade_analysis].[Port_of_Loading].[All]" dimensionUniqueName="[vw_maritime_trade_analysis]" displayFolder="" count="0" memberValueDatatype="130" unbalanced="0"/>
    <cacheHierarchy uniqueName="[vw_maritime_trade_analysis].[Port_of_Discharge]" caption="Port_of_Discharge" attribute="1" defaultMemberUniqueName="[vw_maritime_trade_analysis].[Port_of_Discharge].[All]" allUniqueName="[vw_maritime_trade_analysis].[Port_of_Discharge].[All]" dimensionUniqueName="[vw_maritime_trade_analysis]" displayFolder="" count="0" memberValueDatatype="130" unbalanced="0"/>
    <cacheHierarchy uniqueName="[vw_maritime_trade_analysis].[Departure_Date]" caption="Departure_Date" attribute="1" time="1" defaultMemberUniqueName="[vw_maritime_trade_analysis].[Departure_Date].[All]" allUniqueName="[vw_maritime_trade_analysis].[Departure_Date].[All]" dimensionUniqueName="[vw_maritime_trade_analysis]" displayFolder="" count="0" memberValueDatatype="7" unbalanced="0"/>
    <cacheHierarchy uniqueName="[vw_maritime_trade_analysis].[Arrival_Date]" caption="Arrival_Date" attribute="1" time="1" defaultMemberUniqueName="[vw_maritime_trade_analysis].[Arrival_Date].[All]" allUniqueName="[vw_maritime_trade_analysis].[Arrival_Date].[All]" dimensionUniqueName="[vw_maritime_trade_analysis]" displayFolder="" count="0" memberValueDatatype="7" unbalanced="0"/>
    <cacheHierarchy uniqueName="[vw_maritime_trade_analysis].[ShipmentYear]" caption="ShipmentYear" attribute="1" defaultMemberUniqueName="[vw_maritime_trade_analysis].[ShipmentYear].[All]" allUniqueName="[vw_maritime_trade_analysis].[ShipmentYear].[All]" dimensionUniqueName="[vw_maritime_trade_analysis]" displayFolder="" count="0" memberValueDatatype="20" unbalanced="0"/>
    <cacheHierarchy uniqueName="[vw_maritime_trade_analysis].[ShipmentQuarter]" caption="ShipmentQuarter" attribute="1" defaultMemberUniqueName="[vw_maritime_trade_analysis].[ShipmentQuarter].[All]" allUniqueName="[vw_maritime_trade_analysis].[ShipmentQuarter].[All]" dimensionUniqueName="[vw_maritime_trade_analysis]" displayFolder="" count="0" memberValueDatatype="130" unbalanced="0"/>
    <cacheHierarchy uniqueName="[vw_maritime_trade_analysis].[ShipmentMonth]" caption="ShipmentMonth" attribute="1" defaultMemberUniqueName="[vw_maritime_trade_analysis].[ShipmentMonth].[All]" allUniqueName="[vw_maritime_trade_analysis].[ShipmentMonth].[All]" dimensionUniqueName="[vw_maritime_trade_analysis]" displayFolder="" count="0" memberValueDatatype="130" unbalanced="0"/>
    <cacheHierarchy uniqueName="[vw_maritime_trade_analysis].[Cargo_Value_USD]" caption="Cargo_Value_USD" attribute="1" defaultMemberUniqueName="[vw_maritime_trade_analysis].[Cargo_Value_USD].[All]" allUniqueName="[vw_maritime_trade_analysis].[Cargo_Value_USD].[All]" dimensionUniqueName="[vw_maritime_trade_analysis]" displayFolder="" count="0" memberValueDatatype="5" unbalanced="0"/>
    <cacheHierarchy uniqueName="[vw_maritime_trade_analysis].[Bunker_Cost_USD]" caption="Bunker_Cost_USD" attribute="1" defaultMemberUniqueName="[vw_maritime_trade_analysis].[Bunker_Cost_USD].[All]" allUniqueName="[vw_maritime_trade_analysis].[Bunker_Cost_USD].[All]" dimensionUniqueName="[vw_maritime_trade_analysis]" displayFolder="" count="0" memberValueDatatype="5" unbalanced="0"/>
    <cacheHierarchy uniqueName="[vw_maritime_trade_analysis].[Port_Charges_USD]" caption="Port_Charges_USD" attribute="1" defaultMemberUniqueName="[vw_maritime_trade_analysis].[Port_Charges_USD].[All]" allUniqueName="[vw_maritime_trade_analysis].[Port_Charges_USD].[All]" dimensionUniqueName="[vw_maritime_trade_analysis]" displayFolder="" count="0" memberValueDatatype="5" unbalanced="0"/>
    <cacheHierarchy uniqueName="[vw_maritime_trade_analysis].[Insurance_Cost_USD]" caption="Insurance_Cost_USD" attribute="1" defaultMemberUniqueName="[vw_maritime_trade_analysis].[Insurance_Cost_USD].[All]" allUniqueName="[vw_maritime_trade_analysis].[Insurance_Cost_USD].[All]" dimensionUniqueName="[vw_maritime_trade_analysis]" displayFolder="" count="0" memberValueDatatype="5" unbalanced="0"/>
    <cacheHierarchy uniqueName="[vw_maritime_trade_analysis].[Demurrage_Cost_USD]" caption="Demurrage_Cost_USD" attribute="1" defaultMemberUniqueName="[vw_maritime_trade_analysis].[Demurrage_Cost_USD].[All]" allUniqueName="[vw_maritime_trade_analysis].[Demurrage_Cost_USD].[All]" dimensionUniqueName="[vw_maritime_trade_analysis]" displayFolder="" count="0" memberValueDatatype="5" unbalanced="0"/>
    <cacheHierarchy uniqueName="[vw_maritime_trade_analysis].[Total_Voyage_Cost_USD]" caption="Total_Voyage_Cost_USD" attribute="1" defaultMemberUniqueName="[vw_maritime_trade_analysis].[Total_Voyage_Cost_USD].[All]" allUniqueName="[vw_maritime_trade_analysis].[Total_Voyage_Cost_USD].[All]" dimensionUniqueName="[vw_maritime_trade_analysis]" displayFolder="" count="0" memberValueDatatype="5" unbalanced="0"/>
    <cacheHierarchy uniqueName="[vw_maritime_trade_analysis].[Cost_to_Value_Ratio]" caption="Cost_to_Value_Ratio" attribute="1" defaultMemberUniqueName="[vw_maritime_trade_analysis].[Cost_to_Value_Ratio].[All]" allUniqueName="[vw_maritime_trade_analysis].[Cost_to_Value_Ratio].[All]" dimensionUniqueName="[vw_maritime_trade_analysis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vw_maritime_trade_analysis]" caption="__XL_Count vw_maritime_trade_analysis" measure="1" displayFolder="" measureGroup="vw_maritime_trade_analysis" count="0" hidden="1"/>
    <cacheHierarchy uniqueName="[Measures].[__No measures defined]" caption="__No measures defined" measure="1" displayFolder="" count="0" hidden="1"/>
    <cacheHierarchy uniqueName="[Measures].[Sum of Total_Voyage_Cost_USD]" caption="Sum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otal_Voyage_Cost_USD]" caption="Average of Total_Voy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hipment_ID]" caption="Count of Shipment_I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unker_Cost_USD]" caption="Sum of Bunker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ort_Charges_USD]" caption="Sum of Port_Charges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Insurance_Cost_USD]" caption="Sum of Insuranc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murrage_Cost_USD]" caption="Sum of Demurrage_Cost_USD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st_to_Value_Ratio]" caption="Sum of Cost_to_Value_Ratio" measure="1" displayFolder="" measureGroup="vw_maritime_trade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st_to_Value_Ratio]" caption="Average of Cost_to_Value_Ratio" measure="1" displayFolder="" measureGroup="vw_maritime_trade_analysi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vw_maritime_trade_analysis" uniqueName="[vw_maritime_trade_analysis]" caption="vw_maritime_trade_analysis"/>
  </dimensions>
  <measureGroups count="2">
    <measureGroup name="Range" caption="Range"/>
    <measureGroup name="vw_maritime_trade_analysis" caption="vw_maritime_trade_analysi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64139-607A-4658-B873-119911AB7A1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Voyage_Cost_USD" fld="0" baseField="0" baseItem="0"/>
    <dataField name="Average of Total_Voyage_Cost_USD2" fld="1" subtotal="average" baseField="0" baseItem="0"/>
    <dataField name="Count of Shipment_ID" fld="2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otal_Voyage_Cost_USD2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E7E4C-DAE1-437A-A6F4-423790C4002F}" name="PivotTable9" cacheId="1" applyNumberFormats="0" applyBorderFormats="0" applyFontFormats="0" applyPatternFormats="0" applyAlignmentFormats="0" applyWidthHeightFormats="1" dataCaption="Values" tag="2ae62d52-e488-4b3a-af7e-3ae3ed5e786b" updatedVersion="8" minRefreshableVersion="3" useAutoFormatting="1" itemPrintTitles="1" createdVersion="8" indent="0" outline="1" outlineData="1" multipleFieldFilters="0" rowHeaderCaption="Port of Loading">
  <location ref="A80:B109" firstHeaderRow="1" firstDataRow="1" firstDataCol="1"/>
  <pivotFields count="2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_Voyage_Cost_USD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B942F-5ADD-49AE-B891-77C8AC58F6AE}" name="PivotTable8" cacheId="2" dataOnRows="1" applyNumberFormats="0" applyBorderFormats="0" applyFontFormats="0" applyPatternFormats="0" applyAlignmentFormats="0" applyWidthHeightFormats="1" dataCaption="Cost Sums " tag="5907bd87-fc1a-4564-b02e-dc8cf01e44a7" updatedVersion="8" minRefreshableVersion="3" useAutoFormatting="1" itemPrintTitles="1" createdVersion="8" indent="0" outline="1" outlineData="1" multipleFieldFilters="0" chartFormat="2">
  <location ref="A58:B62" firstHeaderRow="1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Bunker Cost" fld="0" baseField="0" baseItem="0"/>
    <dataField name="Port Charges" fld="1" baseField="0" baseItem="0"/>
    <dataField name="Insurance" fld="2" baseField="0" baseItem="0"/>
    <dataField name="Demurrage Cos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Bunker Cost"/>
    <pivotHierarchy dragToData="1" caption="Port Charges"/>
    <pivotHierarchy dragToData="1" caption="Insurance"/>
    <pivotHierarchy dragToData="1" caption="Demurrage Cos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A3938-68C0-4C85-802C-5BD3BBC0B591}" name="PivotTable3" cacheId="3" applyNumberFormats="0" applyBorderFormats="0" applyFontFormats="0" applyPatternFormats="0" applyAlignmentFormats="0" applyWidthHeightFormats="1" dataCaption="Values" tag="42e540d9-36fa-42ac-8261-c8cd97608904" updatedVersion="8" minRefreshableVersion="3" useAutoFormatting="1" itemPrintTitles="1" createdVersion="8" indent="0" outline="1" outlineData="1" multipleFieldFilters="0" chartFormat="12" rowHeaderCaption="Cargo Types">
  <location ref="A25:B54" firstHeaderRow="1" firstDataRow="1" firstDataCol="1"/>
  <pivotFields count="2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_Voyage_Cost_USD" fld="1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C6578-65FF-40D7-AE74-B65469FE5F1D}" name="PivotTable1" cacheId="4" applyNumberFormats="0" applyBorderFormats="0" applyFontFormats="0" applyPatternFormats="0" applyAlignmentFormats="0" applyWidthHeightFormats="1" dataCaption="Values" tag="7ad948db-0ef1-429b-9e08-0f78eb7f0fb3" updatedVersion="8" minRefreshableVersion="3" useAutoFormatting="1" itemPrintTitles="1" createdVersion="8" indent="0" outline="1" outlineData="1" multipleFieldFilters="0" chartFormat="4" rowHeaderCaption="Trade Categories">
  <location ref="A9:C16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oyage_Cost_USD" fld="1" baseField="0" baseItem="0"/>
    <dataField name="Percentage of Cost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otal_Voyage_Cost_USD]"/>
        </ext>
      </extLst>
    </dataField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Percentage of Cos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A81E4-8CC8-412B-B30B-83CAB732BB5B}" name="PivotTable14" cacheId="6" applyNumberFormats="0" applyBorderFormats="0" applyFontFormats="0" applyPatternFormats="0" applyAlignmentFormats="0" applyWidthHeightFormats="1" dataCaption="Values" tag="e819fb82-475f-4fb9-8bdd-c25dd1f6595c" updatedVersion="8" minRefreshableVersion="3" useAutoFormatting="1" itemPrintTitles="1" createdVersion="8" indent="0" outline="1" outlineData="1" multipleFieldFilters="0" chartFormat="1" rowHeaderCaption="Cargo Types">
  <location ref="A150:B15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ost_to_Value_Ratio" fld="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ost_to_Value_Ratio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0383B-4081-4242-808B-F60B396542E1}" name="PivotTable10" cacheId="0" applyNumberFormats="0" applyBorderFormats="0" applyFontFormats="0" applyPatternFormats="0" applyAlignmentFormats="0" applyWidthHeightFormats="1" dataCaption="Values" tag="c1a17c56-f5ba-4dc9-857f-0adcbd77af58" updatedVersion="8" minRefreshableVersion="3" useAutoFormatting="1" itemPrintTitles="1" createdVersion="8" indent="0" outline="1" outlineData="1" multipleFieldFilters="0" rowHeaderCaption="Port of Discharge">
  <location ref="A115:B144" firstHeaderRow="1" firstDataRow="1" firstDataCol="1"/>
  <pivotFields count="2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_Voyage_Cost_USD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_maritime_trade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977111-7B7D-4370-9C6E-66657609D106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Shipment_ID" tableColumnId="1"/>
      <queryTableField id="2" name="trade_direction" tableColumnId="2"/>
      <queryTableField id="3" name="trade_category" tableColumnId="3"/>
      <queryTableField id="4" name="cargo_type" tableColumnId="4"/>
      <queryTableField id="5" name="Port_of_Loading" tableColumnId="5"/>
      <queryTableField id="6" name="Port_of_Discharge" tableColumnId="6"/>
      <queryTableField id="7" name="Departure_Date" tableColumnId="7"/>
      <queryTableField id="8" name="Arrival_Date" tableColumnId="8"/>
      <queryTableField id="9" name="ShipmentYear" tableColumnId="9"/>
      <queryTableField id="10" name="ShipmentQuarter" tableColumnId="10"/>
      <queryTableField id="11" name="ShipmentMonth" tableColumnId="11"/>
      <queryTableField id="12" name="Cargo_Value_USD" tableColumnId="12"/>
      <queryTableField id="13" name="Bunker_Cost_USD" tableColumnId="13"/>
      <queryTableField id="14" name="Port_Charges_USD" tableColumnId="14"/>
      <queryTableField id="15" name="Insurance_Cost_USD" tableColumnId="15"/>
      <queryTableField id="16" name="Demurrage_Cost_USD" tableColumnId="16"/>
      <queryTableField id="17" name="Total_Voyage_Cost_USD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E7645-F155-43E9-B4AE-4F853CF47844}" name="vw_maritime_trade_analysis" displayName="vw_maritime_trade_analysis" ref="A1:R5001" tableType="queryTable" totalsRowShown="0">
  <autoFilter ref="A1:R5001" xr:uid="{65DE7645-F155-43E9-B4AE-4F853CF47844}"/>
  <tableColumns count="18">
    <tableColumn id="1" xr3:uid="{8EB803B4-48CB-43B6-BEE0-0D9FE96BF1D6}" uniqueName="1" name="Shipment_ID" queryTableFieldId="1" dataDxfId="8"/>
    <tableColumn id="2" xr3:uid="{2CE34FAB-B46E-429F-993C-030023F82C7F}" uniqueName="2" name="trade_direction" queryTableFieldId="2" dataDxfId="7"/>
    <tableColumn id="3" xr3:uid="{43D8F9B9-4E60-4816-8743-8C9922BA60FA}" uniqueName="3" name="trade_category" queryTableFieldId="3" dataDxfId="6"/>
    <tableColumn id="4" xr3:uid="{7260A6F4-AD21-40F8-87C6-83F6649690CD}" uniqueName="4" name="cargo_type" queryTableFieldId="4" dataDxfId="5"/>
    <tableColumn id="5" xr3:uid="{E8ED3FAB-3B10-4DA3-B9AC-60D3F6A6150E}" uniqueName="5" name="Port_of_Loading" queryTableFieldId="5" dataDxfId="4"/>
    <tableColumn id="6" xr3:uid="{9C0A4074-E1BB-4644-9365-49F83D61DC7D}" uniqueName="6" name="Port_of_Discharge" queryTableFieldId="6" dataDxfId="3"/>
    <tableColumn id="7" xr3:uid="{6F275086-7728-4C0B-9340-67A1C70FA505}" uniqueName="7" name="Departure_Date" queryTableFieldId="7" dataDxfId="2"/>
    <tableColumn id="8" xr3:uid="{6B59F2FA-5ED7-42F4-A9CE-4C8A751CEBB9}" uniqueName="8" name="Arrival_Date" queryTableFieldId="8" dataDxfId="1"/>
    <tableColumn id="9" xr3:uid="{DB9F0C62-C90C-42B0-B1D7-000E9D4A1B02}" uniqueName="9" name="ShipmentYear" queryTableFieldId="9"/>
    <tableColumn id="10" xr3:uid="{9674D745-32C9-48D3-9E4A-89F18C50A017}" uniqueName="10" name="ShipmentQuarter" queryTableFieldId="10"/>
    <tableColumn id="11" xr3:uid="{9F8F7BF1-3F45-45CE-B1C5-7DCDEF0A3FC2}" uniqueName="11" name="ShipmentMonth" queryTableFieldId="11"/>
    <tableColumn id="12" xr3:uid="{01B6D5EC-4009-4011-BE36-2F7810BE4821}" uniqueName="12" name="Cargo_Value_USD" queryTableFieldId="12"/>
    <tableColumn id="13" xr3:uid="{DCB9367C-FB7B-4E98-93CB-E94730FBDBF4}" uniqueName="13" name="Bunker_Cost_USD" queryTableFieldId="13"/>
    <tableColumn id="14" xr3:uid="{EBFE9611-01A9-4A35-B309-28A086016DED}" uniqueName="14" name="Port_Charges_USD" queryTableFieldId="14"/>
    <tableColumn id="15" xr3:uid="{244C1D2B-BCB6-42C4-B51C-7C523F337468}" uniqueName="15" name="Insurance_Cost_USD" queryTableFieldId="15"/>
    <tableColumn id="16" xr3:uid="{E90CE745-6B49-4292-9AE0-F59D53BE9CAC}" uniqueName="16" name="Demurrage_Cost_USD" queryTableFieldId="16"/>
    <tableColumn id="17" xr3:uid="{BB247616-670F-42A4-B7C4-D33982321C55}" uniqueName="17" name="Total_Voyage_Cost_USD" queryTableFieldId="17"/>
    <tableColumn id="18" xr3:uid="{B8100083-583C-41F6-A95A-C59E1309E331}" uniqueName="18" name="Cost_to_Value_Ratio" queryTableFieldId="18" dataDxfId="0">
      <calculatedColumnFormula>Q2/L2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FA4A-CB35-4985-AF68-D0E157F26704}">
  <dimension ref="A1:AU5001"/>
  <sheetViews>
    <sheetView workbookViewId="0">
      <selection activeCell="I4" sqref="I4"/>
    </sheetView>
  </sheetViews>
  <sheetFormatPr defaultRowHeight="15" x14ac:dyDescent="0.25"/>
  <cols>
    <col min="1" max="1" width="5.7109375" customWidth="1"/>
    <col min="5" max="5" width="19" customWidth="1"/>
    <col min="6" max="6" width="16" customWidth="1"/>
    <col min="7" max="7" width="15.7109375" customWidth="1"/>
    <col min="8" max="8" width="12.42578125" customWidth="1"/>
    <col min="9" max="9" width="18.5703125" customWidth="1"/>
    <col min="10" max="10" width="22.7109375" customWidth="1"/>
    <col min="11" max="11" width="15.140625" customWidth="1"/>
    <col min="13" max="13" width="13.85546875" customWidth="1"/>
    <col min="14" max="14" width="19.140625" customWidth="1"/>
    <col min="15" max="15" width="14.5703125" customWidth="1"/>
    <col min="16" max="16" width="42.140625" customWidth="1"/>
    <col min="17" max="17" width="13.85546875" customWidth="1"/>
    <col min="21" max="21" width="17.140625" customWidth="1"/>
    <col min="22" max="22" width="15.42578125" customWidth="1"/>
    <col min="23" max="23" width="24.140625" customWidth="1"/>
    <col min="24" max="24" width="19.140625" customWidth="1"/>
    <col min="25" max="25" width="24" customWidth="1"/>
    <col min="26" max="26" width="22.42578125" customWidth="1"/>
    <col min="27" max="27" width="17.5703125" customWidth="1"/>
    <col min="28" max="28" width="28.28515625" customWidth="1"/>
    <col min="29" max="29" width="25.28515625" customWidth="1"/>
    <col min="30" max="30" width="24.42578125" customWidth="1"/>
    <col min="31" max="31" width="30.5703125" customWidth="1"/>
    <col min="32" max="32" width="21.5703125" customWidth="1"/>
    <col min="33" max="33" width="19.7109375" customWidth="1"/>
    <col min="34" max="34" width="21.85546875" customWidth="1"/>
    <col min="35" max="35" width="26.140625" customWidth="1"/>
    <col min="36" max="36" width="16.85546875" customWidth="1"/>
    <col min="37" max="37" width="19" customWidth="1"/>
    <col min="38" max="38" width="18.42578125" customWidth="1"/>
    <col min="39" max="39" width="21" customWidth="1"/>
    <col min="40" max="40" width="28.85546875" customWidth="1"/>
    <col min="41" max="41" width="25.7109375" customWidth="1"/>
    <col min="42" max="42" width="23.42578125" customWidth="1"/>
    <col min="43" max="43" width="25.42578125" customWidth="1"/>
    <col min="44" max="44" width="19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>
        <v>2023</v>
      </c>
      <c r="C2">
        <v>1</v>
      </c>
      <c r="D2" t="s">
        <v>48</v>
      </c>
      <c r="E2" s="1">
        <v>44957</v>
      </c>
      <c r="F2" s="1">
        <v>44969</v>
      </c>
      <c r="G2">
        <v>12</v>
      </c>
      <c r="I2" t="s">
        <v>49</v>
      </c>
      <c r="J2" t="s">
        <v>50</v>
      </c>
      <c r="K2" t="s">
        <v>51</v>
      </c>
      <c r="L2">
        <v>2709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>
        <v>217551</v>
      </c>
      <c r="W2">
        <v>155872</v>
      </c>
      <c r="X2">
        <v>24.3</v>
      </c>
      <c r="Y2">
        <v>11.8</v>
      </c>
      <c r="Z2">
        <v>206181.02</v>
      </c>
      <c r="AB2">
        <v>33.67</v>
      </c>
      <c r="AC2">
        <v>6942114.9400000004</v>
      </c>
      <c r="AD2">
        <v>17855276.329999998</v>
      </c>
      <c r="AE2">
        <v>285.99</v>
      </c>
      <c r="AF2">
        <v>5106430477.6199999</v>
      </c>
      <c r="AG2">
        <v>51664.38</v>
      </c>
      <c r="AH2">
        <v>0.9</v>
      </c>
      <c r="AI2">
        <v>24406.16</v>
      </c>
      <c r="AJ2">
        <v>4.55</v>
      </c>
      <c r="AK2">
        <v>812415.07</v>
      </c>
      <c r="AL2">
        <v>0.105</v>
      </c>
      <c r="AM2">
        <v>18748.04</v>
      </c>
      <c r="AN2">
        <v>431.9</v>
      </c>
      <c r="AO2">
        <v>522.78</v>
      </c>
      <c r="AP2">
        <v>225788.68</v>
      </c>
      <c r="AQ2">
        <v>7262722.2000000002</v>
      </c>
      <c r="AR2" t="s">
        <v>61</v>
      </c>
      <c r="AS2" t="s">
        <v>61</v>
      </c>
      <c r="AT2" t="s">
        <v>62</v>
      </c>
      <c r="AU2" t="s">
        <v>63</v>
      </c>
    </row>
    <row r="3" spans="1:47" x14ac:dyDescent="0.25">
      <c r="A3" t="s">
        <v>64</v>
      </c>
      <c r="B3">
        <v>2025</v>
      </c>
      <c r="C3">
        <v>1</v>
      </c>
      <c r="D3" t="s">
        <v>48</v>
      </c>
      <c r="E3" s="1">
        <v>45670</v>
      </c>
      <c r="F3" s="1">
        <v>45695</v>
      </c>
      <c r="G3">
        <v>25</v>
      </c>
      <c r="H3">
        <v>12.8</v>
      </c>
      <c r="I3" t="s">
        <v>65</v>
      </c>
      <c r="J3" t="s">
        <v>66</v>
      </c>
      <c r="K3" t="s">
        <v>67</v>
      </c>
      <c r="L3">
        <v>8479.8989999999994</v>
      </c>
      <c r="M3" t="s">
        <v>68</v>
      </c>
      <c r="N3" t="s">
        <v>69</v>
      </c>
      <c r="O3" t="s">
        <v>54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>
        <v>7211</v>
      </c>
      <c r="W3">
        <v>4707</v>
      </c>
      <c r="X3">
        <v>5.8</v>
      </c>
      <c r="Y3">
        <v>11</v>
      </c>
      <c r="Z3">
        <v>5785.98</v>
      </c>
      <c r="AB3">
        <v>32.19</v>
      </c>
      <c r="AC3">
        <v>186250.7</v>
      </c>
      <c r="AD3">
        <v>2462165.9300000002</v>
      </c>
      <c r="AE3">
        <v>277.92</v>
      </c>
      <c r="AF3">
        <v>684285155.26999998</v>
      </c>
      <c r="AG3">
        <v>101095.03</v>
      </c>
      <c r="AH3">
        <v>2</v>
      </c>
      <c r="AI3">
        <v>40627.78</v>
      </c>
      <c r="AJ3">
        <v>1.1599999999999999</v>
      </c>
      <c r="AK3">
        <v>0</v>
      </c>
      <c r="AL3">
        <v>0.23200000000000001</v>
      </c>
      <c r="AM3">
        <v>5712.22</v>
      </c>
      <c r="AN3">
        <v>440.1</v>
      </c>
      <c r="AO3">
        <v>729.55</v>
      </c>
      <c r="AP3">
        <v>321074.96000000002</v>
      </c>
      <c r="AQ3">
        <v>654760.68999999994</v>
      </c>
      <c r="AR3" t="s">
        <v>61</v>
      </c>
      <c r="AS3" t="s">
        <v>61</v>
      </c>
      <c r="AT3" t="s">
        <v>62</v>
      </c>
      <c r="AU3" t="s">
        <v>63</v>
      </c>
    </row>
    <row r="4" spans="1:47" x14ac:dyDescent="0.25">
      <c r="A4" t="s">
        <v>76</v>
      </c>
      <c r="B4">
        <v>2020</v>
      </c>
      <c r="C4">
        <v>6</v>
      </c>
      <c r="D4" t="s">
        <v>77</v>
      </c>
      <c r="E4" s="1">
        <v>44008</v>
      </c>
      <c r="F4" s="1">
        <v>44038</v>
      </c>
      <c r="G4">
        <v>30</v>
      </c>
      <c r="H4">
        <v>14.3</v>
      </c>
      <c r="I4" t="s">
        <v>65</v>
      </c>
      <c r="J4" t="s">
        <v>78</v>
      </c>
      <c r="K4" t="s">
        <v>79</v>
      </c>
      <c r="L4">
        <v>1005.9</v>
      </c>
      <c r="M4" t="s">
        <v>80</v>
      </c>
      <c r="N4" t="s">
        <v>81</v>
      </c>
      <c r="O4" t="s">
        <v>54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>
        <v>60379</v>
      </c>
      <c r="W4">
        <v>36333</v>
      </c>
      <c r="X4">
        <v>22.8</v>
      </c>
      <c r="Y4">
        <v>13.3</v>
      </c>
      <c r="Z4">
        <v>57037.7</v>
      </c>
      <c r="AB4">
        <v>38.68</v>
      </c>
      <c r="AC4">
        <v>2206218.2400000002</v>
      </c>
      <c r="AD4">
        <v>32748195.449999999</v>
      </c>
      <c r="AE4">
        <v>158.97999999999999</v>
      </c>
      <c r="AF4">
        <v>5206308112.6400003</v>
      </c>
      <c r="AG4">
        <v>175794.76</v>
      </c>
      <c r="AH4">
        <v>0</v>
      </c>
      <c r="AI4">
        <v>0</v>
      </c>
      <c r="AJ4">
        <v>7.79</v>
      </c>
      <c r="AK4">
        <v>0</v>
      </c>
      <c r="AL4">
        <v>0.20599999999999999</v>
      </c>
      <c r="AM4">
        <v>67461.279999999999</v>
      </c>
      <c r="AN4">
        <v>671.8</v>
      </c>
      <c r="AO4">
        <v>737.83</v>
      </c>
      <c r="AP4">
        <v>495674.19</v>
      </c>
      <c r="AQ4">
        <v>2945148.47</v>
      </c>
      <c r="AR4" t="s">
        <v>61</v>
      </c>
      <c r="AS4" t="s">
        <v>61</v>
      </c>
      <c r="AT4" t="s">
        <v>62</v>
      </c>
      <c r="AU4" t="s">
        <v>63</v>
      </c>
    </row>
    <row r="5" spans="1:47" x14ac:dyDescent="0.25">
      <c r="A5" t="s">
        <v>88</v>
      </c>
      <c r="B5">
        <v>2022</v>
      </c>
      <c r="C5">
        <v>8</v>
      </c>
      <c r="D5" t="s">
        <v>89</v>
      </c>
      <c r="E5" s="1">
        <v>44784</v>
      </c>
      <c r="F5" s="1">
        <v>44792</v>
      </c>
      <c r="G5">
        <v>8</v>
      </c>
      <c r="H5">
        <v>8.8000000000000007</v>
      </c>
      <c r="I5" t="s">
        <v>65</v>
      </c>
      <c r="J5" t="s">
        <v>50</v>
      </c>
      <c r="K5" t="s">
        <v>51</v>
      </c>
      <c r="L5">
        <v>2709</v>
      </c>
      <c r="M5" t="s">
        <v>90</v>
      </c>
      <c r="N5" t="s">
        <v>81</v>
      </c>
      <c r="O5" t="s">
        <v>91</v>
      </c>
      <c r="P5" t="s">
        <v>92</v>
      </c>
      <c r="Q5" t="s">
        <v>93</v>
      </c>
      <c r="R5" t="s">
        <v>94</v>
      </c>
      <c r="S5" t="s">
        <v>58</v>
      </c>
      <c r="T5" t="s">
        <v>95</v>
      </c>
      <c r="U5" t="s">
        <v>96</v>
      </c>
      <c r="V5">
        <v>292629</v>
      </c>
      <c r="W5">
        <v>179986</v>
      </c>
      <c r="X5">
        <v>2.1</v>
      </c>
      <c r="Y5">
        <v>12.1</v>
      </c>
      <c r="Z5">
        <v>266269.92</v>
      </c>
      <c r="AB5">
        <v>33.369999999999997</v>
      </c>
      <c r="AC5">
        <v>8885427.2300000004</v>
      </c>
      <c r="AD5">
        <v>25226412.219999999</v>
      </c>
      <c r="AE5">
        <v>215.98</v>
      </c>
      <c r="AF5">
        <v>5448400511.2799997</v>
      </c>
      <c r="AG5">
        <v>231640.45</v>
      </c>
      <c r="AH5">
        <v>0.3</v>
      </c>
      <c r="AI5">
        <v>3116.79</v>
      </c>
      <c r="AJ5">
        <v>6.78</v>
      </c>
      <c r="AK5">
        <v>0</v>
      </c>
      <c r="AL5">
        <v>0.29899999999999999</v>
      </c>
      <c r="AM5">
        <v>75426.97</v>
      </c>
      <c r="AN5">
        <v>209.9</v>
      </c>
      <c r="AO5">
        <v>567.08000000000004</v>
      </c>
      <c r="AP5">
        <v>119030.09</v>
      </c>
      <c r="AQ5">
        <v>9314641.5299999993</v>
      </c>
      <c r="AR5" t="s">
        <v>61</v>
      </c>
      <c r="AS5" t="s">
        <v>61</v>
      </c>
      <c r="AT5" t="s">
        <v>62</v>
      </c>
      <c r="AU5" t="s">
        <v>63</v>
      </c>
    </row>
    <row r="6" spans="1:47" x14ac:dyDescent="0.25">
      <c r="A6" t="s">
        <v>97</v>
      </c>
      <c r="B6">
        <v>2025</v>
      </c>
      <c r="C6">
        <v>3</v>
      </c>
      <c r="D6" t="s">
        <v>48</v>
      </c>
      <c r="E6" s="1">
        <v>45724</v>
      </c>
      <c r="F6" s="1">
        <v>45741</v>
      </c>
      <c r="G6">
        <v>17</v>
      </c>
      <c r="H6">
        <v>3.3</v>
      </c>
      <c r="I6" t="s">
        <v>49</v>
      </c>
      <c r="J6" t="s">
        <v>50</v>
      </c>
      <c r="K6" t="s">
        <v>51</v>
      </c>
      <c r="L6">
        <v>2709</v>
      </c>
      <c r="M6" t="s">
        <v>98</v>
      </c>
      <c r="N6" t="s">
        <v>53</v>
      </c>
      <c r="O6" t="s">
        <v>99</v>
      </c>
      <c r="P6" t="s">
        <v>93</v>
      </c>
      <c r="Q6" t="s">
        <v>100</v>
      </c>
      <c r="R6" t="s">
        <v>101</v>
      </c>
      <c r="S6" t="s">
        <v>58</v>
      </c>
      <c r="T6" t="s">
        <v>102</v>
      </c>
      <c r="U6" t="s">
        <v>103</v>
      </c>
      <c r="V6">
        <v>212694</v>
      </c>
      <c r="W6">
        <v>132230</v>
      </c>
      <c r="X6">
        <v>2.8</v>
      </c>
      <c r="Y6">
        <v>12</v>
      </c>
      <c r="Z6">
        <v>171138.63</v>
      </c>
      <c r="AB6">
        <v>29.66</v>
      </c>
      <c r="AC6">
        <v>5075971.7699999996</v>
      </c>
      <c r="AD6">
        <v>9195278.5899999999</v>
      </c>
      <c r="AE6">
        <v>284.87</v>
      </c>
      <c r="AF6">
        <v>2619459011.9299998</v>
      </c>
      <c r="AG6">
        <v>196477.52</v>
      </c>
      <c r="AH6">
        <v>1.4</v>
      </c>
      <c r="AI6">
        <v>38756.47</v>
      </c>
      <c r="AJ6">
        <v>21.58</v>
      </c>
      <c r="AK6">
        <v>1984341.12</v>
      </c>
      <c r="AL6">
        <v>0.23699999999999999</v>
      </c>
      <c r="AM6">
        <v>21792.81</v>
      </c>
      <c r="AN6">
        <v>298.2</v>
      </c>
      <c r="AO6">
        <v>474.39</v>
      </c>
      <c r="AP6">
        <v>141463.1</v>
      </c>
      <c r="AQ6">
        <v>5474461.6699999999</v>
      </c>
      <c r="AR6" t="s">
        <v>61</v>
      </c>
      <c r="AS6" t="s">
        <v>61</v>
      </c>
      <c r="AT6" t="s">
        <v>62</v>
      </c>
      <c r="AU6" t="s">
        <v>63</v>
      </c>
    </row>
    <row r="7" spans="1:47" x14ac:dyDescent="0.25">
      <c r="A7" t="s">
        <v>104</v>
      </c>
      <c r="B7">
        <v>2025</v>
      </c>
      <c r="C7">
        <v>2</v>
      </c>
      <c r="D7" t="s">
        <v>48</v>
      </c>
      <c r="E7" s="1">
        <v>45710</v>
      </c>
      <c r="F7" s="1">
        <v>45721</v>
      </c>
      <c r="G7">
        <v>11</v>
      </c>
      <c r="H7">
        <v>16.399999999999999</v>
      </c>
      <c r="I7" t="s">
        <v>65</v>
      </c>
      <c r="J7" t="s">
        <v>78</v>
      </c>
      <c r="K7" t="s">
        <v>105</v>
      </c>
      <c r="L7">
        <v>1201.9000000000001</v>
      </c>
      <c r="M7" t="s">
        <v>80</v>
      </c>
      <c r="N7" t="s">
        <v>106</v>
      </c>
      <c r="O7" t="s">
        <v>107</v>
      </c>
      <c r="P7" t="s">
        <v>70</v>
      </c>
      <c r="Q7" t="s">
        <v>108</v>
      </c>
      <c r="R7" t="s">
        <v>109</v>
      </c>
      <c r="S7" t="s">
        <v>85</v>
      </c>
      <c r="T7" t="s">
        <v>59</v>
      </c>
      <c r="U7" t="s">
        <v>110</v>
      </c>
      <c r="V7">
        <v>48033</v>
      </c>
      <c r="W7">
        <v>31810</v>
      </c>
      <c r="X7">
        <v>19.3</v>
      </c>
      <c r="Y7">
        <v>12.6</v>
      </c>
      <c r="Z7">
        <v>39105.129999999997</v>
      </c>
      <c r="AB7">
        <v>36.08</v>
      </c>
      <c r="AC7">
        <v>1410913.09</v>
      </c>
      <c r="AD7">
        <v>34170062.590000004</v>
      </c>
      <c r="AE7">
        <v>283.87</v>
      </c>
      <c r="AF7">
        <v>9699855667.4200001</v>
      </c>
      <c r="AG7">
        <v>125970.51</v>
      </c>
      <c r="AH7">
        <v>1.8</v>
      </c>
      <c r="AI7">
        <v>20212.28</v>
      </c>
      <c r="AJ7">
        <v>12.34</v>
      </c>
      <c r="AK7">
        <v>0</v>
      </c>
      <c r="AL7">
        <v>0.20699999999999999</v>
      </c>
      <c r="AM7">
        <v>70732.03</v>
      </c>
      <c r="AN7">
        <v>176.2</v>
      </c>
      <c r="AO7">
        <v>393.16</v>
      </c>
      <c r="AP7">
        <v>69274.789999999994</v>
      </c>
      <c r="AQ7">
        <v>1697102.7</v>
      </c>
      <c r="AR7" t="s">
        <v>61</v>
      </c>
      <c r="AS7" t="s">
        <v>61</v>
      </c>
      <c r="AT7" t="s">
        <v>62</v>
      </c>
      <c r="AU7" t="s">
        <v>63</v>
      </c>
    </row>
    <row r="8" spans="1:47" x14ac:dyDescent="0.25">
      <c r="A8" t="s">
        <v>111</v>
      </c>
      <c r="B8">
        <v>2020</v>
      </c>
      <c r="C8">
        <v>7</v>
      </c>
      <c r="D8" t="s">
        <v>89</v>
      </c>
      <c r="E8" s="1">
        <v>44023</v>
      </c>
      <c r="F8" s="1">
        <v>44033</v>
      </c>
      <c r="G8">
        <v>10</v>
      </c>
      <c r="H8">
        <v>4.2</v>
      </c>
      <c r="I8" t="s">
        <v>49</v>
      </c>
      <c r="J8" t="s">
        <v>112</v>
      </c>
      <c r="K8" t="s">
        <v>113</v>
      </c>
      <c r="L8">
        <v>7304.39</v>
      </c>
      <c r="M8" t="s">
        <v>114</v>
      </c>
      <c r="N8" t="s">
        <v>81</v>
      </c>
      <c r="O8" t="s">
        <v>99</v>
      </c>
      <c r="P8" t="s">
        <v>108</v>
      </c>
      <c r="Q8" t="s">
        <v>56</v>
      </c>
      <c r="R8" t="s">
        <v>115</v>
      </c>
      <c r="S8" t="s">
        <v>73</v>
      </c>
      <c r="T8" t="s">
        <v>86</v>
      </c>
      <c r="U8" t="s">
        <v>87</v>
      </c>
      <c r="V8">
        <v>2666</v>
      </c>
      <c r="W8">
        <v>1620</v>
      </c>
      <c r="X8">
        <v>2.8</v>
      </c>
      <c r="Y8">
        <v>13.8</v>
      </c>
      <c r="Z8">
        <v>2408.58</v>
      </c>
      <c r="AB8">
        <v>33</v>
      </c>
      <c r="AC8">
        <v>79483.14</v>
      </c>
      <c r="AD8">
        <v>1404009.45</v>
      </c>
      <c r="AE8">
        <v>163.09</v>
      </c>
      <c r="AF8">
        <v>228979901.19999999</v>
      </c>
      <c r="AG8">
        <v>228278.12</v>
      </c>
      <c r="AH8">
        <v>0</v>
      </c>
      <c r="AI8">
        <v>0</v>
      </c>
      <c r="AJ8">
        <v>23.24</v>
      </c>
      <c r="AK8">
        <v>326291.8</v>
      </c>
      <c r="AL8">
        <v>0.29199999999999998</v>
      </c>
      <c r="AM8">
        <v>4099.71</v>
      </c>
      <c r="AN8">
        <v>498.6</v>
      </c>
      <c r="AO8">
        <v>671.47</v>
      </c>
      <c r="AP8">
        <v>334794.94</v>
      </c>
      <c r="AQ8">
        <v>646655.91</v>
      </c>
      <c r="AR8" t="s">
        <v>61</v>
      </c>
      <c r="AS8" t="s">
        <v>61</v>
      </c>
      <c r="AT8" t="s">
        <v>116</v>
      </c>
      <c r="AU8" t="s">
        <v>117</v>
      </c>
    </row>
    <row r="9" spans="1:47" x14ac:dyDescent="0.25">
      <c r="A9" t="s">
        <v>118</v>
      </c>
      <c r="B9">
        <v>2023</v>
      </c>
      <c r="C9">
        <v>10</v>
      </c>
      <c r="D9" t="s">
        <v>119</v>
      </c>
      <c r="E9" s="1">
        <v>45224</v>
      </c>
      <c r="F9" s="1">
        <v>45232</v>
      </c>
      <c r="G9">
        <v>8</v>
      </c>
      <c r="H9">
        <v>17.399999999999999</v>
      </c>
      <c r="I9" t="s">
        <v>65</v>
      </c>
      <c r="J9" t="s">
        <v>50</v>
      </c>
      <c r="K9" t="s">
        <v>120</v>
      </c>
      <c r="L9">
        <v>2710.1921000000002</v>
      </c>
      <c r="M9" t="s">
        <v>80</v>
      </c>
      <c r="N9" t="s">
        <v>81</v>
      </c>
      <c r="O9" t="s">
        <v>99</v>
      </c>
      <c r="P9" t="s">
        <v>70</v>
      </c>
      <c r="Q9" t="s">
        <v>121</v>
      </c>
      <c r="R9" t="s">
        <v>122</v>
      </c>
      <c r="S9" t="s">
        <v>123</v>
      </c>
      <c r="T9" t="s">
        <v>102</v>
      </c>
      <c r="U9" t="s">
        <v>87</v>
      </c>
      <c r="V9">
        <v>30596</v>
      </c>
      <c r="W9">
        <v>19441</v>
      </c>
      <c r="X9">
        <v>6.5</v>
      </c>
      <c r="Y9">
        <v>13.1</v>
      </c>
      <c r="Z9">
        <v>28395.65</v>
      </c>
      <c r="AB9">
        <v>41.45</v>
      </c>
      <c r="AC9">
        <v>1176999.69</v>
      </c>
      <c r="AD9">
        <v>22302227.469999999</v>
      </c>
      <c r="AE9">
        <v>288.07</v>
      </c>
      <c r="AF9">
        <v>6424602667.2799997</v>
      </c>
      <c r="AG9">
        <v>225581.46</v>
      </c>
      <c r="AH9">
        <v>0</v>
      </c>
      <c r="AI9">
        <v>0</v>
      </c>
      <c r="AJ9">
        <v>21.52</v>
      </c>
      <c r="AK9">
        <v>0</v>
      </c>
      <c r="AL9">
        <v>5.1999999999999998E-2</v>
      </c>
      <c r="AM9">
        <v>11597.16</v>
      </c>
      <c r="AN9">
        <v>253.6</v>
      </c>
      <c r="AO9">
        <v>438.84</v>
      </c>
      <c r="AP9">
        <v>111289.82</v>
      </c>
      <c r="AQ9">
        <v>1525468.13</v>
      </c>
      <c r="AR9" t="s">
        <v>124</v>
      </c>
      <c r="AS9" t="s">
        <v>61</v>
      </c>
      <c r="AT9" t="s">
        <v>62</v>
      </c>
      <c r="AU9" t="s">
        <v>63</v>
      </c>
    </row>
    <row r="10" spans="1:47" x14ac:dyDescent="0.25">
      <c r="A10" t="s">
        <v>125</v>
      </c>
      <c r="B10">
        <v>2021</v>
      </c>
      <c r="C10">
        <v>10</v>
      </c>
      <c r="D10" t="s">
        <v>119</v>
      </c>
      <c r="E10" s="1">
        <v>44492</v>
      </c>
      <c r="F10" s="1">
        <v>44516</v>
      </c>
      <c r="G10">
        <v>24</v>
      </c>
      <c r="H10">
        <v>7</v>
      </c>
      <c r="I10" t="s">
        <v>49</v>
      </c>
      <c r="J10" t="s">
        <v>112</v>
      </c>
      <c r="K10" t="s">
        <v>126</v>
      </c>
      <c r="L10">
        <v>2701.12</v>
      </c>
      <c r="M10" t="s">
        <v>90</v>
      </c>
      <c r="N10" t="s">
        <v>81</v>
      </c>
      <c r="O10" t="s">
        <v>107</v>
      </c>
      <c r="P10" t="s">
        <v>127</v>
      </c>
      <c r="Q10" t="s">
        <v>128</v>
      </c>
      <c r="R10" t="s">
        <v>129</v>
      </c>
      <c r="S10" t="s">
        <v>130</v>
      </c>
      <c r="T10" t="s">
        <v>131</v>
      </c>
      <c r="U10" t="s">
        <v>132</v>
      </c>
      <c r="V10">
        <v>69171</v>
      </c>
      <c r="W10">
        <v>44923</v>
      </c>
      <c r="X10">
        <v>7</v>
      </c>
      <c r="Y10">
        <v>13.7</v>
      </c>
      <c r="Z10">
        <v>53595.96</v>
      </c>
      <c r="AB10">
        <v>16.75</v>
      </c>
      <c r="AC10">
        <v>897732.33</v>
      </c>
      <c r="AD10">
        <v>12878573.23</v>
      </c>
      <c r="AE10">
        <v>168.23</v>
      </c>
      <c r="AF10">
        <v>2166562374.48</v>
      </c>
      <c r="AG10">
        <v>136915.79999999999</v>
      </c>
      <c r="AH10">
        <v>0</v>
      </c>
      <c r="AI10">
        <v>0</v>
      </c>
      <c r="AJ10">
        <v>7.12</v>
      </c>
      <c r="AK10">
        <v>916954.41</v>
      </c>
      <c r="AL10">
        <v>6.0999999999999999E-2</v>
      </c>
      <c r="AM10">
        <v>7855.93</v>
      </c>
      <c r="AN10">
        <v>842.6</v>
      </c>
      <c r="AO10">
        <v>370.59</v>
      </c>
      <c r="AP10">
        <v>312259.13</v>
      </c>
      <c r="AQ10">
        <v>1354763.19</v>
      </c>
      <c r="AR10" t="s">
        <v>61</v>
      </c>
      <c r="AS10" t="s">
        <v>61</v>
      </c>
      <c r="AT10" t="s">
        <v>62</v>
      </c>
      <c r="AU10" t="s">
        <v>63</v>
      </c>
    </row>
    <row r="11" spans="1:47" x14ac:dyDescent="0.25">
      <c r="A11" t="s">
        <v>133</v>
      </c>
      <c r="B11">
        <v>2025</v>
      </c>
      <c r="C11">
        <v>6</v>
      </c>
      <c r="D11" t="s">
        <v>77</v>
      </c>
      <c r="E11" s="1">
        <v>45821</v>
      </c>
      <c r="F11" s="1">
        <v>45835</v>
      </c>
      <c r="G11">
        <v>14</v>
      </c>
      <c r="H11">
        <v>5.8</v>
      </c>
      <c r="I11" t="s">
        <v>49</v>
      </c>
      <c r="J11" t="s">
        <v>134</v>
      </c>
      <c r="K11" t="s">
        <v>135</v>
      </c>
      <c r="L11">
        <v>9999.0098999999991</v>
      </c>
      <c r="M11" t="s">
        <v>68</v>
      </c>
      <c r="N11" t="s">
        <v>106</v>
      </c>
      <c r="O11" t="s">
        <v>91</v>
      </c>
      <c r="P11" t="s">
        <v>83</v>
      </c>
      <c r="Q11" t="s">
        <v>56</v>
      </c>
      <c r="R11" t="s">
        <v>136</v>
      </c>
      <c r="S11" t="s">
        <v>137</v>
      </c>
      <c r="T11" t="s">
        <v>131</v>
      </c>
      <c r="U11" t="s">
        <v>60</v>
      </c>
      <c r="V11">
        <v>6243</v>
      </c>
      <c r="W11">
        <v>4384</v>
      </c>
      <c r="X11">
        <v>17.100000000000001</v>
      </c>
      <c r="Y11">
        <v>13.8</v>
      </c>
      <c r="Z11">
        <v>5622.4</v>
      </c>
      <c r="AB11">
        <v>41.97</v>
      </c>
      <c r="AC11">
        <v>235972.13</v>
      </c>
      <c r="AD11">
        <v>2898965.66</v>
      </c>
      <c r="AE11">
        <v>276.45</v>
      </c>
      <c r="AF11">
        <v>801419056.71000004</v>
      </c>
      <c r="AG11">
        <v>130021.4</v>
      </c>
      <c r="AH11">
        <v>2.6</v>
      </c>
      <c r="AI11">
        <v>89992.66</v>
      </c>
      <c r="AJ11">
        <v>18.21</v>
      </c>
      <c r="AK11">
        <v>527901.65</v>
      </c>
      <c r="AL11">
        <v>0.16</v>
      </c>
      <c r="AM11">
        <v>4638.3500000000004</v>
      </c>
      <c r="AN11">
        <v>564.79999999999995</v>
      </c>
      <c r="AO11">
        <v>564.30999999999995</v>
      </c>
      <c r="AP11">
        <v>318722.28999999998</v>
      </c>
      <c r="AQ11">
        <v>779346.83</v>
      </c>
      <c r="AR11" t="s">
        <v>124</v>
      </c>
      <c r="AS11" t="s">
        <v>61</v>
      </c>
      <c r="AT11" t="s">
        <v>62</v>
      </c>
      <c r="AU11" t="s">
        <v>63</v>
      </c>
    </row>
    <row r="12" spans="1:47" x14ac:dyDescent="0.25">
      <c r="A12" t="s">
        <v>138</v>
      </c>
      <c r="B12">
        <v>2024</v>
      </c>
      <c r="C12">
        <v>3</v>
      </c>
      <c r="D12" t="s">
        <v>48</v>
      </c>
      <c r="E12" s="1">
        <v>45360</v>
      </c>
      <c r="F12" s="1">
        <v>45379</v>
      </c>
      <c r="G12">
        <v>19</v>
      </c>
      <c r="H12">
        <v>4.5</v>
      </c>
      <c r="I12" t="s">
        <v>65</v>
      </c>
      <c r="J12" t="s">
        <v>50</v>
      </c>
      <c r="K12" t="s">
        <v>139</v>
      </c>
      <c r="L12">
        <v>2710.1210999999998</v>
      </c>
      <c r="M12" t="s">
        <v>114</v>
      </c>
      <c r="N12" t="s">
        <v>81</v>
      </c>
      <c r="O12" t="s">
        <v>107</v>
      </c>
      <c r="P12" t="s">
        <v>82</v>
      </c>
      <c r="Q12" t="s">
        <v>140</v>
      </c>
      <c r="R12" t="s">
        <v>141</v>
      </c>
      <c r="S12" t="s">
        <v>142</v>
      </c>
      <c r="T12" t="s">
        <v>86</v>
      </c>
      <c r="U12" t="s">
        <v>143</v>
      </c>
      <c r="V12">
        <v>28346</v>
      </c>
      <c r="W12">
        <v>19247</v>
      </c>
      <c r="X12">
        <v>6.4</v>
      </c>
      <c r="Y12">
        <v>15.6</v>
      </c>
      <c r="Z12">
        <v>24063.040000000001</v>
      </c>
      <c r="AB12">
        <v>39.56</v>
      </c>
      <c r="AC12">
        <v>951933.86</v>
      </c>
      <c r="AD12">
        <v>14165911.65</v>
      </c>
      <c r="AE12">
        <v>274.87</v>
      </c>
      <c r="AF12">
        <v>3893784135.2399998</v>
      </c>
      <c r="AG12">
        <v>24582.16</v>
      </c>
      <c r="AH12">
        <v>3.1</v>
      </c>
      <c r="AI12">
        <v>26188.400000000001</v>
      </c>
      <c r="AJ12">
        <v>17.27</v>
      </c>
      <c r="AK12">
        <v>0</v>
      </c>
      <c r="AL12">
        <v>0.16600000000000001</v>
      </c>
      <c r="AM12">
        <v>23515.41</v>
      </c>
      <c r="AN12">
        <v>389.5</v>
      </c>
      <c r="AO12">
        <v>486.43</v>
      </c>
      <c r="AP12">
        <v>189464.49</v>
      </c>
      <c r="AQ12">
        <v>1215684.32</v>
      </c>
      <c r="AR12" t="s">
        <v>61</v>
      </c>
      <c r="AS12" t="s">
        <v>61</v>
      </c>
      <c r="AT12" t="s">
        <v>62</v>
      </c>
      <c r="AU12" t="s">
        <v>63</v>
      </c>
    </row>
    <row r="13" spans="1:47" x14ac:dyDescent="0.25">
      <c r="A13" t="s">
        <v>144</v>
      </c>
      <c r="B13">
        <v>2025</v>
      </c>
      <c r="C13">
        <v>10</v>
      </c>
      <c r="D13" t="s">
        <v>119</v>
      </c>
      <c r="E13" s="1">
        <v>45936</v>
      </c>
      <c r="F13" s="1">
        <v>45948</v>
      </c>
      <c r="G13">
        <v>12</v>
      </c>
      <c r="H13">
        <v>2.9</v>
      </c>
      <c r="I13" t="s">
        <v>65</v>
      </c>
      <c r="J13" t="s">
        <v>50</v>
      </c>
      <c r="K13" t="s">
        <v>145</v>
      </c>
      <c r="L13">
        <v>2710.19</v>
      </c>
      <c r="M13" t="s">
        <v>114</v>
      </c>
      <c r="N13" t="s">
        <v>69</v>
      </c>
      <c r="O13" t="s">
        <v>107</v>
      </c>
      <c r="P13" t="s">
        <v>70</v>
      </c>
      <c r="Q13" t="s">
        <v>146</v>
      </c>
      <c r="R13" t="s">
        <v>147</v>
      </c>
      <c r="S13" t="s">
        <v>123</v>
      </c>
      <c r="T13" t="s">
        <v>148</v>
      </c>
      <c r="U13" t="s">
        <v>96</v>
      </c>
      <c r="V13">
        <v>29846</v>
      </c>
      <c r="W13">
        <v>17858</v>
      </c>
      <c r="X13">
        <v>13.7</v>
      </c>
      <c r="Y13">
        <v>13.8</v>
      </c>
      <c r="Z13">
        <v>25106.31</v>
      </c>
      <c r="AB13">
        <v>51.99</v>
      </c>
      <c r="AC13">
        <v>1305277.06</v>
      </c>
      <c r="AD13">
        <v>27356086.440000001</v>
      </c>
      <c r="AE13">
        <v>277.58</v>
      </c>
      <c r="AF13">
        <v>7593502474.0200005</v>
      </c>
      <c r="AG13">
        <v>170096.25</v>
      </c>
      <c r="AH13">
        <v>1.8</v>
      </c>
      <c r="AI13">
        <v>54117</v>
      </c>
      <c r="AJ13">
        <v>22.43</v>
      </c>
      <c r="AK13">
        <v>0</v>
      </c>
      <c r="AL13">
        <v>0.32</v>
      </c>
      <c r="AM13">
        <v>87539.48</v>
      </c>
      <c r="AN13">
        <v>342.7</v>
      </c>
      <c r="AO13">
        <v>489.68</v>
      </c>
      <c r="AP13">
        <v>167813.34</v>
      </c>
      <c r="AQ13">
        <v>1784843.13</v>
      </c>
      <c r="AR13" t="s">
        <v>61</v>
      </c>
      <c r="AS13" t="s">
        <v>61</v>
      </c>
      <c r="AT13" t="s">
        <v>62</v>
      </c>
      <c r="AU13" t="s">
        <v>63</v>
      </c>
    </row>
    <row r="14" spans="1:47" x14ac:dyDescent="0.25">
      <c r="A14" t="s">
        <v>149</v>
      </c>
      <c r="B14">
        <v>2024</v>
      </c>
      <c r="C14">
        <v>9</v>
      </c>
      <c r="D14" t="s">
        <v>89</v>
      </c>
      <c r="E14" s="1">
        <v>45565</v>
      </c>
      <c r="F14" s="1">
        <v>45583</v>
      </c>
      <c r="G14">
        <v>18</v>
      </c>
      <c r="H14">
        <v>4.2</v>
      </c>
      <c r="I14" t="s">
        <v>65</v>
      </c>
      <c r="J14" t="s">
        <v>50</v>
      </c>
      <c r="K14" t="s">
        <v>145</v>
      </c>
      <c r="L14">
        <v>2710.19</v>
      </c>
      <c r="M14" t="s">
        <v>80</v>
      </c>
      <c r="N14" t="s">
        <v>106</v>
      </c>
      <c r="O14" t="s">
        <v>91</v>
      </c>
      <c r="P14" t="s">
        <v>82</v>
      </c>
      <c r="Q14" t="s">
        <v>150</v>
      </c>
      <c r="R14" t="s">
        <v>151</v>
      </c>
      <c r="S14" t="s">
        <v>123</v>
      </c>
      <c r="T14" t="s">
        <v>86</v>
      </c>
      <c r="U14" t="s">
        <v>132</v>
      </c>
      <c r="V14">
        <v>56637</v>
      </c>
      <c r="W14">
        <v>31207</v>
      </c>
      <c r="X14">
        <v>16.899999999999999</v>
      </c>
      <c r="Y14">
        <v>13.9</v>
      </c>
      <c r="Z14">
        <v>52668.01</v>
      </c>
      <c r="AB14">
        <v>50.88</v>
      </c>
      <c r="AC14">
        <v>2679748.35</v>
      </c>
      <c r="AD14">
        <v>57849488.82</v>
      </c>
      <c r="AE14">
        <v>280.8</v>
      </c>
      <c r="AF14">
        <v>16244136460.66</v>
      </c>
      <c r="AG14">
        <v>165877.44</v>
      </c>
      <c r="AH14">
        <v>0.8</v>
      </c>
      <c r="AI14">
        <v>6598.66</v>
      </c>
      <c r="AJ14">
        <v>13.72</v>
      </c>
      <c r="AK14">
        <v>0</v>
      </c>
      <c r="AL14">
        <v>0.25800000000000001</v>
      </c>
      <c r="AM14">
        <v>149251.68</v>
      </c>
      <c r="AN14">
        <v>431.5</v>
      </c>
      <c r="AO14">
        <v>634.87</v>
      </c>
      <c r="AP14">
        <v>273946.40999999997</v>
      </c>
      <c r="AQ14">
        <v>3275422.54</v>
      </c>
      <c r="AR14" t="s">
        <v>61</v>
      </c>
      <c r="AS14" t="s">
        <v>61</v>
      </c>
      <c r="AT14" t="s">
        <v>62</v>
      </c>
      <c r="AU14" t="s">
        <v>63</v>
      </c>
    </row>
    <row r="15" spans="1:47" x14ac:dyDescent="0.25">
      <c r="A15" t="s">
        <v>152</v>
      </c>
      <c r="B15">
        <v>2023</v>
      </c>
      <c r="C15">
        <v>2</v>
      </c>
      <c r="D15" t="s">
        <v>48</v>
      </c>
      <c r="E15" s="1">
        <v>44971</v>
      </c>
      <c r="F15" s="1">
        <v>44997</v>
      </c>
      <c r="G15">
        <v>26</v>
      </c>
      <c r="H15">
        <v>6.3</v>
      </c>
      <c r="I15" t="s">
        <v>65</v>
      </c>
      <c r="J15" t="s">
        <v>66</v>
      </c>
      <c r="K15" t="s">
        <v>153</v>
      </c>
      <c r="L15">
        <v>6309</v>
      </c>
      <c r="M15" t="s">
        <v>114</v>
      </c>
      <c r="N15" t="s">
        <v>106</v>
      </c>
      <c r="O15" t="s">
        <v>107</v>
      </c>
      <c r="P15" t="s">
        <v>100</v>
      </c>
      <c r="Q15" t="s">
        <v>154</v>
      </c>
      <c r="R15" t="s">
        <v>155</v>
      </c>
      <c r="S15" t="s">
        <v>156</v>
      </c>
      <c r="T15" t="s">
        <v>86</v>
      </c>
      <c r="U15" t="s">
        <v>103</v>
      </c>
      <c r="V15">
        <v>11616</v>
      </c>
      <c r="W15">
        <v>7243</v>
      </c>
      <c r="X15">
        <v>3.2</v>
      </c>
      <c r="Y15">
        <v>12.4</v>
      </c>
      <c r="Z15">
        <v>9744.98</v>
      </c>
      <c r="AA15">
        <v>696</v>
      </c>
      <c r="AB15">
        <v>1666.68</v>
      </c>
      <c r="AC15">
        <v>1160009.28</v>
      </c>
      <c r="AD15">
        <v>38349029.990000002</v>
      </c>
      <c r="AE15">
        <v>286.5</v>
      </c>
      <c r="AF15">
        <v>10986997092.139999</v>
      </c>
      <c r="AG15">
        <v>214567.5</v>
      </c>
      <c r="AH15">
        <v>1.8</v>
      </c>
      <c r="AI15">
        <v>46359.99</v>
      </c>
      <c r="AJ15">
        <v>6.1</v>
      </c>
      <c r="AK15">
        <v>0</v>
      </c>
      <c r="AL15">
        <v>0.34200000000000003</v>
      </c>
      <c r="AM15">
        <v>131153.68</v>
      </c>
      <c r="AN15">
        <v>1317.7</v>
      </c>
      <c r="AO15">
        <v>602.46</v>
      </c>
      <c r="AP15">
        <v>793861.54</v>
      </c>
      <c r="AQ15">
        <v>2345951.9900000002</v>
      </c>
      <c r="AR15" t="s">
        <v>61</v>
      </c>
      <c r="AS15" t="s">
        <v>124</v>
      </c>
      <c r="AT15" t="s">
        <v>62</v>
      </c>
      <c r="AU15" t="s">
        <v>63</v>
      </c>
    </row>
    <row r="16" spans="1:47" x14ac:dyDescent="0.25">
      <c r="A16" t="s">
        <v>157</v>
      </c>
      <c r="B16">
        <v>2024</v>
      </c>
      <c r="C16">
        <v>6</v>
      </c>
      <c r="D16" t="s">
        <v>77</v>
      </c>
      <c r="E16" s="1">
        <v>45473</v>
      </c>
      <c r="F16" s="1">
        <v>45481</v>
      </c>
      <c r="G16">
        <v>8</v>
      </c>
      <c r="H16">
        <v>20.100000000000001</v>
      </c>
      <c r="I16" t="s">
        <v>65</v>
      </c>
      <c r="J16" t="s">
        <v>78</v>
      </c>
      <c r="K16" t="s">
        <v>158</v>
      </c>
      <c r="L16">
        <v>1006.3</v>
      </c>
      <c r="M16" t="s">
        <v>52</v>
      </c>
      <c r="N16" t="s">
        <v>53</v>
      </c>
      <c r="O16" t="s">
        <v>99</v>
      </c>
      <c r="P16" t="s">
        <v>56</v>
      </c>
      <c r="Q16" t="s">
        <v>159</v>
      </c>
      <c r="R16" t="s">
        <v>160</v>
      </c>
      <c r="S16" t="s">
        <v>161</v>
      </c>
      <c r="T16" t="s">
        <v>162</v>
      </c>
      <c r="U16" t="s">
        <v>75</v>
      </c>
      <c r="V16">
        <v>37426</v>
      </c>
      <c r="W16">
        <v>27623</v>
      </c>
      <c r="X16">
        <v>5.3</v>
      </c>
      <c r="Y16">
        <v>10.1</v>
      </c>
      <c r="Z16">
        <v>30896.23</v>
      </c>
      <c r="AB16">
        <v>28.59</v>
      </c>
      <c r="AC16">
        <v>883323.22</v>
      </c>
      <c r="AD16">
        <v>25310500.579999998</v>
      </c>
      <c r="AE16">
        <v>277.93</v>
      </c>
      <c r="AF16">
        <v>7034547426.1999998</v>
      </c>
      <c r="AG16">
        <v>60882.1</v>
      </c>
      <c r="AH16">
        <v>0</v>
      </c>
      <c r="AI16">
        <v>0</v>
      </c>
      <c r="AJ16">
        <v>22.87</v>
      </c>
      <c r="AK16">
        <v>0</v>
      </c>
      <c r="AL16">
        <v>0.161</v>
      </c>
      <c r="AM16">
        <v>40749.910000000003</v>
      </c>
      <c r="AN16">
        <v>417.1</v>
      </c>
      <c r="AO16">
        <v>521.27</v>
      </c>
      <c r="AP16">
        <v>217421.72</v>
      </c>
      <c r="AQ16">
        <v>1202376.95</v>
      </c>
      <c r="AR16" t="s">
        <v>124</v>
      </c>
      <c r="AS16" t="s">
        <v>61</v>
      </c>
      <c r="AT16" t="s">
        <v>62</v>
      </c>
      <c r="AU16" t="s">
        <v>63</v>
      </c>
    </row>
    <row r="17" spans="1:47" x14ac:dyDescent="0.25">
      <c r="A17" t="s">
        <v>163</v>
      </c>
      <c r="B17">
        <v>2022</v>
      </c>
      <c r="C17">
        <v>6</v>
      </c>
      <c r="D17" t="s">
        <v>77</v>
      </c>
      <c r="E17" s="1">
        <v>44722</v>
      </c>
      <c r="F17" s="1">
        <v>44735</v>
      </c>
      <c r="G17">
        <v>13</v>
      </c>
      <c r="H17">
        <v>19.7</v>
      </c>
      <c r="I17" t="s">
        <v>49</v>
      </c>
      <c r="J17" t="s">
        <v>66</v>
      </c>
      <c r="K17" t="s">
        <v>153</v>
      </c>
      <c r="L17">
        <v>6309</v>
      </c>
      <c r="M17" t="s">
        <v>52</v>
      </c>
      <c r="N17" t="s">
        <v>53</v>
      </c>
      <c r="O17" t="s">
        <v>54</v>
      </c>
      <c r="P17" t="s">
        <v>164</v>
      </c>
      <c r="Q17" t="s">
        <v>128</v>
      </c>
      <c r="R17" t="s">
        <v>165</v>
      </c>
      <c r="S17" t="s">
        <v>156</v>
      </c>
      <c r="T17" t="s">
        <v>102</v>
      </c>
      <c r="U17" t="s">
        <v>166</v>
      </c>
      <c r="V17">
        <v>27477</v>
      </c>
      <c r="W17">
        <v>18172</v>
      </c>
      <c r="X17">
        <v>5.0999999999999996</v>
      </c>
      <c r="Y17">
        <v>10.6</v>
      </c>
      <c r="Z17">
        <v>24333.1</v>
      </c>
      <c r="AA17">
        <v>1738</v>
      </c>
      <c r="AB17">
        <v>4347.2</v>
      </c>
      <c r="AC17">
        <v>7555433.5999999996</v>
      </c>
      <c r="AD17">
        <v>106643217.38</v>
      </c>
      <c r="AE17">
        <v>212.94</v>
      </c>
      <c r="AF17">
        <v>22708606708.900002</v>
      </c>
      <c r="AG17">
        <v>105497.97</v>
      </c>
      <c r="AH17">
        <v>2</v>
      </c>
      <c r="AI17">
        <v>61961.38</v>
      </c>
      <c r="AJ17">
        <v>17.399999999999999</v>
      </c>
      <c r="AK17">
        <v>18555919.82</v>
      </c>
      <c r="AL17">
        <v>0.221</v>
      </c>
      <c r="AM17">
        <v>235681.51</v>
      </c>
      <c r="AN17">
        <v>514.79999999999995</v>
      </c>
      <c r="AO17">
        <v>746.02</v>
      </c>
      <c r="AP17">
        <v>384051.1</v>
      </c>
      <c r="AQ17">
        <v>8342625.5599999996</v>
      </c>
      <c r="AR17" t="s">
        <v>61</v>
      </c>
      <c r="AS17" t="s">
        <v>61</v>
      </c>
      <c r="AT17" t="s">
        <v>62</v>
      </c>
      <c r="AU17" t="s">
        <v>63</v>
      </c>
    </row>
    <row r="18" spans="1:47" x14ac:dyDescent="0.25">
      <c r="A18" t="s">
        <v>167</v>
      </c>
      <c r="B18">
        <v>2022</v>
      </c>
      <c r="C18">
        <v>8</v>
      </c>
      <c r="D18" t="s">
        <v>89</v>
      </c>
      <c r="E18" s="1">
        <v>44794</v>
      </c>
      <c r="F18" s="1">
        <v>44811</v>
      </c>
      <c r="G18">
        <v>17</v>
      </c>
      <c r="H18">
        <v>19.3</v>
      </c>
      <c r="I18" t="s">
        <v>49</v>
      </c>
      <c r="J18" t="s">
        <v>50</v>
      </c>
      <c r="K18" t="s">
        <v>51</v>
      </c>
      <c r="L18">
        <v>2709</v>
      </c>
      <c r="M18" t="s">
        <v>52</v>
      </c>
      <c r="N18" t="s">
        <v>168</v>
      </c>
      <c r="O18" t="s">
        <v>107</v>
      </c>
      <c r="P18" t="s">
        <v>140</v>
      </c>
      <c r="Q18" t="s">
        <v>100</v>
      </c>
      <c r="R18" t="s">
        <v>169</v>
      </c>
      <c r="S18" t="s">
        <v>170</v>
      </c>
      <c r="T18" t="s">
        <v>102</v>
      </c>
      <c r="U18" t="s">
        <v>143</v>
      </c>
      <c r="V18">
        <v>85666</v>
      </c>
      <c r="W18">
        <v>61972</v>
      </c>
      <c r="X18">
        <v>20.399999999999999</v>
      </c>
      <c r="Y18">
        <v>14.8</v>
      </c>
      <c r="Z18">
        <v>68405.039999999994</v>
      </c>
      <c r="AB18">
        <v>21.99</v>
      </c>
      <c r="AC18">
        <v>1504226.83</v>
      </c>
      <c r="AD18">
        <v>6421181.0999999996</v>
      </c>
      <c r="AE18">
        <v>217.41</v>
      </c>
      <c r="AF18">
        <v>1396028982.95</v>
      </c>
      <c r="AG18">
        <v>178798.7</v>
      </c>
      <c r="AH18">
        <v>0</v>
      </c>
      <c r="AI18">
        <v>0</v>
      </c>
      <c r="AJ18">
        <v>12.78</v>
      </c>
      <c r="AK18">
        <v>820626.94</v>
      </c>
      <c r="AL18">
        <v>0.2</v>
      </c>
      <c r="AM18">
        <v>12842.36</v>
      </c>
      <c r="AN18">
        <v>697</v>
      </c>
      <c r="AO18">
        <v>630.79</v>
      </c>
      <c r="AP18">
        <v>439660.63</v>
      </c>
      <c r="AQ18">
        <v>2135528.52</v>
      </c>
      <c r="AR18" t="s">
        <v>61</v>
      </c>
      <c r="AS18" t="s">
        <v>61</v>
      </c>
      <c r="AT18" t="s">
        <v>62</v>
      </c>
      <c r="AU18" t="s">
        <v>63</v>
      </c>
    </row>
    <row r="19" spans="1:47" x14ac:dyDescent="0.25">
      <c r="A19" t="s">
        <v>171</v>
      </c>
      <c r="B19">
        <v>2024</v>
      </c>
      <c r="C19">
        <v>6</v>
      </c>
      <c r="D19" t="s">
        <v>77</v>
      </c>
      <c r="E19" s="1">
        <v>45452</v>
      </c>
      <c r="F19" s="1">
        <v>45461</v>
      </c>
      <c r="G19">
        <v>9</v>
      </c>
      <c r="H19">
        <v>6.7</v>
      </c>
      <c r="I19" t="s">
        <v>49</v>
      </c>
      <c r="J19" t="s">
        <v>50</v>
      </c>
      <c r="K19" t="s">
        <v>51</v>
      </c>
      <c r="L19">
        <v>2709</v>
      </c>
      <c r="M19" t="s">
        <v>114</v>
      </c>
      <c r="N19" t="s">
        <v>106</v>
      </c>
      <c r="O19" t="s">
        <v>91</v>
      </c>
      <c r="P19" t="s">
        <v>131</v>
      </c>
      <c r="Q19" t="s">
        <v>82</v>
      </c>
      <c r="R19" t="s">
        <v>172</v>
      </c>
      <c r="S19" t="s">
        <v>58</v>
      </c>
      <c r="T19" t="s">
        <v>86</v>
      </c>
      <c r="U19" t="s">
        <v>166</v>
      </c>
      <c r="V19">
        <v>285257</v>
      </c>
      <c r="W19">
        <v>187849</v>
      </c>
      <c r="X19">
        <v>12.2</v>
      </c>
      <c r="Y19">
        <v>10.199999999999999</v>
      </c>
      <c r="Z19">
        <v>269368.90000000002</v>
      </c>
      <c r="AB19">
        <v>32.03</v>
      </c>
      <c r="AC19">
        <v>8627885.8699999992</v>
      </c>
      <c r="AD19">
        <v>18020779.41</v>
      </c>
      <c r="AE19">
        <v>276.76</v>
      </c>
      <c r="AF19">
        <v>4987430909.5100002</v>
      </c>
      <c r="AG19">
        <v>37085.760000000002</v>
      </c>
      <c r="AH19">
        <v>2.6</v>
      </c>
      <c r="AI19">
        <v>61395.27</v>
      </c>
      <c r="AJ19">
        <v>14.77</v>
      </c>
      <c r="AK19">
        <v>2661669.12</v>
      </c>
      <c r="AL19">
        <v>5.8999999999999997E-2</v>
      </c>
      <c r="AM19">
        <v>10632.26</v>
      </c>
      <c r="AN19">
        <v>431.1</v>
      </c>
      <c r="AO19">
        <v>494.08</v>
      </c>
      <c r="AP19">
        <v>212997.89</v>
      </c>
      <c r="AQ19">
        <v>8949997.0500000007</v>
      </c>
      <c r="AR19" t="s">
        <v>61</v>
      </c>
      <c r="AS19" t="s">
        <v>124</v>
      </c>
      <c r="AT19" t="s">
        <v>116</v>
      </c>
      <c r="AU19" t="s">
        <v>63</v>
      </c>
    </row>
    <row r="20" spans="1:47" x14ac:dyDescent="0.25">
      <c r="A20" t="s">
        <v>173</v>
      </c>
      <c r="B20">
        <v>2022</v>
      </c>
      <c r="C20">
        <v>9</v>
      </c>
      <c r="D20" t="s">
        <v>89</v>
      </c>
      <c r="E20" s="1">
        <v>44831</v>
      </c>
      <c r="F20" s="1">
        <v>44849</v>
      </c>
      <c r="G20">
        <v>18</v>
      </c>
      <c r="H20">
        <v>7.5</v>
      </c>
      <c r="I20" t="s">
        <v>65</v>
      </c>
      <c r="J20" t="s">
        <v>112</v>
      </c>
      <c r="K20" t="s">
        <v>126</v>
      </c>
      <c r="L20">
        <v>2701.12</v>
      </c>
      <c r="M20" t="s">
        <v>80</v>
      </c>
      <c r="N20" t="s">
        <v>81</v>
      </c>
      <c r="O20" t="s">
        <v>107</v>
      </c>
      <c r="P20" t="s">
        <v>70</v>
      </c>
      <c r="Q20" t="s">
        <v>174</v>
      </c>
      <c r="R20" t="s">
        <v>175</v>
      </c>
      <c r="S20" t="s">
        <v>130</v>
      </c>
      <c r="T20" t="s">
        <v>162</v>
      </c>
      <c r="U20" t="s">
        <v>96</v>
      </c>
      <c r="V20">
        <v>66270</v>
      </c>
      <c r="W20">
        <v>43291</v>
      </c>
      <c r="X20">
        <v>24.4</v>
      </c>
      <c r="Y20">
        <v>12.6</v>
      </c>
      <c r="Z20">
        <v>53811.82</v>
      </c>
      <c r="AB20">
        <v>20.440000000000001</v>
      </c>
      <c r="AC20">
        <v>1099913.6000000001</v>
      </c>
      <c r="AD20">
        <v>11348912.84</v>
      </c>
      <c r="AE20">
        <v>212.16</v>
      </c>
      <c r="AF20">
        <v>2407785348.1300001</v>
      </c>
      <c r="AG20">
        <v>161379.26</v>
      </c>
      <c r="AH20">
        <v>4.0999999999999996</v>
      </c>
      <c r="AI20">
        <v>103363.49</v>
      </c>
      <c r="AJ20">
        <v>19.88</v>
      </c>
      <c r="AK20">
        <v>0</v>
      </c>
      <c r="AL20">
        <v>0.13100000000000001</v>
      </c>
      <c r="AM20">
        <v>14867.08</v>
      </c>
      <c r="AN20">
        <v>326.5</v>
      </c>
      <c r="AO20">
        <v>360.14</v>
      </c>
      <c r="AP20">
        <v>117585.71</v>
      </c>
      <c r="AQ20">
        <v>1497109.14</v>
      </c>
      <c r="AR20" t="s">
        <v>61</v>
      </c>
      <c r="AS20" t="s">
        <v>61</v>
      </c>
      <c r="AT20" t="s">
        <v>62</v>
      </c>
      <c r="AU20" t="s">
        <v>63</v>
      </c>
    </row>
    <row r="21" spans="1:47" x14ac:dyDescent="0.25">
      <c r="A21" t="s">
        <v>176</v>
      </c>
      <c r="B21">
        <v>2026</v>
      </c>
      <c r="C21">
        <v>3</v>
      </c>
      <c r="D21" t="s">
        <v>48</v>
      </c>
      <c r="E21" s="1">
        <v>46097</v>
      </c>
      <c r="F21" s="1">
        <v>46108</v>
      </c>
      <c r="G21">
        <v>11</v>
      </c>
      <c r="H21">
        <v>14.2</v>
      </c>
      <c r="I21" t="s">
        <v>49</v>
      </c>
      <c r="J21" t="s">
        <v>78</v>
      </c>
      <c r="K21" t="s">
        <v>177</v>
      </c>
      <c r="L21">
        <v>1001.99</v>
      </c>
      <c r="M21" t="s">
        <v>80</v>
      </c>
      <c r="N21" t="s">
        <v>81</v>
      </c>
      <c r="O21" t="s">
        <v>54</v>
      </c>
      <c r="P21" t="s">
        <v>93</v>
      </c>
      <c r="Q21" t="s">
        <v>70</v>
      </c>
      <c r="R21" t="s">
        <v>178</v>
      </c>
      <c r="S21" t="s">
        <v>130</v>
      </c>
      <c r="T21" t="s">
        <v>95</v>
      </c>
      <c r="U21" t="s">
        <v>60</v>
      </c>
      <c r="V21">
        <v>87758</v>
      </c>
      <c r="W21">
        <v>60809</v>
      </c>
      <c r="X21">
        <v>14.2</v>
      </c>
      <c r="Y21">
        <v>14.4</v>
      </c>
      <c r="Z21">
        <v>78879.45</v>
      </c>
      <c r="AB21">
        <v>26.72</v>
      </c>
      <c r="AC21">
        <v>2107658.9</v>
      </c>
      <c r="AD21">
        <v>29500125.510000002</v>
      </c>
      <c r="AE21">
        <v>281.08999999999997</v>
      </c>
      <c r="AF21">
        <v>8292190279.6099997</v>
      </c>
      <c r="AG21">
        <v>55724.17</v>
      </c>
      <c r="AH21">
        <v>3.3</v>
      </c>
      <c r="AI21">
        <v>40338.54</v>
      </c>
      <c r="AJ21">
        <v>7</v>
      </c>
      <c r="AK21">
        <v>2065008.79</v>
      </c>
      <c r="AL21">
        <v>0.33600000000000002</v>
      </c>
      <c r="AM21">
        <v>99120.42</v>
      </c>
      <c r="AN21">
        <v>408.9</v>
      </c>
      <c r="AO21">
        <v>594.69000000000005</v>
      </c>
      <c r="AP21">
        <v>243168.74</v>
      </c>
      <c r="AQ21">
        <v>2546010.77</v>
      </c>
      <c r="AR21" t="s">
        <v>61</v>
      </c>
      <c r="AS21" t="s">
        <v>61</v>
      </c>
      <c r="AT21" t="s">
        <v>62</v>
      </c>
      <c r="AU21" t="s">
        <v>63</v>
      </c>
    </row>
    <row r="22" spans="1:47" x14ac:dyDescent="0.25">
      <c r="A22" t="s">
        <v>179</v>
      </c>
      <c r="B22">
        <v>2020</v>
      </c>
      <c r="C22">
        <v>1</v>
      </c>
      <c r="D22" t="s">
        <v>48</v>
      </c>
      <c r="E22" s="1">
        <v>43845</v>
      </c>
      <c r="F22" s="1">
        <v>43860</v>
      </c>
      <c r="G22">
        <v>15</v>
      </c>
      <c r="H22">
        <v>9.6999999999999993</v>
      </c>
      <c r="I22" t="s">
        <v>65</v>
      </c>
      <c r="J22" t="s">
        <v>50</v>
      </c>
      <c r="K22" t="s">
        <v>51</v>
      </c>
      <c r="L22">
        <v>2709</v>
      </c>
      <c r="M22" t="s">
        <v>52</v>
      </c>
      <c r="N22" t="s">
        <v>106</v>
      </c>
      <c r="O22" t="s">
        <v>91</v>
      </c>
      <c r="P22" t="s">
        <v>56</v>
      </c>
      <c r="Q22" t="s">
        <v>93</v>
      </c>
      <c r="R22" t="s">
        <v>180</v>
      </c>
      <c r="S22" t="s">
        <v>58</v>
      </c>
      <c r="T22" t="s">
        <v>131</v>
      </c>
      <c r="U22" t="s">
        <v>181</v>
      </c>
      <c r="V22">
        <v>249758</v>
      </c>
      <c r="W22">
        <v>146018</v>
      </c>
      <c r="X22">
        <v>12.4</v>
      </c>
      <c r="Y22">
        <v>13.8</v>
      </c>
      <c r="Z22">
        <v>212940.01</v>
      </c>
      <c r="AB22">
        <v>14.69</v>
      </c>
      <c r="AC22">
        <v>3128088.75</v>
      </c>
      <c r="AD22">
        <v>14437332.68</v>
      </c>
      <c r="AE22">
        <v>165.58</v>
      </c>
      <c r="AF22">
        <v>2390533545.1500001</v>
      </c>
      <c r="AG22">
        <v>18382.47</v>
      </c>
      <c r="AH22">
        <v>0.1</v>
      </c>
      <c r="AI22">
        <v>1064.1500000000001</v>
      </c>
      <c r="AJ22">
        <v>9.9600000000000009</v>
      </c>
      <c r="AK22">
        <v>0</v>
      </c>
      <c r="AL22">
        <v>0.23499999999999999</v>
      </c>
      <c r="AM22">
        <v>33927.730000000003</v>
      </c>
      <c r="AN22">
        <v>252.2</v>
      </c>
      <c r="AO22">
        <v>499.85</v>
      </c>
      <c r="AP22">
        <v>126062.17</v>
      </c>
      <c r="AQ22">
        <v>3307525.27</v>
      </c>
      <c r="AR22" t="s">
        <v>61</v>
      </c>
      <c r="AS22" t="s">
        <v>61</v>
      </c>
      <c r="AT22" t="s">
        <v>62</v>
      </c>
      <c r="AU22" t="s">
        <v>63</v>
      </c>
    </row>
    <row r="23" spans="1:47" x14ac:dyDescent="0.25">
      <c r="A23" t="s">
        <v>182</v>
      </c>
      <c r="B23">
        <v>2021</v>
      </c>
      <c r="C23">
        <v>6</v>
      </c>
      <c r="D23" t="s">
        <v>77</v>
      </c>
      <c r="E23" s="1">
        <v>44353</v>
      </c>
      <c r="F23" s="1">
        <v>44359</v>
      </c>
      <c r="G23">
        <v>6</v>
      </c>
      <c r="H23">
        <v>19.8</v>
      </c>
      <c r="I23" t="s">
        <v>49</v>
      </c>
      <c r="J23" t="s">
        <v>50</v>
      </c>
      <c r="K23" t="s">
        <v>183</v>
      </c>
      <c r="L23">
        <v>2710.19</v>
      </c>
      <c r="M23" t="s">
        <v>80</v>
      </c>
      <c r="N23" t="s">
        <v>69</v>
      </c>
      <c r="O23" t="s">
        <v>91</v>
      </c>
      <c r="P23" t="s">
        <v>131</v>
      </c>
      <c r="Q23" t="s">
        <v>184</v>
      </c>
      <c r="R23" t="s">
        <v>185</v>
      </c>
      <c r="S23" t="s">
        <v>186</v>
      </c>
      <c r="T23" t="s">
        <v>187</v>
      </c>
      <c r="U23" t="s">
        <v>110</v>
      </c>
      <c r="V23">
        <v>118096</v>
      </c>
      <c r="W23">
        <v>78788</v>
      </c>
      <c r="X23">
        <v>1.6</v>
      </c>
      <c r="Y23">
        <v>13.9</v>
      </c>
      <c r="Z23">
        <v>97551.59</v>
      </c>
      <c r="AB23">
        <v>21.58</v>
      </c>
      <c r="AC23">
        <v>2105163.31</v>
      </c>
      <c r="AD23">
        <v>104462144.64</v>
      </c>
      <c r="AE23">
        <v>171.59</v>
      </c>
      <c r="AF23">
        <v>17924659398.779999</v>
      </c>
      <c r="AG23">
        <v>53289.59</v>
      </c>
      <c r="AH23">
        <v>3.3</v>
      </c>
      <c r="AI23">
        <v>32687.68</v>
      </c>
      <c r="AJ23">
        <v>14.39</v>
      </c>
      <c r="AK23">
        <v>15032102.609999999</v>
      </c>
      <c r="AL23">
        <v>0.16600000000000001</v>
      </c>
      <c r="AM23">
        <v>173407.16</v>
      </c>
      <c r="AN23">
        <v>200</v>
      </c>
      <c r="AO23">
        <v>568.25</v>
      </c>
      <c r="AP23">
        <v>113650</v>
      </c>
      <c r="AQ23">
        <v>2478197.7400000002</v>
      </c>
      <c r="AR23" t="s">
        <v>61</v>
      </c>
      <c r="AS23" t="s">
        <v>61</v>
      </c>
      <c r="AT23" t="s">
        <v>62</v>
      </c>
      <c r="AU23" t="s">
        <v>63</v>
      </c>
    </row>
    <row r="24" spans="1:47" x14ac:dyDescent="0.25">
      <c r="A24" t="s">
        <v>188</v>
      </c>
      <c r="B24">
        <v>2021</v>
      </c>
      <c r="C24">
        <v>12</v>
      </c>
      <c r="D24" t="s">
        <v>119</v>
      </c>
      <c r="E24" s="1">
        <v>44556</v>
      </c>
      <c r="F24" s="1">
        <v>44574</v>
      </c>
      <c r="G24">
        <v>18</v>
      </c>
      <c r="H24">
        <v>6.6</v>
      </c>
      <c r="I24" t="s">
        <v>49</v>
      </c>
      <c r="J24" t="s">
        <v>50</v>
      </c>
      <c r="K24" t="s">
        <v>51</v>
      </c>
      <c r="L24">
        <v>2709</v>
      </c>
      <c r="M24" t="s">
        <v>80</v>
      </c>
      <c r="N24" t="s">
        <v>81</v>
      </c>
      <c r="O24" t="s">
        <v>189</v>
      </c>
      <c r="P24" t="s">
        <v>71</v>
      </c>
      <c r="Q24" t="s">
        <v>56</v>
      </c>
      <c r="R24" t="s">
        <v>190</v>
      </c>
      <c r="S24" t="s">
        <v>170</v>
      </c>
      <c r="T24" t="s">
        <v>74</v>
      </c>
      <c r="U24" t="s">
        <v>87</v>
      </c>
      <c r="V24">
        <v>146916</v>
      </c>
      <c r="W24">
        <v>104735</v>
      </c>
      <c r="X24">
        <v>1.6</v>
      </c>
      <c r="Y24">
        <v>13.8</v>
      </c>
      <c r="Z24">
        <v>116487.89</v>
      </c>
      <c r="AB24">
        <v>18.420000000000002</v>
      </c>
      <c r="AC24">
        <v>2145706.9300000002</v>
      </c>
      <c r="AD24">
        <v>11422802.49</v>
      </c>
      <c r="AE24">
        <v>174.05</v>
      </c>
      <c r="AF24">
        <v>1988138773.3800001</v>
      </c>
      <c r="AG24">
        <v>61010.92</v>
      </c>
      <c r="AH24">
        <v>0</v>
      </c>
      <c r="AI24">
        <v>0</v>
      </c>
      <c r="AJ24">
        <v>2.95</v>
      </c>
      <c r="AK24">
        <v>336972.67</v>
      </c>
      <c r="AL24">
        <v>0.25900000000000001</v>
      </c>
      <c r="AM24">
        <v>29585.06</v>
      </c>
      <c r="AN24">
        <v>901.8</v>
      </c>
      <c r="AO24">
        <v>644.03</v>
      </c>
      <c r="AP24">
        <v>580786.25</v>
      </c>
      <c r="AQ24">
        <v>2817089.16</v>
      </c>
      <c r="AR24" t="s">
        <v>61</v>
      </c>
      <c r="AS24" t="s">
        <v>61</v>
      </c>
      <c r="AT24" t="s">
        <v>62</v>
      </c>
      <c r="AU24" t="s">
        <v>63</v>
      </c>
    </row>
    <row r="25" spans="1:47" x14ac:dyDescent="0.25">
      <c r="A25" t="s">
        <v>191</v>
      </c>
      <c r="B25">
        <v>2025</v>
      </c>
      <c r="C25">
        <v>2</v>
      </c>
      <c r="D25" t="s">
        <v>48</v>
      </c>
      <c r="E25" s="1">
        <v>45716</v>
      </c>
      <c r="F25" s="1">
        <v>45732</v>
      </c>
      <c r="G25">
        <v>16</v>
      </c>
      <c r="H25">
        <v>7.8</v>
      </c>
      <c r="I25" t="s">
        <v>49</v>
      </c>
      <c r="J25" t="s">
        <v>50</v>
      </c>
      <c r="K25" t="s">
        <v>183</v>
      </c>
      <c r="L25">
        <v>2710.19</v>
      </c>
      <c r="M25" t="s">
        <v>90</v>
      </c>
      <c r="N25" t="s">
        <v>53</v>
      </c>
      <c r="O25" t="s">
        <v>189</v>
      </c>
      <c r="P25" t="s">
        <v>131</v>
      </c>
      <c r="Q25" t="s">
        <v>100</v>
      </c>
      <c r="R25" t="s">
        <v>192</v>
      </c>
      <c r="S25" t="s">
        <v>186</v>
      </c>
      <c r="T25" t="s">
        <v>187</v>
      </c>
      <c r="U25" t="s">
        <v>75</v>
      </c>
      <c r="V25">
        <v>124781</v>
      </c>
      <c r="W25">
        <v>88005</v>
      </c>
      <c r="X25">
        <v>9.9</v>
      </c>
      <c r="Y25">
        <v>12.6</v>
      </c>
      <c r="Z25">
        <v>108208.86</v>
      </c>
      <c r="AB25">
        <v>15.61</v>
      </c>
      <c r="AC25">
        <v>1689140.3</v>
      </c>
      <c r="AD25">
        <v>49743612.939999998</v>
      </c>
      <c r="AE25">
        <v>282.51</v>
      </c>
      <c r="AF25">
        <v>14053068091.68</v>
      </c>
      <c r="AG25">
        <v>204606.16</v>
      </c>
      <c r="AH25">
        <v>0.8</v>
      </c>
      <c r="AJ25">
        <v>23.27</v>
      </c>
      <c r="AK25">
        <v>11575338.73</v>
      </c>
      <c r="AL25">
        <v>0.308</v>
      </c>
      <c r="AM25">
        <v>153210.32999999999</v>
      </c>
      <c r="AN25">
        <v>720.6</v>
      </c>
      <c r="AO25">
        <v>651.82000000000005</v>
      </c>
      <c r="AP25">
        <v>469701.49</v>
      </c>
      <c r="AQ25">
        <v>2544453.19</v>
      </c>
      <c r="AR25" t="s">
        <v>61</v>
      </c>
      <c r="AS25" t="s">
        <v>124</v>
      </c>
      <c r="AT25" t="s">
        <v>62</v>
      </c>
      <c r="AU25" t="s">
        <v>63</v>
      </c>
    </row>
    <row r="26" spans="1:47" x14ac:dyDescent="0.25">
      <c r="A26" t="s">
        <v>193</v>
      </c>
      <c r="B26">
        <v>2022</v>
      </c>
      <c r="C26">
        <v>12</v>
      </c>
      <c r="D26" t="s">
        <v>119</v>
      </c>
      <c r="E26" s="1">
        <v>44900</v>
      </c>
      <c r="F26" s="1">
        <v>44910</v>
      </c>
      <c r="G26">
        <v>10</v>
      </c>
      <c r="H26">
        <v>20</v>
      </c>
      <c r="I26" t="s">
        <v>49</v>
      </c>
      <c r="J26" t="s">
        <v>50</v>
      </c>
      <c r="K26" t="s">
        <v>51</v>
      </c>
      <c r="L26">
        <v>2709</v>
      </c>
      <c r="M26" t="s">
        <v>90</v>
      </c>
      <c r="N26" t="s">
        <v>53</v>
      </c>
      <c r="O26" t="s">
        <v>107</v>
      </c>
      <c r="P26" t="s">
        <v>164</v>
      </c>
      <c r="Q26" t="s">
        <v>70</v>
      </c>
      <c r="R26" t="s">
        <v>194</v>
      </c>
      <c r="S26" t="s">
        <v>58</v>
      </c>
      <c r="T26" t="s">
        <v>74</v>
      </c>
      <c r="U26" t="s">
        <v>96</v>
      </c>
      <c r="V26">
        <v>211195</v>
      </c>
      <c r="W26">
        <v>129644</v>
      </c>
      <c r="X26">
        <v>3.2</v>
      </c>
      <c r="Y26">
        <v>13.8</v>
      </c>
      <c r="Z26">
        <v>165468.57999999999</v>
      </c>
      <c r="AB26">
        <v>32.369999999999997</v>
      </c>
      <c r="AC26">
        <v>5356217.93</v>
      </c>
      <c r="AD26">
        <v>12453165.33</v>
      </c>
      <c r="AE26">
        <v>218.26</v>
      </c>
      <c r="AF26">
        <v>2718027864.9299998</v>
      </c>
      <c r="AG26">
        <v>90211.66</v>
      </c>
      <c r="AH26">
        <v>0.1</v>
      </c>
      <c r="AI26">
        <v>829.26</v>
      </c>
      <c r="AJ26">
        <v>23.77</v>
      </c>
      <c r="AK26">
        <v>2960117.4</v>
      </c>
      <c r="AL26">
        <v>0.222</v>
      </c>
      <c r="AM26">
        <v>27646.03</v>
      </c>
      <c r="AN26">
        <v>329.4</v>
      </c>
      <c r="AO26">
        <v>467.28</v>
      </c>
      <c r="AP26">
        <v>153922.03</v>
      </c>
      <c r="AQ26">
        <v>5628826.9100000001</v>
      </c>
      <c r="AR26" t="s">
        <v>61</v>
      </c>
      <c r="AS26" t="s">
        <v>124</v>
      </c>
      <c r="AT26" t="s">
        <v>62</v>
      </c>
      <c r="AU26" t="s">
        <v>63</v>
      </c>
    </row>
    <row r="27" spans="1:47" x14ac:dyDescent="0.25">
      <c r="A27" t="s">
        <v>195</v>
      </c>
      <c r="B27">
        <v>2025</v>
      </c>
      <c r="C27">
        <v>10</v>
      </c>
      <c r="D27" t="s">
        <v>119</v>
      </c>
      <c r="E27" s="1">
        <v>45960</v>
      </c>
      <c r="F27" s="1">
        <v>45984</v>
      </c>
      <c r="G27">
        <v>24</v>
      </c>
      <c r="H27">
        <v>9.8000000000000007</v>
      </c>
      <c r="I27" t="s">
        <v>65</v>
      </c>
      <c r="J27" t="s">
        <v>78</v>
      </c>
      <c r="K27" t="s">
        <v>177</v>
      </c>
      <c r="L27">
        <v>1001.99</v>
      </c>
      <c r="M27" t="s">
        <v>80</v>
      </c>
      <c r="N27" t="s">
        <v>168</v>
      </c>
      <c r="O27" t="s">
        <v>99</v>
      </c>
      <c r="P27" t="s">
        <v>100</v>
      </c>
      <c r="Q27" t="s">
        <v>196</v>
      </c>
      <c r="R27" t="s">
        <v>197</v>
      </c>
      <c r="S27" t="s">
        <v>130</v>
      </c>
      <c r="T27" t="s">
        <v>95</v>
      </c>
      <c r="U27" t="s">
        <v>181</v>
      </c>
      <c r="V27">
        <v>70251</v>
      </c>
      <c r="W27">
        <v>46359</v>
      </c>
      <c r="X27">
        <v>2.4</v>
      </c>
      <c r="Y27">
        <v>10.7</v>
      </c>
      <c r="Z27">
        <v>59859.94</v>
      </c>
      <c r="AB27">
        <v>23.45</v>
      </c>
      <c r="AC27">
        <v>1403715.59</v>
      </c>
      <c r="AD27">
        <v>23231044.109999999</v>
      </c>
      <c r="AE27">
        <v>282.92</v>
      </c>
      <c r="AF27">
        <v>6572526999.6000004</v>
      </c>
      <c r="AG27">
        <v>200560.26</v>
      </c>
      <c r="AH27">
        <v>1.8</v>
      </c>
      <c r="AI27">
        <v>18832.62</v>
      </c>
      <c r="AJ27">
        <v>22.19</v>
      </c>
      <c r="AK27">
        <v>0</v>
      </c>
      <c r="AL27">
        <v>0.155</v>
      </c>
      <c r="AM27">
        <v>36008.120000000003</v>
      </c>
      <c r="AN27">
        <v>497.3</v>
      </c>
      <c r="AO27">
        <v>654.6</v>
      </c>
      <c r="AP27">
        <v>325532.58</v>
      </c>
      <c r="AQ27">
        <v>1984649.17</v>
      </c>
      <c r="AR27" t="s">
        <v>61</v>
      </c>
      <c r="AS27" t="s">
        <v>61</v>
      </c>
      <c r="AT27" t="s">
        <v>62</v>
      </c>
      <c r="AU27" t="s">
        <v>63</v>
      </c>
    </row>
    <row r="28" spans="1:47" x14ac:dyDescent="0.25">
      <c r="A28" t="s">
        <v>198</v>
      </c>
      <c r="B28">
        <v>2023</v>
      </c>
      <c r="C28">
        <v>4</v>
      </c>
      <c r="D28" t="s">
        <v>77</v>
      </c>
      <c r="E28" s="1">
        <v>45042</v>
      </c>
      <c r="F28" s="1">
        <v>45066</v>
      </c>
      <c r="G28">
        <v>24</v>
      </c>
      <c r="I28" t="s">
        <v>65</v>
      </c>
      <c r="J28" t="s">
        <v>112</v>
      </c>
      <c r="K28" t="s">
        <v>199</v>
      </c>
      <c r="L28">
        <v>7204.49</v>
      </c>
      <c r="M28" t="s">
        <v>68</v>
      </c>
      <c r="N28" t="s">
        <v>81</v>
      </c>
      <c r="O28" t="s">
        <v>200</v>
      </c>
      <c r="P28" t="s">
        <v>56</v>
      </c>
      <c r="Q28" t="s">
        <v>201</v>
      </c>
      <c r="R28" t="s">
        <v>202</v>
      </c>
      <c r="S28" t="s">
        <v>161</v>
      </c>
      <c r="T28" t="s">
        <v>74</v>
      </c>
      <c r="U28" t="s">
        <v>60</v>
      </c>
      <c r="V28">
        <v>29312</v>
      </c>
      <c r="W28">
        <v>18315</v>
      </c>
      <c r="X28">
        <v>24.7</v>
      </c>
      <c r="Y28">
        <v>15.9</v>
      </c>
      <c r="Z28">
        <v>27364.36</v>
      </c>
      <c r="AB28">
        <v>15.34</v>
      </c>
      <c r="AC28">
        <v>419769.28</v>
      </c>
      <c r="AD28">
        <v>10280790.050000001</v>
      </c>
      <c r="AE28">
        <v>287.01</v>
      </c>
      <c r="AF28">
        <v>2950689552.25</v>
      </c>
      <c r="AG28">
        <v>32099.31</v>
      </c>
      <c r="AH28">
        <v>1.3</v>
      </c>
      <c r="AI28">
        <v>13255.34</v>
      </c>
      <c r="AJ28">
        <v>20.32</v>
      </c>
      <c r="AK28">
        <v>0</v>
      </c>
      <c r="AL28">
        <v>0.33400000000000002</v>
      </c>
      <c r="AM28">
        <v>34337.839999999997</v>
      </c>
      <c r="AN28">
        <v>1083.2</v>
      </c>
      <c r="AO28">
        <v>500.5</v>
      </c>
      <c r="AP28">
        <v>542141.6</v>
      </c>
      <c r="AQ28">
        <v>1041603.37</v>
      </c>
      <c r="AR28" t="s">
        <v>61</v>
      </c>
      <c r="AS28" t="s">
        <v>61</v>
      </c>
      <c r="AT28" t="s">
        <v>62</v>
      </c>
      <c r="AU28" t="s">
        <v>63</v>
      </c>
    </row>
    <row r="29" spans="1:47" x14ac:dyDescent="0.25">
      <c r="A29" t="s">
        <v>203</v>
      </c>
      <c r="B29">
        <v>2023</v>
      </c>
      <c r="C29">
        <v>8</v>
      </c>
      <c r="D29" t="s">
        <v>89</v>
      </c>
      <c r="E29" s="1">
        <v>45150</v>
      </c>
      <c r="F29" s="1">
        <v>45171</v>
      </c>
      <c r="G29">
        <v>21</v>
      </c>
      <c r="H29">
        <v>2.1</v>
      </c>
      <c r="I29" t="s">
        <v>65</v>
      </c>
      <c r="J29" t="s">
        <v>112</v>
      </c>
      <c r="K29" t="s">
        <v>126</v>
      </c>
      <c r="L29">
        <v>2701.12</v>
      </c>
      <c r="M29" t="s">
        <v>80</v>
      </c>
      <c r="N29" t="s">
        <v>53</v>
      </c>
      <c r="O29" t="s">
        <v>200</v>
      </c>
      <c r="P29" t="s">
        <v>82</v>
      </c>
      <c r="Q29" t="s">
        <v>204</v>
      </c>
      <c r="R29" t="s">
        <v>205</v>
      </c>
      <c r="S29" t="s">
        <v>130</v>
      </c>
      <c r="T29" t="s">
        <v>59</v>
      </c>
      <c r="U29" t="s">
        <v>87</v>
      </c>
      <c r="V29">
        <v>61596</v>
      </c>
      <c r="W29">
        <v>39651</v>
      </c>
      <c r="X29">
        <v>1.3</v>
      </c>
      <c r="Y29">
        <v>13.9</v>
      </c>
      <c r="Z29">
        <v>52505.02</v>
      </c>
      <c r="AB29">
        <v>25.54</v>
      </c>
      <c r="AC29">
        <v>1340978.21</v>
      </c>
      <c r="AD29">
        <v>9184703.1500000004</v>
      </c>
      <c r="AE29">
        <v>284.24</v>
      </c>
      <c r="AF29">
        <v>2610660023.3600001</v>
      </c>
      <c r="AG29">
        <v>227993.28</v>
      </c>
      <c r="AH29">
        <v>1.8</v>
      </c>
      <c r="AI29">
        <v>19804.2</v>
      </c>
      <c r="AJ29">
        <v>2.97</v>
      </c>
      <c r="AK29">
        <v>0</v>
      </c>
      <c r="AL29">
        <v>8.5000000000000006E-2</v>
      </c>
      <c r="AM29">
        <v>7807</v>
      </c>
      <c r="AN29">
        <v>941.7</v>
      </c>
      <c r="AO29">
        <v>583.35</v>
      </c>
      <c r="AP29">
        <v>549340.69999999995</v>
      </c>
      <c r="AQ29">
        <v>2145923.39</v>
      </c>
      <c r="AR29" t="s">
        <v>61</v>
      </c>
      <c r="AS29" t="s">
        <v>61</v>
      </c>
      <c r="AT29" t="s">
        <v>62</v>
      </c>
      <c r="AU29" t="s">
        <v>63</v>
      </c>
    </row>
    <row r="30" spans="1:47" x14ac:dyDescent="0.25">
      <c r="A30" t="s">
        <v>206</v>
      </c>
      <c r="B30">
        <v>2022</v>
      </c>
      <c r="C30">
        <v>3</v>
      </c>
      <c r="D30" t="s">
        <v>48</v>
      </c>
      <c r="E30" s="1">
        <v>44646</v>
      </c>
      <c r="F30" s="1">
        <v>44655</v>
      </c>
      <c r="G30">
        <v>9</v>
      </c>
      <c r="H30">
        <v>11.5</v>
      </c>
      <c r="I30" t="s">
        <v>65</v>
      </c>
      <c r="J30" t="s">
        <v>50</v>
      </c>
      <c r="K30" t="s">
        <v>145</v>
      </c>
      <c r="L30">
        <v>2710.19</v>
      </c>
      <c r="M30" t="s">
        <v>80</v>
      </c>
      <c r="N30" t="s">
        <v>69</v>
      </c>
      <c r="O30" t="s">
        <v>107</v>
      </c>
      <c r="P30" t="s">
        <v>128</v>
      </c>
      <c r="Q30" t="s">
        <v>150</v>
      </c>
      <c r="R30" t="s">
        <v>207</v>
      </c>
      <c r="S30" t="s">
        <v>123</v>
      </c>
      <c r="T30" t="s">
        <v>86</v>
      </c>
      <c r="U30" t="s">
        <v>75</v>
      </c>
      <c r="V30">
        <v>67630</v>
      </c>
      <c r="W30">
        <v>50307</v>
      </c>
      <c r="X30">
        <v>14.3</v>
      </c>
      <c r="Y30">
        <v>12.7</v>
      </c>
      <c r="Z30">
        <v>63297.760000000002</v>
      </c>
      <c r="AB30">
        <v>29.99</v>
      </c>
      <c r="AC30">
        <v>1898299.82</v>
      </c>
      <c r="AD30">
        <v>35265714.009999998</v>
      </c>
      <c r="AE30">
        <v>218.69</v>
      </c>
      <c r="AF30">
        <v>7712258996.8500004</v>
      </c>
      <c r="AG30">
        <v>67545.02</v>
      </c>
      <c r="AH30">
        <v>0.6</v>
      </c>
      <c r="AI30">
        <v>20886.03</v>
      </c>
      <c r="AJ30">
        <v>15.73</v>
      </c>
      <c r="AK30">
        <v>0</v>
      </c>
      <c r="AL30">
        <v>0.25900000000000001</v>
      </c>
      <c r="AM30">
        <v>91338.2</v>
      </c>
      <c r="AN30">
        <v>360.9</v>
      </c>
      <c r="AO30">
        <v>583.73</v>
      </c>
      <c r="AP30">
        <v>210668.16</v>
      </c>
      <c r="AQ30">
        <v>2288737.23</v>
      </c>
      <c r="AR30" t="s">
        <v>61</v>
      </c>
      <c r="AS30" t="s">
        <v>61</v>
      </c>
      <c r="AT30" t="s">
        <v>62</v>
      </c>
      <c r="AU30" t="s">
        <v>63</v>
      </c>
    </row>
    <row r="31" spans="1:47" x14ac:dyDescent="0.25">
      <c r="A31" t="s">
        <v>208</v>
      </c>
      <c r="B31">
        <v>2024</v>
      </c>
      <c r="C31">
        <v>10</v>
      </c>
      <c r="D31" t="s">
        <v>119</v>
      </c>
      <c r="E31" s="1">
        <v>45572</v>
      </c>
      <c r="F31" s="1">
        <v>45584</v>
      </c>
      <c r="G31">
        <v>12</v>
      </c>
      <c r="H31">
        <v>10.3</v>
      </c>
      <c r="I31" t="s">
        <v>49</v>
      </c>
      <c r="J31" t="s">
        <v>50</v>
      </c>
      <c r="K31" t="s">
        <v>51</v>
      </c>
      <c r="L31">
        <v>2709</v>
      </c>
      <c r="M31" t="s">
        <v>98</v>
      </c>
      <c r="N31" t="s">
        <v>53</v>
      </c>
      <c r="O31" t="s">
        <v>91</v>
      </c>
      <c r="P31" t="s">
        <v>174</v>
      </c>
      <c r="Q31" t="s">
        <v>82</v>
      </c>
      <c r="R31" t="s">
        <v>209</v>
      </c>
      <c r="S31" t="s">
        <v>170</v>
      </c>
      <c r="T31" t="s">
        <v>187</v>
      </c>
      <c r="U31" t="s">
        <v>87</v>
      </c>
      <c r="V31">
        <v>137457</v>
      </c>
      <c r="W31">
        <v>80773</v>
      </c>
      <c r="X31">
        <v>7.7</v>
      </c>
      <c r="Y31">
        <v>10.5</v>
      </c>
      <c r="Z31">
        <v>114069.48</v>
      </c>
      <c r="AB31">
        <v>9.23</v>
      </c>
      <c r="AC31">
        <v>1052861.3</v>
      </c>
      <c r="AD31">
        <v>7306150.1900000004</v>
      </c>
      <c r="AE31">
        <v>282.5</v>
      </c>
      <c r="AF31">
        <v>2063987428.6800001</v>
      </c>
      <c r="AG31">
        <v>224211.99</v>
      </c>
      <c r="AH31">
        <v>2</v>
      </c>
      <c r="AI31">
        <v>40605.46</v>
      </c>
      <c r="AJ31">
        <v>8.83</v>
      </c>
      <c r="AK31">
        <v>645133.06000000006</v>
      </c>
      <c r="AL31">
        <v>0.22500000000000001</v>
      </c>
      <c r="AM31">
        <v>16438.84</v>
      </c>
      <c r="AN31">
        <v>647.70000000000005</v>
      </c>
      <c r="AO31">
        <v>744.48</v>
      </c>
      <c r="AP31">
        <v>482199.7</v>
      </c>
      <c r="AQ31">
        <v>1816317.29</v>
      </c>
      <c r="AR31" t="s">
        <v>61</v>
      </c>
      <c r="AS31" t="s">
        <v>61</v>
      </c>
      <c r="AT31" t="s">
        <v>62</v>
      </c>
      <c r="AU31" t="s">
        <v>63</v>
      </c>
    </row>
    <row r="32" spans="1:47" x14ac:dyDescent="0.25">
      <c r="A32" t="s">
        <v>210</v>
      </c>
      <c r="B32">
        <v>2024</v>
      </c>
      <c r="C32">
        <v>12</v>
      </c>
      <c r="D32" t="s">
        <v>119</v>
      </c>
      <c r="E32" s="1">
        <v>45657</v>
      </c>
      <c r="F32" s="1">
        <v>45669</v>
      </c>
      <c r="G32">
        <v>12</v>
      </c>
      <c r="H32">
        <v>1.5</v>
      </c>
      <c r="I32" t="s">
        <v>65</v>
      </c>
      <c r="J32" t="s">
        <v>78</v>
      </c>
      <c r="K32" t="s">
        <v>211</v>
      </c>
      <c r="L32">
        <v>1701.99</v>
      </c>
      <c r="M32" t="s">
        <v>90</v>
      </c>
      <c r="N32" t="s">
        <v>168</v>
      </c>
      <c r="O32" t="s">
        <v>189</v>
      </c>
      <c r="P32" t="s">
        <v>82</v>
      </c>
      <c r="Q32" t="s">
        <v>204</v>
      </c>
      <c r="R32" t="s">
        <v>212</v>
      </c>
      <c r="S32" t="s">
        <v>85</v>
      </c>
      <c r="T32" t="s">
        <v>187</v>
      </c>
      <c r="U32" t="s">
        <v>213</v>
      </c>
      <c r="V32">
        <v>63579</v>
      </c>
      <c r="W32">
        <v>35543</v>
      </c>
      <c r="X32">
        <v>21.8</v>
      </c>
      <c r="Y32">
        <v>15.9</v>
      </c>
      <c r="Z32">
        <v>49548.53</v>
      </c>
      <c r="AB32">
        <v>29.69</v>
      </c>
      <c r="AC32">
        <v>1471095.86</v>
      </c>
      <c r="AD32">
        <v>28667293</v>
      </c>
      <c r="AE32">
        <v>281.14</v>
      </c>
      <c r="AF32">
        <v>8059522754.0200005</v>
      </c>
      <c r="AG32">
        <v>175911.83</v>
      </c>
      <c r="AH32">
        <v>1.6</v>
      </c>
      <c r="AI32">
        <v>30868.1</v>
      </c>
      <c r="AJ32">
        <v>9.41</v>
      </c>
      <c r="AK32">
        <v>0</v>
      </c>
      <c r="AL32">
        <v>0.29299999999999998</v>
      </c>
      <c r="AM32">
        <v>83995.17</v>
      </c>
      <c r="AO32">
        <v>587.65</v>
      </c>
      <c r="AP32">
        <v>148205.32999999999</v>
      </c>
      <c r="AQ32">
        <v>1910076.29</v>
      </c>
      <c r="AR32" t="s">
        <v>61</v>
      </c>
      <c r="AS32" t="s">
        <v>61</v>
      </c>
      <c r="AT32" t="s">
        <v>62</v>
      </c>
      <c r="AU32" t="s">
        <v>63</v>
      </c>
    </row>
    <row r="33" spans="1:47" x14ac:dyDescent="0.25">
      <c r="A33" t="s">
        <v>214</v>
      </c>
      <c r="B33">
        <v>2023</v>
      </c>
      <c r="C33">
        <v>1</v>
      </c>
      <c r="D33" t="s">
        <v>48</v>
      </c>
      <c r="E33" s="1">
        <v>44943</v>
      </c>
      <c r="F33" s="1">
        <v>44958</v>
      </c>
      <c r="G33">
        <v>15</v>
      </c>
      <c r="H33">
        <v>17.3</v>
      </c>
      <c r="I33" t="s">
        <v>65</v>
      </c>
      <c r="J33" t="s">
        <v>50</v>
      </c>
      <c r="K33" t="s">
        <v>120</v>
      </c>
      <c r="L33">
        <v>2710.1921000000002</v>
      </c>
      <c r="M33" t="s">
        <v>80</v>
      </c>
      <c r="N33" t="s">
        <v>168</v>
      </c>
      <c r="O33" t="s">
        <v>91</v>
      </c>
      <c r="P33" t="s">
        <v>184</v>
      </c>
      <c r="Q33" t="s">
        <v>83</v>
      </c>
      <c r="R33" t="s">
        <v>215</v>
      </c>
      <c r="S33" t="s">
        <v>123</v>
      </c>
      <c r="T33" t="s">
        <v>148</v>
      </c>
      <c r="U33" t="s">
        <v>75</v>
      </c>
      <c r="V33">
        <v>41535</v>
      </c>
      <c r="W33">
        <v>30027</v>
      </c>
      <c r="X33">
        <v>2.4</v>
      </c>
      <c r="Y33">
        <v>13.3</v>
      </c>
      <c r="Z33">
        <v>37140.089999999997</v>
      </c>
      <c r="AB33">
        <v>44.01</v>
      </c>
      <c r="AC33">
        <v>1634535.36</v>
      </c>
      <c r="AD33">
        <v>39290872.609999999</v>
      </c>
      <c r="AE33">
        <v>288.38</v>
      </c>
      <c r="AF33">
        <v>11330701843.27</v>
      </c>
      <c r="AG33">
        <v>125142.89</v>
      </c>
      <c r="AH33">
        <v>2.7</v>
      </c>
      <c r="AI33">
        <v>51840.34</v>
      </c>
      <c r="AJ33">
        <v>24.99</v>
      </c>
      <c r="AK33">
        <v>0</v>
      </c>
      <c r="AL33">
        <v>0.34899999999999998</v>
      </c>
      <c r="AM33">
        <v>137125.15</v>
      </c>
      <c r="AN33">
        <v>686.4</v>
      </c>
      <c r="AO33">
        <v>727.91</v>
      </c>
      <c r="AP33">
        <v>499637.42</v>
      </c>
      <c r="AQ33">
        <v>2448281.16</v>
      </c>
      <c r="AR33" t="s">
        <v>61</v>
      </c>
      <c r="AS33" t="s">
        <v>61</v>
      </c>
      <c r="AT33" t="s">
        <v>62</v>
      </c>
      <c r="AU33" t="s">
        <v>63</v>
      </c>
    </row>
    <row r="34" spans="1:47" x14ac:dyDescent="0.25">
      <c r="A34" t="s">
        <v>216</v>
      </c>
      <c r="B34">
        <v>2024</v>
      </c>
      <c r="C34">
        <v>9</v>
      </c>
      <c r="D34" t="s">
        <v>89</v>
      </c>
      <c r="E34" s="1">
        <v>45551</v>
      </c>
      <c r="F34" s="1">
        <v>45575</v>
      </c>
      <c r="G34">
        <v>24</v>
      </c>
      <c r="H34">
        <v>14.4</v>
      </c>
      <c r="I34" t="s">
        <v>49</v>
      </c>
      <c r="J34" t="s">
        <v>66</v>
      </c>
      <c r="K34" t="s">
        <v>67</v>
      </c>
      <c r="L34">
        <v>8479.8989999999994</v>
      </c>
      <c r="M34" t="s">
        <v>90</v>
      </c>
      <c r="N34" t="s">
        <v>69</v>
      </c>
      <c r="O34" t="s">
        <v>91</v>
      </c>
      <c r="P34" t="s">
        <v>164</v>
      </c>
      <c r="Q34" t="s">
        <v>128</v>
      </c>
      <c r="R34" t="s">
        <v>217</v>
      </c>
      <c r="S34" t="s">
        <v>156</v>
      </c>
      <c r="T34" t="s">
        <v>131</v>
      </c>
      <c r="U34" t="s">
        <v>75</v>
      </c>
      <c r="V34">
        <v>26491</v>
      </c>
      <c r="W34">
        <v>15171</v>
      </c>
      <c r="X34">
        <v>9.6</v>
      </c>
      <c r="Y34">
        <v>13.1</v>
      </c>
      <c r="Z34">
        <v>21992.95</v>
      </c>
      <c r="AA34">
        <v>1570</v>
      </c>
      <c r="AB34">
        <v>1338.86</v>
      </c>
      <c r="AC34">
        <v>2102010.2000000002</v>
      </c>
      <c r="AD34">
        <v>59211399.359999999</v>
      </c>
      <c r="AE34">
        <v>274.29000000000002</v>
      </c>
      <c r="AF34">
        <v>16241094730.450001</v>
      </c>
      <c r="AG34">
        <v>239201.99</v>
      </c>
      <c r="AH34">
        <v>0</v>
      </c>
      <c r="AI34">
        <v>0</v>
      </c>
      <c r="AJ34">
        <v>13.01</v>
      </c>
      <c r="AK34">
        <v>7703403.0599999996</v>
      </c>
      <c r="AL34">
        <v>0.28199999999999997</v>
      </c>
      <c r="AM34">
        <v>166976.15</v>
      </c>
      <c r="AN34">
        <v>1178.0999999999999</v>
      </c>
      <c r="AO34">
        <v>570.76</v>
      </c>
      <c r="AP34">
        <v>672412.36</v>
      </c>
      <c r="AQ34">
        <v>3180600.7</v>
      </c>
      <c r="AR34" t="s">
        <v>61</v>
      </c>
      <c r="AS34" t="s">
        <v>61</v>
      </c>
      <c r="AT34" t="s">
        <v>62</v>
      </c>
      <c r="AU34" t="s">
        <v>63</v>
      </c>
    </row>
    <row r="35" spans="1:47" x14ac:dyDescent="0.25">
      <c r="A35" t="s">
        <v>218</v>
      </c>
      <c r="B35">
        <v>2023</v>
      </c>
      <c r="C35">
        <v>1</v>
      </c>
      <c r="D35" t="s">
        <v>48</v>
      </c>
      <c r="E35" s="1">
        <v>44948</v>
      </c>
      <c r="F35" s="1">
        <v>44968</v>
      </c>
      <c r="G35">
        <v>20</v>
      </c>
      <c r="H35">
        <v>3.7</v>
      </c>
      <c r="I35" t="s">
        <v>65</v>
      </c>
      <c r="J35" t="s">
        <v>66</v>
      </c>
      <c r="K35" t="s">
        <v>67</v>
      </c>
      <c r="L35">
        <v>8479.8989999999994</v>
      </c>
      <c r="M35" t="s">
        <v>52</v>
      </c>
      <c r="N35" t="s">
        <v>69</v>
      </c>
      <c r="O35" t="s">
        <v>91</v>
      </c>
      <c r="P35" t="s">
        <v>82</v>
      </c>
      <c r="Q35" t="s">
        <v>71</v>
      </c>
      <c r="R35" t="s">
        <v>219</v>
      </c>
      <c r="S35" t="s">
        <v>73</v>
      </c>
      <c r="T35" t="s">
        <v>74</v>
      </c>
      <c r="U35" t="s">
        <v>75</v>
      </c>
      <c r="V35">
        <v>11197</v>
      </c>
      <c r="W35">
        <v>6635</v>
      </c>
      <c r="X35">
        <v>17.899999999999999</v>
      </c>
      <c r="Y35">
        <v>13.5</v>
      </c>
      <c r="Z35">
        <v>9292.19</v>
      </c>
      <c r="AB35">
        <v>40.93</v>
      </c>
      <c r="AC35">
        <v>380329.34</v>
      </c>
      <c r="AD35">
        <v>6161929.9500000002</v>
      </c>
      <c r="AE35">
        <v>281.33999999999997</v>
      </c>
      <c r="AF35">
        <v>1733597372.1300001</v>
      </c>
      <c r="AG35">
        <v>21763.93</v>
      </c>
      <c r="AH35">
        <v>1.3</v>
      </c>
      <c r="AI35">
        <v>36905.32</v>
      </c>
      <c r="AJ35">
        <v>0.36</v>
      </c>
      <c r="AK35">
        <v>0</v>
      </c>
      <c r="AL35">
        <v>0.155</v>
      </c>
      <c r="AM35">
        <v>9550.99</v>
      </c>
      <c r="AN35">
        <v>613.79999999999995</v>
      </c>
      <c r="AO35">
        <v>524.99</v>
      </c>
      <c r="AP35">
        <v>322238.86</v>
      </c>
      <c r="AQ35">
        <v>770788.44</v>
      </c>
      <c r="AR35" t="s">
        <v>61</v>
      </c>
      <c r="AS35" t="s">
        <v>124</v>
      </c>
      <c r="AT35" t="s">
        <v>62</v>
      </c>
      <c r="AU35" t="s">
        <v>63</v>
      </c>
    </row>
    <row r="36" spans="1:47" x14ac:dyDescent="0.25">
      <c r="A36" t="s">
        <v>220</v>
      </c>
      <c r="B36">
        <v>2024</v>
      </c>
      <c r="C36">
        <v>10</v>
      </c>
      <c r="D36" t="s">
        <v>119</v>
      </c>
      <c r="E36" s="1">
        <v>45586</v>
      </c>
      <c r="F36" s="1">
        <v>45602</v>
      </c>
      <c r="G36">
        <v>16</v>
      </c>
      <c r="H36">
        <v>6.2</v>
      </c>
      <c r="I36" t="s">
        <v>49</v>
      </c>
      <c r="J36" t="s">
        <v>134</v>
      </c>
      <c r="K36" t="s">
        <v>135</v>
      </c>
      <c r="L36">
        <v>9999.0098999999991</v>
      </c>
      <c r="M36" t="s">
        <v>52</v>
      </c>
      <c r="N36" t="s">
        <v>69</v>
      </c>
      <c r="O36" t="s">
        <v>200</v>
      </c>
      <c r="P36" t="s">
        <v>204</v>
      </c>
      <c r="Q36" t="s">
        <v>56</v>
      </c>
      <c r="R36" t="s">
        <v>221</v>
      </c>
      <c r="S36" t="s">
        <v>137</v>
      </c>
      <c r="T36" t="s">
        <v>74</v>
      </c>
      <c r="U36" t="s">
        <v>143</v>
      </c>
      <c r="V36">
        <v>14947</v>
      </c>
      <c r="W36">
        <v>9691</v>
      </c>
      <c r="X36">
        <v>23.2</v>
      </c>
      <c r="Y36">
        <v>13</v>
      </c>
      <c r="Z36">
        <v>13754.06</v>
      </c>
      <c r="AB36">
        <v>23.49</v>
      </c>
      <c r="AC36">
        <v>323082.87</v>
      </c>
      <c r="AD36">
        <v>10488708.619999999</v>
      </c>
      <c r="AE36">
        <v>280.83999999999997</v>
      </c>
      <c r="AF36">
        <v>2945648928.8400002</v>
      </c>
      <c r="AG36">
        <v>108187.55</v>
      </c>
      <c r="AH36">
        <v>2</v>
      </c>
      <c r="AI36">
        <v>67274.11</v>
      </c>
      <c r="AJ36">
        <v>11.48</v>
      </c>
      <c r="AK36">
        <v>1204103.75</v>
      </c>
      <c r="AL36">
        <v>0.34399999999999997</v>
      </c>
      <c r="AM36">
        <v>36081.160000000003</v>
      </c>
      <c r="AN36">
        <v>450.4</v>
      </c>
      <c r="AO36">
        <v>603.36</v>
      </c>
      <c r="AP36">
        <v>271753.34000000003</v>
      </c>
      <c r="AQ36">
        <v>806379.03</v>
      </c>
      <c r="AR36" t="s">
        <v>61</v>
      </c>
      <c r="AS36" t="s">
        <v>61</v>
      </c>
      <c r="AT36" t="s">
        <v>62</v>
      </c>
      <c r="AU36" t="s">
        <v>63</v>
      </c>
    </row>
    <row r="37" spans="1:47" x14ac:dyDescent="0.25">
      <c r="A37" t="s">
        <v>222</v>
      </c>
      <c r="B37">
        <v>2026</v>
      </c>
      <c r="C37">
        <v>1</v>
      </c>
      <c r="D37" t="s">
        <v>48</v>
      </c>
      <c r="E37" s="1">
        <v>46040</v>
      </c>
      <c r="F37" s="1">
        <v>46046</v>
      </c>
      <c r="G37">
        <v>6</v>
      </c>
      <c r="H37">
        <v>18.899999999999999</v>
      </c>
      <c r="I37" t="s">
        <v>49</v>
      </c>
      <c r="J37" t="s">
        <v>50</v>
      </c>
      <c r="K37" t="s">
        <v>223</v>
      </c>
      <c r="L37">
        <v>2710.1109999999999</v>
      </c>
      <c r="M37" t="s">
        <v>68</v>
      </c>
      <c r="N37" t="s">
        <v>106</v>
      </c>
      <c r="O37" t="s">
        <v>189</v>
      </c>
      <c r="P37" t="s">
        <v>196</v>
      </c>
      <c r="Q37" t="s">
        <v>100</v>
      </c>
      <c r="R37" t="s">
        <v>224</v>
      </c>
      <c r="S37" t="s">
        <v>123</v>
      </c>
      <c r="T37" t="s">
        <v>102</v>
      </c>
      <c r="U37" t="s">
        <v>60</v>
      </c>
      <c r="V37">
        <v>37282</v>
      </c>
      <c r="W37">
        <v>23082</v>
      </c>
      <c r="X37">
        <v>5.4</v>
      </c>
      <c r="Y37">
        <v>11</v>
      </c>
      <c r="Z37">
        <v>30806.55</v>
      </c>
      <c r="AB37">
        <v>14.5</v>
      </c>
      <c r="AC37">
        <v>446694.97</v>
      </c>
      <c r="AD37">
        <v>12815216.73</v>
      </c>
      <c r="AE37">
        <v>278.27999999999997</v>
      </c>
      <c r="AF37">
        <v>3566218511.6199999</v>
      </c>
      <c r="AG37">
        <v>50697.13</v>
      </c>
      <c r="AH37">
        <v>1</v>
      </c>
      <c r="AI37">
        <v>11748.33</v>
      </c>
      <c r="AJ37">
        <v>11.85</v>
      </c>
      <c r="AK37">
        <v>1518603.18</v>
      </c>
      <c r="AL37">
        <v>0.25</v>
      </c>
      <c r="AM37">
        <v>32038.04</v>
      </c>
      <c r="AN37">
        <v>136.1</v>
      </c>
      <c r="AO37">
        <v>366.35</v>
      </c>
      <c r="AP37">
        <v>49860.24</v>
      </c>
      <c r="AQ37">
        <v>591038.71</v>
      </c>
      <c r="AR37" t="s">
        <v>61</v>
      </c>
      <c r="AS37" t="s">
        <v>61</v>
      </c>
      <c r="AT37" t="s">
        <v>62</v>
      </c>
      <c r="AU37" t="s">
        <v>63</v>
      </c>
    </row>
    <row r="38" spans="1:47" x14ac:dyDescent="0.25">
      <c r="A38" t="s">
        <v>225</v>
      </c>
      <c r="B38">
        <v>2022</v>
      </c>
      <c r="C38">
        <v>11</v>
      </c>
      <c r="D38" t="s">
        <v>119</v>
      </c>
      <c r="E38" s="1">
        <v>44880</v>
      </c>
      <c r="F38" s="1">
        <v>44896</v>
      </c>
      <c r="G38">
        <v>16</v>
      </c>
      <c r="H38">
        <v>17</v>
      </c>
      <c r="I38" t="s">
        <v>49</v>
      </c>
      <c r="J38" t="s">
        <v>50</v>
      </c>
      <c r="K38" t="s">
        <v>51</v>
      </c>
      <c r="L38">
        <v>2709</v>
      </c>
      <c r="M38" t="s">
        <v>90</v>
      </c>
      <c r="N38" t="s">
        <v>106</v>
      </c>
      <c r="O38" t="s">
        <v>54</v>
      </c>
      <c r="P38" t="s">
        <v>174</v>
      </c>
      <c r="Q38" t="s">
        <v>226</v>
      </c>
      <c r="R38" t="s">
        <v>227</v>
      </c>
      <c r="S38" t="s">
        <v>58</v>
      </c>
      <c r="T38" t="s">
        <v>86</v>
      </c>
      <c r="U38" t="s">
        <v>228</v>
      </c>
      <c r="V38">
        <v>206174</v>
      </c>
      <c r="W38">
        <v>115016</v>
      </c>
      <c r="X38">
        <v>17.600000000000001</v>
      </c>
      <c r="Y38">
        <v>15.2</v>
      </c>
      <c r="Z38">
        <v>175340.26</v>
      </c>
      <c r="AB38">
        <v>15.52</v>
      </c>
      <c r="AC38">
        <v>2721280.84</v>
      </c>
      <c r="AD38">
        <v>10318774.300000001</v>
      </c>
      <c r="AE38">
        <v>210.89</v>
      </c>
      <c r="AF38">
        <v>2176126312.1300001</v>
      </c>
      <c r="AG38">
        <v>43349.43</v>
      </c>
      <c r="AH38">
        <v>0</v>
      </c>
      <c r="AI38">
        <v>0</v>
      </c>
      <c r="AJ38">
        <v>15.7</v>
      </c>
      <c r="AK38">
        <v>1620047.57</v>
      </c>
      <c r="AL38">
        <v>7.4999999999999997E-2</v>
      </c>
      <c r="AM38">
        <v>7739.08</v>
      </c>
      <c r="AN38">
        <v>829.4</v>
      </c>
      <c r="AO38">
        <v>374.43</v>
      </c>
      <c r="AP38">
        <v>310552.24</v>
      </c>
      <c r="AQ38">
        <v>3082921.59</v>
      </c>
      <c r="AR38" t="s">
        <v>61</v>
      </c>
      <c r="AS38" t="s">
        <v>61</v>
      </c>
      <c r="AT38" t="s">
        <v>62</v>
      </c>
      <c r="AU38" t="s">
        <v>63</v>
      </c>
    </row>
    <row r="39" spans="1:47" x14ac:dyDescent="0.25">
      <c r="A39" t="s">
        <v>229</v>
      </c>
      <c r="B39">
        <v>2023</v>
      </c>
      <c r="C39">
        <v>5</v>
      </c>
      <c r="D39" t="s">
        <v>77</v>
      </c>
      <c r="E39" s="1">
        <v>45066</v>
      </c>
      <c r="F39" s="1">
        <v>45099</v>
      </c>
      <c r="G39">
        <v>33</v>
      </c>
      <c r="H39">
        <v>10.3</v>
      </c>
      <c r="I39" t="s">
        <v>49</v>
      </c>
      <c r="J39" t="s">
        <v>134</v>
      </c>
      <c r="K39" t="s">
        <v>135</v>
      </c>
      <c r="L39">
        <v>9999.0098999999991</v>
      </c>
      <c r="M39" t="s">
        <v>80</v>
      </c>
      <c r="N39" t="s">
        <v>69</v>
      </c>
      <c r="O39" t="s">
        <v>189</v>
      </c>
      <c r="P39" t="s">
        <v>230</v>
      </c>
      <c r="Q39" t="s">
        <v>226</v>
      </c>
      <c r="R39" t="s">
        <v>231</v>
      </c>
      <c r="S39" t="s">
        <v>137</v>
      </c>
      <c r="T39" t="s">
        <v>95</v>
      </c>
      <c r="U39" t="s">
        <v>60</v>
      </c>
      <c r="V39">
        <v>6557</v>
      </c>
      <c r="W39">
        <v>4090</v>
      </c>
      <c r="X39">
        <v>15.8</v>
      </c>
      <c r="Y39">
        <v>11.5</v>
      </c>
      <c r="Z39">
        <v>5599.41</v>
      </c>
      <c r="AB39">
        <v>38.6</v>
      </c>
      <c r="AC39">
        <v>216137.23</v>
      </c>
      <c r="AD39">
        <v>5450633.6799999997</v>
      </c>
      <c r="AE39">
        <v>281.85000000000002</v>
      </c>
      <c r="AF39">
        <v>1536261102.71</v>
      </c>
      <c r="AG39">
        <v>64197.09</v>
      </c>
      <c r="AH39">
        <v>0.2</v>
      </c>
      <c r="AI39">
        <v>3600.55</v>
      </c>
      <c r="AJ39">
        <v>18.690000000000001</v>
      </c>
      <c r="AK39">
        <v>1018723.43</v>
      </c>
      <c r="AL39">
        <v>6.0999999999999999E-2</v>
      </c>
      <c r="AM39">
        <v>3324.89</v>
      </c>
      <c r="AN39">
        <v>1436.6</v>
      </c>
      <c r="AO39">
        <v>708.08</v>
      </c>
      <c r="AP39">
        <v>1017227.73</v>
      </c>
      <c r="AQ39">
        <v>1304487.49</v>
      </c>
      <c r="AR39" t="s">
        <v>61</v>
      </c>
      <c r="AS39" t="s">
        <v>61</v>
      </c>
      <c r="AT39" t="s">
        <v>62</v>
      </c>
      <c r="AU39" t="s">
        <v>63</v>
      </c>
    </row>
    <row r="40" spans="1:47" x14ac:dyDescent="0.25">
      <c r="A40" t="s">
        <v>232</v>
      </c>
      <c r="B40">
        <v>2025</v>
      </c>
      <c r="C40">
        <v>2</v>
      </c>
      <c r="D40" t="s">
        <v>48</v>
      </c>
      <c r="E40" s="1">
        <v>45714</v>
      </c>
      <c r="F40" s="1">
        <v>45723</v>
      </c>
      <c r="G40">
        <v>9</v>
      </c>
      <c r="H40">
        <v>7.5</v>
      </c>
      <c r="I40" t="s">
        <v>65</v>
      </c>
      <c r="J40" t="s">
        <v>50</v>
      </c>
      <c r="K40" t="s">
        <v>223</v>
      </c>
      <c r="L40">
        <v>2710.1109999999999</v>
      </c>
      <c r="M40" t="s">
        <v>114</v>
      </c>
      <c r="N40" t="s">
        <v>53</v>
      </c>
      <c r="O40" t="s">
        <v>200</v>
      </c>
      <c r="P40" t="s">
        <v>92</v>
      </c>
      <c r="Q40" t="s">
        <v>174</v>
      </c>
      <c r="R40" t="s">
        <v>233</v>
      </c>
      <c r="S40" t="s">
        <v>123</v>
      </c>
      <c r="T40" t="s">
        <v>162</v>
      </c>
      <c r="U40" t="s">
        <v>143</v>
      </c>
      <c r="V40">
        <v>45392</v>
      </c>
      <c r="W40">
        <v>26885</v>
      </c>
      <c r="X40">
        <v>8.6999999999999993</v>
      </c>
      <c r="Y40">
        <v>13.6</v>
      </c>
      <c r="Z40">
        <v>43025.48</v>
      </c>
      <c r="AB40">
        <v>29.56</v>
      </c>
      <c r="AC40">
        <v>1271833.19</v>
      </c>
      <c r="AD40">
        <v>17057451.550000001</v>
      </c>
      <c r="AE40">
        <v>279.47000000000003</v>
      </c>
      <c r="AF40">
        <v>4767045984.6800003</v>
      </c>
      <c r="AG40">
        <v>140165.06</v>
      </c>
      <c r="AH40">
        <v>0</v>
      </c>
      <c r="AI40">
        <v>0</v>
      </c>
      <c r="AJ40">
        <v>2.99</v>
      </c>
      <c r="AK40">
        <v>0</v>
      </c>
      <c r="AL40">
        <v>0.317</v>
      </c>
      <c r="AM40">
        <v>54072.12</v>
      </c>
      <c r="AN40">
        <v>379.5</v>
      </c>
      <c r="AO40">
        <v>665.67</v>
      </c>
      <c r="AP40">
        <v>252621.76</v>
      </c>
      <c r="AQ40">
        <v>1718692.13</v>
      </c>
      <c r="AR40" t="s">
        <v>61</v>
      </c>
      <c r="AS40" t="s">
        <v>61</v>
      </c>
      <c r="AT40" t="s">
        <v>62</v>
      </c>
      <c r="AU40" t="s">
        <v>63</v>
      </c>
    </row>
    <row r="41" spans="1:47" x14ac:dyDescent="0.25">
      <c r="A41" t="s">
        <v>234</v>
      </c>
      <c r="B41">
        <v>2025</v>
      </c>
      <c r="C41">
        <v>1</v>
      </c>
      <c r="D41" t="s">
        <v>48</v>
      </c>
      <c r="E41" s="1">
        <v>45677</v>
      </c>
      <c r="F41" s="1">
        <v>45691</v>
      </c>
      <c r="G41">
        <v>14</v>
      </c>
      <c r="I41" t="s">
        <v>49</v>
      </c>
      <c r="J41" t="s">
        <v>78</v>
      </c>
      <c r="K41" t="s">
        <v>105</v>
      </c>
      <c r="L41">
        <v>1201.9000000000001</v>
      </c>
      <c r="M41" t="s">
        <v>68</v>
      </c>
      <c r="N41" t="s">
        <v>168</v>
      </c>
      <c r="O41" t="s">
        <v>91</v>
      </c>
      <c r="P41" t="s">
        <v>204</v>
      </c>
      <c r="Q41" t="s">
        <v>92</v>
      </c>
      <c r="R41" t="s">
        <v>235</v>
      </c>
      <c r="S41" t="s">
        <v>85</v>
      </c>
      <c r="T41" t="s">
        <v>131</v>
      </c>
      <c r="U41" t="s">
        <v>166</v>
      </c>
      <c r="V41">
        <v>47556</v>
      </c>
      <c r="W41">
        <v>29609</v>
      </c>
      <c r="X41">
        <v>7.8</v>
      </c>
      <c r="Y41">
        <v>15.9</v>
      </c>
      <c r="Z41">
        <v>43956.38</v>
      </c>
      <c r="AB41">
        <v>14.87</v>
      </c>
      <c r="AC41">
        <v>653631.37</v>
      </c>
      <c r="AD41">
        <v>34435428.090000004</v>
      </c>
      <c r="AE41">
        <v>280.87</v>
      </c>
      <c r="AF41">
        <v>9671878687.6399994</v>
      </c>
      <c r="AG41">
        <v>190178.28</v>
      </c>
      <c r="AH41">
        <v>0</v>
      </c>
      <c r="AI41">
        <v>0</v>
      </c>
      <c r="AJ41">
        <v>14.27</v>
      </c>
      <c r="AK41">
        <v>4913935.59</v>
      </c>
      <c r="AL41">
        <v>0.157</v>
      </c>
      <c r="AM41">
        <v>54063.62</v>
      </c>
      <c r="AN41">
        <v>549.20000000000005</v>
      </c>
      <c r="AO41">
        <v>444.89</v>
      </c>
      <c r="AP41">
        <v>244333.59</v>
      </c>
      <c r="AQ41">
        <v>1142206.8600000001</v>
      </c>
      <c r="AR41" t="s">
        <v>61</v>
      </c>
      <c r="AS41" t="s">
        <v>61</v>
      </c>
      <c r="AT41" t="s">
        <v>62</v>
      </c>
      <c r="AU41" t="s">
        <v>63</v>
      </c>
    </row>
    <row r="42" spans="1:47" x14ac:dyDescent="0.25">
      <c r="A42" t="s">
        <v>236</v>
      </c>
      <c r="B42">
        <v>2022</v>
      </c>
      <c r="C42">
        <v>9</v>
      </c>
      <c r="D42" t="s">
        <v>89</v>
      </c>
      <c r="E42" s="1">
        <v>44819</v>
      </c>
      <c r="F42" s="1">
        <v>44849</v>
      </c>
      <c r="G42">
        <v>30</v>
      </c>
      <c r="H42">
        <v>20.6</v>
      </c>
      <c r="I42" t="s">
        <v>49</v>
      </c>
      <c r="J42" t="s">
        <v>78</v>
      </c>
      <c r="K42" t="s">
        <v>177</v>
      </c>
      <c r="L42">
        <v>1001.99</v>
      </c>
      <c r="M42" t="s">
        <v>80</v>
      </c>
      <c r="N42" t="s">
        <v>168</v>
      </c>
      <c r="O42" t="s">
        <v>107</v>
      </c>
      <c r="P42" t="s">
        <v>121</v>
      </c>
      <c r="Q42" t="s">
        <v>82</v>
      </c>
      <c r="R42" t="s">
        <v>237</v>
      </c>
      <c r="S42" t="s">
        <v>130</v>
      </c>
      <c r="T42" t="s">
        <v>187</v>
      </c>
      <c r="U42" t="s">
        <v>96</v>
      </c>
      <c r="V42">
        <v>56770</v>
      </c>
      <c r="W42">
        <v>35883</v>
      </c>
      <c r="X42">
        <v>13.6</v>
      </c>
      <c r="Y42">
        <v>15.8</v>
      </c>
      <c r="Z42">
        <v>53053.47</v>
      </c>
      <c r="AB42">
        <v>13.06</v>
      </c>
      <c r="AC42">
        <v>692878.32</v>
      </c>
      <c r="AD42">
        <v>13872951.869999999</v>
      </c>
      <c r="AE42">
        <v>211.61</v>
      </c>
      <c r="AF42">
        <v>2935655345.21</v>
      </c>
      <c r="AG42">
        <v>58843.25</v>
      </c>
      <c r="AH42">
        <v>0</v>
      </c>
      <c r="AI42">
        <v>0</v>
      </c>
      <c r="AJ42">
        <v>2.8</v>
      </c>
      <c r="AK42">
        <v>388442.65</v>
      </c>
      <c r="AL42">
        <v>0.16900000000000001</v>
      </c>
      <c r="AM42">
        <v>23445.29</v>
      </c>
      <c r="AO42">
        <v>676.83</v>
      </c>
      <c r="AP42">
        <v>1007529.14</v>
      </c>
      <c r="AQ42">
        <v>1782696</v>
      </c>
      <c r="AR42" t="s">
        <v>61</v>
      </c>
      <c r="AS42" t="s">
        <v>61</v>
      </c>
      <c r="AT42" t="s">
        <v>62</v>
      </c>
      <c r="AU42" t="s">
        <v>63</v>
      </c>
    </row>
    <row r="43" spans="1:47" x14ac:dyDescent="0.25">
      <c r="A43" t="s">
        <v>238</v>
      </c>
      <c r="B43">
        <v>2024</v>
      </c>
      <c r="C43">
        <v>2</v>
      </c>
      <c r="D43" t="s">
        <v>48</v>
      </c>
      <c r="E43" s="1">
        <v>45342</v>
      </c>
      <c r="F43" s="1">
        <v>45364</v>
      </c>
      <c r="G43">
        <v>22</v>
      </c>
      <c r="H43">
        <v>7.5</v>
      </c>
      <c r="I43" t="s">
        <v>65</v>
      </c>
      <c r="J43" t="s">
        <v>239</v>
      </c>
      <c r="K43" t="s">
        <v>240</v>
      </c>
      <c r="L43">
        <v>3105.2</v>
      </c>
      <c r="M43" t="s">
        <v>52</v>
      </c>
      <c r="N43" t="s">
        <v>106</v>
      </c>
      <c r="O43" t="s">
        <v>200</v>
      </c>
      <c r="P43" t="s">
        <v>184</v>
      </c>
      <c r="Q43" t="s">
        <v>121</v>
      </c>
      <c r="R43" t="s">
        <v>241</v>
      </c>
      <c r="S43" t="s">
        <v>161</v>
      </c>
      <c r="T43" t="s">
        <v>95</v>
      </c>
      <c r="U43" t="s">
        <v>143</v>
      </c>
      <c r="V43">
        <v>22576</v>
      </c>
      <c r="W43">
        <v>13261</v>
      </c>
      <c r="X43">
        <v>19.5</v>
      </c>
      <c r="Y43">
        <v>11.5</v>
      </c>
      <c r="Z43">
        <v>20158.060000000001</v>
      </c>
      <c r="AB43">
        <v>17.64</v>
      </c>
      <c r="AC43">
        <v>355588.18</v>
      </c>
      <c r="AD43">
        <v>11104873.67</v>
      </c>
      <c r="AE43">
        <v>282.29000000000002</v>
      </c>
      <c r="AF43">
        <v>3134794788.3000002</v>
      </c>
      <c r="AG43">
        <v>145839.28</v>
      </c>
      <c r="AH43">
        <v>0</v>
      </c>
      <c r="AI43">
        <v>0</v>
      </c>
      <c r="AJ43">
        <v>10.64</v>
      </c>
      <c r="AK43">
        <v>0</v>
      </c>
      <c r="AL43">
        <v>0.20200000000000001</v>
      </c>
      <c r="AM43">
        <v>22431.84</v>
      </c>
      <c r="AN43">
        <v>431.1</v>
      </c>
      <c r="AO43">
        <v>594.25</v>
      </c>
      <c r="AP43">
        <v>256181.18</v>
      </c>
      <c r="AQ43">
        <v>780040.48</v>
      </c>
      <c r="AR43" t="s">
        <v>61</v>
      </c>
      <c r="AS43" t="s">
        <v>61</v>
      </c>
      <c r="AT43" t="s">
        <v>62</v>
      </c>
      <c r="AU43" t="s">
        <v>63</v>
      </c>
    </row>
    <row r="44" spans="1:47" x14ac:dyDescent="0.25">
      <c r="A44" t="s">
        <v>242</v>
      </c>
      <c r="B44">
        <v>2022</v>
      </c>
      <c r="C44">
        <v>6</v>
      </c>
      <c r="D44" t="s">
        <v>77</v>
      </c>
      <c r="E44" s="1">
        <v>44717</v>
      </c>
      <c r="F44" s="1">
        <v>44737</v>
      </c>
      <c r="G44">
        <v>20</v>
      </c>
      <c r="H44">
        <v>17.2</v>
      </c>
      <c r="I44" t="s">
        <v>49</v>
      </c>
      <c r="J44" t="s">
        <v>50</v>
      </c>
      <c r="K44" t="s">
        <v>120</v>
      </c>
      <c r="L44">
        <v>2710.1921000000002</v>
      </c>
      <c r="M44" t="s">
        <v>68</v>
      </c>
      <c r="N44" t="s">
        <v>81</v>
      </c>
      <c r="O44" t="s">
        <v>54</v>
      </c>
      <c r="P44" t="s">
        <v>93</v>
      </c>
      <c r="Q44" t="s">
        <v>70</v>
      </c>
      <c r="R44" t="s">
        <v>243</v>
      </c>
      <c r="S44" t="s">
        <v>123</v>
      </c>
      <c r="T44" t="s">
        <v>162</v>
      </c>
      <c r="U44" t="s">
        <v>75</v>
      </c>
      <c r="V44">
        <v>35160</v>
      </c>
      <c r="W44">
        <v>21604</v>
      </c>
      <c r="X44">
        <v>24.8</v>
      </c>
      <c r="Y44">
        <v>14.6</v>
      </c>
      <c r="Z44">
        <v>32988.370000000003</v>
      </c>
      <c r="AB44">
        <v>31.18</v>
      </c>
      <c r="AC44">
        <v>1028577.38</v>
      </c>
      <c r="AD44">
        <v>14479585.24</v>
      </c>
      <c r="AE44">
        <v>214.81</v>
      </c>
      <c r="AF44">
        <v>3110359705.4000001</v>
      </c>
      <c r="AG44">
        <v>140158.51999999999</v>
      </c>
      <c r="AH44">
        <v>0.3</v>
      </c>
      <c r="AI44">
        <v>3488.76</v>
      </c>
      <c r="AJ44">
        <v>6.37</v>
      </c>
      <c r="AK44">
        <v>922349.58</v>
      </c>
      <c r="AL44">
        <v>0.254</v>
      </c>
      <c r="AM44">
        <v>36778.15</v>
      </c>
      <c r="AN44">
        <v>776.5</v>
      </c>
      <c r="AO44">
        <v>538.63</v>
      </c>
      <c r="AP44">
        <v>418246.2</v>
      </c>
      <c r="AQ44">
        <v>1627249.01</v>
      </c>
      <c r="AR44" t="s">
        <v>61</v>
      </c>
      <c r="AS44" t="s">
        <v>61</v>
      </c>
      <c r="AT44" t="s">
        <v>62</v>
      </c>
      <c r="AU44" t="s">
        <v>63</v>
      </c>
    </row>
    <row r="45" spans="1:47" x14ac:dyDescent="0.25">
      <c r="A45" t="s">
        <v>244</v>
      </c>
      <c r="B45">
        <v>2025</v>
      </c>
      <c r="C45">
        <v>7</v>
      </c>
      <c r="D45" t="s">
        <v>89</v>
      </c>
      <c r="E45" s="1">
        <v>45841</v>
      </c>
      <c r="F45" s="1">
        <v>45851</v>
      </c>
      <c r="G45">
        <v>10</v>
      </c>
      <c r="H45">
        <v>2.2999999999999998</v>
      </c>
      <c r="I45" t="s">
        <v>49</v>
      </c>
      <c r="J45" t="s">
        <v>66</v>
      </c>
      <c r="K45" t="s">
        <v>245</v>
      </c>
      <c r="L45">
        <v>8905.9</v>
      </c>
      <c r="M45" t="s">
        <v>98</v>
      </c>
      <c r="N45" t="s">
        <v>81</v>
      </c>
      <c r="O45" t="s">
        <v>189</v>
      </c>
      <c r="P45" t="s">
        <v>71</v>
      </c>
      <c r="Q45" t="s">
        <v>70</v>
      </c>
      <c r="R45" t="s">
        <v>246</v>
      </c>
      <c r="S45" t="s">
        <v>73</v>
      </c>
      <c r="T45" t="s">
        <v>131</v>
      </c>
      <c r="U45" t="s">
        <v>143</v>
      </c>
      <c r="V45">
        <v>9065</v>
      </c>
      <c r="W45">
        <v>5314</v>
      </c>
      <c r="X45">
        <v>23.5</v>
      </c>
      <c r="Y45">
        <v>15.1</v>
      </c>
      <c r="Z45">
        <v>7353.93</v>
      </c>
      <c r="AB45">
        <v>23.51</v>
      </c>
      <c r="AC45">
        <v>172890.89</v>
      </c>
      <c r="AD45">
        <v>8358329.7599999998</v>
      </c>
      <c r="AE45">
        <v>283.31</v>
      </c>
      <c r="AF45">
        <v>2367998404.3099999</v>
      </c>
      <c r="AG45">
        <v>241781.32</v>
      </c>
      <c r="AI45">
        <v>0</v>
      </c>
      <c r="AJ45">
        <v>18.53</v>
      </c>
      <c r="AK45">
        <v>1548798.5</v>
      </c>
      <c r="AL45">
        <v>0.222</v>
      </c>
      <c r="AM45">
        <v>18555.490000000002</v>
      </c>
      <c r="AN45">
        <v>205.9</v>
      </c>
      <c r="AO45">
        <v>668.11</v>
      </c>
      <c r="AP45">
        <v>137563.85</v>
      </c>
      <c r="AQ45">
        <v>570791.55000000005</v>
      </c>
      <c r="AR45" t="s">
        <v>61</v>
      </c>
      <c r="AS45" t="s">
        <v>61</v>
      </c>
      <c r="AT45" t="s">
        <v>62</v>
      </c>
      <c r="AU45" t="s">
        <v>63</v>
      </c>
    </row>
    <row r="46" spans="1:47" x14ac:dyDescent="0.25">
      <c r="A46" t="s">
        <v>247</v>
      </c>
      <c r="B46">
        <v>2021</v>
      </c>
      <c r="C46">
        <v>9</v>
      </c>
      <c r="D46" t="s">
        <v>89</v>
      </c>
      <c r="E46" s="1">
        <v>44442</v>
      </c>
      <c r="F46" s="1">
        <v>44472</v>
      </c>
      <c r="G46">
        <v>30</v>
      </c>
      <c r="H46">
        <v>8.5</v>
      </c>
      <c r="I46" t="s">
        <v>49</v>
      </c>
      <c r="J46" t="s">
        <v>66</v>
      </c>
      <c r="K46" t="s">
        <v>248</v>
      </c>
      <c r="L46">
        <v>9999</v>
      </c>
      <c r="M46" t="s">
        <v>114</v>
      </c>
      <c r="N46" t="s">
        <v>69</v>
      </c>
      <c r="O46" t="s">
        <v>189</v>
      </c>
      <c r="P46" t="s">
        <v>131</v>
      </c>
      <c r="Q46" t="s">
        <v>226</v>
      </c>
      <c r="R46" t="s">
        <v>249</v>
      </c>
      <c r="S46" t="s">
        <v>156</v>
      </c>
      <c r="T46" t="s">
        <v>59</v>
      </c>
      <c r="U46" t="s">
        <v>103</v>
      </c>
      <c r="V46">
        <v>10370</v>
      </c>
      <c r="W46">
        <v>6614</v>
      </c>
      <c r="X46">
        <v>20.6</v>
      </c>
      <c r="Y46">
        <v>14.5</v>
      </c>
      <c r="Z46">
        <v>9032.5499999999993</v>
      </c>
      <c r="AA46">
        <v>645</v>
      </c>
      <c r="AB46">
        <v>987.35</v>
      </c>
      <c r="AC46">
        <v>636840.75</v>
      </c>
      <c r="AD46">
        <v>13457776.9</v>
      </c>
      <c r="AE46">
        <v>173.15</v>
      </c>
      <c r="AF46">
        <v>2330214070.2399998</v>
      </c>
      <c r="AG46">
        <v>171321.35</v>
      </c>
      <c r="AH46">
        <v>0</v>
      </c>
      <c r="AI46">
        <v>0</v>
      </c>
      <c r="AJ46">
        <v>11.57</v>
      </c>
      <c r="AK46">
        <v>1557064.79</v>
      </c>
      <c r="AL46">
        <v>0.14000000000000001</v>
      </c>
      <c r="AM46">
        <v>18840.89</v>
      </c>
      <c r="AN46">
        <v>1053.3</v>
      </c>
      <c r="AO46">
        <v>442.89</v>
      </c>
      <c r="AP46">
        <v>466496.04</v>
      </c>
      <c r="AQ46">
        <v>1293499.03</v>
      </c>
      <c r="AR46" t="s">
        <v>61</v>
      </c>
      <c r="AS46" t="s">
        <v>61</v>
      </c>
      <c r="AT46" t="s">
        <v>62</v>
      </c>
      <c r="AU46" t="s">
        <v>63</v>
      </c>
    </row>
    <row r="47" spans="1:47" x14ac:dyDescent="0.25">
      <c r="A47" t="s">
        <v>250</v>
      </c>
      <c r="B47">
        <v>2020</v>
      </c>
      <c r="C47">
        <v>9</v>
      </c>
      <c r="D47" t="s">
        <v>89</v>
      </c>
      <c r="E47" s="1">
        <v>44077</v>
      </c>
      <c r="F47" s="1">
        <v>44108</v>
      </c>
      <c r="G47">
        <v>31</v>
      </c>
      <c r="H47">
        <v>3.8</v>
      </c>
      <c r="I47" t="s">
        <v>65</v>
      </c>
      <c r="J47" t="s">
        <v>66</v>
      </c>
      <c r="K47" t="s">
        <v>251</v>
      </c>
      <c r="L47">
        <v>8543.7000000000007</v>
      </c>
      <c r="M47" t="s">
        <v>68</v>
      </c>
      <c r="N47" t="s">
        <v>69</v>
      </c>
      <c r="O47" t="s">
        <v>189</v>
      </c>
      <c r="P47" t="s">
        <v>226</v>
      </c>
      <c r="Q47" t="s">
        <v>201</v>
      </c>
      <c r="R47" t="s">
        <v>205</v>
      </c>
      <c r="S47" t="s">
        <v>156</v>
      </c>
      <c r="T47" t="s">
        <v>162</v>
      </c>
      <c r="U47" t="s">
        <v>166</v>
      </c>
      <c r="V47">
        <v>29543</v>
      </c>
      <c r="W47">
        <v>18227</v>
      </c>
      <c r="X47">
        <v>16.100000000000001</v>
      </c>
      <c r="Y47">
        <v>13.2</v>
      </c>
      <c r="Z47">
        <v>22991.49</v>
      </c>
      <c r="AA47">
        <v>1642</v>
      </c>
      <c r="AB47">
        <v>1912.34</v>
      </c>
      <c r="AC47">
        <v>3140062.28</v>
      </c>
      <c r="AD47">
        <v>70880924.349999994</v>
      </c>
      <c r="AE47">
        <v>167.06</v>
      </c>
      <c r="AF47">
        <v>11841367221.91</v>
      </c>
      <c r="AG47">
        <v>161695.93</v>
      </c>
      <c r="AH47">
        <v>1</v>
      </c>
      <c r="AI47">
        <v>11156.25</v>
      </c>
      <c r="AJ47">
        <v>19.850000000000001</v>
      </c>
      <c r="AK47">
        <v>0</v>
      </c>
      <c r="AL47">
        <v>0.23599999999999999</v>
      </c>
      <c r="AM47">
        <v>167278.98000000001</v>
      </c>
      <c r="AN47">
        <v>1573.4</v>
      </c>
      <c r="AO47">
        <v>665.44</v>
      </c>
      <c r="AP47">
        <v>1047003.3</v>
      </c>
      <c r="AQ47">
        <v>4527196.74</v>
      </c>
      <c r="AR47" t="s">
        <v>61</v>
      </c>
      <c r="AS47" t="s">
        <v>61</v>
      </c>
      <c r="AT47" t="s">
        <v>62</v>
      </c>
      <c r="AU47" t="s">
        <v>63</v>
      </c>
    </row>
    <row r="48" spans="1:47" x14ac:dyDescent="0.25">
      <c r="A48" t="s">
        <v>252</v>
      </c>
      <c r="B48">
        <v>2022</v>
      </c>
      <c r="C48">
        <v>8</v>
      </c>
      <c r="D48" t="s">
        <v>89</v>
      </c>
      <c r="E48" s="1">
        <v>44779</v>
      </c>
      <c r="F48" s="1">
        <v>44800</v>
      </c>
      <c r="G48">
        <v>21</v>
      </c>
      <c r="H48">
        <v>17.899999999999999</v>
      </c>
      <c r="I48" t="s">
        <v>65</v>
      </c>
      <c r="J48" t="s">
        <v>66</v>
      </c>
      <c r="K48" t="s">
        <v>245</v>
      </c>
      <c r="L48">
        <v>8905.9</v>
      </c>
      <c r="M48" t="s">
        <v>80</v>
      </c>
      <c r="N48" t="s">
        <v>81</v>
      </c>
      <c r="O48" t="s">
        <v>91</v>
      </c>
      <c r="P48" t="s">
        <v>70</v>
      </c>
      <c r="Q48" t="s">
        <v>204</v>
      </c>
      <c r="R48" t="s">
        <v>253</v>
      </c>
      <c r="S48" t="s">
        <v>137</v>
      </c>
      <c r="T48" t="s">
        <v>187</v>
      </c>
      <c r="U48" t="s">
        <v>181</v>
      </c>
      <c r="V48">
        <v>4510</v>
      </c>
      <c r="W48">
        <v>2580</v>
      </c>
      <c r="X48">
        <v>20.7</v>
      </c>
      <c r="Y48">
        <v>14.8</v>
      </c>
      <c r="Z48">
        <v>3971.77</v>
      </c>
      <c r="AB48">
        <v>22.29</v>
      </c>
      <c r="AC48">
        <v>88530.75</v>
      </c>
      <c r="AD48">
        <v>2079777.64</v>
      </c>
      <c r="AE48">
        <v>217.44</v>
      </c>
      <c r="AF48">
        <v>452226850.04000002</v>
      </c>
      <c r="AG48">
        <v>22880.12</v>
      </c>
      <c r="AH48">
        <v>2.8</v>
      </c>
      <c r="AI48">
        <v>88683.48</v>
      </c>
      <c r="AJ48">
        <v>3.19</v>
      </c>
      <c r="AK48">
        <v>0</v>
      </c>
      <c r="AL48">
        <v>0.16900000000000001</v>
      </c>
      <c r="AM48">
        <v>3514.82</v>
      </c>
      <c r="AN48">
        <v>440.9</v>
      </c>
      <c r="AO48">
        <v>441.7</v>
      </c>
      <c r="AP48">
        <v>194745.53</v>
      </c>
      <c r="AQ48">
        <v>398354.7</v>
      </c>
      <c r="AR48" t="s">
        <v>124</v>
      </c>
      <c r="AS48" t="s">
        <v>61</v>
      </c>
      <c r="AT48" t="s">
        <v>62</v>
      </c>
      <c r="AU48" t="s">
        <v>63</v>
      </c>
    </row>
    <row r="49" spans="1:47" x14ac:dyDescent="0.25">
      <c r="A49" t="s">
        <v>254</v>
      </c>
      <c r="B49">
        <v>2020</v>
      </c>
      <c r="C49">
        <v>10</v>
      </c>
      <c r="D49" t="s">
        <v>119</v>
      </c>
      <c r="E49" s="1">
        <v>44123</v>
      </c>
      <c r="F49" s="1">
        <v>44129</v>
      </c>
      <c r="G49">
        <v>6</v>
      </c>
      <c r="H49">
        <v>12.7</v>
      </c>
      <c r="I49" t="s">
        <v>65</v>
      </c>
      <c r="J49" t="s">
        <v>50</v>
      </c>
      <c r="K49" t="s">
        <v>120</v>
      </c>
      <c r="L49">
        <v>2710.1921000000002</v>
      </c>
      <c r="M49" t="s">
        <v>52</v>
      </c>
      <c r="N49" t="s">
        <v>53</v>
      </c>
      <c r="O49" t="s">
        <v>91</v>
      </c>
      <c r="P49" t="s">
        <v>56</v>
      </c>
      <c r="Q49" t="s">
        <v>131</v>
      </c>
      <c r="R49" t="s">
        <v>255</v>
      </c>
      <c r="S49" t="s">
        <v>142</v>
      </c>
      <c r="T49" t="s">
        <v>162</v>
      </c>
      <c r="U49" t="s">
        <v>103</v>
      </c>
      <c r="V49">
        <v>59663</v>
      </c>
      <c r="W49">
        <v>43654</v>
      </c>
      <c r="X49">
        <v>5.4</v>
      </c>
      <c r="Y49">
        <v>15.7</v>
      </c>
      <c r="Z49">
        <v>52501.37</v>
      </c>
      <c r="AB49">
        <v>35.76</v>
      </c>
      <c r="AC49">
        <v>1877448.99</v>
      </c>
      <c r="AD49">
        <v>46045276.530000001</v>
      </c>
      <c r="AE49">
        <v>164.94</v>
      </c>
      <c r="AF49">
        <v>7594707910.8599997</v>
      </c>
      <c r="AG49">
        <v>142540.24</v>
      </c>
      <c r="AH49">
        <v>1.1000000000000001</v>
      </c>
      <c r="AI49">
        <v>16278.43</v>
      </c>
      <c r="AJ49">
        <v>10.02</v>
      </c>
      <c r="AK49">
        <v>0</v>
      </c>
      <c r="AL49">
        <v>0.189</v>
      </c>
      <c r="AM49">
        <v>87025.57</v>
      </c>
      <c r="AN49">
        <v>126.8</v>
      </c>
      <c r="AO49">
        <v>584.49</v>
      </c>
      <c r="AP49">
        <v>74113.33</v>
      </c>
      <c r="AQ49">
        <v>2197406.56</v>
      </c>
      <c r="AR49" t="s">
        <v>61</v>
      </c>
      <c r="AS49" t="s">
        <v>61</v>
      </c>
      <c r="AT49" t="s">
        <v>62</v>
      </c>
      <c r="AU49" t="s">
        <v>63</v>
      </c>
    </row>
    <row r="50" spans="1:47" x14ac:dyDescent="0.25">
      <c r="A50" t="s">
        <v>256</v>
      </c>
      <c r="B50">
        <v>2020</v>
      </c>
      <c r="C50">
        <v>6</v>
      </c>
      <c r="D50" t="s">
        <v>77</v>
      </c>
      <c r="E50" s="1">
        <v>43994</v>
      </c>
      <c r="F50" s="1">
        <v>44019</v>
      </c>
      <c r="G50">
        <v>25</v>
      </c>
      <c r="H50">
        <v>13.1</v>
      </c>
      <c r="I50" t="s">
        <v>49</v>
      </c>
      <c r="J50" t="s">
        <v>66</v>
      </c>
      <c r="K50" t="s">
        <v>67</v>
      </c>
      <c r="L50">
        <v>8479.8989999999994</v>
      </c>
      <c r="M50" t="s">
        <v>114</v>
      </c>
      <c r="N50" t="s">
        <v>168</v>
      </c>
      <c r="O50" t="s">
        <v>91</v>
      </c>
      <c r="P50" t="s">
        <v>257</v>
      </c>
      <c r="Q50" t="s">
        <v>70</v>
      </c>
      <c r="R50" t="s">
        <v>258</v>
      </c>
      <c r="S50" t="s">
        <v>156</v>
      </c>
      <c r="T50" t="s">
        <v>187</v>
      </c>
      <c r="U50" t="s">
        <v>259</v>
      </c>
      <c r="V50">
        <v>18546</v>
      </c>
      <c r="W50">
        <v>12337</v>
      </c>
      <c r="X50">
        <v>4.7</v>
      </c>
      <c r="Y50">
        <v>15.6</v>
      </c>
      <c r="Z50">
        <v>15117.77</v>
      </c>
      <c r="AA50">
        <v>1079</v>
      </c>
      <c r="AB50">
        <v>2868.11</v>
      </c>
      <c r="AC50">
        <v>3094690.69</v>
      </c>
      <c r="AD50">
        <v>13244073.59</v>
      </c>
      <c r="AE50">
        <v>166.72</v>
      </c>
      <c r="AF50">
        <v>2208051948.9200001</v>
      </c>
      <c r="AG50">
        <v>234047.8</v>
      </c>
      <c r="AH50">
        <v>3.2</v>
      </c>
      <c r="AI50">
        <v>105303.95</v>
      </c>
      <c r="AJ50">
        <v>10.6</v>
      </c>
      <c r="AK50">
        <v>1403871.8</v>
      </c>
      <c r="AL50">
        <v>0.27100000000000002</v>
      </c>
      <c r="AM50">
        <v>35891.440000000002</v>
      </c>
      <c r="AN50">
        <v>1300.5999999999999</v>
      </c>
      <c r="AO50">
        <v>530.34</v>
      </c>
      <c r="AP50">
        <v>689760.2</v>
      </c>
      <c r="AQ50">
        <v>4159694.08</v>
      </c>
      <c r="AR50" t="s">
        <v>124</v>
      </c>
      <c r="AS50" t="s">
        <v>61</v>
      </c>
      <c r="AT50" t="s">
        <v>62</v>
      </c>
      <c r="AU50" t="s">
        <v>63</v>
      </c>
    </row>
    <row r="51" spans="1:47" x14ac:dyDescent="0.25">
      <c r="A51" t="s">
        <v>260</v>
      </c>
      <c r="B51">
        <v>2024</v>
      </c>
      <c r="C51">
        <v>12</v>
      </c>
      <c r="D51" t="s">
        <v>119</v>
      </c>
      <c r="E51" s="1">
        <v>45642</v>
      </c>
      <c r="F51" s="1">
        <v>45655</v>
      </c>
      <c r="G51">
        <v>13</v>
      </c>
      <c r="H51">
        <v>2.1</v>
      </c>
      <c r="I51" t="s">
        <v>65</v>
      </c>
      <c r="J51" t="s">
        <v>50</v>
      </c>
      <c r="K51" t="s">
        <v>51</v>
      </c>
      <c r="L51">
        <v>2709</v>
      </c>
      <c r="M51" t="s">
        <v>52</v>
      </c>
      <c r="N51" t="s">
        <v>106</v>
      </c>
      <c r="O51" t="s">
        <v>200</v>
      </c>
      <c r="P51" t="s">
        <v>56</v>
      </c>
      <c r="Q51" t="s">
        <v>164</v>
      </c>
      <c r="R51" t="s">
        <v>261</v>
      </c>
      <c r="S51" t="s">
        <v>186</v>
      </c>
      <c r="T51" t="s">
        <v>131</v>
      </c>
      <c r="U51" t="s">
        <v>213</v>
      </c>
      <c r="V51">
        <v>78797</v>
      </c>
      <c r="W51">
        <v>49626</v>
      </c>
      <c r="X51">
        <v>15.2</v>
      </c>
      <c r="Y51">
        <v>10</v>
      </c>
      <c r="Z51">
        <v>66794.28</v>
      </c>
      <c r="AB51">
        <v>34.590000000000003</v>
      </c>
      <c r="AC51">
        <v>2310414.15</v>
      </c>
      <c r="AD51">
        <v>6141066.0999999996</v>
      </c>
      <c r="AE51">
        <v>274.25</v>
      </c>
      <c r="AF51">
        <v>1684187377.9200001</v>
      </c>
      <c r="AG51">
        <v>231397.84</v>
      </c>
      <c r="AH51">
        <v>1.4</v>
      </c>
      <c r="AI51">
        <v>44082.080000000002</v>
      </c>
      <c r="AJ51">
        <v>8.3800000000000008</v>
      </c>
      <c r="AK51">
        <v>0</v>
      </c>
      <c r="AL51">
        <v>0.29099999999999998</v>
      </c>
      <c r="AM51">
        <v>17870.5</v>
      </c>
      <c r="AN51">
        <v>368.4</v>
      </c>
      <c r="AO51">
        <v>509.27</v>
      </c>
      <c r="AP51">
        <v>187615.07</v>
      </c>
      <c r="AQ51">
        <v>2791379.64</v>
      </c>
      <c r="AR51" t="s">
        <v>124</v>
      </c>
      <c r="AS51" t="s">
        <v>61</v>
      </c>
      <c r="AT51" t="s">
        <v>62</v>
      </c>
      <c r="AU51" t="s">
        <v>63</v>
      </c>
    </row>
    <row r="52" spans="1:47" x14ac:dyDescent="0.25">
      <c r="A52" t="s">
        <v>262</v>
      </c>
      <c r="B52">
        <v>2024</v>
      </c>
      <c r="C52">
        <v>6</v>
      </c>
      <c r="D52" t="s">
        <v>77</v>
      </c>
      <c r="E52" s="1">
        <v>45471</v>
      </c>
      <c r="F52" s="1">
        <v>45495</v>
      </c>
      <c r="G52">
        <v>24</v>
      </c>
      <c r="H52">
        <v>9.4</v>
      </c>
      <c r="I52" t="s">
        <v>65</v>
      </c>
      <c r="J52" t="s">
        <v>78</v>
      </c>
      <c r="K52" t="s">
        <v>158</v>
      </c>
      <c r="L52">
        <v>1006.3</v>
      </c>
      <c r="M52" t="s">
        <v>52</v>
      </c>
      <c r="N52" t="s">
        <v>53</v>
      </c>
      <c r="O52" t="s">
        <v>189</v>
      </c>
      <c r="P52" t="s">
        <v>128</v>
      </c>
      <c r="Q52" t="s">
        <v>204</v>
      </c>
      <c r="R52" t="s">
        <v>263</v>
      </c>
      <c r="S52" t="s">
        <v>161</v>
      </c>
      <c r="T52" t="s">
        <v>162</v>
      </c>
      <c r="U52" t="s">
        <v>143</v>
      </c>
      <c r="V52">
        <v>27941</v>
      </c>
      <c r="W52">
        <v>18152</v>
      </c>
      <c r="X52">
        <v>5.2</v>
      </c>
      <c r="Y52">
        <v>13.5</v>
      </c>
      <c r="Z52">
        <v>25747.91</v>
      </c>
      <c r="AB52">
        <v>42.36</v>
      </c>
      <c r="AC52">
        <v>1090681.47</v>
      </c>
      <c r="AD52">
        <v>15750254.029999999</v>
      </c>
      <c r="AE52">
        <v>276.47000000000003</v>
      </c>
      <c r="AF52">
        <v>4354472731.6700001</v>
      </c>
      <c r="AG52">
        <v>188312.79</v>
      </c>
      <c r="AH52">
        <v>0</v>
      </c>
      <c r="AI52">
        <v>0</v>
      </c>
      <c r="AJ52">
        <v>22.87</v>
      </c>
      <c r="AK52">
        <v>0</v>
      </c>
      <c r="AL52">
        <v>0.159</v>
      </c>
      <c r="AM52">
        <v>25042.9</v>
      </c>
      <c r="AN52">
        <v>967</v>
      </c>
      <c r="AO52">
        <v>355.24</v>
      </c>
      <c r="AP52">
        <v>343517.08</v>
      </c>
      <c r="AQ52">
        <v>1647554.24</v>
      </c>
      <c r="AR52" t="s">
        <v>61</v>
      </c>
      <c r="AS52" t="s">
        <v>61</v>
      </c>
      <c r="AT52" t="s">
        <v>62</v>
      </c>
      <c r="AU52" t="s">
        <v>63</v>
      </c>
    </row>
    <row r="53" spans="1:47" x14ac:dyDescent="0.25">
      <c r="A53" t="s">
        <v>264</v>
      </c>
      <c r="B53">
        <v>2024</v>
      </c>
      <c r="C53">
        <v>1</v>
      </c>
      <c r="D53" t="s">
        <v>48</v>
      </c>
      <c r="E53" s="1">
        <v>45312</v>
      </c>
      <c r="F53" s="1">
        <v>45338</v>
      </c>
      <c r="G53">
        <v>26</v>
      </c>
      <c r="H53">
        <v>2.2999999999999998</v>
      </c>
      <c r="I53" t="s">
        <v>49</v>
      </c>
      <c r="J53" t="s">
        <v>239</v>
      </c>
      <c r="K53" t="s">
        <v>265</v>
      </c>
      <c r="L53">
        <v>3102.1</v>
      </c>
      <c r="M53" t="s">
        <v>90</v>
      </c>
      <c r="N53" t="s">
        <v>53</v>
      </c>
      <c r="O53" t="s">
        <v>107</v>
      </c>
      <c r="P53" t="s">
        <v>146</v>
      </c>
      <c r="Q53" t="s">
        <v>82</v>
      </c>
      <c r="R53" t="s">
        <v>266</v>
      </c>
      <c r="S53" t="s">
        <v>161</v>
      </c>
      <c r="T53" t="s">
        <v>162</v>
      </c>
      <c r="U53" t="s">
        <v>213</v>
      </c>
      <c r="V53">
        <v>36729</v>
      </c>
      <c r="W53">
        <v>24574</v>
      </c>
      <c r="X53">
        <v>13.1</v>
      </c>
      <c r="Y53">
        <v>15.4</v>
      </c>
      <c r="Z53">
        <v>28270.75</v>
      </c>
      <c r="AB53">
        <v>17.88</v>
      </c>
      <c r="AC53">
        <v>505481.01</v>
      </c>
      <c r="AD53">
        <v>19294221.460000001</v>
      </c>
      <c r="AE53">
        <v>274.49</v>
      </c>
      <c r="AF53">
        <v>5296070848.5600004</v>
      </c>
      <c r="AG53">
        <v>112436.67</v>
      </c>
      <c r="AH53">
        <v>0.1</v>
      </c>
      <c r="AI53">
        <v>1030.44</v>
      </c>
      <c r="AJ53">
        <v>18.75</v>
      </c>
      <c r="AK53">
        <v>3617666.52</v>
      </c>
      <c r="AL53">
        <v>0.113</v>
      </c>
      <c r="AM53">
        <v>21802.47</v>
      </c>
      <c r="AN53">
        <v>603.29999999999995</v>
      </c>
      <c r="AO53">
        <v>426.28</v>
      </c>
      <c r="AP53">
        <v>257174.72</v>
      </c>
      <c r="AQ53">
        <v>897925.31</v>
      </c>
      <c r="AR53" t="s">
        <v>61</v>
      </c>
      <c r="AS53" t="s">
        <v>61</v>
      </c>
      <c r="AT53" t="s">
        <v>62</v>
      </c>
      <c r="AU53" t="s">
        <v>63</v>
      </c>
    </row>
    <row r="54" spans="1:47" x14ac:dyDescent="0.25">
      <c r="A54" t="s">
        <v>267</v>
      </c>
      <c r="B54">
        <v>2024</v>
      </c>
      <c r="C54">
        <v>7</v>
      </c>
      <c r="D54" t="s">
        <v>89</v>
      </c>
      <c r="E54" s="1">
        <v>45502</v>
      </c>
      <c r="F54" s="1">
        <v>45509</v>
      </c>
      <c r="G54">
        <v>7</v>
      </c>
      <c r="H54">
        <v>4.5999999999999996</v>
      </c>
      <c r="I54" t="s">
        <v>49</v>
      </c>
      <c r="J54" t="s">
        <v>50</v>
      </c>
      <c r="K54" t="s">
        <v>145</v>
      </c>
      <c r="L54">
        <v>2710.19</v>
      </c>
      <c r="M54" t="s">
        <v>80</v>
      </c>
      <c r="N54" t="s">
        <v>69</v>
      </c>
      <c r="O54" t="s">
        <v>189</v>
      </c>
      <c r="P54" t="s">
        <v>55</v>
      </c>
      <c r="Q54" t="s">
        <v>226</v>
      </c>
      <c r="R54" t="s">
        <v>268</v>
      </c>
      <c r="S54" t="s">
        <v>170</v>
      </c>
      <c r="T54" t="s">
        <v>148</v>
      </c>
      <c r="U54" t="s">
        <v>213</v>
      </c>
      <c r="V54">
        <v>71533</v>
      </c>
      <c r="W54">
        <v>41564</v>
      </c>
      <c r="X54">
        <v>14.4</v>
      </c>
      <c r="Y54">
        <v>12.2</v>
      </c>
      <c r="Z54">
        <v>62192.98</v>
      </c>
      <c r="AB54">
        <v>33.880000000000003</v>
      </c>
      <c r="AC54">
        <v>2107098.16</v>
      </c>
      <c r="AD54">
        <v>50274317.310000002</v>
      </c>
      <c r="AE54">
        <v>273.66000000000003</v>
      </c>
      <c r="AF54">
        <v>13758069675.049999</v>
      </c>
      <c r="AG54">
        <v>197248.99</v>
      </c>
      <c r="AH54">
        <v>2.6</v>
      </c>
      <c r="AI54">
        <v>51741.54</v>
      </c>
      <c r="AJ54">
        <v>21.54</v>
      </c>
      <c r="AK54">
        <v>10829087.949999999</v>
      </c>
      <c r="AL54">
        <v>0.33400000000000002</v>
      </c>
      <c r="AM54">
        <v>167916.22</v>
      </c>
      <c r="AN54">
        <v>180.8</v>
      </c>
      <c r="AO54">
        <v>607.6</v>
      </c>
      <c r="AP54">
        <v>109854.08</v>
      </c>
      <c r="AQ54">
        <v>2633858.9900000002</v>
      </c>
      <c r="AR54" t="s">
        <v>61</v>
      </c>
      <c r="AS54" t="s">
        <v>61</v>
      </c>
      <c r="AT54" t="s">
        <v>62</v>
      </c>
      <c r="AU54" t="s">
        <v>63</v>
      </c>
    </row>
    <row r="55" spans="1:47" x14ac:dyDescent="0.25">
      <c r="A55" t="s">
        <v>269</v>
      </c>
      <c r="B55">
        <v>2022</v>
      </c>
      <c r="C55">
        <v>2</v>
      </c>
      <c r="D55" t="s">
        <v>48</v>
      </c>
      <c r="E55" s="1">
        <v>44611</v>
      </c>
      <c r="F55" s="1">
        <v>44620</v>
      </c>
      <c r="G55">
        <v>9</v>
      </c>
      <c r="H55">
        <v>1.4</v>
      </c>
      <c r="I55" t="s">
        <v>49</v>
      </c>
      <c r="J55" t="s">
        <v>239</v>
      </c>
      <c r="K55" t="s">
        <v>270</v>
      </c>
      <c r="L55">
        <v>2710.1990999999998</v>
      </c>
      <c r="M55" t="s">
        <v>98</v>
      </c>
      <c r="N55" t="s">
        <v>69</v>
      </c>
      <c r="O55" t="s">
        <v>107</v>
      </c>
      <c r="P55" t="s">
        <v>154</v>
      </c>
      <c r="Q55" t="s">
        <v>70</v>
      </c>
      <c r="R55" t="s">
        <v>219</v>
      </c>
      <c r="S55" t="s">
        <v>142</v>
      </c>
      <c r="T55" t="s">
        <v>59</v>
      </c>
      <c r="U55" t="s">
        <v>110</v>
      </c>
      <c r="V55">
        <v>42443</v>
      </c>
      <c r="W55">
        <v>29047</v>
      </c>
      <c r="X55">
        <v>6.5</v>
      </c>
      <c r="Y55">
        <v>11.1</v>
      </c>
      <c r="Z55">
        <v>38393.040000000001</v>
      </c>
      <c r="AB55">
        <v>12.84</v>
      </c>
      <c r="AC55">
        <v>492966.63</v>
      </c>
      <c r="AD55">
        <v>16913669.84</v>
      </c>
      <c r="AE55">
        <v>217.16</v>
      </c>
      <c r="AF55">
        <v>3672972542.4499998</v>
      </c>
      <c r="AG55">
        <v>169847.13</v>
      </c>
      <c r="AH55">
        <v>0</v>
      </c>
      <c r="AI55">
        <v>0</v>
      </c>
      <c r="AJ55">
        <v>2.6</v>
      </c>
      <c r="AK55">
        <v>439755.42</v>
      </c>
      <c r="AL55">
        <v>0.28999999999999998</v>
      </c>
      <c r="AM55">
        <v>49049.64</v>
      </c>
      <c r="AN55">
        <v>370</v>
      </c>
      <c r="AO55">
        <v>445.27</v>
      </c>
      <c r="AP55">
        <v>164749.9</v>
      </c>
      <c r="AQ55">
        <v>876613.3</v>
      </c>
      <c r="AR55" t="s">
        <v>61</v>
      </c>
      <c r="AS55" t="s">
        <v>61</v>
      </c>
      <c r="AT55" t="s">
        <v>62</v>
      </c>
      <c r="AU55" t="s">
        <v>63</v>
      </c>
    </row>
    <row r="56" spans="1:47" x14ac:dyDescent="0.25">
      <c r="A56" t="s">
        <v>271</v>
      </c>
      <c r="B56">
        <v>2026</v>
      </c>
      <c r="C56">
        <v>3</v>
      </c>
      <c r="D56" t="s">
        <v>48</v>
      </c>
      <c r="E56" s="1">
        <v>46091</v>
      </c>
      <c r="F56" s="1">
        <v>46120</v>
      </c>
      <c r="G56">
        <v>29</v>
      </c>
      <c r="H56">
        <v>2.7</v>
      </c>
      <c r="I56" t="s">
        <v>65</v>
      </c>
      <c r="J56" t="s">
        <v>66</v>
      </c>
      <c r="K56" t="s">
        <v>67</v>
      </c>
      <c r="L56">
        <v>8479.8989999999994</v>
      </c>
      <c r="M56" t="s">
        <v>68</v>
      </c>
      <c r="N56" t="s">
        <v>69</v>
      </c>
      <c r="O56" t="s">
        <v>99</v>
      </c>
      <c r="P56" t="s">
        <v>92</v>
      </c>
      <c r="Q56" t="s">
        <v>204</v>
      </c>
      <c r="R56" t="s">
        <v>272</v>
      </c>
      <c r="S56" t="s">
        <v>156</v>
      </c>
      <c r="T56" t="s">
        <v>187</v>
      </c>
      <c r="U56" t="s">
        <v>132</v>
      </c>
      <c r="V56">
        <v>7850</v>
      </c>
      <c r="W56">
        <v>4337</v>
      </c>
      <c r="X56">
        <v>22.5</v>
      </c>
      <c r="Y56">
        <v>11.1</v>
      </c>
      <c r="Z56">
        <v>6988.83</v>
      </c>
      <c r="AA56">
        <v>499</v>
      </c>
      <c r="AB56">
        <v>1321.32</v>
      </c>
      <c r="AC56">
        <v>659338.68000000005</v>
      </c>
      <c r="AD56">
        <v>26791819.579999998</v>
      </c>
      <c r="AE56">
        <v>285.56</v>
      </c>
      <c r="AF56">
        <v>7650671999.2600002</v>
      </c>
      <c r="AG56">
        <v>210101.67</v>
      </c>
      <c r="AH56">
        <v>3</v>
      </c>
      <c r="AI56">
        <v>40603.730000000003</v>
      </c>
      <c r="AJ56">
        <v>5.2</v>
      </c>
      <c r="AK56">
        <v>0</v>
      </c>
      <c r="AL56">
        <v>5.8000000000000003E-2</v>
      </c>
      <c r="AM56">
        <v>15539.26</v>
      </c>
      <c r="AN56">
        <v>1111.3</v>
      </c>
      <c r="AO56">
        <v>518.57000000000005</v>
      </c>
      <c r="AP56">
        <v>576286.84</v>
      </c>
      <c r="AQ56">
        <v>1501870.18</v>
      </c>
      <c r="AR56" t="s">
        <v>61</v>
      </c>
      <c r="AS56" t="s">
        <v>61</v>
      </c>
      <c r="AT56" t="s">
        <v>62</v>
      </c>
      <c r="AU56" t="s">
        <v>63</v>
      </c>
    </row>
    <row r="57" spans="1:47" x14ac:dyDescent="0.25">
      <c r="A57" t="s">
        <v>273</v>
      </c>
      <c r="B57">
        <v>2020</v>
      </c>
      <c r="C57">
        <v>5</v>
      </c>
      <c r="D57" t="s">
        <v>77</v>
      </c>
      <c r="E57" s="1">
        <v>43982</v>
      </c>
      <c r="F57" s="1">
        <v>43993</v>
      </c>
      <c r="G57">
        <v>11</v>
      </c>
      <c r="H57">
        <v>12</v>
      </c>
      <c r="I57" t="s">
        <v>49</v>
      </c>
      <c r="J57" t="s">
        <v>78</v>
      </c>
      <c r="K57" t="s">
        <v>158</v>
      </c>
      <c r="L57">
        <v>1006.3</v>
      </c>
      <c r="M57" t="s">
        <v>52</v>
      </c>
      <c r="N57" t="s">
        <v>106</v>
      </c>
      <c r="O57" t="s">
        <v>54</v>
      </c>
      <c r="P57" t="s">
        <v>127</v>
      </c>
      <c r="Q57" t="s">
        <v>184</v>
      </c>
      <c r="R57" t="s">
        <v>274</v>
      </c>
      <c r="S57" t="s">
        <v>161</v>
      </c>
      <c r="T57" t="s">
        <v>86</v>
      </c>
      <c r="U57" t="s">
        <v>228</v>
      </c>
      <c r="V57">
        <v>36697</v>
      </c>
      <c r="W57">
        <v>23188</v>
      </c>
      <c r="X57">
        <v>16</v>
      </c>
      <c r="Y57">
        <v>15.7</v>
      </c>
      <c r="Z57">
        <v>32853.43</v>
      </c>
      <c r="AB57">
        <v>38.979999999999997</v>
      </c>
      <c r="AC57">
        <v>1280626.7</v>
      </c>
      <c r="AD57">
        <v>19963058.210000001</v>
      </c>
      <c r="AE57">
        <v>160.59</v>
      </c>
      <c r="AF57">
        <v>3205867517.9400001</v>
      </c>
      <c r="AG57">
        <v>104227.72</v>
      </c>
      <c r="AH57">
        <v>0</v>
      </c>
      <c r="AI57">
        <v>0</v>
      </c>
      <c r="AJ57">
        <v>10.9</v>
      </c>
      <c r="AK57">
        <v>2175973.34</v>
      </c>
      <c r="AL57">
        <v>0.13800000000000001</v>
      </c>
      <c r="AM57">
        <v>27549.02</v>
      </c>
      <c r="AN57">
        <v>501</v>
      </c>
      <c r="AO57">
        <v>406.05</v>
      </c>
      <c r="AP57">
        <v>203431.05</v>
      </c>
      <c r="AQ57">
        <v>1615834.49</v>
      </c>
      <c r="AR57" t="s">
        <v>61</v>
      </c>
      <c r="AS57" t="s">
        <v>61</v>
      </c>
      <c r="AT57" t="s">
        <v>62</v>
      </c>
      <c r="AU57" t="s">
        <v>63</v>
      </c>
    </row>
    <row r="58" spans="1:47" x14ac:dyDescent="0.25">
      <c r="A58" t="s">
        <v>275</v>
      </c>
      <c r="B58">
        <v>2024</v>
      </c>
      <c r="C58">
        <v>6</v>
      </c>
      <c r="D58" t="s">
        <v>77</v>
      </c>
      <c r="E58" s="1">
        <v>45459</v>
      </c>
      <c r="F58" s="1">
        <v>45491</v>
      </c>
      <c r="G58">
        <v>32</v>
      </c>
      <c r="H58">
        <v>11.5</v>
      </c>
      <c r="I58" t="s">
        <v>65</v>
      </c>
      <c r="J58" t="s">
        <v>66</v>
      </c>
      <c r="K58" t="s">
        <v>251</v>
      </c>
      <c r="L58">
        <v>8543.7000000000007</v>
      </c>
      <c r="M58" t="s">
        <v>80</v>
      </c>
      <c r="N58" t="s">
        <v>81</v>
      </c>
      <c r="O58" t="s">
        <v>91</v>
      </c>
      <c r="P58" t="s">
        <v>226</v>
      </c>
      <c r="Q58" t="s">
        <v>257</v>
      </c>
      <c r="R58" t="s">
        <v>276</v>
      </c>
      <c r="S58" t="s">
        <v>156</v>
      </c>
      <c r="T58" t="s">
        <v>74</v>
      </c>
      <c r="U58" t="s">
        <v>259</v>
      </c>
      <c r="V58">
        <v>24267</v>
      </c>
      <c r="W58">
        <v>18124</v>
      </c>
      <c r="X58">
        <v>21</v>
      </c>
      <c r="Y58">
        <v>10.1</v>
      </c>
      <c r="Z58">
        <v>22369.360000000001</v>
      </c>
      <c r="AA58">
        <v>1597</v>
      </c>
      <c r="AB58">
        <v>2347.21</v>
      </c>
      <c r="AC58">
        <v>3748494.37</v>
      </c>
      <c r="AD58">
        <v>101939857.84</v>
      </c>
      <c r="AE58">
        <v>281</v>
      </c>
      <c r="AF58">
        <v>28645100053.040001</v>
      </c>
      <c r="AG58">
        <v>114925.17</v>
      </c>
      <c r="AI58">
        <v>55362.98</v>
      </c>
      <c r="AJ58">
        <v>4.29</v>
      </c>
      <c r="AK58">
        <v>0</v>
      </c>
      <c r="AL58">
        <v>0.13200000000000001</v>
      </c>
      <c r="AM58">
        <v>134560.60999999999</v>
      </c>
      <c r="AN58">
        <v>1650.3</v>
      </c>
      <c r="AO58">
        <v>397.1</v>
      </c>
      <c r="AP58">
        <v>655334.13</v>
      </c>
      <c r="AQ58">
        <v>4708677.26</v>
      </c>
      <c r="AR58" t="s">
        <v>124</v>
      </c>
      <c r="AS58" t="s">
        <v>61</v>
      </c>
      <c r="AT58" t="s">
        <v>62</v>
      </c>
      <c r="AU58" t="s">
        <v>63</v>
      </c>
    </row>
    <row r="59" spans="1:47" x14ac:dyDescent="0.25">
      <c r="A59" t="s">
        <v>277</v>
      </c>
      <c r="B59">
        <v>2021</v>
      </c>
      <c r="C59">
        <v>1</v>
      </c>
      <c r="D59" t="s">
        <v>48</v>
      </c>
      <c r="E59" s="1">
        <v>44201</v>
      </c>
      <c r="F59" s="1">
        <v>44219</v>
      </c>
      <c r="G59">
        <v>18</v>
      </c>
      <c r="H59">
        <v>18.5</v>
      </c>
      <c r="I59" t="s">
        <v>65</v>
      </c>
      <c r="J59" t="s">
        <v>50</v>
      </c>
      <c r="K59" t="s">
        <v>145</v>
      </c>
      <c r="L59">
        <v>2710.19</v>
      </c>
      <c r="M59" t="s">
        <v>98</v>
      </c>
      <c r="N59" t="s">
        <v>69</v>
      </c>
      <c r="O59" t="s">
        <v>107</v>
      </c>
      <c r="P59" t="s">
        <v>226</v>
      </c>
      <c r="Q59" t="s">
        <v>140</v>
      </c>
      <c r="R59" t="s">
        <v>278</v>
      </c>
      <c r="S59" t="s">
        <v>123</v>
      </c>
      <c r="T59" t="s">
        <v>162</v>
      </c>
      <c r="U59" t="s">
        <v>75</v>
      </c>
      <c r="V59">
        <v>48366</v>
      </c>
      <c r="W59">
        <v>35307</v>
      </c>
      <c r="X59">
        <v>4.3</v>
      </c>
      <c r="Y59">
        <v>14</v>
      </c>
      <c r="Z59">
        <v>45943.24</v>
      </c>
      <c r="AB59">
        <v>25.96</v>
      </c>
      <c r="AC59">
        <v>1192686.51</v>
      </c>
      <c r="AD59">
        <v>36697622.380000003</v>
      </c>
      <c r="AE59">
        <v>171.51</v>
      </c>
      <c r="AF59">
        <v>6294009214.3900003</v>
      </c>
      <c r="AG59">
        <v>209989.32</v>
      </c>
      <c r="AI59">
        <v>20360.060000000001</v>
      </c>
      <c r="AJ59">
        <v>14.94</v>
      </c>
      <c r="AK59">
        <v>0</v>
      </c>
      <c r="AL59">
        <v>0.23</v>
      </c>
      <c r="AM59">
        <v>84404.53</v>
      </c>
      <c r="AN59">
        <v>396.3</v>
      </c>
      <c r="AO59">
        <v>715.76</v>
      </c>
      <c r="AP59">
        <v>283655.69</v>
      </c>
      <c r="AQ59">
        <v>1791096.11</v>
      </c>
      <c r="AR59" t="s">
        <v>61</v>
      </c>
      <c r="AS59" t="s">
        <v>61</v>
      </c>
      <c r="AT59" t="s">
        <v>62</v>
      </c>
      <c r="AU59" t="s">
        <v>63</v>
      </c>
    </row>
    <row r="60" spans="1:47" x14ac:dyDescent="0.25">
      <c r="A60" t="s">
        <v>279</v>
      </c>
      <c r="B60">
        <v>2021</v>
      </c>
      <c r="C60">
        <v>12</v>
      </c>
      <c r="D60" t="s">
        <v>119</v>
      </c>
      <c r="E60" s="1">
        <v>44548</v>
      </c>
      <c r="F60" s="1">
        <v>44555</v>
      </c>
      <c r="G60">
        <v>7</v>
      </c>
      <c r="H60">
        <v>8.1</v>
      </c>
      <c r="I60" t="s">
        <v>49</v>
      </c>
      <c r="J60" t="s">
        <v>239</v>
      </c>
      <c r="K60" t="s">
        <v>270</v>
      </c>
      <c r="L60">
        <v>2710.1990999999998</v>
      </c>
      <c r="M60" t="s">
        <v>114</v>
      </c>
      <c r="N60" t="s">
        <v>168</v>
      </c>
      <c r="O60" t="s">
        <v>99</v>
      </c>
      <c r="P60" t="s">
        <v>230</v>
      </c>
      <c r="Q60" t="s">
        <v>92</v>
      </c>
      <c r="R60" t="s">
        <v>280</v>
      </c>
      <c r="S60" t="s">
        <v>142</v>
      </c>
      <c r="T60" t="s">
        <v>187</v>
      </c>
      <c r="U60" t="s">
        <v>103</v>
      </c>
      <c r="V60">
        <v>43169</v>
      </c>
      <c r="W60">
        <v>26235</v>
      </c>
      <c r="X60">
        <v>10.3</v>
      </c>
      <c r="Y60">
        <v>13.4</v>
      </c>
      <c r="Z60">
        <v>38844.67</v>
      </c>
      <c r="AB60">
        <v>24.64</v>
      </c>
      <c r="AC60">
        <v>957132.67</v>
      </c>
      <c r="AD60">
        <v>29795027.23</v>
      </c>
      <c r="AE60">
        <v>165.47</v>
      </c>
      <c r="AF60">
        <v>4930183155.75</v>
      </c>
      <c r="AG60">
        <v>54076.59</v>
      </c>
      <c r="AH60">
        <v>0</v>
      </c>
      <c r="AI60">
        <v>0</v>
      </c>
      <c r="AJ60">
        <v>17.98</v>
      </c>
      <c r="AK60">
        <v>5357145.9000000004</v>
      </c>
      <c r="AL60">
        <v>0.13900000000000001</v>
      </c>
      <c r="AM60">
        <v>41415.089999999997</v>
      </c>
      <c r="AN60">
        <v>238.3</v>
      </c>
      <c r="AO60">
        <v>615.47</v>
      </c>
      <c r="AP60">
        <v>146666.5</v>
      </c>
      <c r="AQ60">
        <v>1199290.8500000001</v>
      </c>
      <c r="AR60" t="s">
        <v>61</v>
      </c>
      <c r="AS60" t="s">
        <v>61</v>
      </c>
      <c r="AT60" t="s">
        <v>62</v>
      </c>
      <c r="AU60" t="s">
        <v>63</v>
      </c>
    </row>
    <row r="61" spans="1:47" x14ac:dyDescent="0.25">
      <c r="A61" t="s">
        <v>281</v>
      </c>
      <c r="B61">
        <v>2026</v>
      </c>
      <c r="C61">
        <v>2</v>
      </c>
      <c r="D61" t="s">
        <v>48</v>
      </c>
      <c r="E61" s="1">
        <v>46069</v>
      </c>
      <c r="F61" s="1">
        <v>46079</v>
      </c>
      <c r="G61">
        <v>10</v>
      </c>
      <c r="H61">
        <v>7.7</v>
      </c>
      <c r="I61" t="s">
        <v>65</v>
      </c>
      <c r="J61" t="s">
        <v>50</v>
      </c>
      <c r="K61" t="s">
        <v>183</v>
      </c>
      <c r="L61">
        <v>2710.19</v>
      </c>
      <c r="M61" t="s">
        <v>52</v>
      </c>
      <c r="N61" t="s">
        <v>69</v>
      </c>
      <c r="O61" t="s">
        <v>189</v>
      </c>
      <c r="P61" t="s">
        <v>226</v>
      </c>
      <c r="Q61" t="s">
        <v>204</v>
      </c>
      <c r="R61" t="s">
        <v>282</v>
      </c>
      <c r="S61" t="s">
        <v>186</v>
      </c>
      <c r="T61" t="s">
        <v>162</v>
      </c>
      <c r="U61" t="s">
        <v>143</v>
      </c>
      <c r="V61">
        <v>123514</v>
      </c>
      <c r="W61">
        <v>82676</v>
      </c>
      <c r="X61">
        <v>12.9</v>
      </c>
      <c r="Y61">
        <v>10.5</v>
      </c>
      <c r="Z61">
        <v>116209.78</v>
      </c>
      <c r="AB61">
        <v>27.78</v>
      </c>
      <c r="AC61">
        <v>3228307.69</v>
      </c>
      <c r="AD61">
        <v>57343715.939999998</v>
      </c>
      <c r="AE61">
        <v>277.31</v>
      </c>
      <c r="AF61">
        <v>15901985867.32</v>
      </c>
      <c r="AG61">
        <v>76632.05</v>
      </c>
      <c r="AH61">
        <v>0.8</v>
      </c>
      <c r="AI61">
        <v>19253.68</v>
      </c>
      <c r="AJ61">
        <v>19.27</v>
      </c>
      <c r="AK61">
        <v>0</v>
      </c>
      <c r="AL61">
        <v>8.2000000000000003E-2</v>
      </c>
      <c r="AM61">
        <v>47021.85</v>
      </c>
      <c r="AN61">
        <v>441.3</v>
      </c>
      <c r="AO61">
        <v>548.20000000000005</v>
      </c>
      <c r="AP61">
        <v>241920.66</v>
      </c>
      <c r="AQ61">
        <v>3613135.93</v>
      </c>
      <c r="AR61" t="s">
        <v>61</v>
      </c>
      <c r="AS61" t="s">
        <v>61</v>
      </c>
      <c r="AT61" t="s">
        <v>62</v>
      </c>
      <c r="AU61" t="s">
        <v>63</v>
      </c>
    </row>
    <row r="62" spans="1:47" x14ac:dyDescent="0.25">
      <c r="A62" t="s">
        <v>283</v>
      </c>
      <c r="B62">
        <v>2024</v>
      </c>
      <c r="C62">
        <v>1</v>
      </c>
      <c r="D62" t="s">
        <v>48</v>
      </c>
      <c r="E62" s="1">
        <v>45301</v>
      </c>
      <c r="F62" s="1">
        <v>45315</v>
      </c>
      <c r="G62">
        <v>14</v>
      </c>
      <c r="H62">
        <v>3.7</v>
      </c>
      <c r="I62" t="s">
        <v>65</v>
      </c>
      <c r="J62" t="s">
        <v>50</v>
      </c>
      <c r="K62" t="s">
        <v>145</v>
      </c>
      <c r="L62">
        <v>2710.19</v>
      </c>
      <c r="M62" t="s">
        <v>80</v>
      </c>
      <c r="N62" t="s">
        <v>69</v>
      </c>
      <c r="O62" t="s">
        <v>200</v>
      </c>
      <c r="P62" t="s">
        <v>70</v>
      </c>
      <c r="Q62" t="s">
        <v>71</v>
      </c>
      <c r="R62" t="s">
        <v>284</v>
      </c>
      <c r="S62" t="s">
        <v>123</v>
      </c>
      <c r="T62" t="s">
        <v>162</v>
      </c>
      <c r="U62" t="s">
        <v>259</v>
      </c>
      <c r="V62">
        <v>58127</v>
      </c>
      <c r="W62">
        <v>42633</v>
      </c>
      <c r="X62">
        <v>3.2</v>
      </c>
      <c r="Y62">
        <v>11.1</v>
      </c>
      <c r="Z62">
        <v>50978.11</v>
      </c>
      <c r="AB62">
        <v>32.39</v>
      </c>
      <c r="AC62">
        <v>1651180.98</v>
      </c>
      <c r="AD62">
        <v>26598338.670000002</v>
      </c>
      <c r="AE62">
        <v>281.19</v>
      </c>
      <c r="AF62">
        <v>7479186850.6199999</v>
      </c>
      <c r="AG62">
        <v>202862.73</v>
      </c>
      <c r="AH62">
        <v>0</v>
      </c>
      <c r="AI62">
        <v>0</v>
      </c>
      <c r="AJ62">
        <v>23.76</v>
      </c>
      <c r="AK62">
        <v>0</v>
      </c>
      <c r="AL62">
        <v>0.184</v>
      </c>
      <c r="AM62">
        <v>48940.94</v>
      </c>
      <c r="AN62">
        <v>513.5</v>
      </c>
      <c r="AO62">
        <v>699.18</v>
      </c>
      <c r="AP62">
        <v>359028.93</v>
      </c>
      <c r="AQ62">
        <v>2262013.58</v>
      </c>
      <c r="AR62" t="s">
        <v>61</v>
      </c>
      <c r="AS62" t="s">
        <v>124</v>
      </c>
      <c r="AT62" t="s">
        <v>62</v>
      </c>
      <c r="AU62" t="s">
        <v>63</v>
      </c>
    </row>
    <row r="63" spans="1:47" x14ac:dyDescent="0.25">
      <c r="A63" t="s">
        <v>285</v>
      </c>
      <c r="B63">
        <v>2022</v>
      </c>
      <c r="C63">
        <v>2</v>
      </c>
      <c r="D63" t="s">
        <v>48</v>
      </c>
      <c r="E63" s="1">
        <v>44609</v>
      </c>
      <c r="F63" s="1">
        <v>44622</v>
      </c>
      <c r="G63">
        <v>13</v>
      </c>
      <c r="H63">
        <v>19.899999999999999</v>
      </c>
      <c r="I63" t="s">
        <v>49</v>
      </c>
      <c r="J63" t="s">
        <v>50</v>
      </c>
      <c r="K63" t="s">
        <v>139</v>
      </c>
      <c r="L63">
        <v>2710.1210999999998</v>
      </c>
      <c r="M63" t="s">
        <v>52</v>
      </c>
      <c r="N63" t="s">
        <v>168</v>
      </c>
      <c r="O63" t="s">
        <v>200</v>
      </c>
      <c r="P63" t="s">
        <v>108</v>
      </c>
      <c r="Q63" t="s">
        <v>226</v>
      </c>
      <c r="R63" t="s">
        <v>286</v>
      </c>
      <c r="S63" t="s">
        <v>142</v>
      </c>
      <c r="T63" t="s">
        <v>102</v>
      </c>
      <c r="U63" t="s">
        <v>143</v>
      </c>
      <c r="V63">
        <v>62076</v>
      </c>
      <c r="W63">
        <v>46403</v>
      </c>
      <c r="X63">
        <v>6.3</v>
      </c>
      <c r="Y63">
        <v>15.6</v>
      </c>
      <c r="Z63">
        <v>52950.12</v>
      </c>
      <c r="AB63">
        <v>38.619999999999997</v>
      </c>
      <c r="AC63">
        <v>2044933.63</v>
      </c>
      <c r="AD63">
        <v>47279691.649999999</v>
      </c>
      <c r="AE63">
        <v>216.92</v>
      </c>
      <c r="AF63">
        <v>10255910712.719999</v>
      </c>
      <c r="AG63">
        <v>214560.98</v>
      </c>
      <c r="AH63">
        <v>1.9</v>
      </c>
      <c r="AI63">
        <v>28007.97</v>
      </c>
      <c r="AJ63">
        <v>0.99</v>
      </c>
      <c r="AK63">
        <v>468068.95</v>
      </c>
      <c r="AL63">
        <v>0.26200000000000001</v>
      </c>
      <c r="AM63">
        <v>123872.79</v>
      </c>
      <c r="AN63">
        <v>288.89999999999998</v>
      </c>
      <c r="AO63">
        <v>577.17999999999995</v>
      </c>
      <c r="AP63">
        <v>166747.29999999999</v>
      </c>
      <c r="AQ63">
        <v>2578122.67</v>
      </c>
      <c r="AR63" t="s">
        <v>61</v>
      </c>
      <c r="AS63" t="s">
        <v>61</v>
      </c>
      <c r="AT63" t="s">
        <v>62</v>
      </c>
      <c r="AU63" t="s">
        <v>63</v>
      </c>
    </row>
    <row r="64" spans="1:47" x14ac:dyDescent="0.25">
      <c r="A64" t="s">
        <v>287</v>
      </c>
      <c r="B64">
        <v>2026</v>
      </c>
      <c r="C64">
        <v>1</v>
      </c>
      <c r="D64" t="s">
        <v>48</v>
      </c>
      <c r="E64" s="1">
        <v>46040</v>
      </c>
      <c r="F64" s="1">
        <v>46058</v>
      </c>
      <c r="G64">
        <v>18</v>
      </c>
      <c r="H64">
        <v>12.9</v>
      </c>
      <c r="I64" t="s">
        <v>49</v>
      </c>
      <c r="J64" t="s">
        <v>239</v>
      </c>
      <c r="K64" t="s">
        <v>240</v>
      </c>
      <c r="L64">
        <v>3105.2</v>
      </c>
      <c r="M64" t="s">
        <v>90</v>
      </c>
      <c r="N64" t="s">
        <v>81</v>
      </c>
      <c r="O64" t="s">
        <v>107</v>
      </c>
      <c r="P64" t="s">
        <v>127</v>
      </c>
      <c r="Q64" t="s">
        <v>70</v>
      </c>
      <c r="R64" t="s">
        <v>288</v>
      </c>
      <c r="S64" t="s">
        <v>161</v>
      </c>
      <c r="T64" t="s">
        <v>131</v>
      </c>
      <c r="U64" t="s">
        <v>103</v>
      </c>
      <c r="V64">
        <v>37632</v>
      </c>
      <c r="W64">
        <v>20976</v>
      </c>
      <c r="X64">
        <v>20.9</v>
      </c>
      <c r="Y64">
        <v>10.5</v>
      </c>
      <c r="Z64">
        <v>33309.769999999997</v>
      </c>
      <c r="AB64">
        <v>13.12</v>
      </c>
      <c r="AC64">
        <v>437024.18</v>
      </c>
      <c r="AD64">
        <v>18781380.719999999</v>
      </c>
      <c r="AE64">
        <v>279.97000000000003</v>
      </c>
      <c r="AF64">
        <v>5258223160.1800003</v>
      </c>
      <c r="AG64">
        <v>232233.11</v>
      </c>
      <c r="AH64">
        <v>2.2000000000000002</v>
      </c>
      <c r="AI64">
        <v>67766.23</v>
      </c>
      <c r="AJ64">
        <v>5.75</v>
      </c>
      <c r="AK64">
        <v>1079929.3899999999</v>
      </c>
      <c r="AL64">
        <v>8.5999999999999993E-2</v>
      </c>
      <c r="AM64">
        <v>16151.99</v>
      </c>
      <c r="AN64">
        <v>771.3</v>
      </c>
      <c r="AO64">
        <v>485.95</v>
      </c>
      <c r="AP64">
        <v>374813.23</v>
      </c>
      <c r="AQ64">
        <v>1127988.74</v>
      </c>
      <c r="AR64" t="s">
        <v>124</v>
      </c>
      <c r="AS64" t="s">
        <v>61</v>
      </c>
      <c r="AT64" t="s">
        <v>62</v>
      </c>
      <c r="AU64" t="s">
        <v>63</v>
      </c>
    </row>
    <row r="65" spans="1:47" x14ac:dyDescent="0.25">
      <c r="A65" t="s">
        <v>289</v>
      </c>
      <c r="B65">
        <v>2024</v>
      </c>
      <c r="C65">
        <v>6</v>
      </c>
      <c r="D65" t="s">
        <v>77</v>
      </c>
      <c r="E65" s="1">
        <v>45447</v>
      </c>
      <c r="F65" s="1">
        <v>45452</v>
      </c>
      <c r="G65">
        <v>5</v>
      </c>
      <c r="H65">
        <v>5.7</v>
      </c>
      <c r="I65" t="s">
        <v>65</v>
      </c>
      <c r="J65" t="s">
        <v>239</v>
      </c>
      <c r="K65" t="s">
        <v>270</v>
      </c>
      <c r="L65">
        <v>2710.1990999999998</v>
      </c>
      <c r="M65" t="s">
        <v>80</v>
      </c>
      <c r="N65" t="s">
        <v>168</v>
      </c>
      <c r="O65" t="s">
        <v>54</v>
      </c>
      <c r="P65" t="s">
        <v>70</v>
      </c>
      <c r="Q65" t="s">
        <v>83</v>
      </c>
      <c r="R65" t="s">
        <v>290</v>
      </c>
      <c r="S65" t="s">
        <v>142</v>
      </c>
      <c r="T65" t="s">
        <v>95</v>
      </c>
      <c r="U65" t="s">
        <v>96</v>
      </c>
      <c r="V65">
        <v>63477</v>
      </c>
      <c r="W65">
        <v>42730</v>
      </c>
      <c r="X65">
        <v>22.3</v>
      </c>
      <c r="Y65">
        <v>10.1</v>
      </c>
      <c r="Z65">
        <v>52614.5</v>
      </c>
      <c r="AB65">
        <v>14.16</v>
      </c>
      <c r="AC65">
        <v>745021.32</v>
      </c>
      <c r="AD65">
        <v>30714240.52</v>
      </c>
      <c r="AE65">
        <v>278.39</v>
      </c>
      <c r="AF65">
        <v>8550537418.3599997</v>
      </c>
      <c r="AG65">
        <v>200819.94</v>
      </c>
      <c r="AH65">
        <v>0.4</v>
      </c>
      <c r="AI65">
        <v>6642.53</v>
      </c>
      <c r="AJ65">
        <v>0.61</v>
      </c>
      <c r="AK65">
        <v>0</v>
      </c>
      <c r="AL65">
        <v>0.311</v>
      </c>
      <c r="AM65">
        <v>95521.29</v>
      </c>
      <c r="AN65">
        <v>249.9</v>
      </c>
      <c r="AO65">
        <v>561.57000000000005</v>
      </c>
      <c r="AP65">
        <v>140336.34</v>
      </c>
      <c r="AQ65">
        <v>1188341.42</v>
      </c>
      <c r="AR65" t="s">
        <v>61</v>
      </c>
      <c r="AS65" t="s">
        <v>61</v>
      </c>
      <c r="AT65" t="s">
        <v>62</v>
      </c>
      <c r="AU65" t="s">
        <v>63</v>
      </c>
    </row>
    <row r="66" spans="1:47" x14ac:dyDescent="0.25">
      <c r="A66" t="s">
        <v>291</v>
      </c>
      <c r="B66">
        <v>2023</v>
      </c>
      <c r="C66">
        <v>9</v>
      </c>
      <c r="D66" t="s">
        <v>89</v>
      </c>
      <c r="E66" s="1">
        <v>45174</v>
      </c>
      <c r="F66" s="1">
        <v>45186</v>
      </c>
      <c r="G66">
        <v>12</v>
      </c>
      <c r="H66">
        <v>9.4</v>
      </c>
      <c r="I66" t="s">
        <v>65</v>
      </c>
      <c r="J66" t="s">
        <v>50</v>
      </c>
      <c r="K66" t="s">
        <v>51</v>
      </c>
      <c r="L66">
        <v>2709</v>
      </c>
      <c r="M66" t="s">
        <v>98</v>
      </c>
      <c r="N66" t="s">
        <v>81</v>
      </c>
      <c r="O66" t="s">
        <v>107</v>
      </c>
      <c r="P66" t="s">
        <v>226</v>
      </c>
      <c r="Q66" t="s">
        <v>204</v>
      </c>
      <c r="R66" t="s">
        <v>292</v>
      </c>
      <c r="S66" t="s">
        <v>58</v>
      </c>
      <c r="T66" t="s">
        <v>74</v>
      </c>
      <c r="U66" t="s">
        <v>181</v>
      </c>
      <c r="V66">
        <v>368932</v>
      </c>
      <c r="W66">
        <v>259600</v>
      </c>
      <c r="X66">
        <v>24.6</v>
      </c>
      <c r="Y66">
        <v>11.4</v>
      </c>
      <c r="Z66">
        <v>290860.15000000002</v>
      </c>
      <c r="AB66">
        <v>29.57</v>
      </c>
      <c r="AC66">
        <v>8600734.6400000006</v>
      </c>
      <c r="AD66">
        <v>29056928.989999998</v>
      </c>
      <c r="AE66">
        <v>283.51</v>
      </c>
      <c r="AF66">
        <v>8237929937.9499998</v>
      </c>
      <c r="AG66">
        <v>195289.25</v>
      </c>
      <c r="AI66">
        <v>0</v>
      </c>
      <c r="AJ66">
        <v>10.53</v>
      </c>
      <c r="AK66">
        <v>0</v>
      </c>
      <c r="AL66">
        <v>0.27100000000000002</v>
      </c>
      <c r="AM66">
        <v>78744.28</v>
      </c>
      <c r="AN66">
        <v>233</v>
      </c>
      <c r="AO66">
        <v>491.85</v>
      </c>
      <c r="AP66">
        <v>114601.05</v>
      </c>
      <c r="AQ66">
        <v>8989369.2200000007</v>
      </c>
      <c r="AR66" t="s">
        <v>61</v>
      </c>
      <c r="AS66" t="s">
        <v>61</v>
      </c>
      <c r="AT66" t="s">
        <v>293</v>
      </c>
      <c r="AU66" t="s">
        <v>63</v>
      </c>
    </row>
    <row r="67" spans="1:47" x14ac:dyDescent="0.25">
      <c r="A67" t="s">
        <v>294</v>
      </c>
      <c r="B67">
        <v>2024</v>
      </c>
      <c r="C67">
        <v>2</v>
      </c>
      <c r="D67" t="s">
        <v>48</v>
      </c>
      <c r="E67" s="1">
        <v>45350</v>
      </c>
      <c r="F67" s="1">
        <v>45378</v>
      </c>
      <c r="G67">
        <v>28</v>
      </c>
      <c r="H67">
        <v>5.4</v>
      </c>
      <c r="I67" t="s">
        <v>65</v>
      </c>
      <c r="J67" t="s">
        <v>66</v>
      </c>
      <c r="K67" t="s">
        <v>67</v>
      </c>
      <c r="L67">
        <v>8479.8989999999994</v>
      </c>
      <c r="M67" t="s">
        <v>80</v>
      </c>
      <c r="N67" t="s">
        <v>168</v>
      </c>
      <c r="O67" t="s">
        <v>54</v>
      </c>
      <c r="P67" t="s">
        <v>92</v>
      </c>
      <c r="Q67" t="s">
        <v>164</v>
      </c>
      <c r="R67" t="s">
        <v>295</v>
      </c>
      <c r="S67" t="s">
        <v>73</v>
      </c>
      <c r="T67" t="s">
        <v>148</v>
      </c>
      <c r="U67" t="s">
        <v>228</v>
      </c>
      <c r="V67">
        <v>6634</v>
      </c>
      <c r="W67">
        <v>4550</v>
      </c>
      <c r="X67">
        <v>10.199999999999999</v>
      </c>
      <c r="Y67">
        <v>10.5</v>
      </c>
      <c r="Z67">
        <v>5734.11</v>
      </c>
      <c r="AB67">
        <v>21.78</v>
      </c>
      <c r="AC67">
        <v>124888.92</v>
      </c>
      <c r="AD67">
        <v>2925829.63</v>
      </c>
      <c r="AE67">
        <v>273.42</v>
      </c>
      <c r="AF67">
        <v>799980337.42999995</v>
      </c>
      <c r="AG67">
        <v>19200.37</v>
      </c>
      <c r="AH67">
        <v>0</v>
      </c>
      <c r="AI67">
        <v>0</v>
      </c>
      <c r="AJ67">
        <v>23.75</v>
      </c>
      <c r="AK67">
        <v>0</v>
      </c>
      <c r="AL67">
        <v>0.28599999999999998</v>
      </c>
      <c r="AM67">
        <v>8367.8700000000008</v>
      </c>
      <c r="AN67">
        <v>887.7</v>
      </c>
      <c r="AO67">
        <v>701.65</v>
      </c>
      <c r="AP67">
        <v>622854.69999999995</v>
      </c>
      <c r="AQ67">
        <v>775311.86</v>
      </c>
      <c r="AR67" t="s">
        <v>61</v>
      </c>
      <c r="AS67" t="s">
        <v>61</v>
      </c>
      <c r="AT67" t="s">
        <v>62</v>
      </c>
      <c r="AU67" t="s">
        <v>63</v>
      </c>
    </row>
    <row r="68" spans="1:47" x14ac:dyDescent="0.25">
      <c r="A68" t="s">
        <v>296</v>
      </c>
      <c r="B68">
        <v>2022</v>
      </c>
      <c r="C68">
        <v>8</v>
      </c>
      <c r="D68" t="s">
        <v>89</v>
      </c>
      <c r="E68" s="1">
        <v>44798</v>
      </c>
      <c r="F68" s="1">
        <v>44816</v>
      </c>
      <c r="G68">
        <v>18</v>
      </c>
      <c r="H68">
        <v>4.7</v>
      </c>
      <c r="I68" t="s">
        <v>65</v>
      </c>
      <c r="J68" t="s">
        <v>78</v>
      </c>
      <c r="K68" t="s">
        <v>105</v>
      </c>
      <c r="L68">
        <v>1201.9000000000001</v>
      </c>
      <c r="M68" t="s">
        <v>90</v>
      </c>
      <c r="N68" t="s">
        <v>69</v>
      </c>
      <c r="O68" t="s">
        <v>54</v>
      </c>
      <c r="P68" t="s">
        <v>226</v>
      </c>
      <c r="Q68" t="s">
        <v>196</v>
      </c>
      <c r="R68" t="s">
        <v>297</v>
      </c>
      <c r="S68" t="s">
        <v>85</v>
      </c>
      <c r="T68" t="s">
        <v>95</v>
      </c>
      <c r="U68" t="s">
        <v>228</v>
      </c>
      <c r="V68">
        <v>62530</v>
      </c>
      <c r="W68">
        <v>37148</v>
      </c>
      <c r="X68">
        <v>5.2</v>
      </c>
      <c r="Y68">
        <v>10.3</v>
      </c>
      <c r="Z68">
        <v>56452.5</v>
      </c>
      <c r="AB68">
        <v>27.42</v>
      </c>
      <c r="AC68">
        <v>1547927.55</v>
      </c>
      <c r="AD68">
        <v>48101481.68</v>
      </c>
      <c r="AE68">
        <v>211.67</v>
      </c>
      <c r="AF68">
        <v>10181640627.209999</v>
      </c>
      <c r="AG68">
        <v>247924.63</v>
      </c>
      <c r="AH68">
        <v>2.2999999999999998</v>
      </c>
      <c r="AJ68">
        <v>19.489999999999998</v>
      </c>
      <c r="AK68">
        <v>0</v>
      </c>
      <c r="AL68">
        <v>0.155</v>
      </c>
      <c r="AM68">
        <v>74557.3</v>
      </c>
      <c r="AN68">
        <v>967.8</v>
      </c>
      <c r="AO68">
        <v>703.51</v>
      </c>
      <c r="AP68">
        <v>680856.98</v>
      </c>
      <c r="AQ68">
        <v>2601504.42</v>
      </c>
      <c r="AR68" t="s">
        <v>61</v>
      </c>
      <c r="AS68" t="s">
        <v>61</v>
      </c>
      <c r="AT68" t="s">
        <v>62</v>
      </c>
      <c r="AU68" t="s">
        <v>63</v>
      </c>
    </row>
    <row r="69" spans="1:47" x14ac:dyDescent="0.25">
      <c r="A69" t="s">
        <v>298</v>
      </c>
      <c r="B69">
        <v>2023</v>
      </c>
      <c r="C69">
        <v>9</v>
      </c>
      <c r="D69" t="s">
        <v>89</v>
      </c>
      <c r="E69" s="1">
        <v>45197</v>
      </c>
      <c r="F69" s="1">
        <v>45209</v>
      </c>
      <c r="G69">
        <v>12</v>
      </c>
      <c r="H69">
        <v>5.5</v>
      </c>
      <c r="I69" t="s">
        <v>49</v>
      </c>
      <c r="J69" t="s">
        <v>50</v>
      </c>
      <c r="K69" t="s">
        <v>51</v>
      </c>
      <c r="L69">
        <v>2709</v>
      </c>
      <c r="M69" t="s">
        <v>68</v>
      </c>
      <c r="N69" t="s">
        <v>53</v>
      </c>
      <c r="O69" t="s">
        <v>54</v>
      </c>
      <c r="P69" t="s">
        <v>108</v>
      </c>
      <c r="Q69" t="s">
        <v>100</v>
      </c>
      <c r="R69" t="s">
        <v>299</v>
      </c>
      <c r="S69" t="s">
        <v>58</v>
      </c>
      <c r="T69" t="s">
        <v>59</v>
      </c>
      <c r="U69" t="s">
        <v>181</v>
      </c>
      <c r="V69">
        <v>314746</v>
      </c>
      <c r="W69">
        <v>187238</v>
      </c>
      <c r="X69">
        <v>20.6</v>
      </c>
      <c r="Y69">
        <v>13.5</v>
      </c>
      <c r="Z69">
        <v>289162.84000000003</v>
      </c>
      <c r="AB69">
        <v>34.86</v>
      </c>
      <c r="AC69">
        <v>10080216.6</v>
      </c>
      <c r="AD69">
        <v>16970967.079999998</v>
      </c>
      <c r="AE69">
        <v>283.95999999999998</v>
      </c>
      <c r="AF69">
        <v>4819075812.04</v>
      </c>
      <c r="AG69">
        <v>193186.04</v>
      </c>
      <c r="AH69">
        <v>2.9</v>
      </c>
      <c r="AI69">
        <v>77698.41</v>
      </c>
      <c r="AJ69">
        <v>13.42</v>
      </c>
      <c r="AK69">
        <v>2277503.7799999998</v>
      </c>
      <c r="AL69">
        <v>0.22800000000000001</v>
      </c>
      <c r="AM69">
        <v>38693.800000000003</v>
      </c>
      <c r="AN69">
        <v>223.9</v>
      </c>
      <c r="AO69">
        <v>700.98</v>
      </c>
      <c r="AP69">
        <v>156949.42000000001</v>
      </c>
      <c r="AQ69">
        <v>10546744.27</v>
      </c>
      <c r="AR69" t="s">
        <v>61</v>
      </c>
      <c r="AS69" t="s">
        <v>61</v>
      </c>
      <c r="AT69" t="s">
        <v>62</v>
      </c>
      <c r="AU69" t="s">
        <v>63</v>
      </c>
    </row>
    <row r="70" spans="1:47" x14ac:dyDescent="0.25">
      <c r="A70" t="s">
        <v>300</v>
      </c>
      <c r="B70">
        <v>2022</v>
      </c>
      <c r="C70">
        <v>10</v>
      </c>
      <c r="D70" t="s">
        <v>119</v>
      </c>
      <c r="E70" s="1">
        <v>44857</v>
      </c>
      <c r="F70" s="1">
        <v>44869</v>
      </c>
      <c r="G70">
        <v>12</v>
      </c>
      <c r="H70">
        <v>6.2</v>
      </c>
      <c r="I70" t="s">
        <v>49</v>
      </c>
      <c r="J70" t="s">
        <v>112</v>
      </c>
      <c r="K70" t="s">
        <v>126</v>
      </c>
      <c r="L70">
        <v>2701.12</v>
      </c>
      <c r="M70" t="s">
        <v>68</v>
      </c>
      <c r="N70" t="s">
        <v>106</v>
      </c>
      <c r="O70" t="s">
        <v>99</v>
      </c>
      <c r="P70" t="s">
        <v>140</v>
      </c>
      <c r="Q70" t="s">
        <v>128</v>
      </c>
      <c r="R70" t="s">
        <v>301</v>
      </c>
      <c r="S70" t="s">
        <v>130</v>
      </c>
      <c r="T70" t="s">
        <v>95</v>
      </c>
      <c r="U70" t="s">
        <v>213</v>
      </c>
      <c r="V70">
        <v>62127</v>
      </c>
      <c r="W70">
        <v>38800</v>
      </c>
      <c r="X70">
        <v>10.8</v>
      </c>
      <c r="Y70">
        <v>10.5</v>
      </c>
      <c r="Z70">
        <v>57968</v>
      </c>
      <c r="AB70">
        <v>12.59</v>
      </c>
      <c r="AC70">
        <v>729817.12</v>
      </c>
      <c r="AD70">
        <v>13395825.119999999</v>
      </c>
      <c r="AE70">
        <v>219.56</v>
      </c>
      <c r="AF70">
        <v>2941187363.3499999</v>
      </c>
      <c r="AG70">
        <v>217599.99</v>
      </c>
      <c r="AH70">
        <v>1.3</v>
      </c>
      <c r="AI70">
        <v>29735.09</v>
      </c>
      <c r="AJ70">
        <v>18.09</v>
      </c>
      <c r="AK70">
        <v>2423304.7599999998</v>
      </c>
      <c r="AL70">
        <v>0.19900000000000001</v>
      </c>
      <c r="AM70">
        <v>26657.69</v>
      </c>
      <c r="AN70">
        <v>285.7</v>
      </c>
      <c r="AO70">
        <v>623.29999999999995</v>
      </c>
      <c r="AP70">
        <v>178076.81</v>
      </c>
      <c r="AQ70">
        <v>1181886.7</v>
      </c>
      <c r="AR70" t="s">
        <v>61</v>
      </c>
      <c r="AS70" t="s">
        <v>61</v>
      </c>
      <c r="AT70" t="s">
        <v>62</v>
      </c>
      <c r="AU70" t="s">
        <v>63</v>
      </c>
    </row>
    <row r="71" spans="1:47" x14ac:dyDescent="0.25">
      <c r="A71" t="s">
        <v>302</v>
      </c>
      <c r="B71">
        <v>2025</v>
      </c>
      <c r="C71">
        <v>1</v>
      </c>
      <c r="D71" t="s">
        <v>48</v>
      </c>
      <c r="E71" s="1">
        <v>45667</v>
      </c>
      <c r="F71" s="1">
        <v>45685</v>
      </c>
      <c r="G71">
        <v>18</v>
      </c>
      <c r="H71">
        <v>6.3</v>
      </c>
      <c r="I71" t="s">
        <v>49</v>
      </c>
      <c r="J71" t="s">
        <v>239</v>
      </c>
      <c r="K71" t="s">
        <v>265</v>
      </c>
      <c r="L71">
        <v>3102.1</v>
      </c>
      <c r="M71" t="s">
        <v>98</v>
      </c>
      <c r="N71" t="s">
        <v>168</v>
      </c>
      <c r="O71" t="s">
        <v>189</v>
      </c>
      <c r="P71" t="s">
        <v>127</v>
      </c>
      <c r="Q71" t="s">
        <v>226</v>
      </c>
      <c r="R71" t="s">
        <v>303</v>
      </c>
      <c r="S71" t="s">
        <v>161</v>
      </c>
      <c r="T71" t="s">
        <v>187</v>
      </c>
      <c r="U71" t="s">
        <v>228</v>
      </c>
      <c r="V71">
        <v>18785</v>
      </c>
      <c r="W71">
        <v>12457</v>
      </c>
      <c r="X71">
        <v>17.3</v>
      </c>
      <c r="Y71">
        <v>14</v>
      </c>
      <c r="Z71">
        <v>16522.62</v>
      </c>
      <c r="AB71">
        <v>40.090000000000003</v>
      </c>
      <c r="AC71">
        <v>662391.84</v>
      </c>
      <c r="AD71">
        <v>7812225.1900000004</v>
      </c>
      <c r="AE71">
        <v>279.81</v>
      </c>
      <c r="AF71">
        <v>2185938730.4099998</v>
      </c>
      <c r="AG71">
        <v>154215.82999999999</v>
      </c>
      <c r="AH71">
        <v>2.1</v>
      </c>
      <c r="AI71">
        <v>63559.41</v>
      </c>
      <c r="AJ71">
        <v>21.97</v>
      </c>
      <c r="AK71">
        <v>1716345.87</v>
      </c>
      <c r="AL71">
        <v>0.28899999999999998</v>
      </c>
      <c r="AM71">
        <v>22577.33</v>
      </c>
      <c r="AN71">
        <v>882.4</v>
      </c>
      <c r="AO71">
        <v>696.92</v>
      </c>
      <c r="AP71">
        <v>614962.21</v>
      </c>
      <c r="AQ71">
        <v>1517706.62</v>
      </c>
      <c r="AR71" t="s">
        <v>124</v>
      </c>
      <c r="AS71" t="s">
        <v>61</v>
      </c>
      <c r="AT71" t="s">
        <v>62</v>
      </c>
      <c r="AU71" t="s">
        <v>63</v>
      </c>
    </row>
    <row r="72" spans="1:47" x14ac:dyDescent="0.25">
      <c r="A72" t="s">
        <v>304</v>
      </c>
      <c r="B72">
        <v>2024</v>
      </c>
      <c r="C72">
        <v>7</v>
      </c>
      <c r="D72" t="s">
        <v>89</v>
      </c>
      <c r="E72" s="1">
        <v>45476</v>
      </c>
      <c r="F72" s="1">
        <v>45494</v>
      </c>
      <c r="G72">
        <v>18</v>
      </c>
      <c r="H72">
        <v>3.6</v>
      </c>
      <c r="I72" t="s">
        <v>49</v>
      </c>
      <c r="J72" t="s">
        <v>50</v>
      </c>
      <c r="K72" t="s">
        <v>51</v>
      </c>
      <c r="L72">
        <v>2709</v>
      </c>
      <c r="M72" t="s">
        <v>90</v>
      </c>
      <c r="N72" t="s">
        <v>53</v>
      </c>
      <c r="O72" t="s">
        <v>91</v>
      </c>
      <c r="P72" t="s">
        <v>140</v>
      </c>
      <c r="Q72" t="s">
        <v>82</v>
      </c>
      <c r="R72" t="s">
        <v>305</v>
      </c>
      <c r="S72" t="s">
        <v>58</v>
      </c>
      <c r="T72" t="s">
        <v>86</v>
      </c>
      <c r="U72" t="s">
        <v>228</v>
      </c>
      <c r="V72">
        <v>324920</v>
      </c>
      <c r="W72">
        <v>232370</v>
      </c>
      <c r="X72">
        <v>1.7</v>
      </c>
      <c r="Y72">
        <v>11</v>
      </c>
      <c r="Z72">
        <v>256254.45</v>
      </c>
      <c r="AB72">
        <v>30.6</v>
      </c>
      <c r="AC72">
        <v>7841386.1699999999</v>
      </c>
      <c r="AD72">
        <v>21748315.170000002</v>
      </c>
      <c r="AE72">
        <v>279.8</v>
      </c>
      <c r="AF72">
        <v>6085178584.5699997</v>
      </c>
      <c r="AG72">
        <v>160373.67000000001</v>
      </c>
      <c r="AH72">
        <v>0</v>
      </c>
      <c r="AI72">
        <v>0</v>
      </c>
      <c r="AJ72">
        <v>8.3800000000000008</v>
      </c>
      <c r="AK72">
        <v>1822508.81</v>
      </c>
      <c r="AL72">
        <v>0.27300000000000002</v>
      </c>
      <c r="AM72">
        <v>59372.9</v>
      </c>
      <c r="AN72">
        <v>858.9</v>
      </c>
      <c r="AO72">
        <v>682.85</v>
      </c>
      <c r="AP72">
        <v>586499.86</v>
      </c>
      <c r="AQ72">
        <v>8647632.5999999996</v>
      </c>
      <c r="AR72" t="s">
        <v>61</v>
      </c>
      <c r="AS72" t="s">
        <v>61</v>
      </c>
      <c r="AT72" t="s">
        <v>62</v>
      </c>
      <c r="AU72" t="s">
        <v>63</v>
      </c>
    </row>
    <row r="73" spans="1:47" x14ac:dyDescent="0.25">
      <c r="A73" t="s">
        <v>306</v>
      </c>
      <c r="B73">
        <v>2025</v>
      </c>
      <c r="C73">
        <v>9</v>
      </c>
      <c r="D73" t="s">
        <v>89</v>
      </c>
      <c r="E73" s="1">
        <v>45901</v>
      </c>
      <c r="F73" s="1">
        <v>45927</v>
      </c>
      <c r="G73">
        <v>26</v>
      </c>
      <c r="H73">
        <v>16.600000000000001</v>
      </c>
      <c r="I73" t="s">
        <v>65</v>
      </c>
      <c r="J73" t="s">
        <v>78</v>
      </c>
      <c r="K73" t="s">
        <v>211</v>
      </c>
      <c r="L73">
        <v>1701.99</v>
      </c>
      <c r="M73" t="s">
        <v>68</v>
      </c>
      <c r="N73" t="s">
        <v>69</v>
      </c>
      <c r="O73" t="s">
        <v>189</v>
      </c>
      <c r="P73" t="s">
        <v>92</v>
      </c>
      <c r="Q73" t="s">
        <v>140</v>
      </c>
      <c r="R73" t="s">
        <v>307</v>
      </c>
      <c r="S73" t="s">
        <v>85</v>
      </c>
      <c r="T73" t="s">
        <v>59</v>
      </c>
      <c r="U73" t="s">
        <v>228</v>
      </c>
      <c r="V73">
        <v>49290</v>
      </c>
      <c r="W73">
        <v>32432</v>
      </c>
      <c r="X73">
        <v>16.2</v>
      </c>
      <c r="Y73">
        <v>13.2</v>
      </c>
      <c r="Z73">
        <v>44209.1</v>
      </c>
      <c r="AB73">
        <v>12.21</v>
      </c>
      <c r="AC73">
        <v>539793.11</v>
      </c>
      <c r="AD73">
        <v>24683266.800000001</v>
      </c>
      <c r="AE73">
        <v>281.17</v>
      </c>
      <c r="AF73">
        <v>6940194126.1599998</v>
      </c>
      <c r="AG73">
        <v>245578.75</v>
      </c>
      <c r="AH73">
        <v>1.2</v>
      </c>
      <c r="AI73">
        <v>30070.76</v>
      </c>
      <c r="AJ73">
        <v>2.67</v>
      </c>
      <c r="AK73">
        <v>0</v>
      </c>
      <c r="AL73">
        <v>0.27800000000000002</v>
      </c>
      <c r="AM73">
        <v>68619.48</v>
      </c>
      <c r="AN73">
        <v>1391.5</v>
      </c>
      <c r="AO73">
        <v>486.75</v>
      </c>
      <c r="AP73">
        <v>677312.62</v>
      </c>
      <c r="AQ73">
        <v>1561374.72</v>
      </c>
      <c r="AR73" t="s">
        <v>61</v>
      </c>
      <c r="AS73" t="s">
        <v>61</v>
      </c>
      <c r="AT73" t="s">
        <v>62</v>
      </c>
      <c r="AU73" t="s">
        <v>63</v>
      </c>
    </row>
    <row r="74" spans="1:47" x14ac:dyDescent="0.25">
      <c r="A74" t="s">
        <v>308</v>
      </c>
      <c r="B74">
        <v>2023</v>
      </c>
      <c r="C74">
        <v>7</v>
      </c>
      <c r="D74" t="s">
        <v>89</v>
      </c>
      <c r="E74" s="1">
        <v>45111</v>
      </c>
      <c r="F74" s="1">
        <v>45139</v>
      </c>
      <c r="G74">
        <v>28</v>
      </c>
      <c r="H74">
        <v>13.4</v>
      </c>
      <c r="I74" t="s">
        <v>65</v>
      </c>
      <c r="J74" t="s">
        <v>239</v>
      </c>
      <c r="K74" t="s">
        <v>265</v>
      </c>
      <c r="L74">
        <v>3102.1</v>
      </c>
      <c r="M74" t="s">
        <v>98</v>
      </c>
      <c r="N74" t="s">
        <v>106</v>
      </c>
      <c r="O74" t="s">
        <v>91</v>
      </c>
      <c r="P74" t="s">
        <v>70</v>
      </c>
      <c r="Q74" t="s">
        <v>196</v>
      </c>
      <c r="R74" t="s">
        <v>309</v>
      </c>
      <c r="S74" t="s">
        <v>161</v>
      </c>
      <c r="T74" t="s">
        <v>131</v>
      </c>
      <c r="U74" t="s">
        <v>110</v>
      </c>
      <c r="V74">
        <v>29500</v>
      </c>
      <c r="W74">
        <v>18265</v>
      </c>
      <c r="X74">
        <v>15</v>
      </c>
      <c r="Y74">
        <v>15.8</v>
      </c>
      <c r="Z74">
        <v>27652.44</v>
      </c>
      <c r="AB74">
        <v>42.76</v>
      </c>
      <c r="AC74">
        <v>1182418.33</v>
      </c>
      <c r="AD74">
        <v>8188717.0599999996</v>
      </c>
      <c r="AE74">
        <v>289.37</v>
      </c>
      <c r="AF74">
        <v>2369569055.6500001</v>
      </c>
      <c r="AG74">
        <v>176653.14</v>
      </c>
      <c r="AH74">
        <v>0.2</v>
      </c>
      <c r="AI74">
        <v>5424.13</v>
      </c>
      <c r="AJ74">
        <v>1.1399999999999999</v>
      </c>
      <c r="AK74">
        <v>0</v>
      </c>
      <c r="AL74">
        <v>0.311</v>
      </c>
      <c r="AM74">
        <v>25466.91</v>
      </c>
      <c r="AN74">
        <v>1505.1</v>
      </c>
      <c r="AO74">
        <v>649.86</v>
      </c>
      <c r="AP74">
        <v>978104.29</v>
      </c>
      <c r="AQ74">
        <v>2368066.7999999998</v>
      </c>
      <c r="AR74" t="s">
        <v>61</v>
      </c>
      <c r="AS74" t="s">
        <v>61</v>
      </c>
      <c r="AT74" t="s">
        <v>62</v>
      </c>
      <c r="AU74" t="s">
        <v>63</v>
      </c>
    </row>
    <row r="75" spans="1:47" x14ac:dyDescent="0.25">
      <c r="A75" t="s">
        <v>310</v>
      </c>
      <c r="B75">
        <v>2021</v>
      </c>
      <c r="C75">
        <v>5</v>
      </c>
      <c r="D75" t="s">
        <v>77</v>
      </c>
      <c r="E75" s="1">
        <v>44331</v>
      </c>
      <c r="F75" s="1">
        <v>44349</v>
      </c>
      <c r="G75">
        <v>18</v>
      </c>
      <c r="H75">
        <v>6.5</v>
      </c>
      <c r="I75" t="s">
        <v>65</v>
      </c>
      <c r="J75" t="s">
        <v>50</v>
      </c>
      <c r="K75" t="s">
        <v>223</v>
      </c>
      <c r="L75">
        <v>2710.1109999999999</v>
      </c>
      <c r="M75" t="s">
        <v>90</v>
      </c>
      <c r="N75" t="s">
        <v>69</v>
      </c>
      <c r="O75" t="s">
        <v>107</v>
      </c>
      <c r="P75" t="s">
        <v>184</v>
      </c>
      <c r="Q75" t="s">
        <v>121</v>
      </c>
      <c r="R75" t="s">
        <v>311</v>
      </c>
      <c r="S75" t="s">
        <v>186</v>
      </c>
      <c r="T75" t="s">
        <v>162</v>
      </c>
      <c r="U75" t="s">
        <v>143</v>
      </c>
      <c r="V75">
        <v>84254</v>
      </c>
      <c r="W75">
        <v>53853</v>
      </c>
      <c r="X75">
        <v>17.399999999999999</v>
      </c>
      <c r="Y75">
        <v>12.7</v>
      </c>
      <c r="Z75">
        <v>67805.17</v>
      </c>
      <c r="AB75">
        <v>37.020000000000003</v>
      </c>
      <c r="AC75">
        <v>2510147.39</v>
      </c>
      <c r="AD75">
        <v>21842079.41</v>
      </c>
      <c r="AE75">
        <v>165.22</v>
      </c>
      <c r="AF75">
        <v>3608748360.1199999</v>
      </c>
      <c r="AG75">
        <v>91048.4</v>
      </c>
      <c r="AH75">
        <v>0</v>
      </c>
      <c r="AI75">
        <v>0</v>
      </c>
      <c r="AJ75">
        <v>24.93</v>
      </c>
      <c r="AK75">
        <v>0</v>
      </c>
      <c r="AL75">
        <v>0.17799999999999999</v>
      </c>
      <c r="AM75">
        <v>38878.9</v>
      </c>
      <c r="AN75">
        <v>387.8</v>
      </c>
      <c r="AO75">
        <v>667.92</v>
      </c>
      <c r="AP75">
        <v>259019.38</v>
      </c>
      <c r="AQ75">
        <v>2899094.07</v>
      </c>
      <c r="AR75" t="s">
        <v>61</v>
      </c>
      <c r="AS75" t="s">
        <v>61</v>
      </c>
      <c r="AT75" t="s">
        <v>62</v>
      </c>
      <c r="AU75" t="s">
        <v>63</v>
      </c>
    </row>
    <row r="76" spans="1:47" x14ac:dyDescent="0.25">
      <c r="A76" t="s">
        <v>312</v>
      </c>
      <c r="B76">
        <v>2023</v>
      </c>
      <c r="C76">
        <v>2</v>
      </c>
      <c r="D76" t="s">
        <v>48</v>
      </c>
      <c r="E76" s="1">
        <v>44972</v>
      </c>
      <c r="F76" s="1">
        <v>44984</v>
      </c>
      <c r="G76">
        <v>12</v>
      </c>
      <c r="H76">
        <v>6.5</v>
      </c>
      <c r="I76" t="s">
        <v>65</v>
      </c>
      <c r="J76" t="s">
        <v>50</v>
      </c>
      <c r="K76" t="s">
        <v>223</v>
      </c>
      <c r="L76">
        <v>2710.1109999999999</v>
      </c>
      <c r="M76" t="s">
        <v>80</v>
      </c>
      <c r="N76" t="s">
        <v>168</v>
      </c>
      <c r="O76" t="s">
        <v>200</v>
      </c>
      <c r="P76" t="s">
        <v>92</v>
      </c>
      <c r="Q76" t="s">
        <v>83</v>
      </c>
      <c r="R76" t="s">
        <v>313</v>
      </c>
      <c r="S76" t="s">
        <v>123</v>
      </c>
      <c r="T76" t="s">
        <v>59</v>
      </c>
      <c r="U76" t="s">
        <v>96</v>
      </c>
      <c r="V76">
        <v>59150</v>
      </c>
      <c r="W76">
        <v>37236</v>
      </c>
      <c r="X76">
        <v>16.3</v>
      </c>
      <c r="Y76">
        <v>15.4</v>
      </c>
      <c r="Z76">
        <v>51215.7</v>
      </c>
      <c r="AB76">
        <v>19.29</v>
      </c>
      <c r="AC76">
        <v>987950.85</v>
      </c>
      <c r="AD76">
        <v>19161842</v>
      </c>
      <c r="AE76">
        <v>286.8</v>
      </c>
      <c r="AF76">
        <v>5495616285.6000004</v>
      </c>
      <c r="AG76">
        <v>168810.14</v>
      </c>
      <c r="AH76">
        <v>0.2</v>
      </c>
      <c r="AI76">
        <v>6695.53</v>
      </c>
      <c r="AJ76">
        <v>24.6</v>
      </c>
      <c r="AK76">
        <v>0</v>
      </c>
      <c r="AL76">
        <v>0.17299999999999999</v>
      </c>
      <c r="AM76">
        <v>33149.99</v>
      </c>
      <c r="AN76">
        <v>290.39999999999998</v>
      </c>
      <c r="AO76">
        <v>435.24</v>
      </c>
      <c r="AP76">
        <v>126393.7</v>
      </c>
      <c r="AQ76">
        <v>1323000.21</v>
      </c>
      <c r="AR76" t="s">
        <v>61</v>
      </c>
      <c r="AS76" t="s">
        <v>61</v>
      </c>
      <c r="AT76" t="s">
        <v>62</v>
      </c>
      <c r="AU76" t="s">
        <v>63</v>
      </c>
    </row>
    <row r="77" spans="1:47" x14ac:dyDescent="0.25">
      <c r="A77" t="s">
        <v>314</v>
      </c>
      <c r="B77">
        <v>2024</v>
      </c>
      <c r="C77">
        <v>6</v>
      </c>
      <c r="D77" t="s">
        <v>77</v>
      </c>
      <c r="E77" s="1">
        <v>45472</v>
      </c>
      <c r="F77" s="1">
        <v>45481</v>
      </c>
      <c r="G77">
        <v>9</v>
      </c>
      <c r="H77">
        <v>16.399999999999999</v>
      </c>
      <c r="I77" t="s">
        <v>49</v>
      </c>
      <c r="J77" t="s">
        <v>78</v>
      </c>
      <c r="K77" t="s">
        <v>315</v>
      </c>
      <c r="L77">
        <v>1511.9</v>
      </c>
      <c r="M77" t="s">
        <v>52</v>
      </c>
      <c r="N77" t="s">
        <v>168</v>
      </c>
      <c r="O77" t="s">
        <v>91</v>
      </c>
      <c r="P77" t="s">
        <v>108</v>
      </c>
      <c r="Q77" t="s">
        <v>128</v>
      </c>
      <c r="R77" t="s">
        <v>316</v>
      </c>
      <c r="S77" t="s">
        <v>85</v>
      </c>
      <c r="T77" t="s">
        <v>59</v>
      </c>
      <c r="U77" t="s">
        <v>103</v>
      </c>
      <c r="V77">
        <v>33847</v>
      </c>
      <c r="W77">
        <v>23872</v>
      </c>
      <c r="X77">
        <v>21.8</v>
      </c>
      <c r="Y77">
        <v>13.8</v>
      </c>
      <c r="Z77">
        <v>30871.75</v>
      </c>
      <c r="AB77">
        <v>33.51</v>
      </c>
      <c r="AC77">
        <v>1034512.34</v>
      </c>
      <c r="AD77">
        <v>27624659.34</v>
      </c>
      <c r="AE77">
        <v>281.64</v>
      </c>
      <c r="AF77">
        <v>7780209056.5200005</v>
      </c>
      <c r="AG77">
        <v>126204.33</v>
      </c>
      <c r="AH77">
        <v>0</v>
      </c>
      <c r="AI77">
        <v>0</v>
      </c>
      <c r="AJ77">
        <v>21.12</v>
      </c>
      <c r="AK77">
        <v>5834328.0499999998</v>
      </c>
      <c r="AL77">
        <v>0.27800000000000002</v>
      </c>
      <c r="AM77">
        <v>76796.55</v>
      </c>
      <c r="AN77">
        <v>182.2</v>
      </c>
      <c r="AO77">
        <v>363.01</v>
      </c>
      <c r="AP77">
        <v>66140.42</v>
      </c>
      <c r="AQ77">
        <v>1303653.6399999999</v>
      </c>
      <c r="AR77" t="s">
        <v>61</v>
      </c>
      <c r="AS77" t="s">
        <v>61</v>
      </c>
      <c r="AT77" t="s">
        <v>62</v>
      </c>
      <c r="AU77" t="s">
        <v>63</v>
      </c>
    </row>
    <row r="78" spans="1:47" x14ac:dyDescent="0.25">
      <c r="A78" t="s">
        <v>317</v>
      </c>
      <c r="B78">
        <v>2021</v>
      </c>
      <c r="C78">
        <v>10</v>
      </c>
      <c r="D78" t="s">
        <v>119</v>
      </c>
      <c r="E78" s="1">
        <v>44475</v>
      </c>
      <c r="F78" s="1">
        <v>44506</v>
      </c>
      <c r="G78">
        <v>31</v>
      </c>
      <c r="I78" t="s">
        <v>49</v>
      </c>
      <c r="J78" t="s">
        <v>134</v>
      </c>
      <c r="K78" t="s">
        <v>135</v>
      </c>
      <c r="L78">
        <v>9999.0098999999991</v>
      </c>
      <c r="M78" t="s">
        <v>52</v>
      </c>
      <c r="N78" t="s">
        <v>168</v>
      </c>
      <c r="O78" t="s">
        <v>189</v>
      </c>
      <c r="P78" t="s">
        <v>150</v>
      </c>
      <c r="Q78" t="s">
        <v>226</v>
      </c>
      <c r="R78" t="s">
        <v>318</v>
      </c>
      <c r="S78" t="s">
        <v>137</v>
      </c>
      <c r="T78" t="s">
        <v>74</v>
      </c>
      <c r="U78" t="s">
        <v>103</v>
      </c>
      <c r="V78">
        <v>15369</v>
      </c>
      <c r="W78">
        <v>8650</v>
      </c>
      <c r="X78">
        <v>12.8</v>
      </c>
      <c r="Y78">
        <v>11.9</v>
      </c>
      <c r="Z78">
        <v>13971.02</v>
      </c>
      <c r="AB78">
        <v>32.35</v>
      </c>
      <c r="AC78">
        <v>451962.5</v>
      </c>
      <c r="AD78">
        <v>14206850.82</v>
      </c>
      <c r="AE78">
        <v>169.82</v>
      </c>
      <c r="AF78">
        <v>2412607406.25</v>
      </c>
      <c r="AG78">
        <v>42567.42</v>
      </c>
      <c r="AH78">
        <v>1.1000000000000001</v>
      </c>
      <c r="AI78">
        <v>21580.09</v>
      </c>
      <c r="AJ78">
        <v>6.72</v>
      </c>
      <c r="AK78">
        <v>954700.38</v>
      </c>
      <c r="AL78">
        <v>0.28899999999999998</v>
      </c>
      <c r="AM78">
        <v>41057.800000000003</v>
      </c>
      <c r="AN78">
        <v>1029.5</v>
      </c>
      <c r="AO78">
        <v>354.65</v>
      </c>
      <c r="AP78">
        <v>365112.17</v>
      </c>
      <c r="AQ78">
        <v>922279.98</v>
      </c>
      <c r="AR78" t="s">
        <v>61</v>
      </c>
      <c r="AS78" t="s">
        <v>61</v>
      </c>
      <c r="AT78" t="s">
        <v>62</v>
      </c>
      <c r="AU78" t="s">
        <v>63</v>
      </c>
    </row>
    <row r="79" spans="1:47" x14ac:dyDescent="0.25">
      <c r="A79" t="s">
        <v>319</v>
      </c>
      <c r="B79">
        <v>2023</v>
      </c>
      <c r="C79">
        <v>6</v>
      </c>
      <c r="D79" t="s">
        <v>77</v>
      </c>
      <c r="E79" s="1">
        <v>45094</v>
      </c>
      <c r="F79" s="1">
        <v>45100</v>
      </c>
      <c r="G79">
        <v>6</v>
      </c>
      <c r="H79">
        <v>10.6</v>
      </c>
      <c r="I79" t="s">
        <v>65</v>
      </c>
      <c r="J79" t="s">
        <v>50</v>
      </c>
      <c r="K79" t="s">
        <v>223</v>
      </c>
      <c r="L79">
        <v>2710.1109999999999</v>
      </c>
      <c r="M79" t="s">
        <v>68</v>
      </c>
      <c r="N79" t="s">
        <v>81</v>
      </c>
      <c r="O79" t="s">
        <v>54</v>
      </c>
      <c r="P79" t="s">
        <v>100</v>
      </c>
      <c r="Q79" t="s">
        <v>159</v>
      </c>
      <c r="R79" t="s">
        <v>320</v>
      </c>
      <c r="S79" t="s">
        <v>123</v>
      </c>
      <c r="T79" t="s">
        <v>102</v>
      </c>
      <c r="U79" t="s">
        <v>213</v>
      </c>
      <c r="V79">
        <v>29424</v>
      </c>
      <c r="W79">
        <v>16416</v>
      </c>
      <c r="X79">
        <v>19.7</v>
      </c>
      <c r="Y79">
        <v>15.9</v>
      </c>
      <c r="Z79">
        <v>23260.11</v>
      </c>
      <c r="AB79">
        <v>24.95</v>
      </c>
      <c r="AC79">
        <v>580339.74</v>
      </c>
      <c r="AD79">
        <v>17025004.91</v>
      </c>
      <c r="AE79">
        <v>286</v>
      </c>
      <c r="AF79">
        <v>4869151404.2600002</v>
      </c>
      <c r="AG79">
        <v>83540.710000000006</v>
      </c>
      <c r="AH79">
        <v>0</v>
      </c>
      <c r="AI79">
        <v>0</v>
      </c>
      <c r="AJ79">
        <v>2.62</v>
      </c>
      <c r="AK79">
        <v>0</v>
      </c>
      <c r="AL79">
        <v>0.123</v>
      </c>
      <c r="AM79">
        <v>20940.759999999998</v>
      </c>
      <c r="AN79">
        <v>124.2</v>
      </c>
      <c r="AO79">
        <v>549.55999999999995</v>
      </c>
      <c r="AP79">
        <v>68255.350000000006</v>
      </c>
      <c r="AQ79">
        <v>753076.56</v>
      </c>
      <c r="AR79" t="s">
        <v>61</v>
      </c>
      <c r="AS79" t="s">
        <v>61</v>
      </c>
      <c r="AT79" t="s">
        <v>62</v>
      </c>
      <c r="AU79" t="s">
        <v>63</v>
      </c>
    </row>
    <row r="80" spans="1:47" x14ac:dyDescent="0.25">
      <c r="A80" t="s">
        <v>321</v>
      </c>
      <c r="B80">
        <v>2024</v>
      </c>
      <c r="C80">
        <v>4</v>
      </c>
      <c r="D80" t="s">
        <v>77</v>
      </c>
      <c r="E80" s="1">
        <v>45388</v>
      </c>
      <c r="F80" s="1">
        <v>45417</v>
      </c>
      <c r="G80">
        <v>29</v>
      </c>
      <c r="H80">
        <v>3.7</v>
      </c>
      <c r="I80" t="s">
        <v>49</v>
      </c>
      <c r="J80" t="s">
        <v>66</v>
      </c>
      <c r="K80" t="s">
        <v>67</v>
      </c>
      <c r="L80">
        <v>8479.8989999999994</v>
      </c>
      <c r="M80" t="s">
        <v>52</v>
      </c>
      <c r="N80" t="s">
        <v>53</v>
      </c>
      <c r="O80" t="s">
        <v>189</v>
      </c>
      <c r="P80" t="s">
        <v>55</v>
      </c>
      <c r="Q80" t="s">
        <v>184</v>
      </c>
      <c r="R80" t="s">
        <v>322</v>
      </c>
      <c r="S80" t="s">
        <v>156</v>
      </c>
      <c r="T80" t="s">
        <v>102</v>
      </c>
      <c r="U80" t="s">
        <v>103</v>
      </c>
      <c r="V80">
        <v>18375</v>
      </c>
      <c r="W80">
        <v>11564</v>
      </c>
      <c r="X80">
        <v>2.9</v>
      </c>
      <c r="Y80">
        <v>14.8</v>
      </c>
      <c r="Z80">
        <v>17363.11</v>
      </c>
      <c r="AA80">
        <v>1240</v>
      </c>
      <c r="AB80">
        <v>3250.35</v>
      </c>
      <c r="AC80">
        <v>4030434</v>
      </c>
      <c r="AD80">
        <v>54702825.32</v>
      </c>
      <c r="AE80">
        <v>273.10000000000002</v>
      </c>
      <c r="AF80">
        <v>14939341594.889999</v>
      </c>
      <c r="AG80">
        <v>91718.41</v>
      </c>
      <c r="AH80">
        <v>0</v>
      </c>
      <c r="AI80">
        <v>0</v>
      </c>
      <c r="AJ80">
        <v>14.19</v>
      </c>
      <c r="AK80">
        <v>7762330.9100000001</v>
      </c>
      <c r="AL80">
        <v>0.25700000000000001</v>
      </c>
      <c r="AM80">
        <v>140586.26</v>
      </c>
      <c r="AN80">
        <v>667.2</v>
      </c>
      <c r="AO80">
        <v>416.99</v>
      </c>
      <c r="AP80">
        <v>278215.73</v>
      </c>
      <c r="AQ80">
        <v>4540954.4000000004</v>
      </c>
      <c r="AR80" t="s">
        <v>61</v>
      </c>
      <c r="AS80" t="s">
        <v>61</v>
      </c>
      <c r="AT80" t="s">
        <v>62</v>
      </c>
      <c r="AU80" t="s">
        <v>63</v>
      </c>
    </row>
    <row r="81" spans="1:47" x14ac:dyDescent="0.25">
      <c r="A81" t="s">
        <v>323</v>
      </c>
      <c r="B81">
        <v>2024</v>
      </c>
      <c r="C81">
        <v>7</v>
      </c>
      <c r="D81" t="s">
        <v>89</v>
      </c>
      <c r="E81" s="1">
        <v>45490</v>
      </c>
      <c r="F81" s="1">
        <v>45495</v>
      </c>
      <c r="G81">
        <v>5</v>
      </c>
      <c r="H81">
        <v>15.3</v>
      </c>
      <c r="I81" t="s">
        <v>65</v>
      </c>
      <c r="J81" t="s">
        <v>50</v>
      </c>
      <c r="K81" t="s">
        <v>51</v>
      </c>
      <c r="L81">
        <v>2709</v>
      </c>
      <c r="M81" t="s">
        <v>98</v>
      </c>
      <c r="N81" t="s">
        <v>69</v>
      </c>
      <c r="O81" t="s">
        <v>200</v>
      </c>
      <c r="P81" t="s">
        <v>184</v>
      </c>
      <c r="Q81" t="s">
        <v>174</v>
      </c>
      <c r="R81" t="s">
        <v>324</v>
      </c>
      <c r="S81" t="s">
        <v>58</v>
      </c>
      <c r="T81" t="s">
        <v>95</v>
      </c>
      <c r="U81" t="s">
        <v>96</v>
      </c>
      <c r="V81">
        <v>196390</v>
      </c>
      <c r="W81">
        <v>142224</v>
      </c>
      <c r="X81">
        <v>18</v>
      </c>
      <c r="Y81">
        <v>14.9</v>
      </c>
      <c r="Z81">
        <v>165685.18</v>
      </c>
      <c r="AB81">
        <v>25.18</v>
      </c>
      <c r="AC81">
        <v>4171952.83</v>
      </c>
      <c r="AD81">
        <v>14136259.560000001</v>
      </c>
      <c r="AE81">
        <v>273.32</v>
      </c>
      <c r="AF81">
        <v>3863722462.9400001</v>
      </c>
      <c r="AG81">
        <v>235009.88</v>
      </c>
      <c r="AH81">
        <v>0.6</v>
      </c>
      <c r="AI81">
        <v>5641.93</v>
      </c>
      <c r="AJ81">
        <v>20.04</v>
      </c>
      <c r="AK81">
        <v>0</v>
      </c>
      <c r="AL81">
        <v>0.152</v>
      </c>
      <c r="AM81">
        <v>21487.11</v>
      </c>
      <c r="AN81">
        <v>91</v>
      </c>
      <c r="AO81">
        <v>707.93</v>
      </c>
      <c r="AP81">
        <v>64421.63</v>
      </c>
      <c r="AQ81">
        <v>4498513.38</v>
      </c>
      <c r="AR81" t="s">
        <v>61</v>
      </c>
      <c r="AS81" t="s">
        <v>61</v>
      </c>
      <c r="AT81" t="s">
        <v>62</v>
      </c>
      <c r="AU81" t="s">
        <v>63</v>
      </c>
    </row>
    <row r="82" spans="1:47" x14ac:dyDescent="0.25">
      <c r="A82" t="s">
        <v>325</v>
      </c>
      <c r="B82">
        <v>2021</v>
      </c>
      <c r="C82">
        <v>11</v>
      </c>
      <c r="D82" t="s">
        <v>119</v>
      </c>
      <c r="E82" s="1">
        <v>44519</v>
      </c>
      <c r="F82" s="1">
        <v>44528</v>
      </c>
      <c r="G82">
        <v>9</v>
      </c>
      <c r="H82">
        <v>5.4</v>
      </c>
      <c r="I82" t="s">
        <v>65</v>
      </c>
      <c r="J82" t="s">
        <v>78</v>
      </c>
      <c r="K82" t="s">
        <v>105</v>
      </c>
      <c r="L82">
        <v>1201.9000000000001</v>
      </c>
      <c r="M82" t="s">
        <v>80</v>
      </c>
      <c r="N82" t="s">
        <v>106</v>
      </c>
      <c r="O82" t="s">
        <v>107</v>
      </c>
      <c r="P82" t="s">
        <v>226</v>
      </c>
      <c r="Q82" t="s">
        <v>127</v>
      </c>
      <c r="R82" t="s">
        <v>326</v>
      </c>
      <c r="S82" t="s">
        <v>85</v>
      </c>
      <c r="T82" t="s">
        <v>95</v>
      </c>
      <c r="U82" t="s">
        <v>87</v>
      </c>
      <c r="V82">
        <v>50399</v>
      </c>
      <c r="W82">
        <v>36506</v>
      </c>
      <c r="X82">
        <v>4.8</v>
      </c>
      <c r="Y82">
        <v>11.1</v>
      </c>
      <c r="Z82">
        <v>45332.59</v>
      </c>
      <c r="AB82">
        <v>38.97</v>
      </c>
      <c r="AC82">
        <v>1766611.03</v>
      </c>
      <c r="AD82">
        <v>32054221.059999999</v>
      </c>
      <c r="AE82">
        <v>171.44</v>
      </c>
      <c r="AF82">
        <v>5495375658.5299997</v>
      </c>
      <c r="AG82">
        <v>138704.63</v>
      </c>
      <c r="AH82">
        <v>0</v>
      </c>
      <c r="AI82">
        <v>0</v>
      </c>
      <c r="AJ82">
        <v>24.4</v>
      </c>
      <c r="AK82">
        <v>0</v>
      </c>
      <c r="AL82">
        <v>0.151</v>
      </c>
      <c r="AM82">
        <v>48401.87</v>
      </c>
      <c r="AN82">
        <v>419.3</v>
      </c>
      <c r="AO82">
        <v>613.48</v>
      </c>
      <c r="AP82">
        <v>257232.16</v>
      </c>
      <c r="AQ82">
        <v>2210949.69</v>
      </c>
      <c r="AR82" t="s">
        <v>61</v>
      </c>
      <c r="AS82" t="s">
        <v>61</v>
      </c>
      <c r="AT82" t="s">
        <v>62</v>
      </c>
      <c r="AU82" t="s">
        <v>63</v>
      </c>
    </row>
    <row r="83" spans="1:47" x14ac:dyDescent="0.25">
      <c r="A83" t="s">
        <v>327</v>
      </c>
      <c r="B83">
        <v>2025</v>
      </c>
      <c r="C83">
        <v>7</v>
      </c>
      <c r="D83" t="s">
        <v>89</v>
      </c>
      <c r="E83" s="1">
        <v>45854</v>
      </c>
      <c r="F83" s="1">
        <v>45880</v>
      </c>
      <c r="G83">
        <v>26</v>
      </c>
      <c r="H83">
        <v>2.4</v>
      </c>
      <c r="I83" t="s">
        <v>49</v>
      </c>
      <c r="J83" t="s">
        <v>134</v>
      </c>
      <c r="K83" t="s">
        <v>135</v>
      </c>
      <c r="L83">
        <v>9999.0098999999991</v>
      </c>
      <c r="M83" t="s">
        <v>80</v>
      </c>
      <c r="N83" t="s">
        <v>168</v>
      </c>
      <c r="O83" t="s">
        <v>200</v>
      </c>
      <c r="P83" t="s">
        <v>164</v>
      </c>
      <c r="Q83" t="s">
        <v>82</v>
      </c>
      <c r="R83" t="s">
        <v>328</v>
      </c>
      <c r="S83" t="s">
        <v>137</v>
      </c>
      <c r="T83" t="s">
        <v>95</v>
      </c>
      <c r="U83" t="s">
        <v>103</v>
      </c>
      <c r="V83">
        <v>10278</v>
      </c>
      <c r="W83">
        <v>7051</v>
      </c>
      <c r="X83">
        <v>5.8</v>
      </c>
      <c r="Y83">
        <v>12.8</v>
      </c>
      <c r="Z83">
        <v>8476.5400000000009</v>
      </c>
      <c r="AB83">
        <v>30.33</v>
      </c>
      <c r="AC83">
        <v>257093.46</v>
      </c>
      <c r="AD83">
        <v>8029656.8099999996</v>
      </c>
      <c r="AE83">
        <v>277.27999999999997</v>
      </c>
      <c r="AF83">
        <v>2226463240.2800002</v>
      </c>
      <c r="AG83">
        <v>249138.47</v>
      </c>
      <c r="AH83">
        <v>0.8</v>
      </c>
      <c r="AI83">
        <v>27455.53</v>
      </c>
      <c r="AJ83">
        <v>0.77</v>
      </c>
      <c r="AK83">
        <v>61828.36</v>
      </c>
      <c r="AL83">
        <v>0.127</v>
      </c>
      <c r="AM83">
        <v>10197.66</v>
      </c>
      <c r="AN83">
        <v>1293</v>
      </c>
      <c r="AO83">
        <v>640.87</v>
      </c>
      <c r="AP83">
        <v>828644.91</v>
      </c>
      <c r="AQ83">
        <v>1372530.03</v>
      </c>
      <c r="AR83" t="s">
        <v>61</v>
      </c>
      <c r="AS83" t="s">
        <v>61</v>
      </c>
      <c r="AT83" t="s">
        <v>62</v>
      </c>
      <c r="AU83" t="s">
        <v>63</v>
      </c>
    </row>
    <row r="84" spans="1:47" x14ac:dyDescent="0.25">
      <c r="A84" t="s">
        <v>329</v>
      </c>
      <c r="B84">
        <v>2020</v>
      </c>
      <c r="C84">
        <v>10</v>
      </c>
      <c r="D84" t="s">
        <v>119</v>
      </c>
      <c r="E84" s="1">
        <v>44134</v>
      </c>
      <c r="F84" s="1">
        <v>44155</v>
      </c>
      <c r="G84">
        <v>21</v>
      </c>
      <c r="H84">
        <v>9.4</v>
      </c>
      <c r="I84" t="s">
        <v>65</v>
      </c>
      <c r="J84" t="s">
        <v>134</v>
      </c>
      <c r="K84" t="s">
        <v>135</v>
      </c>
      <c r="L84">
        <v>9999.0098999999991</v>
      </c>
      <c r="M84" t="s">
        <v>98</v>
      </c>
      <c r="N84" t="s">
        <v>53</v>
      </c>
      <c r="O84" t="s">
        <v>91</v>
      </c>
      <c r="P84" t="s">
        <v>82</v>
      </c>
      <c r="Q84" t="s">
        <v>204</v>
      </c>
      <c r="R84" t="s">
        <v>330</v>
      </c>
      <c r="S84" t="s">
        <v>137</v>
      </c>
      <c r="T84" t="s">
        <v>95</v>
      </c>
      <c r="U84" t="s">
        <v>213</v>
      </c>
      <c r="V84">
        <v>13655</v>
      </c>
      <c r="W84">
        <v>9970</v>
      </c>
      <c r="X84">
        <v>22</v>
      </c>
      <c r="Y84">
        <v>15.5</v>
      </c>
      <c r="Z84">
        <v>11655.18</v>
      </c>
      <c r="AB84">
        <v>26.04</v>
      </c>
      <c r="AC84">
        <v>303500.89</v>
      </c>
      <c r="AD84">
        <v>7125277.7400000002</v>
      </c>
      <c r="AE84">
        <v>161.71</v>
      </c>
      <c r="AF84">
        <v>1152228663.3399999</v>
      </c>
      <c r="AG84">
        <v>247097.65</v>
      </c>
      <c r="AH84">
        <v>0</v>
      </c>
      <c r="AI84">
        <v>0</v>
      </c>
      <c r="AJ84">
        <v>6.92</v>
      </c>
      <c r="AK84">
        <v>0</v>
      </c>
      <c r="AL84">
        <v>0.22800000000000001</v>
      </c>
      <c r="AM84">
        <v>16245.63</v>
      </c>
      <c r="AN84">
        <v>492</v>
      </c>
      <c r="AO84">
        <v>599.19000000000005</v>
      </c>
      <c r="AP84">
        <v>294801.48</v>
      </c>
      <c r="AQ84">
        <v>861645.65</v>
      </c>
      <c r="AR84" t="s">
        <v>61</v>
      </c>
      <c r="AS84" t="s">
        <v>124</v>
      </c>
      <c r="AT84" t="s">
        <v>62</v>
      </c>
      <c r="AU84" t="s">
        <v>63</v>
      </c>
    </row>
    <row r="85" spans="1:47" x14ac:dyDescent="0.25">
      <c r="A85" t="s">
        <v>331</v>
      </c>
      <c r="B85">
        <v>2022</v>
      </c>
      <c r="C85">
        <v>2</v>
      </c>
      <c r="D85" t="s">
        <v>48</v>
      </c>
      <c r="E85" s="1">
        <v>44602</v>
      </c>
      <c r="F85" s="1">
        <v>44619</v>
      </c>
      <c r="G85">
        <v>17</v>
      </c>
      <c r="H85">
        <v>18.100000000000001</v>
      </c>
      <c r="I85" t="s">
        <v>49</v>
      </c>
      <c r="J85" t="s">
        <v>78</v>
      </c>
      <c r="K85" t="s">
        <v>158</v>
      </c>
      <c r="L85">
        <v>1006.3</v>
      </c>
      <c r="M85" t="s">
        <v>90</v>
      </c>
      <c r="N85" t="s">
        <v>81</v>
      </c>
      <c r="O85" t="s">
        <v>107</v>
      </c>
      <c r="P85" t="s">
        <v>230</v>
      </c>
      <c r="Q85" t="s">
        <v>82</v>
      </c>
      <c r="R85" t="s">
        <v>332</v>
      </c>
      <c r="S85" t="s">
        <v>161</v>
      </c>
      <c r="T85" t="s">
        <v>102</v>
      </c>
      <c r="U85" t="s">
        <v>228</v>
      </c>
      <c r="V85">
        <v>30653</v>
      </c>
      <c r="W85">
        <v>17968</v>
      </c>
      <c r="X85">
        <v>24.3</v>
      </c>
      <c r="Y85">
        <v>15.2</v>
      </c>
      <c r="Z85">
        <v>27631.200000000001</v>
      </c>
      <c r="AB85">
        <v>36.19</v>
      </c>
      <c r="AC85">
        <v>999973.13</v>
      </c>
      <c r="AD85">
        <v>11561170.390000001</v>
      </c>
      <c r="AE85">
        <v>217.16</v>
      </c>
      <c r="AF85">
        <v>2510623761.8899999</v>
      </c>
      <c r="AG85">
        <v>228622.64</v>
      </c>
      <c r="AH85">
        <v>3.5</v>
      </c>
      <c r="AI85">
        <v>44980.05</v>
      </c>
      <c r="AJ85">
        <v>12.31</v>
      </c>
      <c r="AK85">
        <v>1423180.08</v>
      </c>
      <c r="AL85">
        <v>0.124</v>
      </c>
      <c r="AM85">
        <v>14335.85</v>
      </c>
      <c r="AN85">
        <v>557.79999999999995</v>
      </c>
      <c r="AO85">
        <v>555.92999999999995</v>
      </c>
      <c r="AP85">
        <v>310097.75</v>
      </c>
      <c r="AQ85">
        <v>1598009.42</v>
      </c>
      <c r="AR85" t="s">
        <v>61</v>
      </c>
      <c r="AS85" t="s">
        <v>61</v>
      </c>
      <c r="AT85" t="s">
        <v>116</v>
      </c>
      <c r="AU85" t="s">
        <v>63</v>
      </c>
    </row>
    <row r="86" spans="1:47" x14ac:dyDescent="0.25">
      <c r="A86" t="s">
        <v>333</v>
      </c>
      <c r="B86">
        <v>2024</v>
      </c>
      <c r="C86">
        <v>3</v>
      </c>
      <c r="D86" t="s">
        <v>48</v>
      </c>
      <c r="E86" s="1">
        <v>45358</v>
      </c>
      <c r="F86" s="1">
        <v>45379</v>
      </c>
      <c r="G86">
        <v>21</v>
      </c>
      <c r="H86">
        <v>10.1</v>
      </c>
      <c r="I86" t="s">
        <v>49</v>
      </c>
      <c r="J86" t="s">
        <v>66</v>
      </c>
      <c r="K86" t="s">
        <v>67</v>
      </c>
      <c r="L86">
        <v>8479.8989999999994</v>
      </c>
      <c r="M86" t="s">
        <v>80</v>
      </c>
      <c r="N86" t="s">
        <v>69</v>
      </c>
      <c r="O86" t="s">
        <v>200</v>
      </c>
      <c r="P86" t="s">
        <v>159</v>
      </c>
      <c r="Q86" t="s">
        <v>92</v>
      </c>
      <c r="R86" t="s">
        <v>334</v>
      </c>
      <c r="S86" t="s">
        <v>156</v>
      </c>
      <c r="T86" t="s">
        <v>102</v>
      </c>
      <c r="U86" t="s">
        <v>132</v>
      </c>
      <c r="V86">
        <v>15150</v>
      </c>
      <c r="W86">
        <v>11271</v>
      </c>
      <c r="X86">
        <v>4.0999999999999996</v>
      </c>
      <c r="Y86">
        <v>11</v>
      </c>
      <c r="Z86">
        <v>12184.67</v>
      </c>
      <c r="AA86">
        <v>870</v>
      </c>
      <c r="AB86">
        <v>2790.39</v>
      </c>
      <c r="AC86">
        <v>2427639.2999999998</v>
      </c>
      <c r="AD86">
        <v>18116167.359999999</v>
      </c>
      <c r="AE86">
        <v>276.91000000000003</v>
      </c>
      <c r="AF86">
        <v>5016547903.6599998</v>
      </c>
      <c r="AG86">
        <v>242811.9</v>
      </c>
      <c r="AH86">
        <v>1.7</v>
      </c>
      <c r="AI86">
        <v>28526.22</v>
      </c>
      <c r="AJ86">
        <v>5.9</v>
      </c>
      <c r="AK86">
        <v>1068853.8700000001</v>
      </c>
      <c r="AL86">
        <v>7.1999999999999995E-2</v>
      </c>
      <c r="AM86">
        <v>13043.64</v>
      </c>
      <c r="AN86">
        <v>751.6</v>
      </c>
      <c r="AO86">
        <v>484.8</v>
      </c>
      <c r="AP86">
        <v>364375.68</v>
      </c>
      <c r="AQ86">
        <v>3076396.74</v>
      </c>
      <c r="AR86" t="s">
        <v>61</v>
      </c>
      <c r="AS86" t="s">
        <v>61</v>
      </c>
      <c r="AT86" t="s">
        <v>62</v>
      </c>
      <c r="AU86" t="s">
        <v>63</v>
      </c>
    </row>
    <row r="87" spans="1:47" x14ac:dyDescent="0.25">
      <c r="A87" t="s">
        <v>335</v>
      </c>
      <c r="B87">
        <v>2021</v>
      </c>
      <c r="C87">
        <v>8</v>
      </c>
      <c r="D87" t="s">
        <v>89</v>
      </c>
      <c r="E87" s="1">
        <v>44410</v>
      </c>
      <c r="F87" s="1">
        <v>44428</v>
      </c>
      <c r="G87">
        <v>18</v>
      </c>
      <c r="H87">
        <v>14.3</v>
      </c>
      <c r="I87" t="s">
        <v>65</v>
      </c>
      <c r="J87" t="s">
        <v>112</v>
      </c>
      <c r="K87" t="s">
        <v>126</v>
      </c>
      <c r="L87">
        <v>2701.12</v>
      </c>
      <c r="M87" t="s">
        <v>52</v>
      </c>
      <c r="N87" t="s">
        <v>53</v>
      </c>
      <c r="O87" t="s">
        <v>54</v>
      </c>
      <c r="P87" t="s">
        <v>70</v>
      </c>
      <c r="Q87" t="s">
        <v>159</v>
      </c>
      <c r="R87" t="s">
        <v>336</v>
      </c>
      <c r="S87" t="s">
        <v>130</v>
      </c>
      <c r="T87" t="s">
        <v>86</v>
      </c>
      <c r="U87" t="s">
        <v>96</v>
      </c>
      <c r="V87">
        <v>81747</v>
      </c>
      <c r="W87">
        <v>57000</v>
      </c>
      <c r="X87">
        <v>1.9</v>
      </c>
      <c r="Y87">
        <v>14.8</v>
      </c>
      <c r="Z87">
        <v>74866.5</v>
      </c>
      <c r="AB87">
        <v>18.62</v>
      </c>
      <c r="AC87">
        <v>1394014.23</v>
      </c>
      <c r="AD87">
        <v>9154675.6199999992</v>
      </c>
      <c r="AE87">
        <v>171.17</v>
      </c>
      <c r="AF87">
        <v>1567005825.8800001</v>
      </c>
      <c r="AG87">
        <v>181092.65</v>
      </c>
      <c r="AH87">
        <v>0</v>
      </c>
      <c r="AI87">
        <v>0</v>
      </c>
      <c r="AJ87">
        <v>11.87</v>
      </c>
      <c r="AK87">
        <v>0</v>
      </c>
      <c r="AL87">
        <v>0.30299999999999999</v>
      </c>
      <c r="AM87">
        <v>27738.67</v>
      </c>
      <c r="AN87">
        <v>691.5</v>
      </c>
      <c r="AO87">
        <v>697.31</v>
      </c>
      <c r="AP87">
        <v>482189.86</v>
      </c>
      <c r="AQ87">
        <v>2085035.41</v>
      </c>
      <c r="AR87" t="s">
        <v>61</v>
      </c>
      <c r="AS87" t="s">
        <v>61</v>
      </c>
      <c r="AT87" t="s">
        <v>62</v>
      </c>
      <c r="AU87" t="s">
        <v>63</v>
      </c>
    </row>
    <row r="88" spans="1:47" x14ac:dyDescent="0.25">
      <c r="A88" t="s">
        <v>337</v>
      </c>
      <c r="B88">
        <v>2024</v>
      </c>
      <c r="C88">
        <v>1</v>
      </c>
      <c r="D88" t="s">
        <v>48</v>
      </c>
      <c r="E88" s="1">
        <v>45316</v>
      </c>
      <c r="F88" s="1">
        <v>45330</v>
      </c>
      <c r="G88">
        <v>14</v>
      </c>
      <c r="H88">
        <v>4</v>
      </c>
      <c r="I88" t="s">
        <v>65</v>
      </c>
      <c r="J88" t="s">
        <v>50</v>
      </c>
      <c r="K88" t="s">
        <v>51</v>
      </c>
      <c r="L88">
        <v>2709</v>
      </c>
      <c r="M88" t="s">
        <v>68</v>
      </c>
      <c r="N88" t="s">
        <v>53</v>
      </c>
      <c r="O88" t="s">
        <v>91</v>
      </c>
      <c r="P88" t="s">
        <v>56</v>
      </c>
      <c r="Q88" t="s">
        <v>201</v>
      </c>
      <c r="R88" t="s">
        <v>338</v>
      </c>
      <c r="S88" t="s">
        <v>58</v>
      </c>
      <c r="T88" t="s">
        <v>131</v>
      </c>
      <c r="U88" t="s">
        <v>181</v>
      </c>
      <c r="V88">
        <v>204216</v>
      </c>
      <c r="W88">
        <v>114016</v>
      </c>
      <c r="X88">
        <v>13.2</v>
      </c>
      <c r="Y88">
        <v>10</v>
      </c>
      <c r="Z88">
        <v>180876.18</v>
      </c>
      <c r="AB88">
        <v>11.02</v>
      </c>
      <c r="AC88">
        <v>1993255.5</v>
      </c>
      <c r="AD88">
        <v>11483828.67</v>
      </c>
      <c r="AE88">
        <v>273.57</v>
      </c>
      <c r="AF88">
        <v>3141631009.25</v>
      </c>
      <c r="AG88">
        <v>139824.84</v>
      </c>
      <c r="AH88">
        <v>0.3</v>
      </c>
      <c r="AI88">
        <v>9964.39</v>
      </c>
      <c r="AJ88">
        <v>24.67</v>
      </c>
      <c r="AK88">
        <v>0</v>
      </c>
      <c r="AL88">
        <v>0.34</v>
      </c>
      <c r="AM88">
        <v>39045.019999999997</v>
      </c>
      <c r="AN88">
        <v>743</v>
      </c>
      <c r="AO88">
        <v>605.65</v>
      </c>
      <c r="AP88">
        <v>449997.95</v>
      </c>
      <c r="AQ88">
        <v>2632087.7000000002</v>
      </c>
      <c r="AR88" t="s">
        <v>61</v>
      </c>
      <c r="AS88" t="s">
        <v>61</v>
      </c>
      <c r="AT88" t="s">
        <v>62</v>
      </c>
      <c r="AU88" t="s">
        <v>63</v>
      </c>
    </row>
    <row r="89" spans="1:47" x14ac:dyDescent="0.25">
      <c r="A89" t="s">
        <v>339</v>
      </c>
      <c r="B89">
        <v>2021</v>
      </c>
      <c r="C89">
        <v>6</v>
      </c>
      <c r="D89" t="s">
        <v>77</v>
      </c>
      <c r="E89" s="1">
        <v>44367</v>
      </c>
      <c r="F89" s="1">
        <v>44393</v>
      </c>
      <c r="G89">
        <v>26</v>
      </c>
      <c r="H89">
        <v>5</v>
      </c>
      <c r="I89" t="s">
        <v>65</v>
      </c>
      <c r="J89" t="s">
        <v>112</v>
      </c>
      <c r="K89" t="s">
        <v>340</v>
      </c>
      <c r="L89">
        <v>7208.39</v>
      </c>
      <c r="M89" t="s">
        <v>98</v>
      </c>
      <c r="N89" t="s">
        <v>69</v>
      </c>
      <c r="O89" t="s">
        <v>91</v>
      </c>
      <c r="P89" t="s">
        <v>92</v>
      </c>
      <c r="Q89" t="s">
        <v>108</v>
      </c>
      <c r="R89" t="s">
        <v>341</v>
      </c>
      <c r="S89" t="s">
        <v>73</v>
      </c>
      <c r="T89" t="s">
        <v>148</v>
      </c>
      <c r="U89" t="s">
        <v>87</v>
      </c>
      <c r="V89">
        <v>14046</v>
      </c>
      <c r="W89">
        <v>9704</v>
      </c>
      <c r="X89">
        <v>8.4</v>
      </c>
      <c r="Y89">
        <v>10.6</v>
      </c>
      <c r="Z89">
        <v>13282.94</v>
      </c>
      <c r="AB89">
        <v>27.01</v>
      </c>
      <c r="AC89">
        <v>358772.21</v>
      </c>
      <c r="AD89">
        <v>10148697.48</v>
      </c>
      <c r="AE89">
        <v>169.89</v>
      </c>
      <c r="AF89">
        <v>1724162214.8800001</v>
      </c>
      <c r="AG89">
        <v>171713.1</v>
      </c>
      <c r="AH89">
        <v>0</v>
      </c>
      <c r="AI89">
        <v>0</v>
      </c>
      <c r="AJ89">
        <v>16.84</v>
      </c>
      <c r="AK89">
        <v>0</v>
      </c>
      <c r="AL89">
        <v>0.34100000000000003</v>
      </c>
      <c r="AM89">
        <v>34607.06</v>
      </c>
      <c r="AN89">
        <v>1089.5</v>
      </c>
      <c r="AO89">
        <v>527.5</v>
      </c>
      <c r="AP89">
        <v>574711.25</v>
      </c>
      <c r="AQ89">
        <v>1139803.6200000001</v>
      </c>
      <c r="AR89" t="s">
        <v>61</v>
      </c>
      <c r="AS89" t="s">
        <v>61</v>
      </c>
      <c r="AT89" t="s">
        <v>62</v>
      </c>
      <c r="AU89" t="s">
        <v>63</v>
      </c>
    </row>
    <row r="90" spans="1:47" x14ac:dyDescent="0.25">
      <c r="A90" t="s">
        <v>342</v>
      </c>
      <c r="B90">
        <v>2022</v>
      </c>
      <c r="C90">
        <v>9</v>
      </c>
      <c r="D90" t="s">
        <v>89</v>
      </c>
      <c r="E90" s="1">
        <v>44810</v>
      </c>
      <c r="F90" s="1">
        <v>44826</v>
      </c>
      <c r="G90">
        <v>16</v>
      </c>
      <c r="H90">
        <v>19.600000000000001</v>
      </c>
      <c r="I90" t="s">
        <v>49</v>
      </c>
      <c r="J90" t="s">
        <v>112</v>
      </c>
      <c r="K90" t="s">
        <v>343</v>
      </c>
      <c r="L90">
        <v>2523.1</v>
      </c>
      <c r="M90" t="s">
        <v>90</v>
      </c>
      <c r="N90" t="s">
        <v>106</v>
      </c>
      <c r="O90" t="s">
        <v>107</v>
      </c>
      <c r="P90" t="s">
        <v>146</v>
      </c>
      <c r="Q90" t="s">
        <v>100</v>
      </c>
      <c r="R90" t="s">
        <v>334</v>
      </c>
      <c r="S90" t="s">
        <v>130</v>
      </c>
      <c r="T90" t="s">
        <v>131</v>
      </c>
      <c r="U90" t="s">
        <v>213</v>
      </c>
      <c r="V90">
        <v>96365</v>
      </c>
      <c r="W90">
        <v>53586</v>
      </c>
      <c r="X90">
        <v>14.7</v>
      </c>
      <c r="Y90">
        <v>11.3</v>
      </c>
      <c r="Z90">
        <v>76044.27</v>
      </c>
      <c r="AB90">
        <v>17.850000000000001</v>
      </c>
      <c r="AC90">
        <v>1357390.22</v>
      </c>
      <c r="AD90">
        <v>70216237.150000006</v>
      </c>
      <c r="AE90">
        <v>218.38</v>
      </c>
      <c r="AF90">
        <v>15333821868.82</v>
      </c>
      <c r="AG90">
        <v>236984.34</v>
      </c>
      <c r="AH90">
        <v>0.5</v>
      </c>
      <c r="AI90">
        <v>12340.94</v>
      </c>
      <c r="AJ90">
        <v>17.239999999999998</v>
      </c>
      <c r="AK90">
        <v>12105279.279999999</v>
      </c>
      <c r="AL90">
        <v>0.253</v>
      </c>
      <c r="AM90">
        <v>177647.08</v>
      </c>
      <c r="AN90">
        <v>661.7</v>
      </c>
      <c r="AO90">
        <v>507.55</v>
      </c>
      <c r="AP90">
        <v>335845.84</v>
      </c>
      <c r="AQ90">
        <v>2120208.42</v>
      </c>
      <c r="AR90" t="s">
        <v>61</v>
      </c>
      <c r="AS90" t="s">
        <v>61</v>
      </c>
      <c r="AT90" t="s">
        <v>62</v>
      </c>
      <c r="AU90" t="s">
        <v>63</v>
      </c>
    </row>
    <row r="91" spans="1:47" x14ac:dyDescent="0.25">
      <c r="A91" t="s">
        <v>344</v>
      </c>
      <c r="B91">
        <v>2025</v>
      </c>
      <c r="C91">
        <v>5</v>
      </c>
      <c r="D91" t="s">
        <v>77</v>
      </c>
      <c r="E91" s="1">
        <v>45799</v>
      </c>
      <c r="F91" s="1">
        <v>45822</v>
      </c>
      <c r="G91">
        <v>23</v>
      </c>
      <c r="H91">
        <v>12.3</v>
      </c>
      <c r="I91" t="s">
        <v>65</v>
      </c>
      <c r="J91" t="s">
        <v>134</v>
      </c>
      <c r="K91" t="s">
        <v>135</v>
      </c>
      <c r="L91">
        <v>9999.0098999999991</v>
      </c>
      <c r="M91" t="s">
        <v>90</v>
      </c>
      <c r="N91" t="s">
        <v>81</v>
      </c>
      <c r="O91" t="s">
        <v>107</v>
      </c>
      <c r="P91" t="s">
        <v>226</v>
      </c>
      <c r="Q91" t="s">
        <v>127</v>
      </c>
      <c r="R91" t="s">
        <v>345</v>
      </c>
      <c r="S91" t="s">
        <v>137</v>
      </c>
      <c r="T91" t="s">
        <v>86</v>
      </c>
      <c r="U91" t="s">
        <v>181</v>
      </c>
      <c r="V91">
        <v>12054</v>
      </c>
      <c r="W91">
        <v>8515</v>
      </c>
      <c r="X91">
        <v>21.9</v>
      </c>
      <c r="Y91">
        <v>12.4</v>
      </c>
      <c r="Z91">
        <v>10466.030000000001</v>
      </c>
      <c r="AB91">
        <v>15.52</v>
      </c>
      <c r="AC91">
        <v>162432.79</v>
      </c>
      <c r="AD91">
        <v>9336326.7200000007</v>
      </c>
      <c r="AE91">
        <v>284.99</v>
      </c>
      <c r="AF91">
        <v>2660759751.9299998</v>
      </c>
      <c r="AG91">
        <v>26329.83</v>
      </c>
      <c r="AH91">
        <v>3.5</v>
      </c>
      <c r="AI91">
        <v>120342.96</v>
      </c>
      <c r="AJ91">
        <v>18.46</v>
      </c>
      <c r="AK91">
        <v>0</v>
      </c>
      <c r="AL91">
        <v>0.314</v>
      </c>
      <c r="AM91">
        <v>29316.07</v>
      </c>
      <c r="AN91">
        <v>645.9</v>
      </c>
      <c r="AO91">
        <v>617.04</v>
      </c>
      <c r="AP91">
        <v>398546.14</v>
      </c>
      <c r="AQ91">
        <v>736967.79</v>
      </c>
      <c r="AR91" t="s">
        <v>61</v>
      </c>
      <c r="AS91" t="s">
        <v>61</v>
      </c>
      <c r="AT91" t="s">
        <v>62</v>
      </c>
      <c r="AU91" t="s">
        <v>63</v>
      </c>
    </row>
    <row r="92" spans="1:47" x14ac:dyDescent="0.25">
      <c r="A92" t="s">
        <v>346</v>
      </c>
      <c r="B92">
        <v>2020</v>
      </c>
      <c r="C92">
        <v>8</v>
      </c>
      <c r="D92" t="s">
        <v>89</v>
      </c>
      <c r="E92" s="1">
        <v>44049</v>
      </c>
      <c r="F92" s="1">
        <v>44073</v>
      </c>
      <c r="G92">
        <v>24</v>
      </c>
      <c r="H92">
        <v>14.9</v>
      </c>
      <c r="I92" t="s">
        <v>49</v>
      </c>
      <c r="J92" t="s">
        <v>66</v>
      </c>
      <c r="K92" t="s">
        <v>251</v>
      </c>
      <c r="L92">
        <v>8543.7000000000007</v>
      </c>
      <c r="M92" t="s">
        <v>98</v>
      </c>
      <c r="N92" t="s">
        <v>168</v>
      </c>
      <c r="O92" t="s">
        <v>107</v>
      </c>
      <c r="P92" t="s">
        <v>127</v>
      </c>
      <c r="Q92" t="s">
        <v>184</v>
      </c>
      <c r="R92" t="s">
        <v>347</v>
      </c>
      <c r="S92" t="s">
        <v>156</v>
      </c>
      <c r="T92" t="s">
        <v>86</v>
      </c>
      <c r="U92" t="s">
        <v>110</v>
      </c>
      <c r="V92">
        <v>23931</v>
      </c>
      <c r="W92">
        <v>15058</v>
      </c>
      <c r="X92">
        <v>9.8000000000000007</v>
      </c>
      <c r="Y92">
        <v>11.4</v>
      </c>
      <c r="Z92">
        <v>21156.92</v>
      </c>
      <c r="AA92">
        <v>1511</v>
      </c>
      <c r="AB92">
        <v>3501.6</v>
      </c>
      <c r="AC92">
        <v>5290917.5999999996</v>
      </c>
      <c r="AD92">
        <v>87818566.670000002</v>
      </c>
      <c r="AE92">
        <v>162.36000000000001</v>
      </c>
      <c r="AF92">
        <v>14258222484.540001</v>
      </c>
      <c r="AG92">
        <v>207191.04000000001</v>
      </c>
      <c r="AH92">
        <v>0.7</v>
      </c>
      <c r="AI92">
        <v>5708.84</v>
      </c>
      <c r="AJ92">
        <v>9.7100000000000009</v>
      </c>
      <c r="AK92">
        <v>8527182.8200000003</v>
      </c>
      <c r="AL92">
        <v>0.185</v>
      </c>
      <c r="AM92">
        <v>162464.35</v>
      </c>
      <c r="AN92">
        <v>718.3</v>
      </c>
      <c r="AO92">
        <v>440.91</v>
      </c>
      <c r="AP92">
        <v>316705.65000000002</v>
      </c>
      <c r="AQ92">
        <v>5982987.4800000004</v>
      </c>
      <c r="AR92" t="s">
        <v>61</v>
      </c>
      <c r="AS92" t="s">
        <v>61</v>
      </c>
      <c r="AT92" t="s">
        <v>62</v>
      </c>
      <c r="AU92" t="s">
        <v>63</v>
      </c>
    </row>
    <row r="93" spans="1:47" x14ac:dyDescent="0.25">
      <c r="A93" t="s">
        <v>348</v>
      </c>
      <c r="B93">
        <v>2021</v>
      </c>
      <c r="C93">
        <v>7</v>
      </c>
      <c r="D93" t="s">
        <v>89</v>
      </c>
      <c r="E93" s="1">
        <v>44399</v>
      </c>
      <c r="F93" s="1">
        <v>44419</v>
      </c>
      <c r="G93">
        <v>20</v>
      </c>
      <c r="H93">
        <v>1.5</v>
      </c>
      <c r="I93" t="s">
        <v>65</v>
      </c>
      <c r="J93" t="s">
        <v>50</v>
      </c>
      <c r="K93" t="s">
        <v>51</v>
      </c>
      <c r="L93">
        <v>2709</v>
      </c>
      <c r="M93" t="s">
        <v>68</v>
      </c>
      <c r="N93" t="s">
        <v>81</v>
      </c>
      <c r="O93" t="s">
        <v>200</v>
      </c>
      <c r="P93" t="s">
        <v>82</v>
      </c>
      <c r="Q93" t="s">
        <v>230</v>
      </c>
      <c r="R93" t="s">
        <v>349</v>
      </c>
      <c r="S93" t="s">
        <v>170</v>
      </c>
      <c r="T93" t="s">
        <v>102</v>
      </c>
      <c r="U93" t="s">
        <v>228</v>
      </c>
      <c r="V93">
        <v>81509</v>
      </c>
      <c r="W93">
        <v>52641</v>
      </c>
      <c r="X93">
        <v>13.5</v>
      </c>
      <c r="Y93">
        <v>12.4</v>
      </c>
      <c r="Z93">
        <v>64391.76</v>
      </c>
      <c r="AB93">
        <v>24.29</v>
      </c>
      <c r="AC93">
        <v>1564075.85</v>
      </c>
      <c r="AD93">
        <v>5370916.7000000002</v>
      </c>
      <c r="AE93">
        <v>171.19</v>
      </c>
      <c r="AF93">
        <v>919447229.87</v>
      </c>
      <c r="AG93">
        <v>123921.1</v>
      </c>
      <c r="AI93">
        <v>0</v>
      </c>
      <c r="AJ93">
        <v>8.5299999999999994</v>
      </c>
      <c r="AK93">
        <v>0</v>
      </c>
      <c r="AL93">
        <v>0.16400000000000001</v>
      </c>
      <c r="AM93">
        <v>8808.2999999999993</v>
      </c>
      <c r="AN93">
        <v>764.1</v>
      </c>
      <c r="AO93">
        <v>563.44000000000005</v>
      </c>
      <c r="AP93">
        <v>430524.5</v>
      </c>
      <c r="AQ93">
        <v>2127329.75</v>
      </c>
      <c r="AR93" t="s">
        <v>61</v>
      </c>
      <c r="AS93" t="s">
        <v>61</v>
      </c>
      <c r="AT93" t="s">
        <v>62</v>
      </c>
      <c r="AU93" t="s">
        <v>63</v>
      </c>
    </row>
    <row r="94" spans="1:47" x14ac:dyDescent="0.25">
      <c r="A94" t="s">
        <v>350</v>
      </c>
      <c r="B94">
        <v>2022</v>
      </c>
      <c r="C94">
        <v>9</v>
      </c>
      <c r="D94" t="s">
        <v>89</v>
      </c>
      <c r="E94" s="1">
        <v>44807</v>
      </c>
      <c r="F94" s="1">
        <v>44825</v>
      </c>
      <c r="G94">
        <v>18</v>
      </c>
      <c r="H94">
        <v>3</v>
      </c>
      <c r="I94" t="s">
        <v>49</v>
      </c>
      <c r="J94" t="s">
        <v>50</v>
      </c>
      <c r="K94" t="s">
        <v>139</v>
      </c>
      <c r="L94">
        <v>2710.1210999999998</v>
      </c>
      <c r="M94" t="s">
        <v>98</v>
      </c>
      <c r="N94" t="s">
        <v>168</v>
      </c>
      <c r="O94" t="s">
        <v>189</v>
      </c>
      <c r="P94" t="s">
        <v>230</v>
      </c>
      <c r="Q94" t="s">
        <v>82</v>
      </c>
      <c r="R94" t="s">
        <v>351</v>
      </c>
      <c r="S94" t="s">
        <v>142</v>
      </c>
      <c r="T94" t="s">
        <v>131</v>
      </c>
      <c r="U94" t="s">
        <v>181</v>
      </c>
      <c r="V94">
        <v>50437</v>
      </c>
      <c r="W94">
        <v>31287</v>
      </c>
      <c r="X94">
        <v>23.4</v>
      </c>
      <c r="Y94">
        <v>11.7</v>
      </c>
      <c r="Z94">
        <v>47355.73</v>
      </c>
      <c r="AB94">
        <v>37.24</v>
      </c>
      <c r="AC94">
        <v>1763527.39</v>
      </c>
      <c r="AD94">
        <v>48856433.079999998</v>
      </c>
      <c r="AE94">
        <v>217.18</v>
      </c>
      <c r="AF94">
        <v>10610640136.309999</v>
      </c>
      <c r="AG94">
        <v>239548.07</v>
      </c>
      <c r="AH94">
        <v>0.1</v>
      </c>
      <c r="AI94">
        <v>3302.99</v>
      </c>
      <c r="AJ94">
        <v>12.15</v>
      </c>
      <c r="AK94">
        <v>5936056.6200000001</v>
      </c>
      <c r="AL94">
        <v>0.127</v>
      </c>
      <c r="AM94">
        <v>62047.67</v>
      </c>
      <c r="AN94">
        <v>491.2</v>
      </c>
      <c r="AO94">
        <v>671.21</v>
      </c>
      <c r="AP94">
        <v>329698.34999999998</v>
      </c>
      <c r="AQ94">
        <v>2398124.4700000002</v>
      </c>
      <c r="AR94" t="s">
        <v>61</v>
      </c>
      <c r="AS94" t="s">
        <v>61</v>
      </c>
      <c r="AT94" t="s">
        <v>62</v>
      </c>
      <c r="AU94" t="s">
        <v>63</v>
      </c>
    </row>
    <row r="95" spans="1:47" x14ac:dyDescent="0.25">
      <c r="A95" t="s">
        <v>352</v>
      </c>
      <c r="B95">
        <v>2024</v>
      </c>
      <c r="C95">
        <v>9</v>
      </c>
      <c r="D95" t="s">
        <v>89</v>
      </c>
      <c r="E95" s="1">
        <v>45537</v>
      </c>
      <c r="F95" s="1">
        <v>45547</v>
      </c>
      <c r="G95">
        <v>10</v>
      </c>
      <c r="H95">
        <v>4.5999999999999996</v>
      </c>
      <c r="I95" t="s">
        <v>65</v>
      </c>
      <c r="J95" t="s">
        <v>50</v>
      </c>
      <c r="K95" t="s">
        <v>223</v>
      </c>
      <c r="L95">
        <v>2710.1109999999999</v>
      </c>
      <c r="M95" t="s">
        <v>114</v>
      </c>
      <c r="N95" t="s">
        <v>69</v>
      </c>
      <c r="O95" t="s">
        <v>200</v>
      </c>
      <c r="P95" t="s">
        <v>226</v>
      </c>
      <c r="Q95" t="s">
        <v>127</v>
      </c>
      <c r="R95" t="s">
        <v>353</v>
      </c>
      <c r="S95" t="s">
        <v>186</v>
      </c>
      <c r="T95" t="s">
        <v>59</v>
      </c>
      <c r="U95" t="s">
        <v>75</v>
      </c>
      <c r="V95">
        <v>99781</v>
      </c>
      <c r="W95">
        <v>68472</v>
      </c>
      <c r="X95">
        <v>5.3</v>
      </c>
      <c r="Y95">
        <v>10.6</v>
      </c>
      <c r="Z95">
        <v>92349.68</v>
      </c>
      <c r="AB95">
        <v>22.27</v>
      </c>
      <c r="AC95">
        <v>2056627.37</v>
      </c>
      <c r="AD95">
        <v>78432583.219999999</v>
      </c>
      <c r="AE95">
        <v>280.16000000000003</v>
      </c>
      <c r="AF95">
        <v>21973672514.919998</v>
      </c>
      <c r="AG95">
        <v>79066.64</v>
      </c>
      <c r="AH95">
        <v>1.1000000000000001</v>
      </c>
      <c r="AI95">
        <v>21082.41</v>
      </c>
      <c r="AJ95">
        <v>13.13</v>
      </c>
      <c r="AK95">
        <v>0</v>
      </c>
      <c r="AL95">
        <v>0.26300000000000001</v>
      </c>
      <c r="AM95">
        <v>206277.69</v>
      </c>
      <c r="AN95">
        <v>376.9</v>
      </c>
      <c r="AO95">
        <v>452.63</v>
      </c>
      <c r="AP95">
        <v>170596.25</v>
      </c>
      <c r="AQ95">
        <v>2533650.36</v>
      </c>
      <c r="AR95" t="s">
        <v>61</v>
      </c>
      <c r="AS95" t="s">
        <v>61</v>
      </c>
      <c r="AT95" t="s">
        <v>62</v>
      </c>
      <c r="AU95" t="s">
        <v>63</v>
      </c>
    </row>
    <row r="96" spans="1:47" x14ac:dyDescent="0.25">
      <c r="A96" t="s">
        <v>354</v>
      </c>
      <c r="B96">
        <v>2020</v>
      </c>
      <c r="C96">
        <v>10</v>
      </c>
      <c r="D96" t="s">
        <v>119</v>
      </c>
      <c r="E96" s="1">
        <v>44107</v>
      </c>
      <c r="F96" s="1">
        <v>44125</v>
      </c>
      <c r="G96">
        <v>18</v>
      </c>
      <c r="H96">
        <v>5.2</v>
      </c>
      <c r="I96" t="s">
        <v>65</v>
      </c>
      <c r="J96" t="s">
        <v>78</v>
      </c>
      <c r="K96" t="s">
        <v>177</v>
      </c>
      <c r="L96">
        <v>1001.99</v>
      </c>
      <c r="M96" t="s">
        <v>90</v>
      </c>
      <c r="N96" t="s">
        <v>69</v>
      </c>
      <c r="O96" t="s">
        <v>99</v>
      </c>
      <c r="P96" t="s">
        <v>100</v>
      </c>
      <c r="Q96" t="s">
        <v>140</v>
      </c>
      <c r="R96" t="s">
        <v>355</v>
      </c>
      <c r="S96" t="s">
        <v>130</v>
      </c>
      <c r="T96" t="s">
        <v>95</v>
      </c>
      <c r="U96" t="s">
        <v>87</v>
      </c>
      <c r="V96">
        <v>98988</v>
      </c>
      <c r="W96">
        <v>58958</v>
      </c>
      <c r="X96">
        <v>22.2</v>
      </c>
      <c r="Y96">
        <v>15</v>
      </c>
      <c r="Z96">
        <v>78887.81</v>
      </c>
      <c r="AB96">
        <v>19.670000000000002</v>
      </c>
      <c r="AC96">
        <v>1551723.22</v>
      </c>
      <c r="AD96">
        <v>31673455.710000001</v>
      </c>
      <c r="AE96">
        <v>163.5</v>
      </c>
      <c r="AF96">
        <v>5178610008.5900002</v>
      </c>
      <c r="AG96">
        <v>25201.95</v>
      </c>
      <c r="AH96">
        <v>1.2</v>
      </c>
      <c r="AI96">
        <v>29092.22</v>
      </c>
      <c r="AJ96">
        <v>15.27</v>
      </c>
      <c r="AK96">
        <v>0</v>
      </c>
      <c r="AL96">
        <v>0.17299999999999999</v>
      </c>
      <c r="AM96">
        <v>54795.08</v>
      </c>
      <c r="AN96">
        <v>918</v>
      </c>
      <c r="AO96">
        <v>491.37</v>
      </c>
      <c r="AP96">
        <v>451077.66</v>
      </c>
      <c r="AQ96">
        <v>2111890.13</v>
      </c>
      <c r="AR96" t="s">
        <v>61</v>
      </c>
      <c r="AS96" t="s">
        <v>61</v>
      </c>
      <c r="AT96" t="s">
        <v>62</v>
      </c>
      <c r="AU96" t="s">
        <v>63</v>
      </c>
    </row>
    <row r="97" spans="1:47" x14ac:dyDescent="0.25">
      <c r="A97" t="s">
        <v>356</v>
      </c>
      <c r="B97">
        <v>2025</v>
      </c>
      <c r="C97">
        <v>2</v>
      </c>
      <c r="D97" t="s">
        <v>48</v>
      </c>
      <c r="E97" s="1">
        <v>45705</v>
      </c>
      <c r="F97" s="1">
        <v>45718</v>
      </c>
      <c r="G97">
        <v>13</v>
      </c>
      <c r="H97">
        <v>12.7</v>
      </c>
      <c r="I97" t="s">
        <v>49</v>
      </c>
      <c r="J97" t="s">
        <v>66</v>
      </c>
      <c r="K97" t="s">
        <v>153</v>
      </c>
      <c r="L97">
        <v>6309</v>
      </c>
      <c r="M97" t="s">
        <v>90</v>
      </c>
      <c r="N97" t="s">
        <v>168</v>
      </c>
      <c r="O97" t="s">
        <v>54</v>
      </c>
      <c r="P97" t="s">
        <v>131</v>
      </c>
      <c r="Q97" t="s">
        <v>100</v>
      </c>
      <c r="R97" t="s">
        <v>357</v>
      </c>
      <c r="S97" t="s">
        <v>156</v>
      </c>
      <c r="T97" t="s">
        <v>102</v>
      </c>
      <c r="U97" t="s">
        <v>96</v>
      </c>
      <c r="V97">
        <v>10456</v>
      </c>
      <c r="W97">
        <v>6695</v>
      </c>
      <c r="X97">
        <v>16</v>
      </c>
      <c r="Y97">
        <v>15.2</v>
      </c>
      <c r="Z97">
        <v>9737.41</v>
      </c>
      <c r="AA97">
        <v>695</v>
      </c>
      <c r="AB97">
        <v>3578.21</v>
      </c>
      <c r="AC97">
        <v>2486855.9500000002</v>
      </c>
      <c r="AD97">
        <v>19028749.25</v>
      </c>
      <c r="AE97">
        <v>283.23</v>
      </c>
      <c r="AF97">
        <v>5389512650.0799999</v>
      </c>
      <c r="AG97">
        <v>114578.49</v>
      </c>
      <c r="AH97">
        <v>0.7</v>
      </c>
      <c r="AI97">
        <v>18216.689999999999</v>
      </c>
      <c r="AJ97">
        <v>4.2</v>
      </c>
      <c r="AK97">
        <v>799207.47</v>
      </c>
      <c r="AL97">
        <v>0.27100000000000002</v>
      </c>
      <c r="AM97">
        <v>51567.91</v>
      </c>
      <c r="AN97">
        <v>307.7</v>
      </c>
      <c r="AO97">
        <v>388.29</v>
      </c>
      <c r="AP97">
        <v>119476.83</v>
      </c>
      <c r="AQ97">
        <v>2790695.87</v>
      </c>
      <c r="AR97" t="s">
        <v>61</v>
      </c>
      <c r="AS97" t="s">
        <v>124</v>
      </c>
      <c r="AT97" t="s">
        <v>62</v>
      </c>
      <c r="AU97" t="s">
        <v>63</v>
      </c>
    </row>
    <row r="98" spans="1:47" x14ac:dyDescent="0.25">
      <c r="A98" t="s">
        <v>358</v>
      </c>
      <c r="B98">
        <v>2020</v>
      </c>
      <c r="C98">
        <v>7</v>
      </c>
      <c r="D98" t="s">
        <v>89</v>
      </c>
      <c r="E98" s="1">
        <v>44026</v>
      </c>
      <c r="F98" s="1">
        <v>44041</v>
      </c>
      <c r="G98">
        <v>15</v>
      </c>
      <c r="H98">
        <v>9.1</v>
      </c>
      <c r="I98" t="s">
        <v>65</v>
      </c>
      <c r="J98" t="s">
        <v>50</v>
      </c>
      <c r="K98" t="s">
        <v>51</v>
      </c>
      <c r="L98">
        <v>2709</v>
      </c>
      <c r="M98" t="s">
        <v>52</v>
      </c>
      <c r="N98" t="s">
        <v>168</v>
      </c>
      <c r="O98" t="s">
        <v>91</v>
      </c>
      <c r="P98" t="s">
        <v>70</v>
      </c>
      <c r="Q98" t="s">
        <v>140</v>
      </c>
      <c r="R98" t="s">
        <v>359</v>
      </c>
      <c r="S98" t="s">
        <v>58</v>
      </c>
      <c r="T98" t="s">
        <v>74</v>
      </c>
      <c r="U98" t="s">
        <v>132</v>
      </c>
      <c r="V98">
        <v>199140</v>
      </c>
      <c r="W98">
        <v>137213</v>
      </c>
      <c r="X98">
        <v>4.3</v>
      </c>
      <c r="Y98">
        <v>14.2</v>
      </c>
      <c r="Z98">
        <v>153545.79</v>
      </c>
      <c r="AB98">
        <v>25.33</v>
      </c>
      <c r="AC98">
        <v>3889314.86</v>
      </c>
      <c r="AD98">
        <v>12337404.23</v>
      </c>
      <c r="AE98">
        <v>163.47</v>
      </c>
      <c r="AF98">
        <v>2016795469.48</v>
      </c>
      <c r="AG98">
        <v>69507.570000000007</v>
      </c>
      <c r="AH98">
        <v>2.7</v>
      </c>
      <c r="AI98">
        <v>57814.3</v>
      </c>
      <c r="AJ98">
        <v>10.7</v>
      </c>
      <c r="AK98">
        <v>0</v>
      </c>
      <c r="AL98">
        <v>0.26500000000000001</v>
      </c>
      <c r="AM98">
        <v>32694.12</v>
      </c>
      <c r="AN98">
        <v>819.8</v>
      </c>
      <c r="AO98">
        <v>401.36</v>
      </c>
      <c r="AP98">
        <v>329034.93</v>
      </c>
      <c r="AQ98">
        <v>4378365.78</v>
      </c>
      <c r="AR98" t="s">
        <v>61</v>
      </c>
      <c r="AS98" t="s">
        <v>61</v>
      </c>
      <c r="AT98" t="s">
        <v>62</v>
      </c>
      <c r="AU98" t="s">
        <v>63</v>
      </c>
    </row>
    <row r="99" spans="1:47" x14ac:dyDescent="0.25">
      <c r="A99" t="s">
        <v>360</v>
      </c>
      <c r="B99">
        <v>2024</v>
      </c>
      <c r="C99">
        <v>10</v>
      </c>
      <c r="D99" t="s">
        <v>119</v>
      </c>
      <c r="E99" s="1">
        <v>45594</v>
      </c>
      <c r="F99" s="1">
        <v>45620</v>
      </c>
      <c r="G99">
        <v>26</v>
      </c>
      <c r="H99">
        <v>5.5</v>
      </c>
      <c r="I99" t="s">
        <v>65</v>
      </c>
      <c r="J99" t="s">
        <v>78</v>
      </c>
      <c r="K99" t="s">
        <v>177</v>
      </c>
      <c r="L99">
        <v>1001.99</v>
      </c>
      <c r="M99" t="s">
        <v>80</v>
      </c>
      <c r="N99" t="s">
        <v>106</v>
      </c>
      <c r="O99" t="s">
        <v>99</v>
      </c>
      <c r="P99" t="s">
        <v>56</v>
      </c>
      <c r="Q99" t="s">
        <v>83</v>
      </c>
      <c r="R99" t="s">
        <v>361</v>
      </c>
      <c r="S99" t="s">
        <v>130</v>
      </c>
      <c r="T99" t="s">
        <v>86</v>
      </c>
      <c r="U99" t="s">
        <v>96</v>
      </c>
      <c r="V99">
        <v>67655</v>
      </c>
      <c r="W99">
        <v>41585</v>
      </c>
      <c r="X99">
        <v>5.6</v>
      </c>
      <c r="Y99">
        <v>13.1</v>
      </c>
      <c r="Z99">
        <v>53123.29</v>
      </c>
      <c r="AB99">
        <v>24.49</v>
      </c>
      <c r="AC99">
        <v>1300989.3700000001</v>
      </c>
      <c r="AD99">
        <v>18306285.73</v>
      </c>
      <c r="AE99">
        <v>275.74</v>
      </c>
      <c r="AF99">
        <v>5047775227.1899996</v>
      </c>
      <c r="AG99">
        <v>33663.550000000003</v>
      </c>
      <c r="AH99">
        <v>0</v>
      </c>
      <c r="AI99">
        <v>0</v>
      </c>
      <c r="AJ99">
        <v>8.8699999999999992</v>
      </c>
      <c r="AK99">
        <v>0</v>
      </c>
      <c r="AL99">
        <v>7.0999999999999994E-2</v>
      </c>
      <c r="AM99">
        <v>12997.46</v>
      </c>
      <c r="AN99">
        <v>460.3</v>
      </c>
      <c r="AO99">
        <v>670.14</v>
      </c>
      <c r="AP99">
        <v>308465.44</v>
      </c>
      <c r="AQ99">
        <v>1656115.82</v>
      </c>
      <c r="AR99" t="s">
        <v>61</v>
      </c>
      <c r="AS99" t="s">
        <v>61</v>
      </c>
      <c r="AT99" t="s">
        <v>62</v>
      </c>
      <c r="AU99" t="s">
        <v>63</v>
      </c>
    </row>
    <row r="100" spans="1:47" x14ac:dyDescent="0.25">
      <c r="A100" t="s">
        <v>362</v>
      </c>
      <c r="B100">
        <v>2023</v>
      </c>
      <c r="C100">
        <v>12</v>
      </c>
      <c r="D100" t="s">
        <v>119</v>
      </c>
      <c r="E100" s="1">
        <v>45275</v>
      </c>
      <c r="F100" s="1">
        <v>45306</v>
      </c>
      <c r="G100">
        <v>31</v>
      </c>
      <c r="H100">
        <v>15.6</v>
      </c>
      <c r="I100" t="s">
        <v>65</v>
      </c>
      <c r="J100" t="s">
        <v>66</v>
      </c>
      <c r="K100" t="s">
        <v>251</v>
      </c>
      <c r="L100">
        <v>8543.7000000000007</v>
      </c>
      <c r="M100" t="s">
        <v>52</v>
      </c>
      <c r="N100" t="s">
        <v>81</v>
      </c>
      <c r="O100" t="s">
        <v>107</v>
      </c>
      <c r="P100" t="s">
        <v>92</v>
      </c>
      <c r="Q100" t="s">
        <v>93</v>
      </c>
      <c r="R100" t="s">
        <v>363</v>
      </c>
      <c r="S100" t="s">
        <v>156</v>
      </c>
      <c r="T100" t="s">
        <v>86</v>
      </c>
      <c r="U100" t="s">
        <v>181</v>
      </c>
      <c r="V100">
        <v>12562</v>
      </c>
      <c r="W100">
        <v>8310</v>
      </c>
      <c r="X100">
        <v>16.899999999999999</v>
      </c>
      <c r="Y100">
        <v>13.4</v>
      </c>
      <c r="Z100">
        <v>9674.24</v>
      </c>
      <c r="AA100">
        <v>691</v>
      </c>
      <c r="AB100">
        <v>2568.0500000000002</v>
      </c>
      <c r="AC100">
        <v>1774522.55</v>
      </c>
      <c r="AD100">
        <v>43498575.539999999</v>
      </c>
      <c r="AE100">
        <v>286.51</v>
      </c>
      <c r="AF100">
        <v>12462776877.969999</v>
      </c>
      <c r="AG100">
        <v>140245.07999999999</v>
      </c>
      <c r="AH100">
        <v>0</v>
      </c>
      <c r="AI100">
        <v>0</v>
      </c>
      <c r="AJ100">
        <v>11.63</v>
      </c>
      <c r="AK100">
        <v>0</v>
      </c>
      <c r="AL100">
        <v>6.8000000000000005E-2</v>
      </c>
      <c r="AM100">
        <v>29579.03</v>
      </c>
      <c r="AN100">
        <v>1652.5</v>
      </c>
      <c r="AO100">
        <v>420.12</v>
      </c>
      <c r="AP100">
        <v>694248.3</v>
      </c>
      <c r="AQ100">
        <v>2638594.96</v>
      </c>
      <c r="AR100" t="s">
        <v>61</v>
      </c>
      <c r="AS100" t="s">
        <v>61</v>
      </c>
      <c r="AT100" t="s">
        <v>62</v>
      </c>
      <c r="AU100" t="s">
        <v>63</v>
      </c>
    </row>
    <row r="101" spans="1:47" x14ac:dyDescent="0.25">
      <c r="A101" t="s">
        <v>364</v>
      </c>
      <c r="B101">
        <v>2020</v>
      </c>
      <c r="C101">
        <v>10</v>
      </c>
      <c r="D101" t="s">
        <v>119</v>
      </c>
      <c r="E101" s="1">
        <v>44106</v>
      </c>
      <c r="F101" s="1">
        <v>44125</v>
      </c>
      <c r="G101">
        <v>19</v>
      </c>
      <c r="H101">
        <v>19.5</v>
      </c>
      <c r="I101" t="s">
        <v>49</v>
      </c>
      <c r="J101" t="s">
        <v>66</v>
      </c>
      <c r="K101" t="s">
        <v>245</v>
      </c>
      <c r="L101">
        <v>8905.9</v>
      </c>
      <c r="M101" t="s">
        <v>80</v>
      </c>
      <c r="N101" t="s">
        <v>81</v>
      </c>
      <c r="O101" t="s">
        <v>91</v>
      </c>
      <c r="P101" t="s">
        <v>196</v>
      </c>
      <c r="Q101" t="s">
        <v>184</v>
      </c>
      <c r="R101" t="s">
        <v>365</v>
      </c>
      <c r="S101" t="s">
        <v>137</v>
      </c>
      <c r="T101" t="s">
        <v>102</v>
      </c>
      <c r="U101" t="s">
        <v>103</v>
      </c>
      <c r="V101">
        <v>12471</v>
      </c>
      <c r="W101">
        <v>8843</v>
      </c>
      <c r="X101">
        <v>17</v>
      </c>
      <c r="Y101">
        <v>10.9</v>
      </c>
      <c r="Z101">
        <v>10970.06</v>
      </c>
      <c r="AB101">
        <v>18.63</v>
      </c>
      <c r="AC101">
        <v>204372.22</v>
      </c>
      <c r="AD101">
        <v>8581219.7300000004</v>
      </c>
      <c r="AE101">
        <v>158.97</v>
      </c>
      <c r="AF101">
        <v>1364156500.48</v>
      </c>
      <c r="AG101">
        <v>120837.17</v>
      </c>
      <c r="AH101">
        <v>0</v>
      </c>
      <c r="AI101">
        <v>0</v>
      </c>
      <c r="AJ101">
        <v>5.87</v>
      </c>
      <c r="AK101">
        <v>503717.6</v>
      </c>
      <c r="AL101">
        <v>0.17</v>
      </c>
      <c r="AM101">
        <v>14588.07</v>
      </c>
      <c r="AN101">
        <v>1039.3</v>
      </c>
      <c r="AO101">
        <v>720.8</v>
      </c>
      <c r="AP101">
        <v>749127.44</v>
      </c>
      <c r="AQ101">
        <v>1088924.8999999999</v>
      </c>
      <c r="AR101" t="s">
        <v>61</v>
      </c>
      <c r="AS101" t="s">
        <v>61</v>
      </c>
      <c r="AT101" t="s">
        <v>62</v>
      </c>
      <c r="AU101" t="s">
        <v>63</v>
      </c>
    </row>
    <row r="102" spans="1:47" x14ac:dyDescent="0.25">
      <c r="A102" t="s">
        <v>366</v>
      </c>
      <c r="B102">
        <v>2023</v>
      </c>
      <c r="C102">
        <v>2</v>
      </c>
      <c r="D102" t="s">
        <v>48</v>
      </c>
      <c r="E102" s="1">
        <v>44972</v>
      </c>
      <c r="F102" s="1">
        <v>44984</v>
      </c>
      <c r="G102">
        <v>12</v>
      </c>
      <c r="H102">
        <v>7.1</v>
      </c>
      <c r="I102" t="s">
        <v>65</v>
      </c>
      <c r="J102" t="s">
        <v>50</v>
      </c>
      <c r="K102" t="s">
        <v>145</v>
      </c>
      <c r="L102">
        <v>2710.19</v>
      </c>
      <c r="M102" t="s">
        <v>114</v>
      </c>
      <c r="N102" t="s">
        <v>106</v>
      </c>
      <c r="O102" t="s">
        <v>91</v>
      </c>
      <c r="P102" t="s">
        <v>226</v>
      </c>
      <c r="Q102" t="s">
        <v>71</v>
      </c>
      <c r="R102" t="s">
        <v>367</v>
      </c>
      <c r="S102" t="s">
        <v>170</v>
      </c>
      <c r="T102" t="s">
        <v>131</v>
      </c>
      <c r="U102" t="s">
        <v>132</v>
      </c>
      <c r="V102">
        <v>115081</v>
      </c>
      <c r="W102">
        <v>64126</v>
      </c>
      <c r="X102">
        <v>18</v>
      </c>
      <c r="Y102">
        <v>10.5</v>
      </c>
      <c r="Z102">
        <v>92397.43</v>
      </c>
      <c r="AB102">
        <v>48.68</v>
      </c>
      <c r="AC102">
        <v>4497906.8899999997</v>
      </c>
      <c r="AD102">
        <v>71040688.030000001</v>
      </c>
      <c r="AE102">
        <v>286.24</v>
      </c>
      <c r="AF102">
        <v>20334686541.709999</v>
      </c>
      <c r="AG102">
        <v>35944.239999999998</v>
      </c>
      <c r="AH102">
        <v>0</v>
      </c>
      <c r="AI102">
        <v>0</v>
      </c>
      <c r="AJ102">
        <v>6.58</v>
      </c>
      <c r="AK102">
        <v>0</v>
      </c>
      <c r="AL102">
        <v>0.158</v>
      </c>
      <c r="AM102">
        <v>112244.29</v>
      </c>
      <c r="AN102">
        <v>629.70000000000005</v>
      </c>
      <c r="AO102">
        <v>571.52</v>
      </c>
      <c r="AP102">
        <v>359886.14</v>
      </c>
      <c r="AQ102">
        <v>5005981.5599999996</v>
      </c>
      <c r="AR102" t="s">
        <v>61</v>
      </c>
      <c r="AS102" t="s">
        <v>61</v>
      </c>
      <c r="AT102" t="s">
        <v>62</v>
      </c>
      <c r="AU102" t="s">
        <v>63</v>
      </c>
    </row>
    <row r="103" spans="1:47" x14ac:dyDescent="0.25">
      <c r="A103" t="s">
        <v>368</v>
      </c>
      <c r="B103">
        <v>2021</v>
      </c>
      <c r="C103">
        <v>7</v>
      </c>
      <c r="D103" t="s">
        <v>89</v>
      </c>
      <c r="E103" s="1">
        <v>44386</v>
      </c>
      <c r="F103" s="1">
        <v>44395</v>
      </c>
      <c r="G103">
        <v>9</v>
      </c>
      <c r="H103">
        <v>5.2</v>
      </c>
      <c r="I103" t="s">
        <v>49</v>
      </c>
      <c r="J103" t="s">
        <v>112</v>
      </c>
      <c r="K103" t="s">
        <v>343</v>
      </c>
      <c r="L103">
        <v>2523.1</v>
      </c>
      <c r="M103" t="s">
        <v>90</v>
      </c>
      <c r="N103" t="s">
        <v>168</v>
      </c>
      <c r="O103" t="s">
        <v>200</v>
      </c>
      <c r="P103" t="s">
        <v>204</v>
      </c>
      <c r="Q103" t="s">
        <v>56</v>
      </c>
      <c r="R103" t="s">
        <v>305</v>
      </c>
      <c r="S103" t="s">
        <v>130</v>
      </c>
      <c r="T103" t="s">
        <v>86</v>
      </c>
      <c r="U103" t="s">
        <v>96</v>
      </c>
      <c r="V103">
        <v>69474</v>
      </c>
      <c r="W103">
        <v>50041</v>
      </c>
      <c r="X103">
        <v>24.8</v>
      </c>
      <c r="Y103">
        <v>14.9</v>
      </c>
      <c r="Z103">
        <v>59165.73</v>
      </c>
      <c r="AB103">
        <v>25.1</v>
      </c>
      <c r="AC103">
        <v>1485059.82</v>
      </c>
      <c r="AD103">
        <v>41562742.009999998</v>
      </c>
      <c r="AE103">
        <v>171.01</v>
      </c>
      <c r="AF103">
        <v>7107644511.1300001</v>
      </c>
      <c r="AG103">
        <v>136184.67000000001</v>
      </c>
      <c r="AH103">
        <v>1</v>
      </c>
      <c r="AI103">
        <v>32823.58</v>
      </c>
      <c r="AJ103">
        <v>23.26</v>
      </c>
      <c r="AK103">
        <v>9667493.7899999991</v>
      </c>
      <c r="AL103">
        <v>8.5000000000000006E-2</v>
      </c>
      <c r="AM103">
        <v>35328.33</v>
      </c>
      <c r="AN103">
        <v>272</v>
      </c>
      <c r="AO103">
        <v>701.19</v>
      </c>
      <c r="AP103">
        <v>190723.68</v>
      </c>
      <c r="AQ103">
        <v>1880120.08</v>
      </c>
      <c r="AR103" t="s">
        <v>61</v>
      </c>
      <c r="AS103" t="s">
        <v>61</v>
      </c>
      <c r="AT103" t="s">
        <v>62</v>
      </c>
      <c r="AU103" t="s">
        <v>63</v>
      </c>
    </row>
    <row r="104" spans="1:47" x14ac:dyDescent="0.25">
      <c r="A104" t="s">
        <v>369</v>
      </c>
      <c r="B104">
        <v>2022</v>
      </c>
      <c r="C104">
        <v>7</v>
      </c>
      <c r="D104" t="s">
        <v>89</v>
      </c>
      <c r="E104" s="1">
        <v>44749</v>
      </c>
      <c r="F104" s="1">
        <v>44757</v>
      </c>
      <c r="G104">
        <v>8</v>
      </c>
      <c r="H104">
        <v>17.399999999999999</v>
      </c>
      <c r="I104" t="s">
        <v>65</v>
      </c>
      <c r="J104" t="s">
        <v>50</v>
      </c>
      <c r="K104" t="s">
        <v>51</v>
      </c>
      <c r="L104">
        <v>2709</v>
      </c>
      <c r="M104" t="s">
        <v>114</v>
      </c>
      <c r="N104" t="s">
        <v>53</v>
      </c>
      <c r="O104" t="s">
        <v>54</v>
      </c>
      <c r="P104" t="s">
        <v>100</v>
      </c>
      <c r="Q104" t="s">
        <v>108</v>
      </c>
      <c r="R104" t="s">
        <v>370</v>
      </c>
      <c r="S104" t="s">
        <v>170</v>
      </c>
      <c r="T104" t="s">
        <v>102</v>
      </c>
      <c r="U104" t="s">
        <v>213</v>
      </c>
      <c r="V104">
        <v>127385</v>
      </c>
      <c r="W104">
        <v>86391</v>
      </c>
      <c r="X104">
        <v>24.4</v>
      </c>
      <c r="Y104">
        <v>15.5</v>
      </c>
      <c r="Z104">
        <v>112083.4</v>
      </c>
      <c r="AB104">
        <v>29.76</v>
      </c>
      <c r="AC104">
        <v>3335601.98</v>
      </c>
      <c r="AD104">
        <v>10031464.300000001</v>
      </c>
      <c r="AE104">
        <v>213.05</v>
      </c>
      <c r="AF104">
        <v>2137203469.1199999</v>
      </c>
      <c r="AG104">
        <v>34016.03</v>
      </c>
      <c r="AH104">
        <v>0</v>
      </c>
      <c r="AI104">
        <v>0</v>
      </c>
      <c r="AJ104">
        <v>3.31</v>
      </c>
      <c r="AK104">
        <v>0</v>
      </c>
      <c r="AL104">
        <v>0.309</v>
      </c>
      <c r="AM104">
        <v>30997.22</v>
      </c>
      <c r="AN104">
        <v>275.89999999999998</v>
      </c>
      <c r="AO104">
        <v>592.5</v>
      </c>
      <c r="AP104">
        <v>163470.75</v>
      </c>
      <c r="AQ104">
        <v>3564085.98</v>
      </c>
      <c r="AR104" t="s">
        <v>61</v>
      </c>
      <c r="AS104" t="s">
        <v>61</v>
      </c>
      <c r="AT104" t="s">
        <v>62</v>
      </c>
      <c r="AU104" t="s">
        <v>63</v>
      </c>
    </row>
    <row r="105" spans="1:47" x14ac:dyDescent="0.25">
      <c r="A105" t="s">
        <v>371</v>
      </c>
      <c r="B105">
        <v>2025</v>
      </c>
      <c r="C105">
        <v>5</v>
      </c>
      <c r="D105" t="s">
        <v>77</v>
      </c>
      <c r="E105" s="1">
        <v>45791</v>
      </c>
      <c r="F105" s="1">
        <v>45809</v>
      </c>
      <c r="G105">
        <v>18</v>
      </c>
      <c r="H105">
        <v>20.3</v>
      </c>
      <c r="I105" t="s">
        <v>65</v>
      </c>
      <c r="J105" t="s">
        <v>50</v>
      </c>
      <c r="K105" t="s">
        <v>223</v>
      </c>
      <c r="L105">
        <v>2710.1109999999999</v>
      </c>
      <c r="M105" t="s">
        <v>52</v>
      </c>
      <c r="N105" t="s">
        <v>53</v>
      </c>
      <c r="O105" t="s">
        <v>99</v>
      </c>
      <c r="P105" t="s">
        <v>92</v>
      </c>
      <c r="Q105" t="s">
        <v>164</v>
      </c>
      <c r="R105" t="s">
        <v>372</v>
      </c>
      <c r="S105" t="s">
        <v>123</v>
      </c>
      <c r="T105" t="s">
        <v>95</v>
      </c>
      <c r="U105" t="s">
        <v>60</v>
      </c>
      <c r="V105">
        <v>58064</v>
      </c>
      <c r="W105">
        <v>33504</v>
      </c>
      <c r="X105">
        <v>1.6</v>
      </c>
      <c r="Y105">
        <v>12.6</v>
      </c>
      <c r="Z105">
        <v>54416.44</v>
      </c>
      <c r="AB105">
        <v>17.77</v>
      </c>
      <c r="AC105">
        <v>966980.14</v>
      </c>
      <c r="AD105">
        <v>40938031.979999997</v>
      </c>
      <c r="AE105">
        <v>278.99</v>
      </c>
      <c r="AF105">
        <v>11421301542.1</v>
      </c>
      <c r="AG105">
        <v>49397.89</v>
      </c>
      <c r="AH105">
        <v>0</v>
      </c>
      <c r="AI105">
        <v>0</v>
      </c>
      <c r="AJ105">
        <v>13.74</v>
      </c>
      <c r="AK105">
        <v>0</v>
      </c>
      <c r="AL105">
        <v>0.34</v>
      </c>
      <c r="AM105">
        <v>139189.31</v>
      </c>
      <c r="AN105">
        <v>494.5</v>
      </c>
      <c r="AO105">
        <v>552.46</v>
      </c>
      <c r="AP105">
        <v>273191.46999999997</v>
      </c>
      <c r="AQ105">
        <v>1428758.81</v>
      </c>
      <c r="AR105" t="s">
        <v>61</v>
      </c>
      <c r="AS105" t="s">
        <v>61</v>
      </c>
      <c r="AT105" t="s">
        <v>62</v>
      </c>
      <c r="AU105" t="s">
        <v>63</v>
      </c>
    </row>
    <row r="106" spans="1:47" x14ac:dyDescent="0.25">
      <c r="A106" t="s">
        <v>373</v>
      </c>
      <c r="B106">
        <v>2025</v>
      </c>
      <c r="C106">
        <v>8</v>
      </c>
      <c r="D106" t="s">
        <v>89</v>
      </c>
      <c r="E106" s="1">
        <v>45890</v>
      </c>
      <c r="F106" s="1">
        <v>45903</v>
      </c>
      <c r="G106">
        <v>13</v>
      </c>
      <c r="H106">
        <v>20.9</v>
      </c>
      <c r="I106" t="s">
        <v>49</v>
      </c>
      <c r="J106" t="s">
        <v>134</v>
      </c>
      <c r="K106" t="s">
        <v>135</v>
      </c>
      <c r="L106">
        <v>9999.0098999999991</v>
      </c>
      <c r="M106" t="s">
        <v>80</v>
      </c>
      <c r="N106" t="s">
        <v>168</v>
      </c>
      <c r="O106" t="s">
        <v>54</v>
      </c>
      <c r="P106" t="s">
        <v>140</v>
      </c>
      <c r="Q106" t="s">
        <v>56</v>
      </c>
      <c r="R106" t="s">
        <v>374</v>
      </c>
      <c r="S106" t="s">
        <v>137</v>
      </c>
      <c r="T106" t="s">
        <v>148</v>
      </c>
      <c r="U106" t="s">
        <v>110</v>
      </c>
      <c r="V106">
        <v>9604</v>
      </c>
      <c r="W106">
        <v>5393</v>
      </c>
      <c r="X106">
        <v>12</v>
      </c>
      <c r="Y106">
        <v>15.9</v>
      </c>
      <c r="Z106">
        <v>7713.65</v>
      </c>
      <c r="AB106">
        <v>15.49</v>
      </c>
      <c r="AC106">
        <v>119484.44</v>
      </c>
      <c r="AD106">
        <v>6762865.5</v>
      </c>
      <c r="AE106">
        <v>277.16000000000003</v>
      </c>
      <c r="AF106">
        <v>1874395801.98</v>
      </c>
      <c r="AG106">
        <v>160603.17000000001</v>
      </c>
      <c r="AH106">
        <v>0</v>
      </c>
      <c r="AI106">
        <v>0</v>
      </c>
      <c r="AJ106">
        <v>1.44</v>
      </c>
      <c r="AK106">
        <v>97385.26</v>
      </c>
      <c r="AL106">
        <v>0.25900000000000001</v>
      </c>
      <c r="AM106">
        <v>17515.82</v>
      </c>
      <c r="AN106">
        <v>319.39999999999998</v>
      </c>
      <c r="AO106">
        <v>406.9</v>
      </c>
      <c r="AP106">
        <v>129963.86</v>
      </c>
      <c r="AQ106">
        <v>427567.29</v>
      </c>
      <c r="AR106" t="s">
        <v>61</v>
      </c>
      <c r="AS106" t="s">
        <v>61</v>
      </c>
      <c r="AT106" t="s">
        <v>62</v>
      </c>
      <c r="AU106" t="s">
        <v>63</v>
      </c>
    </row>
    <row r="107" spans="1:47" x14ac:dyDescent="0.25">
      <c r="A107" t="s">
        <v>375</v>
      </c>
      <c r="B107">
        <v>2023</v>
      </c>
      <c r="C107">
        <v>5</v>
      </c>
      <c r="D107" t="s">
        <v>77</v>
      </c>
      <c r="E107" s="1">
        <v>45071</v>
      </c>
      <c r="F107" s="1">
        <v>45097</v>
      </c>
      <c r="G107">
        <v>26</v>
      </c>
      <c r="H107">
        <v>7.1</v>
      </c>
      <c r="I107" t="s">
        <v>65</v>
      </c>
      <c r="J107" t="s">
        <v>112</v>
      </c>
      <c r="K107" t="s">
        <v>126</v>
      </c>
      <c r="L107">
        <v>2701.12</v>
      </c>
      <c r="M107" t="s">
        <v>114</v>
      </c>
      <c r="N107" t="s">
        <v>53</v>
      </c>
      <c r="O107" t="s">
        <v>54</v>
      </c>
      <c r="P107" t="s">
        <v>226</v>
      </c>
      <c r="Q107" t="s">
        <v>127</v>
      </c>
      <c r="R107" t="s">
        <v>376</v>
      </c>
      <c r="S107" t="s">
        <v>130</v>
      </c>
      <c r="T107" t="s">
        <v>148</v>
      </c>
      <c r="U107" t="s">
        <v>103</v>
      </c>
      <c r="V107">
        <v>69689</v>
      </c>
      <c r="W107">
        <v>46903</v>
      </c>
      <c r="X107">
        <v>20.5</v>
      </c>
      <c r="Y107">
        <v>12.6</v>
      </c>
      <c r="Z107">
        <v>53641.55</v>
      </c>
      <c r="AB107">
        <v>16.07</v>
      </c>
      <c r="AC107">
        <v>862019.71</v>
      </c>
      <c r="AD107">
        <v>5212885.83</v>
      </c>
      <c r="AE107">
        <v>286.92</v>
      </c>
      <c r="AF107">
        <v>1495681202.3399999</v>
      </c>
      <c r="AG107">
        <v>29638.57</v>
      </c>
      <c r="AH107">
        <v>1.1000000000000001</v>
      </c>
      <c r="AI107">
        <v>23929.84</v>
      </c>
      <c r="AJ107">
        <v>15.6</v>
      </c>
      <c r="AK107">
        <v>0</v>
      </c>
      <c r="AL107">
        <v>0.20799999999999999</v>
      </c>
      <c r="AM107">
        <v>10842.8</v>
      </c>
      <c r="AN107">
        <v>525.9</v>
      </c>
      <c r="AO107">
        <v>704.64</v>
      </c>
      <c r="AP107">
        <v>370570.18</v>
      </c>
      <c r="AQ107">
        <v>1297001.1000000001</v>
      </c>
      <c r="AR107" t="s">
        <v>61</v>
      </c>
      <c r="AS107" t="s">
        <v>61</v>
      </c>
      <c r="AT107" t="s">
        <v>62</v>
      </c>
      <c r="AU107" t="s">
        <v>63</v>
      </c>
    </row>
    <row r="108" spans="1:47" x14ac:dyDescent="0.25">
      <c r="A108" t="s">
        <v>377</v>
      </c>
      <c r="B108">
        <v>2022</v>
      </c>
      <c r="C108">
        <v>12</v>
      </c>
      <c r="D108" t="s">
        <v>119</v>
      </c>
      <c r="E108" s="1">
        <v>44915</v>
      </c>
      <c r="F108" s="1">
        <v>44926</v>
      </c>
      <c r="G108">
        <v>11</v>
      </c>
      <c r="H108">
        <v>6.2</v>
      </c>
      <c r="I108" t="s">
        <v>49</v>
      </c>
      <c r="J108" t="s">
        <v>50</v>
      </c>
      <c r="K108" t="s">
        <v>51</v>
      </c>
      <c r="L108">
        <v>2709</v>
      </c>
      <c r="M108" t="s">
        <v>80</v>
      </c>
      <c r="N108" t="s">
        <v>106</v>
      </c>
      <c r="O108" t="s">
        <v>99</v>
      </c>
      <c r="P108" t="s">
        <v>164</v>
      </c>
      <c r="Q108" t="s">
        <v>92</v>
      </c>
      <c r="R108" t="s">
        <v>378</v>
      </c>
      <c r="S108" t="s">
        <v>186</v>
      </c>
      <c r="T108" t="s">
        <v>102</v>
      </c>
      <c r="U108" t="s">
        <v>143</v>
      </c>
      <c r="V108">
        <v>100386</v>
      </c>
      <c r="W108">
        <v>55597</v>
      </c>
      <c r="X108">
        <v>12.6</v>
      </c>
      <c r="Y108">
        <v>13.2</v>
      </c>
      <c r="Z108">
        <v>86987.08</v>
      </c>
      <c r="AB108">
        <v>13.25</v>
      </c>
      <c r="AC108">
        <v>1152578.81</v>
      </c>
      <c r="AD108">
        <v>5949046.4000000004</v>
      </c>
      <c r="AE108">
        <v>214.14</v>
      </c>
      <c r="AF108">
        <v>1273928796.0999999</v>
      </c>
      <c r="AG108">
        <v>209471.41</v>
      </c>
      <c r="AH108">
        <v>1.8</v>
      </c>
      <c r="AI108">
        <v>14936.12</v>
      </c>
      <c r="AJ108">
        <v>19.010000000000002</v>
      </c>
      <c r="AK108">
        <v>1130913.72</v>
      </c>
      <c r="AL108">
        <v>9.0999999999999998E-2</v>
      </c>
      <c r="AM108">
        <v>5413.63</v>
      </c>
      <c r="AN108">
        <v>259.7</v>
      </c>
      <c r="AO108">
        <v>354.85</v>
      </c>
      <c r="AP108">
        <v>92154.54</v>
      </c>
      <c r="AQ108">
        <v>1474554.51</v>
      </c>
      <c r="AR108" t="s">
        <v>61</v>
      </c>
      <c r="AS108" t="s">
        <v>61</v>
      </c>
      <c r="AT108" t="s">
        <v>62</v>
      </c>
      <c r="AU108" t="s">
        <v>63</v>
      </c>
    </row>
    <row r="109" spans="1:47" x14ac:dyDescent="0.25">
      <c r="A109" t="s">
        <v>379</v>
      </c>
      <c r="B109">
        <v>2020</v>
      </c>
      <c r="C109">
        <v>9</v>
      </c>
      <c r="D109" t="s">
        <v>89</v>
      </c>
      <c r="E109" s="1">
        <v>44076</v>
      </c>
      <c r="F109" s="1">
        <v>44088</v>
      </c>
      <c r="G109">
        <v>12</v>
      </c>
      <c r="H109">
        <v>3</v>
      </c>
      <c r="I109" t="s">
        <v>65</v>
      </c>
      <c r="J109" t="s">
        <v>112</v>
      </c>
      <c r="K109" t="s">
        <v>199</v>
      </c>
      <c r="L109">
        <v>7204.49</v>
      </c>
      <c r="M109" t="s">
        <v>68</v>
      </c>
      <c r="N109" t="s">
        <v>168</v>
      </c>
      <c r="O109" t="s">
        <v>189</v>
      </c>
      <c r="P109" t="s">
        <v>82</v>
      </c>
      <c r="Q109" t="s">
        <v>121</v>
      </c>
      <c r="R109" t="s">
        <v>380</v>
      </c>
      <c r="S109" t="s">
        <v>161</v>
      </c>
      <c r="T109" t="s">
        <v>187</v>
      </c>
      <c r="U109" t="s">
        <v>96</v>
      </c>
      <c r="V109">
        <v>23530</v>
      </c>
      <c r="W109">
        <v>16915</v>
      </c>
      <c r="X109">
        <v>11.9</v>
      </c>
      <c r="Y109">
        <v>11.9</v>
      </c>
      <c r="Z109">
        <v>19824.03</v>
      </c>
      <c r="AB109">
        <v>44.2</v>
      </c>
      <c r="AC109">
        <v>876222.13</v>
      </c>
      <c r="AD109">
        <v>20247867.760000002</v>
      </c>
      <c r="AE109">
        <v>167.6</v>
      </c>
      <c r="AF109">
        <v>3393542636.5799999</v>
      </c>
      <c r="AG109">
        <v>129645.7</v>
      </c>
      <c r="AH109">
        <v>1.6</v>
      </c>
      <c r="AI109">
        <v>17540.599999999999</v>
      </c>
      <c r="AJ109">
        <v>12.21</v>
      </c>
      <c r="AK109">
        <v>0</v>
      </c>
      <c r="AL109">
        <v>9.5000000000000001E-2</v>
      </c>
      <c r="AM109">
        <v>19235.47</v>
      </c>
      <c r="AN109">
        <v>533.9</v>
      </c>
      <c r="AO109">
        <v>540.41</v>
      </c>
      <c r="AP109">
        <v>288524.90000000002</v>
      </c>
      <c r="AQ109">
        <v>1331168.8</v>
      </c>
      <c r="AR109" t="s">
        <v>61</v>
      </c>
      <c r="AS109" t="s">
        <v>61</v>
      </c>
      <c r="AT109" t="s">
        <v>62</v>
      </c>
      <c r="AU109" t="s">
        <v>63</v>
      </c>
    </row>
    <row r="110" spans="1:47" x14ac:dyDescent="0.25">
      <c r="A110" t="s">
        <v>381</v>
      </c>
      <c r="B110">
        <v>2022</v>
      </c>
      <c r="C110">
        <v>9</v>
      </c>
      <c r="D110" t="s">
        <v>89</v>
      </c>
      <c r="E110" s="1">
        <v>44821</v>
      </c>
      <c r="F110" s="1">
        <v>44840</v>
      </c>
      <c r="G110">
        <v>19</v>
      </c>
      <c r="H110">
        <v>19</v>
      </c>
      <c r="I110" t="s">
        <v>49</v>
      </c>
      <c r="J110" t="s">
        <v>50</v>
      </c>
      <c r="K110" t="s">
        <v>145</v>
      </c>
      <c r="L110">
        <v>2710.19</v>
      </c>
      <c r="M110" t="s">
        <v>90</v>
      </c>
      <c r="N110" t="s">
        <v>106</v>
      </c>
      <c r="O110" t="s">
        <v>200</v>
      </c>
      <c r="P110" t="s">
        <v>140</v>
      </c>
      <c r="Q110" t="s">
        <v>70</v>
      </c>
      <c r="R110" t="s">
        <v>382</v>
      </c>
      <c r="S110" t="s">
        <v>170</v>
      </c>
      <c r="T110" t="s">
        <v>148</v>
      </c>
      <c r="U110" t="s">
        <v>132</v>
      </c>
      <c r="V110">
        <v>91936</v>
      </c>
      <c r="W110">
        <v>51271</v>
      </c>
      <c r="X110">
        <v>21.2</v>
      </c>
      <c r="Y110">
        <v>14</v>
      </c>
      <c r="Z110">
        <v>82553.3</v>
      </c>
      <c r="AB110">
        <v>30.78</v>
      </c>
      <c r="AC110">
        <v>2540990.5699999998</v>
      </c>
      <c r="AD110">
        <v>58901779.549999997</v>
      </c>
      <c r="AE110">
        <v>217.85</v>
      </c>
      <c r="AF110">
        <v>12831752674.969999</v>
      </c>
      <c r="AG110">
        <v>224639.9</v>
      </c>
      <c r="AH110">
        <v>2.2000000000000002</v>
      </c>
      <c r="AI110">
        <v>43593.63</v>
      </c>
      <c r="AJ110">
        <v>11.54</v>
      </c>
      <c r="AK110">
        <v>6797265.3600000003</v>
      </c>
      <c r="AL110">
        <v>0.24099999999999999</v>
      </c>
      <c r="AM110">
        <v>141953.29</v>
      </c>
      <c r="AN110">
        <v>965.3</v>
      </c>
      <c r="AO110">
        <v>604.66999999999996</v>
      </c>
      <c r="AP110">
        <v>583687.94999999995</v>
      </c>
      <c r="AQ110">
        <v>3534865.34</v>
      </c>
      <c r="AR110" t="s">
        <v>61</v>
      </c>
      <c r="AS110" t="s">
        <v>61</v>
      </c>
      <c r="AT110" t="s">
        <v>293</v>
      </c>
      <c r="AU110" t="s">
        <v>63</v>
      </c>
    </row>
    <row r="111" spans="1:47" x14ac:dyDescent="0.25">
      <c r="A111" t="s">
        <v>383</v>
      </c>
      <c r="B111">
        <v>2021</v>
      </c>
      <c r="C111">
        <v>10</v>
      </c>
      <c r="D111" t="s">
        <v>119</v>
      </c>
      <c r="E111" s="1">
        <v>44483</v>
      </c>
      <c r="F111" s="1">
        <v>44510</v>
      </c>
      <c r="G111">
        <v>27</v>
      </c>
      <c r="H111">
        <v>15.3</v>
      </c>
      <c r="I111" t="s">
        <v>49</v>
      </c>
      <c r="J111" t="s">
        <v>66</v>
      </c>
      <c r="K111" t="s">
        <v>245</v>
      </c>
      <c r="L111">
        <v>8905.9</v>
      </c>
      <c r="M111" t="s">
        <v>52</v>
      </c>
      <c r="N111" t="s">
        <v>168</v>
      </c>
      <c r="O111" t="s">
        <v>54</v>
      </c>
      <c r="P111" t="s">
        <v>127</v>
      </c>
      <c r="Q111" t="s">
        <v>82</v>
      </c>
      <c r="R111" t="s">
        <v>384</v>
      </c>
      <c r="S111" t="s">
        <v>137</v>
      </c>
      <c r="T111" t="s">
        <v>131</v>
      </c>
      <c r="U111" t="s">
        <v>87</v>
      </c>
      <c r="V111">
        <v>12177</v>
      </c>
      <c r="W111">
        <v>6903</v>
      </c>
      <c r="X111">
        <v>2</v>
      </c>
      <c r="Y111">
        <v>10.1</v>
      </c>
      <c r="Z111">
        <v>9981.14</v>
      </c>
      <c r="AB111">
        <v>14.2</v>
      </c>
      <c r="AC111">
        <v>141732.19</v>
      </c>
      <c r="AD111">
        <v>7651242.4900000002</v>
      </c>
      <c r="AE111">
        <v>166.5</v>
      </c>
      <c r="AF111">
        <v>1273931874.5899999</v>
      </c>
      <c r="AG111">
        <v>188296.94</v>
      </c>
      <c r="AH111">
        <v>0</v>
      </c>
      <c r="AI111">
        <v>0</v>
      </c>
      <c r="AJ111">
        <v>1.8</v>
      </c>
      <c r="AK111">
        <v>137722.35999999999</v>
      </c>
      <c r="AL111">
        <v>7.0999999999999994E-2</v>
      </c>
      <c r="AM111">
        <v>5432.38</v>
      </c>
      <c r="AN111">
        <v>1438</v>
      </c>
      <c r="AO111">
        <v>645</v>
      </c>
      <c r="AP111">
        <v>927510</v>
      </c>
      <c r="AQ111">
        <v>1262971.51</v>
      </c>
      <c r="AR111" t="s">
        <v>61</v>
      </c>
      <c r="AS111" t="s">
        <v>124</v>
      </c>
      <c r="AT111" t="s">
        <v>62</v>
      </c>
      <c r="AU111" t="s">
        <v>63</v>
      </c>
    </row>
    <row r="112" spans="1:47" x14ac:dyDescent="0.25">
      <c r="A112" t="s">
        <v>385</v>
      </c>
      <c r="B112">
        <v>2025</v>
      </c>
      <c r="C112">
        <v>4</v>
      </c>
      <c r="D112" t="s">
        <v>77</v>
      </c>
      <c r="E112" s="1">
        <v>45758</v>
      </c>
      <c r="F112" s="1">
        <v>45772</v>
      </c>
      <c r="G112">
        <v>14</v>
      </c>
      <c r="H112">
        <v>1.4</v>
      </c>
      <c r="I112" t="s">
        <v>65</v>
      </c>
      <c r="J112" t="s">
        <v>50</v>
      </c>
      <c r="K112" t="s">
        <v>183</v>
      </c>
      <c r="L112">
        <v>2710.19</v>
      </c>
      <c r="M112" t="s">
        <v>52</v>
      </c>
      <c r="N112" t="s">
        <v>106</v>
      </c>
      <c r="O112" t="s">
        <v>200</v>
      </c>
      <c r="P112" t="s">
        <v>128</v>
      </c>
      <c r="Q112" t="s">
        <v>140</v>
      </c>
      <c r="R112" t="s">
        <v>386</v>
      </c>
      <c r="S112" t="s">
        <v>186</v>
      </c>
      <c r="T112" t="s">
        <v>162</v>
      </c>
      <c r="U112" t="s">
        <v>259</v>
      </c>
      <c r="V112">
        <v>98658</v>
      </c>
      <c r="W112">
        <v>59491</v>
      </c>
      <c r="X112">
        <v>19.3</v>
      </c>
      <c r="Y112">
        <v>11.8</v>
      </c>
      <c r="Z112">
        <v>81195.08</v>
      </c>
      <c r="AB112">
        <v>16.010000000000002</v>
      </c>
      <c r="AC112">
        <v>1299933.23</v>
      </c>
      <c r="AD112">
        <v>49913051.530000001</v>
      </c>
      <c r="AE112">
        <v>282.75</v>
      </c>
      <c r="AF112">
        <v>14112915320.110001</v>
      </c>
      <c r="AG112">
        <v>170422.09</v>
      </c>
      <c r="AH112">
        <v>0</v>
      </c>
      <c r="AI112">
        <v>0</v>
      </c>
      <c r="AJ112">
        <v>2.0499999999999998</v>
      </c>
      <c r="AK112">
        <v>0</v>
      </c>
      <c r="AL112">
        <v>0.34</v>
      </c>
      <c r="AM112">
        <v>169704.38</v>
      </c>
      <c r="AN112">
        <v>640.79999999999995</v>
      </c>
      <c r="AO112">
        <v>599.87</v>
      </c>
      <c r="AP112">
        <v>384396.7</v>
      </c>
      <c r="AQ112">
        <v>2024456.4</v>
      </c>
      <c r="AR112" t="s">
        <v>61</v>
      </c>
      <c r="AS112" t="s">
        <v>61</v>
      </c>
      <c r="AT112" t="s">
        <v>62</v>
      </c>
      <c r="AU112" t="s">
        <v>63</v>
      </c>
    </row>
    <row r="113" spans="1:47" x14ac:dyDescent="0.25">
      <c r="A113" t="s">
        <v>387</v>
      </c>
      <c r="B113">
        <v>2025</v>
      </c>
      <c r="C113">
        <v>8</v>
      </c>
      <c r="D113" t="s">
        <v>89</v>
      </c>
      <c r="E113" s="1">
        <v>45896</v>
      </c>
      <c r="F113" s="1">
        <v>45917</v>
      </c>
      <c r="G113">
        <v>21</v>
      </c>
      <c r="H113">
        <v>17</v>
      </c>
      <c r="I113" t="s">
        <v>49</v>
      </c>
      <c r="J113" t="s">
        <v>66</v>
      </c>
      <c r="K113" t="s">
        <v>245</v>
      </c>
      <c r="L113">
        <v>8905.9</v>
      </c>
      <c r="M113" t="s">
        <v>98</v>
      </c>
      <c r="N113" t="s">
        <v>168</v>
      </c>
      <c r="O113" t="s">
        <v>107</v>
      </c>
      <c r="P113" t="s">
        <v>83</v>
      </c>
      <c r="Q113" t="s">
        <v>70</v>
      </c>
      <c r="R113" t="s">
        <v>280</v>
      </c>
      <c r="S113" t="s">
        <v>73</v>
      </c>
      <c r="T113" t="s">
        <v>86</v>
      </c>
      <c r="U113" t="s">
        <v>110</v>
      </c>
      <c r="V113">
        <v>8236</v>
      </c>
      <c r="W113">
        <v>6125</v>
      </c>
      <c r="X113">
        <v>2</v>
      </c>
      <c r="Y113">
        <v>13.6</v>
      </c>
      <c r="Z113">
        <v>6965.22</v>
      </c>
      <c r="AB113">
        <v>18.79</v>
      </c>
      <c r="AC113">
        <v>130876.48</v>
      </c>
      <c r="AD113">
        <v>2850516.29</v>
      </c>
      <c r="AE113">
        <v>281.14999999999998</v>
      </c>
      <c r="AF113">
        <v>801422654.92999995</v>
      </c>
      <c r="AG113">
        <v>197038.94</v>
      </c>
      <c r="AH113">
        <v>0</v>
      </c>
      <c r="AI113">
        <v>0</v>
      </c>
      <c r="AJ113">
        <v>7.32</v>
      </c>
      <c r="AK113">
        <v>208657.79</v>
      </c>
      <c r="AL113">
        <v>0.34399999999999997</v>
      </c>
      <c r="AM113">
        <v>9805.7800000000007</v>
      </c>
      <c r="AN113">
        <v>804.2</v>
      </c>
      <c r="AO113">
        <v>649.23</v>
      </c>
      <c r="AP113">
        <v>522110.77</v>
      </c>
      <c r="AQ113">
        <v>859831.97</v>
      </c>
      <c r="AR113" t="s">
        <v>61</v>
      </c>
      <c r="AS113" t="s">
        <v>61</v>
      </c>
      <c r="AT113" t="s">
        <v>62</v>
      </c>
      <c r="AU113" t="s">
        <v>63</v>
      </c>
    </row>
    <row r="114" spans="1:47" x14ac:dyDescent="0.25">
      <c r="A114" t="s">
        <v>388</v>
      </c>
      <c r="B114">
        <v>2020</v>
      </c>
      <c r="C114">
        <v>6</v>
      </c>
      <c r="D114" t="s">
        <v>77</v>
      </c>
      <c r="E114" s="1">
        <v>43990</v>
      </c>
      <c r="F114" s="1">
        <v>43999</v>
      </c>
      <c r="G114">
        <v>9</v>
      </c>
      <c r="H114">
        <v>5.8</v>
      </c>
      <c r="I114" t="s">
        <v>49</v>
      </c>
      <c r="J114" t="s">
        <v>239</v>
      </c>
      <c r="K114" t="s">
        <v>270</v>
      </c>
      <c r="L114">
        <v>2710.1990999999998</v>
      </c>
      <c r="M114" t="s">
        <v>114</v>
      </c>
      <c r="N114" t="s">
        <v>69</v>
      </c>
      <c r="O114" t="s">
        <v>91</v>
      </c>
      <c r="P114" t="s">
        <v>257</v>
      </c>
      <c r="Q114" t="s">
        <v>82</v>
      </c>
      <c r="R114" t="s">
        <v>389</v>
      </c>
      <c r="S114" t="s">
        <v>142</v>
      </c>
      <c r="T114" t="s">
        <v>148</v>
      </c>
      <c r="U114" t="s">
        <v>181</v>
      </c>
      <c r="V114">
        <v>65565</v>
      </c>
      <c r="W114">
        <v>48427</v>
      </c>
      <c r="X114">
        <v>15.7</v>
      </c>
      <c r="Y114">
        <v>15.3</v>
      </c>
      <c r="Z114">
        <v>56529.64</v>
      </c>
      <c r="AB114">
        <v>33.659999999999997</v>
      </c>
      <c r="AC114">
        <v>1902787.68</v>
      </c>
      <c r="AD114">
        <v>23476194.199999999</v>
      </c>
      <c r="AE114">
        <v>161.38</v>
      </c>
      <c r="AF114">
        <v>3788588220</v>
      </c>
      <c r="AG114">
        <v>233099.66</v>
      </c>
      <c r="AH114">
        <v>0</v>
      </c>
      <c r="AI114">
        <v>0</v>
      </c>
      <c r="AJ114">
        <v>3.04</v>
      </c>
      <c r="AK114">
        <v>713676.3</v>
      </c>
      <c r="AL114">
        <v>0.109</v>
      </c>
      <c r="AM114">
        <v>25589.05</v>
      </c>
      <c r="AN114">
        <v>367.5</v>
      </c>
      <c r="AO114">
        <v>464.36</v>
      </c>
      <c r="AP114">
        <v>170652.3</v>
      </c>
      <c r="AQ114">
        <v>2332128.69</v>
      </c>
      <c r="AR114" t="s">
        <v>61</v>
      </c>
      <c r="AS114" t="s">
        <v>61</v>
      </c>
      <c r="AT114" t="s">
        <v>62</v>
      </c>
      <c r="AU114" t="s">
        <v>63</v>
      </c>
    </row>
    <row r="115" spans="1:47" x14ac:dyDescent="0.25">
      <c r="A115" t="s">
        <v>390</v>
      </c>
      <c r="B115">
        <v>2023</v>
      </c>
      <c r="C115">
        <v>5</v>
      </c>
      <c r="D115" t="s">
        <v>77</v>
      </c>
      <c r="E115" s="1">
        <v>45058</v>
      </c>
      <c r="F115" s="1">
        <v>45080</v>
      </c>
      <c r="G115">
        <v>22</v>
      </c>
      <c r="H115">
        <v>16.5</v>
      </c>
      <c r="I115" t="s">
        <v>65</v>
      </c>
      <c r="J115" t="s">
        <v>66</v>
      </c>
      <c r="K115" t="s">
        <v>391</v>
      </c>
      <c r="L115">
        <v>9999.99</v>
      </c>
      <c r="M115" t="s">
        <v>114</v>
      </c>
      <c r="N115" t="s">
        <v>81</v>
      </c>
      <c r="O115" t="s">
        <v>91</v>
      </c>
      <c r="P115" t="s">
        <v>128</v>
      </c>
      <c r="Q115" t="s">
        <v>196</v>
      </c>
      <c r="R115" t="s">
        <v>334</v>
      </c>
      <c r="S115" t="s">
        <v>130</v>
      </c>
      <c r="T115" t="s">
        <v>86</v>
      </c>
      <c r="U115" t="s">
        <v>60</v>
      </c>
      <c r="V115">
        <v>86777</v>
      </c>
      <c r="W115">
        <v>60370</v>
      </c>
      <c r="X115">
        <v>21.2</v>
      </c>
      <c r="Y115">
        <v>13.3</v>
      </c>
      <c r="Z115">
        <v>74478.41</v>
      </c>
      <c r="AB115">
        <v>40.43</v>
      </c>
      <c r="AC115">
        <v>3011162.12</v>
      </c>
      <c r="AD115">
        <v>46990663.219999999</v>
      </c>
      <c r="AE115">
        <v>289.19</v>
      </c>
      <c r="AF115">
        <v>13589229896.59</v>
      </c>
      <c r="AG115">
        <v>74276.639999999999</v>
      </c>
      <c r="AH115">
        <v>0</v>
      </c>
      <c r="AI115">
        <v>0</v>
      </c>
      <c r="AJ115">
        <v>16.399999999999999</v>
      </c>
      <c r="AK115">
        <v>0</v>
      </c>
      <c r="AL115">
        <v>0.10299999999999999</v>
      </c>
      <c r="AM115">
        <v>48400.38</v>
      </c>
      <c r="AN115">
        <v>1196.5</v>
      </c>
      <c r="AO115">
        <v>724.96</v>
      </c>
      <c r="AP115">
        <v>867414.64</v>
      </c>
      <c r="AQ115">
        <v>4001253.78</v>
      </c>
      <c r="AR115" t="s">
        <v>124</v>
      </c>
      <c r="AS115" t="s">
        <v>61</v>
      </c>
      <c r="AT115" t="s">
        <v>62</v>
      </c>
      <c r="AU115" t="s">
        <v>63</v>
      </c>
    </row>
    <row r="116" spans="1:47" x14ac:dyDescent="0.25">
      <c r="A116" t="s">
        <v>392</v>
      </c>
      <c r="B116">
        <v>2020</v>
      </c>
      <c r="C116">
        <v>7</v>
      </c>
      <c r="D116" t="s">
        <v>89</v>
      </c>
      <c r="E116" s="1">
        <v>44041</v>
      </c>
      <c r="F116" s="1">
        <v>44071</v>
      </c>
      <c r="G116">
        <v>30</v>
      </c>
      <c r="H116">
        <v>11.2</v>
      </c>
      <c r="I116" t="s">
        <v>49</v>
      </c>
      <c r="J116" t="s">
        <v>66</v>
      </c>
      <c r="K116" t="s">
        <v>251</v>
      </c>
      <c r="L116">
        <v>8543.7000000000007</v>
      </c>
      <c r="M116" t="s">
        <v>80</v>
      </c>
      <c r="N116" t="s">
        <v>106</v>
      </c>
      <c r="O116" t="s">
        <v>54</v>
      </c>
      <c r="P116" t="s">
        <v>146</v>
      </c>
      <c r="Q116" t="s">
        <v>56</v>
      </c>
      <c r="R116" t="s">
        <v>393</v>
      </c>
      <c r="S116" t="s">
        <v>156</v>
      </c>
      <c r="T116" t="s">
        <v>74</v>
      </c>
      <c r="U116" t="s">
        <v>60</v>
      </c>
      <c r="V116">
        <v>7230</v>
      </c>
      <c r="W116">
        <v>4830</v>
      </c>
      <c r="X116">
        <v>14</v>
      </c>
      <c r="Y116">
        <v>14.1</v>
      </c>
      <c r="Z116">
        <v>5863.47</v>
      </c>
      <c r="AA116">
        <v>418</v>
      </c>
      <c r="AB116">
        <v>992.22</v>
      </c>
      <c r="AC116">
        <v>414747.96</v>
      </c>
      <c r="AD116">
        <v>7934799.4100000001</v>
      </c>
      <c r="AE116">
        <v>165.26</v>
      </c>
      <c r="AF116">
        <v>1311304950.5</v>
      </c>
      <c r="AG116">
        <v>207179.55</v>
      </c>
      <c r="AH116">
        <v>0.5</v>
      </c>
      <c r="AI116">
        <v>15349.49</v>
      </c>
      <c r="AJ116">
        <v>7.44</v>
      </c>
      <c r="AK116">
        <v>590349.07999999996</v>
      </c>
      <c r="AL116">
        <v>0.22</v>
      </c>
      <c r="AM116">
        <v>17456.560000000001</v>
      </c>
      <c r="AN116">
        <v>1498</v>
      </c>
      <c r="AO116">
        <v>604.52</v>
      </c>
      <c r="AP116">
        <v>905570.96</v>
      </c>
      <c r="AQ116">
        <v>1560304.52</v>
      </c>
      <c r="AR116" t="s">
        <v>61</v>
      </c>
      <c r="AS116" t="s">
        <v>61</v>
      </c>
      <c r="AT116" t="s">
        <v>62</v>
      </c>
      <c r="AU116" t="s">
        <v>63</v>
      </c>
    </row>
    <row r="117" spans="1:47" x14ac:dyDescent="0.25">
      <c r="A117" t="s">
        <v>394</v>
      </c>
      <c r="B117">
        <v>2024</v>
      </c>
      <c r="C117">
        <v>8</v>
      </c>
      <c r="D117" t="s">
        <v>89</v>
      </c>
      <c r="E117" s="1">
        <v>45522</v>
      </c>
      <c r="F117" s="1">
        <v>45556</v>
      </c>
      <c r="G117">
        <v>34</v>
      </c>
      <c r="H117">
        <v>17</v>
      </c>
      <c r="I117" t="s">
        <v>65</v>
      </c>
      <c r="J117" t="s">
        <v>66</v>
      </c>
      <c r="K117" t="s">
        <v>251</v>
      </c>
      <c r="L117">
        <v>8543.7000000000007</v>
      </c>
      <c r="M117" t="s">
        <v>80</v>
      </c>
      <c r="N117" t="s">
        <v>53</v>
      </c>
      <c r="O117" t="s">
        <v>200</v>
      </c>
      <c r="P117" t="s">
        <v>100</v>
      </c>
      <c r="Q117" t="s">
        <v>121</v>
      </c>
      <c r="R117" t="s">
        <v>395</v>
      </c>
      <c r="S117" t="s">
        <v>156</v>
      </c>
      <c r="T117" t="s">
        <v>131</v>
      </c>
      <c r="U117" t="s">
        <v>103</v>
      </c>
      <c r="V117">
        <v>26247</v>
      </c>
      <c r="W117">
        <v>16543</v>
      </c>
      <c r="X117">
        <v>3.4</v>
      </c>
      <c r="Y117">
        <v>14.4</v>
      </c>
      <c r="Z117">
        <v>20222.43</v>
      </c>
      <c r="AA117">
        <v>1444</v>
      </c>
      <c r="AB117">
        <v>972.3</v>
      </c>
      <c r="AC117">
        <v>1404001.2</v>
      </c>
      <c r="AD117">
        <v>55379933.450000003</v>
      </c>
      <c r="AE117">
        <v>273.08999999999997</v>
      </c>
      <c r="AF117">
        <v>15123706025.860001</v>
      </c>
      <c r="AG117">
        <v>72969.53</v>
      </c>
      <c r="AH117">
        <v>0</v>
      </c>
      <c r="AI117">
        <v>0</v>
      </c>
      <c r="AJ117">
        <v>5.0999999999999996</v>
      </c>
      <c r="AK117">
        <v>0</v>
      </c>
      <c r="AL117">
        <v>0.217</v>
      </c>
      <c r="AM117">
        <v>120174.46</v>
      </c>
      <c r="AN117">
        <v>1347.7</v>
      </c>
      <c r="AO117">
        <v>425.21</v>
      </c>
      <c r="AP117">
        <v>573055.52</v>
      </c>
      <c r="AQ117">
        <v>2170200.71</v>
      </c>
      <c r="AR117" t="s">
        <v>61</v>
      </c>
      <c r="AS117" t="s">
        <v>61</v>
      </c>
      <c r="AT117" t="s">
        <v>62</v>
      </c>
      <c r="AU117" t="s">
        <v>63</v>
      </c>
    </row>
    <row r="118" spans="1:47" x14ac:dyDescent="0.25">
      <c r="A118" t="s">
        <v>396</v>
      </c>
      <c r="B118">
        <v>2021</v>
      </c>
      <c r="C118">
        <v>12</v>
      </c>
      <c r="D118" t="s">
        <v>119</v>
      </c>
      <c r="E118" s="1">
        <v>44540</v>
      </c>
      <c r="F118" s="1">
        <v>44559</v>
      </c>
      <c r="G118">
        <v>19</v>
      </c>
      <c r="H118">
        <v>8.4</v>
      </c>
      <c r="I118" t="s">
        <v>65</v>
      </c>
      <c r="J118" t="s">
        <v>50</v>
      </c>
      <c r="K118" t="s">
        <v>51</v>
      </c>
      <c r="L118">
        <v>2709</v>
      </c>
      <c r="M118" t="s">
        <v>68</v>
      </c>
      <c r="N118" t="s">
        <v>168</v>
      </c>
      <c r="O118" t="s">
        <v>200</v>
      </c>
      <c r="P118" t="s">
        <v>184</v>
      </c>
      <c r="Q118" t="s">
        <v>83</v>
      </c>
      <c r="R118" t="s">
        <v>334</v>
      </c>
      <c r="S118" t="s">
        <v>58</v>
      </c>
      <c r="T118" t="s">
        <v>162</v>
      </c>
      <c r="U118" t="s">
        <v>132</v>
      </c>
      <c r="V118">
        <v>229005</v>
      </c>
      <c r="W118">
        <v>171585</v>
      </c>
      <c r="X118">
        <v>22</v>
      </c>
      <c r="Y118">
        <v>15.3</v>
      </c>
      <c r="Z118">
        <v>203307.69</v>
      </c>
      <c r="AB118">
        <v>29.16</v>
      </c>
      <c r="AC118">
        <v>5928452.2400000002</v>
      </c>
      <c r="AD118">
        <v>15799040.59</v>
      </c>
      <c r="AE118">
        <v>165.05</v>
      </c>
      <c r="AF118">
        <v>2607631649.3800001</v>
      </c>
      <c r="AG118">
        <v>193832.83</v>
      </c>
      <c r="AH118">
        <v>0</v>
      </c>
      <c r="AI118">
        <v>0</v>
      </c>
      <c r="AJ118">
        <v>11.22</v>
      </c>
      <c r="AK118">
        <v>0</v>
      </c>
      <c r="AL118">
        <v>0.26700000000000002</v>
      </c>
      <c r="AM118">
        <v>42183.44</v>
      </c>
      <c r="AN118">
        <v>735.7</v>
      </c>
      <c r="AO118">
        <v>506.61</v>
      </c>
      <c r="AP118">
        <v>372712.98</v>
      </c>
      <c r="AQ118">
        <v>6537181.4900000002</v>
      </c>
      <c r="AR118" t="s">
        <v>61</v>
      </c>
      <c r="AS118" t="s">
        <v>61</v>
      </c>
      <c r="AT118" t="s">
        <v>293</v>
      </c>
      <c r="AU118" t="s">
        <v>63</v>
      </c>
    </row>
    <row r="119" spans="1:47" x14ac:dyDescent="0.25">
      <c r="A119" t="s">
        <v>397</v>
      </c>
      <c r="B119">
        <v>2023</v>
      </c>
      <c r="C119">
        <v>11</v>
      </c>
      <c r="D119" t="s">
        <v>119</v>
      </c>
      <c r="E119" s="1">
        <v>45259</v>
      </c>
      <c r="F119" s="1">
        <v>45272</v>
      </c>
      <c r="G119">
        <v>13</v>
      </c>
      <c r="H119">
        <v>13.8</v>
      </c>
      <c r="I119" t="s">
        <v>65</v>
      </c>
      <c r="J119" t="s">
        <v>239</v>
      </c>
      <c r="K119" t="s">
        <v>270</v>
      </c>
      <c r="L119">
        <v>2710.1990999999998</v>
      </c>
      <c r="M119" t="s">
        <v>52</v>
      </c>
      <c r="N119" t="s">
        <v>168</v>
      </c>
      <c r="O119" t="s">
        <v>54</v>
      </c>
      <c r="P119" t="s">
        <v>70</v>
      </c>
      <c r="Q119" t="s">
        <v>140</v>
      </c>
      <c r="R119" t="s">
        <v>398</v>
      </c>
      <c r="S119" t="s">
        <v>142</v>
      </c>
      <c r="T119" t="s">
        <v>59</v>
      </c>
      <c r="U119" t="s">
        <v>228</v>
      </c>
      <c r="V119">
        <v>41392</v>
      </c>
      <c r="W119">
        <v>26747</v>
      </c>
      <c r="X119">
        <v>15.1</v>
      </c>
      <c r="Y119">
        <v>13.4</v>
      </c>
      <c r="Z119">
        <v>38567.980000000003</v>
      </c>
      <c r="AB119">
        <v>34.96</v>
      </c>
      <c r="AC119">
        <v>1348336.58</v>
      </c>
      <c r="AD119">
        <v>11682241.140000001</v>
      </c>
      <c r="AE119">
        <v>286.2</v>
      </c>
      <c r="AF119">
        <v>3343457414.27</v>
      </c>
      <c r="AG119">
        <v>98540.86</v>
      </c>
      <c r="AH119">
        <v>0</v>
      </c>
      <c r="AI119">
        <v>0</v>
      </c>
      <c r="AJ119">
        <v>1.62</v>
      </c>
      <c r="AK119">
        <v>0</v>
      </c>
      <c r="AL119">
        <v>0.224</v>
      </c>
      <c r="AM119">
        <v>26168.22</v>
      </c>
      <c r="AN119">
        <v>486.5</v>
      </c>
      <c r="AO119">
        <v>591.4</v>
      </c>
      <c r="AP119">
        <v>287716.09999999998</v>
      </c>
      <c r="AQ119">
        <v>1760761.76</v>
      </c>
      <c r="AR119" t="s">
        <v>61</v>
      </c>
      <c r="AS119" t="s">
        <v>124</v>
      </c>
      <c r="AT119" t="s">
        <v>62</v>
      </c>
      <c r="AU119" t="s">
        <v>63</v>
      </c>
    </row>
    <row r="120" spans="1:47" x14ac:dyDescent="0.25">
      <c r="A120" t="s">
        <v>399</v>
      </c>
      <c r="B120">
        <v>2022</v>
      </c>
      <c r="C120">
        <v>11</v>
      </c>
      <c r="D120" t="s">
        <v>119</v>
      </c>
      <c r="E120" s="1">
        <v>44881</v>
      </c>
      <c r="F120" s="1">
        <v>44911</v>
      </c>
      <c r="G120">
        <v>30</v>
      </c>
      <c r="H120">
        <v>3.9</v>
      </c>
      <c r="I120" t="s">
        <v>65</v>
      </c>
      <c r="J120" t="s">
        <v>78</v>
      </c>
      <c r="K120" t="s">
        <v>177</v>
      </c>
      <c r="L120">
        <v>1001.99</v>
      </c>
      <c r="M120" t="s">
        <v>80</v>
      </c>
      <c r="N120" t="s">
        <v>106</v>
      </c>
      <c r="O120" t="s">
        <v>107</v>
      </c>
      <c r="P120" t="s">
        <v>82</v>
      </c>
      <c r="Q120" t="s">
        <v>201</v>
      </c>
      <c r="R120" t="s">
        <v>400</v>
      </c>
      <c r="S120" t="s">
        <v>130</v>
      </c>
      <c r="T120" t="s">
        <v>162</v>
      </c>
      <c r="U120" t="s">
        <v>228</v>
      </c>
      <c r="V120">
        <v>87667</v>
      </c>
      <c r="W120">
        <v>55935</v>
      </c>
      <c r="X120">
        <v>13.4</v>
      </c>
      <c r="Y120">
        <v>10.5</v>
      </c>
      <c r="Z120">
        <v>70294.039999999994</v>
      </c>
      <c r="AB120">
        <v>26.1</v>
      </c>
      <c r="AC120">
        <v>1834674.44</v>
      </c>
      <c r="AD120">
        <v>18800843.940000001</v>
      </c>
      <c r="AE120">
        <v>218.25</v>
      </c>
      <c r="AF120">
        <v>4103284189.9099998</v>
      </c>
      <c r="AG120">
        <v>132090.09</v>
      </c>
      <c r="AH120">
        <v>2.2000000000000002</v>
      </c>
      <c r="AI120">
        <v>59636.25</v>
      </c>
      <c r="AJ120">
        <v>8.1999999999999993</v>
      </c>
      <c r="AK120">
        <v>0</v>
      </c>
      <c r="AL120">
        <v>0.18</v>
      </c>
      <c r="AM120">
        <v>33841.519999999997</v>
      </c>
      <c r="AN120">
        <v>714.7</v>
      </c>
      <c r="AO120">
        <v>589.29</v>
      </c>
      <c r="AP120">
        <v>421165.56</v>
      </c>
      <c r="AQ120">
        <v>2481407.86</v>
      </c>
      <c r="AR120" t="s">
        <v>124</v>
      </c>
      <c r="AS120" t="s">
        <v>61</v>
      </c>
      <c r="AT120" t="s">
        <v>62</v>
      </c>
      <c r="AU120" t="s">
        <v>63</v>
      </c>
    </row>
    <row r="121" spans="1:47" x14ac:dyDescent="0.25">
      <c r="A121" t="s">
        <v>401</v>
      </c>
      <c r="B121">
        <v>2022</v>
      </c>
      <c r="C121">
        <v>8</v>
      </c>
      <c r="D121" t="s">
        <v>89</v>
      </c>
      <c r="E121" s="1">
        <v>44784</v>
      </c>
      <c r="F121" s="1">
        <v>44790</v>
      </c>
      <c r="G121">
        <v>6</v>
      </c>
      <c r="H121">
        <v>17.8</v>
      </c>
      <c r="I121" t="s">
        <v>49</v>
      </c>
      <c r="J121" t="s">
        <v>50</v>
      </c>
      <c r="K121" t="s">
        <v>223</v>
      </c>
      <c r="L121">
        <v>2710.1109999999999</v>
      </c>
      <c r="M121" t="s">
        <v>68</v>
      </c>
      <c r="N121" t="s">
        <v>69</v>
      </c>
      <c r="O121" t="s">
        <v>99</v>
      </c>
      <c r="P121" t="s">
        <v>140</v>
      </c>
      <c r="Q121" t="s">
        <v>92</v>
      </c>
      <c r="R121" t="s">
        <v>402</v>
      </c>
      <c r="S121" t="s">
        <v>186</v>
      </c>
      <c r="T121" t="s">
        <v>131</v>
      </c>
      <c r="U121" t="s">
        <v>143</v>
      </c>
      <c r="V121">
        <v>129801</v>
      </c>
      <c r="W121">
        <v>82031</v>
      </c>
      <c r="X121">
        <v>3.8</v>
      </c>
      <c r="Y121">
        <v>13.5</v>
      </c>
      <c r="Z121">
        <v>104139.79</v>
      </c>
      <c r="AB121">
        <v>44.95</v>
      </c>
      <c r="AC121">
        <v>4681083.5599999996</v>
      </c>
      <c r="AD121">
        <v>118698532.64</v>
      </c>
      <c r="AE121">
        <v>216.43</v>
      </c>
      <c r="AF121">
        <v>25689923419.279999</v>
      </c>
      <c r="AG121">
        <v>113993.29</v>
      </c>
      <c r="AH121">
        <v>0</v>
      </c>
      <c r="AI121">
        <v>0</v>
      </c>
      <c r="AJ121">
        <v>9.6</v>
      </c>
      <c r="AK121">
        <v>11395059.130000001</v>
      </c>
      <c r="AL121">
        <v>0.222</v>
      </c>
      <c r="AM121">
        <v>263510.74</v>
      </c>
      <c r="AN121">
        <v>134.30000000000001</v>
      </c>
      <c r="AO121">
        <v>494.89</v>
      </c>
      <c r="AP121">
        <v>66463.73</v>
      </c>
      <c r="AQ121">
        <v>5125051.32</v>
      </c>
      <c r="AR121" t="s">
        <v>61</v>
      </c>
      <c r="AS121" t="s">
        <v>61</v>
      </c>
      <c r="AT121" t="s">
        <v>62</v>
      </c>
      <c r="AU121" t="s">
        <v>63</v>
      </c>
    </row>
    <row r="122" spans="1:47" x14ac:dyDescent="0.25">
      <c r="A122" t="s">
        <v>403</v>
      </c>
      <c r="B122">
        <v>2023</v>
      </c>
      <c r="C122">
        <v>3</v>
      </c>
      <c r="D122" t="s">
        <v>48</v>
      </c>
      <c r="E122" s="1">
        <v>45007</v>
      </c>
      <c r="F122" s="1">
        <v>45029</v>
      </c>
      <c r="G122">
        <v>22</v>
      </c>
      <c r="H122">
        <v>17.8</v>
      </c>
      <c r="I122" t="s">
        <v>49</v>
      </c>
      <c r="J122" t="s">
        <v>66</v>
      </c>
      <c r="K122" t="s">
        <v>67</v>
      </c>
      <c r="L122">
        <v>8479.8989999999994</v>
      </c>
      <c r="M122" t="s">
        <v>80</v>
      </c>
      <c r="N122" t="s">
        <v>69</v>
      </c>
      <c r="O122" t="s">
        <v>107</v>
      </c>
      <c r="P122" t="s">
        <v>131</v>
      </c>
      <c r="Q122" t="s">
        <v>128</v>
      </c>
      <c r="R122" t="s">
        <v>404</v>
      </c>
      <c r="S122" t="s">
        <v>156</v>
      </c>
      <c r="T122" t="s">
        <v>187</v>
      </c>
      <c r="U122" t="s">
        <v>87</v>
      </c>
      <c r="V122">
        <v>13032</v>
      </c>
      <c r="W122">
        <v>9442</v>
      </c>
      <c r="X122">
        <v>11.3</v>
      </c>
      <c r="Y122">
        <v>12.7</v>
      </c>
      <c r="Z122">
        <v>11690.23</v>
      </c>
      <c r="AA122">
        <v>835</v>
      </c>
      <c r="AB122">
        <v>410.03</v>
      </c>
      <c r="AC122">
        <v>342375.05</v>
      </c>
      <c r="AD122">
        <v>10540028.27</v>
      </c>
      <c r="AE122">
        <v>288.32</v>
      </c>
      <c r="AF122">
        <v>3038900950.8099999</v>
      </c>
      <c r="AG122">
        <v>79171.64</v>
      </c>
      <c r="AH122">
        <v>0</v>
      </c>
      <c r="AI122">
        <v>0</v>
      </c>
      <c r="AJ122">
        <v>4.6500000000000004</v>
      </c>
      <c r="AK122">
        <v>490111.31</v>
      </c>
      <c r="AL122">
        <v>0.29099999999999998</v>
      </c>
      <c r="AM122">
        <v>30671.48</v>
      </c>
      <c r="AN122">
        <v>755</v>
      </c>
      <c r="AO122">
        <v>403.39</v>
      </c>
      <c r="AP122">
        <v>304559.45</v>
      </c>
      <c r="AQ122">
        <v>756777.62</v>
      </c>
      <c r="AR122" t="s">
        <v>61</v>
      </c>
      <c r="AS122" t="s">
        <v>61</v>
      </c>
      <c r="AT122" t="s">
        <v>62</v>
      </c>
      <c r="AU122" t="s">
        <v>63</v>
      </c>
    </row>
    <row r="123" spans="1:47" x14ac:dyDescent="0.25">
      <c r="A123" t="s">
        <v>405</v>
      </c>
      <c r="B123">
        <v>2023</v>
      </c>
      <c r="C123">
        <v>3</v>
      </c>
      <c r="D123" t="s">
        <v>48</v>
      </c>
      <c r="E123" s="1">
        <v>45016</v>
      </c>
      <c r="F123" s="1">
        <v>45022</v>
      </c>
      <c r="G123">
        <v>6</v>
      </c>
      <c r="H123">
        <v>16</v>
      </c>
      <c r="I123" t="s">
        <v>65</v>
      </c>
      <c r="J123" t="s">
        <v>50</v>
      </c>
      <c r="K123" t="s">
        <v>183</v>
      </c>
      <c r="L123">
        <v>2710.19</v>
      </c>
      <c r="M123" t="s">
        <v>90</v>
      </c>
      <c r="N123" t="s">
        <v>69</v>
      </c>
      <c r="O123" t="s">
        <v>107</v>
      </c>
      <c r="P123" t="s">
        <v>128</v>
      </c>
      <c r="Q123" t="s">
        <v>131</v>
      </c>
      <c r="R123" t="s">
        <v>406</v>
      </c>
      <c r="S123" t="s">
        <v>186</v>
      </c>
      <c r="T123" t="s">
        <v>86</v>
      </c>
      <c r="U123" t="s">
        <v>103</v>
      </c>
      <c r="V123">
        <v>70653</v>
      </c>
      <c r="W123">
        <v>40771</v>
      </c>
      <c r="X123">
        <v>15.6</v>
      </c>
      <c r="Y123">
        <v>10.4</v>
      </c>
      <c r="Z123">
        <v>64836.09</v>
      </c>
      <c r="AB123">
        <v>27.65</v>
      </c>
      <c r="AC123">
        <v>1792717.89</v>
      </c>
      <c r="AD123">
        <v>48420888.729999997</v>
      </c>
      <c r="AE123">
        <v>284.37</v>
      </c>
      <c r="AF123">
        <v>13769448128.15</v>
      </c>
      <c r="AG123">
        <v>186434.43</v>
      </c>
      <c r="AH123">
        <v>0.8</v>
      </c>
      <c r="AI123">
        <v>22935.08</v>
      </c>
      <c r="AJ123">
        <v>16.420000000000002</v>
      </c>
      <c r="AK123">
        <v>0</v>
      </c>
      <c r="AL123">
        <v>0.33700000000000002</v>
      </c>
      <c r="AM123">
        <v>163178.4</v>
      </c>
      <c r="AN123">
        <v>103.7</v>
      </c>
      <c r="AO123">
        <v>462.87</v>
      </c>
      <c r="AP123">
        <v>47999.62</v>
      </c>
      <c r="AQ123">
        <v>2213265.42</v>
      </c>
      <c r="AR123" t="s">
        <v>124</v>
      </c>
      <c r="AS123" t="s">
        <v>124</v>
      </c>
      <c r="AT123" t="s">
        <v>62</v>
      </c>
      <c r="AU123" t="s">
        <v>63</v>
      </c>
    </row>
    <row r="124" spans="1:47" x14ac:dyDescent="0.25">
      <c r="A124" t="s">
        <v>407</v>
      </c>
      <c r="B124">
        <v>2021</v>
      </c>
      <c r="C124">
        <v>4</v>
      </c>
      <c r="D124" t="s">
        <v>77</v>
      </c>
      <c r="E124" s="1">
        <v>44292</v>
      </c>
      <c r="F124" s="1">
        <v>44309</v>
      </c>
      <c r="G124">
        <v>17</v>
      </c>
      <c r="H124">
        <v>2.2999999999999998</v>
      </c>
      <c r="I124" t="s">
        <v>65</v>
      </c>
      <c r="J124" t="s">
        <v>112</v>
      </c>
      <c r="K124" t="s">
        <v>113</v>
      </c>
      <c r="L124">
        <v>7304.39</v>
      </c>
      <c r="M124" t="s">
        <v>90</v>
      </c>
      <c r="N124" t="s">
        <v>106</v>
      </c>
      <c r="O124" t="s">
        <v>91</v>
      </c>
      <c r="P124" t="s">
        <v>56</v>
      </c>
      <c r="Q124" t="s">
        <v>204</v>
      </c>
      <c r="R124" t="s">
        <v>408</v>
      </c>
      <c r="S124" t="s">
        <v>73</v>
      </c>
      <c r="T124" t="s">
        <v>148</v>
      </c>
      <c r="U124" t="s">
        <v>75</v>
      </c>
      <c r="V124">
        <v>5760</v>
      </c>
      <c r="W124">
        <v>3206</v>
      </c>
      <c r="X124">
        <v>12.7</v>
      </c>
      <c r="Y124">
        <v>13.2</v>
      </c>
      <c r="Z124">
        <v>5402.17</v>
      </c>
      <c r="AB124">
        <v>20.149999999999999</v>
      </c>
      <c r="AC124">
        <v>108853.73</v>
      </c>
      <c r="AD124">
        <v>6026822.9199999999</v>
      </c>
      <c r="AE124">
        <v>167.5</v>
      </c>
      <c r="AF124">
        <v>1009492839.1</v>
      </c>
      <c r="AG124">
        <v>78908.19</v>
      </c>
      <c r="AH124">
        <v>0</v>
      </c>
      <c r="AI124">
        <v>0</v>
      </c>
      <c r="AJ124">
        <v>22.66</v>
      </c>
      <c r="AK124">
        <v>0</v>
      </c>
      <c r="AL124">
        <v>9.1999999999999998E-2</v>
      </c>
      <c r="AM124">
        <v>5544.68</v>
      </c>
      <c r="AN124">
        <v>534.5</v>
      </c>
      <c r="AO124">
        <v>488.94</v>
      </c>
      <c r="AP124">
        <v>261338.43</v>
      </c>
      <c r="AQ124">
        <v>454645.03</v>
      </c>
      <c r="AR124" t="s">
        <v>61</v>
      </c>
      <c r="AS124" t="s">
        <v>61</v>
      </c>
      <c r="AT124" t="s">
        <v>62</v>
      </c>
      <c r="AU124" t="s">
        <v>63</v>
      </c>
    </row>
    <row r="125" spans="1:47" x14ac:dyDescent="0.25">
      <c r="A125" t="s">
        <v>409</v>
      </c>
      <c r="B125">
        <v>2023</v>
      </c>
      <c r="C125">
        <v>9</v>
      </c>
      <c r="D125" t="s">
        <v>89</v>
      </c>
      <c r="E125" s="1">
        <v>45174</v>
      </c>
      <c r="F125" s="1">
        <v>45181</v>
      </c>
      <c r="G125">
        <v>7</v>
      </c>
      <c r="H125">
        <v>15.6</v>
      </c>
      <c r="I125" t="s">
        <v>65</v>
      </c>
      <c r="J125" t="s">
        <v>50</v>
      </c>
      <c r="K125" t="s">
        <v>51</v>
      </c>
      <c r="L125">
        <v>2709</v>
      </c>
      <c r="M125" t="s">
        <v>68</v>
      </c>
      <c r="N125" t="s">
        <v>168</v>
      </c>
      <c r="O125" t="s">
        <v>200</v>
      </c>
      <c r="P125" t="s">
        <v>92</v>
      </c>
      <c r="Q125" t="s">
        <v>140</v>
      </c>
      <c r="R125" t="s">
        <v>410</v>
      </c>
      <c r="S125" t="s">
        <v>58</v>
      </c>
      <c r="T125" t="s">
        <v>131</v>
      </c>
      <c r="U125" t="s">
        <v>213</v>
      </c>
      <c r="V125">
        <v>302946</v>
      </c>
      <c r="W125">
        <v>182383</v>
      </c>
      <c r="X125">
        <v>11.1</v>
      </c>
      <c r="Y125">
        <v>13.9</v>
      </c>
      <c r="Z125">
        <v>284975</v>
      </c>
      <c r="AB125">
        <v>8.59</v>
      </c>
      <c r="AC125">
        <v>2447935.25</v>
      </c>
      <c r="AD125">
        <v>23707070.25</v>
      </c>
      <c r="AE125">
        <v>289.63</v>
      </c>
      <c r="AF125">
        <v>6866278756.5100002</v>
      </c>
      <c r="AG125">
        <v>146639.51999999999</v>
      </c>
      <c r="AH125">
        <v>2.9</v>
      </c>
      <c r="AI125">
        <v>96553.2</v>
      </c>
      <c r="AJ125">
        <v>24.53</v>
      </c>
      <c r="AK125">
        <v>0</v>
      </c>
      <c r="AL125">
        <v>0.127</v>
      </c>
      <c r="AM125">
        <v>30107.98</v>
      </c>
      <c r="AN125">
        <v>160.5</v>
      </c>
      <c r="AO125">
        <v>576.13</v>
      </c>
      <c r="AP125">
        <v>92468.87</v>
      </c>
      <c r="AQ125">
        <v>2813704.82</v>
      </c>
      <c r="AR125" t="s">
        <v>61</v>
      </c>
      <c r="AS125" t="s">
        <v>61</v>
      </c>
      <c r="AT125" t="s">
        <v>62</v>
      </c>
      <c r="AU125" t="s">
        <v>63</v>
      </c>
    </row>
    <row r="126" spans="1:47" x14ac:dyDescent="0.25">
      <c r="A126" t="s">
        <v>411</v>
      </c>
      <c r="B126">
        <v>2024</v>
      </c>
      <c r="C126">
        <v>1</v>
      </c>
      <c r="D126" t="s">
        <v>48</v>
      </c>
      <c r="E126" s="1">
        <v>45303</v>
      </c>
      <c r="F126" s="1">
        <v>45332</v>
      </c>
      <c r="G126">
        <v>29</v>
      </c>
      <c r="H126">
        <v>3.3</v>
      </c>
      <c r="I126" t="s">
        <v>65</v>
      </c>
      <c r="J126" t="s">
        <v>78</v>
      </c>
      <c r="K126" t="s">
        <v>177</v>
      </c>
      <c r="L126">
        <v>1001.99</v>
      </c>
      <c r="M126" t="s">
        <v>52</v>
      </c>
      <c r="N126" t="s">
        <v>168</v>
      </c>
      <c r="O126" t="s">
        <v>99</v>
      </c>
      <c r="P126" t="s">
        <v>100</v>
      </c>
      <c r="Q126" t="s">
        <v>150</v>
      </c>
      <c r="R126" t="s">
        <v>412</v>
      </c>
      <c r="S126" t="s">
        <v>130</v>
      </c>
      <c r="T126" t="s">
        <v>131</v>
      </c>
      <c r="U126" t="s">
        <v>143</v>
      </c>
      <c r="V126">
        <v>80706</v>
      </c>
      <c r="W126">
        <v>52836</v>
      </c>
      <c r="X126">
        <v>14.5</v>
      </c>
      <c r="Y126">
        <v>10.4</v>
      </c>
      <c r="Z126">
        <v>63917.97</v>
      </c>
      <c r="AB126">
        <v>29.44</v>
      </c>
      <c r="AC126">
        <v>1881745.04</v>
      </c>
      <c r="AD126">
        <v>22507434.780000001</v>
      </c>
      <c r="AE126">
        <v>276.5</v>
      </c>
      <c r="AF126">
        <v>6223305716.6700001</v>
      </c>
      <c r="AG126">
        <v>41812.51</v>
      </c>
      <c r="AH126">
        <v>0</v>
      </c>
      <c r="AI126">
        <v>0</v>
      </c>
      <c r="AJ126">
        <v>21.5</v>
      </c>
      <c r="AK126">
        <v>0</v>
      </c>
      <c r="AL126">
        <v>0.26700000000000002</v>
      </c>
      <c r="AM126">
        <v>60094.85</v>
      </c>
      <c r="AN126">
        <v>1256.0999999999999</v>
      </c>
      <c r="AO126">
        <v>567.41999999999996</v>
      </c>
      <c r="AP126">
        <v>712736.26</v>
      </c>
      <c r="AQ126">
        <v>2696388.66</v>
      </c>
      <c r="AR126" t="s">
        <v>61</v>
      </c>
      <c r="AS126" t="s">
        <v>61</v>
      </c>
      <c r="AT126" t="s">
        <v>62</v>
      </c>
      <c r="AU126" t="s">
        <v>63</v>
      </c>
    </row>
    <row r="127" spans="1:47" x14ac:dyDescent="0.25">
      <c r="A127" t="s">
        <v>413</v>
      </c>
      <c r="B127">
        <v>2022</v>
      </c>
      <c r="C127">
        <v>6</v>
      </c>
      <c r="D127" t="s">
        <v>77</v>
      </c>
      <c r="E127" s="1">
        <v>44735</v>
      </c>
      <c r="F127" s="1">
        <v>44747</v>
      </c>
      <c r="G127">
        <v>12</v>
      </c>
      <c r="H127">
        <v>14</v>
      </c>
      <c r="I127" t="s">
        <v>65</v>
      </c>
      <c r="J127" t="s">
        <v>50</v>
      </c>
      <c r="K127" t="s">
        <v>120</v>
      </c>
      <c r="L127">
        <v>2710.1921000000002</v>
      </c>
      <c r="M127" t="s">
        <v>114</v>
      </c>
      <c r="N127" t="s">
        <v>106</v>
      </c>
      <c r="O127" t="s">
        <v>107</v>
      </c>
      <c r="P127" t="s">
        <v>56</v>
      </c>
      <c r="Q127" t="s">
        <v>146</v>
      </c>
      <c r="R127" t="s">
        <v>122</v>
      </c>
      <c r="S127" t="s">
        <v>123</v>
      </c>
      <c r="T127" t="s">
        <v>95</v>
      </c>
      <c r="U127" t="s">
        <v>132</v>
      </c>
      <c r="V127">
        <v>28821</v>
      </c>
      <c r="W127">
        <v>18225</v>
      </c>
      <c r="X127">
        <v>12.1</v>
      </c>
      <c r="Y127">
        <v>13.1</v>
      </c>
      <c r="Z127">
        <v>23677.64</v>
      </c>
      <c r="AB127">
        <v>27.12</v>
      </c>
      <c r="AC127">
        <v>642137.59999999998</v>
      </c>
      <c r="AD127">
        <v>17432188.899999999</v>
      </c>
      <c r="AE127">
        <v>211.66</v>
      </c>
      <c r="AF127">
        <v>3689697102.5700002</v>
      </c>
      <c r="AG127">
        <v>237239.06</v>
      </c>
      <c r="AH127">
        <v>0</v>
      </c>
      <c r="AI127">
        <v>0</v>
      </c>
      <c r="AJ127">
        <v>13.64</v>
      </c>
      <c r="AK127">
        <v>0</v>
      </c>
      <c r="AL127">
        <v>6.9000000000000006E-2</v>
      </c>
      <c r="AM127">
        <v>12028.21</v>
      </c>
      <c r="AN127">
        <v>567.1</v>
      </c>
      <c r="AO127">
        <v>533.70000000000005</v>
      </c>
      <c r="AP127">
        <v>302661.27</v>
      </c>
      <c r="AQ127">
        <v>1194066.1399999999</v>
      </c>
      <c r="AR127" t="s">
        <v>61</v>
      </c>
      <c r="AS127" t="s">
        <v>61</v>
      </c>
      <c r="AT127" t="s">
        <v>62</v>
      </c>
      <c r="AU127" t="s">
        <v>63</v>
      </c>
    </row>
    <row r="128" spans="1:47" x14ac:dyDescent="0.25">
      <c r="A128" t="s">
        <v>414</v>
      </c>
      <c r="B128">
        <v>2024</v>
      </c>
      <c r="C128">
        <v>1</v>
      </c>
      <c r="D128" t="s">
        <v>48</v>
      </c>
      <c r="E128" s="1">
        <v>45312</v>
      </c>
      <c r="F128" s="1">
        <v>45319</v>
      </c>
      <c r="G128">
        <v>7</v>
      </c>
      <c r="H128">
        <v>18.399999999999999</v>
      </c>
      <c r="I128" t="s">
        <v>65</v>
      </c>
      <c r="J128" t="s">
        <v>50</v>
      </c>
      <c r="K128" t="s">
        <v>51</v>
      </c>
      <c r="L128">
        <v>2709</v>
      </c>
      <c r="M128" t="s">
        <v>68</v>
      </c>
      <c r="N128" t="s">
        <v>106</v>
      </c>
      <c r="O128" t="s">
        <v>99</v>
      </c>
      <c r="P128" t="s">
        <v>226</v>
      </c>
      <c r="Q128" t="s">
        <v>150</v>
      </c>
      <c r="R128" t="s">
        <v>415</v>
      </c>
      <c r="S128" t="s">
        <v>58</v>
      </c>
      <c r="T128" t="s">
        <v>187</v>
      </c>
      <c r="U128" t="s">
        <v>213</v>
      </c>
      <c r="V128">
        <v>173765</v>
      </c>
      <c r="W128">
        <v>126138</v>
      </c>
      <c r="X128">
        <v>22.1</v>
      </c>
      <c r="Y128">
        <v>15.9</v>
      </c>
      <c r="Z128">
        <v>157793.49</v>
      </c>
      <c r="AB128">
        <v>29.23</v>
      </c>
      <c r="AC128">
        <v>4612303.71</v>
      </c>
      <c r="AD128">
        <v>9478654.9399999995</v>
      </c>
      <c r="AE128">
        <v>275.58999999999997</v>
      </c>
      <c r="AF128">
        <v>2612222514.9099998</v>
      </c>
      <c r="AG128">
        <v>53705.99</v>
      </c>
      <c r="AH128">
        <v>2.2000000000000002</v>
      </c>
      <c r="AI128">
        <v>48451.519999999997</v>
      </c>
      <c r="AJ128">
        <v>5.97</v>
      </c>
      <c r="AK128">
        <v>0</v>
      </c>
      <c r="AL128">
        <v>0.185</v>
      </c>
      <c r="AM128">
        <v>17535.509999999998</v>
      </c>
      <c r="AN128">
        <v>321.2</v>
      </c>
      <c r="AO128">
        <v>360.87</v>
      </c>
      <c r="AP128">
        <v>115911.44</v>
      </c>
      <c r="AQ128">
        <v>4847908.17</v>
      </c>
      <c r="AR128" t="s">
        <v>61</v>
      </c>
      <c r="AS128" t="s">
        <v>61</v>
      </c>
      <c r="AT128" t="s">
        <v>62</v>
      </c>
      <c r="AU128" t="s">
        <v>63</v>
      </c>
    </row>
    <row r="129" spans="1:47" x14ac:dyDescent="0.25">
      <c r="A129" t="s">
        <v>416</v>
      </c>
      <c r="B129">
        <v>2024</v>
      </c>
      <c r="C129">
        <v>12</v>
      </c>
      <c r="D129" t="s">
        <v>119</v>
      </c>
      <c r="E129" s="1">
        <v>45655</v>
      </c>
      <c r="F129" s="1">
        <v>45668</v>
      </c>
      <c r="G129">
        <v>13</v>
      </c>
      <c r="H129">
        <v>16.5</v>
      </c>
      <c r="I129" t="s">
        <v>49</v>
      </c>
      <c r="J129" t="s">
        <v>66</v>
      </c>
      <c r="K129" t="s">
        <v>245</v>
      </c>
      <c r="L129">
        <v>8905.9</v>
      </c>
      <c r="M129" t="s">
        <v>114</v>
      </c>
      <c r="N129" t="s">
        <v>69</v>
      </c>
      <c r="O129" t="s">
        <v>200</v>
      </c>
      <c r="P129" t="s">
        <v>204</v>
      </c>
      <c r="Q129" t="s">
        <v>56</v>
      </c>
      <c r="R129" t="s">
        <v>417</v>
      </c>
      <c r="S129" t="s">
        <v>137</v>
      </c>
      <c r="T129" t="s">
        <v>131</v>
      </c>
      <c r="U129" t="s">
        <v>213</v>
      </c>
      <c r="V129">
        <v>3457</v>
      </c>
      <c r="W129">
        <v>2164</v>
      </c>
      <c r="X129">
        <v>20.7</v>
      </c>
      <c r="Y129">
        <v>13.1</v>
      </c>
      <c r="Z129">
        <v>2847.66</v>
      </c>
      <c r="AB129">
        <v>27.31</v>
      </c>
      <c r="AC129">
        <v>77769.59</v>
      </c>
      <c r="AD129">
        <v>3184538.18</v>
      </c>
      <c r="AE129">
        <v>278.39</v>
      </c>
      <c r="AF129">
        <v>886543583.92999995</v>
      </c>
      <c r="AG129">
        <v>131985.94</v>
      </c>
      <c r="AH129">
        <v>0</v>
      </c>
      <c r="AI129">
        <v>0</v>
      </c>
      <c r="AJ129">
        <v>24.11</v>
      </c>
      <c r="AK129">
        <v>767792.16</v>
      </c>
      <c r="AL129">
        <v>0.111</v>
      </c>
      <c r="AM129">
        <v>3534.84</v>
      </c>
      <c r="AN129">
        <v>344.3</v>
      </c>
      <c r="AO129">
        <v>667.14</v>
      </c>
      <c r="AP129">
        <v>229696.3</v>
      </c>
      <c r="AQ129">
        <v>442986.67</v>
      </c>
      <c r="AR129" t="s">
        <v>61</v>
      </c>
      <c r="AS129" t="s">
        <v>61</v>
      </c>
      <c r="AT129" t="s">
        <v>62</v>
      </c>
      <c r="AU129" t="s">
        <v>63</v>
      </c>
    </row>
    <row r="130" spans="1:47" x14ac:dyDescent="0.25">
      <c r="A130" t="s">
        <v>418</v>
      </c>
      <c r="B130">
        <v>2020</v>
      </c>
      <c r="C130">
        <v>10</v>
      </c>
      <c r="D130" t="s">
        <v>119</v>
      </c>
      <c r="E130" s="1">
        <v>44130</v>
      </c>
      <c r="F130" s="1">
        <v>44136</v>
      </c>
      <c r="G130">
        <v>6</v>
      </c>
      <c r="H130">
        <v>19.100000000000001</v>
      </c>
      <c r="I130" t="s">
        <v>49</v>
      </c>
      <c r="J130" t="s">
        <v>50</v>
      </c>
      <c r="K130" t="s">
        <v>223</v>
      </c>
      <c r="L130">
        <v>2710.1109999999999</v>
      </c>
      <c r="M130" t="s">
        <v>98</v>
      </c>
      <c r="N130" t="s">
        <v>106</v>
      </c>
      <c r="O130" t="s">
        <v>107</v>
      </c>
      <c r="P130" t="s">
        <v>121</v>
      </c>
      <c r="Q130" t="s">
        <v>184</v>
      </c>
      <c r="R130" t="s">
        <v>419</v>
      </c>
      <c r="S130" t="s">
        <v>186</v>
      </c>
      <c r="T130" t="s">
        <v>59</v>
      </c>
      <c r="U130" t="s">
        <v>259</v>
      </c>
      <c r="V130">
        <v>118160</v>
      </c>
      <c r="W130">
        <v>85244</v>
      </c>
      <c r="X130">
        <v>8.6</v>
      </c>
      <c r="Y130">
        <v>10.8</v>
      </c>
      <c r="Z130">
        <v>94655.6</v>
      </c>
      <c r="AB130">
        <v>32.94</v>
      </c>
      <c r="AC130">
        <v>3117955.46</v>
      </c>
      <c r="AD130">
        <v>96370759.469999999</v>
      </c>
      <c r="AE130">
        <v>161.96</v>
      </c>
      <c r="AF130">
        <v>15608208203.76</v>
      </c>
      <c r="AG130">
        <v>230046.17</v>
      </c>
      <c r="AH130">
        <v>0</v>
      </c>
      <c r="AI130">
        <v>0</v>
      </c>
      <c r="AJ130">
        <v>6.92</v>
      </c>
      <c r="AK130">
        <v>6668856.5599999996</v>
      </c>
      <c r="AL130">
        <v>0.34499999999999997</v>
      </c>
      <c r="AM130">
        <v>332479.12</v>
      </c>
      <c r="AN130">
        <v>138.5</v>
      </c>
      <c r="AO130">
        <v>423.69</v>
      </c>
      <c r="AP130">
        <v>58681.07</v>
      </c>
      <c r="AQ130">
        <v>3739161.82</v>
      </c>
      <c r="AR130" t="s">
        <v>124</v>
      </c>
      <c r="AS130" t="s">
        <v>61</v>
      </c>
      <c r="AT130" t="s">
        <v>116</v>
      </c>
      <c r="AU130" t="s">
        <v>63</v>
      </c>
    </row>
    <row r="131" spans="1:47" x14ac:dyDescent="0.25">
      <c r="A131" t="s">
        <v>420</v>
      </c>
      <c r="B131">
        <v>2025</v>
      </c>
      <c r="C131">
        <v>1</v>
      </c>
      <c r="D131" t="s">
        <v>48</v>
      </c>
      <c r="E131" s="1">
        <v>45668</v>
      </c>
      <c r="F131" s="1">
        <v>45685</v>
      </c>
      <c r="G131">
        <v>17</v>
      </c>
      <c r="H131">
        <v>20.3</v>
      </c>
      <c r="I131" t="s">
        <v>65</v>
      </c>
      <c r="J131" t="s">
        <v>50</v>
      </c>
      <c r="K131" t="s">
        <v>51</v>
      </c>
      <c r="L131">
        <v>2709</v>
      </c>
      <c r="M131" t="s">
        <v>90</v>
      </c>
      <c r="N131" t="s">
        <v>106</v>
      </c>
      <c r="O131" t="s">
        <v>99</v>
      </c>
      <c r="P131" t="s">
        <v>92</v>
      </c>
      <c r="Q131" t="s">
        <v>154</v>
      </c>
      <c r="R131" t="s">
        <v>421</v>
      </c>
      <c r="S131" t="s">
        <v>58</v>
      </c>
      <c r="T131" t="s">
        <v>59</v>
      </c>
      <c r="U131" t="s">
        <v>110</v>
      </c>
      <c r="V131">
        <v>360976</v>
      </c>
      <c r="W131">
        <v>235010</v>
      </c>
      <c r="X131">
        <v>20.3</v>
      </c>
      <c r="Y131">
        <v>14</v>
      </c>
      <c r="Z131">
        <v>284098.46000000002</v>
      </c>
      <c r="AB131">
        <v>25.67</v>
      </c>
      <c r="AC131">
        <v>7292807.4699999997</v>
      </c>
      <c r="AD131">
        <v>16366912.279999999</v>
      </c>
      <c r="AE131">
        <v>279.39999999999998</v>
      </c>
      <c r="AF131">
        <v>4572915291.0299997</v>
      </c>
      <c r="AG131">
        <v>159595.04</v>
      </c>
      <c r="AH131">
        <v>0.7</v>
      </c>
      <c r="AI131">
        <v>7177.47</v>
      </c>
      <c r="AJ131">
        <v>10.44</v>
      </c>
      <c r="AK131">
        <v>0</v>
      </c>
      <c r="AL131">
        <v>0.34499999999999997</v>
      </c>
      <c r="AM131">
        <v>56465.85</v>
      </c>
      <c r="AN131">
        <v>686.6</v>
      </c>
      <c r="AO131">
        <v>416.38</v>
      </c>
      <c r="AP131">
        <v>285886.51</v>
      </c>
      <c r="AQ131">
        <v>7801932.3399999999</v>
      </c>
      <c r="AR131" t="s">
        <v>61</v>
      </c>
      <c r="AS131" t="s">
        <v>124</v>
      </c>
      <c r="AT131" t="s">
        <v>62</v>
      </c>
      <c r="AU131" t="s">
        <v>63</v>
      </c>
    </row>
    <row r="132" spans="1:47" x14ac:dyDescent="0.25">
      <c r="A132" t="s">
        <v>422</v>
      </c>
      <c r="B132">
        <v>2025</v>
      </c>
      <c r="C132">
        <v>3</v>
      </c>
      <c r="D132" t="s">
        <v>48</v>
      </c>
      <c r="E132" s="1">
        <v>45727</v>
      </c>
      <c r="F132" s="1">
        <v>45745</v>
      </c>
      <c r="G132">
        <v>18</v>
      </c>
      <c r="H132">
        <v>18.2</v>
      </c>
      <c r="I132" t="s">
        <v>49</v>
      </c>
      <c r="J132" t="s">
        <v>50</v>
      </c>
      <c r="K132" t="s">
        <v>423</v>
      </c>
      <c r="L132">
        <v>2710.1941000000002</v>
      </c>
      <c r="M132" t="s">
        <v>90</v>
      </c>
      <c r="N132" t="s">
        <v>81</v>
      </c>
      <c r="O132" t="s">
        <v>99</v>
      </c>
      <c r="P132" t="s">
        <v>83</v>
      </c>
      <c r="Q132" t="s">
        <v>92</v>
      </c>
      <c r="R132" t="s">
        <v>424</v>
      </c>
      <c r="S132" t="s">
        <v>142</v>
      </c>
      <c r="T132" t="s">
        <v>131</v>
      </c>
      <c r="U132" t="s">
        <v>166</v>
      </c>
      <c r="V132">
        <v>63855</v>
      </c>
      <c r="W132">
        <v>37513</v>
      </c>
      <c r="X132">
        <v>18.600000000000001</v>
      </c>
      <c r="Y132">
        <v>14.3</v>
      </c>
      <c r="Z132">
        <v>59686.75</v>
      </c>
      <c r="AB132">
        <v>32.1</v>
      </c>
      <c r="AC132">
        <v>1915944.68</v>
      </c>
      <c r="AD132">
        <v>26620887.370000001</v>
      </c>
      <c r="AE132">
        <v>275.13</v>
      </c>
      <c r="AF132">
        <v>7324204742.1099997</v>
      </c>
      <c r="AG132">
        <v>146542.59</v>
      </c>
      <c r="AH132">
        <v>3.2</v>
      </c>
      <c r="AI132">
        <v>102518.3</v>
      </c>
      <c r="AJ132">
        <v>20.48</v>
      </c>
      <c r="AK132">
        <v>5451957.7300000004</v>
      </c>
      <c r="AL132">
        <v>0.21199999999999999</v>
      </c>
      <c r="AM132">
        <v>56436.28</v>
      </c>
      <c r="AN132">
        <v>496.3</v>
      </c>
      <c r="AO132">
        <v>538.47</v>
      </c>
      <c r="AP132">
        <v>267242.65999999997</v>
      </c>
      <c r="AQ132">
        <v>2488684.5099999998</v>
      </c>
      <c r="AR132" t="s">
        <v>61</v>
      </c>
      <c r="AS132" t="s">
        <v>61</v>
      </c>
      <c r="AT132" t="s">
        <v>62</v>
      </c>
      <c r="AU132" t="s">
        <v>63</v>
      </c>
    </row>
    <row r="133" spans="1:47" x14ac:dyDescent="0.25">
      <c r="A133" t="s">
        <v>425</v>
      </c>
      <c r="B133">
        <v>2020</v>
      </c>
      <c r="C133">
        <v>10</v>
      </c>
      <c r="D133" t="s">
        <v>119</v>
      </c>
      <c r="E133" s="1">
        <v>44106</v>
      </c>
      <c r="F133" s="1">
        <v>44116</v>
      </c>
      <c r="G133">
        <v>10</v>
      </c>
      <c r="H133">
        <v>3</v>
      </c>
      <c r="I133" t="s">
        <v>49</v>
      </c>
      <c r="J133" t="s">
        <v>239</v>
      </c>
      <c r="K133" t="s">
        <v>265</v>
      </c>
      <c r="L133">
        <v>3102.1</v>
      </c>
      <c r="M133" t="s">
        <v>98</v>
      </c>
      <c r="N133" t="s">
        <v>81</v>
      </c>
      <c r="O133" t="s">
        <v>107</v>
      </c>
      <c r="P133" t="s">
        <v>230</v>
      </c>
      <c r="Q133" t="s">
        <v>128</v>
      </c>
      <c r="R133" t="s">
        <v>426</v>
      </c>
      <c r="S133" t="s">
        <v>161</v>
      </c>
      <c r="T133" t="s">
        <v>102</v>
      </c>
      <c r="U133" t="s">
        <v>75</v>
      </c>
      <c r="V133">
        <v>34369</v>
      </c>
      <c r="W133">
        <v>24580</v>
      </c>
      <c r="X133">
        <v>18.100000000000001</v>
      </c>
      <c r="Y133">
        <v>12.1</v>
      </c>
      <c r="Z133">
        <v>31432.74</v>
      </c>
      <c r="AB133">
        <v>27.16</v>
      </c>
      <c r="AC133">
        <v>853713.22</v>
      </c>
      <c r="AD133">
        <v>12919170.470000001</v>
      </c>
      <c r="AE133">
        <v>162.94</v>
      </c>
      <c r="AF133">
        <v>2105049636.3800001</v>
      </c>
      <c r="AG133">
        <v>209638.57</v>
      </c>
      <c r="AH133">
        <v>0.8</v>
      </c>
      <c r="AI133">
        <v>13640.49</v>
      </c>
      <c r="AJ133">
        <v>6</v>
      </c>
      <c r="AK133">
        <v>775150.23</v>
      </c>
      <c r="AL133">
        <v>9.2999999999999999E-2</v>
      </c>
      <c r="AM133">
        <v>12014.83</v>
      </c>
      <c r="AN133">
        <v>330.1</v>
      </c>
      <c r="AO133">
        <v>649.53</v>
      </c>
      <c r="AP133">
        <v>214409.85</v>
      </c>
      <c r="AQ133">
        <v>1303416.96</v>
      </c>
      <c r="AR133" t="s">
        <v>61</v>
      </c>
      <c r="AS133" t="s">
        <v>61</v>
      </c>
      <c r="AT133" t="s">
        <v>62</v>
      </c>
      <c r="AU133" t="s">
        <v>63</v>
      </c>
    </row>
    <row r="134" spans="1:47" x14ac:dyDescent="0.25">
      <c r="A134" t="s">
        <v>427</v>
      </c>
      <c r="B134">
        <v>2023</v>
      </c>
      <c r="C134">
        <v>7</v>
      </c>
      <c r="D134" t="s">
        <v>89</v>
      </c>
      <c r="E134" s="1">
        <v>45137</v>
      </c>
      <c r="F134" s="1">
        <v>45162</v>
      </c>
      <c r="G134">
        <v>25</v>
      </c>
      <c r="H134">
        <v>2.4</v>
      </c>
      <c r="I134" t="s">
        <v>49</v>
      </c>
      <c r="J134" t="s">
        <v>66</v>
      </c>
      <c r="K134" t="s">
        <v>245</v>
      </c>
      <c r="L134">
        <v>8905.9</v>
      </c>
      <c r="M134" t="s">
        <v>114</v>
      </c>
      <c r="N134" t="s">
        <v>53</v>
      </c>
      <c r="O134" t="s">
        <v>99</v>
      </c>
      <c r="P134" t="s">
        <v>230</v>
      </c>
      <c r="Q134" t="s">
        <v>184</v>
      </c>
      <c r="R134" t="s">
        <v>428</v>
      </c>
      <c r="S134" t="s">
        <v>73</v>
      </c>
      <c r="T134" t="s">
        <v>148</v>
      </c>
      <c r="U134" t="s">
        <v>60</v>
      </c>
      <c r="V134">
        <v>12757</v>
      </c>
      <c r="W134">
        <v>8767</v>
      </c>
      <c r="X134">
        <v>8.8000000000000007</v>
      </c>
      <c r="Y134">
        <v>11.4</v>
      </c>
      <c r="Z134">
        <v>10464.92</v>
      </c>
      <c r="AB134">
        <v>32.49</v>
      </c>
      <c r="AC134">
        <v>340005.25</v>
      </c>
      <c r="AD134">
        <v>6458320.7300000004</v>
      </c>
      <c r="AE134">
        <v>288.41000000000003</v>
      </c>
      <c r="AF134">
        <v>1862644281.74</v>
      </c>
      <c r="AG134">
        <v>125752.48</v>
      </c>
      <c r="AH134">
        <v>0.6</v>
      </c>
      <c r="AI134">
        <v>6845.49</v>
      </c>
      <c r="AJ134">
        <v>4.37</v>
      </c>
      <c r="AK134">
        <v>282228.62</v>
      </c>
      <c r="AL134">
        <v>0.307</v>
      </c>
      <c r="AM134">
        <v>19827.04</v>
      </c>
      <c r="AN134">
        <v>1212</v>
      </c>
      <c r="AO134">
        <v>461.71</v>
      </c>
      <c r="AP134">
        <v>559592.52</v>
      </c>
      <c r="AQ134">
        <v>1052022.78</v>
      </c>
      <c r="AR134" t="s">
        <v>124</v>
      </c>
      <c r="AS134" t="s">
        <v>61</v>
      </c>
      <c r="AT134" t="s">
        <v>62</v>
      </c>
      <c r="AU134" t="s">
        <v>63</v>
      </c>
    </row>
    <row r="135" spans="1:47" x14ac:dyDescent="0.25">
      <c r="A135" t="s">
        <v>429</v>
      </c>
      <c r="B135">
        <v>2023</v>
      </c>
      <c r="C135">
        <v>11</v>
      </c>
      <c r="D135" t="s">
        <v>119</v>
      </c>
      <c r="E135" s="1">
        <v>45241</v>
      </c>
      <c r="F135" s="1">
        <v>45258</v>
      </c>
      <c r="G135">
        <v>17</v>
      </c>
      <c r="H135">
        <v>18.399999999999999</v>
      </c>
      <c r="I135" t="s">
        <v>65</v>
      </c>
      <c r="J135" t="s">
        <v>50</v>
      </c>
      <c r="K135" t="s">
        <v>145</v>
      </c>
      <c r="L135">
        <v>2710.19</v>
      </c>
      <c r="M135" t="s">
        <v>114</v>
      </c>
      <c r="N135" t="s">
        <v>106</v>
      </c>
      <c r="O135" t="s">
        <v>189</v>
      </c>
      <c r="P135" t="s">
        <v>184</v>
      </c>
      <c r="Q135" t="s">
        <v>121</v>
      </c>
      <c r="R135" t="s">
        <v>430</v>
      </c>
      <c r="S135" t="s">
        <v>170</v>
      </c>
      <c r="T135" t="s">
        <v>162</v>
      </c>
      <c r="U135" t="s">
        <v>181</v>
      </c>
      <c r="V135">
        <v>110991</v>
      </c>
      <c r="W135">
        <v>81873</v>
      </c>
      <c r="X135">
        <v>16.7</v>
      </c>
      <c r="Y135">
        <v>14</v>
      </c>
      <c r="Z135">
        <v>98572.91</v>
      </c>
      <c r="AB135">
        <v>42.77</v>
      </c>
      <c r="AC135">
        <v>4215963.3600000003</v>
      </c>
      <c r="AD135">
        <v>75052427.939999998</v>
      </c>
      <c r="AE135">
        <v>283.05</v>
      </c>
      <c r="AF135">
        <v>21243589728.419998</v>
      </c>
      <c r="AG135">
        <v>64971.43</v>
      </c>
      <c r="AH135">
        <v>0.7</v>
      </c>
      <c r="AI135">
        <v>6227.28</v>
      </c>
      <c r="AJ135">
        <v>19.149999999999999</v>
      </c>
      <c r="AK135">
        <v>0</v>
      </c>
      <c r="AL135">
        <v>0.28699999999999998</v>
      </c>
      <c r="AM135">
        <v>215400.47</v>
      </c>
      <c r="AN135">
        <v>432</v>
      </c>
      <c r="AO135">
        <v>712.88</v>
      </c>
      <c r="AP135">
        <v>307964.15999999997</v>
      </c>
      <c r="AQ135">
        <v>4810526.7</v>
      </c>
      <c r="AR135" t="s">
        <v>61</v>
      </c>
      <c r="AS135" t="s">
        <v>61</v>
      </c>
      <c r="AT135" t="s">
        <v>62</v>
      </c>
      <c r="AU135" t="s">
        <v>63</v>
      </c>
    </row>
    <row r="136" spans="1:47" x14ac:dyDescent="0.25">
      <c r="A136" t="s">
        <v>431</v>
      </c>
      <c r="B136">
        <v>2026</v>
      </c>
      <c r="C136">
        <v>4</v>
      </c>
      <c r="D136" t="s">
        <v>77</v>
      </c>
      <c r="E136" s="1">
        <v>46113</v>
      </c>
      <c r="F136" s="1">
        <v>46122</v>
      </c>
      <c r="G136">
        <v>9</v>
      </c>
      <c r="H136">
        <v>1.8</v>
      </c>
      <c r="I136" t="s">
        <v>65</v>
      </c>
      <c r="J136" t="s">
        <v>50</v>
      </c>
      <c r="K136" t="s">
        <v>223</v>
      </c>
      <c r="L136">
        <v>2710.1109999999999</v>
      </c>
      <c r="M136" t="s">
        <v>52</v>
      </c>
      <c r="N136" t="s">
        <v>106</v>
      </c>
      <c r="O136" t="s">
        <v>54</v>
      </c>
      <c r="P136" t="s">
        <v>92</v>
      </c>
      <c r="Q136" t="s">
        <v>55</v>
      </c>
      <c r="R136" t="s">
        <v>432</v>
      </c>
      <c r="S136" t="s">
        <v>186</v>
      </c>
      <c r="T136" t="s">
        <v>95</v>
      </c>
      <c r="U136" t="s">
        <v>110</v>
      </c>
      <c r="V136">
        <v>129735</v>
      </c>
      <c r="W136">
        <v>82318</v>
      </c>
      <c r="X136">
        <v>3.7</v>
      </c>
      <c r="Y136">
        <v>11.7</v>
      </c>
      <c r="Z136">
        <v>100243.94</v>
      </c>
      <c r="AB136">
        <v>30.49</v>
      </c>
      <c r="AC136">
        <v>3056437.73</v>
      </c>
      <c r="AD136">
        <v>40086549.170000002</v>
      </c>
      <c r="AE136">
        <v>281.47000000000003</v>
      </c>
      <c r="AF136">
        <v>11283160994.879999</v>
      </c>
      <c r="AG136">
        <v>123184.19</v>
      </c>
      <c r="AH136">
        <v>0.7</v>
      </c>
      <c r="AI136">
        <v>12789.57</v>
      </c>
      <c r="AJ136">
        <v>18.5</v>
      </c>
      <c r="AK136">
        <v>0</v>
      </c>
      <c r="AL136">
        <v>0.32500000000000001</v>
      </c>
      <c r="AM136">
        <v>130281.28</v>
      </c>
      <c r="AN136">
        <v>444</v>
      </c>
      <c r="AO136">
        <v>466.89</v>
      </c>
      <c r="AP136">
        <v>207299.16</v>
      </c>
      <c r="AQ136">
        <v>3529991.93</v>
      </c>
      <c r="AR136" t="s">
        <v>61</v>
      </c>
      <c r="AS136" t="s">
        <v>61</v>
      </c>
      <c r="AT136" t="s">
        <v>62</v>
      </c>
      <c r="AU136" t="s">
        <v>63</v>
      </c>
    </row>
    <row r="137" spans="1:47" x14ac:dyDescent="0.25">
      <c r="A137" t="s">
        <v>433</v>
      </c>
      <c r="B137">
        <v>2022</v>
      </c>
      <c r="C137">
        <v>2</v>
      </c>
      <c r="D137" t="s">
        <v>48</v>
      </c>
      <c r="E137" s="1">
        <v>44601</v>
      </c>
      <c r="F137" s="1">
        <v>44626</v>
      </c>
      <c r="G137">
        <v>25</v>
      </c>
      <c r="H137">
        <v>18.5</v>
      </c>
      <c r="I137" t="s">
        <v>49</v>
      </c>
      <c r="J137" t="s">
        <v>112</v>
      </c>
      <c r="K137" t="s">
        <v>343</v>
      </c>
      <c r="L137">
        <v>2523.1</v>
      </c>
      <c r="M137" t="s">
        <v>98</v>
      </c>
      <c r="N137" t="s">
        <v>69</v>
      </c>
      <c r="O137" t="s">
        <v>107</v>
      </c>
      <c r="P137" t="s">
        <v>83</v>
      </c>
      <c r="Q137" t="s">
        <v>100</v>
      </c>
      <c r="R137" t="s">
        <v>434</v>
      </c>
      <c r="S137" t="s">
        <v>130</v>
      </c>
      <c r="T137" t="s">
        <v>95</v>
      </c>
      <c r="U137" t="s">
        <v>96</v>
      </c>
      <c r="V137">
        <v>87080</v>
      </c>
      <c r="W137">
        <v>52796</v>
      </c>
      <c r="X137">
        <v>20.9</v>
      </c>
      <c r="Y137">
        <v>13.2</v>
      </c>
      <c r="Z137">
        <v>77323.100000000006</v>
      </c>
      <c r="AB137">
        <v>36.880000000000003</v>
      </c>
      <c r="AC137">
        <v>2851675.93</v>
      </c>
      <c r="AD137">
        <v>79211330.099999994</v>
      </c>
      <c r="AE137">
        <v>210.18</v>
      </c>
      <c r="AF137">
        <v>16648637360.42</v>
      </c>
      <c r="AG137">
        <v>241260.43</v>
      </c>
      <c r="AH137">
        <v>2.2000000000000002</v>
      </c>
      <c r="AI137">
        <v>60764.26</v>
      </c>
      <c r="AJ137">
        <v>2.81</v>
      </c>
      <c r="AK137">
        <v>2225838.38</v>
      </c>
      <c r="AL137">
        <v>0.26100000000000001</v>
      </c>
      <c r="AM137">
        <v>206741.57</v>
      </c>
      <c r="AN137">
        <v>471.5</v>
      </c>
      <c r="AO137">
        <v>446.76</v>
      </c>
      <c r="AP137">
        <v>210647.34</v>
      </c>
      <c r="AQ137">
        <v>3571089.53</v>
      </c>
      <c r="AR137" t="s">
        <v>61</v>
      </c>
      <c r="AS137" t="s">
        <v>61</v>
      </c>
      <c r="AT137" t="s">
        <v>62</v>
      </c>
      <c r="AU137" t="s">
        <v>63</v>
      </c>
    </row>
    <row r="138" spans="1:47" x14ac:dyDescent="0.25">
      <c r="A138" t="s">
        <v>435</v>
      </c>
      <c r="B138">
        <v>2026</v>
      </c>
      <c r="C138">
        <v>3</v>
      </c>
      <c r="D138" t="s">
        <v>48</v>
      </c>
      <c r="E138" s="1">
        <v>46092</v>
      </c>
      <c r="F138" s="1">
        <v>46114</v>
      </c>
      <c r="G138">
        <v>22</v>
      </c>
      <c r="H138">
        <v>12.9</v>
      </c>
      <c r="I138" t="s">
        <v>65</v>
      </c>
      <c r="J138" t="s">
        <v>134</v>
      </c>
      <c r="K138" t="s">
        <v>135</v>
      </c>
      <c r="L138">
        <v>9999.0098999999991</v>
      </c>
      <c r="M138" t="s">
        <v>90</v>
      </c>
      <c r="N138" t="s">
        <v>69</v>
      </c>
      <c r="O138" t="s">
        <v>200</v>
      </c>
      <c r="P138" t="s">
        <v>70</v>
      </c>
      <c r="Q138" t="s">
        <v>159</v>
      </c>
      <c r="R138" t="s">
        <v>436</v>
      </c>
      <c r="S138" t="s">
        <v>137</v>
      </c>
      <c r="T138" t="s">
        <v>95</v>
      </c>
      <c r="U138" t="s">
        <v>75</v>
      </c>
      <c r="V138">
        <v>2757</v>
      </c>
      <c r="W138">
        <v>1884</v>
      </c>
      <c r="X138">
        <v>21.5</v>
      </c>
      <c r="Y138">
        <v>10.5</v>
      </c>
      <c r="Z138">
        <v>2161.25</v>
      </c>
      <c r="AB138">
        <v>27.47</v>
      </c>
      <c r="AC138">
        <v>59369.54</v>
      </c>
      <c r="AD138">
        <v>1234376.32</v>
      </c>
      <c r="AE138">
        <v>282.98</v>
      </c>
      <c r="AF138">
        <v>349303811.02999997</v>
      </c>
      <c r="AG138">
        <v>84850.880000000005</v>
      </c>
      <c r="AH138">
        <v>2.1</v>
      </c>
      <c r="AI138">
        <v>19529.7</v>
      </c>
      <c r="AJ138">
        <v>22.31</v>
      </c>
      <c r="AK138">
        <v>0</v>
      </c>
      <c r="AL138">
        <v>0.106</v>
      </c>
      <c r="AM138">
        <v>1308.44</v>
      </c>
      <c r="AN138">
        <v>540.79999999999995</v>
      </c>
      <c r="AO138">
        <v>667.83</v>
      </c>
      <c r="AP138">
        <v>361162.46</v>
      </c>
      <c r="AQ138">
        <v>526221.02</v>
      </c>
      <c r="AR138" t="s">
        <v>61</v>
      </c>
      <c r="AS138" t="s">
        <v>61</v>
      </c>
      <c r="AT138" t="s">
        <v>62</v>
      </c>
      <c r="AU138" t="s">
        <v>63</v>
      </c>
    </row>
    <row r="139" spans="1:47" x14ac:dyDescent="0.25">
      <c r="A139" t="s">
        <v>437</v>
      </c>
      <c r="B139">
        <v>2020</v>
      </c>
      <c r="C139">
        <v>7</v>
      </c>
      <c r="D139" t="s">
        <v>89</v>
      </c>
      <c r="E139" s="1">
        <v>44018</v>
      </c>
      <c r="F139" s="1">
        <v>44030</v>
      </c>
      <c r="G139">
        <v>12</v>
      </c>
      <c r="H139">
        <v>2.9</v>
      </c>
      <c r="I139" t="s">
        <v>65</v>
      </c>
      <c r="J139" t="s">
        <v>50</v>
      </c>
      <c r="K139" t="s">
        <v>139</v>
      </c>
      <c r="L139">
        <v>2710.1210999999998</v>
      </c>
      <c r="M139" t="s">
        <v>68</v>
      </c>
      <c r="N139" t="s">
        <v>69</v>
      </c>
      <c r="O139" t="s">
        <v>91</v>
      </c>
      <c r="P139" t="s">
        <v>56</v>
      </c>
      <c r="Q139" t="s">
        <v>71</v>
      </c>
      <c r="R139" t="s">
        <v>438</v>
      </c>
      <c r="S139" t="s">
        <v>142</v>
      </c>
      <c r="T139" t="s">
        <v>74</v>
      </c>
      <c r="U139" t="s">
        <v>110</v>
      </c>
      <c r="V139">
        <v>27119</v>
      </c>
      <c r="W139">
        <v>15538</v>
      </c>
      <c r="X139">
        <v>15.4</v>
      </c>
      <c r="Y139">
        <v>15</v>
      </c>
      <c r="Z139">
        <v>21560.16</v>
      </c>
      <c r="AB139">
        <v>31.23</v>
      </c>
      <c r="AC139">
        <v>673323.8</v>
      </c>
      <c r="AD139">
        <v>25783579.739999998</v>
      </c>
      <c r="AE139">
        <v>166.56</v>
      </c>
      <c r="AF139">
        <v>4294513041.4899998</v>
      </c>
      <c r="AG139">
        <v>137539.74</v>
      </c>
      <c r="AH139">
        <v>0</v>
      </c>
      <c r="AI139">
        <v>0</v>
      </c>
      <c r="AJ139">
        <v>22.74</v>
      </c>
      <c r="AK139">
        <v>0</v>
      </c>
      <c r="AL139">
        <v>0.251</v>
      </c>
      <c r="AM139">
        <v>64716.79</v>
      </c>
      <c r="AN139">
        <v>601.9</v>
      </c>
      <c r="AO139">
        <v>578.71</v>
      </c>
      <c r="AP139">
        <v>348325.55</v>
      </c>
      <c r="AQ139">
        <v>1223905.8799999999</v>
      </c>
      <c r="AR139" t="s">
        <v>61</v>
      </c>
      <c r="AS139" t="s">
        <v>61</v>
      </c>
      <c r="AT139" t="s">
        <v>62</v>
      </c>
      <c r="AU139" t="s">
        <v>63</v>
      </c>
    </row>
    <row r="140" spans="1:47" x14ac:dyDescent="0.25">
      <c r="A140" t="s">
        <v>439</v>
      </c>
      <c r="B140">
        <v>2025</v>
      </c>
      <c r="C140">
        <v>6</v>
      </c>
      <c r="D140" t="s">
        <v>77</v>
      </c>
      <c r="E140" s="1">
        <v>45832</v>
      </c>
      <c r="F140" s="1">
        <v>45852</v>
      </c>
      <c r="G140">
        <v>20</v>
      </c>
      <c r="I140" t="s">
        <v>65</v>
      </c>
      <c r="J140" t="s">
        <v>50</v>
      </c>
      <c r="K140" t="s">
        <v>51</v>
      </c>
      <c r="L140">
        <v>2709</v>
      </c>
      <c r="M140" t="s">
        <v>114</v>
      </c>
      <c r="N140" t="s">
        <v>81</v>
      </c>
      <c r="O140" t="s">
        <v>91</v>
      </c>
      <c r="P140" t="s">
        <v>82</v>
      </c>
      <c r="Q140" t="s">
        <v>174</v>
      </c>
      <c r="R140" t="s">
        <v>440</v>
      </c>
      <c r="S140" t="s">
        <v>58</v>
      </c>
      <c r="T140" t="s">
        <v>148</v>
      </c>
      <c r="U140" t="s">
        <v>87</v>
      </c>
      <c r="V140">
        <v>273543</v>
      </c>
      <c r="W140">
        <v>182819</v>
      </c>
      <c r="X140">
        <v>16.2</v>
      </c>
      <c r="Y140">
        <v>10.6</v>
      </c>
      <c r="Z140">
        <v>227616.95</v>
      </c>
      <c r="AB140">
        <v>19.62</v>
      </c>
      <c r="AC140">
        <v>4465844.5599999996</v>
      </c>
      <c r="AD140">
        <v>14988576.16</v>
      </c>
      <c r="AE140">
        <v>279.35000000000002</v>
      </c>
      <c r="AF140">
        <v>4187058750.3000002</v>
      </c>
      <c r="AG140">
        <v>196861.72</v>
      </c>
      <c r="AH140">
        <v>1.8</v>
      </c>
      <c r="AI140">
        <v>35948.269999999997</v>
      </c>
      <c r="AJ140">
        <v>5.94</v>
      </c>
      <c r="AK140">
        <v>0</v>
      </c>
      <c r="AL140">
        <v>0.20399999999999999</v>
      </c>
      <c r="AM140">
        <v>30576.7</v>
      </c>
      <c r="AO140">
        <v>545.07000000000005</v>
      </c>
      <c r="AP140">
        <v>331184.53000000003</v>
      </c>
      <c r="AQ140">
        <v>5060415.78</v>
      </c>
      <c r="AR140" t="s">
        <v>61</v>
      </c>
      <c r="AS140" t="s">
        <v>61</v>
      </c>
      <c r="AT140" t="s">
        <v>62</v>
      </c>
      <c r="AU140" t="s">
        <v>63</v>
      </c>
    </row>
    <row r="141" spans="1:47" x14ac:dyDescent="0.25">
      <c r="A141" t="s">
        <v>441</v>
      </c>
      <c r="B141">
        <v>2020</v>
      </c>
      <c r="C141">
        <v>1</v>
      </c>
      <c r="D141" t="s">
        <v>48</v>
      </c>
      <c r="E141" s="1">
        <v>43857</v>
      </c>
      <c r="F141" s="1">
        <v>43875</v>
      </c>
      <c r="G141">
        <v>18</v>
      </c>
      <c r="H141">
        <v>10.4</v>
      </c>
      <c r="I141" t="s">
        <v>49</v>
      </c>
      <c r="J141" t="s">
        <v>50</v>
      </c>
      <c r="K141" t="s">
        <v>51</v>
      </c>
      <c r="L141">
        <v>2709</v>
      </c>
      <c r="M141" t="s">
        <v>114</v>
      </c>
      <c r="N141" t="s">
        <v>53</v>
      </c>
      <c r="O141" t="s">
        <v>189</v>
      </c>
      <c r="P141" t="s">
        <v>108</v>
      </c>
      <c r="Q141" t="s">
        <v>100</v>
      </c>
      <c r="R141" t="s">
        <v>442</v>
      </c>
      <c r="S141" t="s">
        <v>186</v>
      </c>
      <c r="T141" t="s">
        <v>148</v>
      </c>
      <c r="U141" t="s">
        <v>87</v>
      </c>
      <c r="V141">
        <v>105848</v>
      </c>
      <c r="W141">
        <v>65876</v>
      </c>
      <c r="X141">
        <v>7.1</v>
      </c>
      <c r="Y141">
        <v>11.7</v>
      </c>
      <c r="Z141">
        <v>99133.46</v>
      </c>
      <c r="AB141">
        <v>33.659999999999997</v>
      </c>
      <c r="AC141">
        <v>3336832.26</v>
      </c>
      <c r="AD141">
        <v>7933650.7999999998</v>
      </c>
      <c r="AE141">
        <v>165.44</v>
      </c>
      <c r="AF141">
        <v>1312543188.3499999</v>
      </c>
      <c r="AG141">
        <v>133972.51999999999</v>
      </c>
      <c r="AH141">
        <v>0.8</v>
      </c>
      <c r="AI141">
        <v>20096.650000000001</v>
      </c>
      <c r="AJ141">
        <v>1.1399999999999999</v>
      </c>
      <c r="AK141">
        <v>90443.62</v>
      </c>
      <c r="AL141">
        <v>9.1999999999999998E-2</v>
      </c>
      <c r="AM141">
        <v>7298.96</v>
      </c>
      <c r="AN141">
        <v>969.5</v>
      </c>
      <c r="AO141">
        <v>482.54</v>
      </c>
      <c r="AP141">
        <v>467822.53</v>
      </c>
      <c r="AQ141">
        <v>3966022.92</v>
      </c>
      <c r="AR141" t="s">
        <v>61</v>
      </c>
      <c r="AS141" t="s">
        <v>61</v>
      </c>
      <c r="AT141" t="s">
        <v>62</v>
      </c>
      <c r="AU141" t="s">
        <v>63</v>
      </c>
    </row>
    <row r="142" spans="1:47" x14ac:dyDescent="0.25">
      <c r="A142" t="s">
        <v>443</v>
      </c>
      <c r="B142">
        <v>2025</v>
      </c>
      <c r="C142">
        <v>12</v>
      </c>
      <c r="D142" t="s">
        <v>119</v>
      </c>
      <c r="E142" s="1">
        <v>46010</v>
      </c>
      <c r="F142" s="1">
        <v>46028</v>
      </c>
      <c r="G142">
        <v>18</v>
      </c>
      <c r="H142">
        <v>7.8</v>
      </c>
      <c r="I142" t="s">
        <v>49</v>
      </c>
      <c r="J142" t="s">
        <v>50</v>
      </c>
      <c r="K142" t="s">
        <v>51</v>
      </c>
      <c r="L142">
        <v>2709</v>
      </c>
      <c r="M142" t="s">
        <v>90</v>
      </c>
      <c r="N142" t="s">
        <v>106</v>
      </c>
      <c r="O142" t="s">
        <v>54</v>
      </c>
      <c r="P142" t="s">
        <v>71</v>
      </c>
      <c r="Q142" t="s">
        <v>128</v>
      </c>
      <c r="R142" t="s">
        <v>444</v>
      </c>
      <c r="S142" t="s">
        <v>58</v>
      </c>
      <c r="T142" t="s">
        <v>162</v>
      </c>
      <c r="U142" t="s">
        <v>181</v>
      </c>
      <c r="V142">
        <v>245596</v>
      </c>
      <c r="W142">
        <v>140383</v>
      </c>
      <c r="X142">
        <v>1.9</v>
      </c>
      <c r="Y142">
        <v>13.1</v>
      </c>
      <c r="Z142">
        <v>222306.16</v>
      </c>
      <c r="AB142">
        <v>13.29</v>
      </c>
      <c r="AC142">
        <v>2954448.87</v>
      </c>
      <c r="AD142">
        <v>17904538.129999999</v>
      </c>
      <c r="AE142">
        <v>277.81</v>
      </c>
      <c r="AF142">
        <v>4974059737.8999996</v>
      </c>
      <c r="AG142">
        <v>63643.26</v>
      </c>
      <c r="AH142">
        <v>0.2</v>
      </c>
      <c r="AI142">
        <v>1641.39</v>
      </c>
      <c r="AJ142">
        <v>20.059999999999999</v>
      </c>
      <c r="AK142">
        <v>3591650.35</v>
      </c>
      <c r="AL142">
        <v>0.222</v>
      </c>
      <c r="AM142">
        <v>39748.07</v>
      </c>
      <c r="AN142">
        <v>481.3</v>
      </c>
      <c r="AO142">
        <v>722.7</v>
      </c>
      <c r="AP142">
        <v>347835.51</v>
      </c>
      <c r="AQ142">
        <v>3407317.1</v>
      </c>
      <c r="AR142" t="s">
        <v>61</v>
      </c>
      <c r="AS142" t="s">
        <v>61</v>
      </c>
      <c r="AT142" t="s">
        <v>62</v>
      </c>
      <c r="AU142" t="s">
        <v>63</v>
      </c>
    </row>
    <row r="143" spans="1:47" x14ac:dyDescent="0.25">
      <c r="A143" t="s">
        <v>445</v>
      </c>
      <c r="B143">
        <v>2022</v>
      </c>
      <c r="C143">
        <v>2</v>
      </c>
      <c r="D143" t="s">
        <v>48</v>
      </c>
      <c r="E143" s="1">
        <v>44617</v>
      </c>
      <c r="F143" s="1">
        <v>44630</v>
      </c>
      <c r="G143">
        <v>13</v>
      </c>
      <c r="H143">
        <v>20.9</v>
      </c>
      <c r="I143" t="s">
        <v>49</v>
      </c>
      <c r="J143" t="s">
        <v>50</v>
      </c>
      <c r="K143" t="s">
        <v>120</v>
      </c>
      <c r="L143">
        <v>2710.1921000000002</v>
      </c>
      <c r="M143" t="s">
        <v>52</v>
      </c>
      <c r="N143" t="s">
        <v>81</v>
      </c>
      <c r="O143" t="s">
        <v>99</v>
      </c>
      <c r="P143" t="s">
        <v>196</v>
      </c>
      <c r="Q143" t="s">
        <v>70</v>
      </c>
      <c r="R143" t="s">
        <v>446</v>
      </c>
      <c r="S143" t="s">
        <v>123</v>
      </c>
      <c r="T143" t="s">
        <v>95</v>
      </c>
      <c r="U143" t="s">
        <v>75</v>
      </c>
      <c r="V143">
        <v>48034</v>
      </c>
      <c r="W143">
        <v>33165</v>
      </c>
      <c r="X143">
        <v>12.8</v>
      </c>
      <c r="Y143">
        <v>12.4</v>
      </c>
      <c r="Z143">
        <v>37865.68</v>
      </c>
      <c r="AB143">
        <v>14.87</v>
      </c>
      <c r="AC143">
        <v>563062.66</v>
      </c>
      <c r="AD143">
        <v>32388788.039999999</v>
      </c>
      <c r="AE143">
        <v>211.14</v>
      </c>
      <c r="AF143">
        <v>6838568706.7700005</v>
      </c>
      <c r="AG143">
        <v>96127.44</v>
      </c>
      <c r="AH143">
        <v>0.5</v>
      </c>
      <c r="AI143">
        <v>10850.06</v>
      </c>
      <c r="AJ143">
        <v>3.29</v>
      </c>
      <c r="AK143">
        <v>1065591.1299999999</v>
      </c>
      <c r="AL143">
        <v>0.13200000000000001</v>
      </c>
      <c r="AM143">
        <v>42753.2</v>
      </c>
      <c r="AN143">
        <v>414.4</v>
      </c>
      <c r="AO143">
        <v>514.41</v>
      </c>
      <c r="AP143">
        <v>213171.5</v>
      </c>
      <c r="AQ143">
        <v>925964.86</v>
      </c>
      <c r="AR143" t="s">
        <v>124</v>
      </c>
      <c r="AS143" t="s">
        <v>124</v>
      </c>
      <c r="AT143" t="s">
        <v>62</v>
      </c>
      <c r="AU143" t="s">
        <v>63</v>
      </c>
    </row>
    <row r="144" spans="1:47" x14ac:dyDescent="0.25">
      <c r="A144" t="s">
        <v>447</v>
      </c>
      <c r="B144">
        <v>2024</v>
      </c>
      <c r="C144">
        <v>4</v>
      </c>
      <c r="D144" t="s">
        <v>77</v>
      </c>
      <c r="E144" s="1">
        <v>45384</v>
      </c>
      <c r="F144" s="1">
        <v>45401</v>
      </c>
      <c r="G144">
        <v>17</v>
      </c>
      <c r="H144">
        <v>8.4</v>
      </c>
      <c r="I144" t="s">
        <v>49</v>
      </c>
      <c r="J144" t="s">
        <v>50</v>
      </c>
      <c r="K144" t="s">
        <v>51</v>
      </c>
      <c r="L144">
        <v>2709</v>
      </c>
      <c r="M144" t="s">
        <v>98</v>
      </c>
      <c r="N144" t="s">
        <v>53</v>
      </c>
      <c r="O144" t="s">
        <v>54</v>
      </c>
      <c r="P144" t="s">
        <v>83</v>
      </c>
      <c r="Q144" t="s">
        <v>82</v>
      </c>
      <c r="R144" t="s">
        <v>448</v>
      </c>
      <c r="S144" t="s">
        <v>58</v>
      </c>
      <c r="T144" t="s">
        <v>102</v>
      </c>
      <c r="U144" t="s">
        <v>110</v>
      </c>
      <c r="V144">
        <v>308638</v>
      </c>
      <c r="W144">
        <v>197913</v>
      </c>
      <c r="X144">
        <v>10.199999999999999</v>
      </c>
      <c r="Y144">
        <v>14.5</v>
      </c>
      <c r="Z144">
        <v>286141.65000000002</v>
      </c>
      <c r="AB144">
        <v>27.28</v>
      </c>
      <c r="AC144">
        <v>7805944.21</v>
      </c>
      <c r="AD144">
        <v>23005788.66</v>
      </c>
      <c r="AE144">
        <v>276.08999999999997</v>
      </c>
      <c r="AF144">
        <v>6351668191.1400003</v>
      </c>
      <c r="AG144">
        <v>208590.74</v>
      </c>
      <c r="AH144">
        <v>0.7</v>
      </c>
      <c r="AI144">
        <v>18576.55</v>
      </c>
      <c r="AJ144">
        <v>3.03</v>
      </c>
      <c r="AK144">
        <v>697075.4</v>
      </c>
      <c r="AL144">
        <v>0.17599999999999999</v>
      </c>
      <c r="AM144">
        <v>40490.19</v>
      </c>
      <c r="AN144">
        <v>303.3</v>
      </c>
      <c r="AO144">
        <v>382.07</v>
      </c>
      <c r="AP144">
        <v>115881.83</v>
      </c>
      <c r="AQ144">
        <v>8189483.5199999996</v>
      </c>
      <c r="AR144" t="s">
        <v>61</v>
      </c>
      <c r="AS144" t="s">
        <v>61</v>
      </c>
      <c r="AT144" t="s">
        <v>62</v>
      </c>
      <c r="AU144" t="s">
        <v>63</v>
      </c>
    </row>
    <row r="145" spans="1:47" x14ac:dyDescent="0.25">
      <c r="A145" t="s">
        <v>449</v>
      </c>
      <c r="B145">
        <v>2025</v>
      </c>
      <c r="C145">
        <v>5</v>
      </c>
      <c r="D145" t="s">
        <v>77</v>
      </c>
      <c r="E145" s="1">
        <v>45778</v>
      </c>
      <c r="F145" s="1">
        <v>45793</v>
      </c>
      <c r="G145">
        <v>15</v>
      </c>
      <c r="H145">
        <v>13.3</v>
      </c>
      <c r="I145" t="s">
        <v>49</v>
      </c>
      <c r="J145" t="s">
        <v>112</v>
      </c>
      <c r="K145" t="s">
        <v>340</v>
      </c>
      <c r="L145">
        <v>7208.39</v>
      </c>
      <c r="M145" t="s">
        <v>98</v>
      </c>
      <c r="N145" t="s">
        <v>106</v>
      </c>
      <c r="O145" t="s">
        <v>91</v>
      </c>
      <c r="P145" t="s">
        <v>150</v>
      </c>
      <c r="Q145" t="s">
        <v>226</v>
      </c>
      <c r="R145" t="s">
        <v>450</v>
      </c>
      <c r="S145" t="s">
        <v>73</v>
      </c>
      <c r="T145" t="s">
        <v>59</v>
      </c>
      <c r="U145" t="s">
        <v>75</v>
      </c>
      <c r="V145">
        <v>6959</v>
      </c>
      <c r="W145">
        <v>5098</v>
      </c>
      <c r="X145">
        <v>16.3</v>
      </c>
      <c r="Y145">
        <v>10.7</v>
      </c>
      <c r="Z145">
        <v>6612.03</v>
      </c>
      <c r="AB145">
        <v>43.08</v>
      </c>
      <c r="AC145">
        <v>284846.25</v>
      </c>
      <c r="AD145">
        <v>5962199.6900000004</v>
      </c>
      <c r="AE145">
        <v>281.79000000000002</v>
      </c>
      <c r="AF145">
        <v>1680088250.6500001</v>
      </c>
      <c r="AG145">
        <v>100051.2</v>
      </c>
      <c r="AI145">
        <v>0</v>
      </c>
      <c r="AJ145">
        <v>21.84</v>
      </c>
      <c r="AK145">
        <v>1302144.4099999999</v>
      </c>
      <c r="AL145">
        <v>0.26700000000000002</v>
      </c>
      <c r="AM145">
        <v>15919.07</v>
      </c>
      <c r="AN145">
        <v>766.5</v>
      </c>
      <c r="AO145">
        <v>376.58</v>
      </c>
      <c r="AP145">
        <v>288648.57</v>
      </c>
      <c r="AQ145">
        <v>689465.09</v>
      </c>
      <c r="AR145" t="s">
        <v>61</v>
      </c>
      <c r="AS145" t="s">
        <v>61</v>
      </c>
      <c r="AT145" t="s">
        <v>62</v>
      </c>
      <c r="AU145" t="s">
        <v>63</v>
      </c>
    </row>
    <row r="146" spans="1:47" x14ac:dyDescent="0.25">
      <c r="A146" t="s">
        <v>451</v>
      </c>
      <c r="B146">
        <v>2021</v>
      </c>
      <c r="C146">
        <v>10</v>
      </c>
      <c r="D146" t="s">
        <v>119</v>
      </c>
      <c r="E146" s="1">
        <v>44496</v>
      </c>
      <c r="F146" s="1">
        <v>44508</v>
      </c>
      <c r="G146">
        <v>12</v>
      </c>
      <c r="H146">
        <v>15.6</v>
      </c>
      <c r="I146" t="s">
        <v>49</v>
      </c>
      <c r="J146" t="s">
        <v>50</v>
      </c>
      <c r="K146" t="s">
        <v>145</v>
      </c>
      <c r="L146">
        <v>2710.19</v>
      </c>
      <c r="M146" t="s">
        <v>80</v>
      </c>
      <c r="N146" t="s">
        <v>53</v>
      </c>
      <c r="O146" t="s">
        <v>99</v>
      </c>
      <c r="P146" t="s">
        <v>164</v>
      </c>
      <c r="Q146" t="s">
        <v>92</v>
      </c>
      <c r="R146" t="s">
        <v>452</v>
      </c>
      <c r="S146" t="s">
        <v>170</v>
      </c>
      <c r="T146" t="s">
        <v>95</v>
      </c>
      <c r="U146" t="s">
        <v>166</v>
      </c>
      <c r="V146">
        <v>99470</v>
      </c>
      <c r="W146">
        <v>61535</v>
      </c>
      <c r="X146">
        <v>14.4</v>
      </c>
      <c r="Y146">
        <v>14.2</v>
      </c>
      <c r="Z146">
        <v>92038.05</v>
      </c>
      <c r="AB146">
        <v>20.69</v>
      </c>
      <c r="AC146">
        <v>1904267.25</v>
      </c>
      <c r="AD146">
        <v>28581496.050000001</v>
      </c>
      <c r="AE146">
        <v>169.22</v>
      </c>
      <c r="AF146">
        <v>4836560761.5799999</v>
      </c>
      <c r="AG146">
        <v>84334.57</v>
      </c>
      <c r="AH146">
        <v>4.5</v>
      </c>
      <c r="AI146">
        <v>41314.300000000003</v>
      </c>
      <c r="AJ146">
        <v>16.309999999999999</v>
      </c>
      <c r="AK146">
        <v>4661642.01</v>
      </c>
      <c r="AL146">
        <v>0.30399999999999999</v>
      </c>
      <c r="AM146">
        <v>86887.75</v>
      </c>
      <c r="AN146">
        <v>386.4</v>
      </c>
      <c r="AO146">
        <v>619.19000000000005</v>
      </c>
      <c r="AP146">
        <v>239255.02</v>
      </c>
      <c r="AQ146">
        <v>2356058.89</v>
      </c>
      <c r="AR146" t="s">
        <v>61</v>
      </c>
      <c r="AS146" t="s">
        <v>124</v>
      </c>
      <c r="AT146" t="s">
        <v>62</v>
      </c>
      <c r="AU146" t="s">
        <v>63</v>
      </c>
    </row>
    <row r="147" spans="1:47" x14ac:dyDescent="0.25">
      <c r="A147" t="s">
        <v>453</v>
      </c>
      <c r="B147">
        <v>2022</v>
      </c>
      <c r="C147">
        <v>8</v>
      </c>
      <c r="D147" t="s">
        <v>89</v>
      </c>
      <c r="E147" s="1">
        <v>44781</v>
      </c>
      <c r="F147" s="1">
        <v>44790</v>
      </c>
      <c r="G147">
        <v>9</v>
      </c>
      <c r="H147">
        <v>7.4</v>
      </c>
      <c r="I147" t="s">
        <v>49</v>
      </c>
      <c r="J147" t="s">
        <v>78</v>
      </c>
      <c r="K147" t="s">
        <v>315</v>
      </c>
      <c r="L147">
        <v>1511.9</v>
      </c>
      <c r="M147" t="s">
        <v>52</v>
      </c>
      <c r="N147" t="s">
        <v>69</v>
      </c>
      <c r="O147" t="s">
        <v>107</v>
      </c>
      <c r="P147" t="s">
        <v>257</v>
      </c>
      <c r="Q147" t="s">
        <v>92</v>
      </c>
      <c r="R147" t="s">
        <v>235</v>
      </c>
      <c r="S147" t="s">
        <v>85</v>
      </c>
      <c r="T147" t="s">
        <v>162</v>
      </c>
      <c r="U147" t="s">
        <v>110</v>
      </c>
      <c r="V147">
        <v>47681</v>
      </c>
      <c r="W147">
        <v>30334</v>
      </c>
      <c r="X147">
        <v>23</v>
      </c>
      <c r="Y147">
        <v>13.6</v>
      </c>
      <c r="Z147">
        <v>37710.67</v>
      </c>
      <c r="AB147">
        <v>22.11</v>
      </c>
      <c r="AC147">
        <v>833782.91</v>
      </c>
      <c r="AD147">
        <v>46428999.799999997</v>
      </c>
      <c r="AE147">
        <v>214.46</v>
      </c>
      <c r="AF147">
        <v>9957163297.1100006</v>
      </c>
      <c r="AG147">
        <v>202619.38</v>
      </c>
      <c r="AH147">
        <v>0</v>
      </c>
      <c r="AI147">
        <v>0</v>
      </c>
      <c r="AJ147">
        <v>14.55</v>
      </c>
      <c r="AK147">
        <v>6755419.4699999997</v>
      </c>
      <c r="AL147">
        <v>0.161</v>
      </c>
      <c r="AM147">
        <v>74750.69</v>
      </c>
      <c r="AN147">
        <v>389</v>
      </c>
      <c r="AO147">
        <v>625.36</v>
      </c>
      <c r="AP147">
        <v>243265.04</v>
      </c>
      <c r="AQ147">
        <v>1354418.02</v>
      </c>
      <c r="AR147" t="s">
        <v>61</v>
      </c>
      <c r="AS147" t="s">
        <v>61</v>
      </c>
      <c r="AT147" t="s">
        <v>62</v>
      </c>
      <c r="AU147" t="s">
        <v>63</v>
      </c>
    </row>
    <row r="148" spans="1:47" x14ac:dyDescent="0.25">
      <c r="A148" t="s">
        <v>454</v>
      </c>
      <c r="B148">
        <v>2023</v>
      </c>
      <c r="C148">
        <v>4</v>
      </c>
      <c r="D148" t="s">
        <v>77</v>
      </c>
      <c r="E148" s="1">
        <v>45040</v>
      </c>
      <c r="F148" s="1">
        <v>45052</v>
      </c>
      <c r="G148">
        <v>12</v>
      </c>
      <c r="H148">
        <v>2.4</v>
      </c>
      <c r="I148" t="s">
        <v>49</v>
      </c>
      <c r="J148" t="s">
        <v>50</v>
      </c>
      <c r="K148" t="s">
        <v>51</v>
      </c>
      <c r="L148">
        <v>2709</v>
      </c>
      <c r="M148" t="s">
        <v>80</v>
      </c>
      <c r="N148" t="s">
        <v>81</v>
      </c>
      <c r="O148" t="s">
        <v>54</v>
      </c>
      <c r="P148" t="s">
        <v>154</v>
      </c>
      <c r="Q148" t="s">
        <v>226</v>
      </c>
      <c r="R148" t="s">
        <v>455</v>
      </c>
      <c r="S148" t="s">
        <v>58</v>
      </c>
      <c r="T148" t="s">
        <v>74</v>
      </c>
      <c r="U148" t="s">
        <v>87</v>
      </c>
      <c r="V148">
        <v>249781</v>
      </c>
      <c r="W148">
        <v>154394</v>
      </c>
      <c r="X148">
        <v>16.3</v>
      </c>
      <c r="Y148">
        <v>14.1</v>
      </c>
      <c r="Z148">
        <v>206182.93</v>
      </c>
      <c r="AB148">
        <v>12.51</v>
      </c>
      <c r="AC148">
        <v>2579348.4500000002</v>
      </c>
      <c r="AD148">
        <v>14748264.98</v>
      </c>
      <c r="AE148">
        <v>281.43</v>
      </c>
      <c r="AF148">
        <v>4150604213.3200002</v>
      </c>
      <c r="AG148">
        <v>224172.79999999999</v>
      </c>
      <c r="AH148">
        <v>0</v>
      </c>
      <c r="AI148">
        <v>0</v>
      </c>
      <c r="AJ148">
        <v>10.24</v>
      </c>
      <c r="AK148">
        <v>1510222.33</v>
      </c>
      <c r="AL148">
        <v>0.14299999999999999</v>
      </c>
      <c r="AM148">
        <v>21090.02</v>
      </c>
      <c r="AN148">
        <v>470.8</v>
      </c>
      <c r="AO148">
        <v>495.84</v>
      </c>
      <c r="AP148">
        <v>233441.47</v>
      </c>
      <c r="AQ148">
        <v>3058052.74</v>
      </c>
      <c r="AR148" t="s">
        <v>61</v>
      </c>
      <c r="AS148" t="s">
        <v>61</v>
      </c>
      <c r="AT148" t="s">
        <v>62</v>
      </c>
      <c r="AU148" t="s">
        <v>63</v>
      </c>
    </row>
    <row r="149" spans="1:47" x14ac:dyDescent="0.25">
      <c r="A149" t="s">
        <v>456</v>
      </c>
      <c r="B149">
        <v>2023</v>
      </c>
      <c r="C149">
        <v>1</v>
      </c>
      <c r="D149" t="s">
        <v>48</v>
      </c>
      <c r="E149" s="1">
        <v>44935</v>
      </c>
      <c r="F149" s="1">
        <v>44945</v>
      </c>
      <c r="G149">
        <v>10</v>
      </c>
      <c r="H149">
        <v>8.6999999999999993</v>
      </c>
      <c r="I149" t="s">
        <v>65</v>
      </c>
      <c r="J149" t="s">
        <v>112</v>
      </c>
      <c r="K149" t="s">
        <v>343</v>
      </c>
      <c r="L149">
        <v>2523.1</v>
      </c>
      <c r="M149" t="s">
        <v>114</v>
      </c>
      <c r="N149" t="s">
        <v>81</v>
      </c>
      <c r="O149" t="s">
        <v>91</v>
      </c>
      <c r="P149" t="s">
        <v>56</v>
      </c>
      <c r="Q149" t="s">
        <v>154</v>
      </c>
      <c r="R149" t="s">
        <v>457</v>
      </c>
      <c r="S149" t="s">
        <v>130</v>
      </c>
      <c r="T149" t="s">
        <v>131</v>
      </c>
      <c r="U149" t="s">
        <v>87</v>
      </c>
      <c r="V149">
        <v>59752</v>
      </c>
      <c r="W149">
        <v>44383</v>
      </c>
      <c r="X149">
        <v>13.1</v>
      </c>
      <c r="Y149">
        <v>12.3</v>
      </c>
      <c r="Z149">
        <v>56536.78</v>
      </c>
      <c r="AB149">
        <v>44.61</v>
      </c>
      <c r="AC149">
        <v>2522105.7599999998</v>
      </c>
      <c r="AD149">
        <v>40061962.310000002</v>
      </c>
      <c r="AE149">
        <v>286.88</v>
      </c>
      <c r="AF149">
        <v>11492975747.49</v>
      </c>
      <c r="AG149">
        <v>48029.95</v>
      </c>
      <c r="AH149">
        <v>0</v>
      </c>
      <c r="AI149">
        <v>0</v>
      </c>
      <c r="AJ149">
        <v>0.97</v>
      </c>
      <c r="AK149">
        <v>0</v>
      </c>
      <c r="AL149">
        <v>5.8999999999999997E-2</v>
      </c>
      <c r="AM149">
        <v>23636.560000000001</v>
      </c>
      <c r="AN149">
        <v>214</v>
      </c>
      <c r="AO149">
        <v>359.34</v>
      </c>
      <c r="AP149">
        <v>76898.759999999995</v>
      </c>
      <c r="AQ149">
        <v>2670671.0299999998</v>
      </c>
      <c r="AR149" t="s">
        <v>61</v>
      </c>
      <c r="AS149" t="s">
        <v>61</v>
      </c>
      <c r="AT149" t="s">
        <v>62</v>
      </c>
      <c r="AU149" t="s">
        <v>63</v>
      </c>
    </row>
    <row r="150" spans="1:47" x14ac:dyDescent="0.25">
      <c r="A150" t="s">
        <v>458</v>
      </c>
      <c r="B150">
        <v>2023</v>
      </c>
      <c r="C150">
        <v>4</v>
      </c>
      <c r="D150" t="s">
        <v>77</v>
      </c>
      <c r="E150" s="1">
        <v>45026</v>
      </c>
      <c r="F150" s="1">
        <v>45051</v>
      </c>
      <c r="G150">
        <v>25</v>
      </c>
      <c r="H150">
        <v>6.8</v>
      </c>
      <c r="I150" t="s">
        <v>65</v>
      </c>
      <c r="J150" t="s">
        <v>66</v>
      </c>
      <c r="K150" t="s">
        <v>245</v>
      </c>
      <c r="L150">
        <v>8905.9</v>
      </c>
      <c r="M150" t="s">
        <v>68</v>
      </c>
      <c r="N150" t="s">
        <v>168</v>
      </c>
      <c r="O150" t="s">
        <v>189</v>
      </c>
      <c r="P150" t="s">
        <v>92</v>
      </c>
      <c r="Q150" t="s">
        <v>154</v>
      </c>
      <c r="R150" t="s">
        <v>459</v>
      </c>
      <c r="S150" t="s">
        <v>137</v>
      </c>
      <c r="T150" t="s">
        <v>187</v>
      </c>
      <c r="U150" t="s">
        <v>181</v>
      </c>
      <c r="V150">
        <v>14205</v>
      </c>
      <c r="W150">
        <v>10608</v>
      </c>
      <c r="X150">
        <v>20.8</v>
      </c>
      <c r="Y150">
        <v>12.3</v>
      </c>
      <c r="Z150">
        <v>11830.78</v>
      </c>
      <c r="AB150">
        <v>27.13</v>
      </c>
      <c r="AC150">
        <v>320969.06</v>
      </c>
      <c r="AD150">
        <v>6629022.6500000004</v>
      </c>
      <c r="AE150">
        <v>289</v>
      </c>
      <c r="AF150">
        <v>1915787545.8499999</v>
      </c>
      <c r="AG150">
        <v>42292.66</v>
      </c>
      <c r="AH150">
        <v>0.4</v>
      </c>
      <c r="AI150">
        <v>12794.76</v>
      </c>
      <c r="AJ150">
        <v>24.03</v>
      </c>
      <c r="AK150">
        <v>0</v>
      </c>
      <c r="AL150">
        <v>0.16700000000000001</v>
      </c>
      <c r="AM150">
        <v>11070.47</v>
      </c>
      <c r="AN150">
        <v>715.4</v>
      </c>
      <c r="AO150">
        <v>566.55999999999995</v>
      </c>
      <c r="AP150">
        <v>405317.02</v>
      </c>
      <c r="AQ150">
        <v>792443.97</v>
      </c>
      <c r="AR150" t="s">
        <v>61</v>
      </c>
      <c r="AS150" t="s">
        <v>61</v>
      </c>
      <c r="AT150" t="s">
        <v>62</v>
      </c>
      <c r="AU150" t="s">
        <v>63</v>
      </c>
    </row>
    <row r="151" spans="1:47" x14ac:dyDescent="0.25">
      <c r="A151" t="s">
        <v>460</v>
      </c>
      <c r="B151">
        <v>2023</v>
      </c>
      <c r="C151">
        <v>2</v>
      </c>
      <c r="D151" t="s">
        <v>48</v>
      </c>
      <c r="E151" s="1">
        <v>44961</v>
      </c>
      <c r="F151" s="1">
        <v>44979</v>
      </c>
      <c r="G151">
        <v>18</v>
      </c>
      <c r="H151">
        <v>2.2000000000000002</v>
      </c>
      <c r="I151" t="s">
        <v>49</v>
      </c>
      <c r="J151" t="s">
        <v>50</v>
      </c>
      <c r="K151" t="s">
        <v>51</v>
      </c>
      <c r="L151">
        <v>2709</v>
      </c>
      <c r="M151" t="s">
        <v>80</v>
      </c>
      <c r="N151" t="s">
        <v>81</v>
      </c>
      <c r="O151" t="s">
        <v>107</v>
      </c>
      <c r="P151" t="s">
        <v>131</v>
      </c>
      <c r="Q151" t="s">
        <v>82</v>
      </c>
      <c r="R151" t="s">
        <v>461</v>
      </c>
      <c r="S151" t="s">
        <v>170</v>
      </c>
      <c r="T151" t="s">
        <v>162</v>
      </c>
      <c r="U151" t="s">
        <v>110</v>
      </c>
      <c r="V151">
        <v>77945</v>
      </c>
      <c r="W151">
        <v>45903</v>
      </c>
      <c r="X151">
        <v>7.2</v>
      </c>
      <c r="Y151">
        <v>15.8</v>
      </c>
      <c r="Z151">
        <v>69248.7</v>
      </c>
      <c r="AB151">
        <v>22.95</v>
      </c>
      <c r="AC151">
        <v>1589257.66</v>
      </c>
      <c r="AD151">
        <v>5338382.28</v>
      </c>
      <c r="AE151">
        <v>287.62</v>
      </c>
      <c r="AF151">
        <v>1535425511.3699999</v>
      </c>
      <c r="AG151">
        <v>210907.74</v>
      </c>
      <c r="AH151">
        <v>0.8</v>
      </c>
      <c r="AI151">
        <v>15913.53</v>
      </c>
      <c r="AJ151">
        <v>8.56</v>
      </c>
      <c r="AK151">
        <v>456965.52</v>
      </c>
      <c r="AL151">
        <v>0.13100000000000001</v>
      </c>
      <c r="AM151">
        <v>6993.28</v>
      </c>
      <c r="AN151">
        <v>671.6</v>
      </c>
      <c r="AO151">
        <v>488.91</v>
      </c>
      <c r="AP151">
        <v>328351.96000000002</v>
      </c>
      <c r="AQ151">
        <v>2151424.17</v>
      </c>
      <c r="AR151" t="s">
        <v>124</v>
      </c>
      <c r="AS151" t="s">
        <v>61</v>
      </c>
      <c r="AT151" t="s">
        <v>62</v>
      </c>
      <c r="AU151" t="s">
        <v>63</v>
      </c>
    </row>
    <row r="152" spans="1:47" x14ac:dyDescent="0.25">
      <c r="A152" t="s">
        <v>462</v>
      </c>
      <c r="B152">
        <v>2024</v>
      </c>
      <c r="C152">
        <v>4</v>
      </c>
      <c r="D152" t="s">
        <v>77</v>
      </c>
      <c r="E152" s="1">
        <v>45387</v>
      </c>
      <c r="F152" s="1">
        <v>45404</v>
      </c>
      <c r="G152">
        <v>17</v>
      </c>
      <c r="H152">
        <v>1.8</v>
      </c>
      <c r="I152" t="s">
        <v>65</v>
      </c>
      <c r="J152" t="s">
        <v>78</v>
      </c>
      <c r="K152" t="s">
        <v>177</v>
      </c>
      <c r="L152">
        <v>1001.99</v>
      </c>
      <c r="M152" t="s">
        <v>114</v>
      </c>
      <c r="N152" t="s">
        <v>69</v>
      </c>
      <c r="O152" t="s">
        <v>200</v>
      </c>
      <c r="P152" t="s">
        <v>82</v>
      </c>
      <c r="Q152" t="s">
        <v>257</v>
      </c>
      <c r="R152" t="s">
        <v>463</v>
      </c>
      <c r="S152" t="s">
        <v>130</v>
      </c>
      <c r="T152" t="s">
        <v>148</v>
      </c>
      <c r="U152" t="s">
        <v>132</v>
      </c>
      <c r="V152">
        <v>81245</v>
      </c>
      <c r="W152">
        <v>51105</v>
      </c>
      <c r="X152">
        <v>5.8</v>
      </c>
      <c r="Y152">
        <v>11.4</v>
      </c>
      <c r="Z152">
        <v>67414.03</v>
      </c>
      <c r="AB152">
        <v>12.78</v>
      </c>
      <c r="AC152">
        <v>861551.3</v>
      </c>
      <c r="AD152">
        <v>20966437.469999999</v>
      </c>
      <c r="AE152">
        <v>279.26</v>
      </c>
      <c r="AF152">
        <v>5855087327.8699999</v>
      </c>
      <c r="AG152">
        <v>129890.99</v>
      </c>
      <c r="AH152">
        <v>0.9</v>
      </c>
      <c r="AI152">
        <v>21035.87</v>
      </c>
      <c r="AJ152">
        <v>11.89</v>
      </c>
      <c r="AK152">
        <v>0</v>
      </c>
      <c r="AL152">
        <v>0.21299999999999999</v>
      </c>
      <c r="AM152">
        <v>44658.51</v>
      </c>
      <c r="AN152">
        <v>910.5</v>
      </c>
      <c r="AO152">
        <v>713.78</v>
      </c>
      <c r="AP152">
        <v>649896.68999999994</v>
      </c>
      <c r="AQ152">
        <v>1707033.36</v>
      </c>
      <c r="AR152" t="s">
        <v>61</v>
      </c>
      <c r="AS152" t="s">
        <v>61</v>
      </c>
      <c r="AT152" t="s">
        <v>293</v>
      </c>
      <c r="AU152" t="s">
        <v>63</v>
      </c>
    </row>
    <row r="153" spans="1:47" x14ac:dyDescent="0.25">
      <c r="A153" t="s">
        <v>464</v>
      </c>
      <c r="B153">
        <v>2024</v>
      </c>
      <c r="C153">
        <v>3</v>
      </c>
      <c r="D153" t="s">
        <v>48</v>
      </c>
      <c r="E153" s="1">
        <v>45371</v>
      </c>
      <c r="F153" s="1">
        <v>45386</v>
      </c>
      <c r="G153">
        <v>15</v>
      </c>
      <c r="H153">
        <v>19.899999999999999</v>
      </c>
      <c r="I153" t="s">
        <v>49</v>
      </c>
      <c r="J153" t="s">
        <v>112</v>
      </c>
      <c r="K153" t="s">
        <v>343</v>
      </c>
      <c r="L153">
        <v>2523.1</v>
      </c>
      <c r="M153" t="s">
        <v>114</v>
      </c>
      <c r="N153" t="s">
        <v>69</v>
      </c>
      <c r="O153" t="s">
        <v>99</v>
      </c>
      <c r="P153" t="s">
        <v>159</v>
      </c>
      <c r="Q153" t="s">
        <v>184</v>
      </c>
      <c r="R153" t="s">
        <v>465</v>
      </c>
      <c r="S153" t="s">
        <v>130</v>
      </c>
      <c r="T153" t="s">
        <v>187</v>
      </c>
      <c r="U153" t="s">
        <v>132</v>
      </c>
      <c r="V153">
        <v>89476</v>
      </c>
      <c r="W153">
        <v>64907</v>
      </c>
      <c r="X153">
        <v>7.6</v>
      </c>
      <c r="Y153">
        <v>15.9</v>
      </c>
      <c r="Z153">
        <v>71664.3</v>
      </c>
      <c r="AB153">
        <v>29.6</v>
      </c>
      <c r="AC153">
        <v>2121263.2799999998</v>
      </c>
      <c r="AD153">
        <v>77610286.969999999</v>
      </c>
      <c r="AE153">
        <v>274.31</v>
      </c>
      <c r="AF153">
        <v>21289277818.740002</v>
      </c>
      <c r="AG153">
        <v>200769.8</v>
      </c>
      <c r="AH153">
        <v>1.8</v>
      </c>
      <c r="AI153">
        <v>20466.29</v>
      </c>
      <c r="AJ153">
        <v>3.72</v>
      </c>
      <c r="AK153">
        <v>2887102.68</v>
      </c>
      <c r="AL153">
        <v>0.189</v>
      </c>
      <c r="AM153">
        <v>146683.44</v>
      </c>
      <c r="AN153">
        <v>515</v>
      </c>
      <c r="AO153">
        <v>695.42</v>
      </c>
      <c r="AP153">
        <v>358141.3</v>
      </c>
      <c r="AQ153">
        <v>2847324.11</v>
      </c>
      <c r="AR153" t="s">
        <v>61</v>
      </c>
      <c r="AS153" t="s">
        <v>61</v>
      </c>
      <c r="AT153" t="s">
        <v>62</v>
      </c>
      <c r="AU153" t="s">
        <v>63</v>
      </c>
    </row>
    <row r="154" spans="1:47" x14ac:dyDescent="0.25">
      <c r="A154" t="s">
        <v>466</v>
      </c>
      <c r="B154">
        <v>2020</v>
      </c>
      <c r="C154">
        <v>10</v>
      </c>
      <c r="D154" t="s">
        <v>119</v>
      </c>
      <c r="E154" s="1">
        <v>44114</v>
      </c>
      <c r="F154" s="1">
        <v>44132</v>
      </c>
      <c r="G154">
        <v>18</v>
      </c>
      <c r="H154">
        <v>9.1999999999999993</v>
      </c>
      <c r="I154" t="s">
        <v>65</v>
      </c>
      <c r="J154" t="s">
        <v>239</v>
      </c>
      <c r="K154" t="s">
        <v>270</v>
      </c>
      <c r="L154">
        <v>2710.1990999999998</v>
      </c>
      <c r="M154" t="s">
        <v>68</v>
      </c>
      <c r="N154" t="s">
        <v>53</v>
      </c>
      <c r="O154" t="s">
        <v>189</v>
      </c>
      <c r="P154" t="s">
        <v>82</v>
      </c>
      <c r="Q154" t="s">
        <v>108</v>
      </c>
      <c r="R154" t="s">
        <v>467</v>
      </c>
      <c r="S154" t="s">
        <v>142</v>
      </c>
      <c r="T154" t="s">
        <v>187</v>
      </c>
      <c r="U154" t="s">
        <v>60</v>
      </c>
      <c r="V154">
        <v>55527</v>
      </c>
      <c r="W154">
        <v>41431</v>
      </c>
      <c r="X154">
        <v>21.8</v>
      </c>
      <c r="Y154">
        <v>13.4</v>
      </c>
      <c r="Z154">
        <v>46492.92</v>
      </c>
      <c r="AB154">
        <v>24.39</v>
      </c>
      <c r="AC154">
        <v>1133962.32</v>
      </c>
      <c r="AD154">
        <v>25906319.949999999</v>
      </c>
      <c r="AE154">
        <v>160.03</v>
      </c>
      <c r="AF154">
        <v>4145788381.5999999</v>
      </c>
      <c r="AG154">
        <v>194022.57</v>
      </c>
      <c r="AH154">
        <v>0.9</v>
      </c>
      <c r="AI154">
        <v>19163.509999999998</v>
      </c>
      <c r="AJ154">
        <v>20.69</v>
      </c>
      <c r="AK154">
        <v>0</v>
      </c>
      <c r="AL154">
        <v>0.27900000000000003</v>
      </c>
      <c r="AM154">
        <v>72278.63</v>
      </c>
      <c r="AN154">
        <v>958.4</v>
      </c>
      <c r="AO154">
        <v>430.19</v>
      </c>
      <c r="AP154">
        <v>412294.1</v>
      </c>
      <c r="AQ154">
        <v>1831721.13</v>
      </c>
      <c r="AR154" t="s">
        <v>61</v>
      </c>
      <c r="AS154" t="s">
        <v>61</v>
      </c>
      <c r="AT154" t="s">
        <v>62</v>
      </c>
      <c r="AU154" t="s">
        <v>63</v>
      </c>
    </row>
    <row r="155" spans="1:47" x14ac:dyDescent="0.25">
      <c r="A155" t="s">
        <v>468</v>
      </c>
      <c r="B155">
        <v>2020</v>
      </c>
      <c r="C155">
        <v>5</v>
      </c>
      <c r="D155" t="s">
        <v>77</v>
      </c>
      <c r="E155" s="1">
        <v>43981</v>
      </c>
      <c r="F155" s="1">
        <v>44004</v>
      </c>
      <c r="G155">
        <v>23</v>
      </c>
      <c r="H155">
        <v>13.5</v>
      </c>
      <c r="I155" t="s">
        <v>65</v>
      </c>
      <c r="J155" t="s">
        <v>66</v>
      </c>
      <c r="K155" t="s">
        <v>245</v>
      </c>
      <c r="L155">
        <v>8905.9</v>
      </c>
      <c r="M155" t="s">
        <v>114</v>
      </c>
      <c r="N155" t="s">
        <v>69</v>
      </c>
      <c r="O155" t="s">
        <v>200</v>
      </c>
      <c r="P155" t="s">
        <v>226</v>
      </c>
      <c r="Q155" t="s">
        <v>140</v>
      </c>
      <c r="R155" t="s">
        <v>469</v>
      </c>
      <c r="S155" t="s">
        <v>137</v>
      </c>
      <c r="T155" t="s">
        <v>95</v>
      </c>
      <c r="U155" t="s">
        <v>213</v>
      </c>
      <c r="V155">
        <v>4346</v>
      </c>
      <c r="W155">
        <v>2833</v>
      </c>
      <c r="X155">
        <v>11.8</v>
      </c>
      <c r="Y155">
        <v>12.9</v>
      </c>
      <c r="Z155">
        <v>3420.43</v>
      </c>
      <c r="AB155">
        <v>40.18</v>
      </c>
      <c r="AC155">
        <v>137432.88</v>
      </c>
      <c r="AD155">
        <v>2377985.5499999998</v>
      </c>
      <c r="AE155">
        <v>166.47</v>
      </c>
      <c r="AF155">
        <v>395863254.50999999</v>
      </c>
      <c r="AG155">
        <v>224876.2</v>
      </c>
      <c r="AH155">
        <v>0</v>
      </c>
      <c r="AI155">
        <v>0</v>
      </c>
      <c r="AJ155">
        <v>23.16</v>
      </c>
      <c r="AK155">
        <v>0</v>
      </c>
      <c r="AL155">
        <v>5.6000000000000001E-2</v>
      </c>
      <c r="AM155">
        <v>1331.67</v>
      </c>
      <c r="AN155">
        <v>977.7</v>
      </c>
      <c r="AO155">
        <v>639.08000000000004</v>
      </c>
      <c r="AP155">
        <v>624828.52</v>
      </c>
      <c r="AQ155">
        <v>988469.27</v>
      </c>
      <c r="AR155" t="s">
        <v>61</v>
      </c>
      <c r="AS155" t="s">
        <v>124</v>
      </c>
      <c r="AT155" t="s">
        <v>62</v>
      </c>
      <c r="AU155" t="s">
        <v>63</v>
      </c>
    </row>
    <row r="156" spans="1:47" x14ac:dyDescent="0.25">
      <c r="A156" t="s">
        <v>470</v>
      </c>
      <c r="B156">
        <v>2022</v>
      </c>
      <c r="C156">
        <v>11</v>
      </c>
      <c r="D156" t="s">
        <v>119</v>
      </c>
      <c r="E156" s="1">
        <v>44890</v>
      </c>
      <c r="F156" s="1">
        <v>44904</v>
      </c>
      <c r="G156">
        <v>14</v>
      </c>
      <c r="H156">
        <v>17.600000000000001</v>
      </c>
      <c r="I156" t="s">
        <v>49</v>
      </c>
      <c r="J156" t="s">
        <v>239</v>
      </c>
      <c r="K156" t="s">
        <v>265</v>
      </c>
      <c r="L156">
        <v>3102.1</v>
      </c>
      <c r="M156" t="s">
        <v>80</v>
      </c>
      <c r="N156" t="s">
        <v>81</v>
      </c>
      <c r="O156" t="s">
        <v>189</v>
      </c>
      <c r="P156" t="s">
        <v>127</v>
      </c>
      <c r="Q156" t="s">
        <v>100</v>
      </c>
      <c r="R156" t="s">
        <v>471</v>
      </c>
      <c r="S156" t="s">
        <v>161</v>
      </c>
      <c r="T156" t="s">
        <v>74</v>
      </c>
      <c r="U156" t="s">
        <v>96</v>
      </c>
      <c r="V156">
        <v>30357</v>
      </c>
      <c r="W156">
        <v>20805</v>
      </c>
      <c r="X156">
        <v>24.9</v>
      </c>
      <c r="Y156">
        <v>14.4</v>
      </c>
      <c r="Z156">
        <v>28850.65</v>
      </c>
      <c r="AB156">
        <v>16.440000000000001</v>
      </c>
      <c r="AC156">
        <v>474304.69</v>
      </c>
      <c r="AD156">
        <v>11099710.57</v>
      </c>
      <c r="AE156">
        <v>213.59</v>
      </c>
      <c r="AF156">
        <v>2370787180.6500001</v>
      </c>
      <c r="AG156">
        <v>204042.74</v>
      </c>
      <c r="AH156">
        <v>0</v>
      </c>
      <c r="AI156">
        <v>0</v>
      </c>
      <c r="AJ156">
        <v>7.37</v>
      </c>
      <c r="AK156">
        <v>818048.67</v>
      </c>
      <c r="AL156">
        <v>5.3999999999999999E-2</v>
      </c>
      <c r="AM156">
        <v>5993.84</v>
      </c>
      <c r="AN156">
        <v>677.1</v>
      </c>
      <c r="AO156">
        <v>646.19000000000005</v>
      </c>
      <c r="AP156">
        <v>437535.25</v>
      </c>
      <c r="AQ156">
        <v>1121876.52</v>
      </c>
      <c r="AR156" t="s">
        <v>61</v>
      </c>
      <c r="AS156" t="s">
        <v>61</v>
      </c>
      <c r="AT156" t="s">
        <v>62</v>
      </c>
      <c r="AU156" t="s">
        <v>63</v>
      </c>
    </row>
    <row r="157" spans="1:47" x14ac:dyDescent="0.25">
      <c r="A157" t="s">
        <v>472</v>
      </c>
      <c r="B157">
        <v>2021</v>
      </c>
      <c r="C157">
        <v>4</v>
      </c>
      <c r="D157" t="s">
        <v>77</v>
      </c>
      <c r="E157" s="1">
        <v>44306</v>
      </c>
      <c r="F157" s="1">
        <v>44315</v>
      </c>
      <c r="G157">
        <v>9</v>
      </c>
      <c r="H157">
        <v>2.6</v>
      </c>
      <c r="I157" t="s">
        <v>65</v>
      </c>
      <c r="J157" t="s">
        <v>50</v>
      </c>
      <c r="K157" t="s">
        <v>223</v>
      </c>
      <c r="L157">
        <v>2710.1109999999999</v>
      </c>
      <c r="M157" t="s">
        <v>90</v>
      </c>
      <c r="N157" t="s">
        <v>168</v>
      </c>
      <c r="O157" t="s">
        <v>54</v>
      </c>
      <c r="P157" t="s">
        <v>184</v>
      </c>
      <c r="Q157" t="s">
        <v>131</v>
      </c>
      <c r="R157" t="s">
        <v>473</v>
      </c>
      <c r="S157" t="s">
        <v>123</v>
      </c>
      <c r="T157" t="s">
        <v>187</v>
      </c>
      <c r="U157" t="s">
        <v>96</v>
      </c>
      <c r="V157">
        <v>31803</v>
      </c>
      <c r="W157">
        <v>20593</v>
      </c>
      <c r="X157">
        <v>3.1</v>
      </c>
      <c r="Y157">
        <v>10.4</v>
      </c>
      <c r="Z157">
        <v>26428.26</v>
      </c>
      <c r="AB157">
        <v>36.86</v>
      </c>
      <c r="AC157">
        <v>974145.66</v>
      </c>
      <c r="AD157">
        <v>26217626.77</v>
      </c>
      <c r="AE157">
        <v>171.59</v>
      </c>
      <c r="AF157">
        <v>4498682577.46</v>
      </c>
      <c r="AG157">
        <v>195037.24</v>
      </c>
      <c r="AH157">
        <v>0</v>
      </c>
      <c r="AI157">
        <v>0</v>
      </c>
      <c r="AJ157">
        <v>10.19</v>
      </c>
      <c r="AK157">
        <v>0</v>
      </c>
      <c r="AL157">
        <v>0.17199999999999999</v>
      </c>
      <c r="AM157">
        <v>45094.32</v>
      </c>
      <c r="AN157">
        <v>260.60000000000002</v>
      </c>
      <c r="AO157">
        <v>394.4</v>
      </c>
      <c r="AP157">
        <v>102780.64</v>
      </c>
      <c r="AQ157">
        <v>1317057.8600000001</v>
      </c>
      <c r="AR157" t="s">
        <v>61</v>
      </c>
      <c r="AS157" t="s">
        <v>61</v>
      </c>
      <c r="AT157" t="s">
        <v>62</v>
      </c>
      <c r="AU157" t="s">
        <v>63</v>
      </c>
    </row>
    <row r="158" spans="1:47" x14ac:dyDescent="0.25">
      <c r="A158" t="s">
        <v>474</v>
      </c>
      <c r="B158">
        <v>2023</v>
      </c>
      <c r="C158">
        <v>11</v>
      </c>
      <c r="D158" t="s">
        <v>119</v>
      </c>
      <c r="E158" s="1">
        <v>45236</v>
      </c>
      <c r="F158" s="1">
        <v>45263</v>
      </c>
      <c r="G158">
        <v>27</v>
      </c>
      <c r="H158">
        <v>2.5</v>
      </c>
      <c r="I158" t="s">
        <v>49</v>
      </c>
      <c r="J158" t="s">
        <v>78</v>
      </c>
      <c r="K158" t="s">
        <v>177</v>
      </c>
      <c r="L158">
        <v>1001.99</v>
      </c>
      <c r="M158" t="s">
        <v>68</v>
      </c>
      <c r="N158" t="s">
        <v>69</v>
      </c>
      <c r="O158" t="s">
        <v>99</v>
      </c>
      <c r="P158" t="s">
        <v>140</v>
      </c>
      <c r="Q158" t="s">
        <v>56</v>
      </c>
      <c r="R158" t="s">
        <v>475</v>
      </c>
      <c r="S158" t="s">
        <v>130</v>
      </c>
      <c r="T158" t="s">
        <v>59</v>
      </c>
      <c r="U158" t="s">
        <v>181</v>
      </c>
      <c r="V158">
        <v>92707</v>
      </c>
      <c r="W158">
        <v>51920</v>
      </c>
      <c r="X158">
        <v>18</v>
      </c>
      <c r="Y158">
        <v>11.4</v>
      </c>
      <c r="Z158">
        <v>74247.06</v>
      </c>
      <c r="AB158">
        <v>28.95</v>
      </c>
      <c r="AC158">
        <v>2149452.39</v>
      </c>
      <c r="AD158">
        <v>16191798.84</v>
      </c>
      <c r="AE158">
        <v>289.55</v>
      </c>
      <c r="AF158">
        <v>4688335354.1199999</v>
      </c>
      <c r="AG158">
        <v>137805.5</v>
      </c>
      <c r="AH158">
        <v>0</v>
      </c>
      <c r="AI158">
        <v>0</v>
      </c>
      <c r="AJ158">
        <v>10.07</v>
      </c>
      <c r="AK158">
        <v>1630514.14</v>
      </c>
      <c r="AL158">
        <v>0.13900000000000001</v>
      </c>
      <c r="AM158">
        <v>22506.6</v>
      </c>
      <c r="AN158">
        <v>708.5</v>
      </c>
      <c r="AO158">
        <v>671.39</v>
      </c>
      <c r="AP158">
        <v>475679.82</v>
      </c>
      <c r="AQ158">
        <v>2785444.31</v>
      </c>
      <c r="AR158" t="s">
        <v>61</v>
      </c>
      <c r="AS158" t="s">
        <v>61</v>
      </c>
      <c r="AT158" t="s">
        <v>62</v>
      </c>
      <c r="AU158" t="s">
        <v>63</v>
      </c>
    </row>
    <row r="159" spans="1:47" x14ac:dyDescent="0.25">
      <c r="A159" t="s">
        <v>476</v>
      </c>
      <c r="B159">
        <v>2020</v>
      </c>
      <c r="C159">
        <v>4</v>
      </c>
      <c r="D159" t="s">
        <v>77</v>
      </c>
      <c r="E159" s="1">
        <v>43950</v>
      </c>
      <c r="F159" s="1">
        <v>43961</v>
      </c>
      <c r="G159">
        <v>11</v>
      </c>
      <c r="H159">
        <v>8.1999999999999993</v>
      </c>
      <c r="I159" t="s">
        <v>65</v>
      </c>
      <c r="J159" t="s">
        <v>50</v>
      </c>
      <c r="K159" t="s">
        <v>51</v>
      </c>
      <c r="L159">
        <v>2709</v>
      </c>
      <c r="M159" t="s">
        <v>68</v>
      </c>
      <c r="N159" t="s">
        <v>53</v>
      </c>
      <c r="O159" t="s">
        <v>54</v>
      </c>
      <c r="P159" t="s">
        <v>82</v>
      </c>
      <c r="Q159" t="s">
        <v>164</v>
      </c>
      <c r="R159" t="s">
        <v>477</v>
      </c>
      <c r="S159" t="s">
        <v>170</v>
      </c>
      <c r="T159" t="s">
        <v>102</v>
      </c>
      <c r="U159" t="s">
        <v>110</v>
      </c>
      <c r="V159">
        <v>140075</v>
      </c>
      <c r="W159">
        <v>93948</v>
      </c>
      <c r="X159">
        <v>24.5</v>
      </c>
      <c r="Y159">
        <v>15.3</v>
      </c>
      <c r="Z159">
        <v>115753.68</v>
      </c>
      <c r="AB159">
        <v>18.940000000000001</v>
      </c>
      <c r="AC159">
        <v>2192374.7000000002</v>
      </c>
      <c r="AD159">
        <v>11032483.24</v>
      </c>
      <c r="AE159">
        <v>161.21</v>
      </c>
      <c r="AF159">
        <v>1778546623.1199999</v>
      </c>
      <c r="AG159">
        <v>126962.69</v>
      </c>
      <c r="AH159">
        <v>0.2</v>
      </c>
      <c r="AI159">
        <v>2820.56</v>
      </c>
      <c r="AJ159">
        <v>16.2</v>
      </c>
      <c r="AK159">
        <v>0</v>
      </c>
      <c r="AL159">
        <v>8.6999999999999994E-2</v>
      </c>
      <c r="AM159">
        <v>9598.26</v>
      </c>
      <c r="AN159">
        <v>386.4</v>
      </c>
      <c r="AO159">
        <v>529.74</v>
      </c>
      <c r="AP159">
        <v>204691.54</v>
      </c>
      <c r="AQ159">
        <v>2536447.75</v>
      </c>
      <c r="AR159" t="s">
        <v>61</v>
      </c>
      <c r="AS159" t="s">
        <v>61</v>
      </c>
      <c r="AT159" t="s">
        <v>62</v>
      </c>
      <c r="AU159" t="s">
        <v>63</v>
      </c>
    </row>
    <row r="160" spans="1:47" x14ac:dyDescent="0.25">
      <c r="A160" t="s">
        <v>478</v>
      </c>
      <c r="B160">
        <v>2022</v>
      </c>
      <c r="C160">
        <v>3</v>
      </c>
      <c r="D160" t="s">
        <v>48</v>
      </c>
      <c r="E160" s="1">
        <v>44638</v>
      </c>
      <c r="F160" s="1">
        <v>44659</v>
      </c>
      <c r="G160">
        <v>21</v>
      </c>
      <c r="H160">
        <v>16.5</v>
      </c>
      <c r="I160" t="s">
        <v>65</v>
      </c>
      <c r="J160" t="s">
        <v>66</v>
      </c>
      <c r="K160" t="s">
        <v>67</v>
      </c>
      <c r="L160">
        <v>8479.8989999999994</v>
      </c>
      <c r="M160" t="s">
        <v>90</v>
      </c>
      <c r="N160" t="s">
        <v>168</v>
      </c>
      <c r="O160" t="s">
        <v>200</v>
      </c>
      <c r="P160" t="s">
        <v>226</v>
      </c>
      <c r="Q160" t="s">
        <v>93</v>
      </c>
      <c r="R160" t="s">
        <v>479</v>
      </c>
      <c r="S160" t="s">
        <v>73</v>
      </c>
      <c r="T160" t="s">
        <v>59</v>
      </c>
      <c r="U160" t="s">
        <v>132</v>
      </c>
      <c r="V160">
        <v>11425</v>
      </c>
      <c r="W160">
        <v>6610</v>
      </c>
      <c r="X160">
        <v>13.5</v>
      </c>
      <c r="Y160">
        <v>11.7</v>
      </c>
      <c r="Z160">
        <v>9616.24</v>
      </c>
      <c r="AB160">
        <v>32.619999999999997</v>
      </c>
      <c r="AC160">
        <v>313681.75</v>
      </c>
      <c r="AD160">
        <v>3506081.1</v>
      </c>
      <c r="AE160">
        <v>216.83</v>
      </c>
      <c r="AF160">
        <v>760223564.90999997</v>
      </c>
      <c r="AG160">
        <v>71853.94</v>
      </c>
      <c r="AH160">
        <v>1.8</v>
      </c>
      <c r="AI160">
        <v>53472.38</v>
      </c>
      <c r="AJ160">
        <v>6.79</v>
      </c>
      <c r="AK160">
        <v>0</v>
      </c>
      <c r="AL160">
        <v>0.19900000000000001</v>
      </c>
      <c r="AM160">
        <v>6977.1</v>
      </c>
      <c r="AN160">
        <v>427.4</v>
      </c>
      <c r="AO160">
        <v>601.82000000000005</v>
      </c>
      <c r="AP160">
        <v>257217.87</v>
      </c>
      <c r="AQ160">
        <v>703203.04</v>
      </c>
      <c r="AR160" t="s">
        <v>124</v>
      </c>
      <c r="AS160" t="s">
        <v>61</v>
      </c>
      <c r="AT160" t="s">
        <v>62</v>
      </c>
      <c r="AU160" t="s">
        <v>63</v>
      </c>
    </row>
    <row r="161" spans="1:47" x14ac:dyDescent="0.25">
      <c r="A161" t="s">
        <v>480</v>
      </c>
      <c r="B161">
        <v>2020</v>
      </c>
      <c r="C161">
        <v>12</v>
      </c>
      <c r="D161" t="s">
        <v>119</v>
      </c>
      <c r="E161" s="1">
        <v>44178</v>
      </c>
      <c r="F161" s="1">
        <v>44211</v>
      </c>
      <c r="G161">
        <v>33</v>
      </c>
      <c r="H161">
        <v>17.8</v>
      </c>
      <c r="I161" t="s">
        <v>65</v>
      </c>
      <c r="J161" t="s">
        <v>66</v>
      </c>
      <c r="K161" t="s">
        <v>153</v>
      </c>
      <c r="L161">
        <v>6309</v>
      </c>
      <c r="M161" t="s">
        <v>90</v>
      </c>
      <c r="N161" t="s">
        <v>106</v>
      </c>
      <c r="O161" t="s">
        <v>91</v>
      </c>
      <c r="P161" t="s">
        <v>56</v>
      </c>
      <c r="Q161" t="s">
        <v>257</v>
      </c>
      <c r="R161" t="s">
        <v>481</v>
      </c>
      <c r="S161" t="s">
        <v>156</v>
      </c>
      <c r="T161" t="s">
        <v>162</v>
      </c>
      <c r="U161" t="s">
        <v>259</v>
      </c>
      <c r="V161">
        <v>6811</v>
      </c>
      <c r="W161">
        <v>3831</v>
      </c>
      <c r="X161">
        <v>18</v>
      </c>
      <c r="Y161">
        <v>14.4</v>
      </c>
      <c r="Z161">
        <v>6086.64</v>
      </c>
      <c r="AA161">
        <v>434</v>
      </c>
      <c r="AB161">
        <v>3444.31</v>
      </c>
      <c r="AC161">
        <v>1494830.54</v>
      </c>
      <c r="AD161">
        <v>12988037.630000001</v>
      </c>
      <c r="AE161">
        <v>158</v>
      </c>
      <c r="AF161">
        <v>2052109945.54</v>
      </c>
      <c r="AG161">
        <v>135115.35</v>
      </c>
      <c r="AH161">
        <v>1.3</v>
      </c>
      <c r="AI161">
        <v>12044.5</v>
      </c>
      <c r="AJ161">
        <v>0.1</v>
      </c>
      <c r="AK161">
        <v>0</v>
      </c>
      <c r="AL161">
        <v>0.124</v>
      </c>
      <c r="AM161">
        <v>16105.17</v>
      </c>
      <c r="AN161">
        <v>912.5</v>
      </c>
      <c r="AO161">
        <v>390.76</v>
      </c>
      <c r="AP161">
        <v>356568.5</v>
      </c>
      <c r="AQ161">
        <v>2014664.06</v>
      </c>
      <c r="AR161" t="s">
        <v>61</v>
      </c>
      <c r="AS161" t="s">
        <v>61</v>
      </c>
      <c r="AT161" t="s">
        <v>62</v>
      </c>
      <c r="AU161" t="s">
        <v>63</v>
      </c>
    </row>
    <row r="162" spans="1:47" x14ac:dyDescent="0.25">
      <c r="A162" t="s">
        <v>482</v>
      </c>
      <c r="B162">
        <v>2026</v>
      </c>
      <c r="C162">
        <v>1</v>
      </c>
      <c r="D162" t="s">
        <v>48</v>
      </c>
      <c r="E162" s="1">
        <v>46032</v>
      </c>
      <c r="F162" s="1">
        <v>46061</v>
      </c>
      <c r="G162">
        <v>29</v>
      </c>
      <c r="H162">
        <v>14.7</v>
      </c>
      <c r="I162" t="s">
        <v>49</v>
      </c>
      <c r="J162" t="s">
        <v>78</v>
      </c>
      <c r="K162" t="s">
        <v>158</v>
      </c>
      <c r="L162">
        <v>1006.3</v>
      </c>
      <c r="M162" t="s">
        <v>52</v>
      </c>
      <c r="N162" t="s">
        <v>69</v>
      </c>
      <c r="O162" t="s">
        <v>107</v>
      </c>
      <c r="P162" t="s">
        <v>174</v>
      </c>
      <c r="Q162" t="s">
        <v>56</v>
      </c>
      <c r="R162" t="s">
        <v>483</v>
      </c>
      <c r="S162" t="s">
        <v>161</v>
      </c>
      <c r="T162" t="s">
        <v>148</v>
      </c>
      <c r="U162" t="s">
        <v>228</v>
      </c>
      <c r="V162">
        <v>25409</v>
      </c>
      <c r="W162">
        <v>14428</v>
      </c>
      <c r="X162">
        <v>24.1</v>
      </c>
      <c r="Y162">
        <v>13.8</v>
      </c>
      <c r="Z162">
        <v>22204.68</v>
      </c>
      <c r="AB162">
        <v>20.92</v>
      </c>
      <c r="AC162">
        <v>464521.91</v>
      </c>
      <c r="AD162">
        <v>23502321.5</v>
      </c>
      <c r="AE162">
        <v>280.13</v>
      </c>
      <c r="AF162">
        <v>6583705321.8000002</v>
      </c>
      <c r="AG162">
        <v>200399.13</v>
      </c>
      <c r="AH162">
        <v>0.3</v>
      </c>
      <c r="AI162">
        <v>9770.5400000000009</v>
      </c>
      <c r="AJ162">
        <v>12.35</v>
      </c>
      <c r="AK162">
        <v>2902536.71</v>
      </c>
      <c r="AL162">
        <v>0.16600000000000001</v>
      </c>
      <c r="AM162">
        <v>39013.85</v>
      </c>
      <c r="AN162">
        <v>1251.5</v>
      </c>
      <c r="AO162">
        <v>351.75</v>
      </c>
      <c r="AP162">
        <v>440215.12</v>
      </c>
      <c r="AQ162">
        <v>1153920.55</v>
      </c>
      <c r="AR162" t="s">
        <v>61</v>
      </c>
      <c r="AS162" t="s">
        <v>61</v>
      </c>
      <c r="AT162" t="s">
        <v>62</v>
      </c>
      <c r="AU162" t="s">
        <v>63</v>
      </c>
    </row>
    <row r="163" spans="1:47" x14ac:dyDescent="0.25">
      <c r="A163" t="s">
        <v>484</v>
      </c>
      <c r="B163">
        <v>2025</v>
      </c>
      <c r="C163">
        <v>7</v>
      </c>
      <c r="D163" t="s">
        <v>89</v>
      </c>
      <c r="E163" s="1">
        <v>45845</v>
      </c>
      <c r="F163" s="1">
        <v>45863</v>
      </c>
      <c r="G163">
        <v>18</v>
      </c>
      <c r="H163">
        <v>16.600000000000001</v>
      </c>
      <c r="I163" t="s">
        <v>65</v>
      </c>
      <c r="J163" t="s">
        <v>239</v>
      </c>
      <c r="K163" t="s">
        <v>270</v>
      </c>
      <c r="L163">
        <v>2710.1990999999998</v>
      </c>
      <c r="M163" t="s">
        <v>68</v>
      </c>
      <c r="N163" t="s">
        <v>106</v>
      </c>
      <c r="O163" t="s">
        <v>189</v>
      </c>
      <c r="P163" t="s">
        <v>82</v>
      </c>
      <c r="Q163" t="s">
        <v>146</v>
      </c>
      <c r="R163" t="s">
        <v>485</v>
      </c>
      <c r="S163" t="s">
        <v>142</v>
      </c>
      <c r="T163" t="s">
        <v>102</v>
      </c>
      <c r="U163" t="s">
        <v>110</v>
      </c>
      <c r="V163">
        <v>33720</v>
      </c>
      <c r="W163">
        <v>19256</v>
      </c>
      <c r="X163">
        <v>8.1999999999999993</v>
      </c>
      <c r="Y163">
        <v>12.2</v>
      </c>
      <c r="Z163">
        <v>27512.89</v>
      </c>
      <c r="AB163">
        <v>35.53</v>
      </c>
      <c r="AC163">
        <v>977532.98</v>
      </c>
      <c r="AD163">
        <v>24754722.780000001</v>
      </c>
      <c r="AE163">
        <v>284.66000000000003</v>
      </c>
      <c r="AF163">
        <v>7046679386.5500002</v>
      </c>
      <c r="AG163">
        <v>193843.88</v>
      </c>
      <c r="AH163">
        <v>1.9</v>
      </c>
      <c r="AI163">
        <v>63974.64</v>
      </c>
      <c r="AJ163">
        <v>16.100000000000001</v>
      </c>
      <c r="AK163">
        <v>0</v>
      </c>
      <c r="AL163">
        <v>6.4000000000000001E-2</v>
      </c>
      <c r="AM163">
        <v>15843.02</v>
      </c>
      <c r="AN163">
        <v>958.9</v>
      </c>
      <c r="AO163">
        <v>550.16</v>
      </c>
      <c r="AP163">
        <v>527548.42000000004</v>
      </c>
      <c r="AQ163">
        <v>1778742.94</v>
      </c>
      <c r="AR163" t="s">
        <v>61</v>
      </c>
      <c r="AS163" t="s">
        <v>61</v>
      </c>
      <c r="AT163" t="s">
        <v>62</v>
      </c>
      <c r="AU163" t="s">
        <v>63</v>
      </c>
    </row>
    <row r="164" spans="1:47" x14ac:dyDescent="0.25">
      <c r="A164" t="s">
        <v>486</v>
      </c>
      <c r="B164">
        <v>2021</v>
      </c>
      <c r="C164">
        <v>4</v>
      </c>
      <c r="D164" t="s">
        <v>77</v>
      </c>
      <c r="E164" s="1">
        <v>44298</v>
      </c>
      <c r="F164" s="1">
        <v>44318</v>
      </c>
      <c r="G164">
        <v>20</v>
      </c>
      <c r="H164">
        <v>18.600000000000001</v>
      </c>
      <c r="I164" t="s">
        <v>49</v>
      </c>
      <c r="J164" t="s">
        <v>66</v>
      </c>
      <c r="K164" t="s">
        <v>245</v>
      </c>
      <c r="L164">
        <v>8905.9</v>
      </c>
      <c r="M164" t="s">
        <v>52</v>
      </c>
      <c r="N164" t="s">
        <v>106</v>
      </c>
      <c r="O164" t="s">
        <v>200</v>
      </c>
      <c r="P164" t="s">
        <v>83</v>
      </c>
      <c r="Q164" t="s">
        <v>184</v>
      </c>
      <c r="R164" t="s">
        <v>487</v>
      </c>
      <c r="S164" t="s">
        <v>137</v>
      </c>
      <c r="T164" t="s">
        <v>102</v>
      </c>
      <c r="U164" t="s">
        <v>259</v>
      </c>
      <c r="V164">
        <v>8410</v>
      </c>
      <c r="W164">
        <v>5419</v>
      </c>
      <c r="X164">
        <v>16.8</v>
      </c>
      <c r="Y164">
        <v>13.6</v>
      </c>
      <c r="Z164">
        <v>7625.48</v>
      </c>
      <c r="AB164">
        <v>27.1</v>
      </c>
      <c r="AC164">
        <v>206650.51</v>
      </c>
      <c r="AD164">
        <v>3721157.99</v>
      </c>
      <c r="AE164">
        <v>168.69</v>
      </c>
      <c r="AF164">
        <v>627722141.33000004</v>
      </c>
      <c r="AG164">
        <v>101906.12</v>
      </c>
      <c r="AH164">
        <v>2.4</v>
      </c>
      <c r="AJ164">
        <v>5.39</v>
      </c>
      <c r="AK164">
        <v>200570.42</v>
      </c>
      <c r="AL164">
        <v>0.253</v>
      </c>
      <c r="AM164">
        <v>9414.5300000000007</v>
      </c>
      <c r="AN164">
        <v>536.20000000000005</v>
      </c>
      <c r="AO164">
        <v>404.64</v>
      </c>
      <c r="AP164">
        <v>216967.97</v>
      </c>
      <c r="AQ164">
        <v>609241.68000000005</v>
      </c>
      <c r="AR164" t="s">
        <v>61</v>
      </c>
      <c r="AS164" t="s">
        <v>124</v>
      </c>
      <c r="AT164" t="s">
        <v>62</v>
      </c>
      <c r="AU164" t="s">
        <v>63</v>
      </c>
    </row>
    <row r="165" spans="1:47" x14ac:dyDescent="0.25">
      <c r="A165" t="s">
        <v>488</v>
      </c>
      <c r="B165">
        <v>2020</v>
      </c>
      <c r="C165">
        <v>12</v>
      </c>
      <c r="D165" t="s">
        <v>119</v>
      </c>
      <c r="E165" s="1">
        <v>44187</v>
      </c>
      <c r="F165" s="1">
        <v>44206</v>
      </c>
      <c r="G165">
        <v>19</v>
      </c>
      <c r="I165" t="s">
        <v>65</v>
      </c>
      <c r="J165" t="s">
        <v>50</v>
      </c>
      <c r="K165" t="s">
        <v>183</v>
      </c>
      <c r="L165">
        <v>2710.19</v>
      </c>
      <c r="M165" t="s">
        <v>114</v>
      </c>
      <c r="N165" t="s">
        <v>106</v>
      </c>
      <c r="O165" t="s">
        <v>107</v>
      </c>
      <c r="P165" t="s">
        <v>226</v>
      </c>
      <c r="Q165" t="s">
        <v>55</v>
      </c>
      <c r="R165" t="s">
        <v>489</v>
      </c>
      <c r="S165" t="s">
        <v>186</v>
      </c>
      <c r="T165" t="s">
        <v>95</v>
      </c>
      <c r="U165" t="s">
        <v>132</v>
      </c>
      <c r="V165">
        <v>108988</v>
      </c>
      <c r="W165">
        <v>66208</v>
      </c>
      <c r="X165">
        <v>22.4</v>
      </c>
      <c r="Y165">
        <v>13.1</v>
      </c>
      <c r="Z165">
        <v>99098.39</v>
      </c>
      <c r="AB165">
        <v>27.94</v>
      </c>
      <c r="AC165">
        <v>2768809.02</v>
      </c>
      <c r="AD165">
        <v>57879405.659999996</v>
      </c>
      <c r="AE165">
        <v>164.45</v>
      </c>
      <c r="AF165">
        <v>9518268260.7900009</v>
      </c>
      <c r="AG165">
        <v>107855.76</v>
      </c>
      <c r="AH165">
        <v>0</v>
      </c>
      <c r="AI165">
        <v>0</v>
      </c>
      <c r="AJ165">
        <v>1.45</v>
      </c>
      <c r="AK165">
        <v>0</v>
      </c>
      <c r="AL165">
        <v>8.3000000000000004E-2</v>
      </c>
      <c r="AM165">
        <v>48039.91</v>
      </c>
      <c r="AO165">
        <v>684.19</v>
      </c>
      <c r="AP165">
        <v>334158.40000000002</v>
      </c>
      <c r="AQ165">
        <v>3258863.09</v>
      </c>
      <c r="AR165" t="s">
        <v>61</v>
      </c>
      <c r="AS165" t="s">
        <v>61</v>
      </c>
      <c r="AT165" t="s">
        <v>62</v>
      </c>
      <c r="AU165" t="s">
        <v>63</v>
      </c>
    </row>
    <row r="166" spans="1:47" x14ac:dyDescent="0.25">
      <c r="A166" t="s">
        <v>490</v>
      </c>
      <c r="B166">
        <v>2023</v>
      </c>
      <c r="C166">
        <v>2</v>
      </c>
      <c r="D166" t="s">
        <v>48</v>
      </c>
      <c r="E166" s="1">
        <v>44982</v>
      </c>
      <c r="F166" s="1">
        <v>44992</v>
      </c>
      <c r="G166">
        <v>10</v>
      </c>
      <c r="H166">
        <v>10.3</v>
      </c>
      <c r="I166" t="s">
        <v>65</v>
      </c>
      <c r="J166" t="s">
        <v>50</v>
      </c>
      <c r="K166" t="s">
        <v>223</v>
      </c>
      <c r="L166">
        <v>2710.1109999999999</v>
      </c>
      <c r="M166" t="s">
        <v>114</v>
      </c>
      <c r="N166" t="s">
        <v>69</v>
      </c>
      <c r="O166" t="s">
        <v>54</v>
      </c>
      <c r="P166" t="s">
        <v>184</v>
      </c>
      <c r="Q166" t="s">
        <v>131</v>
      </c>
      <c r="R166" t="s">
        <v>491</v>
      </c>
      <c r="S166" t="s">
        <v>186</v>
      </c>
      <c r="T166" t="s">
        <v>162</v>
      </c>
      <c r="U166" t="s">
        <v>213</v>
      </c>
      <c r="V166">
        <v>72006</v>
      </c>
      <c r="W166">
        <v>39746</v>
      </c>
      <c r="X166">
        <v>15.3</v>
      </c>
      <c r="Y166">
        <v>14.1</v>
      </c>
      <c r="Z166">
        <v>60881.599999999999</v>
      </c>
      <c r="AB166">
        <v>24.51</v>
      </c>
      <c r="AC166">
        <v>1492208.02</v>
      </c>
      <c r="AD166">
        <v>36748742.579999998</v>
      </c>
      <c r="AE166">
        <v>280.19</v>
      </c>
      <c r="AF166">
        <v>10296630183.49</v>
      </c>
      <c r="AG166">
        <v>44226.57</v>
      </c>
      <c r="AH166">
        <v>0.2</v>
      </c>
      <c r="AI166">
        <v>3783.16</v>
      </c>
      <c r="AJ166">
        <v>24.09</v>
      </c>
      <c r="AK166">
        <v>0</v>
      </c>
      <c r="AL166">
        <v>0.20599999999999999</v>
      </c>
      <c r="AM166">
        <v>75702.41</v>
      </c>
      <c r="AN166">
        <v>274.7</v>
      </c>
      <c r="AO166">
        <v>659.6</v>
      </c>
      <c r="AP166">
        <v>181192.12</v>
      </c>
      <c r="AQ166">
        <v>1797112.28</v>
      </c>
      <c r="AR166" t="s">
        <v>124</v>
      </c>
      <c r="AS166" t="s">
        <v>61</v>
      </c>
      <c r="AT166" t="s">
        <v>116</v>
      </c>
      <c r="AU166" t="s">
        <v>63</v>
      </c>
    </row>
    <row r="167" spans="1:47" x14ac:dyDescent="0.25">
      <c r="A167" t="s">
        <v>492</v>
      </c>
      <c r="B167">
        <v>2021</v>
      </c>
      <c r="C167">
        <v>8</v>
      </c>
      <c r="D167" t="s">
        <v>89</v>
      </c>
      <c r="E167" s="1">
        <v>44430</v>
      </c>
      <c r="F167" s="1">
        <v>44459</v>
      </c>
      <c r="G167">
        <v>29</v>
      </c>
      <c r="H167">
        <v>1.4</v>
      </c>
      <c r="I167" t="s">
        <v>49</v>
      </c>
      <c r="J167" t="s">
        <v>112</v>
      </c>
      <c r="K167" t="s">
        <v>126</v>
      </c>
      <c r="L167">
        <v>2701.12</v>
      </c>
      <c r="M167" t="s">
        <v>80</v>
      </c>
      <c r="N167" t="s">
        <v>81</v>
      </c>
      <c r="O167" t="s">
        <v>189</v>
      </c>
      <c r="P167" t="s">
        <v>257</v>
      </c>
      <c r="Q167" t="s">
        <v>100</v>
      </c>
      <c r="R167" t="s">
        <v>284</v>
      </c>
      <c r="S167" t="s">
        <v>130</v>
      </c>
      <c r="T167" t="s">
        <v>131</v>
      </c>
      <c r="U167" t="s">
        <v>75</v>
      </c>
      <c r="V167">
        <v>91615</v>
      </c>
      <c r="W167">
        <v>55254</v>
      </c>
      <c r="X167">
        <v>3.9</v>
      </c>
      <c r="Y167">
        <v>13.1</v>
      </c>
      <c r="Z167">
        <v>73187.64</v>
      </c>
      <c r="AB167">
        <v>20.43</v>
      </c>
      <c r="AC167">
        <v>1495223.49</v>
      </c>
      <c r="AD167">
        <v>17998304.43</v>
      </c>
      <c r="AE167">
        <v>166.26</v>
      </c>
      <c r="AF167">
        <v>2992398094.5300002</v>
      </c>
      <c r="AG167">
        <v>18982.7</v>
      </c>
      <c r="AH167">
        <v>0</v>
      </c>
      <c r="AI167">
        <v>0</v>
      </c>
      <c r="AJ167">
        <v>7.33</v>
      </c>
      <c r="AK167">
        <v>1319275.71</v>
      </c>
      <c r="AL167">
        <v>0.28199999999999997</v>
      </c>
      <c r="AM167">
        <v>50755.22</v>
      </c>
      <c r="AN167">
        <v>838.8</v>
      </c>
      <c r="AO167">
        <v>498.7</v>
      </c>
      <c r="AP167">
        <v>418309.56</v>
      </c>
      <c r="AQ167">
        <v>1983270.97</v>
      </c>
      <c r="AR167" t="s">
        <v>61</v>
      </c>
      <c r="AS167" t="s">
        <v>61</v>
      </c>
      <c r="AT167" t="s">
        <v>62</v>
      </c>
      <c r="AU167" t="s">
        <v>63</v>
      </c>
    </row>
    <row r="168" spans="1:47" x14ac:dyDescent="0.25">
      <c r="A168" t="s">
        <v>493</v>
      </c>
      <c r="B168">
        <v>2025</v>
      </c>
      <c r="C168">
        <v>6</v>
      </c>
      <c r="D168" t="s">
        <v>77</v>
      </c>
      <c r="E168" s="1">
        <v>45830</v>
      </c>
      <c r="F168" s="1">
        <v>45847</v>
      </c>
      <c r="G168">
        <v>17</v>
      </c>
      <c r="H168">
        <v>5.6</v>
      </c>
      <c r="I168" t="s">
        <v>65</v>
      </c>
      <c r="J168" t="s">
        <v>66</v>
      </c>
      <c r="K168" t="s">
        <v>245</v>
      </c>
      <c r="L168">
        <v>8905.9</v>
      </c>
      <c r="M168" t="s">
        <v>114</v>
      </c>
      <c r="N168" t="s">
        <v>69</v>
      </c>
      <c r="O168" t="s">
        <v>200</v>
      </c>
      <c r="P168" t="s">
        <v>128</v>
      </c>
      <c r="Q168" t="s">
        <v>154</v>
      </c>
      <c r="R168" t="s">
        <v>494</v>
      </c>
      <c r="S168" t="s">
        <v>73</v>
      </c>
      <c r="T168" t="s">
        <v>95</v>
      </c>
      <c r="U168" t="s">
        <v>228</v>
      </c>
      <c r="V168">
        <v>2319</v>
      </c>
      <c r="W168">
        <v>1305</v>
      </c>
      <c r="X168">
        <v>8.3000000000000007</v>
      </c>
      <c r="Y168">
        <v>14.5</v>
      </c>
      <c r="Z168">
        <v>2017.6</v>
      </c>
      <c r="AB168">
        <v>21.89</v>
      </c>
      <c r="AC168">
        <v>44165.26</v>
      </c>
      <c r="AD168">
        <v>1779139.86</v>
      </c>
      <c r="AE168">
        <v>284.74</v>
      </c>
      <c r="AF168">
        <v>506592283.74000001</v>
      </c>
      <c r="AG168">
        <v>214059.29</v>
      </c>
      <c r="AH168">
        <v>1.5</v>
      </c>
      <c r="AI168">
        <v>30548.83</v>
      </c>
      <c r="AJ168">
        <v>6.17</v>
      </c>
      <c r="AK168">
        <v>0</v>
      </c>
      <c r="AL168">
        <v>0.19500000000000001</v>
      </c>
      <c r="AM168">
        <v>3469.32</v>
      </c>
      <c r="AN168">
        <v>577.20000000000005</v>
      </c>
      <c r="AO168">
        <v>373.14</v>
      </c>
      <c r="AP168">
        <v>215376.41</v>
      </c>
      <c r="AQ168">
        <v>507619.11</v>
      </c>
      <c r="AR168" t="s">
        <v>61</v>
      </c>
      <c r="AS168" t="s">
        <v>124</v>
      </c>
      <c r="AT168" t="s">
        <v>62</v>
      </c>
      <c r="AU168" t="s">
        <v>63</v>
      </c>
    </row>
    <row r="169" spans="1:47" x14ac:dyDescent="0.25">
      <c r="A169" t="s">
        <v>495</v>
      </c>
      <c r="B169">
        <v>2021</v>
      </c>
      <c r="C169">
        <v>6</v>
      </c>
      <c r="D169" t="s">
        <v>77</v>
      </c>
      <c r="E169" s="1">
        <v>44365</v>
      </c>
      <c r="F169" s="1">
        <v>44390</v>
      </c>
      <c r="G169">
        <v>25</v>
      </c>
      <c r="H169">
        <v>4.9000000000000004</v>
      </c>
      <c r="I169" t="s">
        <v>65</v>
      </c>
      <c r="J169" t="s">
        <v>78</v>
      </c>
      <c r="K169" t="s">
        <v>79</v>
      </c>
      <c r="L169">
        <v>1005.9</v>
      </c>
      <c r="M169" t="s">
        <v>80</v>
      </c>
      <c r="N169" t="s">
        <v>106</v>
      </c>
      <c r="O169" t="s">
        <v>189</v>
      </c>
      <c r="P169" t="s">
        <v>82</v>
      </c>
      <c r="Q169" t="s">
        <v>257</v>
      </c>
      <c r="R169" t="s">
        <v>496</v>
      </c>
      <c r="S169" t="s">
        <v>85</v>
      </c>
      <c r="T169" t="s">
        <v>102</v>
      </c>
      <c r="U169" t="s">
        <v>213</v>
      </c>
      <c r="V169">
        <v>60732</v>
      </c>
      <c r="W169">
        <v>36140</v>
      </c>
      <c r="X169">
        <v>9.8000000000000007</v>
      </c>
      <c r="Y169">
        <v>14.7</v>
      </c>
      <c r="Z169">
        <v>56818.11</v>
      </c>
      <c r="AB169">
        <v>43.11</v>
      </c>
      <c r="AC169">
        <v>2449428.7200000002</v>
      </c>
      <c r="AD169">
        <v>57197086.789999999</v>
      </c>
      <c r="AE169">
        <v>174.91</v>
      </c>
      <c r="AF169">
        <v>10004342450.440001</v>
      </c>
      <c r="AG169">
        <v>142953.35</v>
      </c>
      <c r="AH169">
        <v>1.5</v>
      </c>
      <c r="AI169">
        <v>50992.12</v>
      </c>
      <c r="AJ169">
        <v>3.52</v>
      </c>
      <c r="AK169">
        <v>0</v>
      </c>
      <c r="AL169">
        <v>0.23699999999999999</v>
      </c>
      <c r="AM169">
        <v>135557.1</v>
      </c>
      <c r="AN169">
        <v>953.3</v>
      </c>
      <c r="AO169">
        <v>408.79</v>
      </c>
      <c r="AP169">
        <v>389699.51</v>
      </c>
      <c r="AQ169">
        <v>3168630.8</v>
      </c>
      <c r="AR169" t="s">
        <v>61</v>
      </c>
      <c r="AS169" t="s">
        <v>61</v>
      </c>
      <c r="AT169" t="s">
        <v>62</v>
      </c>
      <c r="AU169" t="s">
        <v>63</v>
      </c>
    </row>
    <row r="170" spans="1:47" x14ac:dyDescent="0.25">
      <c r="A170" t="s">
        <v>497</v>
      </c>
      <c r="B170">
        <v>2021</v>
      </c>
      <c r="C170">
        <v>6</v>
      </c>
      <c r="D170" t="s">
        <v>77</v>
      </c>
      <c r="E170" s="1">
        <v>44371</v>
      </c>
      <c r="F170" s="1">
        <v>44403</v>
      </c>
      <c r="G170">
        <v>32</v>
      </c>
      <c r="H170">
        <v>2.2000000000000002</v>
      </c>
      <c r="I170" t="s">
        <v>65</v>
      </c>
      <c r="J170" t="s">
        <v>66</v>
      </c>
      <c r="K170" t="s">
        <v>248</v>
      </c>
      <c r="L170">
        <v>9999</v>
      </c>
      <c r="M170" t="s">
        <v>90</v>
      </c>
      <c r="N170" t="s">
        <v>168</v>
      </c>
      <c r="O170" t="s">
        <v>99</v>
      </c>
      <c r="P170" t="s">
        <v>70</v>
      </c>
      <c r="Q170" t="s">
        <v>174</v>
      </c>
      <c r="R170" t="s">
        <v>498</v>
      </c>
      <c r="S170" t="s">
        <v>156</v>
      </c>
      <c r="T170" t="s">
        <v>95</v>
      </c>
      <c r="U170" t="s">
        <v>75</v>
      </c>
      <c r="V170">
        <v>24777</v>
      </c>
      <c r="W170">
        <v>17134</v>
      </c>
      <c r="X170">
        <v>22.4</v>
      </c>
      <c r="Y170">
        <v>13.8</v>
      </c>
      <c r="Z170">
        <v>21222.48</v>
      </c>
      <c r="AA170">
        <v>1515</v>
      </c>
      <c r="AB170">
        <v>2971.01</v>
      </c>
      <c r="AC170">
        <v>4501080.1500000004</v>
      </c>
      <c r="AD170">
        <v>51576993.140000001</v>
      </c>
      <c r="AE170">
        <v>171.74</v>
      </c>
      <c r="AF170">
        <v>8857832801.8600006</v>
      </c>
      <c r="AG170">
        <v>76077.67</v>
      </c>
      <c r="AH170">
        <v>1.5</v>
      </c>
      <c r="AI170">
        <v>23765.43</v>
      </c>
      <c r="AJ170">
        <v>3.68</v>
      </c>
      <c r="AK170">
        <v>0</v>
      </c>
      <c r="AL170">
        <v>5.1999999999999998E-2</v>
      </c>
      <c r="AM170">
        <v>26820.04</v>
      </c>
      <c r="AN170">
        <v>1053</v>
      </c>
      <c r="AO170">
        <v>403.71</v>
      </c>
      <c r="AP170">
        <v>425106.63</v>
      </c>
      <c r="AQ170">
        <v>5052849.92</v>
      </c>
      <c r="AR170" t="s">
        <v>61</v>
      </c>
      <c r="AS170" t="s">
        <v>61</v>
      </c>
      <c r="AT170" t="s">
        <v>62</v>
      </c>
      <c r="AU170" t="s">
        <v>63</v>
      </c>
    </row>
    <row r="171" spans="1:47" x14ac:dyDescent="0.25">
      <c r="A171" t="s">
        <v>499</v>
      </c>
      <c r="B171">
        <v>2021</v>
      </c>
      <c r="C171">
        <v>1</v>
      </c>
      <c r="D171" t="s">
        <v>48</v>
      </c>
      <c r="E171" s="1">
        <v>44220</v>
      </c>
      <c r="F171" s="1">
        <v>44225</v>
      </c>
      <c r="G171">
        <v>5</v>
      </c>
      <c r="H171">
        <v>11.9</v>
      </c>
      <c r="I171" t="s">
        <v>49</v>
      </c>
      <c r="J171" t="s">
        <v>239</v>
      </c>
      <c r="K171" t="s">
        <v>270</v>
      </c>
      <c r="L171">
        <v>2710.1990999999998</v>
      </c>
      <c r="M171" t="s">
        <v>52</v>
      </c>
      <c r="N171" t="s">
        <v>69</v>
      </c>
      <c r="O171" t="s">
        <v>99</v>
      </c>
      <c r="P171" t="s">
        <v>201</v>
      </c>
      <c r="Q171" t="s">
        <v>82</v>
      </c>
      <c r="R171" t="s">
        <v>372</v>
      </c>
      <c r="S171" t="s">
        <v>142</v>
      </c>
      <c r="T171" t="s">
        <v>187</v>
      </c>
      <c r="U171" t="s">
        <v>60</v>
      </c>
      <c r="V171">
        <v>70596</v>
      </c>
      <c r="W171">
        <v>45317</v>
      </c>
      <c r="X171">
        <v>20.399999999999999</v>
      </c>
      <c r="Y171">
        <v>11</v>
      </c>
      <c r="Z171">
        <v>63107.040000000001</v>
      </c>
      <c r="AB171">
        <v>29.48</v>
      </c>
      <c r="AC171">
        <v>1860395.54</v>
      </c>
      <c r="AD171">
        <v>32670514.609999999</v>
      </c>
      <c r="AE171">
        <v>170.01</v>
      </c>
      <c r="AF171">
        <v>5554314188.8500004</v>
      </c>
      <c r="AG171">
        <v>174710.78</v>
      </c>
      <c r="AH171">
        <v>0.1</v>
      </c>
      <c r="AI171">
        <v>1005.85</v>
      </c>
      <c r="AJ171">
        <v>10.82</v>
      </c>
      <c r="AK171">
        <v>3534949.68</v>
      </c>
      <c r="AL171">
        <v>6.3E-2</v>
      </c>
      <c r="AM171">
        <v>20582.419999999998</v>
      </c>
      <c r="AN171">
        <v>164.1</v>
      </c>
      <c r="AO171">
        <v>433.67</v>
      </c>
      <c r="AP171">
        <v>71165.25</v>
      </c>
      <c r="AQ171">
        <v>2127859.84</v>
      </c>
      <c r="AR171" t="s">
        <v>61</v>
      </c>
      <c r="AS171" t="s">
        <v>61</v>
      </c>
      <c r="AT171" t="s">
        <v>62</v>
      </c>
      <c r="AU171" t="s">
        <v>63</v>
      </c>
    </row>
    <row r="172" spans="1:47" x14ac:dyDescent="0.25">
      <c r="A172" t="s">
        <v>500</v>
      </c>
      <c r="B172">
        <v>2024</v>
      </c>
      <c r="C172">
        <v>4</v>
      </c>
      <c r="D172" t="s">
        <v>77</v>
      </c>
      <c r="E172" s="1">
        <v>45400</v>
      </c>
      <c r="F172" s="1">
        <v>45407</v>
      </c>
      <c r="G172">
        <v>7</v>
      </c>
      <c r="H172">
        <v>13.4</v>
      </c>
      <c r="I172" t="s">
        <v>49</v>
      </c>
      <c r="J172" t="s">
        <v>50</v>
      </c>
      <c r="K172" t="s">
        <v>145</v>
      </c>
      <c r="L172">
        <v>2710.19</v>
      </c>
      <c r="M172" t="s">
        <v>68</v>
      </c>
      <c r="N172" t="s">
        <v>53</v>
      </c>
      <c r="O172" t="s">
        <v>54</v>
      </c>
      <c r="P172" t="s">
        <v>140</v>
      </c>
      <c r="Q172" t="s">
        <v>226</v>
      </c>
      <c r="R172" t="s">
        <v>501</v>
      </c>
      <c r="S172" t="s">
        <v>170</v>
      </c>
      <c r="T172" t="s">
        <v>162</v>
      </c>
      <c r="U172" t="s">
        <v>75</v>
      </c>
      <c r="V172">
        <v>73031</v>
      </c>
      <c r="W172">
        <v>41234</v>
      </c>
      <c r="X172">
        <v>15.2</v>
      </c>
      <c r="Y172">
        <v>14.8</v>
      </c>
      <c r="Z172">
        <v>62998.74</v>
      </c>
      <c r="AB172">
        <v>48.75</v>
      </c>
      <c r="AC172">
        <v>3071188.57</v>
      </c>
      <c r="AD172">
        <v>74531919.329999998</v>
      </c>
      <c r="AE172">
        <v>280.93</v>
      </c>
      <c r="AF172">
        <v>20938252097.380001</v>
      </c>
      <c r="AG172">
        <v>215639.46</v>
      </c>
      <c r="AH172">
        <v>0.6</v>
      </c>
      <c r="AI172">
        <v>9004.58</v>
      </c>
      <c r="AJ172">
        <v>24.53</v>
      </c>
      <c r="AK172">
        <v>18282679.809999999</v>
      </c>
      <c r="AL172">
        <v>0.107</v>
      </c>
      <c r="AM172">
        <v>79749.149999999994</v>
      </c>
      <c r="AN172">
        <v>359.2</v>
      </c>
      <c r="AO172">
        <v>727.48</v>
      </c>
      <c r="AP172">
        <v>261310.82</v>
      </c>
      <c r="AQ172">
        <v>3636892.58</v>
      </c>
      <c r="AR172" t="s">
        <v>61</v>
      </c>
      <c r="AS172" t="s">
        <v>61</v>
      </c>
      <c r="AT172" t="s">
        <v>62</v>
      </c>
      <c r="AU172" t="s">
        <v>63</v>
      </c>
    </row>
    <row r="173" spans="1:47" x14ac:dyDescent="0.25">
      <c r="A173" t="s">
        <v>502</v>
      </c>
      <c r="B173">
        <v>2022</v>
      </c>
      <c r="C173">
        <v>5</v>
      </c>
      <c r="D173" t="s">
        <v>77</v>
      </c>
      <c r="E173" s="1">
        <v>44703</v>
      </c>
      <c r="F173" s="1">
        <v>44735</v>
      </c>
      <c r="G173">
        <v>32</v>
      </c>
      <c r="H173">
        <v>14.3</v>
      </c>
      <c r="I173" t="s">
        <v>65</v>
      </c>
      <c r="J173" t="s">
        <v>134</v>
      </c>
      <c r="K173" t="s">
        <v>135</v>
      </c>
      <c r="L173">
        <v>9999.0098999999991</v>
      </c>
      <c r="M173" t="s">
        <v>98</v>
      </c>
      <c r="N173" t="s">
        <v>69</v>
      </c>
      <c r="O173" t="s">
        <v>200</v>
      </c>
      <c r="P173" t="s">
        <v>56</v>
      </c>
      <c r="Q173" t="s">
        <v>121</v>
      </c>
      <c r="R173" t="s">
        <v>280</v>
      </c>
      <c r="S173" t="s">
        <v>137</v>
      </c>
      <c r="T173" t="s">
        <v>131</v>
      </c>
      <c r="U173" t="s">
        <v>132</v>
      </c>
      <c r="V173">
        <v>17806</v>
      </c>
      <c r="W173">
        <v>12074</v>
      </c>
      <c r="X173">
        <v>6.9</v>
      </c>
      <c r="Y173">
        <v>14.6</v>
      </c>
      <c r="Z173">
        <v>14481.76</v>
      </c>
      <c r="AB173">
        <v>29.21</v>
      </c>
      <c r="AC173">
        <v>423012.21</v>
      </c>
      <c r="AD173">
        <v>17082394.460000001</v>
      </c>
      <c r="AE173">
        <v>217.57</v>
      </c>
      <c r="AF173">
        <v>3716616562.6599998</v>
      </c>
      <c r="AG173">
        <v>52992.79</v>
      </c>
      <c r="AH173">
        <v>1</v>
      </c>
      <c r="AI173">
        <v>20876.3</v>
      </c>
      <c r="AJ173">
        <v>4.07</v>
      </c>
      <c r="AK173">
        <v>0</v>
      </c>
      <c r="AL173">
        <v>0.22</v>
      </c>
      <c r="AM173">
        <v>37581.269999999997</v>
      </c>
      <c r="AN173">
        <v>1118.5999999999999</v>
      </c>
      <c r="AO173">
        <v>354.84</v>
      </c>
      <c r="AP173">
        <v>396924.02</v>
      </c>
      <c r="AQ173">
        <v>931386.59</v>
      </c>
      <c r="AR173" t="s">
        <v>61</v>
      </c>
      <c r="AS173" t="s">
        <v>61</v>
      </c>
      <c r="AT173" t="s">
        <v>62</v>
      </c>
      <c r="AU173" t="s">
        <v>63</v>
      </c>
    </row>
    <row r="174" spans="1:47" x14ac:dyDescent="0.25">
      <c r="A174" t="s">
        <v>503</v>
      </c>
      <c r="B174">
        <v>2023</v>
      </c>
      <c r="C174">
        <v>2</v>
      </c>
      <c r="D174" t="s">
        <v>48</v>
      </c>
      <c r="E174" s="1">
        <v>44965</v>
      </c>
      <c r="F174" s="1">
        <v>44992</v>
      </c>
      <c r="G174">
        <v>27</v>
      </c>
      <c r="H174">
        <v>1.6</v>
      </c>
      <c r="I174" t="s">
        <v>49</v>
      </c>
      <c r="J174" t="s">
        <v>112</v>
      </c>
      <c r="K174" t="s">
        <v>199</v>
      </c>
      <c r="L174">
        <v>7204.49</v>
      </c>
      <c r="M174" t="s">
        <v>80</v>
      </c>
      <c r="N174" t="s">
        <v>106</v>
      </c>
      <c r="O174" t="s">
        <v>91</v>
      </c>
      <c r="P174" t="s">
        <v>154</v>
      </c>
      <c r="Q174" t="s">
        <v>100</v>
      </c>
      <c r="R174" t="s">
        <v>504</v>
      </c>
      <c r="S174" t="s">
        <v>161</v>
      </c>
      <c r="T174" t="s">
        <v>162</v>
      </c>
      <c r="U174" t="s">
        <v>75</v>
      </c>
      <c r="V174">
        <v>18705</v>
      </c>
      <c r="W174">
        <v>11891</v>
      </c>
      <c r="X174">
        <v>3.3</v>
      </c>
      <c r="Y174">
        <v>10.7</v>
      </c>
      <c r="Z174">
        <v>15180.77</v>
      </c>
      <c r="AB174">
        <v>23.78</v>
      </c>
      <c r="AC174">
        <v>360998.71</v>
      </c>
      <c r="AD174">
        <v>17208465.449999999</v>
      </c>
      <c r="AE174">
        <v>282.29000000000002</v>
      </c>
      <c r="AF174">
        <v>4857777711.8800001</v>
      </c>
      <c r="AG174">
        <v>164075.47</v>
      </c>
      <c r="AH174">
        <v>0</v>
      </c>
      <c r="AJ174">
        <v>12.02</v>
      </c>
      <c r="AK174">
        <v>2068457.55</v>
      </c>
      <c r="AL174">
        <v>0.249</v>
      </c>
      <c r="AM174">
        <v>42849.08</v>
      </c>
      <c r="AN174">
        <v>717</v>
      </c>
      <c r="AO174">
        <v>509.13</v>
      </c>
      <c r="AP174">
        <v>365046.21</v>
      </c>
      <c r="AQ174">
        <v>932969.47</v>
      </c>
      <c r="AR174" t="s">
        <v>61</v>
      </c>
      <c r="AS174" t="s">
        <v>61</v>
      </c>
      <c r="AT174" t="s">
        <v>62</v>
      </c>
      <c r="AU174" t="s">
        <v>63</v>
      </c>
    </row>
    <row r="175" spans="1:47" x14ac:dyDescent="0.25">
      <c r="A175" t="s">
        <v>505</v>
      </c>
      <c r="B175">
        <v>2020</v>
      </c>
      <c r="C175">
        <v>8</v>
      </c>
      <c r="D175" t="s">
        <v>89</v>
      </c>
      <c r="E175" s="1">
        <v>44054</v>
      </c>
      <c r="F175" s="1">
        <v>44073</v>
      </c>
      <c r="G175">
        <v>19</v>
      </c>
      <c r="H175">
        <v>12.5</v>
      </c>
      <c r="I175" t="s">
        <v>65</v>
      </c>
      <c r="J175" t="s">
        <v>134</v>
      </c>
      <c r="K175" t="s">
        <v>135</v>
      </c>
      <c r="L175">
        <v>9999.0098999999991</v>
      </c>
      <c r="M175" t="s">
        <v>98</v>
      </c>
      <c r="N175" t="s">
        <v>168</v>
      </c>
      <c r="O175" t="s">
        <v>107</v>
      </c>
      <c r="P175" t="s">
        <v>82</v>
      </c>
      <c r="Q175" t="s">
        <v>159</v>
      </c>
      <c r="R175" t="s">
        <v>481</v>
      </c>
      <c r="S175" t="s">
        <v>137</v>
      </c>
      <c r="T175" t="s">
        <v>131</v>
      </c>
      <c r="U175" t="s">
        <v>166</v>
      </c>
      <c r="V175">
        <v>17282</v>
      </c>
      <c r="W175">
        <v>12791</v>
      </c>
      <c r="X175">
        <v>23</v>
      </c>
      <c r="Y175">
        <v>11.5</v>
      </c>
      <c r="Z175">
        <v>13953.9</v>
      </c>
      <c r="AB175">
        <v>44.78</v>
      </c>
      <c r="AC175">
        <v>624855.64</v>
      </c>
      <c r="AD175">
        <v>4750186.6399999997</v>
      </c>
      <c r="AE175">
        <v>165.61</v>
      </c>
      <c r="AF175">
        <v>786678409.45000005</v>
      </c>
      <c r="AG175">
        <v>102355.16</v>
      </c>
      <c r="AH175">
        <v>0</v>
      </c>
      <c r="AI175">
        <v>0</v>
      </c>
      <c r="AJ175">
        <v>8.93</v>
      </c>
      <c r="AK175">
        <v>0</v>
      </c>
      <c r="AL175">
        <v>0.28599999999999998</v>
      </c>
      <c r="AM175">
        <v>13585.53</v>
      </c>
      <c r="AO175">
        <v>493.43</v>
      </c>
      <c r="AP175">
        <v>352160.99</v>
      </c>
      <c r="AQ175">
        <v>1092957.32</v>
      </c>
      <c r="AR175" t="s">
        <v>61</v>
      </c>
      <c r="AS175" t="s">
        <v>124</v>
      </c>
      <c r="AT175" t="s">
        <v>62</v>
      </c>
      <c r="AU175" t="s">
        <v>117</v>
      </c>
    </row>
    <row r="176" spans="1:47" x14ac:dyDescent="0.25">
      <c r="A176" t="s">
        <v>506</v>
      </c>
      <c r="B176">
        <v>2021</v>
      </c>
      <c r="C176">
        <v>12</v>
      </c>
      <c r="D176" t="s">
        <v>119</v>
      </c>
      <c r="E176" s="1">
        <v>44538</v>
      </c>
      <c r="F176" s="1">
        <v>44560</v>
      </c>
      <c r="G176">
        <v>22</v>
      </c>
      <c r="H176">
        <v>6.6</v>
      </c>
      <c r="I176" t="s">
        <v>65</v>
      </c>
      <c r="J176" t="s">
        <v>78</v>
      </c>
      <c r="K176" t="s">
        <v>158</v>
      </c>
      <c r="L176">
        <v>1006.3</v>
      </c>
      <c r="M176" t="s">
        <v>98</v>
      </c>
      <c r="N176" t="s">
        <v>168</v>
      </c>
      <c r="O176" t="s">
        <v>99</v>
      </c>
      <c r="P176" t="s">
        <v>226</v>
      </c>
      <c r="Q176" t="s">
        <v>71</v>
      </c>
      <c r="R176" t="s">
        <v>507</v>
      </c>
      <c r="S176" t="s">
        <v>161</v>
      </c>
      <c r="T176" t="s">
        <v>102</v>
      </c>
      <c r="U176" t="s">
        <v>213</v>
      </c>
      <c r="V176">
        <v>29792</v>
      </c>
      <c r="W176">
        <v>21550</v>
      </c>
      <c r="X176">
        <v>5.2</v>
      </c>
      <c r="Y176">
        <v>12.6</v>
      </c>
      <c r="Z176">
        <v>28132.62</v>
      </c>
      <c r="AB176">
        <v>19.93</v>
      </c>
      <c r="AC176">
        <v>560683.12</v>
      </c>
      <c r="AD176">
        <v>13290693.67</v>
      </c>
      <c r="AE176">
        <v>174.18</v>
      </c>
      <c r="AF176">
        <v>2314973023.4400001</v>
      </c>
      <c r="AG176">
        <v>38923.870000000003</v>
      </c>
      <c r="AH176">
        <v>0</v>
      </c>
      <c r="AI176">
        <v>0</v>
      </c>
      <c r="AJ176">
        <v>23.76</v>
      </c>
      <c r="AK176">
        <v>0</v>
      </c>
      <c r="AL176">
        <v>0.224</v>
      </c>
      <c r="AM176">
        <v>29771.15</v>
      </c>
      <c r="AN176">
        <v>840.5</v>
      </c>
      <c r="AO176">
        <v>556.67999999999995</v>
      </c>
      <c r="AP176">
        <v>467889.54</v>
      </c>
      <c r="AQ176">
        <v>1097267.68</v>
      </c>
      <c r="AR176" t="s">
        <v>61</v>
      </c>
      <c r="AS176" t="s">
        <v>61</v>
      </c>
      <c r="AT176" t="s">
        <v>62</v>
      </c>
      <c r="AU176" t="s">
        <v>63</v>
      </c>
    </row>
    <row r="177" spans="1:47" x14ac:dyDescent="0.25">
      <c r="A177" t="s">
        <v>508</v>
      </c>
      <c r="B177">
        <v>2024</v>
      </c>
      <c r="C177">
        <v>7</v>
      </c>
      <c r="D177" t="s">
        <v>89</v>
      </c>
      <c r="E177" s="1">
        <v>45478</v>
      </c>
      <c r="F177" s="1">
        <v>45487</v>
      </c>
      <c r="G177">
        <v>9</v>
      </c>
      <c r="H177">
        <v>11</v>
      </c>
      <c r="I177" t="s">
        <v>65</v>
      </c>
      <c r="J177" t="s">
        <v>112</v>
      </c>
      <c r="K177" t="s">
        <v>113</v>
      </c>
      <c r="L177">
        <v>7304.39</v>
      </c>
      <c r="M177" t="s">
        <v>68</v>
      </c>
      <c r="N177" t="s">
        <v>53</v>
      </c>
      <c r="O177" t="s">
        <v>99</v>
      </c>
      <c r="P177" t="s">
        <v>56</v>
      </c>
      <c r="Q177" t="s">
        <v>93</v>
      </c>
      <c r="R177" t="s">
        <v>509</v>
      </c>
      <c r="S177" t="s">
        <v>73</v>
      </c>
      <c r="T177" t="s">
        <v>86</v>
      </c>
      <c r="U177" t="s">
        <v>60</v>
      </c>
      <c r="V177">
        <v>13701</v>
      </c>
      <c r="W177">
        <v>8840</v>
      </c>
      <c r="X177">
        <v>19.7</v>
      </c>
      <c r="Y177">
        <v>11.1</v>
      </c>
      <c r="Z177">
        <v>11864.09</v>
      </c>
      <c r="AB177">
        <v>21.32</v>
      </c>
      <c r="AC177">
        <v>252942.4</v>
      </c>
      <c r="AD177">
        <v>7329041.5999999996</v>
      </c>
      <c r="AE177">
        <v>281.94</v>
      </c>
      <c r="AF177">
        <v>2066349988.7</v>
      </c>
      <c r="AG177">
        <v>237417.28</v>
      </c>
      <c r="AH177">
        <v>0.5</v>
      </c>
      <c r="AI177">
        <v>16049.54</v>
      </c>
      <c r="AJ177">
        <v>5.12</v>
      </c>
      <c r="AK177">
        <v>0</v>
      </c>
      <c r="AL177">
        <v>0.22700000000000001</v>
      </c>
      <c r="AM177">
        <v>16636.919999999998</v>
      </c>
      <c r="AN177">
        <v>254.4</v>
      </c>
      <c r="AO177">
        <v>692.01</v>
      </c>
      <c r="AP177">
        <v>176047.34</v>
      </c>
      <c r="AQ177">
        <v>699093.48</v>
      </c>
      <c r="AR177" t="s">
        <v>61</v>
      </c>
      <c r="AS177" t="s">
        <v>61</v>
      </c>
      <c r="AT177" t="s">
        <v>293</v>
      </c>
      <c r="AU177" t="s">
        <v>63</v>
      </c>
    </row>
    <row r="178" spans="1:47" x14ac:dyDescent="0.25">
      <c r="A178" t="s">
        <v>510</v>
      </c>
      <c r="B178">
        <v>2024</v>
      </c>
      <c r="C178">
        <v>11</v>
      </c>
      <c r="D178" t="s">
        <v>119</v>
      </c>
      <c r="E178" s="1">
        <v>45622</v>
      </c>
      <c r="F178" s="1">
        <v>45634</v>
      </c>
      <c r="G178">
        <v>12</v>
      </c>
      <c r="H178">
        <v>14.1</v>
      </c>
      <c r="I178" t="s">
        <v>65</v>
      </c>
      <c r="J178" t="s">
        <v>50</v>
      </c>
      <c r="K178" t="s">
        <v>51</v>
      </c>
      <c r="L178">
        <v>2709</v>
      </c>
      <c r="M178" t="s">
        <v>114</v>
      </c>
      <c r="N178" t="s">
        <v>106</v>
      </c>
      <c r="O178" t="s">
        <v>54</v>
      </c>
      <c r="P178" t="s">
        <v>128</v>
      </c>
      <c r="Q178" t="s">
        <v>55</v>
      </c>
      <c r="R178" t="s">
        <v>511</v>
      </c>
      <c r="S178" t="s">
        <v>58</v>
      </c>
      <c r="T178" t="s">
        <v>86</v>
      </c>
      <c r="U178" t="s">
        <v>60</v>
      </c>
      <c r="V178">
        <v>205151</v>
      </c>
      <c r="W178">
        <v>144472</v>
      </c>
      <c r="X178">
        <v>17.600000000000001</v>
      </c>
      <c r="Y178">
        <v>13.2</v>
      </c>
      <c r="Z178">
        <v>181061.37</v>
      </c>
      <c r="AB178">
        <v>9.92</v>
      </c>
      <c r="AC178">
        <v>1796128.79</v>
      </c>
      <c r="AD178">
        <v>9677730.2300000004</v>
      </c>
      <c r="AE178">
        <v>282.41000000000003</v>
      </c>
      <c r="AF178">
        <v>2733087794.25</v>
      </c>
      <c r="AG178">
        <v>134126.29999999999</v>
      </c>
      <c r="AH178">
        <v>2.4</v>
      </c>
      <c r="AI178">
        <v>73361.52</v>
      </c>
      <c r="AJ178">
        <v>3.79</v>
      </c>
      <c r="AK178">
        <v>0</v>
      </c>
      <c r="AL178">
        <v>0.313</v>
      </c>
      <c r="AM178">
        <v>30291.3</v>
      </c>
      <c r="AN178">
        <v>315.60000000000002</v>
      </c>
      <c r="AO178">
        <v>520.09</v>
      </c>
      <c r="AP178">
        <v>164140.4</v>
      </c>
      <c r="AQ178">
        <v>2198048.31</v>
      </c>
      <c r="AR178" t="s">
        <v>61</v>
      </c>
      <c r="AS178" t="s">
        <v>61</v>
      </c>
      <c r="AT178" t="s">
        <v>62</v>
      </c>
      <c r="AU178" t="s">
        <v>63</v>
      </c>
    </row>
    <row r="179" spans="1:47" x14ac:dyDescent="0.25">
      <c r="A179" t="s">
        <v>512</v>
      </c>
      <c r="B179">
        <v>2020</v>
      </c>
      <c r="C179">
        <v>2</v>
      </c>
      <c r="D179" t="s">
        <v>48</v>
      </c>
      <c r="E179" s="1">
        <v>43877</v>
      </c>
      <c r="F179" s="1">
        <v>43887</v>
      </c>
      <c r="G179">
        <v>10</v>
      </c>
      <c r="H179">
        <v>7.1</v>
      </c>
      <c r="I179" t="s">
        <v>49</v>
      </c>
      <c r="J179" t="s">
        <v>50</v>
      </c>
      <c r="K179" t="s">
        <v>223</v>
      </c>
      <c r="L179">
        <v>2710.1109999999999</v>
      </c>
      <c r="M179" t="s">
        <v>68</v>
      </c>
      <c r="N179" t="s">
        <v>81</v>
      </c>
      <c r="O179" t="s">
        <v>54</v>
      </c>
      <c r="P179" t="s">
        <v>146</v>
      </c>
      <c r="Q179" t="s">
        <v>184</v>
      </c>
      <c r="R179" t="s">
        <v>513</v>
      </c>
      <c r="S179" t="s">
        <v>186</v>
      </c>
      <c r="T179" t="s">
        <v>162</v>
      </c>
      <c r="U179" t="s">
        <v>60</v>
      </c>
      <c r="V179">
        <v>66217</v>
      </c>
      <c r="W179">
        <v>39414</v>
      </c>
      <c r="X179">
        <v>24.4</v>
      </c>
      <c r="Y179">
        <v>10</v>
      </c>
      <c r="Z179">
        <v>62254.27</v>
      </c>
      <c r="AB179">
        <v>16.22</v>
      </c>
      <c r="AC179">
        <v>1009764.26</v>
      </c>
      <c r="AD179">
        <v>61568850.490000002</v>
      </c>
      <c r="AE179">
        <v>158</v>
      </c>
      <c r="AF179">
        <v>9727878377.4200001</v>
      </c>
      <c r="AG179">
        <v>112892.97</v>
      </c>
      <c r="AH179">
        <v>0</v>
      </c>
      <c r="AJ179">
        <v>7.6</v>
      </c>
      <c r="AK179">
        <v>4679232.6399999997</v>
      </c>
      <c r="AL179">
        <v>0.11899999999999999</v>
      </c>
      <c r="AM179">
        <v>73266.929999999993</v>
      </c>
      <c r="AN179">
        <v>441.7</v>
      </c>
      <c r="AO179">
        <v>736.74</v>
      </c>
      <c r="AP179">
        <v>325418.06</v>
      </c>
      <c r="AQ179">
        <v>1521342.22</v>
      </c>
      <c r="AR179" t="s">
        <v>61</v>
      </c>
      <c r="AS179" t="s">
        <v>61</v>
      </c>
      <c r="AT179" t="s">
        <v>62</v>
      </c>
      <c r="AU179" t="s">
        <v>63</v>
      </c>
    </row>
    <row r="180" spans="1:47" x14ac:dyDescent="0.25">
      <c r="A180" t="s">
        <v>514</v>
      </c>
      <c r="B180">
        <v>2020</v>
      </c>
      <c r="C180">
        <v>9</v>
      </c>
      <c r="D180" t="s">
        <v>89</v>
      </c>
      <c r="E180" s="1">
        <v>44092</v>
      </c>
      <c r="F180" s="1">
        <v>44107</v>
      </c>
      <c r="G180">
        <v>15</v>
      </c>
      <c r="H180">
        <v>19</v>
      </c>
      <c r="I180" t="s">
        <v>65</v>
      </c>
      <c r="J180" t="s">
        <v>78</v>
      </c>
      <c r="K180" t="s">
        <v>211</v>
      </c>
      <c r="L180">
        <v>1701.99</v>
      </c>
      <c r="M180" t="s">
        <v>114</v>
      </c>
      <c r="N180" t="s">
        <v>53</v>
      </c>
      <c r="O180" t="s">
        <v>99</v>
      </c>
      <c r="P180" t="s">
        <v>226</v>
      </c>
      <c r="Q180" t="s">
        <v>146</v>
      </c>
      <c r="R180" t="s">
        <v>515</v>
      </c>
      <c r="S180" t="s">
        <v>85</v>
      </c>
      <c r="T180" t="s">
        <v>95</v>
      </c>
      <c r="U180" t="s">
        <v>213</v>
      </c>
      <c r="V180">
        <v>45502</v>
      </c>
      <c r="W180">
        <v>28401</v>
      </c>
      <c r="X180">
        <v>5.4</v>
      </c>
      <c r="Y180">
        <v>14.5</v>
      </c>
      <c r="Z180">
        <v>36280.22</v>
      </c>
      <c r="AB180">
        <v>33.880000000000003</v>
      </c>
      <c r="AC180">
        <v>1229173.8500000001</v>
      </c>
      <c r="AD180">
        <v>35108731.700000003</v>
      </c>
      <c r="AE180">
        <v>166.48</v>
      </c>
      <c r="AF180">
        <v>5844901653.4200001</v>
      </c>
      <c r="AG180">
        <v>114317.86</v>
      </c>
      <c r="AH180">
        <v>0</v>
      </c>
      <c r="AI180">
        <v>0</v>
      </c>
      <c r="AJ180">
        <v>20.170000000000002</v>
      </c>
      <c r="AK180">
        <v>0</v>
      </c>
      <c r="AL180">
        <v>0.34499999999999997</v>
      </c>
      <c r="AM180">
        <v>121125.12</v>
      </c>
      <c r="AN180">
        <v>460.9</v>
      </c>
      <c r="AO180">
        <v>586.26</v>
      </c>
      <c r="AP180">
        <v>270207.23</v>
      </c>
      <c r="AQ180">
        <v>1734824.06</v>
      </c>
      <c r="AR180" t="s">
        <v>61</v>
      </c>
      <c r="AS180" t="s">
        <v>61</v>
      </c>
      <c r="AT180" t="s">
        <v>62</v>
      </c>
      <c r="AU180" t="s">
        <v>63</v>
      </c>
    </row>
    <row r="181" spans="1:47" x14ac:dyDescent="0.25">
      <c r="A181" t="s">
        <v>516</v>
      </c>
      <c r="B181">
        <v>2020</v>
      </c>
      <c r="C181">
        <v>2</v>
      </c>
      <c r="D181" t="s">
        <v>48</v>
      </c>
      <c r="E181" s="1">
        <v>43881</v>
      </c>
      <c r="F181" s="1">
        <v>43893</v>
      </c>
      <c r="G181">
        <v>12</v>
      </c>
      <c r="H181">
        <v>6.3</v>
      </c>
      <c r="I181" t="s">
        <v>49</v>
      </c>
      <c r="J181" t="s">
        <v>50</v>
      </c>
      <c r="K181" t="s">
        <v>145</v>
      </c>
      <c r="L181">
        <v>2710.19</v>
      </c>
      <c r="M181" t="s">
        <v>98</v>
      </c>
      <c r="N181" t="s">
        <v>69</v>
      </c>
      <c r="O181" t="s">
        <v>107</v>
      </c>
      <c r="P181" t="s">
        <v>150</v>
      </c>
      <c r="Q181" t="s">
        <v>82</v>
      </c>
      <c r="R181" t="s">
        <v>517</v>
      </c>
      <c r="S181" t="s">
        <v>123</v>
      </c>
      <c r="T181" t="s">
        <v>148</v>
      </c>
      <c r="U181" t="s">
        <v>181</v>
      </c>
      <c r="V181">
        <v>59492</v>
      </c>
      <c r="W181">
        <v>33225</v>
      </c>
      <c r="X181">
        <v>23.9</v>
      </c>
      <c r="Y181">
        <v>14.3</v>
      </c>
      <c r="Z181">
        <v>49745.64</v>
      </c>
      <c r="AB181">
        <v>18.14</v>
      </c>
      <c r="AC181">
        <v>902385.91</v>
      </c>
      <c r="AD181">
        <v>39301542.880000003</v>
      </c>
      <c r="AE181">
        <v>165.09</v>
      </c>
      <c r="AF181">
        <v>6488291714.0600004</v>
      </c>
      <c r="AG181">
        <v>54320.51</v>
      </c>
      <c r="AH181">
        <v>0</v>
      </c>
      <c r="AI181">
        <v>0</v>
      </c>
      <c r="AJ181">
        <v>15.04</v>
      </c>
      <c r="AK181">
        <v>5910952.0499999998</v>
      </c>
      <c r="AL181">
        <v>0.13900000000000001</v>
      </c>
      <c r="AM181">
        <v>54629.14</v>
      </c>
      <c r="AN181">
        <v>544.29999999999995</v>
      </c>
      <c r="AO181">
        <v>391.01</v>
      </c>
      <c r="AP181">
        <v>212826.74</v>
      </c>
      <c r="AQ181">
        <v>1224162.3</v>
      </c>
      <c r="AR181" t="s">
        <v>61</v>
      </c>
      <c r="AS181" t="s">
        <v>61</v>
      </c>
      <c r="AT181" t="s">
        <v>62</v>
      </c>
      <c r="AU181" t="s">
        <v>63</v>
      </c>
    </row>
    <row r="182" spans="1:47" x14ac:dyDescent="0.25">
      <c r="A182" t="s">
        <v>518</v>
      </c>
      <c r="B182">
        <v>2023</v>
      </c>
      <c r="C182">
        <v>8</v>
      </c>
      <c r="D182" t="s">
        <v>89</v>
      </c>
      <c r="E182" s="1">
        <v>45141</v>
      </c>
      <c r="F182" s="1">
        <v>45156</v>
      </c>
      <c r="G182">
        <v>15</v>
      </c>
      <c r="H182">
        <v>18.2</v>
      </c>
      <c r="I182" t="s">
        <v>65</v>
      </c>
      <c r="J182" t="s">
        <v>78</v>
      </c>
      <c r="K182" t="s">
        <v>105</v>
      </c>
      <c r="L182">
        <v>1201.9000000000001</v>
      </c>
      <c r="M182" t="s">
        <v>98</v>
      </c>
      <c r="N182" t="s">
        <v>69</v>
      </c>
      <c r="O182" t="s">
        <v>54</v>
      </c>
      <c r="P182" t="s">
        <v>226</v>
      </c>
      <c r="Q182" t="s">
        <v>164</v>
      </c>
      <c r="R182" t="s">
        <v>519</v>
      </c>
      <c r="S182" t="s">
        <v>85</v>
      </c>
      <c r="T182" t="s">
        <v>59</v>
      </c>
      <c r="U182" t="s">
        <v>60</v>
      </c>
      <c r="V182">
        <v>56827</v>
      </c>
      <c r="W182">
        <v>39540</v>
      </c>
      <c r="X182">
        <v>17.7</v>
      </c>
      <c r="Y182">
        <v>11.2</v>
      </c>
      <c r="Z182">
        <v>44387.92</v>
      </c>
      <c r="AB182">
        <v>28.79</v>
      </c>
      <c r="AC182">
        <v>1277928.22</v>
      </c>
      <c r="AD182">
        <v>28068701.210000001</v>
      </c>
      <c r="AE182">
        <v>289.33</v>
      </c>
      <c r="AF182">
        <v>8121117321.0900002</v>
      </c>
      <c r="AG182">
        <v>209463.99</v>
      </c>
      <c r="AH182">
        <v>2.1</v>
      </c>
      <c r="AJ182">
        <v>6.85</v>
      </c>
      <c r="AK182">
        <v>0</v>
      </c>
      <c r="AL182">
        <v>0.29199999999999998</v>
      </c>
      <c r="AM182">
        <v>81960.61</v>
      </c>
      <c r="AN182">
        <v>432.2</v>
      </c>
      <c r="AO182">
        <v>484.24</v>
      </c>
      <c r="AP182">
        <v>209288.53</v>
      </c>
      <c r="AQ182">
        <v>1821620.66</v>
      </c>
      <c r="AR182" t="s">
        <v>61</v>
      </c>
      <c r="AS182" t="s">
        <v>61</v>
      </c>
      <c r="AT182" t="s">
        <v>62</v>
      </c>
      <c r="AU182" t="s">
        <v>117</v>
      </c>
    </row>
    <row r="183" spans="1:47" x14ac:dyDescent="0.25">
      <c r="A183" t="s">
        <v>520</v>
      </c>
      <c r="B183">
        <v>2020</v>
      </c>
      <c r="C183">
        <v>12</v>
      </c>
      <c r="D183" t="s">
        <v>119</v>
      </c>
      <c r="E183" s="1">
        <v>44184</v>
      </c>
      <c r="F183" s="1">
        <v>44213</v>
      </c>
      <c r="G183">
        <v>29</v>
      </c>
      <c r="H183">
        <v>16.7</v>
      </c>
      <c r="I183" t="s">
        <v>65</v>
      </c>
      <c r="J183" t="s">
        <v>66</v>
      </c>
      <c r="K183" t="s">
        <v>251</v>
      </c>
      <c r="L183">
        <v>8543.7000000000007</v>
      </c>
      <c r="M183" t="s">
        <v>90</v>
      </c>
      <c r="N183" t="s">
        <v>69</v>
      </c>
      <c r="O183" t="s">
        <v>107</v>
      </c>
      <c r="P183" t="s">
        <v>82</v>
      </c>
      <c r="Q183" t="s">
        <v>71</v>
      </c>
      <c r="R183" t="s">
        <v>521</v>
      </c>
      <c r="S183" t="s">
        <v>156</v>
      </c>
      <c r="T183" t="s">
        <v>162</v>
      </c>
      <c r="U183" t="s">
        <v>132</v>
      </c>
      <c r="V183">
        <v>28847</v>
      </c>
      <c r="W183">
        <v>16806</v>
      </c>
      <c r="X183">
        <v>10.1</v>
      </c>
      <c r="Y183">
        <v>10.199999999999999</v>
      </c>
      <c r="Z183">
        <v>24570.51</v>
      </c>
      <c r="AA183">
        <v>1755</v>
      </c>
      <c r="AB183">
        <v>3897.46</v>
      </c>
      <c r="AC183">
        <v>6840042.2999999998</v>
      </c>
      <c r="AD183">
        <v>92014348.599999994</v>
      </c>
      <c r="AE183">
        <v>165.27</v>
      </c>
      <c r="AF183">
        <v>15207211393.120001</v>
      </c>
      <c r="AG183">
        <v>147087.10999999999</v>
      </c>
      <c r="AH183">
        <v>2</v>
      </c>
      <c r="AI183">
        <v>67142.899999999994</v>
      </c>
      <c r="AJ183">
        <v>18.36</v>
      </c>
      <c r="AK183">
        <v>0</v>
      </c>
      <c r="AL183">
        <v>0.16500000000000001</v>
      </c>
      <c r="AM183">
        <v>151823.67999999999</v>
      </c>
      <c r="AN183">
        <v>1408.2</v>
      </c>
      <c r="AO183">
        <v>354.57</v>
      </c>
      <c r="AP183">
        <v>499305.47</v>
      </c>
      <c r="AQ183">
        <v>7705401.46</v>
      </c>
      <c r="AR183" t="s">
        <v>61</v>
      </c>
      <c r="AS183" t="s">
        <v>61</v>
      </c>
      <c r="AT183" t="s">
        <v>62</v>
      </c>
      <c r="AU183" t="s">
        <v>63</v>
      </c>
    </row>
    <row r="184" spans="1:47" x14ac:dyDescent="0.25">
      <c r="A184" t="s">
        <v>522</v>
      </c>
      <c r="B184">
        <v>2024</v>
      </c>
      <c r="C184">
        <v>8</v>
      </c>
      <c r="D184" t="s">
        <v>89</v>
      </c>
      <c r="E184" s="1">
        <v>45510</v>
      </c>
      <c r="F184" s="1">
        <v>45517</v>
      </c>
      <c r="G184">
        <v>7</v>
      </c>
      <c r="H184">
        <v>18.3</v>
      </c>
      <c r="I184" t="s">
        <v>49</v>
      </c>
      <c r="J184" t="s">
        <v>66</v>
      </c>
      <c r="K184" t="s">
        <v>67</v>
      </c>
      <c r="L184">
        <v>8479.8989999999994</v>
      </c>
      <c r="M184" t="s">
        <v>98</v>
      </c>
      <c r="N184" t="s">
        <v>168</v>
      </c>
      <c r="O184" t="s">
        <v>54</v>
      </c>
      <c r="P184" t="s">
        <v>55</v>
      </c>
      <c r="Q184" t="s">
        <v>184</v>
      </c>
      <c r="R184" t="s">
        <v>523</v>
      </c>
      <c r="S184" t="s">
        <v>73</v>
      </c>
      <c r="T184" t="s">
        <v>102</v>
      </c>
      <c r="U184" t="s">
        <v>181</v>
      </c>
      <c r="V184">
        <v>11849</v>
      </c>
      <c r="W184">
        <v>8219</v>
      </c>
      <c r="X184">
        <v>13.1</v>
      </c>
      <c r="Y184">
        <v>13.3</v>
      </c>
      <c r="Z184">
        <v>11148.1</v>
      </c>
      <c r="AB184">
        <v>44.02</v>
      </c>
      <c r="AC184">
        <v>490739.36</v>
      </c>
      <c r="AD184">
        <v>7735666.5899999999</v>
      </c>
      <c r="AE184">
        <v>275.35000000000002</v>
      </c>
      <c r="AF184">
        <v>2130015795.5599999</v>
      </c>
      <c r="AG184">
        <v>180644.69</v>
      </c>
      <c r="AH184">
        <v>0.8</v>
      </c>
      <c r="AI184">
        <v>27287.96</v>
      </c>
      <c r="AJ184">
        <v>4.4800000000000004</v>
      </c>
      <c r="AK184">
        <v>346557.86</v>
      </c>
      <c r="AL184">
        <v>0.28999999999999998</v>
      </c>
      <c r="AM184">
        <v>22433.43</v>
      </c>
      <c r="AN184">
        <v>216</v>
      </c>
      <c r="AO184">
        <v>402.69</v>
      </c>
      <c r="AP184">
        <v>86981.04</v>
      </c>
      <c r="AQ184">
        <v>808086.48</v>
      </c>
      <c r="AR184" t="s">
        <v>124</v>
      </c>
      <c r="AS184" t="s">
        <v>61</v>
      </c>
      <c r="AT184" t="s">
        <v>62</v>
      </c>
      <c r="AU184" t="s">
        <v>63</v>
      </c>
    </row>
    <row r="185" spans="1:47" x14ac:dyDescent="0.25">
      <c r="A185" t="s">
        <v>524</v>
      </c>
      <c r="B185">
        <v>2020</v>
      </c>
      <c r="C185">
        <v>9</v>
      </c>
      <c r="D185" t="s">
        <v>89</v>
      </c>
      <c r="E185" s="1">
        <v>44076</v>
      </c>
      <c r="F185" s="1">
        <v>44085</v>
      </c>
      <c r="G185">
        <v>9</v>
      </c>
      <c r="H185">
        <v>12.4</v>
      </c>
      <c r="I185" t="s">
        <v>65</v>
      </c>
      <c r="J185" t="s">
        <v>50</v>
      </c>
      <c r="K185" t="s">
        <v>120</v>
      </c>
      <c r="L185">
        <v>2710.1921000000002</v>
      </c>
      <c r="M185" t="s">
        <v>90</v>
      </c>
      <c r="N185" t="s">
        <v>53</v>
      </c>
      <c r="O185" t="s">
        <v>107</v>
      </c>
      <c r="P185" t="s">
        <v>70</v>
      </c>
      <c r="Q185" t="s">
        <v>154</v>
      </c>
      <c r="R185" t="s">
        <v>525</v>
      </c>
      <c r="S185" t="s">
        <v>142</v>
      </c>
      <c r="T185" t="s">
        <v>59</v>
      </c>
      <c r="U185" t="s">
        <v>228</v>
      </c>
      <c r="V185">
        <v>73623</v>
      </c>
      <c r="W185">
        <v>49693</v>
      </c>
      <c r="X185">
        <v>7</v>
      </c>
      <c r="Y185">
        <v>10.1</v>
      </c>
      <c r="Z185">
        <v>58938.31</v>
      </c>
      <c r="AB185">
        <v>17.190000000000001</v>
      </c>
      <c r="AC185">
        <v>1013149.55</v>
      </c>
      <c r="AD185">
        <v>34114083.210000001</v>
      </c>
      <c r="AE185">
        <v>160.9</v>
      </c>
      <c r="AF185">
        <v>5488955988.4899998</v>
      </c>
      <c r="AG185">
        <v>219782.3</v>
      </c>
      <c r="AH185">
        <v>2.5</v>
      </c>
      <c r="AI185">
        <v>65407.45</v>
      </c>
      <c r="AJ185">
        <v>20.82</v>
      </c>
      <c r="AK185">
        <v>0</v>
      </c>
      <c r="AL185">
        <v>0.32200000000000001</v>
      </c>
      <c r="AM185">
        <v>109847.35</v>
      </c>
      <c r="AN185">
        <v>377.6</v>
      </c>
      <c r="AO185">
        <v>370.73</v>
      </c>
      <c r="AP185">
        <v>139987.65</v>
      </c>
      <c r="AQ185">
        <v>1548174.3</v>
      </c>
      <c r="AR185" t="s">
        <v>61</v>
      </c>
      <c r="AS185" t="s">
        <v>61</v>
      </c>
      <c r="AT185" t="s">
        <v>62</v>
      </c>
      <c r="AU185" t="s">
        <v>63</v>
      </c>
    </row>
    <row r="186" spans="1:47" x14ac:dyDescent="0.25">
      <c r="A186" t="s">
        <v>526</v>
      </c>
      <c r="B186">
        <v>2020</v>
      </c>
      <c r="C186">
        <v>9</v>
      </c>
      <c r="D186" t="s">
        <v>89</v>
      </c>
      <c r="E186" s="1">
        <v>44086</v>
      </c>
      <c r="F186" s="1">
        <v>44104</v>
      </c>
      <c r="G186">
        <v>18</v>
      </c>
      <c r="H186">
        <v>9.6999999999999993</v>
      </c>
      <c r="I186" t="s">
        <v>49</v>
      </c>
      <c r="J186" t="s">
        <v>50</v>
      </c>
      <c r="K186" t="s">
        <v>51</v>
      </c>
      <c r="L186">
        <v>2709</v>
      </c>
      <c r="M186" t="s">
        <v>52</v>
      </c>
      <c r="N186" t="s">
        <v>168</v>
      </c>
      <c r="O186" t="s">
        <v>107</v>
      </c>
      <c r="P186" t="s">
        <v>108</v>
      </c>
      <c r="Q186" t="s">
        <v>100</v>
      </c>
      <c r="R186" t="s">
        <v>527</v>
      </c>
      <c r="S186" t="s">
        <v>58</v>
      </c>
      <c r="T186" t="s">
        <v>95</v>
      </c>
      <c r="U186" t="s">
        <v>259</v>
      </c>
      <c r="V186">
        <v>247915</v>
      </c>
      <c r="W186">
        <v>150522</v>
      </c>
      <c r="X186">
        <v>19.8</v>
      </c>
      <c r="Y186">
        <v>10.3</v>
      </c>
      <c r="Z186">
        <v>232328.8</v>
      </c>
      <c r="AB186">
        <v>15.77</v>
      </c>
      <c r="AC186">
        <v>3663825.18</v>
      </c>
      <c r="AD186">
        <v>15180363.789999999</v>
      </c>
      <c r="AE186">
        <v>161.53</v>
      </c>
      <c r="AF186">
        <v>2452084163</v>
      </c>
      <c r="AG186">
        <v>161003.73000000001</v>
      </c>
      <c r="AH186">
        <v>2.2999999999999998</v>
      </c>
      <c r="AI186">
        <v>43521.15</v>
      </c>
      <c r="AJ186">
        <v>17.14</v>
      </c>
      <c r="AK186">
        <v>2601914.35</v>
      </c>
      <c r="AL186">
        <v>0.15</v>
      </c>
      <c r="AM186">
        <v>22770.55</v>
      </c>
      <c r="AN186">
        <v>539.20000000000005</v>
      </c>
      <c r="AO186">
        <v>727.78</v>
      </c>
      <c r="AP186">
        <v>392418.98</v>
      </c>
      <c r="AQ186">
        <v>4283539.59</v>
      </c>
      <c r="AR186" t="s">
        <v>124</v>
      </c>
      <c r="AS186" t="s">
        <v>61</v>
      </c>
      <c r="AT186" t="s">
        <v>62</v>
      </c>
      <c r="AU186" t="s">
        <v>63</v>
      </c>
    </row>
    <row r="187" spans="1:47" x14ac:dyDescent="0.25">
      <c r="A187" t="s">
        <v>528</v>
      </c>
      <c r="B187">
        <v>2021</v>
      </c>
      <c r="C187">
        <v>3</v>
      </c>
      <c r="D187" t="s">
        <v>48</v>
      </c>
      <c r="E187" s="1">
        <v>44277</v>
      </c>
      <c r="F187" s="1">
        <v>44286</v>
      </c>
      <c r="G187">
        <v>9</v>
      </c>
      <c r="H187">
        <v>9.6</v>
      </c>
      <c r="I187" t="s">
        <v>49</v>
      </c>
      <c r="J187" t="s">
        <v>50</v>
      </c>
      <c r="K187" t="s">
        <v>145</v>
      </c>
      <c r="L187">
        <v>2710.19</v>
      </c>
      <c r="M187" t="s">
        <v>114</v>
      </c>
      <c r="N187" t="s">
        <v>69</v>
      </c>
      <c r="O187" t="s">
        <v>200</v>
      </c>
      <c r="P187" t="s">
        <v>140</v>
      </c>
      <c r="Q187" t="s">
        <v>56</v>
      </c>
      <c r="R187" t="s">
        <v>380</v>
      </c>
      <c r="S187" t="s">
        <v>123</v>
      </c>
      <c r="T187" t="s">
        <v>95</v>
      </c>
      <c r="U187" t="s">
        <v>87</v>
      </c>
      <c r="V187">
        <v>52560</v>
      </c>
      <c r="W187">
        <v>31812</v>
      </c>
      <c r="X187">
        <v>7.7</v>
      </c>
      <c r="Y187">
        <v>13.1</v>
      </c>
      <c r="Z187">
        <v>48878.05</v>
      </c>
      <c r="AB187">
        <v>41.86</v>
      </c>
      <c r="AC187">
        <v>2046035.17</v>
      </c>
      <c r="AD187">
        <v>42477469.350000001</v>
      </c>
      <c r="AE187">
        <v>166.99</v>
      </c>
      <c r="AF187">
        <v>7093312606.7600002</v>
      </c>
      <c r="AG187">
        <v>113308.46</v>
      </c>
      <c r="AH187">
        <v>0</v>
      </c>
      <c r="AI187">
        <v>0</v>
      </c>
      <c r="AJ187">
        <v>24.51</v>
      </c>
      <c r="AK187">
        <v>10411227.74</v>
      </c>
      <c r="AL187">
        <v>7.0000000000000007E-2</v>
      </c>
      <c r="AM187">
        <v>29734.23</v>
      </c>
      <c r="AN187">
        <v>199.6</v>
      </c>
      <c r="AO187">
        <v>738.27</v>
      </c>
      <c r="AP187">
        <v>147358.69</v>
      </c>
      <c r="AQ187">
        <v>2336436.5499999998</v>
      </c>
      <c r="AR187" t="s">
        <v>61</v>
      </c>
      <c r="AS187" t="s">
        <v>61</v>
      </c>
      <c r="AT187" t="s">
        <v>62</v>
      </c>
      <c r="AU187" t="s">
        <v>63</v>
      </c>
    </row>
    <row r="188" spans="1:47" x14ac:dyDescent="0.25">
      <c r="A188" t="s">
        <v>529</v>
      </c>
      <c r="B188">
        <v>2023</v>
      </c>
      <c r="C188">
        <v>5</v>
      </c>
      <c r="D188" t="s">
        <v>77</v>
      </c>
      <c r="E188" s="1">
        <v>45077</v>
      </c>
      <c r="F188" s="1">
        <v>45083</v>
      </c>
      <c r="G188">
        <v>6</v>
      </c>
      <c r="H188">
        <v>6.7</v>
      </c>
      <c r="I188" t="s">
        <v>49</v>
      </c>
      <c r="J188" t="s">
        <v>50</v>
      </c>
      <c r="K188" t="s">
        <v>145</v>
      </c>
      <c r="L188">
        <v>2710.19</v>
      </c>
      <c r="M188" t="s">
        <v>52</v>
      </c>
      <c r="N188" t="s">
        <v>106</v>
      </c>
      <c r="O188" t="s">
        <v>54</v>
      </c>
      <c r="P188" t="s">
        <v>201</v>
      </c>
      <c r="Q188" t="s">
        <v>184</v>
      </c>
      <c r="R188" t="s">
        <v>530</v>
      </c>
      <c r="S188" t="s">
        <v>123</v>
      </c>
      <c r="T188" t="s">
        <v>187</v>
      </c>
      <c r="U188" t="s">
        <v>87</v>
      </c>
      <c r="V188">
        <v>27641</v>
      </c>
      <c r="W188">
        <v>16687</v>
      </c>
      <c r="X188">
        <v>12.6</v>
      </c>
      <c r="Y188">
        <v>13.6</v>
      </c>
      <c r="Z188">
        <v>25098.66</v>
      </c>
      <c r="AB188">
        <v>31.14</v>
      </c>
      <c r="AC188">
        <v>781572.27</v>
      </c>
      <c r="AD188">
        <v>24197618.109999999</v>
      </c>
      <c r="AE188">
        <v>287.05</v>
      </c>
      <c r="AF188">
        <v>6945926278.4799995</v>
      </c>
      <c r="AG188">
        <v>114341.23</v>
      </c>
      <c r="AH188">
        <v>0</v>
      </c>
      <c r="AI188">
        <v>0</v>
      </c>
      <c r="AJ188">
        <v>16.420000000000002</v>
      </c>
      <c r="AK188">
        <v>3973248.89</v>
      </c>
      <c r="AL188">
        <v>0.34100000000000003</v>
      </c>
      <c r="AM188">
        <v>82513.88</v>
      </c>
      <c r="AN188">
        <v>108.5</v>
      </c>
      <c r="AO188">
        <v>380.23</v>
      </c>
      <c r="AP188">
        <v>41254.959999999999</v>
      </c>
      <c r="AQ188">
        <v>1019682.34</v>
      </c>
      <c r="AR188" t="s">
        <v>124</v>
      </c>
      <c r="AS188" t="s">
        <v>61</v>
      </c>
      <c r="AT188" t="s">
        <v>62</v>
      </c>
      <c r="AU188" t="s">
        <v>63</v>
      </c>
    </row>
    <row r="189" spans="1:47" x14ac:dyDescent="0.25">
      <c r="A189" t="s">
        <v>531</v>
      </c>
      <c r="B189">
        <v>2025</v>
      </c>
      <c r="C189">
        <v>3</v>
      </c>
      <c r="D189" t="s">
        <v>48</v>
      </c>
      <c r="E189" s="1">
        <v>45723</v>
      </c>
      <c r="F189" s="1">
        <v>45733</v>
      </c>
      <c r="G189">
        <v>10</v>
      </c>
      <c r="H189">
        <v>6</v>
      </c>
      <c r="I189" t="s">
        <v>49</v>
      </c>
      <c r="J189" t="s">
        <v>78</v>
      </c>
      <c r="K189" t="s">
        <v>158</v>
      </c>
      <c r="L189">
        <v>1006.3</v>
      </c>
      <c r="M189" t="s">
        <v>52</v>
      </c>
      <c r="N189" t="s">
        <v>53</v>
      </c>
      <c r="O189" t="s">
        <v>91</v>
      </c>
      <c r="P189" t="s">
        <v>108</v>
      </c>
      <c r="Q189" t="s">
        <v>226</v>
      </c>
      <c r="R189" t="s">
        <v>330</v>
      </c>
      <c r="S189" t="s">
        <v>161</v>
      </c>
      <c r="T189" t="s">
        <v>187</v>
      </c>
      <c r="U189" t="s">
        <v>96</v>
      </c>
      <c r="V189">
        <v>38004</v>
      </c>
      <c r="W189">
        <v>28237</v>
      </c>
      <c r="X189">
        <v>1.4</v>
      </c>
      <c r="Y189">
        <v>13.7</v>
      </c>
      <c r="Z189">
        <v>34028.46</v>
      </c>
      <c r="AB189">
        <v>21.81</v>
      </c>
      <c r="AC189">
        <v>742160.71</v>
      </c>
      <c r="AD189">
        <v>13028136.199999999</v>
      </c>
      <c r="AE189">
        <v>280.99</v>
      </c>
      <c r="AF189">
        <v>3660775990.8400002</v>
      </c>
      <c r="AG189">
        <v>161557.46</v>
      </c>
      <c r="AH189">
        <v>0</v>
      </c>
      <c r="AI189">
        <v>0</v>
      </c>
      <c r="AJ189">
        <v>16.899999999999999</v>
      </c>
      <c r="AK189">
        <v>2201755.02</v>
      </c>
      <c r="AL189">
        <v>0.26200000000000001</v>
      </c>
      <c r="AM189">
        <v>34133.72</v>
      </c>
      <c r="AN189">
        <v>275.2</v>
      </c>
      <c r="AO189">
        <v>458.44</v>
      </c>
      <c r="AP189">
        <v>126162.69</v>
      </c>
      <c r="AQ189">
        <v>1064014.58</v>
      </c>
      <c r="AR189" t="s">
        <v>61</v>
      </c>
      <c r="AS189" t="s">
        <v>61</v>
      </c>
      <c r="AT189" t="s">
        <v>62</v>
      </c>
      <c r="AU189" t="s">
        <v>63</v>
      </c>
    </row>
    <row r="190" spans="1:47" x14ac:dyDescent="0.25">
      <c r="A190" t="s">
        <v>532</v>
      </c>
      <c r="B190">
        <v>2022</v>
      </c>
      <c r="C190">
        <v>3</v>
      </c>
      <c r="D190" t="s">
        <v>48</v>
      </c>
      <c r="E190" s="1">
        <v>44640</v>
      </c>
      <c r="F190" s="1">
        <v>44667</v>
      </c>
      <c r="G190">
        <v>27</v>
      </c>
      <c r="H190">
        <v>1.3</v>
      </c>
      <c r="I190" t="s">
        <v>49</v>
      </c>
      <c r="J190" t="s">
        <v>78</v>
      </c>
      <c r="K190" t="s">
        <v>177</v>
      </c>
      <c r="L190">
        <v>1001.99</v>
      </c>
      <c r="M190" t="s">
        <v>52</v>
      </c>
      <c r="N190" t="s">
        <v>69</v>
      </c>
      <c r="O190" t="s">
        <v>189</v>
      </c>
      <c r="P190" t="s">
        <v>204</v>
      </c>
      <c r="Q190" t="s">
        <v>56</v>
      </c>
      <c r="R190" t="s">
        <v>533</v>
      </c>
      <c r="S190" t="s">
        <v>130</v>
      </c>
      <c r="T190" t="s">
        <v>86</v>
      </c>
      <c r="U190" t="s">
        <v>96</v>
      </c>
      <c r="V190">
        <v>83233</v>
      </c>
      <c r="W190">
        <v>52572</v>
      </c>
      <c r="X190">
        <v>17.3</v>
      </c>
      <c r="Y190">
        <v>12.7</v>
      </c>
      <c r="Z190">
        <v>67930.05</v>
      </c>
      <c r="AB190">
        <v>27.32</v>
      </c>
      <c r="AC190">
        <v>1855848.97</v>
      </c>
      <c r="AD190">
        <v>29663694.23</v>
      </c>
      <c r="AE190">
        <v>211.06</v>
      </c>
      <c r="AF190">
        <v>6260819304.1800003</v>
      </c>
      <c r="AG190">
        <v>51384.72</v>
      </c>
      <c r="AH190">
        <v>0.2</v>
      </c>
      <c r="AI190">
        <v>4772.96</v>
      </c>
      <c r="AJ190">
        <v>14.57</v>
      </c>
      <c r="AK190">
        <v>4322000.25</v>
      </c>
      <c r="AL190">
        <v>0.126</v>
      </c>
      <c r="AM190">
        <v>37376.25</v>
      </c>
      <c r="AN190">
        <v>1439.2</v>
      </c>
      <c r="AO190">
        <v>509.61</v>
      </c>
      <c r="AP190">
        <v>733430.71</v>
      </c>
      <c r="AQ190">
        <v>2682813.61</v>
      </c>
      <c r="AR190" t="s">
        <v>61</v>
      </c>
      <c r="AS190" t="s">
        <v>61</v>
      </c>
      <c r="AT190" t="s">
        <v>62</v>
      </c>
      <c r="AU190" t="s">
        <v>63</v>
      </c>
    </row>
    <row r="191" spans="1:47" x14ac:dyDescent="0.25">
      <c r="A191" t="s">
        <v>534</v>
      </c>
      <c r="B191">
        <v>2023</v>
      </c>
      <c r="C191">
        <v>12</v>
      </c>
      <c r="D191" t="s">
        <v>119</v>
      </c>
      <c r="E191" s="1">
        <v>45280</v>
      </c>
      <c r="F191" s="1">
        <v>45291</v>
      </c>
      <c r="G191">
        <v>11</v>
      </c>
      <c r="H191">
        <v>19.3</v>
      </c>
      <c r="I191" t="s">
        <v>65</v>
      </c>
      <c r="J191" t="s">
        <v>50</v>
      </c>
      <c r="K191" t="s">
        <v>183</v>
      </c>
      <c r="L191">
        <v>2710.19</v>
      </c>
      <c r="M191" t="s">
        <v>114</v>
      </c>
      <c r="N191" t="s">
        <v>53</v>
      </c>
      <c r="O191" t="s">
        <v>189</v>
      </c>
      <c r="P191" t="s">
        <v>56</v>
      </c>
      <c r="Q191" t="s">
        <v>93</v>
      </c>
      <c r="R191" t="s">
        <v>535</v>
      </c>
      <c r="S191" t="s">
        <v>186</v>
      </c>
      <c r="T191" t="s">
        <v>148</v>
      </c>
      <c r="U191" t="s">
        <v>103</v>
      </c>
      <c r="V191">
        <v>127873</v>
      </c>
      <c r="W191">
        <v>89469</v>
      </c>
      <c r="X191">
        <v>3.2</v>
      </c>
      <c r="Y191">
        <v>12.6</v>
      </c>
      <c r="Z191">
        <v>110388.1</v>
      </c>
      <c r="AB191">
        <v>13.09</v>
      </c>
      <c r="AC191">
        <v>1444980.23</v>
      </c>
      <c r="AD191">
        <v>99924412</v>
      </c>
      <c r="AE191">
        <v>289.77</v>
      </c>
      <c r="AF191">
        <v>28955096865.240002</v>
      </c>
      <c r="AG191">
        <v>38944.879999999997</v>
      </c>
      <c r="AH191">
        <v>0.9</v>
      </c>
      <c r="AI191">
        <v>7402.17</v>
      </c>
      <c r="AJ191">
        <v>10.85</v>
      </c>
      <c r="AK191">
        <v>0</v>
      </c>
      <c r="AL191">
        <v>0.128</v>
      </c>
      <c r="AM191">
        <v>127903.25</v>
      </c>
      <c r="AN191">
        <v>483.3</v>
      </c>
      <c r="AO191">
        <v>353.62</v>
      </c>
      <c r="AP191">
        <v>170904.55</v>
      </c>
      <c r="AQ191">
        <v>1790135.08</v>
      </c>
      <c r="AR191" t="s">
        <v>61</v>
      </c>
      <c r="AS191" t="s">
        <v>61</v>
      </c>
      <c r="AT191" t="s">
        <v>62</v>
      </c>
      <c r="AU191" t="s">
        <v>63</v>
      </c>
    </row>
    <row r="192" spans="1:47" x14ac:dyDescent="0.25">
      <c r="A192" t="s">
        <v>536</v>
      </c>
      <c r="B192">
        <v>2021</v>
      </c>
      <c r="C192">
        <v>7</v>
      </c>
      <c r="D192" t="s">
        <v>89</v>
      </c>
      <c r="E192" s="1">
        <v>44393</v>
      </c>
      <c r="F192" s="1">
        <v>44411</v>
      </c>
      <c r="G192">
        <v>18</v>
      </c>
      <c r="H192">
        <v>6</v>
      </c>
      <c r="I192" t="s">
        <v>65</v>
      </c>
      <c r="J192" t="s">
        <v>50</v>
      </c>
      <c r="K192" t="s">
        <v>51</v>
      </c>
      <c r="L192">
        <v>2709</v>
      </c>
      <c r="M192" t="s">
        <v>52</v>
      </c>
      <c r="N192" t="s">
        <v>69</v>
      </c>
      <c r="O192" t="s">
        <v>200</v>
      </c>
      <c r="P192" t="s">
        <v>100</v>
      </c>
      <c r="Q192" t="s">
        <v>127</v>
      </c>
      <c r="R192" t="s">
        <v>537</v>
      </c>
      <c r="S192" t="s">
        <v>186</v>
      </c>
      <c r="T192" t="s">
        <v>59</v>
      </c>
      <c r="U192" t="s">
        <v>110</v>
      </c>
      <c r="V192">
        <v>106057</v>
      </c>
      <c r="W192">
        <v>64075</v>
      </c>
      <c r="X192">
        <v>6.1</v>
      </c>
      <c r="Y192">
        <v>14.4</v>
      </c>
      <c r="Z192">
        <v>95367.24</v>
      </c>
      <c r="AB192">
        <v>24.56</v>
      </c>
      <c r="AC192">
        <v>2342219.41</v>
      </c>
      <c r="AD192">
        <v>7808669.6100000003</v>
      </c>
      <c r="AE192">
        <v>167.42</v>
      </c>
      <c r="AF192">
        <v>1307327466.1099999</v>
      </c>
      <c r="AG192">
        <v>182802.39</v>
      </c>
      <c r="AH192">
        <v>1</v>
      </c>
      <c r="AI192">
        <v>8371.1299999999992</v>
      </c>
      <c r="AJ192">
        <v>1.56</v>
      </c>
      <c r="AK192">
        <v>0</v>
      </c>
      <c r="AL192">
        <v>0.188</v>
      </c>
      <c r="AM192">
        <v>14680.3</v>
      </c>
      <c r="AN192">
        <v>706.8</v>
      </c>
      <c r="AO192">
        <v>619.15</v>
      </c>
      <c r="AP192">
        <v>437615.22</v>
      </c>
      <c r="AQ192">
        <v>2985688.45</v>
      </c>
      <c r="AR192" t="s">
        <v>61</v>
      </c>
      <c r="AS192" t="s">
        <v>61</v>
      </c>
      <c r="AT192" t="s">
        <v>62</v>
      </c>
      <c r="AU192" t="s">
        <v>63</v>
      </c>
    </row>
    <row r="193" spans="1:47" x14ac:dyDescent="0.25">
      <c r="A193" t="s">
        <v>538</v>
      </c>
      <c r="B193">
        <v>2022</v>
      </c>
      <c r="C193">
        <v>1</v>
      </c>
      <c r="D193" t="s">
        <v>48</v>
      </c>
      <c r="E193" s="1">
        <v>44567</v>
      </c>
      <c r="F193" s="1">
        <v>44579</v>
      </c>
      <c r="G193">
        <v>12</v>
      </c>
      <c r="H193">
        <v>15.9</v>
      </c>
      <c r="I193" t="s">
        <v>65</v>
      </c>
      <c r="J193" t="s">
        <v>66</v>
      </c>
      <c r="K193" t="s">
        <v>245</v>
      </c>
      <c r="L193">
        <v>8905.9</v>
      </c>
      <c r="M193" t="s">
        <v>52</v>
      </c>
      <c r="N193" t="s">
        <v>106</v>
      </c>
      <c r="O193" t="s">
        <v>54</v>
      </c>
      <c r="P193" t="s">
        <v>184</v>
      </c>
      <c r="Q193" t="s">
        <v>230</v>
      </c>
      <c r="R193" t="s">
        <v>192</v>
      </c>
      <c r="S193" t="s">
        <v>137</v>
      </c>
      <c r="T193" t="s">
        <v>162</v>
      </c>
      <c r="U193" t="s">
        <v>166</v>
      </c>
      <c r="V193">
        <v>3623</v>
      </c>
      <c r="W193">
        <v>2439</v>
      </c>
      <c r="X193">
        <v>5.8</v>
      </c>
      <c r="Y193">
        <v>10.4</v>
      </c>
      <c r="Z193">
        <v>3054.94</v>
      </c>
      <c r="AB193">
        <v>43.4</v>
      </c>
      <c r="AC193">
        <v>132584.4</v>
      </c>
      <c r="AD193">
        <v>3221861.92</v>
      </c>
      <c r="AE193">
        <v>218.05</v>
      </c>
      <c r="AF193">
        <v>702526991.65999997</v>
      </c>
      <c r="AG193">
        <v>208401.19</v>
      </c>
      <c r="AH193">
        <v>1.4</v>
      </c>
      <c r="AI193">
        <v>46456.46</v>
      </c>
      <c r="AJ193">
        <v>18.45</v>
      </c>
      <c r="AK193">
        <v>0</v>
      </c>
      <c r="AL193">
        <v>0.20599999999999999</v>
      </c>
      <c r="AM193">
        <v>6637.04</v>
      </c>
      <c r="AN193">
        <v>358.1</v>
      </c>
      <c r="AO193">
        <v>718.31</v>
      </c>
      <c r="AP193">
        <v>257226.81</v>
      </c>
      <c r="AQ193">
        <v>651305.9</v>
      </c>
      <c r="AR193" t="s">
        <v>61</v>
      </c>
      <c r="AS193" t="s">
        <v>61</v>
      </c>
      <c r="AT193" t="s">
        <v>62</v>
      </c>
      <c r="AU193" t="s">
        <v>117</v>
      </c>
    </row>
    <row r="194" spans="1:47" x14ac:dyDescent="0.25">
      <c r="A194" t="s">
        <v>539</v>
      </c>
      <c r="B194">
        <v>2020</v>
      </c>
      <c r="C194">
        <v>8</v>
      </c>
      <c r="D194" t="s">
        <v>89</v>
      </c>
      <c r="E194" s="1">
        <v>44060</v>
      </c>
      <c r="F194" s="1">
        <v>44072</v>
      </c>
      <c r="G194">
        <v>12</v>
      </c>
      <c r="H194">
        <v>9.6</v>
      </c>
      <c r="I194" t="s">
        <v>65</v>
      </c>
      <c r="J194" t="s">
        <v>50</v>
      </c>
      <c r="K194" t="s">
        <v>120</v>
      </c>
      <c r="L194">
        <v>2710.1921000000002</v>
      </c>
      <c r="M194" t="s">
        <v>80</v>
      </c>
      <c r="N194" t="s">
        <v>168</v>
      </c>
      <c r="O194" t="s">
        <v>91</v>
      </c>
      <c r="P194" t="s">
        <v>92</v>
      </c>
      <c r="Q194" t="s">
        <v>196</v>
      </c>
      <c r="R194" t="s">
        <v>540</v>
      </c>
      <c r="S194" t="s">
        <v>142</v>
      </c>
      <c r="T194" t="s">
        <v>187</v>
      </c>
      <c r="U194" t="s">
        <v>213</v>
      </c>
      <c r="V194">
        <v>55910</v>
      </c>
      <c r="W194">
        <v>38638</v>
      </c>
      <c r="X194">
        <v>7</v>
      </c>
      <c r="Y194">
        <v>15.6</v>
      </c>
      <c r="Z194">
        <v>46300.2</v>
      </c>
      <c r="AB194">
        <v>29.76</v>
      </c>
      <c r="AC194">
        <v>1377893.95</v>
      </c>
      <c r="AD194">
        <v>25093319.390000001</v>
      </c>
      <c r="AE194">
        <v>161.68</v>
      </c>
      <c r="AF194">
        <v>4057087878.98</v>
      </c>
      <c r="AG194">
        <v>225406.33</v>
      </c>
      <c r="AH194">
        <v>2.2000000000000002</v>
      </c>
      <c r="AI194">
        <v>44588.12</v>
      </c>
      <c r="AJ194">
        <v>11.06</v>
      </c>
      <c r="AK194">
        <v>0</v>
      </c>
      <c r="AL194">
        <v>0.245</v>
      </c>
      <c r="AM194">
        <v>61478.63</v>
      </c>
      <c r="AN194">
        <v>210.7</v>
      </c>
      <c r="AO194">
        <v>679.9</v>
      </c>
      <c r="AP194">
        <v>143254.93</v>
      </c>
      <c r="AQ194">
        <v>1852621.96</v>
      </c>
      <c r="AR194" t="s">
        <v>61</v>
      </c>
      <c r="AS194" t="s">
        <v>61</v>
      </c>
      <c r="AT194" t="s">
        <v>62</v>
      </c>
      <c r="AU194" t="s">
        <v>63</v>
      </c>
    </row>
    <row r="195" spans="1:47" x14ac:dyDescent="0.25">
      <c r="A195" t="s">
        <v>541</v>
      </c>
      <c r="B195">
        <v>2025</v>
      </c>
      <c r="C195">
        <v>7</v>
      </c>
      <c r="D195" t="s">
        <v>89</v>
      </c>
      <c r="E195" s="1">
        <v>45847</v>
      </c>
      <c r="F195" s="1">
        <v>45876</v>
      </c>
      <c r="G195">
        <v>29</v>
      </c>
      <c r="H195">
        <v>16.3</v>
      </c>
      <c r="I195" t="s">
        <v>49</v>
      </c>
      <c r="J195" t="s">
        <v>134</v>
      </c>
      <c r="K195" t="s">
        <v>135</v>
      </c>
      <c r="L195">
        <v>9999.0098999999991</v>
      </c>
      <c r="M195" t="s">
        <v>114</v>
      </c>
      <c r="N195" t="s">
        <v>53</v>
      </c>
      <c r="O195" t="s">
        <v>107</v>
      </c>
      <c r="P195" t="s">
        <v>131</v>
      </c>
      <c r="Q195" t="s">
        <v>56</v>
      </c>
      <c r="R195" t="s">
        <v>542</v>
      </c>
      <c r="S195" t="s">
        <v>137</v>
      </c>
      <c r="T195" t="s">
        <v>86</v>
      </c>
      <c r="U195" t="s">
        <v>87</v>
      </c>
      <c r="V195">
        <v>6803</v>
      </c>
      <c r="W195">
        <v>3885</v>
      </c>
      <c r="X195">
        <v>23.3</v>
      </c>
      <c r="Y195">
        <v>11.6</v>
      </c>
      <c r="Z195">
        <v>5800.98</v>
      </c>
      <c r="AB195">
        <v>26.65</v>
      </c>
      <c r="AC195">
        <v>154596.12</v>
      </c>
      <c r="AD195">
        <v>1854689.33</v>
      </c>
      <c r="AE195">
        <v>278.01</v>
      </c>
      <c r="AF195">
        <v>515622180.63</v>
      </c>
      <c r="AG195">
        <v>133118.34</v>
      </c>
      <c r="AH195">
        <v>1.5</v>
      </c>
      <c r="AI195">
        <v>14275.13</v>
      </c>
      <c r="AJ195">
        <v>10.24</v>
      </c>
      <c r="AK195">
        <v>189920.19</v>
      </c>
      <c r="AL195">
        <v>0.247</v>
      </c>
      <c r="AM195">
        <v>4581.08</v>
      </c>
      <c r="AN195">
        <v>620</v>
      </c>
      <c r="AO195">
        <v>414.19</v>
      </c>
      <c r="AP195">
        <v>256797.8</v>
      </c>
      <c r="AQ195">
        <v>563368.47</v>
      </c>
      <c r="AR195" t="s">
        <v>61</v>
      </c>
      <c r="AS195" t="s">
        <v>61</v>
      </c>
      <c r="AT195" t="s">
        <v>62</v>
      </c>
      <c r="AU195" t="s">
        <v>63</v>
      </c>
    </row>
    <row r="196" spans="1:47" x14ac:dyDescent="0.25">
      <c r="A196" t="s">
        <v>543</v>
      </c>
      <c r="B196">
        <v>2023</v>
      </c>
      <c r="C196">
        <v>8</v>
      </c>
      <c r="D196" t="s">
        <v>89</v>
      </c>
      <c r="E196" s="1">
        <v>45156</v>
      </c>
      <c r="F196" s="1">
        <v>45162</v>
      </c>
      <c r="G196">
        <v>6</v>
      </c>
      <c r="H196">
        <v>11.7</v>
      </c>
      <c r="I196" t="s">
        <v>49</v>
      </c>
      <c r="J196" t="s">
        <v>50</v>
      </c>
      <c r="K196" t="s">
        <v>145</v>
      </c>
      <c r="L196">
        <v>2710.19</v>
      </c>
      <c r="M196" t="s">
        <v>114</v>
      </c>
      <c r="N196" t="s">
        <v>69</v>
      </c>
      <c r="O196" t="s">
        <v>91</v>
      </c>
      <c r="P196" t="s">
        <v>71</v>
      </c>
      <c r="Q196" t="s">
        <v>56</v>
      </c>
      <c r="R196" t="s">
        <v>544</v>
      </c>
      <c r="S196" t="s">
        <v>170</v>
      </c>
      <c r="T196" t="s">
        <v>148</v>
      </c>
      <c r="U196" t="s">
        <v>87</v>
      </c>
      <c r="V196">
        <v>72415</v>
      </c>
      <c r="W196">
        <v>47287</v>
      </c>
      <c r="X196">
        <v>7</v>
      </c>
      <c r="Y196">
        <v>15</v>
      </c>
      <c r="Z196">
        <v>64229.52</v>
      </c>
      <c r="AB196">
        <v>22.43</v>
      </c>
      <c r="AC196">
        <v>1440668.13</v>
      </c>
      <c r="AD196">
        <v>57665263.060000002</v>
      </c>
      <c r="AE196">
        <v>288.82</v>
      </c>
      <c r="AF196">
        <v>16654881276.99</v>
      </c>
      <c r="AG196">
        <v>206319.54</v>
      </c>
      <c r="AH196">
        <v>0</v>
      </c>
      <c r="AI196">
        <v>0</v>
      </c>
      <c r="AJ196">
        <v>8.92</v>
      </c>
      <c r="AK196">
        <v>5143741.46</v>
      </c>
      <c r="AL196">
        <v>0.156</v>
      </c>
      <c r="AM196">
        <v>89957.81</v>
      </c>
      <c r="AN196">
        <v>279.39999999999998</v>
      </c>
      <c r="AO196">
        <v>473.12</v>
      </c>
      <c r="AP196">
        <v>132189.73000000001</v>
      </c>
      <c r="AQ196">
        <v>1869135.21</v>
      </c>
      <c r="AR196" t="s">
        <v>61</v>
      </c>
      <c r="AS196" t="s">
        <v>124</v>
      </c>
      <c r="AT196" t="s">
        <v>62</v>
      </c>
      <c r="AU196" t="s">
        <v>63</v>
      </c>
    </row>
    <row r="197" spans="1:47" x14ac:dyDescent="0.25">
      <c r="A197" t="s">
        <v>545</v>
      </c>
      <c r="B197">
        <v>2021</v>
      </c>
      <c r="C197">
        <v>7</v>
      </c>
      <c r="D197" t="s">
        <v>89</v>
      </c>
      <c r="E197" s="1">
        <v>44389</v>
      </c>
      <c r="F197" s="1">
        <v>44399</v>
      </c>
      <c r="G197">
        <v>10</v>
      </c>
      <c r="H197">
        <v>12.1</v>
      </c>
      <c r="I197" t="s">
        <v>65</v>
      </c>
      <c r="J197" t="s">
        <v>50</v>
      </c>
      <c r="K197" t="s">
        <v>223</v>
      </c>
      <c r="L197">
        <v>2710.1109999999999</v>
      </c>
      <c r="M197" t="s">
        <v>114</v>
      </c>
      <c r="N197" t="s">
        <v>106</v>
      </c>
      <c r="O197" t="s">
        <v>99</v>
      </c>
      <c r="P197" t="s">
        <v>92</v>
      </c>
      <c r="Q197" t="s">
        <v>146</v>
      </c>
      <c r="R197" t="s">
        <v>546</v>
      </c>
      <c r="S197" t="s">
        <v>123</v>
      </c>
      <c r="T197" t="s">
        <v>148</v>
      </c>
      <c r="U197" t="s">
        <v>132</v>
      </c>
      <c r="V197">
        <v>77566</v>
      </c>
      <c r="W197">
        <v>48753</v>
      </c>
      <c r="X197">
        <v>3.5</v>
      </c>
      <c r="Y197">
        <v>15.2</v>
      </c>
      <c r="Z197">
        <v>61120.480000000003</v>
      </c>
      <c r="AB197">
        <v>43.44</v>
      </c>
      <c r="AC197">
        <v>2655073.65</v>
      </c>
      <c r="AD197">
        <v>36309843.549999997</v>
      </c>
      <c r="AE197">
        <v>168.54</v>
      </c>
      <c r="AF197">
        <v>6119661031.9200001</v>
      </c>
      <c r="AG197">
        <v>133824.03</v>
      </c>
      <c r="AH197">
        <v>1</v>
      </c>
      <c r="AI197">
        <v>33410.26</v>
      </c>
      <c r="AJ197">
        <v>12.58</v>
      </c>
      <c r="AK197">
        <v>0</v>
      </c>
      <c r="AL197">
        <v>0.108</v>
      </c>
      <c r="AM197">
        <v>39214.629999999997</v>
      </c>
      <c r="AN197">
        <v>420.8</v>
      </c>
      <c r="AO197">
        <v>685.16</v>
      </c>
      <c r="AP197">
        <v>288315.33</v>
      </c>
      <c r="AQ197">
        <v>3149837.9</v>
      </c>
      <c r="AR197" t="s">
        <v>61</v>
      </c>
      <c r="AS197" t="s">
        <v>61</v>
      </c>
      <c r="AT197" t="s">
        <v>62</v>
      </c>
      <c r="AU197" t="s">
        <v>63</v>
      </c>
    </row>
    <row r="198" spans="1:47" x14ac:dyDescent="0.25">
      <c r="A198" t="s">
        <v>547</v>
      </c>
      <c r="B198">
        <v>2023</v>
      </c>
      <c r="C198">
        <v>4</v>
      </c>
      <c r="D198" t="s">
        <v>77</v>
      </c>
      <c r="E198" s="1">
        <v>45037</v>
      </c>
      <c r="F198" s="1">
        <v>45053</v>
      </c>
      <c r="G198">
        <v>16</v>
      </c>
      <c r="H198">
        <v>1</v>
      </c>
      <c r="I198" t="s">
        <v>65</v>
      </c>
      <c r="J198" t="s">
        <v>134</v>
      </c>
      <c r="K198" t="s">
        <v>135</v>
      </c>
      <c r="L198">
        <v>9999.0098999999991</v>
      </c>
      <c r="M198" t="s">
        <v>114</v>
      </c>
      <c r="N198" t="s">
        <v>53</v>
      </c>
      <c r="O198" t="s">
        <v>107</v>
      </c>
      <c r="P198" t="s">
        <v>56</v>
      </c>
      <c r="Q198" t="s">
        <v>71</v>
      </c>
      <c r="R198" t="s">
        <v>548</v>
      </c>
      <c r="S198" t="s">
        <v>137</v>
      </c>
      <c r="T198" t="s">
        <v>74</v>
      </c>
      <c r="U198" t="s">
        <v>166</v>
      </c>
      <c r="V198">
        <v>14577</v>
      </c>
      <c r="W198">
        <v>8499</v>
      </c>
      <c r="X198">
        <v>3.8</v>
      </c>
      <c r="Y198">
        <v>13.1</v>
      </c>
      <c r="Z198">
        <v>13163.94</v>
      </c>
      <c r="AB198">
        <v>36.700000000000003</v>
      </c>
      <c r="AC198">
        <v>483116.6</v>
      </c>
      <c r="AD198">
        <v>9152755.8399999999</v>
      </c>
      <c r="AE198">
        <v>286.11</v>
      </c>
      <c r="AF198">
        <v>2618694973.3800001</v>
      </c>
      <c r="AG198">
        <v>52685.87</v>
      </c>
      <c r="AH198">
        <v>0</v>
      </c>
      <c r="AI198">
        <v>0</v>
      </c>
      <c r="AJ198">
        <v>17.97</v>
      </c>
      <c r="AK198">
        <v>0</v>
      </c>
      <c r="AL198">
        <v>0.27</v>
      </c>
      <c r="AM198">
        <v>24712.44</v>
      </c>
      <c r="AN198">
        <v>343.3</v>
      </c>
      <c r="AO198">
        <v>383.42</v>
      </c>
      <c r="AP198">
        <v>131628.09</v>
      </c>
      <c r="AQ198">
        <v>692143</v>
      </c>
      <c r="AR198" t="s">
        <v>61</v>
      </c>
      <c r="AS198" t="s">
        <v>61</v>
      </c>
      <c r="AT198" t="s">
        <v>62</v>
      </c>
      <c r="AU198" t="s">
        <v>63</v>
      </c>
    </row>
    <row r="199" spans="1:47" x14ac:dyDescent="0.25">
      <c r="A199" t="s">
        <v>549</v>
      </c>
      <c r="B199">
        <v>2023</v>
      </c>
      <c r="C199">
        <v>9</v>
      </c>
      <c r="D199" t="s">
        <v>89</v>
      </c>
      <c r="E199" s="1">
        <v>45187</v>
      </c>
      <c r="F199" s="1">
        <v>45194</v>
      </c>
      <c r="G199">
        <v>7</v>
      </c>
      <c r="H199">
        <v>5.9</v>
      </c>
      <c r="I199" t="s">
        <v>65</v>
      </c>
      <c r="J199" t="s">
        <v>50</v>
      </c>
      <c r="K199" t="s">
        <v>51</v>
      </c>
      <c r="L199">
        <v>2709</v>
      </c>
      <c r="M199" t="s">
        <v>80</v>
      </c>
      <c r="N199" t="s">
        <v>168</v>
      </c>
      <c r="O199" t="s">
        <v>107</v>
      </c>
      <c r="P199" t="s">
        <v>100</v>
      </c>
      <c r="Q199" t="s">
        <v>196</v>
      </c>
      <c r="R199" t="s">
        <v>550</v>
      </c>
      <c r="S199" t="s">
        <v>58</v>
      </c>
      <c r="T199" t="s">
        <v>86</v>
      </c>
      <c r="U199" t="s">
        <v>103</v>
      </c>
      <c r="V199">
        <v>169010</v>
      </c>
      <c r="W199">
        <v>113498</v>
      </c>
      <c r="X199">
        <v>13.5</v>
      </c>
      <c r="Y199">
        <v>11.4</v>
      </c>
      <c r="Z199">
        <v>152869.34</v>
      </c>
      <c r="AB199">
        <v>12.48</v>
      </c>
      <c r="AC199">
        <v>1907809.36</v>
      </c>
      <c r="AD199">
        <v>14452267.4</v>
      </c>
      <c r="AE199">
        <v>282.42</v>
      </c>
      <c r="AF199">
        <v>4081609359.1100001</v>
      </c>
      <c r="AG199">
        <v>98253.759999999995</v>
      </c>
      <c r="AH199">
        <v>1.3</v>
      </c>
      <c r="AI199">
        <v>14097.63</v>
      </c>
      <c r="AJ199">
        <v>1.44</v>
      </c>
      <c r="AK199">
        <v>0</v>
      </c>
      <c r="AL199">
        <v>0.16700000000000001</v>
      </c>
      <c r="AM199">
        <v>24135.29</v>
      </c>
      <c r="AN199">
        <v>166.5</v>
      </c>
      <c r="AO199">
        <v>733.95</v>
      </c>
      <c r="AP199">
        <v>122202.68</v>
      </c>
      <c r="AQ199">
        <v>2166498.7200000002</v>
      </c>
      <c r="AR199" t="s">
        <v>61</v>
      </c>
      <c r="AS199" t="s">
        <v>61</v>
      </c>
      <c r="AT199" t="s">
        <v>62</v>
      </c>
      <c r="AU199" t="s">
        <v>63</v>
      </c>
    </row>
    <row r="200" spans="1:47" x14ac:dyDescent="0.25">
      <c r="A200" t="s">
        <v>551</v>
      </c>
      <c r="B200">
        <v>2021</v>
      </c>
      <c r="C200">
        <v>3</v>
      </c>
      <c r="D200" t="s">
        <v>48</v>
      </c>
      <c r="E200" s="1">
        <v>44273</v>
      </c>
      <c r="F200" s="1">
        <v>44278</v>
      </c>
      <c r="G200">
        <v>5</v>
      </c>
      <c r="H200">
        <v>13.6</v>
      </c>
      <c r="I200" t="s">
        <v>65</v>
      </c>
      <c r="J200" t="s">
        <v>50</v>
      </c>
      <c r="K200" t="s">
        <v>423</v>
      </c>
      <c r="L200">
        <v>2710.1941000000002</v>
      </c>
      <c r="M200" t="s">
        <v>52</v>
      </c>
      <c r="N200" t="s">
        <v>81</v>
      </c>
      <c r="O200" t="s">
        <v>189</v>
      </c>
      <c r="P200" t="s">
        <v>128</v>
      </c>
      <c r="Q200" t="s">
        <v>159</v>
      </c>
      <c r="R200" t="s">
        <v>552</v>
      </c>
      <c r="S200" t="s">
        <v>142</v>
      </c>
      <c r="T200" t="s">
        <v>74</v>
      </c>
      <c r="U200" t="s">
        <v>166</v>
      </c>
      <c r="V200">
        <v>56088</v>
      </c>
      <c r="W200">
        <v>40613</v>
      </c>
      <c r="X200">
        <v>10.9</v>
      </c>
      <c r="Y200">
        <v>13.6</v>
      </c>
      <c r="Z200">
        <v>47733.52</v>
      </c>
      <c r="AB200">
        <v>37.28</v>
      </c>
      <c r="AC200">
        <v>1779505.63</v>
      </c>
      <c r="AD200">
        <v>32181939.18</v>
      </c>
      <c r="AE200">
        <v>169.29</v>
      </c>
      <c r="AF200">
        <v>5448080483.7799997</v>
      </c>
      <c r="AG200">
        <v>142112.68</v>
      </c>
      <c r="AH200">
        <v>2.1</v>
      </c>
      <c r="AI200">
        <v>26535.040000000001</v>
      </c>
      <c r="AJ200">
        <v>13.31</v>
      </c>
      <c r="AK200">
        <v>0</v>
      </c>
      <c r="AL200">
        <v>8.5000000000000006E-2</v>
      </c>
      <c r="AM200">
        <v>27354.65</v>
      </c>
      <c r="AN200">
        <v>98.4</v>
      </c>
      <c r="AO200">
        <v>484.88</v>
      </c>
      <c r="AP200">
        <v>47712.19</v>
      </c>
      <c r="AQ200">
        <v>2023220.19</v>
      </c>
      <c r="AR200" t="s">
        <v>124</v>
      </c>
      <c r="AS200" t="s">
        <v>61</v>
      </c>
      <c r="AT200" t="s">
        <v>62</v>
      </c>
      <c r="AU200" t="s">
        <v>63</v>
      </c>
    </row>
    <row r="201" spans="1:47" x14ac:dyDescent="0.25">
      <c r="A201" t="s">
        <v>553</v>
      </c>
      <c r="B201">
        <v>2020</v>
      </c>
      <c r="C201">
        <v>10</v>
      </c>
      <c r="D201" t="s">
        <v>119</v>
      </c>
      <c r="E201" s="1">
        <v>44132</v>
      </c>
      <c r="F201" s="1">
        <v>44145</v>
      </c>
      <c r="G201">
        <v>13</v>
      </c>
      <c r="H201">
        <v>16.899999999999999</v>
      </c>
      <c r="I201" t="s">
        <v>49</v>
      </c>
      <c r="J201" t="s">
        <v>134</v>
      </c>
      <c r="K201" t="s">
        <v>135</v>
      </c>
      <c r="L201">
        <v>9999.0098999999991</v>
      </c>
      <c r="M201" t="s">
        <v>68</v>
      </c>
      <c r="N201" t="s">
        <v>81</v>
      </c>
      <c r="O201" t="s">
        <v>200</v>
      </c>
      <c r="P201" t="s">
        <v>131</v>
      </c>
      <c r="Q201" t="s">
        <v>128</v>
      </c>
      <c r="R201" t="s">
        <v>554</v>
      </c>
      <c r="S201" t="s">
        <v>137</v>
      </c>
      <c r="T201" t="s">
        <v>86</v>
      </c>
      <c r="U201" t="s">
        <v>228</v>
      </c>
      <c r="V201">
        <v>4539</v>
      </c>
      <c r="W201">
        <v>2512</v>
      </c>
      <c r="X201">
        <v>11.1</v>
      </c>
      <c r="Y201">
        <v>13.4</v>
      </c>
      <c r="Z201">
        <v>3856.95</v>
      </c>
      <c r="AB201">
        <v>34.840000000000003</v>
      </c>
      <c r="AC201">
        <v>134376.14000000001</v>
      </c>
      <c r="AD201">
        <v>1873050.63</v>
      </c>
      <c r="AE201">
        <v>161.91999999999999</v>
      </c>
      <c r="AF201">
        <v>303284358.00999999</v>
      </c>
      <c r="AG201">
        <v>225483.57</v>
      </c>
      <c r="AH201">
        <v>2.1</v>
      </c>
      <c r="AI201">
        <v>28384.74</v>
      </c>
      <c r="AJ201">
        <v>1.73</v>
      </c>
      <c r="AK201">
        <v>32403.78</v>
      </c>
      <c r="AL201">
        <v>0.192</v>
      </c>
      <c r="AM201">
        <v>3596.26</v>
      </c>
      <c r="AN201">
        <v>521.79999999999995</v>
      </c>
      <c r="AO201">
        <v>625.45000000000005</v>
      </c>
      <c r="AP201">
        <v>326359.81</v>
      </c>
      <c r="AQ201">
        <v>718200.52</v>
      </c>
      <c r="AR201" t="s">
        <v>61</v>
      </c>
      <c r="AS201" t="s">
        <v>61</v>
      </c>
      <c r="AT201" t="s">
        <v>62</v>
      </c>
      <c r="AU201" t="s">
        <v>63</v>
      </c>
    </row>
    <row r="202" spans="1:47" x14ac:dyDescent="0.25">
      <c r="A202" t="s">
        <v>555</v>
      </c>
      <c r="B202">
        <v>2021</v>
      </c>
      <c r="C202">
        <v>11</v>
      </c>
      <c r="D202" t="s">
        <v>119</v>
      </c>
      <c r="E202" s="1">
        <v>44506</v>
      </c>
      <c r="F202" s="1">
        <v>44537</v>
      </c>
      <c r="G202">
        <v>31</v>
      </c>
      <c r="H202">
        <v>4.7</v>
      </c>
      <c r="I202" t="s">
        <v>49</v>
      </c>
      <c r="J202" t="s">
        <v>66</v>
      </c>
      <c r="K202" t="s">
        <v>245</v>
      </c>
      <c r="L202">
        <v>8905.9</v>
      </c>
      <c r="M202" t="s">
        <v>68</v>
      </c>
      <c r="N202" t="s">
        <v>53</v>
      </c>
      <c r="O202" t="s">
        <v>200</v>
      </c>
      <c r="P202" t="s">
        <v>121</v>
      </c>
      <c r="Q202" t="s">
        <v>56</v>
      </c>
      <c r="R202" t="s">
        <v>556</v>
      </c>
      <c r="S202" t="s">
        <v>137</v>
      </c>
      <c r="T202" t="s">
        <v>95</v>
      </c>
      <c r="U202" t="s">
        <v>110</v>
      </c>
      <c r="V202">
        <v>5998</v>
      </c>
      <c r="W202">
        <v>3840</v>
      </c>
      <c r="X202">
        <v>20</v>
      </c>
      <c r="Y202">
        <v>12.8</v>
      </c>
      <c r="Z202">
        <v>5292.54</v>
      </c>
      <c r="AB202">
        <v>12.33</v>
      </c>
      <c r="AC202">
        <v>65257.02</v>
      </c>
      <c r="AD202">
        <v>5033734.79</v>
      </c>
      <c r="AE202">
        <v>170.36</v>
      </c>
      <c r="AF202">
        <v>857547058.82000005</v>
      </c>
      <c r="AG202">
        <v>211487.66</v>
      </c>
      <c r="AH202">
        <v>1</v>
      </c>
      <c r="AI202">
        <v>21097.56</v>
      </c>
      <c r="AJ202">
        <v>21.37</v>
      </c>
      <c r="AK202">
        <v>1075709.1200000001</v>
      </c>
      <c r="AL202">
        <v>0.315</v>
      </c>
      <c r="AM202">
        <v>15856.26</v>
      </c>
      <c r="AN202">
        <v>558.9</v>
      </c>
      <c r="AO202">
        <v>505.13</v>
      </c>
      <c r="AP202">
        <v>282317.15999999997</v>
      </c>
      <c r="AQ202">
        <v>596015.66</v>
      </c>
      <c r="AR202" t="s">
        <v>61</v>
      </c>
      <c r="AS202" t="s">
        <v>61</v>
      </c>
      <c r="AT202" t="s">
        <v>62</v>
      </c>
      <c r="AU202" t="s">
        <v>63</v>
      </c>
    </row>
    <row r="203" spans="1:47" x14ac:dyDescent="0.25">
      <c r="A203" t="s">
        <v>557</v>
      </c>
      <c r="B203">
        <v>2021</v>
      </c>
      <c r="C203">
        <v>1</v>
      </c>
      <c r="D203" t="s">
        <v>48</v>
      </c>
      <c r="E203" s="1">
        <v>44223</v>
      </c>
      <c r="F203" s="1">
        <v>44229</v>
      </c>
      <c r="G203">
        <v>6</v>
      </c>
      <c r="H203">
        <v>14</v>
      </c>
      <c r="I203" t="s">
        <v>65</v>
      </c>
      <c r="J203" t="s">
        <v>50</v>
      </c>
      <c r="K203" t="s">
        <v>51</v>
      </c>
      <c r="L203">
        <v>2709</v>
      </c>
      <c r="M203" t="s">
        <v>98</v>
      </c>
      <c r="N203" t="s">
        <v>53</v>
      </c>
      <c r="O203" t="s">
        <v>189</v>
      </c>
      <c r="P203" t="s">
        <v>92</v>
      </c>
      <c r="Q203" t="s">
        <v>164</v>
      </c>
      <c r="R203" t="s">
        <v>558</v>
      </c>
      <c r="S203" t="s">
        <v>58</v>
      </c>
      <c r="T203" t="s">
        <v>148</v>
      </c>
      <c r="U203" t="s">
        <v>75</v>
      </c>
      <c r="V203">
        <v>320697</v>
      </c>
      <c r="W203">
        <v>180652</v>
      </c>
      <c r="X203">
        <v>24.2</v>
      </c>
      <c r="Y203">
        <v>14.8</v>
      </c>
      <c r="Z203">
        <v>270530.65000000002</v>
      </c>
      <c r="AB203">
        <v>32.35</v>
      </c>
      <c r="AC203">
        <v>8751666.5299999993</v>
      </c>
      <c r="AD203">
        <v>16277829.210000001</v>
      </c>
      <c r="AE203">
        <v>165.67</v>
      </c>
      <c r="AF203">
        <v>2696747965.2199998</v>
      </c>
      <c r="AG203">
        <v>221177.36</v>
      </c>
      <c r="AH203">
        <v>1</v>
      </c>
      <c r="AI203">
        <v>18513.93</v>
      </c>
      <c r="AJ203">
        <v>1.85</v>
      </c>
      <c r="AK203">
        <v>0</v>
      </c>
      <c r="AL203">
        <v>0.16300000000000001</v>
      </c>
      <c r="AM203">
        <v>26532.86</v>
      </c>
      <c r="AN203">
        <v>194</v>
      </c>
      <c r="AO203">
        <v>748.87</v>
      </c>
      <c r="AP203">
        <v>145280.78</v>
      </c>
      <c r="AQ203">
        <v>9163171.4600000009</v>
      </c>
      <c r="AR203" t="s">
        <v>61</v>
      </c>
      <c r="AS203" t="s">
        <v>61</v>
      </c>
      <c r="AT203" t="s">
        <v>62</v>
      </c>
      <c r="AU203" t="s">
        <v>63</v>
      </c>
    </row>
    <row r="204" spans="1:47" x14ac:dyDescent="0.25">
      <c r="A204" t="s">
        <v>559</v>
      </c>
      <c r="B204">
        <v>2021</v>
      </c>
      <c r="C204">
        <v>11</v>
      </c>
      <c r="D204" t="s">
        <v>119</v>
      </c>
      <c r="E204" s="1">
        <v>44530</v>
      </c>
      <c r="F204" s="1">
        <v>44544</v>
      </c>
      <c r="G204">
        <v>14</v>
      </c>
      <c r="H204">
        <v>1.2</v>
      </c>
      <c r="I204" t="s">
        <v>49</v>
      </c>
      <c r="J204" t="s">
        <v>50</v>
      </c>
      <c r="K204" t="s">
        <v>423</v>
      </c>
      <c r="L204">
        <v>2710.1941000000002</v>
      </c>
      <c r="M204" t="s">
        <v>80</v>
      </c>
      <c r="N204" t="s">
        <v>168</v>
      </c>
      <c r="O204" t="s">
        <v>189</v>
      </c>
      <c r="P204" t="s">
        <v>154</v>
      </c>
      <c r="Q204" t="s">
        <v>82</v>
      </c>
      <c r="R204" t="s">
        <v>509</v>
      </c>
      <c r="S204" t="s">
        <v>142</v>
      </c>
      <c r="T204" t="s">
        <v>74</v>
      </c>
      <c r="U204" t="s">
        <v>75</v>
      </c>
      <c r="V204">
        <v>55574</v>
      </c>
      <c r="W204">
        <v>38443</v>
      </c>
      <c r="X204">
        <v>16.8</v>
      </c>
      <c r="Y204">
        <v>12.9</v>
      </c>
      <c r="Z204">
        <v>45157.67</v>
      </c>
      <c r="AB204">
        <v>27.85</v>
      </c>
      <c r="AC204">
        <v>1257641.1100000001</v>
      </c>
      <c r="AD204">
        <v>22493035.43</v>
      </c>
      <c r="AE204">
        <v>168.51</v>
      </c>
      <c r="AF204">
        <v>3790301400.3099999</v>
      </c>
      <c r="AG204">
        <v>102545.32</v>
      </c>
      <c r="AH204">
        <v>0.2</v>
      </c>
      <c r="AI204">
        <v>4106.8900000000003</v>
      </c>
      <c r="AJ204">
        <v>5.44</v>
      </c>
      <c r="AK204">
        <v>1223621.1299999999</v>
      </c>
      <c r="AL204">
        <v>0.249</v>
      </c>
      <c r="AM204">
        <v>56007.66</v>
      </c>
      <c r="AN204">
        <v>213</v>
      </c>
      <c r="AO204">
        <v>671.8</v>
      </c>
      <c r="AP204">
        <v>143093.4</v>
      </c>
      <c r="AQ204">
        <v>1563394.38</v>
      </c>
      <c r="AR204" t="s">
        <v>61</v>
      </c>
      <c r="AS204" t="s">
        <v>61</v>
      </c>
      <c r="AT204" t="s">
        <v>62</v>
      </c>
      <c r="AU204" t="s">
        <v>63</v>
      </c>
    </row>
    <row r="205" spans="1:47" x14ac:dyDescent="0.25">
      <c r="A205" t="s">
        <v>560</v>
      </c>
      <c r="B205">
        <v>2022</v>
      </c>
      <c r="C205">
        <v>12</v>
      </c>
      <c r="D205" t="s">
        <v>119</v>
      </c>
      <c r="E205" s="1">
        <v>44909</v>
      </c>
      <c r="F205" s="1">
        <v>44930</v>
      </c>
      <c r="G205">
        <v>21</v>
      </c>
      <c r="H205">
        <v>3.8</v>
      </c>
      <c r="I205" t="s">
        <v>65</v>
      </c>
      <c r="J205" t="s">
        <v>78</v>
      </c>
      <c r="K205" t="s">
        <v>105</v>
      </c>
      <c r="L205">
        <v>1201.9000000000001</v>
      </c>
      <c r="M205" t="s">
        <v>80</v>
      </c>
      <c r="N205" t="s">
        <v>53</v>
      </c>
      <c r="O205" t="s">
        <v>189</v>
      </c>
      <c r="P205" t="s">
        <v>82</v>
      </c>
      <c r="Q205" t="s">
        <v>93</v>
      </c>
      <c r="R205" t="s">
        <v>561</v>
      </c>
      <c r="S205" t="s">
        <v>85</v>
      </c>
      <c r="T205" t="s">
        <v>102</v>
      </c>
      <c r="U205" t="s">
        <v>181</v>
      </c>
      <c r="V205">
        <v>63925</v>
      </c>
      <c r="W205">
        <v>41781</v>
      </c>
      <c r="X205">
        <v>20.3</v>
      </c>
      <c r="Y205">
        <v>14.5</v>
      </c>
      <c r="Z205">
        <v>51638.67</v>
      </c>
      <c r="AB205">
        <v>30.1</v>
      </c>
      <c r="AC205">
        <v>1554323.97</v>
      </c>
      <c r="AD205">
        <v>18580626.239999998</v>
      </c>
      <c r="AE205">
        <v>217.67</v>
      </c>
      <c r="AF205">
        <v>4044444913.6599998</v>
      </c>
      <c r="AG205">
        <v>152172.69</v>
      </c>
      <c r="AH205">
        <v>0</v>
      </c>
      <c r="AI205">
        <v>0</v>
      </c>
      <c r="AJ205">
        <v>16.78</v>
      </c>
      <c r="AK205">
        <v>0</v>
      </c>
      <c r="AL205">
        <v>0.23599999999999999</v>
      </c>
      <c r="AM205">
        <v>43850.28</v>
      </c>
      <c r="AN205">
        <v>457.7</v>
      </c>
      <c r="AO205">
        <v>427.99</v>
      </c>
      <c r="AP205">
        <v>195891.02</v>
      </c>
      <c r="AQ205">
        <v>1946237.96</v>
      </c>
      <c r="AR205" t="s">
        <v>61</v>
      </c>
      <c r="AS205" t="s">
        <v>61</v>
      </c>
      <c r="AT205" t="s">
        <v>62</v>
      </c>
      <c r="AU205" t="s">
        <v>63</v>
      </c>
    </row>
    <row r="206" spans="1:47" x14ac:dyDescent="0.25">
      <c r="A206" t="s">
        <v>562</v>
      </c>
      <c r="B206">
        <v>2025</v>
      </c>
      <c r="C206">
        <v>11</v>
      </c>
      <c r="D206" t="s">
        <v>119</v>
      </c>
      <c r="E206" s="1">
        <v>45971</v>
      </c>
      <c r="F206" s="1">
        <v>45996</v>
      </c>
      <c r="G206">
        <v>25</v>
      </c>
      <c r="H206">
        <v>15.3</v>
      </c>
      <c r="I206" t="s">
        <v>49</v>
      </c>
      <c r="J206" t="s">
        <v>134</v>
      </c>
      <c r="K206" t="s">
        <v>135</v>
      </c>
      <c r="L206">
        <v>9999.0098999999991</v>
      </c>
      <c r="M206" t="s">
        <v>52</v>
      </c>
      <c r="N206" t="s">
        <v>53</v>
      </c>
      <c r="O206" t="s">
        <v>91</v>
      </c>
      <c r="P206" t="s">
        <v>83</v>
      </c>
      <c r="Q206" t="s">
        <v>82</v>
      </c>
      <c r="R206" t="s">
        <v>563</v>
      </c>
      <c r="S206" t="s">
        <v>137</v>
      </c>
      <c r="T206" t="s">
        <v>131</v>
      </c>
      <c r="U206" t="s">
        <v>110</v>
      </c>
      <c r="V206">
        <v>16400</v>
      </c>
      <c r="W206">
        <v>10574</v>
      </c>
      <c r="X206">
        <v>4.8</v>
      </c>
      <c r="Y206">
        <v>11.9</v>
      </c>
      <c r="Z206">
        <v>13575.32</v>
      </c>
      <c r="AB206">
        <v>36.75</v>
      </c>
      <c r="AC206">
        <v>498893.01</v>
      </c>
      <c r="AD206">
        <v>15169198.32</v>
      </c>
      <c r="AE206">
        <v>282.58999999999997</v>
      </c>
      <c r="AF206">
        <v>4286663753.25</v>
      </c>
      <c r="AG206">
        <v>155331.5</v>
      </c>
      <c r="AH206">
        <v>1.7</v>
      </c>
      <c r="AI206">
        <v>40167.230000000003</v>
      </c>
      <c r="AJ206">
        <v>6.77</v>
      </c>
      <c r="AK206">
        <v>1026954.73</v>
      </c>
      <c r="AL206">
        <v>0.111</v>
      </c>
      <c r="AM206">
        <v>16837.810000000001</v>
      </c>
      <c r="AN206">
        <v>616.5</v>
      </c>
      <c r="AO206">
        <v>435.97</v>
      </c>
      <c r="AP206">
        <v>268775.51</v>
      </c>
      <c r="AQ206">
        <v>980005.06</v>
      </c>
      <c r="AR206" t="s">
        <v>61</v>
      </c>
      <c r="AS206" t="s">
        <v>61</v>
      </c>
      <c r="AT206" t="s">
        <v>62</v>
      </c>
      <c r="AU206" t="s">
        <v>63</v>
      </c>
    </row>
    <row r="207" spans="1:47" x14ac:dyDescent="0.25">
      <c r="A207" t="s">
        <v>564</v>
      </c>
      <c r="B207">
        <v>2025</v>
      </c>
      <c r="C207">
        <v>1</v>
      </c>
      <c r="D207" t="s">
        <v>48</v>
      </c>
      <c r="E207" s="1">
        <v>45670</v>
      </c>
      <c r="F207" s="1">
        <v>45680</v>
      </c>
      <c r="G207">
        <v>10</v>
      </c>
      <c r="H207">
        <v>16.899999999999999</v>
      </c>
      <c r="I207" t="s">
        <v>49</v>
      </c>
      <c r="J207" t="s">
        <v>50</v>
      </c>
      <c r="K207" t="s">
        <v>51</v>
      </c>
      <c r="L207">
        <v>2709</v>
      </c>
      <c r="M207" t="s">
        <v>80</v>
      </c>
      <c r="N207" t="s">
        <v>53</v>
      </c>
      <c r="O207" t="s">
        <v>200</v>
      </c>
      <c r="P207" t="s">
        <v>174</v>
      </c>
      <c r="Q207" t="s">
        <v>100</v>
      </c>
      <c r="R207" t="s">
        <v>565</v>
      </c>
      <c r="S207" t="s">
        <v>58</v>
      </c>
      <c r="T207" t="s">
        <v>102</v>
      </c>
      <c r="U207" t="s">
        <v>87</v>
      </c>
      <c r="V207">
        <v>244867</v>
      </c>
      <c r="W207">
        <v>166975</v>
      </c>
      <c r="X207">
        <v>20.7</v>
      </c>
      <c r="Y207">
        <v>11.6</v>
      </c>
      <c r="Z207">
        <v>213727.63</v>
      </c>
      <c r="AB207">
        <v>32.51</v>
      </c>
      <c r="AC207">
        <v>6948285.25</v>
      </c>
      <c r="AD207">
        <v>16104376.92</v>
      </c>
      <c r="AE207">
        <v>276.88</v>
      </c>
      <c r="AF207">
        <v>4458979881.6099997</v>
      </c>
      <c r="AG207">
        <v>33088.339999999997</v>
      </c>
      <c r="AH207">
        <v>1</v>
      </c>
      <c r="AI207">
        <v>26796.22</v>
      </c>
      <c r="AJ207">
        <v>6.8</v>
      </c>
      <c r="AK207">
        <v>1095097.6299999999</v>
      </c>
      <c r="AL207">
        <v>0.25800000000000001</v>
      </c>
      <c r="AM207">
        <v>41549.29</v>
      </c>
      <c r="AN207">
        <v>525.6</v>
      </c>
      <c r="AO207">
        <v>604.54999999999995</v>
      </c>
      <c r="AP207">
        <v>317751.48</v>
      </c>
      <c r="AQ207">
        <v>7367470.5800000001</v>
      </c>
      <c r="AR207" t="s">
        <v>61</v>
      </c>
      <c r="AS207" t="s">
        <v>124</v>
      </c>
      <c r="AT207" t="s">
        <v>62</v>
      </c>
      <c r="AU207" t="s">
        <v>63</v>
      </c>
    </row>
    <row r="208" spans="1:47" x14ac:dyDescent="0.25">
      <c r="A208" t="s">
        <v>566</v>
      </c>
      <c r="B208">
        <v>2026</v>
      </c>
      <c r="C208">
        <v>3</v>
      </c>
      <c r="D208" t="s">
        <v>48</v>
      </c>
      <c r="E208" s="1">
        <v>46109</v>
      </c>
      <c r="F208" s="1">
        <v>46128</v>
      </c>
      <c r="G208">
        <v>19</v>
      </c>
      <c r="H208">
        <v>4.8</v>
      </c>
      <c r="I208" t="s">
        <v>49</v>
      </c>
      <c r="J208" t="s">
        <v>78</v>
      </c>
      <c r="K208" t="s">
        <v>315</v>
      </c>
      <c r="L208">
        <v>1511.9</v>
      </c>
      <c r="M208" t="s">
        <v>98</v>
      </c>
      <c r="N208" t="s">
        <v>69</v>
      </c>
      <c r="O208" t="s">
        <v>54</v>
      </c>
      <c r="P208" t="s">
        <v>83</v>
      </c>
      <c r="Q208" t="s">
        <v>184</v>
      </c>
      <c r="R208" t="s">
        <v>567</v>
      </c>
      <c r="S208" t="s">
        <v>85</v>
      </c>
      <c r="T208" t="s">
        <v>131</v>
      </c>
      <c r="U208" t="s">
        <v>110</v>
      </c>
      <c r="V208">
        <v>49003</v>
      </c>
      <c r="W208">
        <v>34408</v>
      </c>
      <c r="X208">
        <v>19.7</v>
      </c>
      <c r="Y208">
        <v>12.2</v>
      </c>
      <c r="Z208">
        <v>39086.33</v>
      </c>
      <c r="AB208">
        <v>20.89</v>
      </c>
      <c r="AC208">
        <v>816513.43</v>
      </c>
      <c r="AD208">
        <v>29421844.039999999</v>
      </c>
      <c r="AE208">
        <v>283.95</v>
      </c>
      <c r="AF208">
        <v>8354332615.1599998</v>
      </c>
      <c r="AG208">
        <v>66398.17</v>
      </c>
      <c r="AH208">
        <v>0</v>
      </c>
      <c r="AI208">
        <v>0</v>
      </c>
      <c r="AJ208">
        <v>2.21</v>
      </c>
      <c r="AK208">
        <v>650222.75</v>
      </c>
      <c r="AL208">
        <v>0.26</v>
      </c>
      <c r="AM208">
        <v>76496.789999999994</v>
      </c>
      <c r="AN208">
        <v>613.6</v>
      </c>
      <c r="AO208">
        <v>362.46</v>
      </c>
      <c r="AP208">
        <v>222405.46</v>
      </c>
      <c r="AQ208">
        <v>1181813.8500000001</v>
      </c>
      <c r="AR208" t="s">
        <v>61</v>
      </c>
      <c r="AS208" t="s">
        <v>61</v>
      </c>
      <c r="AT208" t="s">
        <v>62</v>
      </c>
      <c r="AU208" t="s">
        <v>63</v>
      </c>
    </row>
    <row r="209" spans="1:47" x14ac:dyDescent="0.25">
      <c r="A209" t="s">
        <v>568</v>
      </c>
      <c r="B209">
        <v>2021</v>
      </c>
      <c r="C209">
        <v>2</v>
      </c>
      <c r="D209" t="s">
        <v>48</v>
      </c>
      <c r="E209" s="1">
        <v>44241</v>
      </c>
      <c r="F209" s="1">
        <v>44251</v>
      </c>
      <c r="G209">
        <v>10</v>
      </c>
      <c r="H209">
        <v>18.8</v>
      </c>
      <c r="I209" t="s">
        <v>49</v>
      </c>
      <c r="J209" t="s">
        <v>239</v>
      </c>
      <c r="K209" t="s">
        <v>240</v>
      </c>
      <c r="L209">
        <v>3105.2</v>
      </c>
      <c r="M209" t="s">
        <v>90</v>
      </c>
      <c r="N209" t="s">
        <v>81</v>
      </c>
      <c r="O209" t="s">
        <v>107</v>
      </c>
      <c r="P209" t="s">
        <v>164</v>
      </c>
      <c r="Q209" t="s">
        <v>226</v>
      </c>
      <c r="R209" t="s">
        <v>569</v>
      </c>
      <c r="S209" t="s">
        <v>161</v>
      </c>
      <c r="T209" t="s">
        <v>95</v>
      </c>
      <c r="U209" t="s">
        <v>259</v>
      </c>
      <c r="V209">
        <v>24567</v>
      </c>
      <c r="W209">
        <v>17923</v>
      </c>
      <c r="X209">
        <v>8.8000000000000007</v>
      </c>
      <c r="Y209">
        <v>16</v>
      </c>
      <c r="Z209">
        <v>20191.53</v>
      </c>
      <c r="AB209">
        <v>13.11</v>
      </c>
      <c r="AC209">
        <v>264710.96000000002</v>
      </c>
      <c r="AD209">
        <v>13036257.51</v>
      </c>
      <c r="AE209">
        <v>167.43</v>
      </c>
      <c r="AF209">
        <v>2182660594.9000001</v>
      </c>
      <c r="AG209">
        <v>145974.23000000001</v>
      </c>
      <c r="AH209">
        <v>1.4</v>
      </c>
      <c r="AI209">
        <v>12673.42</v>
      </c>
      <c r="AJ209">
        <v>8.1300000000000008</v>
      </c>
      <c r="AK209">
        <v>1059847.74</v>
      </c>
      <c r="AL209">
        <v>0.32</v>
      </c>
      <c r="AM209">
        <v>41716.019999999997</v>
      </c>
      <c r="AO209">
        <v>687.95</v>
      </c>
      <c r="AP209">
        <v>330353.59000000003</v>
      </c>
      <c r="AQ209">
        <v>795428.22</v>
      </c>
      <c r="AR209" t="s">
        <v>61</v>
      </c>
      <c r="AS209" t="s">
        <v>61</v>
      </c>
      <c r="AT209" t="s">
        <v>62</v>
      </c>
      <c r="AU209" t="s">
        <v>63</v>
      </c>
    </row>
    <row r="210" spans="1:47" x14ac:dyDescent="0.25">
      <c r="A210" t="s">
        <v>570</v>
      </c>
      <c r="B210">
        <v>2024</v>
      </c>
      <c r="C210">
        <v>7</v>
      </c>
      <c r="D210" t="s">
        <v>89</v>
      </c>
      <c r="E210" s="1">
        <v>45476</v>
      </c>
      <c r="F210" s="1">
        <v>45484</v>
      </c>
      <c r="G210">
        <v>8</v>
      </c>
      <c r="H210">
        <v>1.8</v>
      </c>
      <c r="I210" t="s">
        <v>49</v>
      </c>
      <c r="J210" t="s">
        <v>112</v>
      </c>
      <c r="K210" t="s">
        <v>343</v>
      </c>
      <c r="L210">
        <v>2523.1</v>
      </c>
      <c r="M210" t="s">
        <v>90</v>
      </c>
      <c r="N210" t="s">
        <v>168</v>
      </c>
      <c r="O210" t="s">
        <v>200</v>
      </c>
      <c r="P210" t="s">
        <v>159</v>
      </c>
      <c r="Q210" t="s">
        <v>184</v>
      </c>
      <c r="R210" t="s">
        <v>571</v>
      </c>
      <c r="S210" t="s">
        <v>130</v>
      </c>
      <c r="T210" t="s">
        <v>102</v>
      </c>
      <c r="U210" t="s">
        <v>259</v>
      </c>
      <c r="V210">
        <v>72671</v>
      </c>
      <c r="W210">
        <v>43479</v>
      </c>
      <c r="X210">
        <v>24.9</v>
      </c>
      <c r="Y210">
        <v>10.1</v>
      </c>
      <c r="Z210">
        <v>57470.26</v>
      </c>
      <c r="AB210">
        <v>31.03</v>
      </c>
      <c r="AC210">
        <v>1783302.17</v>
      </c>
      <c r="AD210">
        <v>20719752.84</v>
      </c>
      <c r="AE210">
        <v>273.95</v>
      </c>
      <c r="AF210">
        <v>5676176290.5200005</v>
      </c>
      <c r="AG210">
        <v>249739.76</v>
      </c>
      <c r="AH210">
        <v>2.2000000000000002</v>
      </c>
      <c r="AI210">
        <v>65515.9</v>
      </c>
      <c r="AJ210">
        <v>10.28</v>
      </c>
      <c r="AK210">
        <v>2129990.59</v>
      </c>
      <c r="AL210">
        <v>8.8999999999999996E-2</v>
      </c>
      <c r="AM210">
        <v>18440.580000000002</v>
      </c>
      <c r="AN210">
        <v>235.3</v>
      </c>
      <c r="AO210">
        <v>663.5</v>
      </c>
      <c r="AP210">
        <v>156121.54999999999</v>
      </c>
      <c r="AQ210">
        <v>2273119.96</v>
      </c>
      <c r="AR210" t="s">
        <v>61</v>
      </c>
      <c r="AS210" t="s">
        <v>61</v>
      </c>
      <c r="AT210" t="s">
        <v>62</v>
      </c>
      <c r="AU210" t="s">
        <v>63</v>
      </c>
    </row>
    <row r="211" spans="1:47" x14ac:dyDescent="0.25">
      <c r="A211" t="s">
        <v>572</v>
      </c>
      <c r="B211">
        <v>2021</v>
      </c>
      <c r="C211">
        <v>7</v>
      </c>
      <c r="D211" t="s">
        <v>89</v>
      </c>
      <c r="E211" s="1">
        <v>44381</v>
      </c>
      <c r="F211" s="1">
        <v>44397</v>
      </c>
      <c r="G211">
        <v>16</v>
      </c>
      <c r="I211" t="s">
        <v>49</v>
      </c>
      <c r="J211" t="s">
        <v>112</v>
      </c>
      <c r="K211" t="s">
        <v>343</v>
      </c>
      <c r="L211">
        <v>2523.1</v>
      </c>
      <c r="M211" t="s">
        <v>98</v>
      </c>
      <c r="N211" t="s">
        <v>69</v>
      </c>
      <c r="O211" t="s">
        <v>91</v>
      </c>
      <c r="P211" t="s">
        <v>204</v>
      </c>
      <c r="Q211" t="s">
        <v>184</v>
      </c>
      <c r="R211" t="s">
        <v>573</v>
      </c>
      <c r="S211" t="s">
        <v>130</v>
      </c>
      <c r="T211" t="s">
        <v>74</v>
      </c>
      <c r="U211" t="s">
        <v>75</v>
      </c>
      <c r="V211">
        <v>80780</v>
      </c>
      <c r="W211">
        <v>45058</v>
      </c>
      <c r="X211">
        <v>19.3</v>
      </c>
      <c r="Y211">
        <v>13.7</v>
      </c>
      <c r="Z211">
        <v>66985.42</v>
      </c>
      <c r="AB211">
        <v>22.32</v>
      </c>
      <c r="AC211">
        <v>1495114.57</v>
      </c>
      <c r="AD211">
        <v>59544009.689999998</v>
      </c>
      <c r="AE211">
        <v>167.32</v>
      </c>
      <c r="AF211">
        <v>9962903701.3299999</v>
      </c>
      <c r="AG211">
        <v>18379.64</v>
      </c>
      <c r="AH211">
        <v>0</v>
      </c>
      <c r="AI211">
        <v>0</v>
      </c>
      <c r="AJ211">
        <v>15.49</v>
      </c>
      <c r="AK211">
        <v>9223367.0999999996</v>
      </c>
      <c r="AL211">
        <v>0.219</v>
      </c>
      <c r="AM211">
        <v>130401.38</v>
      </c>
      <c r="AN211">
        <v>793.2</v>
      </c>
      <c r="AO211">
        <v>584.77</v>
      </c>
      <c r="AP211">
        <v>463839.56</v>
      </c>
      <c r="AQ211">
        <v>2107735.15</v>
      </c>
      <c r="AR211" t="s">
        <v>61</v>
      </c>
      <c r="AS211" t="s">
        <v>61</v>
      </c>
      <c r="AT211" t="s">
        <v>62</v>
      </c>
      <c r="AU211" t="s">
        <v>63</v>
      </c>
    </row>
    <row r="212" spans="1:47" x14ac:dyDescent="0.25">
      <c r="A212" t="s">
        <v>574</v>
      </c>
      <c r="B212">
        <v>2023</v>
      </c>
      <c r="C212">
        <v>6</v>
      </c>
      <c r="D212" t="s">
        <v>77</v>
      </c>
      <c r="E212" s="1">
        <v>45105</v>
      </c>
      <c r="F212" s="1">
        <v>45134</v>
      </c>
      <c r="G212">
        <v>29</v>
      </c>
      <c r="H212">
        <v>11.6</v>
      </c>
      <c r="I212" t="s">
        <v>49</v>
      </c>
      <c r="J212" t="s">
        <v>78</v>
      </c>
      <c r="K212" t="s">
        <v>315</v>
      </c>
      <c r="L212">
        <v>1511.9</v>
      </c>
      <c r="M212" t="s">
        <v>68</v>
      </c>
      <c r="N212" t="s">
        <v>168</v>
      </c>
      <c r="O212" t="s">
        <v>99</v>
      </c>
      <c r="P212" t="s">
        <v>127</v>
      </c>
      <c r="Q212" t="s">
        <v>92</v>
      </c>
      <c r="R212" t="s">
        <v>575</v>
      </c>
      <c r="S212" t="s">
        <v>85</v>
      </c>
      <c r="T212" t="s">
        <v>102</v>
      </c>
      <c r="U212" t="s">
        <v>96</v>
      </c>
      <c r="V212">
        <v>59315</v>
      </c>
      <c r="W212">
        <v>36679</v>
      </c>
      <c r="X212">
        <v>23.3</v>
      </c>
      <c r="Y212">
        <v>15.9</v>
      </c>
      <c r="Z212">
        <v>46266.61</v>
      </c>
      <c r="AB212">
        <v>44.69</v>
      </c>
      <c r="AC212">
        <v>2067654.8</v>
      </c>
      <c r="AD212">
        <v>55768846.359999999</v>
      </c>
      <c r="AE212">
        <v>284.42</v>
      </c>
      <c r="AF212">
        <v>15861775281.709999</v>
      </c>
      <c r="AG212">
        <v>181238.3</v>
      </c>
      <c r="AH212">
        <v>0</v>
      </c>
      <c r="AI212">
        <v>0</v>
      </c>
      <c r="AJ212">
        <v>5.29</v>
      </c>
      <c r="AK212">
        <v>2950171.97</v>
      </c>
      <c r="AL212">
        <v>0.34899999999999998</v>
      </c>
      <c r="AM212">
        <v>194633.27</v>
      </c>
      <c r="AN212">
        <v>1188.4000000000001</v>
      </c>
      <c r="AO212">
        <v>671.77</v>
      </c>
      <c r="AP212">
        <v>798331.47</v>
      </c>
      <c r="AQ212">
        <v>3241857.84</v>
      </c>
      <c r="AR212" t="s">
        <v>61</v>
      </c>
      <c r="AS212" t="s">
        <v>61</v>
      </c>
      <c r="AT212" t="s">
        <v>62</v>
      </c>
      <c r="AU212" t="s">
        <v>63</v>
      </c>
    </row>
    <row r="213" spans="1:47" x14ac:dyDescent="0.25">
      <c r="A213" t="s">
        <v>576</v>
      </c>
      <c r="B213">
        <v>2025</v>
      </c>
      <c r="C213">
        <v>8</v>
      </c>
      <c r="D213" t="s">
        <v>89</v>
      </c>
      <c r="E213" s="1">
        <v>45899</v>
      </c>
      <c r="F213" s="1">
        <v>45916</v>
      </c>
      <c r="G213">
        <v>17</v>
      </c>
      <c r="H213">
        <v>11</v>
      </c>
      <c r="I213" t="s">
        <v>65</v>
      </c>
      <c r="J213" t="s">
        <v>50</v>
      </c>
      <c r="K213" t="s">
        <v>139</v>
      </c>
      <c r="L213">
        <v>2710.1210999999998</v>
      </c>
      <c r="M213" t="s">
        <v>68</v>
      </c>
      <c r="N213" t="s">
        <v>168</v>
      </c>
      <c r="O213" t="s">
        <v>107</v>
      </c>
      <c r="P213" t="s">
        <v>226</v>
      </c>
      <c r="Q213" t="s">
        <v>71</v>
      </c>
      <c r="R213" t="s">
        <v>577</v>
      </c>
      <c r="S213" t="s">
        <v>142</v>
      </c>
      <c r="T213" t="s">
        <v>131</v>
      </c>
      <c r="U213" t="s">
        <v>228</v>
      </c>
      <c r="V213">
        <v>59655</v>
      </c>
      <c r="W213">
        <v>34806</v>
      </c>
      <c r="X213">
        <v>23.6</v>
      </c>
      <c r="Y213">
        <v>13.9</v>
      </c>
      <c r="Z213">
        <v>52179.51</v>
      </c>
      <c r="AB213">
        <v>31.57</v>
      </c>
      <c r="AC213">
        <v>1647307.13</v>
      </c>
      <c r="AD213">
        <v>18158991.280000001</v>
      </c>
      <c r="AE213">
        <v>279.55</v>
      </c>
      <c r="AF213">
        <v>5076346012.3199997</v>
      </c>
      <c r="AG213">
        <v>173574.78</v>
      </c>
      <c r="AH213">
        <v>0</v>
      </c>
      <c r="AI213">
        <v>0</v>
      </c>
      <c r="AJ213">
        <v>17.27</v>
      </c>
      <c r="AK213">
        <v>0</v>
      </c>
      <c r="AL213">
        <v>0.25900000000000001</v>
      </c>
      <c r="AM213">
        <v>47031.79</v>
      </c>
      <c r="AN213">
        <v>442.2</v>
      </c>
      <c r="AO213">
        <v>412.48</v>
      </c>
      <c r="AP213">
        <v>182398.66</v>
      </c>
      <c r="AQ213">
        <v>2050312.36</v>
      </c>
      <c r="AR213" t="s">
        <v>61</v>
      </c>
      <c r="AS213" t="s">
        <v>61</v>
      </c>
      <c r="AT213" t="s">
        <v>293</v>
      </c>
      <c r="AU213" t="s">
        <v>63</v>
      </c>
    </row>
    <row r="214" spans="1:47" x14ac:dyDescent="0.25">
      <c r="A214" t="s">
        <v>578</v>
      </c>
      <c r="B214">
        <v>2024</v>
      </c>
      <c r="C214">
        <v>5</v>
      </c>
      <c r="D214" t="s">
        <v>77</v>
      </c>
      <c r="E214" s="1">
        <v>45414</v>
      </c>
      <c r="F214" s="1">
        <v>45422</v>
      </c>
      <c r="G214">
        <v>8</v>
      </c>
      <c r="H214">
        <v>15</v>
      </c>
      <c r="I214" t="s">
        <v>65</v>
      </c>
      <c r="J214" t="s">
        <v>78</v>
      </c>
      <c r="K214" t="s">
        <v>177</v>
      </c>
      <c r="L214">
        <v>1001.99</v>
      </c>
      <c r="M214" t="s">
        <v>90</v>
      </c>
      <c r="N214" t="s">
        <v>81</v>
      </c>
      <c r="O214" t="s">
        <v>189</v>
      </c>
      <c r="P214" t="s">
        <v>56</v>
      </c>
      <c r="Q214" t="s">
        <v>164</v>
      </c>
      <c r="R214" t="s">
        <v>141</v>
      </c>
      <c r="S214" t="s">
        <v>130</v>
      </c>
      <c r="T214" t="s">
        <v>187</v>
      </c>
      <c r="U214" t="s">
        <v>181</v>
      </c>
      <c r="V214">
        <v>72862</v>
      </c>
      <c r="W214">
        <v>48958</v>
      </c>
      <c r="X214">
        <v>19.7</v>
      </c>
      <c r="Y214">
        <v>15.8</v>
      </c>
      <c r="Z214">
        <v>69078.210000000006</v>
      </c>
      <c r="AB214">
        <v>21.99</v>
      </c>
      <c r="AC214">
        <v>1519029.84</v>
      </c>
      <c r="AD214">
        <v>16913108.940000001</v>
      </c>
      <c r="AE214">
        <v>280.05</v>
      </c>
      <c r="AF214">
        <v>4736516158.6499996</v>
      </c>
      <c r="AG214">
        <v>121965.42</v>
      </c>
      <c r="AH214">
        <v>1.9</v>
      </c>
      <c r="AI214">
        <v>23907.07</v>
      </c>
      <c r="AJ214">
        <v>20.95</v>
      </c>
      <c r="AK214">
        <v>0</v>
      </c>
      <c r="AL214">
        <v>0.29099999999999998</v>
      </c>
      <c r="AM214">
        <v>49217.15</v>
      </c>
      <c r="AN214">
        <v>291.5</v>
      </c>
      <c r="AO214">
        <v>545.4</v>
      </c>
      <c r="AP214">
        <v>158984.1</v>
      </c>
      <c r="AQ214">
        <v>1873103.58</v>
      </c>
      <c r="AR214" t="s">
        <v>61</v>
      </c>
      <c r="AS214" t="s">
        <v>61</v>
      </c>
      <c r="AT214" t="s">
        <v>62</v>
      </c>
      <c r="AU214" t="s">
        <v>63</v>
      </c>
    </row>
    <row r="215" spans="1:47" x14ac:dyDescent="0.25">
      <c r="A215" t="s">
        <v>579</v>
      </c>
      <c r="B215">
        <v>2022</v>
      </c>
      <c r="C215">
        <v>10</v>
      </c>
      <c r="D215" t="s">
        <v>119</v>
      </c>
      <c r="E215" s="1">
        <v>44864</v>
      </c>
      <c r="F215" s="1">
        <v>44878</v>
      </c>
      <c r="G215">
        <v>14</v>
      </c>
      <c r="H215">
        <v>1.6</v>
      </c>
      <c r="I215" t="s">
        <v>49</v>
      </c>
      <c r="J215" t="s">
        <v>50</v>
      </c>
      <c r="K215" t="s">
        <v>51</v>
      </c>
      <c r="L215">
        <v>2709</v>
      </c>
      <c r="M215" t="s">
        <v>52</v>
      </c>
      <c r="N215" t="s">
        <v>53</v>
      </c>
      <c r="O215" t="s">
        <v>54</v>
      </c>
      <c r="P215" t="s">
        <v>93</v>
      </c>
      <c r="Q215" t="s">
        <v>92</v>
      </c>
      <c r="R215" t="s">
        <v>580</v>
      </c>
      <c r="S215" t="s">
        <v>170</v>
      </c>
      <c r="T215" t="s">
        <v>131</v>
      </c>
      <c r="U215" t="s">
        <v>75</v>
      </c>
      <c r="V215">
        <v>100785</v>
      </c>
      <c r="W215">
        <v>56479</v>
      </c>
      <c r="X215">
        <v>9.5</v>
      </c>
      <c r="Y215">
        <v>13.6</v>
      </c>
      <c r="Z215">
        <v>84113.23</v>
      </c>
      <c r="AB215">
        <v>12.15</v>
      </c>
      <c r="AC215">
        <v>1021975.74</v>
      </c>
      <c r="AD215">
        <v>6613823.2699999996</v>
      </c>
      <c r="AE215">
        <v>212.77</v>
      </c>
      <c r="AF215">
        <v>1407223177.1600001</v>
      </c>
      <c r="AG215">
        <v>231507.27</v>
      </c>
      <c r="AH215">
        <v>1.2</v>
      </c>
      <c r="AI215">
        <v>28495.38</v>
      </c>
      <c r="AJ215">
        <v>10.58</v>
      </c>
      <c r="AK215">
        <v>699742.5</v>
      </c>
      <c r="AL215">
        <v>7.4999999999999997E-2</v>
      </c>
      <c r="AM215">
        <v>4960.37</v>
      </c>
      <c r="AN215">
        <v>703.3</v>
      </c>
      <c r="AO215">
        <v>703.17</v>
      </c>
      <c r="AP215">
        <v>494539.46</v>
      </c>
      <c r="AQ215">
        <v>1781478.22</v>
      </c>
      <c r="AR215" t="s">
        <v>61</v>
      </c>
      <c r="AS215" t="s">
        <v>61</v>
      </c>
      <c r="AT215" t="s">
        <v>62</v>
      </c>
      <c r="AU215" t="s">
        <v>63</v>
      </c>
    </row>
    <row r="216" spans="1:47" x14ac:dyDescent="0.25">
      <c r="A216" t="s">
        <v>581</v>
      </c>
      <c r="B216">
        <v>2023</v>
      </c>
      <c r="C216">
        <v>3</v>
      </c>
      <c r="D216" t="s">
        <v>48</v>
      </c>
      <c r="E216" s="1">
        <v>44988</v>
      </c>
      <c r="F216" s="1">
        <v>45002</v>
      </c>
      <c r="G216">
        <v>14</v>
      </c>
      <c r="H216">
        <v>13.5</v>
      </c>
      <c r="I216" t="s">
        <v>65</v>
      </c>
      <c r="J216" t="s">
        <v>50</v>
      </c>
      <c r="K216" t="s">
        <v>223</v>
      </c>
      <c r="L216">
        <v>2710.1109999999999</v>
      </c>
      <c r="M216" t="s">
        <v>90</v>
      </c>
      <c r="N216" t="s">
        <v>168</v>
      </c>
      <c r="O216" t="s">
        <v>107</v>
      </c>
      <c r="P216" t="s">
        <v>226</v>
      </c>
      <c r="Q216" t="s">
        <v>146</v>
      </c>
      <c r="R216" t="s">
        <v>582</v>
      </c>
      <c r="S216" t="s">
        <v>186</v>
      </c>
      <c r="T216" t="s">
        <v>162</v>
      </c>
      <c r="U216" t="s">
        <v>213</v>
      </c>
      <c r="V216">
        <v>129336</v>
      </c>
      <c r="W216">
        <v>94347</v>
      </c>
      <c r="X216">
        <v>1.7</v>
      </c>
      <c r="Y216">
        <v>15.1</v>
      </c>
      <c r="Z216">
        <v>99542.720000000001</v>
      </c>
      <c r="AB216">
        <v>18.97</v>
      </c>
      <c r="AC216">
        <v>1888325.4</v>
      </c>
      <c r="AD216">
        <v>107177646.62</v>
      </c>
      <c r="AE216">
        <v>288.86</v>
      </c>
      <c r="AF216">
        <v>30959335002.650002</v>
      </c>
      <c r="AG216">
        <v>61213.59</v>
      </c>
      <c r="AH216">
        <v>0</v>
      </c>
      <c r="AI216">
        <v>0</v>
      </c>
      <c r="AJ216">
        <v>24.33</v>
      </c>
      <c r="AK216">
        <v>0</v>
      </c>
      <c r="AL216">
        <v>0.19</v>
      </c>
      <c r="AM216">
        <v>203637.53</v>
      </c>
      <c r="AN216">
        <v>244.9</v>
      </c>
      <c r="AO216">
        <v>484.11</v>
      </c>
      <c r="AP216">
        <v>118558.54</v>
      </c>
      <c r="AQ216">
        <v>2271735.06</v>
      </c>
      <c r="AR216" t="s">
        <v>61</v>
      </c>
      <c r="AS216" t="s">
        <v>61</v>
      </c>
      <c r="AT216" t="s">
        <v>62</v>
      </c>
      <c r="AU216" t="s">
        <v>63</v>
      </c>
    </row>
    <row r="217" spans="1:47" x14ac:dyDescent="0.25">
      <c r="A217" t="s">
        <v>583</v>
      </c>
      <c r="B217">
        <v>2024</v>
      </c>
      <c r="C217">
        <v>7</v>
      </c>
      <c r="D217" t="s">
        <v>89</v>
      </c>
      <c r="E217" s="1">
        <v>45486</v>
      </c>
      <c r="F217" s="1">
        <v>45501</v>
      </c>
      <c r="G217">
        <v>15</v>
      </c>
      <c r="H217">
        <v>5.6</v>
      </c>
      <c r="I217" t="s">
        <v>49</v>
      </c>
      <c r="J217" t="s">
        <v>50</v>
      </c>
      <c r="K217" t="s">
        <v>51</v>
      </c>
      <c r="L217">
        <v>2709</v>
      </c>
      <c r="M217" t="s">
        <v>52</v>
      </c>
      <c r="N217" t="s">
        <v>53</v>
      </c>
      <c r="O217" t="s">
        <v>107</v>
      </c>
      <c r="P217" t="s">
        <v>108</v>
      </c>
      <c r="Q217" t="s">
        <v>128</v>
      </c>
      <c r="R217" t="s">
        <v>584</v>
      </c>
      <c r="S217" t="s">
        <v>170</v>
      </c>
      <c r="T217" t="s">
        <v>162</v>
      </c>
      <c r="U217" t="s">
        <v>87</v>
      </c>
      <c r="V217">
        <v>73393</v>
      </c>
      <c r="W217">
        <v>43460</v>
      </c>
      <c r="X217">
        <v>2.7</v>
      </c>
      <c r="Y217">
        <v>10.6</v>
      </c>
      <c r="Z217">
        <v>64020.99</v>
      </c>
      <c r="AB217">
        <v>34.33</v>
      </c>
      <c r="AC217">
        <v>2197840.59</v>
      </c>
      <c r="AD217">
        <v>5816306.9400000004</v>
      </c>
      <c r="AE217">
        <v>281.52999999999997</v>
      </c>
      <c r="AF217">
        <v>1637464892.8199999</v>
      </c>
      <c r="AG217">
        <v>235421.83</v>
      </c>
      <c r="AH217">
        <v>2</v>
      </c>
      <c r="AI217">
        <v>20595.59</v>
      </c>
      <c r="AJ217">
        <v>11.73</v>
      </c>
      <c r="AK217">
        <v>682252.80000000005</v>
      </c>
      <c r="AL217">
        <v>0.13100000000000001</v>
      </c>
      <c r="AM217">
        <v>7619.36</v>
      </c>
      <c r="AN217">
        <v>325.5</v>
      </c>
      <c r="AO217">
        <v>408.91</v>
      </c>
      <c r="AP217">
        <v>133100.21</v>
      </c>
      <c r="AQ217">
        <v>2594577.58</v>
      </c>
      <c r="AR217" t="s">
        <v>61</v>
      </c>
      <c r="AS217" t="s">
        <v>61</v>
      </c>
      <c r="AT217" t="s">
        <v>62</v>
      </c>
      <c r="AU217" t="s">
        <v>63</v>
      </c>
    </row>
    <row r="218" spans="1:47" x14ac:dyDescent="0.25">
      <c r="A218" t="s">
        <v>585</v>
      </c>
      <c r="B218">
        <v>2024</v>
      </c>
      <c r="C218">
        <v>1</v>
      </c>
      <c r="D218" t="s">
        <v>48</v>
      </c>
      <c r="E218" s="1">
        <v>45299</v>
      </c>
      <c r="F218" s="1">
        <v>45322</v>
      </c>
      <c r="G218">
        <v>23</v>
      </c>
      <c r="H218">
        <v>8.1</v>
      </c>
      <c r="I218" t="s">
        <v>65</v>
      </c>
      <c r="J218" t="s">
        <v>78</v>
      </c>
      <c r="K218" t="s">
        <v>105</v>
      </c>
      <c r="L218">
        <v>1201.9000000000001</v>
      </c>
      <c r="M218" t="s">
        <v>52</v>
      </c>
      <c r="N218" t="s">
        <v>106</v>
      </c>
      <c r="O218" t="s">
        <v>99</v>
      </c>
      <c r="P218" t="s">
        <v>70</v>
      </c>
      <c r="Q218" t="s">
        <v>174</v>
      </c>
      <c r="R218" t="s">
        <v>586</v>
      </c>
      <c r="S218" t="s">
        <v>85</v>
      </c>
      <c r="T218" t="s">
        <v>148</v>
      </c>
      <c r="U218" t="s">
        <v>143</v>
      </c>
      <c r="V218">
        <v>63435</v>
      </c>
      <c r="W218">
        <v>38142</v>
      </c>
      <c r="X218">
        <v>4.0999999999999996</v>
      </c>
      <c r="Y218">
        <v>11.3</v>
      </c>
      <c r="Z218">
        <v>57246.15</v>
      </c>
      <c r="AB218">
        <v>37.06</v>
      </c>
      <c r="AC218">
        <v>2121542.3199999998</v>
      </c>
      <c r="AD218">
        <v>67034669.189999998</v>
      </c>
      <c r="AE218">
        <v>277.39999999999998</v>
      </c>
      <c r="AF218">
        <v>18595417233.310001</v>
      </c>
      <c r="AG218">
        <v>80416.59</v>
      </c>
      <c r="AH218">
        <v>0</v>
      </c>
      <c r="AI218">
        <v>0</v>
      </c>
      <c r="AJ218">
        <v>16.850000000000001</v>
      </c>
      <c r="AK218">
        <v>0</v>
      </c>
      <c r="AL218">
        <v>6.9000000000000006E-2</v>
      </c>
      <c r="AM218">
        <v>46253.919999999998</v>
      </c>
      <c r="AN218">
        <v>1089.3</v>
      </c>
      <c r="AO218">
        <v>408.77</v>
      </c>
      <c r="AP218">
        <v>445273.16</v>
      </c>
      <c r="AQ218">
        <v>2693485.99</v>
      </c>
      <c r="AR218" t="s">
        <v>61</v>
      </c>
      <c r="AS218" t="s">
        <v>61</v>
      </c>
      <c r="AT218" t="s">
        <v>62</v>
      </c>
      <c r="AU218" t="s">
        <v>63</v>
      </c>
    </row>
    <row r="219" spans="1:47" x14ac:dyDescent="0.25">
      <c r="A219" t="s">
        <v>587</v>
      </c>
      <c r="B219">
        <v>2022</v>
      </c>
      <c r="C219">
        <v>7</v>
      </c>
      <c r="D219" t="s">
        <v>89</v>
      </c>
      <c r="E219" s="1">
        <v>44745</v>
      </c>
      <c r="F219" s="1">
        <v>44775</v>
      </c>
      <c r="G219">
        <v>30</v>
      </c>
      <c r="H219">
        <v>12.6</v>
      </c>
      <c r="I219" t="s">
        <v>49</v>
      </c>
      <c r="J219" t="s">
        <v>78</v>
      </c>
      <c r="K219" t="s">
        <v>315</v>
      </c>
      <c r="L219">
        <v>1511.9</v>
      </c>
      <c r="M219" t="s">
        <v>52</v>
      </c>
      <c r="N219" t="s">
        <v>53</v>
      </c>
      <c r="O219" t="s">
        <v>91</v>
      </c>
      <c r="P219" t="s">
        <v>131</v>
      </c>
      <c r="Q219" t="s">
        <v>92</v>
      </c>
      <c r="R219" t="s">
        <v>501</v>
      </c>
      <c r="S219" t="s">
        <v>85</v>
      </c>
      <c r="T219" t="s">
        <v>162</v>
      </c>
      <c r="U219" t="s">
        <v>132</v>
      </c>
      <c r="V219">
        <v>47150</v>
      </c>
      <c r="W219">
        <v>27225</v>
      </c>
      <c r="X219">
        <v>20.3</v>
      </c>
      <c r="Y219">
        <v>13.7</v>
      </c>
      <c r="Z219">
        <v>39594.06</v>
      </c>
      <c r="AB219">
        <v>40.53</v>
      </c>
      <c r="AC219">
        <v>1604747.25</v>
      </c>
      <c r="AD219">
        <v>28663723.800000001</v>
      </c>
      <c r="AE219">
        <v>210.83</v>
      </c>
      <c r="AF219">
        <v>6043172888.75</v>
      </c>
      <c r="AG219">
        <v>128866.43</v>
      </c>
      <c r="AH219">
        <v>2.1</v>
      </c>
      <c r="AI219">
        <v>33947.19</v>
      </c>
      <c r="AJ219">
        <v>12.64</v>
      </c>
      <c r="AK219">
        <v>3623094.69</v>
      </c>
      <c r="AL219">
        <v>9.2999999999999999E-2</v>
      </c>
      <c r="AM219">
        <v>26657.26</v>
      </c>
      <c r="AN219">
        <v>778.4</v>
      </c>
      <c r="AO219">
        <v>545.13</v>
      </c>
      <c r="AP219">
        <v>424329.19</v>
      </c>
      <c r="AQ219">
        <v>2218547.3199999998</v>
      </c>
      <c r="AR219" t="s">
        <v>61</v>
      </c>
      <c r="AS219" t="s">
        <v>61</v>
      </c>
      <c r="AT219" t="s">
        <v>62</v>
      </c>
      <c r="AU219" t="s">
        <v>63</v>
      </c>
    </row>
    <row r="220" spans="1:47" x14ac:dyDescent="0.25">
      <c r="A220" t="s">
        <v>588</v>
      </c>
      <c r="B220">
        <v>2025</v>
      </c>
      <c r="C220">
        <v>8</v>
      </c>
      <c r="D220" t="s">
        <v>89</v>
      </c>
      <c r="E220" s="1">
        <v>45880</v>
      </c>
      <c r="F220" s="1">
        <v>45895</v>
      </c>
      <c r="G220">
        <v>15</v>
      </c>
      <c r="H220">
        <v>18.2</v>
      </c>
      <c r="I220" t="s">
        <v>65</v>
      </c>
      <c r="J220" t="s">
        <v>134</v>
      </c>
      <c r="K220" t="s">
        <v>135</v>
      </c>
      <c r="L220">
        <v>9999.0098999999991</v>
      </c>
      <c r="M220" t="s">
        <v>68</v>
      </c>
      <c r="N220" t="s">
        <v>53</v>
      </c>
      <c r="O220" t="s">
        <v>189</v>
      </c>
      <c r="P220" t="s">
        <v>92</v>
      </c>
      <c r="Q220" t="s">
        <v>127</v>
      </c>
      <c r="R220" t="s">
        <v>589</v>
      </c>
      <c r="S220" t="s">
        <v>137</v>
      </c>
      <c r="T220" t="s">
        <v>102</v>
      </c>
      <c r="U220" t="s">
        <v>75</v>
      </c>
      <c r="V220">
        <v>3663</v>
      </c>
      <c r="W220">
        <v>2583</v>
      </c>
      <c r="X220">
        <v>17</v>
      </c>
      <c r="Y220">
        <v>15</v>
      </c>
      <c r="Z220">
        <v>3069.54</v>
      </c>
      <c r="AB220">
        <v>27.17</v>
      </c>
      <c r="AC220">
        <v>83399.399999999994</v>
      </c>
      <c r="AD220">
        <v>1767502.52</v>
      </c>
      <c r="AE220">
        <v>283.22000000000003</v>
      </c>
      <c r="AF220">
        <v>500592063.70999998</v>
      </c>
      <c r="AG220">
        <v>28390</v>
      </c>
      <c r="AH220">
        <v>0</v>
      </c>
      <c r="AI220">
        <v>0</v>
      </c>
      <c r="AJ220">
        <v>7.85</v>
      </c>
      <c r="AK220">
        <v>0</v>
      </c>
      <c r="AL220">
        <v>0.21099999999999999</v>
      </c>
      <c r="AM220">
        <v>3729.43</v>
      </c>
      <c r="AN220">
        <v>818.7</v>
      </c>
      <c r="AO220">
        <v>705.81</v>
      </c>
      <c r="AP220">
        <v>577846.65</v>
      </c>
      <c r="AQ220">
        <v>693365.48</v>
      </c>
      <c r="AR220" t="s">
        <v>61</v>
      </c>
      <c r="AS220" t="s">
        <v>61</v>
      </c>
      <c r="AT220" t="s">
        <v>62</v>
      </c>
      <c r="AU220" t="s">
        <v>63</v>
      </c>
    </row>
    <row r="221" spans="1:47" x14ac:dyDescent="0.25">
      <c r="A221" t="s">
        <v>590</v>
      </c>
      <c r="B221">
        <v>2020</v>
      </c>
      <c r="C221">
        <v>11</v>
      </c>
      <c r="D221" t="s">
        <v>119</v>
      </c>
      <c r="E221" s="1">
        <v>44162</v>
      </c>
      <c r="F221" s="1">
        <v>44182</v>
      </c>
      <c r="G221">
        <v>20</v>
      </c>
      <c r="H221">
        <v>9.1</v>
      </c>
      <c r="I221" t="s">
        <v>49</v>
      </c>
      <c r="J221" t="s">
        <v>50</v>
      </c>
      <c r="K221" t="s">
        <v>145</v>
      </c>
      <c r="L221">
        <v>2710.19</v>
      </c>
      <c r="M221" t="s">
        <v>90</v>
      </c>
      <c r="N221" t="s">
        <v>106</v>
      </c>
      <c r="O221" t="s">
        <v>189</v>
      </c>
      <c r="P221" t="s">
        <v>257</v>
      </c>
      <c r="Q221" t="s">
        <v>56</v>
      </c>
      <c r="R221" t="s">
        <v>591</v>
      </c>
      <c r="S221" t="s">
        <v>170</v>
      </c>
      <c r="T221" t="s">
        <v>102</v>
      </c>
      <c r="U221" t="s">
        <v>87</v>
      </c>
      <c r="V221">
        <v>103646</v>
      </c>
      <c r="W221">
        <v>74828</v>
      </c>
      <c r="X221">
        <v>9.6999999999999993</v>
      </c>
      <c r="Y221">
        <v>14.6</v>
      </c>
      <c r="Z221">
        <v>82288.039999999994</v>
      </c>
      <c r="AB221">
        <v>22.81</v>
      </c>
      <c r="AC221">
        <v>1876990.19</v>
      </c>
      <c r="AD221">
        <v>60930179.219999999</v>
      </c>
      <c r="AE221">
        <v>165.42</v>
      </c>
      <c r="AF221">
        <v>10079070246.57</v>
      </c>
      <c r="AG221">
        <v>130753.73</v>
      </c>
      <c r="AI221">
        <v>0</v>
      </c>
      <c r="AJ221">
        <v>8.2100000000000009</v>
      </c>
      <c r="AK221">
        <v>5002367.71</v>
      </c>
      <c r="AL221">
        <v>0.186</v>
      </c>
      <c r="AM221">
        <v>113330.13</v>
      </c>
      <c r="AN221">
        <v>400.8</v>
      </c>
      <c r="AO221">
        <v>428.57</v>
      </c>
      <c r="AP221">
        <v>171770.86</v>
      </c>
      <c r="AQ221">
        <v>2292844.91</v>
      </c>
      <c r="AR221" t="s">
        <v>61</v>
      </c>
      <c r="AS221" t="s">
        <v>61</v>
      </c>
      <c r="AT221" t="s">
        <v>62</v>
      </c>
      <c r="AU221" t="s">
        <v>63</v>
      </c>
    </row>
    <row r="222" spans="1:47" x14ac:dyDescent="0.25">
      <c r="A222" t="s">
        <v>592</v>
      </c>
      <c r="B222">
        <v>2024</v>
      </c>
      <c r="C222">
        <v>10</v>
      </c>
      <c r="D222" t="s">
        <v>119</v>
      </c>
      <c r="E222" s="1">
        <v>45589</v>
      </c>
      <c r="F222" s="1">
        <v>45606</v>
      </c>
      <c r="G222">
        <v>17</v>
      </c>
      <c r="H222">
        <v>12.4</v>
      </c>
      <c r="I222" t="s">
        <v>65</v>
      </c>
      <c r="J222" t="s">
        <v>50</v>
      </c>
      <c r="K222" t="s">
        <v>145</v>
      </c>
      <c r="L222">
        <v>2710.19</v>
      </c>
      <c r="M222" t="s">
        <v>80</v>
      </c>
      <c r="N222" t="s">
        <v>53</v>
      </c>
      <c r="O222" t="s">
        <v>107</v>
      </c>
      <c r="P222" t="s">
        <v>92</v>
      </c>
      <c r="Q222" t="s">
        <v>146</v>
      </c>
      <c r="R222" t="s">
        <v>593</v>
      </c>
      <c r="S222" t="s">
        <v>123</v>
      </c>
      <c r="T222" t="s">
        <v>102</v>
      </c>
      <c r="U222" t="s">
        <v>143</v>
      </c>
      <c r="V222">
        <v>71800</v>
      </c>
      <c r="W222">
        <v>41517</v>
      </c>
      <c r="X222">
        <v>16.899999999999999</v>
      </c>
      <c r="Y222">
        <v>11.3</v>
      </c>
      <c r="Z222">
        <v>62815.02</v>
      </c>
      <c r="AB222">
        <v>22.02</v>
      </c>
      <c r="AC222">
        <v>1383186.74</v>
      </c>
      <c r="AD222">
        <v>50939840.469999999</v>
      </c>
      <c r="AE222">
        <v>278.79000000000002</v>
      </c>
      <c r="AF222">
        <v>14201518124.629999</v>
      </c>
      <c r="AG222">
        <v>130061.75</v>
      </c>
      <c r="AH222">
        <v>0</v>
      </c>
      <c r="AI222">
        <v>0</v>
      </c>
      <c r="AJ222">
        <v>4.63</v>
      </c>
      <c r="AK222">
        <v>0</v>
      </c>
      <c r="AL222">
        <v>0.13400000000000001</v>
      </c>
      <c r="AM222">
        <v>68259.39</v>
      </c>
      <c r="AN222">
        <v>379.3</v>
      </c>
      <c r="AO222">
        <v>680.28</v>
      </c>
      <c r="AP222">
        <v>258030.2</v>
      </c>
      <c r="AQ222">
        <v>1839538.08</v>
      </c>
      <c r="AR222" t="s">
        <v>61</v>
      </c>
      <c r="AS222" t="s">
        <v>61</v>
      </c>
      <c r="AT222" t="s">
        <v>62</v>
      </c>
      <c r="AU222" t="s">
        <v>63</v>
      </c>
    </row>
    <row r="223" spans="1:47" x14ac:dyDescent="0.25">
      <c r="A223" t="s">
        <v>594</v>
      </c>
      <c r="B223">
        <v>2022</v>
      </c>
      <c r="C223">
        <v>10</v>
      </c>
      <c r="D223" t="s">
        <v>119</v>
      </c>
      <c r="E223" s="1">
        <v>44850</v>
      </c>
      <c r="F223" s="1">
        <v>44862</v>
      </c>
      <c r="G223">
        <v>12</v>
      </c>
      <c r="H223">
        <v>12.1</v>
      </c>
      <c r="I223" t="s">
        <v>49</v>
      </c>
      <c r="J223" t="s">
        <v>50</v>
      </c>
      <c r="K223" t="s">
        <v>223</v>
      </c>
      <c r="L223">
        <v>2710.1109999999999</v>
      </c>
      <c r="M223" t="s">
        <v>90</v>
      </c>
      <c r="N223" t="s">
        <v>168</v>
      </c>
      <c r="O223" t="s">
        <v>189</v>
      </c>
      <c r="P223" t="s">
        <v>196</v>
      </c>
      <c r="Q223" t="s">
        <v>70</v>
      </c>
      <c r="R223" t="s">
        <v>595</v>
      </c>
      <c r="S223" t="s">
        <v>186</v>
      </c>
      <c r="T223" t="s">
        <v>74</v>
      </c>
      <c r="U223" t="s">
        <v>143</v>
      </c>
      <c r="V223">
        <v>96384</v>
      </c>
      <c r="W223">
        <v>54688</v>
      </c>
      <c r="X223">
        <v>9.8000000000000007</v>
      </c>
      <c r="Y223">
        <v>11.1</v>
      </c>
      <c r="Z223">
        <v>77142.45</v>
      </c>
      <c r="AB223">
        <v>42.6</v>
      </c>
      <c r="AC223">
        <v>3286268.37</v>
      </c>
      <c r="AD223">
        <v>90482693.879999995</v>
      </c>
      <c r="AE223">
        <v>215.71</v>
      </c>
      <c r="AF223">
        <v>19518021896.849998</v>
      </c>
      <c r="AG223">
        <v>48605.26</v>
      </c>
      <c r="AH223">
        <v>1.5</v>
      </c>
      <c r="AI223">
        <v>27169.200000000001</v>
      </c>
      <c r="AJ223">
        <v>21.13</v>
      </c>
      <c r="AK223">
        <v>19118993.219999999</v>
      </c>
      <c r="AL223">
        <v>0.28899999999999998</v>
      </c>
      <c r="AM223">
        <v>261494.99</v>
      </c>
      <c r="AN223">
        <v>502.9</v>
      </c>
      <c r="AO223">
        <v>438.2</v>
      </c>
      <c r="AP223">
        <v>220370.78</v>
      </c>
      <c r="AQ223">
        <v>3843908.6</v>
      </c>
      <c r="AR223" t="s">
        <v>61</v>
      </c>
      <c r="AS223" t="s">
        <v>61</v>
      </c>
      <c r="AT223" t="s">
        <v>62</v>
      </c>
      <c r="AU223" t="s">
        <v>63</v>
      </c>
    </row>
    <row r="224" spans="1:47" x14ac:dyDescent="0.25">
      <c r="A224" t="s">
        <v>596</v>
      </c>
      <c r="B224">
        <v>2021</v>
      </c>
      <c r="C224">
        <v>7</v>
      </c>
      <c r="D224" t="s">
        <v>89</v>
      </c>
      <c r="E224" s="1">
        <v>44379</v>
      </c>
      <c r="F224" s="1">
        <v>44396</v>
      </c>
      <c r="G224">
        <v>17</v>
      </c>
      <c r="H224">
        <v>8</v>
      </c>
      <c r="I224" t="s">
        <v>65</v>
      </c>
      <c r="J224" t="s">
        <v>66</v>
      </c>
      <c r="K224" t="s">
        <v>245</v>
      </c>
      <c r="L224">
        <v>8905.9</v>
      </c>
      <c r="M224" t="s">
        <v>68</v>
      </c>
      <c r="N224" t="s">
        <v>53</v>
      </c>
      <c r="O224" t="s">
        <v>91</v>
      </c>
      <c r="P224" t="s">
        <v>82</v>
      </c>
      <c r="Q224" t="s">
        <v>196</v>
      </c>
      <c r="R224" t="s">
        <v>597</v>
      </c>
      <c r="S224" t="s">
        <v>73</v>
      </c>
      <c r="T224" t="s">
        <v>74</v>
      </c>
      <c r="U224" t="s">
        <v>143</v>
      </c>
      <c r="V224">
        <v>5985</v>
      </c>
      <c r="W224">
        <v>3840</v>
      </c>
      <c r="X224">
        <v>4.5999999999999996</v>
      </c>
      <c r="Y224">
        <v>15.5</v>
      </c>
      <c r="Z224">
        <v>4836.7</v>
      </c>
      <c r="AB224">
        <v>40.840000000000003</v>
      </c>
      <c r="AC224">
        <v>197530.83</v>
      </c>
      <c r="AD224">
        <v>2537816.4900000002</v>
      </c>
      <c r="AE224">
        <v>167.63</v>
      </c>
      <c r="AF224">
        <v>425414178.22000003</v>
      </c>
      <c r="AG224">
        <v>15153.55</v>
      </c>
      <c r="AH224">
        <v>0.9</v>
      </c>
      <c r="AI224">
        <v>22444.09</v>
      </c>
      <c r="AJ224">
        <v>2.34</v>
      </c>
      <c r="AK224">
        <v>0</v>
      </c>
      <c r="AL224">
        <v>0.19600000000000001</v>
      </c>
      <c r="AM224">
        <v>4974.12</v>
      </c>
      <c r="AN224">
        <v>282.2</v>
      </c>
      <c r="AO224">
        <v>466.58</v>
      </c>
      <c r="AP224">
        <v>131668.88</v>
      </c>
      <c r="AQ224">
        <v>371771.47</v>
      </c>
      <c r="AR224" t="s">
        <v>61</v>
      </c>
      <c r="AS224" t="s">
        <v>61</v>
      </c>
      <c r="AT224" t="s">
        <v>62</v>
      </c>
      <c r="AU224" t="s">
        <v>63</v>
      </c>
    </row>
    <row r="225" spans="1:47" x14ac:dyDescent="0.25">
      <c r="A225" t="s">
        <v>598</v>
      </c>
      <c r="B225">
        <v>2020</v>
      </c>
      <c r="C225">
        <v>6</v>
      </c>
      <c r="D225" t="s">
        <v>77</v>
      </c>
      <c r="E225" s="1">
        <v>43984</v>
      </c>
      <c r="F225" s="1">
        <v>44001</v>
      </c>
      <c r="G225">
        <v>17</v>
      </c>
      <c r="H225">
        <v>12.9</v>
      </c>
      <c r="I225" t="s">
        <v>65</v>
      </c>
      <c r="J225" t="s">
        <v>50</v>
      </c>
      <c r="K225" t="s">
        <v>51</v>
      </c>
      <c r="L225">
        <v>2709</v>
      </c>
      <c r="M225" t="s">
        <v>80</v>
      </c>
      <c r="N225" t="s">
        <v>69</v>
      </c>
      <c r="O225" t="s">
        <v>189</v>
      </c>
      <c r="P225" t="s">
        <v>70</v>
      </c>
      <c r="Q225" t="s">
        <v>83</v>
      </c>
      <c r="R225" t="s">
        <v>599</v>
      </c>
      <c r="S225" t="s">
        <v>170</v>
      </c>
      <c r="T225" t="s">
        <v>102</v>
      </c>
      <c r="U225" t="s">
        <v>60</v>
      </c>
      <c r="V225">
        <v>78873</v>
      </c>
      <c r="W225">
        <v>50162</v>
      </c>
      <c r="X225">
        <v>12.7</v>
      </c>
      <c r="Y225">
        <v>12.4</v>
      </c>
      <c r="Z225">
        <v>72452.460000000006</v>
      </c>
      <c r="AB225">
        <v>14.43</v>
      </c>
      <c r="AC225">
        <v>1045489</v>
      </c>
      <c r="AD225">
        <v>6913413.7300000004</v>
      </c>
      <c r="AE225">
        <v>162.68</v>
      </c>
      <c r="AF225">
        <v>1124674145.5999999</v>
      </c>
      <c r="AG225">
        <v>124580.36</v>
      </c>
      <c r="AH225">
        <v>1.1000000000000001</v>
      </c>
      <c r="AI225">
        <v>31389.1</v>
      </c>
      <c r="AJ225">
        <v>24.99</v>
      </c>
      <c r="AK225">
        <v>0</v>
      </c>
      <c r="AL225">
        <v>0.28100000000000003</v>
      </c>
      <c r="AM225">
        <v>19426.689999999999</v>
      </c>
      <c r="AN225">
        <v>817.7</v>
      </c>
      <c r="AO225">
        <v>418.28</v>
      </c>
      <c r="AP225">
        <v>342027.56</v>
      </c>
      <c r="AQ225">
        <v>1562912.71</v>
      </c>
      <c r="AR225" t="s">
        <v>61</v>
      </c>
      <c r="AS225" t="s">
        <v>61</v>
      </c>
      <c r="AT225" t="s">
        <v>62</v>
      </c>
      <c r="AU225" t="s">
        <v>63</v>
      </c>
    </row>
    <row r="226" spans="1:47" x14ac:dyDescent="0.25">
      <c r="A226" t="s">
        <v>600</v>
      </c>
      <c r="B226">
        <v>2021</v>
      </c>
      <c r="C226">
        <v>9</v>
      </c>
      <c r="D226" t="s">
        <v>89</v>
      </c>
      <c r="E226" s="1">
        <v>44458</v>
      </c>
      <c r="F226" s="1">
        <v>44469</v>
      </c>
      <c r="G226">
        <v>11</v>
      </c>
      <c r="H226">
        <v>9.8000000000000007</v>
      </c>
      <c r="I226" t="s">
        <v>65</v>
      </c>
      <c r="J226" t="s">
        <v>50</v>
      </c>
      <c r="K226" t="s">
        <v>120</v>
      </c>
      <c r="L226">
        <v>2710.1921000000002</v>
      </c>
      <c r="M226" t="s">
        <v>90</v>
      </c>
      <c r="N226" t="s">
        <v>81</v>
      </c>
      <c r="O226" t="s">
        <v>91</v>
      </c>
      <c r="P226" t="s">
        <v>128</v>
      </c>
      <c r="Q226" t="s">
        <v>131</v>
      </c>
      <c r="R226" t="s">
        <v>601</v>
      </c>
      <c r="S226" t="s">
        <v>123</v>
      </c>
      <c r="T226" t="s">
        <v>86</v>
      </c>
      <c r="U226" t="s">
        <v>228</v>
      </c>
      <c r="V226">
        <v>22707</v>
      </c>
      <c r="W226">
        <v>14991</v>
      </c>
      <c r="X226">
        <v>1.8</v>
      </c>
      <c r="Y226">
        <v>10.1</v>
      </c>
      <c r="Z226">
        <v>21370.87</v>
      </c>
      <c r="AB226">
        <v>18.75</v>
      </c>
      <c r="AC226">
        <v>400703.81</v>
      </c>
      <c r="AD226">
        <v>12958654.439999999</v>
      </c>
      <c r="AE226">
        <v>170.11</v>
      </c>
      <c r="AF226">
        <v>2204396706.79</v>
      </c>
      <c r="AG226">
        <v>159555.35</v>
      </c>
      <c r="AH226">
        <v>0.5</v>
      </c>
      <c r="AI226">
        <v>10767.22</v>
      </c>
      <c r="AJ226">
        <v>20.98</v>
      </c>
      <c r="AK226">
        <v>0</v>
      </c>
      <c r="AL226">
        <v>9.8000000000000004E-2</v>
      </c>
      <c r="AM226">
        <v>12699.48</v>
      </c>
      <c r="AN226">
        <v>362.6</v>
      </c>
      <c r="AO226">
        <v>444.99</v>
      </c>
      <c r="AP226">
        <v>161353.37</v>
      </c>
      <c r="AQ226">
        <v>745079.23</v>
      </c>
      <c r="AR226" t="s">
        <v>61</v>
      </c>
      <c r="AS226" t="s">
        <v>61</v>
      </c>
      <c r="AT226" t="s">
        <v>62</v>
      </c>
      <c r="AU226" t="s">
        <v>63</v>
      </c>
    </row>
    <row r="227" spans="1:47" x14ac:dyDescent="0.25">
      <c r="A227" t="s">
        <v>602</v>
      </c>
      <c r="B227">
        <v>2021</v>
      </c>
      <c r="C227">
        <v>3</v>
      </c>
      <c r="D227" t="s">
        <v>48</v>
      </c>
      <c r="E227" s="1">
        <v>44266</v>
      </c>
      <c r="F227" s="1">
        <v>44293</v>
      </c>
      <c r="G227">
        <v>27</v>
      </c>
      <c r="H227">
        <v>16</v>
      </c>
      <c r="I227" t="s">
        <v>65</v>
      </c>
      <c r="J227" t="s">
        <v>134</v>
      </c>
      <c r="K227" t="s">
        <v>135</v>
      </c>
      <c r="L227">
        <v>9999.0098999999991</v>
      </c>
      <c r="M227" t="s">
        <v>90</v>
      </c>
      <c r="N227" t="s">
        <v>69</v>
      </c>
      <c r="O227" t="s">
        <v>107</v>
      </c>
      <c r="P227" t="s">
        <v>100</v>
      </c>
      <c r="Q227" t="s">
        <v>230</v>
      </c>
      <c r="R227" t="s">
        <v>603</v>
      </c>
      <c r="S227" t="s">
        <v>137</v>
      </c>
      <c r="T227" t="s">
        <v>59</v>
      </c>
      <c r="U227" t="s">
        <v>96</v>
      </c>
      <c r="V227">
        <v>3028</v>
      </c>
      <c r="W227">
        <v>1902</v>
      </c>
      <c r="X227">
        <v>20.2</v>
      </c>
      <c r="Y227">
        <v>11.4</v>
      </c>
      <c r="Z227">
        <v>2644.99</v>
      </c>
      <c r="AB227">
        <v>35.909999999999997</v>
      </c>
      <c r="AC227">
        <v>94981.59</v>
      </c>
      <c r="AD227">
        <v>1059133.3500000001</v>
      </c>
      <c r="AE227">
        <v>171.08</v>
      </c>
      <c r="AF227">
        <v>181196533.52000001</v>
      </c>
      <c r="AG227">
        <v>81046.69</v>
      </c>
      <c r="AH227">
        <v>1.8</v>
      </c>
      <c r="AI227">
        <v>22831.91</v>
      </c>
      <c r="AJ227">
        <v>3.14</v>
      </c>
      <c r="AK227">
        <v>0</v>
      </c>
      <c r="AL227">
        <v>0.28199999999999997</v>
      </c>
      <c r="AM227">
        <v>2986.76</v>
      </c>
      <c r="AN227">
        <v>1136.5999999999999</v>
      </c>
      <c r="AO227">
        <v>576.30999999999995</v>
      </c>
      <c r="AP227">
        <v>655033.94999999995</v>
      </c>
      <c r="AQ227">
        <v>856880.9</v>
      </c>
      <c r="AR227" t="s">
        <v>124</v>
      </c>
      <c r="AS227" t="s">
        <v>61</v>
      </c>
      <c r="AT227" t="s">
        <v>62</v>
      </c>
      <c r="AU227" t="s">
        <v>63</v>
      </c>
    </row>
    <row r="228" spans="1:47" x14ac:dyDescent="0.25">
      <c r="A228" t="s">
        <v>604</v>
      </c>
      <c r="B228">
        <v>2020</v>
      </c>
      <c r="C228">
        <v>2</v>
      </c>
      <c r="D228" t="s">
        <v>48</v>
      </c>
      <c r="E228" s="1">
        <v>43883</v>
      </c>
      <c r="F228" s="1">
        <v>43916</v>
      </c>
      <c r="G228">
        <v>33</v>
      </c>
      <c r="H228">
        <v>14.4</v>
      </c>
      <c r="I228" t="s">
        <v>49</v>
      </c>
      <c r="J228" t="s">
        <v>66</v>
      </c>
      <c r="K228" t="s">
        <v>251</v>
      </c>
      <c r="L228">
        <v>8543.7000000000007</v>
      </c>
      <c r="M228" t="s">
        <v>98</v>
      </c>
      <c r="N228" t="s">
        <v>168</v>
      </c>
      <c r="O228" t="s">
        <v>99</v>
      </c>
      <c r="P228" t="s">
        <v>154</v>
      </c>
      <c r="Q228" t="s">
        <v>226</v>
      </c>
      <c r="R228" t="s">
        <v>605</v>
      </c>
      <c r="S228" t="s">
        <v>156</v>
      </c>
      <c r="T228" t="s">
        <v>131</v>
      </c>
      <c r="U228" t="s">
        <v>181</v>
      </c>
      <c r="V228">
        <v>26796</v>
      </c>
      <c r="W228">
        <v>19890</v>
      </c>
      <c r="X228">
        <v>1.7</v>
      </c>
      <c r="Y228">
        <v>13.7</v>
      </c>
      <c r="Z228">
        <v>23582.89</v>
      </c>
      <c r="AA228">
        <v>1684</v>
      </c>
      <c r="AB228">
        <v>1926.75</v>
      </c>
      <c r="AC228">
        <v>3244647</v>
      </c>
      <c r="AD228">
        <v>25419761.300000001</v>
      </c>
      <c r="AE228">
        <v>158.19</v>
      </c>
      <c r="AF228">
        <v>4021152040.0500002</v>
      </c>
      <c r="AG228">
        <v>209311.76</v>
      </c>
      <c r="AH228">
        <v>2.8</v>
      </c>
      <c r="AI228">
        <v>40122.58</v>
      </c>
      <c r="AJ228">
        <v>23.33</v>
      </c>
      <c r="AK228">
        <v>5930430.3099999996</v>
      </c>
      <c r="AL228">
        <v>0.13</v>
      </c>
      <c r="AM228">
        <v>33045.69</v>
      </c>
      <c r="AN228">
        <v>1390.6</v>
      </c>
      <c r="AO228">
        <v>477.02</v>
      </c>
      <c r="AP228">
        <v>663344.01</v>
      </c>
      <c r="AQ228">
        <v>4190471.04</v>
      </c>
      <c r="AR228" t="s">
        <v>61</v>
      </c>
      <c r="AS228" t="s">
        <v>61</v>
      </c>
      <c r="AT228" t="s">
        <v>62</v>
      </c>
      <c r="AU228" t="s">
        <v>63</v>
      </c>
    </row>
    <row r="229" spans="1:47" x14ac:dyDescent="0.25">
      <c r="A229" t="s">
        <v>606</v>
      </c>
      <c r="B229">
        <v>2025</v>
      </c>
      <c r="C229">
        <v>3</v>
      </c>
      <c r="D229" t="s">
        <v>48</v>
      </c>
      <c r="E229" s="1">
        <v>45732</v>
      </c>
      <c r="F229" s="1">
        <v>45738</v>
      </c>
      <c r="G229">
        <v>6</v>
      </c>
      <c r="H229">
        <v>15.1</v>
      </c>
      <c r="I229" t="s">
        <v>65</v>
      </c>
      <c r="J229" t="s">
        <v>239</v>
      </c>
      <c r="K229" t="s">
        <v>270</v>
      </c>
      <c r="L229">
        <v>2710.1990999999998</v>
      </c>
      <c r="M229" t="s">
        <v>90</v>
      </c>
      <c r="N229" t="s">
        <v>81</v>
      </c>
      <c r="O229" t="s">
        <v>54</v>
      </c>
      <c r="P229" t="s">
        <v>226</v>
      </c>
      <c r="Q229" t="s">
        <v>174</v>
      </c>
      <c r="R229" t="s">
        <v>607</v>
      </c>
      <c r="S229" t="s">
        <v>142</v>
      </c>
      <c r="T229" t="s">
        <v>95</v>
      </c>
      <c r="U229" t="s">
        <v>166</v>
      </c>
      <c r="V229">
        <v>75081</v>
      </c>
      <c r="W229">
        <v>52046</v>
      </c>
      <c r="X229">
        <v>1.2</v>
      </c>
      <c r="Y229">
        <v>11.9</v>
      </c>
      <c r="Z229">
        <v>58164.92</v>
      </c>
      <c r="AB229">
        <v>43.26</v>
      </c>
      <c r="AC229">
        <v>2516214.44</v>
      </c>
      <c r="AD229">
        <v>63770273.340000004</v>
      </c>
      <c r="AE229">
        <v>282.39</v>
      </c>
      <c r="AF229">
        <v>18008087488.48</v>
      </c>
      <c r="AG229">
        <v>80204.2</v>
      </c>
      <c r="AH229">
        <v>0.7</v>
      </c>
      <c r="AI229">
        <v>10922.54</v>
      </c>
      <c r="AJ229">
        <v>15.57</v>
      </c>
      <c r="AK229">
        <v>0</v>
      </c>
      <c r="AL229">
        <v>0.34699999999999998</v>
      </c>
      <c r="AM229">
        <v>221282.85</v>
      </c>
      <c r="AN229">
        <v>171.6</v>
      </c>
      <c r="AO229">
        <v>381.58</v>
      </c>
      <c r="AP229">
        <v>65479.13</v>
      </c>
      <c r="AQ229">
        <v>2894103.16</v>
      </c>
      <c r="AR229" t="s">
        <v>61</v>
      </c>
      <c r="AS229" t="s">
        <v>61</v>
      </c>
      <c r="AT229" t="s">
        <v>62</v>
      </c>
      <c r="AU229" t="s">
        <v>63</v>
      </c>
    </row>
    <row r="230" spans="1:47" x14ac:dyDescent="0.25">
      <c r="A230" t="s">
        <v>608</v>
      </c>
      <c r="B230">
        <v>2024</v>
      </c>
      <c r="C230">
        <v>11</v>
      </c>
      <c r="D230" t="s">
        <v>119</v>
      </c>
      <c r="E230" s="1">
        <v>45623</v>
      </c>
      <c r="F230" s="1">
        <v>45636</v>
      </c>
      <c r="G230">
        <v>13</v>
      </c>
      <c r="H230">
        <v>12.9</v>
      </c>
      <c r="I230" t="s">
        <v>65</v>
      </c>
      <c r="J230" t="s">
        <v>50</v>
      </c>
      <c r="K230" t="s">
        <v>51</v>
      </c>
      <c r="L230">
        <v>2709</v>
      </c>
      <c r="M230" t="s">
        <v>52</v>
      </c>
      <c r="N230" t="s">
        <v>69</v>
      </c>
      <c r="O230" t="s">
        <v>99</v>
      </c>
      <c r="P230" t="s">
        <v>226</v>
      </c>
      <c r="Q230" t="s">
        <v>196</v>
      </c>
      <c r="R230" t="s">
        <v>609</v>
      </c>
      <c r="S230" t="s">
        <v>170</v>
      </c>
      <c r="T230" t="s">
        <v>86</v>
      </c>
      <c r="U230" t="s">
        <v>132</v>
      </c>
      <c r="V230">
        <v>92233</v>
      </c>
      <c r="W230">
        <v>53731</v>
      </c>
      <c r="X230">
        <v>3.2</v>
      </c>
      <c r="Y230">
        <v>12.7</v>
      </c>
      <c r="Z230">
        <v>86567.89</v>
      </c>
      <c r="AB230">
        <v>15.05</v>
      </c>
      <c r="AC230">
        <v>1302846.74</v>
      </c>
      <c r="AD230">
        <v>5814765.1699999999</v>
      </c>
      <c r="AE230">
        <v>281.35000000000002</v>
      </c>
      <c r="AF230">
        <v>1635984180.5799999</v>
      </c>
      <c r="AG230">
        <v>234838.86</v>
      </c>
      <c r="AH230">
        <v>0</v>
      </c>
      <c r="AI230">
        <v>0</v>
      </c>
      <c r="AJ230">
        <v>3.76</v>
      </c>
      <c r="AK230">
        <v>0</v>
      </c>
      <c r="AL230">
        <v>0.34</v>
      </c>
      <c r="AM230">
        <v>19770.2</v>
      </c>
      <c r="AN230">
        <v>455.8</v>
      </c>
      <c r="AO230">
        <v>448.66</v>
      </c>
      <c r="AP230">
        <v>204499.23</v>
      </c>
      <c r="AQ230">
        <v>1761955.03</v>
      </c>
      <c r="AR230" t="s">
        <v>61</v>
      </c>
      <c r="AS230" t="s">
        <v>61</v>
      </c>
      <c r="AT230" t="s">
        <v>62</v>
      </c>
      <c r="AU230" t="s">
        <v>63</v>
      </c>
    </row>
    <row r="231" spans="1:47" x14ac:dyDescent="0.25">
      <c r="A231" t="s">
        <v>610</v>
      </c>
      <c r="B231">
        <v>2020</v>
      </c>
      <c r="C231">
        <v>8</v>
      </c>
      <c r="D231" t="s">
        <v>89</v>
      </c>
      <c r="E231" s="1">
        <v>44071</v>
      </c>
      <c r="F231" s="1">
        <v>44081</v>
      </c>
      <c r="G231">
        <v>10</v>
      </c>
      <c r="H231">
        <v>1.1000000000000001</v>
      </c>
      <c r="I231" t="s">
        <v>49</v>
      </c>
      <c r="J231" t="s">
        <v>50</v>
      </c>
      <c r="K231" t="s">
        <v>51</v>
      </c>
      <c r="L231">
        <v>2709</v>
      </c>
      <c r="M231" t="s">
        <v>52</v>
      </c>
      <c r="N231" t="s">
        <v>106</v>
      </c>
      <c r="O231" t="s">
        <v>189</v>
      </c>
      <c r="P231" t="s">
        <v>140</v>
      </c>
      <c r="Q231" t="s">
        <v>92</v>
      </c>
      <c r="R231" t="s">
        <v>611</v>
      </c>
      <c r="S231" t="s">
        <v>170</v>
      </c>
      <c r="T231" t="s">
        <v>131</v>
      </c>
      <c r="U231" t="s">
        <v>60</v>
      </c>
      <c r="V231">
        <v>110706</v>
      </c>
      <c r="W231">
        <v>62119</v>
      </c>
      <c r="X231">
        <v>19.2</v>
      </c>
      <c r="Y231">
        <v>12.5</v>
      </c>
      <c r="Z231">
        <v>88257.62</v>
      </c>
      <c r="AB231">
        <v>25.87</v>
      </c>
      <c r="AC231">
        <v>2283224.63</v>
      </c>
      <c r="AD231">
        <v>7727837.21</v>
      </c>
      <c r="AE231">
        <v>165.54</v>
      </c>
      <c r="AF231">
        <v>1279266171.74</v>
      </c>
      <c r="AG231">
        <v>150804.41</v>
      </c>
      <c r="AH231">
        <v>0</v>
      </c>
      <c r="AI231">
        <v>0</v>
      </c>
      <c r="AJ231">
        <v>5.31</v>
      </c>
      <c r="AK231">
        <v>410348.16</v>
      </c>
      <c r="AL231">
        <v>0.249</v>
      </c>
      <c r="AM231">
        <v>19242.310000000001</v>
      </c>
      <c r="AN231">
        <v>311</v>
      </c>
      <c r="AO231">
        <v>703.83</v>
      </c>
      <c r="AP231">
        <v>218891.13</v>
      </c>
      <c r="AQ231">
        <v>2672162.48</v>
      </c>
      <c r="AR231" t="s">
        <v>61</v>
      </c>
      <c r="AS231" t="s">
        <v>61</v>
      </c>
      <c r="AT231" t="s">
        <v>62</v>
      </c>
      <c r="AU231" t="s">
        <v>63</v>
      </c>
    </row>
    <row r="232" spans="1:47" x14ac:dyDescent="0.25">
      <c r="A232" t="s">
        <v>612</v>
      </c>
      <c r="B232">
        <v>2020</v>
      </c>
      <c r="C232">
        <v>7</v>
      </c>
      <c r="D232" t="s">
        <v>89</v>
      </c>
      <c r="E232" s="1">
        <v>44019</v>
      </c>
      <c r="F232" s="1">
        <v>44033</v>
      </c>
      <c r="G232">
        <v>14</v>
      </c>
      <c r="H232">
        <v>15.7</v>
      </c>
      <c r="I232" t="s">
        <v>65</v>
      </c>
      <c r="J232" t="s">
        <v>66</v>
      </c>
      <c r="K232" t="s">
        <v>248</v>
      </c>
      <c r="L232">
        <v>9999</v>
      </c>
      <c r="M232" t="s">
        <v>114</v>
      </c>
      <c r="N232" t="s">
        <v>168</v>
      </c>
      <c r="O232" t="s">
        <v>91</v>
      </c>
      <c r="P232" t="s">
        <v>70</v>
      </c>
      <c r="Q232" t="s">
        <v>257</v>
      </c>
      <c r="R232" t="s">
        <v>613</v>
      </c>
      <c r="S232" t="s">
        <v>156</v>
      </c>
      <c r="T232" t="s">
        <v>59</v>
      </c>
      <c r="U232" t="s">
        <v>228</v>
      </c>
      <c r="V232">
        <v>26519</v>
      </c>
      <c r="W232">
        <v>15221</v>
      </c>
      <c r="X232">
        <v>20.9</v>
      </c>
      <c r="Y232">
        <v>13</v>
      </c>
      <c r="Z232">
        <v>22911.26</v>
      </c>
      <c r="AA232">
        <v>1636</v>
      </c>
      <c r="AB232">
        <v>4118.54</v>
      </c>
      <c r="AC232">
        <v>6737931.4400000004</v>
      </c>
      <c r="AD232">
        <v>48532692.950000003</v>
      </c>
      <c r="AE232">
        <v>164.91</v>
      </c>
      <c r="AF232">
        <v>8003526394.3800001</v>
      </c>
      <c r="AG232">
        <v>78833.8</v>
      </c>
      <c r="AH232">
        <v>0</v>
      </c>
      <c r="AJ232">
        <v>13.29</v>
      </c>
      <c r="AK232">
        <v>0</v>
      </c>
      <c r="AL232">
        <v>0.13600000000000001</v>
      </c>
      <c r="AM232">
        <v>66004.460000000006</v>
      </c>
      <c r="AN232">
        <v>378</v>
      </c>
      <c r="AO232">
        <v>588.42999999999995</v>
      </c>
      <c r="AP232">
        <v>222426.54</v>
      </c>
      <c r="AQ232">
        <v>7105196.2400000002</v>
      </c>
      <c r="AR232" t="s">
        <v>61</v>
      </c>
      <c r="AS232" t="s">
        <v>61</v>
      </c>
      <c r="AT232" t="s">
        <v>62</v>
      </c>
      <c r="AU232" t="s">
        <v>63</v>
      </c>
    </row>
    <row r="233" spans="1:47" x14ac:dyDescent="0.25">
      <c r="A233" t="s">
        <v>614</v>
      </c>
      <c r="B233">
        <v>2022</v>
      </c>
      <c r="C233">
        <v>10</v>
      </c>
      <c r="D233" t="s">
        <v>119</v>
      </c>
      <c r="E233" s="1">
        <v>44849</v>
      </c>
      <c r="F233" s="1">
        <v>44871</v>
      </c>
      <c r="G233">
        <v>22</v>
      </c>
      <c r="H233">
        <v>17.399999999999999</v>
      </c>
      <c r="I233" t="s">
        <v>65</v>
      </c>
      <c r="J233" t="s">
        <v>112</v>
      </c>
      <c r="K233" t="s">
        <v>340</v>
      </c>
      <c r="L233">
        <v>7208.39</v>
      </c>
      <c r="M233" t="s">
        <v>68</v>
      </c>
      <c r="N233" t="s">
        <v>106</v>
      </c>
      <c r="O233" t="s">
        <v>54</v>
      </c>
      <c r="P233" t="s">
        <v>184</v>
      </c>
      <c r="Q233" t="s">
        <v>159</v>
      </c>
      <c r="R233" t="s">
        <v>615</v>
      </c>
      <c r="S233" t="s">
        <v>73</v>
      </c>
      <c r="T233" t="s">
        <v>102</v>
      </c>
      <c r="U233" t="s">
        <v>143</v>
      </c>
      <c r="V233">
        <v>9421</v>
      </c>
      <c r="W233">
        <v>6936</v>
      </c>
      <c r="X233">
        <v>16.8</v>
      </c>
      <c r="Y233">
        <v>15.4</v>
      </c>
      <c r="Z233">
        <v>7639.97</v>
      </c>
      <c r="AB233">
        <v>17.43</v>
      </c>
      <c r="AC233">
        <v>133164.68</v>
      </c>
      <c r="AD233">
        <v>3093576.65</v>
      </c>
      <c r="AE233">
        <v>215.47</v>
      </c>
      <c r="AF233">
        <v>666572960.77999997</v>
      </c>
      <c r="AG233">
        <v>227067.06</v>
      </c>
      <c r="AH233">
        <v>0</v>
      </c>
      <c r="AI233">
        <v>0</v>
      </c>
      <c r="AJ233">
        <v>14.17</v>
      </c>
      <c r="AK233">
        <v>0</v>
      </c>
      <c r="AL233">
        <v>0.247</v>
      </c>
      <c r="AM233">
        <v>7641.13</v>
      </c>
      <c r="AN233">
        <v>681.6</v>
      </c>
      <c r="AO233">
        <v>480.72</v>
      </c>
      <c r="AP233">
        <v>327658.75</v>
      </c>
      <c r="AQ233">
        <v>695531.62</v>
      </c>
      <c r="AR233" t="s">
        <v>61</v>
      </c>
      <c r="AS233" t="s">
        <v>61</v>
      </c>
      <c r="AT233" t="s">
        <v>62</v>
      </c>
      <c r="AU233" t="s">
        <v>63</v>
      </c>
    </row>
    <row r="234" spans="1:47" x14ac:dyDescent="0.25">
      <c r="A234" t="s">
        <v>616</v>
      </c>
      <c r="B234">
        <v>2023</v>
      </c>
      <c r="C234">
        <v>2</v>
      </c>
      <c r="D234" t="s">
        <v>48</v>
      </c>
      <c r="E234" s="1">
        <v>44970</v>
      </c>
      <c r="F234" s="1">
        <v>44983</v>
      </c>
      <c r="G234">
        <v>13</v>
      </c>
      <c r="H234">
        <v>15.8</v>
      </c>
      <c r="I234" t="s">
        <v>49</v>
      </c>
      <c r="J234" t="s">
        <v>66</v>
      </c>
      <c r="K234" t="s">
        <v>251</v>
      </c>
      <c r="L234">
        <v>8543.7000000000007</v>
      </c>
      <c r="M234" t="s">
        <v>68</v>
      </c>
      <c r="N234" t="s">
        <v>81</v>
      </c>
      <c r="O234" t="s">
        <v>189</v>
      </c>
      <c r="P234" t="s">
        <v>127</v>
      </c>
      <c r="Q234" t="s">
        <v>100</v>
      </c>
      <c r="R234" t="s">
        <v>297</v>
      </c>
      <c r="S234" t="s">
        <v>156</v>
      </c>
      <c r="T234" t="s">
        <v>74</v>
      </c>
      <c r="U234" t="s">
        <v>132</v>
      </c>
      <c r="V234">
        <v>5757</v>
      </c>
      <c r="W234">
        <v>3851</v>
      </c>
      <c r="X234">
        <v>2.6</v>
      </c>
      <c r="Y234">
        <v>13.2</v>
      </c>
      <c r="Z234">
        <v>5216.22</v>
      </c>
      <c r="AA234">
        <v>372</v>
      </c>
      <c r="AB234">
        <v>3771.51</v>
      </c>
      <c r="AC234">
        <v>1403001.72</v>
      </c>
      <c r="AD234">
        <v>21720966.030000001</v>
      </c>
      <c r="AE234">
        <v>281.04000000000002</v>
      </c>
      <c r="AF234">
        <v>6104460293.0699997</v>
      </c>
      <c r="AG234">
        <v>150561.48000000001</v>
      </c>
      <c r="AH234">
        <v>0</v>
      </c>
      <c r="AI234">
        <v>0</v>
      </c>
      <c r="AJ234">
        <v>0.81</v>
      </c>
      <c r="AK234">
        <v>175939.82</v>
      </c>
      <c r="AL234">
        <v>0.248</v>
      </c>
      <c r="AM234">
        <v>53868</v>
      </c>
      <c r="AN234">
        <v>248.7</v>
      </c>
      <c r="AO234">
        <v>419.01</v>
      </c>
      <c r="AP234">
        <v>104207.79</v>
      </c>
      <c r="AQ234">
        <v>1711638.99</v>
      </c>
      <c r="AR234" t="s">
        <v>61</v>
      </c>
      <c r="AS234" t="s">
        <v>61</v>
      </c>
      <c r="AT234" t="s">
        <v>62</v>
      </c>
      <c r="AU234" t="s">
        <v>63</v>
      </c>
    </row>
    <row r="235" spans="1:47" x14ac:dyDescent="0.25">
      <c r="A235" t="s">
        <v>617</v>
      </c>
      <c r="B235">
        <v>2020</v>
      </c>
      <c r="C235">
        <v>3</v>
      </c>
      <c r="D235" t="s">
        <v>48</v>
      </c>
      <c r="E235" s="1">
        <v>43903</v>
      </c>
      <c r="F235" s="1">
        <v>43918</v>
      </c>
      <c r="G235">
        <v>15</v>
      </c>
      <c r="H235">
        <v>2</v>
      </c>
      <c r="I235" t="s">
        <v>49</v>
      </c>
      <c r="J235" t="s">
        <v>66</v>
      </c>
      <c r="K235" t="s">
        <v>251</v>
      </c>
      <c r="L235">
        <v>8543.7000000000007</v>
      </c>
      <c r="M235" t="s">
        <v>98</v>
      </c>
      <c r="N235" t="s">
        <v>53</v>
      </c>
      <c r="O235" t="s">
        <v>91</v>
      </c>
      <c r="P235" t="s">
        <v>159</v>
      </c>
      <c r="Q235" t="s">
        <v>92</v>
      </c>
      <c r="R235" t="s">
        <v>209</v>
      </c>
      <c r="S235" t="s">
        <v>156</v>
      </c>
      <c r="T235" t="s">
        <v>59</v>
      </c>
      <c r="U235" t="s">
        <v>228</v>
      </c>
      <c r="V235">
        <v>21143</v>
      </c>
      <c r="W235">
        <v>13098</v>
      </c>
      <c r="X235">
        <v>11.3</v>
      </c>
      <c r="Y235">
        <v>12.7</v>
      </c>
      <c r="Z235">
        <v>16359.49</v>
      </c>
      <c r="AA235">
        <v>1168</v>
      </c>
      <c r="AB235">
        <v>1544.7</v>
      </c>
      <c r="AC235">
        <v>1804209.6</v>
      </c>
      <c r="AD235">
        <v>77559196.930000007</v>
      </c>
      <c r="AE235">
        <v>166.19</v>
      </c>
      <c r="AF235">
        <v>12889562937.799999</v>
      </c>
      <c r="AG235">
        <v>246138.29</v>
      </c>
      <c r="AH235">
        <v>0.4</v>
      </c>
      <c r="AI235">
        <v>6004.45</v>
      </c>
      <c r="AJ235">
        <v>1.32</v>
      </c>
      <c r="AK235">
        <v>1023781.4</v>
      </c>
      <c r="AL235">
        <v>0.25800000000000001</v>
      </c>
      <c r="AM235">
        <v>200102.73</v>
      </c>
      <c r="AN235">
        <v>360.9</v>
      </c>
      <c r="AO235">
        <v>595.59</v>
      </c>
      <c r="AP235">
        <v>214948.43</v>
      </c>
      <c r="AQ235">
        <v>2471403.5</v>
      </c>
      <c r="AR235" t="s">
        <v>61</v>
      </c>
      <c r="AS235" t="s">
        <v>124</v>
      </c>
      <c r="AT235" t="s">
        <v>62</v>
      </c>
      <c r="AU235" t="s">
        <v>63</v>
      </c>
    </row>
    <row r="236" spans="1:47" x14ac:dyDescent="0.25">
      <c r="A236" t="s">
        <v>618</v>
      </c>
      <c r="B236">
        <v>2020</v>
      </c>
      <c r="C236">
        <v>8</v>
      </c>
      <c r="D236" t="s">
        <v>89</v>
      </c>
      <c r="E236" s="1">
        <v>44053</v>
      </c>
      <c r="F236" s="1">
        <v>44065</v>
      </c>
      <c r="G236">
        <v>12</v>
      </c>
      <c r="H236">
        <v>2.7</v>
      </c>
      <c r="I236" t="s">
        <v>65</v>
      </c>
      <c r="J236" t="s">
        <v>239</v>
      </c>
      <c r="K236" t="s">
        <v>270</v>
      </c>
      <c r="L236">
        <v>2710.1990999999998</v>
      </c>
      <c r="M236" t="s">
        <v>90</v>
      </c>
      <c r="N236" t="s">
        <v>106</v>
      </c>
      <c r="O236" t="s">
        <v>54</v>
      </c>
      <c r="P236" t="s">
        <v>82</v>
      </c>
      <c r="Q236" t="s">
        <v>257</v>
      </c>
      <c r="R236" t="s">
        <v>619</v>
      </c>
      <c r="S236" t="s">
        <v>142</v>
      </c>
      <c r="T236" t="s">
        <v>131</v>
      </c>
      <c r="U236" t="s">
        <v>132</v>
      </c>
      <c r="V236">
        <v>39268</v>
      </c>
      <c r="W236">
        <v>23239</v>
      </c>
      <c r="X236">
        <v>8.9</v>
      </c>
      <c r="Y236">
        <v>15</v>
      </c>
      <c r="Z236">
        <v>31378.62</v>
      </c>
      <c r="AB236">
        <v>31.06</v>
      </c>
      <c r="AC236">
        <v>974619.94</v>
      </c>
      <c r="AD236">
        <v>19557980.059999999</v>
      </c>
      <c r="AE236">
        <v>166.24</v>
      </c>
      <c r="AF236">
        <v>3251318605.1700001</v>
      </c>
      <c r="AG236">
        <v>207863.6</v>
      </c>
      <c r="AH236">
        <v>0</v>
      </c>
      <c r="AI236">
        <v>0</v>
      </c>
      <c r="AJ236">
        <v>11.67</v>
      </c>
      <c r="AK236">
        <v>0</v>
      </c>
      <c r="AL236">
        <v>0.19500000000000001</v>
      </c>
      <c r="AM236">
        <v>38138.06</v>
      </c>
      <c r="AN236">
        <v>286.2</v>
      </c>
      <c r="AO236">
        <v>502.4</v>
      </c>
      <c r="AP236">
        <v>143786.88</v>
      </c>
      <c r="AQ236">
        <v>1364408.48</v>
      </c>
      <c r="AR236" t="s">
        <v>61</v>
      </c>
      <c r="AS236" t="s">
        <v>61</v>
      </c>
      <c r="AT236" t="s">
        <v>62</v>
      </c>
      <c r="AU236" t="s">
        <v>63</v>
      </c>
    </row>
    <row r="237" spans="1:47" x14ac:dyDescent="0.25">
      <c r="A237" t="s">
        <v>620</v>
      </c>
      <c r="B237">
        <v>2025</v>
      </c>
      <c r="C237">
        <v>11</v>
      </c>
      <c r="D237" t="s">
        <v>119</v>
      </c>
      <c r="E237" s="1">
        <v>45969</v>
      </c>
      <c r="F237" s="1">
        <v>45987</v>
      </c>
      <c r="G237">
        <v>18</v>
      </c>
      <c r="H237">
        <v>11.6</v>
      </c>
      <c r="I237" t="s">
        <v>65</v>
      </c>
      <c r="J237" t="s">
        <v>78</v>
      </c>
      <c r="K237" t="s">
        <v>79</v>
      </c>
      <c r="L237">
        <v>1005.9</v>
      </c>
      <c r="M237" t="s">
        <v>80</v>
      </c>
      <c r="N237" t="s">
        <v>106</v>
      </c>
      <c r="O237" t="s">
        <v>54</v>
      </c>
      <c r="P237" t="s">
        <v>226</v>
      </c>
      <c r="Q237" t="s">
        <v>150</v>
      </c>
      <c r="R237" t="s">
        <v>621</v>
      </c>
      <c r="S237" t="s">
        <v>85</v>
      </c>
      <c r="T237" t="s">
        <v>148</v>
      </c>
      <c r="U237" t="s">
        <v>213</v>
      </c>
      <c r="V237">
        <v>56828</v>
      </c>
      <c r="W237">
        <v>39027</v>
      </c>
      <c r="X237">
        <v>23.4</v>
      </c>
      <c r="Y237">
        <v>12.4</v>
      </c>
      <c r="Z237">
        <v>52635.360000000001</v>
      </c>
      <c r="AB237">
        <v>39.18</v>
      </c>
      <c r="AC237">
        <v>2062253.4</v>
      </c>
      <c r="AD237">
        <v>34010337.859999999</v>
      </c>
      <c r="AE237">
        <v>279.58999999999997</v>
      </c>
      <c r="AF237">
        <v>9508950362.2800007</v>
      </c>
      <c r="AG237">
        <v>86272.18</v>
      </c>
      <c r="AH237">
        <v>0</v>
      </c>
      <c r="AI237">
        <v>0</v>
      </c>
      <c r="AJ237">
        <v>0.82</v>
      </c>
      <c r="AK237">
        <v>0</v>
      </c>
      <c r="AL237">
        <v>0.193</v>
      </c>
      <c r="AM237">
        <v>65639.95</v>
      </c>
      <c r="AN237">
        <v>386.1</v>
      </c>
      <c r="AO237">
        <v>612.55999999999995</v>
      </c>
      <c r="AP237">
        <v>236509.42</v>
      </c>
      <c r="AQ237">
        <v>2450674.9500000002</v>
      </c>
      <c r="AR237" t="s">
        <v>61</v>
      </c>
      <c r="AS237" t="s">
        <v>61</v>
      </c>
      <c r="AT237" t="s">
        <v>62</v>
      </c>
      <c r="AU237" t="s">
        <v>63</v>
      </c>
    </row>
    <row r="238" spans="1:47" x14ac:dyDescent="0.25">
      <c r="A238" t="s">
        <v>622</v>
      </c>
      <c r="B238">
        <v>2022</v>
      </c>
      <c r="C238">
        <v>2</v>
      </c>
      <c r="D238" t="s">
        <v>48</v>
      </c>
      <c r="E238" s="1">
        <v>44611</v>
      </c>
      <c r="F238" s="1">
        <v>44640</v>
      </c>
      <c r="G238">
        <v>29</v>
      </c>
      <c r="H238">
        <v>12</v>
      </c>
      <c r="I238" t="s">
        <v>65</v>
      </c>
      <c r="J238" t="s">
        <v>239</v>
      </c>
      <c r="K238" t="s">
        <v>240</v>
      </c>
      <c r="L238">
        <v>3105.2</v>
      </c>
      <c r="M238" t="s">
        <v>52</v>
      </c>
      <c r="N238" t="s">
        <v>69</v>
      </c>
      <c r="O238" t="s">
        <v>54</v>
      </c>
      <c r="P238" t="s">
        <v>184</v>
      </c>
      <c r="Q238" t="s">
        <v>140</v>
      </c>
      <c r="R238" t="s">
        <v>623</v>
      </c>
      <c r="S238" t="s">
        <v>161</v>
      </c>
      <c r="T238" t="s">
        <v>86</v>
      </c>
      <c r="U238" t="s">
        <v>87</v>
      </c>
      <c r="V238">
        <v>41839</v>
      </c>
      <c r="W238">
        <v>25979</v>
      </c>
      <c r="X238">
        <v>2.8</v>
      </c>
      <c r="Y238">
        <v>14.9</v>
      </c>
      <c r="Z238">
        <v>34423.019999999997</v>
      </c>
      <c r="AB238">
        <v>30.55</v>
      </c>
      <c r="AC238">
        <v>1051623.26</v>
      </c>
      <c r="AD238">
        <v>19677575.149999999</v>
      </c>
      <c r="AE238">
        <v>210.68</v>
      </c>
      <c r="AF238">
        <v>4145671532.5999999</v>
      </c>
      <c r="AG238">
        <v>113151.74</v>
      </c>
      <c r="AH238">
        <v>0.9</v>
      </c>
      <c r="AI238">
        <v>30005.119999999999</v>
      </c>
      <c r="AJ238">
        <v>10.08</v>
      </c>
      <c r="AK238">
        <v>0</v>
      </c>
      <c r="AL238">
        <v>0.3</v>
      </c>
      <c r="AM238">
        <v>59032.73</v>
      </c>
      <c r="AN238">
        <v>1144.7</v>
      </c>
      <c r="AO238">
        <v>499.38</v>
      </c>
      <c r="AP238">
        <v>571640.29</v>
      </c>
      <c r="AQ238">
        <v>1825453.14</v>
      </c>
      <c r="AR238" t="s">
        <v>61</v>
      </c>
      <c r="AS238" t="s">
        <v>61</v>
      </c>
      <c r="AT238" t="s">
        <v>62</v>
      </c>
      <c r="AU238" t="s">
        <v>63</v>
      </c>
    </row>
    <row r="239" spans="1:47" x14ac:dyDescent="0.25">
      <c r="A239" t="s">
        <v>624</v>
      </c>
      <c r="B239">
        <v>2025</v>
      </c>
      <c r="C239">
        <v>6</v>
      </c>
      <c r="D239" t="s">
        <v>77</v>
      </c>
      <c r="E239" s="1">
        <v>45809</v>
      </c>
      <c r="F239" s="1">
        <v>45832</v>
      </c>
      <c r="G239">
        <v>23</v>
      </c>
      <c r="H239">
        <v>4.0999999999999996</v>
      </c>
      <c r="I239" t="s">
        <v>65</v>
      </c>
      <c r="J239" t="s">
        <v>112</v>
      </c>
      <c r="K239" t="s">
        <v>340</v>
      </c>
      <c r="L239">
        <v>7208.39</v>
      </c>
      <c r="M239" t="s">
        <v>80</v>
      </c>
      <c r="N239" t="s">
        <v>69</v>
      </c>
      <c r="O239" t="s">
        <v>189</v>
      </c>
      <c r="P239" t="s">
        <v>56</v>
      </c>
      <c r="Q239" t="s">
        <v>164</v>
      </c>
      <c r="R239" t="s">
        <v>625</v>
      </c>
      <c r="S239" t="s">
        <v>73</v>
      </c>
      <c r="T239" t="s">
        <v>148</v>
      </c>
      <c r="U239" t="s">
        <v>259</v>
      </c>
      <c r="V239">
        <v>5678</v>
      </c>
      <c r="W239">
        <v>3329</v>
      </c>
      <c r="X239">
        <v>10.5</v>
      </c>
      <c r="Y239">
        <v>12.5</v>
      </c>
      <c r="Z239">
        <v>5319.37</v>
      </c>
      <c r="AB239">
        <v>15.49</v>
      </c>
      <c r="AC239">
        <v>82397.039999999994</v>
      </c>
      <c r="AD239">
        <v>3294870.97</v>
      </c>
      <c r="AE239">
        <v>279.13</v>
      </c>
      <c r="AF239">
        <v>919697333.86000001</v>
      </c>
      <c r="AG239">
        <v>173818.39</v>
      </c>
      <c r="AH239">
        <v>0</v>
      </c>
      <c r="AI239">
        <v>0</v>
      </c>
      <c r="AJ239">
        <v>20.68</v>
      </c>
      <c r="AK239">
        <v>0</v>
      </c>
      <c r="AL239">
        <v>6.3E-2</v>
      </c>
      <c r="AM239">
        <v>2075.77</v>
      </c>
      <c r="AN239">
        <v>499.7</v>
      </c>
      <c r="AO239">
        <v>701.73</v>
      </c>
      <c r="AP239">
        <v>350654.48</v>
      </c>
      <c r="AQ239">
        <v>608945.68000000005</v>
      </c>
      <c r="AR239" t="s">
        <v>61</v>
      </c>
      <c r="AS239" t="s">
        <v>61</v>
      </c>
      <c r="AT239" t="s">
        <v>62</v>
      </c>
      <c r="AU239" t="s">
        <v>63</v>
      </c>
    </row>
    <row r="240" spans="1:47" x14ac:dyDescent="0.25">
      <c r="A240" t="s">
        <v>626</v>
      </c>
      <c r="B240">
        <v>2023</v>
      </c>
      <c r="C240">
        <v>11</v>
      </c>
      <c r="D240" t="s">
        <v>119</v>
      </c>
      <c r="E240" s="1">
        <v>45235</v>
      </c>
      <c r="F240" s="1">
        <v>45256</v>
      </c>
      <c r="G240">
        <v>21</v>
      </c>
      <c r="H240">
        <v>9.1</v>
      </c>
      <c r="I240" t="s">
        <v>65</v>
      </c>
      <c r="J240" t="s">
        <v>134</v>
      </c>
      <c r="K240" t="s">
        <v>135</v>
      </c>
      <c r="L240">
        <v>9999.0098999999991</v>
      </c>
      <c r="M240" t="s">
        <v>80</v>
      </c>
      <c r="N240" t="s">
        <v>53</v>
      </c>
      <c r="O240" t="s">
        <v>99</v>
      </c>
      <c r="P240" t="s">
        <v>82</v>
      </c>
      <c r="Q240" t="s">
        <v>108</v>
      </c>
      <c r="R240" t="s">
        <v>627</v>
      </c>
      <c r="S240" t="s">
        <v>137</v>
      </c>
      <c r="T240" t="s">
        <v>59</v>
      </c>
      <c r="U240" t="s">
        <v>110</v>
      </c>
      <c r="V240">
        <v>11820</v>
      </c>
      <c r="W240">
        <v>7989</v>
      </c>
      <c r="X240">
        <v>16.2</v>
      </c>
      <c r="Y240">
        <v>14.1</v>
      </c>
      <c r="Z240">
        <v>9241.5300000000007</v>
      </c>
      <c r="AB240">
        <v>19.64</v>
      </c>
      <c r="AC240">
        <v>181503.65</v>
      </c>
      <c r="AD240">
        <v>6951294.04</v>
      </c>
      <c r="AE240">
        <v>287.31</v>
      </c>
      <c r="AF240">
        <v>1997176290.6300001</v>
      </c>
      <c r="AG240">
        <v>240157.73</v>
      </c>
      <c r="AI240">
        <v>33226.21</v>
      </c>
      <c r="AJ240">
        <v>18.809999999999999</v>
      </c>
      <c r="AK240">
        <v>0</v>
      </c>
      <c r="AL240">
        <v>0.20899999999999999</v>
      </c>
      <c r="AM240">
        <v>14528.2</v>
      </c>
      <c r="AN240">
        <v>674.9</v>
      </c>
      <c r="AO240">
        <v>642.6</v>
      </c>
      <c r="AP240">
        <v>433690.74</v>
      </c>
      <c r="AQ240">
        <v>903106.53</v>
      </c>
      <c r="AR240" t="s">
        <v>61</v>
      </c>
      <c r="AS240" t="s">
        <v>61</v>
      </c>
      <c r="AT240" t="s">
        <v>62</v>
      </c>
      <c r="AU240" t="s">
        <v>63</v>
      </c>
    </row>
    <row r="241" spans="1:47" x14ac:dyDescent="0.25">
      <c r="A241" t="s">
        <v>628</v>
      </c>
      <c r="B241">
        <v>2023</v>
      </c>
      <c r="C241">
        <v>4</v>
      </c>
      <c r="D241" t="s">
        <v>77</v>
      </c>
      <c r="E241" s="1">
        <v>45021</v>
      </c>
      <c r="F241" s="1">
        <v>45037</v>
      </c>
      <c r="G241">
        <v>16</v>
      </c>
      <c r="H241">
        <v>17.899999999999999</v>
      </c>
      <c r="I241" t="s">
        <v>49</v>
      </c>
      <c r="J241" t="s">
        <v>50</v>
      </c>
      <c r="K241" t="s">
        <v>120</v>
      </c>
      <c r="L241">
        <v>2710.1921000000002</v>
      </c>
      <c r="M241" t="s">
        <v>90</v>
      </c>
      <c r="N241" t="s">
        <v>69</v>
      </c>
      <c r="O241" t="s">
        <v>99</v>
      </c>
      <c r="P241" t="s">
        <v>108</v>
      </c>
      <c r="Q241" t="s">
        <v>56</v>
      </c>
      <c r="R241" t="s">
        <v>629</v>
      </c>
      <c r="S241" t="s">
        <v>142</v>
      </c>
      <c r="T241" t="s">
        <v>95</v>
      </c>
      <c r="U241" t="s">
        <v>259</v>
      </c>
      <c r="V241">
        <v>65367</v>
      </c>
      <c r="W241">
        <v>39235</v>
      </c>
      <c r="X241">
        <v>23</v>
      </c>
      <c r="Y241">
        <v>11.9</v>
      </c>
      <c r="Z241">
        <v>57101.22</v>
      </c>
      <c r="AB241">
        <v>16.829999999999998</v>
      </c>
      <c r="AC241">
        <v>961013.53</v>
      </c>
      <c r="AD241">
        <v>59935724.560000002</v>
      </c>
      <c r="AE241">
        <v>285.39999999999998</v>
      </c>
      <c r="AF241">
        <v>17105655789.42</v>
      </c>
      <c r="AG241">
        <v>213496.49</v>
      </c>
      <c r="AH241">
        <v>0.1</v>
      </c>
      <c r="AI241">
        <v>1964.51</v>
      </c>
      <c r="AJ241">
        <v>12.1</v>
      </c>
      <c r="AK241">
        <v>7252222.6699999999</v>
      </c>
      <c r="AL241">
        <v>0.20399999999999999</v>
      </c>
      <c r="AM241">
        <v>122268.88</v>
      </c>
      <c r="AN241">
        <v>606.70000000000005</v>
      </c>
      <c r="AO241">
        <v>480.08</v>
      </c>
      <c r="AP241">
        <v>291264.53999999998</v>
      </c>
      <c r="AQ241">
        <v>1590007.95</v>
      </c>
      <c r="AR241" t="s">
        <v>61</v>
      </c>
      <c r="AS241" t="s">
        <v>61</v>
      </c>
      <c r="AT241" t="s">
        <v>62</v>
      </c>
      <c r="AU241" t="s">
        <v>63</v>
      </c>
    </row>
    <row r="242" spans="1:47" x14ac:dyDescent="0.25">
      <c r="A242" t="s">
        <v>630</v>
      </c>
      <c r="B242">
        <v>2020</v>
      </c>
      <c r="C242">
        <v>2</v>
      </c>
      <c r="D242" t="s">
        <v>48</v>
      </c>
      <c r="E242" s="1">
        <v>43883</v>
      </c>
      <c r="F242" s="1">
        <v>43906</v>
      </c>
      <c r="G242">
        <v>23</v>
      </c>
      <c r="H242">
        <v>9</v>
      </c>
      <c r="I242" t="s">
        <v>65</v>
      </c>
      <c r="J242" t="s">
        <v>66</v>
      </c>
      <c r="K242" t="s">
        <v>245</v>
      </c>
      <c r="L242">
        <v>8905.9</v>
      </c>
      <c r="M242" t="s">
        <v>68</v>
      </c>
      <c r="N242" t="s">
        <v>168</v>
      </c>
      <c r="O242" t="s">
        <v>107</v>
      </c>
      <c r="P242" t="s">
        <v>226</v>
      </c>
      <c r="Q242" t="s">
        <v>71</v>
      </c>
      <c r="R242" t="s">
        <v>631</v>
      </c>
      <c r="S242" t="s">
        <v>73</v>
      </c>
      <c r="T242" t="s">
        <v>102</v>
      </c>
      <c r="U242" t="s">
        <v>87</v>
      </c>
      <c r="V242">
        <v>3057</v>
      </c>
      <c r="W242">
        <v>2260</v>
      </c>
      <c r="X242">
        <v>20.3</v>
      </c>
      <c r="Y242">
        <v>15.9</v>
      </c>
      <c r="Z242">
        <v>2510.5</v>
      </c>
      <c r="AB242">
        <v>20.98</v>
      </c>
      <c r="AC242">
        <v>52670.29</v>
      </c>
      <c r="AD242">
        <v>767560.27</v>
      </c>
      <c r="AE242">
        <v>167.78</v>
      </c>
      <c r="AF242">
        <v>128781262.09999999</v>
      </c>
      <c r="AG242">
        <v>241950.59</v>
      </c>
      <c r="AH242">
        <v>2.8</v>
      </c>
      <c r="AI242">
        <v>48542.94</v>
      </c>
      <c r="AJ242">
        <v>19.579999999999998</v>
      </c>
      <c r="AK242">
        <v>0</v>
      </c>
      <c r="AL242">
        <v>0.13</v>
      </c>
      <c r="AM242">
        <v>997.83</v>
      </c>
      <c r="AN242">
        <v>368.7</v>
      </c>
      <c r="AO242">
        <v>591.41</v>
      </c>
      <c r="AP242">
        <v>218052.87</v>
      </c>
      <c r="AQ242">
        <v>562214.52</v>
      </c>
      <c r="AR242" t="s">
        <v>61</v>
      </c>
      <c r="AS242" t="s">
        <v>61</v>
      </c>
      <c r="AT242" t="s">
        <v>62</v>
      </c>
      <c r="AU242" t="s">
        <v>117</v>
      </c>
    </row>
    <row r="243" spans="1:47" x14ac:dyDescent="0.25">
      <c r="A243" t="s">
        <v>632</v>
      </c>
      <c r="B243">
        <v>2026</v>
      </c>
      <c r="C243">
        <v>1</v>
      </c>
      <c r="D243" t="s">
        <v>48</v>
      </c>
      <c r="E243" s="1">
        <v>46047</v>
      </c>
      <c r="F243" s="1">
        <v>46053</v>
      </c>
      <c r="G243">
        <v>6</v>
      </c>
      <c r="H243">
        <v>9.3000000000000007</v>
      </c>
      <c r="I243" t="s">
        <v>65</v>
      </c>
      <c r="J243" t="s">
        <v>50</v>
      </c>
      <c r="K243" t="s">
        <v>223</v>
      </c>
      <c r="L243">
        <v>2710.1109999999999</v>
      </c>
      <c r="M243" t="s">
        <v>80</v>
      </c>
      <c r="N243" t="s">
        <v>168</v>
      </c>
      <c r="O243" t="s">
        <v>99</v>
      </c>
      <c r="P243" t="s">
        <v>184</v>
      </c>
      <c r="Q243" t="s">
        <v>204</v>
      </c>
      <c r="R243" t="s">
        <v>633</v>
      </c>
      <c r="S243" t="s">
        <v>186</v>
      </c>
      <c r="T243" t="s">
        <v>59</v>
      </c>
      <c r="U243" t="s">
        <v>75</v>
      </c>
      <c r="V243">
        <v>110091</v>
      </c>
      <c r="W243">
        <v>72582</v>
      </c>
      <c r="X243">
        <v>8.4</v>
      </c>
      <c r="Y243">
        <v>12.5</v>
      </c>
      <c r="Z243">
        <v>99570.36</v>
      </c>
      <c r="AB243">
        <v>34.71</v>
      </c>
      <c r="AC243">
        <v>3456087.2</v>
      </c>
      <c r="AD243">
        <v>40659556.509999998</v>
      </c>
      <c r="AE243">
        <v>286.39</v>
      </c>
      <c r="AF243">
        <v>11644490388.9</v>
      </c>
      <c r="AG243">
        <v>57578.07</v>
      </c>
      <c r="AH243">
        <v>0</v>
      </c>
      <c r="AJ243">
        <v>4.01</v>
      </c>
      <c r="AK243">
        <v>0</v>
      </c>
      <c r="AL243">
        <v>0.10100000000000001</v>
      </c>
      <c r="AM243">
        <v>41066.15</v>
      </c>
      <c r="AN243">
        <v>271.7</v>
      </c>
      <c r="AO243">
        <v>709.19</v>
      </c>
      <c r="AP243">
        <v>192686.92</v>
      </c>
      <c r="AQ243">
        <v>3747418.34</v>
      </c>
      <c r="AR243" t="s">
        <v>61</v>
      </c>
      <c r="AS243" t="s">
        <v>61</v>
      </c>
      <c r="AT243" t="s">
        <v>62</v>
      </c>
      <c r="AU243" t="s">
        <v>63</v>
      </c>
    </row>
    <row r="244" spans="1:47" x14ac:dyDescent="0.25">
      <c r="A244" t="s">
        <v>634</v>
      </c>
      <c r="B244">
        <v>2024</v>
      </c>
      <c r="C244">
        <v>9</v>
      </c>
      <c r="D244" t="s">
        <v>89</v>
      </c>
      <c r="E244" s="1">
        <v>45537</v>
      </c>
      <c r="F244" s="1">
        <v>45552</v>
      </c>
      <c r="G244">
        <v>15</v>
      </c>
      <c r="H244">
        <v>3.7</v>
      </c>
      <c r="I244" t="s">
        <v>65</v>
      </c>
      <c r="J244" t="s">
        <v>50</v>
      </c>
      <c r="K244" t="s">
        <v>51</v>
      </c>
      <c r="L244">
        <v>2709</v>
      </c>
      <c r="M244" t="s">
        <v>52</v>
      </c>
      <c r="N244" t="s">
        <v>168</v>
      </c>
      <c r="O244" t="s">
        <v>91</v>
      </c>
      <c r="P244" t="s">
        <v>128</v>
      </c>
      <c r="Q244" t="s">
        <v>71</v>
      </c>
      <c r="R244" t="s">
        <v>635</v>
      </c>
      <c r="S244" t="s">
        <v>58</v>
      </c>
      <c r="T244" t="s">
        <v>187</v>
      </c>
      <c r="U244" t="s">
        <v>110</v>
      </c>
      <c r="V244">
        <v>171713</v>
      </c>
      <c r="W244">
        <v>127915</v>
      </c>
      <c r="X244">
        <v>21</v>
      </c>
      <c r="Y244">
        <v>15.6</v>
      </c>
      <c r="Z244">
        <v>162619.15</v>
      </c>
      <c r="AB244">
        <v>18.61</v>
      </c>
      <c r="AC244">
        <v>3026342.38</v>
      </c>
      <c r="AD244">
        <v>8945679.4399999995</v>
      </c>
      <c r="AE244">
        <v>273.17</v>
      </c>
      <c r="AF244">
        <v>2443691252.6199999</v>
      </c>
      <c r="AG244">
        <v>170503.89</v>
      </c>
      <c r="AH244">
        <v>0</v>
      </c>
      <c r="AI244">
        <v>0</v>
      </c>
      <c r="AJ244">
        <v>5.79</v>
      </c>
      <c r="AK244">
        <v>0</v>
      </c>
      <c r="AL244">
        <v>0.311</v>
      </c>
      <c r="AM244">
        <v>27821.06</v>
      </c>
      <c r="AN244">
        <v>476.8</v>
      </c>
      <c r="AO244">
        <v>370.25</v>
      </c>
      <c r="AP244">
        <v>176535.2</v>
      </c>
      <c r="AQ244">
        <v>3401202.53</v>
      </c>
      <c r="AR244" t="s">
        <v>61</v>
      </c>
      <c r="AS244" t="s">
        <v>61</v>
      </c>
      <c r="AT244" t="s">
        <v>62</v>
      </c>
      <c r="AU244" t="s">
        <v>63</v>
      </c>
    </row>
    <row r="245" spans="1:47" x14ac:dyDescent="0.25">
      <c r="A245" t="s">
        <v>636</v>
      </c>
      <c r="B245">
        <v>2025</v>
      </c>
      <c r="C245">
        <v>1</v>
      </c>
      <c r="D245" t="s">
        <v>48</v>
      </c>
      <c r="E245" s="1">
        <v>45669</v>
      </c>
      <c r="F245" s="1">
        <v>45681</v>
      </c>
      <c r="G245">
        <v>12</v>
      </c>
      <c r="H245">
        <v>12.8</v>
      </c>
      <c r="I245" t="s">
        <v>49</v>
      </c>
      <c r="J245" t="s">
        <v>66</v>
      </c>
      <c r="K245" t="s">
        <v>67</v>
      </c>
      <c r="L245">
        <v>8479.8989999999994</v>
      </c>
      <c r="M245" t="s">
        <v>98</v>
      </c>
      <c r="N245" t="s">
        <v>53</v>
      </c>
      <c r="O245" t="s">
        <v>200</v>
      </c>
      <c r="P245" t="s">
        <v>154</v>
      </c>
      <c r="Q245" t="s">
        <v>56</v>
      </c>
      <c r="R245" t="s">
        <v>180</v>
      </c>
      <c r="S245" t="s">
        <v>73</v>
      </c>
      <c r="T245" t="s">
        <v>59</v>
      </c>
      <c r="U245" t="s">
        <v>166</v>
      </c>
      <c r="V245">
        <v>3132</v>
      </c>
      <c r="W245">
        <v>1747</v>
      </c>
      <c r="X245">
        <v>8.4</v>
      </c>
      <c r="Y245">
        <v>13.3</v>
      </c>
      <c r="Z245">
        <v>2512.09</v>
      </c>
      <c r="AB245">
        <v>30.94</v>
      </c>
      <c r="AC245">
        <v>77724.06</v>
      </c>
      <c r="AD245">
        <v>1641927.14</v>
      </c>
      <c r="AE245">
        <v>275.29000000000002</v>
      </c>
      <c r="AF245">
        <v>452006122.37</v>
      </c>
      <c r="AG245">
        <v>152064.31</v>
      </c>
      <c r="AH245">
        <v>1</v>
      </c>
      <c r="AI245">
        <v>8305.17</v>
      </c>
      <c r="AJ245">
        <v>9.94</v>
      </c>
      <c r="AK245">
        <v>163207.56</v>
      </c>
      <c r="AL245">
        <v>0.34200000000000003</v>
      </c>
      <c r="AM245">
        <v>5615.39</v>
      </c>
      <c r="AN245">
        <v>312.10000000000002</v>
      </c>
      <c r="AO245">
        <v>633.78</v>
      </c>
      <c r="AP245">
        <v>197802.74</v>
      </c>
      <c r="AQ245">
        <v>441511.67</v>
      </c>
      <c r="AR245" t="s">
        <v>61</v>
      </c>
      <c r="AS245" t="s">
        <v>61</v>
      </c>
      <c r="AT245" t="s">
        <v>62</v>
      </c>
      <c r="AU245" t="s">
        <v>63</v>
      </c>
    </row>
    <row r="246" spans="1:47" x14ac:dyDescent="0.25">
      <c r="A246" t="s">
        <v>637</v>
      </c>
      <c r="B246">
        <v>2021</v>
      </c>
      <c r="C246">
        <v>9</v>
      </c>
      <c r="D246" t="s">
        <v>89</v>
      </c>
      <c r="E246" s="1">
        <v>44465</v>
      </c>
      <c r="F246" s="1">
        <v>44471</v>
      </c>
      <c r="G246">
        <v>6</v>
      </c>
      <c r="H246">
        <v>19.600000000000001</v>
      </c>
      <c r="I246" t="s">
        <v>65</v>
      </c>
      <c r="J246" t="s">
        <v>50</v>
      </c>
      <c r="K246" t="s">
        <v>183</v>
      </c>
      <c r="L246">
        <v>2710.19</v>
      </c>
      <c r="M246" t="s">
        <v>114</v>
      </c>
      <c r="N246" t="s">
        <v>53</v>
      </c>
      <c r="O246" t="s">
        <v>107</v>
      </c>
      <c r="P246" t="s">
        <v>56</v>
      </c>
      <c r="Q246" t="s">
        <v>257</v>
      </c>
      <c r="R246" t="s">
        <v>599</v>
      </c>
      <c r="S246" t="s">
        <v>186</v>
      </c>
      <c r="T246" t="s">
        <v>162</v>
      </c>
      <c r="U246" t="s">
        <v>60</v>
      </c>
      <c r="V246">
        <v>84382</v>
      </c>
      <c r="W246">
        <v>60203</v>
      </c>
      <c r="X246">
        <v>6.4</v>
      </c>
      <c r="Y246">
        <v>12</v>
      </c>
      <c r="Z246">
        <v>76289.52</v>
      </c>
      <c r="AB246">
        <v>32.409999999999997</v>
      </c>
      <c r="AC246">
        <v>2472543.34</v>
      </c>
      <c r="AD246">
        <v>48615496.619999997</v>
      </c>
      <c r="AE246">
        <v>170.5</v>
      </c>
      <c r="AF246">
        <v>8288942173.71</v>
      </c>
      <c r="AG246">
        <v>26884.68</v>
      </c>
      <c r="AH246">
        <v>2.2999999999999998</v>
      </c>
      <c r="AI246">
        <v>68430.789999999994</v>
      </c>
      <c r="AJ246">
        <v>2.38</v>
      </c>
      <c r="AK246">
        <v>0</v>
      </c>
      <c r="AL246">
        <v>0.185</v>
      </c>
      <c r="AM246">
        <v>89938.67</v>
      </c>
      <c r="AN246">
        <v>299</v>
      </c>
      <c r="AO246">
        <v>383.41</v>
      </c>
      <c r="AP246">
        <v>114639.59</v>
      </c>
      <c r="AQ246">
        <v>2772437.07</v>
      </c>
      <c r="AR246" t="s">
        <v>61</v>
      </c>
      <c r="AS246" t="s">
        <v>61</v>
      </c>
      <c r="AT246" t="s">
        <v>62</v>
      </c>
      <c r="AU246" t="s">
        <v>63</v>
      </c>
    </row>
    <row r="247" spans="1:47" x14ac:dyDescent="0.25">
      <c r="A247" t="s">
        <v>638</v>
      </c>
      <c r="B247">
        <v>2026</v>
      </c>
      <c r="C247">
        <v>2</v>
      </c>
      <c r="D247" t="s">
        <v>48</v>
      </c>
      <c r="E247" s="1">
        <v>46055</v>
      </c>
      <c r="F247" s="1">
        <v>46072</v>
      </c>
      <c r="G247">
        <v>17</v>
      </c>
      <c r="H247">
        <v>12.4</v>
      </c>
      <c r="I247" t="s">
        <v>49</v>
      </c>
      <c r="J247" t="s">
        <v>50</v>
      </c>
      <c r="K247" t="s">
        <v>51</v>
      </c>
      <c r="L247">
        <v>2709</v>
      </c>
      <c r="M247" t="s">
        <v>90</v>
      </c>
      <c r="N247" t="s">
        <v>53</v>
      </c>
      <c r="O247" t="s">
        <v>99</v>
      </c>
      <c r="P247" t="s">
        <v>154</v>
      </c>
      <c r="Q247" t="s">
        <v>184</v>
      </c>
      <c r="R247" t="s">
        <v>639</v>
      </c>
      <c r="S247" t="s">
        <v>170</v>
      </c>
      <c r="T247" t="s">
        <v>95</v>
      </c>
      <c r="U247" t="s">
        <v>110</v>
      </c>
      <c r="V247">
        <v>83469</v>
      </c>
      <c r="W247">
        <v>48601</v>
      </c>
      <c r="X247">
        <v>13.7</v>
      </c>
      <c r="Y247">
        <v>10.9</v>
      </c>
      <c r="Z247">
        <v>72667.56</v>
      </c>
      <c r="AB247">
        <v>28.32</v>
      </c>
      <c r="AC247">
        <v>2057945.3</v>
      </c>
      <c r="AD247">
        <v>3819406.95</v>
      </c>
      <c r="AE247">
        <v>281.93</v>
      </c>
      <c r="AF247">
        <v>1076805401.4100001</v>
      </c>
      <c r="AG247">
        <v>118895.15</v>
      </c>
      <c r="AH247">
        <v>0.1</v>
      </c>
      <c r="AI247">
        <v>1702.88</v>
      </c>
      <c r="AJ247">
        <v>20.14</v>
      </c>
      <c r="AK247">
        <v>769228.56</v>
      </c>
      <c r="AL247">
        <v>0.27800000000000002</v>
      </c>
      <c r="AM247">
        <v>10617.95</v>
      </c>
      <c r="AN247">
        <v>356.5</v>
      </c>
      <c r="AO247">
        <v>457.27</v>
      </c>
      <c r="AP247">
        <v>163016.76</v>
      </c>
      <c r="AQ247">
        <v>2352178.04</v>
      </c>
      <c r="AR247" t="s">
        <v>61</v>
      </c>
      <c r="AS247" t="s">
        <v>61</v>
      </c>
      <c r="AT247" t="s">
        <v>62</v>
      </c>
      <c r="AU247" t="s">
        <v>63</v>
      </c>
    </row>
    <row r="248" spans="1:47" x14ac:dyDescent="0.25">
      <c r="A248" t="s">
        <v>640</v>
      </c>
      <c r="B248">
        <v>2022</v>
      </c>
      <c r="C248">
        <v>9</v>
      </c>
      <c r="D248" t="s">
        <v>89</v>
      </c>
      <c r="E248" s="1">
        <v>44815</v>
      </c>
      <c r="F248" s="1">
        <v>44827</v>
      </c>
      <c r="G248">
        <v>12</v>
      </c>
      <c r="H248">
        <v>18.899999999999999</v>
      </c>
      <c r="I248" t="s">
        <v>65</v>
      </c>
      <c r="J248" t="s">
        <v>50</v>
      </c>
      <c r="K248" t="s">
        <v>51</v>
      </c>
      <c r="L248">
        <v>2709</v>
      </c>
      <c r="M248" t="s">
        <v>80</v>
      </c>
      <c r="N248" t="s">
        <v>168</v>
      </c>
      <c r="O248" t="s">
        <v>91</v>
      </c>
      <c r="P248" t="s">
        <v>128</v>
      </c>
      <c r="Q248" t="s">
        <v>257</v>
      </c>
      <c r="R248" t="s">
        <v>641</v>
      </c>
      <c r="S248" t="s">
        <v>186</v>
      </c>
      <c r="T248" t="s">
        <v>74</v>
      </c>
      <c r="U248" t="s">
        <v>228</v>
      </c>
      <c r="V248">
        <v>98844</v>
      </c>
      <c r="W248">
        <v>71881</v>
      </c>
      <c r="X248">
        <v>7.2</v>
      </c>
      <c r="Y248">
        <v>12.5</v>
      </c>
      <c r="Z248">
        <v>81664.479999999996</v>
      </c>
      <c r="AB248">
        <v>19.03</v>
      </c>
      <c r="AC248">
        <v>1554075.05</v>
      </c>
      <c r="AD248">
        <v>6858183.0300000003</v>
      </c>
      <c r="AE248">
        <v>210.57</v>
      </c>
      <c r="AF248">
        <v>1444127600.6300001</v>
      </c>
      <c r="AG248">
        <v>23148.09</v>
      </c>
      <c r="AH248">
        <v>2.9</v>
      </c>
      <c r="AI248">
        <v>38345.99</v>
      </c>
      <c r="AJ248">
        <v>7.43</v>
      </c>
      <c r="AK248">
        <v>0</v>
      </c>
      <c r="AL248">
        <v>0.11899999999999999</v>
      </c>
      <c r="AM248">
        <v>8161.24</v>
      </c>
      <c r="AN248">
        <v>295.5</v>
      </c>
      <c r="AO248">
        <v>618.95000000000005</v>
      </c>
      <c r="AP248">
        <v>182899.73</v>
      </c>
      <c r="AQ248">
        <v>1806630.1</v>
      </c>
      <c r="AR248" t="s">
        <v>61</v>
      </c>
      <c r="AS248" t="s">
        <v>61</v>
      </c>
      <c r="AT248" t="s">
        <v>62</v>
      </c>
      <c r="AU248" t="s">
        <v>63</v>
      </c>
    </row>
    <row r="249" spans="1:47" x14ac:dyDescent="0.25">
      <c r="A249" t="s">
        <v>642</v>
      </c>
      <c r="B249">
        <v>2023</v>
      </c>
      <c r="C249">
        <v>4</v>
      </c>
      <c r="D249" t="s">
        <v>77</v>
      </c>
      <c r="E249" s="1">
        <v>45045</v>
      </c>
      <c r="F249" s="1">
        <v>45072</v>
      </c>
      <c r="G249">
        <v>27</v>
      </c>
      <c r="H249">
        <v>2.6</v>
      </c>
      <c r="I249" t="s">
        <v>65</v>
      </c>
      <c r="J249" t="s">
        <v>112</v>
      </c>
      <c r="K249" t="s">
        <v>113</v>
      </c>
      <c r="L249">
        <v>7304.39</v>
      </c>
      <c r="M249" t="s">
        <v>114</v>
      </c>
      <c r="N249" t="s">
        <v>106</v>
      </c>
      <c r="O249" t="s">
        <v>99</v>
      </c>
      <c r="P249" t="s">
        <v>100</v>
      </c>
      <c r="Q249" t="s">
        <v>257</v>
      </c>
      <c r="R249" t="s">
        <v>643</v>
      </c>
      <c r="S249" t="s">
        <v>73</v>
      </c>
      <c r="T249" t="s">
        <v>86</v>
      </c>
      <c r="U249" t="s">
        <v>181</v>
      </c>
      <c r="V249">
        <v>14523</v>
      </c>
      <c r="W249">
        <v>8773</v>
      </c>
      <c r="X249">
        <v>17.100000000000001</v>
      </c>
      <c r="Y249">
        <v>15.9</v>
      </c>
      <c r="Z249">
        <v>12738.84</v>
      </c>
      <c r="AB249">
        <v>34.21</v>
      </c>
      <c r="AC249">
        <v>435795.72</v>
      </c>
      <c r="AD249">
        <v>13272852.17</v>
      </c>
      <c r="AE249">
        <v>283.97000000000003</v>
      </c>
      <c r="AF249">
        <v>3769091830.71</v>
      </c>
      <c r="AG249">
        <v>51734.49</v>
      </c>
      <c r="AH249">
        <v>0</v>
      </c>
      <c r="AI249">
        <v>0</v>
      </c>
      <c r="AJ249">
        <v>24.81</v>
      </c>
      <c r="AK249">
        <v>0</v>
      </c>
      <c r="AL249">
        <v>9.7000000000000003E-2</v>
      </c>
      <c r="AM249">
        <v>12874.67</v>
      </c>
      <c r="AN249">
        <v>1460.5</v>
      </c>
      <c r="AO249">
        <v>667.53</v>
      </c>
      <c r="AP249">
        <v>974927.56</v>
      </c>
      <c r="AQ249">
        <v>1475332.44</v>
      </c>
      <c r="AR249" t="s">
        <v>61</v>
      </c>
      <c r="AS249" t="s">
        <v>61</v>
      </c>
      <c r="AT249" t="s">
        <v>62</v>
      </c>
      <c r="AU249" t="s">
        <v>63</v>
      </c>
    </row>
    <row r="250" spans="1:47" x14ac:dyDescent="0.25">
      <c r="A250" t="s">
        <v>644</v>
      </c>
      <c r="B250">
        <v>2024</v>
      </c>
      <c r="C250">
        <v>11</v>
      </c>
      <c r="D250" t="s">
        <v>119</v>
      </c>
      <c r="E250" s="1">
        <v>45613</v>
      </c>
      <c r="F250" s="1">
        <v>45640</v>
      </c>
      <c r="G250">
        <v>27</v>
      </c>
      <c r="H250">
        <v>5</v>
      </c>
      <c r="I250" t="s">
        <v>49</v>
      </c>
      <c r="J250" t="s">
        <v>239</v>
      </c>
      <c r="K250" t="s">
        <v>265</v>
      </c>
      <c r="L250">
        <v>3102.1</v>
      </c>
      <c r="M250" t="s">
        <v>98</v>
      </c>
      <c r="N250" t="s">
        <v>53</v>
      </c>
      <c r="O250" t="s">
        <v>107</v>
      </c>
      <c r="P250" t="s">
        <v>154</v>
      </c>
      <c r="Q250" t="s">
        <v>56</v>
      </c>
      <c r="R250" t="s">
        <v>645</v>
      </c>
      <c r="S250" t="s">
        <v>161</v>
      </c>
      <c r="T250" t="s">
        <v>95</v>
      </c>
      <c r="U250" t="s">
        <v>213</v>
      </c>
      <c r="V250">
        <v>31925</v>
      </c>
      <c r="W250">
        <v>22989</v>
      </c>
      <c r="X250">
        <v>14.5</v>
      </c>
      <c r="Y250">
        <v>14.9</v>
      </c>
      <c r="Z250">
        <v>28188.46</v>
      </c>
      <c r="AB250">
        <v>31.07</v>
      </c>
      <c r="AC250">
        <v>875815.45</v>
      </c>
      <c r="AD250">
        <v>18033567.289999999</v>
      </c>
      <c r="AE250">
        <v>275.89</v>
      </c>
      <c r="AF250">
        <v>4975280879.6400003</v>
      </c>
      <c r="AG250">
        <v>124905.08</v>
      </c>
      <c r="AH250">
        <v>0</v>
      </c>
      <c r="AI250">
        <v>0</v>
      </c>
      <c r="AJ250">
        <v>23.36</v>
      </c>
      <c r="AK250">
        <v>4212641.32</v>
      </c>
      <c r="AL250">
        <v>0.25700000000000001</v>
      </c>
      <c r="AM250">
        <v>46346.27</v>
      </c>
      <c r="AN250">
        <v>1005.7</v>
      </c>
      <c r="AO250">
        <v>661.81</v>
      </c>
      <c r="AP250">
        <v>665582.31999999995</v>
      </c>
      <c r="AQ250">
        <v>1712649.12</v>
      </c>
      <c r="AR250" t="s">
        <v>61</v>
      </c>
      <c r="AS250" t="s">
        <v>61</v>
      </c>
      <c r="AT250" t="s">
        <v>62</v>
      </c>
      <c r="AU250" t="s">
        <v>63</v>
      </c>
    </row>
    <row r="251" spans="1:47" x14ac:dyDescent="0.25">
      <c r="A251" t="s">
        <v>646</v>
      </c>
      <c r="B251">
        <v>2024</v>
      </c>
      <c r="C251">
        <v>7</v>
      </c>
      <c r="D251" t="s">
        <v>89</v>
      </c>
      <c r="E251" s="1">
        <v>45487</v>
      </c>
      <c r="F251" s="1">
        <v>45507</v>
      </c>
      <c r="G251">
        <v>20</v>
      </c>
      <c r="H251">
        <v>18.3</v>
      </c>
      <c r="I251" t="s">
        <v>65</v>
      </c>
      <c r="J251" t="s">
        <v>112</v>
      </c>
      <c r="K251" t="s">
        <v>343</v>
      </c>
      <c r="L251">
        <v>2523.1</v>
      </c>
      <c r="M251" t="s">
        <v>80</v>
      </c>
      <c r="N251" t="s">
        <v>81</v>
      </c>
      <c r="O251" t="s">
        <v>99</v>
      </c>
      <c r="P251" t="s">
        <v>184</v>
      </c>
      <c r="Q251" t="s">
        <v>71</v>
      </c>
      <c r="R251" t="s">
        <v>647</v>
      </c>
      <c r="S251" t="s">
        <v>130</v>
      </c>
      <c r="T251" t="s">
        <v>86</v>
      </c>
      <c r="U251" t="s">
        <v>228</v>
      </c>
      <c r="V251">
        <v>55664</v>
      </c>
      <c r="W251">
        <v>33432</v>
      </c>
      <c r="X251">
        <v>19.399999999999999</v>
      </c>
      <c r="Y251">
        <v>15.9</v>
      </c>
      <c r="Z251">
        <v>50486.01</v>
      </c>
      <c r="AB251">
        <v>39.01</v>
      </c>
      <c r="AC251">
        <v>1969459.25</v>
      </c>
      <c r="AD251">
        <v>16969357.68</v>
      </c>
      <c r="AE251">
        <v>281.89999999999998</v>
      </c>
      <c r="AF251">
        <v>4783661929.9899998</v>
      </c>
      <c r="AG251">
        <v>248111.25</v>
      </c>
      <c r="AH251">
        <v>3.1</v>
      </c>
      <c r="AI251">
        <v>49413.45</v>
      </c>
      <c r="AJ251">
        <v>2.57</v>
      </c>
      <c r="AK251">
        <v>0</v>
      </c>
      <c r="AL251">
        <v>8.7999999999999995E-2</v>
      </c>
      <c r="AM251">
        <v>14933.03</v>
      </c>
      <c r="AN251">
        <v>839.1</v>
      </c>
      <c r="AO251">
        <v>688.75</v>
      </c>
      <c r="AP251">
        <v>577930.12</v>
      </c>
      <c r="AQ251">
        <v>2859847.1</v>
      </c>
      <c r="AR251" t="s">
        <v>61</v>
      </c>
      <c r="AS251" t="s">
        <v>61</v>
      </c>
      <c r="AT251" t="s">
        <v>62</v>
      </c>
      <c r="AU251" t="s">
        <v>63</v>
      </c>
    </row>
    <row r="252" spans="1:47" x14ac:dyDescent="0.25">
      <c r="A252" t="s">
        <v>648</v>
      </c>
      <c r="B252">
        <v>2023</v>
      </c>
      <c r="C252">
        <v>5</v>
      </c>
      <c r="D252" t="s">
        <v>77</v>
      </c>
      <c r="E252" s="1">
        <v>45065</v>
      </c>
      <c r="F252" s="1">
        <v>45072</v>
      </c>
      <c r="G252">
        <v>7</v>
      </c>
      <c r="H252">
        <v>5.7</v>
      </c>
      <c r="I252" t="s">
        <v>49</v>
      </c>
      <c r="J252" t="s">
        <v>50</v>
      </c>
      <c r="K252" t="s">
        <v>223</v>
      </c>
      <c r="L252">
        <v>2710.1109999999999</v>
      </c>
      <c r="M252" t="s">
        <v>114</v>
      </c>
      <c r="N252" t="s">
        <v>53</v>
      </c>
      <c r="O252" t="s">
        <v>200</v>
      </c>
      <c r="P252" t="s">
        <v>131</v>
      </c>
      <c r="Q252" t="s">
        <v>82</v>
      </c>
      <c r="R252" t="s">
        <v>649</v>
      </c>
      <c r="S252" t="s">
        <v>123</v>
      </c>
      <c r="T252" t="s">
        <v>102</v>
      </c>
      <c r="U252" t="s">
        <v>166</v>
      </c>
      <c r="V252">
        <v>42971</v>
      </c>
      <c r="W252">
        <v>29584</v>
      </c>
      <c r="X252">
        <v>6.4</v>
      </c>
      <c r="Y252">
        <v>11.3</v>
      </c>
      <c r="Z252">
        <v>34594.82</v>
      </c>
      <c r="AB252">
        <v>34.32</v>
      </c>
      <c r="AC252">
        <v>1187294.22</v>
      </c>
      <c r="AD252">
        <v>28880447.629999999</v>
      </c>
      <c r="AE252">
        <v>286.02999999999997</v>
      </c>
      <c r="AF252">
        <v>8260674435.6099997</v>
      </c>
      <c r="AG252">
        <v>175395.13</v>
      </c>
      <c r="AH252">
        <v>0</v>
      </c>
      <c r="AI252">
        <v>0</v>
      </c>
      <c r="AJ252">
        <v>15.63</v>
      </c>
      <c r="AK252">
        <v>4514013.96</v>
      </c>
      <c r="AL252">
        <v>0.27400000000000002</v>
      </c>
      <c r="AM252">
        <v>79132.429999999993</v>
      </c>
      <c r="AN252">
        <v>121.8</v>
      </c>
      <c r="AO252">
        <v>402.39</v>
      </c>
      <c r="AP252">
        <v>49011.1</v>
      </c>
      <c r="AQ252">
        <v>1490832.88</v>
      </c>
      <c r="AR252" t="s">
        <v>61</v>
      </c>
      <c r="AS252" t="s">
        <v>61</v>
      </c>
      <c r="AT252" t="s">
        <v>62</v>
      </c>
      <c r="AU252" t="s">
        <v>63</v>
      </c>
    </row>
    <row r="253" spans="1:47" x14ac:dyDescent="0.25">
      <c r="A253" t="s">
        <v>650</v>
      </c>
      <c r="B253">
        <v>2024</v>
      </c>
      <c r="C253">
        <v>3</v>
      </c>
      <c r="D253" t="s">
        <v>48</v>
      </c>
      <c r="E253" s="1">
        <v>45359</v>
      </c>
      <c r="F253" s="1">
        <v>45364</v>
      </c>
      <c r="G253">
        <v>5</v>
      </c>
      <c r="H253">
        <v>1.3</v>
      </c>
      <c r="I253" t="s">
        <v>65</v>
      </c>
      <c r="J253" t="s">
        <v>50</v>
      </c>
      <c r="K253" t="s">
        <v>51</v>
      </c>
      <c r="L253">
        <v>2709</v>
      </c>
      <c r="M253" t="s">
        <v>98</v>
      </c>
      <c r="N253" t="s">
        <v>168</v>
      </c>
      <c r="O253" t="s">
        <v>107</v>
      </c>
      <c r="P253" t="s">
        <v>56</v>
      </c>
      <c r="Q253" t="s">
        <v>140</v>
      </c>
      <c r="R253" t="s">
        <v>651</v>
      </c>
      <c r="S253" t="s">
        <v>58</v>
      </c>
      <c r="T253" t="s">
        <v>74</v>
      </c>
      <c r="U253" t="s">
        <v>143</v>
      </c>
      <c r="V253">
        <v>308884</v>
      </c>
      <c r="W253">
        <v>198633</v>
      </c>
      <c r="X253">
        <v>9</v>
      </c>
      <c r="Y253">
        <v>10.199999999999999</v>
      </c>
      <c r="Z253">
        <v>240899.55</v>
      </c>
      <c r="AB253">
        <v>30.94</v>
      </c>
      <c r="AC253">
        <v>7453432.0800000001</v>
      </c>
      <c r="AD253">
        <v>12587001.49</v>
      </c>
      <c r="AE253">
        <v>280.33999999999997</v>
      </c>
      <c r="AF253">
        <v>3528639997.71</v>
      </c>
      <c r="AG253">
        <v>95209.88</v>
      </c>
      <c r="AH253">
        <v>3.2</v>
      </c>
      <c r="AI253">
        <v>66944.850000000006</v>
      </c>
      <c r="AJ253">
        <v>2.04</v>
      </c>
      <c r="AK253">
        <v>0</v>
      </c>
      <c r="AL253">
        <v>0.128</v>
      </c>
      <c r="AM253">
        <v>16111.36</v>
      </c>
      <c r="AN253">
        <v>201.3</v>
      </c>
      <c r="AO253">
        <v>520.55999999999995</v>
      </c>
      <c r="AP253">
        <v>104788.73</v>
      </c>
      <c r="AQ253">
        <v>7736486.9000000004</v>
      </c>
      <c r="AR253" t="s">
        <v>61</v>
      </c>
      <c r="AS253" t="s">
        <v>61</v>
      </c>
      <c r="AT253" t="s">
        <v>62</v>
      </c>
      <c r="AU253" t="s">
        <v>63</v>
      </c>
    </row>
    <row r="254" spans="1:47" x14ac:dyDescent="0.25">
      <c r="A254" t="s">
        <v>652</v>
      </c>
      <c r="B254">
        <v>2022</v>
      </c>
      <c r="C254">
        <v>6</v>
      </c>
      <c r="D254" t="s">
        <v>77</v>
      </c>
      <c r="E254" s="1">
        <v>44735</v>
      </c>
      <c r="F254" s="1">
        <v>44761</v>
      </c>
      <c r="G254">
        <v>26</v>
      </c>
      <c r="H254">
        <v>7.8</v>
      </c>
      <c r="I254" t="s">
        <v>49</v>
      </c>
      <c r="J254" t="s">
        <v>239</v>
      </c>
      <c r="K254" t="s">
        <v>240</v>
      </c>
      <c r="L254">
        <v>3105.2</v>
      </c>
      <c r="M254" t="s">
        <v>114</v>
      </c>
      <c r="N254" t="s">
        <v>81</v>
      </c>
      <c r="O254" t="s">
        <v>200</v>
      </c>
      <c r="P254" t="s">
        <v>93</v>
      </c>
      <c r="Q254" t="s">
        <v>100</v>
      </c>
      <c r="R254" t="s">
        <v>653</v>
      </c>
      <c r="S254" t="s">
        <v>161</v>
      </c>
      <c r="T254" t="s">
        <v>102</v>
      </c>
      <c r="U254" t="s">
        <v>103</v>
      </c>
      <c r="V254">
        <v>27711</v>
      </c>
      <c r="W254">
        <v>18571</v>
      </c>
      <c r="X254">
        <v>3.2</v>
      </c>
      <c r="Y254">
        <v>10.9</v>
      </c>
      <c r="Z254">
        <v>25962.9</v>
      </c>
      <c r="AB254">
        <v>17.760000000000002</v>
      </c>
      <c r="AC254">
        <v>461101.1</v>
      </c>
      <c r="AD254">
        <v>9948204.3900000006</v>
      </c>
      <c r="AE254">
        <v>216.64</v>
      </c>
      <c r="AF254">
        <v>2155178999.0500002</v>
      </c>
      <c r="AG254">
        <v>241846.14</v>
      </c>
      <c r="AH254">
        <v>2.9</v>
      </c>
      <c r="AI254">
        <v>62371.81</v>
      </c>
      <c r="AJ254">
        <v>22.93</v>
      </c>
      <c r="AK254">
        <v>2281123.27</v>
      </c>
      <c r="AL254">
        <v>0.17199999999999999</v>
      </c>
      <c r="AM254">
        <v>17110.91</v>
      </c>
      <c r="AN254">
        <v>1133.3</v>
      </c>
      <c r="AO254">
        <v>467.34</v>
      </c>
      <c r="AP254">
        <v>529636.42000000004</v>
      </c>
      <c r="AQ254">
        <v>1312066.3799999999</v>
      </c>
      <c r="AR254" t="s">
        <v>61</v>
      </c>
      <c r="AS254" t="s">
        <v>61</v>
      </c>
      <c r="AT254" t="s">
        <v>62</v>
      </c>
      <c r="AU254" t="s">
        <v>63</v>
      </c>
    </row>
    <row r="255" spans="1:47" x14ac:dyDescent="0.25">
      <c r="A255" t="s">
        <v>654</v>
      </c>
      <c r="B255">
        <v>2024</v>
      </c>
      <c r="C255">
        <v>1</v>
      </c>
      <c r="D255" t="s">
        <v>48</v>
      </c>
      <c r="E255" s="1">
        <v>45293</v>
      </c>
      <c r="F255" s="1">
        <v>45302</v>
      </c>
      <c r="G255">
        <v>9</v>
      </c>
      <c r="H255">
        <v>6.4</v>
      </c>
      <c r="I255" t="s">
        <v>65</v>
      </c>
      <c r="J255" t="s">
        <v>50</v>
      </c>
      <c r="K255" t="s">
        <v>145</v>
      </c>
      <c r="L255">
        <v>2710.19</v>
      </c>
      <c r="M255" t="s">
        <v>90</v>
      </c>
      <c r="N255" t="s">
        <v>53</v>
      </c>
      <c r="O255" t="s">
        <v>107</v>
      </c>
      <c r="P255" t="s">
        <v>100</v>
      </c>
      <c r="Q255" t="s">
        <v>140</v>
      </c>
      <c r="R255" t="s">
        <v>655</v>
      </c>
      <c r="S255" t="s">
        <v>123</v>
      </c>
      <c r="T255" t="s">
        <v>86</v>
      </c>
      <c r="U255" t="s">
        <v>132</v>
      </c>
      <c r="V255">
        <v>56149</v>
      </c>
      <c r="W255">
        <v>30894</v>
      </c>
      <c r="X255">
        <v>8.1</v>
      </c>
      <c r="Y255">
        <v>13.8</v>
      </c>
      <c r="Z255">
        <v>43646.16</v>
      </c>
      <c r="AB255">
        <v>42.91</v>
      </c>
      <c r="AC255">
        <v>1872856.73</v>
      </c>
      <c r="AD255">
        <v>48457712.68</v>
      </c>
      <c r="AE255">
        <v>280.92</v>
      </c>
      <c r="AF255">
        <v>13612740646.07</v>
      </c>
      <c r="AG255">
        <v>173944.85</v>
      </c>
      <c r="AH255">
        <v>3.4</v>
      </c>
      <c r="AI255">
        <v>89590.33</v>
      </c>
      <c r="AJ255">
        <v>5.45</v>
      </c>
      <c r="AK255">
        <v>0</v>
      </c>
      <c r="AL255">
        <v>0.249</v>
      </c>
      <c r="AM255">
        <v>120659.7</v>
      </c>
      <c r="AN255">
        <v>348.6</v>
      </c>
      <c r="AO255">
        <v>356.5</v>
      </c>
      <c r="AP255">
        <v>124275.9</v>
      </c>
      <c r="AQ255">
        <v>2381327.5099999998</v>
      </c>
      <c r="AR255" t="s">
        <v>61</v>
      </c>
      <c r="AS255" t="s">
        <v>61</v>
      </c>
      <c r="AT255" t="s">
        <v>62</v>
      </c>
      <c r="AU255" t="s">
        <v>63</v>
      </c>
    </row>
    <row r="256" spans="1:47" x14ac:dyDescent="0.25">
      <c r="A256" t="s">
        <v>656</v>
      </c>
      <c r="B256">
        <v>2021</v>
      </c>
      <c r="C256">
        <v>11</v>
      </c>
      <c r="D256" t="s">
        <v>119</v>
      </c>
      <c r="E256" s="1">
        <v>44521</v>
      </c>
      <c r="F256" s="1">
        <v>44533</v>
      </c>
      <c r="G256">
        <v>12</v>
      </c>
      <c r="H256">
        <v>1</v>
      </c>
      <c r="I256" t="s">
        <v>65</v>
      </c>
      <c r="J256" t="s">
        <v>66</v>
      </c>
      <c r="K256" t="s">
        <v>245</v>
      </c>
      <c r="L256">
        <v>8905.9</v>
      </c>
      <c r="M256" t="s">
        <v>90</v>
      </c>
      <c r="N256" t="s">
        <v>69</v>
      </c>
      <c r="O256" t="s">
        <v>189</v>
      </c>
      <c r="P256" t="s">
        <v>184</v>
      </c>
      <c r="Q256" t="s">
        <v>55</v>
      </c>
      <c r="R256" t="s">
        <v>657</v>
      </c>
      <c r="S256" t="s">
        <v>137</v>
      </c>
      <c r="T256" t="s">
        <v>74</v>
      </c>
      <c r="U256" t="s">
        <v>110</v>
      </c>
      <c r="V256">
        <v>14138</v>
      </c>
      <c r="W256">
        <v>8110</v>
      </c>
      <c r="X256">
        <v>19.7</v>
      </c>
      <c r="Y256">
        <v>11.5</v>
      </c>
      <c r="Z256">
        <v>11474.11</v>
      </c>
      <c r="AB256">
        <v>22.68</v>
      </c>
      <c r="AC256">
        <v>260232.81</v>
      </c>
      <c r="AD256">
        <v>10310061.539999999</v>
      </c>
      <c r="AE256">
        <v>170.57</v>
      </c>
      <c r="AF256">
        <v>1758587196.8800001</v>
      </c>
      <c r="AG256">
        <v>95541.77</v>
      </c>
      <c r="AH256">
        <v>0</v>
      </c>
      <c r="AI256">
        <v>0</v>
      </c>
      <c r="AJ256">
        <v>17.8</v>
      </c>
      <c r="AK256">
        <v>0</v>
      </c>
      <c r="AL256">
        <v>0.157</v>
      </c>
      <c r="AM256">
        <v>16186.8</v>
      </c>
      <c r="AN256">
        <v>186.2</v>
      </c>
      <c r="AO256">
        <v>566.12</v>
      </c>
      <c r="AP256">
        <v>105411.54</v>
      </c>
      <c r="AQ256">
        <v>477372.92</v>
      </c>
      <c r="AR256" t="s">
        <v>61</v>
      </c>
      <c r="AS256" t="s">
        <v>61</v>
      </c>
      <c r="AT256" t="s">
        <v>62</v>
      </c>
      <c r="AU256" t="s">
        <v>63</v>
      </c>
    </row>
    <row r="257" spans="1:47" x14ac:dyDescent="0.25">
      <c r="A257" t="s">
        <v>658</v>
      </c>
      <c r="B257">
        <v>2021</v>
      </c>
      <c r="C257">
        <v>3</v>
      </c>
      <c r="D257" t="s">
        <v>48</v>
      </c>
      <c r="E257" s="1">
        <v>44276</v>
      </c>
      <c r="F257" s="1">
        <v>44288</v>
      </c>
      <c r="G257">
        <v>12</v>
      </c>
      <c r="I257" t="s">
        <v>65</v>
      </c>
      <c r="J257" t="s">
        <v>78</v>
      </c>
      <c r="K257" t="s">
        <v>79</v>
      </c>
      <c r="L257">
        <v>1005.9</v>
      </c>
      <c r="M257" t="s">
        <v>80</v>
      </c>
      <c r="N257" t="s">
        <v>53</v>
      </c>
      <c r="O257" t="s">
        <v>99</v>
      </c>
      <c r="P257" t="s">
        <v>226</v>
      </c>
      <c r="Q257" t="s">
        <v>93</v>
      </c>
      <c r="R257" t="s">
        <v>659</v>
      </c>
      <c r="S257" t="s">
        <v>85</v>
      </c>
      <c r="T257" t="s">
        <v>187</v>
      </c>
      <c r="U257" t="s">
        <v>213</v>
      </c>
      <c r="V257">
        <v>61637</v>
      </c>
      <c r="W257">
        <v>38692</v>
      </c>
      <c r="X257">
        <v>15.6</v>
      </c>
      <c r="Y257">
        <v>10.6</v>
      </c>
      <c r="Z257">
        <v>53832.22</v>
      </c>
      <c r="AB257">
        <v>43.6</v>
      </c>
      <c r="AC257">
        <v>2347084.79</v>
      </c>
      <c r="AD257">
        <v>43559417.460000001</v>
      </c>
      <c r="AE257">
        <v>170.14</v>
      </c>
      <c r="AF257">
        <v>7411199286.6400003</v>
      </c>
      <c r="AG257">
        <v>34988.25</v>
      </c>
      <c r="AH257">
        <v>0.9</v>
      </c>
      <c r="AI257">
        <v>20537.61</v>
      </c>
      <c r="AJ257">
        <v>2.37</v>
      </c>
      <c r="AK257">
        <v>0</v>
      </c>
      <c r="AL257">
        <v>0.14399999999999999</v>
      </c>
      <c r="AM257">
        <v>62725.56</v>
      </c>
      <c r="AN257">
        <v>264.89999999999998</v>
      </c>
      <c r="AO257">
        <v>744.93</v>
      </c>
      <c r="AP257">
        <v>197331.96</v>
      </c>
      <c r="AQ257">
        <v>2662668.17</v>
      </c>
      <c r="AR257" t="s">
        <v>61</v>
      </c>
      <c r="AS257" t="s">
        <v>61</v>
      </c>
      <c r="AT257" t="s">
        <v>62</v>
      </c>
      <c r="AU257" t="s">
        <v>63</v>
      </c>
    </row>
    <row r="258" spans="1:47" x14ac:dyDescent="0.25">
      <c r="A258" t="s">
        <v>660</v>
      </c>
      <c r="B258">
        <v>2022</v>
      </c>
      <c r="C258">
        <v>5</v>
      </c>
      <c r="D258" t="s">
        <v>77</v>
      </c>
      <c r="E258" s="1">
        <v>44702</v>
      </c>
      <c r="F258" s="1">
        <v>44708</v>
      </c>
      <c r="G258">
        <v>6</v>
      </c>
      <c r="H258">
        <v>7.3</v>
      </c>
      <c r="I258" t="s">
        <v>65</v>
      </c>
      <c r="J258" t="s">
        <v>50</v>
      </c>
      <c r="K258" t="s">
        <v>223</v>
      </c>
      <c r="L258">
        <v>2710.1109999999999</v>
      </c>
      <c r="M258" t="s">
        <v>68</v>
      </c>
      <c r="N258" t="s">
        <v>106</v>
      </c>
      <c r="O258" t="s">
        <v>189</v>
      </c>
      <c r="P258" t="s">
        <v>70</v>
      </c>
      <c r="Q258" t="s">
        <v>83</v>
      </c>
      <c r="R258" t="s">
        <v>661</v>
      </c>
      <c r="S258" t="s">
        <v>186</v>
      </c>
      <c r="T258" t="s">
        <v>148</v>
      </c>
      <c r="U258" t="s">
        <v>87</v>
      </c>
      <c r="V258">
        <v>99701</v>
      </c>
      <c r="W258">
        <v>68438</v>
      </c>
      <c r="X258">
        <v>17.100000000000001</v>
      </c>
      <c r="Y258">
        <v>10.8</v>
      </c>
      <c r="Z258">
        <v>86646.21</v>
      </c>
      <c r="AB258">
        <v>29.55</v>
      </c>
      <c r="AC258">
        <v>2560395.5099999998</v>
      </c>
      <c r="AD258">
        <v>94120312.069999993</v>
      </c>
      <c r="AE258">
        <v>219.96</v>
      </c>
      <c r="AF258">
        <v>20702703842.919998</v>
      </c>
      <c r="AG258">
        <v>151937.9</v>
      </c>
      <c r="AH258">
        <v>0</v>
      </c>
      <c r="AI258">
        <v>0</v>
      </c>
      <c r="AJ258">
        <v>3.33</v>
      </c>
      <c r="AK258">
        <v>0</v>
      </c>
      <c r="AL258">
        <v>0.24</v>
      </c>
      <c r="AM258">
        <v>225888.75</v>
      </c>
      <c r="AN258">
        <v>228.8</v>
      </c>
      <c r="AO258">
        <v>627.37</v>
      </c>
      <c r="AP258">
        <v>143542.26</v>
      </c>
      <c r="AQ258">
        <v>3081764.42</v>
      </c>
      <c r="AR258" t="s">
        <v>61</v>
      </c>
      <c r="AS258" t="s">
        <v>61</v>
      </c>
      <c r="AT258" t="s">
        <v>62</v>
      </c>
      <c r="AU258" t="s">
        <v>63</v>
      </c>
    </row>
    <row r="259" spans="1:47" x14ac:dyDescent="0.25">
      <c r="A259" t="s">
        <v>662</v>
      </c>
      <c r="B259">
        <v>2025</v>
      </c>
      <c r="C259">
        <v>8</v>
      </c>
      <c r="D259" t="s">
        <v>89</v>
      </c>
      <c r="E259" s="1">
        <v>45887</v>
      </c>
      <c r="F259" s="1">
        <v>45894</v>
      </c>
      <c r="G259">
        <v>7</v>
      </c>
      <c r="H259">
        <v>9.9</v>
      </c>
      <c r="I259" t="s">
        <v>65</v>
      </c>
      <c r="J259" t="s">
        <v>112</v>
      </c>
      <c r="K259" t="s">
        <v>340</v>
      </c>
      <c r="L259">
        <v>7208.39</v>
      </c>
      <c r="M259" t="s">
        <v>68</v>
      </c>
      <c r="N259" t="s">
        <v>106</v>
      </c>
      <c r="O259" t="s">
        <v>99</v>
      </c>
      <c r="P259" t="s">
        <v>100</v>
      </c>
      <c r="Q259" t="s">
        <v>230</v>
      </c>
      <c r="R259" t="s">
        <v>376</v>
      </c>
      <c r="S259" t="s">
        <v>73</v>
      </c>
      <c r="T259" t="s">
        <v>59</v>
      </c>
      <c r="U259" t="s">
        <v>132</v>
      </c>
      <c r="V259">
        <v>12181</v>
      </c>
      <c r="W259">
        <v>7392</v>
      </c>
      <c r="X259">
        <v>1.6</v>
      </c>
      <c r="Y259">
        <v>11.2</v>
      </c>
      <c r="Z259">
        <v>11107.95</v>
      </c>
      <c r="AB259">
        <v>36.86</v>
      </c>
      <c r="AC259">
        <v>409439.04</v>
      </c>
      <c r="AD259">
        <v>12058457.279999999</v>
      </c>
      <c r="AE259">
        <v>280</v>
      </c>
      <c r="AF259">
        <v>3376368038.4000001</v>
      </c>
      <c r="AG259">
        <v>186608.56</v>
      </c>
      <c r="AH259">
        <v>2</v>
      </c>
      <c r="AI259">
        <v>49435.33</v>
      </c>
      <c r="AJ259">
        <v>15.43</v>
      </c>
      <c r="AK259">
        <v>0</v>
      </c>
      <c r="AL259">
        <v>0.30499999999999999</v>
      </c>
      <c r="AM259">
        <v>36778.29</v>
      </c>
      <c r="AN259">
        <v>140.19999999999999</v>
      </c>
      <c r="AO259">
        <v>735.39</v>
      </c>
      <c r="AP259">
        <v>103101.68</v>
      </c>
      <c r="AQ259">
        <v>785362.9</v>
      </c>
      <c r="AR259" t="s">
        <v>61</v>
      </c>
      <c r="AS259" t="s">
        <v>61</v>
      </c>
      <c r="AT259" t="s">
        <v>62</v>
      </c>
      <c r="AU259" t="s">
        <v>63</v>
      </c>
    </row>
    <row r="260" spans="1:47" x14ac:dyDescent="0.25">
      <c r="A260" t="s">
        <v>663</v>
      </c>
      <c r="B260">
        <v>2025</v>
      </c>
      <c r="C260">
        <v>6</v>
      </c>
      <c r="D260" t="s">
        <v>77</v>
      </c>
      <c r="E260" s="1">
        <v>45828</v>
      </c>
      <c r="F260" s="1">
        <v>45847</v>
      </c>
      <c r="G260">
        <v>19</v>
      </c>
      <c r="H260">
        <v>11</v>
      </c>
      <c r="I260" t="s">
        <v>49</v>
      </c>
      <c r="J260" t="s">
        <v>66</v>
      </c>
      <c r="K260" t="s">
        <v>251</v>
      </c>
      <c r="L260">
        <v>8543.7000000000007</v>
      </c>
      <c r="M260" t="s">
        <v>114</v>
      </c>
      <c r="N260" t="s">
        <v>69</v>
      </c>
      <c r="O260" t="s">
        <v>54</v>
      </c>
      <c r="P260" t="s">
        <v>154</v>
      </c>
      <c r="Q260" t="s">
        <v>70</v>
      </c>
      <c r="R260" t="s">
        <v>664</v>
      </c>
      <c r="S260" t="s">
        <v>156</v>
      </c>
      <c r="T260" t="s">
        <v>102</v>
      </c>
      <c r="U260" t="s">
        <v>75</v>
      </c>
      <c r="V260">
        <v>8660</v>
      </c>
      <c r="W260">
        <v>4835</v>
      </c>
      <c r="X260">
        <v>20.7</v>
      </c>
      <c r="Y260">
        <v>11.8</v>
      </c>
      <c r="Z260">
        <v>7160.89</v>
      </c>
      <c r="AA260">
        <v>511</v>
      </c>
      <c r="AB260">
        <v>2309.66</v>
      </c>
      <c r="AC260">
        <v>1180236.26</v>
      </c>
      <c r="AD260">
        <v>23339990.039999999</v>
      </c>
      <c r="AE260">
        <v>280.41000000000003</v>
      </c>
      <c r="AF260">
        <v>6544766607.1199999</v>
      </c>
      <c r="AG260">
        <v>35217.56</v>
      </c>
      <c r="AH260">
        <v>2.2999999999999998</v>
      </c>
      <c r="AI260">
        <v>32915.300000000003</v>
      </c>
      <c r="AJ260">
        <v>17.23</v>
      </c>
      <c r="AK260">
        <v>4021480.28</v>
      </c>
      <c r="AL260">
        <v>0.126</v>
      </c>
      <c r="AM260">
        <v>29408.39</v>
      </c>
      <c r="AN260">
        <v>751.4</v>
      </c>
      <c r="AO260">
        <v>709.17</v>
      </c>
      <c r="AP260">
        <v>532870.34</v>
      </c>
      <c r="AQ260">
        <v>1810647.85</v>
      </c>
      <c r="AR260" t="s">
        <v>61</v>
      </c>
      <c r="AS260" t="s">
        <v>61</v>
      </c>
      <c r="AT260" t="s">
        <v>62</v>
      </c>
      <c r="AU260" t="s">
        <v>63</v>
      </c>
    </row>
    <row r="261" spans="1:47" x14ac:dyDescent="0.25">
      <c r="A261" t="s">
        <v>665</v>
      </c>
      <c r="B261">
        <v>2025</v>
      </c>
      <c r="C261">
        <v>11</v>
      </c>
      <c r="D261" t="s">
        <v>119</v>
      </c>
      <c r="E261" s="1">
        <v>45966</v>
      </c>
      <c r="F261" s="1">
        <v>45979</v>
      </c>
      <c r="G261">
        <v>13</v>
      </c>
      <c r="H261">
        <v>8.1999999999999993</v>
      </c>
      <c r="I261" t="s">
        <v>65</v>
      </c>
      <c r="J261" t="s">
        <v>50</v>
      </c>
      <c r="K261" t="s">
        <v>223</v>
      </c>
      <c r="L261">
        <v>2710.1109999999999</v>
      </c>
      <c r="M261" t="s">
        <v>52</v>
      </c>
      <c r="N261" t="s">
        <v>53</v>
      </c>
      <c r="O261" t="s">
        <v>200</v>
      </c>
      <c r="P261" t="s">
        <v>70</v>
      </c>
      <c r="Q261" t="s">
        <v>164</v>
      </c>
      <c r="R261" t="s">
        <v>666</v>
      </c>
      <c r="S261" t="s">
        <v>186</v>
      </c>
      <c r="T261" t="s">
        <v>148</v>
      </c>
      <c r="U261" t="s">
        <v>96</v>
      </c>
      <c r="V261">
        <v>119181</v>
      </c>
      <c r="W261">
        <v>78813</v>
      </c>
      <c r="X261">
        <v>17.8</v>
      </c>
      <c r="Y261">
        <v>11.9</v>
      </c>
      <c r="Z261">
        <v>108595.47</v>
      </c>
      <c r="AB261">
        <v>31.24</v>
      </c>
      <c r="AC261">
        <v>3392522.48</v>
      </c>
      <c r="AD261">
        <v>103947583.88</v>
      </c>
      <c r="AE261">
        <v>278.64999999999998</v>
      </c>
      <c r="AF261">
        <v>28964994248.16</v>
      </c>
      <c r="AG261">
        <v>165626.9</v>
      </c>
      <c r="AI261">
        <v>80288.92</v>
      </c>
      <c r="AJ261">
        <v>22.78</v>
      </c>
      <c r="AK261">
        <v>0</v>
      </c>
      <c r="AL261">
        <v>5.6000000000000001E-2</v>
      </c>
      <c r="AM261">
        <v>58210.65</v>
      </c>
      <c r="AN261">
        <v>224.6</v>
      </c>
      <c r="AO261">
        <v>656.61</v>
      </c>
      <c r="AP261">
        <v>147474.60999999999</v>
      </c>
      <c r="AQ261">
        <v>3844123.56</v>
      </c>
      <c r="AR261" t="s">
        <v>61</v>
      </c>
      <c r="AS261" t="s">
        <v>61</v>
      </c>
      <c r="AT261" t="s">
        <v>62</v>
      </c>
      <c r="AU261" t="s">
        <v>63</v>
      </c>
    </row>
    <row r="262" spans="1:47" x14ac:dyDescent="0.25">
      <c r="A262" t="s">
        <v>667</v>
      </c>
      <c r="B262">
        <v>2023</v>
      </c>
      <c r="C262">
        <v>11</v>
      </c>
      <c r="D262" t="s">
        <v>119</v>
      </c>
      <c r="E262" s="1">
        <v>45244</v>
      </c>
      <c r="F262" s="1">
        <v>45266</v>
      </c>
      <c r="G262">
        <v>22</v>
      </c>
      <c r="H262">
        <v>20.399999999999999</v>
      </c>
      <c r="I262" t="s">
        <v>65</v>
      </c>
      <c r="J262" t="s">
        <v>239</v>
      </c>
      <c r="K262" t="s">
        <v>240</v>
      </c>
      <c r="L262">
        <v>3105.2</v>
      </c>
      <c r="M262" t="s">
        <v>68</v>
      </c>
      <c r="N262" t="s">
        <v>106</v>
      </c>
      <c r="O262" t="s">
        <v>107</v>
      </c>
      <c r="P262" t="s">
        <v>82</v>
      </c>
      <c r="Q262" t="s">
        <v>230</v>
      </c>
      <c r="R262" t="s">
        <v>668</v>
      </c>
      <c r="S262" t="s">
        <v>161</v>
      </c>
      <c r="T262" t="s">
        <v>148</v>
      </c>
      <c r="U262" t="s">
        <v>132</v>
      </c>
      <c r="V262">
        <v>32315</v>
      </c>
      <c r="W262">
        <v>21551</v>
      </c>
      <c r="X262">
        <v>3.9</v>
      </c>
      <c r="Y262">
        <v>12</v>
      </c>
      <c r="Z262">
        <v>29042.15</v>
      </c>
      <c r="AB262">
        <v>22.93</v>
      </c>
      <c r="AC262">
        <v>665936.5</v>
      </c>
      <c r="AD262">
        <v>16090803.210000001</v>
      </c>
      <c r="AE262">
        <v>283.95999999999998</v>
      </c>
      <c r="AF262">
        <v>4569144479.5100002</v>
      </c>
      <c r="AG262">
        <v>192719.64</v>
      </c>
      <c r="AH262">
        <v>0</v>
      </c>
      <c r="AI262">
        <v>0</v>
      </c>
      <c r="AJ262">
        <v>9.4499999999999993</v>
      </c>
      <c r="AK262">
        <v>0</v>
      </c>
      <c r="AL262">
        <v>6.9000000000000006E-2</v>
      </c>
      <c r="AM262">
        <v>11102.65</v>
      </c>
      <c r="AN262">
        <v>775.2</v>
      </c>
      <c r="AO262">
        <v>414.77</v>
      </c>
      <c r="AP262">
        <v>321529.7</v>
      </c>
      <c r="AQ262">
        <v>1191288.49</v>
      </c>
      <c r="AR262" t="s">
        <v>61</v>
      </c>
      <c r="AS262" t="s">
        <v>61</v>
      </c>
      <c r="AT262" t="s">
        <v>62</v>
      </c>
      <c r="AU262" t="s">
        <v>63</v>
      </c>
    </row>
    <row r="263" spans="1:47" x14ac:dyDescent="0.25">
      <c r="A263" t="s">
        <v>669</v>
      </c>
      <c r="B263">
        <v>2023</v>
      </c>
      <c r="C263">
        <v>9</v>
      </c>
      <c r="D263" t="s">
        <v>89</v>
      </c>
      <c r="E263" s="1">
        <v>45183</v>
      </c>
      <c r="F263" s="1">
        <v>45213</v>
      </c>
      <c r="G263">
        <v>30</v>
      </c>
      <c r="H263">
        <v>14.2</v>
      </c>
      <c r="I263" t="s">
        <v>49</v>
      </c>
      <c r="J263" t="s">
        <v>78</v>
      </c>
      <c r="K263" t="s">
        <v>315</v>
      </c>
      <c r="L263">
        <v>1511.9</v>
      </c>
      <c r="M263" t="s">
        <v>68</v>
      </c>
      <c r="N263" t="s">
        <v>106</v>
      </c>
      <c r="O263" t="s">
        <v>91</v>
      </c>
      <c r="P263" t="s">
        <v>140</v>
      </c>
      <c r="Q263" t="s">
        <v>82</v>
      </c>
      <c r="R263" t="s">
        <v>670</v>
      </c>
      <c r="S263" t="s">
        <v>85</v>
      </c>
      <c r="T263" t="s">
        <v>131</v>
      </c>
      <c r="U263" t="s">
        <v>110</v>
      </c>
      <c r="V263">
        <v>61541</v>
      </c>
      <c r="W263">
        <v>38614</v>
      </c>
      <c r="X263">
        <v>11</v>
      </c>
      <c r="Y263">
        <v>10.4</v>
      </c>
      <c r="Z263">
        <v>48426.86</v>
      </c>
      <c r="AB263">
        <v>44.93</v>
      </c>
      <c r="AC263">
        <v>2175818.8199999998</v>
      </c>
      <c r="AD263">
        <v>46557098.939999998</v>
      </c>
      <c r="AE263">
        <v>283.55</v>
      </c>
      <c r="AF263">
        <v>13201265404.440001</v>
      </c>
      <c r="AG263">
        <v>109165.48</v>
      </c>
      <c r="AH263">
        <v>0</v>
      </c>
      <c r="AI263">
        <v>0</v>
      </c>
      <c r="AJ263">
        <v>11.05</v>
      </c>
      <c r="AK263">
        <v>5144559.43</v>
      </c>
      <c r="AL263">
        <v>0.24399999999999999</v>
      </c>
      <c r="AM263">
        <v>113599.32</v>
      </c>
      <c r="AN263">
        <v>1426.5</v>
      </c>
      <c r="AO263">
        <v>726.2</v>
      </c>
      <c r="AP263">
        <v>1035924.3</v>
      </c>
      <c r="AQ263">
        <v>3434507.92</v>
      </c>
      <c r="AR263" t="s">
        <v>61</v>
      </c>
      <c r="AS263" t="s">
        <v>61</v>
      </c>
      <c r="AT263" t="s">
        <v>62</v>
      </c>
      <c r="AU263" t="s">
        <v>63</v>
      </c>
    </row>
    <row r="264" spans="1:47" x14ac:dyDescent="0.25">
      <c r="A264" t="s">
        <v>671</v>
      </c>
      <c r="B264">
        <v>2025</v>
      </c>
      <c r="C264">
        <v>9</v>
      </c>
      <c r="D264" t="s">
        <v>89</v>
      </c>
      <c r="E264" s="1">
        <v>45930</v>
      </c>
      <c r="F264" s="1">
        <v>45943</v>
      </c>
      <c r="G264">
        <v>13</v>
      </c>
      <c r="H264">
        <v>15.7</v>
      </c>
      <c r="I264" t="s">
        <v>49</v>
      </c>
      <c r="J264" t="s">
        <v>134</v>
      </c>
      <c r="K264" t="s">
        <v>135</v>
      </c>
      <c r="L264">
        <v>9999.0098999999991</v>
      </c>
      <c r="M264" t="s">
        <v>114</v>
      </c>
      <c r="N264" t="s">
        <v>81</v>
      </c>
      <c r="O264" t="s">
        <v>99</v>
      </c>
      <c r="P264" t="s">
        <v>164</v>
      </c>
      <c r="Q264" t="s">
        <v>56</v>
      </c>
      <c r="R264" t="s">
        <v>672</v>
      </c>
      <c r="S264" t="s">
        <v>137</v>
      </c>
      <c r="T264" t="s">
        <v>162</v>
      </c>
      <c r="U264" t="s">
        <v>143</v>
      </c>
      <c r="V264">
        <v>11286</v>
      </c>
      <c r="W264">
        <v>6574</v>
      </c>
      <c r="X264">
        <v>10.4</v>
      </c>
      <c r="Y264">
        <v>13.3</v>
      </c>
      <c r="Z264">
        <v>10433.950000000001</v>
      </c>
      <c r="AB264">
        <v>43.5</v>
      </c>
      <c r="AC264">
        <v>453876.83</v>
      </c>
      <c r="AD264">
        <v>4552228.05</v>
      </c>
      <c r="AE264">
        <v>279.77</v>
      </c>
      <c r="AF264">
        <v>1273576841.55</v>
      </c>
      <c r="AG264">
        <v>156424.57999999999</v>
      </c>
      <c r="AH264">
        <v>0</v>
      </c>
      <c r="AI264">
        <v>0</v>
      </c>
      <c r="AJ264">
        <v>5.22</v>
      </c>
      <c r="AK264">
        <v>237626.3</v>
      </c>
      <c r="AL264">
        <v>6.8000000000000005E-2</v>
      </c>
      <c r="AM264">
        <v>3095.52</v>
      </c>
      <c r="AN264">
        <v>504.5</v>
      </c>
      <c r="AO264">
        <v>698.77</v>
      </c>
      <c r="AP264">
        <v>352529.46</v>
      </c>
      <c r="AQ264">
        <v>965926.39</v>
      </c>
      <c r="AR264" t="s">
        <v>124</v>
      </c>
      <c r="AS264" t="s">
        <v>61</v>
      </c>
      <c r="AT264" t="s">
        <v>293</v>
      </c>
      <c r="AU264" t="s">
        <v>63</v>
      </c>
    </row>
    <row r="265" spans="1:47" x14ac:dyDescent="0.25">
      <c r="A265" t="s">
        <v>673</v>
      </c>
      <c r="B265">
        <v>2025</v>
      </c>
      <c r="C265">
        <v>1</v>
      </c>
      <c r="D265" t="s">
        <v>48</v>
      </c>
      <c r="E265" s="1">
        <v>45670</v>
      </c>
      <c r="F265" s="1">
        <v>45690</v>
      </c>
      <c r="G265">
        <v>20</v>
      </c>
      <c r="H265">
        <v>3.9</v>
      </c>
      <c r="I265" t="s">
        <v>49</v>
      </c>
      <c r="J265" t="s">
        <v>50</v>
      </c>
      <c r="K265" t="s">
        <v>51</v>
      </c>
      <c r="L265">
        <v>2709</v>
      </c>
      <c r="M265" t="s">
        <v>68</v>
      </c>
      <c r="N265" t="s">
        <v>168</v>
      </c>
      <c r="O265" t="s">
        <v>189</v>
      </c>
      <c r="P265" t="s">
        <v>146</v>
      </c>
      <c r="Q265" t="s">
        <v>56</v>
      </c>
      <c r="R265" t="s">
        <v>674</v>
      </c>
      <c r="S265" t="s">
        <v>58</v>
      </c>
      <c r="T265" t="s">
        <v>148</v>
      </c>
      <c r="U265" t="s">
        <v>75</v>
      </c>
      <c r="V265">
        <v>302071</v>
      </c>
      <c r="W265">
        <v>184041</v>
      </c>
      <c r="X265">
        <v>10.5</v>
      </c>
      <c r="Y265">
        <v>13.6</v>
      </c>
      <c r="Z265">
        <v>236547.24</v>
      </c>
      <c r="AB265">
        <v>17.329999999999998</v>
      </c>
      <c r="AC265">
        <v>4099363.67</v>
      </c>
      <c r="AD265">
        <v>21324733.690000001</v>
      </c>
      <c r="AE265">
        <v>280.39999999999998</v>
      </c>
      <c r="AF265">
        <v>5979455326.6800003</v>
      </c>
      <c r="AG265">
        <v>33630.870000000003</v>
      </c>
      <c r="AH265">
        <v>2.7</v>
      </c>
      <c r="AI265">
        <v>62850.51</v>
      </c>
      <c r="AJ265">
        <v>3.79</v>
      </c>
      <c r="AK265">
        <v>808207.41</v>
      </c>
      <c r="AL265">
        <v>0.18</v>
      </c>
      <c r="AM265">
        <v>38384.519999999997</v>
      </c>
      <c r="AN265">
        <v>364.5</v>
      </c>
      <c r="AO265">
        <v>725.83</v>
      </c>
      <c r="AP265">
        <v>264565.03999999998</v>
      </c>
      <c r="AQ265">
        <v>4498794.6100000003</v>
      </c>
      <c r="AR265" t="s">
        <v>61</v>
      </c>
      <c r="AS265" t="s">
        <v>61</v>
      </c>
      <c r="AT265" t="s">
        <v>62</v>
      </c>
      <c r="AU265" t="s">
        <v>63</v>
      </c>
    </row>
    <row r="266" spans="1:47" x14ac:dyDescent="0.25">
      <c r="A266" t="s">
        <v>675</v>
      </c>
      <c r="B266">
        <v>2024</v>
      </c>
      <c r="C266">
        <v>4</v>
      </c>
      <c r="D266" t="s">
        <v>77</v>
      </c>
      <c r="E266" s="1">
        <v>45409</v>
      </c>
      <c r="F266" s="1">
        <v>45425</v>
      </c>
      <c r="G266">
        <v>16</v>
      </c>
      <c r="H266">
        <v>18.5</v>
      </c>
      <c r="I266" t="s">
        <v>49</v>
      </c>
      <c r="J266" t="s">
        <v>134</v>
      </c>
      <c r="K266" t="s">
        <v>135</v>
      </c>
      <c r="L266">
        <v>9999.0098999999991</v>
      </c>
      <c r="M266" t="s">
        <v>68</v>
      </c>
      <c r="N266" t="s">
        <v>53</v>
      </c>
      <c r="O266" t="s">
        <v>54</v>
      </c>
      <c r="P266" t="s">
        <v>140</v>
      </c>
      <c r="Q266" t="s">
        <v>128</v>
      </c>
      <c r="R266" t="s">
        <v>676</v>
      </c>
      <c r="S266" t="s">
        <v>137</v>
      </c>
      <c r="T266" t="s">
        <v>59</v>
      </c>
      <c r="U266" t="s">
        <v>110</v>
      </c>
      <c r="V266">
        <v>13226</v>
      </c>
      <c r="W266">
        <v>7603</v>
      </c>
      <c r="X266">
        <v>23.6</v>
      </c>
      <c r="Y266">
        <v>14.3</v>
      </c>
      <c r="Z266">
        <v>11816.74</v>
      </c>
      <c r="AB266">
        <v>31.36</v>
      </c>
      <c r="AC266">
        <v>370572.97</v>
      </c>
      <c r="AD266">
        <v>12355465.18</v>
      </c>
      <c r="AE266">
        <v>273.8</v>
      </c>
      <c r="AF266">
        <v>3382926366.2800002</v>
      </c>
      <c r="AG266">
        <v>127057.14</v>
      </c>
      <c r="AH266">
        <v>2.1</v>
      </c>
      <c r="AI266">
        <v>61222.720000000001</v>
      </c>
      <c r="AJ266">
        <v>24.27</v>
      </c>
      <c r="AK266">
        <v>2998671.4</v>
      </c>
      <c r="AL266">
        <v>0.10299999999999999</v>
      </c>
      <c r="AM266">
        <v>12726.13</v>
      </c>
      <c r="AN266">
        <v>265.8</v>
      </c>
      <c r="AO266">
        <v>512.16999999999996</v>
      </c>
      <c r="AP266">
        <v>136134.79</v>
      </c>
      <c r="AQ266">
        <v>707713.75</v>
      </c>
      <c r="AR266" t="s">
        <v>61</v>
      </c>
      <c r="AS266" t="s">
        <v>61</v>
      </c>
      <c r="AT266" t="s">
        <v>62</v>
      </c>
      <c r="AU266" t="s">
        <v>63</v>
      </c>
    </row>
    <row r="267" spans="1:47" x14ac:dyDescent="0.25">
      <c r="A267" t="s">
        <v>677</v>
      </c>
      <c r="B267">
        <v>2021</v>
      </c>
      <c r="C267">
        <v>6</v>
      </c>
      <c r="D267" t="s">
        <v>77</v>
      </c>
      <c r="E267" s="1">
        <v>44364</v>
      </c>
      <c r="F267" s="1">
        <v>44390</v>
      </c>
      <c r="G267">
        <v>26</v>
      </c>
      <c r="H267">
        <v>2.7</v>
      </c>
      <c r="I267" t="s">
        <v>49</v>
      </c>
      <c r="J267" t="s">
        <v>112</v>
      </c>
      <c r="K267" t="s">
        <v>340</v>
      </c>
      <c r="L267">
        <v>7208.39</v>
      </c>
      <c r="M267" t="s">
        <v>90</v>
      </c>
      <c r="N267" t="s">
        <v>69</v>
      </c>
      <c r="O267" t="s">
        <v>189</v>
      </c>
      <c r="P267" t="s">
        <v>83</v>
      </c>
      <c r="Q267" t="s">
        <v>128</v>
      </c>
      <c r="R267" t="s">
        <v>151</v>
      </c>
      <c r="S267" t="s">
        <v>73</v>
      </c>
      <c r="T267" t="s">
        <v>74</v>
      </c>
      <c r="U267" t="s">
        <v>228</v>
      </c>
      <c r="V267">
        <v>11217</v>
      </c>
      <c r="W267">
        <v>8373</v>
      </c>
      <c r="X267">
        <v>1.5</v>
      </c>
      <c r="Y267">
        <v>10.8</v>
      </c>
      <c r="Z267">
        <v>8711.68</v>
      </c>
      <c r="AB267">
        <v>31.16</v>
      </c>
      <c r="AC267">
        <v>271455.95</v>
      </c>
      <c r="AD267">
        <v>9951700.5299999993</v>
      </c>
      <c r="AE267">
        <v>171.72</v>
      </c>
      <c r="AF267">
        <v>1708906015.01</v>
      </c>
      <c r="AG267">
        <v>128100.32</v>
      </c>
      <c r="AH267">
        <v>1.2</v>
      </c>
      <c r="AI267">
        <v>35833.47</v>
      </c>
      <c r="AJ267">
        <v>20.36</v>
      </c>
      <c r="AK267">
        <v>2026166.23</v>
      </c>
      <c r="AL267">
        <v>0.13400000000000001</v>
      </c>
      <c r="AM267">
        <v>13335.28</v>
      </c>
      <c r="AN267">
        <v>847.4</v>
      </c>
      <c r="AO267">
        <v>607.58000000000004</v>
      </c>
      <c r="AP267">
        <v>514863.29</v>
      </c>
      <c r="AQ267">
        <v>963588.31</v>
      </c>
      <c r="AR267" t="s">
        <v>61</v>
      </c>
      <c r="AS267" t="s">
        <v>61</v>
      </c>
      <c r="AT267" t="s">
        <v>62</v>
      </c>
      <c r="AU267" t="s">
        <v>63</v>
      </c>
    </row>
    <row r="268" spans="1:47" x14ac:dyDescent="0.25">
      <c r="A268" t="s">
        <v>678</v>
      </c>
      <c r="B268">
        <v>2022</v>
      </c>
      <c r="C268">
        <v>11</v>
      </c>
      <c r="D268" t="s">
        <v>119</v>
      </c>
      <c r="E268" s="1">
        <v>44873</v>
      </c>
      <c r="F268" s="1">
        <v>44895</v>
      </c>
      <c r="G268">
        <v>22</v>
      </c>
      <c r="H268">
        <v>8.1</v>
      </c>
      <c r="I268" t="s">
        <v>65</v>
      </c>
      <c r="J268" t="s">
        <v>78</v>
      </c>
      <c r="K268" t="s">
        <v>315</v>
      </c>
      <c r="L268">
        <v>1511.9</v>
      </c>
      <c r="M268" t="s">
        <v>68</v>
      </c>
      <c r="N268" t="s">
        <v>53</v>
      </c>
      <c r="O268" t="s">
        <v>54</v>
      </c>
      <c r="P268" t="s">
        <v>100</v>
      </c>
      <c r="Q268" t="s">
        <v>154</v>
      </c>
      <c r="R268" t="s">
        <v>679</v>
      </c>
      <c r="S268" t="s">
        <v>85</v>
      </c>
      <c r="T268" t="s">
        <v>59</v>
      </c>
      <c r="U268" t="s">
        <v>103</v>
      </c>
      <c r="V268">
        <v>51041</v>
      </c>
      <c r="W268">
        <v>34074</v>
      </c>
      <c r="X268">
        <v>20.8</v>
      </c>
      <c r="Y268">
        <v>15</v>
      </c>
      <c r="Z268">
        <v>40666.65</v>
      </c>
      <c r="AB268">
        <v>13.8</v>
      </c>
      <c r="AC268">
        <v>561199.77</v>
      </c>
      <c r="AD268">
        <v>43902495.340000004</v>
      </c>
      <c r="AE268">
        <v>219.02</v>
      </c>
      <c r="AF268">
        <v>9615524529.3700008</v>
      </c>
      <c r="AG268">
        <v>105055.61</v>
      </c>
      <c r="AH268">
        <v>0.1</v>
      </c>
      <c r="AI268">
        <v>930.58</v>
      </c>
      <c r="AJ268">
        <v>19.989999999999998</v>
      </c>
      <c r="AK268">
        <v>0</v>
      </c>
      <c r="AL268">
        <v>0.216</v>
      </c>
      <c r="AM268">
        <v>94829.39</v>
      </c>
      <c r="AN268">
        <v>885.7</v>
      </c>
      <c r="AO268">
        <v>663.76</v>
      </c>
      <c r="AP268">
        <v>587892.23</v>
      </c>
      <c r="AQ268">
        <v>1349907.58</v>
      </c>
      <c r="AR268" t="s">
        <v>61</v>
      </c>
      <c r="AS268" t="s">
        <v>61</v>
      </c>
      <c r="AT268" t="s">
        <v>62</v>
      </c>
      <c r="AU268" t="s">
        <v>63</v>
      </c>
    </row>
    <row r="269" spans="1:47" x14ac:dyDescent="0.25">
      <c r="A269" t="s">
        <v>680</v>
      </c>
      <c r="B269">
        <v>2022</v>
      </c>
      <c r="C269">
        <v>4</v>
      </c>
      <c r="D269" t="s">
        <v>77</v>
      </c>
      <c r="E269" s="1">
        <v>44672</v>
      </c>
      <c r="F269" s="1">
        <v>44701</v>
      </c>
      <c r="G269">
        <v>29</v>
      </c>
      <c r="H269">
        <v>2.2000000000000002</v>
      </c>
      <c r="I269" t="s">
        <v>65</v>
      </c>
      <c r="J269" t="s">
        <v>112</v>
      </c>
      <c r="K269" t="s">
        <v>340</v>
      </c>
      <c r="L269">
        <v>7208.39</v>
      </c>
      <c r="M269" t="s">
        <v>114</v>
      </c>
      <c r="N269" t="s">
        <v>168</v>
      </c>
      <c r="O269" t="s">
        <v>91</v>
      </c>
      <c r="P269" t="s">
        <v>184</v>
      </c>
      <c r="Q269" t="s">
        <v>121</v>
      </c>
      <c r="R269" t="s">
        <v>681</v>
      </c>
      <c r="S269" t="s">
        <v>73</v>
      </c>
      <c r="T269" t="s">
        <v>148</v>
      </c>
      <c r="U269" t="s">
        <v>143</v>
      </c>
      <c r="V269">
        <v>11800</v>
      </c>
      <c r="W269">
        <v>6926</v>
      </c>
      <c r="X269">
        <v>14.7</v>
      </c>
      <c r="Y269">
        <v>13.1</v>
      </c>
      <c r="Z269">
        <v>9781.32</v>
      </c>
      <c r="AB269">
        <v>25.67</v>
      </c>
      <c r="AC269">
        <v>251086.48</v>
      </c>
      <c r="AD269">
        <v>11367361.039999999</v>
      </c>
      <c r="AE269">
        <v>215.41</v>
      </c>
      <c r="AF269">
        <v>2448643241.6300001</v>
      </c>
      <c r="AG269">
        <v>157196.04</v>
      </c>
      <c r="AH269">
        <v>0</v>
      </c>
      <c r="AI269">
        <v>0</v>
      </c>
      <c r="AJ269">
        <v>15.11</v>
      </c>
      <c r="AK269">
        <v>0</v>
      </c>
      <c r="AL269">
        <v>0.27900000000000003</v>
      </c>
      <c r="AM269">
        <v>31714.94</v>
      </c>
      <c r="AN269">
        <v>698.1</v>
      </c>
      <c r="AO269">
        <v>616.61</v>
      </c>
      <c r="AP269">
        <v>430455.44</v>
      </c>
      <c r="AQ269">
        <v>870452.9</v>
      </c>
      <c r="AR269" t="s">
        <v>61</v>
      </c>
      <c r="AS269" t="s">
        <v>61</v>
      </c>
      <c r="AT269" t="s">
        <v>62</v>
      </c>
      <c r="AU269" t="s">
        <v>63</v>
      </c>
    </row>
    <row r="270" spans="1:47" x14ac:dyDescent="0.25">
      <c r="A270" t="s">
        <v>682</v>
      </c>
      <c r="B270">
        <v>2026</v>
      </c>
      <c r="C270">
        <v>3</v>
      </c>
      <c r="D270" t="s">
        <v>48</v>
      </c>
      <c r="E270" s="1">
        <v>46092</v>
      </c>
      <c r="F270" s="1">
        <v>46116</v>
      </c>
      <c r="G270">
        <v>24</v>
      </c>
      <c r="H270">
        <v>17.8</v>
      </c>
      <c r="I270" t="s">
        <v>49</v>
      </c>
      <c r="J270" t="s">
        <v>112</v>
      </c>
      <c r="K270" t="s">
        <v>343</v>
      </c>
      <c r="L270">
        <v>2523.1</v>
      </c>
      <c r="M270" t="s">
        <v>90</v>
      </c>
      <c r="N270" t="s">
        <v>106</v>
      </c>
      <c r="O270" t="s">
        <v>99</v>
      </c>
      <c r="P270" t="s">
        <v>146</v>
      </c>
      <c r="Q270" t="s">
        <v>56</v>
      </c>
      <c r="R270" t="s">
        <v>683</v>
      </c>
      <c r="S270" t="s">
        <v>130</v>
      </c>
      <c r="T270" t="s">
        <v>59</v>
      </c>
      <c r="U270" t="s">
        <v>110</v>
      </c>
      <c r="V270">
        <v>61727</v>
      </c>
      <c r="W270">
        <v>38675</v>
      </c>
      <c r="X270">
        <v>12.6</v>
      </c>
      <c r="Y270">
        <v>10.4</v>
      </c>
      <c r="Z270">
        <v>52403.17</v>
      </c>
      <c r="AB270">
        <v>26.58</v>
      </c>
      <c r="AC270">
        <v>1392876.26</v>
      </c>
      <c r="AD270">
        <v>23425789.09</v>
      </c>
      <c r="AE270">
        <v>278.83999999999997</v>
      </c>
      <c r="AF270">
        <v>6532047029.8599997</v>
      </c>
      <c r="AG270">
        <v>62539.08</v>
      </c>
      <c r="AH270">
        <v>0</v>
      </c>
      <c r="AI270">
        <v>0</v>
      </c>
      <c r="AJ270">
        <v>3.63</v>
      </c>
      <c r="AK270">
        <v>850356.14</v>
      </c>
      <c r="AL270">
        <v>0.20200000000000001</v>
      </c>
      <c r="AM270">
        <v>47320.09</v>
      </c>
      <c r="AN270">
        <v>428.3</v>
      </c>
      <c r="AO270">
        <v>579.54999999999995</v>
      </c>
      <c r="AP270">
        <v>248221.26</v>
      </c>
      <c r="AQ270">
        <v>1750956.69</v>
      </c>
      <c r="AR270" t="s">
        <v>61</v>
      </c>
      <c r="AS270" t="s">
        <v>61</v>
      </c>
      <c r="AT270" t="s">
        <v>62</v>
      </c>
      <c r="AU270" t="s">
        <v>63</v>
      </c>
    </row>
    <row r="271" spans="1:47" x14ac:dyDescent="0.25">
      <c r="A271" t="s">
        <v>684</v>
      </c>
      <c r="B271">
        <v>2021</v>
      </c>
      <c r="C271">
        <v>10</v>
      </c>
      <c r="D271" t="s">
        <v>119</v>
      </c>
      <c r="E271" s="1">
        <v>44493</v>
      </c>
      <c r="F271" s="1">
        <v>44501</v>
      </c>
      <c r="G271">
        <v>8</v>
      </c>
      <c r="H271">
        <v>13.9</v>
      </c>
      <c r="I271" t="s">
        <v>49</v>
      </c>
      <c r="J271" t="s">
        <v>50</v>
      </c>
      <c r="K271" t="s">
        <v>120</v>
      </c>
      <c r="L271">
        <v>2710.1921000000002</v>
      </c>
      <c r="M271" t="s">
        <v>80</v>
      </c>
      <c r="N271" t="s">
        <v>53</v>
      </c>
      <c r="O271" t="s">
        <v>189</v>
      </c>
      <c r="P271" t="s">
        <v>201</v>
      </c>
      <c r="Q271" t="s">
        <v>92</v>
      </c>
      <c r="R271" t="s">
        <v>685</v>
      </c>
      <c r="S271" t="s">
        <v>123</v>
      </c>
      <c r="T271" t="s">
        <v>102</v>
      </c>
      <c r="U271" t="s">
        <v>228</v>
      </c>
      <c r="V271">
        <v>48245</v>
      </c>
      <c r="W271">
        <v>31757</v>
      </c>
      <c r="X271">
        <v>5.4</v>
      </c>
      <c r="Y271">
        <v>15.1</v>
      </c>
      <c r="Z271">
        <v>45470.83</v>
      </c>
      <c r="AB271">
        <v>40.98</v>
      </c>
      <c r="AC271">
        <v>1863394.61</v>
      </c>
      <c r="AD271">
        <v>36471698.030000001</v>
      </c>
      <c r="AE271">
        <v>174.6</v>
      </c>
      <c r="AF271">
        <v>6367958476.04</v>
      </c>
      <c r="AG271">
        <v>26443.29</v>
      </c>
      <c r="AH271">
        <v>0.3</v>
      </c>
      <c r="AI271">
        <v>3193.86</v>
      </c>
      <c r="AJ271">
        <v>1.1399999999999999</v>
      </c>
      <c r="AK271">
        <v>415777.36</v>
      </c>
      <c r="AL271">
        <v>0.33400000000000002</v>
      </c>
      <c r="AM271">
        <v>121815.47</v>
      </c>
      <c r="AN271">
        <v>214.9</v>
      </c>
      <c r="AO271">
        <v>380.88</v>
      </c>
      <c r="AP271">
        <v>81851.11</v>
      </c>
      <c r="AQ271">
        <v>2096698.34</v>
      </c>
      <c r="AR271" t="s">
        <v>61</v>
      </c>
      <c r="AS271" t="s">
        <v>61</v>
      </c>
      <c r="AT271" t="s">
        <v>62</v>
      </c>
      <c r="AU271" t="s">
        <v>63</v>
      </c>
    </row>
    <row r="272" spans="1:47" x14ac:dyDescent="0.25">
      <c r="A272" t="s">
        <v>686</v>
      </c>
      <c r="B272">
        <v>2024</v>
      </c>
      <c r="C272">
        <v>2</v>
      </c>
      <c r="D272" t="s">
        <v>48</v>
      </c>
      <c r="E272" s="1">
        <v>45349</v>
      </c>
      <c r="F272" s="1">
        <v>45356</v>
      </c>
      <c r="G272">
        <v>7</v>
      </c>
      <c r="H272">
        <v>1.1000000000000001</v>
      </c>
      <c r="I272" t="s">
        <v>65</v>
      </c>
      <c r="J272" t="s">
        <v>50</v>
      </c>
      <c r="K272" t="s">
        <v>145</v>
      </c>
      <c r="L272">
        <v>2710.19</v>
      </c>
      <c r="M272" t="s">
        <v>114</v>
      </c>
      <c r="N272" t="s">
        <v>69</v>
      </c>
      <c r="O272" t="s">
        <v>189</v>
      </c>
      <c r="P272" t="s">
        <v>128</v>
      </c>
      <c r="Q272" t="s">
        <v>159</v>
      </c>
      <c r="R272" t="s">
        <v>687</v>
      </c>
      <c r="S272" t="s">
        <v>123</v>
      </c>
      <c r="T272" t="s">
        <v>59</v>
      </c>
      <c r="U272" t="s">
        <v>75</v>
      </c>
      <c r="V272">
        <v>31668</v>
      </c>
      <c r="W272">
        <v>17903</v>
      </c>
      <c r="X272">
        <v>14.3</v>
      </c>
      <c r="Y272">
        <v>12.5</v>
      </c>
      <c r="Z272">
        <v>27644.92</v>
      </c>
      <c r="AB272">
        <v>20.079999999999998</v>
      </c>
      <c r="AC272">
        <v>555109.99</v>
      </c>
      <c r="AD272">
        <v>11360956.32</v>
      </c>
      <c r="AE272">
        <v>278.19</v>
      </c>
      <c r="AF272">
        <v>3160504438.6599998</v>
      </c>
      <c r="AG272">
        <v>72774.149999999994</v>
      </c>
      <c r="AH272">
        <v>1</v>
      </c>
      <c r="AI272">
        <v>11849.03</v>
      </c>
      <c r="AJ272">
        <v>16.760000000000002</v>
      </c>
      <c r="AK272">
        <v>0</v>
      </c>
      <c r="AL272">
        <v>0.24299999999999999</v>
      </c>
      <c r="AM272">
        <v>27607.119999999999</v>
      </c>
      <c r="AO272">
        <v>516.17999999999995</v>
      </c>
      <c r="AP272">
        <v>124967.18</v>
      </c>
      <c r="AQ272">
        <v>792307.47</v>
      </c>
      <c r="AR272" t="s">
        <v>61</v>
      </c>
      <c r="AS272" t="s">
        <v>61</v>
      </c>
      <c r="AT272" t="s">
        <v>62</v>
      </c>
      <c r="AU272" t="s">
        <v>63</v>
      </c>
    </row>
    <row r="273" spans="1:47" x14ac:dyDescent="0.25">
      <c r="A273" t="s">
        <v>688</v>
      </c>
      <c r="B273">
        <v>2020</v>
      </c>
      <c r="C273">
        <v>5</v>
      </c>
      <c r="D273" t="s">
        <v>77</v>
      </c>
      <c r="E273" s="1">
        <v>43968</v>
      </c>
      <c r="F273" s="1">
        <v>43980</v>
      </c>
      <c r="G273">
        <v>12</v>
      </c>
      <c r="H273">
        <v>5.7</v>
      </c>
      <c r="I273" t="s">
        <v>65</v>
      </c>
      <c r="J273" t="s">
        <v>50</v>
      </c>
      <c r="K273" t="s">
        <v>51</v>
      </c>
      <c r="L273">
        <v>2709</v>
      </c>
      <c r="M273" t="s">
        <v>98</v>
      </c>
      <c r="N273" t="s">
        <v>69</v>
      </c>
      <c r="O273" t="s">
        <v>189</v>
      </c>
      <c r="P273" t="s">
        <v>56</v>
      </c>
      <c r="Q273" t="s">
        <v>150</v>
      </c>
      <c r="R273" t="s">
        <v>689</v>
      </c>
      <c r="S273" t="s">
        <v>186</v>
      </c>
      <c r="T273" t="s">
        <v>102</v>
      </c>
      <c r="U273" t="s">
        <v>75</v>
      </c>
      <c r="V273">
        <v>75704</v>
      </c>
      <c r="W273">
        <v>47589</v>
      </c>
      <c r="X273">
        <v>8.6</v>
      </c>
      <c r="Y273">
        <v>14.8</v>
      </c>
      <c r="Z273">
        <v>61440.3</v>
      </c>
      <c r="AB273">
        <v>17.059999999999999</v>
      </c>
      <c r="AC273">
        <v>1048171.52</v>
      </c>
      <c r="AD273">
        <v>3615761.66</v>
      </c>
      <c r="AE273">
        <v>158.97999999999999</v>
      </c>
      <c r="AF273">
        <v>574833788.71000004</v>
      </c>
      <c r="AG273">
        <v>239829.3</v>
      </c>
      <c r="AH273">
        <v>0.7</v>
      </c>
      <c r="AI273">
        <v>16927.900000000001</v>
      </c>
      <c r="AJ273">
        <v>2.42</v>
      </c>
      <c r="AK273">
        <v>0</v>
      </c>
      <c r="AL273">
        <v>0.104</v>
      </c>
      <c r="AM273">
        <v>3760.39</v>
      </c>
      <c r="AN273">
        <v>505.2</v>
      </c>
      <c r="AO273">
        <v>568.77</v>
      </c>
      <c r="AP273">
        <v>287342.59999999998</v>
      </c>
      <c r="AQ273">
        <v>1596031.71</v>
      </c>
      <c r="AR273" t="s">
        <v>124</v>
      </c>
      <c r="AS273" t="s">
        <v>61</v>
      </c>
      <c r="AT273" t="s">
        <v>116</v>
      </c>
      <c r="AU273" t="s">
        <v>63</v>
      </c>
    </row>
    <row r="274" spans="1:47" x14ac:dyDescent="0.25">
      <c r="A274" t="s">
        <v>690</v>
      </c>
      <c r="B274">
        <v>2020</v>
      </c>
      <c r="C274">
        <v>10</v>
      </c>
      <c r="D274" t="s">
        <v>119</v>
      </c>
      <c r="E274" s="1">
        <v>44112</v>
      </c>
      <c r="F274" s="1">
        <v>44126</v>
      </c>
      <c r="G274">
        <v>14</v>
      </c>
      <c r="H274">
        <v>20.6</v>
      </c>
      <c r="I274" t="s">
        <v>49</v>
      </c>
      <c r="J274" t="s">
        <v>134</v>
      </c>
      <c r="K274" t="s">
        <v>135</v>
      </c>
      <c r="L274">
        <v>9999.0098999999991</v>
      </c>
      <c r="M274" t="s">
        <v>90</v>
      </c>
      <c r="N274" t="s">
        <v>69</v>
      </c>
      <c r="O274" t="s">
        <v>91</v>
      </c>
      <c r="P274" t="s">
        <v>83</v>
      </c>
      <c r="Q274" t="s">
        <v>70</v>
      </c>
      <c r="R274" t="s">
        <v>459</v>
      </c>
      <c r="S274" t="s">
        <v>137</v>
      </c>
      <c r="T274" t="s">
        <v>95</v>
      </c>
      <c r="U274" t="s">
        <v>60</v>
      </c>
      <c r="V274">
        <v>9044</v>
      </c>
      <c r="W274">
        <v>5715</v>
      </c>
      <c r="X274">
        <v>10.6</v>
      </c>
      <c r="Y274">
        <v>12</v>
      </c>
      <c r="Z274">
        <v>8176.17</v>
      </c>
      <c r="AB274">
        <v>42.44</v>
      </c>
      <c r="AC274">
        <v>346996.65</v>
      </c>
      <c r="AD274">
        <v>2988063.09</v>
      </c>
      <c r="AE274">
        <v>160.81</v>
      </c>
      <c r="AF274">
        <v>480510425.5</v>
      </c>
      <c r="AG274">
        <v>97235.4</v>
      </c>
      <c r="AH274">
        <v>1.3</v>
      </c>
      <c r="AJ274">
        <v>4.5199999999999996</v>
      </c>
      <c r="AK274">
        <v>135060.45000000001</v>
      </c>
      <c r="AL274">
        <v>0.28999999999999998</v>
      </c>
      <c r="AM274">
        <v>8665.3799999999992</v>
      </c>
      <c r="AN274">
        <v>619.29999999999995</v>
      </c>
      <c r="AO274">
        <v>518</v>
      </c>
      <c r="AP274">
        <v>320797.40000000002</v>
      </c>
      <c r="AQ274">
        <v>813249.69</v>
      </c>
      <c r="AR274" t="s">
        <v>61</v>
      </c>
      <c r="AS274" t="s">
        <v>124</v>
      </c>
      <c r="AT274" t="s">
        <v>62</v>
      </c>
      <c r="AU274" t="s">
        <v>63</v>
      </c>
    </row>
    <row r="275" spans="1:47" x14ac:dyDescent="0.25">
      <c r="A275" t="s">
        <v>691</v>
      </c>
      <c r="B275">
        <v>2025</v>
      </c>
      <c r="C275">
        <v>9</v>
      </c>
      <c r="D275" t="s">
        <v>89</v>
      </c>
      <c r="E275" s="1">
        <v>45904</v>
      </c>
      <c r="F275" s="1">
        <v>45912</v>
      </c>
      <c r="G275">
        <v>8</v>
      </c>
      <c r="H275">
        <v>9.1</v>
      </c>
      <c r="I275" t="s">
        <v>49</v>
      </c>
      <c r="J275" t="s">
        <v>50</v>
      </c>
      <c r="K275" t="s">
        <v>183</v>
      </c>
      <c r="L275">
        <v>2710.19</v>
      </c>
      <c r="M275" t="s">
        <v>114</v>
      </c>
      <c r="N275" t="s">
        <v>53</v>
      </c>
      <c r="O275" t="s">
        <v>200</v>
      </c>
      <c r="P275" t="s">
        <v>83</v>
      </c>
      <c r="Q275" t="s">
        <v>226</v>
      </c>
      <c r="R275" t="s">
        <v>692</v>
      </c>
      <c r="S275" t="s">
        <v>186</v>
      </c>
      <c r="T275" t="s">
        <v>95</v>
      </c>
      <c r="U275" t="s">
        <v>110</v>
      </c>
      <c r="V275">
        <v>102750</v>
      </c>
      <c r="W275">
        <v>67785</v>
      </c>
      <c r="X275">
        <v>11</v>
      </c>
      <c r="Y275">
        <v>10.8</v>
      </c>
      <c r="Z275">
        <v>94701.59</v>
      </c>
      <c r="AB275">
        <v>30.48</v>
      </c>
      <c r="AC275">
        <v>2886504.46</v>
      </c>
      <c r="AD275">
        <v>96950752.760000005</v>
      </c>
      <c r="AE275">
        <v>283.66000000000003</v>
      </c>
      <c r="AF275">
        <v>27501050527.900002</v>
      </c>
      <c r="AG275">
        <v>29010.07</v>
      </c>
      <c r="AH275">
        <v>0</v>
      </c>
      <c r="AI275">
        <v>0</v>
      </c>
      <c r="AJ275">
        <v>12.99</v>
      </c>
      <c r="AK275">
        <v>12593902.779999999</v>
      </c>
      <c r="AL275">
        <v>0.34899999999999998</v>
      </c>
      <c r="AM275">
        <v>338358.13</v>
      </c>
      <c r="AN275">
        <v>336.1</v>
      </c>
      <c r="AO275">
        <v>508.4</v>
      </c>
      <c r="AP275">
        <v>170873.24</v>
      </c>
      <c r="AQ275">
        <v>3424745.9</v>
      </c>
      <c r="AR275" t="s">
        <v>124</v>
      </c>
      <c r="AS275" t="s">
        <v>61</v>
      </c>
      <c r="AT275" t="s">
        <v>293</v>
      </c>
      <c r="AU275" t="s">
        <v>63</v>
      </c>
    </row>
    <row r="276" spans="1:47" x14ac:dyDescent="0.25">
      <c r="A276" t="s">
        <v>693</v>
      </c>
      <c r="B276">
        <v>2022</v>
      </c>
      <c r="C276">
        <v>9</v>
      </c>
      <c r="D276" t="s">
        <v>89</v>
      </c>
      <c r="E276" s="1">
        <v>44827</v>
      </c>
      <c r="F276" s="1">
        <v>44849</v>
      </c>
      <c r="G276">
        <v>22</v>
      </c>
      <c r="H276">
        <v>12.5</v>
      </c>
      <c r="I276" t="s">
        <v>65</v>
      </c>
      <c r="J276" t="s">
        <v>66</v>
      </c>
      <c r="K276" t="s">
        <v>67</v>
      </c>
      <c r="L276">
        <v>8479.8989999999994</v>
      </c>
      <c r="M276" t="s">
        <v>98</v>
      </c>
      <c r="N276" t="s">
        <v>106</v>
      </c>
      <c r="O276" t="s">
        <v>200</v>
      </c>
      <c r="P276" t="s">
        <v>82</v>
      </c>
      <c r="Q276" t="s">
        <v>204</v>
      </c>
      <c r="R276" t="s">
        <v>694</v>
      </c>
      <c r="S276" t="s">
        <v>156</v>
      </c>
      <c r="T276" t="s">
        <v>131</v>
      </c>
      <c r="U276" t="s">
        <v>87</v>
      </c>
      <c r="V276">
        <v>8844</v>
      </c>
      <c r="W276">
        <v>5914</v>
      </c>
      <c r="X276">
        <v>9.6</v>
      </c>
      <c r="Y276">
        <v>13.3</v>
      </c>
      <c r="Z276">
        <v>7660.2</v>
      </c>
      <c r="AA276">
        <v>547</v>
      </c>
      <c r="AB276">
        <v>966.69</v>
      </c>
      <c r="AC276">
        <v>528779.43000000005</v>
      </c>
      <c r="AD276">
        <v>36668994.390000001</v>
      </c>
      <c r="AE276">
        <v>218.8</v>
      </c>
      <c r="AF276">
        <v>8023175972.5299997</v>
      </c>
      <c r="AG276">
        <v>228154.86</v>
      </c>
      <c r="AH276">
        <v>2.6</v>
      </c>
      <c r="AI276">
        <v>54762.94</v>
      </c>
      <c r="AJ276">
        <v>4.04</v>
      </c>
      <c r="AK276">
        <v>0</v>
      </c>
      <c r="AL276">
        <v>0.192</v>
      </c>
      <c r="AM276">
        <v>70404.47</v>
      </c>
      <c r="AN276">
        <v>831.9</v>
      </c>
      <c r="AO276">
        <v>434.04</v>
      </c>
      <c r="AP276">
        <v>361077.88</v>
      </c>
      <c r="AQ276">
        <v>1243179.58</v>
      </c>
      <c r="AR276" t="s">
        <v>61</v>
      </c>
      <c r="AS276" t="s">
        <v>61</v>
      </c>
      <c r="AT276" t="s">
        <v>62</v>
      </c>
      <c r="AU276" t="s">
        <v>63</v>
      </c>
    </row>
    <row r="277" spans="1:47" x14ac:dyDescent="0.25">
      <c r="A277" t="s">
        <v>695</v>
      </c>
      <c r="B277">
        <v>2022</v>
      </c>
      <c r="C277">
        <v>12</v>
      </c>
      <c r="D277" t="s">
        <v>119</v>
      </c>
      <c r="E277" s="1">
        <v>44909</v>
      </c>
      <c r="F277" s="1">
        <v>44923</v>
      </c>
      <c r="G277">
        <v>14</v>
      </c>
      <c r="H277">
        <v>15.7</v>
      </c>
      <c r="I277" t="s">
        <v>49</v>
      </c>
      <c r="J277" t="s">
        <v>112</v>
      </c>
      <c r="K277" t="s">
        <v>199</v>
      </c>
      <c r="L277">
        <v>7204.49</v>
      </c>
      <c r="M277" t="s">
        <v>68</v>
      </c>
      <c r="N277" t="s">
        <v>168</v>
      </c>
      <c r="O277" t="s">
        <v>107</v>
      </c>
      <c r="P277" t="s">
        <v>131</v>
      </c>
      <c r="Q277" t="s">
        <v>226</v>
      </c>
      <c r="R277" t="s">
        <v>647</v>
      </c>
      <c r="S277" t="s">
        <v>161</v>
      </c>
      <c r="T277" t="s">
        <v>95</v>
      </c>
      <c r="U277" t="s">
        <v>60</v>
      </c>
      <c r="V277">
        <v>36522</v>
      </c>
      <c r="W277">
        <v>25903</v>
      </c>
      <c r="X277">
        <v>14.6</v>
      </c>
      <c r="Y277">
        <v>10.8</v>
      </c>
      <c r="Z277">
        <v>29845.43</v>
      </c>
      <c r="AB277">
        <v>12.83</v>
      </c>
      <c r="AC277">
        <v>382916.87</v>
      </c>
      <c r="AD277">
        <v>18484767.07</v>
      </c>
      <c r="AE277">
        <v>217.8</v>
      </c>
      <c r="AF277">
        <v>4025982267.8499999</v>
      </c>
      <c r="AG277">
        <v>147514.84</v>
      </c>
      <c r="AH277">
        <v>0</v>
      </c>
      <c r="AI277">
        <v>0</v>
      </c>
      <c r="AJ277">
        <v>15.25</v>
      </c>
      <c r="AK277">
        <v>2818926.98</v>
      </c>
      <c r="AL277">
        <v>0.19600000000000001</v>
      </c>
      <c r="AM277">
        <v>36230.14</v>
      </c>
      <c r="AN277">
        <v>356.3</v>
      </c>
      <c r="AO277">
        <v>517.64</v>
      </c>
      <c r="AP277">
        <v>184435.13</v>
      </c>
      <c r="AQ277">
        <v>751096.98</v>
      </c>
      <c r="AR277" t="s">
        <v>61</v>
      </c>
      <c r="AS277" t="s">
        <v>61</v>
      </c>
      <c r="AT277" t="s">
        <v>62</v>
      </c>
      <c r="AU277" t="s">
        <v>63</v>
      </c>
    </row>
    <row r="278" spans="1:47" x14ac:dyDescent="0.25">
      <c r="A278" t="s">
        <v>696</v>
      </c>
      <c r="B278">
        <v>2022</v>
      </c>
      <c r="C278">
        <v>3</v>
      </c>
      <c r="D278" t="s">
        <v>48</v>
      </c>
      <c r="E278" s="1">
        <v>44648</v>
      </c>
      <c r="F278" s="1">
        <v>44660</v>
      </c>
      <c r="G278">
        <v>12</v>
      </c>
      <c r="I278" t="s">
        <v>65</v>
      </c>
      <c r="J278" t="s">
        <v>50</v>
      </c>
      <c r="K278" t="s">
        <v>51</v>
      </c>
      <c r="L278">
        <v>2709</v>
      </c>
      <c r="M278" t="s">
        <v>114</v>
      </c>
      <c r="N278" t="s">
        <v>81</v>
      </c>
      <c r="O278" t="s">
        <v>99</v>
      </c>
      <c r="P278" t="s">
        <v>100</v>
      </c>
      <c r="Q278" t="s">
        <v>93</v>
      </c>
      <c r="R278" t="s">
        <v>697</v>
      </c>
      <c r="S278" t="s">
        <v>58</v>
      </c>
      <c r="T278" t="s">
        <v>187</v>
      </c>
      <c r="U278" t="s">
        <v>60</v>
      </c>
      <c r="V278">
        <v>286963</v>
      </c>
      <c r="W278">
        <v>167839</v>
      </c>
      <c r="X278">
        <v>23.6</v>
      </c>
      <c r="Y278">
        <v>13.3</v>
      </c>
      <c r="Z278">
        <v>239894.89</v>
      </c>
      <c r="AB278">
        <v>21.87</v>
      </c>
      <c r="AC278">
        <v>5246501.24</v>
      </c>
      <c r="AD278">
        <v>15451629.859999999</v>
      </c>
      <c r="AE278">
        <v>210.06</v>
      </c>
      <c r="AF278">
        <v>3245769368.3899999</v>
      </c>
      <c r="AG278">
        <v>131616.22</v>
      </c>
      <c r="AH278">
        <v>2</v>
      </c>
      <c r="AI278">
        <v>17293.099999999999</v>
      </c>
      <c r="AJ278">
        <v>2.29</v>
      </c>
      <c r="AK278">
        <v>0</v>
      </c>
      <c r="AL278">
        <v>0.23799999999999999</v>
      </c>
      <c r="AM278">
        <v>36774.879999999997</v>
      </c>
      <c r="AN278">
        <v>375.5</v>
      </c>
      <c r="AO278">
        <v>558.54999999999995</v>
      </c>
      <c r="AP278">
        <v>209735.52</v>
      </c>
      <c r="AQ278">
        <v>5641920.96</v>
      </c>
      <c r="AR278" t="s">
        <v>61</v>
      </c>
      <c r="AS278" t="s">
        <v>61</v>
      </c>
      <c r="AT278" t="s">
        <v>62</v>
      </c>
      <c r="AU278" t="s">
        <v>63</v>
      </c>
    </row>
    <row r="279" spans="1:47" x14ac:dyDescent="0.25">
      <c r="A279" t="s">
        <v>698</v>
      </c>
      <c r="B279">
        <v>2026</v>
      </c>
      <c r="C279">
        <v>1</v>
      </c>
      <c r="D279" t="s">
        <v>48</v>
      </c>
      <c r="E279" s="1">
        <v>46048</v>
      </c>
      <c r="F279" s="1">
        <v>46054</v>
      </c>
      <c r="G279">
        <v>6</v>
      </c>
      <c r="I279" t="s">
        <v>49</v>
      </c>
      <c r="J279" t="s">
        <v>50</v>
      </c>
      <c r="K279" t="s">
        <v>51</v>
      </c>
      <c r="L279">
        <v>2709</v>
      </c>
      <c r="M279" t="s">
        <v>114</v>
      </c>
      <c r="N279" t="s">
        <v>53</v>
      </c>
      <c r="O279" t="s">
        <v>200</v>
      </c>
      <c r="P279" t="s">
        <v>146</v>
      </c>
      <c r="Q279" t="s">
        <v>184</v>
      </c>
      <c r="R279" t="s">
        <v>699</v>
      </c>
      <c r="S279" t="s">
        <v>58</v>
      </c>
      <c r="T279" t="s">
        <v>131</v>
      </c>
      <c r="U279" t="s">
        <v>87</v>
      </c>
      <c r="V279">
        <v>341166</v>
      </c>
      <c r="W279">
        <v>216959</v>
      </c>
      <c r="X279">
        <v>20.399999999999999</v>
      </c>
      <c r="Y279">
        <v>11.1</v>
      </c>
      <c r="Z279">
        <v>284486.2</v>
      </c>
      <c r="AB279">
        <v>13.3</v>
      </c>
      <c r="AC279">
        <v>3783666.46</v>
      </c>
      <c r="AD279">
        <v>14545779.41</v>
      </c>
      <c r="AE279">
        <v>285.62</v>
      </c>
      <c r="AF279">
        <v>4154565515.0799999</v>
      </c>
      <c r="AG279">
        <v>150622.51</v>
      </c>
      <c r="AH279">
        <v>0</v>
      </c>
      <c r="AI279">
        <v>0</v>
      </c>
      <c r="AJ279">
        <v>22.83</v>
      </c>
      <c r="AK279">
        <v>3320801.44</v>
      </c>
      <c r="AL279">
        <v>0.222</v>
      </c>
      <c r="AM279">
        <v>32291.63</v>
      </c>
      <c r="AN279">
        <v>154.5</v>
      </c>
      <c r="AO279">
        <v>429.46</v>
      </c>
      <c r="AP279">
        <v>66351.570000000007</v>
      </c>
      <c r="AQ279">
        <v>4032932.17</v>
      </c>
      <c r="AR279" t="s">
        <v>61</v>
      </c>
      <c r="AS279" t="s">
        <v>61</v>
      </c>
      <c r="AT279" t="s">
        <v>62</v>
      </c>
      <c r="AU279" t="s">
        <v>117</v>
      </c>
    </row>
    <row r="280" spans="1:47" x14ac:dyDescent="0.25">
      <c r="A280" t="s">
        <v>700</v>
      </c>
      <c r="B280">
        <v>2025</v>
      </c>
      <c r="C280">
        <v>11</v>
      </c>
      <c r="D280" t="s">
        <v>119</v>
      </c>
      <c r="E280" s="1">
        <v>45984</v>
      </c>
      <c r="F280" s="1">
        <v>46004</v>
      </c>
      <c r="G280">
        <v>20</v>
      </c>
      <c r="H280">
        <v>6.7</v>
      </c>
      <c r="I280" t="s">
        <v>49</v>
      </c>
      <c r="J280" t="s">
        <v>239</v>
      </c>
      <c r="K280" t="s">
        <v>240</v>
      </c>
      <c r="L280">
        <v>3105.2</v>
      </c>
      <c r="M280" t="s">
        <v>68</v>
      </c>
      <c r="N280" t="s">
        <v>168</v>
      </c>
      <c r="O280" t="s">
        <v>99</v>
      </c>
      <c r="P280" t="s">
        <v>146</v>
      </c>
      <c r="Q280" t="s">
        <v>128</v>
      </c>
      <c r="R280" t="s">
        <v>701</v>
      </c>
      <c r="S280" t="s">
        <v>161</v>
      </c>
      <c r="T280" t="s">
        <v>74</v>
      </c>
      <c r="U280" t="s">
        <v>181</v>
      </c>
      <c r="V280">
        <v>21790</v>
      </c>
      <c r="W280">
        <v>12917</v>
      </c>
      <c r="X280">
        <v>13.4</v>
      </c>
      <c r="Y280">
        <v>10.1</v>
      </c>
      <c r="Z280">
        <v>19937.14</v>
      </c>
      <c r="AB280">
        <v>22.11</v>
      </c>
      <c r="AC280">
        <v>440810.17</v>
      </c>
      <c r="AD280">
        <v>9964781.9399999995</v>
      </c>
      <c r="AE280">
        <v>280.88</v>
      </c>
      <c r="AF280">
        <v>2798907951.3099999</v>
      </c>
      <c r="AG280">
        <v>115227.44</v>
      </c>
      <c r="AH280">
        <v>0</v>
      </c>
      <c r="AI280">
        <v>0</v>
      </c>
      <c r="AJ280">
        <v>10.01</v>
      </c>
      <c r="AK280">
        <v>997474.67</v>
      </c>
      <c r="AL280">
        <v>0.29399999999999998</v>
      </c>
      <c r="AM280">
        <v>29296.46</v>
      </c>
      <c r="AN280">
        <v>819.5</v>
      </c>
      <c r="AO280">
        <v>617.54999999999995</v>
      </c>
      <c r="AP280">
        <v>506082.22</v>
      </c>
      <c r="AQ280">
        <v>1091416.29</v>
      </c>
      <c r="AR280" t="s">
        <v>61</v>
      </c>
      <c r="AS280" t="s">
        <v>61</v>
      </c>
      <c r="AT280" t="s">
        <v>62</v>
      </c>
      <c r="AU280" t="s">
        <v>63</v>
      </c>
    </row>
    <row r="281" spans="1:47" x14ac:dyDescent="0.25">
      <c r="A281" t="s">
        <v>702</v>
      </c>
      <c r="B281">
        <v>2021</v>
      </c>
      <c r="C281">
        <v>2</v>
      </c>
      <c r="D281" t="s">
        <v>48</v>
      </c>
      <c r="E281" s="1">
        <v>44243</v>
      </c>
      <c r="F281" s="1">
        <v>44258</v>
      </c>
      <c r="G281">
        <v>15</v>
      </c>
      <c r="H281">
        <v>19.600000000000001</v>
      </c>
      <c r="I281" t="s">
        <v>49</v>
      </c>
      <c r="J281" t="s">
        <v>50</v>
      </c>
      <c r="K281" t="s">
        <v>51</v>
      </c>
      <c r="L281">
        <v>2709</v>
      </c>
      <c r="M281" t="s">
        <v>52</v>
      </c>
      <c r="N281" t="s">
        <v>69</v>
      </c>
      <c r="O281" t="s">
        <v>107</v>
      </c>
      <c r="P281" t="s">
        <v>196</v>
      </c>
      <c r="Q281" t="s">
        <v>70</v>
      </c>
      <c r="R281" t="s">
        <v>703</v>
      </c>
      <c r="S281" t="s">
        <v>186</v>
      </c>
      <c r="T281" t="s">
        <v>162</v>
      </c>
      <c r="U281" t="s">
        <v>110</v>
      </c>
      <c r="V281">
        <v>128547</v>
      </c>
      <c r="W281">
        <v>88159</v>
      </c>
      <c r="X281">
        <v>16.899999999999999</v>
      </c>
      <c r="Y281">
        <v>11.7</v>
      </c>
      <c r="Z281">
        <v>107919.35</v>
      </c>
      <c r="AB281">
        <v>33.18</v>
      </c>
      <c r="AC281">
        <v>3580764.03</v>
      </c>
      <c r="AD281">
        <v>5504966.04</v>
      </c>
      <c r="AE281">
        <v>166.54</v>
      </c>
      <c r="AF281">
        <v>916797044.29999995</v>
      </c>
      <c r="AG281">
        <v>223250.25</v>
      </c>
      <c r="AH281">
        <v>0.8</v>
      </c>
      <c r="AI281">
        <v>16304</v>
      </c>
      <c r="AJ281">
        <v>24.92</v>
      </c>
      <c r="AK281">
        <v>1371837.54</v>
      </c>
      <c r="AL281">
        <v>0.26600000000000001</v>
      </c>
      <c r="AM281">
        <v>14643.21</v>
      </c>
      <c r="AN281">
        <v>752.9</v>
      </c>
      <c r="AO281">
        <v>369.69</v>
      </c>
      <c r="AP281">
        <v>278339.59999999998</v>
      </c>
      <c r="AQ281">
        <v>4113301.09</v>
      </c>
      <c r="AR281" t="s">
        <v>61</v>
      </c>
      <c r="AS281" t="s">
        <v>61</v>
      </c>
      <c r="AT281" t="s">
        <v>293</v>
      </c>
      <c r="AU281" t="s">
        <v>63</v>
      </c>
    </row>
    <row r="282" spans="1:47" x14ac:dyDescent="0.25">
      <c r="A282" t="s">
        <v>704</v>
      </c>
      <c r="B282">
        <v>2023</v>
      </c>
      <c r="C282">
        <v>2</v>
      </c>
      <c r="D282" t="s">
        <v>48</v>
      </c>
      <c r="E282" s="1">
        <v>44976</v>
      </c>
      <c r="F282" s="1">
        <v>44997</v>
      </c>
      <c r="G282">
        <v>21</v>
      </c>
      <c r="H282">
        <v>7.3</v>
      </c>
      <c r="I282" t="s">
        <v>65</v>
      </c>
      <c r="J282" t="s">
        <v>112</v>
      </c>
      <c r="K282" t="s">
        <v>199</v>
      </c>
      <c r="L282">
        <v>7204.49</v>
      </c>
      <c r="M282" t="s">
        <v>80</v>
      </c>
      <c r="N282" t="s">
        <v>69</v>
      </c>
      <c r="O282" t="s">
        <v>107</v>
      </c>
      <c r="P282" t="s">
        <v>56</v>
      </c>
      <c r="Q282" t="s">
        <v>164</v>
      </c>
      <c r="R282" t="s">
        <v>705</v>
      </c>
      <c r="S282" t="s">
        <v>161</v>
      </c>
      <c r="T282" t="s">
        <v>187</v>
      </c>
      <c r="U282" t="s">
        <v>110</v>
      </c>
      <c r="V282">
        <v>21775</v>
      </c>
      <c r="W282">
        <v>15286</v>
      </c>
      <c r="X282">
        <v>19.2</v>
      </c>
      <c r="Y282">
        <v>15.9</v>
      </c>
      <c r="Z282">
        <v>19621.62</v>
      </c>
      <c r="AB282">
        <v>41.61</v>
      </c>
      <c r="AC282">
        <v>816455.61</v>
      </c>
      <c r="AD282">
        <v>10410642.92</v>
      </c>
      <c r="AE282">
        <v>282.20999999999998</v>
      </c>
      <c r="AF282">
        <v>2937987538.4499998</v>
      </c>
      <c r="AG282">
        <v>47459.44</v>
      </c>
      <c r="AH282">
        <v>0.5</v>
      </c>
      <c r="AJ282">
        <v>10.27</v>
      </c>
      <c r="AK282">
        <v>0</v>
      </c>
      <c r="AL282">
        <v>0.113</v>
      </c>
      <c r="AM282">
        <v>11764.03</v>
      </c>
      <c r="AN282">
        <v>857.3</v>
      </c>
      <c r="AO282">
        <v>723.82</v>
      </c>
      <c r="AP282">
        <v>620530.89</v>
      </c>
      <c r="AQ282">
        <v>1509321.03</v>
      </c>
      <c r="AR282" t="s">
        <v>61</v>
      </c>
      <c r="AS282" t="s">
        <v>61</v>
      </c>
      <c r="AT282" t="s">
        <v>62</v>
      </c>
      <c r="AU282" t="s">
        <v>63</v>
      </c>
    </row>
    <row r="283" spans="1:47" x14ac:dyDescent="0.25">
      <c r="A283" t="s">
        <v>706</v>
      </c>
      <c r="B283">
        <v>2020</v>
      </c>
      <c r="C283">
        <v>2</v>
      </c>
      <c r="D283" t="s">
        <v>48</v>
      </c>
      <c r="E283" s="1">
        <v>43870</v>
      </c>
      <c r="F283" s="1">
        <v>43880</v>
      </c>
      <c r="G283">
        <v>10</v>
      </c>
      <c r="H283">
        <v>12.5</v>
      </c>
      <c r="I283" t="s">
        <v>65</v>
      </c>
      <c r="J283" t="s">
        <v>50</v>
      </c>
      <c r="K283" t="s">
        <v>51</v>
      </c>
      <c r="L283">
        <v>2709</v>
      </c>
      <c r="M283" t="s">
        <v>90</v>
      </c>
      <c r="N283" t="s">
        <v>53</v>
      </c>
      <c r="O283" t="s">
        <v>54</v>
      </c>
      <c r="P283" t="s">
        <v>92</v>
      </c>
      <c r="Q283" t="s">
        <v>146</v>
      </c>
      <c r="R283" t="s">
        <v>707</v>
      </c>
      <c r="S283" t="s">
        <v>170</v>
      </c>
      <c r="T283" t="s">
        <v>59</v>
      </c>
      <c r="U283" t="s">
        <v>87</v>
      </c>
      <c r="V283">
        <v>84668</v>
      </c>
      <c r="W283">
        <v>58917</v>
      </c>
      <c r="X283">
        <v>17.100000000000001</v>
      </c>
      <c r="Y283">
        <v>11.9</v>
      </c>
      <c r="Z283">
        <v>78203.13</v>
      </c>
      <c r="AB283">
        <v>29.11</v>
      </c>
      <c r="AC283">
        <v>2276493.11</v>
      </c>
      <c r="AD283">
        <v>6904554.3499999996</v>
      </c>
      <c r="AE283">
        <v>164.92</v>
      </c>
      <c r="AF283">
        <v>1138699103.4000001</v>
      </c>
      <c r="AG283">
        <v>241925.16</v>
      </c>
      <c r="AH283">
        <v>2.2000000000000002</v>
      </c>
      <c r="AI283">
        <v>40977.19</v>
      </c>
      <c r="AJ283">
        <v>5.17</v>
      </c>
      <c r="AK283">
        <v>0</v>
      </c>
      <c r="AL283">
        <v>0.20100000000000001</v>
      </c>
      <c r="AM283">
        <v>13878.15</v>
      </c>
      <c r="AN283">
        <v>321</v>
      </c>
      <c r="AO283">
        <v>608.09</v>
      </c>
      <c r="AP283">
        <v>195196.89</v>
      </c>
      <c r="AQ283">
        <v>2768470.5</v>
      </c>
      <c r="AR283" t="s">
        <v>61</v>
      </c>
      <c r="AS283" t="s">
        <v>61</v>
      </c>
      <c r="AT283" t="s">
        <v>62</v>
      </c>
      <c r="AU283" t="s">
        <v>63</v>
      </c>
    </row>
    <row r="284" spans="1:47" x14ac:dyDescent="0.25">
      <c r="A284" t="s">
        <v>708</v>
      </c>
      <c r="B284">
        <v>2022</v>
      </c>
      <c r="C284">
        <v>6</v>
      </c>
      <c r="D284" t="s">
        <v>77</v>
      </c>
      <c r="E284" s="1">
        <v>44713</v>
      </c>
      <c r="F284" s="1">
        <v>44728</v>
      </c>
      <c r="G284">
        <v>15</v>
      </c>
      <c r="H284">
        <v>4.7</v>
      </c>
      <c r="I284" t="s">
        <v>49</v>
      </c>
      <c r="J284" t="s">
        <v>239</v>
      </c>
      <c r="K284" t="s">
        <v>265</v>
      </c>
      <c r="L284">
        <v>3102.1</v>
      </c>
      <c r="M284" t="s">
        <v>90</v>
      </c>
      <c r="N284" t="s">
        <v>81</v>
      </c>
      <c r="O284" t="s">
        <v>189</v>
      </c>
      <c r="P284" t="s">
        <v>146</v>
      </c>
      <c r="Q284" t="s">
        <v>226</v>
      </c>
      <c r="R284" t="s">
        <v>709</v>
      </c>
      <c r="S284" t="s">
        <v>161</v>
      </c>
      <c r="T284" t="s">
        <v>95</v>
      </c>
      <c r="U284" t="s">
        <v>181</v>
      </c>
      <c r="V284">
        <v>37016</v>
      </c>
      <c r="W284">
        <v>26622</v>
      </c>
      <c r="X284">
        <v>22.5</v>
      </c>
      <c r="Y284">
        <v>12</v>
      </c>
      <c r="Z284">
        <v>29904.29</v>
      </c>
      <c r="AB284">
        <v>19.66</v>
      </c>
      <c r="AC284">
        <v>587918.34</v>
      </c>
      <c r="AD284">
        <v>12930615</v>
      </c>
      <c r="AE284">
        <v>212.69</v>
      </c>
      <c r="AF284">
        <v>2750212504.3499999</v>
      </c>
      <c r="AG284">
        <v>61678.43</v>
      </c>
      <c r="AH284">
        <v>0.7</v>
      </c>
      <c r="AI284">
        <v>12597.39</v>
      </c>
      <c r="AJ284">
        <v>23.91</v>
      </c>
      <c r="AK284">
        <v>3091710.05</v>
      </c>
      <c r="AL284">
        <v>0.16300000000000001</v>
      </c>
      <c r="AM284">
        <v>21076.9</v>
      </c>
      <c r="AN284">
        <v>262.5</v>
      </c>
      <c r="AO284">
        <v>544.47</v>
      </c>
      <c r="AP284">
        <v>142923.38</v>
      </c>
      <c r="AQ284">
        <v>826194.44</v>
      </c>
      <c r="AR284" t="s">
        <v>61</v>
      </c>
      <c r="AS284" t="s">
        <v>61</v>
      </c>
      <c r="AT284" t="s">
        <v>62</v>
      </c>
      <c r="AU284" t="s">
        <v>63</v>
      </c>
    </row>
    <row r="285" spans="1:47" x14ac:dyDescent="0.25">
      <c r="A285" t="s">
        <v>710</v>
      </c>
      <c r="B285">
        <v>2026</v>
      </c>
      <c r="C285">
        <v>1</v>
      </c>
      <c r="D285" t="s">
        <v>48</v>
      </c>
      <c r="E285" s="1">
        <v>46036</v>
      </c>
      <c r="F285" s="1">
        <v>46046</v>
      </c>
      <c r="G285">
        <v>10</v>
      </c>
      <c r="H285">
        <v>3.9</v>
      </c>
      <c r="I285" t="s">
        <v>49</v>
      </c>
      <c r="J285" t="s">
        <v>50</v>
      </c>
      <c r="K285" t="s">
        <v>223</v>
      </c>
      <c r="L285">
        <v>2710.1109999999999</v>
      </c>
      <c r="M285" t="s">
        <v>80</v>
      </c>
      <c r="N285" t="s">
        <v>69</v>
      </c>
      <c r="O285" t="s">
        <v>99</v>
      </c>
      <c r="P285" t="s">
        <v>131</v>
      </c>
      <c r="Q285" t="s">
        <v>184</v>
      </c>
      <c r="R285" t="s">
        <v>334</v>
      </c>
      <c r="S285" t="s">
        <v>123</v>
      </c>
      <c r="T285" t="s">
        <v>59</v>
      </c>
      <c r="U285" t="s">
        <v>259</v>
      </c>
      <c r="V285">
        <v>31497</v>
      </c>
      <c r="W285">
        <v>22140</v>
      </c>
      <c r="X285">
        <v>21.6</v>
      </c>
      <c r="Y285">
        <v>14.1</v>
      </c>
      <c r="Z285">
        <v>24905.61</v>
      </c>
      <c r="AB285">
        <v>20.2</v>
      </c>
      <c r="AC285">
        <v>503093.32</v>
      </c>
      <c r="AD285">
        <v>14576008.25</v>
      </c>
      <c r="AE285">
        <v>285.08999999999997</v>
      </c>
      <c r="AF285">
        <v>4155474191.9899998</v>
      </c>
      <c r="AG285">
        <v>220739.83</v>
      </c>
      <c r="AH285">
        <v>0.6</v>
      </c>
      <c r="AI285">
        <v>9699.9500000000007</v>
      </c>
      <c r="AJ285">
        <v>17.260000000000002</v>
      </c>
      <c r="AK285">
        <v>2515819.02</v>
      </c>
      <c r="AL285">
        <v>0.33400000000000002</v>
      </c>
      <c r="AM285">
        <v>48683.87</v>
      </c>
      <c r="AN285">
        <v>282.60000000000002</v>
      </c>
      <c r="AO285">
        <v>550.23</v>
      </c>
      <c r="AP285">
        <v>155495</v>
      </c>
      <c r="AQ285">
        <v>937711.97</v>
      </c>
      <c r="AR285" t="s">
        <v>61</v>
      </c>
      <c r="AS285" t="s">
        <v>61</v>
      </c>
      <c r="AT285" t="s">
        <v>62</v>
      </c>
      <c r="AU285" t="s">
        <v>63</v>
      </c>
    </row>
    <row r="286" spans="1:47" x14ac:dyDescent="0.25">
      <c r="A286" t="s">
        <v>711</v>
      </c>
      <c r="B286">
        <v>2024</v>
      </c>
      <c r="C286">
        <v>7</v>
      </c>
      <c r="D286" t="s">
        <v>89</v>
      </c>
      <c r="E286" s="1">
        <v>45488</v>
      </c>
      <c r="F286" s="1">
        <v>45495</v>
      </c>
      <c r="G286">
        <v>7</v>
      </c>
      <c r="H286">
        <v>7.3</v>
      </c>
      <c r="I286" t="s">
        <v>65</v>
      </c>
      <c r="J286" t="s">
        <v>50</v>
      </c>
      <c r="K286" t="s">
        <v>51</v>
      </c>
      <c r="L286">
        <v>2709</v>
      </c>
      <c r="M286" t="s">
        <v>90</v>
      </c>
      <c r="N286" t="s">
        <v>69</v>
      </c>
      <c r="O286" t="s">
        <v>200</v>
      </c>
      <c r="P286" t="s">
        <v>226</v>
      </c>
      <c r="Q286" t="s">
        <v>174</v>
      </c>
      <c r="R286" t="s">
        <v>664</v>
      </c>
      <c r="S286" t="s">
        <v>170</v>
      </c>
      <c r="T286" t="s">
        <v>95</v>
      </c>
      <c r="U286" t="s">
        <v>110</v>
      </c>
      <c r="V286">
        <v>122240</v>
      </c>
      <c r="W286">
        <v>90353</v>
      </c>
      <c r="X286">
        <v>20.5</v>
      </c>
      <c r="Y286">
        <v>14.2</v>
      </c>
      <c r="Z286">
        <v>98743.5</v>
      </c>
      <c r="AB286">
        <v>21.79</v>
      </c>
      <c r="AC286">
        <v>2151620.86</v>
      </c>
      <c r="AD286">
        <v>5529636</v>
      </c>
      <c r="AE286">
        <v>276.12</v>
      </c>
      <c r="AF286">
        <v>1526843092.3199999</v>
      </c>
      <c r="AG286">
        <v>203563.07</v>
      </c>
      <c r="AH286">
        <v>0.3</v>
      </c>
      <c r="AI286">
        <v>7764.74</v>
      </c>
      <c r="AJ286">
        <v>21.46</v>
      </c>
      <c r="AK286">
        <v>0</v>
      </c>
      <c r="AL286">
        <v>0.09</v>
      </c>
      <c r="AM286">
        <v>4976.67</v>
      </c>
      <c r="AN286">
        <v>312.8</v>
      </c>
      <c r="AO286">
        <v>621.09</v>
      </c>
      <c r="AP286">
        <v>194276.95</v>
      </c>
      <c r="AQ286">
        <v>2562202.29</v>
      </c>
      <c r="AR286" t="s">
        <v>61</v>
      </c>
      <c r="AS286" t="s">
        <v>61</v>
      </c>
      <c r="AT286" t="s">
        <v>62</v>
      </c>
      <c r="AU286" t="s">
        <v>63</v>
      </c>
    </row>
    <row r="287" spans="1:47" x14ac:dyDescent="0.25">
      <c r="A287" t="s">
        <v>712</v>
      </c>
      <c r="B287">
        <v>2022</v>
      </c>
      <c r="C287">
        <v>1</v>
      </c>
      <c r="D287" t="s">
        <v>48</v>
      </c>
      <c r="E287" s="1">
        <v>44584</v>
      </c>
      <c r="F287" s="1">
        <v>44596</v>
      </c>
      <c r="G287">
        <v>12</v>
      </c>
      <c r="H287">
        <v>17.7</v>
      </c>
      <c r="I287" t="s">
        <v>65</v>
      </c>
      <c r="J287" t="s">
        <v>66</v>
      </c>
      <c r="K287" t="s">
        <v>245</v>
      </c>
      <c r="L287">
        <v>8905.9</v>
      </c>
      <c r="M287" t="s">
        <v>52</v>
      </c>
      <c r="N287" t="s">
        <v>53</v>
      </c>
      <c r="O287" t="s">
        <v>54</v>
      </c>
      <c r="P287" t="s">
        <v>56</v>
      </c>
      <c r="Q287" t="s">
        <v>55</v>
      </c>
      <c r="R287" t="s">
        <v>408</v>
      </c>
      <c r="S287" t="s">
        <v>137</v>
      </c>
      <c r="T287" t="s">
        <v>86</v>
      </c>
      <c r="U287" t="s">
        <v>103</v>
      </c>
      <c r="V287">
        <v>6664</v>
      </c>
      <c r="W287">
        <v>3889</v>
      </c>
      <c r="X287">
        <v>10.199999999999999</v>
      </c>
      <c r="Y287">
        <v>14.3</v>
      </c>
      <c r="Z287">
        <v>5280.09</v>
      </c>
      <c r="AB287">
        <v>40.81</v>
      </c>
      <c r="AC287">
        <v>215480.47</v>
      </c>
      <c r="AD287">
        <v>2386442.2799999998</v>
      </c>
      <c r="AE287">
        <v>210.54</v>
      </c>
      <c r="AF287">
        <v>502441557.63</v>
      </c>
      <c r="AG287">
        <v>183604.27</v>
      </c>
      <c r="AH287">
        <v>1</v>
      </c>
      <c r="AI287">
        <v>20837.84</v>
      </c>
      <c r="AJ287">
        <v>13.72</v>
      </c>
      <c r="AK287">
        <v>0</v>
      </c>
      <c r="AL287">
        <v>0.107</v>
      </c>
      <c r="AM287">
        <v>2553.4899999999998</v>
      </c>
      <c r="AN287">
        <v>425.3</v>
      </c>
      <c r="AO287">
        <v>591.73</v>
      </c>
      <c r="AP287">
        <v>251662.77</v>
      </c>
      <c r="AQ287">
        <v>674138.84</v>
      </c>
      <c r="AR287" t="s">
        <v>61</v>
      </c>
      <c r="AS287" t="s">
        <v>61</v>
      </c>
      <c r="AT287" t="s">
        <v>62</v>
      </c>
      <c r="AU287" t="s">
        <v>63</v>
      </c>
    </row>
    <row r="288" spans="1:47" x14ac:dyDescent="0.25">
      <c r="A288" t="s">
        <v>713</v>
      </c>
      <c r="B288">
        <v>2022</v>
      </c>
      <c r="C288">
        <v>12</v>
      </c>
      <c r="D288" t="s">
        <v>119</v>
      </c>
      <c r="E288" s="1">
        <v>44906</v>
      </c>
      <c r="F288" s="1">
        <v>44915</v>
      </c>
      <c r="G288">
        <v>9</v>
      </c>
      <c r="H288">
        <v>3.3</v>
      </c>
      <c r="I288" t="s">
        <v>49</v>
      </c>
      <c r="J288" t="s">
        <v>50</v>
      </c>
      <c r="K288" t="s">
        <v>183</v>
      </c>
      <c r="L288">
        <v>2710.19</v>
      </c>
      <c r="M288" t="s">
        <v>52</v>
      </c>
      <c r="N288" t="s">
        <v>81</v>
      </c>
      <c r="O288" t="s">
        <v>54</v>
      </c>
      <c r="P288" t="s">
        <v>154</v>
      </c>
      <c r="Q288" t="s">
        <v>92</v>
      </c>
      <c r="R288" t="s">
        <v>714</v>
      </c>
      <c r="S288" t="s">
        <v>186</v>
      </c>
      <c r="T288" t="s">
        <v>187</v>
      </c>
      <c r="U288" t="s">
        <v>96</v>
      </c>
      <c r="V288">
        <v>99990</v>
      </c>
      <c r="W288">
        <v>69500</v>
      </c>
      <c r="X288">
        <v>22.1</v>
      </c>
      <c r="Y288">
        <v>10.3</v>
      </c>
      <c r="Z288">
        <v>87653.9</v>
      </c>
      <c r="AB288">
        <v>30.38</v>
      </c>
      <c r="AC288">
        <v>2662925.48</v>
      </c>
      <c r="AD288">
        <v>91739448.280000001</v>
      </c>
      <c r="AE288">
        <v>217.09</v>
      </c>
      <c r="AF288">
        <v>19915716827.110001</v>
      </c>
      <c r="AG288">
        <v>39769.32</v>
      </c>
      <c r="AH288">
        <v>1.2</v>
      </c>
      <c r="AI288">
        <v>32183.58</v>
      </c>
      <c r="AJ288">
        <v>10.19</v>
      </c>
      <c r="AK288">
        <v>9348249.7799999993</v>
      </c>
      <c r="AL288">
        <v>0.316</v>
      </c>
      <c r="AM288">
        <v>289896.65999999997</v>
      </c>
      <c r="AN288">
        <v>481.1</v>
      </c>
      <c r="AO288">
        <v>621.66999999999996</v>
      </c>
      <c r="AP288">
        <v>299085.44</v>
      </c>
      <c r="AQ288">
        <v>3323860.48</v>
      </c>
      <c r="AR288" t="s">
        <v>61</v>
      </c>
      <c r="AS288" t="s">
        <v>61</v>
      </c>
      <c r="AT288" t="s">
        <v>62</v>
      </c>
      <c r="AU288" t="s">
        <v>63</v>
      </c>
    </row>
    <row r="289" spans="1:47" x14ac:dyDescent="0.25">
      <c r="A289" t="s">
        <v>715</v>
      </c>
      <c r="B289">
        <v>2025</v>
      </c>
      <c r="C289">
        <v>3</v>
      </c>
      <c r="D289" t="s">
        <v>48</v>
      </c>
      <c r="E289" s="1">
        <v>45744</v>
      </c>
      <c r="F289" s="1">
        <v>45757</v>
      </c>
      <c r="G289">
        <v>13</v>
      </c>
      <c r="H289">
        <v>11.9</v>
      </c>
      <c r="I289" t="s">
        <v>65</v>
      </c>
      <c r="J289" t="s">
        <v>50</v>
      </c>
      <c r="K289" t="s">
        <v>51</v>
      </c>
      <c r="L289">
        <v>2709</v>
      </c>
      <c r="M289" t="s">
        <v>52</v>
      </c>
      <c r="N289" t="s">
        <v>53</v>
      </c>
      <c r="O289" t="s">
        <v>99</v>
      </c>
      <c r="P289" t="s">
        <v>82</v>
      </c>
      <c r="Q289" t="s">
        <v>108</v>
      </c>
      <c r="R289" t="s">
        <v>716</v>
      </c>
      <c r="S289" t="s">
        <v>58</v>
      </c>
      <c r="T289" t="s">
        <v>148</v>
      </c>
      <c r="U289" t="s">
        <v>228</v>
      </c>
      <c r="V289">
        <v>280991</v>
      </c>
      <c r="W289">
        <v>155147</v>
      </c>
      <c r="X289">
        <v>4.3</v>
      </c>
      <c r="Y289">
        <v>12.1</v>
      </c>
      <c r="Z289">
        <v>244706.4</v>
      </c>
      <c r="AB289">
        <v>15.31</v>
      </c>
      <c r="AC289">
        <v>3746454.98</v>
      </c>
      <c r="AD289">
        <v>15279467.619999999</v>
      </c>
      <c r="AE289">
        <v>284.42</v>
      </c>
      <c r="AF289">
        <v>4345786180.4799995</v>
      </c>
      <c r="AG289">
        <v>85094.03</v>
      </c>
      <c r="AH289">
        <v>1.9</v>
      </c>
      <c r="AI289">
        <v>54983.42</v>
      </c>
      <c r="AJ289">
        <v>24.39</v>
      </c>
      <c r="AK289">
        <v>0</v>
      </c>
      <c r="AL289">
        <v>0.161</v>
      </c>
      <c r="AM289">
        <v>24599.94</v>
      </c>
      <c r="AN289">
        <v>373.9</v>
      </c>
      <c r="AO289">
        <v>558.22</v>
      </c>
      <c r="AP289">
        <v>208718.46</v>
      </c>
      <c r="AQ289">
        <v>4119850.83</v>
      </c>
      <c r="AR289" t="s">
        <v>61</v>
      </c>
      <c r="AS289" t="s">
        <v>61</v>
      </c>
      <c r="AT289" t="s">
        <v>62</v>
      </c>
      <c r="AU289" t="s">
        <v>63</v>
      </c>
    </row>
    <row r="290" spans="1:47" x14ac:dyDescent="0.25">
      <c r="A290" t="s">
        <v>717</v>
      </c>
      <c r="B290">
        <v>2026</v>
      </c>
      <c r="C290">
        <v>1</v>
      </c>
      <c r="D290" t="s">
        <v>48</v>
      </c>
      <c r="E290" s="1">
        <v>46041</v>
      </c>
      <c r="F290" s="1">
        <v>46053</v>
      </c>
      <c r="G290">
        <v>12</v>
      </c>
      <c r="H290">
        <v>4.9000000000000004</v>
      </c>
      <c r="I290" t="s">
        <v>65</v>
      </c>
      <c r="J290" t="s">
        <v>50</v>
      </c>
      <c r="K290" t="s">
        <v>51</v>
      </c>
      <c r="L290">
        <v>2709</v>
      </c>
      <c r="M290" t="s">
        <v>90</v>
      </c>
      <c r="N290" t="s">
        <v>106</v>
      </c>
      <c r="O290" t="s">
        <v>200</v>
      </c>
      <c r="P290" t="s">
        <v>226</v>
      </c>
      <c r="Q290" t="s">
        <v>204</v>
      </c>
      <c r="R290" t="s">
        <v>718</v>
      </c>
      <c r="S290" t="s">
        <v>58</v>
      </c>
      <c r="T290" t="s">
        <v>74</v>
      </c>
      <c r="U290" t="s">
        <v>228</v>
      </c>
      <c r="V290">
        <v>249332</v>
      </c>
      <c r="W290">
        <v>176280</v>
      </c>
      <c r="X290">
        <v>11.1</v>
      </c>
      <c r="Y290">
        <v>12.5</v>
      </c>
      <c r="Z290">
        <v>216099.73</v>
      </c>
      <c r="AB290">
        <v>31.76</v>
      </c>
      <c r="AC290">
        <v>6863327.4199999999</v>
      </c>
      <c r="AD290">
        <v>16267987.67</v>
      </c>
      <c r="AE290">
        <v>282.08</v>
      </c>
      <c r="AF290">
        <v>4588873961.9499998</v>
      </c>
      <c r="AG290">
        <v>47517.32</v>
      </c>
      <c r="AH290">
        <v>0.8</v>
      </c>
      <c r="AI290">
        <v>19259.91</v>
      </c>
      <c r="AJ290">
        <v>20.51</v>
      </c>
      <c r="AK290">
        <v>0</v>
      </c>
      <c r="AL290">
        <v>0.245</v>
      </c>
      <c r="AM290">
        <v>39856.57</v>
      </c>
      <c r="AO290">
        <v>452.66</v>
      </c>
      <c r="AP290">
        <v>181018.73</v>
      </c>
      <c r="AQ290">
        <v>7150979.9500000002</v>
      </c>
      <c r="AR290" t="s">
        <v>61</v>
      </c>
      <c r="AS290" t="s">
        <v>61</v>
      </c>
      <c r="AT290" t="s">
        <v>62</v>
      </c>
      <c r="AU290" t="s">
        <v>63</v>
      </c>
    </row>
    <row r="291" spans="1:47" x14ac:dyDescent="0.25">
      <c r="A291" t="s">
        <v>719</v>
      </c>
      <c r="B291">
        <v>2025</v>
      </c>
      <c r="C291">
        <v>7</v>
      </c>
      <c r="D291" t="s">
        <v>89</v>
      </c>
      <c r="E291" s="1">
        <v>45845</v>
      </c>
      <c r="F291" s="1">
        <v>45867</v>
      </c>
      <c r="G291">
        <v>22</v>
      </c>
      <c r="H291">
        <v>5.0999999999999996</v>
      </c>
      <c r="I291" t="s">
        <v>49</v>
      </c>
      <c r="J291" t="s">
        <v>112</v>
      </c>
      <c r="K291" t="s">
        <v>343</v>
      </c>
      <c r="L291">
        <v>2523.1</v>
      </c>
      <c r="M291" t="s">
        <v>114</v>
      </c>
      <c r="N291" t="s">
        <v>69</v>
      </c>
      <c r="O291" t="s">
        <v>107</v>
      </c>
      <c r="P291" t="s">
        <v>131</v>
      </c>
      <c r="Q291" t="s">
        <v>128</v>
      </c>
      <c r="R291" t="s">
        <v>720</v>
      </c>
      <c r="S291" t="s">
        <v>130</v>
      </c>
      <c r="T291" t="s">
        <v>187</v>
      </c>
      <c r="U291" t="s">
        <v>60</v>
      </c>
      <c r="V291">
        <v>92893</v>
      </c>
      <c r="W291">
        <v>52108</v>
      </c>
      <c r="X291">
        <v>9.3000000000000007</v>
      </c>
      <c r="Y291">
        <v>10</v>
      </c>
      <c r="Z291">
        <v>72563.429999999993</v>
      </c>
      <c r="AB291">
        <v>28.92</v>
      </c>
      <c r="AC291">
        <v>2098534.3999999999</v>
      </c>
      <c r="AD291">
        <v>42723170.68</v>
      </c>
      <c r="AE291">
        <v>280.95999999999998</v>
      </c>
      <c r="AF291">
        <v>12003502034.25</v>
      </c>
      <c r="AG291">
        <v>248997.6</v>
      </c>
      <c r="AH291">
        <v>0</v>
      </c>
      <c r="AI291">
        <v>0</v>
      </c>
      <c r="AJ291">
        <v>10.47</v>
      </c>
      <c r="AK291">
        <v>4473115.97</v>
      </c>
      <c r="AL291">
        <v>0.11600000000000001</v>
      </c>
      <c r="AM291">
        <v>49558.879999999997</v>
      </c>
      <c r="AN291">
        <v>1135.2</v>
      </c>
      <c r="AO291">
        <v>687.55</v>
      </c>
      <c r="AP291">
        <v>780506.76</v>
      </c>
      <c r="AQ291">
        <v>3177597.64</v>
      </c>
      <c r="AR291" t="s">
        <v>61</v>
      </c>
      <c r="AS291" t="s">
        <v>61</v>
      </c>
      <c r="AT291" t="s">
        <v>62</v>
      </c>
      <c r="AU291" t="s">
        <v>63</v>
      </c>
    </row>
    <row r="292" spans="1:47" x14ac:dyDescent="0.25">
      <c r="A292" t="s">
        <v>721</v>
      </c>
      <c r="B292">
        <v>2022</v>
      </c>
      <c r="C292">
        <v>12</v>
      </c>
      <c r="D292" t="s">
        <v>119</v>
      </c>
      <c r="E292" s="1">
        <v>44908</v>
      </c>
      <c r="F292" s="1">
        <v>44915</v>
      </c>
      <c r="G292">
        <v>7</v>
      </c>
      <c r="H292">
        <v>13.4</v>
      </c>
      <c r="I292" t="s">
        <v>65</v>
      </c>
      <c r="J292" t="s">
        <v>50</v>
      </c>
      <c r="K292" t="s">
        <v>145</v>
      </c>
      <c r="L292">
        <v>2710.19</v>
      </c>
      <c r="M292" t="s">
        <v>80</v>
      </c>
      <c r="N292" t="s">
        <v>81</v>
      </c>
      <c r="O292" t="s">
        <v>107</v>
      </c>
      <c r="P292" t="s">
        <v>92</v>
      </c>
      <c r="Q292" t="s">
        <v>55</v>
      </c>
      <c r="R292" t="s">
        <v>237</v>
      </c>
      <c r="S292" t="s">
        <v>170</v>
      </c>
      <c r="T292" t="s">
        <v>162</v>
      </c>
      <c r="U292" t="s">
        <v>75</v>
      </c>
      <c r="V292">
        <v>123155</v>
      </c>
      <c r="W292">
        <v>76967</v>
      </c>
      <c r="X292">
        <v>9.4</v>
      </c>
      <c r="Y292">
        <v>10.199999999999999</v>
      </c>
      <c r="Z292">
        <v>104537.53</v>
      </c>
      <c r="AB292">
        <v>21.71</v>
      </c>
      <c r="AC292">
        <v>2269509.7799999998</v>
      </c>
      <c r="AD292">
        <v>42685809.619999997</v>
      </c>
      <c r="AE292">
        <v>210.68</v>
      </c>
      <c r="AF292">
        <v>8993046370.7399998</v>
      </c>
      <c r="AG292">
        <v>185146.86</v>
      </c>
      <c r="AH292">
        <v>0.3</v>
      </c>
      <c r="AI292">
        <v>3365.04</v>
      </c>
      <c r="AJ292">
        <v>17.97</v>
      </c>
      <c r="AK292">
        <v>0</v>
      </c>
      <c r="AL292">
        <v>8.3000000000000004E-2</v>
      </c>
      <c r="AM292">
        <v>35429.22</v>
      </c>
      <c r="AN292">
        <v>383.4</v>
      </c>
      <c r="AO292">
        <v>443.09</v>
      </c>
      <c r="AP292">
        <v>169880.71</v>
      </c>
      <c r="AQ292">
        <v>2663331.61</v>
      </c>
      <c r="AR292" t="s">
        <v>61</v>
      </c>
      <c r="AS292" t="s">
        <v>61</v>
      </c>
      <c r="AT292" t="s">
        <v>62</v>
      </c>
      <c r="AU292" t="s">
        <v>63</v>
      </c>
    </row>
    <row r="293" spans="1:47" x14ac:dyDescent="0.25">
      <c r="A293" t="s">
        <v>722</v>
      </c>
      <c r="B293">
        <v>2025</v>
      </c>
      <c r="C293">
        <v>2</v>
      </c>
      <c r="D293" t="s">
        <v>48</v>
      </c>
      <c r="E293" s="1">
        <v>45696</v>
      </c>
      <c r="F293" s="1">
        <v>45715</v>
      </c>
      <c r="G293">
        <v>19</v>
      </c>
      <c r="H293">
        <v>18.2</v>
      </c>
      <c r="I293" t="s">
        <v>49</v>
      </c>
      <c r="J293" t="s">
        <v>50</v>
      </c>
      <c r="K293" t="s">
        <v>145</v>
      </c>
      <c r="L293">
        <v>2710.19</v>
      </c>
      <c r="M293" t="s">
        <v>114</v>
      </c>
      <c r="N293" t="s">
        <v>106</v>
      </c>
      <c r="O293" t="s">
        <v>99</v>
      </c>
      <c r="P293" t="s">
        <v>93</v>
      </c>
      <c r="Q293" t="s">
        <v>82</v>
      </c>
      <c r="R293" t="s">
        <v>723</v>
      </c>
      <c r="S293" t="s">
        <v>170</v>
      </c>
      <c r="T293" t="s">
        <v>102</v>
      </c>
      <c r="U293" t="s">
        <v>143</v>
      </c>
      <c r="V293">
        <v>73412</v>
      </c>
      <c r="W293">
        <v>47848</v>
      </c>
      <c r="X293">
        <v>17.2</v>
      </c>
      <c r="Y293">
        <v>14.7</v>
      </c>
      <c r="Z293">
        <v>63229.83</v>
      </c>
      <c r="AB293">
        <v>22.6</v>
      </c>
      <c r="AC293">
        <v>1428994.16</v>
      </c>
      <c r="AD293">
        <v>21185786.84</v>
      </c>
      <c r="AE293">
        <v>278.92</v>
      </c>
      <c r="AF293">
        <v>5909139665.4099998</v>
      </c>
      <c r="AG293">
        <v>203564.42</v>
      </c>
      <c r="AH293">
        <v>1.6</v>
      </c>
      <c r="AI293">
        <v>27541.759999999998</v>
      </c>
      <c r="AJ293">
        <v>21.65</v>
      </c>
      <c r="AK293">
        <v>4586722.8499999996</v>
      </c>
      <c r="AL293">
        <v>5.2999999999999999E-2</v>
      </c>
      <c r="AM293">
        <v>11228.47</v>
      </c>
      <c r="AN293">
        <v>635.20000000000005</v>
      </c>
      <c r="AO293">
        <v>745.54</v>
      </c>
      <c r="AP293">
        <v>473567.01</v>
      </c>
      <c r="AQ293">
        <v>2144895.8199999998</v>
      </c>
      <c r="AR293" t="s">
        <v>61</v>
      </c>
      <c r="AS293" t="s">
        <v>124</v>
      </c>
      <c r="AT293" t="s">
        <v>62</v>
      </c>
      <c r="AU293" t="s">
        <v>63</v>
      </c>
    </row>
    <row r="294" spans="1:47" x14ac:dyDescent="0.25">
      <c r="A294" t="s">
        <v>724</v>
      </c>
      <c r="B294">
        <v>2021</v>
      </c>
      <c r="C294">
        <v>9</v>
      </c>
      <c r="D294" t="s">
        <v>89</v>
      </c>
      <c r="E294" s="1">
        <v>44448</v>
      </c>
      <c r="F294" s="1">
        <v>44460</v>
      </c>
      <c r="G294">
        <v>12</v>
      </c>
      <c r="H294">
        <v>17.399999999999999</v>
      </c>
      <c r="I294" t="s">
        <v>49</v>
      </c>
      <c r="J294" t="s">
        <v>66</v>
      </c>
      <c r="K294" t="s">
        <v>248</v>
      </c>
      <c r="L294">
        <v>9999</v>
      </c>
      <c r="M294" t="s">
        <v>52</v>
      </c>
      <c r="N294" t="s">
        <v>168</v>
      </c>
      <c r="O294" t="s">
        <v>54</v>
      </c>
      <c r="P294" t="s">
        <v>146</v>
      </c>
      <c r="Q294" t="s">
        <v>100</v>
      </c>
      <c r="R294" t="s">
        <v>725</v>
      </c>
      <c r="S294" t="s">
        <v>156</v>
      </c>
      <c r="T294" t="s">
        <v>162</v>
      </c>
      <c r="U294" t="s">
        <v>96</v>
      </c>
      <c r="V294">
        <v>15423</v>
      </c>
      <c r="W294">
        <v>9206</v>
      </c>
      <c r="X294">
        <v>10.7</v>
      </c>
      <c r="Y294">
        <v>10</v>
      </c>
      <c r="Z294">
        <v>14664.64</v>
      </c>
      <c r="AB294">
        <v>4444.96</v>
      </c>
      <c r="AC294">
        <v>4653873.12</v>
      </c>
      <c r="AD294">
        <v>58206742.439999998</v>
      </c>
      <c r="AE294">
        <v>167.49</v>
      </c>
      <c r="AF294">
        <v>9749047291.2800007</v>
      </c>
      <c r="AG294">
        <v>141522.82</v>
      </c>
      <c r="AH294">
        <v>0.9</v>
      </c>
      <c r="AI294">
        <v>15597.58</v>
      </c>
      <c r="AJ294">
        <v>8.43</v>
      </c>
      <c r="AK294">
        <v>4906828.3899999997</v>
      </c>
      <c r="AL294">
        <v>0.29799999999999999</v>
      </c>
      <c r="AM294">
        <v>173456.09</v>
      </c>
      <c r="AN294">
        <v>327.8</v>
      </c>
      <c r="AO294">
        <v>446.47</v>
      </c>
      <c r="AP294">
        <v>146352.87</v>
      </c>
      <c r="AQ294">
        <v>5130802.4800000004</v>
      </c>
      <c r="AR294" t="s">
        <v>61</v>
      </c>
      <c r="AS294" t="s">
        <v>61</v>
      </c>
      <c r="AT294" t="s">
        <v>116</v>
      </c>
      <c r="AU294" t="s">
        <v>63</v>
      </c>
    </row>
    <row r="295" spans="1:47" x14ac:dyDescent="0.25">
      <c r="A295" t="s">
        <v>726</v>
      </c>
      <c r="B295">
        <v>2024</v>
      </c>
      <c r="C295">
        <v>5</v>
      </c>
      <c r="D295" t="s">
        <v>77</v>
      </c>
      <c r="E295" s="1">
        <v>45438</v>
      </c>
      <c r="F295" s="1">
        <v>45445</v>
      </c>
      <c r="G295">
        <v>7</v>
      </c>
      <c r="H295">
        <v>10.9</v>
      </c>
      <c r="I295" t="s">
        <v>65</v>
      </c>
      <c r="J295" t="s">
        <v>50</v>
      </c>
      <c r="K295" t="s">
        <v>51</v>
      </c>
      <c r="L295">
        <v>2709</v>
      </c>
      <c r="M295" t="s">
        <v>98</v>
      </c>
      <c r="N295" t="s">
        <v>69</v>
      </c>
      <c r="O295" t="s">
        <v>107</v>
      </c>
      <c r="P295" t="s">
        <v>82</v>
      </c>
      <c r="Q295" t="s">
        <v>174</v>
      </c>
      <c r="R295" t="s">
        <v>727</v>
      </c>
      <c r="S295" t="s">
        <v>170</v>
      </c>
      <c r="T295" t="s">
        <v>74</v>
      </c>
      <c r="U295" t="s">
        <v>87</v>
      </c>
      <c r="V295">
        <v>84688</v>
      </c>
      <c r="W295">
        <v>61911</v>
      </c>
      <c r="X295">
        <v>22</v>
      </c>
      <c r="Y295">
        <v>15.7</v>
      </c>
      <c r="Z295">
        <v>74014.039999999994</v>
      </c>
      <c r="AB295">
        <v>9.84</v>
      </c>
      <c r="AC295">
        <v>728298.15</v>
      </c>
      <c r="AD295">
        <v>4393473.41</v>
      </c>
      <c r="AE295">
        <v>278.56</v>
      </c>
      <c r="AF295">
        <v>1223845953.0899999</v>
      </c>
      <c r="AG295">
        <v>83469.850000000006</v>
      </c>
      <c r="AH295">
        <v>0</v>
      </c>
      <c r="AI295">
        <v>0</v>
      </c>
      <c r="AJ295">
        <v>8.25</v>
      </c>
      <c r="AK295">
        <v>0</v>
      </c>
      <c r="AL295">
        <v>8.2000000000000003E-2</v>
      </c>
      <c r="AM295">
        <v>3602.65</v>
      </c>
      <c r="AN295">
        <v>121.9</v>
      </c>
      <c r="AO295">
        <v>469.06</v>
      </c>
      <c r="AP295">
        <v>57178.41</v>
      </c>
      <c r="AQ295">
        <v>872549.06</v>
      </c>
      <c r="AR295" t="s">
        <v>61</v>
      </c>
      <c r="AS295" t="s">
        <v>61</v>
      </c>
      <c r="AT295" t="s">
        <v>293</v>
      </c>
      <c r="AU295" t="s">
        <v>63</v>
      </c>
    </row>
    <row r="296" spans="1:47" x14ac:dyDescent="0.25">
      <c r="A296" t="s">
        <v>728</v>
      </c>
      <c r="B296">
        <v>2021</v>
      </c>
      <c r="C296">
        <v>1</v>
      </c>
      <c r="D296" t="s">
        <v>48</v>
      </c>
      <c r="E296" s="1">
        <v>44215</v>
      </c>
      <c r="F296" s="1">
        <v>44226</v>
      </c>
      <c r="G296">
        <v>11</v>
      </c>
      <c r="H296">
        <v>11.9</v>
      </c>
      <c r="I296" t="s">
        <v>65</v>
      </c>
      <c r="J296" t="s">
        <v>50</v>
      </c>
      <c r="K296" t="s">
        <v>51</v>
      </c>
      <c r="L296">
        <v>2709</v>
      </c>
      <c r="M296" t="s">
        <v>80</v>
      </c>
      <c r="N296" t="s">
        <v>168</v>
      </c>
      <c r="O296" t="s">
        <v>189</v>
      </c>
      <c r="P296" t="s">
        <v>82</v>
      </c>
      <c r="Q296" t="s">
        <v>159</v>
      </c>
      <c r="R296" t="s">
        <v>729</v>
      </c>
      <c r="S296" t="s">
        <v>186</v>
      </c>
      <c r="T296" t="s">
        <v>95</v>
      </c>
      <c r="U296" t="s">
        <v>60</v>
      </c>
      <c r="V296">
        <v>99485</v>
      </c>
      <c r="W296">
        <v>71057</v>
      </c>
      <c r="X296">
        <v>5.6</v>
      </c>
      <c r="Y296">
        <v>11.5</v>
      </c>
      <c r="Z296">
        <v>77883.97</v>
      </c>
      <c r="AB296">
        <v>16.649999999999999</v>
      </c>
      <c r="AC296">
        <v>1296768.1000000001</v>
      </c>
      <c r="AD296">
        <v>4533625.8899999997</v>
      </c>
      <c r="AE296">
        <v>172.83</v>
      </c>
      <c r="AF296">
        <v>783546562.57000005</v>
      </c>
      <c r="AG296">
        <v>43787</v>
      </c>
      <c r="AH296">
        <v>0</v>
      </c>
      <c r="AI296">
        <v>0</v>
      </c>
      <c r="AJ296">
        <v>1.95</v>
      </c>
      <c r="AK296">
        <v>0</v>
      </c>
      <c r="AL296">
        <v>0.33700000000000002</v>
      </c>
      <c r="AM296">
        <v>15278.32</v>
      </c>
      <c r="AN296">
        <v>543.20000000000005</v>
      </c>
      <c r="AO296">
        <v>417.52</v>
      </c>
      <c r="AP296">
        <v>226796.86</v>
      </c>
      <c r="AQ296">
        <v>1582630.28</v>
      </c>
      <c r="AR296" t="s">
        <v>61</v>
      </c>
      <c r="AS296" t="s">
        <v>61</v>
      </c>
      <c r="AT296" t="s">
        <v>62</v>
      </c>
      <c r="AU296" t="s">
        <v>63</v>
      </c>
    </row>
    <row r="297" spans="1:47" x14ac:dyDescent="0.25">
      <c r="A297" t="s">
        <v>730</v>
      </c>
      <c r="B297">
        <v>2020</v>
      </c>
      <c r="C297">
        <v>8</v>
      </c>
      <c r="D297" t="s">
        <v>89</v>
      </c>
      <c r="E297" s="1">
        <v>44044</v>
      </c>
      <c r="F297" s="1">
        <v>44055</v>
      </c>
      <c r="G297">
        <v>11</v>
      </c>
      <c r="H297">
        <v>6.7</v>
      </c>
      <c r="I297" t="s">
        <v>49</v>
      </c>
      <c r="J297" t="s">
        <v>50</v>
      </c>
      <c r="K297" t="s">
        <v>51</v>
      </c>
      <c r="L297">
        <v>2709</v>
      </c>
      <c r="M297" t="s">
        <v>90</v>
      </c>
      <c r="N297" t="s">
        <v>81</v>
      </c>
      <c r="O297" t="s">
        <v>91</v>
      </c>
      <c r="P297" t="s">
        <v>140</v>
      </c>
      <c r="Q297" t="s">
        <v>100</v>
      </c>
      <c r="R297" t="s">
        <v>731</v>
      </c>
      <c r="S297" t="s">
        <v>58</v>
      </c>
      <c r="T297" t="s">
        <v>95</v>
      </c>
      <c r="U297" t="s">
        <v>132</v>
      </c>
      <c r="V297">
        <v>348978</v>
      </c>
      <c r="W297">
        <v>205842</v>
      </c>
      <c r="X297">
        <v>22.3</v>
      </c>
      <c r="Y297">
        <v>12.4</v>
      </c>
      <c r="Z297">
        <v>278091.43</v>
      </c>
      <c r="AB297">
        <v>8.36</v>
      </c>
      <c r="AC297">
        <v>2324844.35</v>
      </c>
      <c r="AD297">
        <v>21020931.190000001</v>
      </c>
      <c r="AE297">
        <v>165.69</v>
      </c>
      <c r="AF297">
        <v>3482958088.8699999</v>
      </c>
      <c r="AG297">
        <v>234676.95</v>
      </c>
      <c r="AH297">
        <v>1</v>
      </c>
      <c r="AI297">
        <v>32548.46</v>
      </c>
      <c r="AJ297">
        <v>7.22</v>
      </c>
      <c r="AK297">
        <v>1517711.23</v>
      </c>
      <c r="AL297">
        <v>0.16300000000000001</v>
      </c>
      <c r="AM297">
        <v>34264.120000000003</v>
      </c>
      <c r="AN297">
        <v>404.6</v>
      </c>
      <c r="AO297">
        <v>413.95</v>
      </c>
      <c r="AP297">
        <v>167484.17000000001</v>
      </c>
      <c r="AQ297">
        <v>2793818.05</v>
      </c>
      <c r="AR297" t="s">
        <v>61</v>
      </c>
      <c r="AS297" t="s">
        <v>61</v>
      </c>
      <c r="AT297" t="s">
        <v>62</v>
      </c>
      <c r="AU297" t="s">
        <v>63</v>
      </c>
    </row>
    <row r="298" spans="1:47" x14ac:dyDescent="0.25">
      <c r="A298" t="s">
        <v>732</v>
      </c>
      <c r="B298">
        <v>2021</v>
      </c>
      <c r="C298">
        <v>1</v>
      </c>
      <c r="D298" t="s">
        <v>48</v>
      </c>
      <c r="E298" s="1">
        <v>44197</v>
      </c>
      <c r="F298" s="1">
        <v>44216</v>
      </c>
      <c r="G298">
        <v>19</v>
      </c>
      <c r="H298">
        <v>9.3000000000000007</v>
      </c>
      <c r="I298" t="s">
        <v>65</v>
      </c>
      <c r="J298" t="s">
        <v>66</v>
      </c>
      <c r="K298" t="s">
        <v>153</v>
      </c>
      <c r="L298">
        <v>6309</v>
      </c>
      <c r="M298" t="s">
        <v>80</v>
      </c>
      <c r="N298" t="s">
        <v>53</v>
      </c>
      <c r="O298" t="s">
        <v>54</v>
      </c>
      <c r="P298" t="s">
        <v>56</v>
      </c>
      <c r="Q298" t="s">
        <v>146</v>
      </c>
      <c r="R298" t="s">
        <v>253</v>
      </c>
      <c r="S298" t="s">
        <v>156</v>
      </c>
      <c r="T298" t="s">
        <v>95</v>
      </c>
      <c r="U298" t="s">
        <v>87</v>
      </c>
      <c r="V298">
        <v>22340</v>
      </c>
      <c r="W298">
        <v>13973</v>
      </c>
      <c r="X298">
        <v>3.1</v>
      </c>
      <c r="Y298">
        <v>15.7</v>
      </c>
      <c r="Z298">
        <v>18824.93</v>
      </c>
      <c r="AA298">
        <v>1344</v>
      </c>
      <c r="AB298">
        <v>1003.78</v>
      </c>
      <c r="AC298">
        <v>1349080.32</v>
      </c>
      <c r="AD298">
        <v>39594475.270000003</v>
      </c>
      <c r="AE298">
        <v>170.03</v>
      </c>
      <c r="AF298">
        <v>6732248630.1599998</v>
      </c>
      <c r="AG298">
        <v>202163.53</v>
      </c>
      <c r="AH298">
        <v>1.7</v>
      </c>
      <c r="AI298">
        <v>20749.990000000002</v>
      </c>
      <c r="AJ298">
        <v>1</v>
      </c>
      <c r="AK298">
        <v>0</v>
      </c>
      <c r="AL298">
        <v>0.13200000000000001</v>
      </c>
      <c r="AM298">
        <v>52264.71</v>
      </c>
      <c r="AN298">
        <v>1009.8</v>
      </c>
      <c r="AO298">
        <v>490.93</v>
      </c>
      <c r="AP298">
        <v>495741.11</v>
      </c>
      <c r="AQ298">
        <v>2119999.66</v>
      </c>
      <c r="AR298" t="s">
        <v>124</v>
      </c>
      <c r="AS298" t="s">
        <v>61</v>
      </c>
      <c r="AT298" t="s">
        <v>62</v>
      </c>
      <c r="AU298" t="s">
        <v>63</v>
      </c>
    </row>
    <row r="299" spans="1:47" x14ac:dyDescent="0.25">
      <c r="A299" t="s">
        <v>733</v>
      </c>
      <c r="B299">
        <v>2026</v>
      </c>
      <c r="C299">
        <v>4</v>
      </c>
      <c r="D299" t="s">
        <v>77</v>
      </c>
      <c r="E299" s="1">
        <v>46118</v>
      </c>
      <c r="F299" s="1">
        <v>46134</v>
      </c>
      <c r="G299">
        <v>16</v>
      </c>
      <c r="H299">
        <v>16.5</v>
      </c>
      <c r="I299" t="s">
        <v>49</v>
      </c>
      <c r="J299" t="s">
        <v>50</v>
      </c>
      <c r="K299" t="s">
        <v>145</v>
      </c>
      <c r="L299">
        <v>2710.19</v>
      </c>
      <c r="M299" t="s">
        <v>68</v>
      </c>
      <c r="N299" t="s">
        <v>53</v>
      </c>
      <c r="O299" t="s">
        <v>200</v>
      </c>
      <c r="P299" t="s">
        <v>204</v>
      </c>
      <c r="Q299" t="s">
        <v>100</v>
      </c>
      <c r="R299" t="s">
        <v>734</v>
      </c>
      <c r="S299" t="s">
        <v>170</v>
      </c>
      <c r="T299" t="s">
        <v>74</v>
      </c>
      <c r="U299" t="s">
        <v>132</v>
      </c>
      <c r="V299">
        <v>67415</v>
      </c>
      <c r="W299">
        <v>42223</v>
      </c>
      <c r="X299">
        <v>24.6</v>
      </c>
      <c r="Y299">
        <v>11.2</v>
      </c>
      <c r="Z299">
        <v>62586.01</v>
      </c>
      <c r="AB299">
        <v>22.16</v>
      </c>
      <c r="AC299">
        <v>1386905.98</v>
      </c>
      <c r="AD299">
        <v>40868664.530000001</v>
      </c>
      <c r="AE299">
        <v>286.48</v>
      </c>
      <c r="AF299">
        <v>11708055014.549999</v>
      </c>
      <c r="AG299">
        <v>48181.78</v>
      </c>
      <c r="AH299">
        <v>2.5</v>
      </c>
      <c r="AI299">
        <v>71537.320000000007</v>
      </c>
      <c r="AJ299">
        <v>8.56</v>
      </c>
      <c r="AK299">
        <v>3498357.68</v>
      </c>
      <c r="AL299">
        <v>0.23799999999999999</v>
      </c>
      <c r="AM299">
        <v>97267.42</v>
      </c>
      <c r="AN299">
        <v>333.5</v>
      </c>
      <c r="AO299">
        <v>725.23</v>
      </c>
      <c r="AP299">
        <v>241864.21</v>
      </c>
      <c r="AQ299">
        <v>1845756.71</v>
      </c>
      <c r="AR299" t="s">
        <v>61</v>
      </c>
      <c r="AS299" t="s">
        <v>61</v>
      </c>
      <c r="AT299" t="s">
        <v>62</v>
      </c>
      <c r="AU299" t="s">
        <v>63</v>
      </c>
    </row>
    <row r="300" spans="1:47" x14ac:dyDescent="0.25">
      <c r="A300" t="s">
        <v>735</v>
      </c>
      <c r="B300">
        <v>2022</v>
      </c>
      <c r="C300">
        <v>2</v>
      </c>
      <c r="D300" t="s">
        <v>48</v>
      </c>
      <c r="E300" s="1">
        <v>44595</v>
      </c>
      <c r="F300" s="1">
        <v>44619</v>
      </c>
      <c r="G300">
        <v>24</v>
      </c>
      <c r="H300">
        <v>17.3</v>
      </c>
      <c r="I300" t="s">
        <v>49</v>
      </c>
      <c r="J300" t="s">
        <v>112</v>
      </c>
      <c r="K300" t="s">
        <v>113</v>
      </c>
      <c r="L300">
        <v>7304.39</v>
      </c>
      <c r="M300" t="s">
        <v>114</v>
      </c>
      <c r="N300" t="s">
        <v>106</v>
      </c>
      <c r="O300" t="s">
        <v>189</v>
      </c>
      <c r="P300" t="s">
        <v>196</v>
      </c>
      <c r="Q300" t="s">
        <v>184</v>
      </c>
      <c r="R300" t="s">
        <v>736</v>
      </c>
      <c r="S300" t="s">
        <v>73</v>
      </c>
      <c r="T300" t="s">
        <v>162</v>
      </c>
      <c r="U300" t="s">
        <v>259</v>
      </c>
      <c r="V300">
        <v>15865</v>
      </c>
      <c r="W300">
        <v>10618</v>
      </c>
      <c r="X300">
        <v>4.5999999999999996</v>
      </c>
      <c r="Y300">
        <v>11.2</v>
      </c>
      <c r="Z300">
        <v>13929.41</v>
      </c>
      <c r="AB300">
        <v>41.29</v>
      </c>
      <c r="AC300">
        <v>575145.34</v>
      </c>
      <c r="AD300">
        <v>12019548.59</v>
      </c>
      <c r="AE300">
        <v>218.08</v>
      </c>
      <c r="AF300">
        <v>2621223156.5100002</v>
      </c>
      <c r="AG300">
        <v>31223.68</v>
      </c>
      <c r="AH300">
        <v>0</v>
      </c>
      <c r="AI300">
        <v>0</v>
      </c>
      <c r="AJ300">
        <v>9.5500000000000007</v>
      </c>
      <c r="AK300">
        <v>1147866.8899999999</v>
      </c>
      <c r="AL300">
        <v>0.09</v>
      </c>
      <c r="AM300">
        <v>10817.59</v>
      </c>
      <c r="AN300">
        <v>588</v>
      </c>
      <c r="AO300">
        <v>469.96</v>
      </c>
      <c r="AP300">
        <v>276336.48</v>
      </c>
      <c r="AQ300">
        <v>893523.09</v>
      </c>
      <c r="AR300" t="s">
        <v>61</v>
      </c>
      <c r="AS300" t="s">
        <v>61</v>
      </c>
      <c r="AT300" t="s">
        <v>62</v>
      </c>
      <c r="AU300" t="s">
        <v>63</v>
      </c>
    </row>
    <row r="301" spans="1:47" x14ac:dyDescent="0.25">
      <c r="A301" t="s">
        <v>737</v>
      </c>
      <c r="B301">
        <v>2020</v>
      </c>
      <c r="C301">
        <v>1</v>
      </c>
      <c r="D301" t="s">
        <v>48</v>
      </c>
      <c r="E301" s="1">
        <v>43833</v>
      </c>
      <c r="F301" s="1">
        <v>43860</v>
      </c>
      <c r="G301">
        <v>27</v>
      </c>
      <c r="H301">
        <v>3.2</v>
      </c>
      <c r="I301" t="s">
        <v>65</v>
      </c>
      <c r="J301" t="s">
        <v>66</v>
      </c>
      <c r="K301" t="s">
        <v>391</v>
      </c>
      <c r="L301">
        <v>9999.99</v>
      </c>
      <c r="M301" t="s">
        <v>68</v>
      </c>
      <c r="N301" t="s">
        <v>69</v>
      </c>
      <c r="O301" t="s">
        <v>107</v>
      </c>
      <c r="P301" t="s">
        <v>92</v>
      </c>
      <c r="Q301" t="s">
        <v>174</v>
      </c>
      <c r="R301" t="s">
        <v>738</v>
      </c>
      <c r="S301" t="s">
        <v>130</v>
      </c>
      <c r="T301" t="s">
        <v>95</v>
      </c>
      <c r="U301" t="s">
        <v>228</v>
      </c>
      <c r="V301">
        <v>80872</v>
      </c>
      <c r="W301">
        <v>47393</v>
      </c>
      <c r="X301">
        <v>20.2</v>
      </c>
      <c r="Y301">
        <v>14.1</v>
      </c>
      <c r="Z301">
        <v>69283.850000000006</v>
      </c>
      <c r="AB301">
        <v>31.83</v>
      </c>
      <c r="AC301">
        <v>2205304.9500000002</v>
      </c>
      <c r="AD301">
        <v>39023435.670000002</v>
      </c>
      <c r="AE301">
        <v>161.63</v>
      </c>
      <c r="AF301">
        <v>6307357907.3400002</v>
      </c>
      <c r="AG301">
        <v>208639.45</v>
      </c>
      <c r="AH301">
        <v>0</v>
      </c>
      <c r="AI301">
        <v>0</v>
      </c>
      <c r="AJ301">
        <v>22.09</v>
      </c>
      <c r="AK301">
        <v>0</v>
      </c>
      <c r="AL301">
        <v>0.153</v>
      </c>
      <c r="AM301">
        <v>59705.86</v>
      </c>
      <c r="AN301">
        <v>432.4</v>
      </c>
      <c r="AO301">
        <v>626.02</v>
      </c>
      <c r="AP301">
        <v>270691.05</v>
      </c>
      <c r="AQ301">
        <v>2744341.31</v>
      </c>
      <c r="AR301" t="s">
        <v>61</v>
      </c>
      <c r="AS301" t="s">
        <v>61</v>
      </c>
      <c r="AT301" t="s">
        <v>62</v>
      </c>
      <c r="AU301" t="s">
        <v>117</v>
      </c>
    </row>
    <row r="302" spans="1:47" x14ac:dyDescent="0.25">
      <c r="A302" t="s">
        <v>739</v>
      </c>
      <c r="B302">
        <v>2023</v>
      </c>
      <c r="C302">
        <v>3</v>
      </c>
      <c r="D302" t="s">
        <v>48</v>
      </c>
      <c r="E302" s="1">
        <v>44990</v>
      </c>
      <c r="F302" s="1">
        <v>45007</v>
      </c>
      <c r="G302">
        <v>17</v>
      </c>
      <c r="H302">
        <v>7.2</v>
      </c>
      <c r="I302" t="s">
        <v>49</v>
      </c>
      <c r="J302" t="s">
        <v>112</v>
      </c>
      <c r="K302" t="s">
        <v>113</v>
      </c>
      <c r="L302">
        <v>7304.39</v>
      </c>
      <c r="M302" t="s">
        <v>98</v>
      </c>
      <c r="N302" t="s">
        <v>106</v>
      </c>
      <c r="O302" t="s">
        <v>54</v>
      </c>
      <c r="P302" t="s">
        <v>121</v>
      </c>
      <c r="Q302" t="s">
        <v>184</v>
      </c>
      <c r="R302" t="s">
        <v>740</v>
      </c>
      <c r="S302" t="s">
        <v>73</v>
      </c>
      <c r="T302" t="s">
        <v>59</v>
      </c>
      <c r="U302" t="s">
        <v>259</v>
      </c>
      <c r="V302">
        <v>6424</v>
      </c>
      <c r="W302">
        <v>3691</v>
      </c>
      <c r="X302">
        <v>12.6</v>
      </c>
      <c r="Y302">
        <v>15.8</v>
      </c>
      <c r="Z302">
        <v>6109.32</v>
      </c>
      <c r="AB302">
        <v>13.84</v>
      </c>
      <c r="AC302">
        <v>84552.99</v>
      </c>
      <c r="AD302">
        <v>5185774.0999999996</v>
      </c>
      <c r="AE302">
        <v>282.41000000000003</v>
      </c>
      <c r="AF302">
        <v>1464514463.5799999</v>
      </c>
      <c r="AG302">
        <v>105899.7</v>
      </c>
      <c r="AH302">
        <v>0</v>
      </c>
      <c r="AI302">
        <v>0</v>
      </c>
      <c r="AJ302">
        <v>23.15</v>
      </c>
      <c r="AK302">
        <v>1200506.7</v>
      </c>
      <c r="AL302">
        <v>9.9000000000000005E-2</v>
      </c>
      <c r="AM302">
        <v>5133.92</v>
      </c>
      <c r="AN302">
        <v>394.9</v>
      </c>
      <c r="AO302">
        <v>646.63</v>
      </c>
      <c r="AP302">
        <v>255354.19</v>
      </c>
      <c r="AQ302">
        <v>450940.8</v>
      </c>
      <c r="AR302" t="s">
        <v>61</v>
      </c>
      <c r="AS302" t="s">
        <v>61</v>
      </c>
      <c r="AT302" t="s">
        <v>62</v>
      </c>
      <c r="AU302" t="s">
        <v>63</v>
      </c>
    </row>
    <row r="303" spans="1:47" x14ac:dyDescent="0.25">
      <c r="A303" t="s">
        <v>741</v>
      </c>
      <c r="B303">
        <v>2024</v>
      </c>
      <c r="C303">
        <v>5</v>
      </c>
      <c r="D303" t="s">
        <v>77</v>
      </c>
      <c r="E303" s="1">
        <v>45422</v>
      </c>
      <c r="F303" s="1">
        <v>45455</v>
      </c>
      <c r="G303">
        <v>33</v>
      </c>
      <c r="H303">
        <v>16.2</v>
      </c>
      <c r="I303" t="s">
        <v>49</v>
      </c>
      <c r="J303" t="s">
        <v>66</v>
      </c>
      <c r="K303" t="s">
        <v>153</v>
      </c>
      <c r="L303">
        <v>6309</v>
      </c>
      <c r="M303" t="s">
        <v>98</v>
      </c>
      <c r="N303" t="s">
        <v>81</v>
      </c>
      <c r="O303" t="s">
        <v>189</v>
      </c>
      <c r="P303" t="s">
        <v>146</v>
      </c>
      <c r="Q303" t="s">
        <v>70</v>
      </c>
      <c r="R303" t="s">
        <v>742</v>
      </c>
      <c r="S303" t="s">
        <v>156</v>
      </c>
      <c r="T303" t="s">
        <v>187</v>
      </c>
      <c r="U303" t="s">
        <v>181</v>
      </c>
      <c r="V303">
        <v>20380</v>
      </c>
      <c r="W303">
        <v>12725</v>
      </c>
      <c r="X303">
        <v>8.9</v>
      </c>
      <c r="Y303">
        <v>14.4</v>
      </c>
      <c r="Z303">
        <v>15933.55</v>
      </c>
      <c r="AA303">
        <v>1138</v>
      </c>
      <c r="AB303">
        <v>4014.81</v>
      </c>
      <c r="AC303">
        <v>4568853.78</v>
      </c>
      <c r="AD303">
        <v>49820546.130000003</v>
      </c>
      <c r="AE303">
        <v>278.35000000000002</v>
      </c>
      <c r="AF303">
        <v>13867549015.290001</v>
      </c>
      <c r="AG303">
        <v>60932.63</v>
      </c>
      <c r="AH303">
        <v>0.1</v>
      </c>
      <c r="AI303">
        <v>1248.82</v>
      </c>
      <c r="AJ303">
        <v>8.4700000000000006</v>
      </c>
      <c r="AK303">
        <v>4219800.26</v>
      </c>
      <c r="AL303">
        <v>0.33600000000000002</v>
      </c>
      <c r="AM303">
        <v>167397.03</v>
      </c>
      <c r="AN303">
        <v>1283.5999999999999</v>
      </c>
      <c r="AO303">
        <v>702.36</v>
      </c>
      <c r="AP303">
        <v>901549.3</v>
      </c>
      <c r="AQ303">
        <v>5699981.5599999996</v>
      </c>
      <c r="AR303" t="s">
        <v>61</v>
      </c>
      <c r="AS303" t="s">
        <v>61</v>
      </c>
      <c r="AT303" t="s">
        <v>62</v>
      </c>
      <c r="AU303" t="s">
        <v>63</v>
      </c>
    </row>
    <row r="304" spans="1:47" x14ac:dyDescent="0.25">
      <c r="A304" t="s">
        <v>743</v>
      </c>
      <c r="B304">
        <v>2024</v>
      </c>
      <c r="C304">
        <v>8</v>
      </c>
      <c r="D304" t="s">
        <v>89</v>
      </c>
      <c r="E304" s="1">
        <v>45534</v>
      </c>
      <c r="F304" s="1">
        <v>45550</v>
      </c>
      <c r="G304">
        <v>16</v>
      </c>
      <c r="H304">
        <v>8</v>
      </c>
      <c r="I304" t="s">
        <v>65</v>
      </c>
      <c r="J304" t="s">
        <v>50</v>
      </c>
      <c r="K304" t="s">
        <v>51</v>
      </c>
      <c r="L304">
        <v>2709</v>
      </c>
      <c r="M304" t="s">
        <v>90</v>
      </c>
      <c r="N304" t="s">
        <v>81</v>
      </c>
      <c r="O304" t="s">
        <v>99</v>
      </c>
      <c r="P304" t="s">
        <v>128</v>
      </c>
      <c r="Q304" t="s">
        <v>230</v>
      </c>
      <c r="R304" t="s">
        <v>744</v>
      </c>
      <c r="S304" t="s">
        <v>58</v>
      </c>
      <c r="T304" t="s">
        <v>102</v>
      </c>
      <c r="U304" t="s">
        <v>213</v>
      </c>
      <c r="V304">
        <v>203159</v>
      </c>
      <c r="W304">
        <v>131608</v>
      </c>
      <c r="X304">
        <v>11.7</v>
      </c>
      <c r="Y304">
        <v>14.6</v>
      </c>
      <c r="Z304">
        <v>157440.89000000001</v>
      </c>
      <c r="AB304">
        <v>14.94</v>
      </c>
      <c r="AC304">
        <v>2352166.9</v>
      </c>
      <c r="AD304">
        <v>11532545.189999999</v>
      </c>
      <c r="AE304">
        <v>275.27</v>
      </c>
      <c r="AF304">
        <v>3174563714.4499998</v>
      </c>
      <c r="AG304">
        <v>189817.72</v>
      </c>
      <c r="AH304">
        <v>0.3</v>
      </c>
      <c r="AI304">
        <v>5171.2700000000004</v>
      </c>
      <c r="AJ304">
        <v>22.74</v>
      </c>
      <c r="AK304">
        <v>0</v>
      </c>
      <c r="AL304">
        <v>0.221</v>
      </c>
      <c r="AM304">
        <v>25486.92</v>
      </c>
      <c r="AN304">
        <v>759.6</v>
      </c>
      <c r="AO304">
        <v>486.74</v>
      </c>
      <c r="AP304">
        <v>369727.7</v>
      </c>
      <c r="AQ304">
        <v>2942370.51</v>
      </c>
      <c r="AR304" t="s">
        <v>61</v>
      </c>
      <c r="AS304" t="s">
        <v>61</v>
      </c>
      <c r="AT304" t="s">
        <v>62</v>
      </c>
      <c r="AU304" t="s">
        <v>63</v>
      </c>
    </row>
    <row r="305" spans="1:47" x14ac:dyDescent="0.25">
      <c r="A305" t="s">
        <v>745</v>
      </c>
      <c r="B305">
        <v>2025</v>
      </c>
      <c r="C305">
        <v>11</v>
      </c>
      <c r="D305" t="s">
        <v>119</v>
      </c>
      <c r="E305" s="1">
        <v>45986</v>
      </c>
      <c r="F305" s="1">
        <v>45998</v>
      </c>
      <c r="G305">
        <v>12</v>
      </c>
      <c r="H305">
        <v>8.9</v>
      </c>
      <c r="I305" t="s">
        <v>49</v>
      </c>
      <c r="J305" t="s">
        <v>239</v>
      </c>
      <c r="K305" t="s">
        <v>270</v>
      </c>
      <c r="L305">
        <v>2710.1990999999998</v>
      </c>
      <c r="M305" t="s">
        <v>98</v>
      </c>
      <c r="N305" t="s">
        <v>69</v>
      </c>
      <c r="O305" t="s">
        <v>54</v>
      </c>
      <c r="P305" t="s">
        <v>164</v>
      </c>
      <c r="Q305" t="s">
        <v>56</v>
      </c>
      <c r="R305" t="s">
        <v>746</v>
      </c>
      <c r="S305" t="s">
        <v>142</v>
      </c>
      <c r="T305" t="s">
        <v>59</v>
      </c>
      <c r="U305" t="s">
        <v>75</v>
      </c>
      <c r="V305">
        <v>48818</v>
      </c>
      <c r="W305">
        <v>35100</v>
      </c>
      <c r="X305">
        <v>20.3</v>
      </c>
      <c r="Y305">
        <v>14</v>
      </c>
      <c r="Z305">
        <v>39516.239999999998</v>
      </c>
      <c r="AB305">
        <v>40</v>
      </c>
      <c r="AC305">
        <v>1580649.6</v>
      </c>
      <c r="AD305">
        <v>24773916.34</v>
      </c>
      <c r="AE305">
        <v>282.94</v>
      </c>
      <c r="AF305">
        <v>7009531889.2399998</v>
      </c>
      <c r="AG305">
        <v>236133.2</v>
      </c>
      <c r="AH305">
        <v>1.7</v>
      </c>
      <c r="AI305">
        <v>42205.36</v>
      </c>
      <c r="AJ305">
        <v>1.28</v>
      </c>
      <c r="AK305">
        <v>317106.13</v>
      </c>
      <c r="AL305">
        <v>0.17100000000000001</v>
      </c>
      <c r="AM305">
        <v>42363.4</v>
      </c>
      <c r="AN305">
        <v>396.2</v>
      </c>
      <c r="AO305">
        <v>649.59</v>
      </c>
      <c r="AP305">
        <v>257367.56</v>
      </c>
      <c r="AQ305">
        <v>2158719.12</v>
      </c>
      <c r="AR305" t="s">
        <v>61</v>
      </c>
      <c r="AS305" t="s">
        <v>61</v>
      </c>
      <c r="AT305" t="s">
        <v>62</v>
      </c>
      <c r="AU305" t="s">
        <v>63</v>
      </c>
    </row>
    <row r="306" spans="1:47" x14ac:dyDescent="0.25">
      <c r="A306" t="s">
        <v>747</v>
      </c>
      <c r="B306">
        <v>2023</v>
      </c>
      <c r="C306">
        <v>10</v>
      </c>
      <c r="D306" t="s">
        <v>119</v>
      </c>
      <c r="E306" s="1">
        <v>45213</v>
      </c>
      <c r="F306" s="1">
        <v>45223</v>
      </c>
      <c r="G306">
        <v>10</v>
      </c>
      <c r="H306">
        <v>15.3</v>
      </c>
      <c r="I306" t="s">
        <v>65</v>
      </c>
      <c r="J306" t="s">
        <v>50</v>
      </c>
      <c r="K306" t="s">
        <v>51</v>
      </c>
      <c r="L306">
        <v>2709</v>
      </c>
      <c r="M306" t="s">
        <v>52</v>
      </c>
      <c r="N306" t="s">
        <v>53</v>
      </c>
      <c r="O306" t="s">
        <v>107</v>
      </c>
      <c r="P306" t="s">
        <v>82</v>
      </c>
      <c r="Q306" t="s">
        <v>196</v>
      </c>
      <c r="R306" t="s">
        <v>685</v>
      </c>
      <c r="S306" t="s">
        <v>170</v>
      </c>
      <c r="T306" t="s">
        <v>95</v>
      </c>
      <c r="U306" t="s">
        <v>213</v>
      </c>
      <c r="V306">
        <v>95313</v>
      </c>
      <c r="W306">
        <v>70860</v>
      </c>
      <c r="X306">
        <v>6.2</v>
      </c>
      <c r="Y306">
        <v>12.9</v>
      </c>
      <c r="Z306">
        <v>81418.95</v>
      </c>
      <c r="AB306">
        <v>25.14</v>
      </c>
      <c r="AC306">
        <v>2046872.4</v>
      </c>
      <c r="AD306">
        <v>4829772.1100000003</v>
      </c>
      <c r="AE306">
        <v>287.49</v>
      </c>
      <c r="AF306">
        <v>1388511183.9000001</v>
      </c>
      <c r="AG306">
        <v>143238.54999999999</v>
      </c>
      <c r="AH306">
        <v>0</v>
      </c>
      <c r="AI306">
        <v>0</v>
      </c>
      <c r="AJ306">
        <v>23.93</v>
      </c>
      <c r="AK306">
        <v>0</v>
      </c>
      <c r="AL306">
        <v>0.17799999999999999</v>
      </c>
      <c r="AM306">
        <v>8596.99</v>
      </c>
      <c r="AN306">
        <v>509.2</v>
      </c>
      <c r="AO306">
        <v>560.02</v>
      </c>
      <c r="AP306">
        <v>285162.18</v>
      </c>
      <c r="AQ306">
        <v>2483870.12</v>
      </c>
      <c r="AR306" t="s">
        <v>61</v>
      </c>
      <c r="AS306" t="s">
        <v>61</v>
      </c>
      <c r="AT306" t="s">
        <v>62</v>
      </c>
      <c r="AU306" t="s">
        <v>63</v>
      </c>
    </row>
    <row r="307" spans="1:47" x14ac:dyDescent="0.25">
      <c r="A307" t="s">
        <v>748</v>
      </c>
      <c r="B307">
        <v>2026</v>
      </c>
      <c r="C307">
        <v>3</v>
      </c>
      <c r="D307" t="s">
        <v>48</v>
      </c>
      <c r="E307" s="1">
        <v>46084</v>
      </c>
      <c r="F307" s="1">
        <v>46119</v>
      </c>
      <c r="G307">
        <v>35</v>
      </c>
      <c r="H307">
        <v>14.3</v>
      </c>
      <c r="I307" t="s">
        <v>65</v>
      </c>
      <c r="J307" t="s">
        <v>134</v>
      </c>
      <c r="K307" t="s">
        <v>135</v>
      </c>
      <c r="L307">
        <v>9999.0098999999991</v>
      </c>
      <c r="M307" t="s">
        <v>98</v>
      </c>
      <c r="N307" t="s">
        <v>168</v>
      </c>
      <c r="O307" t="s">
        <v>54</v>
      </c>
      <c r="P307" t="s">
        <v>70</v>
      </c>
      <c r="Q307" t="s">
        <v>196</v>
      </c>
      <c r="R307" t="s">
        <v>749</v>
      </c>
      <c r="S307" t="s">
        <v>137</v>
      </c>
      <c r="T307" t="s">
        <v>74</v>
      </c>
      <c r="U307" t="s">
        <v>87</v>
      </c>
      <c r="V307">
        <v>11864</v>
      </c>
      <c r="W307">
        <v>7100</v>
      </c>
      <c r="X307">
        <v>24.5</v>
      </c>
      <c r="Y307">
        <v>10.9</v>
      </c>
      <c r="Z307">
        <v>11194.63</v>
      </c>
      <c r="AB307">
        <v>20.32</v>
      </c>
      <c r="AC307">
        <v>227474.88</v>
      </c>
      <c r="AD307">
        <v>7859189.9900000002</v>
      </c>
      <c r="AE307">
        <v>278.23</v>
      </c>
      <c r="AF307">
        <v>2186662430.9200001</v>
      </c>
      <c r="AG307">
        <v>63405.31</v>
      </c>
      <c r="AH307">
        <v>0</v>
      </c>
      <c r="AI307">
        <v>0</v>
      </c>
      <c r="AJ307">
        <v>20.98</v>
      </c>
      <c r="AK307">
        <v>0</v>
      </c>
      <c r="AL307">
        <v>0.215</v>
      </c>
      <c r="AM307">
        <v>16897.259999999998</v>
      </c>
      <c r="AN307">
        <v>1544.4</v>
      </c>
      <c r="AO307">
        <v>590.1</v>
      </c>
      <c r="AP307">
        <v>911350.44</v>
      </c>
      <c r="AQ307">
        <v>1219127.8899999999</v>
      </c>
      <c r="AR307" t="s">
        <v>61</v>
      </c>
      <c r="AS307" t="s">
        <v>61</v>
      </c>
      <c r="AT307" t="s">
        <v>116</v>
      </c>
      <c r="AU307" t="s">
        <v>63</v>
      </c>
    </row>
    <row r="308" spans="1:47" x14ac:dyDescent="0.25">
      <c r="A308" t="s">
        <v>750</v>
      </c>
      <c r="B308">
        <v>2020</v>
      </c>
      <c r="C308">
        <v>3</v>
      </c>
      <c r="D308" t="s">
        <v>48</v>
      </c>
      <c r="E308" s="1">
        <v>43919</v>
      </c>
      <c r="F308" s="1">
        <v>43948</v>
      </c>
      <c r="G308">
        <v>29</v>
      </c>
      <c r="H308">
        <v>12.9</v>
      </c>
      <c r="I308" t="s">
        <v>49</v>
      </c>
      <c r="J308" t="s">
        <v>112</v>
      </c>
      <c r="K308" t="s">
        <v>126</v>
      </c>
      <c r="L308">
        <v>2701.12</v>
      </c>
      <c r="M308" t="s">
        <v>68</v>
      </c>
      <c r="N308" t="s">
        <v>168</v>
      </c>
      <c r="O308" t="s">
        <v>200</v>
      </c>
      <c r="P308" t="s">
        <v>93</v>
      </c>
      <c r="Q308" t="s">
        <v>56</v>
      </c>
      <c r="R308" t="s">
        <v>751</v>
      </c>
      <c r="S308" t="s">
        <v>130</v>
      </c>
      <c r="T308" t="s">
        <v>131</v>
      </c>
      <c r="U308" t="s">
        <v>132</v>
      </c>
      <c r="V308">
        <v>77681</v>
      </c>
      <c r="W308">
        <v>55398</v>
      </c>
      <c r="X308">
        <v>8.9</v>
      </c>
      <c r="Y308">
        <v>15.1</v>
      </c>
      <c r="Z308">
        <v>71937.52</v>
      </c>
      <c r="AB308">
        <v>25.39</v>
      </c>
      <c r="AC308">
        <v>1826493.63</v>
      </c>
      <c r="AD308">
        <v>17683681.170000002</v>
      </c>
      <c r="AE308">
        <v>163.74</v>
      </c>
      <c r="AF308">
        <v>2895525954.7800002</v>
      </c>
      <c r="AG308">
        <v>95285.66</v>
      </c>
      <c r="AH308">
        <v>0</v>
      </c>
      <c r="AI308">
        <v>0</v>
      </c>
      <c r="AJ308">
        <v>9.84</v>
      </c>
      <c r="AK308">
        <v>1740074.23</v>
      </c>
      <c r="AL308">
        <v>0.192</v>
      </c>
      <c r="AM308">
        <v>33952.67</v>
      </c>
      <c r="AN308">
        <v>829.4</v>
      </c>
      <c r="AO308">
        <v>697.86</v>
      </c>
      <c r="AP308">
        <v>578805.07999999996</v>
      </c>
      <c r="AQ308">
        <v>2534537.04</v>
      </c>
      <c r="AR308" t="s">
        <v>61</v>
      </c>
      <c r="AS308" t="s">
        <v>61</v>
      </c>
      <c r="AT308" t="s">
        <v>62</v>
      </c>
      <c r="AU308" t="s">
        <v>63</v>
      </c>
    </row>
    <row r="309" spans="1:47" x14ac:dyDescent="0.25">
      <c r="A309" t="s">
        <v>752</v>
      </c>
      <c r="B309">
        <v>2022</v>
      </c>
      <c r="C309">
        <v>6</v>
      </c>
      <c r="D309" t="s">
        <v>77</v>
      </c>
      <c r="E309" s="1">
        <v>44721</v>
      </c>
      <c r="F309" s="1">
        <v>44728</v>
      </c>
      <c r="G309">
        <v>7</v>
      </c>
      <c r="H309">
        <v>4.9000000000000004</v>
      </c>
      <c r="I309" t="s">
        <v>65</v>
      </c>
      <c r="J309" t="s">
        <v>50</v>
      </c>
      <c r="K309" t="s">
        <v>120</v>
      </c>
      <c r="L309">
        <v>2710.1921000000002</v>
      </c>
      <c r="M309" t="s">
        <v>90</v>
      </c>
      <c r="N309" t="s">
        <v>81</v>
      </c>
      <c r="O309" t="s">
        <v>200</v>
      </c>
      <c r="P309" t="s">
        <v>184</v>
      </c>
      <c r="Q309" t="s">
        <v>146</v>
      </c>
      <c r="R309" t="s">
        <v>753</v>
      </c>
      <c r="S309" t="s">
        <v>123</v>
      </c>
      <c r="T309" t="s">
        <v>86</v>
      </c>
      <c r="U309" t="s">
        <v>259</v>
      </c>
      <c r="V309">
        <v>29397</v>
      </c>
      <c r="W309">
        <v>19903</v>
      </c>
      <c r="X309">
        <v>13.8</v>
      </c>
      <c r="Y309">
        <v>11.9</v>
      </c>
      <c r="Z309">
        <v>23966.05</v>
      </c>
      <c r="AB309">
        <v>37.630000000000003</v>
      </c>
      <c r="AC309">
        <v>901842.46</v>
      </c>
      <c r="AD309">
        <v>25470878.280000001</v>
      </c>
      <c r="AE309">
        <v>211.82</v>
      </c>
      <c r="AF309">
        <v>5395241437.2700005</v>
      </c>
      <c r="AG309">
        <v>116131.44</v>
      </c>
      <c r="AH309">
        <v>0.8</v>
      </c>
      <c r="AI309">
        <v>9974.7999999999993</v>
      </c>
      <c r="AJ309">
        <v>5.29</v>
      </c>
      <c r="AK309">
        <v>0</v>
      </c>
      <c r="AL309">
        <v>6.2E-2</v>
      </c>
      <c r="AM309">
        <v>15791.94</v>
      </c>
      <c r="AN309">
        <v>261.7</v>
      </c>
      <c r="AO309">
        <v>693.17</v>
      </c>
      <c r="AP309">
        <v>181402.59</v>
      </c>
      <c r="AQ309">
        <v>1225143.23</v>
      </c>
      <c r="AR309" t="s">
        <v>61</v>
      </c>
      <c r="AS309" t="s">
        <v>61</v>
      </c>
      <c r="AT309" t="s">
        <v>62</v>
      </c>
      <c r="AU309" t="s">
        <v>63</v>
      </c>
    </row>
    <row r="310" spans="1:47" x14ac:dyDescent="0.25">
      <c r="A310" t="s">
        <v>754</v>
      </c>
      <c r="B310">
        <v>2022</v>
      </c>
      <c r="C310">
        <v>7</v>
      </c>
      <c r="D310" t="s">
        <v>89</v>
      </c>
      <c r="E310" s="1">
        <v>44759</v>
      </c>
      <c r="F310" s="1">
        <v>44789</v>
      </c>
      <c r="G310">
        <v>30</v>
      </c>
      <c r="H310">
        <v>11.6</v>
      </c>
      <c r="I310" t="s">
        <v>65</v>
      </c>
      <c r="J310" t="s">
        <v>78</v>
      </c>
      <c r="K310" t="s">
        <v>211</v>
      </c>
      <c r="L310">
        <v>1701.99</v>
      </c>
      <c r="M310" t="s">
        <v>114</v>
      </c>
      <c r="N310" t="s">
        <v>106</v>
      </c>
      <c r="O310" t="s">
        <v>54</v>
      </c>
      <c r="P310" t="s">
        <v>128</v>
      </c>
      <c r="Q310" t="s">
        <v>159</v>
      </c>
      <c r="R310" t="s">
        <v>755</v>
      </c>
      <c r="S310" t="s">
        <v>85</v>
      </c>
      <c r="T310" t="s">
        <v>59</v>
      </c>
      <c r="U310" t="s">
        <v>96</v>
      </c>
      <c r="V310">
        <v>59943</v>
      </c>
      <c r="W310">
        <v>36598</v>
      </c>
      <c r="X310">
        <v>3.9</v>
      </c>
      <c r="Y310">
        <v>11</v>
      </c>
      <c r="Z310">
        <v>48673.97</v>
      </c>
      <c r="AB310">
        <v>26.37</v>
      </c>
      <c r="AC310">
        <v>1283532.5900000001</v>
      </c>
      <c r="AD310">
        <v>56355209.210000001</v>
      </c>
      <c r="AE310">
        <v>217.19</v>
      </c>
      <c r="AF310">
        <v>12239787888.32</v>
      </c>
      <c r="AG310">
        <v>233588.82</v>
      </c>
      <c r="AH310">
        <v>0</v>
      </c>
      <c r="AI310">
        <v>0</v>
      </c>
      <c r="AJ310">
        <v>14.11</v>
      </c>
      <c r="AK310">
        <v>0</v>
      </c>
      <c r="AL310">
        <v>0.23</v>
      </c>
      <c r="AM310">
        <v>129616.98</v>
      </c>
      <c r="AN310">
        <v>905.7</v>
      </c>
      <c r="AO310">
        <v>596.88</v>
      </c>
      <c r="AP310">
        <v>540594.22</v>
      </c>
      <c r="AQ310">
        <v>2187332.61</v>
      </c>
      <c r="AR310" t="s">
        <v>61</v>
      </c>
      <c r="AS310" t="s">
        <v>61</v>
      </c>
      <c r="AT310" t="s">
        <v>62</v>
      </c>
      <c r="AU310" t="s">
        <v>63</v>
      </c>
    </row>
    <row r="311" spans="1:47" x14ac:dyDescent="0.25">
      <c r="A311" t="s">
        <v>756</v>
      </c>
      <c r="B311">
        <v>2025</v>
      </c>
      <c r="C311">
        <v>8</v>
      </c>
      <c r="D311" t="s">
        <v>89</v>
      </c>
      <c r="E311" s="1">
        <v>45898</v>
      </c>
      <c r="F311" s="1">
        <v>45905</v>
      </c>
      <c r="G311">
        <v>7</v>
      </c>
      <c r="I311" t="s">
        <v>65</v>
      </c>
      <c r="J311" t="s">
        <v>50</v>
      </c>
      <c r="K311" t="s">
        <v>51</v>
      </c>
      <c r="L311">
        <v>2709</v>
      </c>
      <c r="M311" t="s">
        <v>98</v>
      </c>
      <c r="N311" t="s">
        <v>168</v>
      </c>
      <c r="O311" t="s">
        <v>54</v>
      </c>
      <c r="P311" t="s">
        <v>100</v>
      </c>
      <c r="Q311" t="s">
        <v>121</v>
      </c>
      <c r="R311" t="s">
        <v>757</v>
      </c>
      <c r="S311" t="s">
        <v>58</v>
      </c>
      <c r="T311" t="s">
        <v>148</v>
      </c>
      <c r="U311" t="s">
        <v>87</v>
      </c>
      <c r="V311">
        <v>359493</v>
      </c>
      <c r="W311">
        <v>241037</v>
      </c>
      <c r="X311">
        <v>16</v>
      </c>
      <c r="Y311">
        <v>13.1</v>
      </c>
      <c r="Z311">
        <v>295472.83</v>
      </c>
      <c r="AB311">
        <v>27.65</v>
      </c>
      <c r="AC311">
        <v>8169823.75</v>
      </c>
      <c r="AD311">
        <v>28403803.149999999</v>
      </c>
      <c r="AE311">
        <v>282.62</v>
      </c>
      <c r="AF311">
        <v>8027482846.25</v>
      </c>
      <c r="AG311">
        <v>154053.49</v>
      </c>
      <c r="AH311">
        <v>0.8</v>
      </c>
      <c r="AI311">
        <v>10547.7</v>
      </c>
      <c r="AJ311">
        <v>13.22</v>
      </c>
      <c r="AK311">
        <v>0</v>
      </c>
      <c r="AL311">
        <v>0.15</v>
      </c>
      <c r="AM311">
        <v>42605.7</v>
      </c>
      <c r="AN311">
        <v>160.30000000000001</v>
      </c>
      <c r="AO311">
        <v>672.07</v>
      </c>
      <c r="AP311">
        <v>107732.82</v>
      </c>
      <c r="AQ311">
        <v>8484763.4600000009</v>
      </c>
      <c r="AR311" t="s">
        <v>61</v>
      </c>
      <c r="AS311" t="s">
        <v>61</v>
      </c>
      <c r="AT311" t="s">
        <v>62</v>
      </c>
      <c r="AU311" t="s">
        <v>63</v>
      </c>
    </row>
    <row r="312" spans="1:47" x14ac:dyDescent="0.25">
      <c r="A312" t="s">
        <v>758</v>
      </c>
      <c r="B312">
        <v>2021</v>
      </c>
      <c r="C312">
        <v>7</v>
      </c>
      <c r="D312" t="s">
        <v>89</v>
      </c>
      <c r="E312" s="1">
        <v>44383</v>
      </c>
      <c r="F312" s="1">
        <v>44405</v>
      </c>
      <c r="G312">
        <v>22</v>
      </c>
      <c r="H312">
        <v>7.6</v>
      </c>
      <c r="I312" t="s">
        <v>49</v>
      </c>
      <c r="J312" t="s">
        <v>78</v>
      </c>
      <c r="K312" t="s">
        <v>158</v>
      </c>
      <c r="L312">
        <v>1006.3</v>
      </c>
      <c r="M312" t="s">
        <v>80</v>
      </c>
      <c r="N312" t="s">
        <v>69</v>
      </c>
      <c r="O312" t="s">
        <v>200</v>
      </c>
      <c r="P312" t="s">
        <v>83</v>
      </c>
      <c r="Q312" t="s">
        <v>100</v>
      </c>
      <c r="R312" t="s">
        <v>759</v>
      </c>
      <c r="S312" t="s">
        <v>161</v>
      </c>
      <c r="T312" t="s">
        <v>187</v>
      </c>
      <c r="U312" t="s">
        <v>87</v>
      </c>
      <c r="V312">
        <v>24016</v>
      </c>
      <c r="W312">
        <v>15621</v>
      </c>
      <c r="X312">
        <v>23.1</v>
      </c>
      <c r="Y312">
        <v>12.8</v>
      </c>
      <c r="Z312">
        <v>18715.54</v>
      </c>
      <c r="AB312">
        <v>14.8</v>
      </c>
      <c r="AC312">
        <v>276989.99</v>
      </c>
      <c r="AD312">
        <v>12962757.310000001</v>
      </c>
      <c r="AE312">
        <v>171.58</v>
      </c>
      <c r="AF312">
        <v>2224149899.25</v>
      </c>
      <c r="AG312">
        <v>117863.45</v>
      </c>
      <c r="AH312">
        <v>1.2</v>
      </c>
      <c r="AI312">
        <v>20842.88</v>
      </c>
      <c r="AJ312">
        <v>18.43</v>
      </c>
      <c r="AK312">
        <v>2389036.17</v>
      </c>
      <c r="AL312">
        <v>6.0999999999999999E-2</v>
      </c>
      <c r="AM312">
        <v>7907.28</v>
      </c>
      <c r="AN312">
        <v>626</v>
      </c>
      <c r="AO312">
        <v>718.21</v>
      </c>
      <c r="AP312">
        <v>449599.46</v>
      </c>
      <c r="AQ312">
        <v>873203.06</v>
      </c>
      <c r="AR312" t="s">
        <v>61</v>
      </c>
      <c r="AS312" t="s">
        <v>61</v>
      </c>
      <c r="AT312" t="s">
        <v>62</v>
      </c>
      <c r="AU312" t="s">
        <v>63</v>
      </c>
    </row>
    <row r="313" spans="1:47" x14ac:dyDescent="0.25">
      <c r="A313" t="s">
        <v>760</v>
      </c>
      <c r="B313">
        <v>2024</v>
      </c>
      <c r="C313">
        <v>8</v>
      </c>
      <c r="D313" t="s">
        <v>89</v>
      </c>
      <c r="E313" s="1">
        <v>45525</v>
      </c>
      <c r="F313" s="1">
        <v>45543</v>
      </c>
      <c r="G313">
        <v>18</v>
      </c>
      <c r="H313">
        <v>10.7</v>
      </c>
      <c r="I313" t="s">
        <v>49</v>
      </c>
      <c r="J313" t="s">
        <v>50</v>
      </c>
      <c r="K313" t="s">
        <v>51</v>
      </c>
      <c r="L313">
        <v>2709</v>
      </c>
      <c r="M313" t="s">
        <v>98</v>
      </c>
      <c r="N313" t="s">
        <v>69</v>
      </c>
      <c r="O313" t="s">
        <v>91</v>
      </c>
      <c r="P313" t="s">
        <v>196</v>
      </c>
      <c r="Q313" t="s">
        <v>184</v>
      </c>
      <c r="R313" t="s">
        <v>723</v>
      </c>
      <c r="S313" t="s">
        <v>58</v>
      </c>
      <c r="T313" t="s">
        <v>95</v>
      </c>
      <c r="U313" t="s">
        <v>143</v>
      </c>
      <c r="V313">
        <v>179049</v>
      </c>
      <c r="W313">
        <v>106949</v>
      </c>
      <c r="X313">
        <v>15.7</v>
      </c>
      <c r="Y313">
        <v>10.6</v>
      </c>
      <c r="Z313">
        <v>151800.45000000001</v>
      </c>
      <c r="AB313">
        <v>22.93</v>
      </c>
      <c r="AC313">
        <v>3480784.32</v>
      </c>
      <c r="AD313">
        <v>13211193.16</v>
      </c>
      <c r="AE313">
        <v>277.85000000000002</v>
      </c>
      <c r="AF313">
        <v>3670730019.5100002</v>
      </c>
      <c r="AG313">
        <v>35069.71</v>
      </c>
      <c r="AH313">
        <v>0</v>
      </c>
      <c r="AI313">
        <v>0</v>
      </c>
      <c r="AJ313">
        <v>10.73</v>
      </c>
      <c r="AK313">
        <v>1417561.03</v>
      </c>
      <c r="AL313">
        <v>7.1999999999999995E-2</v>
      </c>
      <c r="AM313">
        <v>9512.06</v>
      </c>
      <c r="AN313">
        <v>873</v>
      </c>
      <c r="AO313">
        <v>445.93</v>
      </c>
      <c r="AP313">
        <v>389296.89</v>
      </c>
      <c r="AQ313">
        <v>3914662.98</v>
      </c>
      <c r="AR313" t="s">
        <v>61</v>
      </c>
      <c r="AS313" t="s">
        <v>61</v>
      </c>
      <c r="AT313" t="s">
        <v>62</v>
      </c>
      <c r="AU313" t="s">
        <v>63</v>
      </c>
    </row>
    <row r="314" spans="1:47" x14ac:dyDescent="0.25">
      <c r="A314" t="s">
        <v>761</v>
      </c>
      <c r="B314">
        <v>2022</v>
      </c>
      <c r="C314">
        <v>3</v>
      </c>
      <c r="D314" t="s">
        <v>48</v>
      </c>
      <c r="E314" s="1">
        <v>44648</v>
      </c>
      <c r="F314" s="1">
        <v>44664</v>
      </c>
      <c r="G314">
        <v>16</v>
      </c>
      <c r="H314">
        <v>12.6</v>
      </c>
      <c r="I314" t="s">
        <v>49</v>
      </c>
      <c r="J314" t="s">
        <v>50</v>
      </c>
      <c r="K314" t="s">
        <v>145</v>
      </c>
      <c r="L314">
        <v>2710.19</v>
      </c>
      <c r="M314" t="s">
        <v>114</v>
      </c>
      <c r="N314" t="s">
        <v>81</v>
      </c>
      <c r="O314" t="s">
        <v>200</v>
      </c>
      <c r="P314" t="s">
        <v>108</v>
      </c>
      <c r="Q314" t="s">
        <v>226</v>
      </c>
      <c r="R314" t="s">
        <v>762</v>
      </c>
      <c r="S314" t="s">
        <v>170</v>
      </c>
      <c r="T314" t="s">
        <v>102</v>
      </c>
      <c r="U314" t="s">
        <v>75</v>
      </c>
      <c r="V314">
        <v>82841</v>
      </c>
      <c r="W314">
        <v>53002</v>
      </c>
      <c r="X314">
        <v>2</v>
      </c>
      <c r="Y314">
        <v>11.9</v>
      </c>
      <c r="Z314">
        <v>71697.5</v>
      </c>
      <c r="AB314">
        <v>35.200000000000003</v>
      </c>
      <c r="AC314">
        <v>2523752</v>
      </c>
      <c r="AD314">
        <v>71114599.329999998</v>
      </c>
      <c r="AE314">
        <v>210.62</v>
      </c>
      <c r="AF314">
        <v>14978156910.879999</v>
      </c>
      <c r="AG314">
        <v>150549.85999999999</v>
      </c>
      <c r="AH314">
        <v>2.2999999999999998</v>
      </c>
      <c r="AI314">
        <v>34695.56</v>
      </c>
      <c r="AJ314">
        <v>14.27</v>
      </c>
      <c r="AK314">
        <v>10148053.32</v>
      </c>
      <c r="AL314">
        <v>0.15</v>
      </c>
      <c r="AM314">
        <v>106671.9</v>
      </c>
      <c r="AN314">
        <v>308.2</v>
      </c>
      <c r="AO314">
        <v>496.72</v>
      </c>
      <c r="AP314">
        <v>153089.1</v>
      </c>
      <c r="AQ314">
        <v>2968758.42</v>
      </c>
      <c r="AR314" t="s">
        <v>61</v>
      </c>
      <c r="AS314" t="s">
        <v>61</v>
      </c>
      <c r="AT314" t="s">
        <v>62</v>
      </c>
      <c r="AU314" t="s">
        <v>63</v>
      </c>
    </row>
    <row r="315" spans="1:47" x14ac:dyDescent="0.25">
      <c r="A315" t="s">
        <v>763</v>
      </c>
      <c r="B315">
        <v>2020</v>
      </c>
      <c r="C315">
        <v>4</v>
      </c>
      <c r="D315" t="s">
        <v>77</v>
      </c>
      <c r="E315" s="1">
        <v>43924</v>
      </c>
      <c r="F315" s="1">
        <v>43939</v>
      </c>
      <c r="G315">
        <v>15</v>
      </c>
      <c r="H315">
        <v>10.1</v>
      </c>
      <c r="I315" t="s">
        <v>65</v>
      </c>
      <c r="J315" t="s">
        <v>50</v>
      </c>
      <c r="K315" t="s">
        <v>223</v>
      </c>
      <c r="L315">
        <v>2710.1109999999999</v>
      </c>
      <c r="M315" t="s">
        <v>90</v>
      </c>
      <c r="N315" t="s">
        <v>81</v>
      </c>
      <c r="O315" t="s">
        <v>189</v>
      </c>
      <c r="P315" t="s">
        <v>100</v>
      </c>
      <c r="Q315" t="s">
        <v>83</v>
      </c>
      <c r="R315" t="s">
        <v>764</v>
      </c>
      <c r="S315" t="s">
        <v>123</v>
      </c>
      <c r="T315" t="s">
        <v>59</v>
      </c>
      <c r="U315" t="s">
        <v>228</v>
      </c>
      <c r="V315">
        <v>29989</v>
      </c>
      <c r="W315">
        <v>20277</v>
      </c>
      <c r="X315">
        <v>7.8</v>
      </c>
      <c r="Y315">
        <v>11.7</v>
      </c>
      <c r="Z315">
        <v>24477.26</v>
      </c>
      <c r="AB315">
        <v>37.299999999999997</v>
      </c>
      <c r="AC315">
        <v>913001.8</v>
      </c>
      <c r="AD315">
        <v>28629827.16</v>
      </c>
      <c r="AE315">
        <v>167.7</v>
      </c>
      <c r="AF315">
        <v>4801222014.7299995</v>
      </c>
      <c r="AG315">
        <v>218291.71</v>
      </c>
      <c r="AH315">
        <v>0.2</v>
      </c>
      <c r="AI315">
        <v>4844.28</v>
      </c>
      <c r="AJ315">
        <v>12.05</v>
      </c>
      <c r="AK315">
        <v>0</v>
      </c>
      <c r="AL315">
        <v>0.27700000000000002</v>
      </c>
      <c r="AM315">
        <v>79304.62</v>
      </c>
      <c r="AN315">
        <v>415.8</v>
      </c>
      <c r="AO315">
        <v>719.86</v>
      </c>
      <c r="AP315">
        <v>299317.78999999998</v>
      </c>
      <c r="AQ315">
        <v>1514760.2</v>
      </c>
      <c r="AR315" t="s">
        <v>61</v>
      </c>
      <c r="AS315" t="s">
        <v>61</v>
      </c>
      <c r="AT315" t="s">
        <v>62</v>
      </c>
      <c r="AU315" t="s">
        <v>117</v>
      </c>
    </row>
    <row r="316" spans="1:47" x14ac:dyDescent="0.25">
      <c r="A316" t="s">
        <v>765</v>
      </c>
      <c r="B316">
        <v>2020</v>
      </c>
      <c r="C316">
        <v>9</v>
      </c>
      <c r="D316" t="s">
        <v>89</v>
      </c>
      <c r="E316" s="1">
        <v>44077</v>
      </c>
      <c r="F316" s="1">
        <v>44098</v>
      </c>
      <c r="G316">
        <v>21</v>
      </c>
      <c r="H316">
        <v>1.3</v>
      </c>
      <c r="I316" t="s">
        <v>65</v>
      </c>
      <c r="J316" t="s">
        <v>134</v>
      </c>
      <c r="K316" t="s">
        <v>135</v>
      </c>
      <c r="L316">
        <v>9999.0098999999991</v>
      </c>
      <c r="M316" t="s">
        <v>98</v>
      </c>
      <c r="N316" t="s">
        <v>168</v>
      </c>
      <c r="O316" t="s">
        <v>54</v>
      </c>
      <c r="P316" t="s">
        <v>100</v>
      </c>
      <c r="Q316" t="s">
        <v>230</v>
      </c>
      <c r="R316" t="s">
        <v>766</v>
      </c>
      <c r="S316" t="s">
        <v>137</v>
      </c>
      <c r="T316" t="s">
        <v>131</v>
      </c>
      <c r="U316" t="s">
        <v>103</v>
      </c>
      <c r="V316">
        <v>3249</v>
      </c>
      <c r="W316">
        <v>1851</v>
      </c>
      <c r="X316">
        <v>13.4</v>
      </c>
      <c r="Y316">
        <v>13.6</v>
      </c>
      <c r="Z316">
        <v>2730.92</v>
      </c>
      <c r="AB316">
        <v>28.03</v>
      </c>
      <c r="AC316">
        <v>76547.69</v>
      </c>
      <c r="AD316">
        <v>3062781.4</v>
      </c>
      <c r="AE316">
        <v>164.1</v>
      </c>
      <c r="AF316">
        <v>502602427.74000001</v>
      </c>
      <c r="AG316">
        <v>143405.66</v>
      </c>
      <c r="AH316">
        <v>0</v>
      </c>
      <c r="AI316">
        <v>0</v>
      </c>
      <c r="AJ316">
        <v>24.09</v>
      </c>
      <c r="AK316">
        <v>0</v>
      </c>
      <c r="AL316">
        <v>0.16300000000000001</v>
      </c>
      <c r="AM316">
        <v>4992.33</v>
      </c>
      <c r="AN316">
        <v>382</v>
      </c>
      <c r="AO316">
        <v>623.25</v>
      </c>
      <c r="AP316">
        <v>238081.5</v>
      </c>
      <c r="AQ316">
        <v>463027.18</v>
      </c>
      <c r="AR316" t="s">
        <v>61</v>
      </c>
      <c r="AS316" t="s">
        <v>61</v>
      </c>
      <c r="AT316" t="s">
        <v>62</v>
      </c>
      <c r="AU316" t="s">
        <v>63</v>
      </c>
    </row>
    <row r="317" spans="1:47" x14ac:dyDescent="0.25">
      <c r="A317" t="s">
        <v>767</v>
      </c>
      <c r="B317">
        <v>2024</v>
      </c>
      <c r="C317">
        <v>4</v>
      </c>
      <c r="D317" t="s">
        <v>77</v>
      </c>
      <c r="E317" s="1">
        <v>45390</v>
      </c>
      <c r="F317" s="1">
        <v>45398</v>
      </c>
      <c r="G317">
        <v>8</v>
      </c>
      <c r="H317">
        <v>13.5</v>
      </c>
      <c r="I317" t="s">
        <v>65</v>
      </c>
      <c r="J317" t="s">
        <v>50</v>
      </c>
      <c r="K317" t="s">
        <v>183</v>
      </c>
      <c r="L317">
        <v>2710.19</v>
      </c>
      <c r="M317" t="s">
        <v>114</v>
      </c>
      <c r="N317" t="s">
        <v>81</v>
      </c>
      <c r="O317" t="s">
        <v>107</v>
      </c>
      <c r="P317" t="s">
        <v>184</v>
      </c>
      <c r="Q317" t="s">
        <v>146</v>
      </c>
      <c r="R317" t="s">
        <v>768</v>
      </c>
      <c r="S317" t="s">
        <v>186</v>
      </c>
      <c r="T317" t="s">
        <v>86</v>
      </c>
      <c r="U317" t="s">
        <v>75</v>
      </c>
      <c r="V317">
        <v>147256</v>
      </c>
      <c r="W317">
        <v>107474</v>
      </c>
      <c r="X317">
        <v>16.600000000000001</v>
      </c>
      <c r="Y317">
        <v>11.2</v>
      </c>
      <c r="Z317">
        <v>115954</v>
      </c>
      <c r="AB317">
        <v>23.54</v>
      </c>
      <c r="AC317">
        <v>2729557.16</v>
      </c>
      <c r="AD317">
        <v>47946979</v>
      </c>
      <c r="AE317">
        <v>278.82</v>
      </c>
      <c r="AF317">
        <v>13368576684.780001</v>
      </c>
      <c r="AG317">
        <v>195091.6</v>
      </c>
      <c r="AH317">
        <v>0</v>
      </c>
      <c r="AI317">
        <v>0</v>
      </c>
      <c r="AJ317">
        <v>3.28</v>
      </c>
      <c r="AK317">
        <v>0</v>
      </c>
      <c r="AL317">
        <v>0.14299999999999999</v>
      </c>
      <c r="AM317">
        <v>68564.179999999993</v>
      </c>
      <c r="AN317">
        <v>410.8</v>
      </c>
      <c r="AO317">
        <v>654.16</v>
      </c>
      <c r="AP317">
        <v>268728.93</v>
      </c>
      <c r="AQ317">
        <v>3261941.87</v>
      </c>
      <c r="AR317" t="s">
        <v>61</v>
      </c>
      <c r="AS317" t="s">
        <v>61</v>
      </c>
      <c r="AT317" t="s">
        <v>293</v>
      </c>
      <c r="AU317" t="s">
        <v>63</v>
      </c>
    </row>
    <row r="318" spans="1:47" x14ac:dyDescent="0.25">
      <c r="A318" t="s">
        <v>769</v>
      </c>
      <c r="B318">
        <v>2024</v>
      </c>
      <c r="C318">
        <v>5</v>
      </c>
      <c r="D318" t="s">
        <v>77</v>
      </c>
      <c r="E318" s="1">
        <v>45442</v>
      </c>
      <c r="F318" s="1">
        <v>45472</v>
      </c>
      <c r="G318">
        <v>30</v>
      </c>
      <c r="H318">
        <v>20.7</v>
      </c>
      <c r="I318" t="s">
        <v>65</v>
      </c>
      <c r="J318" t="s">
        <v>66</v>
      </c>
      <c r="K318" t="s">
        <v>245</v>
      </c>
      <c r="L318">
        <v>8905.9</v>
      </c>
      <c r="M318" t="s">
        <v>90</v>
      </c>
      <c r="N318" t="s">
        <v>81</v>
      </c>
      <c r="O318" t="s">
        <v>99</v>
      </c>
      <c r="P318" t="s">
        <v>56</v>
      </c>
      <c r="Q318" t="s">
        <v>71</v>
      </c>
      <c r="R318" t="s">
        <v>770</v>
      </c>
      <c r="S318" t="s">
        <v>73</v>
      </c>
      <c r="T318" t="s">
        <v>95</v>
      </c>
      <c r="U318" t="s">
        <v>228</v>
      </c>
      <c r="V318">
        <v>12212</v>
      </c>
      <c r="W318">
        <v>7077</v>
      </c>
      <c r="X318">
        <v>12.2</v>
      </c>
      <c r="Y318">
        <v>11.2</v>
      </c>
      <c r="Z318">
        <v>10793.18</v>
      </c>
      <c r="AB318">
        <v>21.93</v>
      </c>
      <c r="AC318">
        <v>236694.44</v>
      </c>
      <c r="AD318">
        <v>5025736.34</v>
      </c>
      <c r="AE318">
        <v>280.56</v>
      </c>
      <c r="AF318">
        <v>1410020587.55</v>
      </c>
      <c r="AG318">
        <v>126427.12</v>
      </c>
      <c r="AH318">
        <v>1.3</v>
      </c>
      <c r="AI318">
        <v>11815.72</v>
      </c>
      <c r="AJ318">
        <v>5.23</v>
      </c>
      <c r="AK318">
        <v>0</v>
      </c>
      <c r="AL318">
        <v>8.8999999999999996E-2</v>
      </c>
      <c r="AM318">
        <v>4472.91</v>
      </c>
      <c r="AN318">
        <v>1372.9</v>
      </c>
      <c r="AO318">
        <v>520.20000000000005</v>
      </c>
      <c r="AP318">
        <v>714182.58</v>
      </c>
      <c r="AQ318">
        <v>1093592.77</v>
      </c>
      <c r="AR318" t="s">
        <v>61</v>
      </c>
      <c r="AS318" t="s">
        <v>124</v>
      </c>
      <c r="AT318" t="s">
        <v>62</v>
      </c>
      <c r="AU318" t="s">
        <v>63</v>
      </c>
    </row>
    <row r="319" spans="1:47" x14ac:dyDescent="0.25">
      <c r="A319" t="s">
        <v>771</v>
      </c>
      <c r="B319">
        <v>2023</v>
      </c>
      <c r="C319">
        <v>2</v>
      </c>
      <c r="D319" t="s">
        <v>48</v>
      </c>
      <c r="E319" s="1">
        <v>44978</v>
      </c>
      <c r="F319" s="1">
        <v>44992</v>
      </c>
      <c r="G319">
        <v>14</v>
      </c>
      <c r="H319">
        <v>8.8000000000000007</v>
      </c>
      <c r="I319" t="s">
        <v>49</v>
      </c>
      <c r="J319" t="s">
        <v>112</v>
      </c>
      <c r="K319" t="s">
        <v>343</v>
      </c>
      <c r="L319">
        <v>2523.1</v>
      </c>
      <c r="M319" t="s">
        <v>52</v>
      </c>
      <c r="N319" t="s">
        <v>106</v>
      </c>
      <c r="O319" t="s">
        <v>189</v>
      </c>
      <c r="P319" t="s">
        <v>108</v>
      </c>
      <c r="Q319" t="s">
        <v>184</v>
      </c>
      <c r="R319" t="s">
        <v>601</v>
      </c>
      <c r="S319" t="s">
        <v>130</v>
      </c>
      <c r="T319" t="s">
        <v>148</v>
      </c>
      <c r="U319" t="s">
        <v>213</v>
      </c>
      <c r="V319">
        <v>71762</v>
      </c>
      <c r="W319">
        <v>52576</v>
      </c>
      <c r="X319">
        <v>13.9</v>
      </c>
      <c r="Y319">
        <v>15.6</v>
      </c>
      <c r="Z319">
        <v>66962.48</v>
      </c>
      <c r="AB319">
        <v>12.69</v>
      </c>
      <c r="AC319">
        <v>849753.87</v>
      </c>
      <c r="AD319">
        <v>22163911.260000002</v>
      </c>
      <c r="AE319">
        <v>284.45999999999998</v>
      </c>
      <c r="AF319">
        <v>6304746197.0200005</v>
      </c>
      <c r="AG319">
        <v>206913.98</v>
      </c>
      <c r="AH319">
        <v>0</v>
      </c>
      <c r="AI319">
        <v>0</v>
      </c>
      <c r="AJ319">
        <v>20.74</v>
      </c>
      <c r="AK319">
        <v>4596795.2</v>
      </c>
      <c r="AL319">
        <v>0.09</v>
      </c>
      <c r="AM319">
        <v>19947.52</v>
      </c>
      <c r="AN319">
        <v>630.79999999999995</v>
      </c>
      <c r="AO319">
        <v>726.53</v>
      </c>
      <c r="AP319">
        <v>458295.12</v>
      </c>
      <c r="AQ319">
        <v>1534910.49</v>
      </c>
      <c r="AR319" t="s">
        <v>61</v>
      </c>
      <c r="AS319" t="s">
        <v>61</v>
      </c>
      <c r="AT319" t="s">
        <v>62</v>
      </c>
      <c r="AU319" t="s">
        <v>63</v>
      </c>
    </row>
    <row r="320" spans="1:47" x14ac:dyDescent="0.25">
      <c r="A320" t="s">
        <v>772</v>
      </c>
      <c r="B320">
        <v>2023</v>
      </c>
      <c r="C320">
        <v>9</v>
      </c>
      <c r="D320" t="s">
        <v>89</v>
      </c>
      <c r="E320" s="1">
        <v>45179</v>
      </c>
      <c r="F320" s="1">
        <v>45198</v>
      </c>
      <c r="G320">
        <v>19</v>
      </c>
      <c r="H320">
        <v>2.2999999999999998</v>
      </c>
      <c r="I320" t="s">
        <v>65</v>
      </c>
      <c r="J320" t="s">
        <v>50</v>
      </c>
      <c r="K320" t="s">
        <v>120</v>
      </c>
      <c r="L320">
        <v>2710.1921000000002</v>
      </c>
      <c r="M320" t="s">
        <v>68</v>
      </c>
      <c r="N320" t="s">
        <v>53</v>
      </c>
      <c r="O320" t="s">
        <v>107</v>
      </c>
      <c r="P320" t="s">
        <v>56</v>
      </c>
      <c r="Q320" t="s">
        <v>201</v>
      </c>
      <c r="R320" t="s">
        <v>773</v>
      </c>
      <c r="S320" t="s">
        <v>142</v>
      </c>
      <c r="T320" t="s">
        <v>59</v>
      </c>
      <c r="U320" t="s">
        <v>166</v>
      </c>
      <c r="V320">
        <v>55553</v>
      </c>
      <c r="W320">
        <v>38759</v>
      </c>
      <c r="X320">
        <v>20.2</v>
      </c>
      <c r="Y320">
        <v>11.8</v>
      </c>
      <c r="Z320">
        <v>50447.78</v>
      </c>
      <c r="AB320">
        <v>23.99</v>
      </c>
      <c r="AC320">
        <v>1210242.24</v>
      </c>
      <c r="AD320">
        <v>57730421.520000003</v>
      </c>
      <c r="AE320">
        <v>282.76</v>
      </c>
      <c r="AF320">
        <v>16323853989</v>
      </c>
      <c r="AG320">
        <v>93060.54</v>
      </c>
      <c r="AH320">
        <v>2</v>
      </c>
      <c r="AI320">
        <v>66187.789999999994</v>
      </c>
      <c r="AJ320">
        <v>9.68</v>
      </c>
      <c r="AK320">
        <v>0</v>
      </c>
      <c r="AL320">
        <v>0.13500000000000001</v>
      </c>
      <c r="AM320">
        <v>77936.070000000007</v>
      </c>
      <c r="AN320">
        <v>1032</v>
      </c>
      <c r="AO320">
        <v>607.11</v>
      </c>
      <c r="AP320">
        <v>626537.52</v>
      </c>
      <c r="AQ320">
        <v>2073964.16</v>
      </c>
      <c r="AR320" t="s">
        <v>61</v>
      </c>
      <c r="AS320" t="s">
        <v>61</v>
      </c>
      <c r="AT320" t="s">
        <v>62</v>
      </c>
      <c r="AU320" t="s">
        <v>63</v>
      </c>
    </row>
    <row r="321" spans="1:47" x14ac:dyDescent="0.25">
      <c r="A321" t="s">
        <v>774</v>
      </c>
      <c r="B321">
        <v>2020</v>
      </c>
      <c r="C321">
        <v>10</v>
      </c>
      <c r="D321" t="s">
        <v>119</v>
      </c>
      <c r="E321" s="1">
        <v>44108</v>
      </c>
      <c r="F321" s="1">
        <v>44132</v>
      </c>
      <c r="G321">
        <v>24</v>
      </c>
      <c r="H321">
        <v>7.5</v>
      </c>
      <c r="I321" t="s">
        <v>49</v>
      </c>
      <c r="J321" t="s">
        <v>239</v>
      </c>
      <c r="K321" t="s">
        <v>240</v>
      </c>
      <c r="L321">
        <v>3105.2</v>
      </c>
      <c r="M321" t="s">
        <v>90</v>
      </c>
      <c r="N321" t="s">
        <v>69</v>
      </c>
      <c r="O321" t="s">
        <v>99</v>
      </c>
      <c r="P321" t="s">
        <v>83</v>
      </c>
      <c r="Q321" t="s">
        <v>226</v>
      </c>
      <c r="R321" t="s">
        <v>775</v>
      </c>
      <c r="S321" t="s">
        <v>161</v>
      </c>
      <c r="T321" t="s">
        <v>148</v>
      </c>
      <c r="U321" t="s">
        <v>132</v>
      </c>
      <c r="V321">
        <v>32146</v>
      </c>
      <c r="W321">
        <v>19086</v>
      </c>
      <c r="X321">
        <v>23.7</v>
      </c>
      <c r="Y321">
        <v>13.6</v>
      </c>
      <c r="Z321">
        <v>29353.52</v>
      </c>
      <c r="AB321">
        <v>44.23</v>
      </c>
      <c r="AC321">
        <v>1298306.19</v>
      </c>
      <c r="AD321">
        <v>12320846.48</v>
      </c>
      <c r="AE321">
        <v>166.02</v>
      </c>
      <c r="AF321">
        <v>2045506932.6099999</v>
      </c>
      <c r="AG321">
        <v>117114.78</v>
      </c>
      <c r="AH321">
        <v>1.7</v>
      </c>
      <c r="AI321">
        <v>53511.6</v>
      </c>
      <c r="AJ321">
        <v>18.899999999999999</v>
      </c>
      <c r="AK321">
        <v>2328639.98</v>
      </c>
      <c r="AL321">
        <v>0.16800000000000001</v>
      </c>
      <c r="AM321">
        <v>20699.02</v>
      </c>
      <c r="AN321">
        <v>786.8</v>
      </c>
      <c r="AO321">
        <v>646.95000000000005</v>
      </c>
      <c r="AP321">
        <v>509020.26</v>
      </c>
      <c r="AQ321">
        <v>1998651.85</v>
      </c>
      <c r="AR321" t="s">
        <v>61</v>
      </c>
      <c r="AS321" t="s">
        <v>61</v>
      </c>
      <c r="AT321" t="s">
        <v>62</v>
      </c>
      <c r="AU321" t="s">
        <v>63</v>
      </c>
    </row>
    <row r="322" spans="1:47" x14ac:dyDescent="0.25">
      <c r="A322" t="s">
        <v>776</v>
      </c>
      <c r="B322">
        <v>2022</v>
      </c>
      <c r="C322">
        <v>2</v>
      </c>
      <c r="D322" t="s">
        <v>48</v>
      </c>
      <c r="E322" s="1">
        <v>44600</v>
      </c>
      <c r="F322" s="1">
        <v>44608</v>
      </c>
      <c r="G322">
        <v>8</v>
      </c>
      <c r="H322">
        <v>13</v>
      </c>
      <c r="I322" t="s">
        <v>49</v>
      </c>
      <c r="J322" t="s">
        <v>50</v>
      </c>
      <c r="K322" t="s">
        <v>51</v>
      </c>
      <c r="L322">
        <v>2709</v>
      </c>
      <c r="M322" t="s">
        <v>114</v>
      </c>
      <c r="N322" t="s">
        <v>168</v>
      </c>
      <c r="O322" t="s">
        <v>54</v>
      </c>
      <c r="P322" t="s">
        <v>108</v>
      </c>
      <c r="Q322" t="s">
        <v>56</v>
      </c>
      <c r="R322" t="s">
        <v>777</v>
      </c>
      <c r="S322" t="s">
        <v>58</v>
      </c>
      <c r="T322" t="s">
        <v>162</v>
      </c>
      <c r="U322" t="s">
        <v>87</v>
      </c>
      <c r="V322">
        <v>220330</v>
      </c>
      <c r="W322">
        <v>127868</v>
      </c>
      <c r="X322">
        <v>22.2</v>
      </c>
      <c r="Y322">
        <v>14.2</v>
      </c>
      <c r="Z322">
        <v>184249.69</v>
      </c>
      <c r="AB322">
        <v>9.58</v>
      </c>
      <c r="AC322">
        <v>1765112.03</v>
      </c>
      <c r="AD322">
        <v>11976229.85</v>
      </c>
      <c r="AE322">
        <v>214.74</v>
      </c>
      <c r="AF322">
        <v>2571775597.9899998</v>
      </c>
      <c r="AG322">
        <v>54484.71</v>
      </c>
      <c r="AH322">
        <v>0</v>
      </c>
      <c r="AI322">
        <v>0</v>
      </c>
      <c r="AJ322">
        <v>16.62</v>
      </c>
      <c r="AK322">
        <v>1990449.4</v>
      </c>
      <c r="AL322">
        <v>0.17599999999999999</v>
      </c>
      <c r="AM322">
        <v>21078.16</v>
      </c>
      <c r="AN322">
        <v>251.4</v>
      </c>
      <c r="AO322">
        <v>551.85</v>
      </c>
      <c r="AP322">
        <v>138735.09</v>
      </c>
      <c r="AQ322">
        <v>1979409.99</v>
      </c>
      <c r="AR322" t="s">
        <v>61</v>
      </c>
      <c r="AS322" t="s">
        <v>61</v>
      </c>
      <c r="AT322" t="s">
        <v>62</v>
      </c>
      <c r="AU322" t="s">
        <v>63</v>
      </c>
    </row>
    <row r="323" spans="1:47" x14ac:dyDescent="0.25">
      <c r="A323" t="s">
        <v>778</v>
      </c>
      <c r="B323">
        <v>2024</v>
      </c>
      <c r="C323">
        <v>3</v>
      </c>
      <c r="D323" t="s">
        <v>48</v>
      </c>
      <c r="E323" s="1">
        <v>45362</v>
      </c>
      <c r="F323" s="1">
        <v>45379</v>
      </c>
      <c r="G323">
        <v>17</v>
      </c>
      <c r="H323">
        <v>15.3</v>
      </c>
      <c r="I323" t="s">
        <v>65</v>
      </c>
      <c r="J323" t="s">
        <v>66</v>
      </c>
      <c r="K323" t="s">
        <v>153</v>
      </c>
      <c r="L323">
        <v>6309</v>
      </c>
      <c r="M323" t="s">
        <v>98</v>
      </c>
      <c r="N323" t="s">
        <v>69</v>
      </c>
      <c r="O323" t="s">
        <v>107</v>
      </c>
      <c r="P323" t="s">
        <v>92</v>
      </c>
      <c r="Q323" t="s">
        <v>146</v>
      </c>
      <c r="R323" t="s">
        <v>779</v>
      </c>
      <c r="S323" t="s">
        <v>156</v>
      </c>
      <c r="T323" t="s">
        <v>148</v>
      </c>
      <c r="U323" t="s">
        <v>60</v>
      </c>
      <c r="V323">
        <v>5945</v>
      </c>
      <c r="W323">
        <v>4351</v>
      </c>
      <c r="X323">
        <v>13</v>
      </c>
      <c r="Y323">
        <v>15.2</v>
      </c>
      <c r="Z323">
        <v>5147.0600000000004</v>
      </c>
      <c r="AA323">
        <v>367</v>
      </c>
      <c r="AB323">
        <v>3205.22</v>
      </c>
      <c r="AC323">
        <v>1176315.74</v>
      </c>
      <c r="AD323">
        <v>18414327.739999998</v>
      </c>
      <c r="AE323">
        <v>273.38</v>
      </c>
      <c r="AF323">
        <v>5034108917.5600004</v>
      </c>
      <c r="AG323">
        <v>101538.78</v>
      </c>
      <c r="AI323">
        <v>0</v>
      </c>
      <c r="AJ323">
        <v>14.55</v>
      </c>
      <c r="AK323">
        <v>0</v>
      </c>
      <c r="AL323">
        <v>0.28899999999999998</v>
      </c>
      <c r="AM323">
        <v>53217.41</v>
      </c>
      <c r="AN323">
        <v>565.70000000000005</v>
      </c>
      <c r="AO323">
        <v>540.04</v>
      </c>
      <c r="AP323">
        <v>305500.63</v>
      </c>
      <c r="AQ323">
        <v>1636572.56</v>
      </c>
      <c r="AR323" t="s">
        <v>61</v>
      </c>
      <c r="AS323" t="s">
        <v>124</v>
      </c>
      <c r="AT323" t="s">
        <v>62</v>
      </c>
      <c r="AU323" t="s">
        <v>63</v>
      </c>
    </row>
    <row r="324" spans="1:47" x14ac:dyDescent="0.25">
      <c r="A324" t="s">
        <v>780</v>
      </c>
      <c r="B324">
        <v>2021</v>
      </c>
      <c r="C324">
        <v>12</v>
      </c>
      <c r="D324" t="s">
        <v>119</v>
      </c>
      <c r="E324" s="1">
        <v>44556</v>
      </c>
      <c r="F324" s="1">
        <v>44575</v>
      </c>
      <c r="G324">
        <v>19</v>
      </c>
      <c r="H324">
        <v>17.5</v>
      </c>
      <c r="I324" t="s">
        <v>49</v>
      </c>
      <c r="J324" t="s">
        <v>50</v>
      </c>
      <c r="K324" t="s">
        <v>51</v>
      </c>
      <c r="L324">
        <v>2709</v>
      </c>
      <c r="M324" t="s">
        <v>52</v>
      </c>
      <c r="N324" t="s">
        <v>69</v>
      </c>
      <c r="O324" t="s">
        <v>99</v>
      </c>
      <c r="P324" t="s">
        <v>230</v>
      </c>
      <c r="Q324" t="s">
        <v>82</v>
      </c>
      <c r="R324" t="s">
        <v>781</v>
      </c>
      <c r="S324" t="s">
        <v>58</v>
      </c>
      <c r="T324" t="s">
        <v>131</v>
      </c>
      <c r="U324" t="s">
        <v>96</v>
      </c>
      <c r="V324">
        <v>239985</v>
      </c>
      <c r="W324">
        <v>141782</v>
      </c>
      <c r="X324">
        <v>22.1</v>
      </c>
      <c r="Y324">
        <v>15.8</v>
      </c>
      <c r="Z324">
        <v>207907.64</v>
      </c>
      <c r="AB324">
        <v>34.1</v>
      </c>
      <c r="AC324">
        <v>7089650.5199999996</v>
      </c>
      <c r="AD324">
        <v>17643042.329999998</v>
      </c>
      <c r="AE324">
        <v>165.83</v>
      </c>
      <c r="AF324">
        <v>2925745709.5799999</v>
      </c>
      <c r="AG324">
        <v>217795.51</v>
      </c>
      <c r="AH324">
        <v>0</v>
      </c>
      <c r="AI324">
        <v>0</v>
      </c>
      <c r="AJ324">
        <v>13.94</v>
      </c>
      <c r="AK324">
        <v>2459440.1</v>
      </c>
      <c r="AL324">
        <v>6.6000000000000003E-2</v>
      </c>
      <c r="AM324">
        <v>11644.41</v>
      </c>
      <c r="AN324">
        <v>674.6</v>
      </c>
      <c r="AO324">
        <v>466.35</v>
      </c>
      <c r="AP324">
        <v>314599.71000000002</v>
      </c>
      <c r="AQ324">
        <v>7633690.1500000004</v>
      </c>
      <c r="AR324" t="s">
        <v>61</v>
      </c>
      <c r="AS324" t="s">
        <v>61</v>
      </c>
      <c r="AT324" t="s">
        <v>62</v>
      </c>
      <c r="AU324" t="s">
        <v>63</v>
      </c>
    </row>
    <row r="325" spans="1:47" x14ac:dyDescent="0.25">
      <c r="A325" t="s">
        <v>782</v>
      </c>
      <c r="B325">
        <v>2021</v>
      </c>
      <c r="C325">
        <v>3</v>
      </c>
      <c r="D325" t="s">
        <v>48</v>
      </c>
      <c r="E325" s="1">
        <v>44278</v>
      </c>
      <c r="F325" s="1">
        <v>44299</v>
      </c>
      <c r="G325">
        <v>21</v>
      </c>
      <c r="H325">
        <v>4.3</v>
      </c>
      <c r="I325" t="s">
        <v>49</v>
      </c>
      <c r="J325" t="s">
        <v>78</v>
      </c>
      <c r="K325" t="s">
        <v>211</v>
      </c>
      <c r="L325">
        <v>1701.99</v>
      </c>
      <c r="M325" t="s">
        <v>80</v>
      </c>
      <c r="N325" t="s">
        <v>81</v>
      </c>
      <c r="O325" t="s">
        <v>107</v>
      </c>
      <c r="P325" t="s">
        <v>204</v>
      </c>
      <c r="Q325" t="s">
        <v>128</v>
      </c>
      <c r="R325" t="s">
        <v>676</v>
      </c>
      <c r="S325" t="s">
        <v>85</v>
      </c>
      <c r="T325" t="s">
        <v>59</v>
      </c>
      <c r="U325" t="s">
        <v>213</v>
      </c>
      <c r="V325">
        <v>53714</v>
      </c>
      <c r="W325">
        <v>31986</v>
      </c>
      <c r="X325">
        <v>12.3</v>
      </c>
      <c r="Y325">
        <v>12.1</v>
      </c>
      <c r="Z325">
        <v>43143.39</v>
      </c>
      <c r="AB325">
        <v>40.31</v>
      </c>
      <c r="AC325">
        <v>1739110.05</v>
      </c>
      <c r="AD325">
        <v>24781994.649999999</v>
      </c>
      <c r="AE325">
        <v>166.93</v>
      </c>
      <c r="AF325">
        <v>4136858366.9200001</v>
      </c>
      <c r="AG325">
        <v>45331.74</v>
      </c>
      <c r="AH325">
        <v>0.4</v>
      </c>
      <c r="AI325">
        <v>6416.88</v>
      </c>
      <c r="AJ325">
        <v>8.32</v>
      </c>
      <c r="AK325">
        <v>2061861.95</v>
      </c>
      <c r="AL325">
        <v>0.33200000000000002</v>
      </c>
      <c r="AM325">
        <v>82276.22</v>
      </c>
      <c r="AN325">
        <v>1145</v>
      </c>
      <c r="AO325">
        <v>544.09</v>
      </c>
      <c r="AP325">
        <v>622983.05000000005</v>
      </c>
      <c r="AQ325">
        <v>2496117.94</v>
      </c>
      <c r="AR325" t="s">
        <v>61</v>
      </c>
      <c r="AS325" t="s">
        <v>61</v>
      </c>
      <c r="AT325" t="s">
        <v>62</v>
      </c>
      <c r="AU325" t="s">
        <v>63</v>
      </c>
    </row>
    <row r="326" spans="1:47" x14ac:dyDescent="0.25">
      <c r="A326" t="s">
        <v>783</v>
      </c>
      <c r="B326">
        <v>2023</v>
      </c>
      <c r="C326">
        <v>3</v>
      </c>
      <c r="D326" t="s">
        <v>48</v>
      </c>
      <c r="E326" s="1">
        <v>45002</v>
      </c>
      <c r="F326" s="1">
        <v>45023</v>
      </c>
      <c r="G326">
        <v>21</v>
      </c>
      <c r="H326">
        <v>3.7</v>
      </c>
      <c r="I326" t="s">
        <v>65</v>
      </c>
      <c r="J326" t="s">
        <v>112</v>
      </c>
      <c r="K326" t="s">
        <v>343</v>
      </c>
      <c r="L326">
        <v>2523.1</v>
      </c>
      <c r="M326" t="s">
        <v>68</v>
      </c>
      <c r="N326" t="s">
        <v>53</v>
      </c>
      <c r="O326" t="s">
        <v>54</v>
      </c>
      <c r="P326" t="s">
        <v>56</v>
      </c>
      <c r="Q326" t="s">
        <v>121</v>
      </c>
      <c r="R326" t="s">
        <v>784</v>
      </c>
      <c r="S326" t="s">
        <v>130</v>
      </c>
      <c r="T326" t="s">
        <v>102</v>
      </c>
      <c r="U326" t="s">
        <v>166</v>
      </c>
      <c r="V326">
        <v>58688</v>
      </c>
      <c r="W326">
        <v>41369</v>
      </c>
      <c r="X326">
        <v>1.5</v>
      </c>
      <c r="Y326">
        <v>12.6</v>
      </c>
      <c r="Z326">
        <v>55374.92</v>
      </c>
      <c r="AB326">
        <v>41.41</v>
      </c>
      <c r="AC326">
        <v>2293075.44</v>
      </c>
      <c r="AD326">
        <v>39555412.850000001</v>
      </c>
      <c r="AE326">
        <v>287.10000000000002</v>
      </c>
      <c r="AF326">
        <v>11356359029.24</v>
      </c>
      <c r="AG326">
        <v>246172.22</v>
      </c>
      <c r="AH326">
        <v>0</v>
      </c>
      <c r="AI326">
        <v>0</v>
      </c>
      <c r="AJ326">
        <v>11.69</v>
      </c>
      <c r="AK326">
        <v>0</v>
      </c>
      <c r="AL326">
        <v>0.23200000000000001</v>
      </c>
      <c r="AM326">
        <v>91768.56</v>
      </c>
      <c r="AN326">
        <v>337.8</v>
      </c>
      <c r="AO326">
        <v>663.4</v>
      </c>
      <c r="AP326">
        <v>224096.52</v>
      </c>
      <c r="AQ326">
        <v>2855112.74</v>
      </c>
      <c r="AR326" t="s">
        <v>61</v>
      </c>
      <c r="AS326" t="s">
        <v>61</v>
      </c>
      <c r="AT326" t="s">
        <v>62</v>
      </c>
      <c r="AU326" t="s">
        <v>63</v>
      </c>
    </row>
    <row r="327" spans="1:47" x14ac:dyDescent="0.25">
      <c r="A327" t="s">
        <v>785</v>
      </c>
      <c r="B327">
        <v>2023</v>
      </c>
      <c r="C327">
        <v>8</v>
      </c>
      <c r="D327" t="s">
        <v>89</v>
      </c>
      <c r="E327" s="1">
        <v>45155</v>
      </c>
      <c r="F327" s="1">
        <v>45174</v>
      </c>
      <c r="G327">
        <v>19</v>
      </c>
      <c r="H327">
        <v>7.7</v>
      </c>
      <c r="I327" t="s">
        <v>65</v>
      </c>
      <c r="J327" t="s">
        <v>50</v>
      </c>
      <c r="K327" t="s">
        <v>51</v>
      </c>
      <c r="L327">
        <v>2709</v>
      </c>
      <c r="M327" t="s">
        <v>98</v>
      </c>
      <c r="N327" t="s">
        <v>106</v>
      </c>
      <c r="O327" t="s">
        <v>99</v>
      </c>
      <c r="P327" t="s">
        <v>128</v>
      </c>
      <c r="Q327" t="s">
        <v>174</v>
      </c>
      <c r="R327" t="s">
        <v>786</v>
      </c>
      <c r="S327" t="s">
        <v>170</v>
      </c>
      <c r="T327" t="s">
        <v>187</v>
      </c>
      <c r="U327" t="s">
        <v>110</v>
      </c>
      <c r="V327">
        <v>69561</v>
      </c>
      <c r="W327">
        <v>50695</v>
      </c>
      <c r="X327">
        <v>22.3</v>
      </c>
      <c r="Y327">
        <v>15.8</v>
      </c>
      <c r="Z327">
        <v>60630.79</v>
      </c>
      <c r="AB327">
        <v>28.57</v>
      </c>
      <c r="AC327">
        <v>1732221.67</v>
      </c>
      <c r="AD327">
        <v>5739916.8899999997</v>
      </c>
      <c r="AE327">
        <v>284.33</v>
      </c>
      <c r="AF327">
        <v>1632030569.3299999</v>
      </c>
      <c r="AG327">
        <v>140852.48000000001</v>
      </c>
      <c r="AH327">
        <v>2</v>
      </c>
      <c r="AI327">
        <v>41757.1</v>
      </c>
      <c r="AJ327">
        <v>15.38</v>
      </c>
      <c r="AK327">
        <v>0</v>
      </c>
      <c r="AL327">
        <v>0.32800000000000001</v>
      </c>
      <c r="AM327">
        <v>18826.93</v>
      </c>
      <c r="AN327">
        <v>671.8</v>
      </c>
      <c r="AO327">
        <v>531.13</v>
      </c>
      <c r="AP327">
        <v>356813.13</v>
      </c>
      <c r="AQ327">
        <v>2290471.31</v>
      </c>
      <c r="AR327" t="s">
        <v>61</v>
      </c>
      <c r="AS327" t="s">
        <v>61</v>
      </c>
      <c r="AT327" t="s">
        <v>62</v>
      </c>
      <c r="AU327" t="s">
        <v>63</v>
      </c>
    </row>
    <row r="328" spans="1:47" x14ac:dyDescent="0.25">
      <c r="A328" t="s">
        <v>787</v>
      </c>
      <c r="B328">
        <v>2025</v>
      </c>
      <c r="C328">
        <v>1</v>
      </c>
      <c r="D328" t="s">
        <v>48</v>
      </c>
      <c r="E328" s="1">
        <v>45671</v>
      </c>
      <c r="F328" s="1">
        <v>45687</v>
      </c>
      <c r="G328">
        <v>16</v>
      </c>
      <c r="H328">
        <v>4.0999999999999996</v>
      </c>
      <c r="I328" t="s">
        <v>49</v>
      </c>
      <c r="J328" t="s">
        <v>50</v>
      </c>
      <c r="K328" t="s">
        <v>145</v>
      </c>
      <c r="L328">
        <v>2710.19</v>
      </c>
      <c r="M328" t="s">
        <v>52</v>
      </c>
      <c r="N328" t="s">
        <v>106</v>
      </c>
      <c r="O328" t="s">
        <v>107</v>
      </c>
      <c r="P328" t="s">
        <v>154</v>
      </c>
      <c r="Q328" t="s">
        <v>92</v>
      </c>
      <c r="R328" t="s">
        <v>788</v>
      </c>
      <c r="S328" t="s">
        <v>123</v>
      </c>
      <c r="T328" t="s">
        <v>148</v>
      </c>
      <c r="U328" t="s">
        <v>60</v>
      </c>
      <c r="V328">
        <v>34615</v>
      </c>
      <c r="W328">
        <v>19609</v>
      </c>
      <c r="X328">
        <v>14.9</v>
      </c>
      <c r="Y328">
        <v>11.6</v>
      </c>
      <c r="Z328">
        <v>32541.24</v>
      </c>
      <c r="AB328">
        <v>53.35</v>
      </c>
      <c r="AC328">
        <v>1736075.15</v>
      </c>
      <c r="AD328">
        <v>13944897.58</v>
      </c>
      <c r="AE328">
        <v>280.8</v>
      </c>
      <c r="AF328">
        <v>3915727240.46</v>
      </c>
      <c r="AG328">
        <v>81399.31</v>
      </c>
      <c r="AH328">
        <v>0</v>
      </c>
      <c r="AI328">
        <v>0</v>
      </c>
      <c r="AJ328">
        <v>10.99</v>
      </c>
      <c r="AK328">
        <v>1532544.24</v>
      </c>
      <c r="AL328">
        <v>0.20300000000000001</v>
      </c>
      <c r="AM328">
        <v>28308.14</v>
      </c>
      <c r="AN328">
        <v>442.5</v>
      </c>
      <c r="AO328">
        <v>384.79</v>
      </c>
      <c r="AP328">
        <v>170269.58</v>
      </c>
      <c r="AQ328">
        <v>2016052.18</v>
      </c>
      <c r="AR328" t="s">
        <v>61</v>
      </c>
      <c r="AS328" t="s">
        <v>61</v>
      </c>
      <c r="AT328" t="s">
        <v>62</v>
      </c>
      <c r="AU328" t="s">
        <v>63</v>
      </c>
    </row>
    <row r="329" spans="1:47" x14ac:dyDescent="0.25">
      <c r="A329" t="s">
        <v>789</v>
      </c>
      <c r="B329">
        <v>2023</v>
      </c>
      <c r="C329">
        <v>6</v>
      </c>
      <c r="D329" t="s">
        <v>77</v>
      </c>
      <c r="E329" s="1">
        <v>45092</v>
      </c>
      <c r="F329" s="1">
        <v>45106</v>
      </c>
      <c r="G329">
        <v>14</v>
      </c>
      <c r="H329">
        <v>2.8</v>
      </c>
      <c r="I329" t="s">
        <v>49</v>
      </c>
      <c r="J329" t="s">
        <v>50</v>
      </c>
      <c r="K329" t="s">
        <v>51</v>
      </c>
      <c r="L329">
        <v>2709</v>
      </c>
      <c r="M329" t="s">
        <v>68</v>
      </c>
      <c r="N329" t="s">
        <v>69</v>
      </c>
      <c r="O329" t="s">
        <v>189</v>
      </c>
      <c r="P329" t="s">
        <v>204</v>
      </c>
      <c r="Q329" t="s">
        <v>70</v>
      </c>
      <c r="R329" t="s">
        <v>790</v>
      </c>
      <c r="S329" t="s">
        <v>170</v>
      </c>
      <c r="T329" t="s">
        <v>86</v>
      </c>
      <c r="U329" t="s">
        <v>110</v>
      </c>
      <c r="V329">
        <v>82223</v>
      </c>
      <c r="W329">
        <v>60818</v>
      </c>
      <c r="X329">
        <v>20.5</v>
      </c>
      <c r="Y329">
        <v>13.2</v>
      </c>
      <c r="Z329">
        <v>78193.19</v>
      </c>
      <c r="AB329">
        <v>34.1</v>
      </c>
      <c r="AC329">
        <v>2666387.7799999998</v>
      </c>
      <c r="AD329">
        <v>7603505.7999999998</v>
      </c>
      <c r="AE329">
        <v>283.35000000000002</v>
      </c>
      <c r="AF329">
        <v>2154453368.4299998</v>
      </c>
      <c r="AG329">
        <v>149150.68</v>
      </c>
      <c r="AH329">
        <v>0</v>
      </c>
      <c r="AI329">
        <v>0</v>
      </c>
      <c r="AJ329">
        <v>4.04</v>
      </c>
      <c r="AK329">
        <v>307181.63</v>
      </c>
      <c r="AL329">
        <v>0.33800000000000002</v>
      </c>
      <c r="AM329">
        <v>25699.85</v>
      </c>
      <c r="AN329">
        <v>218</v>
      </c>
      <c r="AO329">
        <v>453.05</v>
      </c>
      <c r="AP329">
        <v>98764.9</v>
      </c>
      <c r="AQ329">
        <v>2940003.21</v>
      </c>
      <c r="AR329" t="s">
        <v>61</v>
      </c>
      <c r="AS329" t="s">
        <v>61</v>
      </c>
      <c r="AT329" t="s">
        <v>62</v>
      </c>
      <c r="AU329" t="s">
        <v>63</v>
      </c>
    </row>
    <row r="330" spans="1:47" x14ac:dyDescent="0.25">
      <c r="A330" t="s">
        <v>791</v>
      </c>
      <c r="B330">
        <v>2022</v>
      </c>
      <c r="C330">
        <v>6</v>
      </c>
      <c r="D330" t="s">
        <v>77</v>
      </c>
      <c r="E330" s="1">
        <v>44719</v>
      </c>
      <c r="F330" s="1">
        <v>44744</v>
      </c>
      <c r="G330">
        <v>25</v>
      </c>
      <c r="H330">
        <v>11</v>
      </c>
      <c r="I330" t="s">
        <v>65</v>
      </c>
      <c r="J330" t="s">
        <v>112</v>
      </c>
      <c r="K330" t="s">
        <v>340</v>
      </c>
      <c r="L330">
        <v>7208.39</v>
      </c>
      <c r="M330" t="s">
        <v>98</v>
      </c>
      <c r="N330" t="s">
        <v>53</v>
      </c>
      <c r="O330" t="s">
        <v>107</v>
      </c>
      <c r="P330" t="s">
        <v>82</v>
      </c>
      <c r="Q330" t="s">
        <v>204</v>
      </c>
      <c r="R330" t="s">
        <v>792</v>
      </c>
      <c r="S330" t="s">
        <v>73</v>
      </c>
      <c r="T330" t="s">
        <v>86</v>
      </c>
      <c r="U330" t="s">
        <v>75</v>
      </c>
      <c r="V330">
        <v>8573</v>
      </c>
      <c r="W330">
        <v>6178</v>
      </c>
      <c r="X330">
        <v>24.5</v>
      </c>
      <c r="Y330">
        <v>13.3</v>
      </c>
      <c r="Z330">
        <v>7849.27</v>
      </c>
      <c r="AB330">
        <v>34.869999999999997</v>
      </c>
      <c r="AC330">
        <v>273704.03999999998</v>
      </c>
      <c r="AD330">
        <v>7534043.3200000003</v>
      </c>
      <c r="AE330">
        <v>219.95</v>
      </c>
      <c r="AF330">
        <v>1657112828.23</v>
      </c>
      <c r="AG330">
        <v>82565.13</v>
      </c>
      <c r="AH330">
        <v>3.5</v>
      </c>
      <c r="AI330">
        <v>66333.48</v>
      </c>
      <c r="AJ330">
        <v>15.08</v>
      </c>
      <c r="AK330">
        <v>0</v>
      </c>
      <c r="AL330">
        <v>0.11799999999999999</v>
      </c>
      <c r="AM330">
        <v>8890.17</v>
      </c>
      <c r="AN330">
        <v>1070</v>
      </c>
      <c r="AO330">
        <v>556.07000000000005</v>
      </c>
      <c r="AP330">
        <v>594994.9</v>
      </c>
      <c r="AQ330">
        <v>1026487.72</v>
      </c>
      <c r="AR330" t="s">
        <v>61</v>
      </c>
      <c r="AS330" t="s">
        <v>61</v>
      </c>
      <c r="AT330" t="s">
        <v>62</v>
      </c>
      <c r="AU330" t="s">
        <v>63</v>
      </c>
    </row>
    <row r="331" spans="1:47" x14ac:dyDescent="0.25">
      <c r="A331" t="s">
        <v>793</v>
      </c>
      <c r="B331">
        <v>2023</v>
      </c>
      <c r="C331">
        <v>11</v>
      </c>
      <c r="D331" t="s">
        <v>119</v>
      </c>
      <c r="E331" s="1">
        <v>45260</v>
      </c>
      <c r="F331" s="1">
        <v>45266</v>
      </c>
      <c r="G331">
        <v>6</v>
      </c>
      <c r="H331">
        <v>10.7</v>
      </c>
      <c r="I331" t="s">
        <v>49</v>
      </c>
      <c r="J331" t="s">
        <v>50</v>
      </c>
      <c r="K331" t="s">
        <v>51</v>
      </c>
      <c r="L331">
        <v>2709</v>
      </c>
      <c r="M331" t="s">
        <v>98</v>
      </c>
      <c r="N331" t="s">
        <v>168</v>
      </c>
      <c r="O331" t="s">
        <v>91</v>
      </c>
      <c r="P331" t="s">
        <v>108</v>
      </c>
      <c r="Q331" t="s">
        <v>128</v>
      </c>
      <c r="R331" t="s">
        <v>794</v>
      </c>
      <c r="S331" t="s">
        <v>186</v>
      </c>
      <c r="T331" t="s">
        <v>162</v>
      </c>
      <c r="U331" t="s">
        <v>181</v>
      </c>
      <c r="V331">
        <v>135746</v>
      </c>
      <c r="W331">
        <v>95884</v>
      </c>
      <c r="X331">
        <v>11.4</v>
      </c>
      <c r="Y331">
        <v>12.1</v>
      </c>
      <c r="Z331">
        <v>119417.11</v>
      </c>
      <c r="AB331">
        <v>24.51</v>
      </c>
      <c r="AC331">
        <v>2926913.37</v>
      </c>
      <c r="AD331">
        <v>8186042.8899999997</v>
      </c>
      <c r="AE331">
        <v>287.72000000000003</v>
      </c>
      <c r="AF331">
        <v>2355288260.3099999</v>
      </c>
      <c r="AG331">
        <v>55058.69</v>
      </c>
      <c r="AH331">
        <v>3.9</v>
      </c>
      <c r="AI331">
        <v>71689.52</v>
      </c>
      <c r="AJ331">
        <v>19.850000000000001</v>
      </c>
      <c r="AK331">
        <v>1624929.51</v>
      </c>
      <c r="AL331">
        <v>0.223</v>
      </c>
      <c r="AM331">
        <v>18254.88</v>
      </c>
      <c r="AN331">
        <v>284.39999999999998</v>
      </c>
      <c r="AO331">
        <v>445.32</v>
      </c>
      <c r="AP331">
        <v>126649.01</v>
      </c>
      <c r="AQ331">
        <v>3198565.47</v>
      </c>
      <c r="AR331" t="s">
        <v>61</v>
      </c>
      <c r="AS331" t="s">
        <v>61</v>
      </c>
      <c r="AT331" t="s">
        <v>62</v>
      </c>
      <c r="AU331" t="s">
        <v>63</v>
      </c>
    </row>
    <row r="332" spans="1:47" x14ac:dyDescent="0.25">
      <c r="A332" t="s">
        <v>795</v>
      </c>
      <c r="B332">
        <v>2024</v>
      </c>
      <c r="C332">
        <v>1</v>
      </c>
      <c r="D332" t="s">
        <v>48</v>
      </c>
      <c r="E332" s="1">
        <v>45306</v>
      </c>
      <c r="F332" s="1">
        <v>45312</v>
      </c>
      <c r="G332">
        <v>6</v>
      </c>
      <c r="H332">
        <v>12.4</v>
      </c>
      <c r="I332" t="s">
        <v>65</v>
      </c>
      <c r="J332" t="s">
        <v>50</v>
      </c>
      <c r="K332" t="s">
        <v>51</v>
      </c>
      <c r="L332">
        <v>2709</v>
      </c>
      <c r="M332" t="s">
        <v>52</v>
      </c>
      <c r="N332" t="s">
        <v>81</v>
      </c>
      <c r="O332" t="s">
        <v>99</v>
      </c>
      <c r="P332" t="s">
        <v>226</v>
      </c>
      <c r="Q332" t="s">
        <v>131</v>
      </c>
      <c r="R332" t="s">
        <v>501</v>
      </c>
      <c r="S332" t="s">
        <v>58</v>
      </c>
      <c r="T332" t="s">
        <v>74</v>
      </c>
      <c r="U332" t="s">
        <v>60</v>
      </c>
      <c r="V332">
        <v>219066</v>
      </c>
      <c r="W332">
        <v>126596</v>
      </c>
      <c r="X332">
        <v>21.7</v>
      </c>
      <c r="Y332">
        <v>14.3</v>
      </c>
      <c r="Z332">
        <v>183657.45</v>
      </c>
      <c r="AB332">
        <v>21.62</v>
      </c>
      <c r="AC332">
        <v>3970674.07</v>
      </c>
      <c r="AD332">
        <v>11577765.65</v>
      </c>
      <c r="AE332">
        <v>273.08999999999997</v>
      </c>
      <c r="AF332">
        <v>3161772021.3600001</v>
      </c>
      <c r="AG332">
        <v>167349.92000000001</v>
      </c>
      <c r="AH332">
        <v>0</v>
      </c>
      <c r="AI332">
        <v>0</v>
      </c>
      <c r="AJ332">
        <v>21.7</v>
      </c>
      <c r="AK332">
        <v>0</v>
      </c>
      <c r="AL332">
        <v>0.22500000000000001</v>
      </c>
      <c r="AM332">
        <v>26049.97</v>
      </c>
      <c r="AN332">
        <v>179.3</v>
      </c>
      <c r="AO332">
        <v>386.98</v>
      </c>
      <c r="AP332">
        <v>69385.509999999995</v>
      </c>
      <c r="AQ332">
        <v>4233459.47</v>
      </c>
      <c r="AR332" t="s">
        <v>61</v>
      </c>
      <c r="AS332" t="s">
        <v>61</v>
      </c>
      <c r="AT332" t="s">
        <v>62</v>
      </c>
      <c r="AU332" t="s">
        <v>63</v>
      </c>
    </row>
    <row r="333" spans="1:47" x14ac:dyDescent="0.25">
      <c r="A333" t="s">
        <v>796</v>
      </c>
      <c r="B333">
        <v>2022</v>
      </c>
      <c r="C333">
        <v>5</v>
      </c>
      <c r="D333" t="s">
        <v>77</v>
      </c>
      <c r="E333" s="1">
        <v>44690</v>
      </c>
      <c r="F333" s="1">
        <v>44719</v>
      </c>
      <c r="G333">
        <v>29</v>
      </c>
      <c r="H333">
        <v>20.3</v>
      </c>
      <c r="I333" t="s">
        <v>65</v>
      </c>
      <c r="J333" t="s">
        <v>66</v>
      </c>
      <c r="K333" t="s">
        <v>391</v>
      </c>
      <c r="L333">
        <v>9999.99</v>
      </c>
      <c r="M333" t="s">
        <v>52</v>
      </c>
      <c r="N333" t="s">
        <v>168</v>
      </c>
      <c r="O333" t="s">
        <v>189</v>
      </c>
      <c r="P333" t="s">
        <v>100</v>
      </c>
      <c r="Q333" t="s">
        <v>230</v>
      </c>
      <c r="R333" t="s">
        <v>194</v>
      </c>
      <c r="S333" t="s">
        <v>130</v>
      </c>
      <c r="T333" t="s">
        <v>59</v>
      </c>
      <c r="U333" t="s">
        <v>213</v>
      </c>
      <c r="V333">
        <v>70869</v>
      </c>
      <c r="W333">
        <v>51671</v>
      </c>
      <c r="X333">
        <v>9.4</v>
      </c>
      <c r="Y333">
        <v>13.2</v>
      </c>
      <c r="Z333">
        <v>63737.01</v>
      </c>
      <c r="AB333">
        <v>25.02</v>
      </c>
      <c r="AC333">
        <v>1594699.99</v>
      </c>
      <c r="AD333">
        <v>40803159.060000002</v>
      </c>
      <c r="AE333">
        <v>212.44</v>
      </c>
      <c r="AF333">
        <v>8668223110.7099991</v>
      </c>
      <c r="AG333">
        <v>242182.54</v>
      </c>
      <c r="AI333">
        <v>47417.62</v>
      </c>
      <c r="AJ333">
        <v>11.09</v>
      </c>
      <c r="AK333">
        <v>0</v>
      </c>
      <c r="AL333">
        <v>0.14599999999999999</v>
      </c>
      <c r="AM333">
        <v>59572.61</v>
      </c>
      <c r="AN333">
        <v>1232.8</v>
      </c>
      <c r="AO333">
        <v>459.39</v>
      </c>
      <c r="AP333">
        <v>566335.99</v>
      </c>
      <c r="AQ333">
        <v>2510208.75</v>
      </c>
      <c r="AR333" t="s">
        <v>124</v>
      </c>
      <c r="AS333" t="s">
        <v>61</v>
      </c>
      <c r="AT333" t="s">
        <v>62</v>
      </c>
      <c r="AU333" t="s">
        <v>63</v>
      </c>
    </row>
    <row r="334" spans="1:47" x14ac:dyDescent="0.25">
      <c r="A334" t="s">
        <v>797</v>
      </c>
      <c r="B334">
        <v>2023</v>
      </c>
      <c r="C334">
        <v>12</v>
      </c>
      <c r="D334" t="s">
        <v>119</v>
      </c>
      <c r="E334" s="1">
        <v>45280</v>
      </c>
      <c r="F334" s="1">
        <v>45296</v>
      </c>
      <c r="G334">
        <v>16</v>
      </c>
      <c r="H334">
        <v>9.1999999999999993</v>
      </c>
      <c r="I334" t="s">
        <v>65</v>
      </c>
      <c r="J334" t="s">
        <v>66</v>
      </c>
      <c r="K334" t="s">
        <v>245</v>
      </c>
      <c r="L334">
        <v>8905.9</v>
      </c>
      <c r="M334" t="s">
        <v>68</v>
      </c>
      <c r="N334" t="s">
        <v>106</v>
      </c>
      <c r="O334" t="s">
        <v>54</v>
      </c>
      <c r="P334" t="s">
        <v>82</v>
      </c>
      <c r="Q334" t="s">
        <v>127</v>
      </c>
      <c r="R334" t="s">
        <v>798</v>
      </c>
      <c r="S334" t="s">
        <v>137</v>
      </c>
      <c r="T334" t="s">
        <v>131</v>
      </c>
      <c r="U334" t="s">
        <v>213</v>
      </c>
      <c r="V334">
        <v>12709</v>
      </c>
      <c r="W334">
        <v>9467</v>
      </c>
      <c r="X334">
        <v>8.4</v>
      </c>
      <c r="Y334">
        <v>15.9</v>
      </c>
      <c r="Z334">
        <v>11574.15</v>
      </c>
      <c r="AB334">
        <v>13.7</v>
      </c>
      <c r="AC334">
        <v>158565.85</v>
      </c>
      <c r="AD334">
        <v>3985790.04</v>
      </c>
      <c r="AE334">
        <v>283.86</v>
      </c>
      <c r="AF334">
        <v>1131406360.75</v>
      </c>
      <c r="AG334">
        <v>98066.2</v>
      </c>
      <c r="AH334">
        <v>0.4</v>
      </c>
      <c r="AI334">
        <v>6663.92</v>
      </c>
      <c r="AJ334">
        <v>11.12</v>
      </c>
      <c r="AK334">
        <v>0</v>
      </c>
      <c r="AL334">
        <v>0.223</v>
      </c>
      <c r="AM334">
        <v>8888.31</v>
      </c>
      <c r="AN334">
        <v>394.6</v>
      </c>
      <c r="AO334">
        <v>622.51</v>
      </c>
      <c r="AP334">
        <v>245642.45</v>
      </c>
      <c r="AQ334">
        <v>517826.73</v>
      </c>
      <c r="AR334" t="s">
        <v>61</v>
      </c>
      <c r="AS334" t="s">
        <v>61</v>
      </c>
      <c r="AT334" t="s">
        <v>62</v>
      </c>
      <c r="AU334" t="s">
        <v>63</v>
      </c>
    </row>
    <row r="335" spans="1:47" x14ac:dyDescent="0.25">
      <c r="A335" t="s">
        <v>799</v>
      </c>
      <c r="B335">
        <v>2021</v>
      </c>
      <c r="C335">
        <v>4</v>
      </c>
      <c r="D335" t="s">
        <v>77</v>
      </c>
      <c r="E335" s="1">
        <v>44314</v>
      </c>
      <c r="F335" s="1">
        <v>44325</v>
      </c>
      <c r="G335">
        <v>11</v>
      </c>
      <c r="H335">
        <v>1.6</v>
      </c>
      <c r="I335" t="s">
        <v>65</v>
      </c>
      <c r="J335" t="s">
        <v>50</v>
      </c>
      <c r="K335" t="s">
        <v>145</v>
      </c>
      <c r="L335">
        <v>2710.19</v>
      </c>
      <c r="M335" t="s">
        <v>80</v>
      </c>
      <c r="N335" t="s">
        <v>168</v>
      </c>
      <c r="O335" t="s">
        <v>54</v>
      </c>
      <c r="P335" t="s">
        <v>92</v>
      </c>
      <c r="Q335" t="s">
        <v>121</v>
      </c>
      <c r="R335" t="s">
        <v>800</v>
      </c>
      <c r="S335" t="s">
        <v>123</v>
      </c>
      <c r="T335" t="s">
        <v>95</v>
      </c>
      <c r="U335" t="s">
        <v>143</v>
      </c>
      <c r="V335">
        <v>64485</v>
      </c>
      <c r="W335">
        <v>46321</v>
      </c>
      <c r="X335">
        <v>6.1</v>
      </c>
      <c r="Y335">
        <v>11.3</v>
      </c>
      <c r="Z335">
        <v>52219.31</v>
      </c>
      <c r="AB335">
        <v>39.29</v>
      </c>
      <c r="AC335">
        <v>2051696.69</v>
      </c>
      <c r="AD335">
        <v>19828716.390000001</v>
      </c>
      <c r="AE335">
        <v>171.77</v>
      </c>
      <c r="AF335">
        <v>3405978614.3099999</v>
      </c>
      <c r="AG335">
        <v>30062.26</v>
      </c>
      <c r="AH335">
        <v>0</v>
      </c>
      <c r="AI335">
        <v>0</v>
      </c>
      <c r="AJ335">
        <v>21.1</v>
      </c>
      <c r="AK335">
        <v>0</v>
      </c>
      <c r="AL335">
        <v>0.188</v>
      </c>
      <c r="AM335">
        <v>37277.99</v>
      </c>
      <c r="AN335">
        <v>223.9</v>
      </c>
      <c r="AO335">
        <v>731.32</v>
      </c>
      <c r="AP335">
        <v>163742.54999999999</v>
      </c>
      <c r="AQ335">
        <v>2282779.4900000002</v>
      </c>
      <c r="AR335" t="s">
        <v>61</v>
      </c>
      <c r="AS335" t="s">
        <v>61</v>
      </c>
      <c r="AT335" t="s">
        <v>62</v>
      </c>
      <c r="AU335" t="s">
        <v>63</v>
      </c>
    </row>
    <row r="336" spans="1:47" x14ac:dyDescent="0.25">
      <c r="A336" t="s">
        <v>801</v>
      </c>
      <c r="B336">
        <v>2020</v>
      </c>
      <c r="C336">
        <v>1</v>
      </c>
      <c r="D336" t="s">
        <v>48</v>
      </c>
      <c r="E336" s="1">
        <v>43856</v>
      </c>
      <c r="F336" s="1">
        <v>43866</v>
      </c>
      <c r="G336">
        <v>10</v>
      </c>
      <c r="H336">
        <v>5.3</v>
      </c>
      <c r="I336" t="s">
        <v>65</v>
      </c>
      <c r="J336" t="s">
        <v>66</v>
      </c>
      <c r="K336" t="s">
        <v>391</v>
      </c>
      <c r="L336">
        <v>9999.99</v>
      </c>
      <c r="M336" t="s">
        <v>68</v>
      </c>
      <c r="N336" t="s">
        <v>69</v>
      </c>
      <c r="O336" t="s">
        <v>54</v>
      </c>
      <c r="P336" t="s">
        <v>184</v>
      </c>
      <c r="Q336" t="s">
        <v>257</v>
      </c>
      <c r="R336" t="s">
        <v>802</v>
      </c>
      <c r="S336" t="s">
        <v>130</v>
      </c>
      <c r="T336" t="s">
        <v>102</v>
      </c>
      <c r="U336" t="s">
        <v>87</v>
      </c>
      <c r="V336">
        <v>57574</v>
      </c>
      <c r="W336">
        <v>39772</v>
      </c>
      <c r="X336">
        <v>10.9</v>
      </c>
      <c r="Y336">
        <v>15.9</v>
      </c>
      <c r="Z336">
        <v>52179.97</v>
      </c>
      <c r="AB336">
        <v>18.57</v>
      </c>
      <c r="AC336">
        <v>968982.04</v>
      </c>
      <c r="AD336">
        <v>21212201.399999999</v>
      </c>
      <c r="AE336">
        <v>164.2</v>
      </c>
      <c r="AF336">
        <v>3483043469.8800001</v>
      </c>
      <c r="AG336">
        <v>143028.26</v>
      </c>
      <c r="AH336">
        <v>0</v>
      </c>
      <c r="AI336">
        <v>0</v>
      </c>
      <c r="AJ336">
        <v>9.17</v>
      </c>
      <c r="AK336">
        <v>0</v>
      </c>
      <c r="AL336">
        <v>0.16700000000000001</v>
      </c>
      <c r="AM336">
        <v>35424.379999999997</v>
      </c>
      <c r="AN336">
        <v>531.9</v>
      </c>
      <c r="AO336">
        <v>670.06</v>
      </c>
      <c r="AP336">
        <v>356404.91</v>
      </c>
      <c r="AQ336">
        <v>1503839.59</v>
      </c>
      <c r="AR336" t="s">
        <v>61</v>
      </c>
      <c r="AS336" t="s">
        <v>61</v>
      </c>
      <c r="AT336" t="s">
        <v>62</v>
      </c>
      <c r="AU336" t="s">
        <v>63</v>
      </c>
    </row>
    <row r="337" spans="1:47" x14ac:dyDescent="0.25">
      <c r="A337" t="s">
        <v>803</v>
      </c>
      <c r="B337">
        <v>2025</v>
      </c>
      <c r="C337">
        <v>3</v>
      </c>
      <c r="D337" t="s">
        <v>48</v>
      </c>
      <c r="E337" s="1">
        <v>45717</v>
      </c>
      <c r="F337" s="1">
        <v>45732</v>
      </c>
      <c r="G337">
        <v>15</v>
      </c>
      <c r="H337">
        <v>14.7</v>
      </c>
      <c r="I337" t="s">
        <v>65</v>
      </c>
      <c r="J337" t="s">
        <v>50</v>
      </c>
      <c r="K337" t="s">
        <v>51</v>
      </c>
      <c r="L337">
        <v>2709</v>
      </c>
      <c r="M337" t="s">
        <v>80</v>
      </c>
      <c r="N337" t="s">
        <v>53</v>
      </c>
      <c r="O337" t="s">
        <v>99</v>
      </c>
      <c r="P337" t="s">
        <v>82</v>
      </c>
      <c r="Q337" t="s">
        <v>121</v>
      </c>
      <c r="R337" t="s">
        <v>804</v>
      </c>
      <c r="S337" t="s">
        <v>58</v>
      </c>
      <c r="T337" t="s">
        <v>59</v>
      </c>
      <c r="U337" t="s">
        <v>103</v>
      </c>
      <c r="V337">
        <v>235526</v>
      </c>
      <c r="W337">
        <v>146481</v>
      </c>
      <c r="X337">
        <v>21.3</v>
      </c>
      <c r="Y337">
        <v>14.2</v>
      </c>
      <c r="Z337">
        <v>186248.84</v>
      </c>
      <c r="AB337">
        <v>9.84</v>
      </c>
      <c r="AC337">
        <v>1832688.59</v>
      </c>
      <c r="AD337">
        <v>12264486.109999999</v>
      </c>
      <c r="AE337">
        <v>277.67</v>
      </c>
      <c r="AF337">
        <v>3405479858.1599998</v>
      </c>
      <c r="AG337">
        <v>133892.56</v>
      </c>
      <c r="AH337">
        <v>0</v>
      </c>
      <c r="AI337">
        <v>0</v>
      </c>
      <c r="AJ337">
        <v>7.82</v>
      </c>
      <c r="AK337">
        <v>0</v>
      </c>
      <c r="AL337">
        <v>6.8000000000000005E-2</v>
      </c>
      <c r="AM337">
        <v>8339.85</v>
      </c>
      <c r="AN337">
        <v>230.9</v>
      </c>
      <c r="AO337">
        <v>513.66999999999996</v>
      </c>
      <c r="AP337">
        <v>118606.39999999999</v>
      </c>
      <c r="AQ337">
        <v>2093527.4</v>
      </c>
      <c r="AR337" t="s">
        <v>61</v>
      </c>
      <c r="AS337" t="s">
        <v>61</v>
      </c>
      <c r="AT337" t="s">
        <v>62</v>
      </c>
      <c r="AU337" t="s">
        <v>63</v>
      </c>
    </row>
    <row r="338" spans="1:47" x14ac:dyDescent="0.25">
      <c r="A338" t="s">
        <v>805</v>
      </c>
      <c r="B338">
        <v>2023</v>
      </c>
      <c r="C338">
        <v>2</v>
      </c>
      <c r="D338" t="s">
        <v>48</v>
      </c>
      <c r="E338" s="1">
        <v>44979</v>
      </c>
      <c r="F338" s="1">
        <v>44986</v>
      </c>
      <c r="G338">
        <v>7</v>
      </c>
      <c r="H338">
        <v>14.2</v>
      </c>
      <c r="I338" t="s">
        <v>49</v>
      </c>
      <c r="J338" t="s">
        <v>78</v>
      </c>
      <c r="K338" t="s">
        <v>79</v>
      </c>
      <c r="L338">
        <v>1005.9</v>
      </c>
      <c r="M338" t="s">
        <v>52</v>
      </c>
      <c r="N338" t="s">
        <v>168</v>
      </c>
      <c r="O338" t="s">
        <v>99</v>
      </c>
      <c r="P338" t="s">
        <v>257</v>
      </c>
      <c r="Q338" t="s">
        <v>92</v>
      </c>
      <c r="R338" t="s">
        <v>276</v>
      </c>
      <c r="S338" t="s">
        <v>85</v>
      </c>
      <c r="T338" t="s">
        <v>148</v>
      </c>
      <c r="U338" t="s">
        <v>103</v>
      </c>
      <c r="V338">
        <v>47978</v>
      </c>
      <c r="W338">
        <v>28548</v>
      </c>
      <c r="X338">
        <v>24.7</v>
      </c>
      <c r="Y338">
        <v>10.9</v>
      </c>
      <c r="Z338">
        <v>39222.620000000003</v>
      </c>
      <c r="AB338">
        <v>34.880000000000003</v>
      </c>
      <c r="AC338">
        <v>1368084.99</v>
      </c>
      <c r="AD338">
        <v>38815489.200000003</v>
      </c>
      <c r="AE338">
        <v>283.04000000000002</v>
      </c>
      <c r="AF338">
        <v>10986336063.17</v>
      </c>
      <c r="AG338">
        <v>205732.35</v>
      </c>
      <c r="AH338">
        <v>0</v>
      </c>
      <c r="AI338">
        <v>0</v>
      </c>
      <c r="AJ338">
        <v>15.24</v>
      </c>
      <c r="AK338">
        <v>5915480.5499999998</v>
      </c>
      <c r="AL338">
        <v>0.32500000000000001</v>
      </c>
      <c r="AM338">
        <v>126150.34</v>
      </c>
      <c r="AN338">
        <v>315.5</v>
      </c>
      <c r="AO338">
        <v>577.30999999999995</v>
      </c>
      <c r="AP338">
        <v>182141.3</v>
      </c>
      <c r="AQ338">
        <v>1882108.98</v>
      </c>
      <c r="AR338" t="s">
        <v>61</v>
      </c>
      <c r="AS338" t="s">
        <v>61</v>
      </c>
      <c r="AT338" t="s">
        <v>62</v>
      </c>
      <c r="AU338" t="s">
        <v>63</v>
      </c>
    </row>
    <row r="339" spans="1:47" x14ac:dyDescent="0.25">
      <c r="A339" t="s">
        <v>806</v>
      </c>
      <c r="B339">
        <v>2020</v>
      </c>
      <c r="C339">
        <v>12</v>
      </c>
      <c r="D339" t="s">
        <v>119</v>
      </c>
      <c r="E339" s="1">
        <v>44186</v>
      </c>
      <c r="F339" s="1">
        <v>44208</v>
      </c>
      <c r="G339">
        <v>22</v>
      </c>
      <c r="H339">
        <v>5.7</v>
      </c>
      <c r="I339" t="s">
        <v>65</v>
      </c>
      <c r="J339" t="s">
        <v>78</v>
      </c>
      <c r="K339" t="s">
        <v>315</v>
      </c>
      <c r="L339">
        <v>1511.9</v>
      </c>
      <c r="M339" t="s">
        <v>68</v>
      </c>
      <c r="N339" t="s">
        <v>81</v>
      </c>
      <c r="O339" t="s">
        <v>189</v>
      </c>
      <c r="P339" t="s">
        <v>100</v>
      </c>
      <c r="Q339" t="s">
        <v>196</v>
      </c>
      <c r="R339" t="s">
        <v>807</v>
      </c>
      <c r="S339" t="s">
        <v>85</v>
      </c>
      <c r="T339" t="s">
        <v>187</v>
      </c>
      <c r="U339" t="s">
        <v>110</v>
      </c>
      <c r="V339">
        <v>45527</v>
      </c>
      <c r="W339">
        <v>25505</v>
      </c>
      <c r="X339">
        <v>13.4</v>
      </c>
      <c r="Y339">
        <v>11.1</v>
      </c>
      <c r="Z339">
        <v>37690.639999999999</v>
      </c>
      <c r="AB339">
        <v>27.66</v>
      </c>
      <c r="AC339">
        <v>1042523.1</v>
      </c>
      <c r="AD339">
        <v>32678538.690000001</v>
      </c>
      <c r="AE339">
        <v>163.79</v>
      </c>
      <c r="AF339">
        <v>5352417852.04</v>
      </c>
      <c r="AG339">
        <v>223915.14</v>
      </c>
      <c r="AH339">
        <v>0</v>
      </c>
      <c r="AI339">
        <v>0</v>
      </c>
      <c r="AJ339">
        <v>12.3</v>
      </c>
      <c r="AK339">
        <v>0</v>
      </c>
      <c r="AL339">
        <v>0.14299999999999999</v>
      </c>
      <c r="AM339">
        <v>46730.31</v>
      </c>
      <c r="AN339">
        <v>773.6</v>
      </c>
      <c r="AO339">
        <v>479.12</v>
      </c>
      <c r="AP339">
        <v>370647.23</v>
      </c>
      <c r="AQ339">
        <v>1683815.78</v>
      </c>
      <c r="AR339" t="s">
        <v>61</v>
      </c>
      <c r="AS339" t="s">
        <v>61</v>
      </c>
      <c r="AT339" t="s">
        <v>62</v>
      </c>
      <c r="AU339" t="s">
        <v>63</v>
      </c>
    </row>
    <row r="340" spans="1:47" x14ac:dyDescent="0.25">
      <c r="A340" t="s">
        <v>808</v>
      </c>
      <c r="B340">
        <v>2021</v>
      </c>
      <c r="C340">
        <v>9</v>
      </c>
      <c r="D340" t="s">
        <v>89</v>
      </c>
      <c r="E340" s="1">
        <v>44462</v>
      </c>
      <c r="F340" s="1">
        <v>44475</v>
      </c>
      <c r="G340">
        <v>13</v>
      </c>
      <c r="H340">
        <v>13.9</v>
      </c>
      <c r="I340" t="s">
        <v>65</v>
      </c>
      <c r="J340" t="s">
        <v>112</v>
      </c>
      <c r="K340" t="s">
        <v>340</v>
      </c>
      <c r="L340">
        <v>7208.39</v>
      </c>
      <c r="M340" t="s">
        <v>68</v>
      </c>
      <c r="N340" t="s">
        <v>53</v>
      </c>
      <c r="O340" t="s">
        <v>99</v>
      </c>
      <c r="P340" t="s">
        <v>184</v>
      </c>
      <c r="Q340" t="s">
        <v>146</v>
      </c>
      <c r="R340" t="s">
        <v>809</v>
      </c>
      <c r="S340" t="s">
        <v>73</v>
      </c>
      <c r="T340" t="s">
        <v>162</v>
      </c>
      <c r="U340" t="s">
        <v>213</v>
      </c>
      <c r="V340">
        <v>6704</v>
      </c>
      <c r="W340">
        <v>3840</v>
      </c>
      <c r="X340">
        <v>19.399999999999999</v>
      </c>
      <c r="Y340">
        <v>13.9</v>
      </c>
      <c r="Z340">
        <v>5355.4</v>
      </c>
      <c r="AB340">
        <v>27.31</v>
      </c>
      <c r="AC340">
        <v>146255.97</v>
      </c>
      <c r="AD340">
        <v>2249053.7799999998</v>
      </c>
      <c r="AE340">
        <v>174.28</v>
      </c>
      <c r="AF340">
        <v>391965092.77999997</v>
      </c>
      <c r="AG340">
        <v>218909.99</v>
      </c>
      <c r="AH340">
        <v>0</v>
      </c>
      <c r="AI340">
        <v>0</v>
      </c>
      <c r="AJ340">
        <v>20.86</v>
      </c>
      <c r="AK340">
        <v>0</v>
      </c>
      <c r="AL340">
        <v>0.223</v>
      </c>
      <c r="AM340">
        <v>5015.3900000000003</v>
      </c>
      <c r="AN340">
        <v>433.3</v>
      </c>
      <c r="AO340">
        <v>561.48</v>
      </c>
      <c r="AP340">
        <v>243289.28</v>
      </c>
      <c r="AQ340">
        <v>613470.63</v>
      </c>
      <c r="AR340" t="s">
        <v>61</v>
      </c>
      <c r="AS340" t="s">
        <v>61</v>
      </c>
      <c r="AT340" t="s">
        <v>62</v>
      </c>
      <c r="AU340" t="s">
        <v>117</v>
      </c>
    </row>
    <row r="341" spans="1:47" x14ac:dyDescent="0.25">
      <c r="A341" t="s">
        <v>810</v>
      </c>
      <c r="B341">
        <v>2024</v>
      </c>
      <c r="C341">
        <v>5</v>
      </c>
      <c r="D341" t="s">
        <v>77</v>
      </c>
      <c r="E341" s="1">
        <v>45418</v>
      </c>
      <c r="F341" s="1">
        <v>45426</v>
      </c>
      <c r="G341">
        <v>8</v>
      </c>
      <c r="H341">
        <v>4.3</v>
      </c>
      <c r="I341" t="s">
        <v>49</v>
      </c>
      <c r="J341" t="s">
        <v>50</v>
      </c>
      <c r="K341" t="s">
        <v>51</v>
      </c>
      <c r="L341">
        <v>2709</v>
      </c>
      <c r="M341" t="s">
        <v>98</v>
      </c>
      <c r="N341" t="s">
        <v>81</v>
      </c>
      <c r="O341" t="s">
        <v>91</v>
      </c>
      <c r="P341" t="s">
        <v>71</v>
      </c>
      <c r="Q341" t="s">
        <v>70</v>
      </c>
      <c r="R341" t="s">
        <v>811</v>
      </c>
      <c r="S341" t="s">
        <v>170</v>
      </c>
      <c r="T341" t="s">
        <v>86</v>
      </c>
      <c r="U341" t="s">
        <v>228</v>
      </c>
      <c r="V341">
        <v>67235</v>
      </c>
      <c r="W341">
        <v>47669</v>
      </c>
      <c r="X341">
        <v>17.600000000000001</v>
      </c>
      <c r="Y341">
        <v>15.3</v>
      </c>
      <c r="Z341">
        <v>62062.61</v>
      </c>
      <c r="AB341">
        <v>25.25</v>
      </c>
      <c r="AC341">
        <v>1567080.9</v>
      </c>
      <c r="AD341">
        <v>3355725.32</v>
      </c>
      <c r="AE341">
        <v>277.35000000000002</v>
      </c>
      <c r="AF341">
        <v>930710417.5</v>
      </c>
      <c r="AG341">
        <v>83773.95</v>
      </c>
      <c r="AH341">
        <v>1</v>
      </c>
      <c r="AI341">
        <v>22726.55</v>
      </c>
      <c r="AJ341">
        <v>2.61</v>
      </c>
      <c r="AK341">
        <v>87584.43</v>
      </c>
      <c r="AL341">
        <v>9.4E-2</v>
      </c>
      <c r="AM341">
        <v>3154.38</v>
      </c>
      <c r="AN341">
        <v>289</v>
      </c>
      <c r="AO341">
        <v>536.9</v>
      </c>
      <c r="AP341">
        <v>155164.1</v>
      </c>
      <c r="AQ341">
        <v>1831899.88</v>
      </c>
      <c r="AR341" t="s">
        <v>61</v>
      </c>
      <c r="AS341" t="s">
        <v>61</v>
      </c>
      <c r="AT341" t="s">
        <v>62</v>
      </c>
      <c r="AU341" t="s">
        <v>63</v>
      </c>
    </row>
    <row r="342" spans="1:47" x14ac:dyDescent="0.25">
      <c r="A342" t="s">
        <v>812</v>
      </c>
      <c r="B342">
        <v>2022</v>
      </c>
      <c r="C342">
        <v>2</v>
      </c>
      <c r="D342" t="s">
        <v>48</v>
      </c>
      <c r="E342" s="1">
        <v>44619</v>
      </c>
      <c r="F342" s="1">
        <v>44635</v>
      </c>
      <c r="G342">
        <v>16</v>
      </c>
      <c r="H342">
        <v>15.2</v>
      </c>
      <c r="I342" t="s">
        <v>65</v>
      </c>
      <c r="J342" t="s">
        <v>112</v>
      </c>
      <c r="K342" t="s">
        <v>126</v>
      </c>
      <c r="L342">
        <v>2701.12</v>
      </c>
      <c r="M342" t="s">
        <v>90</v>
      </c>
      <c r="N342" t="s">
        <v>53</v>
      </c>
      <c r="O342" t="s">
        <v>91</v>
      </c>
      <c r="P342" t="s">
        <v>70</v>
      </c>
      <c r="Q342" t="s">
        <v>83</v>
      </c>
      <c r="R342" t="s">
        <v>338</v>
      </c>
      <c r="S342" t="s">
        <v>130</v>
      </c>
      <c r="T342" t="s">
        <v>131</v>
      </c>
      <c r="U342" t="s">
        <v>75</v>
      </c>
      <c r="V342">
        <v>68403</v>
      </c>
      <c r="W342">
        <v>49044</v>
      </c>
      <c r="X342">
        <v>15.6</v>
      </c>
      <c r="Y342">
        <v>11.7</v>
      </c>
      <c r="Z342">
        <v>53201.35</v>
      </c>
      <c r="AB342">
        <v>22.99</v>
      </c>
      <c r="AC342">
        <v>1223099.04</v>
      </c>
      <c r="AD342">
        <v>12106499.210000001</v>
      </c>
      <c r="AE342">
        <v>218.28</v>
      </c>
      <c r="AF342">
        <v>2642606647.5599999</v>
      </c>
      <c r="AG342">
        <v>162122.85999999999</v>
      </c>
      <c r="AH342">
        <v>0</v>
      </c>
      <c r="AI342">
        <v>0</v>
      </c>
      <c r="AJ342">
        <v>2.81</v>
      </c>
      <c r="AK342">
        <v>0</v>
      </c>
      <c r="AL342">
        <v>0.27100000000000002</v>
      </c>
      <c r="AM342">
        <v>32808.61</v>
      </c>
      <c r="AN342">
        <v>649</v>
      </c>
      <c r="AO342">
        <v>486.38</v>
      </c>
      <c r="AP342">
        <v>315660.62</v>
      </c>
      <c r="AQ342">
        <v>1733691.13</v>
      </c>
      <c r="AR342" t="s">
        <v>61</v>
      </c>
      <c r="AS342" t="s">
        <v>61</v>
      </c>
      <c r="AT342" t="s">
        <v>62</v>
      </c>
      <c r="AU342" t="s">
        <v>63</v>
      </c>
    </row>
    <row r="343" spans="1:47" x14ac:dyDescent="0.25">
      <c r="A343" t="s">
        <v>813</v>
      </c>
      <c r="B343">
        <v>2023</v>
      </c>
      <c r="C343">
        <v>12</v>
      </c>
      <c r="D343" t="s">
        <v>119</v>
      </c>
      <c r="E343" s="1">
        <v>45265</v>
      </c>
      <c r="F343" s="1">
        <v>45289</v>
      </c>
      <c r="G343">
        <v>24</v>
      </c>
      <c r="H343">
        <v>20.5</v>
      </c>
      <c r="I343" t="s">
        <v>49</v>
      </c>
      <c r="J343" t="s">
        <v>112</v>
      </c>
      <c r="K343" t="s">
        <v>340</v>
      </c>
      <c r="L343">
        <v>7208.39</v>
      </c>
      <c r="M343" t="s">
        <v>68</v>
      </c>
      <c r="N343" t="s">
        <v>69</v>
      </c>
      <c r="O343" t="s">
        <v>54</v>
      </c>
      <c r="P343" t="s">
        <v>257</v>
      </c>
      <c r="Q343" t="s">
        <v>70</v>
      </c>
      <c r="R343" t="s">
        <v>814</v>
      </c>
      <c r="S343" t="s">
        <v>73</v>
      </c>
      <c r="T343" t="s">
        <v>162</v>
      </c>
      <c r="U343" t="s">
        <v>213</v>
      </c>
      <c r="V343">
        <v>18432</v>
      </c>
      <c r="W343">
        <v>13729</v>
      </c>
      <c r="X343">
        <v>21.1</v>
      </c>
      <c r="Y343">
        <v>13.9</v>
      </c>
      <c r="Z343">
        <v>14969.74</v>
      </c>
      <c r="AB343">
        <v>20.7</v>
      </c>
      <c r="AC343">
        <v>309873.62</v>
      </c>
      <c r="AD343">
        <v>8251620.0800000001</v>
      </c>
      <c r="AE343">
        <v>289.31</v>
      </c>
      <c r="AF343">
        <v>2387276205.3400002</v>
      </c>
      <c r="AG343">
        <v>20791.439999999999</v>
      </c>
      <c r="AH343">
        <v>0</v>
      </c>
      <c r="AI343">
        <v>0</v>
      </c>
      <c r="AJ343">
        <v>1.63</v>
      </c>
      <c r="AK343">
        <v>134501.41</v>
      </c>
      <c r="AL343">
        <v>0.29699999999999999</v>
      </c>
      <c r="AM343">
        <v>24507.31</v>
      </c>
      <c r="AN343">
        <v>981.4</v>
      </c>
      <c r="AO343">
        <v>401.34</v>
      </c>
      <c r="AP343">
        <v>393875.08</v>
      </c>
      <c r="AQ343">
        <v>749047.45</v>
      </c>
      <c r="AR343" t="s">
        <v>61</v>
      </c>
      <c r="AS343" t="s">
        <v>61</v>
      </c>
      <c r="AT343" t="s">
        <v>62</v>
      </c>
      <c r="AU343" t="s">
        <v>63</v>
      </c>
    </row>
    <row r="344" spans="1:47" x14ac:dyDescent="0.25">
      <c r="A344" t="s">
        <v>815</v>
      </c>
      <c r="B344">
        <v>2020</v>
      </c>
      <c r="C344">
        <v>7</v>
      </c>
      <c r="D344" t="s">
        <v>89</v>
      </c>
      <c r="E344" s="1">
        <v>44037</v>
      </c>
      <c r="F344" s="1">
        <v>44045</v>
      </c>
      <c r="G344">
        <v>8</v>
      </c>
      <c r="H344">
        <v>10.4</v>
      </c>
      <c r="I344" t="s">
        <v>65</v>
      </c>
      <c r="J344" t="s">
        <v>50</v>
      </c>
      <c r="K344" t="s">
        <v>51</v>
      </c>
      <c r="L344">
        <v>2709</v>
      </c>
      <c r="M344" t="s">
        <v>114</v>
      </c>
      <c r="N344" t="s">
        <v>69</v>
      </c>
      <c r="O344" t="s">
        <v>91</v>
      </c>
      <c r="P344" t="s">
        <v>92</v>
      </c>
      <c r="Q344" t="s">
        <v>150</v>
      </c>
      <c r="R344" t="s">
        <v>816</v>
      </c>
      <c r="S344" t="s">
        <v>170</v>
      </c>
      <c r="T344" t="s">
        <v>74</v>
      </c>
      <c r="U344" t="s">
        <v>143</v>
      </c>
      <c r="V344">
        <v>115331</v>
      </c>
      <c r="W344">
        <v>73278</v>
      </c>
      <c r="X344">
        <v>2.2999999999999998</v>
      </c>
      <c r="Y344">
        <v>11.9</v>
      </c>
      <c r="Z344">
        <v>99011.23</v>
      </c>
      <c r="AB344">
        <v>34.53</v>
      </c>
      <c r="AC344">
        <v>3418857.77</v>
      </c>
      <c r="AD344">
        <v>9464483.4800000004</v>
      </c>
      <c r="AE344">
        <v>162.38999999999999</v>
      </c>
      <c r="AF344">
        <v>1536937472.3199999</v>
      </c>
      <c r="AG344">
        <v>24387.77</v>
      </c>
      <c r="AH344">
        <v>2.1</v>
      </c>
      <c r="AI344">
        <v>56575</v>
      </c>
      <c r="AJ344">
        <v>23.21</v>
      </c>
      <c r="AK344">
        <v>0</v>
      </c>
      <c r="AL344">
        <v>0.24199999999999999</v>
      </c>
      <c r="AM344">
        <v>22904.05</v>
      </c>
      <c r="AO344">
        <v>376.42</v>
      </c>
      <c r="AP344">
        <v>108446.6</v>
      </c>
      <c r="AQ344">
        <v>3631171.19</v>
      </c>
      <c r="AR344" t="s">
        <v>61</v>
      </c>
      <c r="AS344" t="s">
        <v>61</v>
      </c>
      <c r="AT344" t="s">
        <v>62</v>
      </c>
      <c r="AU344" t="s">
        <v>63</v>
      </c>
    </row>
    <row r="345" spans="1:47" x14ac:dyDescent="0.25">
      <c r="A345" t="s">
        <v>817</v>
      </c>
      <c r="B345">
        <v>2025</v>
      </c>
      <c r="C345">
        <v>12</v>
      </c>
      <c r="D345" t="s">
        <v>119</v>
      </c>
      <c r="E345" s="1">
        <v>46016</v>
      </c>
      <c r="F345" s="1">
        <v>46025</v>
      </c>
      <c r="G345">
        <v>9</v>
      </c>
      <c r="H345">
        <v>3.5</v>
      </c>
      <c r="I345" t="s">
        <v>65</v>
      </c>
      <c r="J345" t="s">
        <v>78</v>
      </c>
      <c r="K345" t="s">
        <v>79</v>
      </c>
      <c r="L345">
        <v>1005.9</v>
      </c>
      <c r="M345" t="s">
        <v>90</v>
      </c>
      <c r="N345" t="s">
        <v>106</v>
      </c>
      <c r="O345" t="s">
        <v>107</v>
      </c>
      <c r="P345" t="s">
        <v>82</v>
      </c>
      <c r="Q345" t="s">
        <v>164</v>
      </c>
      <c r="R345" t="s">
        <v>530</v>
      </c>
      <c r="S345" t="s">
        <v>85</v>
      </c>
      <c r="T345" t="s">
        <v>131</v>
      </c>
      <c r="U345" t="s">
        <v>75</v>
      </c>
      <c r="V345">
        <v>70328</v>
      </c>
      <c r="W345">
        <v>43120</v>
      </c>
      <c r="X345">
        <v>7.4</v>
      </c>
      <c r="Y345">
        <v>13.6</v>
      </c>
      <c r="Z345">
        <v>57231.91</v>
      </c>
      <c r="AB345">
        <v>23.88</v>
      </c>
      <c r="AC345">
        <v>1366698.01</v>
      </c>
      <c r="AD345">
        <v>41783872.850000001</v>
      </c>
      <c r="AE345">
        <v>278.55</v>
      </c>
      <c r="AF345">
        <v>11638897782.370001</v>
      </c>
      <c r="AG345">
        <v>175390.26</v>
      </c>
      <c r="AH345">
        <v>0</v>
      </c>
      <c r="AI345">
        <v>0</v>
      </c>
      <c r="AJ345">
        <v>16.39</v>
      </c>
      <c r="AK345">
        <v>0</v>
      </c>
      <c r="AL345">
        <v>6.2E-2</v>
      </c>
      <c r="AM345">
        <v>25906</v>
      </c>
      <c r="AN345">
        <v>448.1</v>
      </c>
      <c r="AO345">
        <v>706.33</v>
      </c>
      <c r="AP345">
        <v>316506.46999999997</v>
      </c>
      <c r="AQ345">
        <v>1884500.74</v>
      </c>
      <c r="AR345" t="s">
        <v>61</v>
      </c>
      <c r="AS345" t="s">
        <v>61</v>
      </c>
      <c r="AT345" t="s">
        <v>62</v>
      </c>
      <c r="AU345" t="s">
        <v>63</v>
      </c>
    </row>
    <row r="346" spans="1:47" x14ac:dyDescent="0.25">
      <c r="A346" t="s">
        <v>818</v>
      </c>
      <c r="B346">
        <v>2022</v>
      </c>
      <c r="C346">
        <v>1</v>
      </c>
      <c r="D346" t="s">
        <v>48</v>
      </c>
      <c r="E346" s="1">
        <v>44582</v>
      </c>
      <c r="F346" s="1">
        <v>44597</v>
      </c>
      <c r="G346">
        <v>15</v>
      </c>
      <c r="H346">
        <v>4.8</v>
      </c>
      <c r="I346" t="s">
        <v>65</v>
      </c>
      <c r="J346" t="s">
        <v>50</v>
      </c>
      <c r="K346" t="s">
        <v>145</v>
      </c>
      <c r="L346">
        <v>2710.19</v>
      </c>
      <c r="M346" t="s">
        <v>90</v>
      </c>
      <c r="N346" t="s">
        <v>168</v>
      </c>
      <c r="O346" t="s">
        <v>91</v>
      </c>
      <c r="P346" t="s">
        <v>184</v>
      </c>
      <c r="Q346" t="s">
        <v>204</v>
      </c>
      <c r="R346" t="s">
        <v>819</v>
      </c>
      <c r="S346" t="s">
        <v>170</v>
      </c>
      <c r="T346" t="s">
        <v>86</v>
      </c>
      <c r="U346" t="s">
        <v>110</v>
      </c>
      <c r="V346">
        <v>110354</v>
      </c>
      <c r="W346">
        <v>72846</v>
      </c>
      <c r="X346">
        <v>6.8</v>
      </c>
      <c r="Y346">
        <v>14.9</v>
      </c>
      <c r="Z346">
        <v>86942.27</v>
      </c>
      <c r="AB346">
        <v>33.369999999999997</v>
      </c>
      <c r="AC346">
        <v>2901263.55</v>
      </c>
      <c r="AD346">
        <v>32105172.039999999</v>
      </c>
      <c r="AE346">
        <v>216.71</v>
      </c>
      <c r="AF346">
        <v>6957511832.79</v>
      </c>
      <c r="AG346">
        <v>207995.96</v>
      </c>
      <c r="AH346">
        <v>0</v>
      </c>
      <c r="AI346">
        <v>0</v>
      </c>
      <c r="AJ346">
        <v>2.5499999999999998</v>
      </c>
      <c r="AK346">
        <v>0</v>
      </c>
      <c r="AL346">
        <v>0.32300000000000001</v>
      </c>
      <c r="AM346">
        <v>103699.71</v>
      </c>
      <c r="AN346">
        <v>681</v>
      </c>
      <c r="AO346">
        <v>369.51</v>
      </c>
      <c r="AP346">
        <v>251636.31</v>
      </c>
      <c r="AQ346">
        <v>3464595.53</v>
      </c>
      <c r="AR346" t="s">
        <v>61</v>
      </c>
      <c r="AS346" t="s">
        <v>61</v>
      </c>
      <c r="AT346" t="s">
        <v>62</v>
      </c>
      <c r="AU346" t="s">
        <v>63</v>
      </c>
    </row>
    <row r="347" spans="1:47" x14ac:dyDescent="0.25">
      <c r="A347" t="s">
        <v>820</v>
      </c>
      <c r="B347">
        <v>2021</v>
      </c>
      <c r="C347">
        <v>3</v>
      </c>
      <c r="D347" t="s">
        <v>48</v>
      </c>
      <c r="E347" s="1">
        <v>44269</v>
      </c>
      <c r="F347" s="1">
        <v>44291</v>
      </c>
      <c r="G347">
        <v>22</v>
      </c>
      <c r="H347">
        <v>4.7</v>
      </c>
      <c r="I347" t="s">
        <v>49</v>
      </c>
      <c r="J347" t="s">
        <v>134</v>
      </c>
      <c r="K347" t="s">
        <v>135</v>
      </c>
      <c r="L347">
        <v>9999.0098999999991</v>
      </c>
      <c r="M347" t="s">
        <v>52</v>
      </c>
      <c r="N347" t="s">
        <v>69</v>
      </c>
      <c r="O347" t="s">
        <v>189</v>
      </c>
      <c r="P347" t="s">
        <v>83</v>
      </c>
      <c r="Q347" t="s">
        <v>226</v>
      </c>
      <c r="R347" t="s">
        <v>569</v>
      </c>
      <c r="S347" t="s">
        <v>137</v>
      </c>
      <c r="T347" t="s">
        <v>131</v>
      </c>
      <c r="U347" t="s">
        <v>110</v>
      </c>
      <c r="V347">
        <v>15505</v>
      </c>
      <c r="W347">
        <v>9111</v>
      </c>
      <c r="X347">
        <v>5.5</v>
      </c>
      <c r="Y347">
        <v>15</v>
      </c>
      <c r="Z347">
        <v>12968.47</v>
      </c>
      <c r="AB347">
        <v>26.46</v>
      </c>
      <c r="AC347">
        <v>343145.72</v>
      </c>
      <c r="AD347">
        <v>7886904.7199999997</v>
      </c>
      <c r="AE347">
        <v>170.46</v>
      </c>
      <c r="AF347">
        <v>1344401778.5699999</v>
      </c>
      <c r="AG347">
        <v>36468.01</v>
      </c>
      <c r="AH347">
        <v>0</v>
      </c>
      <c r="AI347">
        <v>0</v>
      </c>
      <c r="AJ347">
        <v>1.43</v>
      </c>
      <c r="AK347">
        <v>112782.74</v>
      </c>
      <c r="AL347">
        <v>0.22600000000000001</v>
      </c>
      <c r="AM347">
        <v>17824.400000000001</v>
      </c>
      <c r="AN347">
        <v>345.4</v>
      </c>
      <c r="AO347">
        <v>369.6</v>
      </c>
      <c r="AP347">
        <v>127659.84</v>
      </c>
      <c r="AQ347">
        <v>525097.97</v>
      </c>
      <c r="AR347" t="s">
        <v>61</v>
      </c>
      <c r="AS347" t="s">
        <v>61</v>
      </c>
      <c r="AT347" t="s">
        <v>62</v>
      </c>
      <c r="AU347" t="s">
        <v>63</v>
      </c>
    </row>
    <row r="348" spans="1:47" x14ac:dyDescent="0.25">
      <c r="A348" t="s">
        <v>821</v>
      </c>
      <c r="B348">
        <v>2024</v>
      </c>
      <c r="C348">
        <v>10</v>
      </c>
      <c r="D348" t="s">
        <v>119</v>
      </c>
      <c r="E348" s="1">
        <v>45596</v>
      </c>
      <c r="F348" s="1">
        <v>45614</v>
      </c>
      <c r="G348">
        <v>18</v>
      </c>
      <c r="H348">
        <v>8</v>
      </c>
      <c r="I348" t="s">
        <v>49</v>
      </c>
      <c r="J348" t="s">
        <v>50</v>
      </c>
      <c r="K348" t="s">
        <v>223</v>
      </c>
      <c r="L348">
        <v>2710.1109999999999</v>
      </c>
      <c r="M348" t="s">
        <v>80</v>
      </c>
      <c r="N348" t="s">
        <v>69</v>
      </c>
      <c r="O348" t="s">
        <v>54</v>
      </c>
      <c r="P348" t="s">
        <v>164</v>
      </c>
      <c r="Q348" t="s">
        <v>184</v>
      </c>
      <c r="R348" t="s">
        <v>822</v>
      </c>
      <c r="S348" t="s">
        <v>123</v>
      </c>
      <c r="T348" t="s">
        <v>187</v>
      </c>
      <c r="U348" t="s">
        <v>60</v>
      </c>
      <c r="V348">
        <v>56550</v>
      </c>
      <c r="W348">
        <v>33431</v>
      </c>
      <c r="X348">
        <v>17.2</v>
      </c>
      <c r="Y348">
        <v>14.1</v>
      </c>
      <c r="Z348">
        <v>45774.66</v>
      </c>
      <c r="AB348">
        <v>39.04</v>
      </c>
      <c r="AC348">
        <v>1787042.73</v>
      </c>
      <c r="AD348">
        <v>27193352.27</v>
      </c>
      <c r="AE348">
        <v>276.5</v>
      </c>
      <c r="AF348">
        <v>7518961902.6499996</v>
      </c>
      <c r="AG348">
        <v>155141.43</v>
      </c>
      <c r="AH348">
        <v>1.6</v>
      </c>
      <c r="AI348">
        <v>37888.660000000003</v>
      </c>
      <c r="AJ348">
        <v>3.15</v>
      </c>
      <c r="AK348">
        <v>856590.6</v>
      </c>
      <c r="AL348">
        <v>8.8999999999999996E-2</v>
      </c>
      <c r="AM348">
        <v>24202.080000000002</v>
      </c>
      <c r="AN348">
        <v>888.2</v>
      </c>
      <c r="AO348">
        <v>735.09</v>
      </c>
      <c r="AP348">
        <v>652906.93999999994</v>
      </c>
      <c r="AQ348">
        <v>2657181.84</v>
      </c>
      <c r="AR348" t="s">
        <v>61</v>
      </c>
      <c r="AS348" t="s">
        <v>61</v>
      </c>
      <c r="AT348" t="s">
        <v>62</v>
      </c>
      <c r="AU348" t="s">
        <v>63</v>
      </c>
    </row>
    <row r="349" spans="1:47" x14ac:dyDescent="0.25">
      <c r="A349" t="s">
        <v>823</v>
      </c>
      <c r="B349">
        <v>2021</v>
      </c>
      <c r="C349">
        <v>2</v>
      </c>
      <c r="D349" t="s">
        <v>48</v>
      </c>
      <c r="E349" s="1">
        <v>44230</v>
      </c>
      <c r="F349" s="1">
        <v>44256</v>
      </c>
      <c r="G349">
        <v>26</v>
      </c>
      <c r="I349" t="s">
        <v>65</v>
      </c>
      <c r="J349" t="s">
        <v>66</v>
      </c>
      <c r="K349" t="s">
        <v>245</v>
      </c>
      <c r="L349">
        <v>8905.9</v>
      </c>
      <c r="M349" t="s">
        <v>114</v>
      </c>
      <c r="N349" t="s">
        <v>81</v>
      </c>
      <c r="O349" t="s">
        <v>54</v>
      </c>
      <c r="P349" t="s">
        <v>56</v>
      </c>
      <c r="Q349" t="s">
        <v>131</v>
      </c>
      <c r="R349" t="s">
        <v>197</v>
      </c>
      <c r="S349" t="s">
        <v>137</v>
      </c>
      <c r="T349" t="s">
        <v>86</v>
      </c>
      <c r="U349" t="s">
        <v>213</v>
      </c>
      <c r="V349">
        <v>12663</v>
      </c>
      <c r="W349">
        <v>9077</v>
      </c>
      <c r="X349">
        <v>17.899999999999999</v>
      </c>
      <c r="Y349">
        <v>11.7</v>
      </c>
      <c r="Z349">
        <v>10168.51</v>
      </c>
      <c r="AB349">
        <v>18.079999999999998</v>
      </c>
      <c r="AC349">
        <v>183846.66</v>
      </c>
      <c r="AD349">
        <v>4017476.62</v>
      </c>
      <c r="AE349">
        <v>173.13</v>
      </c>
      <c r="AF349">
        <v>695545727.22000003</v>
      </c>
      <c r="AG349">
        <v>151007.76999999999</v>
      </c>
      <c r="AH349">
        <v>2.6</v>
      </c>
      <c r="AI349">
        <v>64203.61</v>
      </c>
      <c r="AJ349">
        <v>18.690000000000001</v>
      </c>
      <c r="AK349">
        <v>0</v>
      </c>
      <c r="AL349">
        <v>0.30499999999999999</v>
      </c>
      <c r="AM349">
        <v>12253.3</v>
      </c>
      <c r="AN349">
        <v>1056.0999999999999</v>
      </c>
      <c r="AO349">
        <v>475.66</v>
      </c>
      <c r="AP349">
        <v>502344.53</v>
      </c>
      <c r="AQ349">
        <v>913655.87</v>
      </c>
      <c r="AR349" t="s">
        <v>61</v>
      </c>
      <c r="AS349" t="s">
        <v>61</v>
      </c>
      <c r="AT349" t="s">
        <v>62</v>
      </c>
      <c r="AU349" t="s">
        <v>63</v>
      </c>
    </row>
    <row r="350" spans="1:47" x14ac:dyDescent="0.25">
      <c r="A350" t="s">
        <v>824</v>
      </c>
      <c r="B350">
        <v>2021</v>
      </c>
      <c r="C350">
        <v>8</v>
      </c>
      <c r="D350" t="s">
        <v>89</v>
      </c>
      <c r="E350" s="1">
        <v>44431</v>
      </c>
      <c r="F350" s="1">
        <v>44440</v>
      </c>
      <c r="G350">
        <v>9</v>
      </c>
      <c r="H350">
        <v>16.2</v>
      </c>
      <c r="I350" t="s">
        <v>49</v>
      </c>
      <c r="J350" t="s">
        <v>50</v>
      </c>
      <c r="K350" t="s">
        <v>120</v>
      </c>
      <c r="L350">
        <v>2710.1921000000002</v>
      </c>
      <c r="M350" t="s">
        <v>80</v>
      </c>
      <c r="N350" t="s">
        <v>168</v>
      </c>
      <c r="O350" t="s">
        <v>189</v>
      </c>
      <c r="P350" t="s">
        <v>204</v>
      </c>
      <c r="Q350" t="s">
        <v>70</v>
      </c>
      <c r="R350" t="s">
        <v>687</v>
      </c>
      <c r="S350" t="s">
        <v>142</v>
      </c>
      <c r="T350" t="s">
        <v>131</v>
      </c>
      <c r="U350" t="s">
        <v>87</v>
      </c>
      <c r="V350">
        <v>80697</v>
      </c>
      <c r="W350">
        <v>46711</v>
      </c>
      <c r="X350">
        <v>6.1</v>
      </c>
      <c r="Y350">
        <v>10.9</v>
      </c>
      <c r="Z350">
        <v>63108.7</v>
      </c>
      <c r="AB350">
        <v>13.1</v>
      </c>
      <c r="AC350">
        <v>826723.97</v>
      </c>
      <c r="AD350">
        <v>51863360.75</v>
      </c>
      <c r="AE350">
        <v>166.67</v>
      </c>
      <c r="AF350">
        <v>8644066336.2000008</v>
      </c>
      <c r="AG350">
        <v>182371.75</v>
      </c>
      <c r="AH350">
        <v>0</v>
      </c>
      <c r="AI350">
        <v>0</v>
      </c>
      <c r="AJ350">
        <v>12.52</v>
      </c>
      <c r="AK350">
        <v>6493292.7699999996</v>
      </c>
      <c r="AL350">
        <v>0.32400000000000001</v>
      </c>
      <c r="AM350">
        <v>168037.29</v>
      </c>
      <c r="AN350">
        <v>367.5</v>
      </c>
      <c r="AO350">
        <v>443.15</v>
      </c>
      <c r="AP350">
        <v>162857.62</v>
      </c>
      <c r="AQ350">
        <v>1339990.6299999999</v>
      </c>
      <c r="AR350" t="s">
        <v>61</v>
      </c>
      <c r="AS350" t="s">
        <v>61</v>
      </c>
      <c r="AT350" t="s">
        <v>62</v>
      </c>
      <c r="AU350" t="s">
        <v>63</v>
      </c>
    </row>
    <row r="351" spans="1:47" x14ac:dyDescent="0.25">
      <c r="A351" t="s">
        <v>825</v>
      </c>
      <c r="B351">
        <v>2025</v>
      </c>
      <c r="C351">
        <v>9</v>
      </c>
      <c r="D351" t="s">
        <v>89</v>
      </c>
      <c r="E351" s="1">
        <v>45921</v>
      </c>
      <c r="F351" s="1">
        <v>45940</v>
      </c>
      <c r="G351">
        <v>19</v>
      </c>
      <c r="H351">
        <v>6.9</v>
      </c>
      <c r="I351" t="s">
        <v>49</v>
      </c>
      <c r="J351" t="s">
        <v>78</v>
      </c>
      <c r="K351" t="s">
        <v>315</v>
      </c>
      <c r="L351">
        <v>1511.9</v>
      </c>
      <c r="M351" t="s">
        <v>98</v>
      </c>
      <c r="N351" t="s">
        <v>168</v>
      </c>
      <c r="O351" t="s">
        <v>54</v>
      </c>
      <c r="P351" t="s">
        <v>108</v>
      </c>
      <c r="Q351" t="s">
        <v>70</v>
      </c>
      <c r="R351" t="s">
        <v>826</v>
      </c>
      <c r="S351" t="s">
        <v>85</v>
      </c>
      <c r="T351" t="s">
        <v>59</v>
      </c>
      <c r="U351" t="s">
        <v>259</v>
      </c>
      <c r="V351">
        <v>39594</v>
      </c>
      <c r="W351">
        <v>24090</v>
      </c>
      <c r="X351">
        <v>24.6</v>
      </c>
      <c r="Y351">
        <v>11.5</v>
      </c>
      <c r="Z351">
        <v>34389.29</v>
      </c>
      <c r="AB351">
        <v>34.549999999999997</v>
      </c>
      <c r="AC351">
        <v>1188149.97</v>
      </c>
      <c r="AD351">
        <v>36966767.289999999</v>
      </c>
      <c r="AE351">
        <v>282.55</v>
      </c>
      <c r="AF351">
        <v>10444960097.790001</v>
      </c>
      <c r="AG351">
        <v>87723.71</v>
      </c>
      <c r="AH351">
        <v>0</v>
      </c>
      <c r="AI351">
        <v>0</v>
      </c>
      <c r="AJ351">
        <v>8.86</v>
      </c>
      <c r="AK351">
        <v>3275255.58</v>
      </c>
      <c r="AL351">
        <v>0.219</v>
      </c>
      <c r="AM351">
        <v>80957.22</v>
      </c>
      <c r="AN351">
        <v>980.6</v>
      </c>
      <c r="AO351">
        <v>456.27</v>
      </c>
      <c r="AP351">
        <v>447418.36</v>
      </c>
      <c r="AQ351">
        <v>1804249.26</v>
      </c>
      <c r="AR351" t="s">
        <v>124</v>
      </c>
      <c r="AS351" t="s">
        <v>61</v>
      </c>
      <c r="AT351" t="s">
        <v>62</v>
      </c>
      <c r="AU351" t="s">
        <v>63</v>
      </c>
    </row>
    <row r="352" spans="1:47" x14ac:dyDescent="0.25">
      <c r="A352" t="s">
        <v>827</v>
      </c>
      <c r="B352">
        <v>2023</v>
      </c>
      <c r="C352">
        <v>7</v>
      </c>
      <c r="D352" t="s">
        <v>89</v>
      </c>
      <c r="E352" s="1">
        <v>45134</v>
      </c>
      <c r="F352" s="1">
        <v>45151</v>
      </c>
      <c r="G352">
        <v>17</v>
      </c>
      <c r="H352">
        <v>7.1</v>
      </c>
      <c r="I352" t="s">
        <v>65</v>
      </c>
      <c r="J352" t="s">
        <v>239</v>
      </c>
      <c r="K352" t="s">
        <v>270</v>
      </c>
      <c r="L352">
        <v>2710.1990999999998</v>
      </c>
      <c r="M352" t="s">
        <v>52</v>
      </c>
      <c r="N352" t="s">
        <v>168</v>
      </c>
      <c r="O352" t="s">
        <v>189</v>
      </c>
      <c r="P352" t="s">
        <v>92</v>
      </c>
      <c r="Q352" t="s">
        <v>159</v>
      </c>
      <c r="R352" t="s">
        <v>828</v>
      </c>
      <c r="S352" t="s">
        <v>142</v>
      </c>
      <c r="T352" t="s">
        <v>187</v>
      </c>
      <c r="U352" t="s">
        <v>143</v>
      </c>
      <c r="V352">
        <v>73532</v>
      </c>
      <c r="W352">
        <v>43211</v>
      </c>
      <c r="X352">
        <v>8.1999999999999993</v>
      </c>
      <c r="Y352">
        <v>10.6</v>
      </c>
      <c r="Z352">
        <v>60311.71</v>
      </c>
      <c r="AB352">
        <v>15.41</v>
      </c>
      <c r="AC352">
        <v>929403.45</v>
      </c>
      <c r="AD352">
        <v>53732305.560000002</v>
      </c>
      <c r="AE352">
        <v>289.07</v>
      </c>
      <c r="AF352">
        <v>15532397568.23</v>
      </c>
      <c r="AG352">
        <v>54656.12</v>
      </c>
      <c r="AH352">
        <v>0.4</v>
      </c>
      <c r="AI352">
        <v>13413.72</v>
      </c>
      <c r="AJ352">
        <v>2.33</v>
      </c>
      <c r="AK352">
        <v>0</v>
      </c>
      <c r="AL352">
        <v>9.2999999999999999E-2</v>
      </c>
      <c r="AM352">
        <v>49971.040000000001</v>
      </c>
      <c r="AN352">
        <v>542.6</v>
      </c>
      <c r="AO352">
        <v>668.23</v>
      </c>
      <c r="AP352">
        <v>362581.6</v>
      </c>
      <c r="AQ352">
        <v>1410025.93</v>
      </c>
      <c r="AR352" t="s">
        <v>61</v>
      </c>
      <c r="AS352" t="s">
        <v>61</v>
      </c>
      <c r="AT352" t="s">
        <v>62</v>
      </c>
      <c r="AU352" t="s">
        <v>63</v>
      </c>
    </row>
    <row r="353" spans="1:47" x14ac:dyDescent="0.25">
      <c r="A353" t="s">
        <v>829</v>
      </c>
      <c r="B353">
        <v>2020</v>
      </c>
      <c r="C353">
        <v>2</v>
      </c>
      <c r="D353" t="s">
        <v>48</v>
      </c>
      <c r="E353" s="1">
        <v>43878</v>
      </c>
      <c r="F353" s="1">
        <v>43885</v>
      </c>
      <c r="G353">
        <v>7</v>
      </c>
      <c r="H353">
        <v>14.1</v>
      </c>
      <c r="I353" t="s">
        <v>49</v>
      </c>
      <c r="J353" t="s">
        <v>50</v>
      </c>
      <c r="K353" t="s">
        <v>145</v>
      </c>
      <c r="L353">
        <v>2710.19</v>
      </c>
      <c r="M353" t="s">
        <v>68</v>
      </c>
      <c r="N353" t="s">
        <v>69</v>
      </c>
      <c r="O353" t="s">
        <v>99</v>
      </c>
      <c r="P353" t="s">
        <v>71</v>
      </c>
      <c r="Q353" t="s">
        <v>56</v>
      </c>
      <c r="R353" t="s">
        <v>830</v>
      </c>
      <c r="S353" t="s">
        <v>170</v>
      </c>
      <c r="T353" t="s">
        <v>74</v>
      </c>
      <c r="U353" t="s">
        <v>103</v>
      </c>
      <c r="V353">
        <v>87722</v>
      </c>
      <c r="W353">
        <v>54458</v>
      </c>
      <c r="X353">
        <v>20.7</v>
      </c>
      <c r="Y353">
        <v>14.1</v>
      </c>
      <c r="Z353">
        <v>68483.009999999995</v>
      </c>
      <c r="AB353">
        <v>20.21</v>
      </c>
      <c r="AC353">
        <v>1384041.63</v>
      </c>
      <c r="AD353">
        <v>60202729.259999998</v>
      </c>
      <c r="AE353">
        <v>159.97</v>
      </c>
      <c r="AF353">
        <v>9630630599.7199993</v>
      </c>
      <c r="AG353">
        <v>37938.36</v>
      </c>
      <c r="AH353">
        <v>1.2</v>
      </c>
      <c r="AI353">
        <v>15005.89</v>
      </c>
      <c r="AJ353">
        <v>13.43</v>
      </c>
      <c r="AK353">
        <v>8085226.54</v>
      </c>
      <c r="AL353">
        <v>0.253</v>
      </c>
      <c r="AM353">
        <v>152312.91</v>
      </c>
      <c r="AN353">
        <v>281</v>
      </c>
      <c r="AO353">
        <v>456.44</v>
      </c>
      <c r="AP353">
        <v>128259.64</v>
      </c>
      <c r="AQ353">
        <v>1717558.43</v>
      </c>
      <c r="AR353" t="s">
        <v>124</v>
      </c>
      <c r="AS353" t="s">
        <v>61</v>
      </c>
      <c r="AT353" t="s">
        <v>62</v>
      </c>
      <c r="AU353" t="s">
        <v>63</v>
      </c>
    </row>
    <row r="354" spans="1:47" x14ac:dyDescent="0.25">
      <c r="A354" t="s">
        <v>831</v>
      </c>
      <c r="B354">
        <v>2025</v>
      </c>
      <c r="C354">
        <v>9</v>
      </c>
      <c r="D354" t="s">
        <v>89</v>
      </c>
      <c r="E354" s="1">
        <v>45917</v>
      </c>
      <c r="F354" s="1">
        <v>45942</v>
      </c>
      <c r="G354">
        <v>25</v>
      </c>
      <c r="H354">
        <v>17</v>
      </c>
      <c r="I354" t="s">
        <v>49</v>
      </c>
      <c r="J354" t="s">
        <v>66</v>
      </c>
      <c r="K354" t="s">
        <v>245</v>
      </c>
      <c r="L354">
        <v>8905.9</v>
      </c>
      <c r="M354" t="s">
        <v>114</v>
      </c>
      <c r="N354" t="s">
        <v>53</v>
      </c>
      <c r="O354" t="s">
        <v>200</v>
      </c>
      <c r="P354" t="s">
        <v>83</v>
      </c>
      <c r="Q354" t="s">
        <v>82</v>
      </c>
      <c r="R354" t="s">
        <v>832</v>
      </c>
      <c r="S354" t="s">
        <v>137</v>
      </c>
      <c r="T354" t="s">
        <v>187</v>
      </c>
      <c r="U354" t="s">
        <v>228</v>
      </c>
      <c r="V354">
        <v>3250</v>
      </c>
      <c r="W354">
        <v>1945</v>
      </c>
      <c r="X354">
        <v>17.5</v>
      </c>
      <c r="Y354">
        <v>15.5</v>
      </c>
      <c r="Z354">
        <v>2507.08</v>
      </c>
      <c r="AB354">
        <v>27.03</v>
      </c>
      <c r="AC354">
        <v>67766.37</v>
      </c>
      <c r="AD354">
        <v>2762501.31</v>
      </c>
      <c r="AE354">
        <v>280.69</v>
      </c>
      <c r="AF354">
        <v>775406492.70000005</v>
      </c>
      <c r="AG354">
        <v>210611.89</v>
      </c>
      <c r="AH354">
        <v>2.1</v>
      </c>
      <c r="AI354">
        <v>72363.47</v>
      </c>
      <c r="AJ354">
        <v>2.68</v>
      </c>
      <c r="AK354">
        <v>74035.039999999994</v>
      </c>
      <c r="AL354">
        <v>0.28399999999999997</v>
      </c>
      <c r="AM354">
        <v>7845.5</v>
      </c>
      <c r="AN354">
        <v>757.8</v>
      </c>
      <c r="AO354">
        <v>602.25</v>
      </c>
      <c r="AP354">
        <v>456385.05</v>
      </c>
      <c r="AQ354">
        <v>814972.28</v>
      </c>
      <c r="AR354" t="s">
        <v>61</v>
      </c>
      <c r="AS354" t="s">
        <v>61</v>
      </c>
      <c r="AT354" t="s">
        <v>62</v>
      </c>
      <c r="AU354" t="s">
        <v>63</v>
      </c>
    </row>
    <row r="355" spans="1:47" x14ac:dyDescent="0.25">
      <c r="A355" t="s">
        <v>833</v>
      </c>
      <c r="B355">
        <v>2025</v>
      </c>
      <c r="C355">
        <v>6</v>
      </c>
      <c r="D355" t="s">
        <v>77</v>
      </c>
      <c r="E355" s="1">
        <v>45810</v>
      </c>
      <c r="F355" s="1">
        <v>45839</v>
      </c>
      <c r="G355">
        <v>29</v>
      </c>
      <c r="H355">
        <v>6.1</v>
      </c>
      <c r="I355" t="s">
        <v>49</v>
      </c>
      <c r="J355" t="s">
        <v>112</v>
      </c>
      <c r="K355" t="s">
        <v>199</v>
      </c>
      <c r="L355">
        <v>7204.49</v>
      </c>
      <c r="M355" t="s">
        <v>80</v>
      </c>
      <c r="N355" t="s">
        <v>168</v>
      </c>
      <c r="O355" t="s">
        <v>189</v>
      </c>
      <c r="P355" t="s">
        <v>196</v>
      </c>
      <c r="Q355" t="s">
        <v>226</v>
      </c>
      <c r="R355" t="s">
        <v>611</v>
      </c>
      <c r="S355" t="s">
        <v>161</v>
      </c>
      <c r="T355" t="s">
        <v>86</v>
      </c>
      <c r="U355" t="s">
        <v>181</v>
      </c>
      <c r="V355">
        <v>25814</v>
      </c>
      <c r="W355">
        <v>18004</v>
      </c>
      <c r="X355">
        <v>22</v>
      </c>
      <c r="Y355">
        <v>15.5</v>
      </c>
      <c r="Z355">
        <v>23602.85</v>
      </c>
      <c r="AB355">
        <v>26.45</v>
      </c>
      <c r="AC355">
        <v>624295.38</v>
      </c>
      <c r="AD355">
        <v>13673839.09</v>
      </c>
      <c r="AE355">
        <v>282.62</v>
      </c>
      <c r="AF355">
        <v>3864500403.6199999</v>
      </c>
      <c r="AG355">
        <v>235001.49</v>
      </c>
      <c r="AH355">
        <v>2.2999999999999998</v>
      </c>
      <c r="AI355">
        <v>76820.63</v>
      </c>
      <c r="AJ355">
        <v>1.68</v>
      </c>
      <c r="AK355">
        <v>229720.5</v>
      </c>
      <c r="AL355">
        <v>0.13</v>
      </c>
      <c r="AM355">
        <v>17775.990000000002</v>
      </c>
      <c r="AN355">
        <v>1169.5</v>
      </c>
      <c r="AO355">
        <v>638.41999999999996</v>
      </c>
      <c r="AP355">
        <v>746632.19</v>
      </c>
      <c r="AQ355">
        <v>1700525.68</v>
      </c>
      <c r="AR355" t="s">
        <v>61</v>
      </c>
      <c r="AS355" t="s">
        <v>61</v>
      </c>
      <c r="AT355" t="s">
        <v>62</v>
      </c>
      <c r="AU355" t="s">
        <v>63</v>
      </c>
    </row>
    <row r="356" spans="1:47" x14ac:dyDescent="0.25">
      <c r="A356" t="s">
        <v>834</v>
      </c>
      <c r="B356">
        <v>2025</v>
      </c>
      <c r="C356">
        <v>4</v>
      </c>
      <c r="D356" t="s">
        <v>77</v>
      </c>
      <c r="E356" s="1">
        <v>45766</v>
      </c>
      <c r="F356" s="1">
        <v>45793</v>
      </c>
      <c r="G356">
        <v>27</v>
      </c>
      <c r="H356">
        <v>3.1</v>
      </c>
      <c r="I356" t="s">
        <v>49</v>
      </c>
      <c r="J356" t="s">
        <v>112</v>
      </c>
      <c r="K356" t="s">
        <v>340</v>
      </c>
      <c r="L356">
        <v>7208.39</v>
      </c>
      <c r="M356" t="s">
        <v>98</v>
      </c>
      <c r="N356" t="s">
        <v>168</v>
      </c>
      <c r="O356" t="s">
        <v>189</v>
      </c>
      <c r="P356" t="s">
        <v>154</v>
      </c>
      <c r="Q356" t="s">
        <v>70</v>
      </c>
      <c r="R356" t="s">
        <v>599</v>
      </c>
      <c r="S356" t="s">
        <v>73</v>
      </c>
      <c r="T356" t="s">
        <v>95</v>
      </c>
      <c r="U356" t="s">
        <v>75</v>
      </c>
      <c r="V356">
        <v>6481</v>
      </c>
      <c r="W356">
        <v>4337</v>
      </c>
      <c r="X356">
        <v>10.7</v>
      </c>
      <c r="Y356">
        <v>11.6</v>
      </c>
      <c r="Z356">
        <v>5342.98</v>
      </c>
      <c r="AB356">
        <v>35.74</v>
      </c>
      <c r="AC356">
        <v>190958.11</v>
      </c>
      <c r="AD356">
        <v>1738124.82</v>
      </c>
      <c r="AE356">
        <v>278.75</v>
      </c>
      <c r="AF356">
        <v>484502293.57999998</v>
      </c>
      <c r="AG356">
        <v>162287.04000000001</v>
      </c>
      <c r="AH356">
        <v>0.9</v>
      </c>
      <c r="AI356">
        <v>12911.26</v>
      </c>
      <c r="AJ356">
        <v>0.42</v>
      </c>
      <c r="AK356">
        <v>7300.12</v>
      </c>
      <c r="AL356">
        <v>0.32300000000000001</v>
      </c>
      <c r="AM356">
        <v>5614.14</v>
      </c>
      <c r="AN356">
        <v>1290.3</v>
      </c>
      <c r="AO356">
        <v>749.74</v>
      </c>
      <c r="AP356">
        <v>967389.52</v>
      </c>
      <c r="AQ356">
        <v>1339160.07</v>
      </c>
      <c r="AR356" t="s">
        <v>61</v>
      </c>
      <c r="AS356" t="s">
        <v>61</v>
      </c>
      <c r="AT356" t="s">
        <v>62</v>
      </c>
      <c r="AU356" t="s">
        <v>63</v>
      </c>
    </row>
    <row r="357" spans="1:47" x14ac:dyDescent="0.25">
      <c r="A357" t="s">
        <v>835</v>
      </c>
      <c r="B357">
        <v>2020</v>
      </c>
      <c r="C357">
        <v>5</v>
      </c>
      <c r="D357" t="s">
        <v>77</v>
      </c>
      <c r="E357" s="1">
        <v>43975</v>
      </c>
      <c r="F357" s="1">
        <v>44004</v>
      </c>
      <c r="G357">
        <v>29</v>
      </c>
      <c r="H357">
        <v>20.3</v>
      </c>
      <c r="I357" t="s">
        <v>65</v>
      </c>
      <c r="J357" t="s">
        <v>78</v>
      </c>
      <c r="K357" t="s">
        <v>79</v>
      </c>
      <c r="L357">
        <v>1005.9</v>
      </c>
      <c r="M357" t="s">
        <v>114</v>
      </c>
      <c r="N357" t="s">
        <v>53</v>
      </c>
      <c r="O357" t="s">
        <v>54</v>
      </c>
      <c r="P357" t="s">
        <v>70</v>
      </c>
      <c r="Q357" t="s">
        <v>164</v>
      </c>
      <c r="R357" t="s">
        <v>836</v>
      </c>
      <c r="S357" t="s">
        <v>85</v>
      </c>
      <c r="T357" t="s">
        <v>131</v>
      </c>
      <c r="U357" t="s">
        <v>103</v>
      </c>
      <c r="V357">
        <v>44856</v>
      </c>
      <c r="W357">
        <v>33439</v>
      </c>
      <c r="X357">
        <v>4.3</v>
      </c>
      <c r="Y357">
        <v>10.6</v>
      </c>
      <c r="Z357">
        <v>35920.080000000002</v>
      </c>
      <c r="AB357">
        <v>20.75</v>
      </c>
      <c r="AC357">
        <v>745341.66</v>
      </c>
      <c r="AD357">
        <v>32204866.129999999</v>
      </c>
      <c r="AE357">
        <v>167.65</v>
      </c>
      <c r="AF357">
        <v>5399145806.6899996</v>
      </c>
      <c r="AG357">
        <v>230216.37</v>
      </c>
      <c r="AH357">
        <v>0</v>
      </c>
      <c r="AI357">
        <v>0</v>
      </c>
      <c r="AJ357">
        <v>4.09</v>
      </c>
      <c r="AK357">
        <v>0</v>
      </c>
      <c r="AL357">
        <v>0.14000000000000001</v>
      </c>
      <c r="AM357">
        <v>45086.81</v>
      </c>
      <c r="AN357">
        <v>750.2</v>
      </c>
      <c r="AO357">
        <v>676.38</v>
      </c>
      <c r="AP357">
        <v>507420.28</v>
      </c>
      <c r="AQ357">
        <v>1528065.12</v>
      </c>
      <c r="AR357" t="s">
        <v>61</v>
      </c>
      <c r="AS357" t="s">
        <v>124</v>
      </c>
      <c r="AT357" t="s">
        <v>62</v>
      </c>
      <c r="AU357" t="s">
        <v>63</v>
      </c>
    </row>
    <row r="358" spans="1:47" x14ac:dyDescent="0.25">
      <c r="A358" t="s">
        <v>837</v>
      </c>
      <c r="B358">
        <v>2025</v>
      </c>
      <c r="C358">
        <v>9</v>
      </c>
      <c r="D358" t="s">
        <v>89</v>
      </c>
      <c r="E358" s="1">
        <v>45901</v>
      </c>
      <c r="F358" s="1">
        <v>45910</v>
      </c>
      <c r="G358">
        <v>9</v>
      </c>
      <c r="H358">
        <v>2.1</v>
      </c>
      <c r="I358" t="s">
        <v>49</v>
      </c>
      <c r="J358" t="s">
        <v>112</v>
      </c>
      <c r="K358" t="s">
        <v>343</v>
      </c>
      <c r="L358">
        <v>2523.1</v>
      </c>
      <c r="M358" t="s">
        <v>90</v>
      </c>
      <c r="N358" t="s">
        <v>53</v>
      </c>
      <c r="O358" t="s">
        <v>99</v>
      </c>
      <c r="P358" t="s">
        <v>93</v>
      </c>
      <c r="Q358" t="s">
        <v>70</v>
      </c>
      <c r="R358" t="s">
        <v>838</v>
      </c>
      <c r="S358" t="s">
        <v>130</v>
      </c>
      <c r="T358" t="s">
        <v>162</v>
      </c>
      <c r="U358" t="s">
        <v>103</v>
      </c>
      <c r="V358">
        <v>77006</v>
      </c>
      <c r="W358">
        <v>43432</v>
      </c>
      <c r="X358">
        <v>7.8</v>
      </c>
      <c r="Y358">
        <v>15.6</v>
      </c>
      <c r="Z358">
        <v>61349.47</v>
      </c>
      <c r="AB358">
        <v>14.92</v>
      </c>
      <c r="AC358">
        <v>915334.09</v>
      </c>
      <c r="AD358">
        <v>37300477.759999998</v>
      </c>
      <c r="AE358">
        <v>284.81</v>
      </c>
      <c r="AF358">
        <v>10623549070.83</v>
      </c>
      <c r="AG358">
        <v>162975.64000000001</v>
      </c>
      <c r="AH358">
        <v>0</v>
      </c>
      <c r="AI358">
        <v>0</v>
      </c>
      <c r="AJ358">
        <v>3.01</v>
      </c>
      <c r="AK358">
        <v>1122744.3799999999</v>
      </c>
      <c r="AL358">
        <v>0.224</v>
      </c>
      <c r="AM358">
        <v>83553.070000000007</v>
      </c>
      <c r="AN358">
        <v>313.8</v>
      </c>
      <c r="AO358">
        <v>687.18</v>
      </c>
      <c r="AP358">
        <v>215637.08</v>
      </c>
      <c r="AQ358">
        <v>1377499.88</v>
      </c>
      <c r="AR358" t="s">
        <v>61</v>
      </c>
      <c r="AS358" t="s">
        <v>61</v>
      </c>
      <c r="AT358" t="s">
        <v>62</v>
      </c>
      <c r="AU358" t="s">
        <v>63</v>
      </c>
    </row>
    <row r="359" spans="1:47" x14ac:dyDescent="0.25">
      <c r="A359" t="s">
        <v>839</v>
      </c>
      <c r="B359">
        <v>2021</v>
      </c>
      <c r="C359">
        <v>12</v>
      </c>
      <c r="D359" t="s">
        <v>119</v>
      </c>
      <c r="E359" s="1">
        <v>44549</v>
      </c>
      <c r="F359" s="1">
        <v>44562</v>
      </c>
      <c r="G359">
        <v>13</v>
      </c>
      <c r="H359">
        <v>20.9</v>
      </c>
      <c r="I359" t="s">
        <v>65</v>
      </c>
      <c r="J359" t="s">
        <v>50</v>
      </c>
      <c r="K359" t="s">
        <v>145</v>
      </c>
      <c r="L359">
        <v>2710.19</v>
      </c>
      <c r="M359" t="s">
        <v>98</v>
      </c>
      <c r="N359" t="s">
        <v>69</v>
      </c>
      <c r="O359" t="s">
        <v>189</v>
      </c>
      <c r="P359" t="s">
        <v>100</v>
      </c>
      <c r="Q359" t="s">
        <v>146</v>
      </c>
      <c r="R359" t="s">
        <v>575</v>
      </c>
      <c r="S359" t="s">
        <v>170</v>
      </c>
      <c r="T359" t="s">
        <v>102</v>
      </c>
      <c r="U359" t="s">
        <v>87</v>
      </c>
      <c r="V359">
        <v>92624</v>
      </c>
      <c r="W359">
        <v>60850</v>
      </c>
      <c r="X359">
        <v>9.6999999999999993</v>
      </c>
      <c r="Y359">
        <v>12.6</v>
      </c>
      <c r="Z359">
        <v>86753.2</v>
      </c>
      <c r="AB359">
        <v>43.34</v>
      </c>
      <c r="AC359">
        <v>3759883.69</v>
      </c>
      <c r="AD359">
        <v>83169425.310000002</v>
      </c>
      <c r="AE359">
        <v>166.74</v>
      </c>
      <c r="AF359">
        <v>13867669976.190001</v>
      </c>
      <c r="AG359">
        <v>99885.77</v>
      </c>
      <c r="AH359">
        <v>0.1</v>
      </c>
      <c r="AI359">
        <v>2520.7199999999998</v>
      </c>
      <c r="AJ359">
        <v>11.86</v>
      </c>
      <c r="AK359">
        <v>0</v>
      </c>
      <c r="AL359">
        <v>0.29499999999999998</v>
      </c>
      <c r="AM359">
        <v>245349.8</v>
      </c>
      <c r="AN359">
        <v>609.1</v>
      </c>
      <c r="AO359">
        <v>588.16999999999996</v>
      </c>
      <c r="AP359">
        <v>358254.35</v>
      </c>
      <c r="AQ359">
        <v>4465894.33</v>
      </c>
      <c r="AR359" t="s">
        <v>61</v>
      </c>
      <c r="AS359" t="s">
        <v>61</v>
      </c>
      <c r="AT359" t="s">
        <v>293</v>
      </c>
      <c r="AU359" t="s">
        <v>63</v>
      </c>
    </row>
    <row r="360" spans="1:47" x14ac:dyDescent="0.25">
      <c r="A360" t="s">
        <v>840</v>
      </c>
      <c r="B360">
        <v>2021</v>
      </c>
      <c r="C360">
        <v>11</v>
      </c>
      <c r="D360" t="s">
        <v>119</v>
      </c>
      <c r="E360" s="1">
        <v>44516</v>
      </c>
      <c r="F360" s="1">
        <v>44529</v>
      </c>
      <c r="G360">
        <v>13</v>
      </c>
      <c r="H360">
        <v>20.2</v>
      </c>
      <c r="I360" t="s">
        <v>65</v>
      </c>
      <c r="J360" t="s">
        <v>239</v>
      </c>
      <c r="K360" t="s">
        <v>240</v>
      </c>
      <c r="L360">
        <v>3105.2</v>
      </c>
      <c r="M360" t="s">
        <v>52</v>
      </c>
      <c r="N360" t="s">
        <v>53</v>
      </c>
      <c r="O360" t="s">
        <v>107</v>
      </c>
      <c r="P360" t="s">
        <v>184</v>
      </c>
      <c r="Q360" t="s">
        <v>150</v>
      </c>
      <c r="R360" t="s">
        <v>841</v>
      </c>
      <c r="S360" t="s">
        <v>161</v>
      </c>
      <c r="T360" t="s">
        <v>86</v>
      </c>
      <c r="U360" t="s">
        <v>60</v>
      </c>
      <c r="V360">
        <v>36987</v>
      </c>
      <c r="W360">
        <v>21545</v>
      </c>
      <c r="X360">
        <v>13.1</v>
      </c>
      <c r="Y360">
        <v>12.4</v>
      </c>
      <c r="Z360">
        <v>32731.91</v>
      </c>
      <c r="AB360">
        <v>25.56</v>
      </c>
      <c r="AC360">
        <v>836627.62</v>
      </c>
      <c r="AD360">
        <v>17084093.109999999</v>
      </c>
      <c r="AE360">
        <v>171.3</v>
      </c>
      <c r="AF360">
        <v>2926505149.7399998</v>
      </c>
      <c r="AG360">
        <v>113084.99</v>
      </c>
      <c r="AH360">
        <v>0</v>
      </c>
      <c r="AI360">
        <v>0</v>
      </c>
      <c r="AJ360">
        <v>21.29</v>
      </c>
      <c r="AK360">
        <v>0</v>
      </c>
      <c r="AL360">
        <v>0.309</v>
      </c>
      <c r="AM360">
        <v>52789.85</v>
      </c>
      <c r="AN360">
        <v>591.4</v>
      </c>
      <c r="AO360">
        <v>407.55</v>
      </c>
      <c r="AP360">
        <v>241025.07</v>
      </c>
      <c r="AQ360">
        <v>1243527.53</v>
      </c>
      <c r="AR360" t="s">
        <v>61</v>
      </c>
      <c r="AS360" t="s">
        <v>61</v>
      </c>
      <c r="AT360" t="s">
        <v>62</v>
      </c>
      <c r="AU360" t="s">
        <v>63</v>
      </c>
    </row>
    <row r="361" spans="1:47" x14ac:dyDescent="0.25">
      <c r="A361" t="s">
        <v>842</v>
      </c>
      <c r="B361">
        <v>2021</v>
      </c>
      <c r="C361">
        <v>8</v>
      </c>
      <c r="D361" t="s">
        <v>89</v>
      </c>
      <c r="E361" s="1">
        <v>44425</v>
      </c>
      <c r="F361" s="1">
        <v>44448</v>
      </c>
      <c r="G361">
        <v>23</v>
      </c>
      <c r="H361">
        <v>15.6</v>
      </c>
      <c r="I361" t="s">
        <v>65</v>
      </c>
      <c r="J361" t="s">
        <v>78</v>
      </c>
      <c r="K361" t="s">
        <v>158</v>
      </c>
      <c r="L361">
        <v>1006.3</v>
      </c>
      <c r="M361" t="s">
        <v>114</v>
      </c>
      <c r="N361" t="s">
        <v>168</v>
      </c>
      <c r="O361" t="s">
        <v>189</v>
      </c>
      <c r="P361" t="s">
        <v>92</v>
      </c>
      <c r="Q361" t="s">
        <v>71</v>
      </c>
      <c r="R361" t="s">
        <v>535</v>
      </c>
      <c r="S361" t="s">
        <v>161</v>
      </c>
      <c r="T361" t="s">
        <v>74</v>
      </c>
      <c r="U361" t="s">
        <v>166</v>
      </c>
      <c r="V361">
        <v>17534</v>
      </c>
      <c r="W361">
        <v>11196</v>
      </c>
      <c r="X361">
        <v>18.2</v>
      </c>
      <c r="Y361">
        <v>13.5</v>
      </c>
      <c r="Z361">
        <v>15172.38</v>
      </c>
      <c r="AB361">
        <v>12.66</v>
      </c>
      <c r="AC361">
        <v>192082.33</v>
      </c>
      <c r="AD361">
        <v>12561820.300000001</v>
      </c>
      <c r="AE361">
        <v>169.55</v>
      </c>
      <c r="AF361">
        <v>2129856631.8699999</v>
      </c>
      <c r="AG361">
        <v>136733.60999999999</v>
      </c>
      <c r="AH361">
        <v>0</v>
      </c>
      <c r="AI361">
        <v>0</v>
      </c>
      <c r="AJ361">
        <v>5.83</v>
      </c>
      <c r="AK361">
        <v>0</v>
      </c>
      <c r="AL361">
        <v>0.29399999999999998</v>
      </c>
      <c r="AM361">
        <v>36931.75</v>
      </c>
      <c r="AN361">
        <v>538.9</v>
      </c>
      <c r="AO361">
        <v>444.69</v>
      </c>
      <c r="AP361">
        <v>239643.44</v>
      </c>
      <c r="AQ361">
        <v>605391.13</v>
      </c>
      <c r="AR361" t="s">
        <v>61</v>
      </c>
      <c r="AS361" t="s">
        <v>61</v>
      </c>
      <c r="AT361" t="s">
        <v>62</v>
      </c>
      <c r="AU361" t="s">
        <v>63</v>
      </c>
    </row>
    <row r="362" spans="1:47" x14ac:dyDescent="0.25">
      <c r="A362" t="s">
        <v>843</v>
      </c>
      <c r="B362">
        <v>2022</v>
      </c>
      <c r="C362">
        <v>12</v>
      </c>
      <c r="D362" t="s">
        <v>119</v>
      </c>
      <c r="E362" s="1">
        <v>44924</v>
      </c>
      <c r="F362" s="1">
        <v>44939</v>
      </c>
      <c r="G362">
        <v>15</v>
      </c>
      <c r="H362">
        <v>20.9</v>
      </c>
      <c r="I362" t="s">
        <v>65</v>
      </c>
      <c r="J362" t="s">
        <v>66</v>
      </c>
      <c r="K362" t="s">
        <v>245</v>
      </c>
      <c r="L362">
        <v>8905.9</v>
      </c>
      <c r="M362" t="s">
        <v>114</v>
      </c>
      <c r="N362" t="s">
        <v>106</v>
      </c>
      <c r="O362" t="s">
        <v>200</v>
      </c>
      <c r="P362" t="s">
        <v>70</v>
      </c>
      <c r="Q362" t="s">
        <v>164</v>
      </c>
      <c r="R362" t="s">
        <v>844</v>
      </c>
      <c r="S362" t="s">
        <v>137</v>
      </c>
      <c r="T362" t="s">
        <v>187</v>
      </c>
      <c r="U362" t="s">
        <v>166</v>
      </c>
      <c r="V362">
        <v>11191</v>
      </c>
      <c r="W362">
        <v>6957</v>
      </c>
      <c r="X362">
        <v>16</v>
      </c>
      <c r="Y362">
        <v>13.4</v>
      </c>
      <c r="Z362">
        <v>10164.4</v>
      </c>
      <c r="AB362">
        <v>39.39</v>
      </c>
      <c r="AC362">
        <v>400375.72</v>
      </c>
      <c r="AD362">
        <v>6851517.1100000003</v>
      </c>
      <c r="AE362">
        <v>212.58</v>
      </c>
      <c r="AF362">
        <v>1456495507.24</v>
      </c>
      <c r="AG362">
        <v>218747.73</v>
      </c>
      <c r="AH362">
        <v>0</v>
      </c>
      <c r="AJ362">
        <v>12</v>
      </c>
      <c r="AK362">
        <v>0</v>
      </c>
      <c r="AL362">
        <v>0.19600000000000001</v>
      </c>
      <c r="AM362">
        <v>13428.97</v>
      </c>
      <c r="AN362">
        <v>775.1</v>
      </c>
      <c r="AO362">
        <v>670.33</v>
      </c>
      <c r="AP362">
        <v>519572.78</v>
      </c>
      <c r="AQ362">
        <v>1152125.2</v>
      </c>
      <c r="AR362" t="s">
        <v>61</v>
      </c>
      <c r="AS362" t="s">
        <v>61</v>
      </c>
      <c r="AT362" t="s">
        <v>62</v>
      </c>
      <c r="AU362" t="s">
        <v>63</v>
      </c>
    </row>
    <row r="363" spans="1:47" x14ac:dyDescent="0.25">
      <c r="A363" t="s">
        <v>845</v>
      </c>
      <c r="B363">
        <v>2020</v>
      </c>
      <c r="C363">
        <v>2</v>
      </c>
      <c r="D363" t="s">
        <v>48</v>
      </c>
      <c r="E363" s="1">
        <v>43879</v>
      </c>
      <c r="F363" s="1">
        <v>43899</v>
      </c>
      <c r="G363">
        <v>20</v>
      </c>
      <c r="H363">
        <v>20</v>
      </c>
      <c r="I363" t="s">
        <v>49</v>
      </c>
      <c r="J363" t="s">
        <v>112</v>
      </c>
      <c r="K363" t="s">
        <v>340</v>
      </c>
      <c r="L363">
        <v>7208.39</v>
      </c>
      <c r="M363" t="s">
        <v>90</v>
      </c>
      <c r="N363" t="s">
        <v>81</v>
      </c>
      <c r="O363" t="s">
        <v>91</v>
      </c>
      <c r="P363" t="s">
        <v>140</v>
      </c>
      <c r="Q363" t="s">
        <v>226</v>
      </c>
      <c r="R363" t="s">
        <v>846</v>
      </c>
      <c r="S363" t="s">
        <v>73</v>
      </c>
      <c r="T363" t="s">
        <v>95</v>
      </c>
      <c r="U363" t="s">
        <v>96</v>
      </c>
      <c r="V363">
        <v>8741</v>
      </c>
      <c r="W363">
        <v>5393</v>
      </c>
      <c r="X363">
        <v>23</v>
      </c>
      <c r="Y363">
        <v>13.3</v>
      </c>
      <c r="Z363">
        <v>7864.69</v>
      </c>
      <c r="AB363">
        <v>35.72</v>
      </c>
      <c r="AC363">
        <v>280926.73</v>
      </c>
      <c r="AD363">
        <v>6508896.0899999999</v>
      </c>
      <c r="AE363">
        <v>162.91999999999999</v>
      </c>
      <c r="AF363">
        <v>1060429350.98</v>
      </c>
      <c r="AG363">
        <v>60194.21</v>
      </c>
      <c r="AH363">
        <v>3.4</v>
      </c>
      <c r="AI363">
        <v>69789.350000000006</v>
      </c>
      <c r="AJ363">
        <v>13.33</v>
      </c>
      <c r="AK363">
        <v>867635.85</v>
      </c>
      <c r="AL363">
        <v>0.23899999999999999</v>
      </c>
      <c r="AM363">
        <v>15556.26</v>
      </c>
      <c r="AN363">
        <v>403.5</v>
      </c>
      <c r="AO363">
        <v>500.33</v>
      </c>
      <c r="AP363">
        <v>201883.15</v>
      </c>
      <c r="AQ363">
        <v>628349.69999999995</v>
      </c>
      <c r="AR363" t="s">
        <v>61</v>
      </c>
      <c r="AS363" t="s">
        <v>61</v>
      </c>
      <c r="AT363" t="s">
        <v>62</v>
      </c>
      <c r="AU363" t="s">
        <v>63</v>
      </c>
    </row>
    <row r="364" spans="1:47" x14ac:dyDescent="0.25">
      <c r="A364" t="s">
        <v>847</v>
      </c>
      <c r="B364">
        <v>2021</v>
      </c>
      <c r="C364">
        <v>5</v>
      </c>
      <c r="D364" t="s">
        <v>77</v>
      </c>
      <c r="E364" s="1">
        <v>44322</v>
      </c>
      <c r="F364" s="1">
        <v>44329</v>
      </c>
      <c r="G364">
        <v>7</v>
      </c>
      <c r="H364">
        <v>2.7</v>
      </c>
      <c r="I364" t="s">
        <v>49</v>
      </c>
      <c r="J364" t="s">
        <v>50</v>
      </c>
      <c r="K364" t="s">
        <v>51</v>
      </c>
      <c r="L364">
        <v>2709</v>
      </c>
      <c r="M364" t="s">
        <v>80</v>
      </c>
      <c r="N364" t="s">
        <v>81</v>
      </c>
      <c r="O364" t="s">
        <v>99</v>
      </c>
      <c r="P364" t="s">
        <v>230</v>
      </c>
      <c r="Q364" t="s">
        <v>56</v>
      </c>
      <c r="R364" t="s">
        <v>601</v>
      </c>
      <c r="S364" t="s">
        <v>58</v>
      </c>
      <c r="T364" t="s">
        <v>148</v>
      </c>
      <c r="U364" t="s">
        <v>60</v>
      </c>
      <c r="V364">
        <v>202397</v>
      </c>
      <c r="W364">
        <v>132257</v>
      </c>
      <c r="X364">
        <v>11.1</v>
      </c>
      <c r="Y364">
        <v>11.7</v>
      </c>
      <c r="Z364">
        <v>164871.92000000001</v>
      </c>
      <c r="AB364">
        <v>24.82</v>
      </c>
      <c r="AC364">
        <v>4092121.05</v>
      </c>
      <c r="AD364">
        <v>11926834.689999999</v>
      </c>
      <c r="AE364">
        <v>172.78</v>
      </c>
      <c r="AF364">
        <v>2060718497.74</v>
      </c>
      <c r="AG364">
        <v>66810.559999999998</v>
      </c>
      <c r="AH364">
        <v>0</v>
      </c>
      <c r="AI364">
        <v>0</v>
      </c>
      <c r="AJ364">
        <v>24.61</v>
      </c>
      <c r="AK364">
        <v>2935194.02</v>
      </c>
      <c r="AL364">
        <v>0.25</v>
      </c>
      <c r="AM364">
        <v>29817.09</v>
      </c>
      <c r="AN364">
        <v>269</v>
      </c>
      <c r="AO364">
        <v>393.79</v>
      </c>
      <c r="AP364">
        <v>105929.51</v>
      </c>
      <c r="AQ364">
        <v>4294678.21</v>
      </c>
      <c r="AR364" t="s">
        <v>61</v>
      </c>
      <c r="AS364" t="s">
        <v>61</v>
      </c>
      <c r="AT364" t="s">
        <v>62</v>
      </c>
      <c r="AU364" t="s">
        <v>63</v>
      </c>
    </row>
    <row r="365" spans="1:47" x14ac:dyDescent="0.25">
      <c r="A365" t="s">
        <v>848</v>
      </c>
      <c r="B365">
        <v>2023</v>
      </c>
      <c r="C365">
        <v>8</v>
      </c>
      <c r="D365" t="s">
        <v>89</v>
      </c>
      <c r="E365" s="1">
        <v>45155</v>
      </c>
      <c r="F365" s="1">
        <v>45175</v>
      </c>
      <c r="G365">
        <v>20</v>
      </c>
      <c r="H365">
        <v>2.6</v>
      </c>
      <c r="I365" t="s">
        <v>65</v>
      </c>
      <c r="J365" t="s">
        <v>66</v>
      </c>
      <c r="K365" t="s">
        <v>251</v>
      </c>
      <c r="L365">
        <v>8543.7000000000007</v>
      </c>
      <c r="M365" t="s">
        <v>98</v>
      </c>
      <c r="N365" t="s">
        <v>81</v>
      </c>
      <c r="O365" t="s">
        <v>189</v>
      </c>
      <c r="P365" t="s">
        <v>56</v>
      </c>
      <c r="Q365" t="s">
        <v>154</v>
      </c>
      <c r="R365" t="s">
        <v>836</v>
      </c>
      <c r="S365" t="s">
        <v>156</v>
      </c>
      <c r="T365" t="s">
        <v>74</v>
      </c>
      <c r="U365" t="s">
        <v>60</v>
      </c>
      <c r="V365">
        <v>29626</v>
      </c>
      <c r="W365">
        <v>21582</v>
      </c>
      <c r="X365">
        <v>15.7</v>
      </c>
      <c r="Y365">
        <v>15.9</v>
      </c>
      <c r="Z365">
        <v>24316.73</v>
      </c>
      <c r="AA365">
        <v>1736</v>
      </c>
      <c r="AB365">
        <v>1034.0999999999999</v>
      </c>
      <c r="AC365">
        <v>1795197.6</v>
      </c>
      <c r="AD365">
        <v>85636957.540000007</v>
      </c>
      <c r="AE365">
        <v>282.45</v>
      </c>
      <c r="AF365">
        <v>24188158657.169998</v>
      </c>
      <c r="AG365">
        <v>183626.92</v>
      </c>
      <c r="AH365">
        <v>0</v>
      </c>
      <c r="AI365">
        <v>0</v>
      </c>
      <c r="AJ365">
        <v>8.27</v>
      </c>
      <c r="AK365">
        <v>0</v>
      </c>
      <c r="AL365">
        <v>0.124</v>
      </c>
      <c r="AM365">
        <v>106189.83</v>
      </c>
      <c r="AN365">
        <v>611.5</v>
      </c>
      <c r="AO365">
        <v>643.04999999999995</v>
      </c>
      <c r="AP365">
        <v>393225.07</v>
      </c>
      <c r="AQ365">
        <v>2478239.42</v>
      </c>
      <c r="AR365" t="s">
        <v>61</v>
      </c>
      <c r="AS365" t="s">
        <v>61</v>
      </c>
      <c r="AT365" t="s">
        <v>62</v>
      </c>
      <c r="AU365" t="s">
        <v>63</v>
      </c>
    </row>
    <row r="366" spans="1:47" x14ac:dyDescent="0.25">
      <c r="A366" t="s">
        <v>849</v>
      </c>
      <c r="B366">
        <v>2025</v>
      </c>
      <c r="C366">
        <v>7</v>
      </c>
      <c r="D366" t="s">
        <v>89</v>
      </c>
      <c r="E366" s="1">
        <v>45846</v>
      </c>
      <c r="F366" s="1">
        <v>45854</v>
      </c>
      <c r="G366">
        <v>8</v>
      </c>
      <c r="H366">
        <v>4.2</v>
      </c>
      <c r="I366" t="s">
        <v>49</v>
      </c>
      <c r="J366" t="s">
        <v>239</v>
      </c>
      <c r="K366" t="s">
        <v>270</v>
      </c>
      <c r="L366">
        <v>2710.1990999999998</v>
      </c>
      <c r="M366" t="s">
        <v>80</v>
      </c>
      <c r="N366" t="s">
        <v>168</v>
      </c>
      <c r="O366" t="s">
        <v>189</v>
      </c>
      <c r="P366" t="s">
        <v>108</v>
      </c>
      <c r="Q366" t="s">
        <v>92</v>
      </c>
      <c r="R366" t="s">
        <v>850</v>
      </c>
      <c r="S366" t="s">
        <v>142</v>
      </c>
      <c r="T366" t="s">
        <v>86</v>
      </c>
      <c r="U366" t="s">
        <v>143</v>
      </c>
      <c r="V366">
        <v>61994</v>
      </c>
      <c r="W366">
        <v>35914</v>
      </c>
      <c r="X366">
        <v>20.8</v>
      </c>
      <c r="Y366">
        <v>10.3</v>
      </c>
      <c r="Z366">
        <v>50812.63</v>
      </c>
      <c r="AB366">
        <v>19</v>
      </c>
      <c r="AC366">
        <v>965439.97</v>
      </c>
      <c r="AD366">
        <v>26173585.710000001</v>
      </c>
      <c r="AE366">
        <v>277.81</v>
      </c>
      <c r="AF366">
        <v>7271283846.1000004</v>
      </c>
      <c r="AG366">
        <v>111614.91</v>
      </c>
      <c r="AH366">
        <v>0</v>
      </c>
      <c r="AI366">
        <v>0</v>
      </c>
      <c r="AJ366">
        <v>19.75</v>
      </c>
      <c r="AK366">
        <v>5169283.18</v>
      </c>
      <c r="AL366">
        <v>0.23499999999999999</v>
      </c>
      <c r="AM366">
        <v>61507.93</v>
      </c>
      <c r="AN366">
        <v>319.2</v>
      </c>
      <c r="AO366">
        <v>473.57</v>
      </c>
      <c r="AP366">
        <v>151163.54</v>
      </c>
      <c r="AQ366">
        <v>1289726.3500000001</v>
      </c>
      <c r="AR366" t="s">
        <v>61</v>
      </c>
      <c r="AS366" t="s">
        <v>61</v>
      </c>
      <c r="AT366" t="s">
        <v>62</v>
      </c>
      <c r="AU366" t="s">
        <v>63</v>
      </c>
    </row>
    <row r="367" spans="1:47" x14ac:dyDescent="0.25">
      <c r="A367" t="s">
        <v>851</v>
      </c>
      <c r="B367">
        <v>2020</v>
      </c>
      <c r="C367">
        <v>1</v>
      </c>
      <c r="D367" t="s">
        <v>48</v>
      </c>
      <c r="E367" s="1">
        <v>43834</v>
      </c>
      <c r="F367" s="1">
        <v>43840</v>
      </c>
      <c r="G367">
        <v>6</v>
      </c>
      <c r="H367">
        <v>19.2</v>
      </c>
      <c r="I367" t="s">
        <v>49</v>
      </c>
      <c r="J367" t="s">
        <v>50</v>
      </c>
      <c r="K367" t="s">
        <v>183</v>
      </c>
      <c r="L367">
        <v>2710.19</v>
      </c>
      <c r="M367" t="s">
        <v>114</v>
      </c>
      <c r="N367" t="s">
        <v>69</v>
      </c>
      <c r="O367" t="s">
        <v>189</v>
      </c>
      <c r="P367" t="s">
        <v>159</v>
      </c>
      <c r="Q367" t="s">
        <v>70</v>
      </c>
      <c r="R367" t="s">
        <v>72</v>
      </c>
      <c r="S367" t="s">
        <v>186</v>
      </c>
      <c r="T367" t="s">
        <v>95</v>
      </c>
      <c r="U367" t="s">
        <v>143</v>
      </c>
      <c r="V367">
        <v>102076</v>
      </c>
      <c r="W367">
        <v>74465</v>
      </c>
      <c r="X367">
        <v>12.6</v>
      </c>
      <c r="Y367">
        <v>15</v>
      </c>
      <c r="Z367">
        <v>82123.509999999995</v>
      </c>
      <c r="AB367">
        <v>28.78</v>
      </c>
      <c r="AC367">
        <v>2363514.62</v>
      </c>
      <c r="AD367">
        <v>84574075.540000007</v>
      </c>
      <c r="AE367">
        <v>162</v>
      </c>
      <c r="AF367">
        <v>13701000237.48</v>
      </c>
      <c r="AG367">
        <v>237580.94</v>
      </c>
      <c r="AI367">
        <v>0</v>
      </c>
      <c r="AJ367">
        <v>2.19</v>
      </c>
      <c r="AK367">
        <v>1852172.25</v>
      </c>
      <c r="AL367">
        <v>0.33100000000000002</v>
      </c>
      <c r="AM367">
        <v>279940.19</v>
      </c>
      <c r="AN367">
        <v>279.89999999999998</v>
      </c>
      <c r="AO367">
        <v>430.36</v>
      </c>
      <c r="AP367">
        <v>120457.76</v>
      </c>
      <c r="AQ367">
        <v>3001493.51</v>
      </c>
      <c r="AR367" t="s">
        <v>61</v>
      </c>
      <c r="AS367" t="s">
        <v>61</v>
      </c>
      <c r="AT367" t="s">
        <v>62</v>
      </c>
      <c r="AU367" t="s">
        <v>63</v>
      </c>
    </row>
    <row r="368" spans="1:47" x14ac:dyDescent="0.25">
      <c r="A368" t="s">
        <v>852</v>
      </c>
      <c r="B368">
        <v>2024</v>
      </c>
      <c r="C368">
        <v>4</v>
      </c>
      <c r="D368" t="s">
        <v>77</v>
      </c>
      <c r="E368" s="1">
        <v>45405</v>
      </c>
      <c r="F368" s="1">
        <v>45434</v>
      </c>
      <c r="G368">
        <v>29</v>
      </c>
      <c r="H368">
        <v>1.9</v>
      </c>
      <c r="I368" t="s">
        <v>49</v>
      </c>
      <c r="J368" t="s">
        <v>239</v>
      </c>
      <c r="K368" t="s">
        <v>265</v>
      </c>
      <c r="L368">
        <v>3102.1</v>
      </c>
      <c r="M368" t="s">
        <v>90</v>
      </c>
      <c r="N368" t="s">
        <v>81</v>
      </c>
      <c r="O368" t="s">
        <v>200</v>
      </c>
      <c r="P368" t="s">
        <v>146</v>
      </c>
      <c r="Q368" t="s">
        <v>226</v>
      </c>
      <c r="R368" t="s">
        <v>768</v>
      </c>
      <c r="S368" t="s">
        <v>161</v>
      </c>
      <c r="T368" t="s">
        <v>95</v>
      </c>
      <c r="U368" t="s">
        <v>181</v>
      </c>
      <c r="V368">
        <v>37673</v>
      </c>
      <c r="W368">
        <v>27956</v>
      </c>
      <c r="X368">
        <v>1.4</v>
      </c>
      <c r="Y368">
        <v>13.4</v>
      </c>
      <c r="Z368">
        <v>31102.38</v>
      </c>
      <c r="AB368">
        <v>40.049999999999997</v>
      </c>
      <c r="AC368">
        <v>1245650.32</v>
      </c>
      <c r="AD368">
        <v>11822636.689999999</v>
      </c>
      <c r="AE368">
        <v>282.52</v>
      </c>
      <c r="AF368">
        <v>3340131317.6599998</v>
      </c>
      <c r="AG368">
        <v>26717.13</v>
      </c>
      <c r="AH368">
        <v>0.7</v>
      </c>
      <c r="AI368">
        <v>16482.48</v>
      </c>
      <c r="AJ368">
        <v>3.58</v>
      </c>
      <c r="AK368">
        <v>423250.39</v>
      </c>
      <c r="AL368">
        <v>5.3999999999999999E-2</v>
      </c>
      <c r="AM368">
        <v>6384.22</v>
      </c>
      <c r="AN368">
        <v>1516.4</v>
      </c>
      <c r="AO368">
        <v>616.38</v>
      </c>
      <c r="AP368">
        <v>934678.63</v>
      </c>
      <c r="AQ368">
        <v>2229912.7799999998</v>
      </c>
      <c r="AR368" t="s">
        <v>61</v>
      </c>
      <c r="AS368" t="s">
        <v>61</v>
      </c>
      <c r="AT368" t="s">
        <v>62</v>
      </c>
      <c r="AU368" t="s">
        <v>63</v>
      </c>
    </row>
    <row r="369" spans="1:47" x14ac:dyDescent="0.25">
      <c r="A369" t="s">
        <v>853</v>
      </c>
      <c r="B369">
        <v>2023</v>
      </c>
      <c r="C369">
        <v>4</v>
      </c>
      <c r="D369" t="s">
        <v>77</v>
      </c>
      <c r="E369" s="1">
        <v>45018</v>
      </c>
      <c r="F369" s="1">
        <v>45045</v>
      </c>
      <c r="G369">
        <v>27</v>
      </c>
      <c r="H369">
        <v>10.7</v>
      </c>
      <c r="I369" t="s">
        <v>49</v>
      </c>
      <c r="J369" t="s">
        <v>66</v>
      </c>
      <c r="K369" t="s">
        <v>245</v>
      </c>
      <c r="L369">
        <v>8905.9</v>
      </c>
      <c r="M369" t="s">
        <v>90</v>
      </c>
      <c r="N369" t="s">
        <v>168</v>
      </c>
      <c r="O369" t="s">
        <v>189</v>
      </c>
      <c r="P369" t="s">
        <v>201</v>
      </c>
      <c r="Q369" t="s">
        <v>56</v>
      </c>
      <c r="R369" t="s">
        <v>854</v>
      </c>
      <c r="S369" t="s">
        <v>73</v>
      </c>
      <c r="T369" t="s">
        <v>74</v>
      </c>
      <c r="U369" t="s">
        <v>228</v>
      </c>
      <c r="V369">
        <v>15501</v>
      </c>
      <c r="W369">
        <v>10897</v>
      </c>
      <c r="X369">
        <v>13.1</v>
      </c>
      <c r="Y369">
        <v>11</v>
      </c>
      <c r="Z369">
        <v>12694.55</v>
      </c>
      <c r="AB369">
        <v>12.44</v>
      </c>
      <c r="AC369">
        <v>157920.20000000001</v>
      </c>
      <c r="AD369">
        <v>10000893.439999999</v>
      </c>
      <c r="AE369">
        <v>284.60000000000002</v>
      </c>
      <c r="AF369">
        <v>2846254273.02</v>
      </c>
      <c r="AG369">
        <v>132257.47</v>
      </c>
      <c r="AH369">
        <v>0</v>
      </c>
      <c r="AI369">
        <v>0</v>
      </c>
      <c r="AJ369">
        <v>3.73</v>
      </c>
      <c r="AK369">
        <v>373033.33</v>
      </c>
      <c r="AL369">
        <v>0.24399999999999999</v>
      </c>
      <c r="AM369">
        <v>24402.18</v>
      </c>
      <c r="AN369">
        <v>1347.2</v>
      </c>
      <c r="AO369">
        <v>595.25</v>
      </c>
      <c r="AP369">
        <v>801920.8</v>
      </c>
      <c r="AQ369">
        <v>1116500.6499999999</v>
      </c>
      <c r="AR369" t="s">
        <v>61</v>
      </c>
      <c r="AS369" t="s">
        <v>61</v>
      </c>
      <c r="AT369" t="s">
        <v>62</v>
      </c>
      <c r="AU369" t="s">
        <v>63</v>
      </c>
    </row>
    <row r="370" spans="1:47" x14ac:dyDescent="0.25">
      <c r="A370" t="s">
        <v>855</v>
      </c>
      <c r="B370">
        <v>2022</v>
      </c>
      <c r="C370">
        <v>2</v>
      </c>
      <c r="D370" t="s">
        <v>48</v>
      </c>
      <c r="E370" s="1">
        <v>44607</v>
      </c>
      <c r="F370" s="1">
        <v>44616</v>
      </c>
      <c r="G370">
        <v>9</v>
      </c>
      <c r="H370">
        <v>16.100000000000001</v>
      </c>
      <c r="I370" t="s">
        <v>65</v>
      </c>
      <c r="J370" t="s">
        <v>50</v>
      </c>
      <c r="K370" t="s">
        <v>120</v>
      </c>
      <c r="L370">
        <v>2710.1921000000002</v>
      </c>
      <c r="M370" t="s">
        <v>98</v>
      </c>
      <c r="N370" t="s">
        <v>69</v>
      </c>
      <c r="O370" t="s">
        <v>54</v>
      </c>
      <c r="P370" t="s">
        <v>128</v>
      </c>
      <c r="Q370" t="s">
        <v>201</v>
      </c>
      <c r="R370" t="s">
        <v>856</v>
      </c>
      <c r="S370" t="s">
        <v>123</v>
      </c>
      <c r="T370" t="s">
        <v>187</v>
      </c>
      <c r="U370" t="s">
        <v>60</v>
      </c>
      <c r="V370">
        <v>35053</v>
      </c>
      <c r="W370">
        <v>22468</v>
      </c>
      <c r="X370">
        <v>13</v>
      </c>
      <c r="Y370">
        <v>13.3</v>
      </c>
      <c r="Z370">
        <v>27074.17</v>
      </c>
      <c r="AB370">
        <v>43.76</v>
      </c>
      <c r="AC370">
        <v>1184765.68</v>
      </c>
      <c r="AD370">
        <v>20753163.530000001</v>
      </c>
      <c r="AE370">
        <v>210.73</v>
      </c>
      <c r="AF370">
        <v>4373314150.6800003</v>
      </c>
      <c r="AG370">
        <v>162305.73000000001</v>
      </c>
      <c r="AH370">
        <v>1.7</v>
      </c>
      <c r="AI370">
        <v>51138.03</v>
      </c>
      <c r="AJ370">
        <v>3.31</v>
      </c>
      <c r="AK370">
        <v>0</v>
      </c>
      <c r="AL370">
        <v>0.214</v>
      </c>
      <c r="AM370">
        <v>44411.77</v>
      </c>
      <c r="AN370">
        <v>167.2</v>
      </c>
      <c r="AO370">
        <v>517.19000000000005</v>
      </c>
      <c r="AP370">
        <v>86474.17</v>
      </c>
      <c r="AQ370">
        <v>1529095.38</v>
      </c>
      <c r="AR370" t="s">
        <v>61</v>
      </c>
      <c r="AS370" t="s">
        <v>61</v>
      </c>
      <c r="AT370" t="s">
        <v>62</v>
      </c>
      <c r="AU370" t="s">
        <v>63</v>
      </c>
    </row>
    <row r="371" spans="1:47" x14ac:dyDescent="0.25">
      <c r="A371" t="s">
        <v>857</v>
      </c>
      <c r="B371">
        <v>2020</v>
      </c>
      <c r="C371">
        <v>6</v>
      </c>
      <c r="D371" t="s">
        <v>77</v>
      </c>
      <c r="E371" s="1">
        <v>44006</v>
      </c>
      <c r="F371" s="1">
        <v>44023</v>
      </c>
      <c r="G371">
        <v>17</v>
      </c>
      <c r="H371">
        <v>13.5</v>
      </c>
      <c r="I371" t="s">
        <v>49</v>
      </c>
      <c r="J371" t="s">
        <v>50</v>
      </c>
      <c r="K371" t="s">
        <v>183</v>
      </c>
      <c r="L371">
        <v>2710.19</v>
      </c>
      <c r="M371" t="s">
        <v>80</v>
      </c>
      <c r="N371" t="s">
        <v>106</v>
      </c>
      <c r="O371" t="s">
        <v>54</v>
      </c>
      <c r="P371" t="s">
        <v>140</v>
      </c>
      <c r="Q371" t="s">
        <v>100</v>
      </c>
      <c r="R371" t="s">
        <v>858</v>
      </c>
      <c r="S371" t="s">
        <v>186</v>
      </c>
      <c r="T371" t="s">
        <v>59</v>
      </c>
      <c r="U371" t="s">
        <v>132</v>
      </c>
      <c r="V371">
        <v>120340</v>
      </c>
      <c r="W371">
        <v>68621</v>
      </c>
      <c r="X371">
        <v>18.3</v>
      </c>
      <c r="Y371">
        <v>11.4</v>
      </c>
      <c r="Z371">
        <v>111197.09</v>
      </c>
      <c r="AB371">
        <v>31.12</v>
      </c>
      <c r="AC371">
        <v>3460453.44</v>
      </c>
      <c r="AD371">
        <v>43290139.109999999</v>
      </c>
      <c r="AE371">
        <v>158.91</v>
      </c>
      <c r="AF371">
        <v>6879236005.9700003</v>
      </c>
      <c r="AG371">
        <v>76733.440000000002</v>
      </c>
      <c r="AH371">
        <v>0</v>
      </c>
      <c r="AI371">
        <v>0</v>
      </c>
      <c r="AJ371">
        <v>8.9</v>
      </c>
      <c r="AK371">
        <v>3852822.38</v>
      </c>
      <c r="AL371">
        <v>0.28699999999999998</v>
      </c>
      <c r="AM371">
        <v>124242.7</v>
      </c>
      <c r="AN371">
        <v>689.7</v>
      </c>
      <c r="AO371">
        <v>444.27</v>
      </c>
      <c r="AP371">
        <v>306413.02</v>
      </c>
      <c r="AQ371">
        <v>3967842.6</v>
      </c>
      <c r="AR371" t="s">
        <v>61</v>
      </c>
      <c r="AS371" t="s">
        <v>61</v>
      </c>
      <c r="AT371" t="s">
        <v>62</v>
      </c>
      <c r="AU371" t="s">
        <v>63</v>
      </c>
    </row>
    <row r="372" spans="1:47" x14ac:dyDescent="0.25">
      <c r="A372" t="s">
        <v>859</v>
      </c>
      <c r="B372">
        <v>2020</v>
      </c>
      <c r="C372">
        <v>3</v>
      </c>
      <c r="D372" t="s">
        <v>48</v>
      </c>
      <c r="E372" s="1">
        <v>43909</v>
      </c>
      <c r="F372" s="1">
        <v>43929</v>
      </c>
      <c r="G372">
        <v>20</v>
      </c>
      <c r="H372">
        <v>11.1</v>
      </c>
      <c r="I372" t="s">
        <v>49</v>
      </c>
      <c r="J372" t="s">
        <v>50</v>
      </c>
      <c r="K372" t="s">
        <v>223</v>
      </c>
      <c r="L372">
        <v>2710.1109999999999</v>
      </c>
      <c r="M372" t="s">
        <v>80</v>
      </c>
      <c r="N372" t="s">
        <v>69</v>
      </c>
      <c r="O372" t="s">
        <v>91</v>
      </c>
      <c r="P372" t="s">
        <v>230</v>
      </c>
      <c r="Q372" t="s">
        <v>128</v>
      </c>
      <c r="R372" t="s">
        <v>860</v>
      </c>
      <c r="S372" t="s">
        <v>186</v>
      </c>
      <c r="T372" t="s">
        <v>148</v>
      </c>
      <c r="U372" t="s">
        <v>228</v>
      </c>
      <c r="V372">
        <v>125962</v>
      </c>
      <c r="W372">
        <v>71944</v>
      </c>
      <c r="X372">
        <v>19.2</v>
      </c>
      <c r="Y372">
        <v>13.1</v>
      </c>
      <c r="Z372">
        <v>102819.62</v>
      </c>
      <c r="AB372">
        <v>40.83</v>
      </c>
      <c r="AC372">
        <v>4198125.08</v>
      </c>
      <c r="AD372">
        <v>42579661.030000001</v>
      </c>
      <c r="AE372">
        <v>166.67</v>
      </c>
      <c r="AF372">
        <v>7096752103.8699999</v>
      </c>
      <c r="AG372">
        <v>154490.18</v>
      </c>
      <c r="AH372">
        <v>0.2</v>
      </c>
      <c r="AI372">
        <v>2468.65</v>
      </c>
      <c r="AJ372">
        <v>20.37</v>
      </c>
      <c r="AK372">
        <v>8673476.9499999993</v>
      </c>
      <c r="AL372">
        <v>0.33100000000000002</v>
      </c>
      <c r="AM372">
        <v>140938.68</v>
      </c>
      <c r="AN372">
        <v>1060.2</v>
      </c>
      <c r="AO372">
        <v>564.28</v>
      </c>
      <c r="AP372">
        <v>598249.66</v>
      </c>
      <c r="AQ372">
        <v>5094272.25</v>
      </c>
      <c r="AR372" t="s">
        <v>61</v>
      </c>
      <c r="AS372" t="s">
        <v>61</v>
      </c>
      <c r="AT372" t="s">
        <v>62</v>
      </c>
      <c r="AU372" t="s">
        <v>63</v>
      </c>
    </row>
    <row r="373" spans="1:47" x14ac:dyDescent="0.25">
      <c r="A373" t="s">
        <v>861</v>
      </c>
      <c r="B373">
        <v>2025</v>
      </c>
      <c r="C373">
        <v>7</v>
      </c>
      <c r="D373" t="s">
        <v>89</v>
      </c>
      <c r="E373" s="1">
        <v>45867</v>
      </c>
      <c r="F373" s="1">
        <v>45879</v>
      </c>
      <c r="G373">
        <v>12</v>
      </c>
      <c r="H373">
        <v>10.8</v>
      </c>
      <c r="I373" t="s">
        <v>49</v>
      </c>
      <c r="J373" t="s">
        <v>50</v>
      </c>
      <c r="K373" t="s">
        <v>51</v>
      </c>
      <c r="L373">
        <v>2709</v>
      </c>
      <c r="M373" t="s">
        <v>80</v>
      </c>
      <c r="N373" t="s">
        <v>106</v>
      </c>
      <c r="O373" t="s">
        <v>54</v>
      </c>
      <c r="P373" t="s">
        <v>154</v>
      </c>
      <c r="Q373" t="s">
        <v>100</v>
      </c>
      <c r="R373" t="s">
        <v>219</v>
      </c>
      <c r="S373" t="s">
        <v>170</v>
      </c>
      <c r="T373" t="s">
        <v>74</v>
      </c>
      <c r="U373" t="s">
        <v>96</v>
      </c>
      <c r="V373">
        <v>105232</v>
      </c>
      <c r="W373">
        <v>64892</v>
      </c>
      <c r="X373">
        <v>10.7</v>
      </c>
      <c r="Y373">
        <v>14.8</v>
      </c>
      <c r="Z373">
        <v>83651.429999999993</v>
      </c>
      <c r="AB373">
        <v>30.9</v>
      </c>
      <c r="AC373">
        <v>2584829.19</v>
      </c>
      <c r="AD373">
        <v>6244579.25</v>
      </c>
      <c r="AE373">
        <v>279.72000000000003</v>
      </c>
      <c r="AF373">
        <v>1746733707.8099999</v>
      </c>
      <c r="AG373">
        <v>130223.44</v>
      </c>
      <c r="AH373">
        <v>0</v>
      </c>
      <c r="AI373">
        <v>0</v>
      </c>
      <c r="AJ373">
        <v>14.32</v>
      </c>
      <c r="AK373">
        <v>894223.75</v>
      </c>
      <c r="AL373">
        <v>0.122</v>
      </c>
      <c r="AM373">
        <v>7618.39</v>
      </c>
      <c r="AN373">
        <v>413.5</v>
      </c>
      <c r="AO373">
        <v>483.62</v>
      </c>
      <c r="AP373">
        <v>199976.87</v>
      </c>
      <c r="AQ373">
        <v>2922647.89</v>
      </c>
      <c r="AR373" t="s">
        <v>61</v>
      </c>
      <c r="AS373" t="s">
        <v>61</v>
      </c>
      <c r="AT373" t="s">
        <v>62</v>
      </c>
      <c r="AU373" t="s">
        <v>63</v>
      </c>
    </row>
    <row r="374" spans="1:47" x14ac:dyDescent="0.25">
      <c r="A374" t="s">
        <v>862</v>
      </c>
      <c r="B374">
        <v>2021</v>
      </c>
      <c r="C374">
        <v>5</v>
      </c>
      <c r="D374" t="s">
        <v>77</v>
      </c>
      <c r="E374" s="1">
        <v>44325</v>
      </c>
      <c r="F374" s="1">
        <v>44345</v>
      </c>
      <c r="G374">
        <v>20</v>
      </c>
      <c r="H374">
        <v>8.1</v>
      </c>
      <c r="I374" t="s">
        <v>65</v>
      </c>
      <c r="J374" t="s">
        <v>134</v>
      </c>
      <c r="K374" t="s">
        <v>135</v>
      </c>
      <c r="L374">
        <v>9999.0098999999991</v>
      </c>
      <c r="M374" t="s">
        <v>52</v>
      </c>
      <c r="N374" t="s">
        <v>53</v>
      </c>
      <c r="O374" t="s">
        <v>189</v>
      </c>
      <c r="P374" t="s">
        <v>56</v>
      </c>
      <c r="Q374" t="s">
        <v>121</v>
      </c>
      <c r="R374" t="s">
        <v>72</v>
      </c>
      <c r="S374" t="s">
        <v>137</v>
      </c>
      <c r="T374" t="s">
        <v>95</v>
      </c>
      <c r="U374" t="s">
        <v>96</v>
      </c>
      <c r="V374">
        <v>3831</v>
      </c>
      <c r="W374">
        <v>2529</v>
      </c>
      <c r="X374">
        <v>14.1</v>
      </c>
      <c r="Y374">
        <v>12.3</v>
      </c>
      <c r="Z374">
        <v>3388.67</v>
      </c>
      <c r="AB374">
        <v>19.88</v>
      </c>
      <c r="AC374">
        <v>67366.759999999995</v>
      </c>
      <c r="AD374">
        <v>3911711.21</v>
      </c>
      <c r="AE374">
        <v>168.05</v>
      </c>
      <c r="AF374">
        <v>657363068.84000003</v>
      </c>
      <c r="AG374">
        <v>54681.93</v>
      </c>
      <c r="AH374">
        <v>0</v>
      </c>
      <c r="AI374">
        <v>0</v>
      </c>
      <c r="AJ374">
        <v>11.18</v>
      </c>
      <c r="AK374">
        <v>0</v>
      </c>
      <c r="AL374">
        <v>0.34</v>
      </c>
      <c r="AM374">
        <v>13299.82</v>
      </c>
      <c r="AN374">
        <v>506.6</v>
      </c>
      <c r="AO374">
        <v>447.39</v>
      </c>
      <c r="AP374">
        <v>226647.77</v>
      </c>
      <c r="AQ374">
        <v>361996.28</v>
      </c>
      <c r="AR374" t="s">
        <v>61</v>
      </c>
      <c r="AS374" t="s">
        <v>61</v>
      </c>
      <c r="AT374" t="s">
        <v>62</v>
      </c>
      <c r="AU374" t="s">
        <v>63</v>
      </c>
    </row>
    <row r="375" spans="1:47" x14ac:dyDescent="0.25">
      <c r="A375" t="s">
        <v>863</v>
      </c>
      <c r="B375">
        <v>2020</v>
      </c>
      <c r="C375">
        <v>1</v>
      </c>
      <c r="D375" t="s">
        <v>48</v>
      </c>
      <c r="E375" s="1">
        <v>43857</v>
      </c>
      <c r="F375" s="1">
        <v>43862</v>
      </c>
      <c r="G375">
        <v>5</v>
      </c>
      <c r="H375">
        <v>5.0999999999999996</v>
      </c>
      <c r="I375" t="s">
        <v>65</v>
      </c>
      <c r="J375" t="s">
        <v>50</v>
      </c>
      <c r="K375" t="s">
        <v>51</v>
      </c>
      <c r="L375">
        <v>2709</v>
      </c>
      <c r="M375" t="s">
        <v>52</v>
      </c>
      <c r="N375" t="s">
        <v>53</v>
      </c>
      <c r="O375" t="s">
        <v>189</v>
      </c>
      <c r="P375" t="s">
        <v>56</v>
      </c>
      <c r="Q375" t="s">
        <v>154</v>
      </c>
      <c r="R375" t="s">
        <v>864</v>
      </c>
      <c r="S375" t="s">
        <v>170</v>
      </c>
      <c r="T375" t="s">
        <v>162</v>
      </c>
      <c r="U375" t="s">
        <v>96</v>
      </c>
      <c r="V375">
        <v>108804</v>
      </c>
      <c r="W375">
        <v>72109</v>
      </c>
      <c r="X375">
        <v>9.1</v>
      </c>
      <c r="Y375">
        <v>15.1</v>
      </c>
      <c r="Z375">
        <v>87465.88</v>
      </c>
      <c r="AB375">
        <v>28.51</v>
      </c>
      <c r="AC375">
        <v>2493652.2400000002</v>
      </c>
      <c r="AD375">
        <v>5274192.5599999996</v>
      </c>
      <c r="AE375">
        <v>165.09</v>
      </c>
      <c r="AF375">
        <v>870716449.73000002</v>
      </c>
      <c r="AG375">
        <v>19970.21</v>
      </c>
      <c r="AH375">
        <v>0</v>
      </c>
      <c r="AI375">
        <v>0</v>
      </c>
      <c r="AJ375">
        <v>18.55</v>
      </c>
      <c r="AK375">
        <v>0</v>
      </c>
      <c r="AL375">
        <v>6.6000000000000003E-2</v>
      </c>
      <c r="AM375">
        <v>3480.97</v>
      </c>
      <c r="AN375">
        <v>114.6</v>
      </c>
      <c r="AO375">
        <v>699.76</v>
      </c>
      <c r="AP375">
        <v>80192.5</v>
      </c>
      <c r="AQ375">
        <v>2597295.92</v>
      </c>
      <c r="AR375" t="s">
        <v>61</v>
      </c>
      <c r="AS375" t="s">
        <v>61</v>
      </c>
      <c r="AT375" t="s">
        <v>62</v>
      </c>
      <c r="AU375" t="s">
        <v>63</v>
      </c>
    </row>
    <row r="376" spans="1:47" x14ac:dyDescent="0.25">
      <c r="A376" t="s">
        <v>865</v>
      </c>
      <c r="B376">
        <v>2020</v>
      </c>
      <c r="C376">
        <v>6</v>
      </c>
      <c r="D376" t="s">
        <v>77</v>
      </c>
      <c r="E376" s="1">
        <v>43985</v>
      </c>
      <c r="F376" s="1">
        <v>44011</v>
      </c>
      <c r="G376">
        <v>26</v>
      </c>
      <c r="H376">
        <v>8.5</v>
      </c>
      <c r="I376" t="s">
        <v>49</v>
      </c>
      <c r="J376" t="s">
        <v>239</v>
      </c>
      <c r="K376" t="s">
        <v>240</v>
      </c>
      <c r="L376">
        <v>3105.2</v>
      </c>
      <c r="M376" t="s">
        <v>98</v>
      </c>
      <c r="N376" t="s">
        <v>81</v>
      </c>
      <c r="O376" t="s">
        <v>91</v>
      </c>
      <c r="P376" t="s">
        <v>174</v>
      </c>
      <c r="Q376" t="s">
        <v>82</v>
      </c>
      <c r="R376" t="s">
        <v>866</v>
      </c>
      <c r="S376" t="s">
        <v>161</v>
      </c>
      <c r="T376" t="s">
        <v>162</v>
      </c>
      <c r="U376" t="s">
        <v>259</v>
      </c>
      <c r="V376">
        <v>24233</v>
      </c>
      <c r="W376">
        <v>18060</v>
      </c>
      <c r="X376">
        <v>23.7</v>
      </c>
      <c r="Y376">
        <v>11.6</v>
      </c>
      <c r="Z376">
        <v>22050.58</v>
      </c>
      <c r="AB376">
        <v>35.85</v>
      </c>
      <c r="AC376">
        <v>790513.29</v>
      </c>
      <c r="AD376">
        <v>8680210.8200000003</v>
      </c>
      <c r="AE376">
        <v>167.06</v>
      </c>
      <c r="AF376">
        <v>1450116019.5899999</v>
      </c>
      <c r="AG376">
        <v>44759.72</v>
      </c>
      <c r="AH376">
        <v>0.5</v>
      </c>
      <c r="AI376">
        <v>5106.17</v>
      </c>
      <c r="AJ376">
        <v>23.08</v>
      </c>
      <c r="AK376">
        <v>2003392.66</v>
      </c>
      <c r="AL376">
        <v>0.21299999999999999</v>
      </c>
      <c r="AM376">
        <v>18488.849999999999</v>
      </c>
      <c r="AO376">
        <v>613.55999999999995</v>
      </c>
      <c r="AP376">
        <v>687493.98</v>
      </c>
      <c r="AQ376">
        <v>1546362.01</v>
      </c>
      <c r="AR376" t="s">
        <v>61</v>
      </c>
      <c r="AS376" t="s">
        <v>61</v>
      </c>
      <c r="AT376" t="s">
        <v>62</v>
      </c>
      <c r="AU376" t="s">
        <v>117</v>
      </c>
    </row>
    <row r="377" spans="1:47" x14ac:dyDescent="0.25">
      <c r="A377" t="s">
        <v>867</v>
      </c>
      <c r="B377">
        <v>2022</v>
      </c>
      <c r="C377">
        <v>5</v>
      </c>
      <c r="D377" t="s">
        <v>77</v>
      </c>
      <c r="E377" s="1">
        <v>44683</v>
      </c>
      <c r="F377" s="1">
        <v>44698</v>
      </c>
      <c r="G377">
        <v>15</v>
      </c>
      <c r="H377">
        <v>11.2</v>
      </c>
      <c r="I377" t="s">
        <v>65</v>
      </c>
      <c r="J377" t="s">
        <v>78</v>
      </c>
      <c r="K377" t="s">
        <v>105</v>
      </c>
      <c r="L377">
        <v>1201.9000000000001</v>
      </c>
      <c r="M377" t="s">
        <v>68</v>
      </c>
      <c r="N377" t="s">
        <v>168</v>
      </c>
      <c r="O377" t="s">
        <v>107</v>
      </c>
      <c r="P377" t="s">
        <v>128</v>
      </c>
      <c r="Q377" t="s">
        <v>201</v>
      </c>
      <c r="R377" t="s">
        <v>868</v>
      </c>
      <c r="S377" t="s">
        <v>85</v>
      </c>
      <c r="T377" t="s">
        <v>131</v>
      </c>
      <c r="U377" t="s">
        <v>87</v>
      </c>
      <c r="V377">
        <v>74996</v>
      </c>
      <c r="W377">
        <v>53048</v>
      </c>
      <c r="X377">
        <v>20.3</v>
      </c>
      <c r="Y377">
        <v>11.7</v>
      </c>
      <c r="Z377">
        <v>57695.51</v>
      </c>
      <c r="AB377">
        <v>20.75</v>
      </c>
      <c r="AC377">
        <v>1197181.83</v>
      </c>
      <c r="AD377">
        <v>52205782.219999999</v>
      </c>
      <c r="AE377">
        <v>210.52</v>
      </c>
      <c r="AF377">
        <v>10990361272.950001</v>
      </c>
      <c r="AG377">
        <v>41706.82</v>
      </c>
      <c r="AH377">
        <v>0</v>
      </c>
      <c r="AI377">
        <v>0</v>
      </c>
      <c r="AJ377">
        <v>7.5</v>
      </c>
      <c r="AK377">
        <v>0</v>
      </c>
      <c r="AL377">
        <v>9.5000000000000001E-2</v>
      </c>
      <c r="AM377">
        <v>49595.49</v>
      </c>
      <c r="AN377">
        <v>450.6</v>
      </c>
      <c r="AO377">
        <v>652.52</v>
      </c>
      <c r="AP377">
        <v>294025.51</v>
      </c>
      <c r="AQ377">
        <v>1582509.65</v>
      </c>
      <c r="AR377" t="s">
        <v>61</v>
      </c>
      <c r="AS377" t="s">
        <v>61</v>
      </c>
      <c r="AT377" t="s">
        <v>62</v>
      </c>
      <c r="AU377" t="s">
        <v>63</v>
      </c>
    </row>
    <row r="378" spans="1:47" x14ac:dyDescent="0.25">
      <c r="A378" t="s">
        <v>869</v>
      </c>
      <c r="B378">
        <v>2025</v>
      </c>
      <c r="C378">
        <v>1</v>
      </c>
      <c r="D378" t="s">
        <v>48</v>
      </c>
      <c r="E378" s="1">
        <v>45687</v>
      </c>
      <c r="F378" s="1">
        <v>45695</v>
      </c>
      <c r="G378">
        <v>8</v>
      </c>
      <c r="H378">
        <v>18.5</v>
      </c>
      <c r="I378" t="s">
        <v>65</v>
      </c>
      <c r="J378" t="s">
        <v>112</v>
      </c>
      <c r="K378" t="s">
        <v>199</v>
      </c>
      <c r="L378">
        <v>7204.49</v>
      </c>
      <c r="M378" t="s">
        <v>52</v>
      </c>
      <c r="N378" t="s">
        <v>69</v>
      </c>
      <c r="O378" t="s">
        <v>91</v>
      </c>
      <c r="P378" t="s">
        <v>226</v>
      </c>
      <c r="Q378" t="s">
        <v>150</v>
      </c>
      <c r="R378" t="s">
        <v>870</v>
      </c>
      <c r="S378" t="s">
        <v>161</v>
      </c>
      <c r="T378" t="s">
        <v>148</v>
      </c>
      <c r="U378" t="s">
        <v>259</v>
      </c>
      <c r="V378">
        <v>30090</v>
      </c>
      <c r="W378">
        <v>17201</v>
      </c>
      <c r="X378">
        <v>9.6999999999999993</v>
      </c>
      <c r="Y378">
        <v>13.1</v>
      </c>
      <c r="Z378">
        <v>25793.24</v>
      </c>
      <c r="AB378">
        <v>14.56</v>
      </c>
      <c r="AC378">
        <v>375549.57</v>
      </c>
      <c r="AD378">
        <v>8156596.29</v>
      </c>
      <c r="AE378">
        <v>276.02</v>
      </c>
      <c r="AF378">
        <v>2251383707.9699998</v>
      </c>
      <c r="AG378">
        <v>111467.2</v>
      </c>
      <c r="AH378">
        <v>0.8</v>
      </c>
      <c r="AI378">
        <v>23719.439999999999</v>
      </c>
      <c r="AJ378">
        <v>19.579999999999998</v>
      </c>
      <c r="AK378">
        <v>0</v>
      </c>
      <c r="AL378">
        <v>0.1</v>
      </c>
      <c r="AM378">
        <v>8156.6</v>
      </c>
      <c r="AN378">
        <v>276</v>
      </c>
      <c r="AO378">
        <v>600.04</v>
      </c>
      <c r="AP378">
        <v>165611.04</v>
      </c>
      <c r="AQ378">
        <v>684503.85</v>
      </c>
      <c r="AR378" t="s">
        <v>61</v>
      </c>
      <c r="AS378" t="s">
        <v>61</v>
      </c>
      <c r="AT378" t="s">
        <v>62</v>
      </c>
      <c r="AU378" t="s">
        <v>63</v>
      </c>
    </row>
    <row r="379" spans="1:47" x14ac:dyDescent="0.25">
      <c r="A379" t="s">
        <v>871</v>
      </c>
      <c r="B379">
        <v>2023</v>
      </c>
      <c r="C379">
        <v>8</v>
      </c>
      <c r="D379" t="s">
        <v>89</v>
      </c>
      <c r="E379" s="1">
        <v>45165</v>
      </c>
      <c r="F379" s="1">
        <v>45184</v>
      </c>
      <c r="G379">
        <v>19</v>
      </c>
      <c r="H379">
        <v>3.7</v>
      </c>
      <c r="I379" t="s">
        <v>65</v>
      </c>
      <c r="J379" t="s">
        <v>66</v>
      </c>
      <c r="K379" t="s">
        <v>245</v>
      </c>
      <c r="L379">
        <v>8905.9</v>
      </c>
      <c r="M379" t="s">
        <v>68</v>
      </c>
      <c r="N379" t="s">
        <v>69</v>
      </c>
      <c r="O379" t="s">
        <v>54</v>
      </c>
      <c r="P379" t="s">
        <v>226</v>
      </c>
      <c r="Q379" t="s">
        <v>257</v>
      </c>
      <c r="R379" t="s">
        <v>872</v>
      </c>
      <c r="S379" t="s">
        <v>137</v>
      </c>
      <c r="T379" t="s">
        <v>187</v>
      </c>
      <c r="U379" t="s">
        <v>75</v>
      </c>
      <c r="V379">
        <v>15131</v>
      </c>
      <c r="W379">
        <v>10510</v>
      </c>
      <c r="X379">
        <v>18.8</v>
      </c>
      <c r="Y379">
        <v>11.8</v>
      </c>
      <c r="Z379">
        <v>14300.43</v>
      </c>
      <c r="AB379">
        <v>31.13</v>
      </c>
      <c r="AC379">
        <v>445172.39</v>
      </c>
      <c r="AD379">
        <v>11242998.07</v>
      </c>
      <c r="AE379">
        <v>280.5</v>
      </c>
      <c r="AF379">
        <v>3153660958.6399999</v>
      </c>
      <c r="AG379">
        <v>29783.26</v>
      </c>
      <c r="AH379">
        <v>1.4</v>
      </c>
      <c r="AI379">
        <v>18281.71</v>
      </c>
      <c r="AJ379">
        <v>20.9</v>
      </c>
      <c r="AK379">
        <v>0</v>
      </c>
      <c r="AL379">
        <v>9.6000000000000002E-2</v>
      </c>
      <c r="AM379">
        <v>10793.28</v>
      </c>
      <c r="AN379">
        <v>474.2</v>
      </c>
      <c r="AO379">
        <v>498.92</v>
      </c>
      <c r="AP379">
        <v>236587.86</v>
      </c>
      <c r="AQ379">
        <v>740618.5</v>
      </c>
      <c r="AR379" t="s">
        <v>61</v>
      </c>
      <c r="AS379" t="s">
        <v>61</v>
      </c>
      <c r="AT379" t="s">
        <v>62</v>
      </c>
      <c r="AU379" t="s">
        <v>63</v>
      </c>
    </row>
    <row r="380" spans="1:47" x14ac:dyDescent="0.25">
      <c r="A380" t="s">
        <v>873</v>
      </c>
      <c r="B380">
        <v>2025</v>
      </c>
      <c r="C380">
        <v>2</v>
      </c>
      <c r="D380" t="s">
        <v>48</v>
      </c>
      <c r="E380" s="1">
        <v>45694</v>
      </c>
      <c r="F380" s="1">
        <v>45706</v>
      </c>
      <c r="G380">
        <v>12</v>
      </c>
      <c r="H380">
        <v>4.4000000000000004</v>
      </c>
      <c r="I380" t="s">
        <v>49</v>
      </c>
      <c r="J380" t="s">
        <v>239</v>
      </c>
      <c r="K380" t="s">
        <v>240</v>
      </c>
      <c r="L380">
        <v>3105.2</v>
      </c>
      <c r="M380" t="s">
        <v>90</v>
      </c>
      <c r="N380" t="s">
        <v>81</v>
      </c>
      <c r="O380" t="s">
        <v>200</v>
      </c>
      <c r="P380" t="s">
        <v>159</v>
      </c>
      <c r="Q380" t="s">
        <v>184</v>
      </c>
      <c r="R380" t="s">
        <v>122</v>
      </c>
      <c r="S380" t="s">
        <v>161</v>
      </c>
      <c r="T380" t="s">
        <v>187</v>
      </c>
      <c r="U380" t="s">
        <v>259</v>
      </c>
      <c r="V380">
        <v>23669</v>
      </c>
      <c r="W380">
        <v>15676</v>
      </c>
      <c r="X380">
        <v>13.6</v>
      </c>
      <c r="Y380">
        <v>13.6</v>
      </c>
      <c r="Z380">
        <v>20093.28</v>
      </c>
      <c r="AB380">
        <v>28.14</v>
      </c>
      <c r="AC380">
        <v>565424.9</v>
      </c>
      <c r="AD380">
        <v>8707021.0199999996</v>
      </c>
      <c r="AE380">
        <v>284.87</v>
      </c>
      <c r="AF380">
        <v>2480369077.9699998</v>
      </c>
      <c r="AG380">
        <v>28142.69</v>
      </c>
      <c r="AH380">
        <v>0</v>
      </c>
      <c r="AI380">
        <v>0</v>
      </c>
      <c r="AJ380">
        <v>4.9400000000000004</v>
      </c>
      <c r="AK380">
        <v>430126.84</v>
      </c>
      <c r="AL380">
        <v>0.14599999999999999</v>
      </c>
      <c r="AM380">
        <v>12712.25</v>
      </c>
      <c r="AN380">
        <v>280.89999999999998</v>
      </c>
      <c r="AO380">
        <v>396.53</v>
      </c>
      <c r="AP380">
        <v>111385.28</v>
      </c>
      <c r="AQ380">
        <v>717665.12</v>
      </c>
      <c r="AR380" t="s">
        <v>61</v>
      </c>
      <c r="AS380" t="s">
        <v>61</v>
      </c>
      <c r="AT380" t="s">
        <v>62</v>
      </c>
      <c r="AU380" t="s">
        <v>63</v>
      </c>
    </row>
    <row r="381" spans="1:47" x14ac:dyDescent="0.25">
      <c r="A381" t="s">
        <v>874</v>
      </c>
      <c r="B381">
        <v>2024</v>
      </c>
      <c r="C381">
        <v>9</v>
      </c>
      <c r="D381" t="s">
        <v>89</v>
      </c>
      <c r="E381" s="1">
        <v>45544</v>
      </c>
      <c r="F381" s="1">
        <v>45554</v>
      </c>
      <c r="G381">
        <v>10</v>
      </c>
      <c r="H381">
        <v>16.7</v>
      </c>
      <c r="I381" t="s">
        <v>65</v>
      </c>
      <c r="J381" t="s">
        <v>50</v>
      </c>
      <c r="K381" t="s">
        <v>51</v>
      </c>
      <c r="L381">
        <v>2709</v>
      </c>
      <c r="M381" t="s">
        <v>80</v>
      </c>
      <c r="N381" t="s">
        <v>53</v>
      </c>
      <c r="O381" t="s">
        <v>107</v>
      </c>
      <c r="P381" t="s">
        <v>184</v>
      </c>
      <c r="Q381" t="s">
        <v>55</v>
      </c>
      <c r="R381" t="s">
        <v>875</v>
      </c>
      <c r="S381" t="s">
        <v>170</v>
      </c>
      <c r="T381" t="s">
        <v>148</v>
      </c>
      <c r="U381" t="s">
        <v>228</v>
      </c>
      <c r="V381">
        <v>128420</v>
      </c>
      <c r="W381">
        <v>87140</v>
      </c>
      <c r="X381">
        <v>17.7</v>
      </c>
      <c r="Y381">
        <v>10.9</v>
      </c>
      <c r="Z381">
        <v>118207.01</v>
      </c>
      <c r="AB381">
        <v>8.59</v>
      </c>
      <c r="AC381">
        <v>1015398.22</v>
      </c>
      <c r="AD381">
        <v>10653997.810000001</v>
      </c>
      <c r="AE381">
        <v>280.88</v>
      </c>
      <c r="AF381">
        <v>2992494904.8699999</v>
      </c>
      <c r="AG381">
        <v>84845.32</v>
      </c>
      <c r="AH381">
        <v>0.7</v>
      </c>
      <c r="AI381">
        <v>8163.34</v>
      </c>
      <c r="AJ381">
        <v>23.44</v>
      </c>
      <c r="AK381">
        <v>0</v>
      </c>
      <c r="AL381">
        <v>0.25800000000000001</v>
      </c>
      <c r="AM381">
        <v>27487.31</v>
      </c>
      <c r="AN381">
        <v>247.4</v>
      </c>
      <c r="AO381">
        <v>686.88</v>
      </c>
      <c r="AP381">
        <v>169934.11</v>
      </c>
      <c r="AQ381">
        <v>1305828.3</v>
      </c>
      <c r="AR381" t="s">
        <v>61</v>
      </c>
      <c r="AS381" t="s">
        <v>61</v>
      </c>
      <c r="AT381" t="s">
        <v>293</v>
      </c>
      <c r="AU381" t="s">
        <v>63</v>
      </c>
    </row>
    <row r="382" spans="1:47" x14ac:dyDescent="0.25">
      <c r="A382" t="s">
        <v>876</v>
      </c>
      <c r="B382">
        <v>2025</v>
      </c>
      <c r="C382">
        <v>4</v>
      </c>
      <c r="D382" t="s">
        <v>77</v>
      </c>
      <c r="E382" s="1">
        <v>45770</v>
      </c>
      <c r="F382" s="1">
        <v>45789</v>
      </c>
      <c r="G382">
        <v>19</v>
      </c>
      <c r="H382">
        <v>2</v>
      </c>
      <c r="I382" t="s">
        <v>65</v>
      </c>
      <c r="J382" t="s">
        <v>50</v>
      </c>
      <c r="K382" t="s">
        <v>223</v>
      </c>
      <c r="L382">
        <v>2710.1109999999999</v>
      </c>
      <c r="M382" t="s">
        <v>52</v>
      </c>
      <c r="N382" t="s">
        <v>106</v>
      </c>
      <c r="O382" t="s">
        <v>91</v>
      </c>
      <c r="P382" t="s">
        <v>70</v>
      </c>
      <c r="Q382" t="s">
        <v>71</v>
      </c>
      <c r="R382" t="s">
        <v>877</v>
      </c>
      <c r="S382" t="s">
        <v>123</v>
      </c>
      <c r="T382" t="s">
        <v>187</v>
      </c>
      <c r="U382" t="s">
        <v>75</v>
      </c>
      <c r="V382">
        <v>32791</v>
      </c>
      <c r="W382">
        <v>20673</v>
      </c>
      <c r="X382">
        <v>9.1</v>
      </c>
      <c r="Y382">
        <v>12.4</v>
      </c>
      <c r="Z382">
        <v>29418.77</v>
      </c>
      <c r="AB382">
        <v>14.39</v>
      </c>
      <c r="AC382">
        <v>423336.1</v>
      </c>
      <c r="AD382">
        <v>27446241.469999999</v>
      </c>
      <c r="AE382">
        <v>279.02999999999997</v>
      </c>
      <c r="AF382">
        <v>7658324757.3699999</v>
      </c>
      <c r="AG382">
        <v>231209.41</v>
      </c>
      <c r="AH382">
        <v>0</v>
      </c>
      <c r="AI382">
        <v>0</v>
      </c>
      <c r="AJ382">
        <v>12.41</v>
      </c>
      <c r="AK382">
        <v>0</v>
      </c>
      <c r="AL382">
        <v>8.6999999999999994E-2</v>
      </c>
      <c r="AM382">
        <v>23878.23</v>
      </c>
      <c r="AN382">
        <v>551.5</v>
      </c>
      <c r="AO382">
        <v>659.14</v>
      </c>
      <c r="AP382">
        <v>363515.71</v>
      </c>
      <c r="AQ382">
        <v>1041939.45</v>
      </c>
      <c r="AR382" t="s">
        <v>61</v>
      </c>
      <c r="AS382" t="s">
        <v>61</v>
      </c>
      <c r="AT382" t="s">
        <v>62</v>
      </c>
      <c r="AU382" t="s">
        <v>63</v>
      </c>
    </row>
    <row r="383" spans="1:47" x14ac:dyDescent="0.25">
      <c r="A383" t="s">
        <v>878</v>
      </c>
      <c r="B383">
        <v>2025</v>
      </c>
      <c r="C383">
        <v>4</v>
      </c>
      <c r="D383" t="s">
        <v>77</v>
      </c>
      <c r="E383" s="1">
        <v>45758</v>
      </c>
      <c r="F383" s="1">
        <v>45764</v>
      </c>
      <c r="G383">
        <v>6</v>
      </c>
      <c r="H383">
        <v>3.1</v>
      </c>
      <c r="I383" t="s">
        <v>49</v>
      </c>
      <c r="J383" t="s">
        <v>50</v>
      </c>
      <c r="K383" t="s">
        <v>183</v>
      </c>
      <c r="L383">
        <v>2710.19</v>
      </c>
      <c r="M383" t="s">
        <v>68</v>
      </c>
      <c r="N383" t="s">
        <v>69</v>
      </c>
      <c r="O383" t="s">
        <v>107</v>
      </c>
      <c r="P383" t="s">
        <v>121</v>
      </c>
      <c r="Q383" t="s">
        <v>92</v>
      </c>
      <c r="R383" t="s">
        <v>879</v>
      </c>
      <c r="S383" t="s">
        <v>186</v>
      </c>
      <c r="T383" t="s">
        <v>86</v>
      </c>
      <c r="U383" t="s">
        <v>181</v>
      </c>
      <c r="V383">
        <v>132728</v>
      </c>
      <c r="W383">
        <v>82735</v>
      </c>
      <c r="X383">
        <v>5.6</v>
      </c>
      <c r="Y383">
        <v>15.9</v>
      </c>
      <c r="Z383">
        <v>108190.23</v>
      </c>
      <c r="AB383">
        <v>12.14</v>
      </c>
      <c r="AC383">
        <v>1313429.3899999999</v>
      </c>
      <c r="AD383">
        <v>68149025.879999995</v>
      </c>
      <c r="AE383">
        <v>278.73</v>
      </c>
      <c r="AF383">
        <v>18995177983.529999</v>
      </c>
      <c r="AG383">
        <v>50581.45</v>
      </c>
      <c r="AH383">
        <v>0.9</v>
      </c>
      <c r="AI383">
        <v>26602.42</v>
      </c>
      <c r="AJ383">
        <v>15.71</v>
      </c>
      <c r="AK383">
        <v>10706211.970000001</v>
      </c>
      <c r="AL383">
        <v>8.5999999999999993E-2</v>
      </c>
      <c r="AM383">
        <v>58608.160000000003</v>
      </c>
      <c r="AN383">
        <v>277.39999999999998</v>
      </c>
      <c r="AO383">
        <v>506.1</v>
      </c>
      <c r="AP383">
        <v>140392.14000000001</v>
      </c>
      <c r="AQ383">
        <v>1589613.56</v>
      </c>
      <c r="AR383" t="s">
        <v>61</v>
      </c>
      <c r="AS383" t="s">
        <v>61</v>
      </c>
      <c r="AT383" t="s">
        <v>62</v>
      </c>
      <c r="AU383" t="s">
        <v>63</v>
      </c>
    </row>
    <row r="384" spans="1:47" x14ac:dyDescent="0.25">
      <c r="A384" t="s">
        <v>880</v>
      </c>
      <c r="B384">
        <v>2021</v>
      </c>
      <c r="C384">
        <v>1</v>
      </c>
      <c r="D384" t="s">
        <v>48</v>
      </c>
      <c r="E384" s="1">
        <v>44202</v>
      </c>
      <c r="F384" s="1">
        <v>44207</v>
      </c>
      <c r="G384">
        <v>5</v>
      </c>
      <c r="H384">
        <v>2.9</v>
      </c>
      <c r="I384" t="s">
        <v>65</v>
      </c>
      <c r="J384" t="s">
        <v>50</v>
      </c>
      <c r="K384" t="s">
        <v>145</v>
      </c>
      <c r="L384">
        <v>2710.19</v>
      </c>
      <c r="M384" t="s">
        <v>80</v>
      </c>
      <c r="N384" t="s">
        <v>106</v>
      </c>
      <c r="O384" t="s">
        <v>99</v>
      </c>
      <c r="P384" t="s">
        <v>82</v>
      </c>
      <c r="Q384" t="s">
        <v>131</v>
      </c>
      <c r="R384" t="s">
        <v>814</v>
      </c>
      <c r="S384" t="s">
        <v>170</v>
      </c>
      <c r="T384" t="s">
        <v>131</v>
      </c>
      <c r="U384" t="s">
        <v>75</v>
      </c>
      <c r="V384">
        <v>119974</v>
      </c>
      <c r="W384">
        <v>88055</v>
      </c>
      <c r="X384">
        <v>22.5</v>
      </c>
      <c r="Y384">
        <v>14.5</v>
      </c>
      <c r="Z384">
        <v>94713.84</v>
      </c>
      <c r="AB384">
        <v>51.45</v>
      </c>
      <c r="AC384">
        <v>4873027.07</v>
      </c>
      <c r="AD384">
        <v>75646996.870000005</v>
      </c>
      <c r="AE384">
        <v>166.74</v>
      </c>
      <c r="AF384">
        <v>12613380258.1</v>
      </c>
      <c r="AG384">
        <v>103995.29</v>
      </c>
      <c r="AH384">
        <v>1.1000000000000001</v>
      </c>
      <c r="AI384">
        <v>28126.51</v>
      </c>
      <c r="AJ384">
        <v>13.6</v>
      </c>
      <c r="AK384">
        <v>0</v>
      </c>
      <c r="AL384">
        <v>0.27200000000000002</v>
      </c>
      <c r="AM384">
        <v>205759.83</v>
      </c>
      <c r="AN384">
        <v>196.3</v>
      </c>
      <c r="AO384">
        <v>416.71</v>
      </c>
      <c r="AP384">
        <v>81800.17</v>
      </c>
      <c r="AQ384">
        <v>5292708.87</v>
      </c>
      <c r="AR384" t="s">
        <v>61</v>
      </c>
      <c r="AS384" t="s">
        <v>124</v>
      </c>
      <c r="AT384" t="s">
        <v>62</v>
      </c>
      <c r="AU384" t="s">
        <v>63</v>
      </c>
    </row>
    <row r="385" spans="1:47" x14ac:dyDescent="0.25">
      <c r="A385" t="s">
        <v>881</v>
      </c>
      <c r="B385">
        <v>2025</v>
      </c>
      <c r="C385">
        <v>3</v>
      </c>
      <c r="D385" t="s">
        <v>48</v>
      </c>
      <c r="E385" s="1">
        <v>45732</v>
      </c>
      <c r="F385" s="1">
        <v>45761</v>
      </c>
      <c r="G385">
        <v>29</v>
      </c>
      <c r="H385">
        <v>13.4</v>
      </c>
      <c r="I385" t="s">
        <v>65</v>
      </c>
      <c r="J385" t="s">
        <v>239</v>
      </c>
      <c r="K385" t="s">
        <v>240</v>
      </c>
      <c r="L385">
        <v>3105.2</v>
      </c>
      <c r="M385" t="s">
        <v>90</v>
      </c>
      <c r="N385" t="s">
        <v>53</v>
      </c>
      <c r="O385" t="s">
        <v>91</v>
      </c>
      <c r="P385" t="s">
        <v>128</v>
      </c>
      <c r="Q385" t="s">
        <v>154</v>
      </c>
      <c r="R385" t="s">
        <v>882</v>
      </c>
      <c r="S385" t="s">
        <v>161</v>
      </c>
      <c r="T385" t="s">
        <v>95</v>
      </c>
      <c r="U385" t="s">
        <v>143</v>
      </c>
      <c r="V385">
        <v>32635</v>
      </c>
      <c r="W385">
        <v>21538</v>
      </c>
      <c r="X385">
        <v>10.6</v>
      </c>
      <c r="Y385">
        <v>11.3</v>
      </c>
      <c r="Z385">
        <v>30948.41</v>
      </c>
      <c r="AB385">
        <v>35.76</v>
      </c>
      <c r="AC385">
        <v>1106715.1399999999</v>
      </c>
      <c r="AD385">
        <v>8936662.8699999992</v>
      </c>
      <c r="AE385">
        <v>279.64</v>
      </c>
      <c r="AF385">
        <v>2499048404.9699998</v>
      </c>
      <c r="AG385">
        <v>55884.69</v>
      </c>
      <c r="AH385">
        <v>2</v>
      </c>
      <c r="AI385">
        <v>34223.760000000002</v>
      </c>
      <c r="AJ385">
        <v>16.59</v>
      </c>
      <c r="AK385">
        <v>0</v>
      </c>
      <c r="AL385">
        <v>0.30099999999999999</v>
      </c>
      <c r="AM385">
        <v>26899.360000000001</v>
      </c>
      <c r="AN385">
        <v>574.79999999999995</v>
      </c>
      <c r="AO385">
        <v>690.61</v>
      </c>
      <c r="AP385">
        <v>396962.63</v>
      </c>
      <c r="AQ385">
        <v>1620685.58</v>
      </c>
      <c r="AR385" t="s">
        <v>61</v>
      </c>
      <c r="AS385" t="s">
        <v>61</v>
      </c>
      <c r="AT385" t="s">
        <v>62</v>
      </c>
      <c r="AU385" t="s">
        <v>63</v>
      </c>
    </row>
    <row r="386" spans="1:47" x14ac:dyDescent="0.25">
      <c r="A386" t="s">
        <v>883</v>
      </c>
      <c r="B386">
        <v>2020</v>
      </c>
      <c r="C386">
        <v>8</v>
      </c>
      <c r="D386" t="s">
        <v>89</v>
      </c>
      <c r="E386" s="1">
        <v>44055</v>
      </c>
      <c r="F386" s="1">
        <v>44071</v>
      </c>
      <c r="G386">
        <v>16</v>
      </c>
      <c r="H386">
        <v>12</v>
      </c>
      <c r="I386" t="s">
        <v>65</v>
      </c>
      <c r="J386" t="s">
        <v>50</v>
      </c>
      <c r="K386" t="s">
        <v>423</v>
      </c>
      <c r="L386">
        <v>2710.1941000000002</v>
      </c>
      <c r="M386" t="s">
        <v>90</v>
      </c>
      <c r="N386" t="s">
        <v>53</v>
      </c>
      <c r="O386" t="s">
        <v>99</v>
      </c>
      <c r="P386" t="s">
        <v>128</v>
      </c>
      <c r="Q386" t="s">
        <v>140</v>
      </c>
      <c r="R386" t="s">
        <v>884</v>
      </c>
      <c r="S386" t="s">
        <v>142</v>
      </c>
      <c r="T386" t="s">
        <v>131</v>
      </c>
      <c r="U386" t="s">
        <v>60</v>
      </c>
      <c r="V386">
        <v>30766</v>
      </c>
      <c r="W386">
        <v>17325</v>
      </c>
      <c r="X386">
        <v>23.3</v>
      </c>
      <c r="Y386">
        <v>11.5</v>
      </c>
      <c r="Z386">
        <v>27047.58</v>
      </c>
      <c r="AB386">
        <v>53.99</v>
      </c>
      <c r="AC386">
        <v>1460298.84</v>
      </c>
      <c r="AD386">
        <v>28623912.960000001</v>
      </c>
      <c r="AE386">
        <v>163.01</v>
      </c>
      <c r="AF386">
        <v>4665984051.6099997</v>
      </c>
      <c r="AG386">
        <v>245634.03</v>
      </c>
      <c r="AH386">
        <v>0.1</v>
      </c>
      <c r="AI386">
        <v>2523.21</v>
      </c>
      <c r="AJ386">
        <v>14.77</v>
      </c>
      <c r="AK386">
        <v>0</v>
      </c>
      <c r="AL386">
        <v>0.246</v>
      </c>
      <c r="AM386">
        <v>70414.83</v>
      </c>
      <c r="AN386">
        <v>473.3</v>
      </c>
      <c r="AO386">
        <v>687.47</v>
      </c>
      <c r="AP386">
        <v>325379.55</v>
      </c>
      <c r="AQ386">
        <v>2104250.46</v>
      </c>
      <c r="AR386" t="s">
        <v>61</v>
      </c>
      <c r="AS386" t="s">
        <v>61</v>
      </c>
      <c r="AT386" t="s">
        <v>62</v>
      </c>
      <c r="AU386" t="s">
        <v>63</v>
      </c>
    </row>
    <row r="387" spans="1:47" x14ac:dyDescent="0.25">
      <c r="A387" t="s">
        <v>885</v>
      </c>
      <c r="B387">
        <v>2026</v>
      </c>
      <c r="C387">
        <v>1</v>
      </c>
      <c r="D387" t="s">
        <v>48</v>
      </c>
      <c r="E387" s="1">
        <v>46041</v>
      </c>
      <c r="F387" s="1">
        <v>46049</v>
      </c>
      <c r="G387">
        <v>8</v>
      </c>
      <c r="H387">
        <v>20.3</v>
      </c>
      <c r="I387" t="s">
        <v>65</v>
      </c>
      <c r="J387" t="s">
        <v>50</v>
      </c>
      <c r="K387" t="s">
        <v>120</v>
      </c>
      <c r="L387">
        <v>2710.1921000000002</v>
      </c>
      <c r="M387" t="s">
        <v>90</v>
      </c>
      <c r="N387" t="s">
        <v>168</v>
      </c>
      <c r="O387" t="s">
        <v>200</v>
      </c>
      <c r="P387" t="s">
        <v>82</v>
      </c>
      <c r="Q387" t="s">
        <v>164</v>
      </c>
      <c r="R387" t="s">
        <v>886</v>
      </c>
      <c r="S387" t="s">
        <v>142</v>
      </c>
      <c r="T387" t="s">
        <v>187</v>
      </c>
      <c r="U387" t="s">
        <v>75</v>
      </c>
      <c r="V387">
        <v>34302</v>
      </c>
      <c r="W387">
        <v>21830</v>
      </c>
      <c r="X387">
        <v>21.8</v>
      </c>
      <c r="Y387">
        <v>12.3</v>
      </c>
      <c r="Z387">
        <v>28772.42</v>
      </c>
      <c r="AB387">
        <v>39.29</v>
      </c>
      <c r="AC387">
        <v>1130468.3799999999</v>
      </c>
      <c r="AD387">
        <v>23201791.760000002</v>
      </c>
      <c r="AE387">
        <v>284.62</v>
      </c>
      <c r="AF387">
        <v>6603693970.7299995</v>
      </c>
      <c r="AG387">
        <v>182697.73</v>
      </c>
      <c r="AH387">
        <v>0</v>
      </c>
      <c r="AI387">
        <v>0</v>
      </c>
      <c r="AJ387">
        <v>11.31</v>
      </c>
      <c r="AK387">
        <v>0</v>
      </c>
      <c r="AL387">
        <v>9.2999999999999999E-2</v>
      </c>
      <c r="AM387">
        <v>21577.67</v>
      </c>
      <c r="AN387">
        <v>424.5</v>
      </c>
      <c r="AO387">
        <v>477.89</v>
      </c>
      <c r="AP387">
        <v>202864.3</v>
      </c>
      <c r="AQ387">
        <v>1537608.08</v>
      </c>
      <c r="AR387" t="s">
        <v>61</v>
      </c>
      <c r="AS387" t="s">
        <v>61</v>
      </c>
      <c r="AT387" t="s">
        <v>62</v>
      </c>
      <c r="AU387" t="s">
        <v>63</v>
      </c>
    </row>
    <row r="388" spans="1:47" x14ac:dyDescent="0.25">
      <c r="A388" t="s">
        <v>887</v>
      </c>
      <c r="B388">
        <v>2025</v>
      </c>
      <c r="C388">
        <v>12</v>
      </c>
      <c r="D388" t="s">
        <v>119</v>
      </c>
      <c r="E388" s="1">
        <v>46009</v>
      </c>
      <c r="F388" s="1">
        <v>46042</v>
      </c>
      <c r="G388">
        <v>33</v>
      </c>
      <c r="H388">
        <v>9.9</v>
      </c>
      <c r="I388" t="s">
        <v>49</v>
      </c>
      <c r="J388" t="s">
        <v>66</v>
      </c>
      <c r="K388" t="s">
        <v>67</v>
      </c>
      <c r="L388">
        <v>8479.8989999999994</v>
      </c>
      <c r="M388" t="s">
        <v>80</v>
      </c>
      <c r="N388" t="s">
        <v>69</v>
      </c>
      <c r="O388" t="s">
        <v>54</v>
      </c>
      <c r="P388" t="s">
        <v>83</v>
      </c>
      <c r="Q388" t="s">
        <v>70</v>
      </c>
      <c r="R388" t="s">
        <v>888</v>
      </c>
      <c r="S388" t="s">
        <v>156</v>
      </c>
      <c r="T388" t="s">
        <v>95</v>
      </c>
      <c r="U388" t="s">
        <v>228</v>
      </c>
      <c r="V388">
        <v>26192</v>
      </c>
      <c r="W388">
        <v>16408</v>
      </c>
      <c r="X388">
        <v>19.7</v>
      </c>
      <c r="Y388">
        <v>13.2</v>
      </c>
      <c r="Z388">
        <v>22361.96</v>
      </c>
      <c r="AA388">
        <v>1597</v>
      </c>
      <c r="AB388">
        <v>4001.25</v>
      </c>
      <c r="AC388">
        <v>6389996.25</v>
      </c>
      <c r="AD388">
        <v>50779091.530000001</v>
      </c>
      <c r="AE388">
        <v>275.83</v>
      </c>
      <c r="AF388">
        <v>14006396816.719999</v>
      </c>
      <c r="AG388">
        <v>185271.11</v>
      </c>
      <c r="AH388">
        <v>2.1</v>
      </c>
      <c r="AI388">
        <v>41898.53</v>
      </c>
      <c r="AJ388">
        <v>9.4</v>
      </c>
      <c r="AK388">
        <v>4773234.5999999996</v>
      </c>
      <c r="AL388">
        <v>0.16</v>
      </c>
      <c r="AM388">
        <v>81246.55</v>
      </c>
      <c r="AN388">
        <v>1562.6</v>
      </c>
      <c r="AO388">
        <v>494.71</v>
      </c>
      <c r="AP388">
        <v>773033.85</v>
      </c>
      <c r="AQ388">
        <v>7471446.29</v>
      </c>
      <c r="AR388" t="s">
        <v>61</v>
      </c>
      <c r="AS388" t="s">
        <v>61</v>
      </c>
      <c r="AT388" t="s">
        <v>62</v>
      </c>
      <c r="AU388" t="s">
        <v>63</v>
      </c>
    </row>
    <row r="389" spans="1:47" x14ac:dyDescent="0.25">
      <c r="A389" t="s">
        <v>889</v>
      </c>
      <c r="B389">
        <v>2020</v>
      </c>
      <c r="C389">
        <v>11</v>
      </c>
      <c r="D389" t="s">
        <v>119</v>
      </c>
      <c r="E389" s="1">
        <v>44146</v>
      </c>
      <c r="F389" s="1">
        <v>44154</v>
      </c>
      <c r="G389">
        <v>8</v>
      </c>
      <c r="H389">
        <v>13.4</v>
      </c>
      <c r="I389" t="s">
        <v>49</v>
      </c>
      <c r="J389" t="s">
        <v>50</v>
      </c>
      <c r="K389" t="s">
        <v>223</v>
      </c>
      <c r="L389">
        <v>2710.1109999999999</v>
      </c>
      <c r="M389" t="s">
        <v>68</v>
      </c>
      <c r="N389" t="s">
        <v>53</v>
      </c>
      <c r="O389" t="s">
        <v>107</v>
      </c>
      <c r="P389" t="s">
        <v>174</v>
      </c>
      <c r="Q389" t="s">
        <v>70</v>
      </c>
      <c r="R389" t="s">
        <v>890</v>
      </c>
      <c r="S389" t="s">
        <v>123</v>
      </c>
      <c r="T389" t="s">
        <v>148</v>
      </c>
      <c r="U389" t="s">
        <v>166</v>
      </c>
      <c r="V389">
        <v>52061</v>
      </c>
      <c r="W389">
        <v>28938</v>
      </c>
      <c r="X389">
        <v>16.5</v>
      </c>
      <c r="Y389">
        <v>12.2</v>
      </c>
      <c r="Z389">
        <v>43591.46</v>
      </c>
      <c r="AB389">
        <v>34.130000000000003</v>
      </c>
      <c r="AC389">
        <v>1487776.53</v>
      </c>
      <c r="AD389">
        <v>23648367.050000001</v>
      </c>
      <c r="AE389">
        <v>160.78</v>
      </c>
      <c r="AF389">
        <v>3802184454.3000002</v>
      </c>
      <c r="AG389">
        <v>234352.08</v>
      </c>
      <c r="AH389">
        <v>0</v>
      </c>
      <c r="AI389">
        <v>0</v>
      </c>
      <c r="AJ389">
        <v>12.74</v>
      </c>
      <c r="AK389">
        <v>3012801.96</v>
      </c>
      <c r="AL389">
        <v>0.214</v>
      </c>
      <c r="AM389">
        <v>50607.51</v>
      </c>
      <c r="AN389">
        <v>146.1</v>
      </c>
      <c r="AO389">
        <v>427.34</v>
      </c>
      <c r="AP389">
        <v>62434.37</v>
      </c>
      <c r="AQ389">
        <v>1835170.49</v>
      </c>
      <c r="AR389" t="s">
        <v>61</v>
      </c>
      <c r="AS389" t="s">
        <v>61</v>
      </c>
      <c r="AT389" t="s">
        <v>62</v>
      </c>
      <c r="AU389" t="s">
        <v>63</v>
      </c>
    </row>
    <row r="390" spans="1:47" x14ac:dyDescent="0.25">
      <c r="A390" t="s">
        <v>891</v>
      </c>
      <c r="B390">
        <v>2020</v>
      </c>
      <c r="C390">
        <v>3</v>
      </c>
      <c r="D390" t="s">
        <v>48</v>
      </c>
      <c r="E390" s="1">
        <v>43918</v>
      </c>
      <c r="F390" s="1">
        <v>43939</v>
      </c>
      <c r="G390">
        <v>21</v>
      </c>
      <c r="H390">
        <v>4.8</v>
      </c>
      <c r="I390" t="s">
        <v>65</v>
      </c>
      <c r="J390" t="s">
        <v>66</v>
      </c>
      <c r="K390" t="s">
        <v>251</v>
      </c>
      <c r="L390">
        <v>8543.7000000000007</v>
      </c>
      <c r="M390" t="s">
        <v>52</v>
      </c>
      <c r="N390" t="s">
        <v>69</v>
      </c>
      <c r="O390" t="s">
        <v>91</v>
      </c>
      <c r="P390" t="s">
        <v>100</v>
      </c>
      <c r="Q390" t="s">
        <v>154</v>
      </c>
      <c r="R390" t="s">
        <v>525</v>
      </c>
      <c r="S390" t="s">
        <v>156</v>
      </c>
      <c r="T390" t="s">
        <v>59</v>
      </c>
      <c r="U390" t="s">
        <v>228</v>
      </c>
      <c r="V390">
        <v>26675</v>
      </c>
      <c r="W390">
        <v>15568</v>
      </c>
      <c r="X390">
        <v>18.899999999999999</v>
      </c>
      <c r="Y390">
        <v>11.5</v>
      </c>
      <c r="Z390">
        <v>24014.89</v>
      </c>
      <c r="AA390">
        <v>1715</v>
      </c>
      <c r="AB390">
        <v>2016.54</v>
      </c>
      <c r="AC390">
        <v>3458366.1</v>
      </c>
      <c r="AD390">
        <v>66282777.439999998</v>
      </c>
      <c r="AE390">
        <v>158.53</v>
      </c>
      <c r="AF390">
        <v>10507808707.559999</v>
      </c>
      <c r="AG390">
        <v>23828.06</v>
      </c>
      <c r="AH390">
        <v>1</v>
      </c>
      <c r="AJ390">
        <v>11.52</v>
      </c>
      <c r="AK390">
        <v>0</v>
      </c>
      <c r="AL390">
        <v>0.13600000000000001</v>
      </c>
      <c r="AM390">
        <v>90144.58</v>
      </c>
      <c r="AN390">
        <v>857</v>
      </c>
      <c r="AO390">
        <v>610.39</v>
      </c>
      <c r="AP390">
        <v>523104.23</v>
      </c>
      <c r="AQ390">
        <v>4117178.03</v>
      </c>
      <c r="AR390" t="s">
        <v>61</v>
      </c>
      <c r="AS390" t="s">
        <v>61</v>
      </c>
      <c r="AT390" t="s">
        <v>62</v>
      </c>
      <c r="AU390" t="s">
        <v>63</v>
      </c>
    </row>
    <row r="391" spans="1:47" x14ac:dyDescent="0.25">
      <c r="A391" t="s">
        <v>892</v>
      </c>
      <c r="B391">
        <v>2021</v>
      </c>
      <c r="C391">
        <v>6</v>
      </c>
      <c r="D391" t="s">
        <v>77</v>
      </c>
      <c r="E391" s="1">
        <v>44371</v>
      </c>
      <c r="F391" s="1">
        <v>44385</v>
      </c>
      <c r="G391">
        <v>14</v>
      </c>
      <c r="H391">
        <v>1.8</v>
      </c>
      <c r="I391" t="s">
        <v>65</v>
      </c>
      <c r="J391" t="s">
        <v>50</v>
      </c>
      <c r="K391" t="s">
        <v>51</v>
      </c>
      <c r="L391">
        <v>2709</v>
      </c>
      <c r="M391" t="s">
        <v>98</v>
      </c>
      <c r="N391" t="s">
        <v>53</v>
      </c>
      <c r="O391" t="s">
        <v>107</v>
      </c>
      <c r="P391" t="s">
        <v>56</v>
      </c>
      <c r="Q391" t="s">
        <v>93</v>
      </c>
      <c r="R391" t="s">
        <v>893</v>
      </c>
      <c r="S391" t="s">
        <v>58</v>
      </c>
      <c r="T391" t="s">
        <v>95</v>
      </c>
      <c r="U391" t="s">
        <v>166</v>
      </c>
      <c r="V391">
        <v>335921</v>
      </c>
      <c r="W391">
        <v>219571</v>
      </c>
      <c r="X391">
        <v>1.2</v>
      </c>
      <c r="Y391">
        <v>15.8</v>
      </c>
      <c r="Z391">
        <v>273677.56</v>
      </c>
      <c r="AB391">
        <v>19.28</v>
      </c>
      <c r="AC391">
        <v>5276503.3600000003</v>
      </c>
      <c r="AD391">
        <v>14682801.09</v>
      </c>
      <c r="AE391">
        <v>167.74</v>
      </c>
      <c r="AF391">
        <v>2462893054.8400002</v>
      </c>
      <c r="AG391">
        <v>245301.28</v>
      </c>
      <c r="AH391">
        <v>3.2</v>
      </c>
      <c r="AI391">
        <v>77116.740000000005</v>
      </c>
      <c r="AJ391">
        <v>14.23</v>
      </c>
      <c r="AK391">
        <v>0</v>
      </c>
      <c r="AL391">
        <v>0.32600000000000001</v>
      </c>
      <c r="AM391">
        <v>47865.93</v>
      </c>
      <c r="AN391">
        <v>512.70000000000005</v>
      </c>
      <c r="AO391">
        <v>533.28</v>
      </c>
      <c r="AP391">
        <v>273412.65999999997</v>
      </c>
      <c r="AQ391">
        <v>5920199.9699999997</v>
      </c>
      <c r="AR391" t="s">
        <v>124</v>
      </c>
      <c r="AS391" t="s">
        <v>61</v>
      </c>
      <c r="AT391" t="s">
        <v>62</v>
      </c>
      <c r="AU391" t="s">
        <v>63</v>
      </c>
    </row>
    <row r="392" spans="1:47" x14ac:dyDescent="0.25">
      <c r="A392" t="s">
        <v>894</v>
      </c>
      <c r="B392">
        <v>2021</v>
      </c>
      <c r="C392">
        <v>9</v>
      </c>
      <c r="D392" t="s">
        <v>89</v>
      </c>
      <c r="E392" s="1">
        <v>44459</v>
      </c>
      <c r="F392" s="1">
        <v>44471</v>
      </c>
      <c r="G392">
        <v>12</v>
      </c>
      <c r="H392">
        <v>17.600000000000001</v>
      </c>
      <c r="I392" t="s">
        <v>49</v>
      </c>
      <c r="J392" t="s">
        <v>66</v>
      </c>
      <c r="K392" t="s">
        <v>245</v>
      </c>
      <c r="L392">
        <v>8905.9</v>
      </c>
      <c r="M392" t="s">
        <v>90</v>
      </c>
      <c r="N392" t="s">
        <v>168</v>
      </c>
      <c r="O392" t="s">
        <v>200</v>
      </c>
      <c r="P392" t="s">
        <v>55</v>
      </c>
      <c r="Q392" t="s">
        <v>226</v>
      </c>
      <c r="R392" t="s">
        <v>895</v>
      </c>
      <c r="S392" t="s">
        <v>73</v>
      </c>
      <c r="T392" t="s">
        <v>148</v>
      </c>
      <c r="U392" t="s">
        <v>103</v>
      </c>
      <c r="V392">
        <v>16273</v>
      </c>
      <c r="W392">
        <v>10589</v>
      </c>
      <c r="X392">
        <v>4.9000000000000004</v>
      </c>
      <c r="Y392">
        <v>15.6</v>
      </c>
      <c r="Z392">
        <v>14285.22</v>
      </c>
      <c r="AB392">
        <v>34.229999999999997</v>
      </c>
      <c r="AC392">
        <v>488983.08</v>
      </c>
      <c r="AD392">
        <v>5119965.7</v>
      </c>
      <c r="AE392">
        <v>169.66</v>
      </c>
      <c r="AF392">
        <v>868653380.65999997</v>
      </c>
      <c r="AG392">
        <v>71457.58</v>
      </c>
      <c r="AH392">
        <v>0</v>
      </c>
      <c r="AI392">
        <v>0</v>
      </c>
      <c r="AJ392">
        <v>16.600000000000001</v>
      </c>
      <c r="AK392">
        <v>849914.31</v>
      </c>
      <c r="AL392">
        <v>0.152</v>
      </c>
      <c r="AM392">
        <v>7782.35</v>
      </c>
      <c r="AN392">
        <v>617.9</v>
      </c>
      <c r="AO392">
        <v>433.74</v>
      </c>
      <c r="AP392">
        <v>268007.95</v>
      </c>
      <c r="AQ392">
        <v>836230.96</v>
      </c>
      <c r="AR392" t="s">
        <v>61</v>
      </c>
      <c r="AS392" t="s">
        <v>61</v>
      </c>
      <c r="AT392" t="s">
        <v>62</v>
      </c>
      <c r="AU392" t="s">
        <v>63</v>
      </c>
    </row>
    <row r="393" spans="1:47" x14ac:dyDescent="0.25">
      <c r="A393" t="s">
        <v>896</v>
      </c>
      <c r="B393">
        <v>2021</v>
      </c>
      <c r="C393">
        <v>10</v>
      </c>
      <c r="D393" t="s">
        <v>119</v>
      </c>
      <c r="E393" s="1">
        <v>44496</v>
      </c>
      <c r="F393" s="1">
        <v>44510</v>
      </c>
      <c r="G393">
        <v>14</v>
      </c>
      <c r="H393">
        <v>10.199999999999999</v>
      </c>
      <c r="I393" t="s">
        <v>65</v>
      </c>
      <c r="J393" t="s">
        <v>50</v>
      </c>
      <c r="K393" t="s">
        <v>145</v>
      </c>
      <c r="L393">
        <v>2710.19</v>
      </c>
      <c r="M393" t="s">
        <v>90</v>
      </c>
      <c r="N393" t="s">
        <v>53</v>
      </c>
      <c r="O393" t="s">
        <v>200</v>
      </c>
      <c r="P393" t="s">
        <v>226</v>
      </c>
      <c r="Q393" t="s">
        <v>71</v>
      </c>
      <c r="R393" t="s">
        <v>897</v>
      </c>
      <c r="S393" t="s">
        <v>170</v>
      </c>
      <c r="T393" t="s">
        <v>148</v>
      </c>
      <c r="U393" t="s">
        <v>213</v>
      </c>
      <c r="V393">
        <v>73747</v>
      </c>
      <c r="W393">
        <v>44198</v>
      </c>
      <c r="X393">
        <v>1.7</v>
      </c>
      <c r="Y393">
        <v>14.5</v>
      </c>
      <c r="Z393">
        <v>62365.06</v>
      </c>
      <c r="AB393">
        <v>44.65</v>
      </c>
      <c r="AC393">
        <v>2784599.93</v>
      </c>
      <c r="AD393">
        <v>65162132.939999998</v>
      </c>
      <c r="AE393">
        <v>174.68</v>
      </c>
      <c r="AF393">
        <v>11382521381.959999</v>
      </c>
      <c r="AG393">
        <v>224111.55</v>
      </c>
      <c r="AH393">
        <v>0</v>
      </c>
      <c r="AI393">
        <v>0</v>
      </c>
      <c r="AJ393">
        <v>15.71</v>
      </c>
      <c r="AK393">
        <v>0</v>
      </c>
      <c r="AL393">
        <v>0.217</v>
      </c>
      <c r="AM393">
        <v>141401.82999999999</v>
      </c>
      <c r="AN393">
        <v>366.7</v>
      </c>
      <c r="AO393">
        <v>575.98</v>
      </c>
      <c r="AP393">
        <v>211211.87</v>
      </c>
      <c r="AQ393">
        <v>3361325.18</v>
      </c>
      <c r="AR393" t="s">
        <v>124</v>
      </c>
      <c r="AS393" t="s">
        <v>124</v>
      </c>
      <c r="AT393" t="s">
        <v>62</v>
      </c>
      <c r="AU393" t="s">
        <v>63</v>
      </c>
    </row>
    <row r="394" spans="1:47" x14ac:dyDescent="0.25">
      <c r="A394" t="s">
        <v>898</v>
      </c>
      <c r="B394">
        <v>2021</v>
      </c>
      <c r="C394">
        <v>8</v>
      </c>
      <c r="D394" t="s">
        <v>89</v>
      </c>
      <c r="E394" s="1">
        <v>44433</v>
      </c>
      <c r="F394" s="1">
        <v>44452</v>
      </c>
      <c r="G394">
        <v>19</v>
      </c>
      <c r="H394">
        <v>18.600000000000001</v>
      </c>
      <c r="I394" t="s">
        <v>65</v>
      </c>
      <c r="J394" t="s">
        <v>50</v>
      </c>
      <c r="K394" t="s">
        <v>51</v>
      </c>
      <c r="L394">
        <v>2709</v>
      </c>
      <c r="M394" t="s">
        <v>114</v>
      </c>
      <c r="N394" t="s">
        <v>106</v>
      </c>
      <c r="O394" t="s">
        <v>189</v>
      </c>
      <c r="P394" t="s">
        <v>184</v>
      </c>
      <c r="Q394" t="s">
        <v>140</v>
      </c>
      <c r="R394" t="s">
        <v>899</v>
      </c>
      <c r="S394" t="s">
        <v>58</v>
      </c>
      <c r="T394" t="s">
        <v>102</v>
      </c>
      <c r="U394" t="s">
        <v>166</v>
      </c>
      <c r="V394">
        <v>189361</v>
      </c>
      <c r="W394">
        <v>130061</v>
      </c>
      <c r="X394">
        <v>21.6</v>
      </c>
      <c r="Y394">
        <v>10.4</v>
      </c>
      <c r="Z394">
        <v>163221.34</v>
      </c>
      <c r="AB394">
        <v>19.170000000000002</v>
      </c>
      <c r="AC394">
        <v>3128953.09</v>
      </c>
      <c r="AD394">
        <v>14283499.460000001</v>
      </c>
      <c r="AE394">
        <v>171.93</v>
      </c>
      <c r="AF394">
        <v>2455762062.1599998</v>
      </c>
      <c r="AG394">
        <v>247801.04</v>
      </c>
      <c r="AH394">
        <v>0.5</v>
      </c>
      <c r="AI394">
        <v>8448.66</v>
      </c>
      <c r="AJ394">
        <v>5.09</v>
      </c>
      <c r="AK394">
        <v>0</v>
      </c>
      <c r="AL394">
        <v>0.312</v>
      </c>
      <c r="AM394">
        <v>44564.52</v>
      </c>
      <c r="AN394">
        <v>960.3</v>
      </c>
      <c r="AO394">
        <v>481.63</v>
      </c>
      <c r="AP394">
        <v>462509.29</v>
      </c>
      <c r="AQ394">
        <v>3892276.6</v>
      </c>
      <c r="AR394" t="s">
        <v>61</v>
      </c>
      <c r="AS394" t="s">
        <v>61</v>
      </c>
      <c r="AT394" t="s">
        <v>62</v>
      </c>
      <c r="AU394" t="s">
        <v>63</v>
      </c>
    </row>
    <row r="395" spans="1:47" x14ac:dyDescent="0.25">
      <c r="A395" t="s">
        <v>900</v>
      </c>
      <c r="B395">
        <v>2022</v>
      </c>
      <c r="C395">
        <v>3</v>
      </c>
      <c r="D395" t="s">
        <v>48</v>
      </c>
      <c r="E395" s="1">
        <v>44630</v>
      </c>
      <c r="F395" s="1">
        <v>44655</v>
      </c>
      <c r="G395">
        <v>25</v>
      </c>
      <c r="H395">
        <v>8.6999999999999993</v>
      </c>
      <c r="I395" t="s">
        <v>65</v>
      </c>
      <c r="J395" t="s">
        <v>78</v>
      </c>
      <c r="K395" t="s">
        <v>315</v>
      </c>
      <c r="L395">
        <v>1511.9</v>
      </c>
      <c r="M395" t="s">
        <v>52</v>
      </c>
      <c r="N395" t="s">
        <v>69</v>
      </c>
      <c r="O395" t="s">
        <v>107</v>
      </c>
      <c r="P395" t="s">
        <v>100</v>
      </c>
      <c r="Q395" t="s">
        <v>93</v>
      </c>
      <c r="R395" t="s">
        <v>901</v>
      </c>
      <c r="S395" t="s">
        <v>85</v>
      </c>
      <c r="T395" t="s">
        <v>86</v>
      </c>
      <c r="U395" t="s">
        <v>181</v>
      </c>
      <c r="V395">
        <v>44591</v>
      </c>
      <c r="W395">
        <v>28313</v>
      </c>
      <c r="X395">
        <v>5.8</v>
      </c>
      <c r="Y395">
        <v>13</v>
      </c>
      <c r="Z395">
        <v>38808.449999999997</v>
      </c>
      <c r="AB395">
        <v>28.9</v>
      </c>
      <c r="AC395">
        <v>1121564.2</v>
      </c>
      <c r="AD395">
        <v>52490369.049999997</v>
      </c>
      <c r="AE395">
        <v>210.48</v>
      </c>
      <c r="AF395">
        <v>11048172877.639999</v>
      </c>
      <c r="AG395">
        <v>97774.28</v>
      </c>
      <c r="AH395">
        <v>0</v>
      </c>
      <c r="AI395">
        <v>0</v>
      </c>
      <c r="AJ395">
        <v>22.89</v>
      </c>
      <c r="AK395">
        <v>0</v>
      </c>
      <c r="AL395">
        <v>0.27900000000000003</v>
      </c>
      <c r="AM395">
        <v>146448.13</v>
      </c>
      <c r="AN395">
        <v>1363.4</v>
      </c>
      <c r="AO395">
        <v>536.11</v>
      </c>
      <c r="AP395">
        <v>730932.37</v>
      </c>
      <c r="AQ395">
        <v>2096718.98</v>
      </c>
      <c r="AR395" t="s">
        <v>61</v>
      </c>
      <c r="AS395" t="s">
        <v>124</v>
      </c>
      <c r="AT395" t="s">
        <v>62</v>
      </c>
      <c r="AU395" t="s">
        <v>117</v>
      </c>
    </row>
    <row r="396" spans="1:47" x14ac:dyDescent="0.25">
      <c r="A396" t="s">
        <v>902</v>
      </c>
      <c r="B396">
        <v>2024</v>
      </c>
      <c r="C396">
        <v>1</v>
      </c>
      <c r="D396" t="s">
        <v>48</v>
      </c>
      <c r="E396" s="1">
        <v>45309</v>
      </c>
      <c r="F396" s="1">
        <v>45333</v>
      </c>
      <c r="G396">
        <v>24</v>
      </c>
      <c r="H396">
        <v>11.3</v>
      </c>
      <c r="I396" t="s">
        <v>49</v>
      </c>
      <c r="J396" t="s">
        <v>66</v>
      </c>
      <c r="K396" t="s">
        <v>251</v>
      </c>
      <c r="L396">
        <v>8543.7000000000007</v>
      </c>
      <c r="M396" t="s">
        <v>90</v>
      </c>
      <c r="N396" t="s">
        <v>81</v>
      </c>
      <c r="O396" t="s">
        <v>107</v>
      </c>
      <c r="P396" t="s">
        <v>108</v>
      </c>
      <c r="Q396" t="s">
        <v>92</v>
      </c>
      <c r="R396" t="s">
        <v>517</v>
      </c>
      <c r="S396" t="s">
        <v>156</v>
      </c>
      <c r="T396" t="s">
        <v>95</v>
      </c>
      <c r="U396" t="s">
        <v>143</v>
      </c>
      <c r="V396">
        <v>7584</v>
      </c>
      <c r="W396">
        <v>5508</v>
      </c>
      <c r="X396">
        <v>23.6</v>
      </c>
      <c r="Y396">
        <v>13.3</v>
      </c>
      <c r="Z396">
        <v>6164.76</v>
      </c>
      <c r="AA396">
        <v>440</v>
      </c>
      <c r="AB396">
        <v>1401.55</v>
      </c>
      <c r="AC396">
        <v>616682</v>
      </c>
      <c r="AD396">
        <v>16222565.939999999</v>
      </c>
      <c r="AE396">
        <v>274.57</v>
      </c>
      <c r="AF396">
        <v>4454229930.1499996</v>
      </c>
      <c r="AG396">
        <v>237677.8</v>
      </c>
      <c r="AH396">
        <v>0</v>
      </c>
      <c r="AI396">
        <v>0</v>
      </c>
      <c r="AJ396">
        <v>19.37</v>
      </c>
      <c r="AK396">
        <v>3142311.02</v>
      </c>
      <c r="AL396">
        <v>0.219</v>
      </c>
      <c r="AM396">
        <v>35527.42</v>
      </c>
      <c r="AN396">
        <v>470.2</v>
      </c>
      <c r="AO396">
        <v>400.46</v>
      </c>
      <c r="AP396">
        <v>188296.29</v>
      </c>
      <c r="AQ396">
        <v>1078183.51</v>
      </c>
      <c r="AR396" t="s">
        <v>61</v>
      </c>
      <c r="AS396" t="s">
        <v>124</v>
      </c>
      <c r="AT396" t="s">
        <v>62</v>
      </c>
      <c r="AU396" t="s">
        <v>63</v>
      </c>
    </row>
    <row r="397" spans="1:47" x14ac:dyDescent="0.25">
      <c r="A397" t="s">
        <v>903</v>
      </c>
      <c r="B397">
        <v>2021</v>
      </c>
      <c r="C397">
        <v>11</v>
      </c>
      <c r="D397" t="s">
        <v>119</v>
      </c>
      <c r="E397" s="1">
        <v>44501</v>
      </c>
      <c r="F397" s="1">
        <v>44536</v>
      </c>
      <c r="G397">
        <v>35</v>
      </c>
      <c r="H397">
        <v>2.2999999999999998</v>
      </c>
      <c r="I397" t="s">
        <v>65</v>
      </c>
      <c r="J397" t="s">
        <v>66</v>
      </c>
      <c r="K397" t="s">
        <v>67</v>
      </c>
      <c r="L397">
        <v>8479.8989999999994</v>
      </c>
      <c r="M397" t="s">
        <v>90</v>
      </c>
      <c r="N397" t="s">
        <v>81</v>
      </c>
      <c r="O397" t="s">
        <v>91</v>
      </c>
      <c r="P397" t="s">
        <v>92</v>
      </c>
      <c r="Q397" t="s">
        <v>121</v>
      </c>
      <c r="R397" t="s">
        <v>904</v>
      </c>
      <c r="S397" t="s">
        <v>156</v>
      </c>
      <c r="T397" t="s">
        <v>86</v>
      </c>
      <c r="U397" t="s">
        <v>166</v>
      </c>
      <c r="V397">
        <v>18471</v>
      </c>
      <c r="W397">
        <v>11947</v>
      </c>
      <c r="X397">
        <v>24.3</v>
      </c>
      <c r="Y397">
        <v>16</v>
      </c>
      <c r="Z397">
        <v>15590.67</v>
      </c>
      <c r="AA397">
        <v>1113</v>
      </c>
      <c r="AB397">
        <v>1429.22</v>
      </c>
      <c r="AC397">
        <v>1590721.86</v>
      </c>
      <c r="AD397">
        <v>13849971.689999999</v>
      </c>
      <c r="AE397">
        <v>172.23</v>
      </c>
      <c r="AF397">
        <v>2385380624.1700001</v>
      </c>
      <c r="AG397">
        <v>22634.35</v>
      </c>
      <c r="AH397">
        <v>1.8</v>
      </c>
      <c r="AI397">
        <v>43330.45</v>
      </c>
      <c r="AJ397">
        <v>13.79</v>
      </c>
      <c r="AK397">
        <v>0</v>
      </c>
      <c r="AL397">
        <v>0.30199999999999999</v>
      </c>
      <c r="AM397">
        <v>41826.910000000003</v>
      </c>
      <c r="AN397">
        <v>1127.5</v>
      </c>
      <c r="AO397">
        <v>478.12</v>
      </c>
      <c r="AP397">
        <v>539080.30000000005</v>
      </c>
      <c r="AQ397">
        <v>2237593.87</v>
      </c>
      <c r="AR397" t="s">
        <v>61</v>
      </c>
      <c r="AS397" t="s">
        <v>61</v>
      </c>
      <c r="AT397" t="s">
        <v>62</v>
      </c>
      <c r="AU397" t="s">
        <v>117</v>
      </c>
    </row>
    <row r="398" spans="1:47" x14ac:dyDescent="0.25">
      <c r="A398" t="s">
        <v>905</v>
      </c>
      <c r="B398">
        <v>2023</v>
      </c>
      <c r="C398">
        <v>1</v>
      </c>
      <c r="D398" t="s">
        <v>48</v>
      </c>
      <c r="E398" s="1">
        <v>44950</v>
      </c>
      <c r="F398" s="1">
        <v>44970</v>
      </c>
      <c r="G398">
        <v>20</v>
      </c>
      <c r="H398">
        <v>2.1</v>
      </c>
      <c r="I398" t="s">
        <v>49</v>
      </c>
      <c r="J398" t="s">
        <v>239</v>
      </c>
      <c r="K398" t="s">
        <v>265</v>
      </c>
      <c r="L398">
        <v>3102.1</v>
      </c>
      <c r="M398" t="s">
        <v>52</v>
      </c>
      <c r="N398" t="s">
        <v>168</v>
      </c>
      <c r="O398" t="s">
        <v>91</v>
      </c>
      <c r="P398" t="s">
        <v>174</v>
      </c>
      <c r="Q398" t="s">
        <v>82</v>
      </c>
      <c r="R398" t="s">
        <v>906</v>
      </c>
      <c r="S398" t="s">
        <v>161</v>
      </c>
      <c r="T398" t="s">
        <v>148</v>
      </c>
      <c r="U398" t="s">
        <v>110</v>
      </c>
      <c r="V398">
        <v>42648</v>
      </c>
      <c r="W398">
        <v>30377</v>
      </c>
      <c r="X398">
        <v>7.4</v>
      </c>
      <c r="Y398">
        <v>15.6</v>
      </c>
      <c r="Z398">
        <v>33133.07</v>
      </c>
      <c r="AB398">
        <v>18.309999999999999</v>
      </c>
      <c r="AC398">
        <v>606666.51</v>
      </c>
      <c r="AD398">
        <v>17459139.91</v>
      </c>
      <c r="AE398">
        <v>284.06</v>
      </c>
      <c r="AF398">
        <v>4959443282.8299999</v>
      </c>
      <c r="AG398">
        <v>24654.36</v>
      </c>
      <c r="AH398">
        <v>0</v>
      </c>
      <c r="AI398">
        <v>0</v>
      </c>
      <c r="AJ398">
        <v>13.45</v>
      </c>
      <c r="AK398">
        <v>2348254.3199999998</v>
      </c>
      <c r="AL398">
        <v>7.0999999999999994E-2</v>
      </c>
      <c r="AM398">
        <v>12395.99</v>
      </c>
      <c r="AN398">
        <v>913.1</v>
      </c>
      <c r="AO398">
        <v>613.17999999999995</v>
      </c>
      <c r="AP398">
        <v>559894.66</v>
      </c>
      <c r="AQ398">
        <v>1203611.52</v>
      </c>
      <c r="AR398" t="s">
        <v>61</v>
      </c>
      <c r="AS398" t="s">
        <v>61</v>
      </c>
      <c r="AT398" t="s">
        <v>62</v>
      </c>
      <c r="AU398" t="s">
        <v>63</v>
      </c>
    </row>
    <row r="399" spans="1:47" x14ac:dyDescent="0.25">
      <c r="A399" t="s">
        <v>907</v>
      </c>
      <c r="B399">
        <v>2020</v>
      </c>
      <c r="C399">
        <v>4</v>
      </c>
      <c r="D399" t="s">
        <v>77</v>
      </c>
      <c r="E399" s="1">
        <v>43940</v>
      </c>
      <c r="F399" s="1">
        <v>43947</v>
      </c>
      <c r="G399">
        <v>7</v>
      </c>
      <c r="H399">
        <v>12.8</v>
      </c>
      <c r="I399" t="s">
        <v>65</v>
      </c>
      <c r="J399" t="s">
        <v>112</v>
      </c>
      <c r="K399" t="s">
        <v>343</v>
      </c>
      <c r="L399">
        <v>2523.1</v>
      </c>
      <c r="M399" t="s">
        <v>80</v>
      </c>
      <c r="N399" t="s">
        <v>106</v>
      </c>
      <c r="O399" t="s">
        <v>54</v>
      </c>
      <c r="P399" t="s">
        <v>56</v>
      </c>
      <c r="Q399" t="s">
        <v>93</v>
      </c>
      <c r="R399" t="s">
        <v>908</v>
      </c>
      <c r="S399" t="s">
        <v>130</v>
      </c>
      <c r="T399" t="s">
        <v>131</v>
      </c>
      <c r="U399" t="s">
        <v>75</v>
      </c>
      <c r="V399">
        <v>80639</v>
      </c>
      <c r="W399">
        <v>46397</v>
      </c>
      <c r="X399">
        <v>13.7</v>
      </c>
      <c r="Y399">
        <v>10.1</v>
      </c>
      <c r="Z399">
        <v>74716.89</v>
      </c>
      <c r="AB399">
        <v>33.369999999999997</v>
      </c>
      <c r="AC399">
        <v>2493302.62</v>
      </c>
      <c r="AD399">
        <v>87571930.920000002</v>
      </c>
      <c r="AE399">
        <v>165.14</v>
      </c>
      <c r="AF399">
        <v>14461628672.129999</v>
      </c>
      <c r="AG399">
        <v>232294.77</v>
      </c>
      <c r="AH399">
        <v>0</v>
      </c>
      <c r="AI399">
        <v>0</v>
      </c>
      <c r="AJ399">
        <v>12.06</v>
      </c>
      <c r="AK399">
        <v>0</v>
      </c>
      <c r="AL399">
        <v>0.23699999999999999</v>
      </c>
      <c r="AM399">
        <v>207545.48</v>
      </c>
      <c r="AN399">
        <v>159.6</v>
      </c>
      <c r="AO399">
        <v>546.53</v>
      </c>
      <c r="AP399">
        <v>87226.19</v>
      </c>
      <c r="AQ399">
        <v>3020369.06</v>
      </c>
      <c r="AR399" t="s">
        <v>61</v>
      </c>
      <c r="AS399" t="s">
        <v>61</v>
      </c>
      <c r="AT399" t="s">
        <v>62</v>
      </c>
      <c r="AU399" t="s">
        <v>63</v>
      </c>
    </row>
    <row r="400" spans="1:47" x14ac:dyDescent="0.25">
      <c r="A400" t="s">
        <v>909</v>
      </c>
      <c r="B400">
        <v>2024</v>
      </c>
      <c r="C400">
        <v>1</v>
      </c>
      <c r="D400" t="s">
        <v>48</v>
      </c>
      <c r="E400" s="1">
        <v>45312</v>
      </c>
      <c r="F400" s="1">
        <v>45332</v>
      </c>
      <c r="G400">
        <v>20</v>
      </c>
      <c r="H400">
        <v>1.5</v>
      </c>
      <c r="I400" t="s">
        <v>65</v>
      </c>
      <c r="J400" t="s">
        <v>50</v>
      </c>
      <c r="K400" t="s">
        <v>223</v>
      </c>
      <c r="L400">
        <v>2710.1109999999999</v>
      </c>
      <c r="M400" t="s">
        <v>98</v>
      </c>
      <c r="N400" t="s">
        <v>168</v>
      </c>
      <c r="O400" t="s">
        <v>107</v>
      </c>
      <c r="P400" t="s">
        <v>92</v>
      </c>
      <c r="Q400" t="s">
        <v>93</v>
      </c>
      <c r="R400" t="s">
        <v>910</v>
      </c>
      <c r="S400" t="s">
        <v>123</v>
      </c>
      <c r="T400" t="s">
        <v>131</v>
      </c>
      <c r="U400" t="s">
        <v>96</v>
      </c>
      <c r="V400">
        <v>81071</v>
      </c>
      <c r="W400">
        <v>50618</v>
      </c>
      <c r="X400">
        <v>4.0999999999999996</v>
      </c>
      <c r="Y400">
        <v>11.2</v>
      </c>
      <c r="Z400">
        <v>62772.66</v>
      </c>
      <c r="AB400">
        <v>24.66</v>
      </c>
      <c r="AC400">
        <v>1547973.8</v>
      </c>
      <c r="AD400">
        <v>42806560.030000001</v>
      </c>
      <c r="AE400">
        <v>280.14999999999998</v>
      </c>
      <c r="AF400">
        <v>11992257792.4</v>
      </c>
      <c r="AG400">
        <v>156891.29999999999</v>
      </c>
      <c r="AH400">
        <v>0</v>
      </c>
      <c r="AI400">
        <v>0</v>
      </c>
      <c r="AJ400">
        <v>5.54</v>
      </c>
      <c r="AK400">
        <v>0</v>
      </c>
      <c r="AL400">
        <v>0.28399999999999997</v>
      </c>
      <c r="AM400">
        <v>121570.63</v>
      </c>
      <c r="AN400">
        <v>364.1</v>
      </c>
      <c r="AO400">
        <v>539.78</v>
      </c>
      <c r="AP400">
        <v>196533.9</v>
      </c>
      <c r="AQ400">
        <v>2022969.63</v>
      </c>
      <c r="AR400" t="s">
        <v>124</v>
      </c>
      <c r="AS400" t="s">
        <v>61</v>
      </c>
      <c r="AT400" t="s">
        <v>62</v>
      </c>
      <c r="AU400" t="s">
        <v>63</v>
      </c>
    </row>
    <row r="401" spans="1:47" x14ac:dyDescent="0.25">
      <c r="A401" t="s">
        <v>911</v>
      </c>
      <c r="B401">
        <v>2025</v>
      </c>
      <c r="C401">
        <v>3</v>
      </c>
      <c r="D401" t="s">
        <v>48</v>
      </c>
      <c r="E401" s="1">
        <v>45719</v>
      </c>
      <c r="F401" s="1">
        <v>45753</v>
      </c>
      <c r="G401">
        <v>34</v>
      </c>
      <c r="H401">
        <v>17.899999999999999</v>
      </c>
      <c r="I401" t="s">
        <v>49</v>
      </c>
      <c r="J401" t="s">
        <v>134</v>
      </c>
      <c r="K401" t="s">
        <v>135</v>
      </c>
      <c r="L401">
        <v>9999.0098999999991</v>
      </c>
      <c r="M401" t="s">
        <v>80</v>
      </c>
      <c r="N401" t="s">
        <v>53</v>
      </c>
      <c r="O401" t="s">
        <v>99</v>
      </c>
      <c r="P401" t="s">
        <v>108</v>
      </c>
      <c r="Q401" t="s">
        <v>184</v>
      </c>
      <c r="R401" t="s">
        <v>912</v>
      </c>
      <c r="S401" t="s">
        <v>137</v>
      </c>
      <c r="T401" t="s">
        <v>162</v>
      </c>
      <c r="U401" t="s">
        <v>132</v>
      </c>
      <c r="V401">
        <v>2599</v>
      </c>
      <c r="W401">
        <v>1836</v>
      </c>
      <c r="X401">
        <v>2.2999999999999998</v>
      </c>
      <c r="Y401">
        <v>11.4</v>
      </c>
      <c r="Z401">
        <v>2129.6</v>
      </c>
      <c r="AB401">
        <v>14.8</v>
      </c>
      <c r="AC401">
        <v>31518.080000000002</v>
      </c>
      <c r="AD401">
        <v>2186801.06</v>
      </c>
      <c r="AE401">
        <v>282.70999999999998</v>
      </c>
      <c r="AF401">
        <v>618230527.66999996</v>
      </c>
      <c r="AG401">
        <v>230057.62</v>
      </c>
      <c r="AH401">
        <v>0</v>
      </c>
      <c r="AI401">
        <v>0</v>
      </c>
      <c r="AJ401">
        <v>19.98</v>
      </c>
      <c r="AK401">
        <v>436922.85</v>
      </c>
      <c r="AL401">
        <v>0.20300000000000001</v>
      </c>
      <c r="AM401">
        <v>4439.21</v>
      </c>
      <c r="AN401">
        <v>1659.6</v>
      </c>
      <c r="AO401">
        <v>640.87</v>
      </c>
      <c r="AP401">
        <v>1063587.8500000001</v>
      </c>
      <c r="AQ401">
        <v>1329602.76</v>
      </c>
      <c r="AR401" t="s">
        <v>61</v>
      </c>
      <c r="AS401" t="s">
        <v>61</v>
      </c>
      <c r="AT401" t="s">
        <v>62</v>
      </c>
      <c r="AU401" t="s">
        <v>63</v>
      </c>
    </row>
    <row r="402" spans="1:47" x14ac:dyDescent="0.25">
      <c r="A402" t="s">
        <v>913</v>
      </c>
      <c r="B402">
        <v>2022</v>
      </c>
      <c r="C402">
        <v>1</v>
      </c>
      <c r="D402" t="s">
        <v>48</v>
      </c>
      <c r="E402" s="1">
        <v>44581</v>
      </c>
      <c r="F402" s="1">
        <v>44589</v>
      </c>
      <c r="G402">
        <v>8</v>
      </c>
      <c r="H402">
        <v>1.2</v>
      </c>
      <c r="I402" t="s">
        <v>49</v>
      </c>
      <c r="J402" t="s">
        <v>50</v>
      </c>
      <c r="K402" t="s">
        <v>120</v>
      </c>
      <c r="L402">
        <v>2710.1921000000002</v>
      </c>
      <c r="M402" t="s">
        <v>80</v>
      </c>
      <c r="N402" t="s">
        <v>168</v>
      </c>
      <c r="O402" t="s">
        <v>54</v>
      </c>
      <c r="P402" t="s">
        <v>230</v>
      </c>
      <c r="Q402" t="s">
        <v>56</v>
      </c>
      <c r="R402" t="s">
        <v>914</v>
      </c>
      <c r="S402" t="s">
        <v>123</v>
      </c>
      <c r="T402" t="s">
        <v>95</v>
      </c>
      <c r="U402" t="s">
        <v>87</v>
      </c>
      <c r="V402">
        <v>76233</v>
      </c>
      <c r="W402">
        <v>56049</v>
      </c>
      <c r="X402">
        <v>22.6</v>
      </c>
      <c r="Y402">
        <v>14</v>
      </c>
      <c r="Z402">
        <v>64134.25</v>
      </c>
      <c r="AB402">
        <v>17.14</v>
      </c>
      <c r="AC402">
        <v>1099261.04</v>
      </c>
      <c r="AD402">
        <v>32265941.18</v>
      </c>
      <c r="AE402">
        <v>212.12</v>
      </c>
      <c r="AF402">
        <v>6844251443.1000004</v>
      </c>
      <c r="AG402">
        <v>201246.85</v>
      </c>
      <c r="AH402">
        <v>0</v>
      </c>
      <c r="AI402">
        <v>0</v>
      </c>
      <c r="AJ402">
        <v>1.89</v>
      </c>
      <c r="AK402">
        <v>609826.29</v>
      </c>
      <c r="AL402">
        <v>0.125</v>
      </c>
      <c r="AM402">
        <v>40332.43</v>
      </c>
      <c r="AN402">
        <v>404.2</v>
      </c>
      <c r="AO402">
        <v>533.98</v>
      </c>
      <c r="AP402">
        <v>215834.72</v>
      </c>
      <c r="AQ402">
        <v>1556675.04</v>
      </c>
      <c r="AR402" t="s">
        <v>61</v>
      </c>
      <c r="AS402" t="s">
        <v>61</v>
      </c>
      <c r="AT402" t="s">
        <v>62</v>
      </c>
      <c r="AU402" t="s">
        <v>63</v>
      </c>
    </row>
    <row r="403" spans="1:47" x14ac:dyDescent="0.25">
      <c r="A403" t="s">
        <v>915</v>
      </c>
      <c r="B403">
        <v>2021</v>
      </c>
      <c r="C403">
        <v>7</v>
      </c>
      <c r="D403" t="s">
        <v>89</v>
      </c>
      <c r="E403" s="1">
        <v>44391</v>
      </c>
      <c r="F403" s="1">
        <v>44414</v>
      </c>
      <c r="G403">
        <v>23</v>
      </c>
      <c r="H403">
        <v>3.9</v>
      </c>
      <c r="I403" t="s">
        <v>49</v>
      </c>
      <c r="J403" t="s">
        <v>66</v>
      </c>
      <c r="K403" t="s">
        <v>245</v>
      </c>
      <c r="L403">
        <v>8905.9</v>
      </c>
      <c r="M403" t="s">
        <v>68</v>
      </c>
      <c r="N403" t="s">
        <v>106</v>
      </c>
      <c r="O403" t="s">
        <v>91</v>
      </c>
      <c r="P403" t="s">
        <v>131</v>
      </c>
      <c r="Q403" t="s">
        <v>184</v>
      </c>
      <c r="R403" t="s">
        <v>916</v>
      </c>
      <c r="S403" t="s">
        <v>73</v>
      </c>
      <c r="T403" t="s">
        <v>95</v>
      </c>
      <c r="U403" t="s">
        <v>181</v>
      </c>
      <c r="V403">
        <v>10598</v>
      </c>
      <c r="W403">
        <v>6894</v>
      </c>
      <c r="X403">
        <v>14.4</v>
      </c>
      <c r="Y403">
        <v>13.1</v>
      </c>
      <c r="Z403">
        <v>9890.65</v>
      </c>
      <c r="AB403">
        <v>18.22</v>
      </c>
      <c r="AC403">
        <v>180207.64</v>
      </c>
      <c r="AD403">
        <v>10132674.210000001</v>
      </c>
      <c r="AE403">
        <v>174.67</v>
      </c>
      <c r="AF403">
        <v>1769874204.26</v>
      </c>
      <c r="AG403">
        <v>78120.75</v>
      </c>
      <c r="AH403">
        <v>2.1</v>
      </c>
      <c r="AI403">
        <v>44856.63</v>
      </c>
      <c r="AJ403">
        <v>11.05</v>
      </c>
      <c r="AK403">
        <v>1119660.5</v>
      </c>
      <c r="AL403">
        <v>0.15</v>
      </c>
      <c r="AM403">
        <v>15199.01</v>
      </c>
      <c r="AN403">
        <v>883.8</v>
      </c>
      <c r="AO403">
        <v>353.4</v>
      </c>
      <c r="AP403">
        <v>312334.92</v>
      </c>
      <c r="AQ403">
        <v>630718.94999999995</v>
      </c>
      <c r="AR403" t="s">
        <v>124</v>
      </c>
      <c r="AS403" t="s">
        <v>61</v>
      </c>
      <c r="AT403" t="s">
        <v>62</v>
      </c>
      <c r="AU403" t="s">
        <v>63</v>
      </c>
    </row>
    <row r="404" spans="1:47" x14ac:dyDescent="0.25">
      <c r="A404" t="s">
        <v>917</v>
      </c>
      <c r="B404">
        <v>2020</v>
      </c>
      <c r="C404">
        <v>11</v>
      </c>
      <c r="D404" t="s">
        <v>119</v>
      </c>
      <c r="E404" s="1">
        <v>44143</v>
      </c>
      <c r="F404" s="1">
        <v>44158</v>
      </c>
      <c r="G404">
        <v>15</v>
      </c>
      <c r="H404">
        <v>12.2</v>
      </c>
      <c r="I404" t="s">
        <v>65</v>
      </c>
      <c r="J404" t="s">
        <v>134</v>
      </c>
      <c r="K404" t="s">
        <v>135</v>
      </c>
      <c r="L404">
        <v>9999.0098999999991</v>
      </c>
      <c r="M404" t="s">
        <v>68</v>
      </c>
      <c r="N404" t="s">
        <v>168</v>
      </c>
      <c r="O404" t="s">
        <v>107</v>
      </c>
      <c r="P404" t="s">
        <v>56</v>
      </c>
      <c r="Q404" t="s">
        <v>71</v>
      </c>
      <c r="R404" t="s">
        <v>918</v>
      </c>
      <c r="S404" t="s">
        <v>137</v>
      </c>
      <c r="T404" t="s">
        <v>162</v>
      </c>
      <c r="U404" t="s">
        <v>228</v>
      </c>
      <c r="V404">
        <v>12948</v>
      </c>
      <c r="W404">
        <v>8926</v>
      </c>
      <c r="X404">
        <v>9.5</v>
      </c>
      <c r="Y404">
        <v>13.4</v>
      </c>
      <c r="Z404">
        <v>11893.08</v>
      </c>
      <c r="AB404">
        <v>35.53</v>
      </c>
      <c r="AC404">
        <v>422561.13</v>
      </c>
      <c r="AD404">
        <v>7488596.75</v>
      </c>
      <c r="AE404">
        <v>158.53</v>
      </c>
      <c r="AF404">
        <v>1187167242.78</v>
      </c>
      <c r="AG404">
        <v>192409.15</v>
      </c>
      <c r="AH404">
        <v>0</v>
      </c>
      <c r="AI404">
        <v>0</v>
      </c>
      <c r="AJ404">
        <v>9.66</v>
      </c>
      <c r="AK404">
        <v>0</v>
      </c>
      <c r="AL404">
        <v>0.17599999999999999</v>
      </c>
      <c r="AM404">
        <v>13179.93</v>
      </c>
      <c r="AN404">
        <v>228.5</v>
      </c>
      <c r="AO404">
        <v>381.4</v>
      </c>
      <c r="AP404">
        <v>87149.9</v>
      </c>
      <c r="AQ404">
        <v>715300.11</v>
      </c>
      <c r="AR404" t="s">
        <v>61</v>
      </c>
      <c r="AS404" t="s">
        <v>61</v>
      </c>
      <c r="AT404" t="s">
        <v>62</v>
      </c>
      <c r="AU404" t="s">
        <v>63</v>
      </c>
    </row>
    <row r="405" spans="1:47" x14ac:dyDescent="0.25">
      <c r="A405" t="s">
        <v>919</v>
      </c>
      <c r="B405">
        <v>2021</v>
      </c>
      <c r="C405">
        <v>6</v>
      </c>
      <c r="D405" t="s">
        <v>77</v>
      </c>
      <c r="E405" s="1">
        <v>44358</v>
      </c>
      <c r="F405" s="1">
        <v>44387</v>
      </c>
      <c r="G405">
        <v>29</v>
      </c>
      <c r="H405">
        <v>15.8</v>
      </c>
      <c r="I405" t="s">
        <v>49</v>
      </c>
      <c r="J405" t="s">
        <v>78</v>
      </c>
      <c r="K405" t="s">
        <v>177</v>
      </c>
      <c r="L405">
        <v>1001.99</v>
      </c>
      <c r="M405" t="s">
        <v>98</v>
      </c>
      <c r="N405" t="s">
        <v>81</v>
      </c>
      <c r="O405" t="s">
        <v>189</v>
      </c>
      <c r="P405" t="s">
        <v>108</v>
      </c>
      <c r="Q405" t="s">
        <v>100</v>
      </c>
      <c r="R405" t="s">
        <v>920</v>
      </c>
      <c r="S405" t="s">
        <v>130</v>
      </c>
      <c r="T405" t="s">
        <v>187</v>
      </c>
      <c r="U405" t="s">
        <v>75</v>
      </c>
      <c r="V405">
        <v>91131</v>
      </c>
      <c r="W405">
        <v>67289</v>
      </c>
      <c r="X405">
        <v>22.2</v>
      </c>
      <c r="Y405">
        <v>12.5</v>
      </c>
      <c r="Z405">
        <v>76437.740000000005</v>
      </c>
      <c r="AB405">
        <v>11.56</v>
      </c>
      <c r="AC405">
        <v>883620.27</v>
      </c>
      <c r="AD405">
        <v>28794096.66</v>
      </c>
      <c r="AE405">
        <v>174.2</v>
      </c>
      <c r="AF405">
        <v>5015931638.1700001</v>
      </c>
      <c r="AG405">
        <v>78610.649999999994</v>
      </c>
      <c r="AH405">
        <v>0</v>
      </c>
      <c r="AI405">
        <v>0</v>
      </c>
      <c r="AJ405">
        <v>2.17</v>
      </c>
      <c r="AK405">
        <v>624831.9</v>
      </c>
      <c r="AL405">
        <v>0.251</v>
      </c>
      <c r="AM405">
        <v>72273.179999999993</v>
      </c>
      <c r="AN405">
        <v>981</v>
      </c>
      <c r="AO405">
        <v>369.66</v>
      </c>
      <c r="AP405">
        <v>362636.46</v>
      </c>
      <c r="AQ405">
        <v>1397140.56</v>
      </c>
      <c r="AR405" t="s">
        <v>61</v>
      </c>
      <c r="AS405" t="s">
        <v>61</v>
      </c>
      <c r="AT405" t="s">
        <v>62</v>
      </c>
      <c r="AU405" t="s">
        <v>63</v>
      </c>
    </row>
    <row r="406" spans="1:47" x14ac:dyDescent="0.25">
      <c r="A406" t="s">
        <v>921</v>
      </c>
      <c r="B406">
        <v>2020</v>
      </c>
      <c r="C406">
        <v>5</v>
      </c>
      <c r="D406" t="s">
        <v>77</v>
      </c>
      <c r="E406" s="1">
        <v>43965</v>
      </c>
      <c r="F406" s="1">
        <v>43993</v>
      </c>
      <c r="G406">
        <v>28</v>
      </c>
      <c r="H406">
        <v>12.6</v>
      </c>
      <c r="I406" t="s">
        <v>49</v>
      </c>
      <c r="J406" t="s">
        <v>239</v>
      </c>
      <c r="K406" t="s">
        <v>265</v>
      </c>
      <c r="L406">
        <v>3102.1</v>
      </c>
      <c r="M406" t="s">
        <v>90</v>
      </c>
      <c r="N406" t="s">
        <v>53</v>
      </c>
      <c r="O406" t="s">
        <v>107</v>
      </c>
      <c r="P406" t="s">
        <v>127</v>
      </c>
      <c r="Q406" t="s">
        <v>128</v>
      </c>
      <c r="R406" t="s">
        <v>268</v>
      </c>
      <c r="S406" t="s">
        <v>161</v>
      </c>
      <c r="T406" t="s">
        <v>162</v>
      </c>
      <c r="U406" t="s">
        <v>96</v>
      </c>
      <c r="V406">
        <v>20315</v>
      </c>
      <c r="W406">
        <v>14914</v>
      </c>
      <c r="X406">
        <v>7</v>
      </c>
      <c r="Y406">
        <v>12.2</v>
      </c>
      <c r="Z406">
        <v>18821.240000000002</v>
      </c>
      <c r="AB406">
        <v>38.090000000000003</v>
      </c>
      <c r="AC406">
        <v>716901.03</v>
      </c>
      <c r="AD406">
        <v>8550112.9100000001</v>
      </c>
      <c r="AE406">
        <v>161.02000000000001</v>
      </c>
      <c r="AF406">
        <v>1376739180.77</v>
      </c>
      <c r="AG406">
        <v>105244.48</v>
      </c>
      <c r="AH406">
        <v>1.2</v>
      </c>
      <c r="AI406">
        <v>18423.02</v>
      </c>
      <c r="AJ406">
        <v>13.34</v>
      </c>
      <c r="AK406">
        <v>1140585.06</v>
      </c>
      <c r="AL406">
        <v>0.22900000000000001</v>
      </c>
      <c r="AM406">
        <v>19579.759999999998</v>
      </c>
      <c r="AN406">
        <v>1324</v>
      </c>
      <c r="AO406">
        <v>559.30999999999995</v>
      </c>
      <c r="AP406">
        <v>740526.44</v>
      </c>
      <c r="AQ406">
        <v>1600674.73</v>
      </c>
      <c r="AR406" t="s">
        <v>61</v>
      </c>
      <c r="AS406" t="s">
        <v>61</v>
      </c>
      <c r="AT406" t="s">
        <v>62</v>
      </c>
      <c r="AU406" t="s">
        <v>63</v>
      </c>
    </row>
    <row r="407" spans="1:47" x14ac:dyDescent="0.25">
      <c r="A407" t="s">
        <v>922</v>
      </c>
      <c r="B407">
        <v>2023</v>
      </c>
      <c r="C407">
        <v>12</v>
      </c>
      <c r="D407" t="s">
        <v>119</v>
      </c>
      <c r="E407" s="1">
        <v>45270</v>
      </c>
      <c r="F407" s="1">
        <v>45282</v>
      </c>
      <c r="G407">
        <v>12</v>
      </c>
      <c r="H407">
        <v>3</v>
      </c>
      <c r="I407" t="s">
        <v>49</v>
      </c>
      <c r="J407" t="s">
        <v>134</v>
      </c>
      <c r="K407" t="s">
        <v>135</v>
      </c>
      <c r="L407">
        <v>9999.0098999999991</v>
      </c>
      <c r="M407" t="s">
        <v>114</v>
      </c>
      <c r="N407" t="s">
        <v>81</v>
      </c>
      <c r="O407" t="s">
        <v>54</v>
      </c>
      <c r="P407" t="s">
        <v>154</v>
      </c>
      <c r="Q407" t="s">
        <v>56</v>
      </c>
      <c r="R407" t="s">
        <v>923</v>
      </c>
      <c r="S407" t="s">
        <v>137</v>
      </c>
      <c r="T407" t="s">
        <v>95</v>
      </c>
      <c r="U407" t="s">
        <v>143</v>
      </c>
      <c r="V407">
        <v>4365</v>
      </c>
      <c r="W407">
        <v>2432</v>
      </c>
      <c r="X407">
        <v>6.9</v>
      </c>
      <c r="Y407">
        <v>12.2</v>
      </c>
      <c r="Z407">
        <v>3517.72</v>
      </c>
      <c r="AB407">
        <v>16.260000000000002</v>
      </c>
      <c r="AC407">
        <v>57198.13</v>
      </c>
      <c r="AD407">
        <v>2754972.77</v>
      </c>
      <c r="AE407">
        <v>289.37</v>
      </c>
      <c r="AF407">
        <v>797206470.45000005</v>
      </c>
      <c r="AG407">
        <v>87462.75</v>
      </c>
      <c r="AH407">
        <v>1.4</v>
      </c>
      <c r="AI407">
        <v>44068.66</v>
      </c>
      <c r="AJ407">
        <v>18.21</v>
      </c>
      <c r="AK407">
        <v>501680.54</v>
      </c>
      <c r="AL407">
        <v>0.11</v>
      </c>
      <c r="AM407">
        <v>3030.47</v>
      </c>
      <c r="AN407">
        <v>420.8</v>
      </c>
      <c r="AO407">
        <v>640.19000000000005</v>
      </c>
      <c r="AP407">
        <v>269391.95</v>
      </c>
      <c r="AQ407">
        <v>461151.96</v>
      </c>
      <c r="AR407" t="s">
        <v>61</v>
      </c>
      <c r="AS407" t="s">
        <v>61</v>
      </c>
      <c r="AT407" t="s">
        <v>62</v>
      </c>
      <c r="AU407" t="s">
        <v>63</v>
      </c>
    </row>
    <row r="408" spans="1:47" x14ac:dyDescent="0.25">
      <c r="A408" t="s">
        <v>924</v>
      </c>
      <c r="B408">
        <v>2022</v>
      </c>
      <c r="C408">
        <v>2</v>
      </c>
      <c r="D408" t="s">
        <v>48</v>
      </c>
      <c r="E408" s="1">
        <v>44615</v>
      </c>
      <c r="F408" s="1">
        <v>44636</v>
      </c>
      <c r="G408">
        <v>21</v>
      </c>
      <c r="H408">
        <v>3.8</v>
      </c>
      <c r="I408" t="s">
        <v>49</v>
      </c>
      <c r="J408" t="s">
        <v>134</v>
      </c>
      <c r="K408" t="s">
        <v>135</v>
      </c>
      <c r="L408">
        <v>9999.0098999999991</v>
      </c>
      <c r="M408" t="s">
        <v>80</v>
      </c>
      <c r="N408" t="s">
        <v>81</v>
      </c>
      <c r="O408" t="s">
        <v>107</v>
      </c>
      <c r="P408" t="s">
        <v>174</v>
      </c>
      <c r="Q408" t="s">
        <v>128</v>
      </c>
      <c r="R408" t="s">
        <v>925</v>
      </c>
      <c r="S408" t="s">
        <v>137</v>
      </c>
      <c r="T408" t="s">
        <v>187</v>
      </c>
      <c r="U408" t="s">
        <v>60</v>
      </c>
      <c r="V408">
        <v>4128</v>
      </c>
      <c r="W408">
        <v>2610</v>
      </c>
      <c r="X408">
        <v>17.8</v>
      </c>
      <c r="Y408">
        <v>13.8</v>
      </c>
      <c r="Z408">
        <v>3472.01</v>
      </c>
      <c r="AB408">
        <v>25.41</v>
      </c>
      <c r="AC408">
        <v>88223.77</v>
      </c>
      <c r="AD408">
        <v>2557378.41</v>
      </c>
      <c r="AE408">
        <v>215.41</v>
      </c>
      <c r="AF408">
        <v>550884883.29999995</v>
      </c>
      <c r="AG408">
        <v>207314.75</v>
      </c>
      <c r="AH408">
        <v>1.2</v>
      </c>
      <c r="AI408">
        <v>32049.26</v>
      </c>
      <c r="AJ408">
        <v>16.64</v>
      </c>
      <c r="AK408">
        <v>425547.77</v>
      </c>
      <c r="AL408">
        <v>0.20699999999999999</v>
      </c>
      <c r="AM408">
        <v>5293.77</v>
      </c>
      <c r="AN408">
        <v>598.9</v>
      </c>
      <c r="AO408">
        <v>712.75</v>
      </c>
      <c r="AP408">
        <v>426865.97</v>
      </c>
      <c r="AQ408">
        <v>759747.52</v>
      </c>
      <c r="AR408" t="s">
        <v>124</v>
      </c>
      <c r="AS408" t="s">
        <v>61</v>
      </c>
      <c r="AT408" t="s">
        <v>62</v>
      </c>
      <c r="AU408" t="s">
        <v>63</v>
      </c>
    </row>
    <row r="409" spans="1:47" x14ac:dyDescent="0.25">
      <c r="A409" t="s">
        <v>926</v>
      </c>
      <c r="B409">
        <v>2025</v>
      </c>
      <c r="C409">
        <v>10</v>
      </c>
      <c r="D409" t="s">
        <v>119</v>
      </c>
      <c r="E409" s="1">
        <v>45937</v>
      </c>
      <c r="F409" s="1">
        <v>45951</v>
      </c>
      <c r="G409">
        <v>14</v>
      </c>
      <c r="H409">
        <v>19</v>
      </c>
      <c r="I409" t="s">
        <v>65</v>
      </c>
      <c r="J409" t="s">
        <v>78</v>
      </c>
      <c r="K409" t="s">
        <v>211</v>
      </c>
      <c r="L409">
        <v>1701.99</v>
      </c>
      <c r="M409" t="s">
        <v>68</v>
      </c>
      <c r="N409" t="s">
        <v>81</v>
      </c>
      <c r="O409" t="s">
        <v>54</v>
      </c>
      <c r="P409" t="s">
        <v>92</v>
      </c>
      <c r="Q409" t="s">
        <v>140</v>
      </c>
      <c r="R409" t="s">
        <v>519</v>
      </c>
      <c r="S409" t="s">
        <v>85</v>
      </c>
      <c r="T409" t="s">
        <v>131</v>
      </c>
      <c r="U409" t="s">
        <v>75</v>
      </c>
      <c r="V409">
        <v>59158</v>
      </c>
      <c r="W409">
        <v>37394</v>
      </c>
      <c r="X409">
        <v>7.4</v>
      </c>
      <c r="Y409">
        <v>15.2</v>
      </c>
      <c r="Z409">
        <v>46446.36</v>
      </c>
      <c r="AB409">
        <v>14.82</v>
      </c>
      <c r="AC409">
        <v>688335.06</v>
      </c>
      <c r="AD409">
        <v>32736323.460000001</v>
      </c>
      <c r="AE409">
        <v>282.56</v>
      </c>
      <c r="AF409">
        <v>9249975556.8600006</v>
      </c>
      <c r="AG409">
        <v>201621.62</v>
      </c>
      <c r="AH409">
        <v>0</v>
      </c>
      <c r="AI409">
        <v>0</v>
      </c>
      <c r="AJ409">
        <v>22.41</v>
      </c>
      <c r="AK409">
        <v>0</v>
      </c>
      <c r="AL409">
        <v>0.25600000000000001</v>
      </c>
      <c r="AM409">
        <v>83804.990000000005</v>
      </c>
      <c r="AO409">
        <v>696</v>
      </c>
      <c r="AP409">
        <v>180751.2</v>
      </c>
      <c r="AQ409">
        <v>1154512.8700000001</v>
      </c>
      <c r="AR409" t="s">
        <v>61</v>
      </c>
      <c r="AS409" t="s">
        <v>61</v>
      </c>
      <c r="AT409" t="s">
        <v>62</v>
      </c>
      <c r="AU409" t="s">
        <v>63</v>
      </c>
    </row>
    <row r="410" spans="1:47" x14ac:dyDescent="0.25">
      <c r="A410" t="s">
        <v>927</v>
      </c>
      <c r="B410">
        <v>2023</v>
      </c>
      <c r="C410">
        <v>3</v>
      </c>
      <c r="D410" t="s">
        <v>48</v>
      </c>
      <c r="E410" s="1">
        <v>44992</v>
      </c>
      <c r="F410" s="1">
        <v>45013</v>
      </c>
      <c r="G410">
        <v>21</v>
      </c>
      <c r="H410">
        <v>15.9</v>
      </c>
      <c r="I410" t="s">
        <v>49</v>
      </c>
      <c r="J410" t="s">
        <v>78</v>
      </c>
      <c r="K410" t="s">
        <v>211</v>
      </c>
      <c r="L410">
        <v>1701.99</v>
      </c>
      <c r="M410" t="s">
        <v>90</v>
      </c>
      <c r="N410" t="s">
        <v>69</v>
      </c>
      <c r="O410" t="s">
        <v>99</v>
      </c>
      <c r="P410" t="s">
        <v>230</v>
      </c>
      <c r="Q410" t="s">
        <v>70</v>
      </c>
      <c r="R410" t="s">
        <v>928</v>
      </c>
      <c r="S410" t="s">
        <v>85</v>
      </c>
      <c r="T410" t="s">
        <v>187</v>
      </c>
      <c r="U410" t="s">
        <v>110</v>
      </c>
      <c r="V410">
        <v>46502</v>
      </c>
      <c r="W410">
        <v>28800</v>
      </c>
      <c r="X410">
        <v>11.6</v>
      </c>
      <c r="Y410">
        <v>12</v>
      </c>
      <c r="Z410">
        <v>38977.360000000001</v>
      </c>
      <c r="AB410">
        <v>17.88</v>
      </c>
      <c r="AC410">
        <v>696915.2</v>
      </c>
      <c r="AD410">
        <v>20090100.66</v>
      </c>
      <c r="AE410">
        <v>284.18</v>
      </c>
      <c r="AF410">
        <v>5709204805.5600004</v>
      </c>
      <c r="AG410">
        <v>74030.12</v>
      </c>
      <c r="AH410">
        <v>0</v>
      </c>
      <c r="AI410">
        <v>0</v>
      </c>
      <c r="AJ410">
        <v>22.34</v>
      </c>
      <c r="AK410">
        <v>4488128.49</v>
      </c>
      <c r="AL410">
        <v>0.27700000000000002</v>
      </c>
      <c r="AM410">
        <v>55649.58</v>
      </c>
      <c r="AN410">
        <v>940.3</v>
      </c>
      <c r="AO410">
        <v>410.79</v>
      </c>
      <c r="AP410">
        <v>386265.84</v>
      </c>
      <c r="AQ410">
        <v>1212860.74</v>
      </c>
      <c r="AR410" t="s">
        <v>61</v>
      </c>
      <c r="AS410" t="s">
        <v>61</v>
      </c>
      <c r="AT410" t="s">
        <v>116</v>
      </c>
      <c r="AU410" t="s">
        <v>63</v>
      </c>
    </row>
    <row r="411" spans="1:47" x14ac:dyDescent="0.25">
      <c r="A411" t="s">
        <v>929</v>
      </c>
      <c r="B411">
        <v>2025</v>
      </c>
      <c r="C411">
        <v>7</v>
      </c>
      <c r="D411" t="s">
        <v>89</v>
      </c>
      <c r="E411" s="1">
        <v>45844</v>
      </c>
      <c r="F411" s="1">
        <v>45872</v>
      </c>
      <c r="G411">
        <v>28</v>
      </c>
      <c r="H411">
        <v>12.1</v>
      </c>
      <c r="I411" t="s">
        <v>49</v>
      </c>
      <c r="J411" t="s">
        <v>78</v>
      </c>
      <c r="K411" t="s">
        <v>105</v>
      </c>
      <c r="L411">
        <v>1201.9000000000001</v>
      </c>
      <c r="M411" t="s">
        <v>52</v>
      </c>
      <c r="N411" t="s">
        <v>106</v>
      </c>
      <c r="O411" t="s">
        <v>54</v>
      </c>
      <c r="P411" t="s">
        <v>140</v>
      </c>
      <c r="Q411" t="s">
        <v>92</v>
      </c>
      <c r="R411" t="s">
        <v>930</v>
      </c>
      <c r="S411" t="s">
        <v>85</v>
      </c>
      <c r="T411" t="s">
        <v>86</v>
      </c>
      <c r="U411" t="s">
        <v>143</v>
      </c>
      <c r="V411">
        <v>42555</v>
      </c>
      <c r="W411">
        <v>25560</v>
      </c>
      <c r="X411">
        <v>16.2</v>
      </c>
      <c r="Y411">
        <v>11.4</v>
      </c>
      <c r="Z411">
        <v>33648.9</v>
      </c>
      <c r="AB411">
        <v>23.41</v>
      </c>
      <c r="AC411">
        <v>787720.75</v>
      </c>
      <c r="AD411">
        <v>34555064.880000003</v>
      </c>
      <c r="AE411">
        <v>277.45999999999998</v>
      </c>
      <c r="AF411">
        <v>9587648301.6000004</v>
      </c>
      <c r="AG411">
        <v>29864.55</v>
      </c>
      <c r="AH411">
        <v>0</v>
      </c>
      <c r="AI411">
        <v>0</v>
      </c>
      <c r="AJ411">
        <v>13.19</v>
      </c>
      <c r="AK411">
        <v>4557813.0599999996</v>
      </c>
      <c r="AL411">
        <v>0.247</v>
      </c>
      <c r="AM411">
        <v>85351.01</v>
      </c>
      <c r="AN411">
        <v>1388.1</v>
      </c>
      <c r="AO411">
        <v>473.75</v>
      </c>
      <c r="AP411">
        <v>657612.38</v>
      </c>
      <c r="AQ411">
        <v>1560548.69</v>
      </c>
      <c r="AR411" t="s">
        <v>61</v>
      </c>
      <c r="AS411" t="s">
        <v>61</v>
      </c>
      <c r="AT411" t="s">
        <v>62</v>
      </c>
      <c r="AU411" t="s">
        <v>63</v>
      </c>
    </row>
    <row r="412" spans="1:47" x14ac:dyDescent="0.25">
      <c r="A412" t="s">
        <v>931</v>
      </c>
      <c r="B412">
        <v>2024</v>
      </c>
      <c r="C412">
        <v>7</v>
      </c>
      <c r="D412" t="s">
        <v>89</v>
      </c>
      <c r="E412" s="1">
        <v>45486</v>
      </c>
      <c r="F412" s="1">
        <v>45496</v>
      </c>
      <c r="G412">
        <v>10</v>
      </c>
      <c r="H412">
        <v>8.1</v>
      </c>
      <c r="I412" t="s">
        <v>65</v>
      </c>
      <c r="J412" t="s">
        <v>78</v>
      </c>
      <c r="K412" t="s">
        <v>105</v>
      </c>
      <c r="L412">
        <v>1201.9000000000001</v>
      </c>
      <c r="M412" t="s">
        <v>114</v>
      </c>
      <c r="N412" t="s">
        <v>69</v>
      </c>
      <c r="O412" t="s">
        <v>200</v>
      </c>
      <c r="P412" t="s">
        <v>100</v>
      </c>
      <c r="Q412" t="s">
        <v>121</v>
      </c>
      <c r="R412" t="s">
        <v>932</v>
      </c>
      <c r="S412" t="s">
        <v>85</v>
      </c>
      <c r="T412" t="s">
        <v>162</v>
      </c>
      <c r="U412" t="s">
        <v>75</v>
      </c>
      <c r="V412">
        <v>58851</v>
      </c>
      <c r="W412">
        <v>40158</v>
      </c>
      <c r="X412">
        <v>18.8</v>
      </c>
      <c r="Y412">
        <v>13.4</v>
      </c>
      <c r="Z412">
        <v>49435.69</v>
      </c>
      <c r="AB412">
        <v>12.53</v>
      </c>
      <c r="AC412">
        <v>619429.19999999995</v>
      </c>
      <c r="AD412">
        <v>31410943.07</v>
      </c>
      <c r="AE412">
        <v>276.52</v>
      </c>
      <c r="AF412">
        <v>8685753977.7199993</v>
      </c>
      <c r="AG412">
        <v>142718.84</v>
      </c>
      <c r="AH412">
        <v>1.5</v>
      </c>
      <c r="AI412">
        <v>44530.09</v>
      </c>
      <c r="AJ412">
        <v>20.22</v>
      </c>
      <c r="AK412">
        <v>0</v>
      </c>
      <c r="AL412">
        <v>0.13800000000000001</v>
      </c>
      <c r="AM412">
        <v>43347.1</v>
      </c>
      <c r="AN412">
        <v>448.2</v>
      </c>
      <c r="AO412">
        <v>501.58</v>
      </c>
      <c r="AP412">
        <v>224808.16</v>
      </c>
      <c r="AQ412">
        <v>1074833.3899999999</v>
      </c>
      <c r="AR412" t="s">
        <v>61</v>
      </c>
      <c r="AS412" t="s">
        <v>61</v>
      </c>
      <c r="AT412" t="s">
        <v>62</v>
      </c>
      <c r="AU412" t="s">
        <v>63</v>
      </c>
    </row>
    <row r="413" spans="1:47" x14ac:dyDescent="0.25">
      <c r="A413" t="s">
        <v>933</v>
      </c>
      <c r="B413">
        <v>2023</v>
      </c>
      <c r="C413">
        <v>2</v>
      </c>
      <c r="D413" t="s">
        <v>48</v>
      </c>
      <c r="E413" s="1">
        <v>44973</v>
      </c>
      <c r="F413" s="1">
        <v>44989</v>
      </c>
      <c r="G413">
        <v>16</v>
      </c>
      <c r="H413">
        <v>15.2</v>
      </c>
      <c r="I413" t="s">
        <v>65</v>
      </c>
      <c r="J413" t="s">
        <v>66</v>
      </c>
      <c r="K413" t="s">
        <v>67</v>
      </c>
      <c r="L413">
        <v>8479.8989999999994</v>
      </c>
      <c r="M413" t="s">
        <v>80</v>
      </c>
      <c r="N413" t="s">
        <v>81</v>
      </c>
      <c r="O413" t="s">
        <v>189</v>
      </c>
      <c r="P413" t="s">
        <v>82</v>
      </c>
      <c r="Q413" t="s">
        <v>140</v>
      </c>
      <c r="R413" t="s">
        <v>934</v>
      </c>
      <c r="S413" t="s">
        <v>156</v>
      </c>
      <c r="T413" t="s">
        <v>131</v>
      </c>
      <c r="U413" t="s">
        <v>213</v>
      </c>
      <c r="V413">
        <v>14104</v>
      </c>
      <c r="W413">
        <v>8411</v>
      </c>
      <c r="X413">
        <v>3.4</v>
      </c>
      <c r="Y413">
        <v>12.5</v>
      </c>
      <c r="Z413">
        <v>11055.35</v>
      </c>
      <c r="AA413">
        <v>789</v>
      </c>
      <c r="AB413">
        <v>2229.25</v>
      </c>
      <c r="AC413">
        <v>1758878.25</v>
      </c>
      <c r="AD413">
        <v>46824382.159999996</v>
      </c>
      <c r="AE413">
        <v>289.3</v>
      </c>
      <c r="AF413">
        <v>13546293758.889999</v>
      </c>
      <c r="AG413">
        <v>143094.6</v>
      </c>
      <c r="AH413">
        <v>0</v>
      </c>
      <c r="AI413">
        <v>0</v>
      </c>
      <c r="AJ413">
        <v>20.59</v>
      </c>
      <c r="AK413">
        <v>0</v>
      </c>
      <c r="AL413">
        <v>0.307</v>
      </c>
      <c r="AM413">
        <v>143750.85</v>
      </c>
      <c r="AN413">
        <v>297.2</v>
      </c>
      <c r="AO413">
        <v>525.11</v>
      </c>
      <c r="AP413">
        <v>156062.69</v>
      </c>
      <c r="AQ413">
        <v>2201786.39</v>
      </c>
      <c r="AR413" t="s">
        <v>61</v>
      </c>
      <c r="AS413" t="s">
        <v>61</v>
      </c>
      <c r="AT413" t="s">
        <v>293</v>
      </c>
      <c r="AU413" t="s">
        <v>63</v>
      </c>
    </row>
    <row r="414" spans="1:47" x14ac:dyDescent="0.25">
      <c r="A414" t="s">
        <v>935</v>
      </c>
      <c r="B414">
        <v>2023</v>
      </c>
      <c r="C414">
        <v>9</v>
      </c>
      <c r="D414" t="s">
        <v>89</v>
      </c>
      <c r="E414" s="1">
        <v>45170</v>
      </c>
      <c r="F414" s="1">
        <v>45179</v>
      </c>
      <c r="G414">
        <v>9</v>
      </c>
      <c r="H414">
        <v>17.100000000000001</v>
      </c>
      <c r="I414" t="s">
        <v>49</v>
      </c>
      <c r="J414" t="s">
        <v>50</v>
      </c>
      <c r="K414" t="s">
        <v>51</v>
      </c>
      <c r="L414">
        <v>2709</v>
      </c>
      <c r="M414" t="s">
        <v>52</v>
      </c>
      <c r="N414" t="s">
        <v>168</v>
      </c>
      <c r="O414" t="s">
        <v>91</v>
      </c>
      <c r="P414" t="s">
        <v>131</v>
      </c>
      <c r="Q414" t="s">
        <v>226</v>
      </c>
      <c r="R414" t="s">
        <v>936</v>
      </c>
      <c r="S414" t="s">
        <v>58</v>
      </c>
      <c r="T414" t="s">
        <v>59</v>
      </c>
      <c r="U414" t="s">
        <v>110</v>
      </c>
      <c r="V414">
        <v>209410</v>
      </c>
      <c r="W414">
        <v>155446</v>
      </c>
      <c r="X414">
        <v>3.2</v>
      </c>
      <c r="Y414">
        <v>15.6</v>
      </c>
      <c r="Z414">
        <v>184610.19</v>
      </c>
      <c r="AB414">
        <v>15.86</v>
      </c>
      <c r="AC414">
        <v>2927917.61</v>
      </c>
      <c r="AD414">
        <v>16358308.939999999</v>
      </c>
      <c r="AE414">
        <v>280.76</v>
      </c>
      <c r="AF414">
        <v>4592758817.9899998</v>
      </c>
      <c r="AG414">
        <v>209481.59</v>
      </c>
      <c r="AH414">
        <v>3.4</v>
      </c>
      <c r="AI414">
        <v>35430.07</v>
      </c>
      <c r="AJ414">
        <v>11.49</v>
      </c>
      <c r="AK414">
        <v>1879569.7</v>
      </c>
      <c r="AL414">
        <v>0.11700000000000001</v>
      </c>
      <c r="AM414">
        <v>19139.22</v>
      </c>
      <c r="AN414">
        <v>259.10000000000002</v>
      </c>
      <c r="AO414">
        <v>414.39</v>
      </c>
      <c r="AP414">
        <v>107368.45</v>
      </c>
      <c r="AQ414">
        <v>3299336.94</v>
      </c>
      <c r="AR414" t="s">
        <v>61</v>
      </c>
      <c r="AS414" t="s">
        <v>61</v>
      </c>
      <c r="AT414" t="s">
        <v>62</v>
      </c>
      <c r="AU414" t="s">
        <v>63</v>
      </c>
    </row>
    <row r="415" spans="1:47" x14ac:dyDescent="0.25">
      <c r="A415" t="s">
        <v>937</v>
      </c>
      <c r="B415">
        <v>2021</v>
      </c>
      <c r="C415">
        <v>5</v>
      </c>
      <c r="D415" t="s">
        <v>77</v>
      </c>
      <c r="E415" s="1">
        <v>44318</v>
      </c>
      <c r="F415" s="1">
        <v>44337</v>
      </c>
      <c r="G415">
        <v>19</v>
      </c>
      <c r="H415">
        <v>10.5</v>
      </c>
      <c r="I415" t="s">
        <v>49</v>
      </c>
      <c r="J415" t="s">
        <v>78</v>
      </c>
      <c r="K415" t="s">
        <v>315</v>
      </c>
      <c r="L415">
        <v>1511.9</v>
      </c>
      <c r="M415" t="s">
        <v>68</v>
      </c>
      <c r="N415" t="s">
        <v>106</v>
      </c>
      <c r="O415" t="s">
        <v>189</v>
      </c>
      <c r="P415" t="s">
        <v>204</v>
      </c>
      <c r="Q415" t="s">
        <v>184</v>
      </c>
      <c r="R415" t="s">
        <v>792</v>
      </c>
      <c r="S415" t="s">
        <v>85</v>
      </c>
      <c r="T415" t="s">
        <v>131</v>
      </c>
      <c r="U415" t="s">
        <v>110</v>
      </c>
      <c r="V415">
        <v>49352</v>
      </c>
      <c r="W415">
        <v>35650</v>
      </c>
      <c r="X415">
        <v>14.7</v>
      </c>
      <c r="Y415">
        <v>10.4</v>
      </c>
      <c r="Z415">
        <v>45768.6</v>
      </c>
      <c r="AB415">
        <v>43.14</v>
      </c>
      <c r="AC415">
        <v>1974457.4</v>
      </c>
      <c r="AD415">
        <v>27601211.920000002</v>
      </c>
      <c r="AE415">
        <v>167.38</v>
      </c>
      <c r="AF415">
        <v>4619890851.1700001</v>
      </c>
      <c r="AG415">
        <v>235535.2</v>
      </c>
      <c r="AH415">
        <v>0</v>
      </c>
      <c r="AI415">
        <v>0</v>
      </c>
      <c r="AJ415">
        <v>24.86</v>
      </c>
      <c r="AK415">
        <v>6861661.2800000003</v>
      </c>
      <c r="AL415">
        <v>0.254</v>
      </c>
      <c r="AM415">
        <v>70107.08</v>
      </c>
      <c r="AN415">
        <v>1039.5999999999999</v>
      </c>
      <c r="AO415">
        <v>513.16</v>
      </c>
      <c r="AP415">
        <v>533481.14</v>
      </c>
      <c r="AQ415">
        <v>2813580.82</v>
      </c>
      <c r="AR415" t="s">
        <v>61</v>
      </c>
      <c r="AS415" t="s">
        <v>61</v>
      </c>
      <c r="AT415" t="s">
        <v>62</v>
      </c>
      <c r="AU415" t="s">
        <v>63</v>
      </c>
    </row>
    <row r="416" spans="1:47" x14ac:dyDescent="0.25">
      <c r="A416" t="s">
        <v>938</v>
      </c>
      <c r="B416">
        <v>2024</v>
      </c>
      <c r="C416">
        <v>5</v>
      </c>
      <c r="D416" t="s">
        <v>77</v>
      </c>
      <c r="E416" s="1">
        <v>45424</v>
      </c>
      <c r="F416" s="1">
        <v>45446</v>
      </c>
      <c r="G416">
        <v>22</v>
      </c>
      <c r="H416">
        <v>4.2</v>
      </c>
      <c r="I416" t="s">
        <v>65</v>
      </c>
      <c r="J416" t="s">
        <v>239</v>
      </c>
      <c r="K416" t="s">
        <v>240</v>
      </c>
      <c r="L416">
        <v>3105.2</v>
      </c>
      <c r="M416" t="s">
        <v>114</v>
      </c>
      <c r="N416" t="s">
        <v>81</v>
      </c>
      <c r="O416" t="s">
        <v>189</v>
      </c>
      <c r="P416" t="s">
        <v>226</v>
      </c>
      <c r="Q416" t="s">
        <v>164</v>
      </c>
      <c r="R416" t="s">
        <v>479</v>
      </c>
      <c r="S416" t="s">
        <v>161</v>
      </c>
      <c r="T416" t="s">
        <v>59</v>
      </c>
      <c r="U416" t="s">
        <v>60</v>
      </c>
      <c r="V416">
        <v>26968</v>
      </c>
      <c r="W416">
        <v>16345</v>
      </c>
      <c r="X416">
        <v>7.9</v>
      </c>
      <c r="Y416">
        <v>14.8</v>
      </c>
      <c r="Z416">
        <v>20748.05</v>
      </c>
      <c r="AB416">
        <v>30.41</v>
      </c>
      <c r="AC416">
        <v>630948.19999999995</v>
      </c>
      <c r="AD416">
        <v>8028250.4699999997</v>
      </c>
      <c r="AE416">
        <v>273.86</v>
      </c>
      <c r="AF416">
        <v>2198616673.71</v>
      </c>
      <c r="AG416">
        <v>15335.66</v>
      </c>
      <c r="AH416">
        <v>2.2999999999999998</v>
      </c>
      <c r="AI416">
        <v>53940.77</v>
      </c>
      <c r="AJ416">
        <v>4.0999999999999996</v>
      </c>
      <c r="AK416">
        <v>0</v>
      </c>
      <c r="AL416">
        <v>0.13600000000000001</v>
      </c>
      <c r="AM416">
        <v>10918.42</v>
      </c>
      <c r="AN416">
        <v>1127.0999999999999</v>
      </c>
      <c r="AO416">
        <v>740.03</v>
      </c>
      <c r="AP416">
        <v>834087.81</v>
      </c>
      <c r="AQ416">
        <v>1545230.86</v>
      </c>
      <c r="AR416" t="s">
        <v>61</v>
      </c>
      <c r="AS416" t="s">
        <v>61</v>
      </c>
      <c r="AT416" t="s">
        <v>62</v>
      </c>
      <c r="AU416" t="s">
        <v>63</v>
      </c>
    </row>
    <row r="417" spans="1:47" x14ac:dyDescent="0.25">
      <c r="A417" t="s">
        <v>939</v>
      </c>
      <c r="B417">
        <v>2023</v>
      </c>
      <c r="C417">
        <v>12</v>
      </c>
      <c r="D417" t="s">
        <v>119</v>
      </c>
      <c r="E417" s="1">
        <v>45275</v>
      </c>
      <c r="F417" s="1">
        <v>45291</v>
      </c>
      <c r="G417">
        <v>16</v>
      </c>
      <c r="H417">
        <v>15.7</v>
      </c>
      <c r="I417" t="s">
        <v>65</v>
      </c>
      <c r="J417" t="s">
        <v>112</v>
      </c>
      <c r="K417" t="s">
        <v>343</v>
      </c>
      <c r="L417">
        <v>2523.1</v>
      </c>
      <c r="M417" t="s">
        <v>90</v>
      </c>
      <c r="N417" t="s">
        <v>168</v>
      </c>
      <c r="O417" t="s">
        <v>189</v>
      </c>
      <c r="P417" t="s">
        <v>184</v>
      </c>
      <c r="Q417" t="s">
        <v>150</v>
      </c>
      <c r="R417" t="s">
        <v>940</v>
      </c>
      <c r="S417" t="s">
        <v>130</v>
      </c>
      <c r="T417" t="s">
        <v>102</v>
      </c>
      <c r="U417" t="s">
        <v>259</v>
      </c>
      <c r="V417">
        <v>62163</v>
      </c>
      <c r="W417">
        <v>37761</v>
      </c>
      <c r="X417">
        <v>11.3</v>
      </c>
      <c r="Y417">
        <v>10.3</v>
      </c>
      <c r="Z417">
        <v>56968.69</v>
      </c>
      <c r="AB417">
        <v>41.08</v>
      </c>
      <c r="AC417">
        <v>2340273.79</v>
      </c>
      <c r="AD417">
        <v>33920867.090000004</v>
      </c>
      <c r="AE417">
        <v>281.13</v>
      </c>
      <c r="AF417">
        <v>9536173365.0100002</v>
      </c>
      <c r="AG417">
        <v>219455.86</v>
      </c>
      <c r="AH417">
        <v>0.2</v>
      </c>
      <c r="AI417">
        <v>5034.97</v>
      </c>
      <c r="AJ417">
        <v>11.34</v>
      </c>
      <c r="AK417">
        <v>0</v>
      </c>
      <c r="AL417">
        <v>0.34699999999999998</v>
      </c>
      <c r="AM417">
        <v>117705.41</v>
      </c>
      <c r="AN417">
        <v>467.2</v>
      </c>
      <c r="AO417">
        <v>542.76</v>
      </c>
      <c r="AP417">
        <v>253577.47</v>
      </c>
      <c r="AQ417">
        <v>2936047.5</v>
      </c>
      <c r="AR417" t="s">
        <v>61</v>
      </c>
      <c r="AS417" t="s">
        <v>61</v>
      </c>
      <c r="AT417" t="s">
        <v>62</v>
      </c>
      <c r="AU417" t="s">
        <v>63</v>
      </c>
    </row>
    <row r="418" spans="1:47" x14ac:dyDescent="0.25">
      <c r="A418" t="s">
        <v>941</v>
      </c>
      <c r="B418">
        <v>2024</v>
      </c>
      <c r="C418">
        <v>8</v>
      </c>
      <c r="D418" t="s">
        <v>89</v>
      </c>
      <c r="E418" s="1">
        <v>45518</v>
      </c>
      <c r="F418" s="1">
        <v>45534</v>
      </c>
      <c r="G418">
        <v>16</v>
      </c>
      <c r="H418">
        <v>7.3</v>
      </c>
      <c r="I418" t="s">
        <v>65</v>
      </c>
      <c r="J418" t="s">
        <v>50</v>
      </c>
      <c r="K418" t="s">
        <v>223</v>
      </c>
      <c r="L418">
        <v>2710.1109999999999</v>
      </c>
      <c r="M418" t="s">
        <v>80</v>
      </c>
      <c r="N418" t="s">
        <v>81</v>
      </c>
      <c r="O418" t="s">
        <v>91</v>
      </c>
      <c r="P418" t="s">
        <v>128</v>
      </c>
      <c r="Q418" t="s">
        <v>55</v>
      </c>
      <c r="R418" t="s">
        <v>942</v>
      </c>
      <c r="S418" t="s">
        <v>123</v>
      </c>
      <c r="T418" t="s">
        <v>162</v>
      </c>
      <c r="U418" t="s">
        <v>132</v>
      </c>
      <c r="V418">
        <v>53577</v>
      </c>
      <c r="W418">
        <v>33737</v>
      </c>
      <c r="X418">
        <v>8.3000000000000007</v>
      </c>
      <c r="Y418">
        <v>15.8</v>
      </c>
      <c r="Z418">
        <v>42641.01</v>
      </c>
      <c r="AB418">
        <v>22.43</v>
      </c>
      <c r="AC418">
        <v>956437.85</v>
      </c>
      <c r="AD418">
        <v>40778450.68</v>
      </c>
      <c r="AE418">
        <v>281.75</v>
      </c>
      <c r="AF418">
        <v>11489328479.09</v>
      </c>
      <c r="AG418">
        <v>235599.04</v>
      </c>
      <c r="AH418">
        <v>1.1000000000000001</v>
      </c>
      <c r="AI418">
        <v>25151.200000000001</v>
      </c>
      <c r="AJ418">
        <v>11.68</v>
      </c>
      <c r="AK418">
        <v>0</v>
      </c>
      <c r="AL418">
        <v>0.13600000000000001</v>
      </c>
      <c r="AM418">
        <v>55458.69</v>
      </c>
      <c r="AN418">
        <v>440.2</v>
      </c>
      <c r="AO418">
        <v>389.22</v>
      </c>
      <c r="AP418">
        <v>171334.64</v>
      </c>
      <c r="AQ418">
        <v>1443981.42</v>
      </c>
      <c r="AR418" t="s">
        <v>61</v>
      </c>
      <c r="AS418" t="s">
        <v>61</v>
      </c>
      <c r="AT418" t="s">
        <v>62</v>
      </c>
      <c r="AU418" t="s">
        <v>63</v>
      </c>
    </row>
    <row r="419" spans="1:47" x14ac:dyDescent="0.25">
      <c r="A419" t="s">
        <v>943</v>
      </c>
      <c r="B419">
        <v>2024</v>
      </c>
      <c r="C419">
        <v>9</v>
      </c>
      <c r="D419" t="s">
        <v>89</v>
      </c>
      <c r="E419" s="1">
        <v>45561</v>
      </c>
      <c r="F419" s="1">
        <v>45586</v>
      </c>
      <c r="G419">
        <v>25</v>
      </c>
      <c r="H419">
        <v>7.7</v>
      </c>
      <c r="I419" t="s">
        <v>65</v>
      </c>
      <c r="J419" t="s">
        <v>78</v>
      </c>
      <c r="K419" t="s">
        <v>315</v>
      </c>
      <c r="L419">
        <v>1511.9</v>
      </c>
      <c r="M419" t="s">
        <v>90</v>
      </c>
      <c r="N419" t="s">
        <v>69</v>
      </c>
      <c r="O419" t="s">
        <v>54</v>
      </c>
      <c r="P419" t="s">
        <v>92</v>
      </c>
      <c r="Q419" t="s">
        <v>93</v>
      </c>
      <c r="R419" t="s">
        <v>944</v>
      </c>
      <c r="S419" t="s">
        <v>85</v>
      </c>
      <c r="T419" t="s">
        <v>131</v>
      </c>
      <c r="U419" t="s">
        <v>143</v>
      </c>
      <c r="V419">
        <v>55935</v>
      </c>
      <c r="W419">
        <v>35533</v>
      </c>
      <c r="X419">
        <v>18.7</v>
      </c>
      <c r="Y419">
        <v>10.3</v>
      </c>
      <c r="Z419">
        <v>44750.879999999997</v>
      </c>
      <c r="AB419">
        <v>13.88</v>
      </c>
      <c r="AC419">
        <v>621142.21</v>
      </c>
      <c r="AD419">
        <v>30807848.32</v>
      </c>
      <c r="AE419">
        <v>275.19</v>
      </c>
      <c r="AF419">
        <v>8478011779.1800003</v>
      </c>
      <c r="AG419">
        <v>124122.31</v>
      </c>
      <c r="AH419">
        <v>1</v>
      </c>
      <c r="AI419">
        <v>19697.78</v>
      </c>
      <c r="AJ419">
        <v>7.91</v>
      </c>
      <c r="AK419">
        <v>0</v>
      </c>
      <c r="AL419">
        <v>0.28199999999999997</v>
      </c>
      <c r="AM419">
        <v>86878.13</v>
      </c>
      <c r="AN419">
        <v>387.8</v>
      </c>
      <c r="AO419">
        <v>668.22</v>
      </c>
      <c r="AP419">
        <v>259135.72</v>
      </c>
      <c r="AQ419">
        <v>1110976.1499999999</v>
      </c>
      <c r="AR419" t="s">
        <v>61</v>
      </c>
      <c r="AS419" t="s">
        <v>61</v>
      </c>
      <c r="AT419" t="s">
        <v>62</v>
      </c>
      <c r="AU419" t="s">
        <v>63</v>
      </c>
    </row>
    <row r="420" spans="1:47" x14ac:dyDescent="0.25">
      <c r="A420" t="s">
        <v>945</v>
      </c>
      <c r="B420">
        <v>2025</v>
      </c>
      <c r="C420">
        <v>8</v>
      </c>
      <c r="D420" t="s">
        <v>89</v>
      </c>
      <c r="E420" s="1">
        <v>45890</v>
      </c>
      <c r="F420" s="1">
        <v>45905</v>
      </c>
      <c r="G420">
        <v>15</v>
      </c>
      <c r="H420">
        <v>17.2</v>
      </c>
      <c r="I420" t="s">
        <v>65</v>
      </c>
      <c r="J420" t="s">
        <v>50</v>
      </c>
      <c r="K420" t="s">
        <v>51</v>
      </c>
      <c r="L420">
        <v>2709</v>
      </c>
      <c r="M420" t="s">
        <v>80</v>
      </c>
      <c r="N420" t="s">
        <v>53</v>
      </c>
      <c r="O420" t="s">
        <v>107</v>
      </c>
      <c r="P420" t="s">
        <v>56</v>
      </c>
      <c r="Q420" t="s">
        <v>230</v>
      </c>
      <c r="R420" t="s">
        <v>718</v>
      </c>
      <c r="S420" t="s">
        <v>58</v>
      </c>
      <c r="T420" t="s">
        <v>74</v>
      </c>
      <c r="U420" t="s">
        <v>228</v>
      </c>
      <c r="V420">
        <v>286672</v>
      </c>
      <c r="W420">
        <v>170011</v>
      </c>
      <c r="X420">
        <v>24.2</v>
      </c>
      <c r="Y420">
        <v>14.1</v>
      </c>
      <c r="Z420">
        <v>221571.96</v>
      </c>
      <c r="AB420">
        <v>11.53</v>
      </c>
      <c r="AC420">
        <v>2554724.7000000002</v>
      </c>
      <c r="AD420">
        <v>13688715.689999999</v>
      </c>
      <c r="AE420">
        <v>284.33</v>
      </c>
      <c r="AF420">
        <v>3892112532.1399999</v>
      </c>
      <c r="AG420">
        <v>216983.2</v>
      </c>
      <c r="AH420">
        <v>0.3</v>
      </c>
      <c r="AI420">
        <v>6614.62</v>
      </c>
      <c r="AJ420">
        <v>4.93</v>
      </c>
      <c r="AK420">
        <v>0</v>
      </c>
      <c r="AL420">
        <v>0.114</v>
      </c>
      <c r="AM420">
        <v>15605.14</v>
      </c>
      <c r="AN420">
        <v>468</v>
      </c>
      <c r="AO420">
        <v>722.62</v>
      </c>
      <c r="AP420">
        <v>338186.16</v>
      </c>
      <c r="AQ420">
        <v>3132113.82</v>
      </c>
      <c r="AR420" t="s">
        <v>61</v>
      </c>
      <c r="AS420" t="s">
        <v>61</v>
      </c>
      <c r="AT420" t="s">
        <v>62</v>
      </c>
      <c r="AU420" t="s">
        <v>63</v>
      </c>
    </row>
    <row r="421" spans="1:47" x14ac:dyDescent="0.25">
      <c r="A421" t="s">
        <v>946</v>
      </c>
      <c r="B421">
        <v>2024</v>
      </c>
      <c r="C421">
        <v>7</v>
      </c>
      <c r="D421" t="s">
        <v>89</v>
      </c>
      <c r="E421" s="1">
        <v>45477</v>
      </c>
      <c r="F421" s="1">
        <v>45491</v>
      </c>
      <c r="G421">
        <v>14</v>
      </c>
      <c r="H421">
        <v>19.3</v>
      </c>
      <c r="I421" t="s">
        <v>49</v>
      </c>
      <c r="J421" t="s">
        <v>66</v>
      </c>
      <c r="K421" t="s">
        <v>391</v>
      </c>
      <c r="L421">
        <v>9999.99</v>
      </c>
      <c r="M421" t="s">
        <v>90</v>
      </c>
      <c r="N421" t="s">
        <v>106</v>
      </c>
      <c r="O421" t="s">
        <v>200</v>
      </c>
      <c r="P421" t="s">
        <v>230</v>
      </c>
      <c r="Q421" t="s">
        <v>226</v>
      </c>
      <c r="R421" t="s">
        <v>947</v>
      </c>
      <c r="S421" t="s">
        <v>130</v>
      </c>
      <c r="T421" t="s">
        <v>86</v>
      </c>
      <c r="U421" t="s">
        <v>166</v>
      </c>
      <c r="V421">
        <v>63456</v>
      </c>
      <c r="W421">
        <v>47186</v>
      </c>
      <c r="X421">
        <v>4.8</v>
      </c>
      <c r="Y421">
        <v>10.5</v>
      </c>
      <c r="Z421">
        <v>52670.29</v>
      </c>
      <c r="AB421">
        <v>28.88</v>
      </c>
      <c r="AC421">
        <v>1521117.98</v>
      </c>
      <c r="AD421">
        <v>34937783.469999999</v>
      </c>
      <c r="AE421">
        <v>282.04000000000002</v>
      </c>
      <c r="AF421">
        <v>9853852449.8799992</v>
      </c>
      <c r="AG421">
        <v>51784.37</v>
      </c>
      <c r="AI421">
        <v>59067.42</v>
      </c>
      <c r="AJ421">
        <v>4.17</v>
      </c>
      <c r="AK421">
        <v>1456905.57</v>
      </c>
      <c r="AL421">
        <v>8.5999999999999993E-2</v>
      </c>
      <c r="AM421">
        <v>30046.49</v>
      </c>
      <c r="AO421">
        <v>427.45</v>
      </c>
      <c r="AP421">
        <v>307464.78000000003</v>
      </c>
      <c r="AQ421">
        <v>1969481.04</v>
      </c>
      <c r="AR421" t="s">
        <v>61</v>
      </c>
      <c r="AS421" t="s">
        <v>61</v>
      </c>
      <c r="AT421" t="s">
        <v>62</v>
      </c>
      <c r="AU421" t="s">
        <v>63</v>
      </c>
    </row>
    <row r="422" spans="1:47" x14ac:dyDescent="0.25">
      <c r="A422" t="s">
        <v>948</v>
      </c>
      <c r="B422">
        <v>2023</v>
      </c>
      <c r="C422">
        <v>5</v>
      </c>
      <c r="D422" t="s">
        <v>77</v>
      </c>
      <c r="E422" s="1">
        <v>45059</v>
      </c>
      <c r="F422" s="1">
        <v>45077</v>
      </c>
      <c r="G422">
        <v>18</v>
      </c>
      <c r="H422">
        <v>19.2</v>
      </c>
      <c r="I422" t="s">
        <v>65</v>
      </c>
      <c r="J422" t="s">
        <v>50</v>
      </c>
      <c r="K422" t="s">
        <v>120</v>
      </c>
      <c r="L422">
        <v>2710.1921000000002</v>
      </c>
      <c r="M422" t="s">
        <v>52</v>
      </c>
      <c r="N422" t="s">
        <v>53</v>
      </c>
      <c r="O422" t="s">
        <v>107</v>
      </c>
      <c r="P422" t="s">
        <v>184</v>
      </c>
      <c r="Q422" t="s">
        <v>201</v>
      </c>
      <c r="R422" t="s">
        <v>949</v>
      </c>
      <c r="S422" t="s">
        <v>123</v>
      </c>
      <c r="T422" t="s">
        <v>162</v>
      </c>
      <c r="U422" t="s">
        <v>213</v>
      </c>
      <c r="V422">
        <v>49477</v>
      </c>
      <c r="W422">
        <v>27923</v>
      </c>
      <c r="X422">
        <v>16.2</v>
      </c>
      <c r="Y422">
        <v>13.2</v>
      </c>
      <c r="Z422">
        <v>38732.82</v>
      </c>
      <c r="AB422">
        <v>26.81</v>
      </c>
      <c r="AC422">
        <v>1038426.9</v>
      </c>
      <c r="AD422">
        <v>32501096.59</v>
      </c>
      <c r="AE422">
        <v>280.72000000000003</v>
      </c>
      <c r="AF422">
        <v>9123707834.7399998</v>
      </c>
      <c r="AG422">
        <v>68288.28</v>
      </c>
      <c r="AH422">
        <v>2.1</v>
      </c>
      <c r="AI422">
        <v>32403.29</v>
      </c>
      <c r="AJ422">
        <v>23.94</v>
      </c>
      <c r="AK422">
        <v>0</v>
      </c>
      <c r="AL422">
        <v>7.2999999999999995E-2</v>
      </c>
      <c r="AM422">
        <v>23725.8</v>
      </c>
      <c r="AN422">
        <v>488.4</v>
      </c>
      <c r="AO422">
        <v>507.14</v>
      </c>
      <c r="AP422">
        <v>247687.18</v>
      </c>
      <c r="AQ422">
        <v>1410531.45</v>
      </c>
      <c r="AR422" t="s">
        <v>61</v>
      </c>
      <c r="AS422" t="s">
        <v>61</v>
      </c>
      <c r="AT422" t="s">
        <v>62</v>
      </c>
      <c r="AU422" t="s">
        <v>63</v>
      </c>
    </row>
    <row r="423" spans="1:47" x14ac:dyDescent="0.25">
      <c r="A423" t="s">
        <v>950</v>
      </c>
      <c r="B423">
        <v>2025</v>
      </c>
      <c r="C423">
        <v>3</v>
      </c>
      <c r="D423" t="s">
        <v>48</v>
      </c>
      <c r="E423" s="1">
        <v>45745</v>
      </c>
      <c r="F423" s="1">
        <v>45765</v>
      </c>
      <c r="G423">
        <v>20</v>
      </c>
      <c r="H423">
        <v>4.9000000000000004</v>
      </c>
      <c r="I423" t="s">
        <v>49</v>
      </c>
      <c r="J423" t="s">
        <v>66</v>
      </c>
      <c r="K423" t="s">
        <v>245</v>
      </c>
      <c r="L423">
        <v>8905.9</v>
      </c>
      <c r="M423" t="s">
        <v>90</v>
      </c>
      <c r="N423" t="s">
        <v>168</v>
      </c>
      <c r="O423" t="s">
        <v>189</v>
      </c>
      <c r="P423" t="s">
        <v>83</v>
      </c>
      <c r="Q423" t="s">
        <v>92</v>
      </c>
      <c r="R423" t="s">
        <v>951</v>
      </c>
      <c r="S423" t="s">
        <v>137</v>
      </c>
      <c r="T423" t="s">
        <v>102</v>
      </c>
      <c r="U423" t="s">
        <v>143</v>
      </c>
      <c r="V423">
        <v>4921</v>
      </c>
      <c r="W423">
        <v>3134</v>
      </c>
      <c r="X423">
        <v>21.5</v>
      </c>
      <c r="Y423">
        <v>11.6</v>
      </c>
      <c r="Z423">
        <v>4335.47</v>
      </c>
      <c r="AB423">
        <v>31.08</v>
      </c>
      <c r="AC423">
        <v>134746.41</v>
      </c>
      <c r="AD423">
        <v>5038596.5199999996</v>
      </c>
      <c r="AE423">
        <v>280.02999999999997</v>
      </c>
      <c r="AF423">
        <v>1410958183.5</v>
      </c>
      <c r="AG423">
        <v>34484.93</v>
      </c>
      <c r="AH423">
        <v>0</v>
      </c>
      <c r="AI423">
        <v>0</v>
      </c>
      <c r="AJ423">
        <v>4.78</v>
      </c>
      <c r="AK423">
        <v>240844.91</v>
      </c>
      <c r="AL423">
        <v>0.28100000000000003</v>
      </c>
      <c r="AM423">
        <v>14158.46</v>
      </c>
      <c r="AN423">
        <v>913.8</v>
      </c>
      <c r="AO423">
        <v>432.35</v>
      </c>
      <c r="AP423">
        <v>395081.43</v>
      </c>
      <c r="AQ423">
        <v>578471.23</v>
      </c>
      <c r="AR423" t="s">
        <v>61</v>
      </c>
      <c r="AS423" t="s">
        <v>61</v>
      </c>
      <c r="AT423" t="s">
        <v>62</v>
      </c>
      <c r="AU423" t="s">
        <v>63</v>
      </c>
    </row>
    <row r="424" spans="1:47" x14ac:dyDescent="0.25">
      <c r="A424" t="s">
        <v>952</v>
      </c>
      <c r="B424">
        <v>2022</v>
      </c>
      <c r="C424">
        <v>4</v>
      </c>
      <c r="D424" t="s">
        <v>77</v>
      </c>
      <c r="E424" s="1">
        <v>44664</v>
      </c>
      <c r="F424" s="1">
        <v>44684</v>
      </c>
      <c r="G424">
        <v>20</v>
      </c>
      <c r="H424">
        <v>8.6999999999999993</v>
      </c>
      <c r="I424" t="s">
        <v>49</v>
      </c>
      <c r="J424" t="s">
        <v>112</v>
      </c>
      <c r="K424" t="s">
        <v>199</v>
      </c>
      <c r="L424">
        <v>7204.49</v>
      </c>
      <c r="M424" t="s">
        <v>68</v>
      </c>
      <c r="N424" t="s">
        <v>106</v>
      </c>
      <c r="O424" t="s">
        <v>200</v>
      </c>
      <c r="P424" t="s">
        <v>93</v>
      </c>
      <c r="Q424" t="s">
        <v>70</v>
      </c>
      <c r="R424" t="s">
        <v>953</v>
      </c>
      <c r="S424" t="s">
        <v>161</v>
      </c>
      <c r="T424" t="s">
        <v>162</v>
      </c>
      <c r="U424" t="s">
        <v>143</v>
      </c>
      <c r="V424">
        <v>24973</v>
      </c>
      <c r="W424">
        <v>18380</v>
      </c>
      <c r="X424">
        <v>22.6</v>
      </c>
      <c r="Y424">
        <v>14.8</v>
      </c>
      <c r="Z424">
        <v>21433.73</v>
      </c>
      <c r="AB424">
        <v>27.36</v>
      </c>
      <c r="AC424">
        <v>586426.85</v>
      </c>
      <c r="AD424">
        <v>24624783.719999999</v>
      </c>
      <c r="AE424">
        <v>219.32</v>
      </c>
      <c r="AF424">
        <v>5400707565.4700003</v>
      </c>
      <c r="AG424">
        <v>63614.89</v>
      </c>
      <c r="AH424">
        <v>0</v>
      </c>
      <c r="AI424">
        <v>0</v>
      </c>
      <c r="AJ424">
        <v>12.29</v>
      </c>
      <c r="AK424">
        <v>3026385.92</v>
      </c>
      <c r="AL424">
        <v>0.31900000000000001</v>
      </c>
      <c r="AM424">
        <v>78553.06</v>
      </c>
      <c r="AN424">
        <v>302.89999999999998</v>
      </c>
      <c r="AO424">
        <v>478.02</v>
      </c>
      <c r="AP424">
        <v>144792.26</v>
      </c>
      <c r="AQ424">
        <v>873387.06</v>
      </c>
      <c r="AR424" t="s">
        <v>61</v>
      </c>
      <c r="AS424" t="s">
        <v>61</v>
      </c>
      <c r="AT424" t="s">
        <v>62</v>
      </c>
      <c r="AU424" t="s">
        <v>63</v>
      </c>
    </row>
    <row r="425" spans="1:47" x14ac:dyDescent="0.25">
      <c r="A425" t="s">
        <v>954</v>
      </c>
      <c r="B425">
        <v>2020</v>
      </c>
      <c r="C425">
        <v>5</v>
      </c>
      <c r="D425" t="s">
        <v>77</v>
      </c>
      <c r="E425" s="1">
        <v>43982</v>
      </c>
      <c r="F425" s="1">
        <v>44000</v>
      </c>
      <c r="G425">
        <v>18</v>
      </c>
      <c r="H425">
        <v>18</v>
      </c>
      <c r="I425" t="s">
        <v>65</v>
      </c>
      <c r="J425" t="s">
        <v>66</v>
      </c>
      <c r="K425" t="s">
        <v>67</v>
      </c>
      <c r="L425">
        <v>8479.8989999999994</v>
      </c>
      <c r="M425" t="s">
        <v>90</v>
      </c>
      <c r="N425" t="s">
        <v>69</v>
      </c>
      <c r="O425" t="s">
        <v>54</v>
      </c>
      <c r="P425" t="s">
        <v>56</v>
      </c>
      <c r="Q425" t="s">
        <v>93</v>
      </c>
      <c r="R425" t="s">
        <v>955</v>
      </c>
      <c r="S425" t="s">
        <v>156</v>
      </c>
      <c r="T425" t="s">
        <v>162</v>
      </c>
      <c r="U425" t="s">
        <v>110</v>
      </c>
      <c r="V425">
        <v>14283</v>
      </c>
      <c r="W425">
        <v>10146</v>
      </c>
      <c r="X425">
        <v>6.5</v>
      </c>
      <c r="Y425">
        <v>15.9</v>
      </c>
      <c r="Z425">
        <v>13435.48</v>
      </c>
      <c r="AA425">
        <v>959</v>
      </c>
      <c r="AB425">
        <v>1264.81</v>
      </c>
      <c r="AC425">
        <v>1212952.79</v>
      </c>
      <c r="AD425">
        <v>22010003.34</v>
      </c>
      <c r="AE425">
        <v>158.38</v>
      </c>
      <c r="AF425">
        <v>3485944328.9899998</v>
      </c>
      <c r="AG425">
        <v>166191.89000000001</v>
      </c>
      <c r="AH425">
        <v>0</v>
      </c>
      <c r="AI425">
        <v>0</v>
      </c>
      <c r="AJ425">
        <v>12.08</v>
      </c>
      <c r="AK425">
        <v>0</v>
      </c>
      <c r="AL425">
        <v>0.17499999999999999</v>
      </c>
      <c r="AM425">
        <v>38517.51</v>
      </c>
      <c r="AN425">
        <v>414.4</v>
      </c>
      <c r="AO425">
        <v>436.14</v>
      </c>
      <c r="AP425">
        <v>180736.42</v>
      </c>
      <c r="AQ425">
        <v>1598398.61</v>
      </c>
      <c r="AR425" t="s">
        <v>61</v>
      </c>
      <c r="AS425" t="s">
        <v>61</v>
      </c>
      <c r="AT425" t="s">
        <v>62</v>
      </c>
      <c r="AU425" t="s">
        <v>63</v>
      </c>
    </row>
    <row r="426" spans="1:47" x14ac:dyDescent="0.25">
      <c r="A426" t="s">
        <v>956</v>
      </c>
      <c r="B426">
        <v>2023</v>
      </c>
      <c r="C426">
        <v>5</v>
      </c>
      <c r="D426" t="s">
        <v>77</v>
      </c>
      <c r="E426" s="1">
        <v>45051</v>
      </c>
      <c r="F426" s="1">
        <v>45058</v>
      </c>
      <c r="G426">
        <v>7</v>
      </c>
      <c r="H426">
        <v>1.8</v>
      </c>
      <c r="I426" t="s">
        <v>65</v>
      </c>
      <c r="J426" t="s">
        <v>50</v>
      </c>
      <c r="K426" t="s">
        <v>51</v>
      </c>
      <c r="L426">
        <v>2709</v>
      </c>
      <c r="M426" t="s">
        <v>80</v>
      </c>
      <c r="N426" t="s">
        <v>53</v>
      </c>
      <c r="O426" t="s">
        <v>54</v>
      </c>
      <c r="P426" t="s">
        <v>92</v>
      </c>
      <c r="Q426" t="s">
        <v>196</v>
      </c>
      <c r="R426" t="s">
        <v>421</v>
      </c>
      <c r="S426" t="s">
        <v>186</v>
      </c>
      <c r="T426" t="s">
        <v>86</v>
      </c>
      <c r="U426" t="s">
        <v>259</v>
      </c>
      <c r="V426">
        <v>85462</v>
      </c>
      <c r="W426">
        <v>57525</v>
      </c>
      <c r="X426">
        <v>14.6</v>
      </c>
      <c r="Y426">
        <v>14.2</v>
      </c>
      <c r="Z426">
        <v>77512.03</v>
      </c>
      <c r="AB426">
        <v>12.66</v>
      </c>
      <c r="AC426">
        <v>981302.3</v>
      </c>
      <c r="AD426">
        <v>5346004.71</v>
      </c>
      <c r="AE426">
        <v>289.11</v>
      </c>
      <c r="AF426">
        <v>1545583421.71</v>
      </c>
      <c r="AG426">
        <v>159606.74</v>
      </c>
      <c r="AH426">
        <v>1.5</v>
      </c>
      <c r="AI426">
        <v>13962.8</v>
      </c>
      <c r="AJ426">
        <v>10.08</v>
      </c>
      <c r="AK426">
        <v>0</v>
      </c>
      <c r="AL426">
        <v>0.245</v>
      </c>
      <c r="AM426">
        <v>13097.71</v>
      </c>
      <c r="AN426">
        <v>283.7</v>
      </c>
      <c r="AO426">
        <v>478.23</v>
      </c>
      <c r="AP426">
        <v>135673.85</v>
      </c>
      <c r="AQ426">
        <v>1303643.3999999999</v>
      </c>
      <c r="AR426" t="s">
        <v>61</v>
      </c>
      <c r="AS426" t="s">
        <v>61</v>
      </c>
      <c r="AT426" t="s">
        <v>62</v>
      </c>
      <c r="AU426" t="s">
        <v>63</v>
      </c>
    </row>
    <row r="427" spans="1:47" x14ac:dyDescent="0.25">
      <c r="A427" t="s">
        <v>957</v>
      </c>
      <c r="B427">
        <v>2022</v>
      </c>
      <c r="C427">
        <v>9</v>
      </c>
      <c r="D427" t="s">
        <v>89</v>
      </c>
      <c r="E427" s="1">
        <v>44806</v>
      </c>
      <c r="F427" s="1">
        <v>44832</v>
      </c>
      <c r="G427">
        <v>26</v>
      </c>
      <c r="H427">
        <v>17.2</v>
      </c>
      <c r="I427" t="s">
        <v>65</v>
      </c>
      <c r="J427" t="s">
        <v>66</v>
      </c>
      <c r="K427" t="s">
        <v>245</v>
      </c>
      <c r="L427">
        <v>8905.9</v>
      </c>
      <c r="M427" t="s">
        <v>80</v>
      </c>
      <c r="N427" t="s">
        <v>106</v>
      </c>
      <c r="O427" t="s">
        <v>107</v>
      </c>
      <c r="P427" t="s">
        <v>226</v>
      </c>
      <c r="Q427" t="s">
        <v>257</v>
      </c>
      <c r="R427" t="s">
        <v>958</v>
      </c>
      <c r="S427" t="s">
        <v>73</v>
      </c>
      <c r="T427" t="s">
        <v>74</v>
      </c>
      <c r="U427" t="s">
        <v>96</v>
      </c>
      <c r="V427">
        <v>3992</v>
      </c>
      <c r="W427">
        <v>2443</v>
      </c>
      <c r="X427">
        <v>13</v>
      </c>
      <c r="Y427">
        <v>10.3</v>
      </c>
      <c r="Z427">
        <v>3215.76</v>
      </c>
      <c r="AB427">
        <v>26.09</v>
      </c>
      <c r="AC427">
        <v>83899.18</v>
      </c>
      <c r="AD427">
        <v>1337370.27</v>
      </c>
      <c r="AE427">
        <v>219.48</v>
      </c>
      <c r="AF427">
        <v>293526026.86000001</v>
      </c>
      <c r="AG427">
        <v>126665.15</v>
      </c>
      <c r="AH427">
        <v>0.3</v>
      </c>
      <c r="AJ427">
        <v>21.68</v>
      </c>
      <c r="AK427">
        <v>0</v>
      </c>
      <c r="AL427">
        <v>0.252</v>
      </c>
      <c r="AM427">
        <v>3370.17</v>
      </c>
      <c r="AN427">
        <v>979</v>
      </c>
      <c r="AO427">
        <v>655.32000000000005</v>
      </c>
      <c r="AP427">
        <v>641558.28</v>
      </c>
      <c r="AQ427">
        <v>860462.58</v>
      </c>
      <c r="AR427" t="s">
        <v>61</v>
      </c>
      <c r="AS427" t="s">
        <v>61</v>
      </c>
      <c r="AT427" t="s">
        <v>62</v>
      </c>
      <c r="AU427" t="s">
        <v>63</v>
      </c>
    </row>
    <row r="428" spans="1:47" x14ac:dyDescent="0.25">
      <c r="A428" t="s">
        <v>959</v>
      </c>
      <c r="B428">
        <v>2020</v>
      </c>
      <c r="C428">
        <v>8</v>
      </c>
      <c r="D428" t="s">
        <v>89</v>
      </c>
      <c r="E428" s="1">
        <v>44060</v>
      </c>
      <c r="F428" s="1">
        <v>44082</v>
      </c>
      <c r="G428">
        <v>22</v>
      </c>
      <c r="H428">
        <v>14.5</v>
      </c>
      <c r="I428" t="s">
        <v>65</v>
      </c>
      <c r="J428" t="s">
        <v>112</v>
      </c>
      <c r="K428" t="s">
        <v>343</v>
      </c>
      <c r="L428">
        <v>2523.1</v>
      </c>
      <c r="M428" t="s">
        <v>68</v>
      </c>
      <c r="N428" t="s">
        <v>168</v>
      </c>
      <c r="O428" t="s">
        <v>189</v>
      </c>
      <c r="P428" t="s">
        <v>184</v>
      </c>
      <c r="Q428" t="s">
        <v>140</v>
      </c>
      <c r="R428" t="s">
        <v>960</v>
      </c>
      <c r="S428" t="s">
        <v>130</v>
      </c>
      <c r="T428" t="s">
        <v>74</v>
      </c>
      <c r="U428" t="s">
        <v>166</v>
      </c>
      <c r="V428">
        <v>67881</v>
      </c>
      <c r="W428">
        <v>44676</v>
      </c>
      <c r="X428">
        <v>9.6</v>
      </c>
      <c r="Y428">
        <v>13.2</v>
      </c>
      <c r="Z428">
        <v>54095.09</v>
      </c>
      <c r="AB428">
        <v>19.55</v>
      </c>
      <c r="AC428">
        <v>1057559.01</v>
      </c>
      <c r="AD428">
        <v>59193552.229999997</v>
      </c>
      <c r="AE428">
        <v>158.19999999999999</v>
      </c>
      <c r="AF428">
        <v>9364419962.7900009</v>
      </c>
      <c r="AG428">
        <v>191890.88</v>
      </c>
      <c r="AH428">
        <v>0</v>
      </c>
      <c r="AI428">
        <v>0</v>
      </c>
      <c r="AJ428">
        <v>17.57</v>
      </c>
      <c r="AK428">
        <v>0</v>
      </c>
      <c r="AL428">
        <v>0.33700000000000002</v>
      </c>
      <c r="AM428">
        <v>199482.27</v>
      </c>
      <c r="AO428">
        <v>731.48</v>
      </c>
      <c r="AP428">
        <v>498723.06</v>
      </c>
      <c r="AQ428">
        <v>1947655.22</v>
      </c>
      <c r="AR428" t="s">
        <v>61</v>
      </c>
      <c r="AS428" t="s">
        <v>61</v>
      </c>
      <c r="AT428" t="s">
        <v>293</v>
      </c>
      <c r="AU428" t="s">
        <v>63</v>
      </c>
    </row>
    <row r="429" spans="1:47" x14ac:dyDescent="0.25">
      <c r="A429" t="s">
        <v>961</v>
      </c>
      <c r="B429">
        <v>2020</v>
      </c>
      <c r="C429">
        <v>5</v>
      </c>
      <c r="D429" t="s">
        <v>77</v>
      </c>
      <c r="E429" s="1">
        <v>43973</v>
      </c>
      <c r="F429" s="1">
        <v>44003</v>
      </c>
      <c r="G429">
        <v>30</v>
      </c>
      <c r="H429">
        <v>2.2000000000000002</v>
      </c>
      <c r="I429" t="s">
        <v>49</v>
      </c>
      <c r="J429" t="s">
        <v>78</v>
      </c>
      <c r="K429" t="s">
        <v>79</v>
      </c>
      <c r="L429">
        <v>1005.9</v>
      </c>
      <c r="M429" t="s">
        <v>80</v>
      </c>
      <c r="N429" t="s">
        <v>106</v>
      </c>
      <c r="O429" t="s">
        <v>189</v>
      </c>
      <c r="P429" t="s">
        <v>150</v>
      </c>
      <c r="Q429" t="s">
        <v>100</v>
      </c>
      <c r="R429" t="s">
        <v>438</v>
      </c>
      <c r="S429" t="s">
        <v>85</v>
      </c>
      <c r="T429" t="s">
        <v>74</v>
      </c>
      <c r="U429" t="s">
        <v>143</v>
      </c>
      <c r="V429">
        <v>56025</v>
      </c>
      <c r="W429">
        <v>37555</v>
      </c>
      <c r="X429">
        <v>5.8</v>
      </c>
      <c r="Y429">
        <v>12.6</v>
      </c>
      <c r="Z429">
        <v>47979.09</v>
      </c>
      <c r="AB429">
        <v>21.84</v>
      </c>
      <c r="AC429">
        <v>1047863.33</v>
      </c>
      <c r="AD429">
        <v>19854707.02</v>
      </c>
      <c r="AE429">
        <v>166.43</v>
      </c>
      <c r="AF429">
        <v>3304418889.3400002</v>
      </c>
      <c r="AG429">
        <v>100112.68</v>
      </c>
      <c r="AH429">
        <v>0</v>
      </c>
      <c r="AI429">
        <v>0</v>
      </c>
      <c r="AJ429">
        <v>10.33</v>
      </c>
      <c r="AK429">
        <v>2050991.24</v>
      </c>
      <c r="AL429">
        <v>0.214</v>
      </c>
      <c r="AM429">
        <v>42489.07</v>
      </c>
      <c r="AN429">
        <v>1348.4</v>
      </c>
      <c r="AO429">
        <v>681.17</v>
      </c>
      <c r="AP429">
        <v>918489.63</v>
      </c>
      <c r="AQ429">
        <v>2108954.71</v>
      </c>
      <c r="AR429" t="s">
        <v>61</v>
      </c>
      <c r="AS429" t="s">
        <v>61</v>
      </c>
      <c r="AT429" t="s">
        <v>62</v>
      </c>
      <c r="AU429" t="s">
        <v>63</v>
      </c>
    </row>
    <row r="430" spans="1:47" x14ac:dyDescent="0.25">
      <c r="A430" t="s">
        <v>962</v>
      </c>
      <c r="B430">
        <v>2023</v>
      </c>
      <c r="C430">
        <v>5</v>
      </c>
      <c r="D430" t="s">
        <v>77</v>
      </c>
      <c r="E430" s="1">
        <v>45063</v>
      </c>
      <c r="F430" s="1">
        <v>45072</v>
      </c>
      <c r="G430">
        <v>9</v>
      </c>
      <c r="H430">
        <v>1.6</v>
      </c>
      <c r="I430" t="s">
        <v>65</v>
      </c>
      <c r="J430" t="s">
        <v>239</v>
      </c>
      <c r="K430" t="s">
        <v>265</v>
      </c>
      <c r="L430">
        <v>3102.1</v>
      </c>
      <c r="M430" t="s">
        <v>80</v>
      </c>
      <c r="N430" t="s">
        <v>69</v>
      </c>
      <c r="O430" t="s">
        <v>189</v>
      </c>
      <c r="P430" t="s">
        <v>100</v>
      </c>
      <c r="Q430" t="s">
        <v>131</v>
      </c>
      <c r="R430" t="s">
        <v>963</v>
      </c>
      <c r="S430" t="s">
        <v>161</v>
      </c>
      <c r="T430" t="s">
        <v>131</v>
      </c>
      <c r="U430" t="s">
        <v>166</v>
      </c>
      <c r="V430">
        <v>35212</v>
      </c>
      <c r="W430">
        <v>20474</v>
      </c>
      <c r="X430">
        <v>12.3</v>
      </c>
      <c r="Y430">
        <v>11.4</v>
      </c>
      <c r="Z430">
        <v>30424.86</v>
      </c>
      <c r="AB430">
        <v>13.28</v>
      </c>
      <c r="AC430">
        <v>404042.14</v>
      </c>
      <c r="AD430">
        <v>10264130.77</v>
      </c>
      <c r="AE430">
        <v>285.37</v>
      </c>
      <c r="AF430">
        <v>2929074997.8299999</v>
      </c>
      <c r="AG430">
        <v>234683.18</v>
      </c>
      <c r="AH430">
        <v>0.9</v>
      </c>
      <c r="AI430">
        <v>14567.96</v>
      </c>
      <c r="AJ430">
        <v>23.67</v>
      </c>
      <c r="AK430">
        <v>0</v>
      </c>
      <c r="AL430">
        <v>0.122</v>
      </c>
      <c r="AM430">
        <v>12522.24</v>
      </c>
      <c r="AN430">
        <v>165</v>
      </c>
      <c r="AO430">
        <v>721.4</v>
      </c>
      <c r="AP430">
        <v>119031</v>
      </c>
      <c r="AQ430">
        <v>784846.52</v>
      </c>
      <c r="AR430" t="s">
        <v>61</v>
      </c>
      <c r="AS430" t="s">
        <v>61</v>
      </c>
      <c r="AT430" t="s">
        <v>62</v>
      </c>
      <c r="AU430" t="s">
        <v>63</v>
      </c>
    </row>
    <row r="431" spans="1:47" x14ac:dyDescent="0.25">
      <c r="A431" t="s">
        <v>964</v>
      </c>
      <c r="B431">
        <v>2021</v>
      </c>
      <c r="C431">
        <v>10</v>
      </c>
      <c r="D431" t="s">
        <v>119</v>
      </c>
      <c r="E431" s="1">
        <v>44487</v>
      </c>
      <c r="F431" s="1">
        <v>44516</v>
      </c>
      <c r="G431">
        <v>29</v>
      </c>
      <c r="H431">
        <v>8</v>
      </c>
      <c r="I431" t="s">
        <v>65</v>
      </c>
      <c r="J431" t="s">
        <v>112</v>
      </c>
      <c r="K431" t="s">
        <v>199</v>
      </c>
      <c r="L431">
        <v>7204.49</v>
      </c>
      <c r="M431" t="s">
        <v>114</v>
      </c>
      <c r="N431" t="s">
        <v>81</v>
      </c>
      <c r="O431" t="s">
        <v>99</v>
      </c>
      <c r="P431" t="s">
        <v>70</v>
      </c>
      <c r="Q431" t="s">
        <v>127</v>
      </c>
      <c r="R431" t="s">
        <v>965</v>
      </c>
      <c r="S431" t="s">
        <v>161</v>
      </c>
      <c r="T431" t="s">
        <v>74</v>
      </c>
      <c r="U431" t="s">
        <v>96</v>
      </c>
      <c r="V431">
        <v>29166</v>
      </c>
      <c r="W431">
        <v>20514</v>
      </c>
      <c r="X431">
        <v>20.9</v>
      </c>
      <c r="Y431">
        <v>10</v>
      </c>
      <c r="Z431">
        <v>26594.74</v>
      </c>
      <c r="AB431">
        <v>34.01</v>
      </c>
      <c r="AC431">
        <v>904487.11</v>
      </c>
      <c r="AD431">
        <v>29797278.59</v>
      </c>
      <c r="AE431">
        <v>168.46</v>
      </c>
      <c r="AF431">
        <v>5019649551.2700005</v>
      </c>
      <c r="AG431">
        <v>161054.22</v>
      </c>
      <c r="AH431">
        <v>0.9</v>
      </c>
      <c r="AI431">
        <v>8142.83</v>
      </c>
      <c r="AJ431">
        <v>9.42</v>
      </c>
      <c r="AK431">
        <v>0</v>
      </c>
      <c r="AL431">
        <v>0.21</v>
      </c>
      <c r="AM431">
        <v>62574.29</v>
      </c>
      <c r="AN431">
        <v>714.8</v>
      </c>
      <c r="AO431">
        <v>433.29</v>
      </c>
      <c r="AP431">
        <v>309715.69</v>
      </c>
      <c r="AQ431">
        <v>1445974.14</v>
      </c>
      <c r="AR431" t="s">
        <v>61</v>
      </c>
      <c r="AS431" t="s">
        <v>61</v>
      </c>
      <c r="AT431" t="s">
        <v>62</v>
      </c>
      <c r="AU431" t="s">
        <v>63</v>
      </c>
    </row>
    <row r="432" spans="1:47" x14ac:dyDescent="0.25">
      <c r="A432" t="s">
        <v>966</v>
      </c>
      <c r="B432">
        <v>2021</v>
      </c>
      <c r="C432">
        <v>7</v>
      </c>
      <c r="D432" t="s">
        <v>89</v>
      </c>
      <c r="E432" s="1">
        <v>44388</v>
      </c>
      <c r="F432" s="1">
        <v>44393</v>
      </c>
      <c r="G432">
        <v>5</v>
      </c>
      <c r="H432">
        <v>17.3</v>
      </c>
      <c r="I432" t="s">
        <v>65</v>
      </c>
      <c r="J432" t="s">
        <v>50</v>
      </c>
      <c r="K432" t="s">
        <v>51</v>
      </c>
      <c r="L432">
        <v>2709</v>
      </c>
      <c r="M432" t="s">
        <v>98</v>
      </c>
      <c r="N432" t="s">
        <v>106</v>
      </c>
      <c r="O432" t="s">
        <v>91</v>
      </c>
      <c r="P432" t="s">
        <v>92</v>
      </c>
      <c r="Q432" t="s">
        <v>201</v>
      </c>
      <c r="R432" t="s">
        <v>729</v>
      </c>
      <c r="S432" t="s">
        <v>58</v>
      </c>
      <c r="T432" t="s">
        <v>95</v>
      </c>
      <c r="U432" t="s">
        <v>87</v>
      </c>
      <c r="V432">
        <v>213663</v>
      </c>
      <c r="W432">
        <v>141047</v>
      </c>
      <c r="X432">
        <v>18.899999999999999</v>
      </c>
      <c r="Y432">
        <v>13.6</v>
      </c>
      <c r="Z432">
        <v>187572.44</v>
      </c>
      <c r="AB432">
        <v>29.76</v>
      </c>
      <c r="AC432">
        <v>5582155.8099999996</v>
      </c>
      <c r="AD432">
        <v>12000884.710000001</v>
      </c>
      <c r="AE432">
        <v>166.92</v>
      </c>
      <c r="AF432">
        <v>2003187675.79</v>
      </c>
      <c r="AG432">
        <v>133501.91</v>
      </c>
      <c r="AH432">
        <v>0</v>
      </c>
      <c r="AI432">
        <v>0</v>
      </c>
      <c r="AJ432">
        <v>23.99</v>
      </c>
      <c r="AK432">
        <v>0</v>
      </c>
      <c r="AL432">
        <v>0.28799999999999998</v>
      </c>
      <c r="AM432">
        <v>34562.550000000003</v>
      </c>
      <c r="AN432">
        <v>173.7</v>
      </c>
      <c r="AO432">
        <v>366.03</v>
      </c>
      <c r="AP432">
        <v>63579.41</v>
      </c>
      <c r="AQ432">
        <v>5813799.6799999997</v>
      </c>
      <c r="AR432" t="s">
        <v>61</v>
      </c>
      <c r="AS432" t="s">
        <v>61</v>
      </c>
      <c r="AT432" t="s">
        <v>62</v>
      </c>
      <c r="AU432" t="s">
        <v>117</v>
      </c>
    </row>
    <row r="433" spans="1:47" x14ac:dyDescent="0.25">
      <c r="A433" t="s">
        <v>967</v>
      </c>
      <c r="B433">
        <v>2025</v>
      </c>
      <c r="C433">
        <v>5</v>
      </c>
      <c r="D433" t="s">
        <v>77</v>
      </c>
      <c r="E433" s="1">
        <v>45790</v>
      </c>
      <c r="F433" s="1">
        <v>45799</v>
      </c>
      <c r="G433">
        <v>9</v>
      </c>
      <c r="H433">
        <v>6.3</v>
      </c>
      <c r="I433" t="s">
        <v>65</v>
      </c>
      <c r="J433" t="s">
        <v>50</v>
      </c>
      <c r="K433" t="s">
        <v>51</v>
      </c>
      <c r="L433">
        <v>2709</v>
      </c>
      <c r="M433" t="s">
        <v>68</v>
      </c>
      <c r="N433" t="s">
        <v>69</v>
      </c>
      <c r="O433" t="s">
        <v>91</v>
      </c>
      <c r="P433" t="s">
        <v>70</v>
      </c>
      <c r="Q433" t="s">
        <v>174</v>
      </c>
      <c r="R433" t="s">
        <v>968</v>
      </c>
      <c r="S433" t="s">
        <v>58</v>
      </c>
      <c r="T433" t="s">
        <v>95</v>
      </c>
      <c r="U433" t="s">
        <v>228</v>
      </c>
      <c r="V433">
        <v>356193</v>
      </c>
      <c r="W433">
        <v>255470</v>
      </c>
      <c r="X433">
        <v>11.7</v>
      </c>
      <c r="Y433">
        <v>14</v>
      </c>
      <c r="Z433">
        <v>297648.3</v>
      </c>
      <c r="AB433">
        <v>18.350000000000001</v>
      </c>
      <c r="AC433">
        <v>5461846.3099999996</v>
      </c>
      <c r="AD433">
        <v>17147518.559999999</v>
      </c>
      <c r="AE433">
        <v>281.67</v>
      </c>
      <c r="AF433">
        <v>4829941552.8000002</v>
      </c>
      <c r="AG433">
        <v>81807.75</v>
      </c>
      <c r="AH433">
        <v>1.3</v>
      </c>
      <c r="AI433">
        <v>30960.82</v>
      </c>
      <c r="AJ433">
        <v>11.22</v>
      </c>
      <c r="AK433">
        <v>0</v>
      </c>
      <c r="AL433">
        <v>0.21099999999999999</v>
      </c>
      <c r="AM433">
        <v>36181.26</v>
      </c>
      <c r="AN433">
        <v>417.2</v>
      </c>
      <c r="AO433">
        <v>507.92</v>
      </c>
      <c r="AP433">
        <v>211904.22</v>
      </c>
      <c r="AQ433">
        <v>5822700.3600000003</v>
      </c>
      <c r="AR433" t="s">
        <v>61</v>
      </c>
      <c r="AS433" t="s">
        <v>61</v>
      </c>
      <c r="AT433" t="s">
        <v>62</v>
      </c>
      <c r="AU433" t="s">
        <v>63</v>
      </c>
    </row>
    <row r="434" spans="1:47" x14ac:dyDescent="0.25">
      <c r="A434" t="s">
        <v>969</v>
      </c>
      <c r="B434">
        <v>2022</v>
      </c>
      <c r="C434">
        <v>7</v>
      </c>
      <c r="D434" t="s">
        <v>89</v>
      </c>
      <c r="E434" s="1">
        <v>44767</v>
      </c>
      <c r="F434" s="1">
        <v>44774</v>
      </c>
      <c r="G434">
        <v>7</v>
      </c>
      <c r="H434">
        <v>3.4</v>
      </c>
      <c r="I434" t="s">
        <v>49</v>
      </c>
      <c r="J434" t="s">
        <v>50</v>
      </c>
      <c r="K434" t="s">
        <v>423</v>
      </c>
      <c r="L434">
        <v>2710.1941000000002</v>
      </c>
      <c r="M434" t="s">
        <v>114</v>
      </c>
      <c r="N434" t="s">
        <v>168</v>
      </c>
      <c r="O434" t="s">
        <v>107</v>
      </c>
      <c r="P434" t="s">
        <v>204</v>
      </c>
      <c r="Q434" t="s">
        <v>100</v>
      </c>
      <c r="R434" t="s">
        <v>970</v>
      </c>
      <c r="S434" t="s">
        <v>142</v>
      </c>
      <c r="T434" t="s">
        <v>148</v>
      </c>
      <c r="U434" t="s">
        <v>213</v>
      </c>
      <c r="V434">
        <v>62933</v>
      </c>
      <c r="W434">
        <v>40786</v>
      </c>
      <c r="X434">
        <v>12.6</v>
      </c>
      <c r="Y434">
        <v>15.4</v>
      </c>
      <c r="Z434">
        <v>49072.11</v>
      </c>
      <c r="AB434">
        <v>21.02</v>
      </c>
      <c r="AC434">
        <v>1031495.75</v>
      </c>
      <c r="AD434">
        <v>55911780.689999998</v>
      </c>
      <c r="AE434">
        <v>213.83</v>
      </c>
      <c r="AF434">
        <v>11955616064.940001</v>
      </c>
      <c r="AG434">
        <v>186437.53</v>
      </c>
      <c r="AH434">
        <v>2.1</v>
      </c>
      <c r="AI434">
        <v>46695.37</v>
      </c>
      <c r="AJ434">
        <v>20.07</v>
      </c>
      <c r="AK434">
        <v>11221494.380000001</v>
      </c>
      <c r="AL434">
        <v>0.124</v>
      </c>
      <c r="AM434">
        <v>69330.61</v>
      </c>
      <c r="AN434">
        <v>360</v>
      </c>
      <c r="AO434">
        <v>727.32</v>
      </c>
      <c r="AP434">
        <v>261835.2</v>
      </c>
      <c r="AQ434">
        <v>1595794.46</v>
      </c>
      <c r="AR434" t="s">
        <v>61</v>
      </c>
      <c r="AS434" t="s">
        <v>61</v>
      </c>
      <c r="AT434" t="s">
        <v>62</v>
      </c>
      <c r="AU434" t="s">
        <v>63</v>
      </c>
    </row>
    <row r="435" spans="1:47" x14ac:dyDescent="0.25">
      <c r="A435" t="s">
        <v>971</v>
      </c>
      <c r="B435">
        <v>2025</v>
      </c>
      <c r="C435">
        <v>11</v>
      </c>
      <c r="D435" t="s">
        <v>119</v>
      </c>
      <c r="E435" s="1">
        <v>45984</v>
      </c>
      <c r="F435" s="1">
        <v>46009</v>
      </c>
      <c r="G435">
        <v>25</v>
      </c>
      <c r="H435">
        <v>8.3000000000000007</v>
      </c>
      <c r="I435" t="s">
        <v>49</v>
      </c>
      <c r="J435" t="s">
        <v>134</v>
      </c>
      <c r="K435" t="s">
        <v>135</v>
      </c>
      <c r="L435">
        <v>9999.0098999999991</v>
      </c>
      <c r="M435" t="s">
        <v>90</v>
      </c>
      <c r="N435" t="s">
        <v>106</v>
      </c>
      <c r="O435" t="s">
        <v>91</v>
      </c>
      <c r="P435" t="s">
        <v>204</v>
      </c>
      <c r="Q435" t="s">
        <v>82</v>
      </c>
      <c r="R435" t="s">
        <v>972</v>
      </c>
      <c r="S435" t="s">
        <v>137</v>
      </c>
      <c r="T435" t="s">
        <v>187</v>
      </c>
      <c r="U435" t="s">
        <v>60</v>
      </c>
      <c r="V435">
        <v>10291</v>
      </c>
      <c r="W435">
        <v>6036</v>
      </c>
      <c r="X435">
        <v>4.7</v>
      </c>
      <c r="Y435">
        <v>10.4</v>
      </c>
      <c r="Z435">
        <v>8763</v>
      </c>
      <c r="AB435">
        <v>34.340000000000003</v>
      </c>
      <c r="AC435">
        <v>300921.42</v>
      </c>
      <c r="AD435">
        <v>8768783.5800000001</v>
      </c>
      <c r="AE435">
        <v>276.31</v>
      </c>
      <c r="AF435">
        <v>2422902590.9899998</v>
      </c>
      <c r="AG435">
        <v>156224.94</v>
      </c>
      <c r="AH435">
        <v>0.4</v>
      </c>
      <c r="AI435">
        <v>3570.42</v>
      </c>
      <c r="AJ435">
        <v>10.81</v>
      </c>
      <c r="AK435">
        <v>947905.5</v>
      </c>
      <c r="AL435">
        <v>0.23699999999999999</v>
      </c>
      <c r="AM435">
        <v>20782.02</v>
      </c>
      <c r="AN435">
        <v>878.7</v>
      </c>
      <c r="AO435">
        <v>423.05</v>
      </c>
      <c r="AP435">
        <v>371734.04</v>
      </c>
      <c r="AQ435">
        <v>853232.84</v>
      </c>
      <c r="AR435" t="s">
        <v>61</v>
      </c>
      <c r="AS435" t="s">
        <v>61</v>
      </c>
      <c r="AT435" t="s">
        <v>62</v>
      </c>
      <c r="AU435" t="s">
        <v>63</v>
      </c>
    </row>
    <row r="436" spans="1:47" x14ac:dyDescent="0.25">
      <c r="A436" t="s">
        <v>973</v>
      </c>
      <c r="B436">
        <v>2022</v>
      </c>
      <c r="C436">
        <v>1</v>
      </c>
      <c r="D436" t="s">
        <v>48</v>
      </c>
      <c r="E436" s="1">
        <v>44569</v>
      </c>
      <c r="F436" s="1">
        <v>44587</v>
      </c>
      <c r="G436">
        <v>18</v>
      </c>
      <c r="H436">
        <v>13.4</v>
      </c>
      <c r="I436" t="s">
        <v>49</v>
      </c>
      <c r="J436" t="s">
        <v>50</v>
      </c>
      <c r="K436" t="s">
        <v>139</v>
      </c>
      <c r="L436">
        <v>2710.1210999999998</v>
      </c>
      <c r="M436" t="s">
        <v>68</v>
      </c>
      <c r="N436" t="s">
        <v>81</v>
      </c>
      <c r="O436" t="s">
        <v>189</v>
      </c>
      <c r="P436" t="s">
        <v>108</v>
      </c>
      <c r="Q436" t="s">
        <v>128</v>
      </c>
      <c r="R436" t="s">
        <v>527</v>
      </c>
      <c r="S436" t="s">
        <v>142</v>
      </c>
      <c r="T436" t="s">
        <v>187</v>
      </c>
      <c r="U436" t="s">
        <v>110</v>
      </c>
      <c r="V436">
        <v>55545</v>
      </c>
      <c r="W436">
        <v>37814</v>
      </c>
      <c r="X436">
        <v>1.4</v>
      </c>
      <c r="Y436">
        <v>10.5</v>
      </c>
      <c r="Z436">
        <v>45828.88</v>
      </c>
      <c r="AB436">
        <v>33.03</v>
      </c>
      <c r="AC436">
        <v>1513727.91</v>
      </c>
      <c r="AD436">
        <v>36710766.039999999</v>
      </c>
      <c r="AE436">
        <v>217.38</v>
      </c>
      <c r="AF436">
        <v>7980186321.7799997</v>
      </c>
      <c r="AG436">
        <v>93868.17</v>
      </c>
      <c r="AH436">
        <v>0</v>
      </c>
      <c r="AI436">
        <v>0</v>
      </c>
      <c r="AJ436">
        <v>7.75</v>
      </c>
      <c r="AK436">
        <v>2845084.37</v>
      </c>
      <c r="AL436">
        <v>7.5999999999999998E-2</v>
      </c>
      <c r="AM436">
        <v>27900.18</v>
      </c>
      <c r="AN436">
        <v>934.7</v>
      </c>
      <c r="AO436">
        <v>625.71</v>
      </c>
      <c r="AP436">
        <v>584851.14</v>
      </c>
      <c r="AQ436">
        <v>2220347.4</v>
      </c>
      <c r="AR436" t="s">
        <v>61</v>
      </c>
      <c r="AS436" t="s">
        <v>61</v>
      </c>
      <c r="AT436" t="s">
        <v>62</v>
      </c>
      <c r="AU436" t="s">
        <v>63</v>
      </c>
    </row>
    <row r="437" spans="1:47" x14ac:dyDescent="0.25">
      <c r="A437" t="s">
        <v>974</v>
      </c>
      <c r="B437">
        <v>2022</v>
      </c>
      <c r="C437">
        <v>5</v>
      </c>
      <c r="D437" t="s">
        <v>77</v>
      </c>
      <c r="E437" s="1">
        <v>44700</v>
      </c>
      <c r="F437" s="1">
        <v>44717</v>
      </c>
      <c r="G437">
        <v>17</v>
      </c>
      <c r="H437">
        <v>20.2</v>
      </c>
      <c r="I437" t="s">
        <v>65</v>
      </c>
      <c r="J437" t="s">
        <v>50</v>
      </c>
      <c r="K437" t="s">
        <v>145</v>
      </c>
      <c r="L437">
        <v>2710.19</v>
      </c>
      <c r="M437" t="s">
        <v>98</v>
      </c>
      <c r="N437" t="s">
        <v>53</v>
      </c>
      <c r="O437" t="s">
        <v>99</v>
      </c>
      <c r="P437" t="s">
        <v>92</v>
      </c>
      <c r="Q437" t="s">
        <v>230</v>
      </c>
      <c r="R437" t="s">
        <v>975</v>
      </c>
      <c r="S437" t="s">
        <v>170</v>
      </c>
      <c r="T437" t="s">
        <v>86</v>
      </c>
      <c r="U437" t="s">
        <v>143</v>
      </c>
      <c r="V437">
        <v>86050</v>
      </c>
      <c r="W437">
        <v>50793</v>
      </c>
      <c r="X437">
        <v>1.2</v>
      </c>
      <c r="Y437">
        <v>10.4</v>
      </c>
      <c r="Z437">
        <v>67626.16</v>
      </c>
      <c r="AB437">
        <v>29.27</v>
      </c>
      <c r="AC437">
        <v>1979417.7</v>
      </c>
      <c r="AD437">
        <v>56348145.299999997</v>
      </c>
      <c r="AE437">
        <v>218.36</v>
      </c>
      <c r="AF437">
        <v>12304181007.709999</v>
      </c>
      <c r="AG437">
        <v>25260.32</v>
      </c>
      <c r="AH437">
        <v>2.8</v>
      </c>
      <c r="AI437">
        <v>40289.46</v>
      </c>
      <c r="AJ437">
        <v>15.34</v>
      </c>
      <c r="AK437">
        <v>0</v>
      </c>
      <c r="AL437">
        <v>0.129</v>
      </c>
      <c r="AM437">
        <v>72689.11</v>
      </c>
      <c r="AN437">
        <v>274.2</v>
      </c>
      <c r="AO437">
        <v>447.9</v>
      </c>
      <c r="AP437">
        <v>122814.18</v>
      </c>
      <c r="AQ437">
        <v>2240470.77</v>
      </c>
      <c r="AR437" t="s">
        <v>61</v>
      </c>
      <c r="AS437" t="s">
        <v>61</v>
      </c>
      <c r="AT437" t="s">
        <v>62</v>
      </c>
      <c r="AU437" t="s">
        <v>63</v>
      </c>
    </row>
    <row r="438" spans="1:47" x14ac:dyDescent="0.25">
      <c r="A438" t="s">
        <v>976</v>
      </c>
      <c r="B438">
        <v>2025</v>
      </c>
      <c r="C438">
        <v>8</v>
      </c>
      <c r="D438" t="s">
        <v>89</v>
      </c>
      <c r="E438" s="1">
        <v>45897</v>
      </c>
      <c r="F438" s="1">
        <v>45928</v>
      </c>
      <c r="G438">
        <v>31</v>
      </c>
      <c r="H438">
        <v>12.4</v>
      </c>
      <c r="I438" t="s">
        <v>49</v>
      </c>
      <c r="J438" t="s">
        <v>134</v>
      </c>
      <c r="K438" t="s">
        <v>135</v>
      </c>
      <c r="L438">
        <v>9999.0098999999991</v>
      </c>
      <c r="M438" t="s">
        <v>114</v>
      </c>
      <c r="N438" t="s">
        <v>69</v>
      </c>
      <c r="O438" t="s">
        <v>200</v>
      </c>
      <c r="P438" t="s">
        <v>159</v>
      </c>
      <c r="Q438" t="s">
        <v>70</v>
      </c>
      <c r="R438" t="s">
        <v>202</v>
      </c>
      <c r="S438" t="s">
        <v>137</v>
      </c>
      <c r="T438" t="s">
        <v>95</v>
      </c>
      <c r="U438" t="s">
        <v>166</v>
      </c>
      <c r="V438">
        <v>16838</v>
      </c>
      <c r="W438">
        <v>11593</v>
      </c>
      <c r="X438">
        <v>2.6</v>
      </c>
      <c r="Y438">
        <v>13.2</v>
      </c>
      <c r="Z438">
        <v>13459.32</v>
      </c>
      <c r="AB438">
        <v>25.73</v>
      </c>
      <c r="AC438">
        <v>346308.3</v>
      </c>
      <c r="AD438">
        <v>12763473.16</v>
      </c>
      <c r="AE438">
        <v>284.18</v>
      </c>
      <c r="AF438">
        <v>3627123802.6100001</v>
      </c>
      <c r="AG438">
        <v>110889.51</v>
      </c>
      <c r="AH438">
        <v>0.6</v>
      </c>
      <c r="AI438">
        <v>19510.96</v>
      </c>
      <c r="AJ438">
        <v>22.69</v>
      </c>
      <c r="AK438">
        <v>2896032.06</v>
      </c>
      <c r="AL438">
        <v>8.6999999999999994E-2</v>
      </c>
      <c r="AM438">
        <v>11104.22</v>
      </c>
      <c r="AN438">
        <v>1555.5</v>
      </c>
      <c r="AO438">
        <v>514.01</v>
      </c>
      <c r="AP438">
        <v>799542.55</v>
      </c>
      <c r="AQ438">
        <v>1287355.54</v>
      </c>
      <c r="AR438" t="s">
        <v>61</v>
      </c>
      <c r="AS438" t="s">
        <v>61</v>
      </c>
      <c r="AT438" t="s">
        <v>62</v>
      </c>
      <c r="AU438" t="s">
        <v>63</v>
      </c>
    </row>
    <row r="439" spans="1:47" x14ac:dyDescent="0.25">
      <c r="A439" t="s">
        <v>977</v>
      </c>
      <c r="B439">
        <v>2025</v>
      </c>
      <c r="C439">
        <v>12</v>
      </c>
      <c r="D439" t="s">
        <v>119</v>
      </c>
      <c r="E439" s="1">
        <v>46003</v>
      </c>
      <c r="F439" s="1">
        <v>46028</v>
      </c>
      <c r="G439">
        <v>25</v>
      </c>
      <c r="H439">
        <v>10.7</v>
      </c>
      <c r="I439" t="s">
        <v>49</v>
      </c>
      <c r="J439" t="s">
        <v>66</v>
      </c>
      <c r="K439" t="s">
        <v>153</v>
      </c>
      <c r="L439">
        <v>6309</v>
      </c>
      <c r="M439" t="s">
        <v>52</v>
      </c>
      <c r="N439" t="s">
        <v>69</v>
      </c>
      <c r="O439" t="s">
        <v>200</v>
      </c>
      <c r="P439" t="s">
        <v>108</v>
      </c>
      <c r="Q439" t="s">
        <v>70</v>
      </c>
      <c r="R439" t="s">
        <v>263</v>
      </c>
      <c r="S439" t="s">
        <v>156</v>
      </c>
      <c r="T439" t="s">
        <v>102</v>
      </c>
      <c r="U439" t="s">
        <v>132</v>
      </c>
      <c r="V439">
        <v>17058</v>
      </c>
      <c r="W439">
        <v>9935</v>
      </c>
      <c r="X439">
        <v>17.100000000000001</v>
      </c>
      <c r="Y439">
        <v>13.8</v>
      </c>
      <c r="Z439">
        <v>14639.9</v>
      </c>
      <c r="AA439">
        <v>1045</v>
      </c>
      <c r="AB439">
        <v>595.92999999999995</v>
      </c>
      <c r="AC439">
        <v>622746.85</v>
      </c>
      <c r="AD439">
        <v>28814251.18</v>
      </c>
      <c r="AE439">
        <v>278.25</v>
      </c>
      <c r="AF439">
        <v>8017565390.8400002</v>
      </c>
      <c r="AG439">
        <v>237103.78</v>
      </c>
      <c r="AH439">
        <v>0</v>
      </c>
      <c r="AI439">
        <v>0</v>
      </c>
      <c r="AJ439">
        <v>18.46</v>
      </c>
      <c r="AK439">
        <v>5319110.7699999996</v>
      </c>
      <c r="AL439">
        <v>0.31</v>
      </c>
      <c r="AM439">
        <v>89324.18</v>
      </c>
      <c r="AN439">
        <v>1044.0999999999999</v>
      </c>
      <c r="AO439">
        <v>400.51</v>
      </c>
      <c r="AP439">
        <v>418172.49</v>
      </c>
      <c r="AQ439">
        <v>1367347.3</v>
      </c>
      <c r="AR439" t="s">
        <v>124</v>
      </c>
      <c r="AS439" t="s">
        <v>61</v>
      </c>
      <c r="AT439" t="s">
        <v>62</v>
      </c>
      <c r="AU439" t="s">
        <v>63</v>
      </c>
    </row>
    <row r="440" spans="1:47" x14ac:dyDescent="0.25">
      <c r="A440" t="s">
        <v>978</v>
      </c>
      <c r="B440">
        <v>2021</v>
      </c>
      <c r="C440">
        <v>11</v>
      </c>
      <c r="D440" t="s">
        <v>119</v>
      </c>
      <c r="E440" s="1">
        <v>44506</v>
      </c>
      <c r="F440" s="1">
        <v>44523</v>
      </c>
      <c r="G440">
        <v>17</v>
      </c>
      <c r="H440">
        <v>3.1</v>
      </c>
      <c r="I440" t="s">
        <v>65</v>
      </c>
      <c r="J440" t="s">
        <v>66</v>
      </c>
      <c r="K440" t="s">
        <v>391</v>
      </c>
      <c r="L440">
        <v>9999.99</v>
      </c>
      <c r="M440" t="s">
        <v>68</v>
      </c>
      <c r="N440" t="s">
        <v>106</v>
      </c>
      <c r="O440" t="s">
        <v>99</v>
      </c>
      <c r="P440" t="s">
        <v>82</v>
      </c>
      <c r="Q440" t="s">
        <v>108</v>
      </c>
      <c r="R440" t="s">
        <v>979</v>
      </c>
      <c r="S440" t="s">
        <v>130</v>
      </c>
      <c r="T440" t="s">
        <v>131</v>
      </c>
      <c r="U440" t="s">
        <v>110</v>
      </c>
      <c r="V440">
        <v>90972</v>
      </c>
      <c r="W440">
        <v>64043</v>
      </c>
      <c r="X440">
        <v>15.8</v>
      </c>
      <c r="Y440">
        <v>11.6</v>
      </c>
      <c r="Z440">
        <v>78373.289999999994</v>
      </c>
      <c r="AB440">
        <v>16.37</v>
      </c>
      <c r="AC440">
        <v>1282970.76</v>
      </c>
      <c r="AD440">
        <v>46914251.390000001</v>
      </c>
      <c r="AE440">
        <v>167.65</v>
      </c>
      <c r="AF440">
        <v>7865174245.5299997</v>
      </c>
      <c r="AG440">
        <v>234394.39</v>
      </c>
      <c r="AH440">
        <v>1.9</v>
      </c>
      <c r="AI440">
        <v>26437.74</v>
      </c>
      <c r="AJ440">
        <v>24.06</v>
      </c>
      <c r="AK440">
        <v>0</v>
      </c>
      <c r="AL440">
        <v>0.317</v>
      </c>
      <c r="AM440">
        <v>148718.18</v>
      </c>
      <c r="AN440">
        <v>814.5</v>
      </c>
      <c r="AO440">
        <v>557.33000000000004</v>
      </c>
      <c r="AP440">
        <v>453945.29</v>
      </c>
      <c r="AQ440">
        <v>2146466.36</v>
      </c>
      <c r="AR440" t="s">
        <v>61</v>
      </c>
      <c r="AS440" t="s">
        <v>61</v>
      </c>
      <c r="AT440" t="s">
        <v>62</v>
      </c>
      <c r="AU440" t="s">
        <v>63</v>
      </c>
    </row>
    <row r="441" spans="1:47" x14ac:dyDescent="0.25">
      <c r="A441" t="s">
        <v>980</v>
      </c>
      <c r="B441">
        <v>2020</v>
      </c>
      <c r="C441">
        <v>6</v>
      </c>
      <c r="D441" t="s">
        <v>77</v>
      </c>
      <c r="E441" s="1">
        <v>43998</v>
      </c>
      <c r="F441" s="1">
        <v>44024</v>
      </c>
      <c r="G441">
        <v>26</v>
      </c>
      <c r="H441">
        <v>18.2</v>
      </c>
      <c r="I441" t="s">
        <v>49</v>
      </c>
      <c r="J441" t="s">
        <v>66</v>
      </c>
      <c r="K441" t="s">
        <v>67</v>
      </c>
      <c r="L441">
        <v>8479.8989999999994</v>
      </c>
      <c r="M441" t="s">
        <v>68</v>
      </c>
      <c r="N441" t="s">
        <v>106</v>
      </c>
      <c r="O441" t="s">
        <v>107</v>
      </c>
      <c r="P441" t="s">
        <v>196</v>
      </c>
      <c r="Q441" t="s">
        <v>82</v>
      </c>
      <c r="R441" t="s">
        <v>981</v>
      </c>
      <c r="S441" t="s">
        <v>156</v>
      </c>
      <c r="T441" t="s">
        <v>86</v>
      </c>
      <c r="U441" t="s">
        <v>228</v>
      </c>
      <c r="V441">
        <v>17436</v>
      </c>
      <c r="W441">
        <v>9771</v>
      </c>
      <c r="X441">
        <v>18.100000000000001</v>
      </c>
      <c r="Y441">
        <v>11.5</v>
      </c>
      <c r="Z441">
        <v>14236.13</v>
      </c>
      <c r="AA441">
        <v>1016</v>
      </c>
      <c r="AB441">
        <v>1620.62</v>
      </c>
      <c r="AC441">
        <v>1646549.92</v>
      </c>
      <c r="AD441">
        <v>46126057.729999997</v>
      </c>
      <c r="AE441">
        <v>165.3</v>
      </c>
      <c r="AF441">
        <v>7624637342.7700005</v>
      </c>
      <c r="AG441">
        <v>111569.23</v>
      </c>
      <c r="AH441">
        <v>1.7</v>
      </c>
      <c r="AI441">
        <v>42481.16</v>
      </c>
      <c r="AJ441">
        <v>11.46</v>
      </c>
      <c r="AK441">
        <v>5286046.22</v>
      </c>
      <c r="AL441">
        <v>0.129</v>
      </c>
      <c r="AM441">
        <v>59502.61</v>
      </c>
      <c r="AN441">
        <v>892.3</v>
      </c>
      <c r="AO441">
        <v>704.73</v>
      </c>
      <c r="AP441">
        <v>628830.57999999996</v>
      </c>
      <c r="AQ441">
        <v>2488933.5</v>
      </c>
      <c r="AR441" t="s">
        <v>61</v>
      </c>
      <c r="AS441" t="s">
        <v>61</v>
      </c>
      <c r="AT441" t="s">
        <v>62</v>
      </c>
      <c r="AU441" t="s">
        <v>63</v>
      </c>
    </row>
    <row r="442" spans="1:47" x14ac:dyDescent="0.25">
      <c r="A442" t="s">
        <v>982</v>
      </c>
      <c r="B442">
        <v>2020</v>
      </c>
      <c r="C442">
        <v>1</v>
      </c>
      <c r="D442" t="s">
        <v>48</v>
      </c>
      <c r="E442" s="1">
        <v>43847</v>
      </c>
      <c r="F442" s="1">
        <v>43870</v>
      </c>
      <c r="G442">
        <v>23</v>
      </c>
      <c r="H442">
        <v>16.399999999999999</v>
      </c>
      <c r="I442" t="s">
        <v>49</v>
      </c>
      <c r="J442" t="s">
        <v>66</v>
      </c>
      <c r="K442" t="s">
        <v>245</v>
      </c>
      <c r="L442">
        <v>8905.9</v>
      </c>
      <c r="M442" t="s">
        <v>80</v>
      </c>
      <c r="N442" t="s">
        <v>81</v>
      </c>
      <c r="O442" t="s">
        <v>189</v>
      </c>
      <c r="P442" t="s">
        <v>164</v>
      </c>
      <c r="Q442" t="s">
        <v>56</v>
      </c>
      <c r="R442" t="s">
        <v>983</v>
      </c>
      <c r="S442" t="s">
        <v>73</v>
      </c>
      <c r="T442" t="s">
        <v>187</v>
      </c>
      <c r="U442" t="s">
        <v>259</v>
      </c>
      <c r="V442">
        <v>7668</v>
      </c>
      <c r="W442">
        <v>5413</v>
      </c>
      <c r="X442">
        <v>10.8</v>
      </c>
      <c r="Y442">
        <v>13.6</v>
      </c>
      <c r="Z442">
        <v>6918.52</v>
      </c>
      <c r="AB442">
        <v>36.74</v>
      </c>
      <c r="AC442">
        <v>254186.42</v>
      </c>
      <c r="AD442">
        <v>2678435.83</v>
      </c>
      <c r="AE442">
        <v>162.76</v>
      </c>
      <c r="AF442">
        <v>435942215.69</v>
      </c>
      <c r="AG442">
        <v>248046.24</v>
      </c>
      <c r="AH442">
        <v>0</v>
      </c>
      <c r="AI442">
        <v>0</v>
      </c>
      <c r="AJ442">
        <v>5.7</v>
      </c>
      <c r="AK442">
        <v>152670.84</v>
      </c>
      <c r="AL442">
        <v>0.32700000000000001</v>
      </c>
      <c r="AM442">
        <v>8758.49</v>
      </c>
      <c r="AN442">
        <v>694.5</v>
      </c>
      <c r="AO442">
        <v>550.77</v>
      </c>
      <c r="AP442">
        <v>382509.77</v>
      </c>
      <c r="AQ442">
        <v>893500.92</v>
      </c>
      <c r="AR442" t="s">
        <v>61</v>
      </c>
      <c r="AS442" t="s">
        <v>61</v>
      </c>
      <c r="AT442" t="s">
        <v>62</v>
      </c>
      <c r="AU442" t="s">
        <v>63</v>
      </c>
    </row>
    <row r="443" spans="1:47" x14ac:dyDescent="0.25">
      <c r="A443" t="s">
        <v>984</v>
      </c>
      <c r="B443">
        <v>2020</v>
      </c>
      <c r="C443">
        <v>4</v>
      </c>
      <c r="D443" t="s">
        <v>77</v>
      </c>
      <c r="E443" s="1">
        <v>43949</v>
      </c>
      <c r="F443" s="1">
        <v>43958</v>
      </c>
      <c r="G443">
        <v>9</v>
      </c>
      <c r="H443">
        <v>19.600000000000001</v>
      </c>
      <c r="I443" t="s">
        <v>65</v>
      </c>
      <c r="J443" t="s">
        <v>78</v>
      </c>
      <c r="K443" t="s">
        <v>315</v>
      </c>
      <c r="L443">
        <v>1511.9</v>
      </c>
      <c r="M443" t="s">
        <v>98</v>
      </c>
      <c r="N443" t="s">
        <v>69</v>
      </c>
      <c r="O443" t="s">
        <v>200</v>
      </c>
      <c r="P443" t="s">
        <v>82</v>
      </c>
      <c r="Q443" t="s">
        <v>146</v>
      </c>
      <c r="R443" t="s">
        <v>985</v>
      </c>
      <c r="S443" t="s">
        <v>85</v>
      </c>
      <c r="T443" t="s">
        <v>162</v>
      </c>
      <c r="U443" t="s">
        <v>103</v>
      </c>
      <c r="V443">
        <v>55646</v>
      </c>
      <c r="W443">
        <v>39132</v>
      </c>
      <c r="X443">
        <v>4.0999999999999996</v>
      </c>
      <c r="Y443">
        <v>10.8</v>
      </c>
      <c r="Z443">
        <v>46942</v>
      </c>
      <c r="AB443">
        <v>30.48</v>
      </c>
      <c r="AC443">
        <v>1430792.16</v>
      </c>
      <c r="AD443">
        <v>46431271.039999999</v>
      </c>
      <c r="AE443">
        <v>163.05000000000001</v>
      </c>
      <c r="AF443">
        <v>7570618743.0699997</v>
      </c>
      <c r="AG443">
        <v>56456.800000000003</v>
      </c>
      <c r="AH443">
        <v>1.5</v>
      </c>
      <c r="AI443">
        <v>44915.68</v>
      </c>
      <c r="AJ443">
        <v>23.68</v>
      </c>
      <c r="AK443">
        <v>0</v>
      </c>
      <c r="AL443">
        <v>0.161</v>
      </c>
      <c r="AM443">
        <v>74754.350000000006</v>
      </c>
      <c r="AN443">
        <v>321.60000000000002</v>
      </c>
      <c r="AO443">
        <v>395.04</v>
      </c>
      <c r="AP443">
        <v>127044.86</v>
      </c>
      <c r="AQ443">
        <v>1733963.85</v>
      </c>
      <c r="AR443" t="s">
        <v>61</v>
      </c>
      <c r="AS443" t="s">
        <v>61</v>
      </c>
      <c r="AT443" t="s">
        <v>62</v>
      </c>
      <c r="AU443" t="s">
        <v>63</v>
      </c>
    </row>
    <row r="444" spans="1:47" x14ac:dyDescent="0.25">
      <c r="A444" t="s">
        <v>986</v>
      </c>
      <c r="B444">
        <v>2023</v>
      </c>
      <c r="C444">
        <v>3</v>
      </c>
      <c r="D444" t="s">
        <v>48</v>
      </c>
      <c r="E444" s="1">
        <v>44989</v>
      </c>
      <c r="F444" s="1">
        <v>45011</v>
      </c>
      <c r="G444">
        <v>22</v>
      </c>
      <c r="H444">
        <v>13.2</v>
      </c>
      <c r="I444" t="s">
        <v>49</v>
      </c>
      <c r="J444" t="s">
        <v>134</v>
      </c>
      <c r="K444" t="s">
        <v>135</v>
      </c>
      <c r="L444">
        <v>9999.0098999999991</v>
      </c>
      <c r="M444" t="s">
        <v>90</v>
      </c>
      <c r="N444" t="s">
        <v>81</v>
      </c>
      <c r="O444" t="s">
        <v>54</v>
      </c>
      <c r="P444" t="s">
        <v>150</v>
      </c>
      <c r="Q444" t="s">
        <v>226</v>
      </c>
      <c r="R444" t="s">
        <v>987</v>
      </c>
      <c r="S444" t="s">
        <v>137</v>
      </c>
      <c r="T444" t="s">
        <v>74</v>
      </c>
      <c r="U444" t="s">
        <v>181</v>
      </c>
      <c r="V444">
        <v>15793</v>
      </c>
      <c r="W444">
        <v>9151</v>
      </c>
      <c r="X444">
        <v>13.2</v>
      </c>
      <c r="Y444">
        <v>15.6</v>
      </c>
      <c r="Z444">
        <v>14141.84</v>
      </c>
      <c r="AB444">
        <v>18.059999999999999</v>
      </c>
      <c r="AC444">
        <v>255401.63</v>
      </c>
      <c r="AD444">
        <v>7459679.1799999997</v>
      </c>
      <c r="AE444">
        <v>284.07</v>
      </c>
      <c r="AF444">
        <v>2119071064.6600001</v>
      </c>
      <c r="AG444">
        <v>105043.65</v>
      </c>
      <c r="AH444">
        <v>0.2</v>
      </c>
      <c r="AI444">
        <v>2522.15</v>
      </c>
      <c r="AJ444">
        <v>14.14</v>
      </c>
      <c r="AK444">
        <v>1054798.6399999999</v>
      </c>
      <c r="AL444">
        <v>0.26400000000000001</v>
      </c>
      <c r="AM444">
        <v>19693.55</v>
      </c>
      <c r="AN444">
        <v>1132.8</v>
      </c>
      <c r="AO444">
        <v>728.43</v>
      </c>
      <c r="AP444">
        <v>825165.5</v>
      </c>
      <c r="AQ444">
        <v>1207826.48</v>
      </c>
      <c r="AR444" t="s">
        <v>61</v>
      </c>
      <c r="AS444" t="s">
        <v>124</v>
      </c>
      <c r="AT444" t="s">
        <v>62</v>
      </c>
      <c r="AU444" t="s">
        <v>63</v>
      </c>
    </row>
    <row r="445" spans="1:47" x14ac:dyDescent="0.25">
      <c r="A445" t="s">
        <v>988</v>
      </c>
      <c r="B445">
        <v>2024</v>
      </c>
      <c r="C445">
        <v>7</v>
      </c>
      <c r="D445" t="s">
        <v>89</v>
      </c>
      <c r="E445" s="1">
        <v>45479</v>
      </c>
      <c r="F445" s="1">
        <v>45493</v>
      </c>
      <c r="G445">
        <v>14</v>
      </c>
      <c r="H445">
        <v>1.2</v>
      </c>
      <c r="I445" t="s">
        <v>65</v>
      </c>
      <c r="J445" t="s">
        <v>50</v>
      </c>
      <c r="K445" t="s">
        <v>120</v>
      </c>
      <c r="L445">
        <v>2710.1921000000002</v>
      </c>
      <c r="M445" t="s">
        <v>90</v>
      </c>
      <c r="N445" t="s">
        <v>81</v>
      </c>
      <c r="O445" t="s">
        <v>200</v>
      </c>
      <c r="P445" t="s">
        <v>56</v>
      </c>
      <c r="Q445" t="s">
        <v>140</v>
      </c>
      <c r="R445" t="s">
        <v>989</v>
      </c>
      <c r="S445" t="s">
        <v>142</v>
      </c>
      <c r="T445" t="s">
        <v>74</v>
      </c>
      <c r="U445" t="s">
        <v>87</v>
      </c>
      <c r="V445">
        <v>33415</v>
      </c>
      <c r="W445">
        <v>21207</v>
      </c>
      <c r="X445">
        <v>23.7</v>
      </c>
      <c r="Y445">
        <v>13.3</v>
      </c>
      <c r="Z445">
        <v>31012.2</v>
      </c>
      <c r="AB445">
        <v>16.34</v>
      </c>
      <c r="AC445">
        <v>506739.35</v>
      </c>
      <c r="AD445">
        <v>17740529.010000002</v>
      </c>
      <c r="AE445">
        <v>281.95</v>
      </c>
      <c r="AF445">
        <v>5001942154.3699999</v>
      </c>
      <c r="AG445">
        <v>243432.57</v>
      </c>
      <c r="AH445">
        <v>2.6</v>
      </c>
      <c r="AI445">
        <v>81124.61</v>
      </c>
      <c r="AJ445">
        <v>11.06</v>
      </c>
      <c r="AK445">
        <v>0</v>
      </c>
      <c r="AL445">
        <v>6.4000000000000001E-2</v>
      </c>
      <c r="AM445">
        <v>11353.94</v>
      </c>
      <c r="AN445">
        <v>399.6</v>
      </c>
      <c r="AO445">
        <v>539.37</v>
      </c>
      <c r="AP445">
        <v>215532.25</v>
      </c>
      <c r="AQ445">
        <v>1058182.72</v>
      </c>
      <c r="AR445" t="s">
        <v>61</v>
      </c>
      <c r="AS445" t="s">
        <v>61</v>
      </c>
      <c r="AT445" t="s">
        <v>62</v>
      </c>
      <c r="AU445" t="s">
        <v>63</v>
      </c>
    </row>
    <row r="446" spans="1:47" x14ac:dyDescent="0.25">
      <c r="A446" t="s">
        <v>990</v>
      </c>
      <c r="B446">
        <v>2024</v>
      </c>
      <c r="C446">
        <v>5</v>
      </c>
      <c r="D446" t="s">
        <v>77</v>
      </c>
      <c r="E446" s="1">
        <v>45420</v>
      </c>
      <c r="F446" s="1">
        <v>45442</v>
      </c>
      <c r="G446">
        <v>22</v>
      </c>
      <c r="H446">
        <v>17.2</v>
      </c>
      <c r="I446" t="s">
        <v>65</v>
      </c>
      <c r="J446" t="s">
        <v>66</v>
      </c>
      <c r="K446" t="s">
        <v>67</v>
      </c>
      <c r="L446">
        <v>8479.8989999999994</v>
      </c>
      <c r="M446" t="s">
        <v>90</v>
      </c>
      <c r="N446" t="s">
        <v>81</v>
      </c>
      <c r="O446" t="s">
        <v>91</v>
      </c>
      <c r="P446" t="s">
        <v>70</v>
      </c>
      <c r="Q446" t="s">
        <v>164</v>
      </c>
      <c r="R446" t="s">
        <v>991</v>
      </c>
      <c r="S446" t="s">
        <v>73</v>
      </c>
      <c r="T446" t="s">
        <v>86</v>
      </c>
      <c r="U446" t="s">
        <v>228</v>
      </c>
      <c r="V446">
        <v>12136</v>
      </c>
      <c r="W446">
        <v>7070</v>
      </c>
      <c r="X446">
        <v>21.7</v>
      </c>
      <c r="Y446">
        <v>11.6</v>
      </c>
      <c r="Z446">
        <v>9971.2099999999991</v>
      </c>
      <c r="AB446">
        <v>40.67</v>
      </c>
      <c r="AC446">
        <v>405529.11</v>
      </c>
      <c r="AD446">
        <v>8931312.5099999998</v>
      </c>
      <c r="AE446">
        <v>277.33999999999997</v>
      </c>
      <c r="AF446">
        <v>2477010211.52</v>
      </c>
      <c r="AG446">
        <v>207565.55</v>
      </c>
      <c r="AH446">
        <v>0</v>
      </c>
      <c r="AI446">
        <v>0</v>
      </c>
      <c r="AJ446">
        <v>21.33</v>
      </c>
      <c r="AK446">
        <v>0</v>
      </c>
      <c r="AL446">
        <v>0.32400000000000001</v>
      </c>
      <c r="AM446">
        <v>28937.45</v>
      </c>
      <c r="AN446">
        <v>1125.5</v>
      </c>
      <c r="AO446">
        <v>478.27</v>
      </c>
      <c r="AP446">
        <v>538292.89</v>
      </c>
      <c r="AQ446">
        <v>1180325</v>
      </c>
      <c r="AR446" t="s">
        <v>61</v>
      </c>
      <c r="AS446" t="s">
        <v>61</v>
      </c>
      <c r="AT446" t="s">
        <v>62</v>
      </c>
      <c r="AU446" t="s">
        <v>63</v>
      </c>
    </row>
    <row r="447" spans="1:47" x14ac:dyDescent="0.25">
      <c r="A447" t="s">
        <v>992</v>
      </c>
      <c r="B447">
        <v>2021</v>
      </c>
      <c r="C447">
        <v>9</v>
      </c>
      <c r="D447" t="s">
        <v>89</v>
      </c>
      <c r="E447" s="1">
        <v>44466</v>
      </c>
      <c r="F447" s="1">
        <v>44488</v>
      </c>
      <c r="G447">
        <v>22</v>
      </c>
      <c r="H447">
        <v>17.100000000000001</v>
      </c>
      <c r="I447" t="s">
        <v>49</v>
      </c>
      <c r="J447" t="s">
        <v>78</v>
      </c>
      <c r="K447" t="s">
        <v>211</v>
      </c>
      <c r="L447">
        <v>1701.99</v>
      </c>
      <c r="M447" t="s">
        <v>52</v>
      </c>
      <c r="N447" t="s">
        <v>168</v>
      </c>
      <c r="O447" t="s">
        <v>107</v>
      </c>
      <c r="P447" t="s">
        <v>127</v>
      </c>
      <c r="Q447" t="s">
        <v>226</v>
      </c>
      <c r="R447" t="s">
        <v>993</v>
      </c>
      <c r="S447" t="s">
        <v>85</v>
      </c>
      <c r="T447" t="s">
        <v>74</v>
      </c>
      <c r="U447" t="s">
        <v>143</v>
      </c>
      <c r="V447">
        <v>49903</v>
      </c>
      <c r="W447">
        <v>27450</v>
      </c>
      <c r="X447">
        <v>17.100000000000001</v>
      </c>
      <c r="Y447">
        <v>12.3</v>
      </c>
      <c r="Z447">
        <v>45465.46</v>
      </c>
      <c r="AB447">
        <v>13.67</v>
      </c>
      <c r="AC447">
        <v>621512.84</v>
      </c>
      <c r="AD447">
        <v>15435069.02</v>
      </c>
      <c r="AE447">
        <v>172.2</v>
      </c>
      <c r="AF447">
        <v>2657918885.2399998</v>
      </c>
      <c r="AG447">
        <v>119452.79</v>
      </c>
      <c r="AH447">
        <v>0.9</v>
      </c>
      <c r="AI447">
        <v>13427.9</v>
      </c>
      <c r="AJ447">
        <v>1.98</v>
      </c>
      <c r="AK447">
        <v>305614.37</v>
      </c>
      <c r="AL447">
        <v>0.107</v>
      </c>
      <c r="AM447">
        <v>16515.52</v>
      </c>
      <c r="AN447">
        <v>756.7</v>
      </c>
      <c r="AO447">
        <v>492</v>
      </c>
      <c r="AP447">
        <v>372296.4</v>
      </c>
      <c r="AQ447">
        <v>1143205.45</v>
      </c>
      <c r="AR447" t="s">
        <v>61</v>
      </c>
      <c r="AS447" t="s">
        <v>124</v>
      </c>
      <c r="AT447" t="s">
        <v>62</v>
      </c>
      <c r="AU447" t="s">
        <v>63</v>
      </c>
    </row>
    <row r="448" spans="1:47" x14ac:dyDescent="0.25">
      <c r="A448" t="s">
        <v>994</v>
      </c>
      <c r="B448">
        <v>2020</v>
      </c>
      <c r="C448">
        <v>7</v>
      </c>
      <c r="D448" t="s">
        <v>89</v>
      </c>
      <c r="E448" s="1">
        <v>44026</v>
      </c>
      <c r="F448" s="1">
        <v>44050</v>
      </c>
      <c r="G448">
        <v>24</v>
      </c>
      <c r="H448">
        <v>2.1</v>
      </c>
      <c r="I448" t="s">
        <v>65</v>
      </c>
      <c r="J448" t="s">
        <v>112</v>
      </c>
      <c r="K448" t="s">
        <v>113</v>
      </c>
      <c r="L448">
        <v>7304.39</v>
      </c>
      <c r="M448" t="s">
        <v>98</v>
      </c>
      <c r="N448" t="s">
        <v>168</v>
      </c>
      <c r="O448" t="s">
        <v>200</v>
      </c>
      <c r="P448" t="s">
        <v>226</v>
      </c>
      <c r="Q448" t="s">
        <v>150</v>
      </c>
      <c r="R448" t="s">
        <v>995</v>
      </c>
      <c r="S448" t="s">
        <v>73</v>
      </c>
      <c r="T448" t="s">
        <v>59</v>
      </c>
      <c r="U448" t="s">
        <v>259</v>
      </c>
      <c r="V448">
        <v>7647</v>
      </c>
      <c r="W448">
        <v>5078</v>
      </c>
      <c r="X448">
        <v>15.5</v>
      </c>
      <c r="Y448">
        <v>11.2</v>
      </c>
      <c r="Z448">
        <v>6169.26</v>
      </c>
      <c r="AB448">
        <v>43.81</v>
      </c>
      <c r="AC448">
        <v>270275.28000000003</v>
      </c>
      <c r="AD448">
        <v>5413032.1100000003</v>
      </c>
      <c r="AE448">
        <v>158.22999999999999</v>
      </c>
      <c r="AF448">
        <v>856504070.76999998</v>
      </c>
      <c r="AG448">
        <v>116091.34</v>
      </c>
      <c r="AH448">
        <v>0</v>
      </c>
      <c r="AI448">
        <v>0</v>
      </c>
      <c r="AJ448">
        <v>3.51</v>
      </c>
      <c r="AK448">
        <v>0</v>
      </c>
      <c r="AL448">
        <v>0.23699999999999999</v>
      </c>
      <c r="AM448">
        <v>12828.89</v>
      </c>
      <c r="AN448">
        <v>843.9</v>
      </c>
      <c r="AO448">
        <v>567.95000000000005</v>
      </c>
      <c r="AP448">
        <v>479293.01</v>
      </c>
      <c r="AQ448">
        <v>878488.52</v>
      </c>
      <c r="AR448" t="s">
        <v>61</v>
      </c>
      <c r="AS448" t="s">
        <v>61</v>
      </c>
      <c r="AT448" t="s">
        <v>62</v>
      </c>
      <c r="AU448" t="s">
        <v>63</v>
      </c>
    </row>
    <row r="449" spans="1:47" x14ac:dyDescent="0.25">
      <c r="A449" t="s">
        <v>996</v>
      </c>
      <c r="B449">
        <v>2025</v>
      </c>
      <c r="C449">
        <v>3</v>
      </c>
      <c r="D449" t="s">
        <v>48</v>
      </c>
      <c r="E449" s="1">
        <v>45726</v>
      </c>
      <c r="F449" s="1">
        <v>45743</v>
      </c>
      <c r="G449">
        <v>17</v>
      </c>
      <c r="H449">
        <v>4.2</v>
      </c>
      <c r="I449" t="s">
        <v>49</v>
      </c>
      <c r="J449" t="s">
        <v>134</v>
      </c>
      <c r="K449" t="s">
        <v>135</v>
      </c>
      <c r="L449">
        <v>9999.0098999999991</v>
      </c>
      <c r="M449" t="s">
        <v>90</v>
      </c>
      <c r="N449" t="s">
        <v>69</v>
      </c>
      <c r="O449" t="s">
        <v>91</v>
      </c>
      <c r="P449" t="s">
        <v>174</v>
      </c>
      <c r="Q449" t="s">
        <v>92</v>
      </c>
      <c r="R449" t="s">
        <v>349</v>
      </c>
      <c r="S449" t="s">
        <v>137</v>
      </c>
      <c r="T449" t="s">
        <v>74</v>
      </c>
      <c r="U449" t="s">
        <v>96</v>
      </c>
      <c r="V449">
        <v>6670</v>
      </c>
      <c r="W449">
        <v>4973</v>
      </c>
      <c r="X449">
        <v>4.9000000000000004</v>
      </c>
      <c r="Y449">
        <v>13.8</v>
      </c>
      <c r="Z449">
        <v>5685.59</v>
      </c>
      <c r="AB449">
        <v>43.3</v>
      </c>
      <c r="AC449">
        <v>246186.05</v>
      </c>
      <c r="AD449">
        <v>6016605.0499999998</v>
      </c>
      <c r="AE449">
        <v>282.22000000000003</v>
      </c>
      <c r="AF449">
        <v>1698006277.21</v>
      </c>
      <c r="AG449">
        <v>33328.559999999998</v>
      </c>
      <c r="AH449">
        <v>1.6</v>
      </c>
      <c r="AI449">
        <v>17384.82</v>
      </c>
      <c r="AJ449">
        <v>12.19</v>
      </c>
      <c r="AK449">
        <v>733424.16</v>
      </c>
      <c r="AL449">
        <v>0.159</v>
      </c>
      <c r="AM449">
        <v>9566.4</v>
      </c>
      <c r="AN449">
        <v>342.7</v>
      </c>
      <c r="AO449">
        <v>522.13</v>
      </c>
      <c r="AP449">
        <v>178933.95</v>
      </c>
      <c r="AQ449">
        <v>485399.78</v>
      </c>
      <c r="AR449" t="s">
        <v>61</v>
      </c>
      <c r="AS449" t="s">
        <v>61</v>
      </c>
      <c r="AT449" t="s">
        <v>62</v>
      </c>
      <c r="AU449" t="s">
        <v>63</v>
      </c>
    </row>
    <row r="450" spans="1:47" x14ac:dyDescent="0.25">
      <c r="A450" t="s">
        <v>997</v>
      </c>
      <c r="B450">
        <v>2022</v>
      </c>
      <c r="C450">
        <v>1</v>
      </c>
      <c r="D450" t="s">
        <v>48</v>
      </c>
      <c r="E450" s="1">
        <v>44589</v>
      </c>
      <c r="F450" s="1">
        <v>44598</v>
      </c>
      <c r="G450">
        <v>9</v>
      </c>
      <c r="H450">
        <v>8.3000000000000007</v>
      </c>
      <c r="I450" t="s">
        <v>49</v>
      </c>
      <c r="J450" t="s">
        <v>66</v>
      </c>
      <c r="K450" t="s">
        <v>391</v>
      </c>
      <c r="L450">
        <v>9999.99</v>
      </c>
      <c r="M450" t="s">
        <v>98</v>
      </c>
      <c r="N450" t="s">
        <v>69</v>
      </c>
      <c r="O450" t="s">
        <v>99</v>
      </c>
      <c r="P450" t="s">
        <v>230</v>
      </c>
      <c r="Q450" t="s">
        <v>70</v>
      </c>
      <c r="R450" t="s">
        <v>998</v>
      </c>
      <c r="S450" t="s">
        <v>130</v>
      </c>
      <c r="T450" t="s">
        <v>74</v>
      </c>
      <c r="U450" t="s">
        <v>75</v>
      </c>
      <c r="V450">
        <v>75231</v>
      </c>
      <c r="W450">
        <v>45940</v>
      </c>
      <c r="X450">
        <v>13.6</v>
      </c>
      <c r="Y450">
        <v>10.199999999999999</v>
      </c>
      <c r="Z450">
        <v>58241.15</v>
      </c>
      <c r="AB450">
        <v>41.3</v>
      </c>
      <c r="AC450">
        <v>2405359.5</v>
      </c>
      <c r="AD450">
        <v>15623770.9</v>
      </c>
      <c r="AE450">
        <v>219.14</v>
      </c>
      <c r="AF450">
        <v>3423793155.0300002</v>
      </c>
      <c r="AG450">
        <v>210753.62</v>
      </c>
      <c r="AH450">
        <v>1.9</v>
      </c>
      <c r="AI450">
        <v>16801.259999999998</v>
      </c>
      <c r="AJ450">
        <v>1.66</v>
      </c>
      <c r="AK450">
        <v>259354.6</v>
      </c>
      <c r="AL450">
        <v>0.34699999999999998</v>
      </c>
      <c r="AM450">
        <v>54214.49</v>
      </c>
      <c r="AN450">
        <v>370.8</v>
      </c>
      <c r="AO450">
        <v>527.09</v>
      </c>
      <c r="AP450">
        <v>195444.97</v>
      </c>
      <c r="AQ450">
        <v>2882573.84</v>
      </c>
      <c r="AR450" t="s">
        <v>61</v>
      </c>
      <c r="AS450" t="s">
        <v>61</v>
      </c>
      <c r="AT450" t="s">
        <v>62</v>
      </c>
      <c r="AU450" t="s">
        <v>63</v>
      </c>
    </row>
    <row r="451" spans="1:47" x14ac:dyDescent="0.25">
      <c r="A451" t="s">
        <v>999</v>
      </c>
      <c r="B451">
        <v>2024</v>
      </c>
      <c r="C451">
        <v>1</v>
      </c>
      <c r="D451" t="s">
        <v>48</v>
      </c>
      <c r="E451" s="1">
        <v>45308</v>
      </c>
      <c r="F451" s="1">
        <v>45337</v>
      </c>
      <c r="G451">
        <v>29</v>
      </c>
      <c r="H451">
        <v>4.8</v>
      </c>
      <c r="I451" t="s">
        <v>65</v>
      </c>
      <c r="J451" t="s">
        <v>78</v>
      </c>
      <c r="K451" t="s">
        <v>158</v>
      </c>
      <c r="L451">
        <v>1006.3</v>
      </c>
      <c r="M451" t="s">
        <v>98</v>
      </c>
      <c r="N451" t="s">
        <v>81</v>
      </c>
      <c r="O451" t="s">
        <v>107</v>
      </c>
      <c r="P451" t="s">
        <v>92</v>
      </c>
      <c r="Q451" t="s">
        <v>131</v>
      </c>
      <c r="R451" t="s">
        <v>372</v>
      </c>
      <c r="S451" t="s">
        <v>161</v>
      </c>
      <c r="T451" t="s">
        <v>148</v>
      </c>
      <c r="U451" t="s">
        <v>259</v>
      </c>
      <c r="V451">
        <v>37323</v>
      </c>
      <c r="W451">
        <v>26037</v>
      </c>
      <c r="X451">
        <v>6.1</v>
      </c>
      <c r="Y451">
        <v>15.2</v>
      </c>
      <c r="Z451">
        <v>33978.32</v>
      </c>
      <c r="AB451">
        <v>20.12</v>
      </c>
      <c r="AC451">
        <v>683643.8</v>
      </c>
      <c r="AD451">
        <v>26465033.879999999</v>
      </c>
      <c r="AE451">
        <v>277.82</v>
      </c>
      <c r="AF451">
        <v>7352515712.54</v>
      </c>
      <c r="AG451">
        <v>180173.61</v>
      </c>
      <c r="AH451">
        <v>0</v>
      </c>
      <c r="AI451">
        <v>0</v>
      </c>
      <c r="AJ451">
        <v>14.34</v>
      </c>
      <c r="AK451">
        <v>0</v>
      </c>
      <c r="AL451">
        <v>0.115</v>
      </c>
      <c r="AM451">
        <v>30434.79</v>
      </c>
      <c r="AN451">
        <v>1527.9</v>
      </c>
      <c r="AO451">
        <v>557.4</v>
      </c>
      <c r="AP451">
        <v>851651.46</v>
      </c>
      <c r="AQ451">
        <v>1745903.66</v>
      </c>
      <c r="AR451" t="s">
        <v>61</v>
      </c>
      <c r="AS451" t="s">
        <v>61</v>
      </c>
      <c r="AT451" t="s">
        <v>62</v>
      </c>
      <c r="AU451" t="s">
        <v>63</v>
      </c>
    </row>
    <row r="452" spans="1:47" x14ac:dyDescent="0.25">
      <c r="A452" t="s">
        <v>1000</v>
      </c>
      <c r="B452">
        <v>2026</v>
      </c>
      <c r="C452">
        <v>1</v>
      </c>
      <c r="D452" t="s">
        <v>48</v>
      </c>
      <c r="E452" s="1">
        <v>46037</v>
      </c>
      <c r="F452" s="1">
        <v>46055</v>
      </c>
      <c r="G452">
        <v>18</v>
      </c>
      <c r="H452">
        <v>6.4</v>
      </c>
      <c r="I452" t="s">
        <v>49</v>
      </c>
      <c r="J452" t="s">
        <v>66</v>
      </c>
      <c r="K452" t="s">
        <v>153</v>
      </c>
      <c r="L452">
        <v>6309</v>
      </c>
      <c r="M452" t="s">
        <v>98</v>
      </c>
      <c r="N452" t="s">
        <v>69</v>
      </c>
      <c r="O452" t="s">
        <v>189</v>
      </c>
      <c r="P452" t="s">
        <v>154</v>
      </c>
      <c r="Q452" t="s">
        <v>70</v>
      </c>
      <c r="R452" t="s">
        <v>1001</v>
      </c>
      <c r="S452" t="s">
        <v>156</v>
      </c>
      <c r="T452" t="s">
        <v>131</v>
      </c>
      <c r="U452" t="s">
        <v>110</v>
      </c>
      <c r="V452">
        <v>14738</v>
      </c>
      <c r="W452">
        <v>9616</v>
      </c>
      <c r="X452">
        <v>12.7</v>
      </c>
      <c r="Y452">
        <v>14.2</v>
      </c>
      <c r="Z452">
        <v>12046.18</v>
      </c>
      <c r="AA452">
        <v>860</v>
      </c>
      <c r="AB452">
        <v>1283.04</v>
      </c>
      <c r="AC452">
        <v>1103414.3999999999</v>
      </c>
      <c r="AD452">
        <v>12155559.310000001</v>
      </c>
      <c r="AE452">
        <v>279.69</v>
      </c>
      <c r="AF452">
        <v>3399788383.4099998</v>
      </c>
      <c r="AG452">
        <v>168745.41</v>
      </c>
      <c r="AH452">
        <v>1.5</v>
      </c>
      <c r="AJ452">
        <v>11.37</v>
      </c>
      <c r="AK452">
        <v>1382087.09</v>
      </c>
      <c r="AL452">
        <v>0.191</v>
      </c>
      <c r="AM452">
        <v>23217.119999999999</v>
      </c>
      <c r="AO452">
        <v>481.73</v>
      </c>
      <c r="AP452">
        <v>456342.83</v>
      </c>
      <c r="AQ452">
        <v>1779768.99</v>
      </c>
      <c r="AR452" t="s">
        <v>61</v>
      </c>
      <c r="AS452" t="s">
        <v>61</v>
      </c>
      <c r="AT452" t="s">
        <v>62</v>
      </c>
      <c r="AU452" t="s">
        <v>63</v>
      </c>
    </row>
    <row r="453" spans="1:47" x14ac:dyDescent="0.25">
      <c r="A453" t="s">
        <v>1002</v>
      </c>
      <c r="B453">
        <v>2023</v>
      </c>
      <c r="C453">
        <v>4</v>
      </c>
      <c r="D453" t="s">
        <v>77</v>
      </c>
      <c r="E453" s="1">
        <v>45038</v>
      </c>
      <c r="F453" s="1">
        <v>45055</v>
      </c>
      <c r="G453">
        <v>17</v>
      </c>
      <c r="H453">
        <v>15.1</v>
      </c>
      <c r="I453" t="s">
        <v>49</v>
      </c>
      <c r="J453" t="s">
        <v>50</v>
      </c>
      <c r="K453" t="s">
        <v>183</v>
      </c>
      <c r="L453">
        <v>2710.19</v>
      </c>
      <c r="M453" t="s">
        <v>52</v>
      </c>
      <c r="N453" t="s">
        <v>168</v>
      </c>
      <c r="O453" t="s">
        <v>54</v>
      </c>
      <c r="P453" t="s">
        <v>150</v>
      </c>
      <c r="Q453" t="s">
        <v>184</v>
      </c>
      <c r="R453" t="s">
        <v>194</v>
      </c>
      <c r="S453" t="s">
        <v>186</v>
      </c>
      <c r="T453" t="s">
        <v>74</v>
      </c>
      <c r="U453" t="s">
        <v>75</v>
      </c>
      <c r="V453">
        <v>80443</v>
      </c>
      <c r="W453">
        <v>58327</v>
      </c>
      <c r="X453">
        <v>5.7</v>
      </c>
      <c r="Y453">
        <v>15.1</v>
      </c>
      <c r="Z453">
        <v>62532.03</v>
      </c>
      <c r="AB453">
        <v>21.4</v>
      </c>
      <c r="AC453">
        <v>1338185.44</v>
      </c>
      <c r="AD453">
        <v>49401554.340000004</v>
      </c>
      <c r="AE453">
        <v>281.68</v>
      </c>
      <c r="AF453">
        <v>13915429826.49</v>
      </c>
      <c r="AG453">
        <v>193709.18</v>
      </c>
      <c r="AH453">
        <v>0.6</v>
      </c>
      <c r="AI453">
        <v>20755.849999999999</v>
      </c>
      <c r="AJ453">
        <v>11.35</v>
      </c>
      <c r="AK453">
        <v>5607076.4199999999</v>
      </c>
      <c r="AL453">
        <v>0.21199999999999999</v>
      </c>
      <c r="AM453">
        <v>104731.3</v>
      </c>
      <c r="AN453">
        <v>581.5</v>
      </c>
      <c r="AO453">
        <v>499.28</v>
      </c>
      <c r="AP453">
        <v>290331.32</v>
      </c>
      <c r="AQ453">
        <v>1947713.09</v>
      </c>
      <c r="AR453" t="s">
        <v>124</v>
      </c>
      <c r="AS453" t="s">
        <v>61</v>
      </c>
      <c r="AT453" t="s">
        <v>62</v>
      </c>
      <c r="AU453" t="s">
        <v>63</v>
      </c>
    </row>
    <row r="454" spans="1:47" x14ac:dyDescent="0.25">
      <c r="A454" t="s">
        <v>1003</v>
      </c>
      <c r="B454">
        <v>2025</v>
      </c>
      <c r="C454">
        <v>6</v>
      </c>
      <c r="D454" t="s">
        <v>77</v>
      </c>
      <c r="E454" s="1">
        <v>45829</v>
      </c>
      <c r="F454" s="1">
        <v>45848</v>
      </c>
      <c r="G454">
        <v>19</v>
      </c>
      <c r="H454">
        <v>9.1</v>
      </c>
      <c r="I454" t="s">
        <v>65</v>
      </c>
      <c r="J454" t="s">
        <v>66</v>
      </c>
      <c r="K454" t="s">
        <v>67</v>
      </c>
      <c r="L454">
        <v>8479.8989999999994</v>
      </c>
      <c r="M454" t="s">
        <v>90</v>
      </c>
      <c r="N454" t="s">
        <v>69</v>
      </c>
      <c r="O454" t="s">
        <v>91</v>
      </c>
      <c r="P454" t="s">
        <v>128</v>
      </c>
      <c r="Q454" t="s">
        <v>127</v>
      </c>
      <c r="R454" t="s">
        <v>1004</v>
      </c>
      <c r="S454" t="s">
        <v>156</v>
      </c>
      <c r="T454" t="s">
        <v>95</v>
      </c>
      <c r="U454" t="s">
        <v>213</v>
      </c>
      <c r="V454">
        <v>16057</v>
      </c>
      <c r="W454">
        <v>10524</v>
      </c>
      <c r="X454">
        <v>2.9</v>
      </c>
      <c r="Y454">
        <v>12.6</v>
      </c>
      <c r="Z454">
        <v>14864.95</v>
      </c>
      <c r="AA454">
        <v>1061</v>
      </c>
      <c r="AB454">
        <v>2732.35</v>
      </c>
      <c r="AC454">
        <v>2899023.35</v>
      </c>
      <c r="AD454">
        <v>23696662.739999998</v>
      </c>
      <c r="AE454">
        <v>284.01</v>
      </c>
      <c r="AF454">
        <v>6730089184.79</v>
      </c>
      <c r="AG454">
        <v>173433.93</v>
      </c>
      <c r="AH454">
        <v>0</v>
      </c>
      <c r="AI454">
        <v>0</v>
      </c>
      <c r="AJ454">
        <v>14.72</v>
      </c>
      <c r="AK454">
        <v>0</v>
      </c>
      <c r="AL454">
        <v>7.6999999999999999E-2</v>
      </c>
      <c r="AM454">
        <v>18246.43</v>
      </c>
      <c r="AN454">
        <v>417.8</v>
      </c>
      <c r="AO454">
        <v>744.84</v>
      </c>
      <c r="AP454">
        <v>311194.15000000002</v>
      </c>
      <c r="AQ454">
        <v>3401897.86</v>
      </c>
      <c r="AR454" t="s">
        <v>61</v>
      </c>
      <c r="AS454" t="s">
        <v>61</v>
      </c>
      <c r="AT454" t="s">
        <v>62</v>
      </c>
      <c r="AU454" t="s">
        <v>63</v>
      </c>
    </row>
    <row r="455" spans="1:47" x14ac:dyDescent="0.25">
      <c r="A455" t="s">
        <v>1005</v>
      </c>
      <c r="B455">
        <v>2024</v>
      </c>
      <c r="C455">
        <v>11</v>
      </c>
      <c r="D455" t="s">
        <v>119</v>
      </c>
      <c r="E455" s="1">
        <v>45617</v>
      </c>
      <c r="F455" s="1">
        <v>45622</v>
      </c>
      <c r="G455">
        <v>5</v>
      </c>
      <c r="H455">
        <v>17.2</v>
      </c>
      <c r="I455" t="s">
        <v>65</v>
      </c>
      <c r="J455" t="s">
        <v>50</v>
      </c>
      <c r="K455" t="s">
        <v>51</v>
      </c>
      <c r="L455">
        <v>2709</v>
      </c>
      <c r="M455" t="s">
        <v>68</v>
      </c>
      <c r="N455" t="s">
        <v>53</v>
      </c>
      <c r="O455" t="s">
        <v>99</v>
      </c>
      <c r="P455" t="s">
        <v>56</v>
      </c>
      <c r="Q455" t="s">
        <v>131</v>
      </c>
      <c r="R455" t="s">
        <v>1006</v>
      </c>
      <c r="S455" t="s">
        <v>58</v>
      </c>
      <c r="T455" t="s">
        <v>131</v>
      </c>
      <c r="U455" t="s">
        <v>60</v>
      </c>
      <c r="V455">
        <v>270692</v>
      </c>
      <c r="W455">
        <v>150217</v>
      </c>
      <c r="X455">
        <v>16.600000000000001</v>
      </c>
      <c r="Y455">
        <v>10.4</v>
      </c>
      <c r="Z455">
        <v>234172.53</v>
      </c>
      <c r="AB455">
        <v>26.56</v>
      </c>
      <c r="AC455">
        <v>6219622.4000000004</v>
      </c>
      <c r="AD455">
        <v>15518613.560000001</v>
      </c>
      <c r="AE455">
        <v>273.95</v>
      </c>
      <c r="AF455">
        <v>4251324184.7600002</v>
      </c>
      <c r="AG455">
        <v>244329.65</v>
      </c>
      <c r="AH455">
        <v>0.9</v>
      </c>
      <c r="AI455">
        <v>14156.09</v>
      </c>
      <c r="AJ455">
        <v>13.41</v>
      </c>
      <c r="AK455">
        <v>0</v>
      </c>
      <c r="AL455">
        <v>0.13300000000000001</v>
      </c>
      <c r="AM455">
        <v>20639.759999999998</v>
      </c>
      <c r="AN455">
        <v>107.5</v>
      </c>
      <c r="AO455">
        <v>708.01</v>
      </c>
      <c r="AP455">
        <v>76111.070000000007</v>
      </c>
      <c r="AQ455">
        <v>6574858.9699999997</v>
      </c>
      <c r="AR455" t="s">
        <v>61</v>
      </c>
      <c r="AS455" t="s">
        <v>61</v>
      </c>
      <c r="AT455" t="s">
        <v>62</v>
      </c>
      <c r="AU455" t="s">
        <v>63</v>
      </c>
    </row>
    <row r="456" spans="1:47" x14ac:dyDescent="0.25">
      <c r="A456" t="s">
        <v>1007</v>
      </c>
      <c r="B456">
        <v>2024</v>
      </c>
      <c r="C456">
        <v>5</v>
      </c>
      <c r="D456" t="s">
        <v>77</v>
      </c>
      <c r="E456" s="1">
        <v>45429</v>
      </c>
      <c r="F456" s="1">
        <v>45447</v>
      </c>
      <c r="G456">
        <v>18</v>
      </c>
      <c r="H456">
        <v>12.9</v>
      </c>
      <c r="I456" t="s">
        <v>49</v>
      </c>
      <c r="J456" t="s">
        <v>50</v>
      </c>
      <c r="K456" t="s">
        <v>51</v>
      </c>
      <c r="L456">
        <v>2709</v>
      </c>
      <c r="M456" t="s">
        <v>80</v>
      </c>
      <c r="N456" t="s">
        <v>106</v>
      </c>
      <c r="O456" t="s">
        <v>91</v>
      </c>
      <c r="P456" t="s">
        <v>196</v>
      </c>
      <c r="Q456" t="s">
        <v>82</v>
      </c>
      <c r="R456" t="s">
        <v>1008</v>
      </c>
      <c r="S456" t="s">
        <v>58</v>
      </c>
      <c r="T456" t="s">
        <v>187</v>
      </c>
      <c r="U456" t="s">
        <v>166</v>
      </c>
      <c r="V456">
        <v>307885</v>
      </c>
      <c r="W456">
        <v>180156</v>
      </c>
      <c r="X456">
        <v>24.3</v>
      </c>
      <c r="Y456">
        <v>11.5</v>
      </c>
      <c r="Z456">
        <v>252903.63</v>
      </c>
      <c r="AB456">
        <v>14.75</v>
      </c>
      <c r="AC456">
        <v>3730328.54</v>
      </c>
      <c r="AD456">
        <v>13474705.41</v>
      </c>
      <c r="AE456">
        <v>279.91000000000003</v>
      </c>
      <c r="AF456">
        <v>3771704791.3099999</v>
      </c>
      <c r="AG456">
        <v>149515.82</v>
      </c>
      <c r="AH456">
        <v>0</v>
      </c>
      <c r="AI456">
        <v>0</v>
      </c>
      <c r="AJ456">
        <v>10.6</v>
      </c>
      <c r="AK456">
        <v>1428318.77</v>
      </c>
      <c r="AL456">
        <v>0.184</v>
      </c>
      <c r="AM456">
        <v>24793.46</v>
      </c>
      <c r="AN456">
        <v>864.1</v>
      </c>
      <c r="AO456">
        <v>544.1</v>
      </c>
      <c r="AP456">
        <v>470156.81</v>
      </c>
      <c r="AQ456">
        <v>4374794.63</v>
      </c>
      <c r="AR456" t="s">
        <v>61</v>
      </c>
      <c r="AS456" t="s">
        <v>61</v>
      </c>
      <c r="AT456" t="s">
        <v>62</v>
      </c>
      <c r="AU456" t="s">
        <v>63</v>
      </c>
    </row>
    <row r="457" spans="1:47" x14ac:dyDescent="0.25">
      <c r="A457" t="s">
        <v>1009</v>
      </c>
      <c r="B457">
        <v>2023</v>
      </c>
      <c r="C457">
        <v>5</v>
      </c>
      <c r="D457" t="s">
        <v>77</v>
      </c>
      <c r="E457" s="1">
        <v>45074</v>
      </c>
      <c r="F457" s="1">
        <v>45093</v>
      </c>
      <c r="G457">
        <v>19</v>
      </c>
      <c r="H457">
        <v>10.4</v>
      </c>
      <c r="I457" t="s">
        <v>65</v>
      </c>
      <c r="J457" t="s">
        <v>66</v>
      </c>
      <c r="K457" t="s">
        <v>248</v>
      </c>
      <c r="L457">
        <v>9999</v>
      </c>
      <c r="M457" t="s">
        <v>90</v>
      </c>
      <c r="N457" t="s">
        <v>53</v>
      </c>
      <c r="O457" t="s">
        <v>54</v>
      </c>
      <c r="P457" t="s">
        <v>100</v>
      </c>
      <c r="Q457" t="s">
        <v>83</v>
      </c>
      <c r="R457" t="s">
        <v>1010</v>
      </c>
      <c r="S457" t="s">
        <v>156</v>
      </c>
      <c r="T457" t="s">
        <v>95</v>
      </c>
      <c r="U457" t="s">
        <v>228</v>
      </c>
      <c r="V457">
        <v>19399</v>
      </c>
      <c r="W457">
        <v>12282</v>
      </c>
      <c r="X457">
        <v>10.4</v>
      </c>
      <c r="Y457">
        <v>11.9</v>
      </c>
      <c r="Z457">
        <v>15868.12</v>
      </c>
      <c r="AA457">
        <v>1133</v>
      </c>
      <c r="AB457">
        <v>1580</v>
      </c>
      <c r="AC457">
        <v>1790140</v>
      </c>
      <c r="AD457">
        <v>24811392.43</v>
      </c>
      <c r="AE457">
        <v>280.86</v>
      </c>
      <c r="AF457">
        <v>6968527677.8900003</v>
      </c>
      <c r="AG457">
        <v>182818</v>
      </c>
      <c r="AH457">
        <v>0</v>
      </c>
      <c r="AI457">
        <v>0</v>
      </c>
      <c r="AJ457">
        <v>9.19</v>
      </c>
      <c r="AK457">
        <v>0</v>
      </c>
      <c r="AL457">
        <v>0.08</v>
      </c>
      <c r="AM457">
        <v>19849.11</v>
      </c>
      <c r="AN457">
        <v>789.4</v>
      </c>
      <c r="AO457">
        <v>616.30999999999995</v>
      </c>
      <c r="AP457">
        <v>486515.11</v>
      </c>
      <c r="AQ457">
        <v>2479322.2200000002</v>
      </c>
      <c r="AR457" t="s">
        <v>61</v>
      </c>
      <c r="AS457" t="s">
        <v>61</v>
      </c>
      <c r="AT457" t="s">
        <v>62</v>
      </c>
      <c r="AU457" t="s">
        <v>63</v>
      </c>
    </row>
    <row r="458" spans="1:47" x14ac:dyDescent="0.25">
      <c r="A458" t="s">
        <v>1011</v>
      </c>
      <c r="B458">
        <v>2022</v>
      </c>
      <c r="C458">
        <v>7</v>
      </c>
      <c r="D458" t="s">
        <v>89</v>
      </c>
      <c r="E458" s="1">
        <v>44759</v>
      </c>
      <c r="F458" s="1">
        <v>44767</v>
      </c>
      <c r="G458">
        <v>8</v>
      </c>
      <c r="H458">
        <v>2.5</v>
      </c>
      <c r="I458" t="s">
        <v>65</v>
      </c>
      <c r="J458" t="s">
        <v>50</v>
      </c>
      <c r="K458" t="s">
        <v>223</v>
      </c>
      <c r="L458">
        <v>2710.1109999999999</v>
      </c>
      <c r="M458" t="s">
        <v>114</v>
      </c>
      <c r="N458" t="s">
        <v>53</v>
      </c>
      <c r="O458" t="s">
        <v>91</v>
      </c>
      <c r="P458" t="s">
        <v>100</v>
      </c>
      <c r="Q458" t="s">
        <v>146</v>
      </c>
      <c r="R458" t="s">
        <v>1012</v>
      </c>
      <c r="S458" t="s">
        <v>123</v>
      </c>
      <c r="T458" t="s">
        <v>95</v>
      </c>
      <c r="U458" t="s">
        <v>96</v>
      </c>
      <c r="V458">
        <v>36822</v>
      </c>
      <c r="W458">
        <v>24959</v>
      </c>
      <c r="X458">
        <v>4.0999999999999996</v>
      </c>
      <c r="Y458">
        <v>12</v>
      </c>
      <c r="Z458">
        <v>32880.089999999997</v>
      </c>
      <c r="AB458">
        <v>27.18</v>
      </c>
      <c r="AC458">
        <v>893680.85</v>
      </c>
      <c r="AD458">
        <v>15588450.67</v>
      </c>
      <c r="AE458">
        <v>212.1</v>
      </c>
      <c r="AF458">
        <v>3306310387.1100001</v>
      </c>
      <c r="AG458">
        <v>20416.07</v>
      </c>
      <c r="AH458">
        <v>0.3</v>
      </c>
      <c r="AI458">
        <v>4243.0200000000004</v>
      </c>
      <c r="AJ458">
        <v>3.36</v>
      </c>
      <c r="AK458">
        <v>0</v>
      </c>
      <c r="AL458">
        <v>0.24299999999999999</v>
      </c>
      <c r="AM458">
        <v>37879.94</v>
      </c>
      <c r="AN458">
        <v>346.5</v>
      </c>
      <c r="AO458">
        <v>572.97</v>
      </c>
      <c r="AP458">
        <v>198534.11</v>
      </c>
      <c r="AQ458">
        <v>1154753.99</v>
      </c>
      <c r="AR458" t="s">
        <v>61</v>
      </c>
      <c r="AS458" t="s">
        <v>61</v>
      </c>
      <c r="AT458" t="s">
        <v>62</v>
      </c>
      <c r="AU458" t="s">
        <v>63</v>
      </c>
    </row>
    <row r="459" spans="1:47" x14ac:dyDescent="0.25">
      <c r="A459" t="s">
        <v>1013</v>
      </c>
      <c r="B459">
        <v>2025</v>
      </c>
      <c r="C459">
        <v>2</v>
      </c>
      <c r="D459" t="s">
        <v>48</v>
      </c>
      <c r="E459" s="1">
        <v>45703</v>
      </c>
      <c r="F459" s="1">
        <v>45711</v>
      </c>
      <c r="G459">
        <v>8</v>
      </c>
      <c r="H459">
        <v>13.2</v>
      </c>
      <c r="I459" t="s">
        <v>49</v>
      </c>
      <c r="J459" t="s">
        <v>50</v>
      </c>
      <c r="K459" t="s">
        <v>51</v>
      </c>
      <c r="L459">
        <v>2709</v>
      </c>
      <c r="M459" t="s">
        <v>80</v>
      </c>
      <c r="N459" t="s">
        <v>168</v>
      </c>
      <c r="O459" t="s">
        <v>99</v>
      </c>
      <c r="P459" t="s">
        <v>140</v>
      </c>
      <c r="Q459" t="s">
        <v>226</v>
      </c>
      <c r="R459" t="s">
        <v>854</v>
      </c>
      <c r="S459" t="s">
        <v>58</v>
      </c>
      <c r="T459" t="s">
        <v>59</v>
      </c>
      <c r="U459" t="s">
        <v>228</v>
      </c>
      <c r="V459">
        <v>226272</v>
      </c>
      <c r="W459">
        <v>169654</v>
      </c>
      <c r="X459">
        <v>21.9</v>
      </c>
      <c r="Y459">
        <v>11.5</v>
      </c>
      <c r="Z459">
        <v>188403.18</v>
      </c>
      <c r="AB459">
        <v>25.57</v>
      </c>
      <c r="AC459">
        <v>4817469.3099999996</v>
      </c>
      <c r="AD459">
        <v>10514781.48</v>
      </c>
      <c r="AE459">
        <v>280.36</v>
      </c>
      <c r="AF459">
        <v>2947924135.73</v>
      </c>
      <c r="AG459">
        <v>117729.8</v>
      </c>
      <c r="AH459">
        <v>0.8</v>
      </c>
      <c r="AI459">
        <v>12186.07</v>
      </c>
      <c r="AJ459">
        <v>10.119999999999999</v>
      </c>
      <c r="AK459">
        <v>1064095.8899999999</v>
      </c>
      <c r="AL459">
        <v>0.11799999999999999</v>
      </c>
      <c r="AM459">
        <v>12407.44</v>
      </c>
      <c r="AN459">
        <v>273.39999999999998</v>
      </c>
      <c r="AO459">
        <v>496.91</v>
      </c>
      <c r="AP459">
        <v>135855.19</v>
      </c>
      <c r="AQ459">
        <v>5095647.8099999996</v>
      </c>
      <c r="AR459" t="s">
        <v>61</v>
      </c>
      <c r="AS459" t="s">
        <v>61</v>
      </c>
      <c r="AT459" t="s">
        <v>62</v>
      </c>
      <c r="AU459" t="s">
        <v>63</v>
      </c>
    </row>
    <row r="460" spans="1:47" x14ac:dyDescent="0.25">
      <c r="A460" t="s">
        <v>1014</v>
      </c>
      <c r="B460">
        <v>2024</v>
      </c>
      <c r="C460">
        <v>1</v>
      </c>
      <c r="D460" t="s">
        <v>48</v>
      </c>
      <c r="E460" s="1">
        <v>45320</v>
      </c>
      <c r="F460" s="1">
        <v>45342</v>
      </c>
      <c r="G460">
        <v>22</v>
      </c>
      <c r="H460">
        <v>11.3</v>
      </c>
      <c r="I460" t="s">
        <v>49</v>
      </c>
      <c r="J460" t="s">
        <v>66</v>
      </c>
      <c r="K460" t="s">
        <v>67</v>
      </c>
      <c r="L460">
        <v>8479.8989999999994</v>
      </c>
      <c r="M460" t="s">
        <v>98</v>
      </c>
      <c r="N460" t="s">
        <v>53</v>
      </c>
      <c r="O460" t="s">
        <v>107</v>
      </c>
      <c r="P460" t="s">
        <v>108</v>
      </c>
      <c r="Q460" t="s">
        <v>226</v>
      </c>
      <c r="R460" t="s">
        <v>1015</v>
      </c>
      <c r="S460" t="s">
        <v>156</v>
      </c>
      <c r="T460" t="s">
        <v>74</v>
      </c>
      <c r="U460" t="s">
        <v>103</v>
      </c>
      <c r="V460">
        <v>29199</v>
      </c>
      <c r="W460">
        <v>21144</v>
      </c>
      <c r="X460">
        <v>1.9</v>
      </c>
      <c r="Y460">
        <v>14</v>
      </c>
      <c r="Z460">
        <v>23276.29</v>
      </c>
      <c r="AA460">
        <v>1662</v>
      </c>
      <c r="AB460">
        <v>1846.84</v>
      </c>
      <c r="AC460">
        <v>3069448.08</v>
      </c>
      <c r="AD460">
        <v>55129194.579999998</v>
      </c>
      <c r="AE460">
        <v>276.83999999999997</v>
      </c>
      <c r="AF460">
        <v>15261966227.530001</v>
      </c>
      <c r="AG460">
        <v>211605.75</v>
      </c>
      <c r="AH460">
        <v>2.2999999999999998</v>
      </c>
      <c r="AI460">
        <v>39150.28</v>
      </c>
      <c r="AJ460">
        <v>9.9600000000000009</v>
      </c>
      <c r="AK460">
        <v>5490867.7800000003</v>
      </c>
      <c r="AL460">
        <v>0.19900000000000001</v>
      </c>
      <c r="AM460">
        <v>109707.1</v>
      </c>
      <c r="AN460">
        <v>341.2</v>
      </c>
      <c r="AO460">
        <v>698.62</v>
      </c>
      <c r="AP460">
        <v>238369.14</v>
      </c>
      <c r="AQ460">
        <v>3668280.35</v>
      </c>
      <c r="AR460" t="s">
        <v>61</v>
      </c>
      <c r="AS460" t="s">
        <v>61</v>
      </c>
      <c r="AT460" t="s">
        <v>62</v>
      </c>
      <c r="AU460" t="s">
        <v>63</v>
      </c>
    </row>
    <row r="461" spans="1:47" x14ac:dyDescent="0.25">
      <c r="A461" t="s">
        <v>1016</v>
      </c>
      <c r="B461">
        <v>2024</v>
      </c>
      <c r="C461">
        <v>8</v>
      </c>
      <c r="D461" t="s">
        <v>89</v>
      </c>
      <c r="E461" s="1">
        <v>45530</v>
      </c>
      <c r="F461" s="1">
        <v>45546</v>
      </c>
      <c r="G461">
        <v>16</v>
      </c>
      <c r="H461">
        <v>13</v>
      </c>
      <c r="I461" t="s">
        <v>65</v>
      </c>
      <c r="J461" t="s">
        <v>50</v>
      </c>
      <c r="K461" t="s">
        <v>223</v>
      </c>
      <c r="L461">
        <v>2710.1109999999999</v>
      </c>
      <c r="M461" t="s">
        <v>52</v>
      </c>
      <c r="N461" t="s">
        <v>53</v>
      </c>
      <c r="O461" t="s">
        <v>99</v>
      </c>
      <c r="P461" t="s">
        <v>100</v>
      </c>
      <c r="Q461" t="s">
        <v>108</v>
      </c>
      <c r="R461" t="s">
        <v>417</v>
      </c>
      <c r="S461" t="s">
        <v>123</v>
      </c>
      <c r="T461" t="s">
        <v>187</v>
      </c>
      <c r="U461" t="s">
        <v>60</v>
      </c>
      <c r="V461">
        <v>48912</v>
      </c>
      <c r="W461">
        <v>36306</v>
      </c>
      <c r="X461">
        <v>11.1</v>
      </c>
      <c r="Y461">
        <v>12.4</v>
      </c>
      <c r="Z461">
        <v>40103.279999999999</v>
      </c>
      <c r="AB461">
        <v>23.32</v>
      </c>
      <c r="AC461">
        <v>935208.49</v>
      </c>
      <c r="AD461">
        <v>17020634.100000001</v>
      </c>
      <c r="AE461">
        <v>277.39</v>
      </c>
      <c r="AF461">
        <v>4721353693</v>
      </c>
      <c r="AG461">
        <v>131635.85</v>
      </c>
      <c r="AH461">
        <v>2.9</v>
      </c>
      <c r="AI461">
        <v>54805.54</v>
      </c>
      <c r="AJ461">
        <v>20.190000000000001</v>
      </c>
      <c r="AK461">
        <v>0</v>
      </c>
      <c r="AL461">
        <v>8.3000000000000004E-2</v>
      </c>
      <c r="AM461">
        <v>14127.13</v>
      </c>
      <c r="AN461">
        <v>455.6</v>
      </c>
      <c r="AO461">
        <v>577.79</v>
      </c>
      <c r="AP461">
        <v>263241.12</v>
      </c>
      <c r="AQ461">
        <v>1399018.13</v>
      </c>
      <c r="AR461" t="s">
        <v>61</v>
      </c>
      <c r="AS461" t="s">
        <v>61</v>
      </c>
      <c r="AT461" t="s">
        <v>62</v>
      </c>
      <c r="AU461" t="s">
        <v>63</v>
      </c>
    </row>
    <row r="462" spans="1:47" x14ac:dyDescent="0.25">
      <c r="A462" t="s">
        <v>1017</v>
      </c>
      <c r="B462">
        <v>2020</v>
      </c>
      <c r="C462">
        <v>2</v>
      </c>
      <c r="D462" t="s">
        <v>48</v>
      </c>
      <c r="E462" s="1">
        <v>43871</v>
      </c>
      <c r="F462" s="1">
        <v>43900</v>
      </c>
      <c r="G462">
        <v>29</v>
      </c>
      <c r="H462">
        <v>19.899999999999999</v>
      </c>
      <c r="I462" t="s">
        <v>65</v>
      </c>
      <c r="J462" t="s">
        <v>78</v>
      </c>
      <c r="K462" t="s">
        <v>315</v>
      </c>
      <c r="L462">
        <v>1511.9</v>
      </c>
      <c r="M462" t="s">
        <v>68</v>
      </c>
      <c r="N462" t="s">
        <v>106</v>
      </c>
      <c r="O462" t="s">
        <v>91</v>
      </c>
      <c r="P462" t="s">
        <v>226</v>
      </c>
      <c r="Q462" t="s">
        <v>154</v>
      </c>
      <c r="R462" t="s">
        <v>1018</v>
      </c>
      <c r="S462" t="s">
        <v>85</v>
      </c>
      <c r="T462" t="s">
        <v>74</v>
      </c>
      <c r="U462" t="s">
        <v>103</v>
      </c>
      <c r="V462">
        <v>58508</v>
      </c>
      <c r="W462">
        <v>38695</v>
      </c>
      <c r="X462">
        <v>4.0999999999999996</v>
      </c>
      <c r="Y462">
        <v>13.6</v>
      </c>
      <c r="Z462">
        <v>54111.18</v>
      </c>
      <c r="AB462">
        <v>14.59</v>
      </c>
      <c r="AC462">
        <v>789482.12</v>
      </c>
      <c r="AD462">
        <v>35608403.109999999</v>
      </c>
      <c r="AE462">
        <v>166.5</v>
      </c>
      <c r="AF462">
        <v>5928799117.8100004</v>
      </c>
      <c r="AG462">
        <v>65019.77</v>
      </c>
      <c r="AH462">
        <v>1.3</v>
      </c>
      <c r="AI462">
        <v>39634.57</v>
      </c>
      <c r="AJ462">
        <v>10.37</v>
      </c>
      <c r="AK462">
        <v>0</v>
      </c>
      <c r="AL462">
        <v>0.14799999999999999</v>
      </c>
      <c r="AM462">
        <v>52700.44</v>
      </c>
      <c r="AN462">
        <v>1514.3</v>
      </c>
      <c r="AO462">
        <v>684.77</v>
      </c>
      <c r="AP462">
        <v>1036947.21</v>
      </c>
      <c r="AQ462">
        <v>1983784.11</v>
      </c>
      <c r="AR462" t="s">
        <v>124</v>
      </c>
      <c r="AS462" t="s">
        <v>61</v>
      </c>
      <c r="AT462" t="s">
        <v>62</v>
      </c>
      <c r="AU462" t="s">
        <v>63</v>
      </c>
    </row>
    <row r="463" spans="1:47" x14ac:dyDescent="0.25">
      <c r="A463" t="s">
        <v>1019</v>
      </c>
      <c r="B463">
        <v>2024</v>
      </c>
      <c r="C463">
        <v>7</v>
      </c>
      <c r="D463" t="s">
        <v>89</v>
      </c>
      <c r="E463" s="1">
        <v>45477</v>
      </c>
      <c r="F463" s="1">
        <v>45491</v>
      </c>
      <c r="G463">
        <v>14</v>
      </c>
      <c r="H463">
        <v>8.4</v>
      </c>
      <c r="I463" t="s">
        <v>65</v>
      </c>
      <c r="J463" t="s">
        <v>50</v>
      </c>
      <c r="K463" t="s">
        <v>223</v>
      </c>
      <c r="L463">
        <v>2710.1109999999999</v>
      </c>
      <c r="M463" t="s">
        <v>68</v>
      </c>
      <c r="N463" t="s">
        <v>53</v>
      </c>
      <c r="O463" t="s">
        <v>91</v>
      </c>
      <c r="P463" t="s">
        <v>184</v>
      </c>
      <c r="Q463" t="s">
        <v>196</v>
      </c>
      <c r="R463" t="s">
        <v>1020</v>
      </c>
      <c r="S463" t="s">
        <v>186</v>
      </c>
      <c r="T463" t="s">
        <v>59</v>
      </c>
      <c r="U463" t="s">
        <v>110</v>
      </c>
      <c r="V463">
        <v>132875</v>
      </c>
      <c r="W463">
        <v>74579</v>
      </c>
      <c r="X463">
        <v>19.899999999999999</v>
      </c>
      <c r="Y463">
        <v>14.4</v>
      </c>
      <c r="Z463">
        <v>119729.02</v>
      </c>
      <c r="AB463">
        <v>12.74</v>
      </c>
      <c r="AC463">
        <v>1525347.71</v>
      </c>
      <c r="AD463">
        <v>48079582.560000002</v>
      </c>
      <c r="AE463">
        <v>279.08999999999997</v>
      </c>
      <c r="AF463">
        <v>13418530696.67</v>
      </c>
      <c r="AG463">
        <v>207835.46</v>
      </c>
      <c r="AI463">
        <v>54955.59</v>
      </c>
      <c r="AJ463">
        <v>12.65</v>
      </c>
      <c r="AK463">
        <v>0</v>
      </c>
      <c r="AL463">
        <v>0.218</v>
      </c>
      <c r="AM463">
        <v>104813.49</v>
      </c>
      <c r="AN463">
        <v>408.7</v>
      </c>
      <c r="AO463">
        <v>595.07000000000005</v>
      </c>
      <c r="AP463">
        <v>243205.11</v>
      </c>
      <c r="AQ463">
        <v>2136157.36</v>
      </c>
      <c r="AR463" t="s">
        <v>61</v>
      </c>
      <c r="AS463" t="s">
        <v>61</v>
      </c>
      <c r="AT463" t="s">
        <v>62</v>
      </c>
      <c r="AU463" t="s">
        <v>63</v>
      </c>
    </row>
    <row r="464" spans="1:47" x14ac:dyDescent="0.25">
      <c r="A464" t="s">
        <v>1021</v>
      </c>
      <c r="B464">
        <v>2024</v>
      </c>
      <c r="C464">
        <v>7</v>
      </c>
      <c r="D464" t="s">
        <v>89</v>
      </c>
      <c r="E464" s="1">
        <v>45487</v>
      </c>
      <c r="F464" s="1">
        <v>45505</v>
      </c>
      <c r="G464">
        <v>18</v>
      </c>
      <c r="H464">
        <v>8</v>
      </c>
      <c r="I464" t="s">
        <v>65</v>
      </c>
      <c r="J464" t="s">
        <v>66</v>
      </c>
      <c r="K464" t="s">
        <v>245</v>
      </c>
      <c r="L464">
        <v>8905.9</v>
      </c>
      <c r="M464" t="s">
        <v>80</v>
      </c>
      <c r="N464" t="s">
        <v>168</v>
      </c>
      <c r="O464" t="s">
        <v>107</v>
      </c>
      <c r="P464" t="s">
        <v>70</v>
      </c>
      <c r="Q464" t="s">
        <v>154</v>
      </c>
      <c r="R464" t="s">
        <v>1022</v>
      </c>
      <c r="S464" t="s">
        <v>137</v>
      </c>
      <c r="T464" t="s">
        <v>95</v>
      </c>
      <c r="U464" t="s">
        <v>87</v>
      </c>
      <c r="V464">
        <v>12109</v>
      </c>
      <c r="W464">
        <v>8570</v>
      </c>
      <c r="X464">
        <v>17.8</v>
      </c>
      <c r="Y464">
        <v>11.2</v>
      </c>
      <c r="Z464">
        <v>9609.8799999999992</v>
      </c>
      <c r="AB464">
        <v>30.07</v>
      </c>
      <c r="AC464">
        <v>288969.09000000003</v>
      </c>
      <c r="AD464">
        <v>8422387.1300000008</v>
      </c>
      <c r="AE464">
        <v>275.58999999999997</v>
      </c>
      <c r="AF464">
        <v>2321125669.1599998</v>
      </c>
      <c r="AG464">
        <v>34892.46</v>
      </c>
      <c r="AH464">
        <v>0.1</v>
      </c>
      <c r="AI464">
        <v>2150.5300000000002</v>
      </c>
      <c r="AJ464">
        <v>10.119999999999999</v>
      </c>
      <c r="AK464">
        <v>0</v>
      </c>
      <c r="AL464">
        <v>0.16800000000000001</v>
      </c>
      <c r="AM464">
        <v>14149.61</v>
      </c>
      <c r="AN464">
        <v>314.10000000000002</v>
      </c>
      <c r="AO464">
        <v>586.37</v>
      </c>
      <c r="AP464">
        <v>184178.82</v>
      </c>
      <c r="AQ464">
        <v>524340.51</v>
      </c>
      <c r="AR464" t="s">
        <v>61</v>
      </c>
      <c r="AS464" t="s">
        <v>61</v>
      </c>
      <c r="AT464" t="s">
        <v>62</v>
      </c>
      <c r="AU464" t="s">
        <v>117</v>
      </c>
    </row>
    <row r="465" spans="1:47" x14ac:dyDescent="0.25">
      <c r="A465" t="s">
        <v>1023</v>
      </c>
      <c r="B465">
        <v>2023</v>
      </c>
      <c r="C465">
        <v>10</v>
      </c>
      <c r="D465" t="s">
        <v>119</v>
      </c>
      <c r="E465" s="1">
        <v>45226</v>
      </c>
      <c r="F465" s="1">
        <v>45236</v>
      </c>
      <c r="G465">
        <v>10</v>
      </c>
      <c r="H465">
        <v>14.2</v>
      </c>
      <c r="I465" t="s">
        <v>65</v>
      </c>
      <c r="J465" t="s">
        <v>50</v>
      </c>
      <c r="K465" t="s">
        <v>120</v>
      </c>
      <c r="L465">
        <v>2710.1921000000002</v>
      </c>
      <c r="M465" t="s">
        <v>90</v>
      </c>
      <c r="N465" t="s">
        <v>81</v>
      </c>
      <c r="O465" t="s">
        <v>200</v>
      </c>
      <c r="P465" t="s">
        <v>128</v>
      </c>
      <c r="Q465" t="s">
        <v>71</v>
      </c>
      <c r="R465" t="s">
        <v>1024</v>
      </c>
      <c r="S465" t="s">
        <v>123</v>
      </c>
      <c r="T465" t="s">
        <v>162</v>
      </c>
      <c r="U465" t="s">
        <v>213</v>
      </c>
      <c r="V465">
        <v>79094</v>
      </c>
      <c r="W465">
        <v>49970</v>
      </c>
      <c r="X465">
        <v>23.7</v>
      </c>
      <c r="Y465">
        <v>12.7</v>
      </c>
      <c r="Z465">
        <v>64514.75</v>
      </c>
      <c r="AB465">
        <v>17.510000000000002</v>
      </c>
      <c r="AC465">
        <v>1129653.27</v>
      </c>
      <c r="AD465">
        <v>22065334.789999999</v>
      </c>
      <c r="AE465">
        <v>287.8</v>
      </c>
      <c r="AF465">
        <v>6350403352.5600004</v>
      </c>
      <c r="AG465">
        <v>74357.710000000006</v>
      </c>
      <c r="AH465">
        <v>0</v>
      </c>
      <c r="AI465">
        <v>0</v>
      </c>
      <c r="AJ465">
        <v>11.62</v>
      </c>
      <c r="AK465">
        <v>0</v>
      </c>
      <c r="AL465">
        <v>0.23899999999999999</v>
      </c>
      <c r="AM465">
        <v>52736.15</v>
      </c>
      <c r="AN465">
        <v>225.5</v>
      </c>
      <c r="AO465">
        <v>553.16</v>
      </c>
      <c r="AP465">
        <v>124737.58</v>
      </c>
      <c r="AQ465">
        <v>1381484.71</v>
      </c>
      <c r="AR465" t="s">
        <v>61</v>
      </c>
      <c r="AS465" t="s">
        <v>124</v>
      </c>
      <c r="AT465" t="s">
        <v>62</v>
      </c>
      <c r="AU465" t="s">
        <v>63</v>
      </c>
    </row>
    <row r="466" spans="1:47" x14ac:dyDescent="0.25">
      <c r="A466" t="s">
        <v>1025</v>
      </c>
      <c r="B466">
        <v>2021</v>
      </c>
      <c r="C466">
        <v>5</v>
      </c>
      <c r="D466" t="s">
        <v>77</v>
      </c>
      <c r="E466" s="1">
        <v>44341</v>
      </c>
      <c r="F466" s="1">
        <v>44362</v>
      </c>
      <c r="G466">
        <v>21</v>
      </c>
      <c r="H466">
        <v>1.8</v>
      </c>
      <c r="I466" t="s">
        <v>49</v>
      </c>
      <c r="J466" t="s">
        <v>66</v>
      </c>
      <c r="K466" t="s">
        <v>391</v>
      </c>
      <c r="L466">
        <v>9999.99</v>
      </c>
      <c r="M466" t="s">
        <v>114</v>
      </c>
      <c r="N466" t="s">
        <v>53</v>
      </c>
      <c r="O466" t="s">
        <v>91</v>
      </c>
      <c r="P466" t="s">
        <v>131</v>
      </c>
      <c r="Q466" t="s">
        <v>128</v>
      </c>
      <c r="R466" t="s">
        <v>1026</v>
      </c>
      <c r="S466" t="s">
        <v>130</v>
      </c>
      <c r="T466" t="s">
        <v>187</v>
      </c>
      <c r="U466" t="s">
        <v>181</v>
      </c>
      <c r="V466">
        <v>84295</v>
      </c>
      <c r="W466">
        <v>60197</v>
      </c>
      <c r="X466">
        <v>2.2999999999999998</v>
      </c>
      <c r="Y466">
        <v>10.9</v>
      </c>
      <c r="Z466">
        <v>65857.53</v>
      </c>
      <c r="AB466">
        <v>38.75</v>
      </c>
      <c r="AC466">
        <v>2551979.29</v>
      </c>
      <c r="AD466">
        <v>38261907.780000001</v>
      </c>
      <c r="AE466">
        <v>171.64</v>
      </c>
      <c r="AF466">
        <v>6567273851.3599997</v>
      </c>
      <c r="AG466">
        <v>41645.97</v>
      </c>
      <c r="AH466">
        <v>0.5</v>
      </c>
      <c r="AI466">
        <v>16070.34</v>
      </c>
      <c r="AJ466">
        <v>9.18</v>
      </c>
      <c r="AK466">
        <v>3512443.13</v>
      </c>
      <c r="AL466">
        <v>0.21299999999999999</v>
      </c>
      <c r="AM466">
        <v>81497.86</v>
      </c>
      <c r="AN466">
        <v>941.9</v>
      </c>
      <c r="AO466">
        <v>353.34</v>
      </c>
      <c r="AP466">
        <v>332810.95</v>
      </c>
      <c r="AQ466">
        <v>3024004.41</v>
      </c>
      <c r="AR466" t="s">
        <v>61</v>
      </c>
      <c r="AS466" t="s">
        <v>61</v>
      </c>
      <c r="AT466" t="s">
        <v>62</v>
      </c>
      <c r="AU466" t="s">
        <v>63</v>
      </c>
    </row>
    <row r="467" spans="1:47" x14ac:dyDescent="0.25">
      <c r="A467" t="s">
        <v>1027</v>
      </c>
      <c r="B467">
        <v>2021</v>
      </c>
      <c r="C467">
        <v>7</v>
      </c>
      <c r="D467" t="s">
        <v>89</v>
      </c>
      <c r="E467" s="1">
        <v>44404</v>
      </c>
      <c r="F467" s="1">
        <v>44421</v>
      </c>
      <c r="G467">
        <v>17</v>
      </c>
      <c r="H467">
        <v>11.7</v>
      </c>
      <c r="I467" t="s">
        <v>65</v>
      </c>
      <c r="J467" t="s">
        <v>50</v>
      </c>
      <c r="K467" t="s">
        <v>139</v>
      </c>
      <c r="L467">
        <v>2710.1210999999998</v>
      </c>
      <c r="M467" t="s">
        <v>90</v>
      </c>
      <c r="N467" t="s">
        <v>69</v>
      </c>
      <c r="O467" t="s">
        <v>54</v>
      </c>
      <c r="P467" t="s">
        <v>100</v>
      </c>
      <c r="Q467" t="s">
        <v>140</v>
      </c>
      <c r="R467" t="s">
        <v>1028</v>
      </c>
      <c r="S467" t="s">
        <v>142</v>
      </c>
      <c r="T467" t="s">
        <v>187</v>
      </c>
      <c r="U467" t="s">
        <v>166</v>
      </c>
      <c r="V467">
        <v>31685</v>
      </c>
      <c r="W467">
        <v>18188</v>
      </c>
      <c r="X467">
        <v>1</v>
      </c>
      <c r="Y467">
        <v>14.4</v>
      </c>
      <c r="Z467">
        <v>27586.959999999999</v>
      </c>
      <c r="AB467">
        <v>31.17</v>
      </c>
      <c r="AC467">
        <v>859885.54</v>
      </c>
      <c r="AD467">
        <v>26013123.93</v>
      </c>
      <c r="AE467">
        <v>174.17</v>
      </c>
      <c r="AF467">
        <v>4530705794.8900003</v>
      </c>
      <c r="AG467">
        <v>180791.71</v>
      </c>
      <c r="AH467">
        <v>3.2</v>
      </c>
      <c r="AI467">
        <v>83641.73</v>
      </c>
      <c r="AJ467">
        <v>16.88</v>
      </c>
      <c r="AK467">
        <v>0</v>
      </c>
      <c r="AL467">
        <v>0.17499999999999999</v>
      </c>
      <c r="AM467">
        <v>45522.97</v>
      </c>
      <c r="AN467">
        <v>609.9</v>
      </c>
      <c r="AO467">
        <v>379.67</v>
      </c>
      <c r="AP467">
        <v>231560.73</v>
      </c>
      <c r="AQ467">
        <v>1401402.68</v>
      </c>
      <c r="AR467" t="s">
        <v>61</v>
      </c>
      <c r="AS467" t="s">
        <v>61</v>
      </c>
      <c r="AT467" t="s">
        <v>62</v>
      </c>
      <c r="AU467" t="s">
        <v>63</v>
      </c>
    </row>
    <row r="468" spans="1:47" x14ac:dyDescent="0.25">
      <c r="A468" t="s">
        <v>1029</v>
      </c>
      <c r="B468">
        <v>2025</v>
      </c>
      <c r="C468">
        <v>5</v>
      </c>
      <c r="D468" t="s">
        <v>77</v>
      </c>
      <c r="E468" s="1">
        <v>45781</v>
      </c>
      <c r="F468" s="1">
        <v>45792</v>
      </c>
      <c r="G468">
        <v>11</v>
      </c>
      <c r="H468">
        <v>14.4</v>
      </c>
      <c r="I468" t="s">
        <v>65</v>
      </c>
      <c r="J468" t="s">
        <v>50</v>
      </c>
      <c r="K468" t="s">
        <v>145</v>
      </c>
      <c r="L468">
        <v>2710.19</v>
      </c>
      <c r="M468" t="s">
        <v>114</v>
      </c>
      <c r="N468" t="s">
        <v>69</v>
      </c>
      <c r="O468" t="s">
        <v>99</v>
      </c>
      <c r="P468" t="s">
        <v>82</v>
      </c>
      <c r="Q468" t="s">
        <v>154</v>
      </c>
      <c r="R468" t="s">
        <v>334</v>
      </c>
      <c r="S468" t="s">
        <v>123</v>
      </c>
      <c r="T468" t="s">
        <v>59</v>
      </c>
      <c r="U468" t="s">
        <v>103</v>
      </c>
      <c r="V468">
        <v>34227</v>
      </c>
      <c r="W468">
        <v>21016</v>
      </c>
      <c r="X468">
        <v>22.7</v>
      </c>
      <c r="Y468">
        <v>12</v>
      </c>
      <c r="Z468">
        <v>28640.73</v>
      </c>
      <c r="AB468">
        <v>48.6</v>
      </c>
      <c r="AC468">
        <v>1391939.48</v>
      </c>
      <c r="AD468">
        <v>27278004.07</v>
      </c>
      <c r="AE468">
        <v>283.95</v>
      </c>
      <c r="AF468">
        <v>7745589255.6800003</v>
      </c>
      <c r="AG468">
        <v>42625.95</v>
      </c>
      <c r="AH468">
        <v>1.9</v>
      </c>
      <c r="AI468">
        <v>24263.8</v>
      </c>
      <c r="AJ468">
        <v>4.7</v>
      </c>
      <c r="AK468">
        <v>0</v>
      </c>
      <c r="AL468">
        <v>0.23699999999999999</v>
      </c>
      <c r="AM468">
        <v>64648.87</v>
      </c>
      <c r="AN468">
        <v>257.89999999999998</v>
      </c>
      <c r="AO468">
        <v>475.27</v>
      </c>
      <c r="AP468">
        <v>122572.13</v>
      </c>
      <c r="AQ468">
        <v>1646050.23</v>
      </c>
      <c r="AR468" t="s">
        <v>61</v>
      </c>
      <c r="AS468" t="s">
        <v>61</v>
      </c>
      <c r="AT468" t="s">
        <v>62</v>
      </c>
      <c r="AU468" t="s">
        <v>63</v>
      </c>
    </row>
    <row r="469" spans="1:47" x14ac:dyDescent="0.25">
      <c r="A469" t="s">
        <v>1030</v>
      </c>
      <c r="B469">
        <v>2024</v>
      </c>
      <c r="C469">
        <v>9</v>
      </c>
      <c r="D469" t="s">
        <v>89</v>
      </c>
      <c r="E469" s="1">
        <v>45538</v>
      </c>
      <c r="F469" s="1">
        <v>45550</v>
      </c>
      <c r="G469">
        <v>12</v>
      </c>
      <c r="H469">
        <v>18.2</v>
      </c>
      <c r="I469" t="s">
        <v>65</v>
      </c>
      <c r="J469" t="s">
        <v>78</v>
      </c>
      <c r="K469" t="s">
        <v>158</v>
      </c>
      <c r="L469">
        <v>1006.3</v>
      </c>
      <c r="M469" t="s">
        <v>80</v>
      </c>
      <c r="N469" t="s">
        <v>69</v>
      </c>
      <c r="O469" t="s">
        <v>189</v>
      </c>
      <c r="P469" t="s">
        <v>56</v>
      </c>
      <c r="Q469" t="s">
        <v>127</v>
      </c>
      <c r="R469" t="s">
        <v>753</v>
      </c>
      <c r="S469" t="s">
        <v>161</v>
      </c>
      <c r="T469" t="s">
        <v>131</v>
      </c>
      <c r="U469" t="s">
        <v>60</v>
      </c>
      <c r="V469">
        <v>22962</v>
      </c>
      <c r="W469">
        <v>14640</v>
      </c>
      <c r="X469">
        <v>24.3</v>
      </c>
      <c r="Y469">
        <v>14.1</v>
      </c>
      <c r="Z469">
        <v>18576.82</v>
      </c>
      <c r="AB469">
        <v>41.76</v>
      </c>
      <c r="AC469">
        <v>775768</v>
      </c>
      <c r="AD469">
        <v>12213701.85</v>
      </c>
      <c r="AE469">
        <v>275.45</v>
      </c>
      <c r="AF469">
        <v>3364264174.5799999</v>
      </c>
      <c r="AG469">
        <v>120375.84</v>
      </c>
      <c r="AH469">
        <v>0</v>
      </c>
      <c r="AI469">
        <v>0</v>
      </c>
      <c r="AJ469">
        <v>14.15</v>
      </c>
      <c r="AK469">
        <v>0</v>
      </c>
      <c r="AL469">
        <v>9.7000000000000003E-2</v>
      </c>
      <c r="AM469">
        <v>11847.29</v>
      </c>
      <c r="AN469">
        <v>426.4</v>
      </c>
      <c r="AO469">
        <v>610.24</v>
      </c>
      <c r="AP469">
        <v>260206.34</v>
      </c>
      <c r="AQ469">
        <v>1168197.47</v>
      </c>
      <c r="AR469" t="s">
        <v>61</v>
      </c>
      <c r="AS469" t="s">
        <v>61</v>
      </c>
      <c r="AT469" t="s">
        <v>62</v>
      </c>
      <c r="AU469" t="s">
        <v>63</v>
      </c>
    </row>
    <row r="470" spans="1:47" x14ac:dyDescent="0.25">
      <c r="A470" t="s">
        <v>1031</v>
      </c>
      <c r="B470">
        <v>2024</v>
      </c>
      <c r="C470">
        <v>2</v>
      </c>
      <c r="D470" t="s">
        <v>48</v>
      </c>
      <c r="E470" s="1">
        <v>45343</v>
      </c>
      <c r="F470" s="1">
        <v>45351</v>
      </c>
      <c r="G470">
        <v>8</v>
      </c>
      <c r="H470">
        <v>13.5</v>
      </c>
      <c r="I470" t="s">
        <v>49</v>
      </c>
      <c r="J470" t="s">
        <v>50</v>
      </c>
      <c r="K470" t="s">
        <v>223</v>
      </c>
      <c r="L470">
        <v>2710.1109999999999</v>
      </c>
      <c r="M470" t="s">
        <v>98</v>
      </c>
      <c r="N470" t="s">
        <v>168</v>
      </c>
      <c r="O470" t="s">
        <v>200</v>
      </c>
      <c r="P470" t="s">
        <v>230</v>
      </c>
      <c r="Q470" t="s">
        <v>92</v>
      </c>
      <c r="R470" t="s">
        <v>1032</v>
      </c>
      <c r="S470" t="s">
        <v>186</v>
      </c>
      <c r="T470" t="s">
        <v>95</v>
      </c>
      <c r="U470" t="s">
        <v>213</v>
      </c>
      <c r="V470">
        <v>137966</v>
      </c>
      <c r="W470">
        <v>84893</v>
      </c>
      <c r="X470">
        <v>2.1</v>
      </c>
      <c r="Y470">
        <v>12.7</v>
      </c>
      <c r="Z470">
        <v>113381.24</v>
      </c>
      <c r="AB470">
        <v>26.53</v>
      </c>
      <c r="AC470">
        <v>3008004.3</v>
      </c>
      <c r="AD470">
        <v>125973360.51000001</v>
      </c>
      <c r="AE470">
        <v>280.51</v>
      </c>
      <c r="AF470">
        <v>35336787356.660004</v>
      </c>
      <c r="AG470">
        <v>129822.16</v>
      </c>
      <c r="AH470">
        <v>0</v>
      </c>
      <c r="AI470">
        <v>0</v>
      </c>
      <c r="AJ470">
        <v>1.41</v>
      </c>
      <c r="AK470">
        <v>1776224.38</v>
      </c>
      <c r="AL470">
        <v>5.7000000000000002E-2</v>
      </c>
      <c r="AM470">
        <v>71804.820000000007</v>
      </c>
      <c r="AN470">
        <v>226.5</v>
      </c>
      <c r="AO470">
        <v>525.32000000000005</v>
      </c>
      <c r="AP470">
        <v>118984.98</v>
      </c>
      <c r="AQ470">
        <v>3328616.26</v>
      </c>
      <c r="AR470" t="s">
        <v>61</v>
      </c>
      <c r="AS470" t="s">
        <v>61</v>
      </c>
      <c r="AT470" t="s">
        <v>62</v>
      </c>
      <c r="AU470" t="s">
        <v>63</v>
      </c>
    </row>
    <row r="471" spans="1:47" x14ac:dyDescent="0.25">
      <c r="A471" t="s">
        <v>1033</v>
      </c>
      <c r="B471">
        <v>2021</v>
      </c>
      <c r="C471">
        <v>8</v>
      </c>
      <c r="D471" t="s">
        <v>89</v>
      </c>
      <c r="E471" s="1">
        <v>44416</v>
      </c>
      <c r="F471" s="1">
        <v>44427</v>
      </c>
      <c r="G471">
        <v>11</v>
      </c>
      <c r="H471">
        <v>2.5</v>
      </c>
      <c r="I471" t="s">
        <v>49</v>
      </c>
      <c r="J471" t="s">
        <v>112</v>
      </c>
      <c r="K471" t="s">
        <v>343</v>
      </c>
      <c r="L471">
        <v>2523.1</v>
      </c>
      <c r="M471" t="s">
        <v>80</v>
      </c>
      <c r="N471" t="s">
        <v>81</v>
      </c>
      <c r="O471" t="s">
        <v>189</v>
      </c>
      <c r="P471" t="s">
        <v>164</v>
      </c>
      <c r="Q471" t="s">
        <v>92</v>
      </c>
      <c r="R471" t="s">
        <v>755</v>
      </c>
      <c r="S471" t="s">
        <v>130</v>
      </c>
      <c r="T471" t="s">
        <v>162</v>
      </c>
      <c r="U471" t="s">
        <v>87</v>
      </c>
      <c r="V471">
        <v>69338</v>
      </c>
      <c r="W471">
        <v>40180</v>
      </c>
      <c r="X471">
        <v>2.7</v>
      </c>
      <c r="Y471">
        <v>14.5</v>
      </c>
      <c r="Z471">
        <v>57880.800000000003</v>
      </c>
      <c r="AB471">
        <v>17.440000000000001</v>
      </c>
      <c r="AC471">
        <v>1009441.15</v>
      </c>
      <c r="AD471">
        <v>53263648.579999998</v>
      </c>
      <c r="AE471">
        <v>170.15</v>
      </c>
      <c r="AF471">
        <v>9062809805.8899994</v>
      </c>
      <c r="AG471">
        <v>62036.24</v>
      </c>
      <c r="AH471">
        <v>2</v>
      </c>
      <c r="AI471">
        <v>33257.83</v>
      </c>
      <c r="AJ471">
        <v>20.309999999999999</v>
      </c>
      <c r="AK471">
        <v>10817847.029999999</v>
      </c>
      <c r="AL471">
        <v>0.27600000000000002</v>
      </c>
      <c r="AM471">
        <v>147007.67000000001</v>
      </c>
      <c r="AN471">
        <v>480.2</v>
      </c>
      <c r="AO471">
        <v>617.75</v>
      </c>
      <c r="AP471">
        <v>296643.55</v>
      </c>
      <c r="AQ471">
        <v>1548386.44</v>
      </c>
      <c r="AR471" t="s">
        <v>61</v>
      </c>
      <c r="AS471" t="s">
        <v>61</v>
      </c>
      <c r="AT471" t="s">
        <v>62</v>
      </c>
      <c r="AU471" t="s">
        <v>63</v>
      </c>
    </row>
    <row r="472" spans="1:47" x14ac:dyDescent="0.25">
      <c r="A472" t="s">
        <v>1034</v>
      </c>
      <c r="B472">
        <v>2024</v>
      </c>
      <c r="C472">
        <v>3</v>
      </c>
      <c r="D472" t="s">
        <v>48</v>
      </c>
      <c r="E472" s="1">
        <v>45376</v>
      </c>
      <c r="F472" s="1">
        <v>45403</v>
      </c>
      <c r="G472">
        <v>27</v>
      </c>
      <c r="H472">
        <v>7.8</v>
      </c>
      <c r="I472" t="s">
        <v>65</v>
      </c>
      <c r="J472" t="s">
        <v>66</v>
      </c>
      <c r="K472" t="s">
        <v>251</v>
      </c>
      <c r="L472">
        <v>8543.7000000000007</v>
      </c>
      <c r="M472" t="s">
        <v>80</v>
      </c>
      <c r="N472" t="s">
        <v>53</v>
      </c>
      <c r="O472" t="s">
        <v>99</v>
      </c>
      <c r="P472" t="s">
        <v>56</v>
      </c>
      <c r="Q472" t="s">
        <v>108</v>
      </c>
      <c r="R472" t="s">
        <v>1035</v>
      </c>
      <c r="S472" t="s">
        <v>156</v>
      </c>
      <c r="T472" t="s">
        <v>131</v>
      </c>
      <c r="U472" t="s">
        <v>132</v>
      </c>
      <c r="V472">
        <v>17603</v>
      </c>
      <c r="W472">
        <v>12747</v>
      </c>
      <c r="X472">
        <v>17.600000000000001</v>
      </c>
      <c r="Y472">
        <v>15.3</v>
      </c>
      <c r="Z472">
        <v>14539.84</v>
      </c>
      <c r="AA472">
        <v>1038</v>
      </c>
      <c r="AB472">
        <v>2997.57</v>
      </c>
      <c r="AC472">
        <v>3111477.66</v>
      </c>
      <c r="AD472">
        <v>13974531.02</v>
      </c>
      <c r="AE472">
        <v>279.20999999999998</v>
      </c>
      <c r="AF472">
        <v>3901828806.0900002</v>
      </c>
      <c r="AG472">
        <v>197801.26</v>
      </c>
      <c r="AH472">
        <v>0</v>
      </c>
      <c r="AI472">
        <v>0</v>
      </c>
      <c r="AJ472">
        <v>19.239999999999998</v>
      </c>
      <c r="AK472">
        <v>0</v>
      </c>
      <c r="AL472">
        <v>0.218</v>
      </c>
      <c r="AM472">
        <v>30464.48</v>
      </c>
      <c r="AN472">
        <v>975</v>
      </c>
      <c r="AO472">
        <v>557.04999999999995</v>
      </c>
      <c r="AP472">
        <v>543123.75</v>
      </c>
      <c r="AQ472">
        <v>3882867.15</v>
      </c>
      <c r="AR472" t="s">
        <v>61</v>
      </c>
      <c r="AS472" t="s">
        <v>61</v>
      </c>
      <c r="AT472" t="s">
        <v>62</v>
      </c>
      <c r="AU472" t="s">
        <v>63</v>
      </c>
    </row>
    <row r="473" spans="1:47" x14ac:dyDescent="0.25">
      <c r="A473" t="s">
        <v>1036</v>
      </c>
      <c r="B473">
        <v>2024</v>
      </c>
      <c r="C473">
        <v>6</v>
      </c>
      <c r="D473" t="s">
        <v>77</v>
      </c>
      <c r="E473" s="1">
        <v>45450</v>
      </c>
      <c r="F473" s="1">
        <v>45472</v>
      </c>
      <c r="G473">
        <v>22</v>
      </c>
      <c r="H473">
        <v>2.9</v>
      </c>
      <c r="I473" t="s">
        <v>65</v>
      </c>
      <c r="J473" t="s">
        <v>66</v>
      </c>
      <c r="K473" t="s">
        <v>245</v>
      </c>
      <c r="L473">
        <v>8905.9</v>
      </c>
      <c r="M473" t="s">
        <v>80</v>
      </c>
      <c r="N473" t="s">
        <v>168</v>
      </c>
      <c r="O473" t="s">
        <v>91</v>
      </c>
      <c r="P473" t="s">
        <v>128</v>
      </c>
      <c r="Q473" t="s">
        <v>204</v>
      </c>
      <c r="R473" t="s">
        <v>923</v>
      </c>
      <c r="S473" t="s">
        <v>137</v>
      </c>
      <c r="T473" t="s">
        <v>86</v>
      </c>
      <c r="U473" t="s">
        <v>75</v>
      </c>
      <c r="V473">
        <v>11248</v>
      </c>
      <c r="W473">
        <v>7271</v>
      </c>
      <c r="X473">
        <v>15.8</v>
      </c>
      <c r="Y473">
        <v>11.9</v>
      </c>
      <c r="Z473">
        <v>9512.4</v>
      </c>
      <c r="AB473">
        <v>36.729999999999997</v>
      </c>
      <c r="AC473">
        <v>349390.45</v>
      </c>
      <c r="AD473">
        <v>11112575.93</v>
      </c>
      <c r="AE473">
        <v>273.74</v>
      </c>
      <c r="AF473">
        <v>3041956535.0799999</v>
      </c>
      <c r="AG473">
        <v>27557.13</v>
      </c>
      <c r="AH473">
        <v>0.5</v>
      </c>
      <c r="AI473">
        <v>16656.93</v>
      </c>
      <c r="AJ473">
        <v>19.2</v>
      </c>
      <c r="AK473">
        <v>0</v>
      </c>
      <c r="AL473">
        <v>0.27400000000000002</v>
      </c>
      <c r="AM473">
        <v>30448.46</v>
      </c>
      <c r="AN473">
        <v>599.5</v>
      </c>
      <c r="AO473">
        <v>685.14</v>
      </c>
      <c r="AP473">
        <v>410741.43</v>
      </c>
      <c r="AQ473">
        <v>834794.4</v>
      </c>
      <c r="AR473" t="s">
        <v>61</v>
      </c>
      <c r="AS473" t="s">
        <v>61</v>
      </c>
      <c r="AT473" t="s">
        <v>62</v>
      </c>
      <c r="AU473" t="s">
        <v>63</v>
      </c>
    </row>
    <row r="474" spans="1:47" x14ac:dyDescent="0.25">
      <c r="A474" t="s">
        <v>1037</v>
      </c>
      <c r="B474">
        <v>2026</v>
      </c>
      <c r="C474">
        <v>1</v>
      </c>
      <c r="D474" t="s">
        <v>48</v>
      </c>
      <c r="E474" s="1">
        <v>46050</v>
      </c>
      <c r="F474" s="1">
        <v>46056</v>
      </c>
      <c r="G474">
        <v>6</v>
      </c>
      <c r="H474">
        <v>16</v>
      </c>
      <c r="I474" t="s">
        <v>49</v>
      </c>
      <c r="J474" t="s">
        <v>50</v>
      </c>
      <c r="K474" t="s">
        <v>51</v>
      </c>
      <c r="L474">
        <v>2709</v>
      </c>
      <c r="M474" t="s">
        <v>114</v>
      </c>
      <c r="N474" t="s">
        <v>106</v>
      </c>
      <c r="O474" t="s">
        <v>99</v>
      </c>
      <c r="P474" t="s">
        <v>164</v>
      </c>
      <c r="Q474" t="s">
        <v>100</v>
      </c>
      <c r="R474" t="s">
        <v>303</v>
      </c>
      <c r="S474" t="s">
        <v>58</v>
      </c>
      <c r="T474" t="s">
        <v>102</v>
      </c>
      <c r="U474" t="s">
        <v>75</v>
      </c>
      <c r="V474">
        <v>182728</v>
      </c>
      <c r="W474">
        <v>136924</v>
      </c>
      <c r="X474">
        <v>7.7</v>
      </c>
      <c r="Y474">
        <v>10.3</v>
      </c>
      <c r="Z474">
        <v>160853.59</v>
      </c>
      <c r="AB474">
        <v>31.79</v>
      </c>
      <c r="AC474">
        <v>5113535.63</v>
      </c>
      <c r="AD474">
        <v>10106431.060000001</v>
      </c>
      <c r="AE474">
        <v>282.93</v>
      </c>
      <c r="AF474">
        <v>2859412539.8099999</v>
      </c>
      <c r="AG474">
        <v>234958.63</v>
      </c>
      <c r="AH474">
        <v>0</v>
      </c>
      <c r="AI474">
        <v>0</v>
      </c>
      <c r="AJ474">
        <v>16.12</v>
      </c>
      <c r="AK474">
        <v>1629156.69</v>
      </c>
      <c r="AL474">
        <v>0.157</v>
      </c>
      <c r="AM474">
        <v>15867.1</v>
      </c>
      <c r="AN474">
        <v>97.5</v>
      </c>
      <c r="AO474">
        <v>571.66999999999996</v>
      </c>
      <c r="AP474">
        <v>55737.82</v>
      </c>
      <c r="AQ474">
        <v>5420099.1799999997</v>
      </c>
      <c r="AR474" t="s">
        <v>61</v>
      </c>
      <c r="AS474" t="s">
        <v>61</v>
      </c>
      <c r="AT474" t="s">
        <v>62</v>
      </c>
      <c r="AU474" t="s">
        <v>63</v>
      </c>
    </row>
    <row r="475" spans="1:47" x14ac:dyDescent="0.25">
      <c r="A475" t="s">
        <v>1038</v>
      </c>
      <c r="B475">
        <v>2025</v>
      </c>
      <c r="C475">
        <v>12</v>
      </c>
      <c r="D475" t="s">
        <v>119</v>
      </c>
      <c r="E475" s="1">
        <v>46016</v>
      </c>
      <c r="F475" s="1">
        <v>46047</v>
      </c>
      <c r="G475">
        <v>31</v>
      </c>
      <c r="H475">
        <v>5.5</v>
      </c>
      <c r="I475" t="s">
        <v>49</v>
      </c>
      <c r="J475" t="s">
        <v>66</v>
      </c>
      <c r="K475" t="s">
        <v>245</v>
      </c>
      <c r="L475">
        <v>8905.9</v>
      </c>
      <c r="M475" t="s">
        <v>98</v>
      </c>
      <c r="N475" t="s">
        <v>53</v>
      </c>
      <c r="O475" t="s">
        <v>200</v>
      </c>
      <c r="P475" t="s">
        <v>257</v>
      </c>
      <c r="Q475" t="s">
        <v>92</v>
      </c>
      <c r="R475" t="s">
        <v>231</v>
      </c>
      <c r="S475" t="s">
        <v>137</v>
      </c>
      <c r="T475" t="s">
        <v>131</v>
      </c>
      <c r="U475" t="s">
        <v>87</v>
      </c>
      <c r="V475">
        <v>13833</v>
      </c>
      <c r="W475">
        <v>10247</v>
      </c>
      <c r="X475">
        <v>2.7</v>
      </c>
      <c r="Y475">
        <v>15.9</v>
      </c>
      <c r="Z475">
        <v>11906.43</v>
      </c>
      <c r="AB475">
        <v>29.73</v>
      </c>
      <c r="AC475">
        <v>353978.16</v>
      </c>
      <c r="AD475">
        <v>12581643.65</v>
      </c>
      <c r="AE475">
        <v>275.33</v>
      </c>
      <c r="AF475">
        <v>3464103946.1500001</v>
      </c>
      <c r="AG475">
        <v>101186.74</v>
      </c>
      <c r="AH475">
        <v>3.1</v>
      </c>
      <c r="AI475">
        <v>44642.79</v>
      </c>
      <c r="AJ475">
        <v>23.06</v>
      </c>
      <c r="AK475">
        <v>2901327.03</v>
      </c>
      <c r="AL475">
        <v>0.17799999999999999</v>
      </c>
      <c r="AM475">
        <v>22395.33</v>
      </c>
      <c r="AN475">
        <v>1152</v>
      </c>
      <c r="AO475">
        <v>722.33</v>
      </c>
      <c r="AP475">
        <v>832124.16</v>
      </c>
      <c r="AQ475">
        <v>1354327.18</v>
      </c>
      <c r="AR475" t="s">
        <v>61</v>
      </c>
      <c r="AS475" t="s">
        <v>61</v>
      </c>
      <c r="AT475" t="s">
        <v>62</v>
      </c>
      <c r="AU475" t="s">
        <v>63</v>
      </c>
    </row>
    <row r="476" spans="1:47" x14ac:dyDescent="0.25">
      <c r="A476" t="s">
        <v>1039</v>
      </c>
      <c r="B476">
        <v>2021</v>
      </c>
      <c r="C476">
        <v>2</v>
      </c>
      <c r="D476" t="s">
        <v>48</v>
      </c>
      <c r="E476" s="1">
        <v>44237</v>
      </c>
      <c r="F476" s="1">
        <v>44261</v>
      </c>
      <c r="G476">
        <v>24</v>
      </c>
      <c r="H476">
        <v>17.2</v>
      </c>
      <c r="I476" t="s">
        <v>49</v>
      </c>
      <c r="J476" t="s">
        <v>112</v>
      </c>
      <c r="K476" t="s">
        <v>199</v>
      </c>
      <c r="L476">
        <v>7204.49</v>
      </c>
      <c r="M476" t="s">
        <v>68</v>
      </c>
      <c r="N476" t="s">
        <v>53</v>
      </c>
      <c r="O476" t="s">
        <v>200</v>
      </c>
      <c r="P476" t="s">
        <v>174</v>
      </c>
      <c r="Q476" t="s">
        <v>70</v>
      </c>
      <c r="R476" t="s">
        <v>341</v>
      </c>
      <c r="S476" t="s">
        <v>161</v>
      </c>
      <c r="T476" t="s">
        <v>162</v>
      </c>
      <c r="U476" t="s">
        <v>96</v>
      </c>
      <c r="V476">
        <v>17854</v>
      </c>
      <c r="W476">
        <v>9822</v>
      </c>
      <c r="X476">
        <v>4.4000000000000004</v>
      </c>
      <c r="Y476">
        <v>15.5</v>
      </c>
      <c r="Z476">
        <v>15106.98</v>
      </c>
      <c r="AB476">
        <v>36.69</v>
      </c>
      <c r="AC476">
        <v>554275.1</v>
      </c>
      <c r="AD476">
        <v>16810292</v>
      </c>
      <c r="AE476">
        <v>166.4</v>
      </c>
      <c r="AF476">
        <v>2797232588.8000002</v>
      </c>
      <c r="AG476">
        <v>37589.58</v>
      </c>
      <c r="AH476">
        <v>1.6</v>
      </c>
      <c r="AI476">
        <v>36231.1</v>
      </c>
      <c r="AJ476">
        <v>2.19</v>
      </c>
      <c r="AK476">
        <v>368145.39</v>
      </c>
      <c r="AL476">
        <v>0.24</v>
      </c>
      <c r="AM476">
        <v>40344.699999999997</v>
      </c>
      <c r="AN476">
        <v>560.29999999999995</v>
      </c>
      <c r="AO476">
        <v>616.11</v>
      </c>
      <c r="AP476">
        <v>345206.43</v>
      </c>
      <c r="AQ476">
        <v>1013646.91</v>
      </c>
      <c r="AR476" t="s">
        <v>61</v>
      </c>
      <c r="AS476" t="s">
        <v>61</v>
      </c>
      <c r="AT476" t="s">
        <v>62</v>
      </c>
      <c r="AU476" t="s">
        <v>63</v>
      </c>
    </row>
    <row r="477" spans="1:47" x14ac:dyDescent="0.25">
      <c r="A477" t="s">
        <v>1040</v>
      </c>
      <c r="B477">
        <v>2024</v>
      </c>
      <c r="C477">
        <v>5</v>
      </c>
      <c r="D477" t="s">
        <v>77</v>
      </c>
      <c r="E477" s="1">
        <v>45428</v>
      </c>
      <c r="F477" s="1">
        <v>45436</v>
      </c>
      <c r="G477">
        <v>8</v>
      </c>
      <c r="H477">
        <v>7.1</v>
      </c>
      <c r="I477" t="s">
        <v>49</v>
      </c>
      <c r="J477" t="s">
        <v>50</v>
      </c>
      <c r="K477" t="s">
        <v>51</v>
      </c>
      <c r="L477">
        <v>2709</v>
      </c>
      <c r="M477" t="s">
        <v>98</v>
      </c>
      <c r="N477" t="s">
        <v>106</v>
      </c>
      <c r="O477" t="s">
        <v>189</v>
      </c>
      <c r="P477" t="s">
        <v>257</v>
      </c>
      <c r="Q477" t="s">
        <v>56</v>
      </c>
      <c r="R477" t="s">
        <v>1041</v>
      </c>
      <c r="S477" t="s">
        <v>170</v>
      </c>
      <c r="T477" t="s">
        <v>162</v>
      </c>
      <c r="U477" t="s">
        <v>166</v>
      </c>
      <c r="V477">
        <v>77657</v>
      </c>
      <c r="W477">
        <v>54230</v>
      </c>
      <c r="X477">
        <v>5.0999999999999996</v>
      </c>
      <c r="Y477">
        <v>14.1</v>
      </c>
      <c r="Z477">
        <v>64721.91</v>
      </c>
      <c r="AB477">
        <v>24.3</v>
      </c>
      <c r="AC477">
        <v>1572742.41</v>
      </c>
      <c r="AD477">
        <v>3766815.16</v>
      </c>
      <c r="AE477">
        <v>280.36</v>
      </c>
      <c r="AF477">
        <v>1056064298.26</v>
      </c>
      <c r="AG477">
        <v>85789.35</v>
      </c>
      <c r="AH477">
        <v>0.3</v>
      </c>
      <c r="AI477">
        <v>6153.47</v>
      </c>
      <c r="AJ477">
        <v>16.559999999999999</v>
      </c>
      <c r="AK477">
        <v>623784.59</v>
      </c>
      <c r="AL477">
        <v>9.7000000000000003E-2</v>
      </c>
      <c r="AM477">
        <v>3653.81</v>
      </c>
      <c r="AN477">
        <v>161</v>
      </c>
      <c r="AO477">
        <v>520.14</v>
      </c>
      <c r="AP477">
        <v>83742.539999999994</v>
      </c>
      <c r="AQ477">
        <v>1752081.58</v>
      </c>
      <c r="AR477" t="s">
        <v>61</v>
      </c>
      <c r="AS477" t="s">
        <v>61</v>
      </c>
      <c r="AT477" t="s">
        <v>62</v>
      </c>
      <c r="AU477" t="s">
        <v>63</v>
      </c>
    </row>
    <row r="478" spans="1:47" x14ac:dyDescent="0.25">
      <c r="A478" t="s">
        <v>1042</v>
      </c>
      <c r="B478">
        <v>2020</v>
      </c>
      <c r="C478">
        <v>9</v>
      </c>
      <c r="D478" t="s">
        <v>89</v>
      </c>
      <c r="E478" s="1">
        <v>44079</v>
      </c>
      <c r="F478" s="1">
        <v>44096</v>
      </c>
      <c r="G478">
        <v>17</v>
      </c>
      <c r="H478">
        <v>13.5</v>
      </c>
      <c r="I478" t="s">
        <v>49</v>
      </c>
      <c r="J478" t="s">
        <v>112</v>
      </c>
      <c r="K478" t="s">
        <v>113</v>
      </c>
      <c r="L478">
        <v>7304.39</v>
      </c>
      <c r="M478" t="s">
        <v>68</v>
      </c>
      <c r="N478" t="s">
        <v>53</v>
      </c>
      <c r="O478" t="s">
        <v>99</v>
      </c>
      <c r="P478" t="s">
        <v>204</v>
      </c>
      <c r="Q478" t="s">
        <v>92</v>
      </c>
      <c r="R478" t="s">
        <v>1043</v>
      </c>
      <c r="S478" t="s">
        <v>73</v>
      </c>
      <c r="T478" t="s">
        <v>102</v>
      </c>
      <c r="U478" t="s">
        <v>166</v>
      </c>
      <c r="V478">
        <v>5984</v>
      </c>
      <c r="W478">
        <v>4080</v>
      </c>
      <c r="X478">
        <v>18.100000000000001</v>
      </c>
      <c r="Y478">
        <v>10.6</v>
      </c>
      <c r="Z478">
        <v>5213.68</v>
      </c>
      <c r="AB478">
        <v>36.700000000000003</v>
      </c>
      <c r="AC478">
        <v>191342.06</v>
      </c>
      <c r="AD478">
        <v>2793646.15</v>
      </c>
      <c r="AE478">
        <v>166.82</v>
      </c>
      <c r="AF478">
        <v>466036050.74000001</v>
      </c>
      <c r="AG478">
        <v>224577.75</v>
      </c>
      <c r="AH478">
        <v>1.2</v>
      </c>
      <c r="AI478">
        <v>12442.05</v>
      </c>
      <c r="AJ478">
        <v>7.06</v>
      </c>
      <c r="AK478">
        <v>197231.42</v>
      </c>
      <c r="AL478">
        <v>0.16300000000000001</v>
      </c>
      <c r="AM478">
        <v>4553.6400000000003</v>
      </c>
      <c r="AN478">
        <v>743.9</v>
      </c>
      <c r="AO478">
        <v>551.55999999999995</v>
      </c>
      <c r="AP478">
        <v>410305.48</v>
      </c>
      <c r="AQ478">
        <v>843220.98</v>
      </c>
      <c r="AR478" t="s">
        <v>61</v>
      </c>
      <c r="AS478" t="s">
        <v>61</v>
      </c>
      <c r="AT478" t="s">
        <v>62</v>
      </c>
      <c r="AU478" t="s">
        <v>63</v>
      </c>
    </row>
    <row r="479" spans="1:47" x14ac:dyDescent="0.25">
      <c r="A479" t="s">
        <v>1044</v>
      </c>
      <c r="B479">
        <v>2024</v>
      </c>
      <c r="C479">
        <v>7</v>
      </c>
      <c r="D479" t="s">
        <v>89</v>
      </c>
      <c r="E479" s="1">
        <v>45497</v>
      </c>
      <c r="F479" s="1">
        <v>45516</v>
      </c>
      <c r="G479">
        <v>19</v>
      </c>
      <c r="H479">
        <v>10.1</v>
      </c>
      <c r="I479" t="s">
        <v>49</v>
      </c>
      <c r="J479" t="s">
        <v>50</v>
      </c>
      <c r="K479" t="s">
        <v>145</v>
      </c>
      <c r="L479">
        <v>2710.19</v>
      </c>
      <c r="M479" t="s">
        <v>68</v>
      </c>
      <c r="N479" t="s">
        <v>69</v>
      </c>
      <c r="O479" t="s">
        <v>54</v>
      </c>
      <c r="P479" t="s">
        <v>154</v>
      </c>
      <c r="Q479" t="s">
        <v>100</v>
      </c>
      <c r="R479" t="s">
        <v>1045</v>
      </c>
      <c r="S479" t="s">
        <v>123</v>
      </c>
      <c r="T479" t="s">
        <v>59</v>
      </c>
      <c r="U479" t="s">
        <v>166</v>
      </c>
      <c r="V479">
        <v>64910</v>
      </c>
      <c r="W479">
        <v>42428</v>
      </c>
      <c r="X479">
        <v>22.5</v>
      </c>
      <c r="Y479">
        <v>10.1</v>
      </c>
      <c r="Z479">
        <v>51894.45</v>
      </c>
      <c r="AB479">
        <v>24.96</v>
      </c>
      <c r="AC479">
        <v>1295285.47</v>
      </c>
      <c r="AD479">
        <v>30720995.460000001</v>
      </c>
      <c r="AE479">
        <v>276.33999999999997</v>
      </c>
      <c r="AF479">
        <v>8489439885.4200001</v>
      </c>
      <c r="AG479">
        <v>21049.47</v>
      </c>
      <c r="AH479">
        <v>0</v>
      </c>
      <c r="AI479">
        <v>0</v>
      </c>
      <c r="AJ479">
        <v>0.77</v>
      </c>
      <c r="AK479">
        <v>236551.67</v>
      </c>
      <c r="AL479">
        <v>0.314</v>
      </c>
      <c r="AM479">
        <v>96463.93</v>
      </c>
      <c r="AN479">
        <v>1003</v>
      </c>
      <c r="AO479">
        <v>545.69000000000005</v>
      </c>
      <c r="AP479">
        <v>547327.06999999995</v>
      </c>
      <c r="AQ479">
        <v>1960125.94</v>
      </c>
      <c r="AR479" t="s">
        <v>124</v>
      </c>
      <c r="AS479" t="s">
        <v>61</v>
      </c>
      <c r="AT479" t="s">
        <v>62</v>
      </c>
      <c r="AU479" t="s">
        <v>63</v>
      </c>
    </row>
    <row r="480" spans="1:47" x14ac:dyDescent="0.25">
      <c r="A480" t="s">
        <v>1046</v>
      </c>
      <c r="B480">
        <v>2021</v>
      </c>
      <c r="C480">
        <v>11</v>
      </c>
      <c r="D480" t="s">
        <v>119</v>
      </c>
      <c r="E480" s="1">
        <v>44516</v>
      </c>
      <c r="F480" s="1">
        <v>44521</v>
      </c>
      <c r="G480">
        <v>5</v>
      </c>
      <c r="H480">
        <v>4.3</v>
      </c>
      <c r="I480" t="s">
        <v>65</v>
      </c>
      <c r="J480" t="s">
        <v>50</v>
      </c>
      <c r="K480" t="s">
        <v>183</v>
      </c>
      <c r="L480">
        <v>2710.19</v>
      </c>
      <c r="M480" t="s">
        <v>52</v>
      </c>
      <c r="N480" t="s">
        <v>53</v>
      </c>
      <c r="O480" t="s">
        <v>200</v>
      </c>
      <c r="P480" t="s">
        <v>128</v>
      </c>
      <c r="Q480" t="s">
        <v>146</v>
      </c>
      <c r="R480" t="s">
        <v>679</v>
      </c>
      <c r="S480" t="s">
        <v>186</v>
      </c>
      <c r="T480" t="s">
        <v>162</v>
      </c>
      <c r="U480" t="s">
        <v>143</v>
      </c>
      <c r="V480">
        <v>99178</v>
      </c>
      <c r="W480">
        <v>73130</v>
      </c>
      <c r="X480">
        <v>1</v>
      </c>
      <c r="Y480">
        <v>10.199999999999999</v>
      </c>
      <c r="Z480">
        <v>80516.070000000007</v>
      </c>
      <c r="AB480">
        <v>32.950000000000003</v>
      </c>
      <c r="AC480">
        <v>2653004.5099999998</v>
      </c>
      <c r="AD480">
        <v>25922148.739999998</v>
      </c>
      <c r="AE480">
        <v>170.81</v>
      </c>
      <c r="AF480">
        <v>4427762226.2799997</v>
      </c>
      <c r="AG480">
        <v>143999.14000000001</v>
      </c>
      <c r="AH480">
        <v>0</v>
      </c>
      <c r="AI480">
        <v>0</v>
      </c>
      <c r="AJ480">
        <v>5.84</v>
      </c>
      <c r="AK480">
        <v>0</v>
      </c>
      <c r="AL480">
        <v>0.129</v>
      </c>
      <c r="AM480">
        <v>33439.57</v>
      </c>
      <c r="AN480">
        <v>99.6</v>
      </c>
      <c r="AO480">
        <v>744.54</v>
      </c>
      <c r="AP480">
        <v>74156.179999999993</v>
      </c>
      <c r="AQ480">
        <v>2904599.4</v>
      </c>
      <c r="AR480" t="s">
        <v>61</v>
      </c>
      <c r="AS480" t="s">
        <v>61</v>
      </c>
      <c r="AT480" t="s">
        <v>116</v>
      </c>
      <c r="AU480" t="s">
        <v>63</v>
      </c>
    </row>
    <row r="481" spans="1:47" x14ac:dyDescent="0.25">
      <c r="A481" t="s">
        <v>1047</v>
      </c>
      <c r="B481">
        <v>2021</v>
      </c>
      <c r="C481">
        <v>1</v>
      </c>
      <c r="D481" t="s">
        <v>48</v>
      </c>
      <c r="E481" s="1">
        <v>44198</v>
      </c>
      <c r="F481" s="1">
        <v>44215</v>
      </c>
      <c r="G481">
        <v>17</v>
      </c>
      <c r="H481">
        <v>3.1</v>
      </c>
      <c r="I481" t="s">
        <v>49</v>
      </c>
      <c r="J481" t="s">
        <v>50</v>
      </c>
      <c r="K481" t="s">
        <v>51</v>
      </c>
      <c r="L481">
        <v>2709</v>
      </c>
      <c r="M481" t="s">
        <v>68</v>
      </c>
      <c r="N481" t="s">
        <v>168</v>
      </c>
      <c r="O481" t="s">
        <v>99</v>
      </c>
      <c r="P481" t="s">
        <v>140</v>
      </c>
      <c r="Q481" t="s">
        <v>56</v>
      </c>
      <c r="R481" t="s">
        <v>459</v>
      </c>
      <c r="S481" t="s">
        <v>186</v>
      </c>
      <c r="T481" t="s">
        <v>162</v>
      </c>
      <c r="U481" t="s">
        <v>166</v>
      </c>
      <c r="V481">
        <v>83271</v>
      </c>
      <c r="W481">
        <v>46740</v>
      </c>
      <c r="X481">
        <v>6.4</v>
      </c>
      <c r="Y481">
        <v>13.1</v>
      </c>
      <c r="Z481">
        <v>78913</v>
      </c>
      <c r="AB481">
        <v>11.11</v>
      </c>
      <c r="AC481">
        <v>876723.43</v>
      </c>
      <c r="AD481">
        <v>4367834.55</v>
      </c>
      <c r="AE481">
        <v>172.19</v>
      </c>
      <c r="AF481">
        <v>752097431.15999997</v>
      </c>
      <c r="AG481">
        <v>215823.64</v>
      </c>
      <c r="AH481">
        <v>0</v>
      </c>
      <c r="AI481">
        <v>0</v>
      </c>
      <c r="AJ481">
        <v>10.79</v>
      </c>
      <c r="AK481">
        <v>471289.35</v>
      </c>
      <c r="AL481">
        <v>0.11899999999999999</v>
      </c>
      <c r="AM481">
        <v>5197.72</v>
      </c>
      <c r="AN481">
        <v>427.4</v>
      </c>
      <c r="AO481">
        <v>726.21</v>
      </c>
      <c r="AP481">
        <v>310382.15000000002</v>
      </c>
      <c r="AQ481">
        <v>1408126.94</v>
      </c>
      <c r="AR481" t="s">
        <v>61</v>
      </c>
      <c r="AS481" t="s">
        <v>124</v>
      </c>
      <c r="AT481" t="s">
        <v>62</v>
      </c>
      <c r="AU481" t="s">
        <v>63</v>
      </c>
    </row>
    <row r="482" spans="1:47" x14ac:dyDescent="0.25">
      <c r="A482" t="s">
        <v>1048</v>
      </c>
      <c r="B482">
        <v>2023</v>
      </c>
      <c r="C482">
        <v>8</v>
      </c>
      <c r="D482" t="s">
        <v>89</v>
      </c>
      <c r="E482" s="1">
        <v>45148</v>
      </c>
      <c r="F482" s="1">
        <v>45165</v>
      </c>
      <c r="G482">
        <v>17</v>
      </c>
      <c r="H482">
        <v>2.9</v>
      </c>
      <c r="I482" t="s">
        <v>65</v>
      </c>
      <c r="J482" t="s">
        <v>112</v>
      </c>
      <c r="K482" t="s">
        <v>343</v>
      </c>
      <c r="L482">
        <v>2523.1</v>
      </c>
      <c r="M482" t="s">
        <v>68</v>
      </c>
      <c r="N482" t="s">
        <v>81</v>
      </c>
      <c r="O482" t="s">
        <v>99</v>
      </c>
      <c r="P482" t="s">
        <v>100</v>
      </c>
      <c r="Q482" t="s">
        <v>204</v>
      </c>
      <c r="R482" t="s">
        <v>1049</v>
      </c>
      <c r="S482" t="s">
        <v>130</v>
      </c>
      <c r="T482" t="s">
        <v>102</v>
      </c>
      <c r="U482" t="s">
        <v>75</v>
      </c>
      <c r="V482">
        <v>99253</v>
      </c>
      <c r="W482">
        <v>65719</v>
      </c>
      <c r="X482">
        <v>9.1</v>
      </c>
      <c r="Y482">
        <v>11.2</v>
      </c>
      <c r="Z482">
        <v>77178.320000000007</v>
      </c>
      <c r="AB482">
        <v>30.7</v>
      </c>
      <c r="AC482">
        <v>2369374.42</v>
      </c>
      <c r="AD482">
        <v>47771836.509999998</v>
      </c>
      <c r="AE482">
        <v>283.81</v>
      </c>
      <c r="AF482">
        <v>13558124919.9</v>
      </c>
      <c r="AG482">
        <v>111785.29</v>
      </c>
      <c r="AH482">
        <v>0</v>
      </c>
      <c r="AJ482">
        <v>5.01</v>
      </c>
      <c r="AK482">
        <v>0</v>
      </c>
      <c r="AL482">
        <v>0.17399999999999999</v>
      </c>
      <c r="AM482">
        <v>83123</v>
      </c>
      <c r="AN482">
        <v>851.1</v>
      </c>
      <c r="AO482">
        <v>413.31</v>
      </c>
      <c r="AP482">
        <v>351768.14</v>
      </c>
      <c r="AQ482">
        <v>2916050.85</v>
      </c>
      <c r="AR482" t="s">
        <v>61</v>
      </c>
      <c r="AS482" t="s">
        <v>61</v>
      </c>
      <c r="AT482" t="s">
        <v>62</v>
      </c>
      <c r="AU482" t="s">
        <v>63</v>
      </c>
    </row>
    <row r="483" spans="1:47" x14ac:dyDescent="0.25">
      <c r="A483" t="s">
        <v>1050</v>
      </c>
      <c r="B483">
        <v>2024</v>
      </c>
      <c r="C483">
        <v>5</v>
      </c>
      <c r="D483" t="s">
        <v>77</v>
      </c>
      <c r="E483" s="1">
        <v>45439</v>
      </c>
      <c r="F483" s="1">
        <v>45446</v>
      </c>
      <c r="G483">
        <v>7</v>
      </c>
      <c r="I483" t="s">
        <v>65</v>
      </c>
      <c r="J483" t="s">
        <v>50</v>
      </c>
      <c r="K483" t="s">
        <v>145</v>
      </c>
      <c r="L483">
        <v>2710.19</v>
      </c>
      <c r="M483" t="s">
        <v>90</v>
      </c>
      <c r="N483" t="s">
        <v>69</v>
      </c>
      <c r="O483" t="s">
        <v>107</v>
      </c>
      <c r="P483" t="s">
        <v>226</v>
      </c>
      <c r="Q483" t="s">
        <v>83</v>
      </c>
      <c r="R483" t="s">
        <v>1051</v>
      </c>
      <c r="S483" t="s">
        <v>170</v>
      </c>
      <c r="T483" t="s">
        <v>131</v>
      </c>
      <c r="U483" t="s">
        <v>87</v>
      </c>
      <c r="V483">
        <v>101303</v>
      </c>
      <c r="W483">
        <v>65131</v>
      </c>
      <c r="X483">
        <v>2.6</v>
      </c>
      <c r="Y483">
        <v>13</v>
      </c>
      <c r="Z483">
        <v>87339.65</v>
      </c>
      <c r="AB483">
        <v>39.229999999999997</v>
      </c>
      <c r="AC483">
        <v>3426334.47</v>
      </c>
      <c r="AD483">
        <v>80586548.260000005</v>
      </c>
      <c r="AE483">
        <v>276.83</v>
      </c>
      <c r="AF483">
        <v>22308774154.82</v>
      </c>
      <c r="AG483">
        <v>219238.28</v>
      </c>
      <c r="AH483">
        <v>3.1</v>
      </c>
      <c r="AI483">
        <v>72368.31</v>
      </c>
      <c r="AJ483">
        <v>15.36</v>
      </c>
      <c r="AK483">
        <v>0</v>
      </c>
      <c r="AL483">
        <v>0.3</v>
      </c>
      <c r="AM483">
        <v>241759.64</v>
      </c>
      <c r="AN483">
        <v>138.19999999999999</v>
      </c>
      <c r="AO483">
        <v>355.46</v>
      </c>
      <c r="AP483">
        <v>49124.57</v>
      </c>
      <c r="AQ483">
        <v>4008825.27</v>
      </c>
      <c r="AR483" t="s">
        <v>61</v>
      </c>
      <c r="AS483" t="s">
        <v>61</v>
      </c>
      <c r="AT483" t="s">
        <v>293</v>
      </c>
      <c r="AU483" t="s">
        <v>63</v>
      </c>
    </row>
    <row r="484" spans="1:47" x14ac:dyDescent="0.25">
      <c r="A484" t="s">
        <v>1052</v>
      </c>
      <c r="B484">
        <v>2022</v>
      </c>
      <c r="C484">
        <v>3</v>
      </c>
      <c r="D484" t="s">
        <v>48</v>
      </c>
      <c r="E484" s="1">
        <v>44621</v>
      </c>
      <c r="F484" s="1">
        <v>44640</v>
      </c>
      <c r="G484">
        <v>19</v>
      </c>
      <c r="H484">
        <v>5</v>
      </c>
      <c r="I484" t="s">
        <v>65</v>
      </c>
      <c r="J484" t="s">
        <v>50</v>
      </c>
      <c r="K484" t="s">
        <v>51</v>
      </c>
      <c r="L484">
        <v>2709</v>
      </c>
      <c r="M484" t="s">
        <v>80</v>
      </c>
      <c r="N484" t="s">
        <v>168</v>
      </c>
      <c r="O484" t="s">
        <v>99</v>
      </c>
      <c r="P484" t="s">
        <v>128</v>
      </c>
      <c r="Q484" t="s">
        <v>55</v>
      </c>
      <c r="R484" t="s">
        <v>1053</v>
      </c>
      <c r="S484" t="s">
        <v>186</v>
      </c>
      <c r="T484" t="s">
        <v>162</v>
      </c>
      <c r="U484" t="s">
        <v>132</v>
      </c>
      <c r="V484">
        <v>84768</v>
      </c>
      <c r="W484">
        <v>47560</v>
      </c>
      <c r="X484">
        <v>5.7</v>
      </c>
      <c r="Y484">
        <v>11.9</v>
      </c>
      <c r="Z484">
        <v>78193.17</v>
      </c>
      <c r="AB484">
        <v>26.85</v>
      </c>
      <c r="AC484">
        <v>2099486.61</v>
      </c>
      <c r="AD484">
        <v>6999070.6500000004</v>
      </c>
      <c r="AE484">
        <v>212.96</v>
      </c>
      <c r="AF484">
        <v>1490522085.6199999</v>
      </c>
      <c r="AG484">
        <v>131478.67000000001</v>
      </c>
      <c r="AH484">
        <v>0</v>
      </c>
      <c r="AI484">
        <v>0</v>
      </c>
      <c r="AJ484">
        <v>0.23</v>
      </c>
      <c r="AK484">
        <v>0</v>
      </c>
      <c r="AL484">
        <v>0.23799999999999999</v>
      </c>
      <c r="AM484">
        <v>16657.79</v>
      </c>
      <c r="AN484">
        <v>1024.5999999999999</v>
      </c>
      <c r="AO484">
        <v>427.49</v>
      </c>
      <c r="AP484">
        <v>438006.25</v>
      </c>
      <c r="AQ484">
        <v>2685629.32</v>
      </c>
      <c r="AR484" t="s">
        <v>61</v>
      </c>
      <c r="AS484" t="s">
        <v>61</v>
      </c>
      <c r="AT484" t="s">
        <v>62</v>
      </c>
      <c r="AU484" t="s">
        <v>63</v>
      </c>
    </row>
    <row r="485" spans="1:47" x14ac:dyDescent="0.25">
      <c r="A485" t="s">
        <v>1054</v>
      </c>
      <c r="B485">
        <v>2020</v>
      </c>
      <c r="C485">
        <v>5</v>
      </c>
      <c r="D485" t="s">
        <v>77</v>
      </c>
      <c r="E485" s="1">
        <v>43981</v>
      </c>
      <c r="F485" s="1">
        <v>43994</v>
      </c>
      <c r="G485">
        <v>13</v>
      </c>
      <c r="H485">
        <v>14.1</v>
      </c>
      <c r="I485" t="s">
        <v>65</v>
      </c>
      <c r="J485" t="s">
        <v>50</v>
      </c>
      <c r="K485" t="s">
        <v>120</v>
      </c>
      <c r="L485">
        <v>2710.1921000000002</v>
      </c>
      <c r="M485" t="s">
        <v>80</v>
      </c>
      <c r="N485" t="s">
        <v>69</v>
      </c>
      <c r="O485" t="s">
        <v>107</v>
      </c>
      <c r="P485" t="s">
        <v>82</v>
      </c>
      <c r="Q485" t="s">
        <v>230</v>
      </c>
      <c r="R485" t="s">
        <v>1055</v>
      </c>
      <c r="S485" t="s">
        <v>142</v>
      </c>
      <c r="T485" t="s">
        <v>187</v>
      </c>
      <c r="U485" t="s">
        <v>132</v>
      </c>
      <c r="V485">
        <v>45271</v>
      </c>
      <c r="W485">
        <v>29820</v>
      </c>
      <c r="X485">
        <v>13.9</v>
      </c>
      <c r="Y485">
        <v>10.3</v>
      </c>
      <c r="Z485">
        <v>35562.29</v>
      </c>
      <c r="AB485">
        <v>23.81</v>
      </c>
      <c r="AC485">
        <v>846738.12</v>
      </c>
      <c r="AD485">
        <v>10939316.029999999</v>
      </c>
      <c r="AE485">
        <v>166.39</v>
      </c>
      <c r="AF485">
        <v>1820192794.23</v>
      </c>
      <c r="AG485">
        <v>22518.7</v>
      </c>
      <c r="AH485">
        <v>0</v>
      </c>
      <c r="AI485">
        <v>0</v>
      </c>
      <c r="AJ485">
        <v>9.68</v>
      </c>
      <c r="AK485">
        <v>0</v>
      </c>
      <c r="AL485">
        <v>0.24399999999999999</v>
      </c>
      <c r="AM485">
        <v>26691.93</v>
      </c>
      <c r="AN485">
        <v>223.1</v>
      </c>
      <c r="AO485">
        <v>532.89</v>
      </c>
      <c r="AP485">
        <v>118887.76</v>
      </c>
      <c r="AQ485">
        <v>1014836.51</v>
      </c>
      <c r="AR485" t="s">
        <v>124</v>
      </c>
      <c r="AS485" t="s">
        <v>61</v>
      </c>
      <c r="AT485" t="s">
        <v>62</v>
      </c>
      <c r="AU485" t="s">
        <v>63</v>
      </c>
    </row>
    <row r="486" spans="1:47" x14ac:dyDescent="0.25">
      <c r="A486" t="s">
        <v>1056</v>
      </c>
      <c r="B486">
        <v>2021</v>
      </c>
      <c r="C486">
        <v>6</v>
      </c>
      <c r="D486" t="s">
        <v>77</v>
      </c>
      <c r="E486" s="1">
        <v>44356</v>
      </c>
      <c r="F486" s="1">
        <v>44386</v>
      </c>
      <c r="G486">
        <v>30</v>
      </c>
      <c r="H486">
        <v>9.8000000000000007</v>
      </c>
      <c r="I486" t="s">
        <v>49</v>
      </c>
      <c r="J486" t="s">
        <v>66</v>
      </c>
      <c r="K486" t="s">
        <v>67</v>
      </c>
      <c r="L486">
        <v>8479.8989999999994</v>
      </c>
      <c r="M486" t="s">
        <v>80</v>
      </c>
      <c r="N486" t="s">
        <v>53</v>
      </c>
      <c r="O486" t="s">
        <v>91</v>
      </c>
      <c r="P486" t="s">
        <v>154</v>
      </c>
      <c r="Q486" t="s">
        <v>56</v>
      </c>
      <c r="R486" t="s">
        <v>1057</v>
      </c>
      <c r="S486" t="s">
        <v>73</v>
      </c>
      <c r="T486" t="s">
        <v>187</v>
      </c>
      <c r="U486" t="s">
        <v>96</v>
      </c>
      <c r="V486">
        <v>9946</v>
      </c>
      <c r="W486">
        <v>7064</v>
      </c>
      <c r="X486">
        <v>13.1</v>
      </c>
      <c r="Y486">
        <v>14.2</v>
      </c>
      <c r="Z486">
        <v>9145.09</v>
      </c>
      <c r="AB486">
        <v>41.3</v>
      </c>
      <c r="AC486">
        <v>377692.22</v>
      </c>
      <c r="AD486">
        <v>3604903.03</v>
      </c>
      <c r="AE486">
        <v>173.23</v>
      </c>
      <c r="AF486">
        <v>624477351.88999999</v>
      </c>
      <c r="AG486">
        <v>64361.120000000003</v>
      </c>
      <c r="AH486">
        <v>0</v>
      </c>
      <c r="AI486">
        <v>0</v>
      </c>
      <c r="AJ486">
        <v>12.27</v>
      </c>
      <c r="AK486">
        <v>442321.6</v>
      </c>
      <c r="AL486">
        <v>0.30499999999999999</v>
      </c>
      <c r="AM486">
        <v>10994.95</v>
      </c>
      <c r="AN486">
        <v>1038.5</v>
      </c>
      <c r="AO486">
        <v>453.08</v>
      </c>
      <c r="AP486">
        <v>470523.58</v>
      </c>
      <c r="AQ486">
        <v>923571.87</v>
      </c>
      <c r="AR486" t="s">
        <v>61</v>
      </c>
      <c r="AS486" t="s">
        <v>61</v>
      </c>
      <c r="AT486" t="s">
        <v>62</v>
      </c>
      <c r="AU486" t="s">
        <v>63</v>
      </c>
    </row>
    <row r="487" spans="1:47" x14ac:dyDescent="0.25">
      <c r="A487" t="s">
        <v>1058</v>
      </c>
      <c r="B487">
        <v>2020</v>
      </c>
      <c r="C487">
        <v>7</v>
      </c>
      <c r="D487" t="s">
        <v>89</v>
      </c>
      <c r="E487" s="1">
        <v>44043</v>
      </c>
      <c r="F487" s="1">
        <v>44060</v>
      </c>
      <c r="G487">
        <v>17</v>
      </c>
      <c r="H487">
        <v>8.9</v>
      </c>
      <c r="I487" t="s">
        <v>49</v>
      </c>
      <c r="J487" t="s">
        <v>112</v>
      </c>
      <c r="K487" t="s">
        <v>343</v>
      </c>
      <c r="L487">
        <v>2523.1</v>
      </c>
      <c r="M487" t="s">
        <v>90</v>
      </c>
      <c r="N487" t="s">
        <v>81</v>
      </c>
      <c r="O487" t="s">
        <v>200</v>
      </c>
      <c r="P487" t="s">
        <v>121</v>
      </c>
      <c r="Q487" t="s">
        <v>92</v>
      </c>
      <c r="R487" t="s">
        <v>1059</v>
      </c>
      <c r="S487" t="s">
        <v>130</v>
      </c>
      <c r="T487" t="s">
        <v>59</v>
      </c>
      <c r="U487" t="s">
        <v>110</v>
      </c>
      <c r="V487">
        <v>99360</v>
      </c>
      <c r="W487">
        <v>70467</v>
      </c>
      <c r="X487">
        <v>4.0999999999999996</v>
      </c>
      <c r="Y487">
        <v>12.5</v>
      </c>
      <c r="Z487">
        <v>76547.8</v>
      </c>
      <c r="AB487">
        <v>31.04</v>
      </c>
      <c r="AC487">
        <v>2376043.71</v>
      </c>
      <c r="AD487">
        <v>38199648.630000003</v>
      </c>
      <c r="AE487">
        <v>160.69</v>
      </c>
      <c r="AF487">
        <v>6138301538.3500004</v>
      </c>
      <c r="AG487">
        <v>203736.28</v>
      </c>
      <c r="AH487">
        <v>0</v>
      </c>
      <c r="AI487">
        <v>0</v>
      </c>
      <c r="AJ487">
        <v>12.31</v>
      </c>
      <c r="AK487">
        <v>4702376.75</v>
      </c>
      <c r="AL487">
        <v>0.314</v>
      </c>
      <c r="AM487">
        <v>119946.9</v>
      </c>
      <c r="AN487">
        <v>620.5</v>
      </c>
      <c r="AO487">
        <v>369.72</v>
      </c>
      <c r="AP487">
        <v>229411.26</v>
      </c>
      <c r="AQ487">
        <v>2929138.15</v>
      </c>
      <c r="AR487" t="s">
        <v>61</v>
      </c>
      <c r="AS487" t="s">
        <v>61</v>
      </c>
      <c r="AT487" t="s">
        <v>62</v>
      </c>
      <c r="AU487" t="s">
        <v>63</v>
      </c>
    </row>
    <row r="488" spans="1:47" x14ac:dyDescent="0.25">
      <c r="A488" t="s">
        <v>1060</v>
      </c>
      <c r="B488">
        <v>2024</v>
      </c>
      <c r="C488">
        <v>5</v>
      </c>
      <c r="D488" t="s">
        <v>77</v>
      </c>
      <c r="E488" s="1">
        <v>45436</v>
      </c>
      <c r="F488" s="1">
        <v>45449</v>
      </c>
      <c r="G488">
        <v>13</v>
      </c>
      <c r="H488">
        <v>6.2</v>
      </c>
      <c r="I488" t="s">
        <v>65</v>
      </c>
      <c r="J488" t="s">
        <v>78</v>
      </c>
      <c r="K488" t="s">
        <v>158</v>
      </c>
      <c r="L488">
        <v>1006.3</v>
      </c>
      <c r="M488" t="s">
        <v>52</v>
      </c>
      <c r="N488" t="s">
        <v>168</v>
      </c>
      <c r="O488" t="s">
        <v>200</v>
      </c>
      <c r="P488" t="s">
        <v>184</v>
      </c>
      <c r="Q488" t="s">
        <v>154</v>
      </c>
      <c r="R488" t="s">
        <v>694</v>
      </c>
      <c r="S488" t="s">
        <v>161</v>
      </c>
      <c r="T488" t="s">
        <v>187</v>
      </c>
      <c r="U488" t="s">
        <v>181</v>
      </c>
      <c r="V488">
        <v>16470</v>
      </c>
      <c r="W488">
        <v>12156</v>
      </c>
      <c r="X488">
        <v>2.9</v>
      </c>
      <c r="Y488">
        <v>14.6</v>
      </c>
      <c r="Z488">
        <v>15046.95</v>
      </c>
      <c r="AB488">
        <v>20.079999999999998</v>
      </c>
      <c r="AC488">
        <v>302142.76</v>
      </c>
      <c r="AD488">
        <v>13730642.810000001</v>
      </c>
      <c r="AE488">
        <v>274.20999999999998</v>
      </c>
      <c r="AF488">
        <v>3765079564.9299998</v>
      </c>
      <c r="AG488">
        <v>41734.06</v>
      </c>
      <c r="AH488">
        <v>3.2</v>
      </c>
      <c r="AI488">
        <v>87123.02</v>
      </c>
      <c r="AJ488">
        <v>21.33</v>
      </c>
      <c r="AK488">
        <v>0</v>
      </c>
      <c r="AL488">
        <v>0.309</v>
      </c>
      <c r="AM488">
        <v>42427.69</v>
      </c>
      <c r="AN488">
        <v>282.8</v>
      </c>
      <c r="AO488">
        <v>678.72</v>
      </c>
      <c r="AP488">
        <v>191942.02</v>
      </c>
      <c r="AQ488">
        <v>665369.55000000005</v>
      </c>
      <c r="AR488" t="s">
        <v>124</v>
      </c>
      <c r="AS488" t="s">
        <v>61</v>
      </c>
      <c r="AT488" t="s">
        <v>293</v>
      </c>
      <c r="AU488" t="s">
        <v>63</v>
      </c>
    </row>
    <row r="489" spans="1:47" x14ac:dyDescent="0.25">
      <c r="A489" t="s">
        <v>1061</v>
      </c>
      <c r="B489">
        <v>2025</v>
      </c>
      <c r="C489">
        <v>5</v>
      </c>
      <c r="D489" t="s">
        <v>77</v>
      </c>
      <c r="E489" s="1">
        <v>45796</v>
      </c>
      <c r="F489" s="1">
        <v>45814</v>
      </c>
      <c r="G489">
        <v>18</v>
      </c>
      <c r="H489">
        <v>8.3000000000000007</v>
      </c>
      <c r="I489" t="s">
        <v>49</v>
      </c>
      <c r="J489" t="s">
        <v>50</v>
      </c>
      <c r="K489" t="s">
        <v>120</v>
      </c>
      <c r="L489">
        <v>2710.1921000000002</v>
      </c>
      <c r="M489" t="s">
        <v>90</v>
      </c>
      <c r="N489" t="s">
        <v>106</v>
      </c>
      <c r="O489" t="s">
        <v>54</v>
      </c>
      <c r="P489" t="s">
        <v>71</v>
      </c>
      <c r="Q489" t="s">
        <v>184</v>
      </c>
      <c r="R489" t="s">
        <v>1062</v>
      </c>
      <c r="S489" t="s">
        <v>123</v>
      </c>
      <c r="T489" t="s">
        <v>86</v>
      </c>
      <c r="U489" t="s">
        <v>181</v>
      </c>
      <c r="V489">
        <v>65338</v>
      </c>
      <c r="W489">
        <v>42147</v>
      </c>
      <c r="X489">
        <v>9.6</v>
      </c>
      <c r="Y489">
        <v>11</v>
      </c>
      <c r="Z489">
        <v>54616.28</v>
      </c>
      <c r="AB489">
        <v>31.69</v>
      </c>
      <c r="AC489">
        <v>1730789.91</v>
      </c>
      <c r="AD489">
        <v>32959832.649999999</v>
      </c>
      <c r="AE489">
        <v>277.63</v>
      </c>
      <c r="AF489">
        <v>9150638338.6200008</v>
      </c>
      <c r="AG489">
        <v>43643.96</v>
      </c>
      <c r="AH489">
        <v>0</v>
      </c>
      <c r="AI489">
        <v>0</v>
      </c>
      <c r="AJ489">
        <v>16.03</v>
      </c>
      <c r="AK489">
        <v>5283461.17</v>
      </c>
      <c r="AL489">
        <v>0.32</v>
      </c>
      <c r="AM489">
        <v>105471.46</v>
      </c>
      <c r="AN489">
        <v>544.6</v>
      </c>
      <c r="AO489">
        <v>406.35</v>
      </c>
      <c r="AP489">
        <v>221298.21</v>
      </c>
      <c r="AQ489">
        <v>2101203.54</v>
      </c>
      <c r="AR489" t="s">
        <v>61</v>
      </c>
      <c r="AS489" t="s">
        <v>61</v>
      </c>
      <c r="AT489" t="s">
        <v>62</v>
      </c>
      <c r="AU489" t="s">
        <v>63</v>
      </c>
    </row>
    <row r="490" spans="1:47" x14ac:dyDescent="0.25">
      <c r="A490" t="s">
        <v>1063</v>
      </c>
      <c r="B490">
        <v>2025</v>
      </c>
      <c r="C490">
        <v>1</v>
      </c>
      <c r="D490" t="s">
        <v>48</v>
      </c>
      <c r="E490" s="1">
        <v>45659</v>
      </c>
      <c r="F490" s="1">
        <v>45689</v>
      </c>
      <c r="G490">
        <v>30</v>
      </c>
      <c r="H490">
        <v>17.600000000000001</v>
      </c>
      <c r="I490" t="s">
        <v>49</v>
      </c>
      <c r="J490" t="s">
        <v>66</v>
      </c>
      <c r="K490" t="s">
        <v>245</v>
      </c>
      <c r="L490">
        <v>8905.9</v>
      </c>
      <c r="M490" t="s">
        <v>80</v>
      </c>
      <c r="N490" t="s">
        <v>69</v>
      </c>
      <c r="O490" t="s">
        <v>54</v>
      </c>
      <c r="P490" t="s">
        <v>140</v>
      </c>
      <c r="Q490" t="s">
        <v>226</v>
      </c>
      <c r="R490" t="s">
        <v>1064</v>
      </c>
      <c r="S490" t="s">
        <v>137</v>
      </c>
      <c r="T490" t="s">
        <v>74</v>
      </c>
      <c r="U490" t="s">
        <v>143</v>
      </c>
      <c r="V490">
        <v>12892</v>
      </c>
      <c r="W490">
        <v>8816</v>
      </c>
      <c r="X490">
        <v>13.7</v>
      </c>
      <c r="Y490">
        <v>15.3</v>
      </c>
      <c r="Z490">
        <v>10124.27</v>
      </c>
      <c r="AB490">
        <v>36.049999999999997</v>
      </c>
      <c r="AC490">
        <v>364979.93</v>
      </c>
      <c r="AD490">
        <v>11528708.73</v>
      </c>
      <c r="AE490">
        <v>277.79000000000002</v>
      </c>
      <c r="AF490">
        <v>3202559998.1100001</v>
      </c>
      <c r="AG490">
        <v>238299.63</v>
      </c>
      <c r="AH490">
        <v>0.7</v>
      </c>
      <c r="AI490">
        <v>6679.81</v>
      </c>
      <c r="AJ490">
        <v>3.76</v>
      </c>
      <c r="AK490">
        <v>433479.45</v>
      </c>
      <c r="AL490">
        <v>6.2E-2</v>
      </c>
      <c r="AM490">
        <v>7147.8</v>
      </c>
      <c r="AN490">
        <v>827.9</v>
      </c>
      <c r="AO490">
        <v>401.59</v>
      </c>
      <c r="AP490">
        <v>332476.36</v>
      </c>
      <c r="AQ490">
        <v>949583.53</v>
      </c>
      <c r="AR490" t="s">
        <v>61</v>
      </c>
      <c r="AS490" t="s">
        <v>61</v>
      </c>
      <c r="AT490" t="s">
        <v>62</v>
      </c>
      <c r="AU490" t="s">
        <v>63</v>
      </c>
    </row>
    <row r="491" spans="1:47" x14ac:dyDescent="0.25">
      <c r="A491" t="s">
        <v>1065</v>
      </c>
      <c r="B491">
        <v>2020</v>
      </c>
      <c r="C491">
        <v>8</v>
      </c>
      <c r="D491" t="s">
        <v>89</v>
      </c>
      <c r="E491" s="1">
        <v>44059</v>
      </c>
      <c r="F491" s="1">
        <v>44083</v>
      </c>
      <c r="G491">
        <v>24</v>
      </c>
      <c r="H491">
        <v>4.2</v>
      </c>
      <c r="I491" t="s">
        <v>49</v>
      </c>
      <c r="J491" t="s">
        <v>112</v>
      </c>
      <c r="K491" t="s">
        <v>343</v>
      </c>
      <c r="L491">
        <v>2523.1</v>
      </c>
      <c r="M491" t="s">
        <v>52</v>
      </c>
      <c r="N491" t="s">
        <v>81</v>
      </c>
      <c r="O491" t="s">
        <v>189</v>
      </c>
      <c r="P491" t="s">
        <v>150</v>
      </c>
      <c r="Q491" t="s">
        <v>70</v>
      </c>
      <c r="R491" t="s">
        <v>949</v>
      </c>
      <c r="S491" t="s">
        <v>130</v>
      </c>
      <c r="T491" t="s">
        <v>86</v>
      </c>
      <c r="U491" t="s">
        <v>96</v>
      </c>
      <c r="V491">
        <v>81590</v>
      </c>
      <c r="W491">
        <v>55269</v>
      </c>
      <c r="X491">
        <v>24.6</v>
      </c>
      <c r="Y491">
        <v>10.9</v>
      </c>
      <c r="Z491">
        <v>64053.84</v>
      </c>
      <c r="AB491">
        <v>31.74</v>
      </c>
      <c r="AC491">
        <v>2033068.88</v>
      </c>
      <c r="AD491">
        <v>21001332.52</v>
      </c>
      <c r="AE491">
        <v>160.75</v>
      </c>
      <c r="AF491">
        <v>3375964202.5900002</v>
      </c>
      <c r="AG491">
        <v>22707.97</v>
      </c>
      <c r="AH491">
        <v>0</v>
      </c>
      <c r="AI491">
        <v>0</v>
      </c>
      <c r="AJ491">
        <v>22.65</v>
      </c>
      <c r="AK491">
        <v>4756801.82</v>
      </c>
      <c r="AL491">
        <v>0.20499999999999999</v>
      </c>
      <c r="AM491">
        <v>43052.73</v>
      </c>
      <c r="AO491">
        <v>652.99</v>
      </c>
      <c r="AP491">
        <v>812907.25</v>
      </c>
      <c r="AQ491">
        <v>2911736.83</v>
      </c>
      <c r="AR491" t="s">
        <v>61</v>
      </c>
      <c r="AS491" t="s">
        <v>61</v>
      </c>
      <c r="AT491" t="s">
        <v>62</v>
      </c>
      <c r="AU491" t="s">
        <v>63</v>
      </c>
    </row>
    <row r="492" spans="1:47" x14ac:dyDescent="0.25">
      <c r="A492" t="s">
        <v>1066</v>
      </c>
      <c r="B492">
        <v>2021</v>
      </c>
      <c r="C492">
        <v>2</v>
      </c>
      <c r="D492" t="s">
        <v>48</v>
      </c>
      <c r="E492" s="1">
        <v>44245</v>
      </c>
      <c r="F492" s="1">
        <v>44262</v>
      </c>
      <c r="G492">
        <v>17</v>
      </c>
      <c r="H492">
        <v>17.8</v>
      </c>
      <c r="I492" t="s">
        <v>65</v>
      </c>
      <c r="J492" t="s">
        <v>78</v>
      </c>
      <c r="K492" t="s">
        <v>158</v>
      </c>
      <c r="L492">
        <v>1006.3</v>
      </c>
      <c r="M492" t="s">
        <v>98</v>
      </c>
      <c r="N492" t="s">
        <v>106</v>
      </c>
      <c r="O492" t="s">
        <v>91</v>
      </c>
      <c r="P492" t="s">
        <v>128</v>
      </c>
      <c r="Q492" t="s">
        <v>204</v>
      </c>
      <c r="R492" t="s">
        <v>1067</v>
      </c>
      <c r="S492" t="s">
        <v>161</v>
      </c>
      <c r="T492" t="s">
        <v>187</v>
      </c>
      <c r="U492" t="s">
        <v>259</v>
      </c>
      <c r="V492">
        <v>36923</v>
      </c>
      <c r="W492">
        <v>26157</v>
      </c>
      <c r="X492">
        <v>11.9</v>
      </c>
      <c r="Y492">
        <v>11.6</v>
      </c>
      <c r="Z492">
        <v>29634.11</v>
      </c>
      <c r="AB492">
        <v>35.4</v>
      </c>
      <c r="AC492">
        <v>1049047.49</v>
      </c>
      <c r="AD492">
        <v>14233559.369999999</v>
      </c>
      <c r="AE492">
        <v>167.11</v>
      </c>
      <c r="AF492">
        <v>2378570106.3200002</v>
      </c>
      <c r="AG492">
        <v>176748.85</v>
      </c>
      <c r="AH492">
        <v>0</v>
      </c>
      <c r="AI492">
        <v>0</v>
      </c>
      <c r="AJ492">
        <v>16.37</v>
      </c>
      <c r="AK492">
        <v>0</v>
      </c>
      <c r="AL492">
        <v>0.11899999999999999</v>
      </c>
      <c r="AM492">
        <v>16937.939999999999</v>
      </c>
      <c r="AN492">
        <v>469.1</v>
      </c>
      <c r="AO492">
        <v>396.72</v>
      </c>
      <c r="AP492">
        <v>186101.35</v>
      </c>
      <c r="AQ492">
        <v>1428835.63</v>
      </c>
      <c r="AR492" t="s">
        <v>61</v>
      </c>
      <c r="AS492" t="s">
        <v>61</v>
      </c>
      <c r="AT492" t="s">
        <v>62</v>
      </c>
      <c r="AU492" t="s">
        <v>63</v>
      </c>
    </row>
    <row r="493" spans="1:47" x14ac:dyDescent="0.25">
      <c r="A493" t="s">
        <v>1068</v>
      </c>
      <c r="B493">
        <v>2025</v>
      </c>
      <c r="C493">
        <v>5</v>
      </c>
      <c r="D493" t="s">
        <v>77</v>
      </c>
      <c r="E493" s="1">
        <v>45802</v>
      </c>
      <c r="F493" s="1">
        <v>45821</v>
      </c>
      <c r="G493">
        <v>19</v>
      </c>
      <c r="H493">
        <v>12.4</v>
      </c>
      <c r="I493" t="s">
        <v>65</v>
      </c>
      <c r="J493" t="s">
        <v>50</v>
      </c>
      <c r="K493" t="s">
        <v>145</v>
      </c>
      <c r="L493">
        <v>2710.19</v>
      </c>
      <c r="M493" t="s">
        <v>114</v>
      </c>
      <c r="N493" t="s">
        <v>168</v>
      </c>
      <c r="O493" t="s">
        <v>91</v>
      </c>
      <c r="P493" t="s">
        <v>56</v>
      </c>
      <c r="Q493" t="s">
        <v>55</v>
      </c>
      <c r="R493" t="s">
        <v>1069</v>
      </c>
      <c r="S493" t="s">
        <v>170</v>
      </c>
      <c r="T493" t="s">
        <v>102</v>
      </c>
      <c r="U493" t="s">
        <v>110</v>
      </c>
      <c r="V493">
        <v>93334</v>
      </c>
      <c r="W493">
        <v>68555</v>
      </c>
      <c r="X493">
        <v>3.3</v>
      </c>
      <c r="Y493">
        <v>11.5</v>
      </c>
      <c r="Z493">
        <v>76389.58</v>
      </c>
      <c r="AB493">
        <v>23.38</v>
      </c>
      <c r="AC493">
        <v>1785988.38</v>
      </c>
      <c r="AD493">
        <v>54221323.880000003</v>
      </c>
      <c r="AE493">
        <v>284.08</v>
      </c>
      <c r="AF493">
        <v>15403193687.83</v>
      </c>
      <c r="AG493">
        <v>39552.870000000003</v>
      </c>
      <c r="AH493">
        <v>0</v>
      </c>
      <c r="AI493">
        <v>0</v>
      </c>
      <c r="AJ493">
        <v>9.09</v>
      </c>
      <c r="AK493">
        <v>0</v>
      </c>
      <c r="AL493">
        <v>0.27700000000000002</v>
      </c>
      <c r="AM493">
        <v>150193.07</v>
      </c>
      <c r="AN493">
        <v>812.1</v>
      </c>
      <c r="AO493">
        <v>365.88</v>
      </c>
      <c r="AP493">
        <v>297131.15000000002</v>
      </c>
      <c r="AQ493">
        <v>2272865.4700000002</v>
      </c>
      <c r="AR493" t="s">
        <v>61</v>
      </c>
      <c r="AS493" t="s">
        <v>124</v>
      </c>
      <c r="AT493" t="s">
        <v>62</v>
      </c>
      <c r="AU493" t="s">
        <v>63</v>
      </c>
    </row>
    <row r="494" spans="1:47" x14ac:dyDescent="0.25">
      <c r="A494" t="s">
        <v>1070</v>
      </c>
      <c r="B494">
        <v>2023</v>
      </c>
      <c r="C494">
        <v>6</v>
      </c>
      <c r="D494" t="s">
        <v>77</v>
      </c>
      <c r="E494" s="1">
        <v>45095</v>
      </c>
      <c r="F494" s="1">
        <v>45121</v>
      </c>
      <c r="G494">
        <v>26</v>
      </c>
      <c r="H494">
        <v>17.8</v>
      </c>
      <c r="I494" t="s">
        <v>49</v>
      </c>
      <c r="J494" t="s">
        <v>66</v>
      </c>
      <c r="K494" t="s">
        <v>67</v>
      </c>
      <c r="L494">
        <v>8479.8989999999994</v>
      </c>
      <c r="M494" t="s">
        <v>80</v>
      </c>
      <c r="N494" t="s">
        <v>53</v>
      </c>
      <c r="O494" t="s">
        <v>54</v>
      </c>
      <c r="P494" t="s">
        <v>257</v>
      </c>
      <c r="Q494" t="s">
        <v>70</v>
      </c>
      <c r="R494" t="s">
        <v>1071</v>
      </c>
      <c r="S494" t="s">
        <v>73</v>
      </c>
      <c r="T494" t="s">
        <v>59</v>
      </c>
      <c r="U494" t="s">
        <v>228</v>
      </c>
      <c r="V494">
        <v>15030</v>
      </c>
      <c r="W494">
        <v>9763</v>
      </c>
      <c r="X494">
        <v>22.5</v>
      </c>
      <c r="Y494">
        <v>11.4</v>
      </c>
      <c r="Z494">
        <v>12912.3</v>
      </c>
      <c r="AB494">
        <v>26.79</v>
      </c>
      <c r="AC494">
        <v>345920.52</v>
      </c>
      <c r="AD494">
        <v>11272696.15</v>
      </c>
      <c r="AE494">
        <v>282.20999999999998</v>
      </c>
      <c r="AF494">
        <v>3181267580.4899998</v>
      </c>
      <c r="AG494">
        <v>174112.32</v>
      </c>
      <c r="AH494">
        <v>0.3</v>
      </c>
      <c r="AI494">
        <v>7403.59</v>
      </c>
      <c r="AJ494">
        <v>20.03</v>
      </c>
      <c r="AK494">
        <v>2257921.04</v>
      </c>
      <c r="AL494">
        <v>0.17299999999999999</v>
      </c>
      <c r="AM494">
        <v>19501.759999999998</v>
      </c>
      <c r="AN494">
        <v>812.3</v>
      </c>
      <c r="AO494">
        <v>680.49</v>
      </c>
      <c r="AP494">
        <v>552762.03</v>
      </c>
      <c r="AQ494">
        <v>1099700.22</v>
      </c>
      <c r="AR494" t="s">
        <v>61</v>
      </c>
      <c r="AS494" t="s">
        <v>61</v>
      </c>
      <c r="AT494" t="s">
        <v>62</v>
      </c>
      <c r="AU494" t="s">
        <v>63</v>
      </c>
    </row>
    <row r="495" spans="1:47" x14ac:dyDescent="0.25">
      <c r="A495" t="s">
        <v>1072</v>
      </c>
      <c r="B495">
        <v>2022</v>
      </c>
      <c r="C495">
        <v>4</v>
      </c>
      <c r="D495" t="s">
        <v>77</v>
      </c>
      <c r="E495" s="1">
        <v>44655</v>
      </c>
      <c r="F495" s="1">
        <v>44664</v>
      </c>
      <c r="G495">
        <v>9</v>
      </c>
      <c r="H495">
        <v>6.4</v>
      </c>
      <c r="I495" t="s">
        <v>49</v>
      </c>
      <c r="J495" t="s">
        <v>112</v>
      </c>
      <c r="K495" t="s">
        <v>199</v>
      </c>
      <c r="L495">
        <v>7204.49</v>
      </c>
      <c r="M495" t="s">
        <v>90</v>
      </c>
      <c r="N495" t="s">
        <v>168</v>
      </c>
      <c r="O495" t="s">
        <v>189</v>
      </c>
      <c r="P495" t="s">
        <v>257</v>
      </c>
      <c r="Q495" t="s">
        <v>100</v>
      </c>
      <c r="R495" t="s">
        <v>1073</v>
      </c>
      <c r="S495" t="s">
        <v>161</v>
      </c>
      <c r="T495" t="s">
        <v>131</v>
      </c>
      <c r="U495" t="s">
        <v>75</v>
      </c>
      <c r="V495">
        <v>21064</v>
      </c>
      <c r="W495">
        <v>12002</v>
      </c>
      <c r="X495">
        <v>20.100000000000001</v>
      </c>
      <c r="Y495">
        <v>15.8</v>
      </c>
      <c r="Z495">
        <v>19552.650000000001</v>
      </c>
      <c r="AB495">
        <v>29.31</v>
      </c>
      <c r="AC495">
        <v>573088.17000000004</v>
      </c>
      <c r="AD495">
        <v>20051047.050000001</v>
      </c>
      <c r="AE495">
        <v>213.53</v>
      </c>
      <c r="AF495">
        <v>4281500076.5900002</v>
      </c>
      <c r="AG495">
        <v>165919.26</v>
      </c>
      <c r="AH495">
        <v>2.8</v>
      </c>
      <c r="AI495">
        <v>40969.75</v>
      </c>
      <c r="AJ495">
        <v>21.38</v>
      </c>
      <c r="AK495">
        <v>4286913.8600000003</v>
      </c>
      <c r="AL495">
        <v>0.154</v>
      </c>
      <c r="AM495">
        <v>30878.61</v>
      </c>
      <c r="AN495">
        <v>487.7</v>
      </c>
      <c r="AO495">
        <v>457.31</v>
      </c>
      <c r="AP495">
        <v>223030.09</v>
      </c>
      <c r="AQ495">
        <v>1033885.88</v>
      </c>
      <c r="AR495" t="s">
        <v>61</v>
      </c>
      <c r="AS495" t="s">
        <v>61</v>
      </c>
      <c r="AT495" t="s">
        <v>62</v>
      </c>
      <c r="AU495" t="s">
        <v>63</v>
      </c>
    </row>
    <row r="496" spans="1:47" x14ac:dyDescent="0.25">
      <c r="A496" t="s">
        <v>1074</v>
      </c>
      <c r="B496">
        <v>2020</v>
      </c>
      <c r="C496">
        <v>6</v>
      </c>
      <c r="D496" t="s">
        <v>77</v>
      </c>
      <c r="E496" s="1">
        <v>44003</v>
      </c>
      <c r="F496" s="1">
        <v>44025</v>
      </c>
      <c r="G496">
        <v>22</v>
      </c>
      <c r="H496">
        <v>12</v>
      </c>
      <c r="I496" t="s">
        <v>49</v>
      </c>
      <c r="J496" t="s">
        <v>78</v>
      </c>
      <c r="K496" t="s">
        <v>105</v>
      </c>
      <c r="L496">
        <v>1201.9000000000001</v>
      </c>
      <c r="M496" t="s">
        <v>68</v>
      </c>
      <c r="N496" t="s">
        <v>168</v>
      </c>
      <c r="O496" t="s">
        <v>99</v>
      </c>
      <c r="P496" t="s">
        <v>55</v>
      </c>
      <c r="Q496" t="s">
        <v>128</v>
      </c>
      <c r="R496" t="s">
        <v>1075</v>
      </c>
      <c r="S496" t="s">
        <v>85</v>
      </c>
      <c r="T496" t="s">
        <v>187</v>
      </c>
      <c r="U496" t="s">
        <v>228</v>
      </c>
      <c r="V496">
        <v>35323</v>
      </c>
      <c r="W496">
        <v>22823</v>
      </c>
      <c r="X496">
        <v>6.6</v>
      </c>
      <c r="Y496">
        <v>15.7</v>
      </c>
      <c r="Z496">
        <v>31147.39</v>
      </c>
      <c r="AB496">
        <v>35.270000000000003</v>
      </c>
      <c r="AC496">
        <v>1098568.45</v>
      </c>
      <c r="AD496">
        <v>21986631.129999999</v>
      </c>
      <c r="AE496">
        <v>159.01</v>
      </c>
      <c r="AF496">
        <v>3496094215.98</v>
      </c>
      <c r="AG496">
        <v>181267.86</v>
      </c>
      <c r="AH496">
        <v>2</v>
      </c>
      <c r="AI496">
        <v>37472.29</v>
      </c>
      <c r="AJ496">
        <v>15.79</v>
      </c>
      <c r="AK496">
        <v>3471689.06</v>
      </c>
      <c r="AL496">
        <v>0.127</v>
      </c>
      <c r="AM496">
        <v>27923.02</v>
      </c>
      <c r="AN496">
        <v>479.4</v>
      </c>
      <c r="AO496">
        <v>736.26</v>
      </c>
      <c r="AP496">
        <v>352963.04</v>
      </c>
      <c r="AQ496">
        <v>1698194.66</v>
      </c>
      <c r="AR496" t="s">
        <v>61</v>
      </c>
      <c r="AS496" t="s">
        <v>61</v>
      </c>
      <c r="AT496" t="s">
        <v>62</v>
      </c>
      <c r="AU496" t="s">
        <v>63</v>
      </c>
    </row>
    <row r="497" spans="1:47" x14ac:dyDescent="0.25">
      <c r="A497" t="s">
        <v>1076</v>
      </c>
      <c r="B497">
        <v>2020</v>
      </c>
      <c r="C497">
        <v>1</v>
      </c>
      <c r="D497" t="s">
        <v>48</v>
      </c>
      <c r="E497" s="1">
        <v>43858</v>
      </c>
      <c r="F497" s="1">
        <v>43876</v>
      </c>
      <c r="G497">
        <v>18</v>
      </c>
      <c r="H497">
        <v>17.7</v>
      </c>
      <c r="I497" t="s">
        <v>65</v>
      </c>
      <c r="J497" t="s">
        <v>239</v>
      </c>
      <c r="K497" t="s">
        <v>240</v>
      </c>
      <c r="L497">
        <v>3105.2</v>
      </c>
      <c r="M497" t="s">
        <v>90</v>
      </c>
      <c r="N497" t="s">
        <v>168</v>
      </c>
      <c r="O497" t="s">
        <v>54</v>
      </c>
      <c r="P497" t="s">
        <v>128</v>
      </c>
      <c r="Q497" t="s">
        <v>154</v>
      </c>
      <c r="R497" t="s">
        <v>235</v>
      </c>
      <c r="S497" t="s">
        <v>161</v>
      </c>
      <c r="T497" t="s">
        <v>59</v>
      </c>
      <c r="U497" t="s">
        <v>103</v>
      </c>
      <c r="V497">
        <v>17648</v>
      </c>
      <c r="W497">
        <v>12127</v>
      </c>
      <c r="X497">
        <v>18.600000000000001</v>
      </c>
      <c r="Y497">
        <v>13.5</v>
      </c>
      <c r="Z497">
        <v>15297.12</v>
      </c>
      <c r="AB497">
        <v>27.88</v>
      </c>
      <c r="AC497">
        <v>426483.71</v>
      </c>
      <c r="AD497">
        <v>6119153.9400000004</v>
      </c>
      <c r="AE497">
        <v>162.49</v>
      </c>
      <c r="AF497">
        <v>994301323.71000004</v>
      </c>
      <c r="AG497">
        <v>149106.18</v>
      </c>
      <c r="AH497">
        <v>1.4</v>
      </c>
      <c r="AI497">
        <v>27665.27</v>
      </c>
      <c r="AJ497">
        <v>6.25</v>
      </c>
      <c r="AK497">
        <v>0</v>
      </c>
      <c r="AL497">
        <v>0.23300000000000001</v>
      </c>
      <c r="AM497">
        <v>14257.63</v>
      </c>
      <c r="AN497">
        <v>536.20000000000005</v>
      </c>
      <c r="AO497">
        <v>544.41999999999996</v>
      </c>
      <c r="AP497">
        <v>291918</v>
      </c>
      <c r="AQ497">
        <v>909430.79</v>
      </c>
      <c r="AR497" t="s">
        <v>61</v>
      </c>
      <c r="AS497" t="s">
        <v>61</v>
      </c>
      <c r="AT497" t="s">
        <v>62</v>
      </c>
      <c r="AU497" t="s">
        <v>63</v>
      </c>
    </row>
    <row r="498" spans="1:47" x14ac:dyDescent="0.25">
      <c r="A498" t="s">
        <v>1077</v>
      </c>
      <c r="B498">
        <v>2021</v>
      </c>
      <c r="C498">
        <v>12</v>
      </c>
      <c r="D498" t="s">
        <v>119</v>
      </c>
      <c r="E498" s="1">
        <v>44544</v>
      </c>
      <c r="F498" s="1">
        <v>44556</v>
      </c>
      <c r="G498">
        <v>12</v>
      </c>
      <c r="H498">
        <v>9.9</v>
      </c>
      <c r="I498" t="s">
        <v>49</v>
      </c>
      <c r="J498" t="s">
        <v>50</v>
      </c>
      <c r="K498" t="s">
        <v>51</v>
      </c>
      <c r="L498">
        <v>2709</v>
      </c>
      <c r="M498" t="s">
        <v>98</v>
      </c>
      <c r="N498" t="s">
        <v>106</v>
      </c>
      <c r="O498" t="s">
        <v>189</v>
      </c>
      <c r="P498" t="s">
        <v>93</v>
      </c>
      <c r="Q498" t="s">
        <v>56</v>
      </c>
      <c r="R498" t="s">
        <v>685</v>
      </c>
      <c r="S498" t="s">
        <v>186</v>
      </c>
      <c r="T498" t="s">
        <v>187</v>
      </c>
      <c r="U498" t="s">
        <v>166</v>
      </c>
      <c r="V498">
        <v>83793</v>
      </c>
      <c r="W498">
        <v>60543</v>
      </c>
      <c r="X498">
        <v>22.2</v>
      </c>
      <c r="Y498">
        <v>13.2</v>
      </c>
      <c r="Z498">
        <v>78826.929999999993</v>
      </c>
      <c r="AB498">
        <v>11.83</v>
      </c>
      <c r="AC498">
        <v>932522.58</v>
      </c>
      <c r="AD498">
        <v>4784006.38</v>
      </c>
      <c r="AE498">
        <v>166.06</v>
      </c>
      <c r="AF498">
        <v>794432099.46000004</v>
      </c>
      <c r="AG498">
        <v>175521.35</v>
      </c>
      <c r="AH498">
        <v>1.1000000000000001</v>
      </c>
      <c r="AI498">
        <v>30471.45</v>
      </c>
      <c r="AJ498">
        <v>14.65</v>
      </c>
      <c r="AK498">
        <v>700856.93</v>
      </c>
      <c r="AL498">
        <v>0.34300000000000003</v>
      </c>
      <c r="AM498">
        <v>16409.14</v>
      </c>
      <c r="AN498">
        <v>614.6</v>
      </c>
      <c r="AO498">
        <v>383.22</v>
      </c>
      <c r="AP498">
        <v>235527.01</v>
      </c>
      <c r="AQ498">
        <v>1390451.53</v>
      </c>
      <c r="AR498" t="s">
        <v>61</v>
      </c>
      <c r="AS498" t="s">
        <v>61</v>
      </c>
      <c r="AT498" t="s">
        <v>62</v>
      </c>
      <c r="AU498" t="s">
        <v>63</v>
      </c>
    </row>
    <row r="499" spans="1:47" x14ac:dyDescent="0.25">
      <c r="A499" t="s">
        <v>1078</v>
      </c>
      <c r="B499">
        <v>2023</v>
      </c>
      <c r="C499">
        <v>6</v>
      </c>
      <c r="D499" t="s">
        <v>77</v>
      </c>
      <c r="E499" s="1">
        <v>45080</v>
      </c>
      <c r="F499" s="1">
        <v>45099</v>
      </c>
      <c r="G499">
        <v>19</v>
      </c>
      <c r="H499">
        <v>5</v>
      </c>
      <c r="I499" t="s">
        <v>65</v>
      </c>
      <c r="J499" t="s">
        <v>50</v>
      </c>
      <c r="K499" t="s">
        <v>51</v>
      </c>
      <c r="L499">
        <v>2709</v>
      </c>
      <c r="M499" t="s">
        <v>114</v>
      </c>
      <c r="N499" t="s">
        <v>106</v>
      </c>
      <c r="O499" t="s">
        <v>107</v>
      </c>
      <c r="P499" t="s">
        <v>100</v>
      </c>
      <c r="Q499" t="s">
        <v>196</v>
      </c>
      <c r="R499" t="s">
        <v>1079</v>
      </c>
      <c r="S499" t="s">
        <v>58</v>
      </c>
      <c r="T499" t="s">
        <v>148</v>
      </c>
      <c r="U499" t="s">
        <v>75</v>
      </c>
      <c r="V499">
        <v>189708</v>
      </c>
      <c r="W499">
        <v>127270</v>
      </c>
      <c r="X499">
        <v>20.2</v>
      </c>
      <c r="Y499">
        <v>14.6</v>
      </c>
      <c r="Z499">
        <v>178657.78</v>
      </c>
      <c r="AB499">
        <v>19.899999999999999</v>
      </c>
      <c r="AC499">
        <v>3555289.82</v>
      </c>
      <c r="AD499">
        <v>14156842.49</v>
      </c>
      <c r="AE499">
        <v>288.16000000000003</v>
      </c>
      <c r="AF499">
        <v>4079435731.9200001</v>
      </c>
      <c r="AG499">
        <v>247241.60000000001</v>
      </c>
      <c r="AH499">
        <v>0.7</v>
      </c>
      <c r="AI499">
        <v>12949.29</v>
      </c>
      <c r="AJ499">
        <v>12.37</v>
      </c>
      <c r="AK499">
        <v>0</v>
      </c>
      <c r="AL499">
        <v>0.27300000000000002</v>
      </c>
      <c r="AM499">
        <v>38648.18</v>
      </c>
      <c r="AN499">
        <v>664.7</v>
      </c>
      <c r="AO499">
        <v>472.09</v>
      </c>
      <c r="AP499">
        <v>313798.21999999997</v>
      </c>
      <c r="AQ499">
        <v>4167927.11</v>
      </c>
      <c r="AR499" t="s">
        <v>124</v>
      </c>
      <c r="AS499" t="s">
        <v>61</v>
      </c>
      <c r="AT499" t="s">
        <v>62</v>
      </c>
      <c r="AU499" t="s">
        <v>63</v>
      </c>
    </row>
    <row r="500" spans="1:47" x14ac:dyDescent="0.25">
      <c r="A500" t="s">
        <v>1080</v>
      </c>
      <c r="B500">
        <v>2024</v>
      </c>
      <c r="C500">
        <v>3</v>
      </c>
      <c r="D500" t="s">
        <v>48</v>
      </c>
      <c r="E500" s="1">
        <v>45363</v>
      </c>
      <c r="F500" s="1">
        <v>45378</v>
      </c>
      <c r="G500">
        <v>15</v>
      </c>
      <c r="H500">
        <v>14.1</v>
      </c>
      <c r="I500" t="s">
        <v>65</v>
      </c>
      <c r="J500" t="s">
        <v>50</v>
      </c>
      <c r="K500" t="s">
        <v>120</v>
      </c>
      <c r="L500">
        <v>2710.1921000000002</v>
      </c>
      <c r="M500" t="s">
        <v>90</v>
      </c>
      <c r="N500" t="s">
        <v>168</v>
      </c>
      <c r="O500" t="s">
        <v>107</v>
      </c>
      <c r="P500" t="s">
        <v>92</v>
      </c>
      <c r="Q500" t="s">
        <v>55</v>
      </c>
      <c r="R500" t="s">
        <v>777</v>
      </c>
      <c r="S500" t="s">
        <v>142</v>
      </c>
      <c r="T500" t="s">
        <v>187</v>
      </c>
      <c r="U500" t="s">
        <v>60</v>
      </c>
      <c r="V500">
        <v>71635</v>
      </c>
      <c r="W500">
        <v>41088</v>
      </c>
      <c r="X500">
        <v>16.100000000000001</v>
      </c>
      <c r="Y500">
        <v>10.8</v>
      </c>
      <c r="Z500">
        <v>63818.42</v>
      </c>
      <c r="AB500">
        <v>33.89</v>
      </c>
      <c r="AC500">
        <v>2162806.25</v>
      </c>
      <c r="AD500">
        <v>42593051.689999998</v>
      </c>
      <c r="AE500">
        <v>275.8</v>
      </c>
      <c r="AF500">
        <v>11747163656.1</v>
      </c>
      <c r="AG500">
        <v>186809.2</v>
      </c>
      <c r="AH500">
        <v>0</v>
      </c>
      <c r="AI500">
        <v>0</v>
      </c>
      <c r="AJ500">
        <v>7.08</v>
      </c>
      <c r="AK500">
        <v>0</v>
      </c>
      <c r="AL500">
        <v>0.05</v>
      </c>
      <c r="AM500">
        <v>21296.53</v>
      </c>
      <c r="AN500">
        <v>785.2</v>
      </c>
      <c r="AO500">
        <v>696.94</v>
      </c>
      <c r="AP500">
        <v>547237.29</v>
      </c>
      <c r="AQ500">
        <v>2918149.27</v>
      </c>
      <c r="AR500" t="s">
        <v>61</v>
      </c>
      <c r="AS500" t="s">
        <v>61</v>
      </c>
      <c r="AT500" t="s">
        <v>62</v>
      </c>
      <c r="AU500" t="s">
        <v>63</v>
      </c>
    </row>
    <row r="501" spans="1:47" x14ac:dyDescent="0.25">
      <c r="A501" t="s">
        <v>1081</v>
      </c>
      <c r="B501">
        <v>2020</v>
      </c>
      <c r="C501">
        <v>11</v>
      </c>
      <c r="D501" t="s">
        <v>119</v>
      </c>
      <c r="E501" s="1">
        <v>44164</v>
      </c>
      <c r="F501" s="1">
        <v>44186</v>
      </c>
      <c r="G501">
        <v>22</v>
      </c>
      <c r="H501">
        <v>11.8</v>
      </c>
      <c r="I501" t="s">
        <v>49</v>
      </c>
      <c r="J501" t="s">
        <v>112</v>
      </c>
      <c r="K501" t="s">
        <v>113</v>
      </c>
      <c r="L501">
        <v>7304.39</v>
      </c>
      <c r="M501" t="s">
        <v>80</v>
      </c>
      <c r="N501" t="s">
        <v>106</v>
      </c>
      <c r="O501" t="s">
        <v>200</v>
      </c>
      <c r="P501" t="s">
        <v>230</v>
      </c>
      <c r="Q501" t="s">
        <v>226</v>
      </c>
      <c r="R501" t="s">
        <v>1082</v>
      </c>
      <c r="S501" t="s">
        <v>73</v>
      </c>
      <c r="T501" t="s">
        <v>74</v>
      </c>
      <c r="U501" t="s">
        <v>60</v>
      </c>
      <c r="V501">
        <v>5368</v>
      </c>
      <c r="W501">
        <v>3987</v>
      </c>
      <c r="X501">
        <v>10.5</v>
      </c>
      <c r="Y501">
        <v>14.2</v>
      </c>
      <c r="Z501">
        <v>5036.92</v>
      </c>
      <c r="AB501">
        <v>37.69</v>
      </c>
      <c r="AC501">
        <v>189841.51</v>
      </c>
      <c r="AD501">
        <v>4269847.45</v>
      </c>
      <c r="AE501">
        <v>167.71</v>
      </c>
      <c r="AF501">
        <v>716096115.84000003</v>
      </c>
      <c r="AG501">
        <v>102797.33</v>
      </c>
      <c r="AH501">
        <v>0</v>
      </c>
      <c r="AI501">
        <v>0</v>
      </c>
      <c r="AJ501">
        <v>7.2</v>
      </c>
      <c r="AK501">
        <v>307429.02</v>
      </c>
      <c r="AL501">
        <v>8.5999999999999993E-2</v>
      </c>
      <c r="AM501">
        <v>3672.07</v>
      </c>
      <c r="AN501">
        <v>897.5</v>
      </c>
      <c r="AO501">
        <v>499.58</v>
      </c>
      <c r="AP501">
        <v>448373.05</v>
      </c>
      <c r="AQ501">
        <v>744683.96</v>
      </c>
      <c r="AR501" t="s">
        <v>61</v>
      </c>
      <c r="AS501" t="s">
        <v>61</v>
      </c>
      <c r="AT501" t="s">
        <v>62</v>
      </c>
      <c r="AU501" t="s">
        <v>63</v>
      </c>
    </row>
    <row r="502" spans="1:47" x14ac:dyDescent="0.25">
      <c r="A502" t="s">
        <v>1083</v>
      </c>
      <c r="B502">
        <v>2023</v>
      </c>
      <c r="C502">
        <v>1</v>
      </c>
      <c r="D502" t="s">
        <v>48</v>
      </c>
      <c r="E502" s="1">
        <v>44930</v>
      </c>
      <c r="F502" s="1">
        <v>44955</v>
      </c>
      <c r="G502">
        <v>25</v>
      </c>
      <c r="H502">
        <v>4.5999999999999996</v>
      </c>
      <c r="I502" t="s">
        <v>65</v>
      </c>
      <c r="J502" t="s">
        <v>78</v>
      </c>
      <c r="K502" t="s">
        <v>211</v>
      </c>
      <c r="L502">
        <v>1701.99</v>
      </c>
      <c r="M502" t="s">
        <v>68</v>
      </c>
      <c r="N502" t="s">
        <v>69</v>
      </c>
      <c r="O502" t="s">
        <v>189</v>
      </c>
      <c r="P502" t="s">
        <v>92</v>
      </c>
      <c r="Q502" t="s">
        <v>164</v>
      </c>
      <c r="R502" t="s">
        <v>1084</v>
      </c>
      <c r="S502" t="s">
        <v>85</v>
      </c>
      <c r="T502" t="s">
        <v>187</v>
      </c>
      <c r="U502" t="s">
        <v>228</v>
      </c>
      <c r="V502">
        <v>60917</v>
      </c>
      <c r="W502">
        <v>43191</v>
      </c>
      <c r="X502">
        <v>23.6</v>
      </c>
      <c r="Y502">
        <v>12.4</v>
      </c>
      <c r="Z502">
        <v>56626.36</v>
      </c>
      <c r="AB502">
        <v>12.73</v>
      </c>
      <c r="AC502">
        <v>720853.56</v>
      </c>
      <c r="AD502">
        <v>32466723.510000002</v>
      </c>
      <c r="AE502">
        <v>289.20999999999998</v>
      </c>
      <c r="AF502">
        <v>9389701106.3299999</v>
      </c>
      <c r="AG502">
        <v>90419.83</v>
      </c>
      <c r="AH502">
        <v>0.8</v>
      </c>
      <c r="AI502">
        <v>24194.12</v>
      </c>
      <c r="AJ502">
        <v>17.8</v>
      </c>
      <c r="AK502">
        <v>0</v>
      </c>
      <c r="AL502">
        <v>0.16500000000000001</v>
      </c>
      <c r="AM502">
        <v>53570.09</v>
      </c>
      <c r="AN502">
        <v>1158.3</v>
      </c>
      <c r="AO502">
        <v>735.11</v>
      </c>
      <c r="AP502">
        <v>851477.91</v>
      </c>
      <c r="AQ502">
        <v>1740515.51</v>
      </c>
      <c r="AR502" t="s">
        <v>61</v>
      </c>
      <c r="AS502" t="s">
        <v>61</v>
      </c>
      <c r="AT502" t="s">
        <v>62</v>
      </c>
      <c r="AU502" t="s">
        <v>63</v>
      </c>
    </row>
    <row r="503" spans="1:47" x14ac:dyDescent="0.25">
      <c r="A503" t="s">
        <v>1085</v>
      </c>
      <c r="B503">
        <v>2026</v>
      </c>
      <c r="C503">
        <v>3</v>
      </c>
      <c r="D503" t="s">
        <v>48</v>
      </c>
      <c r="E503" s="1">
        <v>46086</v>
      </c>
      <c r="F503" s="1">
        <v>46100</v>
      </c>
      <c r="G503">
        <v>14</v>
      </c>
      <c r="H503">
        <v>17.3</v>
      </c>
      <c r="I503" t="s">
        <v>65</v>
      </c>
      <c r="J503" t="s">
        <v>134</v>
      </c>
      <c r="K503" t="s">
        <v>135</v>
      </c>
      <c r="L503">
        <v>9999.0098999999991</v>
      </c>
      <c r="M503" t="s">
        <v>114</v>
      </c>
      <c r="N503" t="s">
        <v>69</v>
      </c>
      <c r="O503" t="s">
        <v>189</v>
      </c>
      <c r="P503" t="s">
        <v>56</v>
      </c>
      <c r="Q503" t="s">
        <v>154</v>
      </c>
      <c r="R503" t="s">
        <v>318</v>
      </c>
      <c r="S503" t="s">
        <v>137</v>
      </c>
      <c r="T503" t="s">
        <v>59</v>
      </c>
      <c r="U503" t="s">
        <v>166</v>
      </c>
      <c r="V503">
        <v>4453</v>
      </c>
      <c r="W503">
        <v>2622</v>
      </c>
      <c r="X503">
        <v>11.5</v>
      </c>
      <c r="Y503">
        <v>11.8</v>
      </c>
      <c r="Z503">
        <v>3646.53</v>
      </c>
      <c r="AB503">
        <v>25.88</v>
      </c>
      <c r="AC503">
        <v>94372.2</v>
      </c>
      <c r="AD503">
        <v>2672359.5099999998</v>
      </c>
      <c r="AE503">
        <v>280.76</v>
      </c>
      <c r="AF503">
        <v>750291656.02999997</v>
      </c>
      <c r="AG503">
        <v>100349.44</v>
      </c>
      <c r="AH503">
        <v>0</v>
      </c>
      <c r="AI503">
        <v>0</v>
      </c>
      <c r="AJ503">
        <v>20.059999999999999</v>
      </c>
      <c r="AK503">
        <v>0</v>
      </c>
      <c r="AL503">
        <v>0.19600000000000001</v>
      </c>
      <c r="AM503">
        <v>5237.82</v>
      </c>
      <c r="AN503">
        <v>567.29999999999995</v>
      </c>
      <c r="AO503">
        <v>465.26</v>
      </c>
      <c r="AP503">
        <v>263942</v>
      </c>
      <c r="AQ503">
        <v>463901.46</v>
      </c>
      <c r="AR503" t="s">
        <v>61</v>
      </c>
      <c r="AS503" t="s">
        <v>61</v>
      </c>
      <c r="AT503" t="s">
        <v>62</v>
      </c>
      <c r="AU503" t="s">
        <v>63</v>
      </c>
    </row>
    <row r="504" spans="1:47" x14ac:dyDescent="0.25">
      <c r="A504" t="s">
        <v>1086</v>
      </c>
      <c r="B504">
        <v>2025</v>
      </c>
      <c r="C504">
        <v>7</v>
      </c>
      <c r="D504" t="s">
        <v>89</v>
      </c>
      <c r="E504" s="1">
        <v>45868</v>
      </c>
      <c r="F504" s="1">
        <v>45885</v>
      </c>
      <c r="G504">
        <v>17</v>
      </c>
      <c r="H504">
        <v>8.9</v>
      </c>
      <c r="I504" t="s">
        <v>65</v>
      </c>
      <c r="J504" t="s">
        <v>78</v>
      </c>
      <c r="K504" t="s">
        <v>158</v>
      </c>
      <c r="L504">
        <v>1006.3</v>
      </c>
      <c r="M504" t="s">
        <v>80</v>
      </c>
      <c r="N504" t="s">
        <v>53</v>
      </c>
      <c r="O504" t="s">
        <v>91</v>
      </c>
      <c r="P504" t="s">
        <v>70</v>
      </c>
      <c r="Q504" t="s">
        <v>159</v>
      </c>
      <c r="R504" t="s">
        <v>1087</v>
      </c>
      <c r="S504" t="s">
        <v>161</v>
      </c>
      <c r="T504" t="s">
        <v>131</v>
      </c>
      <c r="U504" t="s">
        <v>87</v>
      </c>
      <c r="V504">
        <v>23270</v>
      </c>
      <c r="W504">
        <v>16863</v>
      </c>
      <c r="X504">
        <v>9.8000000000000007</v>
      </c>
      <c r="Y504">
        <v>12.3</v>
      </c>
      <c r="Z504">
        <v>19720.16</v>
      </c>
      <c r="AB504">
        <v>36.11</v>
      </c>
      <c r="AC504">
        <v>712094.98</v>
      </c>
      <c r="AD504">
        <v>6631692.6100000003</v>
      </c>
      <c r="AE504">
        <v>275.95</v>
      </c>
      <c r="AF504">
        <v>1830015575.73</v>
      </c>
      <c r="AG504">
        <v>16595.22</v>
      </c>
      <c r="AH504">
        <v>0</v>
      </c>
      <c r="AI504">
        <v>0</v>
      </c>
      <c r="AJ504">
        <v>8.3800000000000008</v>
      </c>
      <c r="AK504">
        <v>0</v>
      </c>
      <c r="AL504">
        <v>0.112</v>
      </c>
      <c r="AM504">
        <v>7427.5</v>
      </c>
      <c r="AN504">
        <v>470.3</v>
      </c>
      <c r="AO504">
        <v>620.91999999999996</v>
      </c>
      <c r="AP504">
        <v>292018.68</v>
      </c>
      <c r="AQ504">
        <v>1028136.38</v>
      </c>
      <c r="AR504" t="s">
        <v>61</v>
      </c>
      <c r="AS504" t="s">
        <v>61</v>
      </c>
      <c r="AT504" t="s">
        <v>62</v>
      </c>
      <c r="AU504" t="s">
        <v>63</v>
      </c>
    </row>
    <row r="505" spans="1:47" x14ac:dyDescent="0.25">
      <c r="A505" t="s">
        <v>1088</v>
      </c>
      <c r="B505">
        <v>2021</v>
      </c>
      <c r="C505">
        <v>2</v>
      </c>
      <c r="D505" t="s">
        <v>48</v>
      </c>
      <c r="E505" s="1">
        <v>44234</v>
      </c>
      <c r="F505" s="1">
        <v>44244</v>
      </c>
      <c r="G505">
        <v>10</v>
      </c>
      <c r="H505">
        <v>3.5</v>
      </c>
      <c r="I505" t="s">
        <v>65</v>
      </c>
      <c r="J505" t="s">
        <v>112</v>
      </c>
      <c r="K505" t="s">
        <v>340</v>
      </c>
      <c r="L505">
        <v>7208.39</v>
      </c>
      <c r="M505" t="s">
        <v>80</v>
      </c>
      <c r="N505" t="s">
        <v>168</v>
      </c>
      <c r="O505" t="s">
        <v>107</v>
      </c>
      <c r="P505" t="s">
        <v>226</v>
      </c>
      <c r="Q505" t="s">
        <v>196</v>
      </c>
      <c r="R505" t="s">
        <v>1089</v>
      </c>
      <c r="S505" t="s">
        <v>73</v>
      </c>
      <c r="T505" t="s">
        <v>187</v>
      </c>
      <c r="U505" t="s">
        <v>75</v>
      </c>
      <c r="V505">
        <v>6596</v>
      </c>
      <c r="W505">
        <v>3964</v>
      </c>
      <c r="X505">
        <v>16.899999999999999</v>
      </c>
      <c r="Y505">
        <v>10.9</v>
      </c>
      <c r="Z505">
        <v>5764.58</v>
      </c>
      <c r="AB505">
        <v>31.05</v>
      </c>
      <c r="AC505">
        <v>178990.21</v>
      </c>
      <c r="AD505">
        <v>2071213.59</v>
      </c>
      <c r="AE505">
        <v>166.91</v>
      </c>
      <c r="AF505">
        <v>345706260.31</v>
      </c>
      <c r="AG505">
        <v>110740.24</v>
      </c>
      <c r="AH505">
        <v>0</v>
      </c>
      <c r="AI505">
        <v>0</v>
      </c>
      <c r="AJ505">
        <v>1.46</v>
      </c>
      <c r="AK505">
        <v>0</v>
      </c>
      <c r="AL505">
        <v>0.14199999999999999</v>
      </c>
      <c r="AM505">
        <v>2941.12</v>
      </c>
      <c r="AN505">
        <v>219.6</v>
      </c>
      <c r="AO505">
        <v>654.29999999999995</v>
      </c>
      <c r="AP505">
        <v>143684.28</v>
      </c>
      <c r="AQ505">
        <v>436355.85</v>
      </c>
      <c r="AR505" t="s">
        <v>61</v>
      </c>
      <c r="AS505" t="s">
        <v>61</v>
      </c>
      <c r="AT505" t="s">
        <v>62</v>
      </c>
      <c r="AU505" t="s">
        <v>63</v>
      </c>
    </row>
    <row r="506" spans="1:47" x14ac:dyDescent="0.25">
      <c r="A506" t="s">
        <v>1090</v>
      </c>
      <c r="B506">
        <v>2023</v>
      </c>
      <c r="C506">
        <v>5</v>
      </c>
      <c r="D506" t="s">
        <v>77</v>
      </c>
      <c r="E506" s="1">
        <v>45057</v>
      </c>
      <c r="F506" s="1">
        <v>45078</v>
      </c>
      <c r="G506">
        <v>21</v>
      </c>
      <c r="H506">
        <v>19</v>
      </c>
      <c r="I506" t="s">
        <v>65</v>
      </c>
      <c r="J506" t="s">
        <v>134</v>
      </c>
      <c r="K506" t="s">
        <v>135</v>
      </c>
      <c r="L506">
        <v>9999.0098999999991</v>
      </c>
      <c r="M506" t="s">
        <v>114</v>
      </c>
      <c r="N506" t="s">
        <v>106</v>
      </c>
      <c r="O506" t="s">
        <v>107</v>
      </c>
      <c r="P506" t="s">
        <v>184</v>
      </c>
      <c r="Q506" t="s">
        <v>159</v>
      </c>
      <c r="R506" t="s">
        <v>1091</v>
      </c>
      <c r="S506" t="s">
        <v>137</v>
      </c>
      <c r="T506" t="s">
        <v>102</v>
      </c>
      <c r="U506" t="s">
        <v>181</v>
      </c>
      <c r="V506">
        <v>2796</v>
      </c>
      <c r="W506">
        <v>1592</v>
      </c>
      <c r="X506">
        <v>5.6</v>
      </c>
      <c r="Y506">
        <v>12.2</v>
      </c>
      <c r="Z506">
        <v>2205.89</v>
      </c>
      <c r="AB506">
        <v>30.41</v>
      </c>
      <c r="AC506">
        <v>67081.11</v>
      </c>
      <c r="AD506">
        <v>1415122.55</v>
      </c>
      <c r="AE506">
        <v>285.07</v>
      </c>
      <c r="AF506">
        <v>403408985.32999998</v>
      </c>
      <c r="AG506">
        <v>147265.10999999999</v>
      </c>
      <c r="AH506">
        <v>0</v>
      </c>
      <c r="AI506">
        <v>0</v>
      </c>
      <c r="AJ506">
        <v>8.75</v>
      </c>
      <c r="AK506">
        <v>0</v>
      </c>
      <c r="AL506">
        <v>0.215</v>
      </c>
      <c r="AM506">
        <v>3042.51</v>
      </c>
      <c r="AN506">
        <v>420.7</v>
      </c>
      <c r="AO506">
        <v>585.73</v>
      </c>
      <c r="AP506">
        <v>246416.61</v>
      </c>
      <c r="AQ506">
        <v>463805.34</v>
      </c>
      <c r="AR506" t="s">
        <v>61</v>
      </c>
      <c r="AS506" t="s">
        <v>124</v>
      </c>
      <c r="AT506" t="s">
        <v>116</v>
      </c>
      <c r="AU506" t="s">
        <v>63</v>
      </c>
    </row>
    <row r="507" spans="1:47" x14ac:dyDescent="0.25">
      <c r="A507" t="s">
        <v>1092</v>
      </c>
      <c r="B507">
        <v>2026</v>
      </c>
      <c r="C507">
        <v>3</v>
      </c>
      <c r="D507" t="s">
        <v>48</v>
      </c>
      <c r="E507" s="1">
        <v>46094</v>
      </c>
      <c r="F507" s="1">
        <v>46113</v>
      </c>
      <c r="G507">
        <v>19</v>
      </c>
      <c r="H507">
        <v>13.6</v>
      </c>
      <c r="I507" t="s">
        <v>49</v>
      </c>
      <c r="J507" t="s">
        <v>239</v>
      </c>
      <c r="K507" t="s">
        <v>270</v>
      </c>
      <c r="L507">
        <v>2710.1990999999998</v>
      </c>
      <c r="M507" t="s">
        <v>80</v>
      </c>
      <c r="N507" t="s">
        <v>81</v>
      </c>
      <c r="O507" t="s">
        <v>200</v>
      </c>
      <c r="P507" t="s">
        <v>204</v>
      </c>
      <c r="Q507" t="s">
        <v>184</v>
      </c>
      <c r="R507" t="s">
        <v>263</v>
      </c>
      <c r="S507" t="s">
        <v>142</v>
      </c>
      <c r="T507" t="s">
        <v>187</v>
      </c>
      <c r="U507" t="s">
        <v>213</v>
      </c>
      <c r="V507">
        <v>51790</v>
      </c>
      <c r="W507">
        <v>36695</v>
      </c>
      <c r="X507">
        <v>17.899999999999999</v>
      </c>
      <c r="Y507">
        <v>14.1</v>
      </c>
      <c r="Z507">
        <v>43631.34</v>
      </c>
      <c r="AB507">
        <v>18.7</v>
      </c>
      <c r="AC507">
        <v>815906.06</v>
      </c>
      <c r="AD507">
        <v>30833395.350000001</v>
      </c>
      <c r="AE507">
        <v>284.97000000000003</v>
      </c>
      <c r="AF507">
        <v>8786592672.8899994</v>
      </c>
      <c r="AG507">
        <v>153750.13</v>
      </c>
      <c r="AH507">
        <v>0</v>
      </c>
      <c r="AI507">
        <v>0</v>
      </c>
      <c r="AJ507">
        <v>3.82</v>
      </c>
      <c r="AK507">
        <v>1177835.7</v>
      </c>
      <c r="AL507">
        <v>0.26300000000000001</v>
      </c>
      <c r="AM507">
        <v>81091.83</v>
      </c>
      <c r="AN507">
        <v>303.60000000000002</v>
      </c>
      <c r="AO507">
        <v>514.70000000000005</v>
      </c>
      <c r="AP507">
        <v>156262.92000000001</v>
      </c>
      <c r="AQ507">
        <v>1207010.94</v>
      </c>
      <c r="AR507" t="s">
        <v>61</v>
      </c>
      <c r="AS507" t="s">
        <v>61</v>
      </c>
      <c r="AT507" t="s">
        <v>62</v>
      </c>
      <c r="AU507" t="s">
        <v>63</v>
      </c>
    </row>
    <row r="508" spans="1:47" x14ac:dyDescent="0.25">
      <c r="A508" t="s">
        <v>1093</v>
      </c>
      <c r="B508">
        <v>2020</v>
      </c>
      <c r="C508">
        <v>2</v>
      </c>
      <c r="D508" t="s">
        <v>48</v>
      </c>
      <c r="E508" s="1">
        <v>43870</v>
      </c>
      <c r="F508" s="1">
        <v>43890</v>
      </c>
      <c r="G508">
        <v>20</v>
      </c>
      <c r="H508">
        <v>16.899999999999999</v>
      </c>
      <c r="I508" t="s">
        <v>65</v>
      </c>
      <c r="J508" t="s">
        <v>50</v>
      </c>
      <c r="K508" t="s">
        <v>51</v>
      </c>
      <c r="L508">
        <v>2709</v>
      </c>
      <c r="M508" t="s">
        <v>52</v>
      </c>
      <c r="N508" t="s">
        <v>53</v>
      </c>
      <c r="O508" t="s">
        <v>54</v>
      </c>
      <c r="P508" t="s">
        <v>184</v>
      </c>
      <c r="Q508" t="s">
        <v>257</v>
      </c>
      <c r="R508" t="s">
        <v>1094</v>
      </c>
      <c r="S508" t="s">
        <v>170</v>
      </c>
      <c r="T508" t="s">
        <v>74</v>
      </c>
      <c r="U508" t="s">
        <v>60</v>
      </c>
      <c r="V508">
        <v>89010</v>
      </c>
      <c r="W508">
        <v>59880</v>
      </c>
      <c r="X508">
        <v>24.5</v>
      </c>
      <c r="Y508">
        <v>14.6</v>
      </c>
      <c r="Z508">
        <v>79977.009999999995</v>
      </c>
      <c r="AB508">
        <v>26.07</v>
      </c>
      <c r="AC508">
        <v>2085000.65</v>
      </c>
      <c r="AD508">
        <v>4863401.9800000004</v>
      </c>
      <c r="AE508">
        <v>163.91</v>
      </c>
      <c r="AF508">
        <v>797160218.53999996</v>
      </c>
      <c r="AG508">
        <v>229603.4</v>
      </c>
      <c r="AH508">
        <v>0</v>
      </c>
      <c r="AI508">
        <v>0</v>
      </c>
      <c r="AJ508">
        <v>2.14</v>
      </c>
      <c r="AK508">
        <v>0</v>
      </c>
      <c r="AL508">
        <v>0.105</v>
      </c>
      <c r="AM508">
        <v>5106.57</v>
      </c>
      <c r="AN508">
        <v>317.60000000000002</v>
      </c>
      <c r="AO508">
        <v>676.75</v>
      </c>
      <c r="AP508">
        <v>214935.8</v>
      </c>
      <c r="AQ508">
        <v>2534646.42</v>
      </c>
      <c r="AR508" t="s">
        <v>61</v>
      </c>
      <c r="AS508" t="s">
        <v>61</v>
      </c>
      <c r="AT508" t="s">
        <v>62</v>
      </c>
      <c r="AU508" t="s">
        <v>63</v>
      </c>
    </row>
    <row r="509" spans="1:47" x14ac:dyDescent="0.25">
      <c r="A509" t="s">
        <v>1095</v>
      </c>
      <c r="B509">
        <v>2023</v>
      </c>
      <c r="C509">
        <v>9</v>
      </c>
      <c r="D509" t="s">
        <v>89</v>
      </c>
      <c r="E509" s="1">
        <v>45183</v>
      </c>
      <c r="F509" s="1">
        <v>45213</v>
      </c>
      <c r="G509">
        <v>30</v>
      </c>
      <c r="H509">
        <v>11.4</v>
      </c>
      <c r="I509" t="s">
        <v>49</v>
      </c>
      <c r="J509" t="s">
        <v>134</v>
      </c>
      <c r="K509" t="s">
        <v>135</v>
      </c>
      <c r="L509">
        <v>9999.0098999999991</v>
      </c>
      <c r="M509" t="s">
        <v>52</v>
      </c>
      <c r="N509" t="s">
        <v>69</v>
      </c>
      <c r="O509" t="s">
        <v>99</v>
      </c>
      <c r="P509" t="s">
        <v>230</v>
      </c>
      <c r="Q509" t="s">
        <v>92</v>
      </c>
      <c r="R509" t="s">
        <v>1096</v>
      </c>
      <c r="S509" t="s">
        <v>137</v>
      </c>
      <c r="T509" t="s">
        <v>74</v>
      </c>
      <c r="U509" t="s">
        <v>103</v>
      </c>
      <c r="V509">
        <v>2349</v>
      </c>
      <c r="W509">
        <v>1568</v>
      </c>
      <c r="X509">
        <v>2.7</v>
      </c>
      <c r="Y509">
        <v>12.5</v>
      </c>
      <c r="Z509">
        <v>2181.34</v>
      </c>
      <c r="AB509">
        <v>33.68</v>
      </c>
      <c r="AC509">
        <v>73467.53</v>
      </c>
      <c r="AD509">
        <v>1371146.7</v>
      </c>
      <c r="AE509">
        <v>286.11</v>
      </c>
      <c r="AF509">
        <v>392298782.33999997</v>
      </c>
      <c r="AG509">
        <v>178567.38</v>
      </c>
      <c r="AH509">
        <v>3.2</v>
      </c>
      <c r="AI509">
        <v>55189.86</v>
      </c>
      <c r="AJ509">
        <v>18.559999999999999</v>
      </c>
      <c r="AK509">
        <v>254484.83</v>
      </c>
      <c r="AL509">
        <v>0.20300000000000001</v>
      </c>
      <c r="AM509">
        <v>2783.43</v>
      </c>
      <c r="AN509">
        <v>927.7</v>
      </c>
      <c r="AO509">
        <v>360.58</v>
      </c>
      <c r="AP509">
        <v>334510.07</v>
      </c>
      <c r="AQ509">
        <v>644518.27</v>
      </c>
      <c r="AR509" t="s">
        <v>61</v>
      </c>
      <c r="AS509" t="s">
        <v>61</v>
      </c>
      <c r="AT509" t="s">
        <v>62</v>
      </c>
      <c r="AU509" t="s">
        <v>63</v>
      </c>
    </row>
    <row r="510" spans="1:47" x14ac:dyDescent="0.25">
      <c r="A510" t="s">
        <v>1097</v>
      </c>
      <c r="B510">
        <v>2026</v>
      </c>
      <c r="C510">
        <v>3</v>
      </c>
      <c r="D510" t="s">
        <v>48</v>
      </c>
      <c r="E510" s="1">
        <v>46095</v>
      </c>
      <c r="F510" s="1">
        <v>46107</v>
      </c>
      <c r="G510">
        <v>12</v>
      </c>
      <c r="H510">
        <v>14.9</v>
      </c>
      <c r="I510" t="s">
        <v>49</v>
      </c>
      <c r="J510" t="s">
        <v>78</v>
      </c>
      <c r="K510" t="s">
        <v>177</v>
      </c>
      <c r="L510">
        <v>1001.99</v>
      </c>
      <c r="M510" t="s">
        <v>52</v>
      </c>
      <c r="N510" t="s">
        <v>81</v>
      </c>
      <c r="O510" t="s">
        <v>189</v>
      </c>
      <c r="P510" t="s">
        <v>150</v>
      </c>
      <c r="Q510" t="s">
        <v>82</v>
      </c>
      <c r="R510" t="s">
        <v>1098</v>
      </c>
      <c r="S510" t="s">
        <v>130</v>
      </c>
      <c r="T510" t="s">
        <v>187</v>
      </c>
      <c r="U510" t="s">
        <v>96</v>
      </c>
      <c r="V510">
        <v>64188</v>
      </c>
      <c r="W510">
        <v>47748</v>
      </c>
      <c r="X510">
        <v>13.2</v>
      </c>
      <c r="Y510">
        <v>14.6</v>
      </c>
      <c r="Z510">
        <v>60066.720000000001</v>
      </c>
      <c r="AB510">
        <v>29.52</v>
      </c>
      <c r="AC510">
        <v>1773169.57</v>
      </c>
      <c r="AD510">
        <v>25131314.98</v>
      </c>
      <c r="AE510">
        <v>280.29000000000002</v>
      </c>
      <c r="AF510">
        <v>7044056275.7399998</v>
      </c>
      <c r="AG510">
        <v>153131.92000000001</v>
      </c>
      <c r="AH510">
        <v>0.2</v>
      </c>
      <c r="AI510">
        <v>1696.97</v>
      </c>
      <c r="AJ510">
        <v>1.77</v>
      </c>
      <c r="AK510">
        <v>444824.28</v>
      </c>
      <c r="AL510">
        <v>0.107</v>
      </c>
      <c r="AM510">
        <v>26890.51</v>
      </c>
      <c r="AN510">
        <v>583.9</v>
      </c>
      <c r="AO510">
        <v>597.08000000000004</v>
      </c>
      <c r="AP510">
        <v>348635.01</v>
      </c>
      <c r="AQ510">
        <v>2303523.98</v>
      </c>
      <c r="AR510" t="s">
        <v>61</v>
      </c>
      <c r="AS510" t="s">
        <v>61</v>
      </c>
      <c r="AT510" t="s">
        <v>62</v>
      </c>
      <c r="AU510" t="s">
        <v>63</v>
      </c>
    </row>
    <row r="511" spans="1:47" x14ac:dyDescent="0.25">
      <c r="A511" t="s">
        <v>1099</v>
      </c>
      <c r="B511">
        <v>2023</v>
      </c>
      <c r="C511">
        <v>8</v>
      </c>
      <c r="D511" t="s">
        <v>89</v>
      </c>
      <c r="E511" s="1">
        <v>45169</v>
      </c>
      <c r="F511" s="1">
        <v>45187</v>
      </c>
      <c r="G511">
        <v>18</v>
      </c>
      <c r="H511">
        <v>4.5999999999999996</v>
      </c>
      <c r="I511" t="s">
        <v>49</v>
      </c>
      <c r="J511" t="s">
        <v>50</v>
      </c>
      <c r="K511" t="s">
        <v>183</v>
      </c>
      <c r="L511">
        <v>2710.19</v>
      </c>
      <c r="M511" t="s">
        <v>80</v>
      </c>
      <c r="N511" t="s">
        <v>106</v>
      </c>
      <c r="O511" t="s">
        <v>107</v>
      </c>
      <c r="P511" t="s">
        <v>159</v>
      </c>
      <c r="Q511" t="s">
        <v>56</v>
      </c>
      <c r="R511" t="s">
        <v>372</v>
      </c>
      <c r="S511" t="s">
        <v>186</v>
      </c>
      <c r="T511" t="s">
        <v>59</v>
      </c>
      <c r="U511" t="s">
        <v>103</v>
      </c>
      <c r="V511">
        <v>108898</v>
      </c>
      <c r="W511">
        <v>64274</v>
      </c>
      <c r="X511">
        <v>2</v>
      </c>
      <c r="Y511">
        <v>13.1</v>
      </c>
      <c r="Z511">
        <v>98665.39</v>
      </c>
      <c r="AB511">
        <v>8.77</v>
      </c>
      <c r="AC511">
        <v>865295.47</v>
      </c>
      <c r="AD511">
        <v>103172425.02</v>
      </c>
      <c r="AE511">
        <v>287.88</v>
      </c>
      <c r="AF511">
        <v>29701277714.759998</v>
      </c>
      <c r="AG511">
        <v>75873.259999999995</v>
      </c>
      <c r="AH511">
        <v>2.2999999999999998</v>
      </c>
      <c r="AI511">
        <v>62408.82</v>
      </c>
      <c r="AJ511">
        <v>8.44</v>
      </c>
      <c r="AK511">
        <v>8707752.6699999999</v>
      </c>
      <c r="AL511">
        <v>0.17599999999999999</v>
      </c>
      <c r="AM511">
        <v>181583.47</v>
      </c>
      <c r="AN511">
        <v>613.29999999999995</v>
      </c>
      <c r="AO511">
        <v>458.27</v>
      </c>
      <c r="AP511">
        <v>281056.99</v>
      </c>
      <c r="AQ511">
        <v>1466218.01</v>
      </c>
      <c r="AR511" t="s">
        <v>61</v>
      </c>
      <c r="AS511" t="s">
        <v>124</v>
      </c>
      <c r="AT511" t="s">
        <v>62</v>
      </c>
      <c r="AU511" t="s">
        <v>63</v>
      </c>
    </row>
    <row r="512" spans="1:47" x14ac:dyDescent="0.25">
      <c r="A512" t="s">
        <v>1100</v>
      </c>
      <c r="B512">
        <v>2023</v>
      </c>
      <c r="C512">
        <v>6</v>
      </c>
      <c r="D512" t="s">
        <v>77</v>
      </c>
      <c r="E512" s="1">
        <v>45102</v>
      </c>
      <c r="F512" s="1">
        <v>45127</v>
      </c>
      <c r="G512">
        <v>25</v>
      </c>
      <c r="H512">
        <v>9.8000000000000007</v>
      </c>
      <c r="I512" t="s">
        <v>65</v>
      </c>
      <c r="J512" t="s">
        <v>112</v>
      </c>
      <c r="K512" t="s">
        <v>343</v>
      </c>
      <c r="L512">
        <v>2523.1</v>
      </c>
      <c r="M512" t="s">
        <v>98</v>
      </c>
      <c r="N512" t="s">
        <v>53</v>
      </c>
      <c r="O512" t="s">
        <v>107</v>
      </c>
      <c r="P512" t="s">
        <v>100</v>
      </c>
      <c r="Q512" t="s">
        <v>127</v>
      </c>
      <c r="R512" t="s">
        <v>1101</v>
      </c>
      <c r="S512" t="s">
        <v>130</v>
      </c>
      <c r="T512" t="s">
        <v>131</v>
      </c>
      <c r="U512" t="s">
        <v>103</v>
      </c>
      <c r="V512">
        <v>55084</v>
      </c>
      <c r="W512">
        <v>32566</v>
      </c>
      <c r="X512">
        <v>17.7</v>
      </c>
      <c r="Y512">
        <v>10.8</v>
      </c>
      <c r="Z512">
        <v>50875.12</v>
      </c>
      <c r="AB512">
        <v>31.97</v>
      </c>
      <c r="AC512">
        <v>1626477.59</v>
      </c>
      <c r="AD512">
        <v>33382727.489999998</v>
      </c>
      <c r="AE512">
        <v>282.99</v>
      </c>
      <c r="AF512">
        <v>9446978052.3999996</v>
      </c>
      <c r="AG512">
        <v>218731.15</v>
      </c>
      <c r="AH512">
        <v>1.4</v>
      </c>
      <c r="AI512">
        <v>29910.35</v>
      </c>
      <c r="AJ512">
        <v>1.63</v>
      </c>
      <c r="AK512">
        <v>0</v>
      </c>
      <c r="AL512">
        <v>0.29799999999999999</v>
      </c>
      <c r="AM512">
        <v>99480.53</v>
      </c>
      <c r="AN512">
        <v>1278.0999999999999</v>
      </c>
      <c r="AO512">
        <v>695.69</v>
      </c>
      <c r="AP512">
        <v>889161.39</v>
      </c>
      <c r="AQ512">
        <v>2863761.01</v>
      </c>
      <c r="AR512" t="s">
        <v>61</v>
      </c>
      <c r="AS512" t="s">
        <v>61</v>
      </c>
      <c r="AT512" t="s">
        <v>116</v>
      </c>
      <c r="AU512" t="s">
        <v>63</v>
      </c>
    </row>
    <row r="513" spans="1:47" x14ac:dyDescent="0.25">
      <c r="A513" t="s">
        <v>1102</v>
      </c>
      <c r="B513">
        <v>2025</v>
      </c>
      <c r="C513">
        <v>3</v>
      </c>
      <c r="D513" t="s">
        <v>48</v>
      </c>
      <c r="E513" s="1">
        <v>45726</v>
      </c>
      <c r="F513" s="1">
        <v>45751</v>
      </c>
      <c r="G513">
        <v>25</v>
      </c>
      <c r="H513">
        <v>10.3</v>
      </c>
      <c r="I513" t="s">
        <v>65</v>
      </c>
      <c r="J513" t="s">
        <v>66</v>
      </c>
      <c r="K513" t="s">
        <v>245</v>
      </c>
      <c r="L513">
        <v>8905.9</v>
      </c>
      <c r="M513" t="s">
        <v>80</v>
      </c>
      <c r="N513" t="s">
        <v>106</v>
      </c>
      <c r="O513" t="s">
        <v>189</v>
      </c>
      <c r="P513" t="s">
        <v>128</v>
      </c>
      <c r="Q513" t="s">
        <v>154</v>
      </c>
      <c r="R513" t="s">
        <v>1103</v>
      </c>
      <c r="S513" t="s">
        <v>73</v>
      </c>
      <c r="T513" t="s">
        <v>131</v>
      </c>
      <c r="U513" t="s">
        <v>228</v>
      </c>
      <c r="V513">
        <v>9371</v>
      </c>
      <c r="W513">
        <v>6065</v>
      </c>
      <c r="X513">
        <v>23.6</v>
      </c>
      <c r="Y513">
        <v>13.3</v>
      </c>
      <c r="Z513">
        <v>8039.58</v>
      </c>
      <c r="AB513">
        <v>36.56</v>
      </c>
      <c r="AC513">
        <v>293927.03999999998</v>
      </c>
      <c r="AD513">
        <v>6893939.8499999996</v>
      </c>
      <c r="AE513">
        <v>283.02999999999997</v>
      </c>
      <c r="AF513">
        <v>1951191795.75</v>
      </c>
      <c r="AG513">
        <v>116474.2</v>
      </c>
      <c r="AH513">
        <v>1.1000000000000001</v>
      </c>
      <c r="AI513">
        <v>32138.51</v>
      </c>
      <c r="AJ513">
        <v>19.63</v>
      </c>
      <c r="AK513">
        <v>0</v>
      </c>
      <c r="AL513">
        <v>0.29599999999999999</v>
      </c>
      <c r="AM513">
        <v>20406.060000000001</v>
      </c>
      <c r="AN513">
        <v>554.79999999999995</v>
      </c>
      <c r="AO513">
        <v>537.1</v>
      </c>
      <c r="AP513">
        <v>297983.08</v>
      </c>
      <c r="AQ513">
        <v>760928.89</v>
      </c>
      <c r="AR513" t="s">
        <v>61</v>
      </c>
      <c r="AS513" t="s">
        <v>61</v>
      </c>
      <c r="AT513" t="s">
        <v>62</v>
      </c>
      <c r="AU513" t="s">
        <v>63</v>
      </c>
    </row>
    <row r="514" spans="1:47" x14ac:dyDescent="0.25">
      <c r="A514" t="s">
        <v>1104</v>
      </c>
      <c r="B514">
        <v>2024</v>
      </c>
      <c r="C514">
        <v>4</v>
      </c>
      <c r="D514" t="s">
        <v>77</v>
      </c>
      <c r="E514" s="1">
        <v>45406</v>
      </c>
      <c r="F514" s="1">
        <v>45416</v>
      </c>
      <c r="G514">
        <v>10</v>
      </c>
      <c r="H514">
        <v>7.3</v>
      </c>
      <c r="I514" t="s">
        <v>65</v>
      </c>
      <c r="J514" t="s">
        <v>50</v>
      </c>
      <c r="K514" t="s">
        <v>120</v>
      </c>
      <c r="L514">
        <v>2710.1921000000002</v>
      </c>
      <c r="M514" t="s">
        <v>68</v>
      </c>
      <c r="N514" t="s">
        <v>81</v>
      </c>
      <c r="O514" t="s">
        <v>99</v>
      </c>
      <c r="P514" t="s">
        <v>226</v>
      </c>
      <c r="Q514" t="s">
        <v>159</v>
      </c>
      <c r="R514" t="s">
        <v>1105</v>
      </c>
      <c r="S514" t="s">
        <v>142</v>
      </c>
      <c r="T514" t="s">
        <v>187</v>
      </c>
      <c r="U514" t="s">
        <v>228</v>
      </c>
      <c r="V514">
        <v>80287</v>
      </c>
      <c r="W514">
        <v>47326</v>
      </c>
      <c r="X514">
        <v>14.2</v>
      </c>
      <c r="Y514">
        <v>10.3</v>
      </c>
      <c r="Z514">
        <v>63563.26</v>
      </c>
      <c r="AB514">
        <v>36.85</v>
      </c>
      <c r="AC514">
        <v>2342306.13</v>
      </c>
      <c r="AD514">
        <v>65473335.960000001</v>
      </c>
      <c r="AE514">
        <v>273.33</v>
      </c>
      <c r="AF514">
        <v>17895826917.950001</v>
      </c>
      <c r="AG514">
        <v>124946.97</v>
      </c>
      <c r="AH514">
        <v>2.1</v>
      </c>
      <c r="AI514">
        <v>19593.82</v>
      </c>
      <c r="AJ514">
        <v>7.05</v>
      </c>
      <c r="AK514">
        <v>0</v>
      </c>
      <c r="AL514">
        <v>0.20899999999999999</v>
      </c>
      <c r="AM514">
        <v>136839.26999999999</v>
      </c>
      <c r="AN514">
        <v>213.4</v>
      </c>
      <c r="AO514">
        <v>675.08</v>
      </c>
      <c r="AP514">
        <v>144062.07</v>
      </c>
      <c r="AQ514">
        <v>2767748.26</v>
      </c>
      <c r="AR514" t="s">
        <v>61</v>
      </c>
      <c r="AS514" t="s">
        <v>61</v>
      </c>
      <c r="AT514" t="s">
        <v>62</v>
      </c>
      <c r="AU514" t="s">
        <v>63</v>
      </c>
    </row>
    <row r="515" spans="1:47" x14ac:dyDescent="0.25">
      <c r="A515" t="s">
        <v>1106</v>
      </c>
      <c r="B515">
        <v>2026</v>
      </c>
      <c r="C515">
        <v>3</v>
      </c>
      <c r="D515" t="s">
        <v>48</v>
      </c>
      <c r="E515" s="1">
        <v>46095</v>
      </c>
      <c r="F515" s="1">
        <v>46103</v>
      </c>
      <c r="G515">
        <v>8</v>
      </c>
      <c r="H515">
        <v>4.0999999999999996</v>
      </c>
      <c r="I515" t="s">
        <v>65</v>
      </c>
      <c r="J515" t="s">
        <v>239</v>
      </c>
      <c r="K515" t="s">
        <v>270</v>
      </c>
      <c r="L515">
        <v>2710.1990999999998</v>
      </c>
      <c r="M515" t="s">
        <v>68</v>
      </c>
      <c r="N515" t="s">
        <v>81</v>
      </c>
      <c r="O515" t="s">
        <v>99</v>
      </c>
      <c r="P515" t="s">
        <v>184</v>
      </c>
      <c r="Q515" t="s">
        <v>154</v>
      </c>
      <c r="R515" t="s">
        <v>1107</v>
      </c>
      <c r="S515" t="s">
        <v>142</v>
      </c>
      <c r="T515" t="s">
        <v>95</v>
      </c>
      <c r="U515" t="s">
        <v>87</v>
      </c>
      <c r="V515">
        <v>32393</v>
      </c>
      <c r="W515">
        <v>18548</v>
      </c>
      <c r="X515">
        <v>15.8</v>
      </c>
      <c r="Y515">
        <v>14.5</v>
      </c>
      <c r="Z515">
        <v>25967.18</v>
      </c>
      <c r="AB515">
        <v>19.7</v>
      </c>
      <c r="AC515">
        <v>511553.45</v>
      </c>
      <c r="AD515">
        <v>18385542.460000001</v>
      </c>
      <c r="AE515">
        <v>282.17</v>
      </c>
      <c r="AF515">
        <v>5187848515.9399996</v>
      </c>
      <c r="AG515">
        <v>194448.46</v>
      </c>
      <c r="AH515">
        <v>1.2</v>
      </c>
      <c r="AI515">
        <v>24093.57</v>
      </c>
      <c r="AJ515">
        <v>10.93</v>
      </c>
      <c r="AK515">
        <v>0</v>
      </c>
      <c r="AL515">
        <v>0.16900000000000001</v>
      </c>
      <c r="AM515">
        <v>31071.57</v>
      </c>
      <c r="AN515">
        <v>305.8</v>
      </c>
      <c r="AO515">
        <v>505.25</v>
      </c>
      <c r="AP515">
        <v>154505.45000000001</v>
      </c>
      <c r="AQ515">
        <v>915672.5</v>
      </c>
      <c r="AR515" t="s">
        <v>61</v>
      </c>
      <c r="AS515" t="s">
        <v>61</v>
      </c>
      <c r="AT515" t="s">
        <v>62</v>
      </c>
      <c r="AU515" t="s">
        <v>63</v>
      </c>
    </row>
    <row r="516" spans="1:47" x14ac:dyDescent="0.25">
      <c r="A516" t="s">
        <v>1108</v>
      </c>
      <c r="B516">
        <v>2024</v>
      </c>
      <c r="C516">
        <v>6</v>
      </c>
      <c r="D516" t="s">
        <v>77</v>
      </c>
      <c r="E516" s="1">
        <v>45466</v>
      </c>
      <c r="F516" s="1">
        <v>45477</v>
      </c>
      <c r="G516">
        <v>11</v>
      </c>
      <c r="H516">
        <v>7.7</v>
      </c>
      <c r="I516" t="s">
        <v>65</v>
      </c>
      <c r="J516" t="s">
        <v>50</v>
      </c>
      <c r="K516" t="s">
        <v>51</v>
      </c>
      <c r="L516">
        <v>2709</v>
      </c>
      <c r="M516" t="s">
        <v>68</v>
      </c>
      <c r="N516" t="s">
        <v>81</v>
      </c>
      <c r="O516" t="s">
        <v>54</v>
      </c>
      <c r="P516" t="s">
        <v>92</v>
      </c>
      <c r="Q516" t="s">
        <v>150</v>
      </c>
      <c r="R516" t="s">
        <v>1109</v>
      </c>
      <c r="S516" t="s">
        <v>58</v>
      </c>
      <c r="T516" t="s">
        <v>86</v>
      </c>
      <c r="U516" t="s">
        <v>132</v>
      </c>
      <c r="V516">
        <v>195719</v>
      </c>
      <c r="W516">
        <v>145831</v>
      </c>
      <c r="X516">
        <v>12.8</v>
      </c>
      <c r="Y516">
        <v>13.6</v>
      </c>
      <c r="Z516">
        <v>175614.04</v>
      </c>
      <c r="AB516">
        <v>14.12</v>
      </c>
      <c r="AC516">
        <v>2479670.2400000002</v>
      </c>
      <c r="AD516">
        <v>13834874.07</v>
      </c>
      <c r="AE516">
        <v>277.23</v>
      </c>
      <c r="AF516">
        <v>3835442138.4299998</v>
      </c>
      <c r="AG516">
        <v>136007.96</v>
      </c>
      <c r="AH516">
        <v>1.2</v>
      </c>
      <c r="AI516">
        <v>37222.26</v>
      </c>
      <c r="AJ516">
        <v>14.88</v>
      </c>
      <c r="AK516">
        <v>0</v>
      </c>
      <c r="AL516">
        <v>7.6999999999999999E-2</v>
      </c>
      <c r="AM516">
        <v>10652.85</v>
      </c>
      <c r="AN516">
        <v>204.4</v>
      </c>
      <c r="AO516">
        <v>733.69</v>
      </c>
      <c r="AP516">
        <v>149966.24</v>
      </c>
      <c r="AQ516">
        <v>2813519.55</v>
      </c>
      <c r="AR516" t="s">
        <v>61</v>
      </c>
      <c r="AS516" t="s">
        <v>61</v>
      </c>
      <c r="AT516" t="s">
        <v>62</v>
      </c>
      <c r="AU516" t="s">
        <v>63</v>
      </c>
    </row>
    <row r="517" spans="1:47" x14ac:dyDescent="0.25">
      <c r="A517" t="s">
        <v>1110</v>
      </c>
      <c r="B517">
        <v>2025</v>
      </c>
      <c r="C517">
        <v>4</v>
      </c>
      <c r="D517" t="s">
        <v>77</v>
      </c>
      <c r="E517" s="1">
        <v>45759</v>
      </c>
      <c r="F517" s="1">
        <v>45774</v>
      </c>
      <c r="G517">
        <v>15</v>
      </c>
      <c r="H517">
        <v>12.7</v>
      </c>
      <c r="I517" t="s">
        <v>65</v>
      </c>
      <c r="J517" t="s">
        <v>66</v>
      </c>
      <c r="K517" t="s">
        <v>67</v>
      </c>
      <c r="L517">
        <v>8479.8989999999994</v>
      </c>
      <c r="M517" t="s">
        <v>98</v>
      </c>
      <c r="N517" t="s">
        <v>81</v>
      </c>
      <c r="O517" t="s">
        <v>99</v>
      </c>
      <c r="P517" t="s">
        <v>56</v>
      </c>
      <c r="Q517" t="s">
        <v>174</v>
      </c>
      <c r="R517" t="s">
        <v>1111</v>
      </c>
      <c r="S517" t="s">
        <v>73</v>
      </c>
      <c r="T517" t="s">
        <v>86</v>
      </c>
      <c r="U517" t="s">
        <v>103</v>
      </c>
      <c r="V517">
        <v>14572</v>
      </c>
      <c r="W517">
        <v>10729</v>
      </c>
      <c r="X517">
        <v>13</v>
      </c>
      <c r="Y517">
        <v>11.3</v>
      </c>
      <c r="Z517">
        <v>11303.61</v>
      </c>
      <c r="AB517">
        <v>38.01</v>
      </c>
      <c r="AC517">
        <v>429650.22</v>
      </c>
      <c r="AD517">
        <v>10554067.619999999</v>
      </c>
      <c r="AE517">
        <v>280.89999999999998</v>
      </c>
      <c r="AF517">
        <v>2964637594.46</v>
      </c>
      <c r="AG517">
        <v>120729.5</v>
      </c>
      <c r="AH517">
        <v>0</v>
      </c>
      <c r="AI517">
        <v>0</v>
      </c>
      <c r="AJ517">
        <v>13.46</v>
      </c>
      <c r="AK517">
        <v>0</v>
      </c>
      <c r="AL517">
        <v>0.186</v>
      </c>
      <c r="AM517">
        <v>19630.57</v>
      </c>
      <c r="AN517">
        <v>227.2</v>
      </c>
      <c r="AO517">
        <v>446.6</v>
      </c>
      <c r="AP517">
        <v>101467.52</v>
      </c>
      <c r="AQ517">
        <v>671477.81</v>
      </c>
      <c r="AR517" t="s">
        <v>61</v>
      </c>
      <c r="AS517" t="s">
        <v>61</v>
      </c>
      <c r="AT517" t="s">
        <v>62</v>
      </c>
      <c r="AU517" t="s">
        <v>63</v>
      </c>
    </row>
    <row r="518" spans="1:47" x14ac:dyDescent="0.25">
      <c r="A518" t="s">
        <v>1112</v>
      </c>
      <c r="B518">
        <v>2021</v>
      </c>
      <c r="C518">
        <v>12</v>
      </c>
      <c r="D518" t="s">
        <v>119</v>
      </c>
      <c r="E518" s="1">
        <v>44559</v>
      </c>
      <c r="F518" s="1">
        <v>44572</v>
      </c>
      <c r="G518">
        <v>13</v>
      </c>
      <c r="H518">
        <v>4</v>
      </c>
      <c r="I518" t="s">
        <v>65</v>
      </c>
      <c r="J518" t="s">
        <v>112</v>
      </c>
      <c r="K518" t="s">
        <v>126</v>
      </c>
      <c r="L518">
        <v>2701.12</v>
      </c>
      <c r="M518" t="s">
        <v>114</v>
      </c>
      <c r="N518" t="s">
        <v>69</v>
      </c>
      <c r="O518" t="s">
        <v>99</v>
      </c>
      <c r="P518" t="s">
        <v>128</v>
      </c>
      <c r="Q518" t="s">
        <v>83</v>
      </c>
      <c r="R518" t="s">
        <v>1015</v>
      </c>
      <c r="S518" t="s">
        <v>130</v>
      </c>
      <c r="T518" t="s">
        <v>102</v>
      </c>
      <c r="U518" t="s">
        <v>132</v>
      </c>
      <c r="V518">
        <v>81213</v>
      </c>
      <c r="W518">
        <v>57022</v>
      </c>
      <c r="X518">
        <v>14.7</v>
      </c>
      <c r="Y518">
        <v>11.4</v>
      </c>
      <c r="Z518">
        <v>65291.7</v>
      </c>
      <c r="AB518">
        <v>17.600000000000001</v>
      </c>
      <c r="AC518">
        <v>1149133.92</v>
      </c>
      <c r="AD518">
        <v>10201175.210000001</v>
      </c>
      <c r="AE518">
        <v>174.81</v>
      </c>
      <c r="AF518">
        <v>1783267438.46</v>
      </c>
      <c r="AG518">
        <v>97314.01</v>
      </c>
      <c r="AH518">
        <v>0</v>
      </c>
      <c r="AI518">
        <v>0</v>
      </c>
      <c r="AJ518">
        <v>14.3</v>
      </c>
      <c r="AK518">
        <v>0</v>
      </c>
      <c r="AL518">
        <v>0.126</v>
      </c>
      <c r="AM518">
        <v>12853.48</v>
      </c>
      <c r="AN518">
        <v>201</v>
      </c>
      <c r="AO518">
        <v>402.14</v>
      </c>
      <c r="AP518">
        <v>80830.14</v>
      </c>
      <c r="AQ518">
        <v>1340131.55</v>
      </c>
      <c r="AR518" t="s">
        <v>61</v>
      </c>
      <c r="AS518" t="s">
        <v>61</v>
      </c>
      <c r="AT518" t="s">
        <v>62</v>
      </c>
      <c r="AU518" t="s">
        <v>63</v>
      </c>
    </row>
    <row r="519" spans="1:47" x14ac:dyDescent="0.25">
      <c r="A519" t="s">
        <v>1113</v>
      </c>
      <c r="B519">
        <v>2020</v>
      </c>
      <c r="C519">
        <v>1</v>
      </c>
      <c r="D519" t="s">
        <v>48</v>
      </c>
      <c r="E519" s="1">
        <v>43850</v>
      </c>
      <c r="F519" s="1">
        <v>43858</v>
      </c>
      <c r="G519">
        <v>8</v>
      </c>
      <c r="H519">
        <v>20.2</v>
      </c>
      <c r="I519" t="s">
        <v>49</v>
      </c>
      <c r="J519" t="s">
        <v>112</v>
      </c>
      <c r="K519" t="s">
        <v>343</v>
      </c>
      <c r="L519">
        <v>2523.1</v>
      </c>
      <c r="M519" t="s">
        <v>98</v>
      </c>
      <c r="N519" t="s">
        <v>106</v>
      </c>
      <c r="O519" t="s">
        <v>99</v>
      </c>
      <c r="P519" t="s">
        <v>159</v>
      </c>
      <c r="Q519" t="s">
        <v>100</v>
      </c>
      <c r="R519" t="s">
        <v>577</v>
      </c>
      <c r="S519" t="s">
        <v>130</v>
      </c>
      <c r="T519" t="s">
        <v>187</v>
      </c>
      <c r="U519" t="s">
        <v>259</v>
      </c>
      <c r="V519">
        <v>70951</v>
      </c>
      <c r="W519">
        <v>51261</v>
      </c>
      <c r="X519">
        <v>2.5</v>
      </c>
      <c r="Y519">
        <v>10.1</v>
      </c>
      <c r="Z519">
        <v>59278.04</v>
      </c>
      <c r="AB519">
        <v>15.86</v>
      </c>
      <c r="AC519">
        <v>940149.71</v>
      </c>
      <c r="AD519">
        <v>70379038.549999997</v>
      </c>
      <c r="AE519">
        <v>161.09</v>
      </c>
      <c r="AF519">
        <v>11337359320.02</v>
      </c>
      <c r="AG519">
        <v>45626.13</v>
      </c>
      <c r="AH519">
        <v>0.3</v>
      </c>
      <c r="AI519">
        <v>4012.57</v>
      </c>
      <c r="AJ519">
        <v>6.17</v>
      </c>
      <c r="AK519">
        <v>4342386.68</v>
      </c>
      <c r="AL519">
        <v>0.185</v>
      </c>
      <c r="AM519">
        <v>130201.22</v>
      </c>
      <c r="AN519">
        <v>325</v>
      </c>
      <c r="AO519">
        <v>515.57000000000005</v>
      </c>
      <c r="AP519">
        <v>167560.25</v>
      </c>
      <c r="AQ519">
        <v>1287549.8799999999</v>
      </c>
      <c r="AR519" t="s">
        <v>61</v>
      </c>
      <c r="AS519" t="s">
        <v>124</v>
      </c>
      <c r="AT519" t="s">
        <v>62</v>
      </c>
      <c r="AU519" t="s">
        <v>63</v>
      </c>
    </row>
    <row r="520" spans="1:47" x14ac:dyDescent="0.25">
      <c r="A520" t="s">
        <v>1114</v>
      </c>
      <c r="B520">
        <v>2021</v>
      </c>
      <c r="C520">
        <v>11</v>
      </c>
      <c r="D520" t="s">
        <v>119</v>
      </c>
      <c r="E520" s="1">
        <v>44518</v>
      </c>
      <c r="F520" s="1">
        <v>44528</v>
      </c>
      <c r="G520">
        <v>10</v>
      </c>
      <c r="H520">
        <v>3.3</v>
      </c>
      <c r="I520" t="s">
        <v>49</v>
      </c>
      <c r="J520" t="s">
        <v>50</v>
      </c>
      <c r="K520" t="s">
        <v>51</v>
      </c>
      <c r="L520">
        <v>2709</v>
      </c>
      <c r="M520" t="s">
        <v>80</v>
      </c>
      <c r="N520" t="s">
        <v>69</v>
      </c>
      <c r="O520" t="s">
        <v>54</v>
      </c>
      <c r="P520" t="s">
        <v>150</v>
      </c>
      <c r="Q520" t="s">
        <v>92</v>
      </c>
      <c r="R520" t="s">
        <v>995</v>
      </c>
      <c r="S520" t="s">
        <v>58</v>
      </c>
      <c r="T520" t="s">
        <v>95</v>
      </c>
      <c r="U520" t="s">
        <v>96</v>
      </c>
      <c r="V520">
        <v>205629</v>
      </c>
      <c r="W520">
        <v>140794</v>
      </c>
      <c r="X520">
        <v>19.899999999999999</v>
      </c>
      <c r="Y520">
        <v>15.7</v>
      </c>
      <c r="Z520">
        <v>190508.77</v>
      </c>
      <c r="AB520">
        <v>13.58</v>
      </c>
      <c r="AC520">
        <v>2587109.1</v>
      </c>
      <c r="AD520">
        <v>15755075.279999999</v>
      </c>
      <c r="AE520">
        <v>169.16</v>
      </c>
      <c r="AF520">
        <v>2665128534.3600001</v>
      </c>
      <c r="AG520">
        <v>57219.93</v>
      </c>
      <c r="AH520">
        <v>1.4</v>
      </c>
      <c r="AI520">
        <v>43657.8</v>
      </c>
      <c r="AJ520">
        <v>17.37</v>
      </c>
      <c r="AK520">
        <v>2736656.58</v>
      </c>
      <c r="AL520">
        <v>0.182</v>
      </c>
      <c r="AM520">
        <v>28674.240000000002</v>
      </c>
      <c r="AN520">
        <v>206.6</v>
      </c>
      <c r="AO520">
        <v>607.13</v>
      </c>
      <c r="AP520">
        <v>125433.06</v>
      </c>
      <c r="AQ520">
        <v>2842094.13</v>
      </c>
      <c r="AR520" t="s">
        <v>61</v>
      </c>
      <c r="AS520" t="s">
        <v>61</v>
      </c>
      <c r="AT520" t="s">
        <v>62</v>
      </c>
      <c r="AU520" t="s">
        <v>63</v>
      </c>
    </row>
    <row r="521" spans="1:47" x14ac:dyDescent="0.25">
      <c r="A521" t="s">
        <v>1115</v>
      </c>
      <c r="B521">
        <v>2023</v>
      </c>
      <c r="C521">
        <v>8</v>
      </c>
      <c r="D521" t="s">
        <v>89</v>
      </c>
      <c r="E521" s="1">
        <v>45155</v>
      </c>
      <c r="F521" s="1">
        <v>45165</v>
      </c>
      <c r="G521">
        <v>10</v>
      </c>
      <c r="H521">
        <v>9.6999999999999993</v>
      </c>
      <c r="I521" t="s">
        <v>49</v>
      </c>
      <c r="J521" t="s">
        <v>50</v>
      </c>
      <c r="K521" t="s">
        <v>120</v>
      </c>
      <c r="L521">
        <v>2710.1921000000002</v>
      </c>
      <c r="M521" t="s">
        <v>52</v>
      </c>
      <c r="N521" t="s">
        <v>53</v>
      </c>
      <c r="O521" t="s">
        <v>200</v>
      </c>
      <c r="P521" t="s">
        <v>71</v>
      </c>
      <c r="Q521" t="s">
        <v>92</v>
      </c>
      <c r="R521" t="s">
        <v>546</v>
      </c>
      <c r="S521" t="s">
        <v>142</v>
      </c>
      <c r="T521" t="s">
        <v>102</v>
      </c>
      <c r="U521" t="s">
        <v>132</v>
      </c>
      <c r="V521">
        <v>46519</v>
      </c>
      <c r="W521">
        <v>27936</v>
      </c>
      <c r="X521">
        <v>24.9</v>
      </c>
      <c r="Y521">
        <v>10.1</v>
      </c>
      <c r="Z521">
        <v>37189.1</v>
      </c>
      <c r="AB521">
        <v>43.57</v>
      </c>
      <c r="AC521">
        <v>1620329.09</v>
      </c>
      <c r="AD521">
        <v>22201148.920000002</v>
      </c>
      <c r="AE521">
        <v>289.62</v>
      </c>
      <c r="AF521">
        <v>6429896750.21</v>
      </c>
      <c r="AG521">
        <v>226849.18</v>
      </c>
      <c r="AI521">
        <v>48961.11</v>
      </c>
      <c r="AJ521">
        <v>13</v>
      </c>
      <c r="AK521">
        <v>2886149.36</v>
      </c>
      <c r="AL521">
        <v>0.13800000000000001</v>
      </c>
      <c r="AM521">
        <v>30637.59</v>
      </c>
      <c r="AN521">
        <v>238.1</v>
      </c>
      <c r="AO521">
        <v>462.77</v>
      </c>
      <c r="AP521">
        <v>110185.54</v>
      </c>
      <c r="AQ521">
        <v>2036962.51</v>
      </c>
      <c r="AR521" t="s">
        <v>61</v>
      </c>
      <c r="AS521" t="s">
        <v>61</v>
      </c>
      <c r="AT521" t="s">
        <v>62</v>
      </c>
      <c r="AU521" t="s">
        <v>63</v>
      </c>
    </row>
    <row r="522" spans="1:47" x14ac:dyDescent="0.25">
      <c r="A522" t="s">
        <v>1116</v>
      </c>
      <c r="B522">
        <v>2023</v>
      </c>
      <c r="C522">
        <v>5</v>
      </c>
      <c r="D522" t="s">
        <v>77</v>
      </c>
      <c r="E522" s="1">
        <v>45066</v>
      </c>
      <c r="F522" s="1">
        <v>45086</v>
      </c>
      <c r="G522">
        <v>20</v>
      </c>
      <c r="H522">
        <v>19.600000000000001</v>
      </c>
      <c r="I522" t="s">
        <v>49</v>
      </c>
      <c r="J522" t="s">
        <v>50</v>
      </c>
      <c r="K522" t="s">
        <v>51</v>
      </c>
      <c r="L522">
        <v>2709</v>
      </c>
      <c r="M522" t="s">
        <v>80</v>
      </c>
      <c r="N522" t="s">
        <v>106</v>
      </c>
      <c r="O522" t="s">
        <v>200</v>
      </c>
      <c r="P522" t="s">
        <v>140</v>
      </c>
      <c r="Q522" t="s">
        <v>56</v>
      </c>
      <c r="R522" t="s">
        <v>1117</v>
      </c>
      <c r="S522" t="s">
        <v>186</v>
      </c>
      <c r="T522" t="s">
        <v>95</v>
      </c>
      <c r="U522" t="s">
        <v>110</v>
      </c>
      <c r="V522">
        <v>91012</v>
      </c>
      <c r="W522">
        <v>66944</v>
      </c>
      <c r="X522">
        <v>7</v>
      </c>
      <c r="Y522">
        <v>10.5</v>
      </c>
      <c r="Z522">
        <v>86615.98</v>
      </c>
      <c r="AB522">
        <v>12.62</v>
      </c>
      <c r="AC522">
        <v>1093093.67</v>
      </c>
      <c r="AD522">
        <v>8112452.6900000004</v>
      </c>
      <c r="AE522">
        <v>287.05</v>
      </c>
      <c r="AF522">
        <v>2328679544.6599998</v>
      </c>
      <c r="AG522">
        <v>35022.11</v>
      </c>
      <c r="AH522">
        <v>2.5</v>
      </c>
      <c r="AI522">
        <v>84544.93</v>
      </c>
      <c r="AJ522">
        <v>18.010000000000002</v>
      </c>
      <c r="AK522">
        <v>1461052.73</v>
      </c>
      <c r="AL522">
        <v>0.28000000000000003</v>
      </c>
      <c r="AM522">
        <v>22714.87</v>
      </c>
      <c r="AN522">
        <v>711.1</v>
      </c>
      <c r="AO522">
        <v>442.63</v>
      </c>
      <c r="AP522">
        <v>314754.19</v>
      </c>
      <c r="AQ522">
        <v>1550129.77</v>
      </c>
      <c r="AR522" t="s">
        <v>124</v>
      </c>
      <c r="AS522" t="s">
        <v>61</v>
      </c>
      <c r="AT522" t="s">
        <v>62</v>
      </c>
      <c r="AU522" t="s">
        <v>63</v>
      </c>
    </row>
    <row r="523" spans="1:47" x14ac:dyDescent="0.25">
      <c r="A523" t="s">
        <v>1118</v>
      </c>
      <c r="B523">
        <v>2023</v>
      </c>
      <c r="C523">
        <v>10</v>
      </c>
      <c r="D523" t="s">
        <v>119</v>
      </c>
      <c r="E523" s="1">
        <v>45203</v>
      </c>
      <c r="F523" s="1">
        <v>45208</v>
      </c>
      <c r="G523">
        <v>5</v>
      </c>
      <c r="H523">
        <v>4.4000000000000004</v>
      </c>
      <c r="I523" t="s">
        <v>65</v>
      </c>
      <c r="J523" t="s">
        <v>50</v>
      </c>
      <c r="K523" t="s">
        <v>145</v>
      </c>
      <c r="L523">
        <v>2710.19</v>
      </c>
      <c r="M523" t="s">
        <v>80</v>
      </c>
      <c r="N523" t="s">
        <v>81</v>
      </c>
      <c r="O523" t="s">
        <v>200</v>
      </c>
      <c r="P523" t="s">
        <v>82</v>
      </c>
      <c r="Q523" t="s">
        <v>159</v>
      </c>
      <c r="R523" t="s">
        <v>1035</v>
      </c>
      <c r="S523" t="s">
        <v>170</v>
      </c>
      <c r="T523" t="s">
        <v>187</v>
      </c>
      <c r="U523" t="s">
        <v>96</v>
      </c>
      <c r="V523">
        <v>91745</v>
      </c>
      <c r="W523">
        <v>60654</v>
      </c>
      <c r="X523">
        <v>24.9</v>
      </c>
      <c r="Y523">
        <v>11.9</v>
      </c>
      <c r="Z523">
        <v>70873.08</v>
      </c>
      <c r="AB523">
        <v>47.41</v>
      </c>
      <c r="AC523">
        <v>3360092.72</v>
      </c>
      <c r="AD523">
        <v>29875129.41</v>
      </c>
      <c r="AE523">
        <v>284.69</v>
      </c>
      <c r="AF523">
        <v>8505150591.7299995</v>
      </c>
      <c r="AG523">
        <v>235565.89</v>
      </c>
      <c r="AH523">
        <v>2.4</v>
      </c>
      <c r="AI523">
        <v>31241.919999999998</v>
      </c>
      <c r="AJ523">
        <v>7.9</v>
      </c>
      <c r="AK523">
        <v>0</v>
      </c>
      <c r="AL523">
        <v>0.17699999999999999</v>
      </c>
      <c r="AM523">
        <v>52878.98</v>
      </c>
      <c r="AN523">
        <v>131.1</v>
      </c>
      <c r="AO523">
        <v>738.89</v>
      </c>
      <c r="AP523">
        <v>96868.479999999996</v>
      </c>
      <c r="AQ523">
        <v>3776647.99</v>
      </c>
      <c r="AR523" t="s">
        <v>61</v>
      </c>
      <c r="AS523" t="s">
        <v>61</v>
      </c>
      <c r="AT523" t="s">
        <v>116</v>
      </c>
      <c r="AU523" t="s">
        <v>63</v>
      </c>
    </row>
    <row r="524" spans="1:47" x14ac:dyDescent="0.25">
      <c r="A524" t="s">
        <v>1119</v>
      </c>
      <c r="B524">
        <v>2020</v>
      </c>
      <c r="C524">
        <v>11</v>
      </c>
      <c r="D524" t="s">
        <v>119</v>
      </c>
      <c r="E524" s="1">
        <v>44156</v>
      </c>
      <c r="F524" s="1">
        <v>44162</v>
      </c>
      <c r="G524">
        <v>6</v>
      </c>
      <c r="H524">
        <v>6</v>
      </c>
      <c r="I524" t="s">
        <v>49</v>
      </c>
      <c r="J524" t="s">
        <v>239</v>
      </c>
      <c r="K524" t="s">
        <v>270</v>
      </c>
      <c r="L524">
        <v>2710.1990999999998</v>
      </c>
      <c r="M524" t="s">
        <v>68</v>
      </c>
      <c r="N524" t="s">
        <v>69</v>
      </c>
      <c r="O524" t="s">
        <v>99</v>
      </c>
      <c r="P524" t="s">
        <v>108</v>
      </c>
      <c r="Q524" t="s">
        <v>184</v>
      </c>
      <c r="R524" t="s">
        <v>1120</v>
      </c>
      <c r="S524" t="s">
        <v>142</v>
      </c>
      <c r="T524" t="s">
        <v>187</v>
      </c>
      <c r="U524" t="s">
        <v>259</v>
      </c>
      <c r="V524">
        <v>33038</v>
      </c>
      <c r="W524">
        <v>20280</v>
      </c>
      <c r="X524">
        <v>17.5</v>
      </c>
      <c r="Y524">
        <v>12.7</v>
      </c>
      <c r="Z524">
        <v>26901.42</v>
      </c>
      <c r="AB524">
        <v>36.200000000000003</v>
      </c>
      <c r="AC524">
        <v>973831.4</v>
      </c>
      <c r="AD524">
        <v>8080379.5300000003</v>
      </c>
      <c r="AE524">
        <v>163.96</v>
      </c>
      <c r="AF524">
        <v>1324859027.74</v>
      </c>
      <c r="AG524">
        <v>230246.61</v>
      </c>
      <c r="AH524">
        <v>0</v>
      </c>
      <c r="AI524">
        <v>0</v>
      </c>
      <c r="AJ524">
        <v>23.9</v>
      </c>
      <c r="AK524">
        <v>1931210.71</v>
      </c>
      <c r="AL524">
        <v>0.32700000000000001</v>
      </c>
      <c r="AM524">
        <v>26422.84</v>
      </c>
      <c r="AN524">
        <v>293.10000000000002</v>
      </c>
      <c r="AO524">
        <v>530.92999999999995</v>
      </c>
      <c r="AP524">
        <v>155615.57999999999</v>
      </c>
      <c r="AQ524">
        <v>1386116.43</v>
      </c>
      <c r="AR524" t="s">
        <v>61</v>
      </c>
      <c r="AS524" t="s">
        <v>61</v>
      </c>
      <c r="AT524" t="s">
        <v>62</v>
      </c>
      <c r="AU524" t="s">
        <v>63</v>
      </c>
    </row>
    <row r="525" spans="1:47" x14ac:dyDescent="0.25">
      <c r="A525" t="s">
        <v>1121</v>
      </c>
      <c r="B525">
        <v>2020</v>
      </c>
      <c r="C525">
        <v>6</v>
      </c>
      <c r="D525" t="s">
        <v>77</v>
      </c>
      <c r="E525" s="1">
        <v>43993</v>
      </c>
      <c r="F525" s="1">
        <v>44016</v>
      </c>
      <c r="G525">
        <v>23</v>
      </c>
      <c r="H525">
        <v>19.2</v>
      </c>
      <c r="I525" t="s">
        <v>65</v>
      </c>
      <c r="J525" t="s">
        <v>78</v>
      </c>
      <c r="K525" t="s">
        <v>105</v>
      </c>
      <c r="L525">
        <v>1201.9000000000001</v>
      </c>
      <c r="M525" t="s">
        <v>68</v>
      </c>
      <c r="N525" t="s">
        <v>106</v>
      </c>
      <c r="O525" t="s">
        <v>99</v>
      </c>
      <c r="P525" t="s">
        <v>92</v>
      </c>
      <c r="Q525" t="s">
        <v>131</v>
      </c>
      <c r="R525" t="s">
        <v>525</v>
      </c>
      <c r="S525" t="s">
        <v>85</v>
      </c>
      <c r="T525" t="s">
        <v>95</v>
      </c>
      <c r="U525" t="s">
        <v>132</v>
      </c>
      <c r="V525">
        <v>52158</v>
      </c>
      <c r="W525">
        <v>35312</v>
      </c>
      <c r="X525">
        <v>17.3</v>
      </c>
      <c r="Y525">
        <v>14.7</v>
      </c>
      <c r="Z525">
        <v>41882.89</v>
      </c>
      <c r="AB525">
        <v>17.170000000000002</v>
      </c>
      <c r="AC525">
        <v>719129.22</v>
      </c>
      <c r="AD525">
        <v>28638263.699999999</v>
      </c>
      <c r="AE525">
        <v>163.37</v>
      </c>
      <c r="AF525">
        <v>4678633140.6700001</v>
      </c>
      <c r="AG525">
        <v>20288.52</v>
      </c>
      <c r="AH525">
        <v>0</v>
      </c>
      <c r="AI525">
        <v>0</v>
      </c>
      <c r="AJ525">
        <v>0.45</v>
      </c>
      <c r="AK525">
        <v>0</v>
      </c>
      <c r="AL525">
        <v>0.217</v>
      </c>
      <c r="AM525">
        <v>62145.03</v>
      </c>
      <c r="AN525">
        <v>843</v>
      </c>
      <c r="AO525">
        <v>479.56</v>
      </c>
      <c r="AP525">
        <v>404269.08</v>
      </c>
      <c r="AQ525">
        <v>1205831.8500000001</v>
      </c>
      <c r="AR525" t="s">
        <v>61</v>
      </c>
      <c r="AS525" t="s">
        <v>61</v>
      </c>
      <c r="AT525" t="s">
        <v>62</v>
      </c>
      <c r="AU525" t="s">
        <v>63</v>
      </c>
    </row>
    <row r="526" spans="1:47" x14ac:dyDescent="0.25">
      <c r="A526" t="s">
        <v>1122</v>
      </c>
      <c r="B526">
        <v>2024</v>
      </c>
      <c r="C526">
        <v>12</v>
      </c>
      <c r="D526" t="s">
        <v>119</v>
      </c>
      <c r="E526" s="1">
        <v>45642</v>
      </c>
      <c r="F526" s="1">
        <v>45647</v>
      </c>
      <c r="G526">
        <v>5</v>
      </c>
      <c r="H526">
        <v>8.5</v>
      </c>
      <c r="I526" t="s">
        <v>65</v>
      </c>
      <c r="J526" t="s">
        <v>239</v>
      </c>
      <c r="K526" t="s">
        <v>270</v>
      </c>
      <c r="L526">
        <v>2710.1990999999998</v>
      </c>
      <c r="M526" t="s">
        <v>68</v>
      </c>
      <c r="N526" t="s">
        <v>53</v>
      </c>
      <c r="O526" t="s">
        <v>107</v>
      </c>
      <c r="P526" t="s">
        <v>226</v>
      </c>
      <c r="Q526" t="s">
        <v>146</v>
      </c>
      <c r="R526" t="s">
        <v>243</v>
      </c>
      <c r="S526" t="s">
        <v>142</v>
      </c>
      <c r="T526" t="s">
        <v>102</v>
      </c>
      <c r="U526" t="s">
        <v>103</v>
      </c>
      <c r="V526">
        <v>30038</v>
      </c>
      <c r="W526">
        <v>21345</v>
      </c>
      <c r="X526">
        <v>13.3</v>
      </c>
      <c r="Y526">
        <v>15.5</v>
      </c>
      <c r="Z526">
        <v>26131.279999999999</v>
      </c>
      <c r="AB526">
        <v>41.29</v>
      </c>
      <c r="AC526">
        <v>1078960.55</v>
      </c>
      <c r="AD526">
        <v>18910946.02</v>
      </c>
      <c r="AE526">
        <v>281.77999999999997</v>
      </c>
      <c r="AF526">
        <v>5328726369.5200005</v>
      </c>
      <c r="AG526">
        <v>152675.25</v>
      </c>
      <c r="AH526">
        <v>2.1</v>
      </c>
      <c r="AI526">
        <v>54174.12</v>
      </c>
      <c r="AJ526">
        <v>9.6999999999999993</v>
      </c>
      <c r="AK526">
        <v>0</v>
      </c>
      <c r="AL526">
        <v>7.9000000000000001E-2</v>
      </c>
      <c r="AM526">
        <v>14939.65</v>
      </c>
      <c r="AN526">
        <v>93.2</v>
      </c>
      <c r="AO526">
        <v>609.28</v>
      </c>
      <c r="AP526">
        <v>56784.9</v>
      </c>
      <c r="AQ526">
        <v>1357534.47</v>
      </c>
      <c r="AR526" t="s">
        <v>61</v>
      </c>
      <c r="AS526" t="s">
        <v>61</v>
      </c>
      <c r="AT526" t="s">
        <v>293</v>
      </c>
      <c r="AU526" t="s">
        <v>63</v>
      </c>
    </row>
    <row r="527" spans="1:47" x14ac:dyDescent="0.25">
      <c r="A527" t="s">
        <v>1123</v>
      </c>
      <c r="B527">
        <v>2025</v>
      </c>
      <c r="C527">
        <v>3</v>
      </c>
      <c r="D527" t="s">
        <v>48</v>
      </c>
      <c r="E527" s="1">
        <v>45744</v>
      </c>
      <c r="F527" s="1">
        <v>45758</v>
      </c>
      <c r="G527">
        <v>14</v>
      </c>
      <c r="H527">
        <v>14.1</v>
      </c>
      <c r="I527" t="s">
        <v>65</v>
      </c>
      <c r="J527" t="s">
        <v>50</v>
      </c>
      <c r="K527" t="s">
        <v>423</v>
      </c>
      <c r="L527">
        <v>2710.1941000000002</v>
      </c>
      <c r="M527" t="s">
        <v>90</v>
      </c>
      <c r="N527" t="s">
        <v>168</v>
      </c>
      <c r="O527" t="s">
        <v>189</v>
      </c>
      <c r="P527" t="s">
        <v>56</v>
      </c>
      <c r="Q527" t="s">
        <v>201</v>
      </c>
      <c r="R527" t="s">
        <v>1124</v>
      </c>
      <c r="S527" t="s">
        <v>142</v>
      </c>
      <c r="T527" t="s">
        <v>148</v>
      </c>
      <c r="U527" t="s">
        <v>60</v>
      </c>
      <c r="V527">
        <v>48514</v>
      </c>
      <c r="W527">
        <v>35390</v>
      </c>
      <c r="X527">
        <v>5.0999999999999996</v>
      </c>
      <c r="Y527">
        <v>13.3</v>
      </c>
      <c r="Z527">
        <v>38593.75</v>
      </c>
      <c r="AB527">
        <v>31.22</v>
      </c>
      <c r="AC527">
        <v>1204896.8799999999</v>
      </c>
      <c r="AD527">
        <v>35182062.5</v>
      </c>
      <c r="AE527">
        <v>275.67</v>
      </c>
      <c r="AF527">
        <v>9698639169.3799992</v>
      </c>
      <c r="AG527">
        <v>154520.85999999999</v>
      </c>
      <c r="AH527">
        <v>1.4</v>
      </c>
      <c r="AI527">
        <v>40382.800000000003</v>
      </c>
      <c r="AJ527">
        <v>22.05</v>
      </c>
      <c r="AK527">
        <v>0</v>
      </c>
      <c r="AL527">
        <v>0.19600000000000001</v>
      </c>
      <c r="AM527">
        <v>68956.84</v>
      </c>
      <c r="AN527">
        <v>724.7</v>
      </c>
      <c r="AO527">
        <v>709.96</v>
      </c>
      <c r="AP527">
        <v>514508.01</v>
      </c>
      <c r="AQ527">
        <v>1983265.39</v>
      </c>
      <c r="AR527" t="s">
        <v>61</v>
      </c>
      <c r="AS527" t="s">
        <v>61</v>
      </c>
      <c r="AT527" t="s">
        <v>62</v>
      </c>
      <c r="AU527" t="s">
        <v>63</v>
      </c>
    </row>
    <row r="528" spans="1:47" x14ac:dyDescent="0.25">
      <c r="A528" t="s">
        <v>1125</v>
      </c>
      <c r="B528">
        <v>2021</v>
      </c>
      <c r="C528">
        <v>11</v>
      </c>
      <c r="D528" t="s">
        <v>119</v>
      </c>
      <c r="E528" s="1">
        <v>44518</v>
      </c>
      <c r="F528" s="1">
        <v>44538</v>
      </c>
      <c r="G528">
        <v>20</v>
      </c>
      <c r="H528">
        <v>2.2000000000000002</v>
      </c>
      <c r="I528" t="s">
        <v>65</v>
      </c>
      <c r="J528" t="s">
        <v>50</v>
      </c>
      <c r="K528" t="s">
        <v>223</v>
      </c>
      <c r="L528">
        <v>2710.1109999999999</v>
      </c>
      <c r="M528" t="s">
        <v>52</v>
      </c>
      <c r="N528" t="s">
        <v>168</v>
      </c>
      <c r="O528" t="s">
        <v>91</v>
      </c>
      <c r="P528" t="s">
        <v>82</v>
      </c>
      <c r="Q528" t="s">
        <v>121</v>
      </c>
      <c r="R528" t="s">
        <v>395</v>
      </c>
      <c r="S528" t="s">
        <v>123</v>
      </c>
      <c r="T528" t="s">
        <v>74</v>
      </c>
      <c r="U528" t="s">
        <v>110</v>
      </c>
      <c r="V528">
        <v>48980</v>
      </c>
      <c r="W528">
        <v>30313</v>
      </c>
      <c r="X528">
        <v>5.0999999999999996</v>
      </c>
      <c r="Y528">
        <v>15.3</v>
      </c>
      <c r="Z528">
        <v>40167.24</v>
      </c>
      <c r="AB528">
        <v>21.06</v>
      </c>
      <c r="AC528">
        <v>845922.07</v>
      </c>
      <c r="AD528">
        <v>26263349.870000001</v>
      </c>
      <c r="AE528">
        <v>168.88</v>
      </c>
      <c r="AF528">
        <v>4435354526.0500002</v>
      </c>
      <c r="AG528">
        <v>82413.72</v>
      </c>
      <c r="AH528">
        <v>1.5</v>
      </c>
      <c r="AI528">
        <v>14829.41</v>
      </c>
      <c r="AJ528">
        <v>6.75</v>
      </c>
      <c r="AK528">
        <v>0</v>
      </c>
      <c r="AL528">
        <v>0.28100000000000003</v>
      </c>
      <c r="AM528">
        <v>73800.009999999995</v>
      </c>
      <c r="AO528">
        <v>535.41999999999996</v>
      </c>
      <c r="AP528">
        <v>255502.42</v>
      </c>
      <c r="AQ528">
        <v>1272467.6299999999</v>
      </c>
      <c r="AR528" t="s">
        <v>61</v>
      </c>
      <c r="AS528" t="s">
        <v>61</v>
      </c>
      <c r="AT528" t="s">
        <v>62</v>
      </c>
      <c r="AU528" t="s">
        <v>63</v>
      </c>
    </row>
    <row r="529" spans="1:47" x14ac:dyDescent="0.25">
      <c r="A529" t="s">
        <v>1126</v>
      </c>
      <c r="B529">
        <v>2024</v>
      </c>
      <c r="C529">
        <v>4</v>
      </c>
      <c r="D529" t="s">
        <v>77</v>
      </c>
      <c r="E529" s="1">
        <v>45389</v>
      </c>
      <c r="F529" s="1">
        <v>45410</v>
      </c>
      <c r="G529">
        <v>21</v>
      </c>
      <c r="H529">
        <v>15.8</v>
      </c>
      <c r="I529" t="s">
        <v>49</v>
      </c>
      <c r="J529" t="s">
        <v>66</v>
      </c>
      <c r="K529" t="s">
        <v>67</v>
      </c>
      <c r="L529">
        <v>8479.8989999999994</v>
      </c>
      <c r="M529" t="s">
        <v>98</v>
      </c>
      <c r="N529" t="s">
        <v>106</v>
      </c>
      <c r="O529" t="s">
        <v>54</v>
      </c>
      <c r="P529" t="s">
        <v>131</v>
      </c>
      <c r="Q529" t="s">
        <v>82</v>
      </c>
      <c r="R529" t="s">
        <v>1127</v>
      </c>
      <c r="S529" t="s">
        <v>73</v>
      </c>
      <c r="T529" t="s">
        <v>59</v>
      </c>
      <c r="U529" t="s">
        <v>166</v>
      </c>
      <c r="V529">
        <v>8539</v>
      </c>
      <c r="W529">
        <v>6245</v>
      </c>
      <c r="X529">
        <v>10.7</v>
      </c>
      <c r="Y529">
        <v>12.1</v>
      </c>
      <c r="Z529">
        <v>8114.21</v>
      </c>
      <c r="AB529">
        <v>40.83</v>
      </c>
      <c r="AC529">
        <v>331303.19</v>
      </c>
      <c r="AD529">
        <v>8004830.4500000002</v>
      </c>
      <c r="AE529">
        <v>278.13</v>
      </c>
      <c r="AF529">
        <v>2226383493.0599999</v>
      </c>
      <c r="AG529">
        <v>172625.59</v>
      </c>
      <c r="AH529">
        <v>0</v>
      </c>
      <c r="AI529">
        <v>0</v>
      </c>
      <c r="AJ529">
        <v>13.57</v>
      </c>
      <c r="AK529">
        <v>1086255.49</v>
      </c>
      <c r="AL529">
        <v>0.20899999999999999</v>
      </c>
      <c r="AM529">
        <v>16730.099999999999</v>
      </c>
      <c r="AN529">
        <v>752.2</v>
      </c>
      <c r="AO529">
        <v>612.15</v>
      </c>
      <c r="AP529">
        <v>460459.23</v>
      </c>
      <c r="AQ529">
        <v>981118.11</v>
      </c>
      <c r="AR529" t="s">
        <v>61</v>
      </c>
      <c r="AS529" t="s">
        <v>61</v>
      </c>
      <c r="AT529" t="s">
        <v>62</v>
      </c>
      <c r="AU529" t="s">
        <v>63</v>
      </c>
    </row>
    <row r="530" spans="1:47" x14ac:dyDescent="0.25">
      <c r="A530" t="s">
        <v>1128</v>
      </c>
      <c r="B530">
        <v>2024</v>
      </c>
      <c r="C530">
        <v>7</v>
      </c>
      <c r="D530" t="s">
        <v>89</v>
      </c>
      <c r="E530" s="1">
        <v>45488</v>
      </c>
      <c r="F530" s="1">
        <v>45506</v>
      </c>
      <c r="G530">
        <v>18</v>
      </c>
      <c r="H530">
        <v>19.2</v>
      </c>
      <c r="I530" t="s">
        <v>65</v>
      </c>
      <c r="J530" t="s">
        <v>50</v>
      </c>
      <c r="K530" t="s">
        <v>223</v>
      </c>
      <c r="L530">
        <v>2710.1109999999999</v>
      </c>
      <c r="M530" t="s">
        <v>114</v>
      </c>
      <c r="N530" t="s">
        <v>81</v>
      </c>
      <c r="O530" t="s">
        <v>189</v>
      </c>
      <c r="P530" t="s">
        <v>92</v>
      </c>
      <c r="Q530" t="s">
        <v>196</v>
      </c>
      <c r="R530" t="s">
        <v>1129</v>
      </c>
      <c r="S530" t="s">
        <v>186</v>
      </c>
      <c r="T530" t="s">
        <v>162</v>
      </c>
      <c r="U530" t="s">
        <v>228</v>
      </c>
      <c r="V530">
        <v>102978</v>
      </c>
      <c r="W530">
        <v>65249</v>
      </c>
      <c r="X530">
        <v>22.1</v>
      </c>
      <c r="Y530">
        <v>11.4</v>
      </c>
      <c r="Z530">
        <v>85101.78</v>
      </c>
      <c r="AB530">
        <v>35.57</v>
      </c>
      <c r="AC530">
        <v>3027070.31</v>
      </c>
      <c r="AD530">
        <v>91493774.700000003</v>
      </c>
      <c r="AE530">
        <v>274.55</v>
      </c>
      <c r="AF530">
        <v>25119615843.889999</v>
      </c>
      <c r="AG530">
        <v>121113.55</v>
      </c>
      <c r="AH530">
        <v>3</v>
      </c>
      <c r="AI530">
        <v>44239.26</v>
      </c>
      <c r="AJ530">
        <v>24.83</v>
      </c>
      <c r="AK530">
        <v>0</v>
      </c>
      <c r="AL530">
        <v>8.2000000000000003E-2</v>
      </c>
      <c r="AM530">
        <v>75024.899999999994</v>
      </c>
      <c r="AN530">
        <v>954.3</v>
      </c>
      <c r="AO530">
        <v>733.33</v>
      </c>
      <c r="AP530">
        <v>699816.82</v>
      </c>
      <c r="AQ530">
        <v>3967264.84</v>
      </c>
      <c r="AR530" t="s">
        <v>61</v>
      </c>
      <c r="AS530" t="s">
        <v>61</v>
      </c>
      <c r="AT530" t="s">
        <v>62</v>
      </c>
      <c r="AU530" t="s">
        <v>117</v>
      </c>
    </row>
    <row r="531" spans="1:47" x14ac:dyDescent="0.25">
      <c r="A531" t="s">
        <v>1130</v>
      </c>
      <c r="B531">
        <v>2024</v>
      </c>
      <c r="C531">
        <v>11</v>
      </c>
      <c r="D531" t="s">
        <v>119</v>
      </c>
      <c r="E531" s="1">
        <v>45618</v>
      </c>
      <c r="F531" s="1">
        <v>45638</v>
      </c>
      <c r="G531">
        <v>20</v>
      </c>
      <c r="H531">
        <v>6.5</v>
      </c>
      <c r="I531" t="s">
        <v>49</v>
      </c>
      <c r="J531" t="s">
        <v>134</v>
      </c>
      <c r="K531" t="s">
        <v>135</v>
      </c>
      <c r="L531">
        <v>9999.0098999999991</v>
      </c>
      <c r="M531" t="s">
        <v>80</v>
      </c>
      <c r="N531" t="s">
        <v>69</v>
      </c>
      <c r="O531" t="s">
        <v>54</v>
      </c>
      <c r="P531" t="s">
        <v>196</v>
      </c>
      <c r="Q531" t="s">
        <v>82</v>
      </c>
      <c r="R531" t="s">
        <v>523</v>
      </c>
      <c r="S531" t="s">
        <v>137</v>
      </c>
      <c r="T531" t="s">
        <v>95</v>
      </c>
      <c r="U531" t="s">
        <v>87</v>
      </c>
      <c r="V531">
        <v>4127</v>
      </c>
      <c r="W531">
        <v>2768</v>
      </c>
      <c r="X531">
        <v>1.5</v>
      </c>
      <c r="Y531">
        <v>14.1</v>
      </c>
      <c r="Z531">
        <v>3270.19</v>
      </c>
      <c r="AB531">
        <v>12.49</v>
      </c>
      <c r="AC531">
        <v>40844.67</v>
      </c>
      <c r="AD531">
        <v>1455201.85</v>
      </c>
      <c r="AE531">
        <v>282.95999999999998</v>
      </c>
      <c r="AF531">
        <v>411763915.48000002</v>
      </c>
      <c r="AG531">
        <v>57299.91</v>
      </c>
      <c r="AH531">
        <v>0</v>
      </c>
      <c r="AI531">
        <v>0</v>
      </c>
      <c r="AJ531">
        <v>21.56</v>
      </c>
      <c r="AK531">
        <v>313741.52</v>
      </c>
      <c r="AL531">
        <v>0.13500000000000001</v>
      </c>
      <c r="AM531">
        <v>1964.52</v>
      </c>
      <c r="AN531">
        <v>839.4</v>
      </c>
      <c r="AO531">
        <v>438.6</v>
      </c>
      <c r="AP531">
        <v>368160.84</v>
      </c>
      <c r="AQ531">
        <v>468269.94</v>
      </c>
      <c r="AR531" t="s">
        <v>61</v>
      </c>
      <c r="AS531" t="s">
        <v>61</v>
      </c>
      <c r="AT531" t="s">
        <v>62</v>
      </c>
      <c r="AU531" t="s">
        <v>63</v>
      </c>
    </row>
    <row r="532" spans="1:47" x14ac:dyDescent="0.25">
      <c r="A532" t="s">
        <v>1131</v>
      </c>
      <c r="B532">
        <v>2025</v>
      </c>
      <c r="C532">
        <v>2</v>
      </c>
      <c r="D532" t="s">
        <v>48</v>
      </c>
      <c r="E532" s="1">
        <v>45696</v>
      </c>
      <c r="F532" s="1">
        <v>45724</v>
      </c>
      <c r="G532">
        <v>28</v>
      </c>
      <c r="H532">
        <v>6.3</v>
      </c>
      <c r="I532" t="s">
        <v>49</v>
      </c>
      <c r="J532" t="s">
        <v>78</v>
      </c>
      <c r="K532" t="s">
        <v>315</v>
      </c>
      <c r="L532">
        <v>1511.9</v>
      </c>
      <c r="M532" t="s">
        <v>98</v>
      </c>
      <c r="N532" t="s">
        <v>53</v>
      </c>
      <c r="O532" t="s">
        <v>54</v>
      </c>
      <c r="P532" t="s">
        <v>108</v>
      </c>
      <c r="Q532" t="s">
        <v>70</v>
      </c>
      <c r="R532" t="s">
        <v>1132</v>
      </c>
      <c r="S532" t="s">
        <v>85</v>
      </c>
      <c r="T532" t="s">
        <v>148</v>
      </c>
      <c r="U532" t="s">
        <v>166</v>
      </c>
      <c r="V532">
        <v>38928</v>
      </c>
      <c r="W532">
        <v>23554</v>
      </c>
      <c r="X532">
        <v>11.2</v>
      </c>
      <c r="Y532">
        <v>12.6</v>
      </c>
      <c r="Z532">
        <v>30974.38</v>
      </c>
      <c r="AB532">
        <v>25.51</v>
      </c>
      <c r="AC532">
        <v>790156.43</v>
      </c>
      <c r="AD532">
        <v>25750550.809999999</v>
      </c>
      <c r="AE532">
        <v>283.08999999999997</v>
      </c>
      <c r="AF532">
        <v>7289723428.8000002</v>
      </c>
      <c r="AG532">
        <v>203085.58</v>
      </c>
      <c r="AH532">
        <v>3.9</v>
      </c>
      <c r="AI532">
        <v>94828.53</v>
      </c>
      <c r="AJ532">
        <v>13.4</v>
      </c>
      <c r="AK532">
        <v>3450573.81</v>
      </c>
      <c r="AL532">
        <v>0.185</v>
      </c>
      <c r="AM532">
        <v>47638.52</v>
      </c>
      <c r="AN532">
        <v>522.1</v>
      </c>
      <c r="AO532">
        <v>637.44000000000005</v>
      </c>
      <c r="AP532">
        <v>332807.42</v>
      </c>
      <c r="AQ532">
        <v>1468516.48</v>
      </c>
      <c r="AR532" t="s">
        <v>61</v>
      </c>
      <c r="AS532" t="s">
        <v>61</v>
      </c>
      <c r="AT532" t="s">
        <v>62</v>
      </c>
      <c r="AU532" t="s">
        <v>63</v>
      </c>
    </row>
    <row r="533" spans="1:47" x14ac:dyDescent="0.25">
      <c r="A533" t="s">
        <v>1133</v>
      </c>
      <c r="B533">
        <v>2024</v>
      </c>
      <c r="C533">
        <v>10</v>
      </c>
      <c r="D533" t="s">
        <v>119</v>
      </c>
      <c r="E533" s="1">
        <v>45579</v>
      </c>
      <c r="F533" s="1">
        <v>45594</v>
      </c>
      <c r="G533">
        <v>15</v>
      </c>
      <c r="H533">
        <v>4.0999999999999996</v>
      </c>
      <c r="I533" t="s">
        <v>65</v>
      </c>
      <c r="J533" t="s">
        <v>66</v>
      </c>
      <c r="K533" t="s">
        <v>67</v>
      </c>
      <c r="L533">
        <v>8479.8989999999994</v>
      </c>
      <c r="M533" t="s">
        <v>80</v>
      </c>
      <c r="N533" t="s">
        <v>81</v>
      </c>
      <c r="O533" t="s">
        <v>54</v>
      </c>
      <c r="P533" t="s">
        <v>70</v>
      </c>
      <c r="Q533" t="s">
        <v>127</v>
      </c>
      <c r="R533" t="s">
        <v>979</v>
      </c>
      <c r="S533" t="s">
        <v>73</v>
      </c>
      <c r="T533" t="s">
        <v>74</v>
      </c>
      <c r="U533" t="s">
        <v>103</v>
      </c>
      <c r="V533">
        <v>5553</v>
      </c>
      <c r="W533">
        <v>3280</v>
      </c>
      <c r="X533">
        <v>13.9</v>
      </c>
      <c r="Y533">
        <v>12.5</v>
      </c>
      <c r="Z533">
        <v>4778.58</v>
      </c>
      <c r="AB533">
        <v>18.5</v>
      </c>
      <c r="AC533">
        <v>88403.73</v>
      </c>
      <c r="AD533">
        <v>3208720.9</v>
      </c>
      <c r="AE533">
        <v>275.27999999999997</v>
      </c>
      <c r="AF533">
        <v>883296689.35000002</v>
      </c>
      <c r="AG533">
        <v>152206.69</v>
      </c>
      <c r="AH533">
        <v>0</v>
      </c>
      <c r="AJ533">
        <v>22.01</v>
      </c>
      <c r="AK533">
        <v>0</v>
      </c>
      <c r="AL533">
        <v>0.18</v>
      </c>
      <c r="AM533">
        <v>5775.7</v>
      </c>
      <c r="AN533">
        <v>246.4</v>
      </c>
      <c r="AO533">
        <v>549.19000000000005</v>
      </c>
      <c r="AP533">
        <v>135320.42000000001</v>
      </c>
      <c r="AQ533">
        <v>381706.54</v>
      </c>
      <c r="AR533" t="s">
        <v>61</v>
      </c>
      <c r="AS533" t="s">
        <v>61</v>
      </c>
      <c r="AT533" t="s">
        <v>62</v>
      </c>
      <c r="AU533" t="s">
        <v>63</v>
      </c>
    </row>
    <row r="534" spans="1:47" x14ac:dyDescent="0.25">
      <c r="A534" t="s">
        <v>1134</v>
      </c>
      <c r="B534">
        <v>2022</v>
      </c>
      <c r="C534">
        <v>5</v>
      </c>
      <c r="D534" t="s">
        <v>77</v>
      </c>
      <c r="E534" s="1">
        <v>44689</v>
      </c>
      <c r="F534" s="1">
        <v>44706</v>
      </c>
      <c r="G534">
        <v>17</v>
      </c>
      <c r="H534">
        <v>15.2</v>
      </c>
      <c r="I534" t="s">
        <v>49</v>
      </c>
      <c r="J534" t="s">
        <v>50</v>
      </c>
      <c r="K534" t="s">
        <v>51</v>
      </c>
      <c r="L534">
        <v>2709</v>
      </c>
      <c r="M534" t="s">
        <v>80</v>
      </c>
      <c r="N534" t="s">
        <v>69</v>
      </c>
      <c r="O534" t="s">
        <v>107</v>
      </c>
      <c r="P534" t="s">
        <v>131</v>
      </c>
      <c r="Q534" t="s">
        <v>128</v>
      </c>
      <c r="R534" t="s">
        <v>753</v>
      </c>
      <c r="S534" t="s">
        <v>58</v>
      </c>
      <c r="T534" t="s">
        <v>102</v>
      </c>
      <c r="U534" t="s">
        <v>166</v>
      </c>
      <c r="V534">
        <v>248282</v>
      </c>
      <c r="W534">
        <v>143690</v>
      </c>
      <c r="X534">
        <v>8.8000000000000007</v>
      </c>
      <c r="Y534">
        <v>10.1</v>
      </c>
      <c r="Z534">
        <v>233125.46</v>
      </c>
      <c r="AB534">
        <v>23.09</v>
      </c>
      <c r="AC534">
        <v>5382866.8700000001</v>
      </c>
      <c r="AD534">
        <v>19897258.010000002</v>
      </c>
      <c r="AE534">
        <v>211.77</v>
      </c>
      <c r="AF534">
        <v>4213642328.7800002</v>
      </c>
      <c r="AG534">
        <v>74272.44</v>
      </c>
      <c r="AH534">
        <v>0.5</v>
      </c>
      <c r="AI534">
        <v>6891.38</v>
      </c>
      <c r="AJ534">
        <v>13.34</v>
      </c>
      <c r="AK534">
        <v>2654294.2200000002</v>
      </c>
      <c r="AL534">
        <v>9.2999999999999999E-2</v>
      </c>
      <c r="AM534">
        <v>18504.45</v>
      </c>
      <c r="AN534">
        <v>804.5</v>
      </c>
      <c r="AO534">
        <v>420.48</v>
      </c>
      <c r="AP534">
        <v>338276.16</v>
      </c>
      <c r="AQ534">
        <v>5820811.2999999998</v>
      </c>
      <c r="AR534" t="s">
        <v>61</v>
      </c>
      <c r="AS534" t="s">
        <v>61</v>
      </c>
      <c r="AT534" t="s">
        <v>62</v>
      </c>
      <c r="AU534" t="s">
        <v>63</v>
      </c>
    </row>
    <row r="535" spans="1:47" x14ac:dyDescent="0.25">
      <c r="A535" t="s">
        <v>1135</v>
      </c>
      <c r="B535">
        <v>2021</v>
      </c>
      <c r="C535">
        <v>7</v>
      </c>
      <c r="D535" t="s">
        <v>89</v>
      </c>
      <c r="E535" s="1">
        <v>44381</v>
      </c>
      <c r="F535" s="1">
        <v>44392</v>
      </c>
      <c r="G535">
        <v>11</v>
      </c>
      <c r="H535">
        <v>6.3</v>
      </c>
      <c r="I535" t="s">
        <v>49</v>
      </c>
      <c r="J535" t="s">
        <v>50</v>
      </c>
      <c r="K535" t="s">
        <v>145</v>
      </c>
      <c r="L535">
        <v>2710.19</v>
      </c>
      <c r="M535" t="s">
        <v>68</v>
      </c>
      <c r="N535" t="s">
        <v>106</v>
      </c>
      <c r="O535" t="s">
        <v>200</v>
      </c>
      <c r="P535" t="s">
        <v>146</v>
      </c>
      <c r="Q535" t="s">
        <v>56</v>
      </c>
      <c r="R535" t="s">
        <v>1136</v>
      </c>
      <c r="S535" t="s">
        <v>170</v>
      </c>
      <c r="T535" t="s">
        <v>131</v>
      </c>
      <c r="U535" t="s">
        <v>60</v>
      </c>
      <c r="V535">
        <v>105722</v>
      </c>
      <c r="W535">
        <v>72066</v>
      </c>
      <c r="X535">
        <v>11.3</v>
      </c>
      <c r="Y535">
        <v>13.6</v>
      </c>
      <c r="Z535">
        <v>96373</v>
      </c>
      <c r="AB535">
        <v>28.48</v>
      </c>
      <c r="AC535">
        <v>2744703.04</v>
      </c>
      <c r="AD535">
        <v>79694688.620000005</v>
      </c>
      <c r="AE535">
        <v>168.16</v>
      </c>
      <c r="AF535">
        <v>13401458838.34</v>
      </c>
      <c r="AG535">
        <v>35430.800000000003</v>
      </c>
      <c r="AH535">
        <v>0</v>
      </c>
      <c r="AI535">
        <v>0</v>
      </c>
      <c r="AJ535">
        <v>0.3</v>
      </c>
      <c r="AK535">
        <v>239084.07</v>
      </c>
      <c r="AL535">
        <v>0.20599999999999999</v>
      </c>
      <c r="AM535">
        <v>164171.06</v>
      </c>
      <c r="AN535">
        <v>588.70000000000005</v>
      </c>
      <c r="AO535">
        <v>585.79</v>
      </c>
      <c r="AP535">
        <v>344854.57</v>
      </c>
      <c r="AQ535">
        <v>3289159.47</v>
      </c>
      <c r="AR535" t="s">
        <v>61</v>
      </c>
      <c r="AS535" t="s">
        <v>61</v>
      </c>
      <c r="AT535" t="s">
        <v>62</v>
      </c>
      <c r="AU535" t="s">
        <v>63</v>
      </c>
    </row>
    <row r="536" spans="1:47" x14ac:dyDescent="0.25">
      <c r="A536" t="s">
        <v>1137</v>
      </c>
      <c r="B536">
        <v>2021</v>
      </c>
      <c r="C536">
        <v>11</v>
      </c>
      <c r="D536" t="s">
        <v>119</v>
      </c>
      <c r="E536" s="1">
        <v>44511</v>
      </c>
      <c r="F536" s="1">
        <v>44520</v>
      </c>
      <c r="G536">
        <v>9</v>
      </c>
      <c r="H536">
        <v>15.5</v>
      </c>
      <c r="I536" t="s">
        <v>49</v>
      </c>
      <c r="J536" t="s">
        <v>78</v>
      </c>
      <c r="K536" t="s">
        <v>158</v>
      </c>
      <c r="L536">
        <v>1006.3</v>
      </c>
      <c r="M536" t="s">
        <v>98</v>
      </c>
      <c r="N536" t="s">
        <v>81</v>
      </c>
      <c r="O536" t="s">
        <v>54</v>
      </c>
      <c r="P536" t="s">
        <v>131</v>
      </c>
      <c r="Q536" t="s">
        <v>226</v>
      </c>
      <c r="R536" t="s">
        <v>1138</v>
      </c>
      <c r="S536" t="s">
        <v>161</v>
      </c>
      <c r="T536" t="s">
        <v>162</v>
      </c>
      <c r="U536" t="s">
        <v>143</v>
      </c>
      <c r="V536">
        <v>30187</v>
      </c>
      <c r="W536">
        <v>17012</v>
      </c>
      <c r="X536">
        <v>13.1</v>
      </c>
      <c r="Y536">
        <v>14</v>
      </c>
      <c r="Z536">
        <v>24423.45</v>
      </c>
      <c r="AB536">
        <v>30.92</v>
      </c>
      <c r="AC536">
        <v>755173.07</v>
      </c>
      <c r="AD536">
        <v>27723302.329999998</v>
      </c>
      <c r="AE536">
        <v>173.28</v>
      </c>
      <c r="AF536">
        <v>4803893827.7399998</v>
      </c>
      <c r="AG536">
        <v>90900</v>
      </c>
      <c r="AH536">
        <v>0</v>
      </c>
      <c r="AI536">
        <v>0</v>
      </c>
      <c r="AJ536">
        <v>20.149999999999999</v>
      </c>
      <c r="AK536">
        <v>5586245.4199999999</v>
      </c>
      <c r="AL536">
        <v>0.13700000000000001</v>
      </c>
      <c r="AM536">
        <v>37980.92</v>
      </c>
      <c r="AN536">
        <v>288.60000000000002</v>
      </c>
      <c r="AO536">
        <v>705.65</v>
      </c>
      <c r="AP536">
        <v>203650.59</v>
      </c>
      <c r="AQ536">
        <v>1087704.58</v>
      </c>
      <c r="AR536" t="s">
        <v>61</v>
      </c>
      <c r="AS536" t="s">
        <v>61</v>
      </c>
      <c r="AT536" t="s">
        <v>62</v>
      </c>
      <c r="AU536" t="s">
        <v>63</v>
      </c>
    </row>
    <row r="537" spans="1:47" x14ac:dyDescent="0.25">
      <c r="A537" t="s">
        <v>1139</v>
      </c>
      <c r="B537">
        <v>2020</v>
      </c>
      <c r="C537">
        <v>6</v>
      </c>
      <c r="D537" t="s">
        <v>77</v>
      </c>
      <c r="E537" s="1">
        <v>44002</v>
      </c>
      <c r="F537" s="1">
        <v>44010</v>
      </c>
      <c r="G537">
        <v>8</v>
      </c>
      <c r="H537">
        <v>18.3</v>
      </c>
      <c r="I537" t="s">
        <v>49</v>
      </c>
      <c r="J537" t="s">
        <v>50</v>
      </c>
      <c r="K537" t="s">
        <v>183</v>
      </c>
      <c r="L537">
        <v>2710.19</v>
      </c>
      <c r="M537" t="s">
        <v>90</v>
      </c>
      <c r="N537" t="s">
        <v>69</v>
      </c>
      <c r="O537" t="s">
        <v>200</v>
      </c>
      <c r="P537" t="s">
        <v>201</v>
      </c>
      <c r="Q537" t="s">
        <v>128</v>
      </c>
      <c r="R537" t="s">
        <v>1140</v>
      </c>
      <c r="S537" t="s">
        <v>186</v>
      </c>
      <c r="T537" t="s">
        <v>59</v>
      </c>
      <c r="U537" t="s">
        <v>143</v>
      </c>
      <c r="V537">
        <v>137109</v>
      </c>
      <c r="W537">
        <v>86064</v>
      </c>
      <c r="X537">
        <v>6.3</v>
      </c>
      <c r="Y537">
        <v>11.3</v>
      </c>
      <c r="Z537">
        <v>110713.53</v>
      </c>
      <c r="AB537">
        <v>22.19</v>
      </c>
      <c r="AC537">
        <v>2456733.23</v>
      </c>
      <c r="AD537">
        <v>102116624.40000001</v>
      </c>
      <c r="AE537">
        <v>166.83</v>
      </c>
      <c r="AF537">
        <v>17036116448.65</v>
      </c>
      <c r="AG537">
        <v>131493.5</v>
      </c>
      <c r="AH537">
        <v>0</v>
      </c>
      <c r="AJ537">
        <v>18.11</v>
      </c>
      <c r="AK537">
        <v>18493320.68</v>
      </c>
      <c r="AL537">
        <v>0.17100000000000001</v>
      </c>
      <c r="AM537">
        <v>174619.43</v>
      </c>
      <c r="AO537">
        <v>463.64</v>
      </c>
      <c r="AP537">
        <v>108445.4</v>
      </c>
      <c r="AQ537">
        <v>2871291.56</v>
      </c>
      <c r="AR537" t="s">
        <v>124</v>
      </c>
      <c r="AS537" t="s">
        <v>61</v>
      </c>
      <c r="AT537" t="s">
        <v>293</v>
      </c>
      <c r="AU537" t="s">
        <v>63</v>
      </c>
    </row>
    <row r="538" spans="1:47" x14ac:dyDescent="0.25">
      <c r="A538" t="s">
        <v>1141</v>
      </c>
      <c r="B538">
        <v>2024</v>
      </c>
      <c r="C538">
        <v>1</v>
      </c>
      <c r="D538" t="s">
        <v>48</v>
      </c>
      <c r="E538" s="1">
        <v>45310</v>
      </c>
      <c r="F538" s="1">
        <v>45338</v>
      </c>
      <c r="G538">
        <v>28</v>
      </c>
      <c r="H538">
        <v>9.4</v>
      </c>
      <c r="I538" t="s">
        <v>65</v>
      </c>
      <c r="J538" t="s">
        <v>78</v>
      </c>
      <c r="K538" t="s">
        <v>79</v>
      </c>
      <c r="L538">
        <v>1005.9</v>
      </c>
      <c r="M538" t="s">
        <v>98</v>
      </c>
      <c r="N538" t="s">
        <v>106</v>
      </c>
      <c r="O538" t="s">
        <v>54</v>
      </c>
      <c r="P538" t="s">
        <v>92</v>
      </c>
      <c r="Q538" t="s">
        <v>159</v>
      </c>
      <c r="R538" t="s">
        <v>320</v>
      </c>
      <c r="S538" t="s">
        <v>85</v>
      </c>
      <c r="T538" t="s">
        <v>95</v>
      </c>
      <c r="U538" t="s">
        <v>75</v>
      </c>
      <c r="V538">
        <v>37461</v>
      </c>
      <c r="W538">
        <v>25094</v>
      </c>
      <c r="X538">
        <v>15.2</v>
      </c>
      <c r="Y538">
        <v>13.1</v>
      </c>
      <c r="Z538">
        <v>34930.5</v>
      </c>
      <c r="AB538">
        <v>36.53</v>
      </c>
      <c r="AC538">
        <v>1276011.17</v>
      </c>
      <c r="AD538">
        <v>18403483.23</v>
      </c>
      <c r="AE538">
        <v>277.54000000000002</v>
      </c>
      <c r="AF538">
        <v>5107702735.6499996</v>
      </c>
      <c r="AG538">
        <v>105676.97</v>
      </c>
      <c r="AH538">
        <v>0.4</v>
      </c>
      <c r="AI538">
        <v>4063.81</v>
      </c>
      <c r="AJ538">
        <v>10.8</v>
      </c>
      <c r="AK538">
        <v>0</v>
      </c>
      <c r="AL538">
        <v>6.6000000000000003E-2</v>
      </c>
      <c r="AM538">
        <v>12146.3</v>
      </c>
      <c r="AN538">
        <v>985.3</v>
      </c>
      <c r="AO538">
        <v>409.82</v>
      </c>
      <c r="AP538">
        <v>403795.65</v>
      </c>
      <c r="AQ538">
        <v>1801693.9</v>
      </c>
      <c r="AR538" t="s">
        <v>61</v>
      </c>
      <c r="AS538" t="s">
        <v>61</v>
      </c>
      <c r="AT538" t="s">
        <v>62</v>
      </c>
      <c r="AU538" t="s">
        <v>63</v>
      </c>
    </row>
    <row r="539" spans="1:47" x14ac:dyDescent="0.25">
      <c r="A539" t="s">
        <v>1142</v>
      </c>
      <c r="B539">
        <v>2022</v>
      </c>
      <c r="C539">
        <v>10</v>
      </c>
      <c r="D539" t="s">
        <v>119</v>
      </c>
      <c r="E539" s="1">
        <v>44849</v>
      </c>
      <c r="F539" s="1">
        <v>44872</v>
      </c>
      <c r="G539">
        <v>23</v>
      </c>
      <c r="H539">
        <v>5.6</v>
      </c>
      <c r="I539" t="s">
        <v>65</v>
      </c>
      <c r="J539" t="s">
        <v>134</v>
      </c>
      <c r="K539" t="s">
        <v>135</v>
      </c>
      <c r="L539">
        <v>9999.0098999999991</v>
      </c>
      <c r="M539" t="s">
        <v>80</v>
      </c>
      <c r="N539" t="s">
        <v>168</v>
      </c>
      <c r="O539" t="s">
        <v>54</v>
      </c>
      <c r="P539" t="s">
        <v>82</v>
      </c>
      <c r="Q539" t="s">
        <v>230</v>
      </c>
      <c r="R539" t="s">
        <v>421</v>
      </c>
      <c r="S539" t="s">
        <v>137</v>
      </c>
      <c r="T539" t="s">
        <v>131</v>
      </c>
      <c r="U539" t="s">
        <v>60</v>
      </c>
      <c r="V539">
        <v>3662</v>
      </c>
      <c r="W539">
        <v>2640</v>
      </c>
      <c r="X539">
        <v>24</v>
      </c>
      <c r="Y539">
        <v>13</v>
      </c>
      <c r="Z539">
        <v>3349.91</v>
      </c>
      <c r="AB539">
        <v>16.079999999999998</v>
      </c>
      <c r="AC539">
        <v>53866.55</v>
      </c>
      <c r="AD539">
        <v>1309580.32</v>
      </c>
      <c r="AE539">
        <v>216.1</v>
      </c>
      <c r="AF539">
        <v>283000307.14999998</v>
      </c>
      <c r="AG539">
        <v>61173.42</v>
      </c>
      <c r="AH539">
        <v>0.8</v>
      </c>
      <c r="AI539">
        <v>11830.89</v>
      </c>
      <c r="AJ539">
        <v>8.19</v>
      </c>
      <c r="AK539">
        <v>0</v>
      </c>
      <c r="AL539">
        <v>0.113</v>
      </c>
      <c r="AM539">
        <v>1479.83</v>
      </c>
      <c r="AN539">
        <v>363</v>
      </c>
      <c r="AO539">
        <v>618.54999999999995</v>
      </c>
      <c r="AP539">
        <v>224533.65</v>
      </c>
      <c r="AQ539">
        <v>352884.34</v>
      </c>
      <c r="AR539" t="s">
        <v>61</v>
      </c>
      <c r="AS539" t="s">
        <v>124</v>
      </c>
      <c r="AT539" t="s">
        <v>62</v>
      </c>
      <c r="AU539" t="s">
        <v>63</v>
      </c>
    </row>
    <row r="540" spans="1:47" x14ac:dyDescent="0.25">
      <c r="A540" t="s">
        <v>1143</v>
      </c>
      <c r="B540">
        <v>2023</v>
      </c>
      <c r="C540">
        <v>8</v>
      </c>
      <c r="D540" t="s">
        <v>89</v>
      </c>
      <c r="E540" s="1">
        <v>45164</v>
      </c>
      <c r="F540" s="1">
        <v>45183</v>
      </c>
      <c r="G540">
        <v>19</v>
      </c>
      <c r="H540">
        <v>9.1999999999999993</v>
      </c>
      <c r="I540" t="s">
        <v>49</v>
      </c>
      <c r="J540" t="s">
        <v>50</v>
      </c>
      <c r="K540" t="s">
        <v>51</v>
      </c>
      <c r="L540">
        <v>2709</v>
      </c>
      <c r="M540" t="s">
        <v>52</v>
      </c>
      <c r="N540" t="s">
        <v>69</v>
      </c>
      <c r="O540" t="s">
        <v>200</v>
      </c>
      <c r="P540" t="s">
        <v>55</v>
      </c>
      <c r="Q540" t="s">
        <v>82</v>
      </c>
      <c r="R540" t="s">
        <v>1144</v>
      </c>
      <c r="S540" t="s">
        <v>58</v>
      </c>
      <c r="T540" t="s">
        <v>86</v>
      </c>
      <c r="U540" t="s">
        <v>87</v>
      </c>
      <c r="V540">
        <v>254446</v>
      </c>
      <c r="W540">
        <v>168251</v>
      </c>
      <c r="X540">
        <v>7.3</v>
      </c>
      <c r="Y540">
        <v>15.8</v>
      </c>
      <c r="Z540">
        <v>228473.72</v>
      </c>
      <c r="AB540">
        <v>32.26</v>
      </c>
      <c r="AC540">
        <v>7370562.21</v>
      </c>
      <c r="AD540">
        <v>13301739.98</v>
      </c>
      <c r="AE540">
        <v>288.04000000000002</v>
      </c>
      <c r="AF540">
        <v>3831433183.8400002</v>
      </c>
      <c r="AG540">
        <v>201110.84</v>
      </c>
      <c r="AH540">
        <v>0.1</v>
      </c>
      <c r="AI540">
        <v>1259.4100000000001</v>
      </c>
      <c r="AJ540">
        <v>23.69</v>
      </c>
      <c r="AK540">
        <v>3151182.2</v>
      </c>
      <c r="AL540">
        <v>8.7999999999999995E-2</v>
      </c>
      <c r="AM540">
        <v>11705.53</v>
      </c>
      <c r="AN540">
        <v>460.3</v>
      </c>
      <c r="AO540">
        <v>659.15</v>
      </c>
      <c r="AP540">
        <v>303406.74</v>
      </c>
      <c r="AQ540">
        <v>7888044.7300000004</v>
      </c>
      <c r="AR540" t="s">
        <v>61</v>
      </c>
      <c r="AS540" t="s">
        <v>61</v>
      </c>
      <c r="AT540" t="s">
        <v>116</v>
      </c>
      <c r="AU540" t="s">
        <v>63</v>
      </c>
    </row>
    <row r="541" spans="1:47" x14ac:dyDescent="0.25">
      <c r="A541" t="s">
        <v>1145</v>
      </c>
      <c r="B541">
        <v>2025</v>
      </c>
      <c r="C541">
        <v>8</v>
      </c>
      <c r="D541" t="s">
        <v>89</v>
      </c>
      <c r="E541" s="1">
        <v>45897</v>
      </c>
      <c r="F541" s="1">
        <v>45910</v>
      </c>
      <c r="G541">
        <v>13</v>
      </c>
      <c r="H541">
        <v>2.8</v>
      </c>
      <c r="I541" t="s">
        <v>49</v>
      </c>
      <c r="J541" t="s">
        <v>134</v>
      </c>
      <c r="K541" t="s">
        <v>135</v>
      </c>
      <c r="L541">
        <v>9999.0098999999991</v>
      </c>
      <c r="M541" t="s">
        <v>52</v>
      </c>
      <c r="N541" t="s">
        <v>53</v>
      </c>
      <c r="O541" t="s">
        <v>107</v>
      </c>
      <c r="P541" t="s">
        <v>108</v>
      </c>
      <c r="Q541" t="s">
        <v>82</v>
      </c>
      <c r="R541" t="s">
        <v>1146</v>
      </c>
      <c r="S541" t="s">
        <v>137</v>
      </c>
      <c r="T541" t="s">
        <v>59</v>
      </c>
      <c r="U541" t="s">
        <v>213</v>
      </c>
      <c r="V541">
        <v>7482</v>
      </c>
      <c r="W541">
        <v>5210</v>
      </c>
      <c r="X541">
        <v>12.9</v>
      </c>
      <c r="Y541">
        <v>10.3</v>
      </c>
      <c r="Z541">
        <v>6406.61</v>
      </c>
      <c r="AB541">
        <v>16.72</v>
      </c>
      <c r="AC541">
        <v>107118.52</v>
      </c>
      <c r="AD541">
        <v>6868526.5800000001</v>
      </c>
      <c r="AE541">
        <v>278.08999999999997</v>
      </c>
      <c r="AF541">
        <v>1910068556.6300001</v>
      </c>
      <c r="AG541">
        <v>169831.02</v>
      </c>
      <c r="AH541">
        <v>0</v>
      </c>
      <c r="AJ541">
        <v>16.7</v>
      </c>
      <c r="AK541">
        <v>1147043.94</v>
      </c>
      <c r="AL541">
        <v>0.31900000000000001</v>
      </c>
      <c r="AM541">
        <v>21910.6</v>
      </c>
      <c r="AN541">
        <v>268.10000000000002</v>
      </c>
      <c r="AO541">
        <v>636.65</v>
      </c>
      <c r="AP541">
        <v>170685.87</v>
      </c>
      <c r="AQ541">
        <v>469546.01</v>
      </c>
      <c r="AR541" t="s">
        <v>124</v>
      </c>
      <c r="AS541" t="s">
        <v>61</v>
      </c>
      <c r="AT541" t="s">
        <v>62</v>
      </c>
      <c r="AU541" t="s">
        <v>63</v>
      </c>
    </row>
    <row r="542" spans="1:47" x14ac:dyDescent="0.25">
      <c r="A542" t="s">
        <v>1147</v>
      </c>
      <c r="B542">
        <v>2021</v>
      </c>
      <c r="C542">
        <v>1</v>
      </c>
      <c r="D542" t="s">
        <v>48</v>
      </c>
      <c r="E542" s="1">
        <v>44197</v>
      </c>
      <c r="F542" s="1">
        <v>44205</v>
      </c>
      <c r="G542">
        <v>8</v>
      </c>
      <c r="H542">
        <v>17.8</v>
      </c>
      <c r="I542" t="s">
        <v>49</v>
      </c>
      <c r="J542" t="s">
        <v>50</v>
      </c>
      <c r="K542" t="s">
        <v>120</v>
      </c>
      <c r="L542">
        <v>2710.1921000000002</v>
      </c>
      <c r="M542" t="s">
        <v>68</v>
      </c>
      <c r="N542" t="s">
        <v>81</v>
      </c>
      <c r="O542" t="s">
        <v>99</v>
      </c>
      <c r="P542" t="s">
        <v>121</v>
      </c>
      <c r="Q542" t="s">
        <v>128</v>
      </c>
      <c r="R542" t="s">
        <v>1148</v>
      </c>
      <c r="S542" t="s">
        <v>142</v>
      </c>
      <c r="T542" t="s">
        <v>74</v>
      </c>
      <c r="U542" t="s">
        <v>87</v>
      </c>
      <c r="V542">
        <v>46430</v>
      </c>
      <c r="W542">
        <v>31912</v>
      </c>
      <c r="X542">
        <v>24.8</v>
      </c>
      <c r="Y542">
        <v>10.199999999999999</v>
      </c>
      <c r="Z542">
        <v>39677.67</v>
      </c>
      <c r="AB542">
        <v>25.32</v>
      </c>
      <c r="AC542">
        <v>1004638.6</v>
      </c>
      <c r="AD542">
        <v>16794367.379999999</v>
      </c>
      <c r="AE542">
        <v>170.07</v>
      </c>
      <c r="AF542">
        <v>2856218060.3200002</v>
      </c>
      <c r="AG542">
        <v>44738.15</v>
      </c>
      <c r="AH542">
        <v>2.9</v>
      </c>
      <c r="AI542">
        <v>43422.1</v>
      </c>
      <c r="AJ542">
        <v>10.37</v>
      </c>
      <c r="AK542">
        <v>1741575.9</v>
      </c>
      <c r="AL542">
        <v>0.28000000000000003</v>
      </c>
      <c r="AM542">
        <v>47024.23</v>
      </c>
      <c r="AN542">
        <v>159.30000000000001</v>
      </c>
      <c r="AO542">
        <v>431.23</v>
      </c>
      <c r="AP542">
        <v>68694.94</v>
      </c>
      <c r="AQ542">
        <v>1208518.02</v>
      </c>
      <c r="AR542" t="s">
        <v>61</v>
      </c>
      <c r="AS542" t="s">
        <v>61</v>
      </c>
      <c r="AT542" t="s">
        <v>62</v>
      </c>
      <c r="AU542" t="s">
        <v>63</v>
      </c>
    </row>
    <row r="543" spans="1:47" x14ac:dyDescent="0.25">
      <c r="A543" t="s">
        <v>1149</v>
      </c>
      <c r="B543">
        <v>2023</v>
      </c>
      <c r="C543">
        <v>9</v>
      </c>
      <c r="D543" t="s">
        <v>89</v>
      </c>
      <c r="E543" s="1">
        <v>45194</v>
      </c>
      <c r="F543" s="1">
        <v>45206</v>
      </c>
      <c r="G543">
        <v>12</v>
      </c>
      <c r="H543">
        <v>2.7</v>
      </c>
      <c r="I543" t="s">
        <v>49</v>
      </c>
      <c r="J543" t="s">
        <v>50</v>
      </c>
      <c r="K543" t="s">
        <v>145</v>
      </c>
      <c r="L543">
        <v>2710.19</v>
      </c>
      <c r="M543" t="s">
        <v>80</v>
      </c>
      <c r="N543" t="s">
        <v>53</v>
      </c>
      <c r="O543" t="s">
        <v>189</v>
      </c>
      <c r="P543" t="s">
        <v>164</v>
      </c>
      <c r="Q543" t="s">
        <v>226</v>
      </c>
      <c r="R543" t="s">
        <v>1150</v>
      </c>
      <c r="S543" t="s">
        <v>170</v>
      </c>
      <c r="T543" t="s">
        <v>74</v>
      </c>
      <c r="U543" t="s">
        <v>87</v>
      </c>
      <c r="V543">
        <v>95835</v>
      </c>
      <c r="W543">
        <v>59269</v>
      </c>
      <c r="X543">
        <v>14.8</v>
      </c>
      <c r="Y543">
        <v>10.4</v>
      </c>
      <c r="Z543">
        <v>84117.119999999995</v>
      </c>
      <c r="AB543">
        <v>48.83</v>
      </c>
      <c r="AC543">
        <v>4107438.97</v>
      </c>
      <c r="AD543">
        <v>51449395.280000001</v>
      </c>
      <c r="AE543">
        <v>286.55</v>
      </c>
      <c r="AF543">
        <v>14742824217.48</v>
      </c>
      <c r="AG543">
        <v>181688.86</v>
      </c>
      <c r="AH543">
        <v>0.3</v>
      </c>
      <c r="AI543">
        <v>7148.08</v>
      </c>
      <c r="AJ543">
        <v>24.82</v>
      </c>
      <c r="AK543">
        <v>12769739.91</v>
      </c>
      <c r="AL543">
        <v>8.7999999999999995E-2</v>
      </c>
      <c r="AM543">
        <v>45275.47</v>
      </c>
      <c r="AN543">
        <v>601.70000000000005</v>
      </c>
      <c r="AO543">
        <v>470.73</v>
      </c>
      <c r="AP543">
        <v>283238.24</v>
      </c>
      <c r="AQ543">
        <v>4624789.62</v>
      </c>
      <c r="AR543" t="s">
        <v>61</v>
      </c>
      <c r="AS543" t="s">
        <v>61</v>
      </c>
      <c r="AT543" t="s">
        <v>62</v>
      </c>
      <c r="AU543" t="s">
        <v>63</v>
      </c>
    </row>
    <row r="544" spans="1:47" x14ac:dyDescent="0.25">
      <c r="A544" t="s">
        <v>1151</v>
      </c>
      <c r="B544">
        <v>2023</v>
      </c>
      <c r="C544">
        <v>4</v>
      </c>
      <c r="D544" t="s">
        <v>77</v>
      </c>
      <c r="E544" s="1">
        <v>45022</v>
      </c>
      <c r="F544" s="1">
        <v>45029</v>
      </c>
      <c r="G544">
        <v>7</v>
      </c>
      <c r="H544">
        <v>12.7</v>
      </c>
      <c r="I544" t="s">
        <v>65</v>
      </c>
      <c r="J544" t="s">
        <v>50</v>
      </c>
      <c r="K544" t="s">
        <v>120</v>
      </c>
      <c r="L544">
        <v>2710.1921000000002</v>
      </c>
      <c r="M544" t="s">
        <v>98</v>
      </c>
      <c r="N544" t="s">
        <v>69</v>
      </c>
      <c r="O544" t="s">
        <v>91</v>
      </c>
      <c r="P544" t="s">
        <v>226</v>
      </c>
      <c r="Q544" t="s">
        <v>154</v>
      </c>
      <c r="R544" t="s">
        <v>1152</v>
      </c>
      <c r="S544" t="s">
        <v>142</v>
      </c>
      <c r="T544" t="s">
        <v>187</v>
      </c>
      <c r="U544" t="s">
        <v>96</v>
      </c>
      <c r="V544">
        <v>63347</v>
      </c>
      <c r="W544">
        <v>41214</v>
      </c>
      <c r="X544">
        <v>2</v>
      </c>
      <c r="Y544">
        <v>13.4</v>
      </c>
      <c r="Z544">
        <v>49263.360000000001</v>
      </c>
      <c r="AB544">
        <v>22.86</v>
      </c>
      <c r="AC544">
        <v>1126160.4099999999</v>
      </c>
      <c r="AD544">
        <v>32134982.359999999</v>
      </c>
      <c r="AE544">
        <v>282.62</v>
      </c>
      <c r="AF544">
        <v>9081988714.5799999</v>
      </c>
      <c r="AG544">
        <v>95615.34</v>
      </c>
      <c r="AH544">
        <v>2.9</v>
      </c>
      <c r="AI544">
        <v>63253.279999999999</v>
      </c>
      <c r="AJ544">
        <v>23</v>
      </c>
      <c r="AK544">
        <v>0</v>
      </c>
      <c r="AL544">
        <v>6.5000000000000002E-2</v>
      </c>
      <c r="AM544">
        <v>20887.740000000002</v>
      </c>
      <c r="AN544">
        <v>344</v>
      </c>
      <c r="AO544">
        <v>446.77</v>
      </c>
      <c r="AP544">
        <v>153688.88</v>
      </c>
      <c r="AQ544">
        <v>1459605.65</v>
      </c>
      <c r="AR544" t="s">
        <v>61</v>
      </c>
      <c r="AS544" t="s">
        <v>61</v>
      </c>
      <c r="AT544" t="s">
        <v>62</v>
      </c>
      <c r="AU544" t="s">
        <v>63</v>
      </c>
    </row>
    <row r="545" spans="1:47" x14ac:dyDescent="0.25">
      <c r="A545" t="s">
        <v>1153</v>
      </c>
      <c r="B545">
        <v>2026</v>
      </c>
      <c r="C545">
        <v>1</v>
      </c>
      <c r="D545" t="s">
        <v>48</v>
      </c>
      <c r="E545" s="1">
        <v>46024</v>
      </c>
      <c r="F545" s="1">
        <v>46035</v>
      </c>
      <c r="G545">
        <v>11</v>
      </c>
      <c r="H545">
        <v>1.6</v>
      </c>
      <c r="I545" t="s">
        <v>49</v>
      </c>
      <c r="J545" t="s">
        <v>50</v>
      </c>
      <c r="K545" t="s">
        <v>183</v>
      </c>
      <c r="L545">
        <v>2710.19</v>
      </c>
      <c r="M545" t="s">
        <v>68</v>
      </c>
      <c r="N545" t="s">
        <v>69</v>
      </c>
      <c r="O545" t="s">
        <v>54</v>
      </c>
      <c r="P545" t="s">
        <v>159</v>
      </c>
      <c r="Q545" t="s">
        <v>92</v>
      </c>
      <c r="R545" t="s">
        <v>338</v>
      </c>
      <c r="S545" t="s">
        <v>186</v>
      </c>
      <c r="T545" t="s">
        <v>95</v>
      </c>
      <c r="U545" t="s">
        <v>259</v>
      </c>
      <c r="V545">
        <v>119469</v>
      </c>
      <c r="W545">
        <v>76945</v>
      </c>
      <c r="X545">
        <v>23.1</v>
      </c>
      <c r="Y545">
        <v>10.7</v>
      </c>
      <c r="Z545">
        <v>112577.54</v>
      </c>
      <c r="AB545">
        <v>8.51</v>
      </c>
      <c r="AC545">
        <v>958034.87</v>
      </c>
      <c r="AD545">
        <v>107985502.14</v>
      </c>
      <c r="AE545">
        <v>286.33</v>
      </c>
      <c r="AF545">
        <v>30919488827.75</v>
      </c>
      <c r="AG545">
        <v>169441.45</v>
      </c>
      <c r="AH545">
        <v>0</v>
      </c>
      <c r="AI545">
        <v>0</v>
      </c>
      <c r="AJ545">
        <v>17.25</v>
      </c>
      <c r="AK545">
        <v>18627499.120000001</v>
      </c>
      <c r="AL545">
        <v>0.19500000000000001</v>
      </c>
      <c r="AM545">
        <v>210571.73</v>
      </c>
      <c r="AN545">
        <v>259.3</v>
      </c>
      <c r="AO545">
        <v>375.8</v>
      </c>
      <c r="AP545">
        <v>97444.94</v>
      </c>
      <c r="AQ545">
        <v>1435492.99</v>
      </c>
      <c r="AR545" t="s">
        <v>61</v>
      </c>
      <c r="AS545" t="s">
        <v>61</v>
      </c>
      <c r="AT545" t="s">
        <v>62</v>
      </c>
      <c r="AU545" t="s">
        <v>63</v>
      </c>
    </row>
    <row r="546" spans="1:47" x14ac:dyDescent="0.25">
      <c r="A546" t="s">
        <v>1154</v>
      </c>
      <c r="B546">
        <v>2023</v>
      </c>
      <c r="C546">
        <v>4</v>
      </c>
      <c r="D546" t="s">
        <v>77</v>
      </c>
      <c r="E546" s="1">
        <v>45046</v>
      </c>
      <c r="F546" s="1">
        <v>45060</v>
      </c>
      <c r="G546">
        <v>14</v>
      </c>
      <c r="H546">
        <v>3.7</v>
      </c>
      <c r="I546" t="s">
        <v>65</v>
      </c>
      <c r="J546" t="s">
        <v>112</v>
      </c>
      <c r="K546" t="s">
        <v>113</v>
      </c>
      <c r="L546">
        <v>7304.39</v>
      </c>
      <c r="M546" t="s">
        <v>80</v>
      </c>
      <c r="N546" t="s">
        <v>168</v>
      </c>
      <c r="O546" t="s">
        <v>200</v>
      </c>
      <c r="P546" t="s">
        <v>82</v>
      </c>
      <c r="Q546" t="s">
        <v>204</v>
      </c>
      <c r="R546" t="s">
        <v>336</v>
      </c>
      <c r="S546" t="s">
        <v>73</v>
      </c>
      <c r="T546" t="s">
        <v>162</v>
      </c>
      <c r="U546" t="s">
        <v>103</v>
      </c>
      <c r="V546">
        <v>11475</v>
      </c>
      <c r="W546">
        <v>8415</v>
      </c>
      <c r="X546">
        <v>9.4</v>
      </c>
      <c r="Y546">
        <v>15.5</v>
      </c>
      <c r="Z546">
        <v>9465.82</v>
      </c>
      <c r="AB546">
        <v>32.53</v>
      </c>
      <c r="AC546">
        <v>307923.12</v>
      </c>
      <c r="AD546">
        <v>7148303.29</v>
      </c>
      <c r="AE546">
        <v>288.17</v>
      </c>
      <c r="AF546">
        <v>2059926559.0799999</v>
      </c>
      <c r="AG546">
        <v>217337.07</v>
      </c>
      <c r="AH546">
        <v>0</v>
      </c>
      <c r="AI546">
        <v>0</v>
      </c>
      <c r="AJ546">
        <v>16.79</v>
      </c>
      <c r="AK546">
        <v>0</v>
      </c>
      <c r="AL546">
        <v>5.0999999999999997E-2</v>
      </c>
      <c r="AM546">
        <v>3645.63</v>
      </c>
      <c r="AN546">
        <v>273</v>
      </c>
      <c r="AO546">
        <v>387.95</v>
      </c>
      <c r="AP546">
        <v>105910.35</v>
      </c>
      <c r="AQ546">
        <v>634816.17000000004</v>
      </c>
      <c r="AR546" t="s">
        <v>61</v>
      </c>
      <c r="AS546" t="s">
        <v>61</v>
      </c>
      <c r="AT546" t="s">
        <v>62</v>
      </c>
      <c r="AU546" t="s">
        <v>63</v>
      </c>
    </row>
    <row r="547" spans="1:47" x14ac:dyDescent="0.25">
      <c r="A547" t="s">
        <v>1155</v>
      </c>
      <c r="B547">
        <v>2025</v>
      </c>
      <c r="C547">
        <v>5</v>
      </c>
      <c r="D547" t="s">
        <v>77</v>
      </c>
      <c r="E547" s="1">
        <v>45790</v>
      </c>
      <c r="F547" s="1">
        <v>45817</v>
      </c>
      <c r="G547">
        <v>27</v>
      </c>
      <c r="H547">
        <v>15.5</v>
      </c>
      <c r="I547" t="s">
        <v>65</v>
      </c>
      <c r="J547" t="s">
        <v>112</v>
      </c>
      <c r="K547" t="s">
        <v>340</v>
      </c>
      <c r="L547">
        <v>7208.39</v>
      </c>
      <c r="M547" t="s">
        <v>90</v>
      </c>
      <c r="N547" t="s">
        <v>106</v>
      </c>
      <c r="O547" t="s">
        <v>99</v>
      </c>
      <c r="P547" t="s">
        <v>100</v>
      </c>
      <c r="Q547" t="s">
        <v>146</v>
      </c>
      <c r="R547" t="s">
        <v>1156</v>
      </c>
      <c r="S547" t="s">
        <v>73</v>
      </c>
      <c r="T547" t="s">
        <v>74</v>
      </c>
      <c r="U547" t="s">
        <v>60</v>
      </c>
      <c r="V547">
        <v>7151</v>
      </c>
      <c r="W547">
        <v>4919</v>
      </c>
      <c r="X547">
        <v>20.5</v>
      </c>
      <c r="Y547">
        <v>10.6</v>
      </c>
      <c r="Z547">
        <v>6329.1</v>
      </c>
      <c r="AB547">
        <v>24.33</v>
      </c>
      <c r="AC547">
        <v>153987</v>
      </c>
      <c r="AD547">
        <v>3119423.52</v>
      </c>
      <c r="AE547">
        <v>280.85000000000002</v>
      </c>
      <c r="AF547">
        <v>876090095.59000003</v>
      </c>
      <c r="AG547">
        <v>119084.81</v>
      </c>
      <c r="AH547">
        <v>3.1</v>
      </c>
      <c r="AI547">
        <v>27660.5</v>
      </c>
      <c r="AJ547">
        <v>17.45</v>
      </c>
      <c r="AK547">
        <v>0</v>
      </c>
      <c r="AL547">
        <v>0.14299999999999999</v>
      </c>
      <c r="AM547">
        <v>4460.78</v>
      </c>
      <c r="AN547">
        <v>699.3</v>
      </c>
      <c r="AO547">
        <v>682.71</v>
      </c>
      <c r="AP547">
        <v>477419.1</v>
      </c>
      <c r="AQ547">
        <v>782612.19</v>
      </c>
      <c r="AR547" t="s">
        <v>61</v>
      </c>
      <c r="AS547" t="s">
        <v>61</v>
      </c>
      <c r="AT547" t="s">
        <v>62</v>
      </c>
      <c r="AU547" t="s">
        <v>63</v>
      </c>
    </row>
    <row r="548" spans="1:47" x14ac:dyDescent="0.25">
      <c r="A548" t="s">
        <v>1157</v>
      </c>
      <c r="B548">
        <v>2024</v>
      </c>
      <c r="C548">
        <v>5</v>
      </c>
      <c r="D548" t="s">
        <v>77</v>
      </c>
      <c r="E548" s="1">
        <v>45435</v>
      </c>
      <c r="F548" s="1">
        <v>45449</v>
      </c>
      <c r="G548">
        <v>14</v>
      </c>
      <c r="H548">
        <v>16.100000000000001</v>
      </c>
      <c r="I548" t="s">
        <v>65</v>
      </c>
      <c r="J548" t="s">
        <v>50</v>
      </c>
      <c r="K548" t="s">
        <v>51</v>
      </c>
      <c r="L548">
        <v>2709</v>
      </c>
      <c r="M548" t="s">
        <v>52</v>
      </c>
      <c r="N548" t="s">
        <v>53</v>
      </c>
      <c r="O548" t="s">
        <v>99</v>
      </c>
      <c r="P548" t="s">
        <v>56</v>
      </c>
      <c r="Q548" t="s">
        <v>71</v>
      </c>
      <c r="R548" t="s">
        <v>1158</v>
      </c>
      <c r="S548" t="s">
        <v>186</v>
      </c>
      <c r="T548" t="s">
        <v>95</v>
      </c>
      <c r="U548" t="s">
        <v>60</v>
      </c>
      <c r="V548">
        <v>135615</v>
      </c>
      <c r="W548">
        <v>95758</v>
      </c>
      <c r="X548">
        <v>22.9</v>
      </c>
      <c r="Y548">
        <v>13.8</v>
      </c>
      <c r="Z548">
        <v>118828.25</v>
      </c>
      <c r="AB548">
        <v>21.33</v>
      </c>
      <c r="AC548">
        <v>2534606.5699999998</v>
      </c>
      <c r="AD548">
        <v>5999638.3399999999</v>
      </c>
      <c r="AE548">
        <v>274.39999999999998</v>
      </c>
      <c r="AF548">
        <v>1646300760.5</v>
      </c>
      <c r="AG548">
        <v>90688.94</v>
      </c>
      <c r="AH548">
        <v>0</v>
      </c>
      <c r="AI548">
        <v>0</v>
      </c>
      <c r="AJ548">
        <v>15.17</v>
      </c>
      <c r="AK548">
        <v>0</v>
      </c>
      <c r="AL548">
        <v>0.23799999999999999</v>
      </c>
      <c r="AM548">
        <v>14279.14</v>
      </c>
      <c r="AN548">
        <v>562.1</v>
      </c>
      <c r="AO548">
        <v>571.49</v>
      </c>
      <c r="AP548">
        <v>321234.53000000003</v>
      </c>
      <c r="AQ548">
        <v>2960809.18</v>
      </c>
      <c r="AR548" t="s">
        <v>61</v>
      </c>
      <c r="AS548" t="s">
        <v>61</v>
      </c>
      <c r="AT548" t="s">
        <v>116</v>
      </c>
      <c r="AU548" t="s">
        <v>63</v>
      </c>
    </row>
    <row r="549" spans="1:47" x14ac:dyDescent="0.25">
      <c r="A549" t="s">
        <v>1159</v>
      </c>
      <c r="B549">
        <v>2026</v>
      </c>
      <c r="C549">
        <v>2</v>
      </c>
      <c r="D549" t="s">
        <v>48</v>
      </c>
      <c r="E549" s="1">
        <v>46075</v>
      </c>
      <c r="F549" s="1">
        <v>46094</v>
      </c>
      <c r="G549">
        <v>19</v>
      </c>
      <c r="H549">
        <v>9.9</v>
      </c>
      <c r="I549" t="s">
        <v>49</v>
      </c>
      <c r="J549" t="s">
        <v>66</v>
      </c>
      <c r="K549" t="s">
        <v>391</v>
      </c>
      <c r="L549">
        <v>9999.99</v>
      </c>
      <c r="M549" t="s">
        <v>80</v>
      </c>
      <c r="N549" t="s">
        <v>69</v>
      </c>
      <c r="O549" t="s">
        <v>99</v>
      </c>
      <c r="P549" t="s">
        <v>140</v>
      </c>
      <c r="Q549" t="s">
        <v>56</v>
      </c>
      <c r="R549" t="s">
        <v>172</v>
      </c>
      <c r="S549" t="s">
        <v>130</v>
      </c>
      <c r="T549" t="s">
        <v>102</v>
      </c>
      <c r="U549" t="s">
        <v>60</v>
      </c>
      <c r="V549">
        <v>93180</v>
      </c>
      <c r="W549">
        <v>66701</v>
      </c>
      <c r="X549">
        <v>13.3</v>
      </c>
      <c r="Y549">
        <v>10.199999999999999</v>
      </c>
      <c r="Z549">
        <v>79592.42</v>
      </c>
      <c r="AB549">
        <v>36.17</v>
      </c>
      <c r="AC549">
        <v>2878857.83</v>
      </c>
      <c r="AD549">
        <v>47726002.799999997</v>
      </c>
      <c r="AE549">
        <v>285.72000000000003</v>
      </c>
      <c r="AF549">
        <v>13636273520.02</v>
      </c>
      <c r="AG549">
        <v>65675.34</v>
      </c>
      <c r="AH549">
        <v>0.7</v>
      </c>
      <c r="AI549">
        <v>7183.9</v>
      </c>
      <c r="AJ549">
        <v>14.27</v>
      </c>
      <c r="AK549">
        <v>6810500.5999999996</v>
      </c>
      <c r="AL549">
        <v>0.20799999999999999</v>
      </c>
      <c r="AM549">
        <v>99270.09</v>
      </c>
      <c r="AN549">
        <v>752.6</v>
      </c>
      <c r="AO549">
        <v>681.22</v>
      </c>
      <c r="AP549">
        <v>512686.17</v>
      </c>
      <c r="AQ549">
        <v>3563673.33</v>
      </c>
      <c r="AR549" t="s">
        <v>61</v>
      </c>
      <c r="AS549" t="s">
        <v>61</v>
      </c>
      <c r="AT549" t="s">
        <v>62</v>
      </c>
      <c r="AU549" t="s">
        <v>63</v>
      </c>
    </row>
    <row r="550" spans="1:47" x14ac:dyDescent="0.25">
      <c r="A550" t="s">
        <v>1160</v>
      </c>
      <c r="B550">
        <v>2022</v>
      </c>
      <c r="C550">
        <v>6</v>
      </c>
      <c r="D550" t="s">
        <v>77</v>
      </c>
      <c r="E550" s="1">
        <v>44724</v>
      </c>
      <c r="F550" s="1">
        <v>44759</v>
      </c>
      <c r="G550">
        <v>35</v>
      </c>
      <c r="H550">
        <v>13.9</v>
      </c>
      <c r="I550" t="s">
        <v>49</v>
      </c>
      <c r="J550" t="s">
        <v>66</v>
      </c>
      <c r="K550" t="s">
        <v>251</v>
      </c>
      <c r="L550">
        <v>8543.7000000000007</v>
      </c>
      <c r="M550" t="s">
        <v>68</v>
      </c>
      <c r="N550" t="s">
        <v>106</v>
      </c>
      <c r="O550" t="s">
        <v>54</v>
      </c>
      <c r="P550" t="s">
        <v>201</v>
      </c>
      <c r="Q550" t="s">
        <v>128</v>
      </c>
      <c r="R550" t="s">
        <v>1161</v>
      </c>
      <c r="S550" t="s">
        <v>156</v>
      </c>
      <c r="T550" t="s">
        <v>86</v>
      </c>
      <c r="U550" t="s">
        <v>75</v>
      </c>
      <c r="V550">
        <v>8906</v>
      </c>
      <c r="W550">
        <v>5983</v>
      </c>
      <c r="X550">
        <v>17</v>
      </c>
      <c r="Y550">
        <v>12.3</v>
      </c>
      <c r="Z550">
        <v>8150.01</v>
      </c>
      <c r="AA550">
        <v>582</v>
      </c>
      <c r="AB550">
        <v>2796.19</v>
      </c>
      <c r="AC550">
        <v>1627382.58</v>
      </c>
      <c r="AD550">
        <v>26839286.93</v>
      </c>
      <c r="AE550">
        <v>211.64</v>
      </c>
      <c r="AF550">
        <v>5680266685.8699999</v>
      </c>
      <c r="AG550">
        <v>44013.94</v>
      </c>
      <c r="AH550">
        <v>0.4</v>
      </c>
      <c r="AI550">
        <v>5656.15</v>
      </c>
      <c r="AJ550">
        <v>2.2000000000000002</v>
      </c>
      <c r="AK550">
        <v>590464.31000000006</v>
      </c>
      <c r="AL550">
        <v>0.318</v>
      </c>
      <c r="AM550">
        <v>85348.93</v>
      </c>
      <c r="AN550">
        <v>963.7</v>
      </c>
      <c r="AO550">
        <v>534.94000000000005</v>
      </c>
      <c r="AP550">
        <v>515521.68</v>
      </c>
      <c r="AQ550">
        <v>2277923.2799999998</v>
      </c>
      <c r="AR550" t="s">
        <v>61</v>
      </c>
      <c r="AS550" t="s">
        <v>124</v>
      </c>
      <c r="AT550" t="s">
        <v>62</v>
      </c>
      <c r="AU550" t="s">
        <v>63</v>
      </c>
    </row>
    <row r="551" spans="1:47" x14ac:dyDescent="0.25">
      <c r="A551" t="s">
        <v>1162</v>
      </c>
      <c r="B551">
        <v>2020</v>
      </c>
      <c r="C551">
        <v>8</v>
      </c>
      <c r="D551" t="s">
        <v>89</v>
      </c>
      <c r="E551" s="1">
        <v>44045</v>
      </c>
      <c r="F551" s="1">
        <v>44053</v>
      </c>
      <c r="G551">
        <v>8</v>
      </c>
      <c r="H551">
        <v>6.5</v>
      </c>
      <c r="I551" t="s">
        <v>65</v>
      </c>
      <c r="J551" t="s">
        <v>50</v>
      </c>
      <c r="K551" t="s">
        <v>223</v>
      </c>
      <c r="L551">
        <v>2710.1109999999999</v>
      </c>
      <c r="M551" t="s">
        <v>98</v>
      </c>
      <c r="N551" t="s">
        <v>106</v>
      </c>
      <c r="O551" t="s">
        <v>99</v>
      </c>
      <c r="P551" t="s">
        <v>184</v>
      </c>
      <c r="Q551" t="s">
        <v>164</v>
      </c>
      <c r="R551" t="s">
        <v>430</v>
      </c>
      <c r="S551" t="s">
        <v>123</v>
      </c>
      <c r="T551" t="s">
        <v>74</v>
      </c>
      <c r="U551" t="s">
        <v>103</v>
      </c>
      <c r="V551">
        <v>48169</v>
      </c>
      <c r="W551">
        <v>32051</v>
      </c>
      <c r="X551">
        <v>6.9</v>
      </c>
      <c r="Y551">
        <v>13.4</v>
      </c>
      <c r="Z551">
        <v>37552.97</v>
      </c>
      <c r="AB551">
        <v>40.5</v>
      </c>
      <c r="AC551">
        <v>1520895.29</v>
      </c>
      <c r="AD551">
        <v>42672566.399999999</v>
      </c>
      <c r="AE551">
        <v>161.03</v>
      </c>
      <c r="AF551">
        <v>6871563367.3900003</v>
      </c>
      <c r="AG551">
        <v>218024.91</v>
      </c>
      <c r="AH551">
        <v>0.9</v>
      </c>
      <c r="AI551">
        <v>26191.01</v>
      </c>
      <c r="AJ551">
        <v>20.6</v>
      </c>
      <c r="AK551">
        <v>0</v>
      </c>
      <c r="AL551">
        <v>5.1999999999999998E-2</v>
      </c>
      <c r="AM551">
        <v>22189.73</v>
      </c>
      <c r="AN551">
        <v>228.5</v>
      </c>
      <c r="AO551">
        <v>479.07</v>
      </c>
      <c r="AP551">
        <v>109467.49</v>
      </c>
      <c r="AQ551">
        <v>1896768.43</v>
      </c>
      <c r="AR551" t="s">
        <v>61</v>
      </c>
      <c r="AS551" t="s">
        <v>61</v>
      </c>
      <c r="AT551" t="s">
        <v>62</v>
      </c>
      <c r="AU551" t="s">
        <v>63</v>
      </c>
    </row>
    <row r="552" spans="1:47" x14ac:dyDescent="0.25">
      <c r="A552" t="s">
        <v>1163</v>
      </c>
      <c r="B552">
        <v>2024</v>
      </c>
      <c r="C552">
        <v>4</v>
      </c>
      <c r="D552" t="s">
        <v>77</v>
      </c>
      <c r="E552" s="1">
        <v>45396</v>
      </c>
      <c r="F552" s="1">
        <v>45411</v>
      </c>
      <c r="G552">
        <v>15</v>
      </c>
      <c r="H552">
        <v>15.7</v>
      </c>
      <c r="I552" t="s">
        <v>65</v>
      </c>
      <c r="J552" t="s">
        <v>239</v>
      </c>
      <c r="K552" t="s">
        <v>265</v>
      </c>
      <c r="L552">
        <v>3102.1</v>
      </c>
      <c r="M552" t="s">
        <v>52</v>
      </c>
      <c r="N552" t="s">
        <v>53</v>
      </c>
      <c r="O552" t="s">
        <v>91</v>
      </c>
      <c r="P552" t="s">
        <v>82</v>
      </c>
      <c r="Q552" t="s">
        <v>196</v>
      </c>
      <c r="R552" t="s">
        <v>1164</v>
      </c>
      <c r="S552" t="s">
        <v>161</v>
      </c>
      <c r="T552" t="s">
        <v>86</v>
      </c>
      <c r="U552" t="s">
        <v>143</v>
      </c>
      <c r="V552">
        <v>33176</v>
      </c>
      <c r="W552">
        <v>22174</v>
      </c>
      <c r="X552">
        <v>16.899999999999999</v>
      </c>
      <c r="Y552">
        <v>10.7</v>
      </c>
      <c r="Z552">
        <v>27898.13</v>
      </c>
      <c r="AB552">
        <v>40.1</v>
      </c>
      <c r="AC552">
        <v>1118715.01</v>
      </c>
      <c r="AD552">
        <v>14622525.859999999</v>
      </c>
      <c r="AE552">
        <v>281.52999999999997</v>
      </c>
      <c r="AF552">
        <v>4116679705.3699999</v>
      </c>
      <c r="AG552">
        <v>77180.320000000007</v>
      </c>
      <c r="AH552">
        <v>0</v>
      </c>
      <c r="AI552">
        <v>0</v>
      </c>
      <c r="AJ552">
        <v>14.28</v>
      </c>
      <c r="AK552">
        <v>0</v>
      </c>
      <c r="AL552">
        <v>7.0000000000000007E-2</v>
      </c>
      <c r="AM552">
        <v>10235.77</v>
      </c>
      <c r="AN552">
        <v>582.9</v>
      </c>
      <c r="AO552">
        <v>459.99</v>
      </c>
      <c r="AP552">
        <v>268128.17</v>
      </c>
      <c r="AQ552">
        <v>1474259.27</v>
      </c>
      <c r="AR552" t="s">
        <v>61</v>
      </c>
      <c r="AS552" t="s">
        <v>61</v>
      </c>
      <c r="AT552" t="s">
        <v>62</v>
      </c>
      <c r="AU552" t="s">
        <v>63</v>
      </c>
    </row>
    <row r="553" spans="1:47" x14ac:dyDescent="0.25">
      <c r="A553" t="s">
        <v>1165</v>
      </c>
      <c r="B553">
        <v>2021</v>
      </c>
      <c r="C553">
        <v>1</v>
      </c>
      <c r="D553" t="s">
        <v>48</v>
      </c>
      <c r="E553" s="1">
        <v>44218</v>
      </c>
      <c r="F553" s="1">
        <v>44248</v>
      </c>
      <c r="G553">
        <v>30</v>
      </c>
      <c r="H553">
        <v>13.7</v>
      </c>
      <c r="I553" t="s">
        <v>65</v>
      </c>
      <c r="J553" t="s">
        <v>66</v>
      </c>
      <c r="K553" t="s">
        <v>245</v>
      </c>
      <c r="L553">
        <v>8905.9</v>
      </c>
      <c r="M553" t="s">
        <v>68</v>
      </c>
      <c r="N553" t="s">
        <v>53</v>
      </c>
      <c r="O553" t="s">
        <v>107</v>
      </c>
      <c r="P553" t="s">
        <v>56</v>
      </c>
      <c r="Q553" t="s">
        <v>159</v>
      </c>
      <c r="R553" t="s">
        <v>1166</v>
      </c>
      <c r="S553" t="s">
        <v>137</v>
      </c>
      <c r="T553" t="s">
        <v>74</v>
      </c>
      <c r="U553" t="s">
        <v>60</v>
      </c>
      <c r="V553">
        <v>3439</v>
      </c>
      <c r="W553">
        <v>2337</v>
      </c>
      <c r="X553">
        <v>19.100000000000001</v>
      </c>
      <c r="Y553">
        <v>14.2</v>
      </c>
      <c r="Z553">
        <v>3035.39</v>
      </c>
      <c r="AB553">
        <v>26.18</v>
      </c>
      <c r="AC553">
        <v>79466.509999999995</v>
      </c>
      <c r="AD553">
        <v>2424942.7200000002</v>
      </c>
      <c r="AE553">
        <v>168.29</v>
      </c>
      <c r="AF553">
        <v>408093610.35000002</v>
      </c>
      <c r="AG553">
        <v>184301.92</v>
      </c>
      <c r="AH553">
        <v>2.1</v>
      </c>
      <c r="AI553">
        <v>53301.79</v>
      </c>
      <c r="AJ553">
        <v>13.84</v>
      </c>
      <c r="AK553">
        <v>0</v>
      </c>
      <c r="AL553">
        <v>5.2999999999999999E-2</v>
      </c>
      <c r="AM553">
        <v>1285.22</v>
      </c>
      <c r="AN553">
        <v>901.3</v>
      </c>
      <c r="AO553">
        <v>727.04</v>
      </c>
      <c r="AP553">
        <v>655281.15</v>
      </c>
      <c r="AQ553">
        <v>973636.59</v>
      </c>
      <c r="AR553" t="s">
        <v>61</v>
      </c>
      <c r="AS553" t="s">
        <v>61</v>
      </c>
      <c r="AT553" t="s">
        <v>62</v>
      </c>
      <c r="AU553" t="s">
        <v>63</v>
      </c>
    </row>
    <row r="554" spans="1:47" x14ac:dyDescent="0.25">
      <c r="A554" t="s">
        <v>1167</v>
      </c>
      <c r="B554">
        <v>2026</v>
      </c>
      <c r="C554">
        <v>1</v>
      </c>
      <c r="D554" t="s">
        <v>48</v>
      </c>
      <c r="E554" s="1">
        <v>46028</v>
      </c>
      <c r="F554" s="1">
        <v>46051</v>
      </c>
      <c r="G554">
        <v>23</v>
      </c>
      <c r="H554">
        <v>19.600000000000001</v>
      </c>
      <c r="I554" t="s">
        <v>65</v>
      </c>
      <c r="J554" t="s">
        <v>239</v>
      </c>
      <c r="K554" t="s">
        <v>265</v>
      </c>
      <c r="L554">
        <v>3102.1</v>
      </c>
      <c r="M554" t="s">
        <v>80</v>
      </c>
      <c r="N554" t="s">
        <v>81</v>
      </c>
      <c r="O554" t="s">
        <v>107</v>
      </c>
      <c r="P554" t="s">
        <v>82</v>
      </c>
      <c r="Q554" t="s">
        <v>154</v>
      </c>
      <c r="R554" t="s">
        <v>1168</v>
      </c>
      <c r="S554" t="s">
        <v>161</v>
      </c>
      <c r="T554" t="s">
        <v>59</v>
      </c>
      <c r="U554" t="s">
        <v>213</v>
      </c>
      <c r="V554">
        <v>34224</v>
      </c>
      <c r="W554">
        <v>19561</v>
      </c>
      <c r="X554">
        <v>24.5</v>
      </c>
      <c r="Y554">
        <v>14.3</v>
      </c>
      <c r="Z554">
        <v>31359.7</v>
      </c>
      <c r="AB554">
        <v>31.39</v>
      </c>
      <c r="AC554">
        <v>984380.98</v>
      </c>
      <c r="AD554">
        <v>11398623.76</v>
      </c>
      <c r="AE554">
        <v>279.04000000000002</v>
      </c>
      <c r="AF554">
        <v>3180671973.9899998</v>
      </c>
      <c r="AG554">
        <v>94990.44</v>
      </c>
      <c r="AH554">
        <v>0</v>
      </c>
      <c r="AI554">
        <v>0</v>
      </c>
      <c r="AJ554">
        <v>22.84</v>
      </c>
      <c r="AK554">
        <v>0</v>
      </c>
      <c r="AL554">
        <v>0.20799999999999999</v>
      </c>
      <c r="AM554">
        <v>23709.14</v>
      </c>
      <c r="AN554">
        <v>746.2</v>
      </c>
      <c r="AO554">
        <v>602.01</v>
      </c>
      <c r="AP554">
        <v>449219.86</v>
      </c>
      <c r="AQ554">
        <v>1552300.42</v>
      </c>
      <c r="AR554" t="s">
        <v>61</v>
      </c>
      <c r="AS554" t="s">
        <v>61</v>
      </c>
      <c r="AT554" t="s">
        <v>62</v>
      </c>
      <c r="AU554" t="s">
        <v>117</v>
      </c>
    </row>
    <row r="555" spans="1:47" x14ac:dyDescent="0.25">
      <c r="A555" t="s">
        <v>1169</v>
      </c>
      <c r="B555">
        <v>2025</v>
      </c>
      <c r="C555">
        <v>1</v>
      </c>
      <c r="D555" t="s">
        <v>48</v>
      </c>
      <c r="E555" s="1">
        <v>45662</v>
      </c>
      <c r="F555" s="1">
        <v>45684</v>
      </c>
      <c r="G555">
        <v>22</v>
      </c>
      <c r="H555">
        <v>6.1</v>
      </c>
      <c r="I555" t="s">
        <v>49</v>
      </c>
      <c r="J555" t="s">
        <v>134</v>
      </c>
      <c r="K555" t="s">
        <v>135</v>
      </c>
      <c r="L555">
        <v>9999.0098999999991</v>
      </c>
      <c r="M555" t="s">
        <v>98</v>
      </c>
      <c r="N555" t="s">
        <v>81</v>
      </c>
      <c r="O555" t="s">
        <v>91</v>
      </c>
      <c r="P555" t="s">
        <v>140</v>
      </c>
      <c r="Q555" t="s">
        <v>128</v>
      </c>
      <c r="R555" t="s">
        <v>705</v>
      </c>
      <c r="S555" t="s">
        <v>137</v>
      </c>
      <c r="T555" t="s">
        <v>187</v>
      </c>
      <c r="U555" t="s">
        <v>213</v>
      </c>
      <c r="V555">
        <v>7338</v>
      </c>
      <c r="W555">
        <v>4112</v>
      </c>
      <c r="X555">
        <v>3</v>
      </c>
      <c r="Y555">
        <v>14.9</v>
      </c>
      <c r="Z555">
        <v>6427.49</v>
      </c>
      <c r="AB555">
        <v>21.94</v>
      </c>
      <c r="AC555">
        <v>141019.13</v>
      </c>
      <c r="AD555">
        <v>5273177.07</v>
      </c>
      <c r="AE555">
        <v>279.98</v>
      </c>
      <c r="AF555">
        <v>1476384116.0599999</v>
      </c>
      <c r="AG555">
        <v>151191.04999999999</v>
      </c>
      <c r="AH555">
        <v>0.2</v>
      </c>
      <c r="AI555">
        <v>3147.97</v>
      </c>
      <c r="AJ555">
        <v>1.86</v>
      </c>
      <c r="AK555">
        <v>98081.09</v>
      </c>
      <c r="AL555">
        <v>8.1000000000000003E-2</v>
      </c>
      <c r="AM555">
        <v>4271.2700000000004</v>
      </c>
      <c r="AN555">
        <v>364.2</v>
      </c>
      <c r="AO555">
        <v>613.58000000000004</v>
      </c>
      <c r="AP555">
        <v>223465.84</v>
      </c>
      <c r="AQ555">
        <v>523095.26</v>
      </c>
      <c r="AR555" t="s">
        <v>61</v>
      </c>
      <c r="AS555" t="s">
        <v>61</v>
      </c>
      <c r="AT555" t="s">
        <v>62</v>
      </c>
      <c r="AU555" t="s">
        <v>63</v>
      </c>
    </row>
    <row r="556" spans="1:47" x14ac:dyDescent="0.25">
      <c r="A556" t="s">
        <v>1170</v>
      </c>
      <c r="B556">
        <v>2020</v>
      </c>
      <c r="C556">
        <v>1</v>
      </c>
      <c r="D556" t="s">
        <v>48</v>
      </c>
      <c r="E556" s="1">
        <v>43831</v>
      </c>
      <c r="F556" s="1">
        <v>43845</v>
      </c>
      <c r="G556">
        <v>14</v>
      </c>
      <c r="H556">
        <v>15.2</v>
      </c>
      <c r="I556" t="s">
        <v>49</v>
      </c>
      <c r="J556" t="s">
        <v>66</v>
      </c>
      <c r="K556" t="s">
        <v>391</v>
      </c>
      <c r="L556">
        <v>9999.99</v>
      </c>
      <c r="M556" t="s">
        <v>114</v>
      </c>
      <c r="N556" t="s">
        <v>168</v>
      </c>
      <c r="O556" t="s">
        <v>91</v>
      </c>
      <c r="P556" t="s">
        <v>131</v>
      </c>
      <c r="Q556" t="s">
        <v>128</v>
      </c>
      <c r="R556" t="s">
        <v>692</v>
      </c>
      <c r="S556" t="s">
        <v>130</v>
      </c>
      <c r="T556" t="s">
        <v>59</v>
      </c>
      <c r="U556" t="s">
        <v>110</v>
      </c>
      <c r="V556">
        <v>75585</v>
      </c>
      <c r="W556">
        <v>46835</v>
      </c>
      <c r="X556">
        <v>11.2</v>
      </c>
      <c r="Y556">
        <v>12.7</v>
      </c>
      <c r="Z556">
        <v>58176.73</v>
      </c>
      <c r="AB556">
        <v>40.76</v>
      </c>
      <c r="AC556">
        <v>2371283.5099999998</v>
      </c>
      <c r="AD556">
        <v>27241253.82</v>
      </c>
      <c r="AE556">
        <v>161.06</v>
      </c>
      <c r="AF556">
        <v>4387476340.25</v>
      </c>
      <c r="AG556">
        <v>136645.15</v>
      </c>
      <c r="AH556">
        <v>2.1</v>
      </c>
      <c r="AI556">
        <v>23294.01</v>
      </c>
      <c r="AJ556">
        <v>9.1</v>
      </c>
      <c r="AK556">
        <v>2478954.1</v>
      </c>
      <c r="AL556">
        <v>0.3</v>
      </c>
      <c r="AM556">
        <v>81723.759999999995</v>
      </c>
      <c r="AN556">
        <v>613</v>
      </c>
      <c r="AO556">
        <v>392.98</v>
      </c>
      <c r="AP556">
        <v>240896.74</v>
      </c>
      <c r="AQ556">
        <v>2853843.17</v>
      </c>
      <c r="AR556" t="s">
        <v>61</v>
      </c>
      <c r="AS556" t="s">
        <v>61</v>
      </c>
      <c r="AT556" t="s">
        <v>62</v>
      </c>
      <c r="AU556" t="s">
        <v>63</v>
      </c>
    </row>
    <row r="557" spans="1:47" x14ac:dyDescent="0.25">
      <c r="A557" t="s">
        <v>1171</v>
      </c>
      <c r="B557">
        <v>2020</v>
      </c>
      <c r="C557">
        <v>7</v>
      </c>
      <c r="D557" t="s">
        <v>89</v>
      </c>
      <c r="E557" s="1">
        <v>44014</v>
      </c>
      <c r="F557" s="1">
        <v>44028</v>
      </c>
      <c r="G557">
        <v>14</v>
      </c>
      <c r="H557">
        <v>8.9</v>
      </c>
      <c r="I557" t="s">
        <v>49</v>
      </c>
      <c r="J557" t="s">
        <v>66</v>
      </c>
      <c r="K557" t="s">
        <v>67</v>
      </c>
      <c r="L557">
        <v>8479.8989999999994</v>
      </c>
      <c r="M557" t="s">
        <v>114</v>
      </c>
      <c r="N557" t="s">
        <v>53</v>
      </c>
      <c r="O557" t="s">
        <v>189</v>
      </c>
      <c r="P557" t="s">
        <v>150</v>
      </c>
      <c r="Q557" t="s">
        <v>100</v>
      </c>
      <c r="R557" t="s">
        <v>1172</v>
      </c>
      <c r="S557" t="s">
        <v>73</v>
      </c>
      <c r="T557" t="s">
        <v>187</v>
      </c>
      <c r="U557" t="s">
        <v>143</v>
      </c>
      <c r="V557">
        <v>14484</v>
      </c>
      <c r="W557">
        <v>8053</v>
      </c>
      <c r="X557">
        <v>11.9</v>
      </c>
      <c r="Y557">
        <v>13.1</v>
      </c>
      <c r="Z557">
        <v>12999.55</v>
      </c>
      <c r="AB557">
        <v>36.28</v>
      </c>
      <c r="AC557">
        <v>471623.67</v>
      </c>
      <c r="AD557">
        <v>6376929.25</v>
      </c>
      <c r="AE557">
        <v>159.44999999999999</v>
      </c>
      <c r="AF557">
        <v>1016801368.91</v>
      </c>
      <c r="AG557">
        <v>89328.7</v>
      </c>
      <c r="AH557">
        <v>0</v>
      </c>
      <c r="AI557">
        <v>0</v>
      </c>
      <c r="AJ557">
        <v>14.28</v>
      </c>
      <c r="AK557">
        <v>910625.5</v>
      </c>
      <c r="AL557">
        <v>0.33600000000000002</v>
      </c>
      <c r="AM557">
        <v>21426.48</v>
      </c>
      <c r="AN557">
        <v>668.7</v>
      </c>
      <c r="AO557">
        <v>568.85</v>
      </c>
      <c r="AP557">
        <v>380390</v>
      </c>
      <c r="AQ557">
        <v>962768.85</v>
      </c>
      <c r="AR557" t="s">
        <v>124</v>
      </c>
      <c r="AS557" t="s">
        <v>61</v>
      </c>
      <c r="AT557" t="s">
        <v>62</v>
      </c>
      <c r="AU557" t="s">
        <v>63</v>
      </c>
    </row>
    <row r="558" spans="1:47" x14ac:dyDescent="0.25">
      <c r="A558" t="s">
        <v>1173</v>
      </c>
      <c r="B558">
        <v>2024</v>
      </c>
      <c r="C558">
        <v>4</v>
      </c>
      <c r="D558" t="s">
        <v>77</v>
      </c>
      <c r="E558" s="1">
        <v>45394</v>
      </c>
      <c r="F558" s="1">
        <v>45404</v>
      </c>
      <c r="G558">
        <v>10</v>
      </c>
      <c r="H558">
        <v>8.9</v>
      </c>
      <c r="I558" t="s">
        <v>65</v>
      </c>
      <c r="J558" t="s">
        <v>50</v>
      </c>
      <c r="K558" t="s">
        <v>120</v>
      </c>
      <c r="L558">
        <v>2710.1921000000002</v>
      </c>
      <c r="M558" t="s">
        <v>68</v>
      </c>
      <c r="N558" t="s">
        <v>106</v>
      </c>
      <c r="O558" t="s">
        <v>99</v>
      </c>
      <c r="P558" t="s">
        <v>92</v>
      </c>
      <c r="Q558" t="s">
        <v>204</v>
      </c>
      <c r="R558" t="s">
        <v>934</v>
      </c>
      <c r="S558" t="s">
        <v>123</v>
      </c>
      <c r="T558" t="s">
        <v>74</v>
      </c>
      <c r="U558" t="s">
        <v>166</v>
      </c>
      <c r="V558">
        <v>27962</v>
      </c>
      <c r="W558">
        <v>19712</v>
      </c>
      <c r="X558">
        <v>21.5</v>
      </c>
      <c r="Y558">
        <v>11.5</v>
      </c>
      <c r="Z558">
        <v>21835.33</v>
      </c>
      <c r="AB558">
        <v>22.4</v>
      </c>
      <c r="AC558">
        <v>489111.39</v>
      </c>
      <c r="AD558">
        <v>17861081.59</v>
      </c>
      <c r="AE558">
        <v>282.51</v>
      </c>
      <c r="AF558">
        <v>5045934159.9899998</v>
      </c>
      <c r="AG558">
        <v>216895.63</v>
      </c>
      <c r="AH558">
        <v>0</v>
      </c>
      <c r="AI558">
        <v>0</v>
      </c>
      <c r="AJ558">
        <v>12.61</v>
      </c>
      <c r="AK558">
        <v>0</v>
      </c>
      <c r="AL558">
        <v>0.189</v>
      </c>
      <c r="AM558">
        <v>33757.440000000002</v>
      </c>
      <c r="AN558">
        <v>352</v>
      </c>
      <c r="AO558">
        <v>362.2</v>
      </c>
      <c r="AP558">
        <v>127494.39999999999</v>
      </c>
      <c r="AQ558">
        <v>867258.86</v>
      </c>
      <c r="AR558" t="s">
        <v>124</v>
      </c>
      <c r="AS558" t="s">
        <v>61</v>
      </c>
      <c r="AT558" t="s">
        <v>62</v>
      </c>
      <c r="AU558" t="s">
        <v>63</v>
      </c>
    </row>
    <row r="559" spans="1:47" x14ac:dyDescent="0.25">
      <c r="A559" t="s">
        <v>1174</v>
      </c>
      <c r="B559">
        <v>2023</v>
      </c>
      <c r="C559">
        <v>7</v>
      </c>
      <c r="D559" t="s">
        <v>89</v>
      </c>
      <c r="E559" s="1">
        <v>45126</v>
      </c>
      <c r="F559" s="1">
        <v>45146</v>
      </c>
      <c r="G559">
        <v>20</v>
      </c>
      <c r="H559">
        <v>15.5</v>
      </c>
      <c r="I559" t="s">
        <v>65</v>
      </c>
      <c r="J559" t="s">
        <v>78</v>
      </c>
      <c r="K559" t="s">
        <v>105</v>
      </c>
      <c r="L559">
        <v>1201.9000000000001</v>
      </c>
      <c r="M559" t="s">
        <v>114</v>
      </c>
      <c r="N559" t="s">
        <v>81</v>
      </c>
      <c r="O559" t="s">
        <v>200</v>
      </c>
      <c r="P559" t="s">
        <v>92</v>
      </c>
      <c r="Q559" t="s">
        <v>71</v>
      </c>
      <c r="R559" t="s">
        <v>1175</v>
      </c>
      <c r="S559" t="s">
        <v>85</v>
      </c>
      <c r="T559" t="s">
        <v>86</v>
      </c>
      <c r="U559" t="s">
        <v>103</v>
      </c>
      <c r="V559">
        <v>41614</v>
      </c>
      <c r="W559">
        <v>29240</v>
      </c>
      <c r="X559">
        <v>19.8</v>
      </c>
      <c r="Y559">
        <v>12.8</v>
      </c>
      <c r="Z559">
        <v>33690.69</v>
      </c>
      <c r="AB559">
        <v>41.26</v>
      </c>
      <c r="AC559">
        <v>1390077.87</v>
      </c>
      <c r="AD559">
        <v>32899295.690000001</v>
      </c>
      <c r="AE559">
        <v>284.23</v>
      </c>
      <c r="AF559">
        <v>9350966813.9699993</v>
      </c>
      <c r="AG559">
        <v>136530.34</v>
      </c>
      <c r="AH559">
        <v>0</v>
      </c>
      <c r="AI559">
        <v>0</v>
      </c>
      <c r="AJ559">
        <v>5.1100000000000003</v>
      </c>
      <c r="AK559">
        <v>0</v>
      </c>
      <c r="AL559">
        <v>0.151</v>
      </c>
      <c r="AM559">
        <v>49677.94</v>
      </c>
      <c r="AN559">
        <v>564.6</v>
      </c>
      <c r="AO559">
        <v>651.98</v>
      </c>
      <c r="AP559">
        <v>368107.91</v>
      </c>
      <c r="AQ559">
        <v>1944394.06</v>
      </c>
      <c r="AR559" t="s">
        <v>61</v>
      </c>
      <c r="AS559" t="s">
        <v>61</v>
      </c>
      <c r="AT559" t="s">
        <v>62</v>
      </c>
      <c r="AU559" t="s">
        <v>63</v>
      </c>
    </row>
    <row r="560" spans="1:47" x14ac:dyDescent="0.25">
      <c r="A560" t="s">
        <v>1176</v>
      </c>
      <c r="B560">
        <v>2022</v>
      </c>
      <c r="C560">
        <v>7</v>
      </c>
      <c r="D560" t="s">
        <v>89</v>
      </c>
      <c r="E560" s="1">
        <v>44755</v>
      </c>
      <c r="F560" s="1">
        <v>44770</v>
      </c>
      <c r="G560">
        <v>15</v>
      </c>
      <c r="H560">
        <v>18.399999999999999</v>
      </c>
      <c r="I560" t="s">
        <v>49</v>
      </c>
      <c r="J560" t="s">
        <v>78</v>
      </c>
      <c r="K560" t="s">
        <v>79</v>
      </c>
      <c r="L560">
        <v>1005.9</v>
      </c>
      <c r="M560" t="s">
        <v>98</v>
      </c>
      <c r="N560" t="s">
        <v>69</v>
      </c>
      <c r="O560" t="s">
        <v>54</v>
      </c>
      <c r="P560" t="s">
        <v>71</v>
      </c>
      <c r="Q560" t="s">
        <v>226</v>
      </c>
      <c r="R560" t="s">
        <v>1177</v>
      </c>
      <c r="S560" t="s">
        <v>85</v>
      </c>
      <c r="T560" t="s">
        <v>74</v>
      </c>
      <c r="U560" t="s">
        <v>87</v>
      </c>
      <c r="V560">
        <v>45966</v>
      </c>
      <c r="W560">
        <v>29999</v>
      </c>
      <c r="X560">
        <v>17.899999999999999</v>
      </c>
      <c r="Y560">
        <v>15.6</v>
      </c>
      <c r="Z560">
        <v>39221.9</v>
      </c>
      <c r="AB560">
        <v>16.559999999999999</v>
      </c>
      <c r="AC560">
        <v>649514.66</v>
      </c>
      <c r="AD560">
        <v>25852723.170000002</v>
      </c>
      <c r="AE560">
        <v>219.8</v>
      </c>
      <c r="AF560">
        <v>5682428552.7700005</v>
      </c>
      <c r="AG560">
        <v>68082.13</v>
      </c>
      <c r="AH560">
        <v>0</v>
      </c>
      <c r="AI560">
        <v>0</v>
      </c>
      <c r="AJ560">
        <v>7.22</v>
      </c>
      <c r="AK560">
        <v>1866566.61</v>
      </c>
      <c r="AL560">
        <v>7.5999999999999998E-2</v>
      </c>
      <c r="AM560">
        <v>19648.07</v>
      </c>
      <c r="AN560">
        <v>451.9</v>
      </c>
      <c r="AO560">
        <v>580.55999999999995</v>
      </c>
      <c r="AP560">
        <v>262355.06</v>
      </c>
      <c r="AQ560">
        <v>999599.92</v>
      </c>
      <c r="AR560" t="s">
        <v>124</v>
      </c>
      <c r="AS560" t="s">
        <v>61</v>
      </c>
      <c r="AT560" t="s">
        <v>62</v>
      </c>
      <c r="AU560" t="s">
        <v>63</v>
      </c>
    </row>
    <row r="561" spans="1:47" x14ac:dyDescent="0.25">
      <c r="A561" t="s">
        <v>1178</v>
      </c>
      <c r="B561">
        <v>2023</v>
      </c>
      <c r="C561">
        <v>1</v>
      </c>
      <c r="D561" t="s">
        <v>48</v>
      </c>
      <c r="E561" s="1">
        <v>44941</v>
      </c>
      <c r="F561" s="1">
        <v>44967</v>
      </c>
      <c r="G561">
        <v>26</v>
      </c>
      <c r="H561">
        <v>19.899999999999999</v>
      </c>
      <c r="I561" t="s">
        <v>65</v>
      </c>
      <c r="J561" t="s">
        <v>66</v>
      </c>
      <c r="K561" t="s">
        <v>245</v>
      </c>
      <c r="L561">
        <v>8905.9</v>
      </c>
      <c r="M561" t="s">
        <v>80</v>
      </c>
      <c r="N561" t="s">
        <v>69</v>
      </c>
      <c r="O561" t="s">
        <v>189</v>
      </c>
      <c r="P561" t="s">
        <v>226</v>
      </c>
      <c r="Q561" t="s">
        <v>150</v>
      </c>
      <c r="R561" t="s">
        <v>775</v>
      </c>
      <c r="S561" t="s">
        <v>73</v>
      </c>
      <c r="T561" t="s">
        <v>74</v>
      </c>
      <c r="U561" t="s">
        <v>213</v>
      </c>
      <c r="V561">
        <v>15404</v>
      </c>
      <c r="W561">
        <v>10682</v>
      </c>
      <c r="X561">
        <v>6.3</v>
      </c>
      <c r="Y561">
        <v>12.8</v>
      </c>
      <c r="Z561">
        <v>12296.04</v>
      </c>
      <c r="AB561">
        <v>22.7</v>
      </c>
      <c r="AC561">
        <v>279120.11</v>
      </c>
      <c r="AD561">
        <v>11614224.58</v>
      </c>
      <c r="AE561">
        <v>281.35000000000002</v>
      </c>
      <c r="AF561">
        <v>3267662085.5799999</v>
      </c>
      <c r="AG561">
        <v>83454.03</v>
      </c>
      <c r="AH561">
        <v>3.5</v>
      </c>
      <c r="AI561">
        <v>41675.160000000003</v>
      </c>
      <c r="AJ561">
        <v>13.19</v>
      </c>
      <c r="AK561">
        <v>0</v>
      </c>
      <c r="AL561">
        <v>0.21199999999999999</v>
      </c>
      <c r="AM561">
        <v>24622.16</v>
      </c>
      <c r="AN561">
        <v>728.9</v>
      </c>
      <c r="AO561">
        <v>540.26</v>
      </c>
      <c r="AP561">
        <v>393795.51</v>
      </c>
      <c r="AQ561">
        <v>822666.97</v>
      </c>
      <c r="AR561" t="s">
        <v>61</v>
      </c>
      <c r="AS561" t="s">
        <v>61</v>
      </c>
      <c r="AT561" t="s">
        <v>62</v>
      </c>
      <c r="AU561" t="s">
        <v>63</v>
      </c>
    </row>
    <row r="562" spans="1:47" x14ac:dyDescent="0.25">
      <c r="A562" t="s">
        <v>1179</v>
      </c>
      <c r="B562">
        <v>2025</v>
      </c>
      <c r="C562">
        <v>10</v>
      </c>
      <c r="D562" t="s">
        <v>119</v>
      </c>
      <c r="E562" s="1">
        <v>45934</v>
      </c>
      <c r="F562" s="1">
        <v>45968</v>
      </c>
      <c r="G562">
        <v>34</v>
      </c>
      <c r="H562">
        <v>13</v>
      </c>
      <c r="I562" t="s">
        <v>65</v>
      </c>
      <c r="J562" t="s">
        <v>134</v>
      </c>
      <c r="K562" t="s">
        <v>135</v>
      </c>
      <c r="L562">
        <v>9999.0098999999991</v>
      </c>
      <c r="M562" t="s">
        <v>80</v>
      </c>
      <c r="N562" t="s">
        <v>53</v>
      </c>
      <c r="O562" t="s">
        <v>189</v>
      </c>
      <c r="P562" t="s">
        <v>56</v>
      </c>
      <c r="Q562" t="s">
        <v>108</v>
      </c>
      <c r="R562" t="s">
        <v>1180</v>
      </c>
      <c r="S562" t="s">
        <v>137</v>
      </c>
      <c r="T562" t="s">
        <v>162</v>
      </c>
      <c r="U562" t="s">
        <v>181</v>
      </c>
      <c r="V562">
        <v>11294</v>
      </c>
      <c r="W562">
        <v>7150</v>
      </c>
      <c r="X562">
        <v>24.1</v>
      </c>
      <c r="Y562">
        <v>11.5</v>
      </c>
      <c r="Z562">
        <v>9836.5</v>
      </c>
      <c r="AB562">
        <v>44.54</v>
      </c>
      <c r="AC562">
        <v>438117.71</v>
      </c>
      <c r="AD562">
        <v>11252857.630000001</v>
      </c>
      <c r="AE562">
        <v>283.62</v>
      </c>
      <c r="AF562">
        <v>3191535481.02</v>
      </c>
      <c r="AG562">
        <v>223945.68</v>
      </c>
      <c r="AH562">
        <v>3.6</v>
      </c>
      <c r="AI562">
        <v>115800.49</v>
      </c>
      <c r="AJ562">
        <v>17.75</v>
      </c>
      <c r="AK562">
        <v>0</v>
      </c>
      <c r="AL562">
        <v>0.33500000000000002</v>
      </c>
      <c r="AM562">
        <v>37697.07</v>
      </c>
      <c r="AN562">
        <v>1524.7</v>
      </c>
      <c r="AO562">
        <v>558.33000000000004</v>
      </c>
      <c r="AP562">
        <v>851285.75</v>
      </c>
      <c r="AQ562">
        <v>1666846.7</v>
      </c>
      <c r="AR562" t="s">
        <v>61</v>
      </c>
      <c r="AS562" t="s">
        <v>61</v>
      </c>
      <c r="AT562" t="s">
        <v>62</v>
      </c>
      <c r="AU562" t="s">
        <v>63</v>
      </c>
    </row>
    <row r="563" spans="1:47" x14ac:dyDescent="0.25">
      <c r="A563" t="s">
        <v>1181</v>
      </c>
      <c r="B563">
        <v>2025</v>
      </c>
      <c r="C563">
        <v>4</v>
      </c>
      <c r="D563" t="s">
        <v>77</v>
      </c>
      <c r="E563" s="1">
        <v>45750</v>
      </c>
      <c r="F563" s="1">
        <v>45778</v>
      </c>
      <c r="G563">
        <v>28</v>
      </c>
      <c r="H563">
        <v>20.2</v>
      </c>
      <c r="I563" t="s">
        <v>65</v>
      </c>
      <c r="J563" t="s">
        <v>66</v>
      </c>
      <c r="K563" t="s">
        <v>153</v>
      </c>
      <c r="L563">
        <v>6309</v>
      </c>
      <c r="M563" t="s">
        <v>98</v>
      </c>
      <c r="N563" t="s">
        <v>81</v>
      </c>
      <c r="O563" t="s">
        <v>99</v>
      </c>
      <c r="P563" t="s">
        <v>70</v>
      </c>
      <c r="Q563" t="s">
        <v>93</v>
      </c>
      <c r="R563" t="s">
        <v>1182</v>
      </c>
      <c r="S563" t="s">
        <v>156</v>
      </c>
      <c r="T563" t="s">
        <v>187</v>
      </c>
      <c r="U563" t="s">
        <v>132</v>
      </c>
      <c r="V563">
        <v>12490</v>
      </c>
      <c r="W563">
        <v>7365</v>
      </c>
      <c r="X563">
        <v>10.7</v>
      </c>
      <c r="Y563">
        <v>12.5</v>
      </c>
      <c r="Z563">
        <v>10371.14</v>
      </c>
      <c r="AA563">
        <v>740</v>
      </c>
      <c r="AB563">
        <v>3561.75</v>
      </c>
      <c r="AC563">
        <v>2635695</v>
      </c>
      <c r="AD563">
        <v>32351008.140000001</v>
      </c>
      <c r="AE563">
        <v>281.61</v>
      </c>
      <c r="AF563">
        <v>9110367402.3099995</v>
      </c>
      <c r="AG563">
        <v>90881.75</v>
      </c>
      <c r="AH563">
        <v>0</v>
      </c>
      <c r="AI563">
        <v>0</v>
      </c>
      <c r="AJ563">
        <v>12.79</v>
      </c>
      <c r="AK563">
        <v>0</v>
      </c>
      <c r="AL563">
        <v>0.27</v>
      </c>
      <c r="AM563">
        <v>87347.72</v>
      </c>
      <c r="AN563">
        <v>817.7</v>
      </c>
      <c r="AO563">
        <v>512.87</v>
      </c>
      <c r="AP563">
        <v>419373.8</v>
      </c>
      <c r="AQ563">
        <v>3233298.27</v>
      </c>
      <c r="AR563" t="s">
        <v>61</v>
      </c>
      <c r="AS563" t="s">
        <v>61</v>
      </c>
      <c r="AT563" t="s">
        <v>293</v>
      </c>
      <c r="AU563" t="s">
        <v>63</v>
      </c>
    </row>
    <row r="564" spans="1:47" x14ac:dyDescent="0.25">
      <c r="A564" t="s">
        <v>1183</v>
      </c>
      <c r="B564">
        <v>2021</v>
      </c>
      <c r="C564">
        <v>11</v>
      </c>
      <c r="D564" t="s">
        <v>119</v>
      </c>
      <c r="E564" s="1">
        <v>44507</v>
      </c>
      <c r="F564" s="1">
        <v>44513</v>
      </c>
      <c r="G564">
        <v>6</v>
      </c>
      <c r="H564">
        <v>9</v>
      </c>
      <c r="I564" t="s">
        <v>49</v>
      </c>
      <c r="J564" t="s">
        <v>50</v>
      </c>
      <c r="K564" t="s">
        <v>145</v>
      </c>
      <c r="L564">
        <v>2710.19</v>
      </c>
      <c r="M564" t="s">
        <v>52</v>
      </c>
      <c r="N564" t="s">
        <v>69</v>
      </c>
      <c r="O564" t="s">
        <v>91</v>
      </c>
      <c r="P564" t="s">
        <v>154</v>
      </c>
      <c r="Q564" t="s">
        <v>70</v>
      </c>
      <c r="R564" t="s">
        <v>1184</v>
      </c>
      <c r="S564" t="s">
        <v>123</v>
      </c>
      <c r="T564" t="s">
        <v>102</v>
      </c>
      <c r="U564" t="s">
        <v>96</v>
      </c>
      <c r="V564">
        <v>49291</v>
      </c>
      <c r="W564">
        <v>33611</v>
      </c>
      <c r="X564">
        <v>15.5</v>
      </c>
      <c r="Y564">
        <v>14.6</v>
      </c>
      <c r="Z564">
        <v>38413.85</v>
      </c>
      <c r="AB564">
        <v>36.770000000000003</v>
      </c>
      <c r="AC564">
        <v>1412477.26</v>
      </c>
      <c r="AD564">
        <v>30313137.309999999</v>
      </c>
      <c r="AE564">
        <v>169.97</v>
      </c>
      <c r="AF564">
        <v>5152323948.5799999</v>
      </c>
      <c r="AG564">
        <v>46674.66</v>
      </c>
      <c r="AH564">
        <v>0</v>
      </c>
      <c r="AI564">
        <v>0</v>
      </c>
      <c r="AJ564">
        <v>22.72</v>
      </c>
      <c r="AK564">
        <v>6887144.7999999998</v>
      </c>
      <c r="AL564">
        <v>0.24099999999999999</v>
      </c>
      <c r="AM564">
        <v>73054.66</v>
      </c>
      <c r="AN564">
        <v>178.5</v>
      </c>
      <c r="AO564">
        <v>734</v>
      </c>
      <c r="AP564">
        <v>131019</v>
      </c>
      <c r="AQ564">
        <v>1663225.58</v>
      </c>
      <c r="AR564" t="s">
        <v>124</v>
      </c>
      <c r="AS564" t="s">
        <v>61</v>
      </c>
      <c r="AT564" t="s">
        <v>62</v>
      </c>
      <c r="AU564" t="s">
        <v>63</v>
      </c>
    </row>
    <row r="565" spans="1:47" x14ac:dyDescent="0.25">
      <c r="A565" t="s">
        <v>1185</v>
      </c>
      <c r="B565">
        <v>2022</v>
      </c>
      <c r="C565">
        <v>2</v>
      </c>
      <c r="D565" t="s">
        <v>48</v>
      </c>
      <c r="E565" s="1">
        <v>44609</v>
      </c>
      <c r="F565" s="1">
        <v>44614</v>
      </c>
      <c r="G565">
        <v>5</v>
      </c>
      <c r="H565">
        <v>6.5</v>
      </c>
      <c r="I565" t="s">
        <v>65</v>
      </c>
      <c r="J565" t="s">
        <v>50</v>
      </c>
      <c r="K565" t="s">
        <v>51</v>
      </c>
      <c r="L565">
        <v>2709</v>
      </c>
      <c r="M565" t="s">
        <v>80</v>
      </c>
      <c r="N565" t="s">
        <v>53</v>
      </c>
      <c r="O565" t="s">
        <v>99</v>
      </c>
      <c r="P565" t="s">
        <v>92</v>
      </c>
      <c r="Q565" t="s">
        <v>83</v>
      </c>
      <c r="R565" t="s">
        <v>1186</v>
      </c>
      <c r="S565" t="s">
        <v>58</v>
      </c>
      <c r="T565" t="s">
        <v>187</v>
      </c>
      <c r="U565" t="s">
        <v>181</v>
      </c>
      <c r="V565">
        <v>345119</v>
      </c>
      <c r="W565">
        <v>195068</v>
      </c>
      <c r="X565">
        <v>1.8</v>
      </c>
      <c r="Y565">
        <v>14.8</v>
      </c>
      <c r="Z565">
        <v>273069.19</v>
      </c>
      <c r="AB565">
        <v>31.06</v>
      </c>
      <c r="AC565">
        <v>8481529.0399999991</v>
      </c>
      <c r="AD565">
        <v>16004585.23</v>
      </c>
      <c r="AE565">
        <v>212.71</v>
      </c>
      <c r="AF565">
        <v>3404335324.27</v>
      </c>
      <c r="AG565">
        <v>82122.25</v>
      </c>
      <c r="AH565">
        <v>0.5</v>
      </c>
      <c r="AI565">
        <v>7657.27</v>
      </c>
      <c r="AJ565">
        <v>5</v>
      </c>
      <c r="AK565">
        <v>0</v>
      </c>
      <c r="AL565">
        <v>0.12</v>
      </c>
      <c r="AM565">
        <v>19205.5</v>
      </c>
      <c r="AN565">
        <v>187.6</v>
      </c>
      <c r="AO565">
        <v>352.31</v>
      </c>
      <c r="AP565">
        <v>66093.36</v>
      </c>
      <c r="AQ565">
        <v>8656607.4199999999</v>
      </c>
      <c r="AR565" t="s">
        <v>124</v>
      </c>
      <c r="AS565" t="s">
        <v>61</v>
      </c>
      <c r="AT565" t="s">
        <v>293</v>
      </c>
      <c r="AU565" t="s">
        <v>63</v>
      </c>
    </row>
    <row r="566" spans="1:47" x14ac:dyDescent="0.25">
      <c r="A566" t="s">
        <v>1187</v>
      </c>
      <c r="B566">
        <v>2025</v>
      </c>
      <c r="C566">
        <v>11</v>
      </c>
      <c r="D566" t="s">
        <v>119</v>
      </c>
      <c r="E566" s="1">
        <v>45975</v>
      </c>
      <c r="F566" s="1">
        <v>45994</v>
      </c>
      <c r="G566">
        <v>19</v>
      </c>
      <c r="H566">
        <v>1.3</v>
      </c>
      <c r="I566" t="s">
        <v>65</v>
      </c>
      <c r="J566" t="s">
        <v>134</v>
      </c>
      <c r="K566" t="s">
        <v>135</v>
      </c>
      <c r="L566">
        <v>9999.0098999999991</v>
      </c>
      <c r="M566" t="s">
        <v>98</v>
      </c>
      <c r="N566" t="s">
        <v>81</v>
      </c>
      <c r="O566" t="s">
        <v>200</v>
      </c>
      <c r="P566" t="s">
        <v>56</v>
      </c>
      <c r="Q566" t="s">
        <v>154</v>
      </c>
      <c r="R566" t="s">
        <v>1188</v>
      </c>
      <c r="S566" t="s">
        <v>137</v>
      </c>
      <c r="T566" t="s">
        <v>59</v>
      </c>
      <c r="U566" t="s">
        <v>103</v>
      </c>
      <c r="V566">
        <v>9768</v>
      </c>
      <c r="W566">
        <v>7138</v>
      </c>
      <c r="X566">
        <v>20.5</v>
      </c>
      <c r="Y566">
        <v>15</v>
      </c>
      <c r="Z566">
        <v>7581.2</v>
      </c>
      <c r="AB566">
        <v>25.46</v>
      </c>
      <c r="AC566">
        <v>193017.35</v>
      </c>
      <c r="AD566">
        <v>3051812.06</v>
      </c>
      <c r="AE566">
        <v>281.76</v>
      </c>
      <c r="AF566">
        <v>859878566.02999997</v>
      </c>
      <c r="AG566">
        <v>179992.84</v>
      </c>
      <c r="AH566">
        <v>2</v>
      </c>
      <c r="AI566">
        <v>16002.85</v>
      </c>
      <c r="AJ566">
        <v>23.35</v>
      </c>
      <c r="AK566">
        <v>0</v>
      </c>
      <c r="AL566">
        <v>0.29299999999999998</v>
      </c>
      <c r="AM566">
        <v>8941.81</v>
      </c>
      <c r="AN566">
        <v>355.9</v>
      </c>
      <c r="AO566">
        <v>645.51</v>
      </c>
      <c r="AP566">
        <v>229737.01</v>
      </c>
      <c r="AQ566">
        <v>627691.86</v>
      </c>
      <c r="AR566" t="s">
        <v>61</v>
      </c>
      <c r="AS566" t="s">
        <v>61</v>
      </c>
      <c r="AT566" t="s">
        <v>62</v>
      </c>
      <c r="AU566" t="s">
        <v>63</v>
      </c>
    </row>
    <row r="567" spans="1:47" x14ac:dyDescent="0.25">
      <c r="A567" t="s">
        <v>1189</v>
      </c>
      <c r="B567">
        <v>2023</v>
      </c>
      <c r="C567">
        <v>5</v>
      </c>
      <c r="D567" t="s">
        <v>77</v>
      </c>
      <c r="E567" s="1">
        <v>45056</v>
      </c>
      <c r="F567" s="1">
        <v>45076</v>
      </c>
      <c r="G567">
        <v>20</v>
      </c>
      <c r="H567">
        <v>11</v>
      </c>
      <c r="I567" t="s">
        <v>49</v>
      </c>
      <c r="J567" t="s">
        <v>50</v>
      </c>
      <c r="K567" t="s">
        <v>51</v>
      </c>
      <c r="L567">
        <v>2709</v>
      </c>
      <c r="M567" t="s">
        <v>90</v>
      </c>
      <c r="N567" t="s">
        <v>81</v>
      </c>
      <c r="O567" t="s">
        <v>189</v>
      </c>
      <c r="P567" t="s">
        <v>131</v>
      </c>
      <c r="Q567" t="s">
        <v>70</v>
      </c>
      <c r="R567" t="s">
        <v>1055</v>
      </c>
      <c r="S567" t="s">
        <v>58</v>
      </c>
      <c r="T567" t="s">
        <v>74</v>
      </c>
      <c r="U567" t="s">
        <v>166</v>
      </c>
      <c r="V567">
        <v>343696</v>
      </c>
      <c r="W567">
        <v>194262</v>
      </c>
      <c r="X567">
        <v>23.4</v>
      </c>
      <c r="Y567">
        <v>13.5</v>
      </c>
      <c r="Z567">
        <v>293987.5</v>
      </c>
      <c r="AB567">
        <v>26.32</v>
      </c>
      <c r="AC567">
        <v>7737751</v>
      </c>
      <c r="AD567">
        <v>23086838.379999999</v>
      </c>
      <c r="AE567">
        <v>289.45999999999998</v>
      </c>
      <c r="AF567">
        <v>6682716237.4700003</v>
      </c>
      <c r="AG567">
        <v>119090.22</v>
      </c>
      <c r="AH567">
        <v>1.9</v>
      </c>
      <c r="AI567">
        <v>45943.76</v>
      </c>
      <c r="AJ567">
        <v>17.170000000000002</v>
      </c>
      <c r="AK567">
        <v>3964010.15</v>
      </c>
      <c r="AL567">
        <v>0.28799999999999998</v>
      </c>
      <c r="AM567">
        <v>66490.09</v>
      </c>
      <c r="AN567">
        <v>1027.0999999999999</v>
      </c>
      <c r="AO567">
        <v>726.8</v>
      </c>
      <c r="AP567">
        <v>746496.28</v>
      </c>
      <c r="AQ567">
        <v>8715771.3499999996</v>
      </c>
      <c r="AR567" t="s">
        <v>61</v>
      </c>
      <c r="AS567" t="s">
        <v>124</v>
      </c>
      <c r="AT567" t="s">
        <v>62</v>
      </c>
      <c r="AU567" t="s">
        <v>63</v>
      </c>
    </row>
    <row r="568" spans="1:47" x14ac:dyDescent="0.25">
      <c r="A568" t="s">
        <v>1190</v>
      </c>
      <c r="B568">
        <v>2020</v>
      </c>
      <c r="C568">
        <v>1</v>
      </c>
      <c r="D568" t="s">
        <v>48</v>
      </c>
      <c r="E568" s="1">
        <v>43855</v>
      </c>
      <c r="F568" s="1">
        <v>43886</v>
      </c>
      <c r="G568">
        <v>31</v>
      </c>
      <c r="H568">
        <v>18.8</v>
      </c>
      <c r="I568" t="s">
        <v>49</v>
      </c>
      <c r="J568" t="s">
        <v>66</v>
      </c>
      <c r="K568" t="s">
        <v>245</v>
      </c>
      <c r="L568">
        <v>8905.9</v>
      </c>
      <c r="M568" t="s">
        <v>80</v>
      </c>
      <c r="N568" t="s">
        <v>69</v>
      </c>
      <c r="O568" t="s">
        <v>107</v>
      </c>
      <c r="P568" t="s">
        <v>204</v>
      </c>
      <c r="Q568" t="s">
        <v>184</v>
      </c>
      <c r="R568" t="s">
        <v>1191</v>
      </c>
      <c r="S568" t="s">
        <v>137</v>
      </c>
      <c r="T568" t="s">
        <v>86</v>
      </c>
      <c r="U568" t="s">
        <v>132</v>
      </c>
      <c r="V568">
        <v>3615</v>
      </c>
      <c r="W568">
        <v>2279</v>
      </c>
      <c r="X568">
        <v>23.3</v>
      </c>
      <c r="Y568">
        <v>12.9</v>
      </c>
      <c r="Z568">
        <v>2836.15</v>
      </c>
      <c r="AB568">
        <v>25.28</v>
      </c>
      <c r="AC568">
        <v>71697.87</v>
      </c>
      <c r="AD568">
        <v>910716.13</v>
      </c>
      <c r="AE568">
        <v>161.29</v>
      </c>
      <c r="AF568">
        <v>146889404.61000001</v>
      </c>
      <c r="AG568">
        <v>141164.03</v>
      </c>
      <c r="AH568">
        <v>1.8</v>
      </c>
      <c r="AI568">
        <v>27345.95</v>
      </c>
      <c r="AJ568">
        <v>9.6</v>
      </c>
      <c r="AK568">
        <v>87428.75</v>
      </c>
      <c r="AL568">
        <v>0.27100000000000002</v>
      </c>
      <c r="AM568">
        <v>2468.04</v>
      </c>
      <c r="AN568">
        <v>617</v>
      </c>
      <c r="AO568">
        <v>721.17</v>
      </c>
      <c r="AP568">
        <v>444961.89</v>
      </c>
      <c r="AQ568">
        <v>687637.78</v>
      </c>
      <c r="AR568" t="s">
        <v>61</v>
      </c>
      <c r="AS568" t="s">
        <v>61</v>
      </c>
      <c r="AT568" t="s">
        <v>62</v>
      </c>
      <c r="AU568" t="s">
        <v>63</v>
      </c>
    </row>
    <row r="569" spans="1:47" x14ac:dyDescent="0.25">
      <c r="A569" t="s">
        <v>1192</v>
      </c>
      <c r="B569">
        <v>2021</v>
      </c>
      <c r="C569">
        <v>5</v>
      </c>
      <c r="D569" t="s">
        <v>77</v>
      </c>
      <c r="E569" s="1">
        <v>44338</v>
      </c>
      <c r="F569" s="1">
        <v>44358</v>
      </c>
      <c r="G569">
        <v>20</v>
      </c>
      <c r="H569">
        <v>15</v>
      </c>
      <c r="I569" t="s">
        <v>49</v>
      </c>
      <c r="J569" t="s">
        <v>50</v>
      </c>
      <c r="K569" t="s">
        <v>120</v>
      </c>
      <c r="L569">
        <v>2710.1921000000002</v>
      </c>
      <c r="M569" t="s">
        <v>90</v>
      </c>
      <c r="N569" t="s">
        <v>168</v>
      </c>
      <c r="O569" t="s">
        <v>54</v>
      </c>
      <c r="P569" t="s">
        <v>71</v>
      </c>
      <c r="Q569" t="s">
        <v>56</v>
      </c>
      <c r="R569" t="s">
        <v>408</v>
      </c>
      <c r="S569" t="s">
        <v>123</v>
      </c>
      <c r="T569" t="s">
        <v>187</v>
      </c>
      <c r="U569" t="s">
        <v>110</v>
      </c>
      <c r="V569">
        <v>49430</v>
      </c>
      <c r="W569">
        <v>34062</v>
      </c>
      <c r="X569">
        <v>9</v>
      </c>
      <c r="Y569">
        <v>15.5</v>
      </c>
      <c r="Z569">
        <v>40434.35</v>
      </c>
      <c r="AB569">
        <v>36.24</v>
      </c>
      <c r="AC569">
        <v>1465340.84</v>
      </c>
      <c r="AD569">
        <v>25492240.300000001</v>
      </c>
      <c r="AE569">
        <v>165.19</v>
      </c>
      <c r="AF569">
        <v>4211063175.1599998</v>
      </c>
      <c r="AG569">
        <v>38624.629999999997</v>
      </c>
      <c r="AH569">
        <v>4.0999999999999996</v>
      </c>
      <c r="AI569">
        <v>87731.5</v>
      </c>
      <c r="AJ569">
        <v>17.600000000000001</v>
      </c>
      <c r="AK569">
        <v>4486634.29</v>
      </c>
      <c r="AL569">
        <v>0.19800000000000001</v>
      </c>
      <c r="AM569">
        <v>50474.64</v>
      </c>
      <c r="AO569">
        <v>530.11</v>
      </c>
      <c r="AP569">
        <v>366518.05</v>
      </c>
      <c r="AQ569">
        <v>2008689.66</v>
      </c>
      <c r="AR569" t="s">
        <v>61</v>
      </c>
      <c r="AS569" t="s">
        <v>61</v>
      </c>
      <c r="AT569" t="s">
        <v>62</v>
      </c>
      <c r="AU569" t="s">
        <v>63</v>
      </c>
    </row>
    <row r="570" spans="1:47" x14ac:dyDescent="0.25">
      <c r="A570" t="s">
        <v>1193</v>
      </c>
      <c r="B570">
        <v>2023</v>
      </c>
      <c r="C570">
        <v>12</v>
      </c>
      <c r="D570" t="s">
        <v>119</v>
      </c>
      <c r="E570" s="1">
        <v>45279</v>
      </c>
      <c r="F570" s="1">
        <v>45314</v>
      </c>
      <c r="G570">
        <v>35</v>
      </c>
      <c r="H570">
        <v>3.6</v>
      </c>
      <c r="I570" t="s">
        <v>49</v>
      </c>
      <c r="J570" t="s">
        <v>66</v>
      </c>
      <c r="K570" t="s">
        <v>67</v>
      </c>
      <c r="L570">
        <v>8479.8989999999994</v>
      </c>
      <c r="M570" t="s">
        <v>90</v>
      </c>
      <c r="N570" t="s">
        <v>81</v>
      </c>
      <c r="O570" t="s">
        <v>107</v>
      </c>
      <c r="P570" t="s">
        <v>121</v>
      </c>
      <c r="Q570" t="s">
        <v>128</v>
      </c>
      <c r="R570" t="s">
        <v>1194</v>
      </c>
      <c r="S570" t="s">
        <v>156</v>
      </c>
      <c r="T570" t="s">
        <v>187</v>
      </c>
      <c r="U570" t="s">
        <v>103</v>
      </c>
      <c r="V570">
        <v>9981</v>
      </c>
      <c r="W570">
        <v>7036</v>
      </c>
      <c r="X570">
        <v>5.0999999999999996</v>
      </c>
      <c r="Y570">
        <v>14.1</v>
      </c>
      <c r="Z570">
        <v>8987.6200000000008</v>
      </c>
      <c r="AA570">
        <v>641</v>
      </c>
      <c r="AB570">
        <v>1592.15</v>
      </c>
      <c r="AC570">
        <v>1020568.15</v>
      </c>
      <c r="AD570">
        <v>8788094.8399999999</v>
      </c>
      <c r="AE570">
        <v>286.33999999999997</v>
      </c>
      <c r="AF570">
        <v>2516383076.4899998</v>
      </c>
      <c r="AG570">
        <v>73405.899999999994</v>
      </c>
      <c r="AH570">
        <v>2</v>
      </c>
      <c r="AI570">
        <v>33669.94</v>
      </c>
      <c r="AJ570">
        <v>11.34</v>
      </c>
      <c r="AK570">
        <v>996569.95</v>
      </c>
      <c r="AL570">
        <v>0.20200000000000001</v>
      </c>
      <c r="AM570">
        <v>17751.95</v>
      </c>
      <c r="AN570">
        <v>1411.6</v>
      </c>
      <c r="AO570">
        <v>674.29</v>
      </c>
      <c r="AP570">
        <v>951827.76</v>
      </c>
      <c r="AQ570">
        <v>2097223.7000000002</v>
      </c>
      <c r="AR570" t="s">
        <v>61</v>
      </c>
      <c r="AS570" t="s">
        <v>61</v>
      </c>
      <c r="AT570" t="s">
        <v>62</v>
      </c>
      <c r="AU570" t="s">
        <v>63</v>
      </c>
    </row>
    <row r="571" spans="1:47" x14ac:dyDescent="0.25">
      <c r="A571" t="s">
        <v>1195</v>
      </c>
      <c r="B571">
        <v>2022</v>
      </c>
      <c r="C571">
        <v>12</v>
      </c>
      <c r="D571" t="s">
        <v>119</v>
      </c>
      <c r="E571" s="1">
        <v>44919</v>
      </c>
      <c r="F571" s="1">
        <v>44927</v>
      </c>
      <c r="G571">
        <v>8</v>
      </c>
      <c r="H571">
        <v>15.4</v>
      </c>
      <c r="I571" t="s">
        <v>65</v>
      </c>
      <c r="J571" t="s">
        <v>50</v>
      </c>
      <c r="K571" t="s">
        <v>51</v>
      </c>
      <c r="L571">
        <v>2709</v>
      </c>
      <c r="M571" t="s">
        <v>52</v>
      </c>
      <c r="N571" t="s">
        <v>69</v>
      </c>
      <c r="O571" t="s">
        <v>107</v>
      </c>
      <c r="P571" t="s">
        <v>92</v>
      </c>
      <c r="Q571" t="s">
        <v>146</v>
      </c>
      <c r="R571" t="s">
        <v>1184</v>
      </c>
      <c r="S571" t="s">
        <v>58</v>
      </c>
      <c r="T571" t="s">
        <v>148</v>
      </c>
      <c r="U571" t="s">
        <v>143</v>
      </c>
      <c r="V571">
        <v>184994</v>
      </c>
      <c r="W571">
        <v>115846</v>
      </c>
      <c r="X571">
        <v>16.899999999999999</v>
      </c>
      <c r="Y571">
        <v>13.2</v>
      </c>
      <c r="Z571">
        <v>156712.72</v>
      </c>
      <c r="AB571">
        <v>16</v>
      </c>
      <c r="AC571">
        <v>2507403.52</v>
      </c>
      <c r="AD571">
        <v>10031181.210000001</v>
      </c>
      <c r="AE571">
        <v>211.46</v>
      </c>
      <c r="AF571">
        <v>2121193578.6700001</v>
      </c>
      <c r="AG571">
        <v>82956.89</v>
      </c>
      <c r="AH571">
        <v>0</v>
      </c>
      <c r="AI571">
        <v>0</v>
      </c>
      <c r="AJ571">
        <v>8.4</v>
      </c>
      <c r="AK571">
        <v>0</v>
      </c>
      <c r="AL571">
        <v>0.13700000000000001</v>
      </c>
      <c r="AM571">
        <v>13742.72</v>
      </c>
      <c r="AN571">
        <v>127.6</v>
      </c>
      <c r="AO571">
        <v>381.92</v>
      </c>
      <c r="AP571">
        <v>48732.99</v>
      </c>
      <c r="AQ571">
        <v>2652836.12</v>
      </c>
      <c r="AR571" t="s">
        <v>61</v>
      </c>
      <c r="AS571" t="s">
        <v>61</v>
      </c>
      <c r="AT571" t="s">
        <v>62</v>
      </c>
      <c r="AU571" t="s">
        <v>63</v>
      </c>
    </row>
    <row r="572" spans="1:47" x14ac:dyDescent="0.25">
      <c r="A572" t="s">
        <v>1196</v>
      </c>
      <c r="B572">
        <v>2021</v>
      </c>
      <c r="C572">
        <v>9</v>
      </c>
      <c r="D572" t="s">
        <v>89</v>
      </c>
      <c r="E572" s="1">
        <v>44468</v>
      </c>
      <c r="F572" s="1">
        <v>44484</v>
      </c>
      <c r="G572">
        <v>16</v>
      </c>
      <c r="H572">
        <v>12</v>
      </c>
      <c r="I572" t="s">
        <v>49</v>
      </c>
      <c r="J572" t="s">
        <v>50</v>
      </c>
      <c r="K572" t="s">
        <v>145</v>
      </c>
      <c r="L572">
        <v>2710.19</v>
      </c>
      <c r="M572" t="s">
        <v>90</v>
      </c>
      <c r="N572" t="s">
        <v>69</v>
      </c>
      <c r="O572" t="s">
        <v>200</v>
      </c>
      <c r="P572" t="s">
        <v>127</v>
      </c>
      <c r="Q572" t="s">
        <v>128</v>
      </c>
      <c r="R572" t="s">
        <v>1197</v>
      </c>
      <c r="S572" t="s">
        <v>123</v>
      </c>
      <c r="T572" t="s">
        <v>102</v>
      </c>
      <c r="U572" t="s">
        <v>103</v>
      </c>
      <c r="V572">
        <v>44669</v>
      </c>
      <c r="W572">
        <v>29142</v>
      </c>
      <c r="X572">
        <v>6.3</v>
      </c>
      <c r="Y572">
        <v>15.7</v>
      </c>
      <c r="Z572">
        <v>38808.629999999997</v>
      </c>
      <c r="AB572">
        <v>52.72</v>
      </c>
      <c r="AC572">
        <v>2045990.97</v>
      </c>
      <c r="AD572">
        <v>36843360.979999997</v>
      </c>
      <c r="AE572">
        <v>165.88</v>
      </c>
      <c r="AF572">
        <v>6111576719.3599997</v>
      </c>
      <c r="AG572">
        <v>213884.73</v>
      </c>
      <c r="AH572">
        <v>1.6</v>
      </c>
      <c r="AI572">
        <v>48236.66</v>
      </c>
      <c r="AJ572">
        <v>13.46</v>
      </c>
      <c r="AK572">
        <v>4959116.3899999997</v>
      </c>
      <c r="AL572">
        <v>0.22</v>
      </c>
      <c r="AM572">
        <v>81055.39</v>
      </c>
      <c r="AN572">
        <v>817.4</v>
      </c>
      <c r="AO572">
        <v>700.29</v>
      </c>
      <c r="AP572">
        <v>572417.05000000005</v>
      </c>
      <c r="AQ572">
        <v>2961584.8</v>
      </c>
      <c r="AR572" t="s">
        <v>61</v>
      </c>
      <c r="AS572" t="s">
        <v>61</v>
      </c>
      <c r="AT572" t="s">
        <v>62</v>
      </c>
      <c r="AU572" t="s">
        <v>63</v>
      </c>
    </row>
    <row r="573" spans="1:47" x14ac:dyDescent="0.25">
      <c r="A573" t="s">
        <v>1198</v>
      </c>
      <c r="B573">
        <v>2024</v>
      </c>
      <c r="C573">
        <v>10</v>
      </c>
      <c r="D573" t="s">
        <v>119</v>
      </c>
      <c r="E573" s="1">
        <v>45587</v>
      </c>
      <c r="F573" s="1">
        <v>45601</v>
      </c>
      <c r="G573">
        <v>14</v>
      </c>
      <c r="H573">
        <v>6</v>
      </c>
      <c r="I573" t="s">
        <v>49</v>
      </c>
      <c r="J573" t="s">
        <v>112</v>
      </c>
      <c r="K573" t="s">
        <v>343</v>
      </c>
      <c r="L573">
        <v>2523.1</v>
      </c>
      <c r="M573" t="s">
        <v>98</v>
      </c>
      <c r="N573" t="s">
        <v>69</v>
      </c>
      <c r="O573" t="s">
        <v>107</v>
      </c>
      <c r="P573" t="s">
        <v>230</v>
      </c>
      <c r="Q573" t="s">
        <v>56</v>
      </c>
      <c r="R573" t="s">
        <v>788</v>
      </c>
      <c r="S573" t="s">
        <v>130</v>
      </c>
      <c r="T573" t="s">
        <v>148</v>
      </c>
      <c r="U573" t="s">
        <v>87</v>
      </c>
      <c r="V573">
        <v>87095</v>
      </c>
      <c r="W573">
        <v>50322</v>
      </c>
      <c r="X573">
        <v>19</v>
      </c>
      <c r="Y573">
        <v>12.1</v>
      </c>
      <c r="Z573">
        <v>74042.5</v>
      </c>
      <c r="AB573">
        <v>43.13</v>
      </c>
      <c r="AC573">
        <v>3193453.03</v>
      </c>
      <c r="AD573">
        <v>28776617.620000001</v>
      </c>
      <c r="AE573">
        <v>275.64999999999998</v>
      </c>
      <c r="AF573">
        <v>7932274646.9499998</v>
      </c>
      <c r="AG573">
        <v>131338.15</v>
      </c>
      <c r="AH573">
        <v>2.7</v>
      </c>
      <c r="AI573">
        <v>83312.36</v>
      </c>
      <c r="AJ573">
        <v>18.29</v>
      </c>
      <c r="AK573">
        <v>5263243.3600000003</v>
      </c>
      <c r="AL573">
        <v>9.9000000000000005E-2</v>
      </c>
      <c r="AM573">
        <v>28488.85</v>
      </c>
      <c r="AN573">
        <v>358.3</v>
      </c>
      <c r="AO573">
        <v>489.94</v>
      </c>
      <c r="AP573">
        <v>175545.5</v>
      </c>
      <c r="AQ573">
        <v>3612137.89</v>
      </c>
      <c r="AR573" t="s">
        <v>61</v>
      </c>
      <c r="AS573" t="s">
        <v>124</v>
      </c>
      <c r="AT573" t="s">
        <v>62</v>
      </c>
      <c r="AU573" t="s">
        <v>63</v>
      </c>
    </row>
    <row r="574" spans="1:47" x14ac:dyDescent="0.25">
      <c r="A574" t="s">
        <v>1199</v>
      </c>
      <c r="B574">
        <v>2021</v>
      </c>
      <c r="C574">
        <v>9</v>
      </c>
      <c r="D574" t="s">
        <v>89</v>
      </c>
      <c r="E574" s="1">
        <v>44440</v>
      </c>
      <c r="F574" s="1">
        <v>44459</v>
      </c>
      <c r="G574">
        <v>19</v>
      </c>
      <c r="H574">
        <v>9.6</v>
      </c>
      <c r="I574" t="s">
        <v>49</v>
      </c>
      <c r="J574" t="s">
        <v>66</v>
      </c>
      <c r="K574" t="s">
        <v>248</v>
      </c>
      <c r="L574">
        <v>9999</v>
      </c>
      <c r="M574" t="s">
        <v>68</v>
      </c>
      <c r="N574" t="s">
        <v>81</v>
      </c>
      <c r="O574" t="s">
        <v>189</v>
      </c>
      <c r="P574" t="s">
        <v>140</v>
      </c>
      <c r="Q574" t="s">
        <v>56</v>
      </c>
      <c r="R574" t="s">
        <v>1200</v>
      </c>
      <c r="S574" t="s">
        <v>156</v>
      </c>
      <c r="T574" t="s">
        <v>162</v>
      </c>
      <c r="U574" t="s">
        <v>75</v>
      </c>
      <c r="V574">
        <v>21129</v>
      </c>
      <c r="W574">
        <v>14224</v>
      </c>
      <c r="X574">
        <v>22.2</v>
      </c>
      <c r="Y574">
        <v>14.5</v>
      </c>
      <c r="Z574">
        <v>19166.48</v>
      </c>
      <c r="AA574">
        <v>1369</v>
      </c>
      <c r="AB574">
        <v>1844.96</v>
      </c>
      <c r="AC574">
        <v>2525750.2400000002</v>
      </c>
      <c r="AD574">
        <v>60031523.670000002</v>
      </c>
      <c r="AE574">
        <v>166</v>
      </c>
      <c r="AF574">
        <v>9965232929.2199993</v>
      </c>
      <c r="AG574">
        <v>204179.16</v>
      </c>
      <c r="AH574">
        <v>2.7</v>
      </c>
      <c r="AI574">
        <v>74480.899999999994</v>
      </c>
      <c r="AJ574">
        <v>4.5599999999999996</v>
      </c>
      <c r="AK574">
        <v>2737437.48</v>
      </c>
      <c r="AL574">
        <v>0.33300000000000002</v>
      </c>
      <c r="AM574">
        <v>199904.97</v>
      </c>
      <c r="AN574">
        <v>443.1</v>
      </c>
      <c r="AO574">
        <v>485.08</v>
      </c>
      <c r="AP574">
        <v>214938.95</v>
      </c>
      <c r="AQ574">
        <v>3219254.22</v>
      </c>
      <c r="AR574" t="s">
        <v>124</v>
      </c>
      <c r="AS574" t="s">
        <v>61</v>
      </c>
      <c r="AT574" t="s">
        <v>62</v>
      </c>
      <c r="AU574" t="s">
        <v>63</v>
      </c>
    </row>
    <row r="575" spans="1:47" x14ac:dyDescent="0.25">
      <c r="A575" t="s">
        <v>1201</v>
      </c>
      <c r="B575">
        <v>2023</v>
      </c>
      <c r="C575">
        <v>10</v>
      </c>
      <c r="D575" t="s">
        <v>119</v>
      </c>
      <c r="E575" s="1">
        <v>45207</v>
      </c>
      <c r="F575" s="1">
        <v>45227</v>
      </c>
      <c r="G575">
        <v>20</v>
      </c>
      <c r="H575">
        <v>7.2</v>
      </c>
      <c r="I575" t="s">
        <v>49</v>
      </c>
      <c r="J575" t="s">
        <v>112</v>
      </c>
      <c r="K575" t="s">
        <v>199</v>
      </c>
      <c r="L575">
        <v>7204.49</v>
      </c>
      <c r="M575" t="s">
        <v>90</v>
      </c>
      <c r="N575" t="s">
        <v>106</v>
      </c>
      <c r="O575" t="s">
        <v>200</v>
      </c>
      <c r="P575" t="s">
        <v>146</v>
      </c>
      <c r="Q575" t="s">
        <v>128</v>
      </c>
      <c r="R575" t="s">
        <v>1202</v>
      </c>
      <c r="S575" t="s">
        <v>161</v>
      </c>
      <c r="T575" t="s">
        <v>102</v>
      </c>
      <c r="U575" t="s">
        <v>75</v>
      </c>
      <c r="V575">
        <v>34400</v>
      </c>
      <c r="W575">
        <v>25634</v>
      </c>
      <c r="X575">
        <v>16.2</v>
      </c>
      <c r="Y575">
        <v>13.2</v>
      </c>
      <c r="Z575">
        <v>31193.49</v>
      </c>
      <c r="AB575">
        <v>34.96</v>
      </c>
      <c r="AC575">
        <v>1090524.4099999999</v>
      </c>
      <c r="AD575">
        <v>30856912.239999998</v>
      </c>
      <c r="AE575">
        <v>284.41000000000003</v>
      </c>
      <c r="AF575">
        <v>8776014410.1800003</v>
      </c>
      <c r="AG575">
        <v>183371.92</v>
      </c>
      <c r="AH575">
        <v>0</v>
      </c>
      <c r="AI575">
        <v>0</v>
      </c>
      <c r="AJ575">
        <v>11.52</v>
      </c>
      <c r="AK575">
        <v>3554716.29</v>
      </c>
      <c r="AL575">
        <v>0.252</v>
      </c>
      <c r="AM575">
        <v>77759.42</v>
      </c>
      <c r="AN575">
        <v>974.7</v>
      </c>
      <c r="AO575">
        <v>654.70000000000005</v>
      </c>
      <c r="AP575">
        <v>638136.09</v>
      </c>
      <c r="AQ575">
        <v>1989791.84</v>
      </c>
      <c r="AR575" t="s">
        <v>61</v>
      </c>
      <c r="AS575" t="s">
        <v>61</v>
      </c>
      <c r="AT575" t="s">
        <v>62</v>
      </c>
      <c r="AU575" t="s">
        <v>63</v>
      </c>
    </row>
    <row r="576" spans="1:47" x14ac:dyDescent="0.25">
      <c r="A576" t="s">
        <v>1203</v>
      </c>
      <c r="B576">
        <v>2020</v>
      </c>
      <c r="C576">
        <v>8</v>
      </c>
      <c r="D576" t="s">
        <v>89</v>
      </c>
      <c r="E576" s="1">
        <v>44044</v>
      </c>
      <c r="F576" s="1">
        <v>44059</v>
      </c>
      <c r="G576">
        <v>15</v>
      </c>
      <c r="H576">
        <v>4.3</v>
      </c>
      <c r="I576" t="s">
        <v>49</v>
      </c>
      <c r="J576" t="s">
        <v>50</v>
      </c>
      <c r="K576" t="s">
        <v>51</v>
      </c>
      <c r="L576">
        <v>2709</v>
      </c>
      <c r="M576" t="s">
        <v>90</v>
      </c>
      <c r="N576" t="s">
        <v>81</v>
      </c>
      <c r="O576" t="s">
        <v>99</v>
      </c>
      <c r="P576" t="s">
        <v>201</v>
      </c>
      <c r="Q576" t="s">
        <v>70</v>
      </c>
      <c r="R576" t="s">
        <v>1204</v>
      </c>
      <c r="S576" t="s">
        <v>186</v>
      </c>
      <c r="T576" t="s">
        <v>86</v>
      </c>
      <c r="U576" t="s">
        <v>181</v>
      </c>
      <c r="V576">
        <v>67914</v>
      </c>
      <c r="W576">
        <v>48700</v>
      </c>
      <c r="X576">
        <v>19.899999999999999</v>
      </c>
      <c r="Y576">
        <v>13.1</v>
      </c>
      <c r="Z576">
        <v>63497.83</v>
      </c>
      <c r="AB576">
        <v>34.96</v>
      </c>
      <c r="AC576">
        <v>2219884.14</v>
      </c>
      <c r="AD576">
        <v>5563679.8600000003</v>
      </c>
      <c r="AE576">
        <v>166.64</v>
      </c>
      <c r="AF576">
        <v>927131611.87</v>
      </c>
      <c r="AG576">
        <v>168031.46</v>
      </c>
      <c r="AH576">
        <v>1.8</v>
      </c>
      <c r="AI576">
        <v>24200.44</v>
      </c>
      <c r="AJ576">
        <v>21.36</v>
      </c>
      <c r="AK576">
        <v>1188402.02</v>
      </c>
      <c r="AL576">
        <v>0.25600000000000001</v>
      </c>
      <c r="AM576">
        <v>14243.02</v>
      </c>
      <c r="AN576">
        <v>723.2</v>
      </c>
      <c r="AO576">
        <v>517.70000000000005</v>
      </c>
      <c r="AP576">
        <v>374400.64</v>
      </c>
      <c r="AQ576">
        <v>2800759.7</v>
      </c>
      <c r="AR576" t="s">
        <v>61</v>
      </c>
      <c r="AS576" t="s">
        <v>61</v>
      </c>
      <c r="AT576" t="s">
        <v>293</v>
      </c>
      <c r="AU576" t="s">
        <v>63</v>
      </c>
    </row>
    <row r="577" spans="1:47" x14ac:dyDescent="0.25">
      <c r="A577" t="s">
        <v>1205</v>
      </c>
      <c r="B577">
        <v>2024</v>
      </c>
      <c r="C577">
        <v>1</v>
      </c>
      <c r="D577" t="s">
        <v>48</v>
      </c>
      <c r="E577" s="1">
        <v>45307</v>
      </c>
      <c r="F577" s="1">
        <v>45323</v>
      </c>
      <c r="G577">
        <v>16</v>
      </c>
      <c r="H577">
        <v>2</v>
      </c>
      <c r="I577" t="s">
        <v>49</v>
      </c>
      <c r="J577" t="s">
        <v>50</v>
      </c>
      <c r="K577" t="s">
        <v>223</v>
      </c>
      <c r="L577">
        <v>2710.1109999999999</v>
      </c>
      <c r="M577" t="s">
        <v>52</v>
      </c>
      <c r="N577" t="s">
        <v>53</v>
      </c>
      <c r="O577" t="s">
        <v>54</v>
      </c>
      <c r="P577" t="s">
        <v>164</v>
      </c>
      <c r="Q577" t="s">
        <v>184</v>
      </c>
      <c r="R577" t="s">
        <v>1206</v>
      </c>
      <c r="S577" t="s">
        <v>186</v>
      </c>
      <c r="T577" t="s">
        <v>162</v>
      </c>
      <c r="U577" t="s">
        <v>132</v>
      </c>
      <c r="V577">
        <v>85633</v>
      </c>
      <c r="W577">
        <v>50382</v>
      </c>
      <c r="X577">
        <v>19.7</v>
      </c>
      <c r="Y577">
        <v>11.5</v>
      </c>
      <c r="Z577">
        <v>71639.64</v>
      </c>
      <c r="AB577">
        <v>21.4</v>
      </c>
      <c r="AC577">
        <v>1533088.3</v>
      </c>
      <c r="AD577">
        <v>54062854.329999998</v>
      </c>
      <c r="AE577">
        <v>278.31</v>
      </c>
      <c r="AF577">
        <v>15046232988.58</v>
      </c>
      <c r="AG577">
        <v>204311.49</v>
      </c>
      <c r="AH577">
        <v>0</v>
      </c>
      <c r="AI577">
        <v>0</v>
      </c>
      <c r="AJ577">
        <v>21.84</v>
      </c>
      <c r="AK577">
        <v>11807327.390000001</v>
      </c>
      <c r="AL577">
        <v>7.2999999999999995E-2</v>
      </c>
      <c r="AM577">
        <v>39465.879999999997</v>
      </c>
      <c r="AN577">
        <v>685</v>
      </c>
      <c r="AO577">
        <v>513.78</v>
      </c>
      <c r="AP577">
        <v>351939.3</v>
      </c>
      <c r="AQ577">
        <v>2128804.9700000002</v>
      </c>
      <c r="AR577" t="s">
        <v>61</v>
      </c>
      <c r="AS577" t="s">
        <v>61</v>
      </c>
      <c r="AT577" t="s">
        <v>62</v>
      </c>
      <c r="AU577" t="s">
        <v>63</v>
      </c>
    </row>
    <row r="578" spans="1:47" x14ac:dyDescent="0.25">
      <c r="A578" t="s">
        <v>1207</v>
      </c>
      <c r="B578">
        <v>2024</v>
      </c>
      <c r="C578">
        <v>12</v>
      </c>
      <c r="D578" t="s">
        <v>119</v>
      </c>
      <c r="E578" s="1">
        <v>45656</v>
      </c>
      <c r="F578" s="1">
        <v>45664</v>
      </c>
      <c r="G578">
        <v>8</v>
      </c>
      <c r="H578">
        <v>12</v>
      </c>
      <c r="I578" t="s">
        <v>49</v>
      </c>
      <c r="J578" t="s">
        <v>50</v>
      </c>
      <c r="K578" t="s">
        <v>223</v>
      </c>
      <c r="L578">
        <v>2710.1109999999999</v>
      </c>
      <c r="M578" t="s">
        <v>68</v>
      </c>
      <c r="N578" t="s">
        <v>69</v>
      </c>
      <c r="O578" t="s">
        <v>91</v>
      </c>
      <c r="P578" t="s">
        <v>154</v>
      </c>
      <c r="Q578" t="s">
        <v>184</v>
      </c>
      <c r="R578" t="s">
        <v>1208</v>
      </c>
      <c r="S578" t="s">
        <v>186</v>
      </c>
      <c r="T578" t="s">
        <v>131</v>
      </c>
      <c r="U578" t="s">
        <v>75</v>
      </c>
      <c r="V578">
        <v>143889</v>
      </c>
      <c r="W578">
        <v>92438</v>
      </c>
      <c r="X578">
        <v>7.4</v>
      </c>
      <c r="Y578">
        <v>11.4</v>
      </c>
      <c r="Z578">
        <v>112578.84</v>
      </c>
      <c r="AB578">
        <v>21.83</v>
      </c>
      <c r="AC578">
        <v>2457596.08</v>
      </c>
      <c r="AD578">
        <v>34975994.009999998</v>
      </c>
      <c r="AE578">
        <v>276.01</v>
      </c>
      <c r="AF578">
        <v>9653724106.7000008</v>
      </c>
      <c r="AG578">
        <v>150847.64000000001</v>
      </c>
      <c r="AH578">
        <v>1.4</v>
      </c>
      <c r="AI578">
        <v>44335.41</v>
      </c>
      <c r="AJ578">
        <v>23.73</v>
      </c>
      <c r="AK578">
        <v>8299803.3799999999</v>
      </c>
      <c r="AL578">
        <v>0.35</v>
      </c>
      <c r="AM578">
        <v>122415.98</v>
      </c>
      <c r="AN578">
        <v>352.6</v>
      </c>
      <c r="AO578">
        <v>501.21</v>
      </c>
      <c r="AP578">
        <v>176726.65</v>
      </c>
      <c r="AQ578">
        <v>2951921.76</v>
      </c>
      <c r="AR578" t="s">
        <v>124</v>
      </c>
      <c r="AS578" t="s">
        <v>61</v>
      </c>
      <c r="AT578" t="s">
        <v>62</v>
      </c>
      <c r="AU578" t="s">
        <v>63</v>
      </c>
    </row>
    <row r="579" spans="1:47" x14ac:dyDescent="0.25">
      <c r="A579" t="s">
        <v>1209</v>
      </c>
      <c r="B579">
        <v>2021</v>
      </c>
      <c r="C579">
        <v>4</v>
      </c>
      <c r="D579" t="s">
        <v>77</v>
      </c>
      <c r="E579" s="1">
        <v>44311</v>
      </c>
      <c r="F579" s="1">
        <v>44331</v>
      </c>
      <c r="G579">
        <v>20</v>
      </c>
      <c r="H579">
        <v>4.3</v>
      </c>
      <c r="I579" t="s">
        <v>65</v>
      </c>
      <c r="J579" t="s">
        <v>66</v>
      </c>
      <c r="K579" t="s">
        <v>391</v>
      </c>
      <c r="L579">
        <v>9999.99</v>
      </c>
      <c r="M579" t="s">
        <v>68</v>
      </c>
      <c r="N579" t="s">
        <v>81</v>
      </c>
      <c r="O579" t="s">
        <v>91</v>
      </c>
      <c r="P579" t="s">
        <v>226</v>
      </c>
      <c r="Q579" t="s">
        <v>146</v>
      </c>
      <c r="R579" t="s">
        <v>1210</v>
      </c>
      <c r="S579" t="s">
        <v>130</v>
      </c>
      <c r="T579" t="s">
        <v>59</v>
      </c>
      <c r="U579" t="s">
        <v>228</v>
      </c>
      <c r="V579">
        <v>56448</v>
      </c>
      <c r="W579">
        <v>34443</v>
      </c>
      <c r="X579">
        <v>14.4</v>
      </c>
      <c r="Y579">
        <v>13.2</v>
      </c>
      <c r="Z579">
        <v>50243.25</v>
      </c>
      <c r="AB579">
        <v>12.31</v>
      </c>
      <c r="AC579">
        <v>618494.41</v>
      </c>
      <c r="AD579">
        <v>22973726.059999999</v>
      </c>
      <c r="AE579">
        <v>169.88</v>
      </c>
      <c r="AF579">
        <v>3902776583.0700002</v>
      </c>
      <c r="AG579">
        <v>20303.88</v>
      </c>
      <c r="AH579">
        <v>0</v>
      </c>
      <c r="AI579">
        <v>0</v>
      </c>
      <c r="AJ579">
        <v>10.18</v>
      </c>
      <c r="AK579">
        <v>0</v>
      </c>
      <c r="AL579">
        <v>0.12</v>
      </c>
      <c r="AM579">
        <v>27568.47</v>
      </c>
      <c r="AN579">
        <v>459.1</v>
      </c>
      <c r="AO579">
        <v>553.36</v>
      </c>
      <c r="AP579">
        <v>254047.58</v>
      </c>
      <c r="AQ579">
        <v>920414.34</v>
      </c>
      <c r="AR579" t="s">
        <v>61</v>
      </c>
      <c r="AS579" t="s">
        <v>61</v>
      </c>
      <c r="AT579" t="s">
        <v>62</v>
      </c>
      <c r="AU579" t="s">
        <v>63</v>
      </c>
    </row>
    <row r="580" spans="1:47" x14ac:dyDescent="0.25">
      <c r="A580" t="s">
        <v>1211</v>
      </c>
      <c r="B580">
        <v>2024</v>
      </c>
      <c r="C580">
        <v>6</v>
      </c>
      <c r="D580" t="s">
        <v>77</v>
      </c>
      <c r="E580" s="1">
        <v>45459</v>
      </c>
      <c r="F580" s="1">
        <v>45479</v>
      </c>
      <c r="G580">
        <v>20</v>
      </c>
      <c r="H580">
        <v>12</v>
      </c>
      <c r="I580" t="s">
        <v>49</v>
      </c>
      <c r="J580" t="s">
        <v>50</v>
      </c>
      <c r="K580" t="s">
        <v>223</v>
      </c>
      <c r="L580">
        <v>2710.1109999999999</v>
      </c>
      <c r="M580" t="s">
        <v>52</v>
      </c>
      <c r="N580" t="s">
        <v>106</v>
      </c>
      <c r="O580" t="s">
        <v>91</v>
      </c>
      <c r="P580" t="s">
        <v>83</v>
      </c>
      <c r="Q580" t="s">
        <v>226</v>
      </c>
      <c r="R580" t="s">
        <v>1212</v>
      </c>
      <c r="S580" t="s">
        <v>186</v>
      </c>
      <c r="T580" t="s">
        <v>59</v>
      </c>
      <c r="U580" t="s">
        <v>60</v>
      </c>
      <c r="V580">
        <v>82074</v>
      </c>
      <c r="W580">
        <v>60313</v>
      </c>
      <c r="X580">
        <v>13.4</v>
      </c>
      <c r="Y580">
        <v>15.7</v>
      </c>
      <c r="Z580">
        <v>69442.710000000006</v>
      </c>
      <c r="AB580">
        <v>34.14</v>
      </c>
      <c r="AC580">
        <v>2370774.12</v>
      </c>
      <c r="AD580">
        <v>67952469.439999998</v>
      </c>
      <c r="AE580">
        <v>274.10000000000002</v>
      </c>
      <c r="AF580">
        <v>18625771873.5</v>
      </c>
      <c r="AG580">
        <v>124933.57</v>
      </c>
      <c r="AH580">
        <v>0.7</v>
      </c>
      <c r="AI580">
        <v>10597.24</v>
      </c>
      <c r="AJ580">
        <v>14.57</v>
      </c>
      <c r="AK580">
        <v>9900674.8000000007</v>
      </c>
      <c r="AL580">
        <v>0.17</v>
      </c>
      <c r="AM580">
        <v>115519.2</v>
      </c>
      <c r="AN580">
        <v>921.7</v>
      </c>
      <c r="AO580">
        <v>464.16</v>
      </c>
      <c r="AP580">
        <v>427816.27</v>
      </c>
      <c r="AQ580">
        <v>3049640.4</v>
      </c>
      <c r="AR580" t="s">
        <v>61</v>
      </c>
      <c r="AS580" t="s">
        <v>61</v>
      </c>
      <c r="AT580" t="s">
        <v>62</v>
      </c>
      <c r="AU580" t="s">
        <v>63</v>
      </c>
    </row>
    <row r="581" spans="1:47" x14ac:dyDescent="0.25">
      <c r="A581" t="s">
        <v>1213</v>
      </c>
      <c r="B581">
        <v>2025</v>
      </c>
      <c r="C581">
        <v>11</v>
      </c>
      <c r="D581" t="s">
        <v>119</v>
      </c>
      <c r="E581" s="1">
        <v>45981</v>
      </c>
      <c r="F581" s="1">
        <v>45994</v>
      </c>
      <c r="G581">
        <v>13</v>
      </c>
      <c r="H581">
        <v>15.5</v>
      </c>
      <c r="I581" t="s">
        <v>65</v>
      </c>
      <c r="J581" t="s">
        <v>50</v>
      </c>
      <c r="K581" t="s">
        <v>423</v>
      </c>
      <c r="L581">
        <v>2710.1941000000002</v>
      </c>
      <c r="M581" t="s">
        <v>68</v>
      </c>
      <c r="N581" t="s">
        <v>106</v>
      </c>
      <c r="O581" t="s">
        <v>200</v>
      </c>
      <c r="P581" t="s">
        <v>70</v>
      </c>
      <c r="Q581" t="s">
        <v>55</v>
      </c>
      <c r="R581" t="s">
        <v>1156</v>
      </c>
      <c r="S581" t="s">
        <v>142</v>
      </c>
      <c r="T581" t="s">
        <v>162</v>
      </c>
      <c r="U581" t="s">
        <v>213</v>
      </c>
      <c r="V581">
        <v>65102</v>
      </c>
      <c r="W581">
        <v>39664</v>
      </c>
      <c r="X581">
        <v>8.1</v>
      </c>
      <c r="Y581">
        <v>14.3</v>
      </c>
      <c r="Z581">
        <v>57989.43</v>
      </c>
      <c r="AB581">
        <v>32.299999999999997</v>
      </c>
      <c r="AC581">
        <v>1873058.59</v>
      </c>
      <c r="AD581">
        <v>60645345.890000001</v>
      </c>
      <c r="AE581">
        <v>283.23</v>
      </c>
      <c r="AF581">
        <v>17176581316.42</v>
      </c>
      <c r="AG581">
        <v>59384.49</v>
      </c>
      <c r="AH581">
        <v>0</v>
      </c>
      <c r="AI581">
        <v>0</v>
      </c>
      <c r="AJ581">
        <v>5.75</v>
      </c>
      <c r="AK581">
        <v>0</v>
      </c>
      <c r="AL581">
        <v>0.05</v>
      </c>
      <c r="AM581">
        <v>30322.67</v>
      </c>
      <c r="AN581">
        <v>284</v>
      </c>
      <c r="AO581">
        <v>391.79</v>
      </c>
      <c r="AP581">
        <v>111268.36</v>
      </c>
      <c r="AQ581">
        <v>2074034.11</v>
      </c>
      <c r="AR581" t="s">
        <v>61</v>
      </c>
      <c r="AS581" t="s">
        <v>61</v>
      </c>
      <c r="AT581" t="s">
        <v>62</v>
      </c>
      <c r="AU581" t="s">
        <v>63</v>
      </c>
    </row>
    <row r="582" spans="1:47" x14ac:dyDescent="0.25">
      <c r="A582" t="s">
        <v>1214</v>
      </c>
      <c r="B582">
        <v>2022</v>
      </c>
      <c r="C582">
        <v>10</v>
      </c>
      <c r="D582" t="s">
        <v>119</v>
      </c>
      <c r="E582" s="1">
        <v>44850</v>
      </c>
      <c r="F582" s="1">
        <v>44861</v>
      </c>
      <c r="G582">
        <v>11</v>
      </c>
      <c r="H582">
        <v>4.8</v>
      </c>
      <c r="I582" t="s">
        <v>49</v>
      </c>
      <c r="J582" t="s">
        <v>50</v>
      </c>
      <c r="K582" t="s">
        <v>145</v>
      </c>
      <c r="L582">
        <v>2710.19</v>
      </c>
      <c r="M582" t="s">
        <v>90</v>
      </c>
      <c r="N582" t="s">
        <v>168</v>
      </c>
      <c r="O582" t="s">
        <v>99</v>
      </c>
      <c r="P582" t="s">
        <v>83</v>
      </c>
      <c r="Q582" t="s">
        <v>226</v>
      </c>
      <c r="R582" t="s">
        <v>1215</v>
      </c>
      <c r="S582" t="s">
        <v>170</v>
      </c>
      <c r="T582" t="s">
        <v>95</v>
      </c>
      <c r="U582" t="s">
        <v>143</v>
      </c>
      <c r="V582">
        <v>86289</v>
      </c>
      <c r="W582">
        <v>49985</v>
      </c>
      <c r="X582">
        <v>16</v>
      </c>
      <c r="Y582">
        <v>12.3</v>
      </c>
      <c r="Z582">
        <v>74250.97</v>
      </c>
      <c r="AB582">
        <v>30.2</v>
      </c>
      <c r="AC582">
        <v>2242379.29</v>
      </c>
      <c r="AD582">
        <v>54078466.469999999</v>
      </c>
      <c r="AE582">
        <v>210.45</v>
      </c>
      <c r="AF582">
        <v>11380813268.610001</v>
      </c>
      <c r="AG582">
        <v>243084.73</v>
      </c>
      <c r="AI582">
        <v>0</v>
      </c>
      <c r="AJ582">
        <v>21.49</v>
      </c>
      <c r="AK582">
        <v>11621462.439999999</v>
      </c>
      <c r="AL582">
        <v>0.127</v>
      </c>
      <c r="AM582">
        <v>68679.649999999994</v>
      </c>
      <c r="AN582">
        <v>548.4</v>
      </c>
      <c r="AO582">
        <v>615.26</v>
      </c>
      <c r="AP582">
        <v>337408.58</v>
      </c>
      <c r="AQ582">
        <v>2891552.25</v>
      </c>
      <c r="AR582" t="s">
        <v>61</v>
      </c>
      <c r="AS582" t="s">
        <v>61</v>
      </c>
      <c r="AT582" t="s">
        <v>62</v>
      </c>
      <c r="AU582" t="s">
        <v>63</v>
      </c>
    </row>
    <row r="583" spans="1:47" x14ac:dyDescent="0.25">
      <c r="A583" t="s">
        <v>1216</v>
      </c>
      <c r="B583">
        <v>2020</v>
      </c>
      <c r="C583">
        <v>8</v>
      </c>
      <c r="D583" t="s">
        <v>89</v>
      </c>
      <c r="E583" s="1">
        <v>44065</v>
      </c>
      <c r="F583" s="1">
        <v>44070</v>
      </c>
      <c r="G583">
        <v>5</v>
      </c>
      <c r="H583">
        <v>11.2</v>
      </c>
      <c r="I583" t="s">
        <v>65</v>
      </c>
      <c r="J583" t="s">
        <v>50</v>
      </c>
      <c r="K583" t="s">
        <v>145</v>
      </c>
      <c r="L583">
        <v>2710.19</v>
      </c>
      <c r="M583" t="s">
        <v>98</v>
      </c>
      <c r="N583" t="s">
        <v>53</v>
      </c>
      <c r="O583" t="s">
        <v>54</v>
      </c>
      <c r="P583" t="s">
        <v>184</v>
      </c>
      <c r="Q583" t="s">
        <v>55</v>
      </c>
      <c r="R583" t="s">
        <v>923</v>
      </c>
      <c r="S583" t="s">
        <v>170</v>
      </c>
      <c r="T583" t="s">
        <v>148</v>
      </c>
      <c r="U583" t="s">
        <v>132</v>
      </c>
      <c r="V583">
        <v>103740</v>
      </c>
      <c r="W583">
        <v>75922</v>
      </c>
      <c r="X583">
        <v>23.2</v>
      </c>
      <c r="Y583">
        <v>14.1</v>
      </c>
      <c r="Z583">
        <v>80502.710000000006</v>
      </c>
      <c r="AB583">
        <v>42.35</v>
      </c>
      <c r="AC583">
        <v>3409289.77</v>
      </c>
      <c r="AD583">
        <v>25576515.989999998</v>
      </c>
      <c r="AE583">
        <v>165.36</v>
      </c>
      <c r="AF583">
        <v>4229332684.1100001</v>
      </c>
      <c r="AG583">
        <v>129448.77</v>
      </c>
      <c r="AH583">
        <v>2.2999999999999998</v>
      </c>
      <c r="AJ583">
        <v>9</v>
      </c>
      <c r="AK583">
        <v>0</v>
      </c>
      <c r="AL583">
        <v>0.19</v>
      </c>
      <c r="AM583">
        <v>48595.38</v>
      </c>
      <c r="AN583">
        <v>251.8</v>
      </c>
      <c r="AO583">
        <v>432.79</v>
      </c>
      <c r="AP583">
        <v>108976.52</v>
      </c>
      <c r="AQ583">
        <v>3765209.05</v>
      </c>
      <c r="AR583" t="s">
        <v>61</v>
      </c>
      <c r="AS583" t="s">
        <v>124</v>
      </c>
      <c r="AT583" t="s">
        <v>62</v>
      </c>
      <c r="AU583" t="s">
        <v>63</v>
      </c>
    </row>
    <row r="584" spans="1:47" x14ac:dyDescent="0.25">
      <c r="A584" t="s">
        <v>1217</v>
      </c>
      <c r="B584">
        <v>2022</v>
      </c>
      <c r="C584">
        <v>6</v>
      </c>
      <c r="D584" t="s">
        <v>77</v>
      </c>
      <c r="E584" s="1">
        <v>44734</v>
      </c>
      <c r="F584" s="1">
        <v>44751</v>
      </c>
      <c r="G584">
        <v>17</v>
      </c>
      <c r="H584">
        <v>4.7</v>
      </c>
      <c r="I584" t="s">
        <v>49</v>
      </c>
      <c r="J584" t="s">
        <v>112</v>
      </c>
      <c r="K584" t="s">
        <v>199</v>
      </c>
      <c r="L584">
        <v>7204.49</v>
      </c>
      <c r="M584" t="s">
        <v>68</v>
      </c>
      <c r="N584" t="s">
        <v>69</v>
      </c>
      <c r="O584" t="s">
        <v>54</v>
      </c>
      <c r="P584" t="s">
        <v>93</v>
      </c>
      <c r="Q584" t="s">
        <v>100</v>
      </c>
      <c r="R584" t="s">
        <v>1218</v>
      </c>
      <c r="S584" t="s">
        <v>161</v>
      </c>
      <c r="T584" t="s">
        <v>74</v>
      </c>
      <c r="U584" t="s">
        <v>228</v>
      </c>
      <c r="V584">
        <v>42532</v>
      </c>
      <c r="W584">
        <v>23440</v>
      </c>
      <c r="X584">
        <v>16</v>
      </c>
      <c r="Y584">
        <v>13</v>
      </c>
      <c r="Z584">
        <v>33363.86</v>
      </c>
      <c r="AB584">
        <v>38.9</v>
      </c>
      <c r="AC584">
        <v>1297854.1499999999</v>
      </c>
      <c r="AD584">
        <v>39401717.740000002</v>
      </c>
      <c r="AE584">
        <v>218.8</v>
      </c>
      <c r="AF584">
        <v>8621095841.5100002</v>
      </c>
      <c r="AG584">
        <v>80785.27</v>
      </c>
      <c r="AH584">
        <v>1.7</v>
      </c>
      <c r="AI584">
        <v>50518.3</v>
      </c>
      <c r="AJ584">
        <v>2.4900000000000002</v>
      </c>
      <c r="AK584">
        <v>981102.77</v>
      </c>
      <c r="AL584">
        <v>0.159</v>
      </c>
      <c r="AM584">
        <v>62648.73</v>
      </c>
      <c r="AN584">
        <v>284.5</v>
      </c>
      <c r="AO584">
        <v>489.39</v>
      </c>
      <c r="AP584">
        <v>139231.45000000001</v>
      </c>
      <c r="AQ584">
        <v>1631037.9</v>
      </c>
      <c r="AR584" t="s">
        <v>61</v>
      </c>
      <c r="AS584" t="s">
        <v>61</v>
      </c>
      <c r="AT584" t="s">
        <v>62</v>
      </c>
      <c r="AU584" t="s">
        <v>63</v>
      </c>
    </row>
    <row r="585" spans="1:47" x14ac:dyDescent="0.25">
      <c r="A585" t="s">
        <v>1219</v>
      </c>
      <c r="B585">
        <v>2021</v>
      </c>
      <c r="C585">
        <v>12</v>
      </c>
      <c r="D585" t="s">
        <v>119</v>
      </c>
      <c r="E585" s="1">
        <v>44552</v>
      </c>
      <c r="F585" s="1">
        <v>44570</v>
      </c>
      <c r="G585">
        <v>18</v>
      </c>
      <c r="I585" t="s">
        <v>65</v>
      </c>
      <c r="J585" t="s">
        <v>66</v>
      </c>
      <c r="K585" t="s">
        <v>153</v>
      </c>
      <c r="L585">
        <v>6309</v>
      </c>
      <c r="M585" t="s">
        <v>68</v>
      </c>
      <c r="N585" t="s">
        <v>106</v>
      </c>
      <c r="O585" t="s">
        <v>54</v>
      </c>
      <c r="P585" t="s">
        <v>82</v>
      </c>
      <c r="Q585" t="s">
        <v>174</v>
      </c>
      <c r="R585" t="s">
        <v>1220</v>
      </c>
      <c r="S585" t="s">
        <v>156</v>
      </c>
      <c r="T585" t="s">
        <v>102</v>
      </c>
      <c r="U585" t="s">
        <v>103</v>
      </c>
      <c r="V585">
        <v>9473</v>
      </c>
      <c r="W585">
        <v>6604</v>
      </c>
      <c r="X585">
        <v>13.4</v>
      </c>
      <c r="Y585">
        <v>12.8</v>
      </c>
      <c r="Z585">
        <v>8583.59</v>
      </c>
      <c r="AA585">
        <v>613</v>
      </c>
      <c r="AB585">
        <v>3017.69</v>
      </c>
      <c r="AC585">
        <v>1849843.97</v>
      </c>
      <c r="AD585">
        <v>23604357.48</v>
      </c>
      <c r="AE585">
        <v>169.95</v>
      </c>
      <c r="AF585">
        <v>4011560553.73</v>
      </c>
      <c r="AG585">
        <v>115507.57</v>
      </c>
      <c r="AH585">
        <v>0</v>
      </c>
      <c r="AI585">
        <v>0</v>
      </c>
      <c r="AJ585">
        <v>23.23</v>
      </c>
      <c r="AK585">
        <v>0</v>
      </c>
      <c r="AL585">
        <v>0.16300000000000001</v>
      </c>
      <c r="AM585">
        <v>38475.1</v>
      </c>
      <c r="AN585">
        <v>333.7</v>
      </c>
      <c r="AO585">
        <v>593.6</v>
      </c>
      <c r="AP585">
        <v>198084.32</v>
      </c>
      <c r="AQ585">
        <v>2201910.96</v>
      </c>
      <c r="AR585" t="s">
        <v>61</v>
      </c>
      <c r="AS585" t="s">
        <v>61</v>
      </c>
      <c r="AT585" t="s">
        <v>62</v>
      </c>
      <c r="AU585" t="s">
        <v>63</v>
      </c>
    </row>
    <row r="586" spans="1:47" x14ac:dyDescent="0.25">
      <c r="A586" t="s">
        <v>1221</v>
      </c>
      <c r="B586">
        <v>2024</v>
      </c>
      <c r="C586">
        <v>7</v>
      </c>
      <c r="D586" t="s">
        <v>89</v>
      </c>
      <c r="E586" s="1">
        <v>45479</v>
      </c>
      <c r="F586" s="1">
        <v>45489</v>
      </c>
      <c r="G586">
        <v>10</v>
      </c>
      <c r="H586">
        <v>8.9</v>
      </c>
      <c r="I586" t="s">
        <v>65</v>
      </c>
      <c r="J586" t="s">
        <v>239</v>
      </c>
      <c r="K586" t="s">
        <v>240</v>
      </c>
      <c r="L586">
        <v>3105.2</v>
      </c>
      <c r="M586" t="s">
        <v>98</v>
      </c>
      <c r="N586" t="s">
        <v>81</v>
      </c>
      <c r="O586" t="s">
        <v>107</v>
      </c>
      <c r="P586" t="s">
        <v>56</v>
      </c>
      <c r="Q586" t="s">
        <v>71</v>
      </c>
      <c r="R586" t="s">
        <v>1222</v>
      </c>
      <c r="S586" t="s">
        <v>161</v>
      </c>
      <c r="T586" t="s">
        <v>74</v>
      </c>
      <c r="U586" t="s">
        <v>143</v>
      </c>
      <c r="V586">
        <v>24239</v>
      </c>
      <c r="W586">
        <v>15898</v>
      </c>
      <c r="X586">
        <v>18.3</v>
      </c>
      <c r="Y586">
        <v>15.6</v>
      </c>
      <c r="Z586">
        <v>20764.240000000002</v>
      </c>
      <c r="AB586">
        <v>17.29</v>
      </c>
      <c r="AC586">
        <v>359013.71</v>
      </c>
      <c r="AD586">
        <v>10279129.369999999</v>
      </c>
      <c r="AE586">
        <v>278.32</v>
      </c>
      <c r="AF586">
        <v>2860887286.2600002</v>
      </c>
      <c r="AG586">
        <v>32829.839999999997</v>
      </c>
      <c r="AH586">
        <v>1.9</v>
      </c>
      <c r="AI586">
        <v>24896.59</v>
      </c>
      <c r="AJ586">
        <v>8.06</v>
      </c>
      <c r="AK586">
        <v>0</v>
      </c>
      <c r="AL586">
        <v>0.23300000000000001</v>
      </c>
      <c r="AM586">
        <v>23950.37</v>
      </c>
      <c r="AN586">
        <v>418.7</v>
      </c>
      <c r="AO586">
        <v>379.9</v>
      </c>
      <c r="AP586">
        <v>159064.13</v>
      </c>
      <c r="AQ586">
        <v>599754.64</v>
      </c>
      <c r="AR586" t="s">
        <v>61</v>
      </c>
      <c r="AS586" t="s">
        <v>61</v>
      </c>
      <c r="AT586" t="s">
        <v>62</v>
      </c>
      <c r="AU586" t="s">
        <v>63</v>
      </c>
    </row>
    <row r="587" spans="1:47" x14ac:dyDescent="0.25">
      <c r="A587" t="s">
        <v>1223</v>
      </c>
      <c r="B587">
        <v>2020</v>
      </c>
      <c r="C587">
        <v>2</v>
      </c>
      <c r="D587" t="s">
        <v>48</v>
      </c>
      <c r="E587" s="1">
        <v>43886</v>
      </c>
      <c r="F587" s="1">
        <v>43891</v>
      </c>
      <c r="G587">
        <v>5</v>
      </c>
      <c r="H587">
        <v>9.4</v>
      </c>
      <c r="I587" t="s">
        <v>65</v>
      </c>
      <c r="J587" t="s">
        <v>50</v>
      </c>
      <c r="K587" t="s">
        <v>423</v>
      </c>
      <c r="L587">
        <v>2710.1941000000002</v>
      </c>
      <c r="M587" t="s">
        <v>52</v>
      </c>
      <c r="N587" t="s">
        <v>168</v>
      </c>
      <c r="O587" t="s">
        <v>200</v>
      </c>
      <c r="P587" t="s">
        <v>226</v>
      </c>
      <c r="Q587" t="s">
        <v>83</v>
      </c>
      <c r="R587" t="s">
        <v>1224</v>
      </c>
      <c r="S587" t="s">
        <v>142</v>
      </c>
      <c r="T587" t="s">
        <v>86</v>
      </c>
      <c r="U587" t="s">
        <v>103</v>
      </c>
      <c r="V587">
        <v>52272</v>
      </c>
      <c r="W587">
        <v>37580</v>
      </c>
      <c r="X587">
        <v>9.6999999999999993</v>
      </c>
      <c r="Y587">
        <v>14.6</v>
      </c>
      <c r="Z587">
        <v>40730.82</v>
      </c>
      <c r="AB587">
        <v>50.63</v>
      </c>
      <c r="AC587">
        <v>2062201.42</v>
      </c>
      <c r="AD587">
        <v>15682180.32</v>
      </c>
      <c r="AE587">
        <v>167.89</v>
      </c>
      <c r="AF587">
        <v>2632881253.9200001</v>
      </c>
      <c r="AG587">
        <v>238031.31</v>
      </c>
      <c r="AH587">
        <v>2.7</v>
      </c>
      <c r="AI587">
        <v>27306.21</v>
      </c>
      <c r="AJ587">
        <v>11.02</v>
      </c>
      <c r="AK587">
        <v>0</v>
      </c>
      <c r="AL587">
        <v>0.24</v>
      </c>
      <c r="AM587">
        <v>37637.230000000003</v>
      </c>
      <c r="AN587">
        <v>81.8</v>
      </c>
      <c r="AO587">
        <v>587.26</v>
      </c>
      <c r="AP587">
        <v>48037.87</v>
      </c>
      <c r="AQ587">
        <v>2413214.04</v>
      </c>
      <c r="AR587" t="s">
        <v>61</v>
      </c>
      <c r="AS587" t="s">
        <v>61</v>
      </c>
      <c r="AT587" t="s">
        <v>62</v>
      </c>
      <c r="AU587" t="s">
        <v>63</v>
      </c>
    </row>
    <row r="588" spans="1:47" x14ac:dyDescent="0.25">
      <c r="A588" t="s">
        <v>1225</v>
      </c>
      <c r="B588">
        <v>2026</v>
      </c>
      <c r="C588">
        <v>2</v>
      </c>
      <c r="D588" t="s">
        <v>48</v>
      </c>
      <c r="E588" s="1">
        <v>46057</v>
      </c>
      <c r="F588" s="1">
        <v>46091</v>
      </c>
      <c r="G588">
        <v>34</v>
      </c>
      <c r="H588">
        <v>13.7</v>
      </c>
      <c r="I588" t="s">
        <v>49</v>
      </c>
      <c r="J588" t="s">
        <v>66</v>
      </c>
      <c r="K588" t="s">
        <v>153</v>
      </c>
      <c r="L588">
        <v>6309</v>
      </c>
      <c r="M588" t="s">
        <v>98</v>
      </c>
      <c r="N588" t="s">
        <v>106</v>
      </c>
      <c r="O588" t="s">
        <v>54</v>
      </c>
      <c r="P588" t="s">
        <v>93</v>
      </c>
      <c r="Q588" t="s">
        <v>226</v>
      </c>
      <c r="R588" t="s">
        <v>1226</v>
      </c>
      <c r="S588" t="s">
        <v>156</v>
      </c>
      <c r="T588" t="s">
        <v>86</v>
      </c>
      <c r="U588" t="s">
        <v>181</v>
      </c>
      <c r="V588">
        <v>9423</v>
      </c>
      <c r="W588">
        <v>6564</v>
      </c>
      <c r="X588">
        <v>23.7</v>
      </c>
      <c r="Y588">
        <v>10.6</v>
      </c>
      <c r="Z588">
        <v>8734.66</v>
      </c>
      <c r="AA588">
        <v>623</v>
      </c>
      <c r="AB588">
        <v>1752.99</v>
      </c>
      <c r="AC588">
        <v>1092112.77</v>
      </c>
      <c r="AD588">
        <v>19753171.550000001</v>
      </c>
      <c r="AE588">
        <v>281.69</v>
      </c>
      <c r="AF588">
        <v>5564270893.9200001</v>
      </c>
      <c r="AG588">
        <v>93522.06</v>
      </c>
      <c r="AH588">
        <v>0.5</v>
      </c>
      <c r="AI588">
        <v>16885.04</v>
      </c>
      <c r="AJ588">
        <v>16.13</v>
      </c>
      <c r="AK588">
        <v>3186186.57</v>
      </c>
      <c r="AL588">
        <v>0.29799999999999999</v>
      </c>
      <c r="AM588">
        <v>58864.45</v>
      </c>
      <c r="AN588">
        <v>1196.5</v>
      </c>
      <c r="AO588">
        <v>628.84</v>
      </c>
      <c r="AP588">
        <v>752407.06</v>
      </c>
      <c r="AQ588">
        <v>2013791.38</v>
      </c>
      <c r="AR588" t="s">
        <v>61</v>
      </c>
      <c r="AS588" t="s">
        <v>61</v>
      </c>
      <c r="AT588" t="s">
        <v>62</v>
      </c>
      <c r="AU588" t="s">
        <v>63</v>
      </c>
    </row>
    <row r="589" spans="1:47" x14ac:dyDescent="0.25">
      <c r="A589" t="s">
        <v>1227</v>
      </c>
      <c r="B589">
        <v>2023</v>
      </c>
      <c r="C589">
        <v>12</v>
      </c>
      <c r="D589" t="s">
        <v>119</v>
      </c>
      <c r="E589" s="1">
        <v>45278</v>
      </c>
      <c r="F589" s="1">
        <v>45292</v>
      </c>
      <c r="G589">
        <v>14</v>
      </c>
      <c r="H589">
        <v>10.9</v>
      </c>
      <c r="I589" t="s">
        <v>65</v>
      </c>
      <c r="J589" t="s">
        <v>239</v>
      </c>
      <c r="K589" t="s">
        <v>270</v>
      </c>
      <c r="L589">
        <v>2710.1990999999998</v>
      </c>
      <c r="M589" t="s">
        <v>98</v>
      </c>
      <c r="N589" t="s">
        <v>81</v>
      </c>
      <c r="O589" t="s">
        <v>91</v>
      </c>
      <c r="P589" t="s">
        <v>100</v>
      </c>
      <c r="Q589" t="s">
        <v>159</v>
      </c>
      <c r="R589" t="s">
        <v>1228</v>
      </c>
      <c r="S589" t="s">
        <v>142</v>
      </c>
      <c r="T589" t="s">
        <v>86</v>
      </c>
      <c r="U589" t="s">
        <v>103</v>
      </c>
      <c r="V589">
        <v>52675</v>
      </c>
      <c r="W589">
        <v>38357</v>
      </c>
      <c r="X589">
        <v>15.9</v>
      </c>
      <c r="Y589">
        <v>10.6</v>
      </c>
      <c r="Z589">
        <v>46406.92</v>
      </c>
      <c r="AB589">
        <v>39.479999999999997</v>
      </c>
      <c r="AC589">
        <v>1832145.2</v>
      </c>
      <c r="AD589">
        <v>16940382.079999998</v>
      </c>
      <c r="AE589">
        <v>286.91000000000003</v>
      </c>
      <c r="AF589">
        <v>4860365022.5699997</v>
      </c>
      <c r="AG589">
        <v>140496.51999999999</v>
      </c>
      <c r="AH589">
        <v>0</v>
      </c>
      <c r="AI589">
        <v>0</v>
      </c>
      <c r="AJ589">
        <v>20.62</v>
      </c>
      <c r="AK589">
        <v>0</v>
      </c>
      <c r="AL589">
        <v>0.17100000000000001</v>
      </c>
      <c r="AM589">
        <v>28968.05</v>
      </c>
      <c r="AN589">
        <v>244.4</v>
      </c>
      <c r="AO589">
        <v>370.53</v>
      </c>
      <c r="AP589">
        <v>90557.53</v>
      </c>
      <c r="AQ589">
        <v>2092167.3</v>
      </c>
      <c r="AR589" t="s">
        <v>61</v>
      </c>
      <c r="AS589" t="s">
        <v>124</v>
      </c>
      <c r="AT589" t="s">
        <v>62</v>
      </c>
      <c r="AU589" t="s">
        <v>63</v>
      </c>
    </row>
    <row r="590" spans="1:47" x14ac:dyDescent="0.25">
      <c r="A590" t="s">
        <v>1229</v>
      </c>
      <c r="B590">
        <v>2020</v>
      </c>
      <c r="C590">
        <v>6</v>
      </c>
      <c r="D590" t="s">
        <v>77</v>
      </c>
      <c r="E590" s="1">
        <v>44008</v>
      </c>
      <c r="F590" s="1">
        <v>44034</v>
      </c>
      <c r="G590">
        <v>26</v>
      </c>
      <c r="H590">
        <v>17.100000000000001</v>
      </c>
      <c r="I590" t="s">
        <v>65</v>
      </c>
      <c r="J590" t="s">
        <v>78</v>
      </c>
      <c r="K590" t="s">
        <v>315</v>
      </c>
      <c r="L590">
        <v>1511.9</v>
      </c>
      <c r="M590" t="s">
        <v>80</v>
      </c>
      <c r="N590" t="s">
        <v>53</v>
      </c>
      <c r="O590" t="s">
        <v>200</v>
      </c>
      <c r="P590" t="s">
        <v>56</v>
      </c>
      <c r="Q590" t="s">
        <v>174</v>
      </c>
      <c r="R590" t="s">
        <v>1210</v>
      </c>
      <c r="S590" t="s">
        <v>85</v>
      </c>
      <c r="T590" t="s">
        <v>95</v>
      </c>
      <c r="U590" t="s">
        <v>96</v>
      </c>
      <c r="V590">
        <v>44144</v>
      </c>
      <c r="W590">
        <v>32611</v>
      </c>
      <c r="X590">
        <v>4.2</v>
      </c>
      <c r="Y590">
        <v>12.1</v>
      </c>
      <c r="Z590">
        <v>40644.199999999997</v>
      </c>
      <c r="AB590">
        <v>23.13</v>
      </c>
      <c r="AC590">
        <v>940100.35</v>
      </c>
      <c r="AD590">
        <v>47730516.270000003</v>
      </c>
      <c r="AE590">
        <v>165.43</v>
      </c>
      <c r="AF590">
        <v>7896059306.5500002</v>
      </c>
      <c r="AG590">
        <v>26950.68</v>
      </c>
      <c r="AH590">
        <v>0</v>
      </c>
      <c r="AI590">
        <v>0</v>
      </c>
      <c r="AJ590">
        <v>4.5199999999999996</v>
      </c>
      <c r="AK590">
        <v>0</v>
      </c>
      <c r="AL590">
        <v>0.17199999999999999</v>
      </c>
      <c r="AM590">
        <v>82096.490000000005</v>
      </c>
      <c r="AN590">
        <v>1212.5999999999999</v>
      </c>
      <c r="AO590">
        <v>554.09</v>
      </c>
      <c r="AP590">
        <v>671889.53</v>
      </c>
      <c r="AQ590">
        <v>1721037.05</v>
      </c>
      <c r="AR590" t="s">
        <v>61</v>
      </c>
      <c r="AS590" t="s">
        <v>61</v>
      </c>
      <c r="AT590" t="s">
        <v>62</v>
      </c>
      <c r="AU590" t="s">
        <v>63</v>
      </c>
    </row>
    <row r="591" spans="1:47" x14ac:dyDescent="0.25">
      <c r="A591" t="s">
        <v>1230</v>
      </c>
      <c r="B591">
        <v>2024</v>
      </c>
      <c r="C591">
        <v>2</v>
      </c>
      <c r="D591" t="s">
        <v>48</v>
      </c>
      <c r="E591" s="1">
        <v>45342</v>
      </c>
      <c r="F591" s="1">
        <v>45357</v>
      </c>
      <c r="G591">
        <v>15</v>
      </c>
      <c r="H591">
        <v>1.4</v>
      </c>
      <c r="I591" t="s">
        <v>65</v>
      </c>
      <c r="J591" t="s">
        <v>78</v>
      </c>
      <c r="K591" t="s">
        <v>315</v>
      </c>
      <c r="L591">
        <v>1511.9</v>
      </c>
      <c r="M591" t="s">
        <v>52</v>
      </c>
      <c r="N591" t="s">
        <v>81</v>
      </c>
      <c r="O591" t="s">
        <v>54</v>
      </c>
      <c r="P591" t="s">
        <v>226</v>
      </c>
      <c r="Q591" t="s">
        <v>71</v>
      </c>
      <c r="R591" t="s">
        <v>1231</v>
      </c>
      <c r="S591" t="s">
        <v>85</v>
      </c>
      <c r="T591" t="s">
        <v>148</v>
      </c>
      <c r="U591" t="s">
        <v>228</v>
      </c>
      <c r="V591">
        <v>38139</v>
      </c>
      <c r="W591">
        <v>24016</v>
      </c>
      <c r="X591">
        <v>6.8</v>
      </c>
      <c r="Y591">
        <v>10.3</v>
      </c>
      <c r="Z591">
        <v>33579.79</v>
      </c>
      <c r="AB591">
        <v>36.39</v>
      </c>
      <c r="AC591">
        <v>1221968.56</v>
      </c>
      <c r="AD591">
        <v>30809793.120000001</v>
      </c>
      <c r="AE591">
        <v>275.63</v>
      </c>
      <c r="AF591">
        <v>8492103277.6700001</v>
      </c>
      <c r="AG591">
        <v>103242.18</v>
      </c>
      <c r="AH591">
        <v>0</v>
      </c>
      <c r="AI591">
        <v>0</v>
      </c>
      <c r="AJ591">
        <v>19.309999999999999</v>
      </c>
      <c r="AK591">
        <v>0</v>
      </c>
      <c r="AL591">
        <v>0.10100000000000001</v>
      </c>
      <c r="AM591">
        <v>31117.89</v>
      </c>
      <c r="AN591">
        <v>617.20000000000005</v>
      </c>
      <c r="AO591">
        <v>659.57</v>
      </c>
      <c r="AP591">
        <v>407086.6</v>
      </c>
      <c r="AQ591">
        <v>1763415.23</v>
      </c>
      <c r="AR591" t="s">
        <v>61</v>
      </c>
      <c r="AS591" t="s">
        <v>61</v>
      </c>
      <c r="AT591" t="s">
        <v>62</v>
      </c>
      <c r="AU591" t="s">
        <v>117</v>
      </c>
    </row>
    <row r="592" spans="1:47" x14ac:dyDescent="0.25">
      <c r="A592" t="s">
        <v>1232</v>
      </c>
      <c r="B592">
        <v>2021</v>
      </c>
      <c r="C592">
        <v>1</v>
      </c>
      <c r="D592" t="s">
        <v>48</v>
      </c>
      <c r="E592" s="1">
        <v>44201</v>
      </c>
      <c r="F592" s="1">
        <v>44223</v>
      </c>
      <c r="G592">
        <v>22</v>
      </c>
      <c r="H592">
        <v>19.8</v>
      </c>
      <c r="I592" t="s">
        <v>65</v>
      </c>
      <c r="J592" t="s">
        <v>66</v>
      </c>
      <c r="K592" t="s">
        <v>245</v>
      </c>
      <c r="L592">
        <v>8905.9</v>
      </c>
      <c r="M592" t="s">
        <v>52</v>
      </c>
      <c r="N592" t="s">
        <v>168</v>
      </c>
      <c r="O592" t="s">
        <v>107</v>
      </c>
      <c r="P592" t="s">
        <v>56</v>
      </c>
      <c r="Q592" t="s">
        <v>174</v>
      </c>
      <c r="R592" t="s">
        <v>832</v>
      </c>
      <c r="S592" t="s">
        <v>137</v>
      </c>
      <c r="T592" t="s">
        <v>95</v>
      </c>
      <c r="U592" t="s">
        <v>103</v>
      </c>
      <c r="V592">
        <v>16299</v>
      </c>
      <c r="W592">
        <v>11206</v>
      </c>
      <c r="X592">
        <v>21.6</v>
      </c>
      <c r="Y592">
        <v>12.7</v>
      </c>
      <c r="Z592">
        <v>12579.78</v>
      </c>
      <c r="AB592">
        <v>28.29</v>
      </c>
      <c r="AC592">
        <v>355881.98</v>
      </c>
      <c r="AD592">
        <v>6099054.7400000002</v>
      </c>
      <c r="AE592">
        <v>172.37</v>
      </c>
      <c r="AF592">
        <v>1051294065.53</v>
      </c>
      <c r="AG592">
        <v>179432.57</v>
      </c>
      <c r="AH592">
        <v>1.1000000000000001</v>
      </c>
      <c r="AI592">
        <v>11899.83</v>
      </c>
      <c r="AJ592">
        <v>18.059999999999999</v>
      </c>
      <c r="AK592">
        <v>0</v>
      </c>
      <c r="AL592">
        <v>0.107</v>
      </c>
      <c r="AM592">
        <v>6525.99</v>
      </c>
      <c r="AO592">
        <v>505.86</v>
      </c>
      <c r="AP592">
        <v>198752.39</v>
      </c>
      <c r="AQ592">
        <v>752492.76</v>
      </c>
      <c r="AR592" t="s">
        <v>61</v>
      </c>
      <c r="AS592" t="s">
        <v>61</v>
      </c>
      <c r="AT592" t="s">
        <v>62</v>
      </c>
      <c r="AU592" t="s">
        <v>63</v>
      </c>
    </row>
    <row r="593" spans="1:47" x14ac:dyDescent="0.25">
      <c r="A593" t="s">
        <v>1233</v>
      </c>
      <c r="B593">
        <v>2026</v>
      </c>
      <c r="C593">
        <v>2</v>
      </c>
      <c r="D593" t="s">
        <v>48</v>
      </c>
      <c r="E593" s="1">
        <v>46081</v>
      </c>
      <c r="F593" s="1">
        <v>46101</v>
      </c>
      <c r="G593">
        <v>20</v>
      </c>
      <c r="H593">
        <v>3.1</v>
      </c>
      <c r="I593" t="s">
        <v>65</v>
      </c>
      <c r="J593" t="s">
        <v>50</v>
      </c>
      <c r="K593" t="s">
        <v>51</v>
      </c>
      <c r="L593">
        <v>2709</v>
      </c>
      <c r="M593" t="s">
        <v>80</v>
      </c>
      <c r="N593" t="s">
        <v>106</v>
      </c>
      <c r="O593" t="s">
        <v>99</v>
      </c>
      <c r="P593" t="s">
        <v>82</v>
      </c>
      <c r="Q593" t="s">
        <v>83</v>
      </c>
      <c r="R593" t="s">
        <v>1234</v>
      </c>
      <c r="S593" t="s">
        <v>58</v>
      </c>
      <c r="T593" t="s">
        <v>74</v>
      </c>
      <c r="U593" t="s">
        <v>110</v>
      </c>
      <c r="V593">
        <v>299477</v>
      </c>
      <c r="W593">
        <v>206360</v>
      </c>
      <c r="X593">
        <v>4.8</v>
      </c>
      <c r="Y593">
        <v>11.2</v>
      </c>
      <c r="Z593">
        <v>261240.45</v>
      </c>
      <c r="AB593">
        <v>18.43</v>
      </c>
      <c r="AC593">
        <v>4814661.49</v>
      </c>
      <c r="AD593">
        <v>17375102.329999998</v>
      </c>
      <c r="AE593">
        <v>282.95</v>
      </c>
      <c r="AF593">
        <v>4916285204.2700005</v>
      </c>
      <c r="AG593">
        <v>219968.06</v>
      </c>
      <c r="AH593">
        <v>0.2</v>
      </c>
      <c r="AI593">
        <v>1856.95</v>
      </c>
      <c r="AJ593">
        <v>16.62</v>
      </c>
      <c r="AK593">
        <v>0</v>
      </c>
      <c r="AL593">
        <v>0.13600000000000001</v>
      </c>
      <c r="AM593">
        <v>23630.14</v>
      </c>
      <c r="AN593">
        <v>1049.0999999999999</v>
      </c>
      <c r="AO593">
        <v>357.41</v>
      </c>
      <c r="AP593">
        <v>374958.83</v>
      </c>
      <c r="AQ593">
        <v>5435075.4699999997</v>
      </c>
      <c r="AR593" t="s">
        <v>61</v>
      </c>
      <c r="AS593" t="s">
        <v>61</v>
      </c>
      <c r="AT593" t="s">
        <v>62</v>
      </c>
      <c r="AU593" t="s">
        <v>63</v>
      </c>
    </row>
    <row r="594" spans="1:47" x14ac:dyDescent="0.25">
      <c r="A594" t="s">
        <v>1235</v>
      </c>
      <c r="B594">
        <v>2022</v>
      </c>
      <c r="C594">
        <v>4</v>
      </c>
      <c r="D594" t="s">
        <v>77</v>
      </c>
      <c r="E594" s="1">
        <v>44663</v>
      </c>
      <c r="F594" s="1">
        <v>44668</v>
      </c>
      <c r="G594">
        <v>5</v>
      </c>
      <c r="H594">
        <v>5</v>
      </c>
      <c r="I594" t="s">
        <v>65</v>
      </c>
      <c r="J594" t="s">
        <v>50</v>
      </c>
      <c r="K594" t="s">
        <v>145</v>
      </c>
      <c r="L594">
        <v>2710.19</v>
      </c>
      <c r="M594" t="s">
        <v>90</v>
      </c>
      <c r="N594" t="s">
        <v>106</v>
      </c>
      <c r="O594" t="s">
        <v>200</v>
      </c>
      <c r="P594" t="s">
        <v>184</v>
      </c>
      <c r="Q594" t="s">
        <v>83</v>
      </c>
      <c r="R594" t="s">
        <v>779</v>
      </c>
      <c r="S594" t="s">
        <v>123</v>
      </c>
      <c r="T594" t="s">
        <v>86</v>
      </c>
      <c r="U594" t="s">
        <v>181</v>
      </c>
      <c r="V594">
        <v>49450</v>
      </c>
      <c r="W594">
        <v>33030</v>
      </c>
      <c r="X594">
        <v>13.7</v>
      </c>
      <c r="Y594">
        <v>11.5</v>
      </c>
      <c r="Z594">
        <v>39699.980000000003</v>
      </c>
      <c r="AB594">
        <v>15.87</v>
      </c>
      <c r="AC594">
        <v>630038.68000000005</v>
      </c>
      <c r="AD594">
        <v>29188616.300000001</v>
      </c>
      <c r="AE594">
        <v>215.01</v>
      </c>
      <c r="AF594">
        <v>6275844390.6599998</v>
      </c>
      <c r="AG594">
        <v>90590.68</v>
      </c>
      <c r="AH594">
        <v>0</v>
      </c>
      <c r="AI594">
        <v>0</v>
      </c>
      <c r="AJ594">
        <v>7.18</v>
      </c>
      <c r="AK594">
        <v>0</v>
      </c>
      <c r="AL594">
        <v>9.9000000000000005E-2</v>
      </c>
      <c r="AM594">
        <v>28896.73</v>
      </c>
      <c r="AN594">
        <v>120</v>
      </c>
      <c r="AO594">
        <v>557.78</v>
      </c>
      <c r="AP594">
        <v>66933.600000000006</v>
      </c>
      <c r="AQ594">
        <v>816459.69</v>
      </c>
      <c r="AR594" t="s">
        <v>61</v>
      </c>
      <c r="AS594" t="s">
        <v>61</v>
      </c>
      <c r="AT594" t="s">
        <v>62</v>
      </c>
      <c r="AU594" t="s">
        <v>63</v>
      </c>
    </row>
    <row r="595" spans="1:47" x14ac:dyDescent="0.25">
      <c r="A595" t="s">
        <v>1236</v>
      </c>
      <c r="B595">
        <v>2022</v>
      </c>
      <c r="C595">
        <v>5</v>
      </c>
      <c r="D595" t="s">
        <v>77</v>
      </c>
      <c r="E595" s="1">
        <v>44694</v>
      </c>
      <c r="F595" s="1">
        <v>44713</v>
      </c>
      <c r="G595">
        <v>19</v>
      </c>
      <c r="H595">
        <v>7.1</v>
      </c>
      <c r="I595" t="s">
        <v>65</v>
      </c>
      <c r="J595" t="s">
        <v>66</v>
      </c>
      <c r="K595" t="s">
        <v>153</v>
      </c>
      <c r="L595">
        <v>6309</v>
      </c>
      <c r="M595" t="s">
        <v>98</v>
      </c>
      <c r="N595" t="s">
        <v>81</v>
      </c>
      <c r="O595" t="s">
        <v>99</v>
      </c>
      <c r="P595" t="s">
        <v>128</v>
      </c>
      <c r="Q595" t="s">
        <v>108</v>
      </c>
      <c r="R595" t="s">
        <v>890</v>
      </c>
      <c r="S595" t="s">
        <v>156</v>
      </c>
      <c r="T595" t="s">
        <v>148</v>
      </c>
      <c r="U595" t="s">
        <v>75</v>
      </c>
      <c r="V595">
        <v>18102</v>
      </c>
      <c r="W595">
        <v>10098</v>
      </c>
      <c r="X595">
        <v>7.3</v>
      </c>
      <c r="Y595">
        <v>11.3</v>
      </c>
      <c r="Z595">
        <v>16253.78</v>
      </c>
      <c r="AA595">
        <v>1160</v>
      </c>
      <c r="AB595">
        <v>4268.78</v>
      </c>
      <c r="AC595">
        <v>4951784.8</v>
      </c>
      <c r="AD595">
        <v>26353878.890000001</v>
      </c>
      <c r="AE595">
        <v>216.42</v>
      </c>
      <c r="AF595">
        <v>5703506469.3699999</v>
      </c>
      <c r="AG595">
        <v>207055.93</v>
      </c>
      <c r="AH595">
        <v>0</v>
      </c>
      <c r="AI595">
        <v>0</v>
      </c>
      <c r="AJ595">
        <v>18.62</v>
      </c>
      <c r="AK595">
        <v>0</v>
      </c>
      <c r="AL595">
        <v>6.4000000000000001E-2</v>
      </c>
      <c r="AM595">
        <v>16866.48</v>
      </c>
      <c r="AO595">
        <v>663.06</v>
      </c>
      <c r="AP595">
        <v>544836.4</v>
      </c>
      <c r="AQ595">
        <v>5720543.6100000003</v>
      </c>
      <c r="AR595" t="s">
        <v>61</v>
      </c>
      <c r="AS595" t="s">
        <v>61</v>
      </c>
      <c r="AT595" t="s">
        <v>62</v>
      </c>
      <c r="AU595" t="s">
        <v>63</v>
      </c>
    </row>
    <row r="596" spans="1:47" x14ac:dyDescent="0.25">
      <c r="A596" t="s">
        <v>1237</v>
      </c>
      <c r="B596">
        <v>2021</v>
      </c>
      <c r="C596">
        <v>10</v>
      </c>
      <c r="D596" t="s">
        <v>119</v>
      </c>
      <c r="E596" s="1">
        <v>44478</v>
      </c>
      <c r="F596" s="1">
        <v>44490</v>
      </c>
      <c r="G596">
        <v>12</v>
      </c>
      <c r="H596">
        <v>1.5</v>
      </c>
      <c r="I596" t="s">
        <v>65</v>
      </c>
      <c r="J596" t="s">
        <v>134</v>
      </c>
      <c r="K596" t="s">
        <v>135</v>
      </c>
      <c r="L596">
        <v>9999.0098999999991</v>
      </c>
      <c r="M596" t="s">
        <v>114</v>
      </c>
      <c r="N596" t="s">
        <v>69</v>
      </c>
      <c r="O596" t="s">
        <v>99</v>
      </c>
      <c r="P596" t="s">
        <v>56</v>
      </c>
      <c r="Q596" t="s">
        <v>196</v>
      </c>
      <c r="R596" t="s">
        <v>485</v>
      </c>
      <c r="S596" t="s">
        <v>137</v>
      </c>
      <c r="T596" t="s">
        <v>187</v>
      </c>
      <c r="U596" t="s">
        <v>259</v>
      </c>
      <c r="V596">
        <v>9319</v>
      </c>
      <c r="W596">
        <v>6072</v>
      </c>
      <c r="X596">
        <v>8.9</v>
      </c>
      <c r="Y596">
        <v>13.3</v>
      </c>
      <c r="Z596">
        <v>7919.14</v>
      </c>
      <c r="AB596">
        <v>35.04</v>
      </c>
      <c r="AC596">
        <v>277486.67</v>
      </c>
      <c r="AD596">
        <v>5140788.92</v>
      </c>
      <c r="AE596">
        <v>166.6</v>
      </c>
      <c r="AF596">
        <v>856455434.07000005</v>
      </c>
      <c r="AG596">
        <v>108565.13</v>
      </c>
      <c r="AH596">
        <v>1.4</v>
      </c>
      <c r="AI596">
        <v>13798.79</v>
      </c>
      <c r="AJ596">
        <v>7.83</v>
      </c>
      <c r="AK596">
        <v>0</v>
      </c>
      <c r="AL596">
        <v>0.29599999999999999</v>
      </c>
      <c r="AM596">
        <v>15216.74</v>
      </c>
      <c r="AN596">
        <v>396.3</v>
      </c>
      <c r="AO596">
        <v>464.21</v>
      </c>
      <c r="AP596">
        <v>183966.42</v>
      </c>
      <c r="AQ596">
        <v>599033.75</v>
      </c>
      <c r="AR596" t="s">
        <v>61</v>
      </c>
      <c r="AS596" t="s">
        <v>61</v>
      </c>
      <c r="AT596" t="s">
        <v>62</v>
      </c>
      <c r="AU596" t="s">
        <v>63</v>
      </c>
    </row>
    <row r="597" spans="1:47" x14ac:dyDescent="0.25">
      <c r="A597" t="s">
        <v>1238</v>
      </c>
      <c r="B597">
        <v>2023</v>
      </c>
      <c r="C597">
        <v>10</v>
      </c>
      <c r="D597" t="s">
        <v>119</v>
      </c>
      <c r="E597" s="1">
        <v>45212</v>
      </c>
      <c r="F597" s="1">
        <v>45231</v>
      </c>
      <c r="G597">
        <v>19</v>
      </c>
      <c r="H597">
        <v>5.6</v>
      </c>
      <c r="I597" t="s">
        <v>65</v>
      </c>
      <c r="J597" t="s">
        <v>50</v>
      </c>
      <c r="K597" t="s">
        <v>145</v>
      </c>
      <c r="L597">
        <v>2710.19</v>
      </c>
      <c r="M597" t="s">
        <v>98</v>
      </c>
      <c r="N597" t="s">
        <v>69</v>
      </c>
      <c r="O597" t="s">
        <v>189</v>
      </c>
      <c r="P597" t="s">
        <v>128</v>
      </c>
      <c r="Q597" t="s">
        <v>131</v>
      </c>
      <c r="R597" t="s">
        <v>868</v>
      </c>
      <c r="S597" t="s">
        <v>170</v>
      </c>
      <c r="T597" t="s">
        <v>102</v>
      </c>
      <c r="U597" t="s">
        <v>110</v>
      </c>
      <c r="V597">
        <v>98259</v>
      </c>
      <c r="W597">
        <v>64890</v>
      </c>
      <c r="X597">
        <v>11.2</v>
      </c>
      <c r="Y597">
        <v>14.9</v>
      </c>
      <c r="Z597">
        <v>77882.55</v>
      </c>
      <c r="AB597">
        <v>30.32</v>
      </c>
      <c r="AC597">
        <v>2361398.92</v>
      </c>
      <c r="AD597">
        <v>81933221.430000007</v>
      </c>
      <c r="AE597">
        <v>289.67</v>
      </c>
      <c r="AF597">
        <v>23733596251.630001</v>
      </c>
      <c r="AG597">
        <v>118084.01</v>
      </c>
      <c r="AH597">
        <v>0.7</v>
      </c>
      <c r="AI597">
        <v>13034.37</v>
      </c>
      <c r="AJ597">
        <v>18.59</v>
      </c>
      <c r="AK597">
        <v>0</v>
      </c>
      <c r="AL597">
        <v>0.21</v>
      </c>
      <c r="AM597">
        <v>172059.77</v>
      </c>
      <c r="AN597">
        <v>878.4</v>
      </c>
      <c r="AO597">
        <v>436</v>
      </c>
      <c r="AP597">
        <v>382982.40000000002</v>
      </c>
      <c r="AQ597">
        <v>3047559.47</v>
      </c>
      <c r="AR597" t="s">
        <v>61</v>
      </c>
      <c r="AS597" t="s">
        <v>61</v>
      </c>
      <c r="AT597" t="s">
        <v>62</v>
      </c>
      <c r="AU597" t="s">
        <v>63</v>
      </c>
    </row>
    <row r="598" spans="1:47" x14ac:dyDescent="0.25">
      <c r="A598" t="s">
        <v>1239</v>
      </c>
      <c r="B598">
        <v>2025</v>
      </c>
      <c r="C598">
        <v>8</v>
      </c>
      <c r="D598" t="s">
        <v>89</v>
      </c>
      <c r="E598" s="1">
        <v>45886</v>
      </c>
      <c r="F598" s="1">
        <v>45900</v>
      </c>
      <c r="G598">
        <v>14</v>
      </c>
      <c r="H598">
        <v>5.5</v>
      </c>
      <c r="I598" t="s">
        <v>65</v>
      </c>
      <c r="J598" t="s">
        <v>50</v>
      </c>
      <c r="K598" t="s">
        <v>51</v>
      </c>
      <c r="L598">
        <v>2709</v>
      </c>
      <c r="M598" t="s">
        <v>68</v>
      </c>
      <c r="N598" t="s">
        <v>69</v>
      </c>
      <c r="O598" t="s">
        <v>107</v>
      </c>
      <c r="P598" t="s">
        <v>100</v>
      </c>
      <c r="Q598" t="s">
        <v>121</v>
      </c>
      <c r="R598" t="s">
        <v>1240</v>
      </c>
      <c r="S598" t="s">
        <v>58</v>
      </c>
      <c r="T598" t="s">
        <v>86</v>
      </c>
      <c r="U598" t="s">
        <v>259</v>
      </c>
      <c r="V598">
        <v>282310</v>
      </c>
      <c r="W598">
        <v>169823</v>
      </c>
      <c r="X598">
        <v>21.6</v>
      </c>
      <c r="Y598">
        <v>11.3</v>
      </c>
      <c r="Z598">
        <v>257345.33</v>
      </c>
      <c r="AB598">
        <v>29.6</v>
      </c>
      <c r="AC598">
        <v>7617421.7699999996</v>
      </c>
      <c r="AD598">
        <v>17321914.16</v>
      </c>
      <c r="AE598">
        <v>276.73</v>
      </c>
      <c r="AF598">
        <v>4793493305.5</v>
      </c>
      <c r="AG598">
        <v>15618.56</v>
      </c>
      <c r="AH598">
        <v>0</v>
      </c>
      <c r="AI598">
        <v>0</v>
      </c>
      <c r="AJ598">
        <v>12.02</v>
      </c>
      <c r="AK598">
        <v>0</v>
      </c>
      <c r="AL598">
        <v>0.2</v>
      </c>
      <c r="AM598">
        <v>34643.83</v>
      </c>
      <c r="AN598">
        <v>362.2</v>
      </c>
      <c r="AO598">
        <v>417.88</v>
      </c>
      <c r="AP598">
        <v>151356.14000000001</v>
      </c>
      <c r="AQ598">
        <v>7819040.2999999998</v>
      </c>
      <c r="AR598" t="s">
        <v>61</v>
      </c>
      <c r="AS598" t="s">
        <v>61</v>
      </c>
      <c r="AT598" t="s">
        <v>62</v>
      </c>
      <c r="AU598" t="s">
        <v>63</v>
      </c>
    </row>
    <row r="599" spans="1:47" x14ac:dyDescent="0.25">
      <c r="A599" t="s">
        <v>1241</v>
      </c>
      <c r="B599">
        <v>2023</v>
      </c>
      <c r="C599">
        <v>7</v>
      </c>
      <c r="D599" t="s">
        <v>89</v>
      </c>
      <c r="E599" s="1">
        <v>45113</v>
      </c>
      <c r="F599" s="1">
        <v>45140</v>
      </c>
      <c r="G599">
        <v>27</v>
      </c>
      <c r="H599">
        <v>4.7</v>
      </c>
      <c r="I599" t="s">
        <v>65</v>
      </c>
      <c r="J599" t="s">
        <v>112</v>
      </c>
      <c r="K599" t="s">
        <v>340</v>
      </c>
      <c r="L599">
        <v>7208.39</v>
      </c>
      <c r="M599" t="s">
        <v>68</v>
      </c>
      <c r="N599" t="s">
        <v>168</v>
      </c>
      <c r="O599" t="s">
        <v>54</v>
      </c>
      <c r="P599" t="s">
        <v>92</v>
      </c>
      <c r="Q599" t="s">
        <v>159</v>
      </c>
      <c r="R599" t="s">
        <v>912</v>
      </c>
      <c r="S599" t="s">
        <v>73</v>
      </c>
      <c r="T599" t="s">
        <v>95</v>
      </c>
      <c r="U599" t="s">
        <v>228</v>
      </c>
      <c r="V599">
        <v>14646</v>
      </c>
      <c r="W599">
        <v>8654</v>
      </c>
      <c r="X599">
        <v>20.7</v>
      </c>
      <c r="Y599">
        <v>14.5</v>
      </c>
      <c r="Z599">
        <v>11339.98</v>
      </c>
      <c r="AB599">
        <v>37.409999999999997</v>
      </c>
      <c r="AC599">
        <v>424228.65</v>
      </c>
      <c r="AD599">
        <v>8120559.6799999997</v>
      </c>
      <c r="AE599">
        <v>287.14</v>
      </c>
      <c r="AF599">
        <v>2331737506.52</v>
      </c>
      <c r="AG599">
        <v>187944.82</v>
      </c>
      <c r="AI599">
        <v>0</v>
      </c>
      <c r="AJ599">
        <v>3.14</v>
      </c>
      <c r="AK599">
        <v>0</v>
      </c>
      <c r="AL599">
        <v>9.1999999999999998E-2</v>
      </c>
      <c r="AM599">
        <v>7470.91</v>
      </c>
      <c r="AN599">
        <v>912.2</v>
      </c>
      <c r="AO599">
        <v>663.17</v>
      </c>
      <c r="AP599">
        <v>604943.67000000004</v>
      </c>
      <c r="AQ599">
        <v>1224588.05</v>
      </c>
      <c r="AR599" t="s">
        <v>61</v>
      </c>
      <c r="AS599" t="s">
        <v>61</v>
      </c>
      <c r="AT599" t="s">
        <v>62</v>
      </c>
      <c r="AU599" t="s">
        <v>63</v>
      </c>
    </row>
    <row r="600" spans="1:47" x14ac:dyDescent="0.25">
      <c r="A600" t="s">
        <v>1242</v>
      </c>
      <c r="B600">
        <v>2021</v>
      </c>
      <c r="C600">
        <v>3</v>
      </c>
      <c r="D600" t="s">
        <v>48</v>
      </c>
      <c r="E600" s="1">
        <v>44267</v>
      </c>
      <c r="F600" s="1">
        <v>44274</v>
      </c>
      <c r="G600">
        <v>7</v>
      </c>
      <c r="H600">
        <v>19.7</v>
      </c>
      <c r="I600" t="s">
        <v>49</v>
      </c>
      <c r="J600" t="s">
        <v>50</v>
      </c>
      <c r="K600" t="s">
        <v>139</v>
      </c>
      <c r="L600">
        <v>2710.1210999999998</v>
      </c>
      <c r="M600" t="s">
        <v>98</v>
      </c>
      <c r="N600" t="s">
        <v>81</v>
      </c>
      <c r="O600" t="s">
        <v>91</v>
      </c>
      <c r="P600" t="s">
        <v>201</v>
      </c>
      <c r="Q600" t="s">
        <v>128</v>
      </c>
      <c r="R600" t="s">
        <v>1243</v>
      </c>
      <c r="S600" t="s">
        <v>142</v>
      </c>
      <c r="T600" t="s">
        <v>59</v>
      </c>
      <c r="U600" t="s">
        <v>213</v>
      </c>
      <c r="V600">
        <v>66875</v>
      </c>
      <c r="W600">
        <v>37263</v>
      </c>
      <c r="X600">
        <v>8.4</v>
      </c>
      <c r="Y600">
        <v>13</v>
      </c>
      <c r="Z600">
        <v>53581.47</v>
      </c>
      <c r="AB600">
        <v>31.95</v>
      </c>
      <c r="AC600">
        <v>1711927.97</v>
      </c>
      <c r="AD600">
        <v>49173322.460000001</v>
      </c>
      <c r="AE600">
        <v>165.18</v>
      </c>
      <c r="AF600">
        <v>8122449403.9399996</v>
      </c>
      <c r="AG600">
        <v>88267.75</v>
      </c>
      <c r="AH600">
        <v>0</v>
      </c>
      <c r="AI600">
        <v>0</v>
      </c>
      <c r="AJ600">
        <v>8.6300000000000008</v>
      </c>
      <c r="AK600">
        <v>4243657.7300000004</v>
      </c>
      <c r="AL600">
        <v>8.2000000000000003E-2</v>
      </c>
      <c r="AM600">
        <v>40322.120000000003</v>
      </c>
      <c r="AN600">
        <v>320.2</v>
      </c>
      <c r="AO600">
        <v>438.66</v>
      </c>
      <c r="AP600">
        <v>140458.93</v>
      </c>
      <c r="AQ600">
        <v>1980976.77</v>
      </c>
      <c r="AR600" t="s">
        <v>61</v>
      </c>
      <c r="AS600" t="s">
        <v>61</v>
      </c>
      <c r="AT600" t="s">
        <v>62</v>
      </c>
      <c r="AU600" t="s">
        <v>63</v>
      </c>
    </row>
    <row r="601" spans="1:47" x14ac:dyDescent="0.25">
      <c r="A601" t="s">
        <v>1244</v>
      </c>
      <c r="B601">
        <v>2021</v>
      </c>
      <c r="C601">
        <v>1</v>
      </c>
      <c r="D601" t="s">
        <v>48</v>
      </c>
      <c r="E601" s="1">
        <v>44212</v>
      </c>
      <c r="F601" s="1">
        <v>44233</v>
      </c>
      <c r="G601">
        <v>21</v>
      </c>
      <c r="H601">
        <v>18.7</v>
      </c>
      <c r="I601" t="s">
        <v>49</v>
      </c>
      <c r="J601" t="s">
        <v>66</v>
      </c>
      <c r="K601" t="s">
        <v>248</v>
      </c>
      <c r="L601">
        <v>9999</v>
      </c>
      <c r="M601" t="s">
        <v>52</v>
      </c>
      <c r="N601" t="s">
        <v>81</v>
      </c>
      <c r="O601" t="s">
        <v>200</v>
      </c>
      <c r="P601" t="s">
        <v>71</v>
      </c>
      <c r="Q601" t="s">
        <v>184</v>
      </c>
      <c r="R601" t="s">
        <v>757</v>
      </c>
      <c r="S601" t="s">
        <v>156</v>
      </c>
      <c r="T601" t="s">
        <v>59</v>
      </c>
      <c r="U601" t="s">
        <v>132</v>
      </c>
      <c r="V601">
        <v>11290</v>
      </c>
      <c r="W601">
        <v>8348</v>
      </c>
      <c r="X601">
        <v>24.3</v>
      </c>
      <c r="Y601">
        <v>14.6</v>
      </c>
      <c r="Z601">
        <v>10389.799999999999</v>
      </c>
      <c r="AA601">
        <v>742</v>
      </c>
      <c r="AB601">
        <v>1319.4</v>
      </c>
      <c r="AC601">
        <v>978994.8</v>
      </c>
      <c r="AD601">
        <v>51585668.689999998</v>
      </c>
      <c r="AE601">
        <v>166.97</v>
      </c>
      <c r="AF601">
        <v>8613259101.1700001</v>
      </c>
      <c r="AG601">
        <v>150247.25</v>
      </c>
      <c r="AH601">
        <v>1.8</v>
      </c>
      <c r="AI601">
        <v>59367.86</v>
      </c>
      <c r="AJ601">
        <v>5.36</v>
      </c>
      <c r="AK601">
        <v>2764991.84</v>
      </c>
      <c r="AL601">
        <v>0.24</v>
      </c>
      <c r="AM601">
        <v>123805.6</v>
      </c>
      <c r="AN601">
        <v>1143.3</v>
      </c>
      <c r="AO601">
        <v>422.17</v>
      </c>
      <c r="AP601">
        <v>482666.96</v>
      </c>
      <c r="AQ601">
        <v>1795082.47</v>
      </c>
      <c r="AR601" t="s">
        <v>61</v>
      </c>
      <c r="AS601" t="s">
        <v>124</v>
      </c>
      <c r="AT601" t="s">
        <v>62</v>
      </c>
      <c r="AU601" t="s">
        <v>63</v>
      </c>
    </row>
    <row r="602" spans="1:47" x14ac:dyDescent="0.25">
      <c r="A602" t="s">
        <v>1245</v>
      </c>
      <c r="B602">
        <v>2024</v>
      </c>
      <c r="C602">
        <v>4</v>
      </c>
      <c r="D602" t="s">
        <v>77</v>
      </c>
      <c r="E602" s="1">
        <v>45396</v>
      </c>
      <c r="F602" s="1">
        <v>45418</v>
      </c>
      <c r="G602">
        <v>22</v>
      </c>
      <c r="H602">
        <v>8.9</v>
      </c>
      <c r="I602" t="s">
        <v>49</v>
      </c>
      <c r="J602" t="s">
        <v>239</v>
      </c>
      <c r="K602" t="s">
        <v>265</v>
      </c>
      <c r="L602">
        <v>3102.1</v>
      </c>
      <c r="M602" t="s">
        <v>98</v>
      </c>
      <c r="N602" t="s">
        <v>106</v>
      </c>
      <c r="O602" t="s">
        <v>99</v>
      </c>
      <c r="P602" t="s">
        <v>164</v>
      </c>
      <c r="Q602" t="s">
        <v>128</v>
      </c>
      <c r="R602" t="s">
        <v>1246</v>
      </c>
      <c r="S602" t="s">
        <v>161</v>
      </c>
      <c r="T602" t="s">
        <v>148</v>
      </c>
      <c r="U602" t="s">
        <v>181</v>
      </c>
      <c r="V602">
        <v>34861</v>
      </c>
      <c r="W602">
        <v>21720</v>
      </c>
      <c r="X602">
        <v>15.8</v>
      </c>
      <c r="Y602">
        <v>13.3</v>
      </c>
      <c r="Z602">
        <v>30320.52</v>
      </c>
      <c r="AB602">
        <v>23.18</v>
      </c>
      <c r="AC602">
        <v>702829.65</v>
      </c>
      <c r="AD602">
        <v>9976360.6999999993</v>
      </c>
      <c r="AE602">
        <v>277.20999999999998</v>
      </c>
      <c r="AF602">
        <v>2765546949.6500001</v>
      </c>
      <c r="AG602">
        <v>201551.44</v>
      </c>
      <c r="AH602">
        <v>3.8</v>
      </c>
      <c r="AI602">
        <v>132503.35999999999</v>
      </c>
      <c r="AJ602">
        <v>17.39</v>
      </c>
      <c r="AK602">
        <v>1734889.13</v>
      </c>
      <c r="AL602">
        <v>0.33100000000000002</v>
      </c>
      <c r="AM602">
        <v>33021.75</v>
      </c>
      <c r="AN602">
        <v>1006.2</v>
      </c>
      <c r="AO602">
        <v>385.68</v>
      </c>
      <c r="AP602">
        <v>388071.22</v>
      </c>
      <c r="AQ602">
        <v>1457977.42</v>
      </c>
      <c r="AR602" t="s">
        <v>61</v>
      </c>
      <c r="AS602" t="s">
        <v>61</v>
      </c>
      <c r="AT602" t="s">
        <v>62</v>
      </c>
      <c r="AU602" t="s">
        <v>63</v>
      </c>
    </row>
    <row r="603" spans="1:47" x14ac:dyDescent="0.25">
      <c r="A603" t="s">
        <v>1247</v>
      </c>
      <c r="B603">
        <v>2025</v>
      </c>
      <c r="C603">
        <v>10</v>
      </c>
      <c r="D603" t="s">
        <v>119</v>
      </c>
      <c r="E603" s="1">
        <v>45945</v>
      </c>
      <c r="F603" s="1">
        <v>45960</v>
      </c>
      <c r="G603">
        <v>15</v>
      </c>
      <c r="I603" t="s">
        <v>49</v>
      </c>
      <c r="J603" t="s">
        <v>50</v>
      </c>
      <c r="K603" t="s">
        <v>51</v>
      </c>
      <c r="L603">
        <v>2709</v>
      </c>
      <c r="M603" t="s">
        <v>52</v>
      </c>
      <c r="N603" t="s">
        <v>106</v>
      </c>
      <c r="O603" t="s">
        <v>107</v>
      </c>
      <c r="P603" t="s">
        <v>204</v>
      </c>
      <c r="Q603" t="s">
        <v>56</v>
      </c>
      <c r="R603" t="s">
        <v>1248</v>
      </c>
      <c r="S603" t="s">
        <v>58</v>
      </c>
      <c r="T603" t="s">
        <v>95</v>
      </c>
      <c r="U603" t="s">
        <v>213</v>
      </c>
      <c r="V603">
        <v>202772</v>
      </c>
      <c r="W603">
        <v>134768</v>
      </c>
      <c r="X603">
        <v>13.3</v>
      </c>
      <c r="Y603">
        <v>15.6</v>
      </c>
      <c r="Z603">
        <v>181673.71</v>
      </c>
      <c r="AB603">
        <v>21.56</v>
      </c>
      <c r="AC603">
        <v>3916885.19</v>
      </c>
      <c r="AD603">
        <v>9265359.2100000009</v>
      </c>
      <c r="AE603">
        <v>277.52999999999997</v>
      </c>
      <c r="AF603">
        <v>2571415141.5500002</v>
      </c>
      <c r="AG603">
        <v>136589.29999999999</v>
      </c>
      <c r="AH603">
        <v>0</v>
      </c>
      <c r="AI603">
        <v>0</v>
      </c>
      <c r="AJ603">
        <v>16.13</v>
      </c>
      <c r="AK603">
        <v>1494502.44</v>
      </c>
      <c r="AL603">
        <v>0.17399999999999999</v>
      </c>
      <c r="AM603">
        <v>16121.73</v>
      </c>
      <c r="AN603">
        <v>695.9</v>
      </c>
      <c r="AO603">
        <v>430</v>
      </c>
      <c r="AP603">
        <v>299237</v>
      </c>
      <c r="AQ603">
        <v>4368833.22</v>
      </c>
      <c r="AR603" t="s">
        <v>61</v>
      </c>
      <c r="AS603" t="s">
        <v>61</v>
      </c>
      <c r="AT603" t="s">
        <v>62</v>
      </c>
      <c r="AU603" t="s">
        <v>63</v>
      </c>
    </row>
    <row r="604" spans="1:47" x14ac:dyDescent="0.25">
      <c r="A604" t="s">
        <v>1249</v>
      </c>
      <c r="B604">
        <v>2025</v>
      </c>
      <c r="C604">
        <v>7</v>
      </c>
      <c r="D604" t="s">
        <v>89</v>
      </c>
      <c r="E604" s="1">
        <v>45868</v>
      </c>
      <c r="F604" s="1">
        <v>45883</v>
      </c>
      <c r="G604">
        <v>15</v>
      </c>
      <c r="H604">
        <v>14.9</v>
      </c>
      <c r="I604" t="s">
        <v>49</v>
      </c>
      <c r="J604" t="s">
        <v>134</v>
      </c>
      <c r="K604" t="s">
        <v>135</v>
      </c>
      <c r="L604">
        <v>9999.0098999999991</v>
      </c>
      <c r="M604" t="s">
        <v>52</v>
      </c>
      <c r="N604" t="s">
        <v>168</v>
      </c>
      <c r="O604" t="s">
        <v>91</v>
      </c>
      <c r="P604" t="s">
        <v>71</v>
      </c>
      <c r="Q604" t="s">
        <v>56</v>
      </c>
      <c r="R604" t="s">
        <v>438</v>
      </c>
      <c r="S604" t="s">
        <v>137</v>
      </c>
      <c r="T604" t="s">
        <v>86</v>
      </c>
      <c r="U604" t="s">
        <v>259</v>
      </c>
      <c r="V604">
        <v>4119</v>
      </c>
      <c r="W604">
        <v>3053</v>
      </c>
      <c r="X604">
        <v>19.7</v>
      </c>
      <c r="Y604">
        <v>12.2</v>
      </c>
      <c r="Z604">
        <v>3700.95</v>
      </c>
      <c r="AB604">
        <v>34.299999999999997</v>
      </c>
      <c r="AC604">
        <v>126942.58</v>
      </c>
      <c r="AD604">
        <v>2975156.7</v>
      </c>
      <c r="AE604">
        <v>282.89999999999998</v>
      </c>
      <c r="AF604">
        <v>841671830.42999995</v>
      </c>
      <c r="AG604">
        <v>188619.19</v>
      </c>
      <c r="AH604">
        <v>0</v>
      </c>
      <c r="AI604">
        <v>0</v>
      </c>
      <c r="AJ604">
        <v>14.9</v>
      </c>
      <c r="AK604">
        <v>443298.35</v>
      </c>
      <c r="AL604">
        <v>0.188</v>
      </c>
      <c r="AM604">
        <v>5593.29</v>
      </c>
      <c r="AN604">
        <v>436.8</v>
      </c>
      <c r="AO604">
        <v>604.54999999999995</v>
      </c>
      <c r="AP604">
        <v>264067.44</v>
      </c>
      <c r="AQ604">
        <v>585222.5</v>
      </c>
      <c r="AR604" t="s">
        <v>61</v>
      </c>
      <c r="AS604" t="s">
        <v>61</v>
      </c>
      <c r="AT604" t="s">
        <v>62</v>
      </c>
      <c r="AU604" t="s">
        <v>63</v>
      </c>
    </row>
    <row r="605" spans="1:47" x14ac:dyDescent="0.25">
      <c r="A605" t="s">
        <v>1250</v>
      </c>
      <c r="B605">
        <v>2022</v>
      </c>
      <c r="C605">
        <v>1</v>
      </c>
      <c r="D605" t="s">
        <v>48</v>
      </c>
      <c r="E605" s="1">
        <v>44564</v>
      </c>
      <c r="F605" s="1">
        <v>44593</v>
      </c>
      <c r="G605">
        <v>29</v>
      </c>
      <c r="H605">
        <v>9.1999999999999993</v>
      </c>
      <c r="I605" t="s">
        <v>49</v>
      </c>
      <c r="J605" t="s">
        <v>78</v>
      </c>
      <c r="K605" t="s">
        <v>79</v>
      </c>
      <c r="L605">
        <v>1005.9</v>
      </c>
      <c r="M605" t="s">
        <v>68</v>
      </c>
      <c r="N605" t="s">
        <v>168</v>
      </c>
      <c r="O605" t="s">
        <v>200</v>
      </c>
      <c r="P605" t="s">
        <v>204</v>
      </c>
      <c r="Q605" t="s">
        <v>70</v>
      </c>
      <c r="R605" t="s">
        <v>1251</v>
      </c>
      <c r="S605" t="s">
        <v>85</v>
      </c>
      <c r="T605" t="s">
        <v>131</v>
      </c>
      <c r="U605" t="s">
        <v>96</v>
      </c>
      <c r="V605">
        <v>60434</v>
      </c>
      <c r="W605">
        <v>41231</v>
      </c>
      <c r="X605">
        <v>19.5</v>
      </c>
      <c r="Y605">
        <v>16</v>
      </c>
      <c r="Z605">
        <v>51035.65</v>
      </c>
      <c r="AB605">
        <v>34.39</v>
      </c>
      <c r="AC605">
        <v>1755116</v>
      </c>
      <c r="AD605">
        <v>24424131.02</v>
      </c>
      <c r="AE605">
        <v>214.94</v>
      </c>
      <c r="AF605">
        <v>5249722721.4399996</v>
      </c>
      <c r="AG605">
        <v>201035.42</v>
      </c>
      <c r="AH605">
        <v>0.6</v>
      </c>
      <c r="AI605">
        <v>12506.41</v>
      </c>
      <c r="AJ605">
        <v>22.39</v>
      </c>
      <c r="AK605">
        <v>5468562.9400000004</v>
      </c>
      <c r="AL605">
        <v>9.9000000000000005E-2</v>
      </c>
      <c r="AM605">
        <v>24179.89</v>
      </c>
      <c r="AN605">
        <v>572.9</v>
      </c>
      <c r="AO605">
        <v>355.98</v>
      </c>
      <c r="AP605">
        <v>203940.94</v>
      </c>
      <c r="AQ605">
        <v>2196778.66</v>
      </c>
      <c r="AR605" t="s">
        <v>61</v>
      </c>
      <c r="AS605" t="s">
        <v>124</v>
      </c>
      <c r="AT605" t="s">
        <v>293</v>
      </c>
      <c r="AU605" t="s">
        <v>63</v>
      </c>
    </row>
    <row r="606" spans="1:47" x14ac:dyDescent="0.25">
      <c r="A606" t="s">
        <v>1252</v>
      </c>
      <c r="B606">
        <v>2024</v>
      </c>
      <c r="C606">
        <v>2</v>
      </c>
      <c r="D606" t="s">
        <v>48</v>
      </c>
      <c r="E606" s="1">
        <v>45333</v>
      </c>
      <c r="F606" s="1">
        <v>45356</v>
      </c>
      <c r="G606">
        <v>23</v>
      </c>
      <c r="H606">
        <v>11.1</v>
      </c>
      <c r="I606" t="s">
        <v>49</v>
      </c>
      <c r="J606" t="s">
        <v>78</v>
      </c>
      <c r="K606" t="s">
        <v>158</v>
      </c>
      <c r="L606">
        <v>1006.3</v>
      </c>
      <c r="M606" t="s">
        <v>90</v>
      </c>
      <c r="N606" t="s">
        <v>81</v>
      </c>
      <c r="O606" t="s">
        <v>99</v>
      </c>
      <c r="P606" t="s">
        <v>230</v>
      </c>
      <c r="Q606" t="s">
        <v>184</v>
      </c>
      <c r="R606" t="s">
        <v>1253</v>
      </c>
      <c r="S606" t="s">
        <v>161</v>
      </c>
      <c r="T606" t="s">
        <v>74</v>
      </c>
      <c r="U606" t="s">
        <v>228</v>
      </c>
      <c r="V606">
        <v>41393</v>
      </c>
      <c r="W606">
        <v>27659</v>
      </c>
      <c r="X606">
        <v>9.8000000000000007</v>
      </c>
      <c r="Y606">
        <v>10.3</v>
      </c>
      <c r="Z606">
        <v>32800.379999999997</v>
      </c>
      <c r="AB606">
        <v>20.079999999999998</v>
      </c>
      <c r="AC606">
        <v>658631.63</v>
      </c>
      <c r="AD606">
        <v>31381107.559999999</v>
      </c>
      <c r="AE606">
        <v>281.11</v>
      </c>
      <c r="AF606">
        <v>8821543146.1900005</v>
      </c>
      <c r="AG606">
        <v>216861.8</v>
      </c>
      <c r="AI606">
        <v>0</v>
      </c>
      <c r="AJ606">
        <v>16.149999999999999</v>
      </c>
      <c r="AK606">
        <v>5068048.87</v>
      </c>
      <c r="AL606">
        <v>0.34200000000000003</v>
      </c>
      <c r="AM606">
        <v>107323.39</v>
      </c>
      <c r="AN606">
        <v>873</v>
      </c>
      <c r="AO606">
        <v>695.21</v>
      </c>
      <c r="AP606">
        <v>606918.32999999996</v>
      </c>
      <c r="AQ606">
        <v>1589735.15</v>
      </c>
      <c r="AR606" t="s">
        <v>61</v>
      </c>
      <c r="AS606" t="s">
        <v>124</v>
      </c>
      <c r="AT606" t="s">
        <v>62</v>
      </c>
      <c r="AU606" t="s">
        <v>63</v>
      </c>
    </row>
    <row r="607" spans="1:47" x14ac:dyDescent="0.25">
      <c r="A607" t="s">
        <v>1254</v>
      </c>
      <c r="B607">
        <v>2023</v>
      </c>
      <c r="C607">
        <v>4</v>
      </c>
      <c r="D607" t="s">
        <v>77</v>
      </c>
      <c r="E607" s="1">
        <v>45021</v>
      </c>
      <c r="F607" s="1">
        <v>45038</v>
      </c>
      <c r="G607">
        <v>17</v>
      </c>
      <c r="H607">
        <v>14.9</v>
      </c>
      <c r="I607" t="s">
        <v>49</v>
      </c>
      <c r="J607" t="s">
        <v>50</v>
      </c>
      <c r="K607" t="s">
        <v>423</v>
      </c>
      <c r="L607">
        <v>2710.1941000000002</v>
      </c>
      <c r="M607" t="s">
        <v>80</v>
      </c>
      <c r="N607" t="s">
        <v>69</v>
      </c>
      <c r="O607" t="s">
        <v>54</v>
      </c>
      <c r="P607" t="s">
        <v>174</v>
      </c>
      <c r="Q607" t="s">
        <v>92</v>
      </c>
      <c r="R607" t="s">
        <v>972</v>
      </c>
      <c r="S607" t="s">
        <v>142</v>
      </c>
      <c r="T607" t="s">
        <v>74</v>
      </c>
      <c r="U607" t="s">
        <v>96</v>
      </c>
      <c r="V607">
        <v>49178</v>
      </c>
      <c r="W607">
        <v>34975</v>
      </c>
      <c r="X607">
        <v>23.4</v>
      </c>
      <c r="Y607">
        <v>11.2</v>
      </c>
      <c r="Z607">
        <v>41662.22</v>
      </c>
      <c r="AB607">
        <v>18.14</v>
      </c>
      <c r="AC607">
        <v>755752.67</v>
      </c>
      <c r="AD607">
        <v>33516839.370000001</v>
      </c>
      <c r="AE607">
        <v>283.32</v>
      </c>
      <c r="AF607">
        <v>9495990930.3099995</v>
      </c>
      <c r="AG607">
        <v>51411.32</v>
      </c>
      <c r="AH607">
        <v>1</v>
      </c>
      <c r="AI607">
        <v>30923.93</v>
      </c>
      <c r="AJ607">
        <v>0.13</v>
      </c>
      <c r="AK607">
        <v>43571.89</v>
      </c>
      <c r="AL607">
        <v>0.17799999999999999</v>
      </c>
      <c r="AM607">
        <v>59659.97</v>
      </c>
      <c r="AN607">
        <v>874.3</v>
      </c>
      <c r="AO607">
        <v>419.83</v>
      </c>
      <c r="AP607">
        <v>367057.37</v>
      </c>
      <c r="AQ607">
        <v>1264805.26</v>
      </c>
      <c r="AR607" t="s">
        <v>61</v>
      </c>
      <c r="AS607" t="s">
        <v>61</v>
      </c>
      <c r="AT607" t="s">
        <v>62</v>
      </c>
      <c r="AU607" t="s">
        <v>63</v>
      </c>
    </row>
    <row r="608" spans="1:47" x14ac:dyDescent="0.25">
      <c r="A608" t="s">
        <v>1255</v>
      </c>
      <c r="B608">
        <v>2024</v>
      </c>
      <c r="C608">
        <v>11</v>
      </c>
      <c r="D608" t="s">
        <v>119</v>
      </c>
      <c r="E608" s="1">
        <v>45605</v>
      </c>
      <c r="F608" s="1">
        <v>45616</v>
      </c>
      <c r="G608">
        <v>11</v>
      </c>
      <c r="H608">
        <v>19.7</v>
      </c>
      <c r="I608" t="s">
        <v>49</v>
      </c>
      <c r="J608" t="s">
        <v>50</v>
      </c>
      <c r="K608" t="s">
        <v>145</v>
      </c>
      <c r="L608">
        <v>2710.19</v>
      </c>
      <c r="M608" t="s">
        <v>52</v>
      </c>
      <c r="N608" t="s">
        <v>69</v>
      </c>
      <c r="O608" t="s">
        <v>54</v>
      </c>
      <c r="P608" t="s">
        <v>159</v>
      </c>
      <c r="Q608" t="s">
        <v>184</v>
      </c>
      <c r="R608" t="s">
        <v>263</v>
      </c>
      <c r="S608" t="s">
        <v>123</v>
      </c>
      <c r="T608" t="s">
        <v>95</v>
      </c>
      <c r="U608" t="s">
        <v>110</v>
      </c>
      <c r="V608">
        <v>37991</v>
      </c>
      <c r="W608">
        <v>23671</v>
      </c>
      <c r="X608">
        <v>14.6</v>
      </c>
      <c r="Y608">
        <v>15.3</v>
      </c>
      <c r="Z608">
        <v>32872.699999999997</v>
      </c>
      <c r="AB608">
        <v>35.67</v>
      </c>
      <c r="AC608">
        <v>1172569.21</v>
      </c>
      <c r="AD608">
        <v>17653626.079999998</v>
      </c>
      <c r="AE608">
        <v>275.10000000000002</v>
      </c>
      <c r="AF608">
        <v>4856512534.6099997</v>
      </c>
      <c r="AG608">
        <v>155788.34</v>
      </c>
      <c r="AH608">
        <v>2.6</v>
      </c>
      <c r="AI608">
        <v>59747.43</v>
      </c>
      <c r="AJ608">
        <v>1.37</v>
      </c>
      <c r="AK608">
        <v>241854.68</v>
      </c>
      <c r="AL608">
        <v>0.252</v>
      </c>
      <c r="AM608">
        <v>44487.14</v>
      </c>
      <c r="AN608">
        <v>518.70000000000005</v>
      </c>
      <c r="AO608">
        <v>423.62</v>
      </c>
      <c r="AP608">
        <v>219731.69</v>
      </c>
      <c r="AQ608">
        <v>1652323.81</v>
      </c>
      <c r="AR608" t="s">
        <v>124</v>
      </c>
      <c r="AS608" t="s">
        <v>61</v>
      </c>
      <c r="AT608" t="s">
        <v>62</v>
      </c>
      <c r="AU608" t="s">
        <v>63</v>
      </c>
    </row>
    <row r="609" spans="1:47" x14ac:dyDescent="0.25">
      <c r="A609" t="s">
        <v>1256</v>
      </c>
      <c r="B609">
        <v>2022</v>
      </c>
      <c r="C609">
        <v>5</v>
      </c>
      <c r="D609" t="s">
        <v>77</v>
      </c>
      <c r="E609" s="1">
        <v>44705</v>
      </c>
      <c r="F609" s="1">
        <v>44722</v>
      </c>
      <c r="G609">
        <v>17</v>
      </c>
      <c r="H609">
        <v>17.600000000000001</v>
      </c>
      <c r="I609" t="s">
        <v>65</v>
      </c>
      <c r="J609" t="s">
        <v>66</v>
      </c>
      <c r="K609" t="s">
        <v>67</v>
      </c>
      <c r="L609">
        <v>8479.8989999999994</v>
      </c>
      <c r="M609" t="s">
        <v>52</v>
      </c>
      <c r="N609" t="s">
        <v>69</v>
      </c>
      <c r="O609" t="s">
        <v>200</v>
      </c>
      <c r="P609" t="s">
        <v>128</v>
      </c>
      <c r="Q609" t="s">
        <v>230</v>
      </c>
      <c r="R609" t="s">
        <v>1257</v>
      </c>
      <c r="S609" t="s">
        <v>73</v>
      </c>
      <c r="T609" t="s">
        <v>95</v>
      </c>
      <c r="U609" t="s">
        <v>103</v>
      </c>
      <c r="V609">
        <v>6285</v>
      </c>
      <c r="W609">
        <v>4311</v>
      </c>
      <c r="X609">
        <v>18.2</v>
      </c>
      <c r="Y609">
        <v>12.2</v>
      </c>
      <c r="Z609">
        <v>5847.04</v>
      </c>
      <c r="AB609">
        <v>35.659999999999997</v>
      </c>
      <c r="AC609">
        <v>208505.45</v>
      </c>
      <c r="AD609">
        <v>2197551.5099999998</v>
      </c>
      <c r="AE609">
        <v>218.12</v>
      </c>
      <c r="AF609">
        <v>479329935.36000001</v>
      </c>
      <c r="AG609">
        <v>183943.13</v>
      </c>
      <c r="AH609">
        <v>0</v>
      </c>
      <c r="AI609">
        <v>0</v>
      </c>
      <c r="AJ609">
        <v>1.04</v>
      </c>
      <c r="AK609">
        <v>0</v>
      </c>
      <c r="AL609">
        <v>5.7000000000000002E-2</v>
      </c>
      <c r="AM609">
        <v>1252.5999999999999</v>
      </c>
      <c r="AN609">
        <v>356.2</v>
      </c>
      <c r="AO609">
        <v>573.35</v>
      </c>
      <c r="AP609">
        <v>204227.27</v>
      </c>
      <c r="AQ609">
        <v>597928.44999999995</v>
      </c>
      <c r="AR609" t="s">
        <v>61</v>
      </c>
      <c r="AS609" t="s">
        <v>61</v>
      </c>
      <c r="AT609" t="s">
        <v>62</v>
      </c>
      <c r="AU609" t="s">
        <v>63</v>
      </c>
    </row>
    <row r="610" spans="1:47" x14ac:dyDescent="0.25">
      <c r="A610" t="s">
        <v>1258</v>
      </c>
      <c r="B610">
        <v>2020</v>
      </c>
      <c r="C610">
        <v>10</v>
      </c>
      <c r="D610" t="s">
        <v>119</v>
      </c>
      <c r="E610" s="1">
        <v>44114</v>
      </c>
      <c r="F610" s="1">
        <v>44129</v>
      </c>
      <c r="G610">
        <v>15</v>
      </c>
      <c r="H610">
        <v>9.6999999999999993</v>
      </c>
      <c r="I610" t="s">
        <v>49</v>
      </c>
      <c r="J610" t="s">
        <v>112</v>
      </c>
      <c r="K610" t="s">
        <v>126</v>
      </c>
      <c r="L610">
        <v>2701.12</v>
      </c>
      <c r="M610" t="s">
        <v>114</v>
      </c>
      <c r="N610" t="s">
        <v>81</v>
      </c>
      <c r="O610" t="s">
        <v>54</v>
      </c>
      <c r="P610" t="s">
        <v>159</v>
      </c>
      <c r="Q610" t="s">
        <v>226</v>
      </c>
      <c r="R610" t="s">
        <v>1259</v>
      </c>
      <c r="S610" t="s">
        <v>130</v>
      </c>
      <c r="T610" t="s">
        <v>131</v>
      </c>
      <c r="U610" t="s">
        <v>103</v>
      </c>
      <c r="V610">
        <v>83770</v>
      </c>
      <c r="W610">
        <v>46568</v>
      </c>
      <c r="X610">
        <v>6.1</v>
      </c>
      <c r="Y610">
        <v>13.6</v>
      </c>
      <c r="Z610">
        <v>77520.47</v>
      </c>
      <c r="AB610">
        <v>17.829999999999998</v>
      </c>
      <c r="AC610">
        <v>1382189.98</v>
      </c>
      <c r="AD610">
        <v>17336677.91</v>
      </c>
      <c r="AE610">
        <v>158</v>
      </c>
      <c r="AF610">
        <v>2739195109.7800002</v>
      </c>
      <c r="AG610">
        <v>54600.94</v>
      </c>
      <c r="AH610">
        <v>0</v>
      </c>
      <c r="AI610">
        <v>0</v>
      </c>
      <c r="AJ610">
        <v>6.95</v>
      </c>
      <c r="AK610">
        <v>1204899.1100000001</v>
      </c>
      <c r="AL610">
        <v>0.311</v>
      </c>
      <c r="AM610">
        <v>53917.07</v>
      </c>
      <c r="AN610">
        <v>593.5</v>
      </c>
      <c r="AO610">
        <v>562.76</v>
      </c>
      <c r="AP610">
        <v>333998.06</v>
      </c>
      <c r="AQ610">
        <v>1824706.05</v>
      </c>
      <c r="AR610" t="s">
        <v>61</v>
      </c>
      <c r="AS610" t="s">
        <v>61</v>
      </c>
      <c r="AT610" t="s">
        <v>62</v>
      </c>
      <c r="AU610" t="s">
        <v>63</v>
      </c>
    </row>
    <row r="611" spans="1:47" x14ac:dyDescent="0.25">
      <c r="A611" t="s">
        <v>1260</v>
      </c>
      <c r="B611">
        <v>2022</v>
      </c>
      <c r="C611">
        <v>3</v>
      </c>
      <c r="D611" t="s">
        <v>48</v>
      </c>
      <c r="E611" s="1">
        <v>44644</v>
      </c>
      <c r="F611" s="1">
        <v>44662</v>
      </c>
      <c r="G611">
        <v>18</v>
      </c>
      <c r="H611">
        <v>7.1</v>
      </c>
      <c r="I611" t="s">
        <v>65</v>
      </c>
      <c r="J611" t="s">
        <v>112</v>
      </c>
      <c r="K611" t="s">
        <v>199</v>
      </c>
      <c r="L611">
        <v>7204.49</v>
      </c>
      <c r="M611" t="s">
        <v>52</v>
      </c>
      <c r="N611" t="s">
        <v>81</v>
      </c>
      <c r="O611" t="s">
        <v>91</v>
      </c>
      <c r="P611" t="s">
        <v>92</v>
      </c>
      <c r="Q611" t="s">
        <v>146</v>
      </c>
      <c r="R611" t="s">
        <v>436</v>
      </c>
      <c r="S611" t="s">
        <v>161</v>
      </c>
      <c r="T611" t="s">
        <v>148</v>
      </c>
      <c r="U611" t="s">
        <v>103</v>
      </c>
      <c r="V611">
        <v>18112</v>
      </c>
      <c r="W611">
        <v>9972</v>
      </c>
      <c r="X611">
        <v>6.5</v>
      </c>
      <c r="Y611">
        <v>14.1</v>
      </c>
      <c r="Z611">
        <v>16837.009999999998</v>
      </c>
      <c r="AB611">
        <v>26.69</v>
      </c>
      <c r="AC611">
        <v>449379.8</v>
      </c>
      <c r="AD611">
        <v>20196835.350000001</v>
      </c>
      <c r="AE611">
        <v>218.35</v>
      </c>
      <c r="AF611">
        <v>4409978998.6700001</v>
      </c>
      <c r="AG611">
        <v>224962.88</v>
      </c>
      <c r="AH611">
        <v>3.8</v>
      </c>
      <c r="AI611">
        <v>114863.02</v>
      </c>
      <c r="AJ611">
        <v>2.72</v>
      </c>
      <c r="AK611">
        <v>0</v>
      </c>
      <c r="AL611">
        <v>0.192</v>
      </c>
      <c r="AM611">
        <v>38777.919999999998</v>
      </c>
      <c r="AN611">
        <v>899.6</v>
      </c>
      <c r="AO611">
        <v>649.69000000000005</v>
      </c>
      <c r="AP611">
        <v>584461.12</v>
      </c>
      <c r="AQ611">
        <v>1412444.74</v>
      </c>
      <c r="AR611" t="s">
        <v>124</v>
      </c>
      <c r="AS611" t="s">
        <v>61</v>
      </c>
      <c r="AT611" t="s">
        <v>62</v>
      </c>
      <c r="AU611" t="s">
        <v>63</v>
      </c>
    </row>
    <row r="612" spans="1:47" x14ac:dyDescent="0.25">
      <c r="A612" t="s">
        <v>1261</v>
      </c>
      <c r="B612">
        <v>2021</v>
      </c>
      <c r="C612">
        <v>8</v>
      </c>
      <c r="D612" t="s">
        <v>89</v>
      </c>
      <c r="E612" s="1">
        <v>44423</v>
      </c>
      <c r="F612" s="1">
        <v>44445</v>
      </c>
      <c r="G612">
        <v>22</v>
      </c>
      <c r="H612">
        <v>14.5</v>
      </c>
      <c r="I612" t="s">
        <v>49</v>
      </c>
      <c r="J612" t="s">
        <v>134</v>
      </c>
      <c r="K612" t="s">
        <v>135</v>
      </c>
      <c r="L612">
        <v>9999.0098999999991</v>
      </c>
      <c r="M612" t="s">
        <v>90</v>
      </c>
      <c r="N612" t="s">
        <v>53</v>
      </c>
      <c r="O612" t="s">
        <v>99</v>
      </c>
      <c r="P612" t="s">
        <v>257</v>
      </c>
      <c r="Q612" t="s">
        <v>128</v>
      </c>
      <c r="R612" t="s">
        <v>122</v>
      </c>
      <c r="S612" t="s">
        <v>137</v>
      </c>
      <c r="T612" t="s">
        <v>148</v>
      </c>
      <c r="U612" t="s">
        <v>60</v>
      </c>
      <c r="V612">
        <v>16727</v>
      </c>
      <c r="W612">
        <v>10914</v>
      </c>
      <c r="X612">
        <v>11.6</v>
      </c>
      <c r="Y612">
        <v>11</v>
      </c>
      <c r="Z612">
        <v>14201.61</v>
      </c>
      <c r="AB612">
        <v>13.78</v>
      </c>
      <c r="AC612">
        <v>195698.19</v>
      </c>
      <c r="AD612">
        <v>4416132.6500000004</v>
      </c>
      <c r="AE612">
        <v>171.61</v>
      </c>
      <c r="AF612">
        <v>757852524.07000005</v>
      </c>
      <c r="AG612">
        <v>82997.820000000007</v>
      </c>
      <c r="AH612">
        <v>0</v>
      </c>
      <c r="AI612">
        <v>0</v>
      </c>
      <c r="AJ612">
        <v>9.68</v>
      </c>
      <c r="AK612">
        <v>427481.64</v>
      </c>
      <c r="AL612">
        <v>0.125</v>
      </c>
      <c r="AM612">
        <v>5520.17</v>
      </c>
      <c r="AN612">
        <v>637.5</v>
      </c>
      <c r="AO612">
        <v>646.72</v>
      </c>
      <c r="AP612">
        <v>412284</v>
      </c>
      <c r="AQ612">
        <v>696500.18</v>
      </c>
      <c r="AR612" t="s">
        <v>61</v>
      </c>
      <c r="AS612" t="s">
        <v>124</v>
      </c>
      <c r="AT612" t="s">
        <v>62</v>
      </c>
      <c r="AU612" t="s">
        <v>63</v>
      </c>
    </row>
    <row r="613" spans="1:47" x14ac:dyDescent="0.25">
      <c r="A613" t="s">
        <v>1262</v>
      </c>
      <c r="B613">
        <v>2025</v>
      </c>
      <c r="C613">
        <v>1</v>
      </c>
      <c r="D613" t="s">
        <v>48</v>
      </c>
      <c r="E613" s="1">
        <v>45671</v>
      </c>
      <c r="F613" s="1">
        <v>45679</v>
      </c>
      <c r="G613">
        <v>8</v>
      </c>
      <c r="H613">
        <v>15.3</v>
      </c>
      <c r="I613" t="s">
        <v>49</v>
      </c>
      <c r="J613" t="s">
        <v>50</v>
      </c>
      <c r="K613" t="s">
        <v>183</v>
      </c>
      <c r="L613">
        <v>2710.19</v>
      </c>
      <c r="M613" t="s">
        <v>68</v>
      </c>
      <c r="N613" t="s">
        <v>106</v>
      </c>
      <c r="O613" t="s">
        <v>99</v>
      </c>
      <c r="P613" t="s">
        <v>150</v>
      </c>
      <c r="Q613" t="s">
        <v>100</v>
      </c>
      <c r="R613" t="s">
        <v>1006</v>
      </c>
      <c r="S613" t="s">
        <v>186</v>
      </c>
      <c r="T613" t="s">
        <v>74</v>
      </c>
      <c r="U613" t="s">
        <v>143</v>
      </c>
      <c r="V613">
        <v>125164</v>
      </c>
      <c r="W613">
        <v>82995</v>
      </c>
      <c r="X613">
        <v>12.8</v>
      </c>
      <c r="Y613">
        <v>10.8</v>
      </c>
      <c r="Z613">
        <v>105402.29</v>
      </c>
      <c r="AB613">
        <v>26.01</v>
      </c>
      <c r="AC613">
        <v>2741513.56</v>
      </c>
      <c r="AD613">
        <v>53821571.340000004</v>
      </c>
      <c r="AE613">
        <v>280.88</v>
      </c>
      <c r="AF613">
        <v>15117402957.98</v>
      </c>
      <c r="AG613">
        <v>149112.07</v>
      </c>
      <c r="AH613">
        <v>0</v>
      </c>
      <c r="AI613">
        <v>0</v>
      </c>
      <c r="AJ613">
        <v>2.74</v>
      </c>
      <c r="AK613">
        <v>1474711.05</v>
      </c>
      <c r="AL613">
        <v>0.27500000000000002</v>
      </c>
      <c r="AM613">
        <v>148009.32</v>
      </c>
      <c r="AN613">
        <v>141.30000000000001</v>
      </c>
      <c r="AO613">
        <v>740.43</v>
      </c>
      <c r="AP613">
        <v>104622.76</v>
      </c>
      <c r="AQ613">
        <v>3143257.71</v>
      </c>
      <c r="AR613" t="s">
        <v>61</v>
      </c>
      <c r="AS613" t="s">
        <v>61</v>
      </c>
      <c r="AT613" t="s">
        <v>62</v>
      </c>
      <c r="AU613" t="s">
        <v>63</v>
      </c>
    </row>
    <row r="614" spans="1:47" x14ac:dyDescent="0.25">
      <c r="A614" t="s">
        <v>1263</v>
      </c>
      <c r="B614">
        <v>2020</v>
      </c>
      <c r="C614">
        <v>3</v>
      </c>
      <c r="D614" t="s">
        <v>48</v>
      </c>
      <c r="E614" s="1">
        <v>43897</v>
      </c>
      <c r="F614" s="1">
        <v>43918</v>
      </c>
      <c r="G614">
        <v>21</v>
      </c>
      <c r="H614">
        <v>12.2</v>
      </c>
      <c r="I614" t="s">
        <v>65</v>
      </c>
      <c r="J614" t="s">
        <v>134</v>
      </c>
      <c r="K614" t="s">
        <v>135</v>
      </c>
      <c r="L614">
        <v>9999.0098999999991</v>
      </c>
      <c r="M614" t="s">
        <v>52</v>
      </c>
      <c r="N614" t="s">
        <v>69</v>
      </c>
      <c r="O614" t="s">
        <v>91</v>
      </c>
      <c r="P614" t="s">
        <v>70</v>
      </c>
      <c r="Q614" t="s">
        <v>127</v>
      </c>
      <c r="R614" t="s">
        <v>890</v>
      </c>
      <c r="S614" t="s">
        <v>137</v>
      </c>
      <c r="T614" t="s">
        <v>131</v>
      </c>
      <c r="U614" t="s">
        <v>132</v>
      </c>
      <c r="V614">
        <v>16289</v>
      </c>
      <c r="W614">
        <v>11794</v>
      </c>
      <c r="X614">
        <v>22.8</v>
      </c>
      <c r="Y614">
        <v>10.199999999999999</v>
      </c>
      <c r="Z614">
        <v>14440.89</v>
      </c>
      <c r="AB614">
        <v>13.99</v>
      </c>
      <c r="AC614">
        <v>202028.05</v>
      </c>
      <c r="AD614">
        <v>10093171.25</v>
      </c>
      <c r="AE614">
        <v>159.86000000000001</v>
      </c>
      <c r="AF614">
        <v>1613494356.03</v>
      </c>
      <c r="AG614">
        <v>129056.05</v>
      </c>
      <c r="AH614">
        <v>0</v>
      </c>
      <c r="AI614">
        <v>0</v>
      </c>
      <c r="AJ614">
        <v>8.1199999999999992</v>
      </c>
      <c r="AK614">
        <v>0</v>
      </c>
      <c r="AL614">
        <v>0.13800000000000001</v>
      </c>
      <c r="AM614">
        <v>13928.58</v>
      </c>
      <c r="AN614">
        <v>1000.3</v>
      </c>
      <c r="AO614">
        <v>530.15</v>
      </c>
      <c r="AP614">
        <v>530309.04</v>
      </c>
      <c r="AQ614">
        <v>875321.72</v>
      </c>
      <c r="AR614" t="s">
        <v>61</v>
      </c>
      <c r="AS614" t="s">
        <v>61</v>
      </c>
      <c r="AT614" t="s">
        <v>62</v>
      </c>
      <c r="AU614" t="s">
        <v>63</v>
      </c>
    </row>
    <row r="615" spans="1:47" x14ac:dyDescent="0.25">
      <c r="A615" t="s">
        <v>1264</v>
      </c>
      <c r="B615">
        <v>2024</v>
      </c>
      <c r="C615">
        <v>10</v>
      </c>
      <c r="D615" t="s">
        <v>119</v>
      </c>
      <c r="E615" s="1">
        <v>45585</v>
      </c>
      <c r="F615" s="1">
        <v>45603</v>
      </c>
      <c r="G615">
        <v>18</v>
      </c>
      <c r="H615">
        <v>8.5</v>
      </c>
      <c r="I615" t="s">
        <v>49</v>
      </c>
      <c r="J615" t="s">
        <v>78</v>
      </c>
      <c r="K615" t="s">
        <v>315</v>
      </c>
      <c r="L615">
        <v>1511.9</v>
      </c>
      <c r="M615" t="s">
        <v>80</v>
      </c>
      <c r="N615" t="s">
        <v>53</v>
      </c>
      <c r="O615" t="s">
        <v>54</v>
      </c>
      <c r="P615" t="s">
        <v>174</v>
      </c>
      <c r="Q615" t="s">
        <v>56</v>
      </c>
      <c r="R615" t="s">
        <v>1265</v>
      </c>
      <c r="S615" t="s">
        <v>85</v>
      </c>
      <c r="T615" t="s">
        <v>74</v>
      </c>
      <c r="U615" t="s">
        <v>228</v>
      </c>
      <c r="V615">
        <v>50313</v>
      </c>
      <c r="W615">
        <v>29857</v>
      </c>
      <c r="X615">
        <v>10.5</v>
      </c>
      <c r="Y615">
        <v>13.6</v>
      </c>
      <c r="Z615">
        <v>39103.72</v>
      </c>
      <c r="AB615">
        <v>27.55</v>
      </c>
      <c r="AC615">
        <v>1077307.49</v>
      </c>
      <c r="AD615">
        <v>49074777.560000002</v>
      </c>
      <c r="AE615">
        <v>274.25</v>
      </c>
      <c r="AF615">
        <v>13458757745.83</v>
      </c>
      <c r="AG615">
        <v>216549.16</v>
      </c>
      <c r="AH615">
        <v>2.5</v>
      </c>
      <c r="AI615">
        <v>80581.850000000006</v>
      </c>
      <c r="AJ615">
        <v>8.32</v>
      </c>
      <c r="AK615">
        <v>4083021.49</v>
      </c>
      <c r="AL615">
        <v>0.10299999999999999</v>
      </c>
      <c r="AM615">
        <v>50547.02</v>
      </c>
      <c r="AN615">
        <v>613.20000000000005</v>
      </c>
      <c r="AO615">
        <v>696.28</v>
      </c>
      <c r="AP615">
        <v>426958.9</v>
      </c>
      <c r="AQ615">
        <v>1851944.42</v>
      </c>
      <c r="AR615" t="s">
        <v>61</v>
      </c>
      <c r="AS615" t="s">
        <v>61</v>
      </c>
      <c r="AT615" t="s">
        <v>62</v>
      </c>
      <c r="AU615" t="s">
        <v>63</v>
      </c>
    </row>
    <row r="616" spans="1:47" x14ac:dyDescent="0.25">
      <c r="A616" t="s">
        <v>1266</v>
      </c>
      <c r="B616">
        <v>2020</v>
      </c>
      <c r="C616">
        <v>3</v>
      </c>
      <c r="D616" t="s">
        <v>48</v>
      </c>
      <c r="E616" s="1">
        <v>43898</v>
      </c>
      <c r="F616" s="1">
        <v>43916</v>
      </c>
      <c r="G616">
        <v>18</v>
      </c>
      <c r="H616">
        <v>5.8</v>
      </c>
      <c r="I616" t="s">
        <v>49</v>
      </c>
      <c r="J616" t="s">
        <v>50</v>
      </c>
      <c r="K616" t="s">
        <v>145</v>
      </c>
      <c r="L616">
        <v>2710.19</v>
      </c>
      <c r="M616" t="s">
        <v>52</v>
      </c>
      <c r="N616" t="s">
        <v>69</v>
      </c>
      <c r="O616" t="s">
        <v>107</v>
      </c>
      <c r="P616" t="s">
        <v>140</v>
      </c>
      <c r="Q616" t="s">
        <v>82</v>
      </c>
      <c r="R616" t="s">
        <v>1267</v>
      </c>
      <c r="S616" t="s">
        <v>123</v>
      </c>
      <c r="T616" t="s">
        <v>59</v>
      </c>
      <c r="U616" t="s">
        <v>143</v>
      </c>
      <c r="V616">
        <v>25214</v>
      </c>
      <c r="W616">
        <v>13902</v>
      </c>
      <c r="X616">
        <v>1.3</v>
      </c>
      <c r="Y616">
        <v>11.1</v>
      </c>
      <c r="Z616">
        <v>21444.93</v>
      </c>
      <c r="AB616">
        <v>40.75</v>
      </c>
      <c r="AC616">
        <v>873880.9</v>
      </c>
      <c r="AD616">
        <v>21158640.18</v>
      </c>
      <c r="AE616">
        <v>165.59</v>
      </c>
      <c r="AF616">
        <v>3503659227.4099998</v>
      </c>
      <c r="AG616">
        <v>223227.38</v>
      </c>
      <c r="AH616">
        <v>1</v>
      </c>
      <c r="AI616">
        <v>16981.73</v>
      </c>
      <c r="AJ616">
        <v>2.52</v>
      </c>
      <c r="AK616">
        <v>533197.73</v>
      </c>
      <c r="AL616">
        <v>0.128</v>
      </c>
      <c r="AM616">
        <v>27083.06</v>
      </c>
      <c r="AN616">
        <v>290.5</v>
      </c>
      <c r="AO616">
        <v>713.72</v>
      </c>
      <c r="AP616">
        <v>207335.66</v>
      </c>
      <c r="AQ616">
        <v>1348508.73</v>
      </c>
      <c r="AR616" t="s">
        <v>61</v>
      </c>
      <c r="AS616" t="s">
        <v>61</v>
      </c>
      <c r="AT616" t="s">
        <v>62</v>
      </c>
      <c r="AU616" t="s">
        <v>63</v>
      </c>
    </row>
    <row r="617" spans="1:47" x14ac:dyDescent="0.25">
      <c r="A617" t="s">
        <v>1268</v>
      </c>
      <c r="B617">
        <v>2022</v>
      </c>
      <c r="C617">
        <v>3</v>
      </c>
      <c r="D617" t="s">
        <v>48</v>
      </c>
      <c r="E617" s="1">
        <v>44632</v>
      </c>
      <c r="F617" s="1">
        <v>44652</v>
      </c>
      <c r="G617">
        <v>20</v>
      </c>
      <c r="H617">
        <v>18.600000000000001</v>
      </c>
      <c r="I617" t="s">
        <v>65</v>
      </c>
      <c r="J617" t="s">
        <v>239</v>
      </c>
      <c r="K617" t="s">
        <v>270</v>
      </c>
      <c r="L617">
        <v>2710.1990999999998</v>
      </c>
      <c r="M617" t="s">
        <v>90</v>
      </c>
      <c r="N617" t="s">
        <v>168</v>
      </c>
      <c r="O617" t="s">
        <v>200</v>
      </c>
      <c r="P617" t="s">
        <v>226</v>
      </c>
      <c r="Q617" t="s">
        <v>196</v>
      </c>
      <c r="R617" t="s">
        <v>916</v>
      </c>
      <c r="S617" t="s">
        <v>142</v>
      </c>
      <c r="T617" t="s">
        <v>74</v>
      </c>
      <c r="U617" t="s">
        <v>96</v>
      </c>
      <c r="V617">
        <v>24811</v>
      </c>
      <c r="W617">
        <v>18533</v>
      </c>
      <c r="X617">
        <v>1.1000000000000001</v>
      </c>
      <c r="Y617">
        <v>12.1</v>
      </c>
      <c r="Z617">
        <v>20370.04</v>
      </c>
      <c r="AB617">
        <v>36.29</v>
      </c>
      <c r="AC617">
        <v>739228.75</v>
      </c>
      <c r="AD617">
        <v>8900281.5800000001</v>
      </c>
      <c r="AE617">
        <v>219.12</v>
      </c>
      <c r="AF617">
        <v>1950229699.8099999</v>
      </c>
      <c r="AG617">
        <v>224807.05</v>
      </c>
      <c r="AH617">
        <v>0.7</v>
      </c>
      <c r="AI617">
        <v>17958.73</v>
      </c>
      <c r="AJ617">
        <v>22.38</v>
      </c>
      <c r="AK617">
        <v>0</v>
      </c>
      <c r="AL617">
        <v>0.248</v>
      </c>
      <c r="AM617">
        <v>22072.7</v>
      </c>
      <c r="AN617">
        <v>1014.9</v>
      </c>
      <c r="AO617">
        <v>466.61</v>
      </c>
      <c r="AP617">
        <v>473562.49</v>
      </c>
      <c r="AQ617">
        <v>1477629.72</v>
      </c>
      <c r="AR617" t="s">
        <v>61</v>
      </c>
      <c r="AS617" t="s">
        <v>61</v>
      </c>
      <c r="AT617" t="s">
        <v>62</v>
      </c>
      <c r="AU617" t="s">
        <v>63</v>
      </c>
    </row>
    <row r="618" spans="1:47" x14ac:dyDescent="0.25">
      <c r="A618" t="s">
        <v>1269</v>
      </c>
      <c r="B618">
        <v>2020</v>
      </c>
      <c r="C618">
        <v>5</v>
      </c>
      <c r="D618" t="s">
        <v>77</v>
      </c>
      <c r="E618" s="1">
        <v>43964</v>
      </c>
      <c r="F618" s="1">
        <v>43971</v>
      </c>
      <c r="G618">
        <v>7</v>
      </c>
      <c r="H618">
        <v>20.7</v>
      </c>
      <c r="I618" t="s">
        <v>49</v>
      </c>
      <c r="J618" t="s">
        <v>239</v>
      </c>
      <c r="K618" t="s">
        <v>240</v>
      </c>
      <c r="L618">
        <v>3105.2</v>
      </c>
      <c r="M618" t="s">
        <v>114</v>
      </c>
      <c r="N618" t="s">
        <v>106</v>
      </c>
      <c r="O618" t="s">
        <v>91</v>
      </c>
      <c r="P618" t="s">
        <v>71</v>
      </c>
      <c r="Q618" t="s">
        <v>56</v>
      </c>
      <c r="R618" t="s">
        <v>1028</v>
      </c>
      <c r="S618" t="s">
        <v>161</v>
      </c>
      <c r="T618" t="s">
        <v>95</v>
      </c>
      <c r="U618" t="s">
        <v>110</v>
      </c>
      <c r="V618">
        <v>29090</v>
      </c>
      <c r="W618">
        <v>20404</v>
      </c>
      <c r="X618">
        <v>1</v>
      </c>
      <c r="Y618">
        <v>15.4</v>
      </c>
      <c r="Z618">
        <v>26254.23</v>
      </c>
      <c r="AB618">
        <v>15.29</v>
      </c>
      <c r="AC618">
        <v>401427.18</v>
      </c>
      <c r="AD618">
        <v>17455912.440000001</v>
      </c>
      <c r="AE618">
        <v>159.41</v>
      </c>
      <c r="AF618">
        <v>2782647002.0599999</v>
      </c>
      <c r="AG618">
        <v>67850.75</v>
      </c>
      <c r="AH618">
        <v>2.8</v>
      </c>
      <c r="AI618">
        <v>69222.960000000006</v>
      </c>
      <c r="AJ618">
        <v>20.25</v>
      </c>
      <c r="AK618">
        <v>3534822.27</v>
      </c>
      <c r="AL618">
        <v>0.188</v>
      </c>
      <c r="AM618">
        <v>32817.120000000003</v>
      </c>
      <c r="AN618">
        <v>219.8</v>
      </c>
      <c r="AO618">
        <v>559.97</v>
      </c>
      <c r="AP618">
        <v>123081.41</v>
      </c>
      <c r="AQ618">
        <v>694399.42</v>
      </c>
      <c r="AR618" t="s">
        <v>61</v>
      </c>
      <c r="AS618" t="s">
        <v>61</v>
      </c>
      <c r="AT618" t="s">
        <v>116</v>
      </c>
      <c r="AU618" t="s">
        <v>117</v>
      </c>
    </row>
    <row r="619" spans="1:47" x14ac:dyDescent="0.25">
      <c r="A619" t="s">
        <v>1270</v>
      </c>
      <c r="B619">
        <v>2024</v>
      </c>
      <c r="C619">
        <v>10</v>
      </c>
      <c r="D619" t="s">
        <v>119</v>
      </c>
      <c r="E619" s="1">
        <v>45588</v>
      </c>
      <c r="F619" s="1">
        <v>45597</v>
      </c>
      <c r="G619">
        <v>9</v>
      </c>
      <c r="H619">
        <v>4</v>
      </c>
      <c r="I619" t="s">
        <v>49</v>
      </c>
      <c r="J619" t="s">
        <v>50</v>
      </c>
      <c r="K619" t="s">
        <v>51</v>
      </c>
      <c r="L619">
        <v>2709</v>
      </c>
      <c r="M619" t="s">
        <v>68</v>
      </c>
      <c r="N619" t="s">
        <v>53</v>
      </c>
      <c r="O619" t="s">
        <v>189</v>
      </c>
      <c r="P619" t="s">
        <v>159</v>
      </c>
      <c r="Q619" t="s">
        <v>56</v>
      </c>
      <c r="R619" t="s">
        <v>1271</v>
      </c>
      <c r="S619" t="s">
        <v>58</v>
      </c>
      <c r="T619" t="s">
        <v>59</v>
      </c>
      <c r="U619" t="s">
        <v>87</v>
      </c>
      <c r="V619">
        <v>234738</v>
      </c>
      <c r="W619">
        <v>139902</v>
      </c>
      <c r="X619">
        <v>15</v>
      </c>
      <c r="Y619">
        <v>14.5</v>
      </c>
      <c r="Z619">
        <v>221569.47</v>
      </c>
      <c r="AB619">
        <v>20.09</v>
      </c>
      <c r="AC619">
        <v>4451330.6500000004</v>
      </c>
      <c r="AD619">
        <v>19666506.16</v>
      </c>
      <c r="AE619">
        <v>278.27</v>
      </c>
      <c r="AF619">
        <v>5472598669.1400003</v>
      </c>
      <c r="AG619">
        <v>89428.52</v>
      </c>
      <c r="AH619">
        <v>1</v>
      </c>
      <c r="AI619">
        <v>14970.27</v>
      </c>
      <c r="AJ619">
        <v>16.350000000000001</v>
      </c>
      <c r="AK619">
        <v>3215473.76</v>
      </c>
      <c r="AL619">
        <v>0.254</v>
      </c>
      <c r="AM619">
        <v>49952.93</v>
      </c>
      <c r="AN619">
        <v>316.3</v>
      </c>
      <c r="AO619">
        <v>707.62</v>
      </c>
      <c r="AP619">
        <v>223820.21</v>
      </c>
      <c r="AQ619">
        <v>4829502.58</v>
      </c>
      <c r="AR619" t="s">
        <v>61</v>
      </c>
      <c r="AS619" t="s">
        <v>61</v>
      </c>
      <c r="AT619" t="s">
        <v>62</v>
      </c>
      <c r="AU619" t="s">
        <v>63</v>
      </c>
    </row>
    <row r="620" spans="1:47" x14ac:dyDescent="0.25">
      <c r="A620" t="s">
        <v>1272</v>
      </c>
      <c r="B620">
        <v>2022</v>
      </c>
      <c r="C620">
        <v>4</v>
      </c>
      <c r="D620" t="s">
        <v>77</v>
      </c>
      <c r="E620" s="1">
        <v>44665</v>
      </c>
      <c r="F620" s="1">
        <v>44672</v>
      </c>
      <c r="G620">
        <v>7</v>
      </c>
      <c r="H620">
        <v>12.1</v>
      </c>
      <c r="I620" t="s">
        <v>49</v>
      </c>
      <c r="J620" t="s">
        <v>50</v>
      </c>
      <c r="K620" t="s">
        <v>51</v>
      </c>
      <c r="L620">
        <v>2709</v>
      </c>
      <c r="M620" t="s">
        <v>80</v>
      </c>
      <c r="N620" t="s">
        <v>81</v>
      </c>
      <c r="O620" t="s">
        <v>99</v>
      </c>
      <c r="P620" t="s">
        <v>154</v>
      </c>
      <c r="Q620" t="s">
        <v>128</v>
      </c>
      <c r="R620" t="s">
        <v>1273</v>
      </c>
      <c r="S620" t="s">
        <v>58</v>
      </c>
      <c r="T620" t="s">
        <v>148</v>
      </c>
      <c r="U620" t="s">
        <v>132</v>
      </c>
      <c r="V620">
        <v>309101</v>
      </c>
      <c r="W620">
        <v>206382</v>
      </c>
      <c r="X620">
        <v>24.5</v>
      </c>
      <c r="Y620">
        <v>10.199999999999999</v>
      </c>
      <c r="Z620">
        <v>290451.40999999997</v>
      </c>
      <c r="AB620">
        <v>29.8</v>
      </c>
      <c r="AC620">
        <v>8655452.0199999996</v>
      </c>
      <c r="AD620">
        <v>23753116.309999999</v>
      </c>
      <c r="AE620">
        <v>213.04</v>
      </c>
      <c r="AF620">
        <v>5060363898.6800003</v>
      </c>
      <c r="AG620">
        <v>245992.06</v>
      </c>
      <c r="AH620">
        <v>0</v>
      </c>
      <c r="AI620">
        <v>0</v>
      </c>
      <c r="AJ620">
        <v>16.39</v>
      </c>
      <c r="AK620">
        <v>3893135.76</v>
      </c>
      <c r="AL620">
        <v>0.19900000000000001</v>
      </c>
      <c r="AM620">
        <v>47268.7</v>
      </c>
      <c r="AN620">
        <v>276.39999999999998</v>
      </c>
      <c r="AO620">
        <v>636.47</v>
      </c>
      <c r="AP620">
        <v>175920.31</v>
      </c>
      <c r="AQ620">
        <v>9124633.0899999999</v>
      </c>
      <c r="AR620" t="s">
        <v>61</v>
      </c>
      <c r="AS620" t="s">
        <v>124</v>
      </c>
      <c r="AT620" t="s">
        <v>62</v>
      </c>
      <c r="AU620" t="s">
        <v>63</v>
      </c>
    </row>
    <row r="621" spans="1:47" x14ac:dyDescent="0.25">
      <c r="A621" t="s">
        <v>1274</v>
      </c>
      <c r="B621">
        <v>2022</v>
      </c>
      <c r="C621">
        <v>9</v>
      </c>
      <c r="D621" t="s">
        <v>89</v>
      </c>
      <c r="E621" s="1">
        <v>44812</v>
      </c>
      <c r="F621" s="1">
        <v>44824</v>
      </c>
      <c r="G621">
        <v>12</v>
      </c>
      <c r="H621">
        <v>12.8</v>
      </c>
      <c r="I621" t="s">
        <v>65</v>
      </c>
      <c r="J621" t="s">
        <v>50</v>
      </c>
      <c r="K621" t="s">
        <v>145</v>
      </c>
      <c r="L621">
        <v>2710.19</v>
      </c>
      <c r="M621" t="s">
        <v>80</v>
      </c>
      <c r="N621" t="s">
        <v>81</v>
      </c>
      <c r="O621" t="s">
        <v>99</v>
      </c>
      <c r="P621" t="s">
        <v>70</v>
      </c>
      <c r="Q621" t="s">
        <v>201</v>
      </c>
      <c r="R621" t="s">
        <v>1275</v>
      </c>
      <c r="S621" t="s">
        <v>170</v>
      </c>
      <c r="T621" t="s">
        <v>74</v>
      </c>
      <c r="U621" t="s">
        <v>103</v>
      </c>
      <c r="V621">
        <v>107255</v>
      </c>
      <c r="W621">
        <v>67202</v>
      </c>
      <c r="X621">
        <v>20.9</v>
      </c>
      <c r="Y621">
        <v>11</v>
      </c>
      <c r="Z621">
        <v>85004.94</v>
      </c>
      <c r="AB621">
        <v>45.29</v>
      </c>
      <c r="AC621">
        <v>3849873.73</v>
      </c>
      <c r="AD621">
        <v>42867991.240000002</v>
      </c>
      <c r="AE621">
        <v>212.21</v>
      </c>
      <c r="AF621">
        <v>9097016421.0400009</v>
      </c>
      <c r="AG621">
        <v>52932.99</v>
      </c>
      <c r="AH621">
        <v>0</v>
      </c>
      <c r="AI621">
        <v>0</v>
      </c>
      <c r="AJ621">
        <v>18.02</v>
      </c>
      <c r="AK621">
        <v>0</v>
      </c>
      <c r="AL621">
        <v>0.122</v>
      </c>
      <c r="AM621">
        <v>52298.95</v>
      </c>
      <c r="AN621">
        <v>646.6</v>
      </c>
      <c r="AO621">
        <v>597.02</v>
      </c>
      <c r="AP621">
        <v>386033.13</v>
      </c>
      <c r="AQ621">
        <v>4341138.8</v>
      </c>
      <c r="AR621" t="s">
        <v>61</v>
      </c>
      <c r="AS621" t="s">
        <v>61</v>
      </c>
      <c r="AT621" t="s">
        <v>62</v>
      </c>
      <c r="AU621" t="s">
        <v>63</v>
      </c>
    </row>
    <row r="622" spans="1:47" x14ac:dyDescent="0.25">
      <c r="A622" t="s">
        <v>1276</v>
      </c>
      <c r="B622">
        <v>2021</v>
      </c>
      <c r="C622">
        <v>5</v>
      </c>
      <c r="D622" t="s">
        <v>77</v>
      </c>
      <c r="E622" s="1">
        <v>44333</v>
      </c>
      <c r="F622" s="1">
        <v>44348</v>
      </c>
      <c r="G622">
        <v>15</v>
      </c>
      <c r="H622">
        <v>10.8</v>
      </c>
      <c r="I622" t="s">
        <v>49</v>
      </c>
      <c r="J622" t="s">
        <v>134</v>
      </c>
      <c r="K622" t="s">
        <v>135</v>
      </c>
      <c r="L622">
        <v>9999.0098999999991</v>
      </c>
      <c r="M622" t="s">
        <v>90</v>
      </c>
      <c r="N622" t="s">
        <v>81</v>
      </c>
      <c r="O622" t="s">
        <v>189</v>
      </c>
      <c r="P622" t="s">
        <v>108</v>
      </c>
      <c r="Q622" t="s">
        <v>70</v>
      </c>
      <c r="R622" t="s">
        <v>1277</v>
      </c>
      <c r="S622" t="s">
        <v>137</v>
      </c>
      <c r="T622" t="s">
        <v>86</v>
      </c>
      <c r="U622" t="s">
        <v>228</v>
      </c>
      <c r="V622">
        <v>16466</v>
      </c>
      <c r="W622">
        <v>11376</v>
      </c>
      <c r="X622">
        <v>1.9</v>
      </c>
      <c r="Y622">
        <v>10.6</v>
      </c>
      <c r="Z622">
        <v>14758.4</v>
      </c>
      <c r="AB622">
        <v>23.15</v>
      </c>
      <c r="AC622">
        <v>341656.96</v>
      </c>
      <c r="AD622">
        <v>13765602.43</v>
      </c>
      <c r="AE622">
        <v>167.23</v>
      </c>
      <c r="AF622">
        <v>2302021694.3699999</v>
      </c>
      <c r="AG622">
        <v>76382.039999999994</v>
      </c>
      <c r="AH622">
        <v>0</v>
      </c>
      <c r="AI622">
        <v>0</v>
      </c>
      <c r="AJ622">
        <v>2.36</v>
      </c>
      <c r="AK622">
        <v>324868.21999999997</v>
      </c>
      <c r="AL622">
        <v>0.10199999999999999</v>
      </c>
      <c r="AM622">
        <v>14040.91</v>
      </c>
      <c r="AN622">
        <v>592.6</v>
      </c>
      <c r="AO622">
        <v>387.68</v>
      </c>
      <c r="AP622">
        <v>229739.17</v>
      </c>
      <c r="AQ622">
        <v>661819.07999999996</v>
      </c>
      <c r="AR622" t="s">
        <v>61</v>
      </c>
      <c r="AS622" t="s">
        <v>61</v>
      </c>
      <c r="AT622" t="s">
        <v>62</v>
      </c>
      <c r="AU622" t="s">
        <v>63</v>
      </c>
    </row>
    <row r="623" spans="1:47" x14ac:dyDescent="0.25">
      <c r="A623" t="s">
        <v>1278</v>
      </c>
      <c r="B623">
        <v>2024</v>
      </c>
      <c r="C623">
        <v>9</v>
      </c>
      <c r="D623" t="s">
        <v>89</v>
      </c>
      <c r="E623" s="1">
        <v>45550</v>
      </c>
      <c r="F623" s="1">
        <v>45567</v>
      </c>
      <c r="G623">
        <v>17</v>
      </c>
      <c r="H623">
        <v>13</v>
      </c>
      <c r="I623" t="s">
        <v>49</v>
      </c>
      <c r="J623" t="s">
        <v>50</v>
      </c>
      <c r="K623" t="s">
        <v>223</v>
      </c>
      <c r="L623">
        <v>2710.1109999999999</v>
      </c>
      <c r="M623" t="s">
        <v>68</v>
      </c>
      <c r="N623" t="s">
        <v>81</v>
      </c>
      <c r="O623" t="s">
        <v>200</v>
      </c>
      <c r="P623" t="s">
        <v>257</v>
      </c>
      <c r="Q623" t="s">
        <v>82</v>
      </c>
      <c r="R623" t="s">
        <v>341</v>
      </c>
      <c r="S623" t="s">
        <v>123</v>
      </c>
      <c r="T623" t="s">
        <v>162</v>
      </c>
      <c r="U623" t="s">
        <v>75</v>
      </c>
      <c r="V623">
        <v>67713</v>
      </c>
      <c r="W623">
        <v>48709</v>
      </c>
      <c r="X623">
        <v>12.8</v>
      </c>
      <c r="Y623">
        <v>11.4</v>
      </c>
      <c r="Z623">
        <v>53942.7</v>
      </c>
      <c r="AB623">
        <v>12.68</v>
      </c>
      <c r="AC623">
        <v>683993.44</v>
      </c>
      <c r="AD623">
        <v>28289709.59</v>
      </c>
      <c r="AE623">
        <v>281.91000000000003</v>
      </c>
      <c r="AF623">
        <v>7975152030.5200005</v>
      </c>
      <c r="AG623">
        <v>183854.86</v>
      </c>
      <c r="AH623">
        <v>0.7</v>
      </c>
      <c r="AI623">
        <v>6979.1</v>
      </c>
      <c r="AJ623">
        <v>17.05</v>
      </c>
      <c r="AK623">
        <v>4823395.49</v>
      </c>
      <c r="AL623">
        <v>0.34799999999999998</v>
      </c>
      <c r="AM623">
        <v>98448.19</v>
      </c>
      <c r="AN623">
        <v>679.3</v>
      </c>
      <c r="AO623">
        <v>534.13</v>
      </c>
      <c r="AP623">
        <v>362834.51</v>
      </c>
      <c r="AQ623">
        <v>1336110.1000000001</v>
      </c>
      <c r="AR623" t="s">
        <v>61</v>
      </c>
      <c r="AS623" t="s">
        <v>61</v>
      </c>
      <c r="AT623" t="s">
        <v>62</v>
      </c>
      <c r="AU623" t="s">
        <v>63</v>
      </c>
    </row>
    <row r="624" spans="1:47" x14ac:dyDescent="0.25">
      <c r="A624" t="s">
        <v>1279</v>
      </c>
      <c r="B624">
        <v>2025</v>
      </c>
      <c r="C624">
        <v>11</v>
      </c>
      <c r="D624" t="s">
        <v>119</v>
      </c>
      <c r="E624" s="1">
        <v>45968</v>
      </c>
      <c r="F624" s="1">
        <v>45998</v>
      </c>
      <c r="G624">
        <v>30</v>
      </c>
      <c r="H624">
        <v>16.600000000000001</v>
      </c>
      <c r="I624" t="s">
        <v>49</v>
      </c>
      <c r="J624" t="s">
        <v>78</v>
      </c>
      <c r="K624" t="s">
        <v>211</v>
      </c>
      <c r="L624">
        <v>1701.99</v>
      </c>
      <c r="M624" t="s">
        <v>114</v>
      </c>
      <c r="N624" t="s">
        <v>81</v>
      </c>
      <c r="O624" t="s">
        <v>107</v>
      </c>
      <c r="P624" t="s">
        <v>93</v>
      </c>
      <c r="Q624" t="s">
        <v>226</v>
      </c>
      <c r="R624" t="s">
        <v>1132</v>
      </c>
      <c r="S624" t="s">
        <v>85</v>
      </c>
      <c r="T624" t="s">
        <v>102</v>
      </c>
      <c r="U624" t="s">
        <v>103</v>
      </c>
      <c r="V624">
        <v>39849</v>
      </c>
      <c r="W624">
        <v>26897</v>
      </c>
      <c r="X624">
        <v>10.5</v>
      </c>
      <c r="Y624">
        <v>15.1</v>
      </c>
      <c r="Z624">
        <v>31104.65</v>
      </c>
      <c r="AB624">
        <v>12.48</v>
      </c>
      <c r="AC624">
        <v>388186.03</v>
      </c>
      <c r="AD624">
        <v>12669234.99</v>
      </c>
      <c r="AE624">
        <v>281.49</v>
      </c>
      <c r="AF624">
        <v>3566262957.3400002</v>
      </c>
      <c r="AG624">
        <v>148283.32999999999</v>
      </c>
      <c r="AH624">
        <v>0</v>
      </c>
      <c r="AI624">
        <v>0</v>
      </c>
      <c r="AJ624">
        <v>19.600000000000001</v>
      </c>
      <c r="AK624">
        <v>2483170.06</v>
      </c>
      <c r="AL624">
        <v>0.20599999999999999</v>
      </c>
      <c r="AM624">
        <v>26098.62</v>
      </c>
      <c r="AN624">
        <v>919.7</v>
      </c>
      <c r="AO624">
        <v>705.48</v>
      </c>
      <c r="AP624">
        <v>648829.96</v>
      </c>
      <c r="AQ624">
        <v>1211397.94</v>
      </c>
      <c r="AR624" t="s">
        <v>61</v>
      </c>
      <c r="AS624" t="s">
        <v>61</v>
      </c>
      <c r="AT624" t="s">
        <v>62</v>
      </c>
      <c r="AU624" t="s">
        <v>63</v>
      </c>
    </row>
    <row r="625" spans="1:47" x14ac:dyDescent="0.25">
      <c r="A625" t="s">
        <v>1280</v>
      </c>
      <c r="B625">
        <v>2020</v>
      </c>
      <c r="C625">
        <v>12</v>
      </c>
      <c r="D625" t="s">
        <v>119</v>
      </c>
      <c r="E625" s="1">
        <v>44172</v>
      </c>
      <c r="F625" s="1">
        <v>44181</v>
      </c>
      <c r="G625">
        <v>9</v>
      </c>
      <c r="H625">
        <v>12.1</v>
      </c>
      <c r="I625" t="s">
        <v>49</v>
      </c>
      <c r="J625" t="s">
        <v>50</v>
      </c>
      <c r="K625" t="s">
        <v>183</v>
      </c>
      <c r="L625">
        <v>2710.19</v>
      </c>
      <c r="M625" t="s">
        <v>114</v>
      </c>
      <c r="N625" t="s">
        <v>69</v>
      </c>
      <c r="O625" t="s">
        <v>91</v>
      </c>
      <c r="P625" t="s">
        <v>93</v>
      </c>
      <c r="Q625" t="s">
        <v>70</v>
      </c>
      <c r="R625" t="s">
        <v>1281</v>
      </c>
      <c r="S625" t="s">
        <v>186</v>
      </c>
      <c r="T625" t="s">
        <v>86</v>
      </c>
      <c r="U625" t="s">
        <v>75</v>
      </c>
      <c r="V625">
        <v>82446</v>
      </c>
      <c r="W625">
        <v>59095</v>
      </c>
      <c r="X625">
        <v>22.6</v>
      </c>
      <c r="Y625">
        <v>12.3</v>
      </c>
      <c r="Z625">
        <v>74413.63</v>
      </c>
      <c r="AB625">
        <v>15.57</v>
      </c>
      <c r="AC625">
        <v>1158620.22</v>
      </c>
      <c r="AD625">
        <v>25881804.649999999</v>
      </c>
      <c r="AE625">
        <v>165.96</v>
      </c>
      <c r="AF625">
        <v>4295344299.71</v>
      </c>
      <c r="AG625">
        <v>113007.98</v>
      </c>
      <c r="AH625">
        <v>0.6</v>
      </c>
      <c r="AI625">
        <v>8511.69</v>
      </c>
      <c r="AJ625">
        <v>15.4</v>
      </c>
      <c r="AK625">
        <v>3985797.92</v>
      </c>
      <c r="AL625">
        <v>0.192</v>
      </c>
      <c r="AM625">
        <v>49693.06</v>
      </c>
      <c r="AN625">
        <v>464.6</v>
      </c>
      <c r="AO625">
        <v>400.25</v>
      </c>
      <c r="AP625">
        <v>185956.15</v>
      </c>
      <c r="AQ625">
        <v>1515789.1</v>
      </c>
      <c r="AR625" t="s">
        <v>61</v>
      </c>
      <c r="AS625" t="s">
        <v>61</v>
      </c>
      <c r="AT625" t="s">
        <v>62</v>
      </c>
      <c r="AU625" t="s">
        <v>63</v>
      </c>
    </row>
    <row r="626" spans="1:47" x14ac:dyDescent="0.25">
      <c r="A626" t="s">
        <v>1282</v>
      </c>
      <c r="B626">
        <v>2022</v>
      </c>
      <c r="C626">
        <v>3</v>
      </c>
      <c r="D626" t="s">
        <v>48</v>
      </c>
      <c r="E626" s="1">
        <v>44641</v>
      </c>
      <c r="F626" s="1">
        <v>44669</v>
      </c>
      <c r="G626">
        <v>28</v>
      </c>
      <c r="H626">
        <v>9.5</v>
      </c>
      <c r="I626" t="s">
        <v>65</v>
      </c>
      <c r="J626" t="s">
        <v>239</v>
      </c>
      <c r="K626" t="s">
        <v>240</v>
      </c>
      <c r="L626">
        <v>3105.2</v>
      </c>
      <c r="M626" t="s">
        <v>68</v>
      </c>
      <c r="N626" t="s">
        <v>69</v>
      </c>
      <c r="O626" t="s">
        <v>91</v>
      </c>
      <c r="P626" t="s">
        <v>70</v>
      </c>
      <c r="Q626" t="s">
        <v>159</v>
      </c>
      <c r="R626" t="s">
        <v>1283</v>
      </c>
      <c r="S626" t="s">
        <v>161</v>
      </c>
      <c r="T626" t="s">
        <v>162</v>
      </c>
      <c r="U626" t="s">
        <v>103</v>
      </c>
      <c r="V626">
        <v>25614</v>
      </c>
      <c r="W626">
        <v>17994</v>
      </c>
      <c r="X626">
        <v>2.6</v>
      </c>
      <c r="Y626">
        <v>14.1</v>
      </c>
      <c r="Z626">
        <v>23368.94</v>
      </c>
      <c r="AB626">
        <v>23.37</v>
      </c>
      <c r="AC626">
        <v>546132.13</v>
      </c>
      <c r="AD626">
        <v>11080850.279999999</v>
      </c>
      <c r="AE626">
        <v>214.58</v>
      </c>
      <c r="AF626">
        <v>2377728853.0799999</v>
      </c>
      <c r="AG626">
        <v>136939.04</v>
      </c>
      <c r="AH626">
        <v>0.6</v>
      </c>
      <c r="AI626">
        <v>8727.18</v>
      </c>
      <c r="AJ626">
        <v>15.67</v>
      </c>
      <c r="AK626">
        <v>0</v>
      </c>
      <c r="AL626">
        <v>0.26800000000000002</v>
      </c>
      <c r="AM626">
        <v>29696.68</v>
      </c>
      <c r="AN626">
        <v>947</v>
      </c>
      <c r="AO626">
        <v>505.16</v>
      </c>
      <c r="AP626">
        <v>478386.52</v>
      </c>
      <c r="AQ626">
        <v>1199881.55</v>
      </c>
      <c r="AR626" t="s">
        <v>61</v>
      </c>
      <c r="AS626" t="s">
        <v>61</v>
      </c>
      <c r="AT626" t="s">
        <v>293</v>
      </c>
      <c r="AU626" t="s">
        <v>63</v>
      </c>
    </row>
    <row r="627" spans="1:47" x14ac:dyDescent="0.25">
      <c r="A627" t="s">
        <v>1284</v>
      </c>
      <c r="B627">
        <v>2024</v>
      </c>
      <c r="C627">
        <v>4</v>
      </c>
      <c r="D627" t="s">
        <v>77</v>
      </c>
      <c r="E627" s="1">
        <v>45399</v>
      </c>
      <c r="F627" s="1">
        <v>45419</v>
      </c>
      <c r="G627">
        <v>20</v>
      </c>
      <c r="H627">
        <v>1.4</v>
      </c>
      <c r="I627" t="s">
        <v>49</v>
      </c>
      <c r="J627" t="s">
        <v>66</v>
      </c>
      <c r="K627" t="s">
        <v>391</v>
      </c>
      <c r="L627">
        <v>9999.99</v>
      </c>
      <c r="M627" t="s">
        <v>98</v>
      </c>
      <c r="N627" t="s">
        <v>53</v>
      </c>
      <c r="O627" t="s">
        <v>99</v>
      </c>
      <c r="P627" t="s">
        <v>201</v>
      </c>
      <c r="Q627" t="s">
        <v>184</v>
      </c>
      <c r="R627" t="s">
        <v>1285</v>
      </c>
      <c r="S627" t="s">
        <v>130</v>
      </c>
      <c r="T627" t="s">
        <v>86</v>
      </c>
      <c r="U627" t="s">
        <v>259</v>
      </c>
      <c r="V627">
        <v>66429</v>
      </c>
      <c r="W627">
        <v>40537</v>
      </c>
      <c r="X627">
        <v>16.100000000000001</v>
      </c>
      <c r="Y627">
        <v>15.6</v>
      </c>
      <c r="Z627">
        <v>61278.8</v>
      </c>
      <c r="AB627">
        <v>33.119999999999997</v>
      </c>
      <c r="AC627">
        <v>2029553.86</v>
      </c>
      <c r="AD627">
        <v>28964037.609999999</v>
      </c>
      <c r="AE627">
        <v>281.49</v>
      </c>
      <c r="AF627">
        <v>8153086946.8400002</v>
      </c>
      <c r="AG627">
        <v>220554.97</v>
      </c>
      <c r="AH627">
        <v>0</v>
      </c>
      <c r="AI627">
        <v>0</v>
      </c>
      <c r="AJ627">
        <v>22.22</v>
      </c>
      <c r="AK627">
        <v>6435809.1600000001</v>
      </c>
      <c r="AL627">
        <v>0.11799999999999999</v>
      </c>
      <c r="AM627">
        <v>34177.56</v>
      </c>
      <c r="AN627">
        <v>873.9</v>
      </c>
      <c r="AO627">
        <v>655.05999999999995</v>
      </c>
      <c r="AP627">
        <v>572456.93000000005</v>
      </c>
      <c r="AQ627">
        <v>2856743.32</v>
      </c>
      <c r="AR627" t="s">
        <v>61</v>
      </c>
      <c r="AS627" t="s">
        <v>61</v>
      </c>
      <c r="AT627" t="s">
        <v>293</v>
      </c>
      <c r="AU627" t="s">
        <v>63</v>
      </c>
    </row>
    <row r="628" spans="1:47" x14ac:dyDescent="0.25">
      <c r="A628" t="s">
        <v>1286</v>
      </c>
      <c r="B628">
        <v>2021</v>
      </c>
      <c r="C628">
        <v>4</v>
      </c>
      <c r="D628" t="s">
        <v>77</v>
      </c>
      <c r="E628" s="1">
        <v>44300</v>
      </c>
      <c r="F628" s="1">
        <v>44312</v>
      </c>
      <c r="G628">
        <v>12</v>
      </c>
      <c r="H628">
        <v>13.6</v>
      </c>
      <c r="I628" t="s">
        <v>65</v>
      </c>
      <c r="J628" t="s">
        <v>66</v>
      </c>
      <c r="K628" t="s">
        <v>245</v>
      </c>
      <c r="L628">
        <v>8905.9</v>
      </c>
      <c r="M628" t="s">
        <v>80</v>
      </c>
      <c r="N628" t="s">
        <v>81</v>
      </c>
      <c r="O628" t="s">
        <v>200</v>
      </c>
      <c r="P628" t="s">
        <v>184</v>
      </c>
      <c r="Q628" t="s">
        <v>121</v>
      </c>
      <c r="R628" t="s">
        <v>1287</v>
      </c>
      <c r="S628" t="s">
        <v>73</v>
      </c>
      <c r="T628" t="s">
        <v>187</v>
      </c>
      <c r="U628" t="s">
        <v>181</v>
      </c>
      <c r="V628">
        <v>5760</v>
      </c>
      <c r="W628">
        <v>3200</v>
      </c>
      <c r="X628">
        <v>5</v>
      </c>
      <c r="Y628">
        <v>10.7</v>
      </c>
      <c r="Z628">
        <v>4619</v>
      </c>
      <c r="AB628">
        <v>19.73</v>
      </c>
      <c r="AC628">
        <v>91132.87</v>
      </c>
      <c r="AD628">
        <v>3552657.66</v>
      </c>
      <c r="AE628">
        <v>166.72</v>
      </c>
      <c r="AF628">
        <v>592299085.08000004</v>
      </c>
      <c r="AG628">
        <v>86776.45</v>
      </c>
      <c r="AH628">
        <v>0</v>
      </c>
      <c r="AI628">
        <v>0</v>
      </c>
      <c r="AJ628">
        <v>24.4</v>
      </c>
      <c r="AK628">
        <v>0</v>
      </c>
      <c r="AL628">
        <v>0.14899999999999999</v>
      </c>
      <c r="AM628">
        <v>5293.46</v>
      </c>
      <c r="AN628">
        <v>453.8</v>
      </c>
      <c r="AO628">
        <v>712.54</v>
      </c>
      <c r="AP628">
        <v>323350.65000000002</v>
      </c>
      <c r="AQ628">
        <v>506553.43</v>
      </c>
      <c r="AR628" t="s">
        <v>61</v>
      </c>
      <c r="AS628" t="s">
        <v>61</v>
      </c>
      <c r="AT628" t="s">
        <v>62</v>
      </c>
      <c r="AU628" t="s">
        <v>63</v>
      </c>
    </row>
    <row r="629" spans="1:47" x14ac:dyDescent="0.25">
      <c r="A629" t="s">
        <v>1288</v>
      </c>
      <c r="B629">
        <v>2025</v>
      </c>
      <c r="C629">
        <v>3</v>
      </c>
      <c r="D629" t="s">
        <v>48</v>
      </c>
      <c r="E629" s="1">
        <v>45737</v>
      </c>
      <c r="F629" s="1">
        <v>45752</v>
      </c>
      <c r="G629">
        <v>15</v>
      </c>
      <c r="H629">
        <v>1.4</v>
      </c>
      <c r="I629" t="s">
        <v>65</v>
      </c>
      <c r="J629" t="s">
        <v>50</v>
      </c>
      <c r="K629" t="s">
        <v>223</v>
      </c>
      <c r="L629">
        <v>2710.1109999999999</v>
      </c>
      <c r="M629" t="s">
        <v>114</v>
      </c>
      <c r="N629" t="s">
        <v>81</v>
      </c>
      <c r="O629" t="s">
        <v>91</v>
      </c>
      <c r="P629" t="s">
        <v>100</v>
      </c>
      <c r="Q629" t="s">
        <v>83</v>
      </c>
      <c r="R629" t="s">
        <v>1289</v>
      </c>
      <c r="S629" t="s">
        <v>186</v>
      </c>
      <c r="T629" t="s">
        <v>162</v>
      </c>
      <c r="U629" t="s">
        <v>75</v>
      </c>
      <c r="V629">
        <v>131800</v>
      </c>
      <c r="W629">
        <v>79354</v>
      </c>
      <c r="X629">
        <v>24.2</v>
      </c>
      <c r="Y629">
        <v>14.7</v>
      </c>
      <c r="Z629">
        <v>107043.71</v>
      </c>
      <c r="AB629">
        <v>32.54</v>
      </c>
      <c r="AC629">
        <v>3483202.32</v>
      </c>
      <c r="AD629">
        <v>62465356.969999999</v>
      </c>
      <c r="AE629">
        <v>280.42</v>
      </c>
      <c r="AF629">
        <v>17516535401.529999</v>
      </c>
      <c r="AG629">
        <v>36442.54</v>
      </c>
      <c r="AH629">
        <v>0</v>
      </c>
      <c r="AI629">
        <v>0</v>
      </c>
      <c r="AJ629">
        <v>13.64</v>
      </c>
      <c r="AK629">
        <v>0</v>
      </c>
      <c r="AL629">
        <v>0.26200000000000001</v>
      </c>
      <c r="AM629">
        <v>163659.24</v>
      </c>
      <c r="AN629">
        <v>341.2</v>
      </c>
      <c r="AO629">
        <v>454.7</v>
      </c>
      <c r="AP629">
        <v>155143.64000000001</v>
      </c>
      <c r="AQ629">
        <v>3838447.74</v>
      </c>
      <c r="AR629" t="s">
        <v>61</v>
      </c>
      <c r="AS629" t="s">
        <v>61</v>
      </c>
      <c r="AT629" t="s">
        <v>62</v>
      </c>
      <c r="AU629" t="s">
        <v>63</v>
      </c>
    </row>
    <row r="630" spans="1:47" x14ac:dyDescent="0.25">
      <c r="A630" t="s">
        <v>1290</v>
      </c>
      <c r="B630">
        <v>2023</v>
      </c>
      <c r="C630">
        <v>8</v>
      </c>
      <c r="D630" t="s">
        <v>89</v>
      </c>
      <c r="E630" s="1">
        <v>45142</v>
      </c>
      <c r="F630" s="1">
        <v>45153</v>
      </c>
      <c r="G630">
        <v>11</v>
      </c>
      <c r="H630">
        <v>5.3</v>
      </c>
      <c r="I630" t="s">
        <v>65</v>
      </c>
      <c r="J630" t="s">
        <v>50</v>
      </c>
      <c r="K630" t="s">
        <v>51</v>
      </c>
      <c r="L630">
        <v>2709</v>
      </c>
      <c r="M630" t="s">
        <v>52</v>
      </c>
      <c r="N630" t="s">
        <v>53</v>
      </c>
      <c r="O630" t="s">
        <v>189</v>
      </c>
      <c r="P630" t="s">
        <v>100</v>
      </c>
      <c r="Q630" t="s">
        <v>150</v>
      </c>
      <c r="R630" t="s">
        <v>981</v>
      </c>
      <c r="S630" t="s">
        <v>58</v>
      </c>
      <c r="T630" t="s">
        <v>102</v>
      </c>
      <c r="U630" t="s">
        <v>132</v>
      </c>
      <c r="V630">
        <v>285392</v>
      </c>
      <c r="W630">
        <v>188136</v>
      </c>
      <c r="X630">
        <v>7.6</v>
      </c>
      <c r="Y630">
        <v>11.6</v>
      </c>
      <c r="Z630">
        <v>226888.64</v>
      </c>
      <c r="AB630">
        <v>16.93</v>
      </c>
      <c r="AC630">
        <v>3841224.68</v>
      </c>
      <c r="AD630">
        <v>21107450.18</v>
      </c>
      <c r="AE630">
        <v>284.74</v>
      </c>
      <c r="AF630">
        <v>6010135364.25</v>
      </c>
      <c r="AG630">
        <v>202900.98</v>
      </c>
      <c r="AH630">
        <v>2.7</v>
      </c>
      <c r="AI630">
        <v>45851.86</v>
      </c>
      <c r="AJ630">
        <v>11.89</v>
      </c>
      <c r="AK630">
        <v>0</v>
      </c>
      <c r="AL630">
        <v>0.14499999999999999</v>
      </c>
      <c r="AM630">
        <v>30605.8</v>
      </c>
      <c r="AN630">
        <v>590.5</v>
      </c>
      <c r="AO630">
        <v>414.03</v>
      </c>
      <c r="AP630">
        <v>244484.71</v>
      </c>
      <c r="AQ630">
        <v>4365068.03</v>
      </c>
      <c r="AR630" t="s">
        <v>124</v>
      </c>
      <c r="AS630" t="s">
        <v>61</v>
      </c>
      <c r="AT630" t="s">
        <v>62</v>
      </c>
      <c r="AU630" t="s">
        <v>63</v>
      </c>
    </row>
    <row r="631" spans="1:47" x14ac:dyDescent="0.25">
      <c r="A631" t="s">
        <v>1291</v>
      </c>
      <c r="B631">
        <v>2020</v>
      </c>
      <c r="C631">
        <v>1</v>
      </c>
      <c r="D631" t="s">
        <v>48</v>
      </c>
      <c r="E631" s="1">
        <v>43850</v>
      </c>
      <c r="F631" s="1">
        <v>43869</v>
      </c>
      <c r="G631">
        <v>19</v>
      </c>
      <c r="H631">
        <v>12.8</v>
      </c>
      <c r="I631" t="s">
        <v>65</v>
      </c>
      <c r="J631" t="s">
        <v>50</v>
      </c>
      <c r="K631" t="s">
        <v>423</v>
      </c>
      <c r="L631">
        <v>2710.1941000000002</v>
      </c>
      <c r="M631" t="s">
        <v>98</v>
      </c>
      <c r="N631" t="s">
        <v>69</v>
      </c>
      <c r="O631" t="s">
        <v>99</v>
      </c>
      <c r="P631" t="s">
        <v>70</v>
      </c>
      <c r="Q631" t="s">
        <v>108</v>
      </c>
      <c r="R631" t="s">
        <v>1200</v>
      </c>
      <c r="S631" t="s">
        <v>142</v>
      </c>
      <c r="T631" t="s">
        <v>59</v>
      </c>
      <c r="U631" t="s">
        <v>181</v>
      </c>
      <c r="V631">
        <v>63784</v>
      </c>
      <c r="W631">
        <v>35231</v>
      </c>
      <c r="X631">
        <v>23.4</v>
      </c>
      <c r="Y631">
        <v>10.5</v>
      </c>
      <c r="Z631">
        <v>55429.66</v>
      </c>
      <c r="AB631">
        <v>54.37</v>
      </c>
      <c r="AC631">
        <v>3013710.61</v>
      </c>
      <c r="AD631">
        <v>17621643.210000001</v>
      </c>
      <c r="AE631">
        <v>164.99</v>
      </c>
      <c r="AF631">
        <v>2907394913.2199998</v>
      </c>
      <c r="AG631">
        <v>74434.27</v>
      </c>
      <c r="AH631">
        <v>1.1000000000000001</v>
      </c>
      <c r="AI631">
        <v>10002.49</v>
      </c>
      <c r="AJ631">
        <v>12.53</v>
      </c>
      <c r="AK631">
        <v>0</v>
      </c>
      <c r="AL631">
        <v>0.312</v>
      </c>
      <c r="AM631">
        <v>54979.53</v>
      </c>
      <c r="AN631">
        <v>803</v>
      </c>
      <c r="AO631">
        <v>622.04</v>
      </c>
      <c r="AP631">
        <v>499498.12</v>
      </c>
      <c r="AQ631">
        <v>3652625.02</v>
      </c>
      <c r="AR631" t="s">
        <v>61</v>
      </c>
      <c r="AS631" t="s">
        <v>61</v>
      </c>
      <c r="AT631" t="s">
        <v>62</v>
      </c>
      <c r="AU631" t="s">
        <v>63</v>
      </c>
    </row>
    <row r="632" spans="1:47" x14ac:dyDescent="0.25">
      <c r="A632" t="s">
        <v>1292</v>
      </c>
      <c r="B632">
        <v>2023</v>
      </c>
      <c r="C632">
        <v>11</v>
      </c>
      <c r="D632" t="s">
        <v>119</v>
      </c>
      <c r="E632" s="1">
        <v>45247</v>
      </c>
      <c r="F632" s="1">
        <v>45266</v>
      </c>
      <c r="G632">
        <v>19</v>
      </c>
      <c r="H632">
        <v>2.8</v>
      </c>
      <c r="I632" t="s">
        <v>65</v>
      </c>
      <c r="J632" t="s">
        <v>66</v>
      </c>
      <c r="K632" t="s">
        <v>391</v>
      </c>
      <c r="L632">
        <v>9999.99</v>
      </c>
      <c r="M632" t="s">
        <v>80</v>
      </c>
      <c r="N632" t="s">
        <v>81</v>
      </c>
      <c r="O632" t="s">
        <v>200</v>
      </c>
      <c r="P632" t="s">
        <v>226</v>
      </c>
      <c r="Q632" t="s">
        <v>83</v>
      </c>
      <c r="R632" t="s">
        <v>1293</v>
      </c>
      <c r="S632" t="s">
        <v>130</v>
      </c>
      <c r="T632" t="s">
        <v>102</v>
      </c>
      <c r="U632" t="s">
        <v>87</v>
      </c>
      <c r="V632">
        <v>80306</v>
      </c>
      <c r="W632">
        <v>59896</v>
      </c>
      <c r="X632">
        <v>11.4</v>
      </c>
      <c r="Y632">
        <v>13.7</v>
      </c>
      <c r="Z632">
        <v>70072.399999999994</v>
      </c>
      <c r="AB632">
        <v>43.1</v>
      </c>
      <c r="AC632">
        <v>3020120.44</v>
      </c>
      <c r="AD632">
        <v>43472216.240000002</v>
      </c>
      <c r="AE632">
        <v>280.42</v>
      </c>
      <c r="AF632">
        <v>12190478878.02</v>
      </c>
      <c r="AG632">
        <v>125704.47</v>
      </c>
      <c r="AH632">
        <v>0</v>
      </c>
      <c r="AI632">
        <v>0</v>
      </c>
      <c r="AJ632">
        <v>23.06</v>
      </c>
      <c r="AK632">
        <v>0</v>
      </c>
      <c r="AL632">
        <v>0.19400000000000001</v>
      </c>
      <c r="AM632">
        <v>84336.1</v>
      </c>
      <c r="AN632">
        <v>915.9</v>
      </c>
      <c r="AO632">
        <v>494.19</v>
      </c>
      <c r="AP632">
        <v>452628.62</v>
      </c>
      <c r="AQ632">
        <v>3682789.63</v>
      </c>
      <c r="AR632" t="s">
        <v>61</v>
      </c>
      <c r="AS632" t="s">
        <v>61</v>
      </c>
      <c r="AT632" t="s">
        <v>116</v>
      </c>
      <c r="AU632" t="s">
        <v>63</v>
      </c>
    </row>
    <row r="633" spans="1:47" x14ac:dyDescent="0.25">
      <c r="A633" t="s">
        <v>1294</v>
      </c>
      <c r="B633">
        <v>2020</v>
      </c>
      <c r="C633">
        <v>7</v>
      </c>
      <c r="D633" t="s">
        <v>89</v>
      </c>
      <c r="E633" s="1">
        <v>44026</v>
      </c>
      <c r="F633" s="1">
        <v>44038</v>
      </c>
      <c r="G633">
        <v>12</v>
      </c>
      <c r="H633">
        <v>13.4</v>
      </c>
      <c r="I633" t="s">
        <v>49</v>
      </c>
      <c r="J633" t="s">
        <v>134</v>
      </c>
      <c r="K633" t="s">
        <v>135</v>
      </c>
      <c r="L633">
        <v>9999.0098999999991</v>
      </c>
      <c r="M633" t="s">
        <v>98</v>
      </c>
      <c r="N633" t="s">
        <v>53</v>
      </c>
      <c r="O633" t="s">
        <v>54</v>
      </c>
      <c r="P633" t="s">
        <v>108</v>
      </c>
      <c r="Q633" t="s">
        <v>226</v>
      </c>
      <c r="R633" t="s">
        <v>1295</v>
      </c>
      <c r="S633" t="s">
        <v>137</v>
      </c>
      <c r="T633" t="s">
        <v>74</v>
      </c>
      <c r="U633" t="s">
        <v>75</v>
      </c>
      <c r="V633">
        <v>8180</v>
      </c>
      <c r="W633">
        <v>4660</v>
      </c>
      <c r="X633">
        <v>11.3</v>
      </c>
      <c r="Y633">
        <v>10</v>
      </c>
      <c r="Z633">
        <v>7595.48</v>
      </c>
      <c r="AB633">
        <v>25.51</v>
      </c>
      <c r="AC633">
        <v>193760.69</v>
      </c>
      <c r="AD633">
        <v>4840295.58</v>
      </c>
      <c r="AE633">
        <v>167.26</v>
      </c>
      <c r="AF633">
        <v>809587838.71000004</v>
      </c>
      <c r="AG633">
        <v>209798.52</v>
      </c>
      <c r="AH633">
        <v>0</v>
      </c>
      <c r="AI633">
        <v>0</v>
      </c>
      <c r="AJ633">
        <v>3.59</v>
      </c>
      <c r="AK633">
        <v>173766.61</v>
      </c>
      <c r="AL633">
        <v>0.20699999999999999</v>
      </c>
      <c r="AM633">
        <v>10019.41</v>
      </c>
      <c r="AN633">
        <v>332</v>
      </c>
      <c r="AO633">
        <v>620.88</v>
      </c>
      <c r="AP633">
        <v>206132.16</v>
      </c>
      <c r="AQ633">
        <v>619710.78</v>
      </c>
      <c r="AR633" t="s">
        <v>61</v>
      </c>
      <c r="AS633" t="s">
        <v>61</v>
      </c>
      <c r="AT633" t="s">
        <v>62</v>
      </c>
      <c r="AU633" t="s">
        <v>63</v>
      </c>
    </row>
    <row r="634" spans="1:47" x14ac:dyDescent="0.25">
      <c r="A634" t="s">
        <v>1296</v>
      </c>
      <c r="B634">
        <v>2020</v>
      </c>
      <c r="C634">
        <v>7</v>
      </c>
      <c r="D634" t="s">
        <v>89</v>
      </c>
      <c r="E634" s="1">
        <v>44027</v>
      </c>
      <c r="F634" s="1">
        <v>44041</v>
      </c>
      <c r="G634">
        <v>14</v>
      </c>
      <c r="H634">
        <v>5.7</v>
      </c>
      <c r="I634" t="s">
        <v>49</v>
      </c>
      <c r="J634" t="s">
        <v>50</v>
      </c>
      <c r="K634" t="s">
        <v>183</v>
      </c>
      <c r="L634">
        <v>2710.19</v>
      </c>
      <c r="M634" t="s">
        <v>68</v>
      </c>
      <c r="N634" t="s">
        <v>168</v>
      </c>
      <c r="O634" t="s">
        <v>107</v>
      </c>
      <c r="P634" t="s">
        <v>154</v>
      </c>
      <c r="Q634" t="s">
        <v>70</v>
      </c>
      <c r="R634" t="s">
        <v>1295</v>
      </c>
      <c r="S634" t="s">
        <v>186</v>
      </c>
      <c r="T634" t="s">
        <v>74</v>
      </c>
      <c r="U634" t="s">
        <v>96</v>
      </c>
      <c r="V634">
        <v>99250</v>
      </c>
      <c r="W634">
        <v>72611</v>
      </c>
      <c r="X634">
        <v>18.399999999999999</v>
      </c>
      <c r="Y634">
        <v>15.9</v>
      </c>
      <c r="Z634">
        <v>89042.34</v>
      </c>
      <c r="AB634">
        <v>34.409999999999997</v>
      </c>
      <c r="AC634">
        <v>3063946.92</v>
      </c>
      <c r="AD634">
        <v>96761420.450000003</v>
      </c>
      <c r="AE634">
        <v>161.59</v>
      </c>
      <c r="AF634">
        <v>15635677930.52</v>
      </c>
      <c r="AG634">
        <v>25689.34</v>
      </c>
      <c r="AH634">
        <v>0.2</v>
      </c>
      <c r="AI634">
        <v>6988.74</v>
      </c>
      <c r="AJ634">
        <v>22.71</v>
      </c>
      <c r="AK634">
        <v>21974518.579999998</v>
      </c>
      <c r="AL634">
        <v>0.14299999999999999</v>
      </c>
      <c r="AM634">
        <v>138368.82999999999</v>
      </c>
      <c r="AN634">
        <v>367.5</v>
      </c>
      <c r="AO634">
        <v>731.37</v>
      </c>
      <c r="AP634">
        <v>268778.46999999997</v>
      </c>
      <c r="AQ634">
        <v>3503772.3</v>
      </c>
      <c r="AR634" t="s">
        <v>61</v>
      </c>
      <c r="AS634" t="s">
        <v>61</v>
      </c>
      <c r="AT634" t="s">
        <v>62</v>
      </c>
      <c r="AU634" t="s">
        <v>63</v>
      </c>
    </row>
    <row r="635" spans="1:47" x14ac:dyDescent="0.25">
      <c r="A635" t="s">
        <v>1297</v>
      </c>
      <c r="B635">
        <v>2021</v>
      </c>
      <c r="C635">
        <v>5</v>
      </c>
      <c r="D635" t="s">
        <v>77</v>
      </c>
      <c r="E635" s="1">
        <v>44332</v>
      </c>
      <c r="F635" s="1">
        <v>44360</v>
      </c>
      <c r="G635">
        <v>28</v>
      </c>
      <c r="H635">
        <v>20.100000000000001</v>
      </c>
      <c r="I635" t="s">
        <v>65</v>
      </c>
      <c r="J635" t="s">
        <v>66</v>
      </c>
      <c r="K635" t="s">
        <v>245</v>
      </c>
      <c r="L635">
        <v>8905.9</v>
      </c>
      <c r="M635" t="s">
        <v>90</v>
      </c>
      <c r="N635" t="s">
        <v>168</v>
      </c>
      <c r="O635" t="s">
        <v>99</v>
      </c>
      <c r="P635" t="s">
        <v>100</v>
      </c>
      <c r="Q635" t="s">
        <v>164</v>
      </c>
      <c r="R635" t="s">
        <v>1298</v>
      </c>
      <c r="S635" t="s">
        <v>137</v>
      </c>
      <c r="T635" t="s">
        <v>131</v>
      </c>
      <c r="U635" t="s">
        <v>143</v>
      </c>
      <c r="V635">
        <v>2959</v>
      </c>
      <c r="W635">
        <v>1777</v>
      </c>
      <c r="X635">
        <v>14.3</v>
      </c>
      <c r="Y635">
        <v>11.5</v>
      </c>
      <c r="Z635">
        <v>2696.08</v>
      </c>
      <c r="AB635">
        <v>35.409999999999997</v>
      </c>
      <c r="AC635">
        <v>95468.19</v>
      </c>
      <c r="AD635">
        <v>2099976.71</v>
      </c>
      <c r="AE635">
        <v>169.78</v>
      </c>
      <c r="AF635">
        <v>356534045.81999999</v>
      </c>
      <c r="AG635">
        <v>67521.16</v>
      </c>
      <c r="AH635">
        <v>0.8</v>
      </c>
      <c r="AI635">
        <v>21640.87</v>
      </c>
      <c r="AJ635">
        <v>0.72</v>
      </c>
      <c r="AK635">
        <v>0</v>
      </c>
      <c r="AL635">
        <v>0.11</v>
      </c>
      <c r="AM635">
        <v>2309.9699999999998</v>
      </c>
      <c r="AN635">
        <v>883.8</v>
      </c>
      <c r="AO635">
        <v>443.09</v>
      </c>
      <c r="AP635">
        <v>391602.94</v>
      </c>
      <c r="AQ635">
        <v>578543.13</v>
      </c>
      <c r="AR635" t="s">
        <v>124</v>
      </c>
      <c r="AS635" t="s">
        <v>61</v>
      </c>
      <c r="AT635" t="s">
        <v>62</v>
      </c>
      <c r="AU635" t="s">
        <v>63</v>
      </c>
    </row>
    <row r="636" spans="1:47" x14ac:dyDescent="0.25">
      <c r="A636" t="s">
        <v>1299</v>
      </c>
      <c r="B636">
        <v>2022</v>
      </c>
      <c r="C636">
        <v>4</v>
      </c>
      <c r="D636" t="s">
        <v>77</v>
      </c>
      <c r="E636" s="1">
        <v>44674</v>
      </c>
      <c r="F636" s="1">
        <v>44681</v>
      </c>
      <c r="G636">
        <v>7</v>
      </c>
      <c r="H636">
        <v>18.2</v>
      </c>
      <c r="I636" t="s">
        <v>49</v>
      </c>
      <c r="J636" t="s">
        <v>50</v>
      </c>
      <c r="K636" t="s">
        <v>223</v>
      </c>
      <c r="L636">
        <v>2710.1109999999999</v>
      </c>
      <c r="M636" t="s">
        <v>52</v>
      </c>
      <c r="N636" t="s">
        <v>106</v>
      </c>
      <c r="O636" t="s">
        <v>91</v>
      </c>
      <c r="P636" t="s">
        <v>154</v>
      </c>
      <c r="Q636" t="s">
        <v>82</v>
      </c>
      <c r="R636" t="s">
        <v>1300</v>
      </c>
      <c r="S636" t="s">
        <v>123</v>
      </c>
      <c r="T636" t="s">
        <v>102</v>
      </c>
      <c r="U636" t="s">
        <v>143</v>
      </c>
      <c r="V636">
        <v>46848</v>
      </c>
      <c r="W636">
        <v>29050</v>
      </c>
      <c r="X636">
        <v>11</v>
      </c>
      <c r="Y636">
        <v>10.9</v>
      </c>
      <c r="Z636">
        <v>42110.71</v>
      </c>
      <c r="AB636">
        <v>40.79</v>
      </c>
      <c r="AC636">
        <v>1717695.86</v>
      </c>
      <c r="AD636">
        <v>39620282.609999999</v>
      </c>
      <c r="AE636">
        <v>215.8</v>
      </c>
      <c r="AF636">
        <v>8550056987.2399998</v>
      </c>
      <c r="AG636">
        <v>35915.75</v>
      </c>
      <c r="AH636">
        <v>0</v>
      </c>
      <c r="AI636">
        <v>0</v>
      </c>
      <c r="AJ636">
        <v>3.16</v>
      </c>
      <c r="AK636">
        <v>1252000.93</v>
      </c>
      <c r="AL636">
        <v>0.22</v>
      </c>
      <c r="AM636">
        <v>87164.62</v>
      </c>
      <c r="AN636">
        <v>302.3</v>
      </c>
      <c r="AO636">
        <v>712.03</v>
      </c>
      <c r="AP636">
        <v>215246.67</v>
      </c>
      <c r="AQ636">
        <v>2056022.9</v>
      </c>
      <c r="AR636" t="s">
        <v>61</v>
      </c>
      <c r="AS636" t="s">
        <v>61</v>
      </c>
      <c r="AT636" t="s">
        <v>62</v>
      </c>
      <c r="AU636" t="s">
        <v>63</v>
      </c>
    </row>
    <row r="637" spans="1:47" x14ac:dyDescent="0.25">
      <c r="A637" t="s">
        <v>1301</v>
      </c>
      <c r="B637">
        <v>2025</v>
      </c>
      <c r="C637">
        <v>2</v>
      </c>
      <c r="D637" t="s">
        <v>48</v>
      </c>
      <c r="E637" s="1">
        <v>45690</v>
      </c>
      <c r="F637" s="1">
        <v>45717</v>
      </c>
      <c r="G637">
        <v>27</v>
      </c>
      <c r="H637">
        <v>9.6999999999999993</v>
      </c>
      <c r="I637" t="s">
        <v>65</v>
      </c>
      <c r="J637" t="s">
        <v>66</v>
      </c>
      <c r="K637" t="s">
        <v>245</v>
      </c>
      <c r="L637">
        <v>8905.9</v>
      </c>
      <c r="M637" t="s">
        <v>52</v>
      </c>
      <c r="N637" t="s">
        <v>69</v>
      </c>
      <c r="O637" t="s">
        <v>107</v>
      </c>
      <c r="P637" t="s">
        <v>56</v>
      </c>
      <c r="Q637" t="s">
        <v>127</v>
      </c>
      <c r="R637" t="s">
        <v>372</v>
      </c>
      <c r="S637" t="s">
        <v>73</v>
      </c>
      <c r="T637" t="s">
        <v>187</v>
      </c>
      <c r="U637" t="s">
        <v>60</v>
      </c>
      <c r="V637">
        <v>9350</v>
      </c>
      <c r="W637">
        <v>6677</v>
      </c>
      <c r="X637">
        <v>3.6</v>
      </c>
      <c r="Y637">
        <v>12.3</v>
      </c>
      <c r="Z637">
        <v>7649.9</v>
      </c>
      <c r="AB637">
        <v>28.11</v>
      </c>
      <c r="AC637">
        <v>215038.69</v>
      </c>
      <c r="AD637">
        <v>8680188.5299999993</v>
      </c>
      <c r="AE637">
        <v>280.20999999999998</v>
      </c>
      <c r="AF637">
        <v>2432275627.9899998</v>
      </c>
      <c r="AG637">
        <v>129585.63</v>
      </c>
      <c r="AH637">
        <v>1.3</v>
      </c>
      <c r="AI637">
        <v>30699.35</v>
      </c>
      <c r="AJ637">
        <v>1.81</v>
      </c>
      <c r="AK637">
        <v>0</v>
      </c>
      <c r="AL637">
        <v>0.28599999999999998</v>
      </c>
      <c r="AM637">
        <v>24825.34</v>
      </c>
      <c r="AN637">
        <v>513.4</v>
      </c>
      <c r="AO637">
        <v>603.51</v>
      </c>
      <c r="AP637">
        <v>309842.03000000003</v>
      </c>
      <c r="AQ637">
        <v>709991.04</v>
      </c>
      <c r="AR637" t="s">
        <v>61</v>
      </c>
      <c r="AS637" t="s">
        <v>61</v>
      </c>
      <c r="AT637" t="s">
        <v>293</v>
      </c>
      <c r="AU637" t="s">
        <v>63</v>
      </c>
    </row>
    <row r="638" spans="1:47" x14ac:dyDescent="0.25">
      <c r="A638" t="s">
        <v>1302</v>
      </c>
      <c r="B638">
        <v>2023</v>
      </c>
      <c r="C638">
        <v>6</v>
      </c>
      <c r="D638" t="s">
        <v>77</v>
      </c>
      <c r="E638" s="1">
        <v>45089</v>
      </c>
      <c r="F638" s="1">
        <v>45097</v>
      </c>
      <c r="G638">
        <v>8</v>
      </c>
      <c r="H638">
        <v>19.100000000000001</v>
      </c>
      <c r="I638" t="s">
        <v>65</v>
      </c>
      <c r="J638" t="s">
        <v>50</v>
      </c>
      <c r="K638" t="s">
        <v>223</v>
      </c>
      <c r="L638">
        <v>2710.1109999999999</v>
      </c>
      <c r="M638" t="s">
        <v>52</v>
      </c>
      <c r="N638" t="s">
        <v>69</v>
      </c>
      <c r="O638" t="s">
        <v>200</v>
      </c>
      <c r="P638" t="s">
        <v>56</v>
      </c>
      <c r="Q638" t="s">
        <v>204</v>
      </c>
      <c r="R638" t="s">
        <v>316</v>
      </c>
      <c r="S638" t="s">
        <v>123</v>
      </c>
      <c r="T638" t="s">
        <v>86</v>
      </c>
      <c r="U638" t="s">
        <v>103</v>
      </c>
      <c r="V638">
        <v>71550</v>
      </c>
      <c r="W638">
        <v>44576</v>
      </c>
      <c r="X638">
        <v>15.6</v>
      </c>
      <c r="Y638">
        <v>16</v>
      </c>
      <c r="Z638">
        <v>59605.91</v>
      </c>
      <c r="AB638">
        <v>41.3</v>
      </c>
      <c r="AC638">
        <v>2461724.08</v>
      </c>
      <c r="AD638">
        <v>69256106.829999998</v>
      </c>
      <c r="AE638">
        <v>288.68</v>
      </c>
      <c r="AF638">
        <v>19992852919.68</v>
      </c>
      <c r="AG638">
        <v>15503.12</v>
      </c>
      <c r="AH638">
        <v>2.2000000000000002</v>
      </c>
      <c r="AI638">
        <v>39355.43</v>
      </c>
      <c r="AJ638">
        <v>12.58</v>
      </c>
      <c r="AK638">
        <v>0</v>
      </c>
      <c r="AL638">
        <v>0.189</v>
      </c>
      <c r="AM638">
        <v>130894.04</v>
      </c>
      <c r="AN638">
        <v>277.89999999999998</v>
      </c>
      <c r="AO638">
        <v>421.36</v>
      </c>
      <c r="AP638">
        <v>117095.94</v>
      </c>
      <c r="AQ638">
        <v>2764572.61</v>
      </c>
      <c r="AR638" t="s">
        <v>61</v>
      </c>
      <c r="AS638" t="s">
        <v>61</v>
      </c>
      <c r="AT638" t="s">
        <v>62</v>
      </c>
      <c r="AU638" t="s">
        <v>63</v>
      </c>
    </row>
    <row r="639" spans="1:47" x14ac:dyDescent="0.25">
      <c r="A639" t="s">
        <v>1303</v>
      </c>
      <c r="B639">
        <v>2024</v>
      </c>
      <c r="C639">
        <v>11</v>
      </c>
      <c r="D639" t="s">
        <v>119</v>
      </c>
      <c r="E639" s="1">
        <v>45598</v>
      </c>
      <c r="F639" s="1">
        <v>45611</v>
      </c>
      <c r="G639">
        <v>13</v>
      </c>
      <c r="H639">
        <v>3.6</v>
      </c>
      <c r="I639" t="s">
        <v>49</v>
      </c>
      <c r="J639" t="s">
        <v>78</v>
      </c>
      <c r="K639" t="s">
        <v>177</v>
      </c>
      <c r="L639">
        <v>1001.99</v>
      </c>
      <c r="M639" t="s">
        <v>52</v>
      </c>
      <c r="N639" t="s">
        <v>69</v>
      </c>
      <c r="O639" t="s">
        <v>107</v>
      </c>
      <c r="P639" t="s">
        <v>108</v>
      </c>
      <c r="Q639" t="s">
        <v>92</v>
      </c>
      <c r="R639" t="s">
        <v>1265</v>
      </c>
      <c r="S639" t="s">
        <v>130</v>
      </c>
      <c r="T639" t="s">
        <v>59</v>
      </c>
      <c r="U639" t="s">
        <v>132</v>
      </c>
      <c r="V639">
        <v>82755</v>
      </c>
      <c r="W639">
        <v>48728</v>
      </c>
      <c r="X639">
        <v>22.4</v>
      </c>
      <c r="Y639">
        <v>15.4</v>
      </c>
      <c r="Z639">
        <v>65392.08</v>
      </c>
      <c r="AB639">
        <v>26.28</v>
      </c>
      <c r="AC639">
        <v>1718503.86</v>
      </c>
      <c r="AD639">
        <v>25778865.780000001</v>
      </c>
      <c r="AE639">
        <v>280.89</v>
      </c>
      <c r="AF639">
        <v>7241025608.9399996</v>
      </c>
      <c r="AG639">
        <v>181385.59</v>
      </c>
      <c r="AH639">
        <v>0</v>
      </c>
      <c r="AI639">
        <v>0</v>
      </c>
      <c r="AJ639">
        <v>24.39</v>
      </c>
      <c r="AK639">
        <v>6287465.3600000003</v>
      </c>
      <c r="AL639">
        <v>0.31</v>
      </c>
      <c r="AM639">
        <v>79914.48</v>
      </c>
      <c r="AN639">
        <v>655.9</v>
      </c>
      <c r="AO639">
        <v>566.66999999999996</v>
      </c>
      <c r="AP639">
        <v>371678.85</v>
      </c>
      <c r="AQ639">
        <v>2351482.7799999998</v>
      </c>
      <c r="AR639" t="s">
        <v>61</v>
      </c>
      <c r="AS639" t="s">
        <v>61</v>
      </c>
      <c r="AT639" t="s">
        <v>62</v>
      </c>
      <c r="AU639" t="s">
        <v>63</v>
      </c>
    </row>
    <row r="640" spans="1:47" x14ac:dyDescent="0.25">
      <c r="A640" t="s">
        <v>1304</v>
      </c>
      <c r="B640">
        <v>2023</v>
      </c>
      <c r="C640">
        <v>2</v>
      </c>
      <c r="D640" t="s">
        <v>48</v>
      </c>
      <c r="E640" s="1">
        <v>44961</v>
      </c>
      <c r="F640" s="1">
        <v>44984</v>
      </c>
      <c r="G640">
        <v>23</v>
      </c>
      <c r="H640">
        <v>4.9000000000000004</v>
      </c>
      <c r="I640" t="s">
        <v>65</v>
      </c>
      <c r="J640" t="s">
        <v>112</v>
      </c>
      <c r="K640" t="s">
        <v>126</v>
      </c>
      <c r="L640">
        <v>2701.12</v>
      </c>
      <c r="M640" t="s">
        <v>98</v>
      </c>
      <c r="N640" t="s">
        <v>168</v>
      </c>
      <c r="O640" t="s">
        <v>107</v>
      </c>
      <c r="P640" t="s">
        <v>82</v>
      </c>
      <c r="Q640" t="s">
        <v>127</v>
      </c>
      <c r="R640" t="s">
        <v>1305</v>
      </c>
      <c r="S640" t="s">
        <v>130</v>
      </c>
      <c r="T640" t="s">
        <v>102</v>
      </c>
      <c r="U640" t="s">
        <v>103</v>
      </c>
      <c r="V640">
        <v>75841</v>
      </c>
      <c r="W640">
        <v>44122</v>
      </c>
      <c r="X640">
        <v>7.7</v>
      </c>
      <c r="Y640">
        <v>11.6</v>
      </c>
      <c r="Z640">
        <v>69392.05</v>
      </c>
      <c r="AB640">
        <v>20.91</v>
      </c>
      <c r="AC640">
        <v>1450987.77</v>
      </c>
      <c r="AD640">
        <v>6155768.7599999998</v>
      </c>
      <c r="AE640">
        <v>287.45999999999998</v>
      </c>
      <c r="AF640">
        <v>1769537287.75</v>
      </c>
      <c r="AG640">
        <v>133753.03</v>
      </c>
      <c r="AH640">
        <v>0.6</v>
      </c>
      <c r="AI640">
        <v>12767.34</v>
      </c>
      <c r="AJ640">
        <v>24.32</v>
      </c>
      <c r="AK640">
        <v>0</v>
      </c>
      <c r="AL640">
        <v>9.6000000000000002E-2</v>
      </c>
      <c r="AM640">
        <v>5909.54</v>
      </c>
      <c r="AN640">
        <v>888.3</v>
      </c>
      <c r="AO640">
        <v>594.07000000000005</v>
      </c>
      <c r="AP640">
        <v>527712.38</v>
      </c>
      <c r="AQ640">
        <v>2131130.06</v>
      </c>
      <c r="AR640" t="s">
        <v>61</v>
      </c>
      <c r="AS640" t="s">
        <v>61</v>
      </c>
      <c r="AT640" t="s">
        <v>62</v>
      </c>
      <c r="AU640" t="s">
        <v>63</v>
      </c>
    </row>
    <row r="641" spans="1:47" x14ac:dyDescent="0.25">
      <c r="A641" t="s">
        <v>1306</v>
      </c>
      <c r="B641">
        <v>2022</v>
      </c>
      <c r="C641">
        <v>7</v>
      </c>
      <c r="D641" t="s">
        <v>89</v>
      </c>
      <c r="E641" s="1">
        <v>44758</v>
      </c>
      <c r="F641" s="1">
        <v>44775</v>
      </c>
      <c r="G641">
        <v>17</v>
      </c>
      <c r="H641">
        <v>9.4</v>
      </c>
      <c r="I641" t="s">
        <v>49</v>
      </c>
      <c r="J641" t="s">
        <v>50</v>
      </c>
      <c r="K641" t="s">
        <v>120</v>
      </c>
      <c r="L641">
        <v>2710.1921000000002</v>
      </c>
      <c r="M641" t="s">
        <v>68</v>
      </c>
      <c r="N641" t="s">
        <v>53</v>
      </c>
      <c r="O641" t="s">
        <v>200</v>
      </c>
      <c r="P641" t="s">
        <v>159</v>
      </c>
      <c r="Q641" t="s">
        <v>92</v>
      </c>
      <c r="R641" t="s">
        <v>972</v>
      </c>
      <c r="S641" t="s">
        <v>123</v>
      </c>
      <c r="T641" t="s">
        <v>162</v>
      </c>
      <c r="U641" t="s">
        <v>166</v>
      </c>
      <c r="V641">
        <v>33833</v>
      </c>
      <c r="W641">
        <v>19164</v>
      </c>
      <c r="X641">
        <v>17.7</v>
      </c>
      <c r="Y641">
        <v>12.7</v>
      </c>
      <c r="Z641">
        <v>26928.84</v>
      </c>
      <c r="AB641">
        <v>38.19</v>
      </c>
      <c r="AC641">
        <v>1028412.4</v>
      </c>
      <c r="AD641">
        <v>27108724.649999999</v>
      </c>
      <c r="AE641">
        <v>212.37</v>
      </c>
      <c r="AF641">
        <v>5757079853.9200001</v>
      </c>
      <c r="AG641">
        <v>82836.58</v>
      </c>
      <c r="AH641">
        <v>3.8</v>
      </c>
      <c r="AI641">
        <v>126637.55</v>
      </c>
      <c r="AJ641">
        <v>13.98</v>
      </c>
      <c r="AK641">
        <v>3789799.71</v>
      </c>
      <c r="AL641">
        <v>0.106</v>
      </c>
      <c r="AM641">
        <v>28735.25</v>
      </c>
      <c r="AN641">
        <v>663.7</v>
      </c>
      <c r="AO641">
        <v>480.95</v>
      </c>
      <c r="AP641">
        <v>319206.52</v>
      </c>
      <c r="AQ641">
        <v>1585828.3</v>
      </c>
      <c r="AR641" t="s">
        <v>61</v>
      </c>
      <c r="AS641" t="s">
        <v>61</v>
      </c>
      <c r="AT641" t="s">
        <v>62</v>
      </c>
      <c r="AU641" t="s">
        <v>63</v>
      </c>
    </row>
    <row r="642" spans="1:47" x14ac:dyDescent="0.25">
      <c r="A642" t="s">
        <v>1307</v>
      </c>
      <c r="B642">
        <v>2025</v>
      </c>
      <c r="C642">
        <v>5</v>
      </c>
      <c r="D642" t="s">
        <v>77</v>
      </c>
      <c r="E642" s="1">
        <v>45783</v>
      </c>
      <c r="F642" s="1">
        <v>45797</v>
      </c>
      <c r="G642">
        <v>14</v>
      </c>
      <c r="H642">
        <v>8.3000000000000007</v>
      </c>
      <c r="I642" t="s">
        <v>49</v>
      </c>
      <c r="J642" t="s">
        <v>50</v>
      </c>
      <c r="K642" t="s">
        <v>51</v>
      </c>
      <c r="L642">
        <v>2709</v>
      </c>
      <c r="M642" t="s">
        <v>90</v>
      </c>
      <c r="N642" t="s">
        <v>69</v>
      </c>
      <c r="O642" t="s">
        <v>189</v>
      </c>
      <c r="P642" t="s">
        <v>55</v>
      </c>
      <c r="Q642" t="s">
        <v>56</v>
      </c>
      <c r="R642" t="s">
        <v>770</v>
      </c>
      <c r="S642" t="s">
        <v>186</v>
      </c>
      <c r="T642" t="s">
        <v>86</v>
      </c>
      <c r="U642" t="s">
        <v>213</v>
      </c>
      <c r="V642">
        <v>129344</v>
      </c>
      <c r="W642">
        <v>94625</v>
      </c>
      <c r="X642">
        <v>12.3</v>
      </c>
      <c r="Y642">
        <v>12.7</v>
      </c>
      <c r="Z642">
        <v>106856.69</v>
      </c>
      <c r="AB642">
        <v>30.69</v>
      </c>
      <c r="AC642">
        <v>3279431.82</v>
      </c>
      <c r="AD642">
        <v>7071775.7400000002</v>
      </c>
      <c r="AE642">
        <v>283.39</v>
      </c>
      <c r="AF642">
        <v>2004070526.96</v>
      </c>
      <c r="AG642">
        <v>39340.49</v>
      </c>
      <c r="AH642">
        <v>0.1</v>
      </c>
      <c r="AI642">
        <v>1023.9</v>
      </c>
      <c r="AJ642">
        <v>7.18</v>
      </c>
      <c r="AK642">
        <v>507753.5</v>
      </c>
      <c r="AL642">
        <v>0.2</v>
      </c>
      <c r="AM642">
        <v>14143.55</v>
      </c>
      <c r="AN642">
        <v>402.9</v>
      </c>
      <c r="AO642">
        <v>627.5</v>
      </c>
      <c r="AP642">
        <v>252819.75</v>
      </c>
      <c r="AQ642">
        <v>3586759.51</v>
      </c>
      <c r="AR642" t="s">
        <v>61</v>
      </c>
      <c r="AS642" t="s">
        <v>61</v>
      </c>
      <c r="AT642" t="s">
        <v>62</v>
      </c>
      <c r="AU642" t="s">
        <v>63</v>
      </c>
    </row>
    <row r="643" spans="1:47" x14ac:dyDescent="0.25">
      <c r="A643" t="s">
        <v>1308</v>
      </c>
      <c r="B643">
        <v>2020</v>
      </c>
      <c r="C643">
        <v>11</v>
      </c>
      <c r="D643" t="s">
        <v>119</v>
      </c>
      <c r="E643" s="1">
        <v>44146</v>
      </c>
      <c r="F643" s="1">
        <v>44158</v>
      </c>
      <c r="G643">
        <v>12</v>
      </c>
      <c r="H643">
        <v>15.6</v>
      </c>
      <c r="I643" t="s">
        <v>49</v>
      </c>
      <c r="J643" t="s">
        <v>78</v>
      </c>
      <c r="K643" t="s">
        <v>315</v>
      </c>
      <c r="L643">
        <v>1511.9</v>
      </c>
      <c r="M643" t="s">
        <v>68</v>
      </c>
      <c r="N643" t="s">
        <v>168</v>
      </c>
      <c r="O643" t="s">
        <v>107</v>
      </c>
      <c r="P643" t="s">
        <v>71</v>
      </c>
      <c r="Q643" t="s">
        <v>184</v>
      </c>
      <c r="R643" t="s">
        <v>1309</v>
      </c>
      <c r="S643" t="s">
        <v>85</v>
      </c>
      <c r="T643" t="s">
        <v>102</v>
      </c>
      <c r="U643" t="s">
        <v>166</v>
      </c>
      <c r="V643">
        <v>62509</v>
      </c>
      <c r="W643">
        <v>46803</v>
      </c>
      <c r="X643">
        <v>12.4</v>
      </c>
      <c r="Y643">
        <v>15.4</v>
      </c>
      <c r="Z643">
        <v>51267.73</v>
      </c>
      <c r="AB643">
        <v>40.15</v>
      </c>
      <c r="AC643">
        <v>2058399.36</v>
      </c>
      <c r="AD643">
        <v>70661799.579999998</v>
      </c>
      <c r="AE643">
        <v>160.66999999999999</v>
      </c>
      <c r="AF643">
        <v>11353231338.52</v>
      </c>
      <c r="AG643">
        <v>183281.97</v>
      </c>
      <c r="AH643">
        <v>0.9</v>
      </c>
      <c r="AI643">
        <v>16780.48</v>
      </c>
      <c r="AJ643">
        <v>23.81</v>
      </c>
      <c r="AK643">
        <v>16824574.48</v>
      </c>
      <c r="AL643">
        <v>0.3</v>
      </c>
      <c r="AM643">
        <v>211985.4</v>
      </c>
      <c r="AN643">
        <v>570.9</v>
      </c>
      <c r="AO643">
        <v>533.66</v>
      </c>
      <c r="AP643">
        <v>304666.49</v>
      </c>
      <c r="AQ643">
        <v>2775113.7</v>
      </c>
      <c r="AR643" t="s">
        <v>61</v>
      </c>
      <c r="AS643" t="s">
        <v>61</v>
      </c>
      <c r="AT643" t="s">
        <v>62</v>
      </c>
      <c r="AU643" t="s">
        <v>63</v>
      </c>
    </row>
    <row r="644" spans="1:47" x14ac:dyDescent="0.25">
      <c r="A644" t="s">
        <v>1310</v>
      </c>
      <c r="B644">
        <v>2021</v>
      </c>
      <c r="C644">
        <v>1</v>
      </c>
      <c r="D644" t="s">
        <v>48</v>
      </c>
      <c r="E644" s="1">
        <v>44215</v>
      </c>
      <c r="F644" s="1">
        <v>44225</v>
      </c>
      <c r="G644">
        <v>10</v>
      </c>
      <c r="H644">
        <v>8.1999999999999993</v>
      </c>
      <c r="I644" t="s">
        <v>49</v>
      </c>
      <c r="J644" t="s">
        <v>66</v>
      </c>
      <c r="K644" t="s">
        <v>67</v>
      </c>
      <c r="L644">
        <v>8479.8989999999994</v>
      </c>
      <c r="M644" t="s">
        <v>90</v>
      </c>
      <c r="N644" t="s">
        <v>168</v>
      </c>
      <c r="O644" t="s">
        <v>200</v>
      </c>
      <c r="P644" t="s">
        <v>131</v>
      </c>
      <c r="Q644" t="s">
        <v>184</v>
      </c>
      <c r="R644" t="s">
        <v>1311</v>
      </c>
      <c r="S644" t="s">
        <v>73</v>
      </c>
      <c r="T644" t="s">
        <v>95</v>
      </c>
      <c r="U644" t="s">
        <v>87</v>
      </c>
      <c r="V644">
        <v>5750</v>
      </c>
      <c r="W644">
        <v>3650</v>
      </c>
      <c r="X644">
        <v>9.9</v>
      </c>
      <c r="Y644">
        <v>13.4</v>
      </c>
      <c r="Z644">
        <v>5273.25</v>
      </c>
      <c r="AB644">
        <v>24.22</v>
      </c>
      <c r="AC644">
        <v>127718.11</v>
      </c>
      <c r="AD644">
        <v>1678000.88</v>
      </c>
      <c r="AE644">
        <v>170.24</v>
      </c>
      <c r="AF644">
        <v>285662869.81</v>
      </c>
      <c r="AG644">
        <v>133688.57999999999</v>
      </c>
      <c r="AH644">
        <v>1.2</v>
      </c>
      <c r="AI644">
        <v>39131.11</v>
      </c>
      <c r="AJ644">
        <v>19.96</v>
      </c>
      <c r="AK644">
        <v>334928.98</v>
      </c>
      <c r="AL644">
        <v>0.20699999999999999</v>
      </c>
      <c r="AM644">
        <v>3473.46</v>
      </c>
      <c r="AN644">
        <v>491.2</v>
      </c>
      <c r="AO644">
        <v>672.37</v>
      </c>
      <c r="AP644">
        <v>330268.14</v>
      </c>
      <c r="AQ644">
        <v>634279.4</v>
      </c>
      <c r="AR644" t="s">
        <v>124</v>
      </c>
      <c r="AS644" t="s">
        <v>61</v>
      </c>
      <c r="AT644" t="s">
        <v>62</v>
      </c>
      <c r="AU644" t="s">
        <v>63</v>
      </c>
    </row>
    <row r="645" spans="1:47" x14ac:dyDescent="0.25">
      <c r="A645" t="s">
        <v>1312</v>
      </c>
      <c r="B645">
        <v>2025</v>
      </c>
      <c r="C645">
        <v>10</v>
      </c>
      <c r="D645" t="s">
        <v>119</v>
      </c>
      <c r="E645" s="1">
        <v>45958</v>
      </c>
      <c r="F645" s="1">
        <v>45988</v>
      </c>
      <c r="G645">
        <v>30</v>
      </c>
      <c r="H645">
        <v>16.399999999999999</v>
      </c>
      <c r="I645" t="s">
        <v>49</v>
      </c>
      <c r="J645" t="s">
        <v>78</v>
      </c>
      <c r="K645" t="s">
        <v>211</v>
      </c>
      <c r="L645">
        <v>1701.99</v>
      </c>
      <c r="M645" t="s">
        <v>98</v>
      </c>
      <c r="N645" t="s">
        <v>168</v>
      </c>
      <c r="O645" t="s">
        <v>107</v>
      </c>
      <c r="P645" t="s">
        <v>71</v>
      </c>
      <c r="Q645" t="s">
        <v>56</v>
      </c>
      <c r="R645" t="s">
        <v>1177</v>
      </c>
      <c r="S645" t="s">
        <v>85</v>
      </c>
      <c r="T645" t="s">
        <v>148</v>
      </c>
      <c r="U645" t="s">
        <v>166</v>
      </c>
      <c r="V645">
        <v>38381</v>
      </c>
      <c r="W645">
        <v>26441</v>
      </c>
      <c r="X645">
        <v>7</v>
      </c>
      <c r="Y645">
        <v>15.1</v>
      </c>
      <c r="Z645">
        <v>33701.919999999998</v>
      </c>
      <c r="AB645">
        <v>35.56</v>
      </c>
      <c r="AC645">
        <v>1198440.28</v>
      </c>
      <c r="AD645">
        <v>23318021.43</v>
      </c>
      <c r="AE645">
        <v>277.95</v>
      </c>
      <c r="AF645">
        <v>6481244056.4700003</v>
      </c>
      <c r="AG645">
        <v>26754.42</v>
      </c>
      <c r="AI645">
        <v>10577.87</v>
      </c>
      <c r="AJ645">
        <v>6.12</v>
      </c>
      <c r="AK645">
        <v>1427062.91</v>
      </c>
      <c r="AL645">
        <v>6.5000000000000002E-2</v>
      </c>
      <c r="AM645">
        <v>15156.71</v>
      </c>
      <c r="AN645">
        <v>462</v>
      </c>
      <c r="AO645">
        <v>724.84</v>
      </c>
      <c r="AP645">
        <v>334876.08</v>
      </c>
      <c r="AQ645">
        <v>1585805.36</v>
      </c>
      <c r="AR645" t="s">
        <v>61</v>
      </c>
      <c r="AS645" t="s">
        <v>61</v>
      </c>
      <c r="AT645" t="s">
        <v>62</v>
      </c>
      <c r="AU645" t="s">
        <v>117</v>
      </c>
    </row>
    <row r="646" spans="1:47" x14ac:dyDescent="0.25">
      <c r="A646" t="s">
        <v>1313</v>
      </c>
      <c r="B646">
        <v>2021</v>
      </c>
      <c r="C646">
        <v>3</v>
      </c>
      <c r="D646" t="s">
        <v>48</v>
      </c>
      <c r="E646" s="1">
        <v>44273</v>
      </c>
      <c r="F646" s="1">
        <v>44286</v>
      </c>
      <c r="G646">
        <v>13</v>
      </c>
      <c r="H646">
        <v>1.7</v>
      </c>
      <c r="I646" t="s">
        <v>65</v>
      </c>
      <c r="J646" t="s">
        <v>50</v>
      </c>
      <c r="K646" t="s">
        <v>145</v>
      </c>
      <c r="L646">
        <v>2710.19</v>
      </c>
      <c r="M646" t="s">
        <v>52</v>
      </c>
      <c r="N646" t="s">
        <v>106</v>
      </c>
      <c r="O646" t="s">
        <v>54</v>
      </c>
      <c r="P646" t="s">
        <v>82</v>
      </c>
      <c r="Q646" t="s">
        <v>127</v>
      </c>
      <c r="R646" t="s">
        <v>1314</v>
      </c>
      <c r="S646" t="s">
        <v>123</v>
      </c>
      <c r="T646" t="s">
        <v>95</v>
      </c>
      <c r="U646" t="s">
        <v>143</v>
      </c>
      <c r="V646">
        <v>57030</v>
      </c>
      <c r="W646">
        <v>34765</v>
      </c>
      <c r="X646">
        <v>15.2</v>
      </c>
      <c r="Y646">
        <v>14.4</v>
      </c>
      <c r="Z646">
        <v>48242.89</v>
      </c>
      <c r="AB646">
        <v>27.87</v>
      </c>
      <c r="AC646">
        <v>1344529.34</v>
      </c>
      <c r="AD646">
        <v>25174587.289999999</v>
      </c>
      <c r="AE646">
        <v>165.09</v>
      </c>
      <c r="AF646">
        <v>4156072615.71</v>
      </c>
      <c r="AG646">
        <v>70335.78</v>
      </c>
      <c r="AH646">
        <v>1</v>
      </c>
      <c r="AI646">
        <v>12496.73</v>
      </c>
      <c r="AJ646">
        <v>0.93</v>
      </c>
      <c r="AK646">
        <v>0</v>
      </c>
      <c r="AL646">
        <v>5.8000000000000003E-2</v>
      </c>
      <c r="AM646">
        <v>14601.26</v>
      </c>
      <c r="AN646">
        <v>360.4</v>
      </c>
      <c r="AO646">
        <v>668.52</v>
      </c>
      <c r="AP646">
        <v>240934.61</v>
      </c>
      <c r="AQ646">
        <v>1682897.72</v>
      </c>
      <c r="AR646" t="s">
        <v>61</v>
      </c>
      <c r="AS646" t="s">
        <v>61</v>
      </c>
      <c r="AT646" t="s">
        <v>62</v>
      </c>
      <c r="AU646" t="s">
        <v>63</v>
      </c>
    </row>
    <row r="647" spans="1:47" x14ac:dyDescent="0.25">
      <c r="A647" t="s">
        <v>1315</v>
      </c>
      <c r="B647">
        <v>2025</v>
      </c>
      <c r="C647">
        <v>2</v>
      </c>
      <c r="D647" t="s">
        <v>48</v>
      </c>
      <c r="E647" s="1">
        <v>45694</v>
      </c>
      <c r="F647" s="1">
        <v>45724</v>
      </c>
      <c r="G647">
        <v>30</v>
      </c>
      <c r="H647">
        <v>13.9</v>
      </c>
      <c r="I647" t="s">
        <v>49</v>
      </c>
      <c r="J647" t="s">
        <v>66</v>
      </c>
      <c r="K647" t="s">
        <v>245</v>
      </c>
      <c r="L647">
        <v>8905.9</v>
      </c>
      <c r="M647" t="s">
        <v>68</v>
      </c>
      <c r="N647" t="s">
        <v>53</v>
      </c>
      <c r="O647" t="s">
        <v>91</v>
      </c>
      <c r="P647" t="s">
        <v>196</v>
      </c>
      <c r="Q647" t="s">
        <v>70</v>
      </c>
      <c r="R647" t="s">
        <v>1316</v>
      </c>
      <c r="S647" t="s">
        <v>137</v>
      </c>
      <c r="T647" t="s">
        <v>131</v>
      </c>
      <c r="U647" t="s">
        <v>110</v>
      </c>
      <c r="V647">
        <v>9051</v>
      </c>
      <c r="W647">
        <v>5779</v>
      </c>
      <c r="X647">
        <v>8.8000000000000007</v>
      </c>
      <c r="Y647">
        <v>13.3</v>
      </c>
      <c r="Z647">
        <v>7612.53</v>
      </c>
      <c r="AB647">
        <v>26.95</v>
      </c>
      <c r="AC647">
        <v>205157.68</v>
      </c>
      <c r="AD647">
        <v>5797626.7199999997</v>
      </c>
      <c r="AE647">
        <v>282.13</v>
      </c>
      <c r="AF647">
        <v>1635684426.51</v>
      </c>
      <c r="AG647">
        <v>79273.17</v>
      </c>
      <c r="AH647">
        <v>0</v>
      </c>
      <c r="AI647">
        <v>0</v>
      </c>
      <c r="AJ647">
        <v>12.35</v>
      </c>
      <c r="AK647">
        <v>716006.9</v>
      </c>
      <c r="AL647">
        <v>0.23599999999999999</v>
      </c>
      <c r="AM647">
        <v>13682.4</v>
      </c>
      <c r="AN647">
        <v>1337.8</v>
      </c>
      <c r="AO647">
        <v>632.37</v>
      </c>
      <c r="AP647">
        <v>845984.59</v>
      </c>
      <c r="AQ647">
        <v>1144097.8400000001</v>
      </c>
      <c r="AR647" t="s">
        <v>124</v>
      </c>
      <c r="AS647" t="s">
        <v>61</v>
      </c>
      <c r="AT647" t="s">
        <v>62</v>
      </c>
      <c r="AU647" t="s">
        <v>117</v>
      </c>
    </row>
    <row r="648" spans="1:47" x14ac:dyDescent="0.25">
      <c r="A648" t="s">
        <v>1317</v>
      </c>
      <c r="B648">
        <v>2023</v>
      </c>
      <c r="C648">
        <v>3</v>
      </c>
      <c r="D648" t="s">
        <v>48</v>
      </c>
      <c r="E648" s="1">
        <v>45011</v>
      </c>
      <c r="F648" s="1">
        <v>45018</v>
      </c>
      <c r="G648">
        <v>7</v>
      </c>
      <c r="H648">
        <v>16.2</v>
      </c>
      <c r="I648" t="s">
        <v>65</v>
      </c>
      <c r="J648" t="s">
        <v>50</v>
      </c>
      <c r="K648" t="s">
        <v>51</v>
      </c>
      <c r="L648">
        <v>2709</v>
      </c>
      <c r="M648" t="s">
        <v>114</v>
      </c>
      <c r="N648" t="s">
        <v>168</v>
      </c>
      <c r="O648" t="s">
        <v>99</v>
      </c>
      <c r="P648" t="s">
        <v>70</v>
      </c>
      <c r="Q648" t="s">
        <v>71</v>
      </c>
      <c r="R648" t="s">
        <v>1318</v>
      </c>
      <c r="S648" t="s">
        <v>58</v>
      </c>
      <c r="T648" t="s">
        <v>187</v>
      </c>
      <c r="U648" t="s">
        <v>228</v>
      </c>
      <c r="V648">
        <v>292959</v>
      </c>
      <c r="W648">
        <v>204977</v>
      </c>
      <c r="X648">
        <v>1.7</v>
      </c>
      <c r="Y648">
        <v>13.6</v>
      </c>
      <c r="Z648">
        <v>230128.48</v>
      </c>
      <c r="AB648">
        <v>26.33</v>
      </c>
      <c r="AC648">
        <v>6059282.8799999999</v>
      </c>
      <c r="AD648">
        <v>21558436.010000002</v>
      </c>
      <c r="AE648">
        <v>284.32</v>
      </c>
      <c r="AF648">
        <v>6129494526.3599997</v>
      </c>
      <c r="AG648">
        <v>111999.32</v>
      </c>
      <c r="AH648">
        <v>1.2</v>
      </c>
      <c r="AI648">
        <v>11900.62</v>
      </c>
      <c r="AJ648">
        <v>23.83</v>
      </c>
      <c r="AK648">
        <v>0</v>
      </c>
      <c r="AL648">
        <v>6.6000000000000003E-2</v>
      </c>
      <c r="AM648">
        <v>14228.57</v>
      </c>
      <c r="AN648">
        <v>224.8</v>
      </c>
      <c r="AO648">
        <v>482.25</v>
      </c>
      <c r="AP648">
        <v>108409.8</v>
      </c>
      <c r="AQ648">
        <v>6305821.1900000004</v>
      </c>
      <c r="AR648" t="s">
        <v>61</v>
      </c>
      <c r="AS648" t="s">
        <v>61</v>
      </c>
      <c r="AT648" t="s">
        <v>62</v>
      </c>
      <c r="AU648" t="s">
        <v>63</v>
      </c>
    </row>
    <row r="649" spans="1:47" x14ac:dyDescent="0.25">
      <c r="A649" t="s">
        <v>1319</v>
      </c>
      <c r="B649">
        <v>2023</v>
      </c>
      <c r="C649">
        <v>12</v>
      </c>
      <c r="D649" t="s">
        <v>119</v>
      </c>
      <c r="E649" s="1">
        <v>45265</v>
      </c>
      <c r="F649" s="1">
        <v>45279</v>
      </c>
      <c r="G649">
        <v>14</v>
      </c>
      <c r="H649">
        <v>20.100000000000001</v>
      </c>
      <c r="I649" t="s">
        <v>65</v>
      </c>
      <c r="J649" t="s">
        <v>50</v>
      </c>
      <c r="K649" t="s">
        <v>51</v>
      </c>
      <c r="L649">
        <v>2709</v>
      </c>
      <c r="M649" t="s">
        <v>68</v>
      </c>
      <c r="N649" t="s">
        <v>81</v>
      </c>
      <c r="O649" t="s">
        <v>189</v>
      </c>
      <c r="P649" t="s">
        <v>56</v>
      </c>
      <c r="Q649" t="s">
        <v>154</v>
      </c>
      <c r="R649" t="s">
        <v>1320</v>
      </c>
      <c r="S649" t="s">
        <v>186</v>
      </c>
      <c r="T649" t="s">
        <v>148</v>
      </c>
      <c r="U649" t="s">
        <v>103</v>
      </c>
      <c r="V649">
        <v>81238</v>
      </c>
      <c r="W649">
        <v>51333</v>
      </c>
      <c r="X649">
        <v>22.7</v>
      </c>
      <c r="Y649">
        <v>11</v>
      </c>
      <c r="Z649">
        <v>65419.11</v>
      </c>
      <c r="AB649">
        <v>23.19</v>
      </c>
      <c r="AC649">
        <v>1517069.16</v>
      </c>
      <c r="AD649">
        <v>4837743.18</v>
      </c>
      <c r="AE649">
        <v>281.05</v>
      </c>
      <c r="AF649">
        <v>1359647720.74</v>
      </c>
      <c r="AG649">
        <v>158935.03</v>
      </c>
      <c r="AH649">
        <v>2.7</v>
      </c>
      <c r="AJ649">
        <v>21.64</v>
      </c>
      <c r="AK649">
        <v>0</v>
      </c>
      <c r="AL649">
        <v>0.13900000000000001</v>
      </c>
      <c r="AM649">
        <v>6724.46</v>
      </c>
      <c r="AN649">
        <v>453.8</v>
      </c>
      <c r="AO649">
        <v>510.76</v>
      </c>
      <c r="AP649">
        <v>231782.89</v>
      </c>
      <c r="AQ649">
        <v>1989908.32</v>
      </c>
      <c r="AR649" t="s">
        <v>124</v>
      </c>
      <c r="AS649" t="s">
        <v>61</v>
      </c>
      <c r="AT649" t="s">
        <v>62</v>
      </c>
      <c r="AU649" t="s">
        <v>63</v>
      </c>
    </row>
    <row r="650" spans="1:47" x14ac:dyDescent="0.25">
      <c r="A650" t="s">
        <v>1321</v>
      </c>
      <c r="B650">
        <v>2024</v>
      </c>
      <c r="C650">
        <v>6</v>
      </c>
      <c r="D650" t="s">
        <v>77</v>
      </c>
      <c r="E650" s="1">
        <v>45465</v>
      </c>
      <c r="F650" s="1">
        <v>45475</v>
      </c>
      <c r="G650">
        <v>10</v>
      </c>
      <c r="H650">
        <v>5.6</v>
      </c>
      <c r="I650" t="s">
        <v>65</v>
      </c>
      <c r="J650" t="s">
        <v>78</v>
      </c>
      <c r="K650" t="s">
        <v>105</v>
      </c>
      <c r="L650">
        <v>1201.9000000000001</v>
      </c>
      <c r="M650" t="s">
        <v>80</v>
      </c>
      <c r="N650" t="s">
        <v>106</v>
      </c>
      <c r="O650" t="s">
        <v>200</v>
      </c>
      <c r="P650" t="s">
        <v>70</v>
      </c>
      <c r="Q650" t="s">
        <v>131</v>
      </c>
      <c r="R650" t="s">
        <v>1322</v>
      </c>
      <c r="S650" t="s">
        <v>85</v>
      </c>
      <c r="T650" t="s">
        <v>148</v>
      </c>
      <c r="U650" t="s">
        <v>110</v>
      </c>
      <c r="V650">
        <v>49785</v>
      </c>
      <c r="W650">
        <v>28287</v>
      </c>
      <c r="X650">
        <v>24</v>
      </c>
      <c r="Y650">
        <v>15.1</v>
      </c>
      <c r="Z650">
        <v>46120.14</v>
      </c>
      <c r="AB650">
        <v>31.25</v>
      </c>
      <c r="AC650">
        <v>1441254.38</v>
      </c>
      <c r="AD650">
        <v>44966675.299999997</v>
      </c>
      <c r="AE650">
        <v>278.10000000000002</v>
      </c>
      <c r="AF650">
        <v>12505232400.93</v>
      </c>
      <c r="AG650">
        <v>39633.32</v>
      </c>
      <c r="AH650">
        <v>0</v>
      </c>
      <c r="AI650">
        <v>0</v>
      </c>
      <c r="AJ650">
        <v>1.1599999999999999</v>
      </c>
      <c r="AK650">
        <v>0</v>
      </c>
      <c r="AL650">
        <v>0.26200000000000001</v>
      </c>
      <c r="AM650">
        <v>117812.69</v>
      </c>
      <c r="AN650">
        <v>323.60000000000002</v>
      </c>
      <c r="AO650">
        <v>721.41</v>
      </c>
      <c r="AP650">
        <v>233448.28</v>
      </c>
      <c r="AQ650">
        <v>1832148.67</v>
      </c>
      <c r="AR650" t="s">
        <v>61</v>
      </c>
      <c r="AS650" t="s">
        <v>61</v>
      </c>
      <c r="AT650" t="s">
        <v>62</v>
      </c>
      <c r="AU650" t="s">
        <v>63</v>
      </c>
    </row>
    <row r="651" spans="1:47" x14ac:dyDescent="0.25">
      <c r="A651" t="s">
        <v>1323</v>
      </c>
      <c r="B651">
        <v>2023</v>
      </c>
      <c r="C651">
        <v>6</v>
      </c>
      <c r="D651" t="s">
        <v>77</v>
      </c>
      <c r="E651" s="1">
        <v>45080</v>
      </c>
      <c r="F651" s="1">
        <v>45087</v>
      </c>
      <c r="G651">
        <v>7</v>
      </c>
      <c r="H651">
        <v>3.5</v>
      </c>
      <c r="I651" t="s">
        <v>49</v>
      </c>
      <c r="J651" t="s">
        <v>50</v>
      </c>
      <c r="K651" t="s">
        <v>145</v>
      </c>
      <c r="L651">
        <v>2710.19</v>
      </c>
      <c r="M651" t="s">
        <v>52</v>
      </c>
      <c r="N651" t="s">
        <v>53</v>
      </c>
      <c r="O651" t="s">
        <v>99</v>
      </c>
      <c r="P651" t="s">
        <v>131</v>
      </c>
      <c r="Q651" t="s">
        <v>82</v>
      </c>
      <c r="R651" t="s">
        <v>1324</v>
      </c>
      <c r="S651" t="s">
        <v>170</v>
      </c>
      <c r="T651" t="s">
        <v>74</v>
      </c>
      <c r="U651" t="s">
        <v>166</v>
      </c>
      <c r="V651">
        <v>121680</v>
      </c>
      <c r="W651">
        <v>88871</v>
      </c>
      <c r="X651">
        <v>24.4</v>
      </c>
      <c r="Y651">
        <v>15.9</v>
      </c>
      <c r="Z651">
        <v>95417.94</v>
      </c>
      <c r="AB651">
        <v>40.200000000000003</v>
      </c>
      <c r="AC651">
        <v>3835801.19</v>
      </c>
      <c r="AD651">
        <v>101226984.19</v>
      </c>
      <c r="AE651">
        <v>282.97000000000003</v>
      </c>
      <c r="AF651">
        <v>28644199716.240002</v>
      </c>
      <c r="AG651">
        <v>98252.44</v>
      </c>
      <c r="AH651">
        <v>1.7</v>
      </c>
      <c r="AI651">
        <v>55183.19</v>
      </c>
      <c r="AJ651">
        <v>20.59</v>
      </c>
      <c r="AK651">
        <v>20842636.039999999</v>
      </c>
      <c r="AL651">
        <v>0.17299999999999999</v>
      </c>
      <c r="AM651">
        <v>175122.68</v>
      </c>
      <c r="AN651">
        <v>237.2</v>
      </c>
      <c r="AO651">
        <v>571.53</v>
      </c>
      <c r="AP651">
        <v>135566.92000000001</v>
      </c>
      <c r="AQ651">
        <v>4299926.42</v>
      </c>
      <c r="AR651" t="s">
        <v>61</v>
      </c>
      <c r="AS651" t="s">
        <v>61</v>
      </c>
      <c r="AT651" t="s">
        <v>62</v>
      </c>
      <c r="AU651" t="s">
        <v>63</v>
      </c>
    </row>
    <row r="652" spans="1:47" x14ac:dyDescent="0.25">
      <c r="A652" t="s">
        <v>1325</v>
      </c>
      <c r="B652">
        <v>2025</v>
      </c>
      <c r="C652">
        <v>3</v>
      </c>
      <c r="D652" t="s">
        <v>48</v>
      </c>
      <c r="E652" s="1">
        <v>45741</v>
      </c>
      <c r="F652" s="1">
        <v>45761</v>
      </c>
      <c r="G652">
        <v>20</v>
      </c>
      <c r="H652">
        <v>15</v>
      </c>
      <c r="I652" t="s">
        <v>65</v>
      </c>
      <c r="J652" t="s">
        <v>78</v>
      </c>
      <c r="K652" t="s">
        <v>211</v>
      </c>
      <c r="L652">
        <v>1701.99</v>
      </c>
      <c r="M652" t="s">
        <v>52</v>
      </c>
      <c r="N652" t="s">
        <v>106</v>
      </c>
      <c r="O652" t="s">
        <v>91</v>
      </c>
      <c r="P652" t="s">
        <v>92</v>
      </c>
      <c r="Q652" t="s">
        <v>204</v>
      </c>
      <c r="R652" t="s">
        <v>209</v>
      </c>
      <c r="S652" t="s">
        <v>85</v>
      </c>
      <c r="T652" t="s">
        <v>102</v>
      </c>
      <c r="U652" t="s">
        <v>110</v>
      </c>
      <c r="V652">
        <v>51661</v>
      </c>
      <c r="W652">
        <v>37296</v>
      </c>
      <c r="X652">
        <v>7.1</v>
      </c>
      <c r="Y652">
        <v>10.5</v>
      </c>
      <c r="Z652">
        <v>44833.7</v>
      </c>
      <c r="AB652">
        <v>22.62</v>
      </c>
      <c r="AC652">
        <v>1014138.29</v>
      </c>
      <c r="AD652">
        <v>16477281.42</v>
      </c>
      <c r="AE652">
        <v>283.95999999999998</v>
      </c>
      <c r="AF652">
        <v>4678888832.0200005</v>
      </c>
      <c r="AG652">
        <v>203628.82</v>
      </c>
      <c r="AH652">
        <v>1.1000000000000001</v>
      </c>
      <c r="AI652">
        <v>27387.65</v>
      </c>
      <c r="AJ652">
        <v>13.69</v>
      </c>
      <c r="AK652">
        <v>0</v>
      </c>
      <c r="AL652">
        <v>0.23300000000000001</v>
      </c>
      <c r="AM652">
        <v>38392.07</v>
      </c>
      <c r="AN652">
        <v>679.1</v>
      </c>
      <c r="AO652">
        <v>427.48</v>
      </c>
      <c r="AP652">
        <v>290301.67</v>
      </c>
      <c r="AQ652">
        <v>1573848.5</v>
      </c>
      <c r="AR652" t="s">
        <v>124</v>
      </c>
      <c r="AS652" t="s">
        <v>61</v>
      </c>
      <c r="AT652" t="s">
        <v>62</v>
      </c>
      <c r="AU652" t="s">
        <v>63</v>
      </c>
    </row>
    <row r="653" spans="1:47" x14ac:dyDescent="0.25">
      <c r="A653" t="s">
        <v>1326</v>
      </c>
      <c r="B653">
        <v>2026</v>
      </c>
      <c r="C653">
        <v>2</v>
      </c>
      <c r="D653" t="s">
        <v>48</v>
      </c>
      <c r="E653" s="1">
        <v>46056</v>
      </c>
      <c r="F653" s="1">
        <v>46081</v>
      </c>
      <c r="G653">
        <v>25</v>
      </c>
      <c r="H653">
        <v>11.7</v>
      </c>
      <c r="I653" t="s">
        <v>49</v>
      </c>
      <c r="J653" t="s">
        <v>66</v>
      </c>
      <c r="K653" t="s">
        <v>245</v>
      </c>
      <c r="L653">
        <v>8905.9</v>
      </c>
      <c r="M653" t="s">
        <v>52</v>
      </c>
      <c r="N653" t="s">
        <v>81</v>
      </c>
      <c r="O653" t="s">
        <v>54</v>
      </c>
      <c r="P653" t="s">
        <v>131</v>
      </c>
      <c r="Q653" t="s">
        <v>128</v>
      </c>
      <c r="R653" t="s">
        <v>1327</v>
      </c>
      <c r="S653" t="s">
        <v>73</v>
      </c>
      <c r="T653" t="s">
        <v>74</v>
      </c>
      <c r="U653" t="s">
        <v>259</v>
      </c>
      <c r="V653">
        <v>5970</v>
      </c>
      <c r="W653">
        <v>4320</v>
      </c>
      <c r="X653">
        <v>19</v>
      </c>
      <c r="Y653">
        <v>12.1</v>
      </c>
      <c r="Z653">
        <v>4708.99</v>
      </c>
      <c r="AB653">
        <v>33.82</v>
      </c>
      <c r="AC653">
        <v>159258.04</v>
      </c>
      <c r="AD653">
        <v>5274680.97</v>
      </c>
      <c r="AE653">
        <v>281.04000000000002</v>
      </c>
      <c r="AF653">
        <v>1482396339.8099999</v>
      </c>
      <c r="AG653">
        <v>63821.08</v>
      </c>
      <c r="AH653">
        <v>0</v>
      </c>
      <c r="AI653">
        <v>0</v>
      </c>
      <c r="AJ653">
        <v>18.8</v>
      </c>
      <c r="AK653">
        <v>991640.02</v>
      </c>
      <c r="AL653">
        <v>9.1999999999999998E-2</v>
      </c>
      <c r="AM653">
        <v>4852.71</v>
      </c>
      <c r="AN653">
        <v>764.5</v>
      </c>
      <c r="AO653">
        <v>554.52</v>
      </c>
      <c r="AP653">
        <v>423930.54</v>
      </c>
      <c r="AQ653">
        <v>651862.37</v>
      </c>
      <c r="AR653" t="s">
        <v>61</v>
      </c>
      <c r="AS653" t="s">
        <v>61</v>
      </c>
      <c r="AT653" t="s">
        <v>62</v>
      </c>
      <c r="AU653" t="s">
        <v>63</v>
      </c>
    </row>
    <row r="654" spans="1:47" x14ac:dyDescent="0.25">
      <c r="A654" t="s">
        <v>1328</v>
      </c>
      <c r="B654">
        <v>2021</v>
      </c>
      <c r="C654">
        <v>2</v>
      </c>
      <c r="D654" t="s">
        <v>48</v>
      </c>
      <c r="E654" s="1">
        <v>44229</v>
      </c>
      <c r="F654" s="1">
        <v>44243</v>
      </c>
      <c r="G654">
        <v>14</v>
      </c>
      <c r="H654">
        <v>11.5</v>
      </c>
      <c r="I654" t="s">
        <v>49</v>
      </c>
      <c r="J654" t="s">
        <v>50</v>
      </c>
      <c r="K654" t="s">
        <v>183</v>
      </c>
      <c r="L654">
        <v>2710.19</v>
      </c>
      <c r="M654" t="s">
        <v>114</v>
      </c>
      <c r="N654" t="s">
        <v>106</v>
      </c>
      <c r="O654" t="s">
        <v>91</v>
      </c>
      <c r="P654" t="s">
        <v>164</v>
      </c>
      <c r="Q654" t="s">
        <v>82</v>
      </c>
      <c r="R654" t="s">
        <v>190</v>
      </c>
      <c r="S654" t="s">
        <v>186</v>
      </c>
      <c r="T654" t="s">
        <v>102</v>
      </c>
      <c r="U654" t="s">
        <v>132</v>
      </c>
      <c r="V654">
        <v>149376</v>
      </c>
      <c r="W654">
        <v>107196</v>
      </c>
      <c r="X654">
        <v>16.7</v>
      </c>
      <c r="Y654">
        <v>13.3</v>
      </c>
      <c r="Z654">
        <v>115744.58</v>
      </c>
      <c r="AB654">
        <v>31.61</v>
      </c>
      <c r="AC654">
        <v>3658686.17</v>
      </c>
      <c r="AD654">
        <v>48736570.299999997</v>
      </c>
      <c r="AE654">
        <v>166.73</v>
      </c>
      <c r="AF654">
        <v>8125848366.1199999</v>
      </c>
      <c r="AG654">
        <v>99045.53</v>
      </c>
      <c r="AH654">
        <v>1.7</v>
      </c>
      <c r="AI654">
        <v>55037.42</v>
      </c>
      <c r="AJ654">
        <v>5.21</v>
      </c>
      <c r="AK654">
        <v>2539175.31</v>
      </c>
      <c r="AL654">
        <v>0.20699999999999999</v>
      </c>
      <c r="AM654">
        <v>100884.7</v>
      </c>
      <c r="AN654">
        <v>625.79999999999995</v>
      </c>
      <c r="AO654">
        <v>437.95</v>
      </c>
      <c r="AP654">
        <v>274069.11</v>
      </c>
      <c r="AQ654">
        <v>4187722.93</v>
      </c>
      <c r="AR654" t="s">
        <v>61</v>
      </c>
      <c r="AS654" t="s">
        <v>61</v>
      </c>
      <c r="AT654" t="s">
        <v>62</v>
      </c>
      <c r="AU654" t="s">
        <v>63</v>
      </c>
    </row>
    <row r="655" spans="1:47" x14ac:dyDescent="0.25">
      <c r="A655" t="s">
        <v>1329</v>
      </c>
      <c r="B655">
        <v>2021</v>
      </c>
      <c r="C655">
        <v>9</v>
      </c>
      <c r="D655" t="s">
        <v>89</v>
      </c>
      <c r="E655" s="1">
        <v>44464</v>
      </c>
      <c r="F655" s="1">
        <v>44478</v>
      </c>
      <c r="G655">
        <v>14</v>
      </c>
      <c r="H655">
        <v>10.5</v>
      </c>
      <c r="I655" t="s">
        <v>49</v>
      </c>
      <c r="J655" t="s">
        <v>50</v>
      </c>
      <c r="K655" t="s">
        <v>145</v>
      </c>
      <c r="L655">
        <v>2710.19</v>
      </c>
      <c r="M655" t="s">
        <v>98</v>
      </c>
      <c r="N655" t="s">
        <v>106</v>
      </c>
      <c r="O655" t="s">
        <v>107</v>
      </c>
      <c r="P655" t="s">
        <v>131</v>
      </c>
      <c r="Q655" t="s">
        <v>128</v>
      </c>
      <c r="R655" t="s">
        <v>888</v>
      </c>
      <c r="S655" t="s">
        <v>170</v>
      </c>
      <c r="T655" t="s">
        <v>187</v>
      </c>
      <c r="U655" t="s">
        <v>75</v>
      </c>
      <c r="V655">
        <v>91653</v>
      </c>
      <c r="W655">
        <v>66802</v>
      </c>
      <c r="X655">
        <v>14.7</v>
      </c>
      <c r="Y655">
        <v>10.4</v>
      </c>
      <c r="Z655">
        <v>82098.62</v>
      </c>
      <c r="AB655">
        <v>29.56</v>
      </c>
      <c r="AC655">
        <v>2426835.21</v>
      </c>
      <c r="AD655">
        <v>95521744.370000005</v>
      </c>
      <c r="AE655">
        <v>169.44</v>
      </c>
      <c r="AF655">
        <v>16185204366.049999</v>
      </c>
      <c r="AG655">
        <v>192447.08</v>
      </c>
      <c r="AH655">
        <v>0</v>
      </c>
      <c r="AI655">
        <v>0</v>
      </c>
      <c r="AJ655">
        <v>23.63</v>
      </c>
      <c r="AK655">
        <v>22571788.190000001</v>
      </c>
      <c r="AL655">
        <v>0.114</v>
      </c>
      <c r="AM655">
        <v>108894.79</v>
      </c>
      <c r="AN655">
        <v>709.2</v>
      </c>
      <c r="AO655">
        <v>689.07</v>
      </c>
      <c r="AP655">
        <v>488688.44</v>
      </c>
      <c r="AQ655">
        <v>3216865.52</v>
      </c>
      <c r="AR655" t="s">
        <v>61</v>
      </c>
      <c r="AS655" t="s">
        <v>61</v>
      </c>
      <c r="AT655" t="s">
        <v>62</v>
      </c>
      <c r="AU655" t="s">
        <v>63</v>
      </c>
    </row>
    <row r="656" spans="1:47" x14ac:dyDescent="0.25">
      <c r="A656" t="s">
        <v>1330</v>
      </c>
      <c r="B656">
        <v>2024</v>
      </c>
      <c r="C656">
        <v>12</v>
      </c>
      <c r="D656" t="s">
        <v>119</v>
      </c>
      <c r="E656" s="1">
        <v>45648</v>
      </c>
      <c r="F656" s="1">
        <v>45665</v>
      </c>
      <c r="G656">
        <v>17</v>
      </c>
      <c r="H656">
        <v>12.3</v>
      </c>
      <c r="I656" t="s">
        <v>49</v>
      </c>
      <c r="J656" t="s">
        <v>50</v>
      </c>
      <c r="K656" t="s">
        <v>223</v>
      </c>
      <c r="L656">
        <v>2710.1109999999999</v>
      </c>
      <c r="M656" t="s">
        <v>68</v>
      </c>
      <c r="N656" t="s">
        <v>69</v>
      </c>
      <c r="O656" t="s">
        <v>99</v>
      </c>
      <c r="P656" t="s">
        <v>150</v>
      </c>
      <c r="Q656" t="s">
        <v>226</v>
      </c>
      <c r="R656" t="s">
        <v>1331</v>
      </c>
      <c r="S656" t="s">
        <v>123</v>
      </c>
      <c r="T656" t="s">
        <v>131</v>
      </c>
      <c r="U656" t="s">
        <v>213</v>
      </c>
      <c r="V656">
        <v>74885</v>
      </c>
      <c r="W656">
        <v>47868</v>
      </c>
      <c r="X656">
        <v>13.9</v>
      </c>
      <c r="Y656">
        <v>15.3</v>
      </c>
      <c r="Z656">
        <v>64666.54</v>
      </c>
      <c r="AB656">
        <v>34.42</v>
      </c>
      <c r="AC656">
        <v>2225822.31</v>
      </c>
      <c r="AD656">
        <v>73915148.549999997</v>
      </c>
      <c r="AE656">
        <v>281.27</v>
      </c>
      <c r="AF656">
        <v>20790113832.66</v>
      </c>
      <c r="AG656">
        <v>213440.19</v>
      </c>
      <c r="AI656">
        <v>0</v>
      </c>
      <c r="AJ656">
        <v>11.76</v>
      </c>
      <c r="AK656">
        <v>8692421.4700000007</v>
      </c>
      <c r="AL656">
        <v>6.4000000000000001E-2</v>
      </c>
      <c r="AM656">
        <v>47305.7</v>
      </c>
      <c r="AO656">
        <v>585.58000000000004</v>
      </c>
      <c r="AP656">
        <v>326285.18</v>
      </c>
      <c r="AQ656">
        <v>2812853.38</v>
      </c>
      <c r="AR656" t="s">
        <v>124</v>
      </c>
      <c r="AS656" t="s">
        <v>61</v>
      </c>
      <c r="AT656" t="s">
        <v>62</v>
      </c>
      <c r="AU656" t="s">
        <v>63</v>
      </c>
    </row>
    <row r="657" spans="1:47" x14ac:dyDescent="0.25">
      <c r="A657" t="s">
        <v>1332</v>
      </c>
      <c r="B657">
        <v>2020</v>
      </c>
      <c r="C657">
        <v>3</v>
      </c>
      <c r="D657" t="s">
        <v>48</v>
      </c>
      <c r="E657" s="1">
        <v>43919</v>
      </c>
      <c r="F657" s="1">
        <v>43936</v>
      </c>
      <c r="G657">
        <v>17</v>
      </c>
      <c r="H657">
        <v>1.3</v>
      </c>
      <c r="I657" t="s">
        <v>65</v>
      </c>
      <c r="J657" t="s">
        <v>134</v>
      </c>
      <c r="K657" t="s">
        <v>135</v>
      </c>
      <c r="L657">
        <v>9999.0098999999991</v>
      </c>
      <c r="M657" t="s">
        <v>52</v>
      </c>
      <c r="N657" t="s">
        <v>69</v>
      </c>
      <c r="O657" t="s">
        <v>200</v>
      </c>
      <c r="P657" t="s">
        <v>56</v>
      </c>
      <c r="Q657" t="s">
        <v>55</v>
      </c>
      <c r="R657" t="s">
        <v>1082</v>
      </c>
      <c r="S657" t="s">
        <v>137</v>
      </c>
      <c r="T657" t="s">
        <v>59</v>
      </c>
      <c r="U657" t="s">
        <v>103</v>
      </c>
      <c r="V657">
        <v>4204</v>
      </c>
      <c r="W657">
        <v>2464</v>
      </c>
      <c r="X657">
        <v>5.9</v>
      </c>
      <c r="Y657">
        <v>13.7</v>
      </c>
      <c r="Z657">
        <v>3809.44</v>
      </c>
      <c r="AB657">
        <v>12.11</v>
      </c>
      <c r="AC657">
        <v>46132.32</v>
      </c>
      <c r="AD657">
        <v>1983803.97</v>
      </c>
      <c r="AE657">
        <v>165.05</v>
      </c>
      <c r="AF657">
        <v>327426845.25</v>
      </c>
      <c r="AG657">
        <v>38310.71</v>
      </c>
      <c r="AH657">
        <v>2.2000000000000002</v>
      </c>
      <c r="AI657">
        <v>71587.91</v>
      </c>
      <c r="AJ657">
        <v>19.3</v>
      </c>
      <c r="AK657">
        <v>0</v>
      </c>
      <c r="AL657">
        <v>0.313</v>
      </c>
      <c r="AM657">
        <v>6209.31</v>
      </c>
      <c r="AN657">
        <v>383</v>
      </c>
      <c r="AO657">
        <v>464.11</v>
      </c>
      <c r="AP657">
        <v>177754.13</v>
      </c>
      <c r="AQ657">
        <v>339994.38</v>
      </c>
      <c r="AR657" t="s">
        <v>61</v>
      </c>
      <c r="AS657" t="s">
        <v>61</v>
      </c>
      <c r="AT657" t="s">
        <v>62</v>
      </c>
      <c r="AU657" t="s">
        <v>63</v>
      </c>
    </row>
    <row r="658" spans="1:47" x14ac:dyDescent="0.25">
      <c r="A658" t="s">
        <v>1333</v>
      </c>
      <c r="B658">
        <v>2021</v>
      </c>
      <c r="C658">
        <v>3</v>
      </c>
      <c r="D658" t="s">
        <v>48</v>
      </c>
      <c r="E658" s="1">
        <v>44270</v>
      </c>
      <c r="F658" s="1">
        <v>44289</v>
      </c>
      <c r="G658">
        <v>19</v>
      </c>
      <c r="H658">
        <v>2.4</v>
      </c>
      <c r="I658" t="s">
        <v>65</v>
      </c>
      <c r="J658" t="s">
        <v>50</v>
      </c>
      <c r="K658" t="s">
        <v>51</v>
      </c>
      <c r="L658">
        <v>2709</v>
      </c>
      <c r="M658" t="s">
        <v>114</v>
      </c>
      <c r="N658" t="s">
        <v>53</v>
      </c>
      <c r="O658" t="s">
        <v>189</v>
      </c>
      <c r="P658" t="s">
        <v>92</v>
      </c>
      <c r="Q658" t="s">
        <v>121</v>
      </c>
      <c r="R658" t="s">
        <v>955</v>
      </c>
      <c r="S658" t="s">
        <v>58</v>
      </c>
      <c r="T658" t="s">
        <v>162</v>
      </c>
      <c r="U658" t="s">
        <v>110</v>
      </c>
      <c r="V658">
        <v>276663</v>
      </c>
      <c r="W658">
        <v>192303</v>
      </c>
      <c r="X658">
        <v>6.8</v>
      </c>
      <c r="Y658">
        <v>15.3</v>
      </c>
      <c r="Z658">
        <v>221389</v>
      </c>
      <c r="AB658">
        <v>33.770000000000003</v>
      </c>
      <c r="AC658">
        <v>7476306.5300000003</v>
      </c>
      <c r="AD658">
        <v>13808031.93</v>
      </c>
      <c r="AE658">
        <v>172.32</v>
      </c>
      <c r="AF658">
        <v>2379400062.1799998</v>
      </c>
      <c r="AG658">
        <v>118270.33</v>
      </c>
      <c r="AH658">
        <v>0</v>
      </c>
      <c r="AI658">
        <v>0</v>
      </c>
      <c r="AJ658">
        <v>23.88</v>
      </c>
      <c r="AK658">
        <v>0</v>
      </c>
      <c r="AL658">
        <v>0.108</v>
      </c>
      <c r="AM658">
        <v>14912.67</v>
      </c>
      <c r="AN658">
        <v>900.2</v>
      </c>
      <c r="AO658">
        <v>737.14</v>
      </c>
      <c r="AP658">
        <v>663573.43000000005</v>
      </c>
      <c r="AQ658">
        <v>8273062.96</v>
      </c>
      <c r="AR658" t="s">
        <v>61</v>
      </c>
      <c r="AS658" t="s">
        <v>61</v>
      </c>
      <c r="AT658" t="s">
        <v>62</v>
      </c>
      <c r="AU658" t="s">
        <v>63</v>
      </c>
    </row>
    <row r="659" spans="1:47" x14ac:dyDescent="0.25">
      <c r="A659" t="s">
        <v>1334</v>
      </c>
      <c r="B659">
        <v>2025</v>
      </c>
      <c r="C659">
        <v>2</v>
      </c>
      <c r="D659" t="s">
        <v>48</v>
      </c>
      <c r="E659" s="1">
        <v>45708</v>
      </c>
      <c r="F659" s="1">
        <v>45721</v>
      </c>
      <c r="G659">
        <v>13</v>
      </c>
      <c r="H659">
        <v>13.5</v>
      </c>
      <c r="I659" t="s">
        <v>49</v>
      </c>
      <c r="J659" t="s">
        <v>50</v>
      </c>
      <c r="K659" t="s">
        <v>183</v>
      </c>
      <c r="L659">
        <v>2710.19</v>
      </c>
      <c r="M659" t="s">
        <v>80</v>
      </c>
      <c r="N659" t="s">
        <v>106</v>
      </c>
      <c r="O659" t="s">
        <v>200</v>
      </c>
      <c r="P659" t="s">
        <v>71</v>
      </c>
      <c r="Q659" t="s">
        <v>56</v>
      </c>
      <c r="R659" t="s">
        <v>1335</v>
      </c>
      <c r="S659" t="s">
        <v>186</v>
      </c>
      <c r="T659" t="s">
        <v>59</v>
      </c>
      <c r="U659" t="s">
        <v>228</v>
      </c>
      <c r="V659">
        <v>114877</v>
      </c>
      <c r="W659">
        <v>76719</v>
      </c>
      <c r="X659">
        <v>3.3</v>
      </c>
      <c r="Y659">
        <v>10.7</v>
      </c>
      <c r="Z659">
        <v>88673.44</v>
      </c>
      <c r="AB659">
        <v>27.64</v>
      </c>
      <c r="AC659">
        <v>2450933.88</v>
      </c>
      <c r="AD659">
        <v>56187038.520000003</v>
      </c>
      <c r="AE659">
        <v>276.83999999999997</v>
      </c>
      <c r="AF659">
        <v>15554819743.879999</v>
      </c>
      <c r="AG659">
        <v>119122.84</v>
      </c>
      <c r="AH659">
        <v>0</v>
      </c>
      <c r="AI659">
        <v>0</v>
      </c>
      <c r="AJ659">
        <v>13.45</v>
      </c>
      <c r="AK659">
        <v>7557156.6799999997</v>
      </c>
      <c r="AL659">
        <v>0.249</v>
      </c>
      <c r="AM659">
        <v>139905.73000000001</v>
      </c>
      <c r="AN659">
        <v>483.6</v>
      </c>
      <c r="AO659">
        <v>464.89</v>
      </c>
      <c r="AP659">
        <v>224820.8</v>
      </c>
      <c r="AQ659">
        <v>2934783.25</v>
      </c>
      <c r="AR659" t="s">
        <v>61</v>
      </c>
      <c r="AS659" t="s">
        <v>61</v>
      </c>
      <c r="AT659" t="s">
        <v>62</v>
      </c>
      <c r="AU659" t="s">
        <v>63</v>
      </c>
    </row>
    <row r="660" spans="1:47" x14ac:dyDescent="0.25">
      <c r="A660" t="s">
        <v>1336</v>
      </c>
      <c r="B660">
        <v>2021</v>
      </c>
      <c r="C660">
        <v>7</v>
      </c>
      <c r="D660" t="s">
        <v>89</v>
      </c>
      <c r="E660" s="1">
        <v>44404</v>
      </c>
      <c r="F660" s="1">
        <v>44417</v>
      </c>
      <c r="G660">
        <v>13</v>
      </c>
      <c r="H660">
        <v>8.9</v>
      </c>
      <c r="I660" t="s">
        <v>65</v>
      </c>
      <c r="J660" t="s">
        <v>50</v>
      </c>
      <c r="K660" t="s">
        <v>51</v>
      </c>
      <c r="L660">
        <v>2709</v>
      </c>
      <c r="M660" t="s">
        <v>52</v>
      </c>
      <c r="N660" t="s">
        <v>53</v>
      </c>
      <c r="O660" t="s">
        <v>99</v>
      </c>
      <c r="P660" t="s">
        <v>70</v>
      </c>
      <c r="Q660" t="s">
        <v>159</v>
      </c>
      <c r="R660" t="s">
        <v>1337</v>
      </c>
      <c r="S660" t="s">
        <v>58</v>
      </c>
      <c r="T660" t="s">
        <v>131</v>
      </c>
      <c r="U660" t="s">
        <v>60</v>
      </c>
      <c r="V660">
        <v>342611</v>
      </c>
      <c r="W660">
        <v>235973</v>
      </c>
      <c r="X660">
        <v>22.3</v>
      </c>
      <c r="Y660">
        <v>11.1</v>
      </c>
      <c r="Z660">
        <v>291026.40999999997</v>
      </c>
      <c r="AB660">
        <v>28.58</v>
      </c>
      <c r="AC660">
        <v>8317534.7999999998</v>
      </c>
      <c r="AD660">
        <v>28703934.82</v>
      </c>
      <c r="AE660">
        <v>165.38</v>
      </c>
      <c r="AF660">
        <v>4747056740.5299997</v>
      </c>
      <c r="AG660">
        <v>82006.3</v>
      </c>
      <c r="AH660">
        <v>1.7</v>
      </c>
      <c r="AI660">
        <v>24206.98</v>
      </c>
      <c r="AJ660">
        <v>9.31</v>
      </c>
      <c r="AK660">
        <v>0</v>
      </c>
      <c r="AL660">
        <v>0.187</v>
      </c>
      <c r="AM660">
        <v>53676.36</v>
      </c>
      <c r="AN660">
        <v>524.70000000000005</v>
      </c>
      <c r="AO660">
        <v>495.66</v>
      </c>
      <c r="AP660">
        <v>260072.8</v>
      </c>
      <c r="AQ660">
        <v>8737497.2400000002</v>
      </c>
      <c r="AR660" t="s">
        <v>61</v>
      </c>
      <c r="AS660" t="s">
        <v>61</v>
      </c>
      <c r="AT660" t="s">
        <v>62</v>
      </c>
      <c r="AU660" t="s">
        <v>63</v>
      </c>
    </row>
    <row r="661" spans="1:47" x14ac:dyDescent="0.25">
      <c r="A661" t="s">
        <v>1338</v>
      </c>
      <c r="B661">
        <v>2023</v>
      </c>
      <c r="C661">
        <v>8</v>
      </c>
      <c r="D661" t="s">
        <v>89</v>
      </c>
      <c r="E661" s="1">
        <v>45158</v>
      </c>
      <c r="F661" s="1">
        <v>45183</v>
      </c>
      <c r="G661">
        <v>25</v>
      </c>
      <c r="H661">
        <v>4.3</v>
      </c>
      <c r="I661" t="s">
        <v>49</v>
      </c>
      <c r="J661" t="s">
        <v>66</v>
      </c>
      <c r="K661" t="s">
        <v>245</v>
      </c>
      <c r="L661">
        <v>8905.9</v>
      </c>
      <c r="M661" t="s">
        <v>98</v>
      </c>
      <c r="N661" t="s">
        <v>81</v>
      </c>
      <c r="O661" t="s">
        <v>189</v>
      </c>
      <c r="P661" t="s">
        <v>164</v>
      </c>
      <c r="Q661" t="s">
        <v>184</v>
      </c>
      <c r="R661" t="s">
        <v>1339</v>
      </c>
      <c r="S661" t="s">
        <v>73</v>
      </c>
      <c r="T661" t="s">
        <v>74</v>
      </c>
      <c r="U661" t="s">
        <v>60</v>
      </c>
      <c r="V661">
        <v>15325</v>
      </c>
      <c r="W661">
        <v>9026</v>
      </c>
      <c r="X661">
        <v>6.4</v>
      </c>
      <c r="Y661">
        <v>13.2</v>
      </c>
      <c r="Z661">
        <v>13080.75</v>
      </c>
      <c r="AB661">
        <v>36.97</v>
      </c>
      <c r="AC661">
        <v>483595.33</v>
      </c>
      <c r="AD661">
        <v>11111573.890000001</v>
      </c>
      <c r="AE661">
        <v>283.64</v>
      </c>
      <c r="AF661">
        <v>3151686818.1599998</v>
      </c>
      <c r="AG661">
        <v>64333.98</v>
      </c>
      <c r="AH661">
        <v>0</v>
      </c>
      <c r="AI661">
        <v>0</v>
      </c>
      <c r="AJ661">
        <v>19.43</v>
      </c>
      <c r="AK661">
        <v>2158978.81</v>
      </c>
      <c r="AL661">
        <v>0.11899999999999999</v>
      </c>
      <c r="AM661">
        <v>13222.77</v>
      </c>
      <c r="AN661">
        <v>826.5</v>
      </c>
      <c r="AO661">
        <v>581.84</v>
      </c>
      <c r="AP661">
        <v>480890.76</v>
      </c>
      <c r="AQ661">
        <v>1042042.84</v>
      </c>
      <c r="AR661" t="s">
        <v>61</v>
      </c>
      <c r="AS661" t="s">
        <v>61</v>
      </c>
      <c r="AT661" t="s">
        <v>62</v>
      </c>
      <c r="AU661" t="s">
        <v>63</v>
      </c>
    </row>
    <row r="662" spans="1:47" x14ac:dyDescent="0.25">
      <c r="A662" t="s">
        <v>1340</v>
      </c>
      <c r="B662">
        <v>2022</v>
      </c>
      <c r="C662">
        <v>8</v>
      </c>
      <c r="D662" t="s">
        <v>89</v>
      </c>
      <c r="E662" s="1">
        <v>44779</v>
      </c>
      <c r="F662" s="1">
        <v>44791</v>
      </c>
      <c r="G662">
        <v>12</v>
      </c>
      <c r="H662">
        <v>16</v>
      </c>
      <c r="I662" t="s">
        <v>65</v>
      </c>
      <c r="J662" t="s">
        <v>50</v>
      </c>
      <c r="K662" t="s">
        <v>51</v>
      </c>
      <c r="L662">
        <v>2709</v>
      </c>
      <c r="M662" t="s">
        <v>98</v>
      </c>
      <c r="N662" t="s">
        <v>81</v>
      </c>
      <c r="O662" t="s">
        <v>189</v>
      </c>
      <c r="P662" t="s">
        <v>226</v>
      </c>
      <c r="Q662" t="s">
        <v>174</v>
      </c>
      <c r="R662" t="s">
        <v>1341</v>
      </c>
      <c r="S662" t="s">
        <v>58</v>
      </c>
      <c r="T662" t="s">
        <v>74</v>
      </c>
      <c r="U662" t="s">
        <v>87</v>
      </c>
      <c r="V662">
        <v>306497</v>
      </c>
      <c r="W662">
        <v>179769</v>
      </c>
      <c r="X662">
        <v>16.5</v>
      </c>
      <c r="Y662">
        <v>10.3</v>
      </c>
      <c r="Z662">
        <v>281573.24</v>
      </c>
      <c r="AB662">
        <v>31.43</v>
      </c>
      <c r="AC662">
        <v>8849846.9299999997</v>
      </c>
      <c r="AD662">
        <v>20428138.559999999</v>
      </c>
      <c r="AE662">
        <v>210.15</v>
      </c>
      <c r="AF662">
        <v>4292973318.3800001</v>
      </c>
      <c r="AG662">
        <v>115214.29</v>
      </c>
      <c r="AH662">
        <v>2.2000000000000002</v>
      </c>
      <c r="AI662">
        <v>56289.36</v>
      </c>
      <c r="AJ662">
        <v>8.48</v>
      </c>
      <c r="AK662">
        <v>0</v>
      </c>
      <c r="AL662">
        <v>0.26300000000000001</v>
      </c>
      <c r="AM662">
        <v>53726</v>
      </c>
      <c r="AN662">
        <v>375.8</v>
      </c>
      <c r="AO662">
        <v>632.01</v>
      </c>
      <c r="AP662">
        <v>237509.36</v>
      </c>
      <c r="AQ662">
        <v>9312585.9399999995</v>
      </c>
      <c r="AR662" t="s">
        <v>124</v>
      </c>
      <c r="AS662" t="s">
        <v>61</v>
      </c>
      <c r="AT662" t="s">
        <v>62</v>
      </c>
      <c r="AU662" t="s">
        <v>63</v>
      </c>
    </row>
    <row r="663" spans="1:47" x14ac:dyDescent="0.25">
      <c r="A663" t="s">
        <v>1342</v>
      </c>
      <c r="B663">
        <v>2021</v>
      </c>
      <c r="C663">
        <v>3</v>
      </c>
      <c r="D663" t="s">
        <v>48</v>
      </c>
      <c r="E663" s="1">
        <v>44271</v>
      </c>
      <c r="F663" s="1">
        <v>44300</v>
      </c>
      <c r="G663">
        <v>29</v>
      </c>
      <c r="H663">
        <v>9.6999999999999993</v>
      </c>
      <c r="I663" t="s">
        <v>49</v>
      </c>
      <c r="J663" t="s">
        <v>78</v>
      </c>
      <c r="K663" t="s">
        <v>315</v>
      </c>
      <c r="L663">
        <v>1511.9</v>
      </c>
      <c r="M663" t="s">
        <v>90</v>
      </c>
      <c r="N663" t="s">
        <v>106</v>
      </c>
      <c r="O663" t="s">
        <v>189</v>
      </c>
      <c r="P663" t="s">
        <v>204</v>
      </c>
      <c r="Q663" t="s">
        <v>92</v>
      </c>
      <c r="R663" t="s">
        <v>1343</v>
      </c>
      <c r="S663" t="s">
        <v>85</v>
      </c>
      <c r="T663" t="s">
        <v>59</v>
      </c>
      <c r="U663" t="s">
        <v>132</v>
      </c>
      <c r="V663">
        <v>43598</v>
      </c>
      <c r="W663">
        <v>30067</v>
      </c>
      <c r="X663">
        <v>12.3</v>
      </c>
      <c r="Y663">
        <v>10</v>
      </c>
      <c r="Z663">
        <v>36352.370000000003</v>
      </c>
      <c r="AB663">
        <v>38.24</v>
      </c>
      <c r="AC663">
        <v>1390114.63</v>
      </c>
      <c r="AD663">
        <v>40155554.950000003</v>
      </c>
      <c r="AE663">
        <v>170.88</v>
      </c>
      <c r="AF663">
        <v>6861781229.8599997</v>
      </c>
      <c r="AG663">
        <v>98083.98</v>
      </c>
      <c r="AH663">
        <v>3.6</v>
      </c>
      <c r="AI663">
        <v>75694.28</v>
      </c>
      <c r="AJ663">
        <v>5.0599999999999996</v>
      </c>
      <c r="AK663">
        <v>2031871.08</v>
      </c>
      <c r="AL663">
        <v>0.114</v>
      </c>
      <c r="AM663">
        <v>45777.33</v>
      </c>
      <c r="AN663">
        <v>784.1</v>
      </c>
      <c r="AO663">
        <v>649.57000000000005</v>
      </c>
      <c r="AP663">
        <v>509327.84</v>
      </c>
      <c r="AQ663">
        <v>2118998.06</v>
      </c>
      <c r="AR663" t="s">
        <v>61</v>
      </c>
      <c r="AS663" t="s">
        <v>61</v>
      </c>
      <c r="AT663" t="s">
        <v>62</v>
      </c>
      <c r="AU663" t="s">
        <v>63</v>
      </c>
    </row>
    <row r="664" spans="1:47" x14ac:dyDescent="0.25">
      <c r="A664" t="s">
        <v>1344</v>
      </c>
      <c r="B664">
        <v>2020</v>
      </c>
      <c r="C664">
        <v>4</v>
      </c>
      <c r="D664" t="s">
        <v>77</v>
      </c>
      <c r="E664" s="1">
        <v>43930</v>
      </c>
      <c r="F664" s="1">
        <v>43957</v>
      </c>
      <c r="G664">
        <v>27</v>
      </c>
      <c r="H664">
        <v>7.9</v>
      </c>
      <c r="I664" t="s">
        <v>49</v>
      </c>
      <c r="J664" t="s">
        <v>66</v>
      </c>
      <c r="K664" t="s">
        <v>67</v>
      </c>
      <c r="L664">
        <v>8479.8989999999994</v>
      </c>
      <c r="M664" t="s">
        <v>52</v>
      </c>
      <c r="N664" t="s">
        <v>53</v>
      </c>
      <c r="O664" t="s">
        <v>189</v>
      </c>
      <c r="P664" t="s">
        <v>140</v>
      </c>
      <c r="Q664" t="s">
        <v>100</v>
      </c>
      <c r="R664" t="s">
        <v>1345</v>
      </c>
      <c r="S664" t="s">
        <v>73</v>
      </c>
      <c r="T664" t="s">
        <v>102</v>
      </c>
      <c r="U664" t="s">
        <v>259</v>
      </c>
      <c r="V664">
        <v>13618</v>
      </c>
      <c r="W664">
        <v>9440</v>
      </c>
      <c r="X664">
        <v>1.2</v>
      </c>
      <c r="Y664">
        <v>14.9</v>
      </c>
      <c r="Z664">
        <v>12324.12</v>
      </c>
      <c r="AB664">
        <v>18.68</v>
      </c>
      <c r="AC664">
        <v>230214.56</v>
      </c>
      <c r="AD664">
        <v>14334676.939999999</v>
      </c>
      <c r="AE664">
        <v>163.02000000000001</v>
      </c>
      <c r="AF664">
        <v>2336839034.7600002</v>
      </c>
      <c r="AG664">
        <v>230490.01</v>
      </c>
      <c r="AH664">
        <v>2.1</v>
      </c>
      <c r="AI664">
        <v>21621.97</v>
      </c>
      <c r="AJ664">
        <v>19.670000000000002</v>
      </c>
      <c r="AK664">
        <v>2819630.95</v>
      </c>
      <c r="AL664">
        <v>0.152</v>
      </c>
      <c r="AM664">
        <v>21788.71</v>
      </c>
      <c r="AN664">
        <v>546.20000000000005</v>
      </c>
      <c r="AO664">
        <v>419.35</v>
      </c>
      <c r="AP664">
        <v>229048.97</v>
      </c>
      <c r="AQ664">
        <v>733164.22</v>
      </c>
      <c r="AR664" t="s">
        <v>61</v>
      </c>
      <c r="AS664" t="s">
        <v>61</v>
      </c>
      <c r="AT664" t="s">
        <v>62</v>
      </c>
      <c r="AU664" t="s">
        <v>63</v>
      </c>
    </row>
    <row r="665" spans="1:47" x14ac:dyDescent="0.25">
      <c r="A665" t="s">
        <v>1346</v>
      </c>
      <c r="B665">
        <v>2023</v>
      </c>
      <c r="C665">
        <v>12</v>
      </c>
      <c r="D665" t="s">
        <v>119</v>
      </c>
      <c r="E665" s="1">
        <v>45273</v>
      </c>
      <c r="F665" s="1">
        <v>45289</v>
      </c>
      <c r="G665">
        <v>16</v>
      </c>
      <c r="H665">
        <v>20.7</v>
      </c>
      <c r="I665" t="s">
        <v>65</v>
      </c>
      <c r="J665" t="s">
        <v>50</v>
      </c>
      <c r="K665" t="s">
        <v>120</v>
      </c>
      <c r="L665">
        <v>2710.1921000000002</v>
      </c>
      <c r="M665" t="s">
        <v>114</v>
      </c>
      <c r="N665" t="s">
        <v>81</v>
      </c>
      <c r="O665" t="s">
        <v>189</v>
      </c>
      <c r="P665" t="s">
        <v>56</v>
      </c>
      <c r="Q665" t="s">
        <v>154</v>
      </c>
      <c r="R665" t="s">
        <v>1347</v>
      </c>
      <c r="S665" t="s">
        <v>142</v>
      </c>
      <c r="T665" t="s">
        <v>74</v>
      </c>
      <c r="U665" t="s">
        <v>213</v>
      </c>
      <c r="V665">
        <v>44503</v>
      </c>
      <c r="W665">
        <v>32864</v>
      </c>
      <c r="X665">
        <v>2.6</v>
      </c>
      <c r="Y665">
        <v>12.2</v>
      </c>
      <c r="Z665">
        <v>35339.440000000002</v>
      </c>
      <c r="AB665">
        <v>25.48</v>
      </c>
      <c r="AC665">
        <v>900448.93</v>
      </c>
      <c r="AD665">
        <v>21692408.460000001</v>
      </c>
      <c r="AE665">
        <v>287.64</v>
      </c>
      <c r="AF665">
        <v>6239604369.4300003</v>
      </c>
      <c r="AG665">
        <v>37783.58</v>
      </c>
      <c r="AH665">
        <v>1.9</v>
      </c>
      <c r="AI665">
        <v>33217.43</v>
      </c>
      <c r="AJ665">
        <v>2.21</v>
      </c>
      <c r="AK665">
        <v>0</v>
      </c>
      <c r="AL665">
        <v>0.13700000000000001</v>
      </c>
      <c r="AM665">
        <v>29718.6</v>
      </c>
      <c r="AN665">
        <v>736.9</v>
      </c>
      <c r="AO665">
        <v>588.37</v>
      </c>
      <c r="AP665">
        <v>433569.85</v>
      </c>
      <c r="AQ665">
        <v>1434738.39</v>
      </c>
      <c r="AR665" t="s">
        <v>61</v>
      </c>
      <c r="AS665" t="s">
        <v>61</v>
      </c>
      <c r="AT665" t="s">
        <v>62</v>
      </c>
      <c r="AU665" t="s">
        <v>63</v>
      </c>
    </row>
    <row r="666" spans="1:47" x14ac:dyDescent="0.25">
      <c r="A666" t="s">
        <v>1348</v>
      </c>
      <c r="B666">
        <v>2022</v>
      </c>
      <c r="C666">
        <v>7</v>
      </c>
      <c r="D666" t="s">
        <v>89</v>
      </c>
      <c r="E666" s="1">
        <v>44748</v>
      </c>
      <c r="F666" s="1">
        <v>44762</v>
      </c>
      <c r="G666">
        <v>14</v>
      </c>
      <c r="H666">
        <v>2.1</v>
      </c>
      <c r="I666" t="s">
        <v>65</v>
      </c>
      <c r="J666" t="s">
        <v>50</v>
      </c>
      <c r="K666" t="s">
        <v>423</v>
      </c>
      <c r="L666">
        <v>2710.1941000000002</v>
      </c>
      <c r="M666" t="s">
        <v>68</v>
      </c>
      <c r="N666" t="s">
        <v>53</v>
      </c>
      <c r="O666" t="s">
        <v>91</v>
      </c>
      <c r="P666" t="s">
        <v>70</v>
      </c>
      <c r="Q666" t="s">
        <v>159</v>
      </c>
      <c r="R666" t="s">
        <v>440</v>
      </c>
      <c r="S666" t="s">
        <v>142</v>
      </c>
      <c r="T666" t="s">
        <v>86</v>
      </c>
      <c r="U666" t="s">
        <v>181</v>
      </c>
      <c r="V666">
        <v>53916</v>
      </c>
      <c r="W666">
        <v>34981</v>
      </c>
      <c r="X666">
        <v>11.3</v>
      </c>
      <c r="Y666">
        <v>14.2</v>
      </c>
      <c r="Z666">
        <v>48996.46</v>
      </c>
      <c r="AB666">
        <v>45.3</v>
      </c>
      <c r="AC666">
        <v>2219539.64</v>
      </c>
      <c r="AD666">
        <v>19901382.120000001</v>
      </c>
      <c r="AE666">
        <v>218.33</v>
      </c>
      <c r="AF666">
        <v>4345068758.2600002</v>
      </c>
      <c r="AG666">
        <v>180820.65</v>
      </c>
      <c r="AH666">
        <v>1.9</v>
      </c>
      <c r="AI666">
        <v>51125.72</v>
      </c>
      <c r="AJ666">
        <v>23.87</v>
      </c>
      <c r="AK666">
        <v>0</v>
      </c>
      <c r="AL666">
        <v>8.8999999999999996E-2</v>
      </c>
      <c r="AM666">
        <v>17712.23</v>
      </c>
      <c r="AN666">
        <v>493.5</v>
      </c>
      <c r="AO666">
        <v>360.25</v>
      </c>
      <c r="AP666">
        <v>177783.38</v>
      </c>
      <c r="AQ666">
        <v>2646981.62</v>
      </c>
      <c r="AR666" t="s">
        <v>61</v>
      </c>
      <c r="AS666" t="s">
        <v>61</v>
      </c>
      <c r="AT666" t="s">
        <v>293</v>
      </c>
      <c r="AU666" t="s">
        <v>63</v>
      </c>
    </row>
    <row r="667" spans="1:47" x14ac:dyDescent="0.25">
      <c r="A667" t="s">
        <v>1349</v>
      </c>
      <c r="B667">
        <v>2020</v>
      </c>
      <c r="C667">
        <v>8</v>
      </c>
      <c r="D667" t="s">
        <v>89</v>
      </c>
      <c r="E667" s="1">
        <v>44063</v>
      </c>
      <c r="F667" s="1">
        <v>44087</v>
      </c>
      <c r="G667">
        <v>24</v>
      </c>
      <c r="I667" t="s">
        <v>65</v>
      </c>
      <c r="J667" t="s">
        <v>66</v>
      </c>
      <c r="K667" t="s">
        <v>245</v>
      </c>
      <c r="L667">
        <v>8905.9</v>
      </c>
      <c r="M667" t="s">
        <v>52</v>
      </c>
      <c r="N667" t="s">
        <v>106</v>
      </c>
      <c r="O667" t="s">
        <v>107</v>
      </c>
      <c r="P667" t="s">
        <v>226</v>
      </c>
      <c r="Q667" t="s">
        <v>164</v>
      </c>
      <c r="R667" t="s">
        <v>1350</v>
      </c>
      <c r="S667" t="s">
        <v>73</v>
      </c>
      <c r="T667" t="s">
        <v>102</v>
      </c>
      <c r="U667" t="s">
        <v>259</v>
      </c>
      <c r="V667">
        <v>15618</v>
      </c>
      <c r="W667">
        <v>11608</v>
      </c>
      <c r="X667">
        <v>13.2</v>
      </c>
      <c r="Y667">
        <v>12.9</v>
      </c>
      <c r="Z667">
        <v>14021.72</v>
      </c>
      <c r="AB667">
        <v>40.11</v>
      </c>
      <c r="AC667">
        <v>562411.18999999994</v>
      </c>
      <c r="AD667">
        <v>10822384.15</v>
      </c>
      <c r="AE667">
        <v>160.29</v>
      </c>
      <c r="AF667">
        <v>1734719955.4000001</v>
      </c>
      <c r="AG667">
        <v>43581.38</v>
      </c>
      <c r="AH667">
        <v>0.8</v>
      </c>
      <c r="AI667">
        <v>14249.28</v>
      </c>
      <c r="AJ667">
        <v>22.25</v>
      </c>
      <c r="AK667">
        <v>0</v>
      </c>
      <c r="AL667">
        <v>0.245</v>
      </c>
      <c r="AM667">
        <v>26514.84</v>
      </c>
      <c r="AN667">
        <v>1180.4000000000001</v>
      </c>
      <c r="AO667">
        <v>538.54999999999995</v>
      </c>
      <c r="AP667">
        <v>635704.42000000004</v>
      </c>
      <c r="AQ667">
        <v>1282461.1100000001</v>
      </c>
      <c r="AR667" t="s">
        <v>61</v>
      </c>
      <c r="AS667" t="s">
        <v>61</v>
      </c>
      <c r="AT667" t="s">
        <v>62</v>
      </c>
      <c r="AU667" t="s">
        <v>63</v>
      </c>
    </row>
    <row r="668" spans="1:47" x14ac:dyDescent="0.25">
      <c r="A668" t="s">
        <v>1351</v>
      </c>
      <c r="B668">
        <v>2025</v>
      </c>
      <c r="C668">
        <v>7</v>
      </c>
      <c r="D668" t="s">
        <v>89</v>
      </c>
      <c r="E668" s="1">
        <v>45852</v>
      </c>
      <c r="F668" s="1">
        <v>45861</v>
      </c>
      <c r="G668">
        <v>9</v>
      </c>
      <c r="H668">
        <v>12.1</v>
      </c>
      <c r="I668" t="s">
        <v>49</v>
      </c>
      <c r="J668" t="s">
        <v>66</v>
      </c>
      <c r="K668" t="s">
        <v>245</v>
      </c>
      <c r="L668">
        <v>8905.9</v>
      </c>
      <c r="M668" t="s">
        <v>114</v>
      </c>
      <c r="N668" t="s">
        <v>106</v>
      </c>
      <c r="O668" t="s">
        <v>200</v>
      </c>
      <c r="P668" t="s">
        <v>164</v>
      </c>
      <c r="Q668" t="s">
        <v>128</v>
      </c>
      <c r="R668" t="s">
        <v>1352</v>
      </c>
      <c r="S668" t="s">
        <v>73</v>
      </c>
      <c r="T668" t="s">
        <v>74</v>
      </c>
      <c r="U668" t="s">
        <v>75</v>
      </c>
      <c r="V668">
        <v>16036</v>
      </c>
      <c r="W668">
        <v>9719</v>
      </c>
      <c r="X668">
        <v>20</v>
      </c>
      <c r="Y668">
        <v>14.9</v>
      </c>
      <c r="Z668">
        <v>13292.17</v>
      </c>
      <c r="AB668">
        <v>21.62</v>
      </c>
      <c r="AC668">
        <v>287376.71999999997</v>
      </c>
      <c r="AD668">
        <v>5528612.2699999996</v>
      </c>
      <c r="AE668">
        <v>283.55</v>
      </c>
      <c r="AF668">
        <v>1567638009.1600001</v>
      </c>
      <c r="AG668">
        <v>153042.56</v>
      </c>
      <c r="AH668">
        <v>0.5</v>
      </c>
      <c r="AI668">
        <v>9062.02</v>
      </c>
      <c r="AJ668">
        <v>17.72</v>
      </c>
      <c r="AK668">
        <v>979670.09</v>
      </c>
      <c r="AL668">
        <v>0.09</v>
      </c>
      <c r="AM668">
        <v>4975.75</v>
      </c>
      <c r="AN668">
        <v>353.2</v>
      </c>
      <c r="AO668">
        <v>729.81</v>
      </c>
      <c r="AP668">
        <v>257768.89</v>
      </c>
      <c r="AQ668">
        <v>712225.94</v>
      </c>
      <c r="AR668" t="s">
        <v>61</v>
      </c>
      <c r="AS668" t="s">
        <v>61</v>
      </c>
      <c r="AT668" t="s">
        <v>62</v>
      </c>
      <c r="AU668" t="s">
        <v>63</v>
      </c>
    </row>
    <row r="669" spans="1:47" x14ac:dyDescent="0.25">
      <c r="A669" t="s">
        <v>1353</v>
      </c>
      <c r="B669">
        <v>2025</v>
      </c>
      <c r="C669">
        <v>9</v>
      </c>
      <c r="D669" t="s">
        <v>89</v>
      </c>
      <c r="E669" s="1">
        <v>45910</v>
      </c>
      <c r="F669" s="1">
        <v>45922</v>
      </c>
      <c r="G669">
        <v>12</v>
      </c>
      <c r="H669">
        <v>2.2999999999999998</v>
      </c>
      <c r="I669" t="s">
        <v>49</v>
      </c>
      <c r="J669" t="s">
        <v>50</v>
      </c>
      <c r="K669" t="s">
        <v>51</v>
      </c>
      <c r="L669">
        <v>2709</v>
      </c>
      <c r="M669" t="s">
        <v>98</v>
      </c>
      <c r="N669" t="s">
        <v>53</v>
      </c>
      <c r="O669" t="s">
        <v>189</v>
      </c>
      <c r="P669" t="s">
        <v>196</v>
      </c>
      <c r="Q669" t="s">
        <v>92</v>
      </c>
      <c r="R669" t="s">
        <v>807</v>
      </c>
      <c r="S669" t="s">
        <v>186</v>
      </c>
      <c r="T669" t="s">
        <v>187</v>
      </c>
      <c r="U669" t="s">
        <v>228</v>
      </c>
      <c r="V669">
        <v>99530</v>
      </c>
      <c r="W669">
        <v>62079</v>
      </c>
      <c r="X669">
        <v>13.6</v>
      </c>
      <c r="Y669">
        <v>11.7</v>
      </c>
      <c r="Z669">
        <v>80371.740000000005</v>
      </c>
      <c r="AB669">
        <v>10.92</v>
      </c>
      <c r="AC669">
        <v>877659.4</v>
      </c>
      <c r="AD669">
        <v>6054403.1699999999</v>
      </c>
      <c r="AE669">
        <v>275.86</v>
      </c>
      <c r="AF669">
        <v>1670167658.48</v>
      </c>
      <c r="AG669">
        <v>242838.73</v>
      </c>
      <c r="AH669">
        <v>0</v>
      </c>
      <c r="AI669">
        <v>0</v>
      </c>
      <c r="AJ669">
        <v>15.55</v>
      </c>
      <c r="AK669">
        <v>941459.69</v>
      </c>
      <c r="AL669">
        <v>0.22600000000000001</v>
      </c>
      <c r="AM669">
        <v>13682.95</v>
      </c>
      <c r="AN669">
        <v>616.9</v>
      </c>
      <c r="AO669">
        <v>471.64</v>
      </c>
      <c r="AP669">
        <v>290954.71999999997</v>
      </c>
      <c r="AQ669">
        <v>1425135.8</v>
      </c>
      <c r="AR669" t="s">
        <v>61</v>
      </c>
      <c r="AS669" t="s">
        <v>61</v>
      </c>
      <c r="AT669" t="s">
        <v>62</v>
      </c>
      <c r="AU669" t="s">
        <v>63</v>
      </c>
    </row>
    <row r="670" spans="1:47" x14ac:dyDescent="0.25">
      <c r="A670" t="s">
        <v>1354</v>
      </c>
      <c r="B670">
        <v>2024</v>
      </c>
      <c r="C670">
        <v>5</v>
      </c>
      <c r="D670" t="s">
        <v>77</v>
      </c>
      <c r="E670" s="1">
        <v>45416</v>
      </c>
      <c r="F670" s="1">
        <v>45433</v>
      </c>
      <c r="G670">
        <v>17</v>
      </c>
      <c r="H670">
        <v>6.7</v>
      </c>
      <c r="I670" t="s">
        <v>65</v>
      </c>
      <c r="J670" t="s">
        <v>50</v>
      </c>
      <c r="K670" t="s">
        <v>51</v>
      </c>
      <c r="L670">
        <v>2709</v>
      </c>
      <c r="M670" t="s">
        <v>52</v>
      </c>
      <c r="N670" t="s">
        <v>168</v>
      </c>
      <c r="O670" t="s">
        <v>107</v>
      </c>
      <c r="P670" t="s">
        <v>56</v>
      </c>
      <c r="Q670" t="s">
        <v>121</v>
      </c>
      <c r="R670" t="s">
        <v>877</v>
      </c>
      <c r="S670" t="s">
        <v>58</v>
      </c>
      <c r="T670" t="s">
        <v>59</v>
      </c>
      <c r="U670" t="s">
        <v>181</v>
      </c>
      <c r="V670">
        <v>256256</v>
      </c>
      <c r="W670">
        <v>143784</v>
      </c>
      <c r="X670">
        <v>17.7</v>
      </c>
      <c r="Y670">
        <v>15.1</v>
      </c>
      <c r="Z670">
        <v>217458.81</v>
      </c>
      <c r="AB670">
        <v>22.68</v>
      </c>
      <c r="AC670">
        <v>4931965.8099999996</v>
      </c>
      <c r="AD670">
        <v>11962409.140000001</v>
      </c>
      <c r="AE670">
        <v>282.32</v>
      </c>
      <c r="AF670">
        <v>3377227348.4000001</v>
      </c>
      <c r="AG670">
        <v>103016</v>
      </c>
      <c r="AH670">
        <v>0.2</v>
      </c>
      <c r="AI670">
        <v>4841.09</v>
      </c>
      <c r="AJ670">
        <v>20.48</v>
      </c>
      <c r="AK670">
        <v>0</v>
      </c>
      <c r="AL670">
        <v>7.3999999999999996E-2</v>
      </c>
      <c r="AM670">
        <v>8852.18</v>
      </c>
      <c r="AN670">
        <v>317.5</v>
      </c>
      <c r="AO670">
        <v>683.78</v>
      </c>
      <c r="AP670">
        <v>217100.15</v>
      </c>
      <c r="AQ670">
        <v>5265775.2300000004</v>
      </c>
      <c r="AR670" t="s">
        <v>61</v>
      </c>
      <c r="AS670" t="s">
        <v>61</v>
      </c>
      <c r="AT670" t="s">
        <v>62</v>
      </c>
      <c r="AU670" t="s">
        <v>63</v>
      </c>
    </row>
    <row r="671" spans="1:47" x14ac:dyDescent="0.25">
      <c r="A671" t="s">
        <v>1355</v>
      </c>
      <c r="B671">
        <v>2022</v>
      </c>
      <c r="C671">
        <v>8</v>
      </c>
      <c r="D671" t="s">
        <v>89</v>
      </c>
      <c r="E671" s="1">
        <v>44781</v>
      </c>
      <c r="F671" s="1">
        <v>44790</v>
      </c>
      <c r="G671">
        <v>9</v>
      </c>
      <c r="H671">
        <v>16.8</v>
      </c>
      <c r="I671" t="s">
        <v>49</v>
      </c>
      <c r="J671" t="s">
        <v>78</v>
      </c>
      <c r="K671" t="s">
        <v>211</v>
      </c>
      <c r="L671">
        <v>1701.99</v>
      </c>
      <c r="M671" t="s">
        <v>98</v>
      </c>
      <c r="N671" t="s">
        <v>81</v>
      </c>
      <c r="O671" t="s">
        <v>107</v>
      </c>
      <c r="P671" t="s">
        <v>164</v>
      </c>
      <c r="Q671" t="s">
        <v>128</v>
      </c>
      <c r="R671" t="s">
        <v>674</v>
      </c>
      <c r="S671" t="s">
        <v>85</v>
      </c>
      <c r="T671" t="s">
        <v>59</v>
      </c>
      <c r="U671" t="s">
        <v>75</v>
      </c>
      <c r="V671">
        <v>45239</v>
      </c>
      <c r="W671">
        <v>30208</v>
      </c>
      <c r="X671">
        <v>13.3</v>
      </c>
      <c r="Y671">
        <v>12.5</v>
      </c>
      <c r="Z671">
        <v>40102.080000000002</v>
      </c>
      <c r="AB671">
        <v>32.200000000000003</v>
      </c>
      <c r="AC671">
        <v>1291286.98</v>
      </c>
      <c r="AD671">
        <v>17548670.210000001</v>
      </c>
      <c r="AE671">
        <v>210.66</v>
      </c>
      <c r="AF671">
        <v>3696802866.4400001</v>
      </c>
      <c r="AG671">
        <v>65745.48</v>
      </c>
      <c r="AH671">
        <v>0</v>
      </c>
      <c r="AI671">
        <v>0</v>
      </c>
      <c r="AJ671">
        <v>16.41</v>
      </c>
      <c r="AK671">
        <v>2879736.78</v>
      </c>
      <c r="AL671">
        <v>0.23300000000000001</v>
      </c>
      <c r="AM671">
        <v>40888.400000000001</v>
      </c>
      <c r="AN671">
        <v>305.60000000000002</v>
      </c>
      <c r="AO671">
        <v>515.80999999999995</v>
      </c>
      <c r="AP671">
        <v>157631.54</v>
      </c>
      <c r="AQ671">
        <v>1555552.4</v>
      </c>
      <c r="AR671" t="s">
        <v>61</v>
      </c>
      <c r="AS671" t="s">
        <v>61</v>
      </c>
      <c r="AT671" t="s">
        <v>62</v>
      </c>
      <c r="AU671" t="s">
        <v>63</v>
      </c>
    </row>
    <row r="672" spans="1:47" x14ac:dyDescent="0.25">
      <c r="A672" t="s">
        <v>1356</v>
      </c>
      <c r="B672">
        <v>2023</v>
      </c>
      <c r="C672">
        <v>7</v>
      </c>
      <c r="D672" t="s">
        <v>89</v>
      </c>
      <c r="E672" s="1">
        <v>45117</v>
      </c>
      <c r="F672" s="1">
        <v>45140</v>
      </c>
      <c r="G672">
        <v>23</v>
      </c>
      <c r="H672">
        <v>1.5</v>
      </c>
      <c r="I672" t="s">
        <v>65</v>
      </c>
      <c r="J672" t="s">
        <v>66</v>
      </c>
      <c r="K672" t="s">
        <v>153</v>
      </c>
      <c r="L672">
        <v>6309</v>
      </c>
      <c r="M672" t="s">
        <v>98</v>
      </c>
      <c r="N672" t="s">
        <v>106</v>
      </c>
      <c r="O672" t="s">
        <v>189</v>
      </c>
      <c r="P672" t="s">
        <v>100</v>
      </c>
      <c r="Q672" t="s">
        <v>131</v>
      </c>
      <c r="R672" t="s">
        <v>1357</v>
      </c>
      <c r="S672" t="s">
        <v>156</v>
      </c>
      <c r="T672" t="s">
        <v>74</v>
      </c>
      <c r="U672" t="s">
        <v>181</v>
      </c>
      <c r="V672">
        <v>26849</v>
      </c>
      <c r="W672">
        <v>16511</v>
      </c>
      <c r="X672">
        <v>15.3</v>
      </c>
      <c r="Y672">
        <v>15</v>
      </c>
      <c r="Z672">
        <v>21843.32</v>
      </c>
      <c r="AA672">
        <v>1560</v>
      </c>
      <c r="AB672">
        <v>1266</v>
      </c>
      <c r="AC672">
        <v>1974960</v>
      </c>
      <c r="AD672">
        <v>17999550.98</v>
      </c>
      <c r="AE672">
        <v>286.51</v>
      </c>
      <c r="AF672">
        <v>5157051351.2799997</v>
      </c>
      <c r="AG672">
        <v>62578.61</v>
      </c>
      <c r="AH672">
        <v>4.2</v>
      </c>
      <c r="AI672">
        <v>64774.61</v>
      </c>
      <c r="AJ672">
        <v>18.75</v>
      </c>
      <c r="AK672">
        <v>0</v>
      </c>
      <c r="AL672">
        <v>0.114</v>
      </c>
      <c r="AM672">
        <v>20519.490000000002</v>
      </c>
      <c r="AN672">
        <v>731.7</v>
      </c>
      <c r="AO672">
        <v>580.83000000000004</v>
      </c>
      <c r="AP672">
        <v>424993.31</v>
      </c>
      <c r="AQ672">
        <v>2547826.02</v>
      </c>
      <c r="AR672" t="s">
        <v>61</v>
      </c>
      <c r="AS672" t="s">
        <v>61</v>
      </c>
      <c r="AT672" t="s">
        <v>62</v>
      </c>
      <c r="AU672" t="s">
        <v>63</v>
      </c>
    </row>
    <row r="673" spans="1:47" x14ac:dyDescent="0.25">
      <c r="A673" t="s">
        <v>1358</v>
      </c>
      <c r="B673">
        <v>2023</v>
      </c>
      <c r="C673">
        <v>5</v>
      </c>
      <c r="D673" t="s">
        <v>77</v>
      </c>
      <c r="E673" s="1">
        <v>45070</v>
      </c>
      <c r="F673" s="1">
        <v>45088</v>
      </c>
      <c r="G673">
        <v>18</v>
      </c>
      <c r="H673">
        <v>1.5</v>
      </c>
      <c r="I673" t="s">
        <v>65</v>
      </c>
      <c r="J673" t="s">
        <v>78</v>
      </c>
      <c r="K673" t="s">
        <v>105</v>
      </c>
      <c r="L673">
        <v>1201.9000000000001</v>
      </c>
      <c r="M673" t="s">
        <v>114</v>
      </c>
      <c r="N673" t="s">
        <v>53</v>
      </c>
      <c r="O673" t="s">
        <v>189</v>
      </c>
      <c r="P673" t="s">
        <v>70</v>
      </c>
      <c r="Q673" t="s">
        <v>55</v>
      </c>
      <c r="R673" t="s">
        <v>1359</v>
      </c>
      <c r="S673" t="s">
        <v>85</v>
      </c>
      <c r="T673" t="s">
        <v>95</v>
      </c>
      <c r="U673" t="s">
        <v>60</v>
      </c>
      <c r="V673">
        <v>59778</v>
      </c>
      <c r="W673">
        <v>35246</v>
      </c>
      <c r="X673">
        <v>22.7</v>
      </c>
      <c r="Y673">
        <v>14</v>
      </c>
      <c r="Z673">
        <v>54442.559999999998</v>
      </c>
      <c r="AB673">
        <v>40.5</v>
      </c>
      <c r="AC673">
        <v>2204923.6800000002</v>
      </c>
      <c r="AD673">
        <v>34536726.789999999</v>
      </c>
      <c r="AE673">
        <v>282.08999999999997</v>
      </c>
      <c r="AF673">
        <v>9742465260.1900005</v>
      </c>
      <c r="AG673">
        <v>197159.33</v>
      </c>
      <c r="AH673">
        <v>0.3</v>
      </c>
      <c r="AI673">
        <v>5907.95</v>
      </c>
      <c r="AJ673">
        <v>0.51</v>
      </c>
      <c r="AK673">
        <v>0</v>
      </c>
      <c r="AL673">
        <v>0.23699999999999999</v>
      </c>
      <c r="AM673">
        <v>81852.039999999994</v>
      </c>
      <c r="AN673">
        <v>494</v>
      </c>
      <c r="AO673">
        <v>478</v>
      </c>
      <c r="AP673">
        <v>236132</v>
      </c>
      <c r="AQ673">
        <v>2725975</v>
      </c>
      <c r="AR673" t="s">
        <v>61</v>
      </c>
      <c r="AS673" t="s">
        <v>61</v>
      </c>
      <c r="AT673" t="s">
        <v>62</v>
      </c>
      <c r="AU673" t="s">
        <v>63</v>
      </c>
    </row>
    <row r="674" spans="1:47" x14ac:dyDescent="0.25">
      <c r="A674" t="s">
        <v>1360</v>
      </c>
      <c r="B674">
        <v>2025</v>
      </c>
      <c r="C674">
        <v>11</v>
      </c>
      <c r="D674" t="s">
        <v>119</v>
      </c>
      <c r="E674" s="1">
        <v>45964</v>
      </c>
      <c r="F674" s="1">
        <v>45978</v>
      </c>
      <c r="G674">
        <v>14</v>
      </c>
      <c r="H674">
        <v>15</v>
      </c>
      <c r="I674" t="s">
        <v>49</v>
      </c>
      <c r="J674" t="s">
        <v>78</v>
      </c>
      <c r="K674" t="s">
        <v>177</v>
      </c>
      <c r="L674">
        <v>1001.99</v>
      </c>
      <c r="M674" t="s">
        <v>68</v>
      </c>
      <c r="N674" t="s">
        <v>81</v>
      </c>
      <c r="O674" t="s">
        <v>54</v>
      </c>
      <c r="P674" t="s">
        <v>131</v>
      </c>
      <c r="Q674" t="s">
        <v>100</v>
      </c>
      <c r="R674" t="s">
        <v>1361</v>
      </c>
      <c r="S674" t="s">
        <v>130</v>
      </c>
      <c r="T674" t="s">
        <v>148</v>
      </c>
      <c r="U674" t="s">
        <v>103</v>
      </c>
      <c r="V674">
        <v>76358</v>
      </c>
      <c r="W674">
        <v>48160</v>
      </c>
      <c r="X674">
        <v>21.6</v>
      </c>
      <c r="Y674">
        <v>11.9</v>
      </c>
      <c r="Z674">
        <v>60184.82</v>
      </c>
      <c r="AB674">
        <v>23.6</v>
      </c>
      <c r="AC674">
        <v>1420361.75</v>
      </c>
      <c r="AD674">
        <v>12911449.43</v>
      </c>
      <c r="AE674">
        <v>284.29000000000002</v>
      </c>
      <c r="AF674">
        <v>3670595958.4499998</v>
      </c>
      <c r="AG674">
        <v>67292.45</v>
      </c>
      <c r="AH674">
        <v>0</v>
      </c>
      <c r="AI674">
        <v>0</v>
      </c>
      <c r="AJ674">
        <v>13.93</v>
      </c>
      <c r="AK674">
        <v>1798564.91</v>
      </c>
      <c r="AL674">
        <v>0.30599999999999999</v>
      </c>
      <c r="AM674">
        <v>39509.040000000001</v>
      </c>
      <c r="AN674">
        <v>503.3</v>
      </c>
      <c r="AO674">
        <v>544.15</v>
      </c>
      <c r="AP674">
        <v>273870.7</v>
      </c>
      <c r="AQ674">
        <v>1801033.94</v>
      </c>
      <c r="AR674" t="s">
        <v>61</v>
      </c>
      <c r="AS674" t="s">
        <v>61</v>
      </c>
      <c r="AT674" t="s">
        <v>62</v>
      </c>
      <c r="AU674" t="s">
        <v>63</v>
      </c>
    </row>
    <row r="675" spans="1:47" x14ac:dyDescent="0.25">
      <c r="A675" t="s">
        <v>1362</v>
      </c>
      <c r="B675">
        <v>2024</v>
      </c>
      <c r="C675">
        <v>4</v>
      </c>
      <c r="D675" t="s">
        <v>77</v>
      </c>
      <c r="E675" s="1">
        <v>45404</v>
      </c>
      <c r="F675" s="1">
        <v>45425</v>
      </c>
      <c r="G675">
        <v>21</v>
      </c>
      <c r="H675">
        <v>5.9</v>
      </c>
      <c r="I675" t="s">
        <v>65</v>
      </c>
      <c r="J675" t="s">
        <v>66</v>
      </c>
      <c r="K675" t="s">
        <v>248</v>
      </c>
      <c r="L675">
        <v>9999</v>
      </c>
      <c r="M675" t="s">
        <v>52</v>
      </c>
      <c r="N675" t="s">
        <v>106</v>
      </c>
      <c r="O675" t="s">
        <v>99</v>
      </c>
      <c r="P675" t="s">
        <v>226</v>
      </c>
      <c r="Q675" t="s">
        <v>150</v>
      </c>
      <c r="R675" t="s">
        <v>784</v>
      </c>
      <c r="S675" t="s">
        <v>156</v>
      </c>
      <c r="T675" t="s">
        <v>74</v>
      </c>
      <c r="U675" t="s">
        <v>166</v>
      </c>
      <c r="V675">
        <v>13269</v>
      </c>
      <c r="W675">
        <v>9809</v>
      </c>
      <c r="X675">
        <v>10.4</v>
      </c>
      <c r="Y675">
        <v>12.7</v>
      </c>
      <c r="Z675">
        <v>12078.12</v>
      </c>
      <c r="AA675">
        <v>862</v>
      </c>
      <c r="AB675">
        <v>4044.11</v>
      </c>
      <c r="AC675">
        <v>3486022.82</v>
      </c>
      <c r="AD675">
        <v>18077201.420000002</v>
      </c>
      <c r="AE675">
        <v>274.5</v>
      </c>
      <c r="AF675">
        <v>4962191789.79</v>
      </c>
      <c r="AG675">
        <v>150573.74</v>
      </c>
      <c r="AH675">
        <v>1.6</v>
      </c>
      <c r="AI675">
        <v>41203.75</v>
      </c>
      <c r="AJ675">
        <v>16.71</v>
      </c>
      <c r="AK675">
        <v>0</v>
      </c>
      <c r="AL675">
        <v>0.27200000000000002</v>
      </c>
      <c r="AM675">
        <v>49169.99</v>
      </c>
      <c r="AN675">
        <v>1102.5</v>
      </c>
      <c r="AO675">
        <v>644.66</v>
      </c>
      <c r="AP675">
        <v>710737.65</v>
      </c>
      <c r="AQ675">
        <v>4437707.95</v>
      </c>
      <c r="AR675" t="s">
        <v>61</v>
      </c>
      <c r="AS675" t="s">
        <v>61</v>
      </c>
      <c r="AT675" t="s">
        <v>62</v>
      </c>
      <c r="AU675" t="s">
        <v>63</v>
      </c>
    </row>
    <row r="676" spans="1:47" x14ac:dyDescent="0.25">
      <c r="A676" t="s">
        <v>1363</v>
      </c>
      <c r="B676">
        <v>2026</v>
      </c>
      <c r="C676">
        <v>1</v>
      </c>
      <c r="D676" t="s">
        <v>48</v>
      </c>
      <c r="E676" s="1">
        <v>46049</v>
      </c>
      <c r="F676" s="1">
        <v>46067</v>
      </c>
      <c r="G676">
        <v>18</v>
      </c>
      <c r="H676">
        <v>14.6</v>
      </c>
      <c r="I676" t="s">
        <v>65</v>
      </c>
      <c r="J676" t="s">
        <v>239</v>
      </c>
      <c r="K676" t="s">
        <v>265</v>
      </c>
      <c r="L676">
        <v>3102.1</v>
      </c>
      <c r="M676" t="s">
        <v>90</v>
      </c>
      <c r="N676" t="s">
        <v>81</v>
      </c>
      <c r="O676" t="s">
        <v>54</v>
      </c>
      <c r="P676" t="s">
        <v>128</v>
      </c>
      <c r="Q676" t="s">
        <v>230</v>
      </c>
      <c r="R676" t="s">
        <v>554</v>
      </c>
      <c r="S676" t="s">
        <v>161</v>
      </c>
      <c r="T676" t="s">
        <v>187</v>
      </c>
      <c r="U676" t="s">
        <v>181</v>
      </c>
      <c r="V676">
        <v>25594</v>
      </c>
      <c r="W676">
        <v>18530</v>
      </c>
      <c r="X676">
        <v>2</v>
      </c>
      <c r="Y676">
        <v>15.1</v>
      </c>
      <c r="Z676">
        <v>24158.49</v>
      </c>
      <c r="AB676">
        <v>30.79</v>
      </c>
      <c r="AC676">
        <v>743839.91</v>
      </c>
      <c r="AD676">
        <v>13569340.66</v>
      </c>
      <c r="AE676">
        <v>282.92</v>
      </c>
      <c r="AF676">
        <v>3839037859.5300002</v>
      </c>
      <c r="AG676">
        <v>221493.93</v>
      </c>
      <c r="AH676">
        <v>0</v>
      </c>
      <c r="AI676">
        <v>0</v>
      </c>
      <c r="AJ676">
        <v>16.510000000000002</v>
      </c>
      <c r="AK676">
        <v>0</v>
      </c>
      <c r="AL676">
        <v>0.23400000000000001</v>
      </c>
      <c r="AM676">
        <v>31752.26</v>
      </c>
      <c r="AN676">
        <v>615.79999999999995</v>
      </c>
      <c r="AO676">
        <v>698.16</v>
      </c>
      <c r="AP676">
        <v>429926.93</v>
      </c>
      <c r="AQ676">
        <v>1427013.03</v>
      </c>
      <c r="AR676" t="s">
        <v>61</v>
      </c>
      <c r="AS676" t="s">
        <v>61</v>
      </c>
      <c r="AT676" t="s">
        <v>62</v>
      </c>
      <c r="AU676" t="s">
        <v>63</v>
      </c>
    </row>
    <row r="677" spans="1:47" x14ac:dyDescent="0.25">
      <c r="A677" t="s">
        <v>1364</v>
      </c>
      <c r="B677">
        <v>2025</v>
      </c>
      <c r="C677">
        <v>3</v>
      </c>
      <c r="D677" t="s">
        <v>48</v>
      </c>
      <c r="E677" s="1">
        <v>45729</v>
      </c>
      <c r="F677" s="1">
        <v>45749</v>
      </c>
      <c r="G677">
        <v>20</v>
      </c>
      <c r="H677">
        <v>2</v>
      </c>
      <c r="I677" t="s">
        <v>65</v>
      </c>
      <c r="J677" t="s">
        <v>112</v>
      </c>
      <c r="K677" t="s">
        <v>113</v>
      </c>
      <c r="L677">
        <v>7304.39</v>
      </c>
      <c r="M677" t="s">
        <v>98</v>
      </c>
      <c r="N677" t="s">
        <v>106</v>
      </c>
      <c r="O677" t="s">
        <v>91</v>
      </c>
      <c r="P677" t="s">
        <v>70</v>
      </c>
      <c r="Q677" t="s">
        <v>174</v>
      </c>
      <c r="R677" t="s">
        <v>844</v>
      </c>
      <c r="S677" t="s">
        <v>73</v>
      </c>
      <c r="T677" t="s">
        <v>187</v>
      </c>
      <c r="U677" t="s">
        <v>213</v>
      </c>
      <c r="V677">
        <v>7236</v>
      </c>
      <c r="W677">
        <v>4435</v>
      </c>
      <c r="X677">
        <v>15.2</v>
      </c>
      <c r="Y677">
        <v>15.3</v>
      </c>
      <c r="Z677">
        <v>6672.79</v>
      </c>
      <c r="AB677">
        <v>42.58</v>
      </c>
      <c r="AC677">
        <v>284127.40000000002</v>
      </c>
      <c r="AD677">
        <v>6197620.6200000001</v>
      </c>
      <c r="AE677">
        <v>277.57</v>
      </c>
      <c r="AF677">
        <v>1720273555.49</v>
      </c>
      <c r="AG677">
        <v>147559.96</v>
      </c>
      <c r="AH677">
        <v>0</v>
      </c>
      <c r="AI677">
        <v>0</v>
      </c>
      <c r="AJ677">
        <v>23.72</v>
      </c>
      <c r="AK677">
        <v>0</v>
      </c>
      <c r="AL677">
        <v>0.24199999999999999</v>
      </c>
      <c r="AM677">
        <v>14998.24</v>
      </c>
      <c r="AN677">
        <v>840.8</v>
      </c>
      <c r="AO677">
        <v>492.79</v>
      </c>
      <c r="AP677">
        <v>414337.83</v>
      </c>
      <c r="AQ677">
        <v>861023.43</v>
      </c>
      <c r="AR677" t="s">
        <v>61</v>
      </c>
      <c r="AS677" t="s">
        <v>61</v>
      </c>
      <c r="AT677" t="s">
        <v>62</v>
      </c>
      <c r="AU677" t="s">
        <v>63</v>
      </c>
    </row>
    <row r="678" spans="1:47" x14ac:dyDescent="0.25">
      <c r="A678" t="s">
        <v>1365</v>
      </c>
      <c r="B678">
        <v>2023</v>
      </c>
      <c r="C678">
        <v>1</v>
      </c>
      <c r="D678" t="s">
        <v>48</v>
      </c>
      <c r="E678" s="1">
        <v>44954</v>
      </c>
      <c r="F678" s="1">
        <v>44972</v>
      </c>
      <c r="G678">
        <v>18</v>
      </c>
      <c r="H678">
        <v>1.8</v>
      </c>
      <c r="I678" t="s">
        <v>65</v>
      </c>
      <c r="J678" t="s">
        <v>66</v>
      </c>
      <c r="K678" t="s">
        <v>391</v>
      </c>
      <c r="L678">
        <v>9999.99</v>
      </c>
      <c r="M678" t="s">
        <v>114</v>
      </c>
      <c r="N678" t="s">
        <v>69</v>
      </c>
      <c r="O678" t="s">
        <v>189</v>
      </c>
      <c r="P678" t="s">
        <v>70</v>
      </c>
      <c r="Q678" t="s">
        <v>93</v>
      </c>
      <c r="R678" t="s">
        <v>1366</v>
      </c>
      <c r="S678" t="s">
        <v>130</v>
      </c>
      <c r="T678" t="s">
        <v>102</v>
      </c>
      <c r="U678" t="s">
        <v>181</v>
      </c>
      <c r="V678">
        <v>75153</v>
      </c>
      <c r="W678">
        <v>51897</v>
      </c>
      <c r="X678">
        <v>23.9</v>
      </c>
      <c r="Y678">
        <v>12.8</v>
      </c>
      <c r="Z678">
        <v>65380.639999999999</v>
      </c>
      <c r="AB678">
        <v>34.299999999999997</v>
      </c>
      <c r="AC678">
        <v>2242555.9500000002</v>
      </c>
      <c r="AD678">
        <v>44596788.350000001</v>
      </c>
      <c r="AE678">
        <v>282.54000000000002</v>
      </c>
      <c r="AF678">
        <v>12600376580.41</v>
      </c>
      <c r="AG678">
        <v>220619.61</v>
      </c>
      <c r="AH678">
        <v>0.8</v>
      </c>
      <c r="AI678">
        <v>26515.360000000001</v>
      </c>
      <c r="AJ678">
        <v>22.67</v>
      </c>
      <c r="AK678">
        <v>0</v>
      </c>
      <c r="AL678">
        <v>0.19500000000000001</v>
      </c>
      <c r="AM678">
        <v>86963.74</v>
      </c>
      <c r="AN678">
        <v>677.9</v>
      </c>
      <c r="AO678">
        <v>409.75</v>
      </c>
      <c r="AP678">
        <v>277769.52</v>
      </c>
      <c r="AQ678">
        <v>2854424.18</v>
      </c>
      <c r="AR678" t="s">
        <v>61</v>
      </c>
      <c r="AS678" t="s">
        <v>61</v>
      </c>
      <c r="AT678" t="s">
        <v>62</v>
      </c>
      <c r="AU678" t="s">
        <v>63</v>
      </c>
    </row>
    <row r="679" spans="1:47" x14ac:dyDescent="0.25">
      <c r="A679" t="s">
        <v>1367</v>
      </c>
      <c r="B679">
        <v>2020</v>
      </c>
      <c r="C679">
        <v>5</v>
      </c>
      <c r="D679" t="s">
        <v>77</v>
      </c>
      <c r="E679" s="1">
        <v>43982</v>
      </c>
      <c r="F679" s="1">
        <v>43998</v>
      </c>
      <c r="G679">
        <v>16</v>
      </c>
      <c r="I679" t="s">
        <v>49</v>
      </c>
      <c r="J679" t="s">
        <v>50</v>
      </c>
      <c r="K679" t="s">
        <v>183</v>
      </c>
      <c r="L679">
        <v>2710.19</v>
      </c>
      <c r="M679" t="s">
        <v>114</v>
      </c>
      <c r="N679" t="s">
        <v>168</v>
      </c>
      <c r="O679" t="s">
        <v>200</v>
      </c>
      <c r="P679" t="s">
        <v>146</v>
      </c>
      <c r="Q679" t="s">
        <v>100</v>
      </c>
      <c r="R679" t="s">
        <v>1257</v>
      </c>
      <c r="S679" t="s">
        <v>186</v>
      </c>
      <c r="T679" t="s">
        <v>86</v>
      </c>
      <c r="U679" t="s">
        <v>228</v>
      </c>
      <c r="V679">
        <v>108607</v>
      </c>
      <c r="W679">
        <v>80264</v>
      </c>
      <c r="X679">
        <v>20.2</v>
      </c>
      <c r="Y679">
        <v>14.7</v>
      </c>
      <c r="Z679">
        <v>88149.96</v>
      </c>
      <c r="AB679">
        <v>30.44</v>
      </c>
      <c r="AC679">
        <v>2683284.7799999998</v>
      </c>
      <c r="AD679">
        <v>27672916.940000001</v>
      </c>
      <c r="AE679">
        <v>160.72999999999999</v>
      </c>
      <c r="AF679">
        <v>4447867939.7700005</v>
      </c>
      <c r="AG679">
        <v>15576.83</v>
      </c>
      <c r="AH679">
        <v>1.3</v>
      </c>
      <c r="AI679">
        <v>24991.47</v>
      </c>
      <c r="AJ679">
        <v>6.37</v>
      </c>
      <c r="AK679">
        <v>1762764.81</v>
      </c>
      <c r="AL679">
        <v>0.32700000000000001</v>
      </c>
      <c r="AM679">
        <v>90490.44</v>
      </c>
      <c r="AN679">
        <v>607.6</v>
      </c>
      <c r="AO679">
        <v>628.26</v>
      </c>
      <c r="AP679">
        <v>381730.78</v>
      </c>
      <c r="AQ679">
        <v>3196074.3</v>
      </c>
      <c r="AR679" t="s">
        <v>61</v>
      </c>
      <c r="AS679" t="s">
        <v>124</v>
      </c>
      <c r="AT679" t="s">
        <v>62</v>
      </c>
      <c r="AU679" t="s">
        <v>63</v>
      </c>
    </row>
    <row r="680" spans="1:47" x14ac:dyDescent="0.25">
      <c r="A680" t="s">
        <v>1368</v>
      </c>
      <c r="B680">
        <v>2021</v>
      </c>
      <c r="C680">
        <v>12</v>
      </c>
      <c r="D680" t="s">
        <v>119</v>
      </c>
      <c r="E680" s="1">
        <v>44545</v>
      </c>
      <c r="F680" s="1">
        <v>44556</v>
      </c>
      <c r="G680">
        <v>11</v>
      </c>
      <c r="H680">
        <v>17</v>
      </c>
      <c r="I680" t="s">
        <v>49</v>
      </c>
      <c r="J680" t="s">
        <v>112</v>
      </c>
      <c r="K680" t="s">
        <v>343</v>
      </c>
      <c r="L680">
        <v>2523.1</v>
      </c>
      <c r="M680" t="s">
        <v>114</v>
      </c>
      <c r="N680" t="s">
        <v>106</v>
      </c>
      <c r="O680" t="s">
        <v>54</v>
      </c>
      <c r="P680" t="s">
        <v>230</v>
      </c>
      <c r="Q680" t="s">
        <v>128</v>
      </c>
      <c r="R680" t="s">
        <v>1369</v>
      </c>
      <c r="S680" t="s">
        <v>130</v>
      </c>
      <c r="T680" t="s">
        <v>102</v>
      </c>
      <c r="U680" t="s">
        <v>75</v>
      </c>
      <c r="V680">
        <v>82064</v>
      </c>
      <c r="W680">
        <v>55879</v>
      </c>
      <c r="X680">
        <v>4.2</v>
      </c>
      <c r="Y680">
        <v>13.6</v>
      </c>
      <c r="Z680">
        <v>77729.490000000005</v>
      </c>
      <c r="AB680">
        <v>35.51</v>
      </c>
      <c r="AC680">
        <v>2760174.19</v>
      </c>
      <c r="AD680">
        <v>49089282.109999999</v>
      </c>
      <c r="AE680">
        <v>172.13</v>
      </c>
      <c r="AF680">
        <v>8449738129.5900002</v>
      </c>
      <c r="AG680">
        <v>24465.37</v>
      </c>
      <c r="AH680">
        <v>0</v>
      </c>
      <c r="AI680">
        <v>0</v>
      </c>
      <c r="AJ680">
        <v>24.71</v>
      </c>
      <c r="AK680">
        <v>12129961.609999999</v>
      </c>
      <c r="AL680">
        <v>0.154</v>
      </c>
      <c r="AM680">
        <v>75597.490000000005</v>
      </c>
      <c r="AN680">
        <v>577.29999999999995</v>
      </c>
      <c r="AO680">
        <v>416.82</v>
      </c>
      <c r="AP680">
        <v>240630.19</v>
      </c>
      <c r="AQ680">
        <v>3100867.24</v>
      </c>
      <c r="AR680" t="s">
        <v>61</v>
      </c>
      <c r="AS680" t="s">
        <v>61</v>
      </c>
      <c r="AT680" t="s">
        <v>62</v>
      </c>
      <c r="AU680" t="s">
        <v>63</v>
      </c>
    </row>
    <row r="681" spans="1:47" x14ac:dyDescent="0.25">
      <c r="A681" t="s">
        <v>1370</v>
      </c>
      <c r="B681">
        <v>2023</v>
      </c>
      <c r="C681">
        <v>12</v>
      </c>
      <c r="D681" t="s">
        <v>119</v>
      </c>
      <c r="E681" s="1">
        <v>45278</v>
      </c>
      <c r="F681" s="1">
        <v>45302</v>
      </c>
      <c r="G681">
        <v>24</v>
      </c>
      <c r="H681">
        <v>11.2</v>
      </c>
      <c r="I681" t="s">
        <v>49</v>
      </c>
      <c r="J681" t="s">
        <v>66</v>
      </c>
      <c r="K681" t="s">
        <v>391</v>
      </c>
      <c r="L681">
        <v>9999.99</v>
      </c>
      <c r="M681" t="s">
        <v>98</v>
      </c>
      <c r="N681" t="s">
        <v>168</v>
      </c>
      <c r="O681" t="s">
        <v>99</v>
      </c>
      <c r="P681" t="s">
        <v>150</v>
      </c>
      <c r="Q681" t="s">
        <v>100</v>
      </c>
      <c r="R681" t="s">
        <v>681</v>
      </c>
      <c r="S681" t="s">
        <v>130</v>
      </c>
      <c r="T681" t="s">
        <v>86</v>
      </c>
      <c r="U681" t="s">
        <v>143</v>
      </c>
      <c r="V681">
        <v>76734</v>
      </c>
      <c r="W681">
        <v>47340</v>
      </c>
      <c r="X681">
        <v>2.2000000000000002</v>
      </c>
      <c r="Y681">
        <v>15.5</v>
      </c>
      <c r="Z681">
        <v>71529.37</v>
      </c>
      <c r="AB681">
        <v>36.909999999999997</v>
      </c>
      <c r="AC681">
        <v>2640149.0499999998</v>
      </c>
      <c r="AD681">
        <v>20746378.469999999</v>
      </c>
      <c r="AE681">
        <v>288.61</v>
      </c>
      <c r="AF681">
        <v>5987612290.2299995</v>
      </c>
      <c r="AG681">
        <v>206079.69</v>
      </c>
      <c r="AH681">
        <v>0</v>
      </c>
      <c r="AI681">
        <v>0</v>
      </c>
      <c r="AJ681">
        <v>13.31</v>
      </c>
      <c r="AK681">
        <v>2761342.97</v>
      </c>
      <c r="AL681">
        <v>0.13</v>
      </c>
      <c r="AM681">
        <v>26970.29</v>
      </c>
      <c r="AN681">
        <v>713.5</v>
      </c>
      <c r="AO681">
        <v>368.22</v>
      </c>
      <c r="AP681">
        <v>262724.96999999997</v>
      </c>
      <c r="AQ681">
        <v>3135924</v>
      </c>
      <c r="AR681" t="s">
        <v>61</v>
      </c>
      <c r="AS681" t="s">
        <v>61</v>
      </c>
      <c r="AT681" t="s">
        <v>62</v>
      </c>
      <c r="AU681" t="s">
        <v>63</v>
      </c>
    </row>
    <row r="682" spans="1:47" x14ac:dyDescent="0.25">
      <c r="A682" t="s">
        <v>1371</v>
      </c>
      <c r="B682">
        <v>2021</v>
      </c>
      <c r="C682">
        <v>8</v>
      </c>
      <c r="D682" t="s">
        <v>89</v>
      </c>
      <c r="E682" s="1">
        <v>44417</v>
      </c>
      <c r="F682" s="1">
        <v>44424</v>
      </c>
      <c r="G682">
        <v>7</v>
      </c>
      <c r="H682">
        <v>12.2</v>
      </c>
      <c r="I682" t="s">
        <v>65</v>
      </c>
      <c r="J682" t="s">
        <v>239</v>
      </c>
      <c r="K682" t="s">
        <v>265</v>
      </c>
      <c r="L682">
        <v>3102.1</v>
      </c>
      <c r="M682" t="s">
        <v>90</v>
      </c>
      <c r="N682" t="s">
        <v>106</v>
      </c>
      <c r="O682" t="s">
        <v>200</v>
      </c>
      <c r="P682" t="s">
        <v>184</v>
      </c>
      <c r="Q682" t="s">
        <v>230</v>
      </c>
      <c r="R682" t="s">
        <v>1372</v>
      </c>
      <c r="S682" t="s">
        <v>161</v>
      </c>
      <c r="T682" t="s">
        <v>74</v>
      </c>
      <c r="U682" t="s">
        <v>166</v>
      </c>
      <c r="V682">
        <v>25827</v>
      </c>
      <c r="W682">
        <v>18879</v>
      </c>
      <c r="X682">
        <v>10.4</v>
      </c>
      <c r="Y682">
        <v>15.7</v>
      </c>
      <c r="Z682">
        <v>21004.54</v>
      </c>
      <c r="AB682">
        <v>29.53</v>
      </c>
      <c r="AC682">
        <v>620264.06999999995</v>
      </c>
      <c r="AD682">
        <v>9109669</v>
      </c>
      <c r="AE682">
        <v>167.74</v>
      </c>
      <c r="AF682">
        <v>1528055878.0599999</v>
      </c>
      <c r="AG682">
        <v>45860.959999999999</v>
      </c>
      <c r="AH682">
        <v>0</v>
      </c>
      <c r="AI682">
        <v>0</v>
      </c>
      <c r="AJ682">
        <v>11.26</v>
      </c>
      <c r="AK682">
        <v>0</v>
      </c>
      <c r="AL682">
        <v>0.24399999999999999</v>
      </c>
      <c r="AM682">
        <v>22227.59</v>
      </c>
      <c r="AN682">
        <v>327.5</v>
      </c>
      <c r="AO682">
        <v>366.01</v>
      </c>
      <c r="AP682">
        <v>119868.27</v>
      </c>
      <c r="AQ682">
        <v>808220.89</v>
      </c>
      <c r="AR682" t="s">
        <v>61</v>
      </c>
      <c r="AS682" t="s">
        <v>124</v>
      </c>
      <c r="AT682" t="s">
        <v>62</v>
      </c>
      <c r="AU682" t="s">
        <v>63</v>
      </c>
    </row>
    <row r="683" spans="1:47" x14ac:dyDescent="0.25">
      <c r="A683" t="s">
        <v>1373</v>
      </c>
      <c r="B683">
        <v>2020</v>
      </c>
      <c r="C683">
        <v>4</v>
      </c>
      <c r="D683" t="s">
        <v>77</v>
      </c>
      <c r="E683" s="1">
        <v>43935</v>
      </c>
      <c r="F683" s="1">
        <v>43943</v>
      </c>
      <c r="G683">
        <v>8</v>
      </c>
      <c r="H683">
        <v>16.3</v>
      </c>
      <c r="I683" t="s">
        <v>49</v>
      </c>
      <c r="J683" t="s">
        <v>50</v>
      </c>
      <c r="K683" t="s">
        <v>183</v>
      </c>
      <c r="L683">
        <v>2710.19</v>
      </c>
      <c r="M683" t="s">
        <v>80</v>
      </c>
      <c r="N683" t="s">
        <v>81</v>
      </c>
      <c r="O683" t="s">
        <v>99</v>
      </c>
      <c r="P683" t="s">
        <v>230</v>
      </c>
      <c r="Q683" t="s">
        <v>100</v>
      </c>
      <c r="R683" t="s">
        <v>1374</v>
      </c>
      <c r="S683" t="s">
        <v>186</v>
      </c>
      <c r="T683" t="s">
        <v>59</v>
      </c>
      <c r="U683" t="s">
        <v>259</v>
      </c>
      <c r="V683">
        <v>103706</v>
      </c>
      <c r="W683">
        <v>75186</v>
      </c>
      <c r="X683">
        <v>7.5</v>
      </c>
      <c r="Y683">
        <v>10.6</v>
      </c>
      <c r="Z683">
        <v>79938.59</v>
      </c>
      <c r="AB683">
        <v>20.7</v>
      </c>
      <c r="AC683">
        <v>1654728.81</v>
      </c>
      <c r="AD683">
        <v>46609793.670000002</v>
      </c>
      <c r="AE683">
        <v>165</v>
      </c>
      <c r="AF683">
        <v>7690615955.5500002</v>
      </c>
      <c r="AG683">
        <v>209173.25</v>
      </c>
      <c r="AH683">
        <v>0</v>
      </c>
      <c r="AI683">
        <v>0</v>
      </c>
      <c r="AJ683">
        <v>9.0500000000000007</v>
      </c>
      <c r="AK683">
        <v>4218186.33</v>
      </c>
      <c r="AL683">
        <v>0.27</v>
      </c>
      <c r="AM683">
        <v>125846.44</v>
      </c>
      <c r="AN683">
        <v>372.6</v>
      </c>
      <c r="AO683">
        <v>562.92999999999995</v>
      </c>
      <c r="AP683">
        <v>209747.72</v>
      </c>
      <c r="AQ683">
        <v>2199496.2200000002</v>
      </c>
      <c r="AR683" t="s">
        <v>61</v>
      </c>
      <c r="AS683" t="s">
        <v>61</v>
      </c>
      <c r="AT683" t="s">
        <v>62</v>
      </c>
      <c r="AU683" t="s">
        <v>63</v>
      </c>
    </row>
    <row r="684" spans="1:47" x14ac:dyDescent="0.25">
      <c r="A684" t="s">
        <v>1375</v>
      </c>
      <c r="B684">
        <v>2022</v>
      </c>
      <c r="C684">
        <v>7</v>
      </c>
      <c r="D684" t="s">
        <v>89</v>
      </c>
      <c r="E684" s="1">
        <v>44750</v>
      </c>
      <c r="F684" s="1">
        <v>44768</v>
      </c>
      <c r="G684">
        <v>18</v>
      </c>
      <c r="H684">
        <v>9.8000000000000007</v>
      </c>
      <c r="I684" t="s">
        <v>49</v>
      </c>
      <c r="J684" t="s">
        <v>50</v>
      </c>
      <c r="K684" t="s">
        <v>145</v>
      </c>
      <c r="L684">
        <v>2710.19</v>
      </c>
      <c r="M684" t="s">
        <v>114</v>
      </c>
      <c r="N684" t="s">
        <v>168</v>
      </c>
      <c r="O684" t="s">
        <v>107</v>
      </c>
      <c r="P684" t="s">
        <v>83</v>
      </c>
      <c r="Q684" t="s">
        <v>226</v>
      </c>
      <c r="R684" t="s">
        <v>1376</v>
      </c>
      <c r="S684" t="s">
        <v>170</v>
      </c>
      <c r="T684" t="s">
        <v>131</v>
      </c>
      <c r="U684" t="s">
        <v>96</v>
      </c>
      <c r="V684">
        <v>99407</v>
      </c>
      <c r="W684">
        <v>69660</v>
      </c>
      <c r="X684">
        <v>13.7</v>
      </c>
      <c r="Y684">
        <v>12.2</v>
      </c>
      <c r="Z684">
        <v>77537.41</v>
      </c>
      <c r="AB684">
        <v>41.23</v>
      </c>
      <c r="AC684">
        <v>3196867.41</v>
      </c>
      <c r="AD684">
        <v>68035975.780000001</v>
      </c>
      <c r="AE684">
        <v>212.09</v>
      </c>
      <c r="AF684">
        <v>14429750103.18</v>
      </c>
      <c r="AG684">
        <v>22143.39</v>
      </c>
      <c r="AH684">
        <v>3.3</v>
      </c>
      <c r="AI684">
        <v>104505.53</v>
      </c>
      <c r="AJ684">
        <v>18.649999999999999</v>
      </c>
      <c r="AK684">
        <v>12688709.48</v>
      </c>
      <c r="AL684">
        <v>0.111</v>
      </c>
      <c r="AM684">
        <v>75519.929999999993</v>
      </c>
      <c r="AN684">
        <v>726.6</v>
      </c>
      <c r="AO684">
        <v>357.26</v>
      </c>
      <c r="AP684">
        <v>259585.12</v>
      </c>
      <c r="AQ684">
        <v>3658621.38</v>
      </c>
      <c r="AR684" t="s">
        <v>61</v>
      </c>
      <c r="AS684" t="s">
        <v>61</v>
      </c>
      <c r="AT684" t="s">
        <v>62</v>
      </c>
      <c r="AU684" t="s">
        <v>63</v>
      </c>
    </row>
    <row r="685" spans="1:47" x14ac:dyDescent="0.25">
      <c r="A685" t="s">
        <v>1377</v>
      </c>
      <c r="B685">
        <v>2025</v>
      </c>
      <c r="C685">
        <v>2</v>
      </c>
      <c r="D685" t="s">
        <v>48</v>
      </c>
      <c r="E685" s="1">
        <v>45698</v>
      </c>
      <c r="F685" s="1">
        <v>45715</v>
      </c>
      <c r="G685">
        <v>17</v>
      </c>
      <c r="H685">
        <v>12.3</v>
      </c>
      <c r="I685" t="s">
        <v>65</v>
      </c>
      <c r="J685" t="s">
        <v>78</v>
      </c>
      <c r="K685" t="s">
        <v>105</v>
      </c>
      <c r="L685">
        <v>1201.9000000000001</v>
      </c>
      <c r="M685" t="s">
        <v>90</v>
      </c>
      <c r="N685" t="s">
        <v>69</v>
      </c>
      <c r="O685" t="s">
        <v>91</v>
      </c>
      <c r="P685" t="s">
        <v>226</v>
      </c>
      <c r="Q685" t="s">
        <v>55</v>
      </c>
      <c r="R685" t="s">
        <v>552</v>
      </c>
      <c r="S685" t="s">
        <v>85</v>
      </c>
      <c r="T685" t="s">
        <v>74</v>
      </c>
      <c r="U685" t="s">
        <v>75</v>
      </c>
      <c r="V685">
        <v>56358</v>
      </c>
      <c r="W685">
        <v>38648</v>
      </c>
      <c r="X685">
        <v>8.8000000000000007</v>
      </c>
      <c r="Y685">
        <v>15.4</v>
      </c>
      <c r="Z685">
        <v>50228.92</v>
      </c>
      <c r="AB685">
        <v>39.57</v>
      </c>
      <c r="AC685">
        <v>1987558.36</v>
      </c>
      <c r="AD685">
        <v>33112410.93</v>
      </c>
      <c r="AE685">
        <v>279.48</v>
      </c>
      <c r="AF685">
        <v>9254256606.7199993</v>
      </c>
      <c r="AG685">
        <v>215051.32</v>
      </c>
      <c r="AH685">
        <v>0</v>
      </c>
      <c r="AI685">
        <v>0</v>
      </c>
      <c r="AJ685">
        <v>4.0599999999999996</v>
      </c>
      <c r="AK685">
        <v>0</v>
      </c>
      <c r="AL685">
        <v>0.14299999999999999</v>
      </c>
      <c r="AM685">
        <v>47350.75</v>
      </c>
      <c r="AN685">
        <v>723</v>
      </c>
      <c r="AO685">
        <v>744.39</v>
      </c>
      <c r="AP685">
        <v>538193.97</v>
      </c>
      <c r="AQ685">
        <v>2788154.4</v>
      </c>
      <c r="AR685" t="s">
        <v>61</v>
      </c>
      <c r="AS685" t="s">
        <v>61</v>
      </c>
      <c r="AT685" t="s">
        <v>62</v>
      </c>
      <c r="AU685" t="s">
        <v>63</v>
      </c>
    </row>
    <row r="686" spans="1:47" x14ac:dyDescent="0.25">
      <c r="A686" t="s">
        <v>1378</v>
      </c>
      <c r="B686">
        <v>2021</v>
      </c>
      <c r="C686">
        <v>5</v>
      </c>
      <c r="D686" t="s">
        <v>77</v>
      </c>
      <c r="E686" s="1">
        <v>44344</v>
      </c>
      <c r="F686" s="1">
        <v>44356</v>
      </c>
      <c r="G686">
        <v>12</v>
      </c>
      <c r="H686">
        <v>13.2</v>
      </c>
      <c r="I686" t="s">
        <v>65</v>
      </c>
      <c r="J686" t="s">
        <v>239</v>
      </c>
      <c r="K686" t="s">
        <v>270</v>
      </c>
      <c r="L686">
        <v>2710.1990999999998</v>
      </c>
      <c r="M686" t="s">
        <v>90</v>
      </c>
      <c r="N686" t="s">
        <v>106</v>
      </c>
      <c r="O686" t="s">
        <v>91</v>
      </c>
      <c r="P686" t="s">
        <v>92</v>
      </c>
      <c r="Q686" t="s">
        <v>164</v>
      </c>
      <c r="R686" t="s">
        <v>773</v>
      </c>
      <c r="S686" t="s">
        <v>142</v>
      </c>
      <c r="T686" t="s">
        <v>162</v>
      </c>
      <c r="U686" t="s">
        <v>75</v>
      </c>
      <c r="V686">
        <v>68994</v>
      </c>
      <c r="W686">
        <v>38254</v>
      </c>
      <c r="X686">
        <v>21.5</v>
      </c>
      <c r="Y686">
        <v>15</v>
      </c>
      <c r="Z686">
        <v>54515.56</v>
      </c>
      <c r="AB686">
        <v>43.09</v>
      </c>
      <c r="AC686">
        <v>2349075.48</v>
      </c>
      <c r="AD686">
        <v>26961760.510000002</v>
      </c>
      <c r="AE686">
        <v>172.71</v>
      </c>
      <c r="AF686">
        <v>4656565657.6800003</v>
      </c>
      <c r="AG686">
        <v>19751.12</v>
      </c>
      <c r="AH686">
        <v>0</v>
      </c>
      <c r="AI686">
        <v>0</v>
      </c>
      <c r="AJ686">
        <v>9.1999999999999993</v>
      </c>
      <c r="AK686">
        <v>0</v>
      </c>
      <c r="AL686">
        <v>0.17499999999999999</v>
      </c>
      <c r="AM686">
        <v>47183.08</v>
      </c>
      <c r="AN686">
        <v>328.7</v>
      </c>
      <c r="AO686">
        <v>727.22</v>
      </c>
      <c r="AP686">
        <v>239037.21</v>
      </c>
      <c r="AQ686">
        <v>2655046.89</v>
      </c>
      <c r="AR686" t="s">
        <v>61</v>
      </c>
      <c r="AS686" t="s">
        <v>61</v>
      </c>
      <c r="AT686" t="s">
        <v>62</v>
      </c>
      <c r="AU686" t="s">
        <v>63</v>
      </c>
    </row>
    <row r="687" spans="1:47" x14ac:dyDescent="0.25">
      <c r="A687" t="s">
        <v>1379</v>
      </c>
      <c r="B687">
        <v>2020</v>
      </c>
      <c r="C687">
        <v>3</v>
      </c>
      <c r="D687" t="s">
        <v>48</v>
      </c>
      <c r="E687" s="1">
        <v>43894</v>
      </c>
      <c r="F687" s="1">
        <v>43911</v>
      </c>
      <c r="G687">
        <v>17</v>
      </c>
      <c r="H687">
        <v>2.2000000000000002</v>
      </c>
      <c r="I687" t="s">
        <v>49</v>
      </c>
      <c r="J687" t="s">
        <v>66</v>
      </c>
      <c r="K687" t="s">
        <v>153</v>
      </c>
      <c r="L687">
        <v>6309</v>
      </c>
      <c r="M687" t="s">
        <v>52</v>
      </c>
      <c r="N687" t="s">
        <v>69</v>
      </c>
      <c r="O687" t="s">
        <v>54</v>
      </c>
      <c r="P687" t="s">
        <v>140</v>
      </c>
      <c r="Q687" t="s">
        <v>92</v>
      </c>
      <c r="R687" t="s">
        <v>1380</v>
      </c>
      <c r="S687" t="s">
        <v>156</v>
      </c>
      <c r="T687" t="s">
        <v>59</v>
      </c>
      <c r="U687" t="s">
        <v>228</v>
      </c>
      <c r="V687">
        <v>10658</v>
      </c>
      <c r="W687">
        <v>7000</v>
      </c>
      <c r="X687">
        <v>8.9</v>
      </c>
      <c r="Y687">
        <v>10.5</v>
      </c>
      <c r="Z687">
        <v>8592.68</v>
      </c>
      <c r="AA687">
        <v>613</v>
      </c>
      <c r="AB687">
        <v>3083.43</v>
      </c>
      <c r="AC687">
        <v>1890142.59</v>
      </c>
      <c r="AD687">
        <v>31129904.809999999</v>
      </c>
      <c r="AE687">
        <v>160.52000000000001</v>
      </c>
      <c r="AF687">
        <v>4996972320.1000004</v>
      </c>
      <c r="AG687">
        <v>91316.39</v>
      </c>
      <c r="AH687">
        <v>3.5</v>
      </c>
      <c r="AI687">
        <v>106888.46</v>
      </c>
      <c r="AJ687">
        <v>5.22</v>
      </c>
      <c r="AK687">
        <v>1624981.03</v>
      </c>
      <c r="AL687">
        <v>0.19600000000000001</v>
      </c>
      <c r="AM687">
        <v>61014.61</v>
      </c>
      <c r="AN687">
        <v>828.5</v>
      </c>
      <c r="AO687">
        <v>637.20000000000005</v>
      </c>
      <c r="AP687">
        <v>527920.19999999995</v>
      </c>
      <c r="AQ687">
        <v>2677282.25</v>
      </c>
      <c r="AR687" t="s">
        <v>61</v>
      </c>
      <c r="AS687" t="s">
        <v>61</v>
      </c>
      <c r="AT687" t="s">
        <v>62</v>
      </c>
      <c r="AU687" t="s">
        <v>63</v>
      </c>
    </row>
    <row r="688" spans="1:47" x14ac:dyDescent="0.25">
      <c r="A688" t="s">
        <v>1381</v>
      </c>
      <c r="B688">
        <v>2025</v>
      </c>
      <c r="C688">
        <v>12</v>
      </c>
      <c r="D688" t="s">
        <v>119</v>
      </c>
      <c r="E688" s="1">
        <v>45999</v>
      </c>
      <c r="F688" s="1">
        <v>46016</v>
      </c>
      <c r="G688">
        <v>17</v>
      </c>
      <c r="H688">
        <v>12.7</v>
      </c>
      <c r="I688" t="s">
        <v>49</v>
      </c>
      <c r="J688" t="s">
        <v>50</v>
      </c>
      <c r="K688" t="s">
        <v>51</v>
      </c>
      <c r="L688">
        <v>2709</v>
      </c>
      <c r="M688" t="s">
        <v>90</v>
      </c>
      <c r="N688" t="s">
        <v>53</v>
      </c>
      <c r="O688" t="s">
        <v>91</v>
      </c>
      <c r="P688" t="s">
        <v>121</v>
      </c>
      <c r="Q688" t="s">
        <v>184</v>
      </c>
      <c r="R688" t="s">
        <v>1382</v>
      </c>
      <c r="S688" t="s">
        <v>170</v>
      </c>
      <c r="T688" t="s">
        <v>59</v>
      </c>
      <c r="U688" t="s">
        <v>213</v>
      </c>
      <c r="V688">
        <v>143551</v>
      </c>
      <c r="W688">
        <v>101794</v>
      </c>
      <c r="X688">
        <v>22.7</v>
      </c>
      <c r="Y688">
        <v>10.5</v>
      </c>
      <c r="Z688">
        <v>116618.02</v>
      </c>
      <c r="AB688">
        <v>26.72</v>
      </c>
      <c r="AC688">
        <v>3116033.49</v>
      </c>
      <c r="AD688">
        <v>11314280.300000001</v>
      </c>
      <c r="AE688">
        <v>280.55</v>
      </c>
      <c r="AF688">
        <v>3174221338.1700001</v>
      </c>
      <c r="AG688">
        <v>156051.37</v>
      </c>
      <c r="AH688">
        <v>0.6</v>
      </c>
      <c r="AI688">
        <v>5298.74</v>
      </c>
      <c r="AJ688">
        <v>16.78</v>
      </c>
      <c r="AK688">
        <v>1898536.23</v>
      </c>
      <c r="AL688">
        <v>0.34699999999999998</v>
      </c>
      <c r="AM688">
        <v>39260.550000000003</v>
      </c>
      <c r="AN688">
        <v>708.7</v>
      </c>
      <c r="AO688">
        <v>463.36</v>
      </c>
      <c r="AP688">
        <v>328383.23</v>
      </c>
      <c r="AQ688">
        <v>3645027.38</v>
      </c>
      <c r="AR688" t="s">
        <v>61</v>
      </c>
      <c r="AS688" t="s">
        <v>61</v>
      </c>
      <c r="AT688" t="s">
        <v>62</v>
      </c>
      <c r="AU688" t="s">
        <v>63</v>
      </c>
    </row>
    <row r="689" spans="1:47" x14ac:dyDescent="0.25">
      <c r="A689" t="s">
        <v>1383</v>
      </c>
      <c r="B689">
        <v>2023</v>
      </c>
      <c r="C689">
        <v>12</v>
      </c>
      <c r="D689" t="s">
        <v>119</v>
      </c>
      <c r="E689" s="1">
        <v>45284</v>
      </c>
      <c r="F689" s="1">
        <v>45310</v>
      </c>
      <c r="G689">
        <v>26</v>
      </c>
      <c r="H689">
        <v>10.8</v>
      </c>
      <c r="I689" t="s">
        <v>49</v>
      </c>
      <c r="J689" t="s">
        <v>134</v>
      </c>
      <c r="K689" t="s">
        <v>135</v>
      </c>
      <c r="L689">
        <v>9999.0098999999991</v>
      </c>
      <c r="M689" t="s">
        <v>80</v>
      </c>
      <c r="N689" t="s">
        <v>53</v>
      </c>
      <c r="O689" t="s">
        <v>54</v>
      </c>
      <c r="P689" t="s">
        <v>121</v>
      </c>
      <c r="Q689" t="s">
        <v>82</v>
      </c>
      <c r="R689" t="s">
        <v>1384</v>
      </c>
      <c r="S689" t="s">
        <v>137</v>
      </c>
      <c r="T689" t="s">
        <v>162</v>
      </c>
      <c r="U689" t="s">
        <v>96</v>
      </c>
      <c r="V689">
        <v>11521</v>
      </c>
      <c r="W689">
        <v>7090</v>
      </c>
      <c r="X689">
        <v>21</v>
      </c>
      <c r="Y689">
        <v>12.3</v>
      </c>
      <c r="Z689">
        <v>10321.18</v>
      </c>
      <c r="AB689">
        <v>32.049999999999997</v>
      </c>
      <c r="AC689">
        <v>330793.82</v>
      </c>
      <c r="AD689">
        <v>4521812.17</v>
      </c>
      <c r="AE689">
        <v>282.07</v>
      </c>
      <c r="AF689">
        <v>1275467558.79</v>
      </c>
      <c r="AG689">
        <v>161082.95000000001</v>
      </c>
      <c r="AH689">
        <v>0.7</v>
      </c>
      <c r="AI689">
        <v>8023.55</v>
      </c>
      <c r="AJ689">
        <v>23.53</v>
      </c>
      <c r="AK689">
        <v>1063982.3999999999</v>
      </c>
      <c r="AL689">
        <v>0.11799999999999999</v>
      </c>
      <c r="AM689">
        <v>5335.74</v>
      </c>
      <c r="AN689">
        <v>1020.7</v>
      </c>
      <c r="AO689">
        <v>652.14</v>
      </c>
      <c r="AP689">
        <v>665639.30000000005</v>
      </c>
      <c r="AQ689">
        <v>1170875.3600000001</v>
      </c>
      <c r="AR689" t="s">
        <v>61</v>
      </c>
      <c r="AS689" t="s">
        <v>61</v>
      </c>
      <c r="AT689" t="s">
        <v>62</v>
      </c>
      <c r="AU689" t="s">
        <v>63</v>
      </c>
    </row>
    <row r="690" spans="1:47" x14ac:dyDescent="0.25">
      <c r="A690" t="s">
        <v>1385</v>
      </c>
      <c r="B690">
        <v>2025</v>
      </c>
      <c r="C690">
        <v>1</v>
      </c>
      <c r="D690" t="s">
        <v>48</v>
      </c>
      <c r="E690" s="1">
        <v>45688</v>
      </c>
      <c r="F690" s="1">
        <v>45705</v>
      </c>
      <c r="G690">
        <v>17</v>
      </c>
      <c r="H690">
        <v>6</v>
      </c>
      <c r="I690" t="s">
        <v>65</v>
      </c>
      <c r="J690" t="s">
        <v>50</v>
      </c>
      <c r="K690" t="s">
        <v>51</v>
      </c>
      <c r="L690">
        <v>2709</v>
      </c>
      <c r="M690" t="s">
        <v>98</v>
      </c>
      <c r="N690" t="s">
        <v>53</v>
      </c>
      <c r="O690" t="s">
        <v>91</v>
      </c>
      <c r="P690" t="s">
        <v>184</v>
      </c>
      <c r="Q690" t="s">
        <v>204</v>
      </c>
      <c r="R690" t="s">
        <v>1082</v>
      </c>
      <c r="S690" t="s">
        <v>170</v>
      </c>
      <c r="T690" t="s">
        <v>162</v>
      </c>
      <c r="U690" t="s">
        <v>143</v>
      </c>
      <c r="V690">
        <v>138662</v>
      </c>
      <c r="W690">
        <v>99464</v>
      </c>
      <c r="X690">
        <v>2.1</v>
      </c>
      <c r="Y690">
        <v>12.6</v>
      </c>
      <c r="Z690">
        <v>114099.2</v>
      </c>
      <c r="AB690">
        <v>32.72</v>
      </c>
      <c r="AC690">
        <v>3733325.82</v>
      </c>
      <c r="AD690">
        <v>10135431.939999999</v>
      </c>
      <c r="AE690">
        <v>277.27999999999997</v>
      </c>
      <c r="AF690">
        <v>2810352568.3200002</v>
      </c>
      <c r="AG690">
        <v>20830.189999999999</v>
      </c>
      <c r="AH690">
        <v>0</v>
      </c>
      <c r="AI690">
        <v>0</v>
      </c>
      <c r="AJ690">
        <v>10.81</v>
      </c>
      <c r="AK690">
        <v>0</v>
      </c>
      <c r="AL690">
        <v>0.25</v>
      </c>
      <c r="AM690">
        <v>25338.58</v>
      </c>
      <c r="AN690">
        <v>555.1</v>
      </c>
      <c r="AO690">
        <v>376.25</v>
      </c>
      <c r="AP690">
        <v>208856.38</v>
      </c>
      <c r="AQ690">
        <v>3988350.97</v>
      </c>
      <c r="AR690" t="s">
        <v>124</v>
      </c>
      <c r="AS690" t="s">
        <v>61</v>
      </c>
      <c r="AT690" t="s">
        <v>62</v>
      </c>
      <c r="AU690" t="s">
        <v>63</v>
      </c>
    </row>
    <row r="691" spans="1:47" x14ac:dyDescent="0.25">
      <c r="A691" t="s">
        <v>1386</v>
      </c>
      <c r="B691">
        <v>2024</v>
      </c>
      <c r="C691">
        <v>4</v>
      </c>
      <c r="D691" t="s">
        <v>77</v>
      </c>
      <c r="E691" s="1">
        <v>45404</v>
      </c>
      <c r="F691" s="1">
        <v>45426</v>
      </c>
      <c r="G691">
        <v>22</v>
      </c>
      <c r="H691">
        <v>16.899999999999999</v>
      </c>
      <c r="I691" t="s">
        <v>65</v>
      </c>
      <c r="J691" t="s">
        <v>66</v>
      </c>
      <c r="K691" t="s">
        <v>245</v>
      </c>
      <c r="L691">
        <v>8905.9</v>
      </c>
      <c r="M691" t="s">
        <v>90</v>
      </c>
      <c r="N691" t="s">
        <v>168</v>
      </c>
      <c r="O691" t="s">
        <v>107</v>
      </c>
      <c r="P691" t="s">
        <v>56</v>
      </c>
      <c r="Q691" t="s">
        <v>108</v>
      </c>
      <c r="R691" t="s">
        <v>1387</v>
      </c>
      <c r="S691" t="s">
        <v>137</v>
      </c>
      <c r="T691" t="s">
        <v>187</v>
      </c>
      <c r="U691" t="s">
        <v>132</v>
      </c>
      <c r="V691">
        <v>9281</v>
      </c>
      <c r="W691">
        <v>5921</v>
      </c>
      <c r="X691">
        <v>7.4</v>
      </c>
      <c r="Y691">
        <v>13.8</v>
      </c>
      <c r="Z691">
        <v>7218.77</v>
      </c>
      <c r="AB691">
        <v>37.24</v>
      </c>
      <c r="AC691">
        <v>268826.99</v>
      </c>
      <c r="AD691">
        <v>8111443.0999999996</v>
      </c>
      <c r="AE691">
        <v>277.13</v>
      </c>
      <c r="AF691">
        <v>2247924226.3000002</v>
      </c>
      <c r="AG691">
        <v>114542.67</v>
      </c>
      <c r="AH691">
        <v>0</v>
      </c>
      <c r="AI691">
        <v>0</v>
      </c>
      <c r="AJ691">
        <v>15.24</v>
      </c>
      <c r="AK691">
        <v>0</v>
      </c>
      <c r="AL691">
        <v>8.3000000000000004E-2</v>
      </c>
      <c r="AM691">
        <v>6732.5</v>
      </c>
      <c r="AN691">
        <v>494.3</v>
      </c>
      <c r="AO691">
        <v>554.09</v>
      </c>
      <c r="AP691">
        <v>273886.69</v>
      </c>
      <c r="AQ691">
        <v>663988.85</v>
      </c>
      <c r="AR691" t="s">
        <v>61</v>
      </c>
      <c r="AS691" t="s">
        <v>61</v>
      </c>
      <c r="AT691" t="s">
        <v>62</v>
      </c>
      <c r="AU691" t="s">
        <v>63</v>
      </c>
    </row>
    <row r="692" spans="1:47" x14ac:dyDescent="0.25">
      <c r="A692" t="s">
        <v>1388</v>
      </c>
      <c r="B692">
        <v>2024</v>
      </c>
      <c r="C692">
        <v>12</v>
      </c>
      <c r="D692" t="s">
        <v>119</v>
      </c>
      <c r="E692" s="1">
        <v>45628</v>
      </c>
      <c r="F692" s="1">
        <v>45640</v>
      </c>
      <c r="G692">
        <v>12</v>
      </c>
      <c r="H692">
        <v>8</v>
      </c>
      <c r="I692" t="s">
        <v>65</v>
      </c>
      <c r="J692" t="s">
        <v>50</v>
      </c>
      <c r="K692" t="s">
        <v>223</v>
      </c>
      <c r="L692">
        <v>2710.1109999999999</v>
      </c>
      <c r="M692" t="s">
        <v>80</v>
      </c>
      <c r="N692" t="s">
        <v>53</v>
      </c>
      <c r="O692" t="s">
        <v>107</v>
      </c>
      <c r="P692" t="s">
        <v>56</v>
      </c>
      <c r="Q692" t="s">
        <v>131</v>
      </c>
      <c r="R692" t="s">
        <v>875</v>
      </c>
      <c r="S692" t="s">
        <v>123</v>
      </c>
      <c r="T692" t="s">
        <v>86</v>
      </c>
      <c r="U692" t="s">
        <v>228</v>
      </c>
      <c r="V692">
        <v>48050</v>
      </c>
      <c r="W692">
        <v>30986</v>
      </c>
      <c r="X692">
        <v>19.600000000000001</v>
      </c>
      <c r="Y692">
        <v>13.3</v>
      </c>
      <c r="Z692">
        <v>43809.65</v>
      </c>
      <c r="AB692">
        <v>40.909999999999997</v>
      </c>
      <c r="AC692">
        <v>1792252.78</v>
      </c>
      <c r="AD692">
        <v>31378223.719999999</v>
      </c>
      <c r="AE692">
        <v>275.79000000000002</v>
      </c>
      <c r="AF692">
        <v>8653800319.7399998</v>
      </c>
      <c r="AG692">
        <v>69277.09</v>
      </c>
      <c r="AH692">
        <v>0.4</v>
      </c>
      <c r="AI692">
        <v>7799.38</v>
      </c>
      <c r="AJ692">
        <v>9.0299999999999994</v>
      </c>
      <c r="AK692">
        <v>0</v>
      </c>
      <c r="AL692">
        <v>0.30599999999999999</v>
      </c>
      <c r="AM692">
        <v>96017.36</v>
      </c>
      <c r="AN692">
        <v>524.6</v>
      </c>
      <c r="AO692">
        <v>708.82</v>
      </c>
      <c r="AP692">
        <v>371846.97</v>
      </c>
      <c r="AQ692">
        <v>2337193.58</v>
      </c>
      <c r="AR692" t="s">
        <v>124</v>
      </c>
      <c r="AS692" t="s">
        <v>61</v>
      </c>
      <c r="AT692" t="s">
        <v>62</v>
      </c>
      <c r="AU692" t="s">
        <v>63</v>
      </c>
    </row>
    <row r="693" spans="1:47" x14ac:dyDescent="0.25">
      <c r="A693" t="s">
        <v>1389</v>
      </c>
      <c r="B693">
        <v>2026</v>
      </c>
      <c r="C693">
        <v>1</v>
      </c>
      <c r="D693" t="s">
        <v>48</v>
      </c>
      <c r="E693" s="1">
        <v>46034</v>
      </c>
      <c r="F693" s="1">
        <v>46045</v>
      </c>
      <c r="G693">
        <v>11</v>
      </c>
      <c r="H693">
        <v>13.2</v>
      </c>
      <c r="I693" t="s">
        <v>49</v>
      </c>
      <c r="J693" t="s">
        <v>50</v>
      </c>
      <c r="K693" t="s">
        <v>223</v>
      </c>
      <c r="L693">
        <v>2710.1109999999999</v>
      </c>
      <c r="M693" t="s">
        <v>114</v>
      </c>
      <c r="N693" t="s">
        <v>69</v>
      </c>
      <c r="O693" t="s">
        <v>200</v>
      </c>
      <c r="P693" t="s">
        <v>71</v>
      </c>
      <c r="Q693" t="s">
        <v>82</v>
      </c>
      <c r="R693" t="s">
        <v>826</v>
      </c>
      <c r="S693" t="s">
        <v>186</v>
      </c>
      <c r="T693" t="s">
        <v>187</v>
      </c>
      <c r="U693" t="s">
        <v>213</v>
      </c>
      <c r="V693">
        <v>127644</v>
      </c>
      <c r="W693">
        <v>77929</v>
      </c>
      <c r="X693">
        <v>7.6</v>
      </c>
      <c r="Y693">
        <v>15.4</v>
      </c>
      <c r="Z693">
        <v>114104.5</v>
      </c>
      <c r="AB693">
        <v>22.84</v>
      </c>
      <c r="AC693">
        <v>2606146.7799999998</v>
      </c>
      <c r="AD693">
        <v>132042868.45</v>
      </c>
      <c r="AE693">
        <v>277.25</v>
      </c>
      <c r="AF693">
        <v>36608885277.760002</v>
      </c>
      <c r="AG693">
        <v>103556.36</v>
      </c>
      <c r="AH693">
        <v>0.6</v>
      </c>
      <c r="AI693">
        <v>19311.939999999999</v>
      </c>
      <c r="AJ693">
        <v>10.96</v>
      </c>
      <c r="AK693">
        <v>14471898.380000001</v>
      </c>
      <c r="AL693">
        <v>0.26800000000000002</v>
      </c>
      <c r="AM693">
        <v>353874.89</v>
      </c>
      <c r="AN693">
        <v>461.6</v>
      </c>
      <c r="AO693">
        <v>431.79</v>
      </c>
      <c r="AP693">
        <v>199314.26</v>
      </c>
      <c r="AQ693">
        <v>3282204.23</v>
      </c>
      <c r="AR693" t="s">
        <v>61</v>
      </c>
      <c r="AS693" t="s">
        <v>61</v>
      </c>
      <c r="AT693" t="s">
        <v>62</v>
      </c>
      <c r="AU693" t="s">
        <v>63</v>
      </c>
    </row>
    <row r="694" spans="1:47" x14ac:dyDescent="0.25">
      <c r="A694" t="s">
        <v>1390</v>
      </c>
      <c r="B694">
        <v>2024</v>
      </c>
      <c r="C694">
        <v>11</v>
      </c>
      <c r="D694" t="s">
        <v>119</v>
      </c>
      <c r="E694" s="1">
        <v>45601</v>
      </c>
      <c r="F694" s="1">
        <v>45621</v>
      </c>
      <c r="G694">
        <v>20</v>
      </c>
      <c r="H694">
        <v>5.9</v>
      </c>
      <c r="I694" t="s">
        <v>49</v>
      </c>
      <c r="J694" t="s">
        <v>50</v>
      </c>
      <c r="K694" t="s">
        <v>120</v>
      </c>
      <c r="L694">
        <v>2710.1921000000002</v>
      </c>
      <c r="M694" t="s">
        <v>98</v>
      </c>
      <c r="N694" t="s">
        <v>106</v>
      </c>
      <c r="O694" t="s">
        <v>91</v>
      </c>
      <c r="P694" t="s">
        <v>93</v>
      </c>
      <c r="Q694" t="s">
        <v>226</v>
      </c>
      <c r="R694" t="s">
        <v>1391</v>
      </c>
      <c r="S694" t="s">
        <v>123</v>
      </c>
      <c r="T694" t="s">
        <v>86</v>
      </c>
      <c r="U694" t="s">
        <v>228</v>
      </c>
      <c r="V694">
        <v>77722</v>
      </c>
      <c r="W694">
        <v>46827</v>
      </c>
      <c r="X694">
        <v>19.3</v>
      </c>
      <c r="Y694">
        <v>15.3</v>
      </c>
      <c r="Z694">
        <v>61970.69</v>
      </c>
      <c r="AB694">
        <v>20.73</v>
      </c>
      <c r="AC694">
        <v>1284652.3999999999</v>
      </c>
      <c r="AD694">
        <v>26951053.079999998</v>
      </c>
      <c r="AE694">
        <v>273.89999999999998</v>
      </c>
      <c r="AF694">
        <v>7381893438.6099997</v>
      </c>
      <c r="AG694">
        <v>147395.18</v>
      </c>
      <c r="AH694">
        <v>0</v>
      </c>
      <c r="AI694">
        <v>0</v>
      </c>
      <c r="AJ694">
        <v>24.14</v>
      </c>
      <c r="AK694">
        <v>6505984.21</v>
      </c>
      <c r="AL694">
        <v>5.1999999999999998E-2</v>
      </c>
      <c r="AM694">
        <v>14014.55</v>
      </c>
      <c r="AN694">
        <v>459.8</v>
      </c>
      <c r="AO694">
        <v>728.91</v>
      </c>
      <c r="AP694">
        <v>335152.82</v>
      </c>
      <c r="AQ694">
        <v>1781214.95</v>
      </c>
      <c r="AR694" t="s">
        <v>124</v>
      </c>
      <c r="AS694" t="s">
        <v>61</v>
      </c>
      <c r="AT694" t="s">
        <v>62</v>
      </c>
      <c r="AU694" t="s">
        <v>63</v>
      </c>
    </row>
    <row r="695" spans="1:47" x14ac:dyDescent="0.25">
      <c r="A695" t="s">
        <v>1392</v>
      </c>
      <c r="B695">
        <v>2025</v>
      </c>
      <c r="C695">
        <v>10</v>
      </c>
      <c r="D695" t="s">
        <v>119</v>
      </c>
      <c r="E695" s="1">
        <v>45931</v>
      </c>
      <c r="F695" s="1">
        <v>45959</v>
      </c>
      <c r="G695">
        <v>28</v>
      </c>
      <c r="H695">
        <v>10.199999999999999</v>
      </c>
      <c r="I695" t="s">
        <v>65</v>
      </c>
      <c r="J695" t="s">
        <v>78</v>
      </c>
      <c r="K695" t="s">
        <v>79</v>
      </c>
      <c r="L695">
        <v>1005.9</v>
      </c>
      <c r="M695" t="s">
        <v>114</v>
      </c>
      <c r="N695" t="s">
        <v>81</v>
      </c>
      <c r="O695" t="s">
        <v>99</v>
      </c>
      <c r="P695" t="s">
        <v>226</v>
      </c>
      <c r="Q695" t="s">
        <v>257</v>
      </c>
      <c r="R695" t="s">
        <v>1393</v>
      </c>
      <c r="S695" t="s">
        <v>85</v>
      </c>
      <c r="T695" t="s">
        <v>86</v>
      </c>
      <c r="U695" t="s">
        <v>143</v>
      </c>
      <c r="V695">
        <v>48795</v>
      </c>
      <c r="W695">
        <v>26946</v>
      </c>
      <c r="X695">
        <v>2</v>
      </c>
      <c r="Y695">
        <v>11.3</v>
      </c>
      <c r="Z695">
        <v>39584.6</v>
      </c>
      <c r="AB695">
        <v>26.53</v>
      </c>
      <c r="AC695">
        <v>1050179.44</v>
      </c>
      <c r="AD695">
        <v>37067415.289999999</v>
      </c>
      <c r="AE695">
        <v>280.88</v>
      </c>
      <c r="AF695">
        <v>10411495606.66</v>
      </c>
      <c r="AG695">
        <v>89715.74</v>
      </c>
      <c r="AH695">
        <v>0</v>
      </c>
      <c r="AI695">
        <v>0</v>
      </c>
      <c r="AJ695">
        <v>3.3</v>
      </c>
      <c r="AK695">
        <v>0</v>
      </c>
      <c r="AL695">
        <v>0.249</v>
      </c>
      <c r="AM695">
        <v>92297.86</v>
      </c>
      <c r="AN695">
        <v>904.8</v>
      </c>
      <c r="AO695">
        <v>429.07</v>
      </c>
      <c r="AP695">
        <v>388222.54</v>
      </c>
      <c r="AQ695">
        <v>1620415.58</v>
      </c>
      <c r="AR695" t="s">
        <v>124</v>
      </c>
      <c r="AS695" t="s">
        <v>61</v>
      </c>
      <c r="AT695" t="s">
        <v>62</v>
      </c>
      <c r="AU695" t="s">
        <v>63</v>
      </c>
    </row>
    <row r="696" spans="1:47" x14ac:dyDescent="0.25">
      <c r="A696" t="s">
        <v>1394</v>
      </c>
      <c r="B696">
        <v>2024</v>
      </c>
      <c r="C696">
        <v>3</v>
      </c>
      <c r="D696" t="s">
        <v>48</v>
      </c>
      <c r="E696" s="1">
        <v>45371</v>
      </c>
      <c r="F696" s="1">
        <v>45383</v>
      </c>
      <c r="G696">
        <v>12</v>
      </c>
      <c r="H696">
        <v>20</v>
      </c>
      <c r="I696" t="s">
        <v>49</v>
      </c>
      <c r="J696" t="s">
        <v>50</v>
      </c>
      <c r="K696" t="s">
        <v>51</v>
      </c>
      <c r="L696">
        <v>2709</v>
      </c>
      <c r="M696" t="s">
        <v>80</v>
      </c>
      <c r="N696" t="s">
        <v>81</v>
      </c>
      <c r="O696" t="s">
        <v>91</v>
      </c>
      <c r="P696" t="s">
        <v>201</v>
      </c>
      <c r="Q696" t="s">
        <v>70</v>
      </c>
      <c r="R696" t="s">
        <v>1395</v>
      </c>
      <c r="S696" t="s">
        <v>58</v>
      </c>
      <c r="T696" t="s">
        <v>131</v>
      </c>
      <c r="U696" t="s">
        <v>103</v>
      </c>
      <c r="V696">
        <v>250166</v>
      </c>
      <c r="W696">
        <v>160850</v>
      </c>
      <c r="X696">
        <v>13.2</v>
      </c>
      <c r="Y696">
        <v>13.6</v>
      </c>
      <c r="Z696">
        <v>232272.54</v>
      </c>
      <c r="AB696">
        <v>11.13</v>
      </c>
      <c r="AC696">
        <v>2585193.37</v>
      </c>
      <c r="AD696">
        <v>11883063.15</v>
      </c>
      <c r="AE696">
        <v>273.51</v>
      </c>
      <c r="AF696">
        <v>3250136602.1599998</v>
      </c>
      <c r="AG696">
        <v>239250.73</v>
      </c>
      <c r="AH696">
        <v>1.2</v>
      </c>
      <c r="AI696">
        <v>11800.81</v>
      </c>
      <c r="AJ696">
        <v>23.62</v>
      </c>
      <c r="AK696">
        <v>2806779.52</v>
      </c>
      <c r="AL696">
        <v>0.28399999999999997</v>
      </c>
      <c r="AM696">
        <v>33747.9</v>
      </c>
      <c r="AN696">
        <v>398.4</v>
      </c>
      <c r="AO696">
        <v>492.47</v>
      </c>
      <c r="AP696">
        <v>196200.05</v>
      </c>
      <c r="AQ696">
        <v>3066192.86</v>
      </c>
      <c r="AR696" t="s">
        <v>61</v>
      </c>
      <c r="AS696" t="s">
        <v>61</v>
      </c>
      <c r="AT696" t="s">
        <v>62</v>
      </c>
      <c r="AU696" t="s">
        <v>63</v>
      </c>
    </row>
    <row r="697" spans="1:47" x14ac:dyDescent="0.25">
      <c r="A697" t="s">
        <v>1396</v>
      </c>
      <c r="B697">
        <v>2025</v>
      </c>
      <c r="C697">
        <v>7</v>
      </c>
      <c r="D697" t="s">
        <v>89</v>
      </c>
      <c r="E697" s="1">
        <v>45840</v>
      </c>
      <c r="F697" s="1">
        <v>45851</v>
      </c>
      <c r="G697">
        <v>11</v>
      </c>
      <c r="H697">
        <v>17.7</v>
      </c>
      <c r="I697" t="s">
        <v>65</v>
      </c>
      <c r="J697" t="s">
        <v>50</v>
      </c>
      <c r="K697" t="s">
        <v>423</v>
      </c>
      <c r="L697">
        <v>2710.1941000000002</v>
      </c>
      <c r="M697" t="s">
        <v>80</v>
      </c>
      <c r="N697" t="s">
        <v>106</v>
      </c>
      <c r="O697" t="s">
        <v>200</v>
      </c>
      <c r="P697" t="s">
        <v>56</v>
      </c>
      <c r="Q697" t="s">
        <v>150</v>
      </c>
      <c r="R697" t="s">
        <v>882</v>
      </c>
      <c r="S697" t="s">
        <v>142</v>
      </c>
      <c r="T697" t="s">
        <v>162</v>
      </c>
      <c r="U697" t="s">
        <v>96</v>
      </c>
      <c r="V697">
        <v>70661</v>
      </c>
      <c r="W697">
        <v>40483</v>
      </c>
      <c r="X697">
        <v>11.6</v>
      </c>
      <c r="Y697">
        <v>10.8</v>
      </c>
      <c r="Z697">
        <v>62618.94</v>
      </c>
      <c r="AB697">
        <v>39.119999999999997</v>
      </c>
      <c r="AC697">
        <v>2449652.9300000002</v>
      </c>
      <c r="AD697">
        <v>51420794.960000001</v>
      </c>
      <c r="AE697">
        <v>277.32</v>
      </c>
      <c r="AF697">
        <v>14260014858.309999</v>
      </c>
      <c r="AG697">
        <v>25973.99</v>
      </c>
      <c r="AH697">
        <v>0</v>
      </c>
      <c r="AI697">
        <v>0</v>
      </c>
      <c r="AJ697">
        <v>0.69</v>
      </c>
      <c r="AK697">
        <v>0</v>
      </c>
      <c r="AL697">
        <v>0.3</v>
      </c>
      <c r="AM697">
        <v>154262.38</v>
      </c>
      <c r="AN697">
        <v>555.1</v>
      </c>
      <c r="AO697">
        <v>641.91</v>
      </c>
      <c r="AP697">
        <v>356324.24</v>
      </c>
      <c r="AQ697">
        <v>2986213.54</v>
      </c>
      <c r="AR697" t="s">
        <v>61</v>
      </c>
      <c r="AS697" t="s">
        <v>61</v>
      </c>
      <c r="AT697" t="s">
        <v>62</v>
      </c>
      <c r="AU697" t="s">
        <v>63</v>
      </c>
    </row>
    <row r="698" spans="1:47" x14ac:dyDescent="0.25">
      <c r="A698" t="s">
        <v>1397</v>
      </c>
      <c r="B698">
        <v>2024</v>
      </c>
      <c r="C698">
        <v>5</v>
      </c>
      <c r="D698" t="s">
        <v>77</v>
      </c>
      <c r="E698" s="1">
        <v>45437</v>
      </c>
      <c r="F698" s="1">
        <v>45453</v>
      </c>
      <c r="G698">
        <v>16</v>
      </c>
      <c r="H698">
        <v>20</v>
      </c>
      <c r="I698" t="s">
        <v>65</v>
      </c>
      <c r="J698" t="s">
        <v>50</v>
      </c>
      <c r="K698" t="s">
        <v>139</v>
      </c>
      <c r="L698">
        <v>2710.1210999999998</v>
      </c>
      <c r="M698" t="s">
        <v>90</v>
      </c>
      <c r="N698" t="s">
        <v>69</v>
      </c>
      <c r="O698" t="s">
        <v>54</v>
      </c>
      <c r="P698" t="s">
        <v>82</v>
      </c>
      <c r="Q698" t="s">
        <v>131</v>
      </c>
      <c r="R698" t="s">
        <v>972</v>
      </c>
      <c r="S698" t="s">
        <v>142</v>
      </c>
      <c r="T698" t="s">
        <v>86</v>
      </c>
      <c r="U698" t="s">
        <v>228</v>
      </c>
      <c r="V698">
        <v>31405</v>
      </c>
      <c r="W698">
        <v>19553</v>
      </c>
      <c r="X698">
        <v>21.9</v>
      </c>
      <c r="Y698">
        <v>11.1</v>
      </c>
      <c r="Z698">
        <v>27410.16</v>
      </c>
      <c r="AB698">
        <v>30.67</v>
      </c>
      <c r="AC698">
        <v>840669.61</v>
      </c>
      <c r="AD698">
        <v>15935992.92</v>
      </c>
      <c r="AE698">
        <v>274.77999999999997</v>
      </c>
      <c r="AF698">
        <v>4378892134.5600004</v>
      </c>
      <c r="AG698">
        <v>216907.82</v>
      </c>
      <c r="AH698">
        <v>0</v>
      </c>
      <c r="AI698">
        <v>0</v>
      </c>
      <c r="AJ698">
        <v>23.66</v>
      </c>
      <c r="AK698">
        <v>0</v>
      </c>
      <c r="AL698">
        <v>9.2999999999999999E-2</v>
      </c>
      <c r="AM698">
        <v>14820.47</v>
      </c>
      <c r="AN698">
        <v>792.1</v>
      </c>
      <c r="AO698">
        <v>507.1</v>
      </c>
      <c r="AP698">
        <v>401673.91</v>
      </c>
      <c r="AQ698">
        <v>1474071.81</v>
      </c>
      <c r="AR698" t="s">
        <v>124</v>
      </c>
      <c r="AS698" t="s">
        <v>61</v>
      </c>
      <c r="AT698" t="s">
        <v>62</v>
      </c>
      <c r="AU698" t="s">
        <v>63</v>
      </c>
    </row>
    <row r="699" spans="1:47" x14ac:dyDescent="0.25">
      <c r="A699" t="s">
        <v>1398</v>
      </c>
      <c r="B699">
        <v>2021</v>
      </c>
      <c r="C699">
        <v>4</v>
      </c>
      <c r="D699" t="s">
        <v>77</v>
      </c>
      <c r="E699" s="1">
        <v>44296</v>
      </c>
      <c r="F699" s="1">
        <v>44312</v>
      </c>
      <c r="G699">
        <v>16</v>
      </c>
      <c r="H699">
        <v>16.399999999999999</v>
      </c>
      <c r="I699" t="s">
        <v>65</v>
      </c>
      <c r="J699" t="s">
        <v>50</v>
      </c>
      <c r="K699" t="s">
        <v>145</v>
      </c>
      <c r="L699">
        <v>2710.19</v>
      </c>
      <c r="M699" t="s">
        <v>98</v>
      </c>
      <c r="N699" t="s">
        <v>69</v>
      </c>
      <c r="O699" t="s">
        <v>54</v>
      </c>
      <c r="P699" t="s">
        <v>92</v>
      </c>
      <c r="Q699" t="s">
        <v>108</v>
      </c>
      <c r="R699" t="s">
        <v>1311</v>
      </c>
      <c r="S699" t="s">
        <v>170</v>
      </c>
      <c r="T699" t="s">
        <v>74</v>
      </c>
      <c r="U699" t="s">
        <v>143</v>
      </c>
      <c r="V699">
        <v>77167</v>
      </c>
      <c r="W699">
        <v>51544</v>
      </c>
      <c r="X699">
        <v>19</v>
      </c>
      <c r="Y699">
        <v>12.2</v>
      </c>
      <c r="Z699">
        <v>60262.44</v>
      </c>
      <c r="AB699">
        <v>25.95</v>
      </c>
      <c r="AC699">
        <v>1563810.32</v>
      </c>
      <c r="AD699">
        <v>50492090.600000001</v>
      </c>
      <c r="AE699">
        <v>172.99</v>
      </c>
      <c r="AF699">
        <v>8734626752.8899994</v>
      </c>
      <c r="AG699">
        <v>46346.33</v>
      </c>
      <c r="AH699">
        <v>0</v>
      </c>
      <c r="AI699">
        <v>0</v>
      </c>
      <c r="AJ699">
        <v>10.72</v>
      </c>
      <c r="AK699">
        <v>0</v>
      </c>
      <c r="AL699">
        <v>0.27800000000000002</v>
      </c>
      <c r="AM699">
        <v>140368.01</v>
      </c>
      <c r="AN699">
        <v>396.2</v>
      </c>
      <c r="AO699">
        <v>641.61</v>
      </c>
      <c r="AP699">
        <v>254205.88</v>
      </c>
      <c r="AQ699">
        <v>2004730.54</v>
      </c>
      <c r="AR699" t="s">
        <v>61</v>
      </c>
      <c r="AS699" t="s">
        <v>61</v>
      </c>
      <c r="AT699" t="s">
        <v>62</v>
      </c>
      <c r="AU699" t="s">
        <v>63</v>
      </c>
    </row>
    <row r="700" spans="1:47" x14ac:dyDescent="0.25">
      <c r="A700" t="s">
        <v>1399</v>
      </c>
      <c r="B700">
        <v>2023</v>
      </c>
      <c r="C700">
        <v>7</v>
      </c>
      <c r="D700" t="s">
        <v>89</v>
      </c>
      <c r="E700" s="1">
        <v>45131</v>
      </c>
      <c r="F700" s="1">
        <v>45151</v>
      </c>
      <c r="G700">
        <v>20</v>
      </c>
      <c r="H700">
        <v>10.3</v>
      </c>
      <c r="I700" t="s">
        <v>65</v>
      </c>
      <c r="J700" t="s">
        <v>66</v>
      </c>
      <c r="K700" t="s">
        <v>245</v>
      </c>
      <c r="L700">
        <v>8905.9</v>
      </c>
      <c r="M700" t="s">
        <v>90</v>
      </c>
      <c r="N700" t="s">
        <v>81</v>
      </c>
      <c r="O700" t="s">
        <v>200</v>
      </c>
      <c r="P700" t="s">
        <v>92</v>
      </c>
      <c r="Q700" t="s">
        <v>204</v>
      </c>
      <c r="R700" t="s">
        <v>949</v>
      </c>
      <c r="S700" t="s">
        <v>73</v>
      </c>
      <c r="T700" t="s">
        <v>162</v>
      </c>
      <c r="U700" t="s">
        <v>143</v>
      </c>
      <c r="V700">
        <v>9538</v>
      </c>
      <c r="W700">
        <v>6665</v>
      </c>
      <c r="X700">
        <v>11.8</v>
      </c>
      <c r="Y700">
        <v>12.6</v>
      </c>
      <c r="Z700">
        <v>7455.74</v>
      </c>
      <c r="AB700">
        <v>44.39</v>
      </c>
      <c r="AC700">
        <v>330960.3</v>
      </c>
      <c r="AD700">
        <v>4581850.46</v>
      </c>
      <c r="AE700">
        <v>289.22000000000003</v>
      </c>
      <c r="AF700">
        <v>1325162790.04</v>
      </c>
      <c r="AG700">
        <v>234246.2</v>
      </c>
      <c r="AH700">
        <v>1.6</v>
      </c>
      <c r="AI700">
        <v>31508.82</v>
      </c>
      <c r="AJ700">
        <v>5.7</v>
      </c>
      <c r="AK700">
        <v>0</v>
      </c>
      <c r="AL700">
        <v>0.11</v>
      </c>
      <c r="AM700">
        <v>5040.04</v>
      </c>
      <c r="AN700">
        <v>904.4</v>
      </c>
      <c r="AO700">
        <v>592.03</v>
      </c>
      <c r="AP700">
        <v>535431.93000000005</v>
      </c>
      <c r="AQ700">
        <v>1137187.29</v>
      </c>
      <c r="AR700" t="s">
        <v>61</v>
      </c>
      <c r="AS700" t="s">
        <v>61</v>
      </c>
      <c r="AT700" t="s">
        <v>62</v>
      </c>
      <c r="AU700" t="s">
        <v>63</v>
      </c>
    </row>
    <row r="701" spans="1:47" x14ac:dyDescent="0.25">
      <c r="A701" t="s">
        <v>1400</v>
      </c>
      <c r="B701">
        <v>2021</v>
      </c>
      <c r="C701">
        <v>11</v>
      </c>
      <c r="D701" t="s">
        <v>119</v>
      </c>
      <c r="E701" s="1">
        <v>44513</v>
      </c>
      <c r="F701" s="1">
        <v>44542</v>
      </c>
      <c r="G701">
        <v>29</v>
      </c>
      <c r="H701">
        <v>14.1</v>
      </c>
      <c r="I701" t="s">
        <v>49</v>
      </c>
      <c r="J701" t="s">
        <v>66</v>
      </c>
      <c r="K701" t="s">
        <v>67</v>
      </c>
      <c r="L701">
        <v>8479.8989999999994</v>
      </c>
      <c r="M701" t="s">
        <v>114</v>
      </c>
      <c r="N701" t="s">
        <v>81</v>
      </c>
      <c r="O701" t="s">
        <v>99</v>
      </c>
      <c r="P701" t="s">
        <v>201</v>
      </c>
      <c r="Q701" t="s">
        <v>226</v>
      </c>
      <c r="R701" t="s">
        <v>313</v>
      </c>
      <c r="S701" t="s">
        <v>156</v>
      </c>
      <c r="T701" t="s">
        <v>95</v>
      </c>
      <c r="U701" t="s">
        <v>259</v>
      </c>
      <c r="V701">
        <v>21620</v>
      </c>
      <c r="W701">
        <v>12625</v>
      </c>
      <c r="X701">
        <v>1.3</v>
      </c>
      <c r="Y701">
        <v>11.5</v>
      </c>
      <c r="Z701">
        <v>18772.59</v>
      </c>
      <c r="AA701">
        <v>1340</v>
      </c>
      <c r="AB701">
        <v>1485.77</v>
      </c>
      <c r="AC701">
        <v>1990931.8</v>
      </c>
      <c r="AD701">
        <v>52976812.159999996</v>
      </c>
      <c r="AE701">
        <v>165.44</v>
      </c>
      <c r="AF701">
        <v>8764483803.75</v>
      </c>
      <c r="AG701">
        <v>207120.12</v>
      </c>
      <c r="AH701">
        <v>0</v>
      </c>
      <c r="AI701">
        <v>0</v>
      </c>
      <c r="AJ701">
        <v>15.3</v>
      </c>
      <c r="AK701">
        <v>8105452.2599999998</v>
      </c>
      <c r="AL701">
        <v>0.28599999999999998</v>
      </c>
      <c r="AM701">
        <v>151513.68</v>
      </c>
      <c r="AN701">
        <v>1320.8</v>
      </c>
      <c r="AO701">
        <v>625.19000000000005</v>
      </c>
      <c r="AP701">
        <v>825750.95</v>
      </c>
      <c r="AQ701">
        <v>3175316.55</v>
      </c>
      <c r="AR701" t="s">
        <v>61</v>
      </c>
      <c r="AS701" t="s">
        <v>61</v>
      </c>
      <c r="AT701" t="s">
        <v>62</v>
      </c>
      <c r="AU701" t="s">
        <v>63</v>
      </c>
    </row>
    <row r="702" spans="1:47" x14ac:dyDescent="0.25">
      <c r="A702" t="s">
        <v>1401</v>
      </c>
      <c r="B702">
        <v>2020</v>
      </c>
      <c r="C702">
        <v>7</v>
      </c>
      <c r="D702" t="s">
        <v>89</v>
      </c>
      <c r="E702" s="1">
        <v>44032</v>
      </c>
      <c r="F702" s="1">
        <v>44055</v>
      </c>
      <c r="G702">
        <v>23</v>
      </c>
      <c r="H702">
        <v>9</v>
      </c>
      <c r="I702" t="s">
        <v>49</v>
      </c>
      <c r="J702" t="s">
        <v>78</v>
      </c>
      <c r="K702" t="s">
        <v>79</v>
      </c>
      <c r="L702">
        <v>1005.9</v>
      </c>
      <c r="M702" t="s">
        <v>52</v>
      </c>
      <c r="N702" t="s">
        <v>168</v>
      </c>
      <c r="O702" t="s">
        <v>200</v>
      </c>
      <c r="P702" t="s">
        <v>201</v>
      </c>
      <c r="Q702" t="s">
        <v>184</v>
      </c>
      <c r="R702" t="s">
        <v>1402</v>
      </c>
      <c r="S702" t="s">
        <v>85</v>
      </c>
      <c r="T702" t="s">
        <v>148</v>
      </c>
      <c r="U702" t="s">
        <v>143</v>
      </c>
      <c r="V702">
        <v>42863</v>
      </c>
      <c r="W702">
        <v>27912</v>
      </c>
      <c r="X702">
        <v>14.9</v>
      </c>
      <c r="Y702">
        <v>10.4</v>
      </c>
      <c r="Z702">
        <v>39038.81</v>
      </c>
      <c r="AB702">
        <v>30</v>
      </c>
      <c r="AC702">
        <v>1171164.3</v>
      </c>
      <c r="AD702">
        <v>16886237.27</v>
      </c>
      <c r="AE702">
        <v>162.53</v>
      </c>
      <c r="AF702">
        <v>2744520143.4899998</v>
      </c>
      <c r="AG702">
        <v>222081.37</v>
      </c>
      <c r="AH702">
        <v>2.2999999999999998</v>
      </c>
      <c r="AI702">
        <v>55054.73</v>
      </c>
      <c r="AJ702">
        <v>2.99</v>
      </c>
      <c r="AK702">
        <v>504898.49</v>
      </c>
      <c r="AL702">
        <v>0.17499999999999999</v>
      </c>
      <c r="AM702">
        <v>29550.92</v>
      </c>
      <c r="AN702">
        <v>435.9</v>
      </c>
      <c r="AO702">
        <v>516.37</v>
      </c>
      <c r="AP702">
        <v>225085.68</v>
      </c>
      <c r="AQ702">
        <v>1702937</v>
      </c>
      <c r="AR702" t="s">
        <v>61</v>
      </c>
      <c r="AS702" t="s">
        <v>61</v>
      </c>
      <c r="AT702" t="s">
        <v>62</v>
      </c>
      <c r="AU702" t="s">
        <v>63</v>
      </c>
    </row>
    <row r="703" spans="1:47" x14ac:dyDescent="0.25">
      <c r="A703" t="s">
        <v>1403</v>
      </c>
      <c r="B703">
        <v>2020</v>
      </c>
      <c r="C703">
        <v>5</v>
      </c>
      <c r="D703" t="s">
        <v>77</v>
      </c>
      <c r="E703" s="1">
        <v>43978</v>
      </c>
      <c r="F703" s="1">
        <v>43985</v>
      </c>
      <c r="G703">
        <v>7</v>
      </c>
      <c r="H703">
        <v>17.600000000000001</v>
      </c>
      <c r="I703" t="s">
        <v>49</v>
      </c>
      <c r="J703" t="s">
        <v>239</v>
      </c>
      <c r="K703" t="s">
        <v>240</v>
      </c>
      <c r="L703">
        <v>3105.2</v>
      </c>
      <c r="M703" t="s">
        <v>90</v>
      </c>
      <c r="N703" t="s">
        <v>106</v>
      </c>
      <c r="O703" t="s">
        <v>54</v>
      </c>
      <c r="P703" t="s">
        <v>127</v>
      </c>
      <c r="Q703" t="s">
        <v>226</v>
      </c>
      <c r="R703" t="s">
        <v>1158</v>
      </c>
      <c r="S703" t="s">
        <v>161</v>
      </c>
      <c r="T703" t="s">
        <v>131</v>
      </c>
      <c r="U703" t="s">
        <v>181</v>
      </c>
      <c r="V703">
        <v>23535</v>
      </c>
      <c r="W703">
        <v>15439</v>
      </c>
      <c r="X703">
        <v>23.6</v>
      </c>
      <c r="Y703">
        <v>14</v>
      </c>
      <c r="Z703">
        <v>21107.63</v>
      </c>
      <c r="AB703">
        <v>42.54</v>
      </c>
      <c r="AC703">
        <v>897918.58</v>
      </c>
      <c r="AD703">
        <v>8845574.5</v>
      </c>
      <c r="AE703">
        <v>165.58</v>
      </c>
      <c r="AF703">
        <v>1464650225.71</v>
      </c>
      <c r="AG703">
        <v>139608.17000000001</v>
      </c>
      <c r="AH703">
        <v>0.1</v>
      </c>
      <c r="AI703">
        <v>2701.03</v>
      </c>
      <c r="AJ703">
        <v>9.1300000000000008</v>
      </c>
      <c r="AK703">
        <v>807600.95</v>
      </c>
      <c r="AL703">
        <v>0.08</v>
      </c>
      <c r="AM703">
        <v>7076.46</v>
      </c>
      <c r="AN703">
        <v>107.2</v>
      </c>
      <c r="AO703">
        <v>540.12</v>
      </c>
      <c r="AP703">
        <v>57900.86</v>
      </c>
      <c r="AQ703">
        <v>1105205.1000000001</v>
      </c>
      <c r="AR703" t="s">
        <v>61</v>
      </c>
      <c r="AS703" t="s">
        <v>61</v>
      </c>
      <c r="AT703" t="s">
        <v>62</v>
      </c>
      <c r="AU703" t="s">
        <v>63</v>
      </c>
    </row>
    <row r="704" spans="1:47" x14ac:dyDescent="0.25">
      <c r="A704" t="s">
        <v>1404</v>
      </c>
      <c r="B704">
        <v>2024</v>
      </c>
      <c r="C704">
        <v>6</v>
      </c>
      <c r="D704" t="s">
        <v>77</v>
      </c>
      <c r="E704" s="1">
        <v>45472</v>
      </c>
      <c r="F704" s="1">
        <v>45483</v>
      </c>
      <c r="G704">
        <v>11</v>
      </c>
      <c r="H704">
        <v>11.9</v>
      </c>
      <c r="I704" t="s">
        <v>65</v>
      </c>
      <c r="J704" t="s">
        <v>78</v>
      </c>
      <c r="K704" t="s">
        <v>177</v>
      </c>
      <c r="L704">
        <v>1001.99</v>
      </c>
      <c r="M704" t="s">
        <v>80</v>
      </c>
      <c r="N704" t="s">
        <v>53</v>
      </c>
      <c r="O704" t="s">
        <v>107</v>
      </c>
      <c r="P704" t="s">
        <v>70</v>
      </c>
      <c r="Q704" t="s">
        <v>154</v>
      </c>
      <c r="R704" t="s">
        <v>1405</v>
      </c>
      <c r="S704" t="s">
        <v>130</v>
      </c>
      <c r="T704" t="s">
        <v>59</v>
      </c>
      <c r="U704" t="s">
        <v>143</v>
      </c>
      <c r="V704">
        <v>70984</v>
      </c>
      <c r="W704">
        <v>43247</v>
      </c>
      <c r="X704">
        <v>19.899999999999999</v>
      </c>
      <c r="Y704">
        <v>12.9</v>
      </c>
      <c r="Z704">
        <v>55784.06</v>
      </c>
      <c r="AB704">
        <v>22.55</v>
      </c>
      <c r="AC704">
        <v>1257930.55</v>
      </c>
      <c r="AD704">
        <v>24815539.09</v>
      </c>
      <c r="AE704">
        <v>277.64</v>
      </c>
      <c r="AF704">
        <v>6889786272.9499998</v>
      </c>
      <c r="AG704">
        <v>207112.09</v>
      </c>
      <c r="AH704">
        <v>0</v>
      </c>
      <c r="AI704">
        <v>0</v>
      </c>
      <c r="AJ704">
        <v>5.6</v>
      </c>
      <c r="AK704">
        <v>0</v>
      </c>
      <c r="AL704">
        <v>0.183</v>
      </c>
      <c r="AM704">
        <v>45412.44</v>
      </c>
      <c r="AN704">
        <v>530.9</v>
      </c>
      <c r="AO704">
        <v>708.41</v>
      </c>
      <c r="AP704">
        <v>376094.87</v>
      </c>
      <c r="AQ704">
        <v>1886549.95</v>
      </c>
      <c r="AR704" t="s">
        <v>61</v>
      </c>
      <c r="AS704" t="s">
        <v>61</v>
      </c>
      <c r="AT704" t="s">
        <v>62</v>
      </c>
      <c r="AU704" t="s">
        <v>63</v>
      </c>
    </row>
    <row r="705" spans="1:47" x14ac:dyDescent="0.25">
      <c r="A705" t="s">
        <v>1406</v>
      </c>
      <c r="B705">
        <v>2023</v>
      </c>
      <c r="C705">
        <v>7</v>
      </c>
      <c r="D705" t="s">
        <v>89</v>
      </c>
      <c r="E705" s="1">
        <v>45109</v>
      </c>
      <c r="F705" s="1">
        <v>45124</v>
      </c>
      <c r="G705">
        <v>15</v>
      </c>
      <c r="I705" t="s">
        <v>65</v>
      </c>
      <c r="J705" t="s">
        <v>50</v>
      </c>
      <c r="K705" t="s">
        <v>120</v>
      </c>
      <c r="L705">
        <v>2710.1921000000002</v>
      </c>
      <c r="M705" t="s">
        <v>68</v>
      </c>
      <c r="N705" t="s">
        <v>69</v>
      </c>
      <c r="O705" t="s">
        <v>200</v>
      </c>
      <c r="P705" t="s">
        <v>92</v>
      </c>
      <c r="Q705" t="s">
        <v>127</v>
      </c>
      <c r="R705" t="s">
        <v>1053</v>
      </c>
      <c r="S705" t="s">
        <v>123</v>
      </c>
      <c r="T705" t="s">
        <v>162</v>
      </c>
      <c r="U705" t="s">
        <v>75</v>
      </c>
      <c r="V705">
        <v>44451</v>
      </c>
      <c r="W705">
        <v>25343</v>
      </c>
      <c r="X705">
        <v>24.7</v>
      </c>
      <c r="Y705">
        <v>15.2</v>
      </c>
      <c r="Z705">
        <v>38657.9</v>
      </c>
      <c r="AB705">
        <v>12.58</v>
      </c>
      <c r="AC705">
        <v>486316.38</v>
      </c>
      <c r="AD705">
        <v>41580437.240000002</v>
      </c>
      <c r="AE705">
        <v>281.74</v>
      </c>
      <c r="AF705">
        <v>11714872388</v>
      </c>
      <c r="AG705">
        <v>161142.26</v>
      </c>
      <c r="AH705">
        <v>5.8</v>
      </c>
      <c r="AI705">
        <v>50310.44</v>
      </c>
      <c r="AJ705">
        <v>7.68</v>
      </c>
      <c r="AK705">
        <v>0</v>
      </c>
      <c r="AL705">
        <v>0.32200000000000001</v>
      </c>
      <c r="AM705">
        <v>133889.01</v>
      </c>
      <c r="AN705">
        <v>367.6</v>
      </c>
      <c r="AO705">
        <v>382.48</v>
      </c>
      <c r="AP705">
        <v>140599.65</v>
      </c>
      <c r="AQ705">
        <v>972257.74</v>
      </c>
      <c r="AR705" t="s">
        <v>61</v>
      </c>
      <c r="AS705" t="s">
        <v>124</v>
      </c>
      <c r="AT705" t="s">
        <v>62</v>
      </c>
      <c r="AU705" t="s">
        <v>63</v>
      </c>
    </row>
    <row r="706" spans="1:47" x14ac:dyDescent="0.25">
      <c r="A706" t="s">
        <v>1407</v>
      </c>
      <c r="B706">
        <v>2023</v>
      </c>
      <c r="C706">
        <v>2</v>
      </c>
      <c r="D706" t="s">
        <v>48</v>
      </c>
      <c r="E706" s="1">
        <v>44971</v>
      </c>
      <c r="F706" s="1">
        <v>44993</v>
      </c>
      <c r="G706">
        <v>22</v>
      </c>
      <c r="H706">
        <v>9.6999999999999993</v>
      </c>
      <c r="I706" t="s">
        <v>49</v>
      </c>
      <c r="J706" t="s">
        <v>239</v>
      </c>
      <c r="K706" t="s">
        <v>265</v>
      </c>
      <c r="L706">
        <v>3102.1</v>
      </c>
      <c r="M706" t="s">
        <v>90</v>
      </c>
      <c r="N706" t="s">
        <v>53</v>
      </c>
      <c r="O706" t="s">
        <v>54</v>
      </c>
      <c r="P706" t="s">
        <v>131</v>
      </c>
      <c r="Q706" t="s">
        <v>100</v>
      </c>
      <c r="R706" t="s">
        <v>1408</v>
      </c>
      <c r="S706" t="s">
        <v>161</v>
      </c>
      <c r="T706" t="s">
        <v>131</v>
      </c>
      <c r="U706" t="s">
        <v>110</v>
      </c>
      <c r="V706">
        <v>29323</v>
      </c>
      <c r="W706">
        <v>21983</v>
      </c>
      <c r="X706">
        <v>6.2</v>
      </c>
      <c r="Y706">
        <v>13.7</v>
      </c>
      <c r="Z706">
        <v>27542.77</v>
      </c>
      <c r="AB706">
        <v>23.1</v>
      </c>
      <c r="AC706">
        <v>636237.99</v>
      </c>
      <c r="AD706">
        <v>15215727.859999999</v>
      </c>
      <c r="AE706">
        <v>280.32</v>
      </c>
      <c r="AF706">
        <v>4265272833.7199998</v>
      </c>
      <c r="AG706">
        <v>46348.82</v>
      </c>
      <c r="AH706">
        <v>0</v>
      </c>
      <c r="AI706">
        <v>0</v>
      </c>
      <c r="AJ706">
        <v>17.57</v>
      </c>
      <c r="AK706">
        <v>2673403.39</v>
      </c>
      <c r="AL706">
        <v>0.105</v>
      </c>
      <c r="AM706">
        <v>15976.51</v>
      </c>
      <c r="AN706">
        <v>969</v>
      </c>
      <c r="AO706">
        <v>475.79</v>
      </c>
      <c r="AP706">
        <v>461040.51</v>
      </c>
      <c r="AQ706">
        <v>1159603.83</v>
      </c>
      <c r="AR706" t="s">
        <v>61</v>
      </c>
      <c r="AS706" t="s">
        <v>61</v>
      </c>
      <c r="AT706" t="s">
        <v>62</v>
      </c>
      <c r="AU706" t="s">
        <v>63</v>
      </c>
    </row>
    <row r="707" spans="1:47" x14ac:dyDescent="0.25">
      <c r="A707" t="s">
        <v>1409</v>
      </c>
      <c r="B707">
        <v>2025</v>
      </c>
      <c r="C707">
        <v>5</v>
      </c>
      <c r="D707" t="s">
        <v>77</v>
      </c>
      <c r="E707" s="1">
        <v>45783</v>
      </c>
      <c r="F707" s="1">
        <v>45808</v>
      </c>
      <c r="G707">
        <v>25</v>
      </c>
      <c r="H707">
        <v>16.2</v>
      </c>
      <c r="I707" t="s">
        <v>65</v>
      </c>
      <c r="J707" t="s">
        <v>239</v>
      </c>
      <c r="K707" t="s">
        <v>240</v>
      </c>
      <c r="L707">
        <v>3105.2</v>
      </c>
      <c r="M707" t="s">
        <v>68</v>
      </c>
      <c r="N707" t="s">
        <v>81</v>
      </c>
      <c r="O707" t="s">
        <v>107</v>
      </c>
      <c r="P707" t="s">
        <v>226</v>
      </c>
      <c r="Q707" t="s">
        <v>131</v>
      </c>
      <c r="R707" t="s">
        <v>1410</v>
      </c>
      <c r="S707" t="s">
        <v>161</v>
      </c>
      <c r="T707" t="s">
        <v>86</v>
      </c>
      <c r="U707" t="s">
        <v>132</v>
      </c>
      <c r="V707">
        <v>36336</v>
      </c>
      <c r="W707">
        <v>22898</v>
      </c>
      <c r="X707">
        <v>9.1999999999999993</v>
      </c>
      <c r="Y707">
        <v>11.8</v>
      </c>
      <c r="Z707">
        <v>31577.94</v>
      </c>
      <c r="AB707">
        <v>31.91</v>
      </c>
      <c r="AC707">
        <v>1007652.07</v>
      </c>
      <c r="AD707">
        <v>13424098.07</v>
      </c>
      <c r="AE707">
        <v>280.58</v>
      </c>
      <c r="AF707">
        <v>3766533436.48</v>
      </c>
      <c r="AG707">
        <v>150538.79999999999</v>
      </c>
      <c r="AH707">
        <v>1.5</v>
      </c>
      <c r="AI707">
        <v>18704.18</v>
      </c>
      <c r="AJ707">
        <v>12.06</v>
      </c>
      <c r="AK707">
        <v>0</v>
      </c>
      <c r="AL707">
        <v>0.33200000000000002</v>
      </c>
      <c r="AM707">
        <v>44568.01</v>
      </c>
      <c r="AN707">
        <v>790.7</v>
      </c>
      <c r="AO707">
        <v>664.78</v>
      </c>
      <c r="AP707">
        <v>525641.55000000005</v>
      </c>
      <c r="AQ707">
        <v>1747104.61</v>
      </c>
      <c r="AR707" t="s">
        <v>61</v>
      </c>
      <c r="AS707" t="s">
        <v>61</v>
      </c>
      <c r="AT707" t="s">
        <v>62</v>
      </c>
      <c r="AU707" t="s">
        <v>63</v>
      </c>
    </row>
    <row r="708" spans="1:47" x14ac:dyDescent="0.25">
      <c r="A708" t="s">
        <v>1411</v>
      </c>
      <c r="B708">
        <v>2025</v>
      </c>
      <c r="C708">
        <v>7</v>
      </c>
      <c r="D708" t="s">
        <v>89</v>
      </c>
      <c r="E708" s="1">
        <v>45852</v>
      </c>
      <c r="F708" s="1">
        <v>45867</v>
      </c>
      <c r="G708">
        <v>15</v>
      </c>
      <c r="H708">
        <v>4.2</v>
      </c>
      <c r="I708" t="s">
        <v>49</v>
      </c>
      <c r="J708" t="s">
        <v>78</v>
      </c>
      <c r="K708" t="s">
        <v>158</v>
      </c>
      <c r="L708">
        <v>1006.3</v>
      </c>
      <c r="M708" t="s">
        <v>80</v>
      </c>
      <c r="N708" t="s">
        <v>106</v>
      </c>
      <c r="O708" t="s">
        <v>91</v>
      </c>
      <c r="P708" t="s">
        <v>121</v>
      </c>
      <c r="Q708" t="s">
        <v>70</v>
      </c>
      <c r="R708" t="s">
        <v>1224</v>
      </c>
      <c r="S708" t="s">
        <v>161</v>
      </c>
      <c r="T708" t="s">
        <v>148</v>
      </c>
      <c r="U708" t="s">
        <v>181</v>
      </c>
      <c r="V708">
        <v>30738</v>
      </c>
      <c r="W708">
        <v>22336</v>
      </c>
      <c r="X708">
        <v>21.2</v>
      </c>
      <c r="Y708">
        <v>10.3</v>
      </c>
      <c r="Z708">
        <v>25920.49</v>
      </c>
      <c r="AB708">
        <v>30.05</v>
      </c>
      <c r="AC708">
        <v>778910.71999999997</v>
      </c>
      <c r="AD708">
        <v>9020589.7200000007</v>
      </c>
      <c r="AE708">
        <v>278.99</v>
      </c>
      <c r="AF708">
        <v>2516654325.98</v>
      </c>
      <c r="AG708">
        <v>78622.429999999993</v>
      </c>
      <c r="AH708">
        <v>1</v>
      </c>
      <c r="AI708">
        <v>17204.740000000002</v>
      </c>
      <c r="AJ708">
        <v>8.49</v>
      </c>
      <c r="AK708">
        <v>765848.07</v>
      </c>
      <c r="AL708">
        <v>0.151</v>
      </c>
      <c r="AM708">
        <v>13621.09</v>
      </c>
      <c r="AN708">
        <v>583.9</v>
      </c>
      <c r="AO708">
        <v>691.93</v>
      </c>
      <c r="AP708">
        <v>404017.93</v>
      </c>
      <c r="AQ708">
        <v>1292376.9099999999</v>
      </c>
      <c r="AR708" t="s">
        <v>61</v>
      </c>
      <c r="AS708" t="s">
        <v>61</v>
      </c>
      <c r="AT708" t="s">
        <v>62</v>
      </c>
      <c r="AU708" t="s">
        <v>63</v>
      </c>
    </row>
    <row r="709" spans="1:47" x14ac:dyDescent="0.25">
      <c r="A709" t="s">
        <v>1412</v>
      </c>
      <c r="B709">
        <v>2022</v>
      </c>
      <c r="C709">
        <v>8</v>
      </c>
      <c r="D709" t="s">
        <v>89</v>
      </c>
      <c r="E709" s="1">
        <v>44796</v>
      </c>
      <c r="F709" s="1">
        <v>44818</v>
      </c>
      <c r="G709">
        <v>22</v>
      </c>
      <c r="H709">
        <v>5.3</v>
      </c>
      <c r="I709" t="s">
        <v>65</v>
      </c>
      <c r="J709" t="s">
        <v>66</v>
      </c>
      <c r="K709" t="s">
        <v>67</v>
      </c>
      <c r="L709">
        <v>8479.8989999999994</v>
      </c>
      <c r="M709" t="s">
        <v>52</v>
      </c>
      <c r="N709" t="s">
        <v>106</v>
      </c>
      <c r="O709" t="s">
        <v>91</v>
      </c>
      <c r="P709" t="s">
        <v>82</v>
      </c>
      <c r="Q709" t="s">
        <v>146</v>
      </c>
      <c r="R709" t="s">
        <v>1413</v>
      </c>
      <c r="S709" t="s">
        <v>156</v>
      </c>
      <c r="T709" t="s">
        <v>86</v>
      </c>
      <c r="U709" t="s">
        <v>143</v>
      </c>
      <c r="V709">
        <v>15961</v>
      </c>
      <c r="W709">
        <v>8835</v>
      </c>
      <c r="X709">
        <v>17.5</v>
      </c>
      <c r="Y709">
        <v>14.5</v>
      </c>
      <c r="Z709">
        <v>12631.49</v>
      </c>
      <c r="AA709">
        <v>902</v>
      </c>
      <c r="AB709">
        <v>3408.15</v>
      </c>
      <c r="AC709">
        <v>3074151.3</v>
      </c>
      <c r="AD709">
        <v>43406094.350000001</v>
      </c>
      <c r="AE709">
        <v>213.76</v>
      </c>
      <c r="AF709">
        <v>9278486728.2600002</v>
      </c>
      <c r="AG709">
        <v>48149.05</v>
      </c>
      <c r="AH709">
        <v>1.6</v>
      </c>
      <c r="AJ709">
        <v>1.74</v>
      </c>
      <c r="AK709">
        <v>0</v>
      </c>
      <c r="AL709">
        <v>0.221</v>
      </c>
      <c r="AM709">
        <v>95927.47</v>
      </c>
      <c r="AN709">
        <v>427.3</v>
      </c>
      <c r="AO709">
        <v>685.34</v>
      </c>
      <c r="AP709">
        <v>292845.78000000003</v>
      </c>
      <c r="AQ709">
        <v>3554516.39</v>
      </c>
      <c r="AR709" t="s">
        <v>124</v>
      </c>
      <c r="AS709" t="s">
        <v>61</v>
      </c>
      <c r="AT709" t="s">
        <v>62</v>
      </c>
      <c r="AU709" t="s">
        <v>63</v>
      </c>
    </row>
    <row r="710" spans="1:47" x14ac:dyDescent="0.25">
      <c r="A710" t="s">
        <v>1414</v>
      </c>
      <c r="B710">
        <v>2021</v>
      </c>
      <c r="C710">
        <v>4</v>
      </c>
      <c r="D710" t="s">
        <v>77</v>
      </c>
      <c r="E710" s="1">
        <v>44296</v>
      </c>
      <c r="F710" s="1">
        <v>44302</v>
      </c>
      <c r="G710">
        <v>6</v>
      </c>
      <c r="H710">
        <v>15.2</v>
      </c>
      <c r="I710" t="s">
        <v>49</v>
      </c>
      <c r="J710" t="s">
        <v>50</v>
      </c>
      <c r="K710" t="s">
        <v>145</v>
      </c>
      <c r="L710">
        <v>2710.19</v>
      </c>
      <c r="M710" t="s">
        <v>80</v>
      </c>
      <c r="N710" t="s">
        <v>81</v>
      </c>
      <c r="O710" t="s">
        <v>189</v>
      </c>
      <c r="P710" t="s">
        <v>121</v>
      </c>
      <c r="Q710" t="s">
        <v>82</v>
      </c>
      <c r="R710" t="s">
        <v>707</v>
      </c>
      <c r="S710" t="s">
        <v>123</v>
      </c>
      <c r="T710" t="s">
        <v>59</v>
      </c>
      <c r="U710" t="s">
        <v>228</v>
      </c>
      <c r="V710">
        <v>57442</v>
      </c>
      <c r="W710">
        <v>38418</v>
      </c>
      <c r="X710">
        <v>13.2</v>
      </c>
      <c r="Y710">
        <v>14.9</v>
      </c>
      <c r="Z710">
        <v>44997.9</v>
      </c>
      <c r="AB710">
        <v>42.6</v>
      </c>
      <c r="AC710">
        <v>1916910.54</v>
      </c>
      <c r="AD710">
        <v>52839234.049999997</v>
      </c>
      <c r="AE710">
        <v>165.84</v>
      </c>
      <c r="AF710">
        <v>8762858574.8500004</v>
      </c>
      <c r="AG710">
        <v>226787.65</v>
      </c>
      <c r="AH710">
        <v>0.1</v>
      </c>
      <c r="AI710">
        <v>3098.88</v>
      </c>
      <c r="AJ710">
        <v>20.82</v>
      </c>
      <c r="AK710">
        <v>11001128.529999999</v>
      </c>
      <c r="AL710">
        <v>8.5999999999999993E-2</v>
      </c>
      <c r="AM710">
        <v>45441.74</v>
      </c>
      <c r="AN710">
        <v>205.5</v>
      </c>
      <c r="AO710">
        <v>530.25</v>
      </c>
      <c r="AP710">
        <v>108966.38</v>
      </c>
      <c r="AQ710">
        <v>2301205.19</v>
      </c>
      <c r="AR710" t="s">
        <v>61</v>
      </c>
      <c r="AS710" t="s">
        <v>61</v>
      </c>
      <c r="AT710" t="s">
        <v>62</v>
      </c>
      <c r="AU710" t="s">
        <v>63</v>
      </c>
    </row>
    <row r="711" spans="1:47" x14ac:dyDescent="0.25">
      <c r="A711" t="s">
        <v>1415</v>
      </c>
      <c r="B711">
        <v>2024</v>
      </c>
      <c r="C711">
        <v>3</v>
      </c>
      <c r="D711" t="s">
        <v>48</v>
      </c>
      <c r="E711" s="1">
        <v>45353</v>
      </c>
      <c r="F711" s="1">
        <v>45378</v>
      </c>
      <c r="G711">
        <v>25</v>
      </c>
      <c r="H711">
        <v>13.1</v>
      </c>
      <c r="I711" t="s">
        <v>65</v>
      </c>
      <c r="J711" t="s">
        <v>66</v>
      </c>
      <c r="K711" t="s">
        <v>391</v>
      </c>
      <c r="L711">
        <v>9999.99</v>
      </c>
      <c r="M711" t="s">
        <v>80</v>
      </c>
      <c r="N711" t="s">
        <v>106</v>
      </c>
      <c r="O711" t="s">
        <v>200</v>
      </c>
      <c r="P711" t="s">
        <v>56</v>
      </c>
      <c r="Q711" t="s">
        <v>108</v>
      </c>
      <c r="R711" t="s">
        <v>567</v>
      </c>
      <c r="S711" t="s">
        <v>130</v>
      </c>
      <c r="T711" t="s">
        <v>187</v>
      </c>
      <c r="U711" t="s">
        <v>259</v>
      </c>
      <c r="V711">
        <v>77206</v>
      </c>
      <c r="W711">
        <v>52949</v>
      </c>
      <c r="X711">
        <v>20.5</v>
      </c>
      <c r="Y711">
        <v>14.9</v>
      </c>
      <c r="Z711">
        <v>62716.99</v>
      </c>
      <c r="AB711">
        <v>28.8</v>
      </c>
      <c r="AC711">
        <v>1806249.31</v>
      </c>
      <c r="AD711">
        <v>42350901.840000004</v>
      </c>
      <c r="AE711">
        <v>278.48</v>
      </c>
      <c r="AF711">
        <v>11793879144.4</v>
      </c>
      <c r="AG711">
        <v>238996.72</v>
      </c>
      <c r="AH711">
        <v>0</v>
      </c>
      <c r="AI711">
        <v>0</v>
      </c>
      <c r="AJ711">
        <v>14.12</v>
      </c>
      <c r="AK711">
        <v>0</v>
      </c>
      <c r="AL711">
        <v>0.308</v>
      </c>
      <c r="AM711">
        <v>130440.78</v>
      </c>
      <c r="AN711">
        <v>497.3</v>
      </c>
      <c r="AO711">
        <v>689.44</v>
      </c>
      <c r="AP711">
        <v>342858.51</v>
      </c>
      <c r="AQ711">
        <v>2518545.3199999998</v>
      </c>
      <c r="AR711" t="s">
        <v>61</v>
      </c>
      <c r="AS711" t="s">
        <v>61</v>
      </c>
      <c r="AT711" t="s">
        <v>62</v>
      </c>
      <c r="AU711" t="s">
        <v>63</v>
      </c>
    </row>
    <row r="712" spans="1:47" x14ac:dyDescent="0.25">
      <c r="A712" t="s">
        <v>1416</v>
      </c>
      <c r="B712">
        <v>2023</v>
      </c>
      <c r="C712">
        <v>7</v>
      </c>
      <c r="D712" t="s">
        <v>89</v>
      </c>
      <c r="E712" s="1">
        <v>45132</v>
      </c>
      <c r="F712" s="1">
        <v>45150</v>
      </c>
      <c r="G712">
        <v>18</v>
      </c>
      <c r="H712">
        <v>6.7</v>
      </c>
      <c r="I712" t="s">
        <v>65</v>
      </c>
      <c r="J712" t="s">
        <v>50</v>
      </c>
      <c r="K712" t="s">
        <v>51</v>
      </c>
      <c r="L712">
        <v>2709</v>
      </c>
      <c r="M712" t="s">
        <v>68</v>
      </c>
      <c r="N712" t="s">
        <v>81</v>
      </c>
      <c r="O712" t="s">
        <v>54</v>
      </c>
      <c r="P712" t="s">
        <v>56</v>
      </c>
      <c r="Q712" t="s">
        <v>108</v>
      </c>
      <c r="R712" t="s">
        <v>1417</v>
      </c>
      <c r="S712" t="s">
        <v>170</v>
      </c>
      <c r="T712" t="s">
        <v>102</v>
      </c>
      <c r="U712" t="s">
        <v>181</v>
      </c>
      <c r="V712">
        <v>94942</v>
      </c>
      <c r="W712">
        <v>53870</v>
      </c>
      <c r="X712">
        <v>11.6</v>
      </c>
      <c r="Y712">
        <v>13.9</v>
      </c>
      <c r="Z712">
        <v>84844.12</v>
      </c>
      <c r="AB712">
        <v>14.85</v>
      </c>
      <c r="AC712">
        <v>1259935.18</v>
      </c>
      <c r="AD712">
        <v>7932076.7800000003</v>
      </c>
      <c r="AE712">
        <v>284.32</v>
      </c>
      <c r="AF712">
        <v>2255248070.0900002</v>
      </c>
      <c r="AG712">
        <v>204965.7</v>
      </c>
      <c r="AH712">
        <v>0</v>
      </c>
      <c r="AI712">
        <v>0</v>
      </c>
      <c r="AJ712">
        <v>19.54</v>
      </c>
      <c r="AK712">
        <v>0</v>
      </c>
      <c r="AL712">
        <v>9.5000000000000001E-2</v>
      </c>
      <c r="AM712">
        <v>7535.47</v>
      </c>
      <c r="AN712">
        <v>930.5</v>
      </c>
      <c r="AO712">
        <v>621.92999999999995</v>
      </c>
      <c r="AP712">
        <v>578705.86</v>
      </c>
      <c r="AQ712">
        <v>2051142.21</v>
      </c>
      <c r="AR712" t="s">
        <v>61</v>
      </c>
      <c r="AS712" t="s">
        <v>61</v>
      </c>
      <c r="AT712" t="s">
        <v>62</v>
      </c>
      <c r="AU712" t="s">
        <v>63</v>
      </c>
    </row>
    <row r="713" spans="1:47" x14ac:dyDescent="0.25">
      <c r="A713" t="s">
        <v>1418</v>
      </c>
      <c r="B713">
        <v>2023</v>
      </c>
      <c r="C713">
        <v>12</v>
      </c>
      <c r="D713" t="s">
        <v>119</v>
      </c>
      <c r="E713" s="1">
        <v>45266</v>
      </c>
      <c r="F713" s="1">
        <v>45298</v>
      </c>
      <c r="G713">
        <v>32</v>
      </c>
      <c r="H713">
        <v>16.7</v>
      </c>
      <c r="I713" t="s">
        <v>49</v>
      </c>
      <c r="J713" t="s">
        <v>66</v>
      </c>
      <c r="K713" t="s">
        <v>245</v>
      </c>
      <c r="L713">
        <v>8905.9</v>
      </c>
      <c r="M713" t="s">
        <v>90</v>
      </c>
      <c r="N713" t="s">
        <v>168</v>
      </c>
      <c r="O713" t="s">
        <v>200</v>
      </c>
      <c r="P713" t="s">
        <v>83</v>
      </c>
      <c r="Q713" t="s">
        <v>100</v>
      </c>
      <c r="R713" t="s">
        <v>1285</v>
      </c>
      <c r="S713" t="s">
        <v>137</v>
      </c>
      <c r="T713" t="s">
        <v>102</v>
      </c>
      <c r="U713" t="s">
        <v>96</v>
      </c>
      <c r="V713">
        <v>15251</v>
      </c>
      <c r="W713">
        <v>8523</v>
      </c>
      <c r="X713">
        <v>10.9</v>
      </c>
      <c r="Y713">
        <v>15.4</v>
      </c>
      <c r="Z713">
        <v>12543.28</v>
      </c>
      <c r="AB713">
        <v>15.6</v>
      </c>
      <c r="AC713">
        <v>195675.17</v>
      </c>
      <c r="AD713">
        <v>6593500.5599999996</v>
      </c>
      <c r="AE713">
        <v>288.95</v>
      </c>
      <c r="AF713">
        <v>1905191986.8099999</v>
      </c>
      <c r="AG713">
        <v>183049.82</v>
      </c>
      <c r="AH713">
        <v>0.5</v>
      </c>
      <c r="AI713">
        <v>12633.98</v>
      </c>
      <c r="AJ713">
        <v>16.97</v>
      </c>
      <c r="AK713">
        <v>1118917.05</v>
      </c>
      <c r="AL713">
        <v>0.192</v>
      </c>
      <c r="AM713">
        <v>12659.52</v>
      </c>
      <c r="AN713">
        <v>910.3</v>
      </c>
      <c r="AO713">
        <v>467.73</v>
      </c>
      <c r="AP713">
        <v>425774.62</v>
      </c>
      <c r="AQ713">
        <v>829793.11</v>
      </c>
      <c r="AR713" t="s">
        <v>124</v>
      </c>
      <c r="AS713" t="s">
        <v>61</v>
      </c>
      <c r="AT713" t="s">
        <v>62</v>
      </c>
      <c r="AU713" t="s">
        <v>63</v>
      </c>
    </row>
    <row r="714" spans="1:47" x14ac:dyDescent="0.25">
      <c r="A714" t="s">
        <v>1419</v>
      </c>
      <c r="B714">
        <v>2026</v>
      </c>
      <c r="C714">
        <v>1</v>
      </c>
      <c r="D714" t="s">
        <v>48</v>
      </c>
      <c r="E714" s="1">
        <v>46047</v>
      </c>
      <c r="F714" s="1">
        <v>46079</v>
      </c>
      <c r="G714">
        <v>32</v>
      </c>
      <c r="I714" t="s">
        <v>65</v>
      </c>
      <c r="J714" t="s">
        <v>66</v>
      </c>
      <c r="K714" t="s">
        <v>245</v>
      </c>
      <c r="L714">
        <v>8905.9</v>
      </c>
      <c r="M714" t="s">
        <v>90</v>
      </c>
      <c r="N714" t="s">
        <v>53</v>
      </c>
      <c r="O714" t="s">
        <v>91</v>
      </c>
      <c r="P714" t="s">
        <v>100</v>
      </c>
      <c r="Q714" t="s">
        <v>154</v>
      </c>
      <c r="R714" t="s">
        <v>1420</v>
      </c>
      <c r="S714" t="s">
        <v>137</v>
      </c>
      <c r="T714" t="s">
        <v>86</v>
      </c>
      <c r="U714" t="s">
        <v>213</v>
      </c>
      <c r="V714">
        <v>17183</v>
      </c>
      <c r="W714">
        <v>10748</v>
      </c>
      <c r="X714">
        <v>20.3</v>
      </c>
      <c r="Y714">
        <v>10.199999999999999</v>
      </c>
      <c r="Z714">
        <v>13346.35</v>
      </c>
      <c r="AB714">
        <v>38.299999999999997</v>
      </c>
      <c r="AC714">
        <v>511165.2</v>
      </c>
      <c r="AD714">
        <v>10189671.300000001</v>
      </c>
      <c r="AE714">
        <v>278.31</v>
      </c>
      <c r="AF714">
        <v>2835887419.5</v>
      </c>
      <c r="AG714">
        <v>65541.8</v>
      </c>
      <c r="AH714">
        <v>0</v>
      </c>
      <c r="AI714">
        <v>0</v>
      </c>
      <c r="AJ714">
        <v>8.7899999999999991</v>
      </c>
      <c r="AK714">
        <v>0</v>
      </c>
      <c r="AL714">
        <v>0.1</v>
      </c>
      <c r="AM714">
        <v>10189.67</v>
      </c>
      <c r="AN714">
        <v>973.7</v>
      </c>
      <c r="AO714">
        <v>711.42</v>
      </c>
      <c r="AP714">
        <v>692709.65</v>
      </c>
      <c r="AQ714">
        <v>1279606.32</v>
      </c>
      <c r="AR714" t="s">
        <v>61</v>
      </c>
      <c r="AS714" t="s">
        <v>61</v>
      </c>
      <c r="AT714" t="s">
        <v>62</v>
      </c>
      <c r="AU714" t="s">
        <v>63</v>
      </c>
    </row>
    <row r="715" spans="1:47" x14ac:dyDescent="0.25">
      <c r="A715" t="s">
        <v>1421</v>
      </c>
      <c r="B715">
        <v>2023</v>
      </c>
      <c r="C715">
        <v>2</v>
      </c>
      <c r="D715" t="s">
        <v>48</v>
      </c>
      <c r="E715" s="1">
        <v>44966</v>
      </c>
      <c r="F715" s="1">
        <v>44986</v>
      </c>
      <c r="G715">
        <v>20</v>
      </c>
      <c r="I715" t="s">
        <v>65</v>
      </c>
      <c r="J715" t="s">
        <v>50</v>
      </c>
      <c r="K715" t="s">
        <v>51</v>
      </c>
      <c r="L715">
        <v>2709</v>
      </c>
      <c r="M715" t="s">
        <v>114</v>
      </c>
      <c r="N715" t="s">
        <v>168</v>
      </c>
      <c r="O715" t="s">
        <v>54</v>
      </c>
      <c r="P715" t="s">
        <v>100</v>
      </c>
      <c r="Q715" t="s">
        <v>174</v>
      </c>
      <c r="R715" t="s">
        <v>525</v>
      </c>
      <c r="S715" t="s">
        <v>58</v>
      </c>
      <c r="T715" t="s">
        <v>187</v>
      </c>
      <c r="U715" t="s">
        <v>259</v>
      </c>
      <c r="V715">
        <v>196882</v>
      </c>
      <c r="W715">
        <v>113783</v>
      </c>
      <c r="X715">
        <v>23</v>
      </c>
      <c r="Y715">
        <v>10.3</v>
      </c>
      <c r="Z715">
        <v>185847.99</v>
      </c>
      <c r="AB715">
        <v>13.58</v>
      </c>
      <c r="AC715">
        <v>2523815.7000000002</v>
      </c>
      <c r="AD715">
        <v>18304168.539999999</v>
      </c>
      <c r="AE715">
        <v>280.25</v>
      </c>
      <c r="AF715">
        <v>5129743233.3400002</v>
      </c>
      <c r="AG715">
        <v>199658.81</v>
      </c>
      <c r="AH715">
        <v>2.9</v>
      </c>
      <c r="AI715">
        <v>48363.27</v>
      </c>
      <c r="AJ715">
        <v>6.85</v>
      </c>
      <c r="AK715">
        <v>0</v>
      </c>
      <c r="AL715">
        <v>7.0000000000000007E-2</v>
      </c>
      <c r="AM715">
        <v>12812.92</v>
      </c>
      <c r="AN715">
        <v>392.4</v>
      </c>
      <c r="AO715">
        <v>378.55</v>
      </c>
      <c r="AP715">
        <v>148543.01999999999</v>
      </c>
      <c r="AQ715">
        <v>2933193.72</v>
      </c>
      <c r="AR715" t="s">
        <v>61</v>
      </c>
      <c r="AS715" t="s">
        <v>61</v>
      </c>
      <c r="AT715" t="s">
        <v>62</v>
      </c>
      <c r="AU715" t="s">
        <v>63</v>
      </c>
    </row>
    <row r="716" spans="1:47" x14ac:dyDescent="0.25">
      <c r="A716" t="s">
        <v>1422</v>
      </c>
      <c r="B716">
        <v>2025</v>
      </c>
      <c r="C716">
        <v>4</v>
      </c>
      <c r="D716" t="s">
        <v>77</v>
      </c>
      <c r="E716" s="1">
        <v>45763</v>
      </c>
      <c r="F716" s="1">
        <v>45778</v>
      </c>
      <c r="G716">
        <v>15</v>
      </c>
      <c r="H716">
        <v>13.5</v>
      </c>
      <c r="I716" t="s">
        <v>65</v>
      </c>
      <c r="J716" t="s">
        <v>50</v>
      </c>
      <c r="K716" t="s">
        <v>51</v>
      </c>
      <c r="L716">
        <v>2709</v>
      </c>
      <c r="M716" t="s">
        <v>52</v>
      </c>
      <c r="N716" t="s">
        <v>168</v>
      </c>
      <c r="O716" t="s">
        <v>91</v>
      </c>
      <c r="P716" t="s">
        <v>70</v>
      </c>
      <c r="Q716" t="s">
        <v>127</v>
      </c>
      <c r="R716" t="s">
        <v>481</v>
      </c>
      <c r="S716" t="s">
        <v>186</v>
      </c>
      <c r="T716" t="s">
        <v>59</v>
      </c>
      <c r="U716" t="s">
        <v>110</v>
      </c>
      <c r="V716">
        <v>119356</v>
      </c>
      <c r="W716">
        <v>80295</v>
      </c>
      <c r="X716">
        <v>10.1</v>
      </c>
      <c r="Y716">
        <v>15.9</v>
      </c>
      <c r="Z716">
        <v>105633.49</v>
      </c>
      <c r="AB716">
        <v>21.11</v>
      </c>
      <c r="AC716">
        <v>2229922.9700000002</v>
      </c>
      <c r="AD716">
        <v>7092232.5199999996</v>
      </c>
      <c r="AE716">
        <v>279.18</v>
      </c>
      <c r="AF716">
        <v>1980009474.9300001</v>
      </c>
      <c r="AG716">
        <v>233302.48</v>
      </c>
      <c r="AH716">
        <v>0.9</v>
      </c>
      <c r="AI716">
        <v>28697.78</v>
      </c>
      <c r="AJ716">
        <v>12.04</v>
      </c>
      <c r="AK716">
        <v>0</v>
      </c>
      <c r="AL716">
        <v>0.17</v>
      </c>
      <c r="AM716">
        <v>12056.8</v>
      </c>
      <c r="AN716">
        <v>717.7</v>
      </c>
      <c r="AO716">
        <v>523.99</v>
      </c>
      <c r="AP716">
        <v>376067.62</v>
      </c>
      <c r="AQ716">
        <v>2880047.65</v>
      </c>
      <c r="AR716" t="s">
        <v>61</v>
      </c>
      <c r="AS716" t="s">
        <v>61</v>
      </c>
      <c r="AT716" t="s">
        <v>62</v>
      </c>
      <c r="AU716" t="s">
        <v>63</v>
      </c>
    </row>
    <row r="717" spans="1:47" x14ac:dyDescent="0.25">
      <c r="A717" t="s">
        <v>1423</v>
      </c>
      <c r="B717">
        <v>2023</v>
      </c>
      <c r="C717">
        <v>2</v>
      </c>
      <c r="D717" t="s">
        <v>48</v>
      </c>
      <c r="E717" s="1">
        <v>44968</v>
      </c>
      <c r="F717" s="1">
        <v>44977</v>
      </c>
      <c r="G717">
        <v>9</v>
      </c>
      <c r="H717">
        <v>2.5</v>
      </c>
      <c r="I717" t="s">
        <v>49</v>
      </c>
      <c r="J717" t="s">
        <v>50</v>
      </c>
      <c r="K717" t="s">
        <v>120</v>
      </c>
      <c r="L717">
        <v>2710.1921000000002</v>
      </c>
      <c r="M717" t="s">
        <v>114</v>
      </c>
      <c r="N717" t="s">
        <v>168</v>
      </c>
      <c r="O717" t="s">
        <v>189</v>
      </c>
      <c r="P717" t="s">
        <v>121</v>
      </c>
      <c r="Q717" t="s">
        <v>82</v>
      </c>
      <c r="R717" t="s">
        <v>1424</v>
      </c>
      <c r="S717" t="s">
        <v>123</v>
      </c>
      <c r="T717" t="s">
        <v>162</v>
      </c>
      <c r="U717" t="s">
        <v>103</v>
      </c>
      <c r="V717">
        <v>66105</v>
      </c>
      <c r="W717">
        <v>44031</v>
      </c>
      <c r="X717">
        <v>9.6</v>
      </c>
      <c r="Y717">
        <v>13.7</v>
      </c>
      <c r="Z717">
        <v>52728.160000000003</v>
      </c>
      <c r="AB717">
        <v>20.9</v>
      </c>
      <c r="AC717">
        <v>1102018.54</v>
      </c>
      <c r="AD717">
        <v>20571891.620000001</v>
      </c>
      <c r="AE717">
        <v>283.52</v>
      </c>
      <c r="AF717">
        <v>5832542712.1000004</v>
      </c>
      <c r="AG717">
        <v>109698.61</v>
      </c>
      <c r="AH717">
        <v>1.2</v>
      </c>
      <c r="AI717">
        <v>10135.799999999999</v>
      </c>
      <c r="AJ717">
        <v>4.37</v>
      </c>
      <c r="AK717">
        <v>898991.66</v>
      </c>
      <c r="AL717">
        <v>0.317</v>
      </c>
      <c r="AM717">
        <v>65212.9</v>
      </c>
      <c r="AN717">
        <v>477.1</v>
      </c>
      <c r="AO717">
        <v>749.5</v>
      </c>
      <c r="AP717">
        <v>357586.45</v>
      </c>
      <c r="AQ717">
        <v>1644652.3</v>
      </c>
      <c r="AR717" t="s">
        <v>61</v>
      </c>
      <c r="AS717" t="s">
        <v>61</v>
      </c>
      <c r="AT717" t="s">
        <v>62</v>
      </c>
      <c r="AU717" t="s">
        <v>63</v>
      </c>
    </row>
    <row r="718" spans="1:47" x14ac:dyDescent="0.25">
      <c r="A718" t="s">
        <v>1425</v>
      </c>
      <c r="B718">
        <v>2026</v>
      </c>
      <c r="C718">
        <v>4</v>
      </c>
      <c r="D718" t="s">
        <v>77</v>
      </c>
      <c r="E718" s="1">
        <v>46123</v>
      </c>
      <c r="F718" s="1">
        <v>46134</v>
      </c>
      <c r="G718">
        <v>11</v>
      </c>
      <c r="H718">
        <v>1.4</v>
      </c>
      <c r="I718" t="s">
        <v>65</v>
      </c>
      <c r="J718" t="s">
        <v>50</v>
      </c>
      <c r="K718" t="s">
        <v>51</v>
      </c>
      <c r="L718">
        <v>2709</v>
      </c>
      <c r="M718" t="s">
        <v>90</v>
      </c>
      <c r="N718" t="s">
        <v>81</v>
      </c>
      <c r="O718" t="s">
        <v>200</v>
      </c>
      <c r="P718" t="s">
        <v>92</v>
      </c>
      <c r="Q718" t="s">
        <v>196</v>
      </c>
      <c r="R718" t="s">
        <v>1426</v>
      </c>
      <c r="S718" t="s">
        <v>58</v>
      </c>
      <c r="T718" t="s">
        <v>102</v>
      </c>
      <c r="U718" t="s">
        <v>75</v>
      </c>
      <c r="V718">
        <v>245611</v>
      </c>
      <c r="W718">
        <v>168887</v>
      </c>
      <c r="X718">
        <v>21</v>
      </c>
      <c r="Y718">
        <v>11.4</v>
      </c>
      <c r="Z718">
        <v>205779.02</v>
      </c>
      <c r="AB718">
        <v>16.07</v>
      </c>
      <c r="AC718">
        <v>3306868.85</v>
      </c>
      <c r="AD718">
        <v>19120986.539999999</v>
      </c>
      <c r="AE718">
        <v>286.99</v>
      </c>
      <c r="AF718">
        <v>5487531927.1099997</v>
      </c>
      <c r="AG718">
        <v>162965.69</v>
      </c>
      <c r="AH718">
        <v>1.4</v>
      </c>
      <c r="AI718">
        <v>24631.84</v>
      </c>
      <c r="AJ718">
        <v>8.42</v>
      </c>
      <c r="AK718">
        <v>0</v>
      </c>
      <c r="AL718">
        <v>9.2999999999999999E-2</v>
      </c>
      <c r="AM718">
        <v>17782.52</v>
      </c>
      <c r="AN718">
        <v>563.4</v>
      </c>
      <c r="AO718">
        <v>364.76</v>
      </c>
      <c r="AP718">
        <v>205505.78</v>
      </c>
      <c r="AQ718">
        <v>3717754.68</v>
      </c>
      <c r="AR718" t="s">
        <v>61</v>
      </c>
      <c r="AS718" t="s">
        <v>61</v>
      </c>
      <c r="AT718" t="s">
        <v>62</v>
      </c>
      <c r="AU718" t="s">
        <v>63</v>
      </c>
    </row>
    <row r="719" spans="1:47" x14ac:dyDescent="0.25">
      <c r="A719" t="s">
        <v>1427</v>
      </c>
      <c r="B719">
        <v>2023</v>
      </c>
      <c r="C719">
        <v>1</v>
      </c>
      <c r="D719" t="s">
        <v>48</v>
      </c>
      <c r="E719" s="1">
        <v>44957</v>
      </c>
      <c r="F719" s="1">
        <v>44984</v>
      </c>
      <c r="G719">
        <v>27</v>
      </c>
      <c r="H719">
        <v>20</v>
      </c>
      <c r="I719" t="s">
        <v>65</v>
      </c>
      <c r="J719" t="s">
        <v>78</v>
      </c>
      <c r="K719" t="s">
        <v>177</v>
      </c>
      <c r="L719">
        <v>1001.99</v>
      </c>
      <c r="M719" t="s">
        <v>98</v>
      </c>
      <c r="N719" t="s">
        <v>69</v>
      </c>
      <c r="O719" t="s">
        <v>91</v>
      </c>
      <c r="P719" t="s">
        <v>82</v>
      </c>
      <c r="Q719" t="s">
        <v>159</v>
      </c>
      <c r="R719" t="s">
        <v>944</v>
      </c>
      <c r="S719" t="s">
        <v>130</v>
      </c>
      <c r="T719" t="s">
        <v>162</v>
      </c>
      <c r="U719" t="s">
        <v>181</v>
      </c>
      <c r="V719">
        <v>62774</v>
      </c>
      <c r="W719">
        <v>37930</v>
      </c>
      <c r="X719">
        <v>13.1</v>
      </c>
      <c r="Y719">
        <v>14.4</v>
      </c>
      <c r="Z719">
        <v>56594.02</v>
      </c>
      <c r="AB719">
        <v>16.190000000000001</v>
      </c>
      <c r="AC719">
        <v>916257.18</v>
      </c>
      <c r="AD719">
        <v>20046733.760000002</v>
      </c>
      <c r="AE719">
        <v>285.33999999999997</v>
      </c>
      <c r="AF719">
        <v>5720135011.0799999</v>
      </c>
      <c r="AG719">
        <v>66293.33</v>
      </c>
      <c r="AH719">
        <v>1.5</v>
      </c>
      <c r="AI719">
        <v>18651.759999999998</v>
      </c>
      <c r="AJ719">
        <v>11.6</v>
      </c>
      <c r="AK719">
        <v>0</v>
      </c>
      <c r="AL719">
        <v>6.8000000000000005E-2</v>
      </c>
      <c r="AM719">
        <v>13631.78</v>
      </c>
      <c r="AN719">
        <v>760.2</v>
      </c>
      <c r="AO719">
        <v>611.4</v>
      </c>
      <c r="AP719">
        <v>464786.28</v>
      </c>
      <c r="AQ719">
        <v>1479620.33</v>
      </c>
      <c r="AR719" t="s">
        <v>61</v>
      </c>
      <c r="AS719" t="s">
        <v>61</v>
      </c>
      <c r="AT719" t="s">
        <v>293</v>
      </c>
      <c r="AU719" t="s">
        <v>63</v>
      </c>
    </row>
    <row r="720" spans="1:47" x14ac:dyDescent="0.25">
      <c r="A720" t="s">
        <v>1428</v>
      </c>
      <c r="B720">
        <v>2025</v>
      </c>
      <c r="C720">
        <v>4</v>
      </c>
      <c r="D720" t="s">
        <v>77</v>
      </c>
      <c r="E720" s="1">
        <v>45770</v>
      </c>
      <c r="F720" s="1">
        <v>45778</v>
      </c>
      <c r="G720">
        <v>8</v>
      </c>
      <c r="H720">
        <v>10.9</v>
      </c>
      <c r="I720" t="s">
        <v>65</v>
      </c>
      <c r="J720" t="s">
        <v>50</v>
      </c>
      <c r="K720" t="s">
        <v>51</v>
      </c>
      <c r="L720">
        <v>2709</v>
      </c>
      <c r="M720" t="s">
        <v>68</v>
      </c>
      <c r="N720" t="s">
        <v>81</v>
      </c>
      <c r="O720" t="s">
        <v>54</v>
      </c>
      <c r="P720" t="s">
        <v>128</v>
      </c>
      <c r="Q720" t="s">
        <v>196</v>
      </c>
      <c r="R720" t="s">
        <v>1429</v>
      </c>
      <c r="S720" t="s">
        <v>58</v>
      </c>
      <c r="T720" t="s">
        <v>148</v>
      </c>
      <c r="U720" t="s">
        <v>103</v>
      </c>
      <c r="V720">
        <v>244788</v>
      </c>
      <c r="W720">
        <v>141092</v>
      </c>
      <c r="X720">
        <v>3.2</v>
      </c>
      <c r="Y720">
        <v>10.9</v>
      </c>
      <c r="Z720">
        <v>191939.16</v>
      </c>
      <c r="AB720">
        <v>23.41</v>
      </c>
      <c r="AC720">
        <v>4493295.74</v>
      </c>
      <c r="AD720">
        <v>17007728.969999999</v>
      </c>
      <c r="AE720">
        <v>284.27999999999997</v>
      </c>
      <c r="AF720">
        <v>4834957191.5900002</v>
      </c>
      <c r="AG720">
        <v>76364.88</v>
      </c>
      <c r="AH720">
        <v>0</v>
      </c>
      <c r="AI720">
        <v>0</v>
      </c>
      <c r="AJ720">
        <v>2.67</v>
      </c>
      <c r="AK720">
        <v>0</v>
      </c>
      <c r="AL720">
        <v>0.154</v>
      </c>
      <c r="AM720">
        <v>26191.9</v>
      </c>
      <c r="AN720">
        <v>323.5</v>
      </c>
      <c r="AO720">
        <v>729.8</v>
      </c>
      <c r="AP720">
        <v>236090.3</v>
      </c>
      <c r="AQ720">
        <v>4831942.82</v>
      </c>
      <c r="AR720" t="s">
        <v>61</v>
      </c>
      <c r="AS720" t="s">
        <v>61</v>
      </c>
      <c r="AT720" t="s">
        <v>62</v>
      </c>
      <c r="AU720" t="s">
        <v>63</v>
      </c>
    </row>
    <row r="721" spans="1:47" x14ac:dyDescent="0.25">
      <c r="A721" t="s">
        <v>1430</v>
      </c>
      <c r="B721">
        <v>2026</v>
      </c>
      <c r="C721">
        <v>2</v>
      </c>
      <c r="D721" t="s">
        <v>48</v>
      </c>
      <c r="E721" s="1">
        <v>46059</v>
      </c>
      <c r="F721" s="1">
        <v>46079</v>
      </c>
      <c r="G721">
        <v>20</v>
      </c>
      <c r="H721">
        <v>2.5</v>
      </c>
      <c r="I721" t="s">
        <v>65</v>
      </c>
      <c r="J721" t="s">
        <v>66</v>
      </c>
      <c r="K721" t="s">
        <v>248</v>
      </c>
      <c r="L721">
        <v>9999</v>
      </c>
      <c r="M721" t="s">
        <v>90</v>
      </c>
      <c r="N721" t="s">
        <v>168</v>
      </c>
      <c r="O721" t="s">
        <v>91</v>
      </c>
      <c r="P721" t="s">
        <v>100</v>
      </c>
      <c r="Q721" t="s">
        <v>230</v>
      </c>
      <c r="R721" t="s">
        <v>1053</v>
      </c>
      <c r="S721" t="s">
        <v>156</v>
      </c>
      <c r="T721" t="s">
        <v>95</v>
      </c>
      <c r="U721" t="s">
        <v>96</v>
      </c>
      <c r="V721">
        <v>28730</v>
      </c>
      <c r="W721">
        <v>18115</v>
      </c>
      <c r="X721">
        <v>5.9</v>
      </c>
      <c r="Y721">
        <v>11.9</v>
      </c>
      <c r="Z721">
        <v>24934.68</v>
      </c>
      <c r="AA721">
        <v>1781</v>
      </c>
      <c r="AB721">
        <v>1876.01</v>
      </c>
      <c r="AC721">
        <v>3341173.81</v>
      </c>
      <c r="AD721">
        <v>82679658.680000007</v>
      </c>
      <c r="AE721">
        <v>285.56</v>
      </c>
      <c r="AF721">
        <v>23610003332.66</v>
      </c>
      <c r="AG721">
        <v>42603.59</v>
      </c>
      <c r="AH721">
        <v>0</v>
      </c>
      <c r="AI721">
        <v>0</v>
      </c>
      <c r="AJ721">
        <v>17.39</v>
      </c>
      <c r="AK721">
        <v>0</v>
      </c>
      <c r="AL721">
        <v>0.126</v>
      </c>
      <c r="AM721">
        <v>104176.37</v>
      </c>
      <c r="AN721">
        <v>396.9</v>
      </c>
      <c r="AO721">
        <v>695.86</v>
      </c>
      <c r="AP721">
        <v>276186.83</v>
      </c>
      <c r="AQ721">
        <v>3764140.6</v>
      </c>
      <c r="AR721" t="s">
        <v>61</v>
      </c>
      <c r="AS721" t="s">
        <v>61</v>
      </c>
      <c r="AT721" t="s">
        <v>62</v>
      </c>
      <c r="AU721" t="s">
        <v>117</v>
      </c>
    </row>
    <row r="722" spans="1:47" x14ac:dyDescent="0.25">
      <c r="A722" t="s">
        <v>1431</v>
      </c>
      <c r="B722">
        <v>2020</v>
      </c>
      <c r="C722">
        <v>9</v>
      </c>
      <c r="D722" t="s">
        <v>89</v>
      </c>
      <c r="E722" s="1">
        <v>44082</v>
      </c>
      <c r="F722" s="1">
        <v>44089</v>
      </c>
      <c r="G722">
        <v>7</v>
      </c>
      <c r="H722">
        <v>10.5</v>
      </c>
      <c r="I722" t="s">
        <v>65</v>
      </c>
      <c r="J722" t="s">
        <v>50</v>
      </c>
      <c r="K722" t="s">
        <v>223</v>
      </c>
      <c r="L722">
        <v>2710.1109999999999</v>
      </c>
      <c r="M722" t="s">
        <v>52</v>
      </c>
      <c r="N722" t="s">
        <v>69</v>
      </c>
      <c r="O722" t="s">
        <v>107</v>
      </c>
      <c r="P722" t="s">
        <v>100</v>
      </c>
      <c r="Q722" t="s">
        <v>127</v>
      </c>
      <c r="R722" t="s">
        <v>625</v>
      </c>
      <c r="S722" t="s">
        <v>186</v>
      </c>
      <c r="T722" t="s">
        <v>162</v>
      </c>
      <c r="U722" t="s">
        <v>110</v>
      </c>
      <c r="V722">
        <v>109995</v>
      </c>
      <c r="W722">
        <v>67245</v>
      </c>
      <c r="X722">
        <v>6</v>
      </c>
      <c r="Y722">
        <v>13.7</v>
      </c>
      <c r="Z722">
        <v>89606.66</v>
      </c>
      <c r="AB722">
        <v>30.88</v>
      </c>
      <c r="AC722">
        <v>2767053.66</v>
      </c>
      <c r="AD722">
        <v>72804515.180000007</v>
      </c>
      <c r="AE722">
        <v>162.1</v>
      </c>
      <c r="AF722">
        <v>11801611910.68</v>
      </c>
      <c r="AG722">
        <v>60244.53</v>
      </c>
      <c r="AH722">
        <v>0</v>
      </c>
      <c r="AI722">
        <v>0</v>
      </c>
      <c r="AJ722">
        <v>11.23</v>
      </c>
      <c r="AK722">
        <v>0</v>
      </c>
      <c r="AL722">
        <v>0.26300000000000001</v>
      </c>
      <c r="AM722">
        <v>191475.87</v>
      </c>
      <c r="AN722">
        <v>285.39999999999998</v>
      </c>
      <c r="AO722">
        <v>635.62</v>
      </c>
      <c r="AP722">
        <v>181405.95</v>
      </c>
      <c r="AQ722">
        <v>3200180.01</v>
      </c>
      <c r="AR722" t="s">
        <v>61</v>
      </c>
      <c r="AS722" t="s">
        <v>61</v>
      </c>
      <c r="AT722" t="s">
        <v>62</v>
      </c>
      <c r="AU722" t="s">
        <v>63</v>
      </c>
    </row>
    <row r="723" spans="1:47" x14ac:dyDescent="0.25">
      <c r="A723" t="s">
        <v>1432</v>
      </c>
      <c r="B723">
        <v>2023</v>
      </c>
      <c r="C723">
        <v>12</v>
      </c>
      <c r="D723" t="s">
        <v>119</v>
      </c>
      <c r="E723" s="1">
        <v>45267</v>
      </c>
      <c r="F723" s="1">
        <v>45275</v>
      </c>
      <c r="G723">
        <v>8</v>
      </c>
      <c r="H723">
        <v>5.9</v>
      </c>
      <c r="I723" t="s">
        <v>65</v>
      </c>
      <c r="J723" t="s">
        <v>50</v>
      </c>
      <c r="K723" t="s">
        <v>51</v>
      </c>
      <c r="L723">
        <v>2709</v>
      </c>
      <c r="M723" t="s">
        <v>52</v>
      </c>
      <c r="N723" t="s">
        <v>81</v>
      </c>
      <c r="O723" t="s">
        <v>107</v>
      </c>
      <c r="P723" t="s">
        <v>184</v>
      </c>
      <c r="Q723" t="s">
        <v>204</v>
      </c>
      <c r="R723" t="s">
        <v>1433</v>
      </c>
      <c r="S723" t="s">
        <v>58</v>
      </c>
      <c r="T723" t="s">
        <v>86</v>
      </c>
      <c r="U723" t="s">
        <v>166</v>
      </c>
      <c r="V723">
        <v>211567</v>
      </c>
      <c r="W723">
        <v>118172</v>
      </c>
      <c r="X723">
        <v>1.1000000000000001</v>
      </c>
      <c r="Y723">
        <v>15.1</v>
      </c>
      <c r="Z723">
        <v>193891.91</v>
      </c>
      <c r="AB723">
        <v>16.7</v>
      </c>
      <c r="AC723">
        <v>3237994.9</v>
      </c>
      <c r="AD723">
        <v>13940828.33</v>
      </c>
      <c r="AE723">
        <v>283.07</v>
      </c>
      <c r="AF723">
        <v>3946230275.3699999</v>
      </c>
      <c r="AG723">
        <v>246460.4</v>
      </c>
      <c r="AH723">
        <v>1.1000000000000001</v>
      </c>
      <c r="AI723">
        <v>32977.339999999997</v>
      </c>
      <c r="AJ723">
        <v>2.86</v>
      </c>
      <c r="AK723">
        <v>0</v>
      </c>
      <c r="AL723">
        <v>0.21</v>
      </c>
      <c r="AM723">
        <v>29275.74</v>
      </c>
      <c r="AN723">
        <v>355.8</v>
      </c>
      <c r="AO723">
        <v>436.24</v>
      </c>
      <c r="AP723">
        <v>155214.19</v>
      </c>
      <c r="AQ723">
        <v>3701922.57</v>
      </c>
      <c r="AR723" t="s">
        <v>61</v>
      </c>
      <c r="AS723" t="s">
        <v>61</v>
      </c>
      <c r="AT723" t="s">
        <v>62</v>
      </c>
      <c r="AU723" t="s">
        <v>63</v>
      </c>
    </row>
    <row r="724" spans="1:47" x14ac:dyDescent="0.25">
      <c r="A724" t="s">
        <v>1434</v>
      </c>
      <c r="B724">
        <v>2020</v>
      </c>
      <c r="C724">
        <v>2</v>
      </c>
      <c r="D724" t="s">
        <v>48</v>
      </c>
      <c r="E724" s="1">
        <v>43873</v>
      </c>
      <c r="F724" s="1">
        <v>43886</v>
      </c>
      <c r="G724">
        <v>13</v>
      </c>
      <c r="H724">
        <v>13.7</v>
      </c>
      <c r="I724" t="s">
        <v>49</v>
      </c>
      <c r="J724" t="s">
        <v>78</v>
      </c>
      <c r="K724" t="s">
        <v>315</v>
      </c>
      <c r="L724">
        <v>1511.9</v>
      </c>
      <c r="M724" t="s">
        <v>80</v>
      </c>
      <c r="N724" t="s">
        <v>106</v>
      </c>
      <c r="O724" t="s">
        <v>200</v>
      </c>
      <c r="P724" t="s">
        <v>196</v>
      </c>
      <c r="Q724" t="s">
        <v>82</v>
      </c>
      <c r="R724" t="s">
        <v>1435</v>
      </c>
      <c r="S724" t="s">
        <v>85</v>
      </c>
      <c r="T724" t="s">
        <v>187</v>
      </c>
      <c r="U724" t="s">
        <v>87</v>
      </c>
      <c r="V724">
        <v>49059</v>
      </c>
      <c r="W724">
        <v>31218</v>
      </c>
      <c r="X724">
        <v>7</v>
      </c>
      <c r="Y724">
        <v>10.1</v>
      </c>
      <c r="Z724">
        <v>41180.379999999997</v>
      </c>
      <c r="AB724">
        <v>28.76</v>
      </c>
      <c r="AC724">
        <v>1184347.73</v>
      </c>
      <c r="AD724">
        <v>51399703.100000001</v>
      </c>
      <c r="AE724">
        <v>166.39</v>
      </c>
      <c r="AF724">
        <v>8552396598.8100004</v>
      </c>
      <c r="AG724">
        <v>228783.8</v>
      </c>
      <c r="AH724">
        <v>3.4</v>
      </c>
      <c r="AI724">
        <v>37463.269999999997</v>
      </c>
      <c r="AJ724">
        <v>6.42</v>
      </c>
      <c r="AK724">
        <v>3299860.94</v>
      </c>
      <c r="AL724">
        <v>6.6000000000000003E-2</v>
      </c>
      <c r="AM724">
        <v>33923.800000000003</v>
      </c>
      <c r="AN724">
        <v>206.5</v>
      </c>
      <c r="AO724">
        <v>353.34</v>
      </c>
      <c r="AP724">
        <v>72964.710000000006</v>
      </c>
      <c r="AQ724">
        <v>1557483.31</v>
      </c>
      <c r="AR724" t="s">
        <v>61</v>
      </c>
      <c r="AS724" t="s">
        <v>61</v>
      </c>
      <c r="AT724" t="s">
        <v>62</v>
      </c>
      <c r="AU724" t="s">
        <v>63</v>
      </c>
    </row>
    <row r="725" spans="1:47" x14ac:dyDescent="0.25">
      <c r="A725" t="s">
        <v>1436</v>
      </c>
      <c r="B725">
        <v>2023</v>
      </c>
      <c r="C725">
        <v>2</v>
      </c>
      <c r="D725" t="s">
        <v>48</v>
      </c>
      <c r="E725" s="1">
        <v>44973</v>
      </c>
      <c r="F725" s="1">
        <v>44982</v>
      </c>
      <c r="G725">
        <v>9</v>
      </c>
      <c r="H725">
        <v>6.9</v>
      </c>
      <c r="I725" t="s">
        <v>65</v>
      </c>
      <c r="J725" t="s">
        <v>50</v>
      </c>
      <c r="K725" t="s">
        <v>183</v>
      </c>
      <c r="L725">
        <v>2710.19</v>
      </c>
      <c r="M725" t="s">
        <v>68</v>
      </c>
      <c r="N725" t="s">
        <v>81</v>
      </c>
      <c r="O725" t="s">
        <v>189</v>
      </c>
      <c r="P725" t="s">
        <v>184</v>
      </c>
      <c r="Q725" t="s">
        <v>121</v>
      </c>
      <c r="R725" t="s">
        <v>1437</v>
      </c>
      <c r="S725" t="s">
        <v>186</v>
      </c>
      <c r="T725" t="s">
        <v>162</v>
      </c>
      <c r="U725" t="s">
        <v>103</v>
      </c>
      <c r="V725">
        <v>79038</v>
      </c>
      <c r="W725">
        <v>54189</v>
      </c>
      <c r="X725">
        <v>21.6</v>
      </c>
      <c r="Y725">
        <v>14.4</v>
      </c>
      <c r="Z725">
        <v>66621.3</v>
      </c>
      <c r="AB725">
        <v>14.47</v>
      </c>
      <c r="AC725">
        <v>964010.21</v>
      </c>
      <c r="AD725">
        <v>33250690.829999998</v>
      </c>
      <c r="AE725">
        <v>289.87</v>
      </c>
      <c r="AF725">
        <v>9638377750.8899994</v>
      </c>
      <c r="AG725">
        <v>86911.43</v>
      </c>
      <c r="AH725">
        <v>0.6</v>
      </c>
      <c r="AI725">
        <v>6864.22</v>
      </c>
      <c r="AJ725">
        <v>14.04</v>
      </c>
      <c r="AK725">
        <v>0</v>
      </c>
      <c r="AL725">
        <v>0.26400000000000001</v>
      </c>
      <c r="AM725">
        <v>87781.82</v>
      </c>
      <c r="AN725">
        <v>375</v>
      </c>
      <c r="AO725">
        <v>698.32</v>
      </c>
      <c r="AP725">
        <v>261870</v>
      </c>
      <c r="AQ725">
        <v>1407437.68</v>
      </c>
      <c r="AR725" t="s">
        <v>61</v>
      </c>
      <c r="AS725" t="s">
        <v>61</v>
      </c>
      <c r="AT725" t="s">
        <v>293</v>
      </c>
      <c r="AU725" t="s">
        <v>63</v>
      </c>
    </row>
    <row r="726" spans="1:47" x14ac:dyDescent="0.25">
      <c r="A726" t="s">
        <v>1438</v>
      </c>
      <c r="B726">
        <v>2025</v>
      </c>
      <c r="C726">
        <v>11</v>
      </c>
      <c r="D726" t="s">
        <v>119</v>
      </c>
      <c r="E726" s="1">
        <v>45973</v>
      </c>
      <c r="F726" s="1">
        <v>45994</v>
      </c>
      <c r="G726">
        <v>21</v>
      </c>
      <c r="H726">
        <v>8.9</v>
      </c>
      <c r="I726" t="s">
        <v>65</v>
      </c>
      <c r="J726" t="s">
        <v>78</v>
      </c>
      <c r="K726" t="s">
        <v>79</v>
      </c>
      <c r="L726">
        <v>1005.9</v>
      </c>
      <c r="M726" t="s">
        <v>68</v>
      </c>
      <c r="N726" t="s">
        <v>168</v>
      </c>
      <c r="O726" t="s">
        <v>107</v>
      </c>
      <c r="P726" t="s">
        <v>56</v>
      </c>
      <c r="Q726" t="s">
        <v>150</v>
      </c>
      <c r="R726" t="s">
        <v>1439</v>
      </c>
      <c r="S726" t="s">
        <v>85</v>
      </c>
      <c r="T726" t="s">
        <v>148</v>
      </c>
      <c r="U726" t="s">
        <v>87</v>
      </c>
      <c r="V726">
        <v>60139</v>
      </c>
      <c r="W726">
        <v>34671</v>
      </c>
      <c r="X726">
        <v>12.4</v>
      </c>
      <c r="Y726">
        <v>12.2</v>
      </c>
      <c r="Z726">
        <v>54362.95</v>
      </c>
      <c r="AB726">
        <v>31.1</v>
      </c>
      <c r="AC726">
        <v>1690687.74</v>
      </c>
      <c r="AD726">
        <v>37340279.469999999</v>
      </c>
      <c r="AE726">
        <v>281.42</v>
      </c>
      <c r="AF726">
        <v>10508301448.450001</v>
      </c>
      <c r="AG726">
        <v>207279.82</v>
      </c>
      <c r="AH726">
        <v>0.3</v>
      </c>
      <c r="AI726">
        <v>9463.44</v>
      </c>
      <c r="AJ726">
        <v>4.43</v>
      </c>
      <c r="AK726">
        <v>0</v>
      </c>
      <c r="AL726">
        <v>0.159</v>
      </c>
      <c r="AM726">
        <v>59371.040000000001</v>
      </c>
      <c r="AN726">
        <v>1149.3</v>
      </c>
      <c r="AO726">
        <v>747.93</v>
      </c>
      <c r="AP726">
        <v>859595.95</v>
      </c>
      <c r="AQ726">
        <v>2826397.99</v>
      </c>
      <c r="AR726" t="s">
        <v>61</v>
      </c>
      <c r="AS726" t="s">
        <v>61</v>
      </c>
      <c r="AT726" t="s">
        <v>116</v>
      </c>
      <c r="AU726" t="s">
        <v>63</v>
      </c>
    </row>
    <row r="727" spans="1:47" x14ac:dyDescent="0.25">
      <c r="A727" t="s">
        <v>1440</v>
      </c>
      <c r="B727">
        <v>2022</v>
      </c>
      <c r="C727">
        <v>5</v>
      </c>
      <c r="D727" t="s">
        <v>77</v>
      </c>
      <c r="E727" s="1">
        <v>44694</v>
      </c>
      <c r="F727" s="1">
        <v>44709</v>
      </c>
      <c r="G727">
        <v>15</v>
      </c>
      <c r="H727">
        <v>5.8</v>
      </c>
      <c r="I727" t="s">
        <v>49</v>
      </c>
      <c r="J727" t="s">
        <v>78</v>
      </c>
      <c r="K727" t="s">
        <v>79</v>
      </c>
      <c r="L727">
        <v>1005.9</v>
      </c>
      <c r="M727" t="s">
        <v>80</v>
      </c>
      <c r="N727" t="s">
        <v>168</v>
      </c>
      <c r="O727" t="s">
        <v>91</v>
      </c>
      <c r="P727" t="s">
        <v>201</v>
      </c>
      <c r="Q727" t="s">
        <v>82</v>
      </c>
      <c r="R727" t="s">
        <v>1441</v>
      </c>
      <c r="S727" t="s">
        <v>85</v>
      </c>
      <c r="T727" t="s">
        <v>86</v>
      </c>
      <c r="U727" t="s">
        <v>213</v>
      </c>
      <c r="V727">
        <v>42687</v>
      </c>
      <c r="W727">
        <v>24858</v>
      </c>
      <c r="X727">
        <v>5.7</v>
      </c>
      <c r="Y727">
        <v>11.3</v>
      </c>
      <c r="Z727">
        <v>33214.019999999997</v>
      </c>
      <c r="AB727">
        <v>35.96</v>
      </c>
      <c r="AC727">
        <v>1194376.1599999999</v>
      </c>
      <c r="AD727">
        <v>11510982.91</v>
      </c>
      <c r="AE727">
        <v>210.3</v>
      </c>
      <c r="AF727">
        <v>2420759705.9699998</v>
      </c>
      <c r="AG727">
        <v>39753.47</v>
      </c>
      <c r="AH727">
        <v>0</v>
      </c>
      <c r="AI727">
        <v>0</v>
      </c>
      <c r="AJ727">
        <v>12.89</v>
      </c>
      <c r="AK727">
        <v>1483765.7</v>
      </c>
      <c r="AL727">
        <v>0.221</v>
      </c>
      <c r="AM727">
        <v>25439.27</v>
      </c>
      <c r="AN727">
        <v>679</v>
      </c>
      <c r="AO727">
        <v>473.82</v>
      </c>
      <c r="AP727">
        <v>321723.78000000003</v>
      </c>
      <c r="AQ727">
        <v>1581292.68</v>
      </c>
      <c r="AR727" t="s">
        <v>61</v>
      </c>
      <c r="AS727" t="s">
        <v>61</v>
      </c>
      <c r="AT727" t="s">
        <v>62</v>
      </c>
      <c r="AU727" t="s">
        <v>63</v>
      </c>
    </row>
    <row r="728" spans="1:47" x14ac:dyDescent="0.25">
      <c r="A728" t="s">
        <v>1442</v>
      </c>
      <c r="B728">
        <v>2021</v>
      </c>
      <c r="C728">
        <v>3</v>
      </c>
      <c r="D728" t="s">
        <v>48</v>
      </c>
      <c r="E728" s="1">
        <v>44259</v>
      </c>
      <c r="F728" s="1">
        <v>44286</v>
      </c>
      <c r="G728">
        <v>27</v>
      </c>
      <c r="H728">
        <v>17</v>
      </c>
      <c r="I728" t="s">
        <v>65</v>
      </c>
      <c r="J728" t="s">
        <v>239</v>
      </c>
      <c r="K728" t="s">
        <v>265</v>
      </c>
      <c r="L728">
        <v>3102.1</v>
      </c>
      <c r="M728" t="s">
        <v>80</v>
      </c>
      <c r="N728" t="s">
        <v>106</v>
      </c>
      <c r="O728" t="s">
        <v>189</v>
      </c>
      <c r="P728" t="s">
        <v>184</v>
      </c>
      <c r="Q728" t="s">
        <v>71</v>
      </c>
      <c r="R728" t="s">
        <v>1443</v>
      </c>
      <c r="S728" t="s">
        <v>161</v>
      </c>
      <c r="T728" t="s">
        <v>131</v>
      </c>
      <c r="U728" t="s">
        <v>60</v>
      </c>
      <c r="V728">
        <v>36492</v>
      </c>
      <c r="W728">
        <v>23384</v>
      </c>
      <c r="X728">
        <v>2</v>
      </c>
      <c r="Y728">
        <v>13.2</v>
      </c>
      <c r="Z728">
        <v>33442.629999999997</v>
      </c>
      <c r="AB728">
        <v>33.67</v>
      </c>
      <c r="AC728">
        <v>1126013.3500000001</v>
      </c>
      <c r="AD728">
        <v>14927452.33</v>
      </c>
      <c r="AE728">
        <v>172.9</v>
      </c>
      <c r="AF728">
        <v>2580956507.8600001</v>
      </c>
      <c r="AG728">
        <v>207209.94</v>
      </c>
      <c r="AH728">
        <v>0</v>
      </c>
      <c r="AI728">
        <v>0</v>
      </c>
      <c r="AJ728">
        <v>19.29</v>
      </c>
      <c r="AK728">
        <v>0</v>
      </c>
      <c r="AL728">
        <v>0.32600000000000001</v>
      </c>
      <c r="AM728">
        <v>48663.49</v>
      </c>
      <c r="AN728">
        <v>513.1</v>
      </c>
      <c r="AO728">
        <v>585.48</v>
      </c>
      <c r="AP728">
        <v>300409.78999999998</v>
      </c>
      <c r="AQ728">
        <v>1682296.57</v>
      </c>
      <c r="AR728" t="s">
        <v>61</v>
      </c>
      <c r="AS728" t="s">
        <v>61</v>
      </c>
      <c r="AT728" t="s">
        <v>62</v>
      </c>
      <c r="AU728" t="s">
        <v>63</v>
      </c>
    </row>
    <row r="729" spans="1:47" x14ac:dyDescent="0.25">
      <c r="A729" t="s">
        <v>1444</v>
      </c>
      <c r="B729">
        <v>2025</v>
      </c>
      <c r="C729">
        <v>2</v>
      </c>
      <c r="D729" t="s">
        <v>48</v>
      </c>
      <c r="E729" s="1">
        <v>45700</v>
      </c>
      <c r="F729" s="1">
        <v>45725</v>
      </c>
      <c r="G729">
        <v>25</v>
      </c>
      <c r="H729">
        <v>19.100000000000001</v>
      </c>
      <c r="I729" t="s">
        <v>49</v>
      </c>
      <c r="J729" t="s">
        <v>66</v>
      </c>
      <c r="K729" t="s">
        <v>67</v>
      </c>
      <c r="L729">
        <v>8479.8989999999994</v>
      </c>
      <c r="M729" t="s">
        <v>90</v>
      </c>
      <c r="N729" t="s">
        <v>69</v>
      </c>
      <c r="O729" t="s">
        <v>200</v>
      </c>
      <c r="P729" t="s">
        <v>164</v>
      </c>
      <c r="Q729" t="s">
        <v>92</v>
      </c>
      <c r="R729" t="s">
        <v>1445</v>
      </c>
      <c r="S729" t="s">
        <v>73</v>
      </c>
      <c r="T729" t="s">
        <v>131</v>
      </c>
      <c r="U729" t="s">
        <v>228</v>
      </c>
      <c r="V729">
        <v>14757</v>
      </c>
      <c r="W729">
        <v>8302</v>
      </c>
      <c r="X729">
        <v>24.6</v>
      </c>
      <c r="Y729">
        <v>15.8</v>
      </c>
      <c r="Z729">
        <v>12119.14</v>
      </c>
      <c r="AB729">
        <v>15.08</v>
      </c>
      <c r="AC729">
        <v>182756.63</v>
      </c>
      <c r="AD729">
        <v>5518935.1600000001</v>
      </c>
      <c r="AE729">
        <v>275.12</v>
      </c>
      <c r="AF729">
        <v>1518369441.22</v>
      </c>
      <c r="AG729">
        <v>154508.35999999999</v>
      </c>
      <c r="AH729">
        <v>0</v>
      </c>
      <c r="AI729">
        <v>0</v>
      </c>
      <c r="AJ729">
        <v>20.350000000000001</v>
      </c>
      <c r="AK729">
        <v>1123103.31</v>
      </c>
      <c r="AL729">
        <v>0.14399999999999999</v>
      </c>
      <c r="AM729">
        <v>7947.27</v>
      </c>
      <c r="AN729">
        <v>662.9</v>
      </c>
      <c r="AO729">
        <v>705.72</v>
      </c>
      <c r="AP729">
        <v>467821.79</v>
      </c>
      <c r="AQ729">
        <v>813034.05</v>
      </c>
      <c r="AR729" t="s">
        <v>61</v>
      </c>
      <c r="AS729" t="s">
        <v>61</v>
      </c>
      <c r="AT729" t="s">
        <v>62</v>
      </c>
      <c r="AU729" t="s">
        <v>63</v>
      </c>
    </row>
    <row r="730" spans="1:47" x14ac:dyDescent="0.25">
      <c r="A730" t="s">
        <v>1446</v>
      </c>
      <c r="B730">
        <v>2024</v>
      </c>
      <c r="C730">
        <v>10</v>
      </c>
      <c r="D730" t="s">
        <v>119</v>
      </c>
      <c r="E730" s="1">
        <v>45575</v>
      </c>
      <c r="F730" s="1">
        <v>45588</v>
      </c>
      <c r="G730">
        <v>13</v>
      </c>
      <c r="H730">
        <v>19.8</v>
      </c>
      <c r="I730" t="s">
        <v>49</v>
      </c>
      <c r="J730" t="s">
        <v>50</v>
      </c>
      <c r="K730" t="s">
        <v>51</v>
      </c>
      <c r="L730">
        <v>2709</v>
      </c>
      <c r="M730" t="s">
        <v>90</v>
      </c>
      <c r="N730" t="s">
        <v>106</v>
      </c>
      <c r="O730" t="s">
        <v>91</v>
      </c>
      <c r="P730" t="s">
        <v>164</v>
      </c>
      <c r="Q730" t="s">
        <v>92</v>
      </c>
      <c r="R730" t="s">
        <v>694</v>
      </c>
      <c r="S730" t="s">
        <v>186</v>
      </c>
      <c r="T730" t="s">
        <v>148</v>
      </c>
      <c r="U730" t="s">
        <v>110</v>
      </c>
      <c r="V730">
        <v>144176</v>
      </c>
      <c r="W730">
        <v>102627</v>
      </c>
      <c r="X730">
        <v>1.4</v>
      </c>
      <c r="Y730">
        <v>10.5</v>
      </c>
      <c r="Z730">
        <v>112844.91</v>
      </c>
      <c r="AB730">
        <v>28.46</v>
      </c>
      <c r="AC730">
        <v>3211566.14</v>
      </c>
      <c r="AD730">
        <v>8821086.6099999994</v>
      </c>
      <c r="AE730">
        <v>274.2</v>
      </c>
      <c r="AF730">
        <v>2418741948.46</v>
      </c>
      <c r="AG730">
        <v>140013.35999999999</v>
      </c>
      <c r="AH730">
        <v>2.2999999999999998</v>
      </c>
      <c r="AI730">
        <v>65479.82</v>
      </c>
      <c r="AJ730">
        <v>19.73</v>
      </c>
      <c r="AK730">
        <v>1740400.39</v>
      </c>
      <c r="AL730">
        <v>8.8999999999999996E-2</v>
      </c>
      <c r="AM730">
        <v>7850.77</v>
      </c>
      <c r="AN730">
        <v>205.8</v>
      </c>
      <c r="AO730">
        <v>601.5</v>
      </c>
      <c r="AP730">
        <v>123788.7</v>
      </c>
      <c r="AQ730">
        <v>3548698.79</v>
      </c>
      <c r="AR730" t="s">
        <v>61</v>
      </c>
      <c r="AS730" t="s">
        <v>124</v>
      </c>
      <c r="AT730" t="s">
        <v>62</v>
      </c>
      <c r="AU730" t="s">
        <v>63</v>
      </c>
    </row>
    <row r="731" spans="1:47" x14ac:dyDescent="0.25">
      <c r="A731" t="s">
        <v>1447</v>
      </c>
      <c r="B731">
        <v>2020</v>
      </c>
      <c r="C731">
        <v>8</v>
      </c>
      <c r="D731" t="s">
        <v>89</v>
      </c>
      <c r="E731" s="1">
        <v>44051</v>
      </c>
      <c r="F731" s="1">
        <v>44058</v>
      </c>
      <c r="G731">
        <v>7</v>
      </c>
      <c r="H731">
        <v>13.7</v>
      </c>
      <c r="I731" t="s">
        <v>65</v>
      </c>
      <c r="J731" t="s">
        <v>50</v>
      </c>
      <c r="K731" t="s">
        <v>51</v>
      </c>
      <c r="L731">
        <v>2709</v>
      </c>
      <c r="M731" t="s">
        <v>98</v>
      </c>
      <c r="N731" t="s">
        <v>168</v>
      </c>
      <c r="O731" t="s">
        <v>54</v>
      </c>
      <c r="P731" t="s">
        <v>70</v>
      </c>
      <c r="Q731" t="s">
        <v>108</v>
      </c>
      <c r="R731" t="s">
        <v>473</v>
      </c>
      <c r="S731" t="s">
        <v>170</v>
      </c>
      <c r="T731" t="s">
        <v>74</v>
      </c>
      <c r="U731" t="s">
        <v>87</v>
      </c>
      <c r="V731">
        <v>125568</v>
      </c>
      <c r="W731">
        <v>79777</v>
      </c>
      <c r="X731">
        <v>20.3</v>
      </c>
      <c r="Y731">
        <v>11.3</v>
      </c>
      <c r="Z731">
        <v>97780.36</v>
      </c>
      <c r="AB731">
        <v>34.65</v>
      </c>
      <c r="AC731">
        <v>3388089.47</v>
      </c>
      <c r="AD731">
        <v>6834847.1600000001</v>
      </c>
      <c r="AE731">
        <v>161.32</v>
      </c>
      <c r="AF731">
        <v>1102597543.8499999</v>
      </c>
      <c r="AG731">
        <v>161739.85999999999</v>
      </c>
      <c r="AH731">
        <v>0</v>
      </c>
      <c r="AI731">
        <v>0</v>
      </c>
      <c r="AJ731">
        <v>21.41</v>
      </c>
      <c r="AK731">
        <v>0</v>
      </c>
      <c r="AL731">
        <v>0.19700000000000001</v>
      </c>
      <c r="AM731">
        <v>13464.65</v>
      </c>
      <c r="AN731">
        <v>152.5</v>
      </c>
      <c r="AO731">
        <v>350.06</v>
      </c>
      <c r="AP731">
        <v>53384.15</v>
      </c>
      <c r="AQ731">
        <v>3616678.13</v>
      </c>
      <c r="AR731" t="s">
        <v>61</v>
      </c>
      <c r="AS731" t="s">
        <v>61</v>
      </c>
      <c r="AT731" t="s">
        <v>62</v>
      </c>
      <c r="AU731" t="s">
        <v>63</v>
      </c>
    </row>
    <row r="732" spans="1:47" x14ac:dyDescent="0.25">
      <c r="A732" t="s">
        <v>1448</v>
      </c>
      <c r="B732">
        <v>2021</v>
      </c>
      <c r="C732">
        <v>1</v>
      </c>
      <c r="D732" t="s">
        <v>48</v>
      </c>
      <c r="E732" s="1">
        <v>44200</v>
      </c>
      <c r="F732" s="1">
        <v>44212</v>
      </c>
      <c r="G732">
        <v>12</v>
      </c>
      <c r="H732">
        <v>6.9</v>
      </c>
      <c r="I732" t="s">
        <v>49</v>
      </c>
      <c r="J732" t="s">
        <v>50</v>
      </c>
      <c r="K732" t="s">
        <v>51</v>
      </c>
      <c r="L732">
        <v>2709</v>
      </c>
      <c r="M732" t="s">
        <v>52</v>
      </c>
      <c r="N732" t="s">
        <v>69</v>
      </c>
      <c r="O732" t="s">
        <v>99</v>
      </c>
      <c r="P732" t="s">
        <v>108</v>
      </c>
      <c r="Q732" t="s">
        <v>184</v>
      </c>
      <c r="R732" t="s">
        <v>1449</v>
      </c>
      <c r="S732" t="s">
        <v>170</v>
      </c>
      <c r="T732" t="s">
        <v>148</v>
      </c>
      <c r="U732" t="s">
        <v>110</v>
      </c>
      <c r="V732">
        <v>111443</v>
      </c>
      <c r="W732">
        <v>68804</v>
      </c>
      <c r="X732">
        <v>13</v>
      </c>
      <c r="Y732">
        <v>14.2</v>
      </c>
      <c r="Z732">
        <v>103094.28</v>
      </c>
      <c r="AB732">
        <v>11</v>
      </c>
      <c r="AC732">
        <v>1134037.08</v>
      </c>
      <c r="AD732">
        <v>6411433.2699999996</v>
      </c>
      <c r="AE732">
        <v>167.98</v>
      </c>
      <c r="AF732">
        <v>1076992560.6900001</v>
      </c>
      <c r="AG732">
        <v>146689.26999999999</v>
      </c>
      <c r="AH732">
        <v>3</v>
      </c>
      <c r="AI732">
        <v>28506.73</v>
      </c>
      <c r="AJ732">
        <v>1.68</v>
      </c>
      <c r="AK732">
        <v>107712.08</v>
      </c>
      <c r="AL732">
        <v>0.31900000000000001</v>
      </c>
      <c r="AM732">
        <v>20452.47</v>
      </c>
      <c r="AN732">
        <v>238.4</v>
      </c>
      <c r="AO732">
        <v>376.02</v>
      </c>
      <c r="AP732">
        <v>89643.17</v>
      </c>
      <c r="AQ732">
        <v>1419328.72</v>
      </c>
      <c r="AR732" t="s">
        <v>61</v>
      </c>
      <c r="AS732" t="s">
        <v>61</v>
      </c>
      <c r="AT732" t="s">
        <v>62</v>
      </c>
      <c r="AU732" t="s">
        <v>63</v>
      </c>
    </row>
    <row r="733" spans="1:47" x14ac:dyDescent="0.25">
      <c r="A733" t="s">
        <v>1450</v>
      </c>
      <c r="B733">
        <v>2021</v>
      </c>
      <c r="C733">
        <v>1</v>
      </c>
      <c r="D733" t="s">
        <v>48</v>
      </c>
      <c r="E733" s="1">
        <v>44223</v>
      </c>
      <c r="F733" s="1">
        <v>44242</v>
      </c>
      <c r="G733">
        <v>19</v>
      </c>
      <c r="H733">
        <v>19.5</v>
      </c>
      <c r="I733" t="s">
        <v>49</v>
      </c>
      <c r="J733" t="s">
        <v>78</v>
      </c>
      <c r="K733" t="s">
        <v>158</v>
      </c>
      <c r="L733">
        <v>1006.3</v>
      </c>
      <c r="M733" t="s">
        <v>80</v>
      </c>
      <c r="N733" t="s">
        <v>81</v>
      </c>
      <c r="O733" t="s">
        <v>200</v>
      </c>
      <c r="P733" t="s">
        <v>108</v>
      </c>
      <c r="Q733" t="s">
        <v>184</v>
      </c>
      <c r="R733" t="s">
        <v>1382</v>
      </c>
      <c r="S733" t="s">
        <v>161</v>
      </c>
      <c r="T733" t="s">
        <v>95</v>
      </c>
      <c r="U733" t="s">
        <v>87</v>
      </c>
      <c r="V733">
        <v>40343</v>
      </c>
      <c r="W733">
        <v>22277</v>
      </c>
      <c r="X733">
        <v>11.3</v>
      </c>
      <c r="Y733">
        <v>15.5</v>
      </c>
      <c r="Z733">
        <v>34497.449999999997</v>
      </c>
      <c r="AB733">
        <v>34.479999999999997</v>
      </c>
      <c r="AC733">
        <v>1189472.08</v>
      </c>
      <c r="AD733">
        <v>23310271.940000001</v>
      </c>
      <c r="AE733">
        <v>172.02</v>
      </c>
      <c r="AF733">
        <v>4009832979.1199999</v>
      </c>
      <c r="AG733">
        <v>192737.97</v>
      </c>
      <c r="AH733">
        <v>0</v>
      </c>
      <c r="AI733">
        <v>0</v>
      </c>
      <c r="AJ733">
        <v>15.08</v>
      </c>
      <c r="AK733">
        <v>3515189.01</v>
      </c>
      <c r="AL733">
        <v>0.111</v>
      </c>
      <c r="AM733">
        <v>25874.400000000001</v>
      </c>
      <c r="AN733">
        <v>980.3</v>
      </c>
      <c r="AO733">
        <v>745.67</v>
      </c>
      <c r="AP733">
        <v>730980.3</v>
      </c>
      <c r="AQ733">
        <v>2139064.75</v>
      </c>
      <c r="AR733" t="s">
        <v>61</v>
      </c>
      <c r="AS733" t="s">
        <v>61</v>
      </c>
      <c r="AT733" t="s">
        <v>62</v>
      </c>
      <c r="AU733" t="s">
        <v>63</v>
      </c>
    </row>
    <row r="734" spans="1:47" x14ac:dyDescent="0.25">
      <c r="A734" t="s">
        <v>1451</v>
      </c>
      <c r="B734">
        <v>2021</v>
      </c>
      <c r="C734">
        <v>12</v>
      </c>
      <c r="D734" t="s">
        <v>119</v>
      </c>
      <c r="E734" s="1">
        <v>44560</v>
      </c>
      <c r="F734" s="1">
        <v>44579</v>
      </c>
      <c r="G734">
        <v>19</v>
      </c>
      <c r="H734">
        <v>1.4</v>
      </c>
      <c r="I734" t="s">
        <v>49</v>
      </c>
      <c r="J734" t="s">
        <v>66</v>
      </c>
      <c r="K734" t="s">
        <v>248</v>
      </c>
      <c r="L734">
        <v>9999</v>
      </c>
      <c r="M734" t="s">
        <v>52</v>
      </c>
      <c r="N734" t="s">
        <v>106</v>
      </c>
      <c r="O734" t="s">
        <v>54</v>
      </c>
      <c r="P734" t="s">
        <v>196</v>
      </c>
      <c r="Q734" t="s">
        <v>184</v>
      </c>
      <c r="R734" t="s">
        <v>1335</v>
      </c>
      <c r="S734" t="s">
        <v>156</v>
      </c>
      <c r="T734" t="s">
        <v>102</v>
      </c>
      <c r="U734" t="s">
        <v>259</v>
      </c>
      <c r="V734">
        <v>25268</v>
      </c>
      <c r="W734">
        <v>13918</v>
      </c>
      <c r="X734">
        <v>21.9</v>
      </c>
      <c r="Y734">
        <v>14.1</v>
      </c>
      <c r="Z734">
        <v>22481.13</v>
      </c>
      <c r="AA734">
        <v>1605</v>
      </c>
      <c r="AB734">
        <v>4490.6899999999996</v>
      </c>
      <c r="AC734">
        <v>7207557.4500000002</v>
      </c>
      <c r="AD734">
        <v>41088311.68</v>
      </c>
      <c r="AE734">
        <v>173.42</v>
      </c>
      <c r="AF734">
        <v>7125535011.5500002</v>
      </c>
      <c r="AG734">
        <v>208411.65</v>
      </c>
      <c r="AH734">
        <v>0</v>
      </c>
      <c r="AI734">
        <v>0</v>
      </c>
      <c r="AJ734">
        <v>11.65</v>
      </c>
      <c r="AK734">
        <v>4786788.3099999996</v>
      </c>
      <c r="AL734">
        <v>0.122</v>
      </c>
      <c r="AM734">
        <v>50127.74</v>
      </c>
      <c r="AN734">
        <v>714.8</v>
      </c>
      <c r="AO734">
        <v>380.99</v>
      </c>
      <c r="AP734">
        <v>272331.65000000002</v>
      </c>
      <c r="AQ734">
        <v>7738428.4900000002</v>
      </c>
      <c r="AR734" t="s">
        <v>61</v>
      </c>
      <c r="AS734" t="s">
        <v>61</v>
      </c>
      <c r="AT734" t="s">
        <v>62</v>
      </c>
      <c r="AU734" t="s">
        <v>63</v>
      </c>
    </row>
    <row r="735" spans="1:47" x14ac:dyDescent="0.25">
      <c r="A735" t="s">
        <v>1452</v>
      </c>
      <c r="B735">
        <v>2023</v>
      </c>
      <c r="C735">
        <v>10</v>
      </c>
      <c r="D735" t="s">
        <v>119</v>
      </c>
      <c r="E735" s="1">
        <v>45221</v>
      </c>
      <c r="F735" s="1">
        <v>45238</v>
      </c>
      <c r="G735">
        <v>17</v>
      </c>
      <c r="H735">
        <v>5.8</v>
      </c>
      <c r="I735" t="s">
        <v>65</v>
      </c>
      <c r="J735" t="s">
        <v>50</v>
      </c>
      <c r="K735" t="s">
        <v>139</v>
      </c>
      <c r="L735">
        <v>2710.1210999999998</v>
      </c>
      <c r="M735" t="s">
        <v>52</v>
      </c>
      <c r="N735" t="s">
        <v>106</v>
      </c>
      <c r="O735" t="s">
        <v>189</v>
      </c>
      <c r="P735" t="s">
        <v>56</v>
      </c>
      <c r="Q735" t="s">
        <v>121</v>
      </c>
      <c r="R735" t="s">
        <v>1453</v>
      </c>
      <c r="S735" t="s">
        <v>142</v>
      </c>
      <c r="T735" t="s">
        <v>162</v>
      </c>
      <c r="U735" t="s">
        <v>96</v>
      </c>
      <c r="V735">
        <v>31992</v>
      </c>
      <c r="W735">
        <v>18420</v>
      </c>
      <c r="X735">
        <v>3.2</v>
      </c>
      <c r="Y735">
        <v>15</v>
      </c>
      <c r="Z735">
        <v>27318.27</v>
      </c>
      <c r="AB735">
        <v>24.81</v>
      </c>
      <c r="AC735">
        <v>677766.28</v>
      </c>
      <c r="AD735">
        <v>12758724.82</v>
      </c>
      <c r="AE735">
        <v>287.92</v>
      </c>
      <c r="AF735">
        <v>3673492050.1700001</v>
      </c>
      <c r="AG735">
        <v>112776.51</v>
      </c>
      <c r="AH735">
        <v>0.2</v>
      </c>
      <c r="AI735">
        <v>2104.5300000000002</v>
      </c>
      <c r="AJ735">
        <v>21.49</v>
      </c>
      <c r="AK735">
        <v>0</v>
      </c>
      <c r="AL735">
        <v>0.32700000000000001</v>
      </c>
      <c r="AM735">
        <v>41721.03</v>
      </c>
      <c r="AN735">
        <v>482.2</v>
      </c>
      <c r="AO735">
        <v>458.98</v>
      </c>
      <c r="AP735">
        <v>221320.16</v>
      </c>
      <c r="AQ735">
        <v>1055688.51</v>
      </c>
      <c r="AR735" t="s">
        <v>61</v>
      </c>
      <c r="AS735" t="s">
        <v>124</v>
      </c>
      <c r="AT735" t="s">
        <v>62</v>
      </c>
      <c r="AU735" t="s">
        <v>63</v>
      </c>
    </row>
    <row r="736" spans="1:47" x14ac:dyDescent="0.25">
      <c r="A736" t="s">
        <v>1454</v>
      </c>
      <c r="B736">
        <v>2020</v>
      </c>
      <c r="C736">
        <v>12</v>
      </c>
      <c r="D736" t="s">
        <v>119</v>
      </c>
      <c r="E736" s="1">
        <v>44169</v>
      </c>
      <c r="F736" s="1">
        <v>44185</v>
      </c>
      <c r="G736">
        <v>16</v>
      </c>
      <c r="H736">
        <v>19.3</v>
      </c>
      <c r="I736" t="s">
        <v>65</v>
      </c>
      <c r="J736" t="s">
        <v>50</v>
      </c>
      <c r="K736" t="s">
        <v>51</v>
      </c>
      <c r="L736">
        <v>2709</v>
      </c>
      <c r="M736" t="s">
        <v>114</v>
      </c>
      <c r="N736" t="s">
        <v>69</v>
      </c>
      <c r="O736" t="s">
        <v>189</v>
      </c>
      <c r="P736" t="s">
        <v>226</v>
      </c>
      <c r="Q736" t="s">
        <v>159</v>
      </c>
      <c r="R736" t="s">
        <v>1455</v>
      </c>
      <c r="S736" t="s">
        <v>58</v>
      </c>
      <c r="T736" t="s">
        <v>95</v>
      </c>
      <c r="U736" t="s">
        <v>87</v>
      </c>
      <c r="V736">
        <v>283406</v>
      </c>
      <c r="W736">
        <v>184837</v>
      </c>
      <c r="X736">
        <v>23.9</v>
      </c>
      <c r="Y736">
        <v>11.9</v>
      </c>
      <c r="Z736">
        <v>232373.35</v>
      </c>
      <c r="AB736">
        <v>27.49</v>
      </c>
      <c r="AC736">
        <v>6387943.3899999997</v>
      </c>
      <c r="AD736">
        <v>23160651.789999999</v>
      </c>
      <c r="AE736">
        <v>159.32</v>
      </c>
      <c r="AF736">
        <v>3689955043.1799998</v>
      </c>
      <c r="AG736">
        <v>26583.62</v>
      </c>
      <c r="AH736">
        <v>1.8</v>
      </c>
      <c r="AI736">
        <v>55532.55</v>
      </c>
      <c r="AJ736">
        <v>24.2</v>
      </c>
      <c r="AK736">
        <v>0</v>
      </c>
      <c r="AL736">
        <v>0.30399999999999999</v>
      </c>
      <c r="AM736">
        <v>70408.38</v>
      </c>
      <c r="AN736">
        <v>365.6</v>
      </c>
      <c r="AO736">
        <v>569.25</v>
      </c>
      <c r="AP736">
        <v>208117.8</v>
      </c>
      <c r="AQ736">
        <v>6748585.7400000002</v>
      </c>
      <c r="AR736" t="s">
        <v>61</v>
      </c>
      <c r="AS736" t="s">
        <v>61</v>
      </c>
      <c r="AT736" t="s">
        <v>62</v>
      </c>
      <c r="AU736" t="s">
        <v>63</v>
      </c>
    </row>
    <row r="737" spans="1:47" x14ac:dyDescent="0.25">
      <c r="A737" t="s">
        <v>1456</v>
      </c>
      <c r="B737">
        <v>2021</v>
      </c>
      <c r="C737">
        <v>4</v>
      </c>
      <c r="D737" t="s">
        <v>77</v>
      </c>
      <c r="E737" s="1">
        <v>44305</v>
      </c>
      <c r="F737" s="1">
        <v>44324</v>
      </c>
      <c r="G737">
        <v>19</v>
      </c>
      <c r="H737">
        <v>4.2</v>
      </c>
      <c r="I737" t="s">
        <v>65</v>
      </c>
      <c r="J737" t="s">
        <v>50</v>
      </c>
      <c r="K737" t="s">
        <v>183</v>
      </c>
      <c r="L737">
        <v>2710.19</v>
      </c>
      <c r="M737" t="s">
        <v>98</v>
      </c>
      <c r="N737" t="s">
        <v>69</v>
      </c>
      <c r="O737" t="s">
        <v>99</v>
      </c>
      <c r="P737" t="s">
        <v>184</v>
      </c>
      <c r="Q737" t="s">
        <v>146</v>
      </c>
      <c r="R737" t="s">
        <v>190</v>
      </c>
      <c r="S737" t="s">
        <v>186</v>
      </c>
      <c r="T737" t="s">
        <v>59</v>
      </c>
      <c r="U737" t="s">
        <v>166</v>
      </c>
      <c r="V737">
        <v>98531</v>
      </c>
      <c r="W737">
        <v>66461</v>
      </c>
      <c r="X737">
        <v>10.3</v>
      </c>
      <c r="Y737">
        <v>15.5</v>
      </c>
      <c r="Z737">
        <v>87180.89</v>
      </c>
      <c r="AB737">
        <v>31.7</v>
      </c>
      <c r="AC737">
        <v>2763634.21</v>
      </c>
      <c r="AD737">
        <v>34003162.530000001</v>
      </c>
      <c r="AE737">
        <v>167.58</v>
      </c>
      <c r="AF737">
        <v>5698249976.7799997</v>
      </c>
      <c r="AG737">
        <v>191672.75</v>
      </c>
      <c r="AH737">
        <v>1.3</v>
      </c>
      <c r="AI737">
        <v>13734.03</v>
      </c>
      <c r="AJ737">
        <v>21.52</v>
      </c>
      <c r="AK737">
        <v>0</v>
      </c>
      <c r="AL737">
        <v>0.184</v>
      </c>
      <c r="AM737">
        <v>62565.82</v>
      </c>
      <c r="AN737">
        <v>640.6</v>
      </c>
      <c r="AO737">
        <v>460.02</v>
      </c>
      <c r="AP737">
        <v>294688.81</v>
      </c>
      <c r="AQ737">
        <v>3326295.62</v>
      </c>
      <c r="AR737" t="s">
        <v>124</v>
      </c>
      <c r="AS737" t="s">
        <v>124</v>
      </c>
      <c r="AT737" t="s">
        <v>62</v>
      </c>
      <c r="AU737" t="s">
        <v>63</v>
      </c>
    </row>
    <row r="738" spans="1:47" x14ac:dyDescent="0.25">
      <c r="A738" t="s">
        <v>1457</v>
      </c>
      <c r="B738">
        <v>2022</v>
      </c>
      <c r="C738">
        <v>11</v>
      </c>
      <c r="D738" t="s">
        <v>119</v>
      </c>
      <c r="E738" s="1">
        <v>44887</v>
      </c>
      <c r="F738" s="1">
        <v>44898</v>
      </c>
      <c r="G738">
        <v>11</v>
      </c>
      <c r="H738">
        <v>4.0999999999999996</v>
      </c>
      <c r="I738" t="s">
        <v>49</v>
      </c>
      <c r="J738" t="s">
        <v>50</v>
      </c>
      <c r="K738" t="s">
        <v>145</v>
      </c>
      <c r="L738">
        <v>2710.19</v>
      </c>
      <c r="M738" t="s">
        <v>98</v>
      </c>
      <c r="N738" t="s">
        <v>53</v>
      </c>
      <c r="O738" t="s">
        <v>99</v>
      </c>
      <c r="P738" t="s">
        <v>127</v>
      </c>
      <c r="Q738" t="s">
        <v>82</v>
      </c>
      <c r="R738" t="s">
        <v>1458</v>
      </c>
      <c r="S738" t="s">
        <v>123</v>
      </c>
      <c r="T738" t="s">
        <v>131</v>
      </c>
      <c r="U738" t="s">
        <v>132</v>
      </c>
      <c r="V738">
        <v>32811</v>
      </c>
      <c r="W738">
        <v>18705</v>
      </c>
      <c r="X738">
        <v>23.7</v>
      </c>
      <c r="Y738">
        <v>15.9</v>
      </c>
      <c r="Z738">
        <v>26382.3</v>
      </c>
      <c r="AB738">
        <v>15.15</v>
      </c>
      <c r="AC738">
        <v>399691.84</v>
      </c>
      <c r="AD738">
        <v>20550228.760000002</v>
      </c>
      <c r="AE738">
        <v>211.07</v>
      </c>
      <c r="AF738">
        <v>4337536784.3699999</v>
      </c>
      <c r="AG738">
        <v>107056.02</v>
      </c>
      <c r="AH738">
        <v>0</v>
      </c>
      <c r="AI738">
        <v>0</v>
      </c>
      <c r="AJ738">
        <v>24</v>
      </c>
      <c r="AK738">
        <v>4932054.9000000004</v>
      </c>
      <c r="AL738">
        <v>6.0999999999999999E-2</v>
      </c>
      <c r="AM738">
        <v>12535.64</v>
      </c>
      <c r="AN738">
        <v>167</v>
      </c>
      <c r="AO738">
        <v>699.47</v>
      </c>
      <c r="AP738">
        <v>116811.49</v>
      </c>
      <c r="AQ738">
        <v>636094.99</v>
      </c>
      <c r="AR738" t="s">
        <v>61</v>
      </c>
      <c r="AS738" t="s">
        <v>61</v>
      </c>
      <c r="AT738" t="s">
        <v>62</v>
      </c>
      <c r="AU738" t="s">
        <v>63</v>
      </c>
    </row>
    <row r="739" spans="1:47" x14ac:dyDescent="0.25">
      <c r="A739" t="s">
        <v>1459</v>
      </c>
      <c r="B739">
        <v>2023</v>
      </c>
      <c r="C739">
        <v>4</v>
      </c>
      <c r="D739" t="s">
        <v>77</v>
      </c>
      <c r="E739" s="1">
        <v>45044</v>
      </c>
      <c r="F739" s="1">
        <v>45051</v>
      </c>
      <c r="G739">
        <v>7</v>
      </c>
      <c r="H739">
        <v>9.6</v>
      </c>
      <c r="I739" t="s">
        <v>65</v>
      </c>
      <c r="J739" t="s">
        <v>78</v>
      </c>
      <c r="K739" t="s">
        <v>79</v>
      </c>
      <c r="L739">
        <v>1005.9</v>
      </c>
      <c r="M739" t="s">
        <v>90</v>
      </c>
      <c r="N739" t="s">
        <v>81</v>
      </c>
      <c r="O739" t="s">
        <v>91</v>
      </c>
      <c r="P739" t="s">
        <v>70</v>
      </c>
      <c r="Q739" t="s">
        <v>174</v>
      </c>
      <c r="R739" t="s">
        <v>1191</v>
      </c>
      <c r="S739" t="s">
        <v>85</v>
      </c>
      <c r="T739" t="s">
        <v>74</v>
      </c>
      <c r="U739" t="s">
        <v>132</v>
      </c>
      <c r="V739">
        <v>48002</v>
      </c>
      <c r="W739">
        <v>35309</v>
      </c>
      <c r="X739">
        <v>13.7</v>
      </c>
      <c r="Y739">
        <v>15.9</v>
      </c>
      <c r="Z739">
        <v>38605.11</v>
      </c>
      <c r="AB739">
        <v>42.97</v>
      </c>
      <c r="AC739">
        <v>1658861.58</v>
      </c>
      <c r="AD739">
        <v>22593640.629999999</v>
      </c>
      <c r="AE739">
        <v>286.54000000000002</v>
      </c>
      <c r="AF739">
        <v>6473981786.1199999</v>
      </c>
      <c r="AG739">
        <v>33807.65</v>
      </c>
      <c r="AH739">
        <v>1.4</v>
      </c>
      <c r="AI739">
        <v>20360.07</v>
      </c>
      <c r="AJ739">
        <v>21.75</v>
      </c>
      <c r="AK739">
        <v>0</v>
      </c>
      <c r="AL739">
        <v>0.185</v>
      </c>
      <c r="AM739">
        <v>41798.239999999998</v>
      </c>
      <c r="AN739">
        <v>373.8</v>
      </c>
      <c r="AO739">
        <v>481.65</v>
      </c>
      <c r="AP739">
        <v>180040.77</v>
      </c>
      <c r="AQ739">
        <v>1934868.31</v>
      </c>
      <c r="AR739" t="s">
        <v>61</v>
      </c>
      <c r="AS739" t="s">
        <v>61</v>
      </c>
      <c r="AT739" t="s">
        <v>62</v>
      </c>
      <c r="AU739" t="s">
        <v>63</v>
      </c>
    </row>
    <row r="740" spans="1:47" x14ac:dyDescent="0.25">
      <c r="A740" t="s">
        <v>1460</v>
      </c>
      <c r="B740">
        <v>2025</v>
      </c>
      <c r="C740">
        <v>12</v>
      </c>
      <c r="D740" t="s">
        <v>119</v>
      </c>
      <c r="E740" s="1">
        <v>46022</v>
      </c>
      <c r="F740" s="1">
        <v>46032</v>
      </c>
      <c r="G740">
        <v>10</v>
      </c>
      <c r="H740">
        <v>20.5</v>
      </c>
      <c r="I740" t="s">
        <v>49</v>
      </c>
      <c r="J740" t="s">
        <v>239</v>
      </c>
      <c r="K740" t="s">
        <v>240</v>
      </c>
      <c r="L740">
        <v>3105.2</v>
      </c>
      <c r="M740" t="s">
        <v>90</v>
      </c>
      <c r="N740" t="s">
        <v>53</v>
      </c>
      <c r="O740" t="s">
        <v>91</v>
      </c>
      <c r="P740" t="s">
        <v>108</v>
      </c>
      <c r="Q740" t="s">
        <v>56</v>
      </c>
      <c r="R740" t="s">
        <v>584</v>
      </c>
      <c r="S740" t="s">
        <v>161</v>
      </c>
      <c r="T740" t="s">
        <v>74</v>
      </c>
      <c r="U740" t="s">
        <v>96</v>
      </c>
      <c r="V740">
        <v>37628</v>
      </c>
      <c r="W740">
        <v>27129</v>
      </c>
      <c r="X740">
        <v>14.8</v>
      </c>
      <c r="Y740">
        <v>14.5</v>
      </c>
      <c r="Z740">
        <v>32718.47</v>
      </c>
      <c r="AB740">
        <v>39.97</v>
      </c>
      <c r="AC740">
        <v>1307757.25</v>
      </c>
      <c r="AD740">
        <v>11281655.640000001</v>
      </c>
      <c r="AE740">
        <v>281.24</v>
      </c>
      <c r="AF740">
        <v>3172852832.1900001</v>
      </c>
      <c r="AG740">
        <v>32080.34</v>
      </c>
      <c r="AH740">
        <v>0</v>
      </c>
      <c r="AI740">
        <v>0</v>
      </c>
      <c r="AJ740">
        <v>10.99</v>
      </c>
      <c r="AK740">
        <v>1239853.95</v>
      </c>
      <c r="AL740">
        <v>6.8000000000000005E-2</v>
      </c>
      <c r="AM740">
        <v>7671.53</v>
      </c>
      <c r="AN740">
        <v>376.1</v>
      </c>
      <c r="AO740">
        <v>529.16</v>
      </c>
      <c r="AP740">
        <v>199017.08</v>
      </c>
      <c r="AQ740">
        <v>1546526.2</v>
      </c>
      <c r="AR740" t="s">
        <v>61</v>
      </c>
      <c r="AS740" t="s">
        <v>61</v>
      </c>
      <c r="AT740" t="s">
        <v>293</v>
      </c>
      <c r="AU740" t="s">
        <v>63</v>
      </c>
    </row>
    <row r="741" spans="1:47" x14ac:dyDescent="0.25">
      <c r="A741" t="s">
        <v>1461</v>
      </c>
      <c r="B741">
        <v>2024</v>
      </c>
      <c r="C741">
        <v>3</v>
      </c>
      <c r="D741" t="s">
        <v>48</v>
      </c>
      <c r="E741" s="1">
        <v>45357</v>
      </c>
      <c r="F741" s="1">
        <v>45370</v>
      </c>
      <c r="G741">
        <v>13</v>
      </c>
      <c r="H741">
        <v>12.1</v>
      </c>
      <c r="I741" t="s">
        <v>49</v>
      </c>
      <c r="J741" t="s">
        <v>66</v>
      </c>
      <c r="K741" t="s">
        <v>248</v>
      </c>
      <c r="L741">
        <v>9999</v>
      </c>
      <c r="M741" t="s">
        <v>80</v>
      </c>
      <c r="N741" t="s">
        <v>168</v>
      </c>
      <c r="O741" t="s">
        <v>99</v>
      </c>
      <c r="P741" t="s">
        <v>108</v>
      </c>
      <c r="Q741" t="s">
        <v>226</v>
      </c>
      <c r="R741" t="s">
        <v>1462</v>
      </c>
      <c r="S741" t="s">
        <v>156</v>
      </c>
      <c r="T741" t="s">
        <v>86</v>
      </c>
      <c r="U741" t="s">
        <v>132</v>
      </c>
      <c r="V741">
        <v>13264</v>
      </c>
      <c r="W741">
        <v>9552</v>
      </c>
      <c r="X741">
        <v>6.7</v>
      </c>
      <c r="Y741">
        <v>12.1</v>
      </c>
      <c r="Z741">
        <v>11185.38</v>
      </c>
      <c r="AA741">
        <v>798</v>
      </c>
      <c r="AB741">
        <v>2410.0700000000002</v>
      </c>
      <c r="AC741">
        <v>1923235.86</v>
      </c>
      <c r="AD741">
        <v>24858947.780000001</v>
      </c>
      <c r="AE741">
        <v>280.57</v>
      </c>
      <c r="AF741">
        <v>6974674978.6300001</v>
      </c>
      <c r="AG741">
        <v>142815.01999999999</v>
      </c>
      <c r="AH741">
        <v>1.1000000000000001</v>
      </c>
      <c r="AI741">
        <v>34842.379999999997</v>
      </c>
      <c r="AJ741">
        <v>5.17</v>
      </c>
      <c r="AK741">
        <v>1285207.6000000001</v>
      </c>
      <c r="AL741">
        <v>0.23699999999999999</v>
      </c>
      <c r="AM741">
        <v>58915.71</v>
      </c>
      <c r="AN741">
        <v>634.1</v>
      </c>
      <c r="AO741">
        <v>531.32000000000005</v>
      </c>
      <c r="AP741">
        <v>336910.01</v>
      </c>
      <c r="AQ741">
        <v>2496718.98</v>
      </c>
      <c r="AR741" t="s">
        <v>61</v>
      </c>
      <c r="AS741" t="s">
        <v>61</v>
      </c>
      <c r="AT741" t="s">
        <v>62</v>
      </c>
      <c r="AU741" t="s">
        <v>63</v>
      </c>
    </row>
    <row r="742" spans="1:47" x14ac:dyDescent="0.25">
      <c r="A742" t="s">
        <v>1463</v>
      </c>
      <c r="B742">
        <v>2022</v>
      </c>
      <c r="C742">
        <v>2</v>
      </c>
      <c r="D742" t="s">
        <v>48</v>
      </c>
      <c r="E742" s="1">
        <v>44615</v>
      </c>
      <c r="F742" s="1">
        <v>44628</v>
      </c>
      <c r="G742">
        <v>13</v>
      </c>
      <c r="H742">
        <v>11.2</v>
      </c>
      <c r="I742" t="s">
        <v>65</v>
      </c>
      <c r="J742" t="s">
        <v>50</v>
      </c>
      <c r="K742" t="s">
        <v>51</v>
      </c>
      <c r="L742">
        <v>2709</v>
      </c>
      <c r="M742" t="s">
        <v>98</v>
      </c>
      <c r="N742" t="s">
        <v>69</v>
      </c>
      <c r="O742" t="s">
        <v>200</v>
      </c>
      <c r="P742" t="s">
        <v>70</v>
      </c>
      <c r="Q742" t="s">
        <v>230</v>
      </c>
      <c r="R742" t="s">
        <v>629</v>
      </c>
      <c r="S742" t="s">
        <v>58</v>
      </c>
      <c r="T742" t="s">
        <v>187</v>
      </c>
      <c r="U742" t="s">
        <v>96</v>
      </c>
      <c r="V742">
        <v>314020</v>
      </c>
      <c r="W742">
        <v>219784</v>
      </c>
      <c r="X742">
        <v>19.2</v>
      </c>
      <c r="Y742">
        <v>10.7</v>
      </c>
      <c r="Z742">
        <v>258966.2</v>
      </c>
      <c r="AB742">
        <v>10.58</v>
      </c>
      <c r="AC742">
        <v>2739862.4</v>
      </c>
      <c r="AD742">
        <v>18075840.760000002</v>
      </c>
      <c r="AE742">
        <v>219.83</v>
      </c>
      <c r="AF742">
        <v>3973612074.27</v>
      </c>
      <c r="AG742">
        <v>204988.17</v>
      </c>
      <c r="AH742">
        <v>0</v>
      </c>
      <c r="AI742">
        <v>0</v>
      </c>
      <c r="AJ742">
        <v>20.27</v>
      </c>
      <c r="AK742">
        <v>0</v>
      </c>
      <c r="AL742">
        <v>0.18099999999999999</v>
      </c>
      <c r="AM742">
        <v>32717.27</v>
      </c>
      <c r="AN742">
        <v>488.5</v>
      </c>
      <c r="AO742">
        <v>730.92</v>
      </c>
      <c r="AP742">
        <v>357054.42</v>
      </c>
      <c r="AQ742">
        <v>3334622.26</v>
      </c>
      <c r="AR742" t="s">
        <v>61</v>
      </c>
      <c r="AS742" t="s">
        <v>61</v>
      </c>
      <c r="AT742" t="s">
        <v>62</v>
      </c>
      <c r="AU742" t="s">
        <v>63</v>
      </c>
    </row>
    <row r="743" spans="1:47" x14ac:dyDescent="0.25">
      <c r="A743" t="s">
        <v>1464</v>
      </c>
      <c r="B743">
        <v>2024</v>
      </c>
      <c r="C743">
        <v>6</v>
      </c>
      <c r="D743" t="s">
        <v>77</v>
      </c>
      <c r="E743" s="1">
        <v>45463</v>
      </c>
      <c r="F743" s="1">
        <v>45473</v>
      </c>
      <c r="G743">
        <v>10</v>
      </c>
      <c r="H743">
        <v>10.3</v>
      </c>
      <c r="I743" t="s">
        <v>49</v>
      </c>
      <c r="J743" t="s">
        <v>50</v>
      </c>
      <c r="K743" t="s">
        <v>145</v>
      </c>
      <c r="L743">
        <v>2710.19</v>
      </c>
      <c r="M743" t="s">
        <v>52</v>
      </c>
      <c r="N743" t="s">
        <v>168</v>
      </c>
      <c r="O743" t="s">
        <v>54</v>
      </c>
      <c r="P743" t="s">
        <v>131</v>
      </c>
      <c r="Q743" t="s">
        <v>70</v>
      </c>
      <c r="R743" t="s">
        <v>1465</v>
      </c>
      <c r="S743" t="s">
        <v>170</v>
      </c>
      <c r="T743" t="s">
        <v>187</v>
      </c>
      <c r="U743" t="s">
        <v>259</v>
      </c>
      <c r="V743">
        <v>139241</v>
      </c>
      <c r="W743">
        <v>85578</v>
      </c>
      <c r="X743">
        <v>21.7</v>
      </c>
      <c r="Y743">
        <v>15.7</v>
      </c>
      <c r="Z743">
        <v>107579.62</v>
      </c>
      <c r="AB743">
        <v>38.15</v>
      </c>
      <c r="AC743">
        <v>4104162.5</v>
      </c>
      <c r="AD743">
        <v>94899210.189999998</v>
      </c>
      <c r="AE743">
        <v>282.31</v>
      </c>
      <c r="AF743">
        <v>26790996028.740002</v>
      </c>
      <c r="AG743">
        <v>115660.56</v>
      </c>
      <c r="AH743">
        <v>0</v>
      </c>
      <c r="AI743">
        <v>0</v>
      </c>
      <c r="AJ743">
        <v>10.38</v>
      </c>
      <c r="AK743">
        <v>9850538.0199999996</v>
      </c>
      <c r="AL743">
        <v>9.5000000000000001E-2</v>
      </c>
      <c r="AM743">
        <v>90154.25</v>
      </c>
      <c r="AN743">
        <v>311.7</v>
      </c>
      <c r="AO743">
        <v>700.13</v>
      </c>
      <c r="AP743">
        <v>218230.52</v>
      </c>
      <c r="AQ743">
        <v>4528207.83</v>
      </c>
      <c r="AR743" t="s">
        <v>61</v>
      </c>
      <c r="AS743" t="s">
        <v>61</v>
      </c>
      <c r="AT743" t="s">
        <v>62</v>
      </c>
      <c r="AU743" t="s">
        <v>63</v>
      </c>
    </row>
    <row r="744" spans="1:47" x14ac:dyDescent="0.25">
      <c r="A744" t="s">
        <v>1466</v>
      </c>
      <c r="B744">
        <v>2023</v>
      </c>
      <c r="C744">
        <v>8</v>
      </c>
      <c r="D744" t="s">
        <v>89</v>
      </c>
      <c r="E744" s="1">
        <v>45160</v>
      </c>
      <c r="F744" s="1">
        <v>45172</v>
      </c>
      <c r="G744">
        <v>12</v>
      </c>
      <c r="H744">
        <v>12.3</v>
      </c>
      <c r="I744" t="s">
        <v>49</v>
      </c>
      <c r="J744" t="s">
        <v>50</v>
      </c>
      <c r="K744" t="s">
        <v>120</v>
      </c>
      <c r="L744">
        <v>2710.1921000000002</v>
      </c>
      <c r="M744" t="s">
        <v>80</v>
      </c>
      <c r="N744" t="s">
        <v>53</v>
      </c>
      <c r="O744" t="s">
        <v>54</v>
      </c>
      <c r="P744" t="s">
        <v>154</v>
      </c>
      <c r="Q744" t="s">
        <v>70</v>
      </c>
      <c r="R744" t="s">
        <v>1467</v>
      </c>
      <c r="S744" t="s">
        <v>142</v>
      </c>
      <c r="T744" t="s">
        <v>131</v>
      </c>
      <c r="U744" t="s">
        <v>60</v>
      </c>
      <c r="V744">
        <v>30477</v>
      </c>
      <c r="W744">
        <v>20586</v>
      </c>
      <c r="X744">
        <v>7.9</v>
      </c>
      <c r="Y744">
        <v>11.6</v>
      </c>
      <c r="Z744">
        <v>28521.03</v>
      </c>
      <c r="AB744">
        <v>30.08</v>
      </c>
      <c r="AC744">
        <v>857912.58</v>
      </c>
      <c r="AD744">
        <v>9171507.6199999992</v>
      </c>
      <c r="AE744">
        <v>287.64</v>
      </c>
      <c r="AF744">
        <v>2638092451.8200002</v>
      </c>
      <c r="AG744">
        <v>151514.76999999999</v>
      </c>
      <c r="AH744">
        <v>0</v>
      </c>
      <c r="AI744">
        <v>0</v>
      </c>
      <c r="AJ744">
        <v>15.3</v>
      </c>
      <c r="AK744">
        <v>1403240.67</v>
      </c>
      <c r="AL744">
        <v>0.215</v>
      </c>
      <c r="AM744">
        <v>19718.740000000002</v>
      </c>
      <c r="AN744">
        <v>297.39999999999998</v>
      </c>
      <c r="AO744">
        <v>404.82</v>
      </c>
      <c r="AP744">
        <v>120393.47</v>
      </c>
      <c r="AQ744">
        <v>1149539.56</v>
      </c>
      <c r="AR744" t="s">
        <v>61</v>
      </c>
      <c r="AS744" t="s">
        <v>61</v>
      </c>
      <c r="AT744" t="s">
        <v>62</v>
      </c>
      <c r="AU744" t="s">
        <v>63</v>
      </c>
    </row>
    <row r="745" spans="1:47" x14ac:dyDescent="0.25">
      <c r="A745" t="s">
        <v>1468</v>
      </c>
      <c r="B745">
        <v>2024</v>
      </c>
      <c r="C745">
        <v>12</v>
      </c>
      <c r="D745" t="s">
        <v>119</v>
      </c>
      <c r="E745" s="1">
        <v>45651</v>
      </c>
      <c r="F745" s="1">
        <v>45662</v>
      </c>
      <c r="G745">
        <v>11</v>
      </c>
      <c r="H745">
        <v>20.6</v>
      </c>
      <c r="I745" t="s">
        <v>65</v>
      </c>
      <c r="J745" t="s">
        <v>78</v>
      </c>
      <c r="K745" t="s">
        <v>79</v>
      </c>
      <c r="L745">
        <v>1005.9</v>
      </c>
      <c r="M745" t="s">
        <v>90</v>
      </c>
      <c r="N745" t="s">
        <v>81</v>
      </c>
      <c r="O745" t="s">
        <v>99</v>
      </c>
      <c r="P745" t="s">
        <v>82</v>
      </c>
      <c r="Q745" t="s">
        <v>146</v>
      </c>
      <c r="R745" t="s">
        <v>400</v>
      </c>
      <c r="S745" t="s">
        <v>85</v>
      </c>
      <c r="T745" t="s">
        <v>148</v>
      </c>
      <c r="U745" t="s">
        <v>132</v>
      </c>
      <c r="V745">
        <v>65327</v>
      </c>
      <c r="W745">
        <v>39352</v>
      </c>
      <c r="X745">
        <v>10.8</v>
      </c>
      <c r="Y745">
        <v>15.1</v>
      </c>
      <c r="Z745">
        <v>53773.98</v>
      </c>
      <c r="AB745">
        <v>32.340000000000003</v>
      </c>
      <c r="AC745">
        <v>1739050.51</v>
      </c>
      <c r="AD745">
        <v>25158694.280000001</v>
      </c>
      <c r="AE745">
        <v>274.77</v>
      </c>
      <c r="AF745">
        <v>6912854427.3199997</v>
      </c>
      <c r="AG745">
        <v>220163.37</v>
      </c>
      <c r="AH745">
        <v>0.7</v>
      </c>
      <c r="AI745">
        <v>19637.61</v>
      </c>
      <c r="AJ745">
        <v>19.93</v>
      </c>
      <c r="AK745">
        <v>0</v>
      </c>
      <c r="AL745">
        <v>0.14099999999999999</v>
      </c>
      <c r="AM745">
        <v>35473.760000000002</v>
      </c>
      <c r="AN745">
        <v>498.9</v>
      </c>
      <c r="AO745">
        <v>468.83</v>
      </c>
      <c r="AP745">
        <v>233899.29</v>
      </c>
      <c r="AQ745">
        <v>2248224.54</v>
      </c>
      <c r="AR745" t="s">
        <v>61</v>
      </c>
      <c r="AS745" t="s">
        <v>61</v>
      </c>
      <c r="AT745" t="s">
        <v>62</v>
      </c>
      <c r="AU745" t="s">
        <v>63</v>
      </c>
    </row>
    <row r="746" spans="1:47" x14ac:dyDescent="0.25">
      <c r="A746" t="s">
        <v>1469</v>
      </c>
      <c r="B746">
        <v>2025</v>
      </c>
      <c r="C746">
        <v>12</v>
      </c>
      <c r="D746" t="s">
        <v>119</v>
      </c>
      <c r="E746" s="1">
        <v>46000</v>
      </c>
      <c r="F746" s="1">
        <v>46023</v>
      </c>
      <c r="G746">
        <v>23</v>
      </c>
      <c r="H746">
        <v>10.1</v>
      </c>
      <c r="I746" t="s">
        <v>49</v>
      </c>
      <c r="J746" t="s">
        <v>66</v>
      </c>
      <c r="K746" t="s">
        <v>251</v>
      </c>
      <c r="L746">
        <v>8543.7000000000007</v>
      </c>
      <c r="M746" t="s">
        <v>114</v>
      </c>
      <c r="N746" t="s">
        <v>69</v>
      </c>
      <c r="O746" t="s">
        <v>54</v>
      </c>
      <c r="P746" t="s">
        <v>131</v>
      </c>
      <c r="Q746" t="s">
        <v>70</v>
      </c>
      <c r="R746" t="s">
        <v>1470</v>
      </c>
      <c r="S746" t="s">
        <v>156</v>
      </c>
      <c r="T746" t="s">
        <v>131</v>
      </c>
      <c r="U746" t="s">
        <v>75</v>
      </c>
      <c r="V746">
        <v>16876</v>
      </c>
      <c r="W746">
        <v>10459</v>
      </c>
      <c r="X746">
        <v>19.2</v>
      </c>
      <c r="Y746">
        <v>12</v>
      </c>
      <c r="Z746">
        <v>13531.06</v>
      </c>
      <c r="AA746">
        <v>966</v>
      </c>
      <c r="AB746">
        <v>1081</v>
      </c>
      <c r="AC746">
        <v>1044246</v>
      </c>
      <c r="AD746">
        <v>17136005.010000002</v>
      </c>
      <c r="AE746">
        <v>282.23</v>
      </c>
      <c r="AF746">
        <v>4836294693.9700003</v>
      </c>
      <c r="AG746">
        <v>77865.289999999994</v>
      </c>
      <c r="AH746">
        <v>0.4</v>
      </c>
      <c r="AI746">
        <v>11862.28</v>
      </c>
      <c r="AJ746">
        <v>14.87</v>
      </c>
      <c r="AK746">
        <v>2548123.94</v>
      </c>
      <c r="AL746">
        <v>0.34200000000000003</v>
      </c>
      <c r="AM746">
        <v>58605.14</v>
      </c>
      <c r="AN746">
        <v>1194.3</v>
      </c>
      <c r="AO746">
        <v>457.74</v>
      </c>
      <c r="AP746">
        <v>546678.88</v>
      </c>
      <c r="AQ746">
        <v>1739257.59</v>
      </c>
      <c r="AR746" t="s">
        <v>61</v>
      </c>
      <c r="AS746" t="s">
        <v>61</v>
      </c>
      <c r="AT746" t="s">
        <v>62</v>
      </c>
      <c r="AU746" t="s">
        <v>63</v>
      </c>
    </row>
    <row r="747" spans="1:47" x14ac:dyDescent="0.25">
      <c r="A747" t="s">
        <v>1471</v>
      </c>
      <c r="B747">
        <v>2026</v>
      </c>
      <c r="C747">
        <v>1</v>
      </c>
      <c r="D747" t="s">
        <v>48</v>
      </c>
      <c r="E747" s="1">
        <v>46032</v>
      </c>
      <c r="F747" s="1">
        <v>46043</v>
      </c>
      <c r="G747">
        <v>11</v>
      </c>
      <c r="H747">
        <v>16.3</v>
      </c>
      <c r="I747" t="s">
        <v>49</v>
      </c>
      <c r="J747" t="s">
        <v>112</v>
      </c>
      <c r="K747" t="s">
        <v>343</v>
      </c>
      <c r="L747">
        <v>2523.1</v>
      </c>
      <c r="M747" t="s">
        <v>98</v>
      </c>
      <c r="N747" t="s">
        <v>69</v>
      </c>
      <c r="O747" t="s">
        <v>91</v>
      </c>
      <c r="P747" t="s">
        <v>159</v>
      </c>
      <c r="Q747" t="s">
        <v>226</v>
      </c>
      <c r="R747" t="s">
        <v>322</v>
      </c>
      <c r="S747" t="s">
        <v>130</v>
      </c>
      <c r="T747" t="s">
        <v>187</v>
      </c>
      <c r="U747" t="s">
        <v>110</v>
      </c>
      <c r="V747">
        <v>85917</v>
      </c>
      <c r="W747">
        <v>53228</v>
      </c>
      <c r="X747">
        <v>3.7</v>
      </c>
      <c r="Y747">
        <v>15.1</v>
      </c>
      <c r="Z747">
        <v>79672.23</v>
      </c>
      <c r="AB747">
        <v>34.119999999999997</v>
      </c>
      <c r="AC747">
        <v>2718416.49</v>
      </c>
      <c r="AD747">
        <v>57137736.469999999</v>
      </c>
      <c r="AE747">
        <v>283.13</v>
      </c>
      <c r="AF747">
        <v>16177407326.75</v>
      </c>
      <c r="AG747">
        <v>79044.820000000007</v>
      </c>
      <c r="AH747">
        <v>0</v>
      </c>
      <c r="AI747">
        <v>0</v>
      </c>
      <c r="AJ747">
        <v>15.2</v>
      </c>
      <c r="AK747">
        <v>8684935.9399999995</v>
      </c>
      <c r="AL747">
        <v>8.1000000000000003E-2</v>
      </c>
      <c r="AM747">
        <v>46281.57</v>
      </c>
      <c r="AN747">
        <v>429.6</v>
      </c>
      <c r="AO747">
        <v>734.34</v>
      </c>
      <c r="AP747">
        <v>315472.46000000002</v>
      </c>
      <c r="AQ747">
        <v>3159215.34</v>
      </c>
      <c r="AR747" t="s">
        <v>61</v>
      </c>
      <c r="AS747" t="s">
        <v>61</v>
      </c>
      <c r="AT747" t="s">
        <v>62</v>
      </c>
      <c r="AU747" t="s">
        <v>63</v>
      </c>
    </row>
    <row r="748" spans="1:47" x14ac:dyDescent="0.25">
      <c r="A748" t="s">
        <v>1472</v>
      </c>
      <c r="B748">
        <v>2023</v>
      </c>
      <c r="C748">
        <v>2</v>
      </c>
      <c r="D748" t="s">
        <v>48</v>
      </c>
      <c r="E748" s="1">
        <v>44973</v>
      </c>
      <c r="F748" s="1">
        <v>44990</v>
      </c>
      <c r="G748">
        <v>17</v>
      </c>
      <c r="H748">
        <v>6.9</v>
      </c>
      <c r="I748" t="s">
        <v>49</v>
      </c>
      <c r="J748" t="s">
        <v>112</v>
      </c>
      <c r="K748" t="s">
        <v>199</v>
      </c>
      <c r="L748">
        <v>7204.49</v>
      </c>
      <c r="M748" t="s">
        <v>114</v>
      </c>
      <c r="N748" t="s">
        <v>69</v>
      </c>
      <c r="O748" t="s">
        <v>200</v>
      </c>
      <c r="P748" t="s">
        <v>196</v>
      </c>
      <c r="Q748" t="s">
        <v>226</v>
      </c>
      <c r="R748" t="s">
        <v>910</v>
      </c>
      <c r="S748" t="s">
        <v>161</v>
      </c>
      <c r="T748" t="s">
        <v>95</v>
      </c>
      <c r="U748" t="s">
        <v>110</v>
      </c>
      <c r="V748">
        <v>30804</v>
      </c>
      <c r="W748">
        <v>20614</v>
      </c>
      <c r="X748">
        <v>17.2</v>
      </c>
      <c r="Y748">
        <v>12.4</v>
      </c>
      <c r="Z748">
        <v>28403.71</v>
      </c>
      <c r="AB748">
        <v>17.78</v>
      </c>
      <c r="AC748">
        <v>505017.96</v>
      </c>
      <c r="AD748">
        <v>20632738.98</v>
      </c>
      <c r="AE748">
        <v>286.48</v>
      </c>
      <c r="AF748">
        <v>5910867062.9899998</v>
      </c>
      <c r="AG748">
        <v>21642.2</v>
      </c>
      <c r="AH748">
        <v>0</v>
      </c>
      <c r="AJ748">
        <v>0.34</v>
      </c>
      <c r="AK748">
        <v>70151.31</v>
      </c>
      <c r="AL748">
        <v>7.2999999999999995E-2</v>
      </c>
      <c r="AM748">
        <v>15061.9</v>
      </c>
      <c r="AN748">
        <v>359.7</v>
      </c>
      <c r="AO748">
        <v>500.73</v>
      </c>
      <c r="AP748">
        <v>180112.58</v>
      </c>
      <c r="AQ748">
        <v>721834.64</v>
      </c>
      <c r="AR748" t="s">
        <v>61</v>
      </c>
      <c r="AS748" t="s">
        <v>61</v>
      </c>
      <c r="AT748" t="s">
        <v>62</v>
      </c>
      <c r="AU748" t="s">
        <v>63</v>
      </c>
    </row>
    <row r="749" spans="1:47" x14ac:dyDescent="0.25">
      <c r="A749" t="s">
        <v>1473</v>
      </c>
      <c r="B749">
        <v>2023</v>
      </c>
      <c r="C749">
        <v>3</v>
      </c>
      <c r="D749" t="s">
        <v>48</v>
      </c>
      <c r="E749" s="1">
        <v>45012</v>
      </c>
      <c r="F749" s="1">
        <v>45024</v>
      </c>
      <c r="G749">
        <v>12</v>
      </c>
      <c r="H749">
        <v>8.3000000000000007</v>
      </c>
      <c r="I749" t="s">
        <v>49</v>
      </c>
      <c r="J749" t="s">
        <v>66</v>
      </c>
      <c r="K749" t="s">
        <v>153</v>
      </c>
      <c r="L749">
        <v>6309</v>
      </c>
      <c r="M749" t="s">
        <v>98</v>
      </c>
      <c r="N749" t="s">
        <v>69</v>
      </c>
      <c r="O749" t="s">
        <v>107</v>
      </c>
      <c r="P749" t="s">
        <v>83</v>
      </c>
      <c r="Q749" t="s">
        <v>184</v>
      </c>
      <c r="R749" t="s">
        <v>1474</v>
      </c>
      <c r="S749" t="s">
        <v>156</v>
      </c>
      <c r="T749" t="s">
        <v>148</v>
      </c>
      <c r="U749" t="s">
        <v>110</v>
      </c>
      <c r="V749">
        <v>21749</v>
      </c>
      <c r="W749">
        <v>13537</v>
      </c>
      <c r="X749">
        <v>14.3</v>
      </c>
      <c r="Y749">
        <v>15.9</v>
      </c>
      <c r="Z749">
        <v>17563.650000000001</v>
      </c>
      <c r="AA749">
        <v>1254</v>
      </c>
      <c r="AB749">
        <v>2598.4</v>
      </c>
      <c r="AC749">
        <v>3258393.6</v>
      </c>
      <c r="AD749">
        <v>31104170.329999998</v>
      </c>
      <c r="AE749">
        <v>283.44</v>
      </c>
      <c r="AF749">
        <v>8816166038.3400002</v>
      </c>
      <c r="AG749">
        <v>159297.32999999999</v>
      </c>
      <c r="AH749">
        <v>0</v>
      </c>
      <c r="AI749">
        <v>0</v>
      </c>
      <c r="AJ749">
        <v>21.99</v>
      </c>
      <c r="AK749">
        <v>6839807.0599999996</v>
      </c>
      <c r="AL749">
        <v>6.2E-2</v>
      </c>
      <c r="AM749">
        <v>19284.59</v>
      </c>
      <c r="AN749">
        <v>498.9</v>
      </c>
      <c r="AO749">
        <v>622.46</v>
      </c>
      <c r="AP749">
        <v>310545.28999999998</v>
      </c>
      <c r="AQ749">
        <v>3747520.81</v>
      </c>
      <c r="AR749" t="s">
        <v>61</v>
      </c>
      <c r="AS749" t="s">
        <v>61</v>
      </c>
      <c r="AT749" t="s">
        <v>62</v>
      </c>
      <c r="AU749" t="s">
        <v>117</v>
      </c>
    </row>
    <row r="750" spans="1:47" x14ac:dyDescent="0.25">
      <c r="A750" t="s">
        <v>1475</v>
      </c>
      <c r="B750">
        <v>2025</v>
      </c>
      <c r="C750">
        <v>8</v>
      </c>
      <c r="D750" t="s">
        <v>89</v>
      </c>
      <c r="E750" s="1">
        <v>45892</v>
      </c>
      <c r="F750" s="1">
        <v>45899</v>
      </c>
      <c r="G750">
        <v>7</v>
      </c>
      <c r="H750">
        <v>13.3</v>
      </c>
      <c r="I750" t="s">
        <v>49</v>
      </c>
      <c r="J750" t="s">
        <v>50</v>
      </c>
      <c r="K750" t="s">
        <v>51</v>
      </c>
      <c r="L750">
        <v>2709</v>
      </c>
      <c r="M750" t="s">
        <v>80</v>
      </c>
      <c r="N750" t="s">
        <v>53</v>
      </c>
      <c r="O750" t="s">
        <v>99</v>
      </c>
      <c r="P750" t="s">
        <v>230</v>
      </c>
      <c r="Q750" t="s">
        <v>92</v>
      </c>
      <c r="R750" t="s">
        <v>1476</v>
      </c>
      <c r="S750" t="s">
        <v>58</v>
      </c>
      <c r="T750" t="s">
        <v>187</v>
      </c>
      <c r="U750" t="s">
        <v>103</v>
      </c>
      <c r="V750">
        <v>166313</v>
      </c>
      <c r="W750">
        <v>114850</v>
      </c>
      <c r="X750">
        <v>18.100000000000001</v>
      </c>
      <c r="Y750">
        <v>13.6</v>
      </c>
      <c r="Z750">
        <v>155699.68</v>
      </c>
      <c r="AB750">
        <v>24.35</v>
      </c>
      <c r="AC750">
        <v>3791287.21</v>
      </c>
      <c r="AD750">
        <v>11559144.24</v>
      </c>
      <c r="AE750">
        <v>276.06</v>
      </c>
      <c r="AF750">
        <v>3191017358.8899999</v>
      </c>
      <c r="AG750">
        <v>80311.67</v>
      </c>
      <c r="AH750">
        <v>0.7</v>
      </c>
      <c r="AI750">
        <v>13413.57</v>
      </c>
      <c r="AJ750">
        <v>12.76</v>
      </c>
      <c r="AK750">
        <v>1474946.81</v>
      </c>
      <c r="AL750">
        <v>0.18</v>
      </c>
      <c r="AM750">
        <v>20806.46</v>
      </c>
      <c r="AN750">
        <v>170.4</v>
      </c>
      <c r="AO750">
        <v>726.5</v>
      </c>
      <c r="AP750">
        <v>123795.6</v>
      </c>
      <c r="AQ750">
        <v>4029614.51</v>
      </c>
      <c r="AR750" t="s">
        <v>61</v>
      </c>
      <c r="AS750" t="s">
        <v>61</v>
      </c>
      <c r="AT750" t="s">
        <v>62</v>
      </c>
      <c r="AU750" t="s">
        <v>63</v>
      </c>
    </row>
    <row r="751" spans="1:47" x14ac:dyDescent="0.25">
      <c r="A751" t="s">
        <v>1477</v>
      </c>
      <c r="B751">
        <v>2024</v>
      </c>
      <c r="C751">
        <v>2</v>
      </c>
      <c r="D751" t="s">
        <v>48</v>
      </c>
      <c r="E751" s="1">
        <v>45342</v>
      </c>
      <c r="F751" s="1">
        <v>45372</v>
      </c>
      <c r="G751">
        <v>30</v>
      </c>
      <c r="I751" t="s">
        <v>49</v>
      </c>
      <c r="J751" t="s">
        <v>239</v>
      </c>
      <c r="K751" t="s">
        <v>240</v>
      </c>
      <c r="L751">
        <v>3105.2</v>
      </c>
      <c r="M751" t="s">
        <v>90</v>
      </c>
      <c r="N751" t="s">
        <v>69</v>
      </c>
      <c r="O751" t="s">
        <v>107</v>
      </c>
      <c r="P751" t="s">
        <v>55</v>
      </c>
      <c r="Q751" t="s">
        <v>56</v>
      </c>
      <c r="R751" t="s">
        <v>1478</v>
      </c>
      <c r="S751" t="s">
        <v>161</v>
      </c>
      <c r="T751" t="s">
        <v>187</v>
      </c>
      <c r="U751" t="s">
        <v>228</v>
      </c>
      <c r="V751">
        <v>32663</v>
      </c>
      <c r="W751">
        <v>23141</v>
      </c>
      <c r="X751">
        <v>8.6</v>
      </c>
      <c r="Y751">
        <v>10.1</v>
      </c>
      <c r="Z751">
        <v>26775.89</v>
      </c>
      <c r="AB751">
        <v>22.27</v>
      </c>
      <c r="AC751">
        <v>596299.06999999995</v>
      </c>
      <c r="AD751">
        <v>12112341.6</v>
      </c>
      <c r="AE751">
        <v>281.06</v>
      </c>
      <c r="AF751">
        <v>3404294730.0999999</v>
      </c>
      <c r="AG751">
        <v>52979.77</v>
      </c>
      <c r="AH751">
        <v>2</v>
      </c>
      <c r="AI751">
        <v>31813.119999999999</v>
      </c>
      <c r="AJ751">
        <v>19.07</v>
      </c>
      <c r="AK751">
        <v>2309823.54</v>
      </c>
      <c r="AL751">
        <v>7.0999999999999994E-2</v>
      </c>
      <c r="AM751">
        <v>8599.76</v>
      </c>
      <c r="AN751">
        <v>1527.9</v>
      </c>
      <c r="AO751">
        <v>582.54</v>
      </c>
      <c r="AP751">
        <v>890062.87</v>
      </c>
      <c r="AQ751">
        <v>1579754.59</v>
      </c>
      <c r="AR751" t="s">
        <v>61</v>
      </c>
      <c r="AS751" t="s">
        <v>61</v>
      </c>
      <c r="AT751" t="s">
        <v>62</v>
      </c>
      <c r="AU751" t="s">
        <v>63</v>
      </c>
    </row>
    <row r="752" spans="1:47" x14ac:dyDescent="0.25">
      <c r="A752" t="s">
        <v>1479</v>
      </c>
      <c r="B752">
        <v>2021</v>
      </c>
      <c r="C752">
        <v>12</v>
      </c>
      <c r="D752" t="s">
        <v>119</v>
      </c>
      <c r="E752" s="1">
        <v>44555</v>
      </c>
      <c r="F752" s="1">
        <v>44574</v>
      </c>
      <c r="G752">
        <v>19</v>
      </c>
      <c r="H752">
        <v>2.5</v>
      </c>
      <c r="I752" t="s">
        <v>49</v>
      </c>
      <c r="J752" t="s">
        <v>50</v>
      </c>
      <c r="K752" t="s">
        <v>51</v>
      </c>
      <c r="L752">
        <v>2709</v>
      </c>
      <c r="M752" t="s">
        <v>80</v>
      </c>
      <c r="N752" t="s">
        <v>69</v>
      </c>
      <c r="O752" t="s">
        <v>91</v>
      </c>
      <c r="P752" t="s">
        <v>127</v>
      </c>
      <c r="Q752" t="s">
        <v>226</v>
      </c>
      <c r="R752" t="s">
        <v>1049</v>
      </c>
      <c r="S752" t="s">
        <v>58</v>
      </c>
      <c r="T752" t="s">
        <v>148</v>
      </c>
      <c r="U752" t="s">
        <v>87</v>
      </c>
      <c r="V752">
        <v>218061</v>
      </c>
      <c r="W752">
        <v>123216</v>
      </c>
      <c r="X752">
        <v>8.9</v>
      </c>
      <c r="Y752">
        <v>14.7</v>
      </c>
      <c r="Z752">
        <v>202774.03</v>
      </c>
      <c r="AB752">
        <v>14.28</v>
      </c>
      <c r="AC752">
        <v>2895613.15</v>
      </c>
      <c r="AD752">
        <v>16392252.59</v>
      </c>
      <c r="AE752">
        <v>170.09</v>
      </c>
      <c r="AF752">
        <v>2788158243.0300002</v>
      </c>
      <c r="AG752">
        <v>248025.48</v>
      </c>
      <c r="AH752">
        <v>0</v>
      </c>
      <c r="AI752">
        <v>0</v>
      </c>
      <c r="AJ752">
        <v>4.9000000000000004</v>
      </c>
      <c r="AK752">
        <v>803220.38</v>
      </c>
      <c r="AL752">
        <v>0.19600000000000001</v>
      </c>
      <c r="AM752">
        <v>32128.82</v>
      </c>
      <c r="AN752">
        <v>654</v>
      </c>
      <c r="AO752">
        <v>484.19</v>
      </c>
      <c r="AP752">
        <v>316660.26</v>
      </c>
      <c r="AQ752">
        <v>3492427.71</v>
      </c>
      <c r="AR752" t="s">
        <v>61</v>
      </c>
      <c r="AS752" t="s">
        <v>61</v>
      </c>
      <c r="AT752" t="s">
        <v>293</v>
      </c>
      <c r="AU752" t="s">
        <v>63</v>
      </c>
    </row>
    <row r="753" spans="1:47" x14ac:dyDescent="0.25">
      <c r="A753" t="s">
        <v>1480</v>
      </c>
      <c r="B753">
        <v>2024</v>
      </c>
      <c r="C753">
        <v>9</v>
      </c>
      <c r="D753" t="s">
        <v>89</v>
      </c>
      <c r="E753" s="1">
        <v>45539</v>
      </c>
      <c r="F753" s="1">
        <v>45559</v>
      </c>
      <c r="G753">
        <v>20</v>
      </c>
      <c r="H753">
        <v>16.399999999999999</v>
      </c>
      <c r="I753" t="s">
        <v>49</v>
      </c>
      <c r="J753" t="s">
        <v>66</v>
      </c>
      <c r="K753" t="s">
        <v>67</v>
      </c>
      <c r="L753">
        <v>8479.8989999999994</v>
      </c>
      <c r="M753" t="s">
        <v>52</v>
      </c>
      <c r="N753" t="s">
        <v>69</v>
      </c>
      <c r="O753" t="s">
        <v>99</v>
      </c>
      <c r="P753" t="s">
        <v>83</v>
      </c>
      <c r="Q753" t="s">
        <v>226</v>
      </c>
      <c r="R753" t="s">
        <v>1481</v>
      </c>
      <c r="S753" t="s">
        <v>156</v>
      </c>
      <c r="T753" t="s">
        <v>59</v>
      </c>
      <c r="U753" t="s">
        <v>87</v>
      </c>
      <c r="V753">
        <v>7331</v>
      </c>
      <c r="W753">
        <v>5452</v>
      </c>
      <c r="X753">
        <v>12.4</v>
      </c>
      <c r="Y753">
        <v>16</v>
      </c>
      <c r="Z753">
        <v>6647.06</v>
      </c>
      <c r="AA753">
        <v>474</v>
      </c>
      <c r="AB753">
        <v>2611.2399999999998</v>
      </c>
      <c r="AC753">
        <v>1237727.76</v>
      </c>
      <c r="AD753">
        <v>12890842.869999999</v>
      </c>
      <c r="AE753">
        <v>279.14999999999998</v>
      </c>
      <c r="AF753">
        <v>3598478787.1599998</v>
      </c>
      <c r="AG753">
        <v>244639.12</v>
      </c>
      <c r="AH753">
        <v>0</v>
      </c>
      <c r="AI753">
        <v>0</v>
      </c>
      <c r="AJ753">
        <v>22.46</v>
      </c>
      <c r="AK753">
        <v>2895283.31</v>
      </c>
      <c r="AL753">
        <v>0.15</v>
      </c>
      <c r="AM753">
        <v>19336.259999999998</v>
      </c>
      <c r="AN753">
        <v>382.3</v>
      </c>
      <c r="AO753">
        <v>371.19</v>
      </c>
      <c r="AP753">
        <v>141905.94</v>
      </c>
      <c r="AQ753">
        <v>1643609.08</v>
      </c>
      <c r="AR753" t="s">
        <v>61</v>
      </c>
      <c r="AS753" t="s">
        <v>61</v>
      </c>
      <c r="AT753" t="s">
        <v>62</v>
      </c>
      <c r="AU753" t="s">
        <v>63</v>
      </c>
    </row>
    <row r="754" spans="1:47" x14ac:dyDescent="0.25">
      <c r="A754" t="s">
        <v>1482</v>
      </c>
      <c r="B754">
        <v>2025</v>
      </c>
      <c r="C754">
        <v>9</v>
      </c>
      <c r="D754" t="s">
        <v>89</v>
      </c>
      <c r="E754" s="1">
        <v>45926</v>
      </c>
      <c r="F754" s="1">
        <v>45945</v>
      </c>
      <c r="G754">
        <v>19</v>
      </c>
      <c r="I754" t="s">
        <v>65</v>
      </c>
      <c r="J754" t="s">
        <v>50</v>
      </c>
      <c r="K754" t="s">
        <v>183</v>
      </c>
      <c r="L754">
        <v>2710.19</v>
      </c>
      <c r="M754" t="s">
        <v>114</v>
      </c>
      <c r="N754" t="s">
        <v>69</v>
      </c>
      <c r="O754" t="s">
        <v>99</v>
      </c>
      <c r="P754" t="s">
        <v>92</v>
      </c>
      <c r="Q754" t="s">
        <v>140</v>
      </c>
      <c r="R754" t="s">
        <v>1483</v>
      </c>
      <c r="S754" t="s">
        <v>186</v>
      </c>
      <c r="T754" t="s">
        <v>162</v>
      </c>
      <c r="U754" t="s">
        <v>60</v>
      </c>
      <c r="V754">
        <v>135492</v>
      </c>
      <c r="W754">
        <v>95552</v>
      </c>
      <c r="X754">
        <v>19.7</v>
      </c>
      <c r="Y754">
        <v>11.9</v>
      </c>
      <c r="Z754">
        <v>111336.16</v>
      </c>
      <c r="AB754">
        <v>33.04</v>
      </c>
      <c r="AC754">
        <v>3678546.73</v>
      </c>
      <c r="AD754">
        <v>42478085.119999997</v>
      </c>
      <c r="AE754">
        <v>276.13</v>
      </c>
      <c r="AF754">
        <v>11729473644.190001</v>
      </c>
      <c r="AG754">
        <v>22795.93</v>
      </c>
      <c r="AH754">
        <v>0.3</v>
      </c>
      <c r="AI754">
        <v>10257.620000000001</v>
      </c>
      <c r="AJ754">
        <v>19.940000000000001</v>
      </c>
      <c r="AK754">
        <v>0</v>
      </c>
      <c r="AL754">
        <v>0.22900000000000001</v>
      </c>
      <c r="AM754">
        <v>97274.81</v>
      </c>
      <c r="AN754">
        <v>711.4</v>
      </c>
      <c r="AO754">
        <v>563.4</v>
      </c>
      <c r="AP754">
        <v>400802.76</v>
      </c>
      <c r="AQ754">
        <v>4209677.8499999996</v>
      </c>
      <c r="AR754" t="s">
        <v>61</v>
      </c>
      <c r="AS754" t="s">
        <v>61</v>
      </c>
      <c r="AT754" t="s">
        <v>62</v>
      </c>
      <c r="AU754" t="s">
        <v>63</v>
      </c>
    </row>
    <row r="755" spans="1:47" x14ac:dyDescent="0.25">
      <c r="A755" t="s">
        <v>1484</v>
      </c>
      <c r="B755">
        <v>2025</v>
      </c>
      <c r="C755">
        <v>5</v>
      </c>
      <c r="D755" t="s">
        <v>77</v>
      </c>
      <c r="E755" s="1">
        <v>45807</v>
      </c>
      <c r="F755" s="1">
        <v>45820</v>
      </c>
      <c r="G755">
        <v>13</v>
      </c>
      <c r="H755">
        <v>13.2</v>
      </c>
      <c r="I755" t="s">
        <v>49</v>
      </c>
      <c r="J755" t="s">
        <v>78</v>
      </c>
      <c r="K755" t="s">
        <v>105</v>
      </c>
      <c r="L755">
        <v>1201.9000000000001</v>
      </c>
      <c r="M755" t="s">
        <v>80</v>
      </c>
      <c r="N755" t="s">
        <v>168</v>
      </c>
      <c r="O755" t="s">
        <v>99</v>
      </c>
      <c r="P755" t="s">
        <v>93</v>
      </c>
      <c r="Q755" t="s">
        <v>226</v>
      </c>
      <c r="R755" t="s">
        <v>1485</v>
      </c>
      <c r="S755" t="s">
        <v>85</v>
      </c>
      <c r="T755" t="s">
        <v>86</v>
      </c>
      <c r="U755" t="s">
        <v>87</v>
      </c>
      <c r="V755">
        <v>60636</v>
      </c>
      <c r="W755">
        <v>37754</v>
      </c>
      <c r="X755">
        <v>1.9</v>
      </c>
      <c r="Y755">
        <v>10.5</v>
      </c>
      <c r="Z755">
        <v>53056.69</v>
      </c>
      <c r="AB755">
        <v>44.4</v>
      </c>
      <c r="AC755">
        <v>2355717.04</v>
      </c>
      <c r="AD755">
        <v>35544798.899999999</v>
      </c>
      <c r="AE755">
        <v>282.63</v>
      </c>
      <c r="AF755">
        <v>10046026513.110001</v>
      </c>
      <c r="AG755">
        <v>38444.31</v>
      </c>
      <c r="AH755">
        <v>0.2</v>
      </c>
      <c r="AI755">
        <v>5794.89</v>
      </c>
      <c r="AJ755">
        <v>2.98</v>
      </c>
      <c r="AK755">
        <v>1059235.01</v>
      </c>
      <c r="AL755">
        <v>0.32700000000000001</v>
      </c>
      <c r="AM755">
        <v>116231.49</v>
      </c>
      <c r="AO755">
        <v>632.86</v>
      </c>
      <c r="AP755">
        <v>429458.8</v>
      </c>
      <c r="AQ755">
        <v>2945646.53</v>
      </c>
      <c r="AR755" t="s">
        <v>61</v>
      </c>
      <c r="AS755" t="s">
        <v>61</v>
      </c>
      <c r="AT755" t="s">
        <v>62</v>
      </c>
      <c r="AU755" t="s">
        <v>63</v>
      </c>
    </row>
    <row r="756" spans="1:47" x14ac:dyDescent="0.25">
      <c r="A756" t="s">
        <v>1486</v>
      </c>
      <c r="B756">
        <v>2022</v>
      </c>
      <c r="C756">
        <v>11</v>
      </c>
      <c r="D756" t="s">
        <v>119</v>
      </c>
      <c r="E756" s="1">
        <v>44887</v>
      </c>
      <c r="F756" s="1">
        <v>44917</v>
      </c>
      <c r="G756">
        <v>30</v>
      </c>
      <c r="H756">
        <v>16.3</v>
      </c>
      <c r="I756" t="s">
        <v>65</v>
      </c>
      <c r="J756" t="s">
        <v>66</v>
      </c>
      <c r="K756" t="s">
        <v>251</v>
      </c>
      <c r="L756">
        <v>8543.7000000000007</v>
      </c>
      <c r="M756" t="s">
        <v>90</v>
      </c>
      <c r="N756" t="s">
        <v>168</v>
      </c>
      <c r="O756" t="s">
        <v>200</v>
      </c>
      <c r="P756" t="s">
        <v>70</v>
      </c>
      <c r="Q756" t="s">
        <v>230</v>
      </c>
      <c r="R756" t="s">
        <v>777</v>
      </c>
      <c r="S756" t="s">
        <v>156</v>
      </c>
      <c r="T756" t="s">
        <v>148</v>
      </c>
      <c r="U756" t="s">
        <v>60</v>
      </c>
      <c r="V756">
        <v>12794</v>
      </c>
      <c r="W756">
        <v>7783</v>
      </c>
      <c r="X756">
        <v>11</v>
      </c>
      <c r="Y756">
        <v>10.5</v>
      </c>
      <c r="Z756">
        <v>11594.24</v>
      </c>
      <c r="AA756">
        <v>828</v>
      </c>
      <c r="AB756">
        <v>1941.15</v>
      </c>
      <c r="AC756">
        <v>1607272.2</v>
      </c>
      <c r="AD756">
        <v>45349710.340000004</v>
      </c>
      <c r="AE756">
        <v>216.01</v>
      </c>
      <c r="AF756">
        <v>9795990930.5400009</v>
      </c>
      <c r="AG756">
        <v>172836.09</v>
      </c>
      <c r="AH756">
        <v>0.1</v>
      </c>
      <c r="AI756">
        <v>3472.64</v>
      </c>
      <c r="AJ756">
        <v>19.100000000000001</v>
      </c>
      <c r="AK756">
        <v>0</v>
      </c>
      <c r="AL756">
        <v>0.13800000000000001</v>
      </c>
      <c r="AM756">
        <v>62582.6</v>
      </c>
      <c r="AN756">
        <v>463.7</v>
      </c>
      <c r="AO756">
        <v>520.98</v>
      </c>
      <c r="AP756">
        <v>241578.43</v>
      </c>
      <c r="AQ756">
        <v>2087741.96</v>
      </c>
      <c r="AR756" t="s">
        <v>61</v>
      </c>
      <c r="AS756" t="s">
        <v>61</v>
      </c>
      <c r="AT756" t="s">
        <v>62</v>
      </c>
      <c r="AU756" t="s">
        <v>63</v>
      </c>
    </row>
    <row r="757" spans="1:47" x14ac:dyDescent="0.25">
      <c r="A757" t="s">
        <v>1487</v>
      </c>
      <c r="B757">
        <v>2024</v>
      </c>
      <c r="C757">
        <v>12</v>
      </c>
      <c r="D757" t="s">
        <v>119</v>
      </c>
      <c r="E757" s="1">
        <v>45632</v>
      </c>
      <c r="F757" s="1">
        <v>45646</v>
      </c>
      <c r="G757">
        <v>14</v>
      </c>
      <c r="I757" t="s">
        <v>65</v>
      </c>
      <c r="J757" t="s">
        <v>50</v>
      </c>
      <c r="K757" t="s">
        <v>145</v>
      </c>
      <c r="L757">
        <v>2710.19</v>
      </c>
      <c r="M757" t="s">
        <v>90</v>
      </c>
      <c r="N757" t="s">
        <v>168</v>
      </c>
      <c r="O757" t="s">
        <v>107</v>
      </c>
      <c r="P757" t="s">
        <v>56</v>
      </c>
      <c r="Q757" t="s">
        <v>108</v>
      </c>
      <c r="R757" t="s">
        <v>1357</v>
      </c>
      <c r="S757" t="s">
        <v>170</v>
      </c>
      <c r="T757" t="s">
        <v>162</v>
      </c>
      <c r="U757" t="s">
        <v>60</v>
      </c>
      <c r="V757">
        <v>101526</v>
      </c>
      <c r="W757">
        <v>63614</v>
      </c>
      <c r="X757">
        <v>3.3</v>
      </c>
      <c r="Y757">
        <v>13.8</v>
      </c>
      <c r="Z757">
        <v>84620.26</v>
      </c>
      <c r="AB757">
        <v>54.54</v>
      </c>
      <c r="AC757">
        <v>4615188.9800000004</v>
      </c>
      <c r="AD757">
        <v>61165216.329999998</v>
      </c>
      <c r="AE757">
        <v>275.56</v>
      </c>
      <c r="AF757">
        <v>16854687011.889999</v>
      </c>
      <c r="AG757">
        <v>224438.92</v>
      </c>
      <c r="AH757">
        <v>0</v>
      </c>
      <c r="AI757">
        <v>0</v>
      </c>
      <c r="AJ757">
        <v>14.74</v>
      </c>
      <c r="AK757">
        <v>0</v>
      </c>
      <c r="AL757">
        <v>0.153</v>
      </c>
      <c r="AM757">
        <v>93582.78</v>
      </c>
      <c r="AN757">
        <v>719.8</v>
      </c>
      <c r="AO757">
        <v>459.6</v>
      </c>
      <c r="AP757">
        <v>330820.08</v>
      </c>
      <c r="AQ757">
        <v>5264030.76</v>
      </c>
      <c r="AR757" t="s">
        <v>61</v>
      </c>
      <c r="AS757" t="s">
        <v>61</v>
      </c>
      <c r="AT757" t="s">
        <v>62</v>
      </c>
      <c r="AU757" t="s">
        <v>63</v>
      </c>
    </row>
    <row r="758" spans="1:47" x14ac:dyDescent="0.25">
      <c r="A758" t="s">
        <v>1488</v>
      </c>
      <c r="B758">
        <v>2025</v>
      </c>
      <c r="C758">
        <v>9</v>
      </c>
      <c r="D758" t="s">
        <v>89</v>
      </c>
      <c r="E758" s="1">
        <v>45914</v>
      </c>
      <c r="F758" s="1">
        <v>45949</v>
      </c>
      <c r="G758">
        <v>35</v>
      </c>
      <c r="H758">
        <v>4.8</v>
      </c>
      <c r="I758" t="s">
        <v>65</v>
      </c>
      <c r="J758" t="s">
        <v>134</v>
      </c>
      <c r="K758" t="s">
        <v>135</v>
      </c>
      <c r="L758">
        <v>9999.0098999999991</v>
      </c>
      <c r="M758" t="s">
        <v>114</v>
      </c>
      <c r="N758" t="s">
        <v>69</v>
      </c>
      <c r="O758" t="s">
        <v>99</v>
      </c>
      <c r="P758" t="s">
        <v>92</v>
      </c>
      <c r="Q758" t="s">
        <v>146</v>
      </c>
      <c r="R758" t="s">
        <v>1489</v>
      </c>
      <c r="S758" t="s">
        <v>137</v>
      </c>
      <c r="T758" t="s">
        <v>95</v>
      </c>
      <c r="U758" t="s">
        <v>132</v>
      </c>
      <c r="V758">
        <v>10460</v>
      </c>
      <c r="W758">
        <v>6630</v>
      </c>
      <c r="X758">
        <v>6.2</v>
      </c>
      <c r="Y758">
        <v>12.6</v>
      </c>
      <c r="Z758">
        <v>8566.52</v>
      </c>
      <c r="AB758">
        <v>43.64</v>
      </c>
      <c r="AC758">
        <v>373842.93</v>
      </c>
      <c r="AD758">
        <v>3899137.24</v>
      </c>
      <c r="AE758">
        <v>282.2</v>
      </c>
      <c r="AF758">
        <v>1100336529.1300001</v>
      </c>
      <c r="AG758">
        <v>159403.04</v>
      </c>
      <c r="AH758">
        <v>0</v>
      </c>
      <c r="AI758">
        <v>0</v>
      </c>
      <c r="AJ758">
        <v>0.21</v>
      </c>
      <c r="AK758">
        <v>0</v>
      </c>
      <c r="AL758">
        <v>0.34100000000000003</v>
      </c>
      <c r="AM758">
        <v>13296.06</v>
      </c>
      <c r="AN758">
        <v>1882.1</v>
      </c>
      <c r="AO758">
        <v>406.13</v>
      </c>
      <c r="AP758">
        <v>764377.27</v>
      </c>
      <c r="AQ758">
        <v>1310919.3</v>
      </c>
      <c r="AR758" t="s">
        <v>61</v>
      </c>
      <c r="AS758" t="s">
        <v>61</v>
      </c>
      <c r="AT758" t="s">
        <v>62</v>
      </c>
      <c r="AU758" t="s">
        <v>63</v>
      </c>
    </row>
    <row r="759" spans="1:47" x14ac:dyDescent="0.25">
      <c r="A759" t="s">
        <v>1490</v>
      </c>
      <c r="B759">
        <v>2024</v>
      </c>
      <c r="C759">
        <v>4</v>
      </c>
      <c r="D759" t="s">
        <v>77</v>
      </c>
      <c r="E759" s="1">
        <v>45386</v>
      </c>
      <c r="F759" s="1">
        <v>45391</v>
      </c>
      <c r="G759">
        <v>5</v>
      </c>
      <c r="H759">
        <v>18.600000000000001</v>
      </c>
      <c r="I759" t="s">
        <v>49</v>
      </c>
      <c r="J759" t="s">
        <v>50</v>
      </c>
      <c r="K759" t="s">
        <v>145</v>
      </c>
      <c r="L759">
        <v>2710.19</v>
      </c>
      <c r="M759" t="s">
        <v>90</v>
      </c>
      <c r="N759" t="s">
        <v>106</v>
      </c>
      <c r="O759" t="s">
        <v>200</v>
      </c>
      <c r="P759" t="s">
        <v>154</v>
      </c>
      <c r="Q759" t="s">
        <v>184</v>
      </c>
      <c r="R759" t="s">
        <v>1491</v>
      </c>
      <c r="S759" t="s">
        <v>170</v>
      </c>
      <c r="T759" t="s">
        <v>187</v>
      </c>
      <c r="U759" t="s">
        <v>228</v>
      </c>
      <c r="V759">
        <v>104638</v>
      </c>
      <c r="W759">
        <v>78177</v>
      </c>
      <c r="X759">
        <v>15.7</v>
      </c>
      <c r="Y759">
        <v>10.6</v>
      </c>
      <c r="Z759">
        <v>95242.01</v>
      </c>
      <c r="AB759">
        <v>23.04</v>
      </c>
      <c r="AC759">
        <v>2194375.91</v>
      </c>
      <c r="AD759">
        <v>96296339.049999997</v>
      </c>
      <c r="AE759">
        <v>280.83999999999997</v>
      </c>
      <c r="AF759">
        <v>27043863858.799999</v>
      </c>
      <c r="AG759">
        <v>41462.68</v>
      </c>
      <c r="AH759">
        <v>2.5</v>
      </c>
      <c r="AI759">
        <v>81564.350000000006</v>
      </c>
      <c r="AJ759">
        <v>23.91</v>
      </c>
      <c r="AK759">
        <v>23024454.670000002</v>
      </c>
      <c r="AL759">
        <v>0.153</v>
      </c>
      <c r="AM759">
        <v>147333.4</v>
      </c>
      <c r="AN759">
        <v>112.7</v>
      </c>
      <c r="AO759">
        <v>550.20000000000005</v>
      </c>
      <c r="AP759">
        <v>62007.54</v>
      </c>
      <c r="AQ759">
        <v>2526743.88</v>
      </c>
      <c r="AR759" t="s">
        <v>61</v>
      </c>
      <c r="AS759" t="s">
        <v>61</v>
      </c>
      <c r="AT759" t="s">
        <v>62</v>
      </c>
      <c r="AU759" t="s">
        <v>63</v>
      </c>
    </row>
    <row r="760" spans="1:47" x14ac:dyDescent="0.25">
      <c r="A760" t="s">
        <v>1492</v>
      </c>
      <c r="B760">
        <v>2025</v>
      </c>
      <c r="C760">
        <v>11</v>
      </c>
      <c r="D760" t="s">
        <v>119</v>
      </c>
      <c r="E760" s="1">
        <v>45977</v>
      </c>
      <c r="F760" s="1">
        <v>45996</v>
      </c>
      <c r="G760">
        <v>19</v>
      </c>
      <c r="I760" t="s">
        <v>49</v>
      </c>
      <c r="J760" t="s">
        <v>66</v>
      </c>
      <c r="K760" t="s">
        <v>67</v>
      </c>
      <c r="L760">
        <v>8479.8989999999994</v>
      </c>
      <c r="M760" t="s">
        <v>90</v>
      </c>
      <c r="N760" t="s">
        <v>53</v>
      </c>
      <c r="O760" t="s">
        <v>54</v>
      </c>
      <c r="P760" t="s">
        <v>201</v>
      </c>
      <c r="Q760" t="s">
        <v>184</v>
      </c>
      <c r="R760" t="s">
        <v>1084</v>
      </c>
      <c r="S760" t="s">
        <v>156</v>
      </c>
      <c r="T760" t="s">
        <v>74</v>
      </c>
      <c r="U760" t="s">
        <v>60</v>
      </c>
      <c r="V760">
        <v>22721</v>
      </c>
      <c r="W760">
        <v>12788</v>
      </c>
      <c r="X760">
        <v>20</v>
      </c>
      <c r="Y760">
        <v>11.5</v>
      </c>
      <c r="Z760">
        <v>20864.59</v>
      </c>
      <c r="AA760">
        <v>1490</v>
      </c>
      <c r="AB760">
        <v>930.65</v>
      </c>
      <c r="AC760">
        <v>1386668.5</v>
      </c>
      <c r="AD760">
        <v>74504738.489999995</v>
      </c>
      <c r="AE760">
        <v>278.24</v>
      </c>
      <c r="AF760">
        <v>20730198437.459999</v>
      </c>
      <c r="AG760">
        <v>95182.49</v>
      </c>
      <c r="AH760">
        <v>0</v>
      </c>
      <c r="AI760">
        <v>0</v>
      </c>
      <c r="AJ760">
        <v>16.399999999999999</v>
      </c>
      <c r="AK760">
        <v>12218777.109999999</v>
      </c>
      <c r="AL760">
        <v>0.30599999999999999</v>
      </c>
      <c r="AM760">
        <v>227984.5</v>
      </c>
      <c r="AN760">
        <v>533.70000000000005</v>
      </c>
      <c r="AO760">
        <v>564.85</v>
      </c>
      <c r="AP760">
        <v>301460.45</v>
      </c>
      <c r="AQ760">
        <v>2011295.94</v>
      </c>
      <c r="AR760" t="s">
        <v>61</v>
      </c>
      <c r="AS760" t="s">
        <v>61</v>
      </c>
      <c r="AT760" t="s">
        <v>62</v>
      </c>
      <c r="AU760" t="s">
        <v>117</v>
      </c>
    </row>
    <row r="761" spans="1:47" x14ac:dyDescent="0.25">
      <c r="A761" t="s">
        <v>1493</v>
      </c>
      <c r="B761">
        <v>2022</v>
      </c>
      <c r="C761">
        <v>11</v>
      </c>
      <c r="D761" t="s">
        <v>119</v>
      </c>
      <c r="E761" s="1">
        <v>44879</v>
      </c>
      <c r="F761" s="1">
        <v>44889</v>
      </c>
      <c r="G761">
        <v>10</v>
      </c>
      <c r="H761">
        <v>13.2</v>
      </c>
      <c r="I761" t="s">
        <v>49</v>
      </c>
      <c r="J761" t="s">
        <v>50</v>
      </c>
      <c r="K761" t="s">
        <v>183</v>
      </c>
      <c r="L761">
        <v>2710.19</v>
      </c>
      <c r="M761" t="s">
        <v>114</v>
      </c>
      <c r="N761" t="s">
        <v>81</v>
      </c>
      <c r="O761" t="s">
        <v>107</v>
      </c>
      <c r="P761" t="s">
        <v>55</v>
      </c>
      <c r="Q761" t="s">
        <v>100</v>
      </c>
      <c r="R761" t="s">
        <v>1467</v>
      </c>
      <c r="S761" t="s">
        <v>186</v>
      </c>
      <c r="T761" t="s">
        <v>131</v>
      </c>
      <c r="U761" t="s">
        <v>75</v>
      </c>
      <c r="V761">
        <v>82459</v>
      </c>
      <c r="W761">
        <v>46180</v>
      </c>
      <c r="X761">
        <v>16.2</v>
      </c>
      <c r="Y761">
        <v>12.1</v>
      </c>
      <c r="Z761">
        <v>72694.37</v>
      </c>
      <c r="AB761">
        <v>29.9</v>
      </c>
      <c r="AC761">
        <v>2173561.66</v>
      </c>
      <c r="AD761">
        <v>72423220</v>
      </c>
      <c r="AE761">
        <v>211.45</v>
      </c>
      <c r="AF761">
        <v>15313889869</v>
      </c>
      <c r="AG761">
        <v>123999.99</v>
      </c>
      <c r="AH761">
        <v>3.6</v>
      </c>
      <c r="AI761">
        <v>104113.26</v>
      </c>
      <c r="AJ761">
        <v>3.82</v>
      </c>
      <c r="AK761">
        <v>2766567</v>
      </c>
      <c r="AL761">
        <v>0.29899999999999999</v>
      </c>
      <c r="AM761">
        <v>216545.43</v>
      </c>
      <c r="AN761">
        <v>262.60000000000002</v>
      </c>
      <c r="AO761">
        <v>686.36</v>
      </c>
      <c r="AP761">
        <v>180238.14</v>
      </c>
      <c r="AQ761">
        <v>2798458.48</v>
      </c>
      <c r="AR761" t="s">
        <v>61</v>
      </c>
      <c r="AS761" t="s">
        <v>61</v>
      </c>
      <c r="AT761" t="s">
        <v>62</v>
      </c>
      <c r="AU761" t="s">
        <v>63</v>
      </c>
    </row>
    <row r="762" spans="1:47" x14ac:dyDescent="0.25">
      <c r="A762" t="s">
        <v>1494</v>
      </c>
      <c r="B762">
        <v>2022</v>
      </c>
      <c r="C762">
        <v>7</v>
      </c>
      <c r="D762" t="s">
        <v>89</v>
      </c>
      <c r="E762" s="1">
        <v>44763</v>
      </c>
      <c r="F762" s="1">
        <v>44777</v>
      </c>
      <c r="G762">
        <v>14</v>
      </c>
      <c r="H762">
        <v>10.8</v>
      </c>
      <c r="I762" t="s">
        <v>49</v>
      </c>
      <c r="J762" t="s">
        <v>66</v>
      </c>
      <c r="K762" t="s">
        <v>245</v>
      </c>
      <c r="L762">
        <v>8905.9</v>
      </c>
      <c r="M762" t="s">
        <v>98</v>
      </c>
      <c r="N762" t="s">
        <v>81</v>
      </c>
      <c r="O762" t="s">
        <v>189</v>
      </c>
      <c r="P762" t="s">
        <v>164</v>
      </c>
      <c r="Q762" t="s">
        <v>82</v>
      </c>
      <c r="R762" t="s">
        <v>1495</v>
      </c>
      <c r="S762" t="s">
        <v>73</v>
      </c>
      <c r="T762" t="s">
        <v>59</v>
      </c>
      <c r="U762" t="s">
        <v>75</v>
      </c>
      <c r="V762">
        <v>2991</v>
      </c>
      <c r="W762">
        <v>1944</v>
      </c>
      <c r="X762">
        <v>14.8</v>
      </c>
      <c r="Y762">
        <v>14.5</v>
      </c>
      <c r="Z762">
        <v>2651.87</v>
      </c>
      <c r="AB762">
        <v>25.09</v>
      </c>
      <c r="AC762">
        <v>66535.42</v>
      </c>
      <c r="AD762">
        <v>1678633.71</v>
      </c>
      <c r="AE762">
        <v>212.85</v>
      </c>
      <c r="AF762">
        <v>357297185.17000002</v>
      </c>
      <c r="AG762">
        <v>229262.27</v>
      </c>
      <c r="AH762">
        <v>0.8</v>
      </c>
      <c r="AI762">
        <v>25858.75</v>
      </c>
      <c r="AJ762">
        <v>11.4</v>
      </c>
      <c r="AK762">
        <v>191364.24</v>
      </c>
      <c r="AL762">
        <v>0.112</v>
      </c>
      <c r="AM762">
        <v>1880.07</v>
      </c>
      <c r="AN762">
        <v>462.7</v>
      </c>
      <c r="AO762">
        <v>733.41</v>
      </c>
      <c r="AP762">
        <v>339348.81</v>
      </c>
      <c r="AQ762">
        <v>662885.31999999995</v>
      </c>
      <c r="AR762" t="s">
        <v>61</v>
      </c>
      <c r="AS762" t="s">
        <v>61</v>
      </c>
      <c r="AT762" t="s">
        <v>62</v>
      </c>
      <c r="AU762" t="s">
        <v>63</v>
      </c>
    </row>
    <row r="763" spans="1:47" x14ac:dyDescent="0.25">
      <c r="A763" t="s">
        <v>1496</v>
      </c>
      <c r="B763">
        <v>2026</v>
      </c>
      <c r="C763">
        <v>1</v>
      </c>
      <c r="D763" t="s">
        <v>48</v>
      </c>
      <c r="E763" s="1">
        <v>46052</v>
      </c>
      <c r="F763" s="1">
        <v>46063</v>
      </c>
      <c r="G763">
        <v>11</v>
      </c>
      <c r="H763">
        <v>11.7</v>
      </c>
      <c r="I763" t="s">
        <v>49</v>
      </c>
      <c r="J763" t="s">
        <v>50</v>
      </c>
      <c r="K763" t="s">
        <v>223</v>
      </c>
      <c r="L763">
        <v>2710.1109999999999</v>
      </c>
      <c r="M763" t="s">
        <v>98</v>
      </c>
      <c r="N763" t="s">
        <v>53</v>
      </c>
      <c r="O763" t="s">
        <v>99</v>
      </c>
      <c r="P763" t="s">
        <v>230</v>
      </c>
      <c r="Q763" t="s">
        <v>82</v>
      </c>
      <c r="R763" t="s">
        <v>1057</v>
      </c>
      <c r="S763" t="s">
        <v>123</v>
      </c>
      <c r="T763" t="s">
        <v>102</v>
      </c>
      <c r="U763" t="s">
        <v>96</v>
      </c>
      <c r="V763">
        <v>36180</v>
      </c>
      <c r="W763">
        <v>21029</v>
      </c>
      <c r="X763">
        <v>15.4</v>
      </c>
      <c r="Y763">
        <v>13.2</v>
      </c>
      <c r="Z763">
        <v>31736.38</v>
      </c>
      <c r="AB763">
        <v>34.53</v>
      </c>
      <c r="AC763">
        <v>1095857.2</v>
      </c>
      <c r="AD763">
        <v>36390520.130000003</v>
      </c>
      <c r="AE763">
        <v>283.63</v>
      </c>
      <c r="AF763">
        <v>10321443224.469999</v>
      </c>
      <c r="AG763">
        <v>219749.13</v>
      </c>
      <c r="AH763">
        <v>3.2</v>
      </c>
      <c r="AI763">
        <v>97094.35</v>
      </c>
      <c r="AJ763">
        <v>5.76</v>
      </c>
      <c r="AK763">
        <v>2096093.96</v>
      </c>
      <c r="AL763">
        <v>0.27300000000000002</v>
      </c>
      <c r="AM763">
        <v>99346.12</v>
      </c>
      <c r="AN763">
        <v>345.9</v>
      </c>
      <c r="AO763">
        <v>457.52</v>
      </c>
      <c r="AP763">
        <v>158256.17000000001</v>
      </c>
      <c r="AQ763">
        <v>1670302.97</v>
      </c>
      <c r="AR763" t="s">
        <v>61</v>
      </c>
      <c r="AS763" t="s">
        <v>61</v>
      </c>
      <c r="AT763" t="s">
        <v>62</v>
      </c>
      <c r="AU763" t="s">
        <v>63</v>
      </c>
    </row>
    <row r="764" spans="1:47" x14ac:dyDescent="0.25">
      <c r="A764" t="s">
        <v>1497</v>
      </c>
      <c r="B764">
        <v>2024</v>
      </c>
      <c r="C764">
        <v>7</v>
      </c>
      <c r="D764" t="s">
        <v>89</v>
      </c>
      <c r="E764" s="1">
        <v>45498</v>
      </c>
      <c r="F764" s="1">
        <v>45529</v>
      </c>
      <c r="G764">
        <v>31</v>
      </c>
      <c r="H764">
        <v>12.5</v>
      </c>
      <c r="I764" t="s">
        <v>49</v>
      </c>
      <c r="J764" t="s">
        <v>66</v>
      </c>
      <c r="K764" t="s">
        <v>245</v>
      </c>
      <c r="L764">
        <v>8905.9</v>
      </c>
      <c r="M764" t="s">
        <v>114</v>
      </c>
      <c r="N764" t="s">
        <v>53</v>
      </c>
      <c r="O764" t="s">
        <v>107</v>
      </c>
      <c r="P764" t="s">
        <v>93</v>
      </c>
      <c r="Q764" t="s">
        <v>82</v>
      </c>
      <c r="R764" t="s">
        <v>1498</v>
      </c>
      <c r="S764" t="s">
        <v>137</v>
      </c>
      <c r="T764" t="s">
        <v>95</v>
      </c>
      <c r="U764" t="s">
        <v>166</v>
      </c>
      <c r="V764">
        <v>16267</v>
      </c>
      <c r="W764">
        <v>9311</v>
      </c>
      <c r="X764">
        <v>3.4</v>
      </c>
      <c r="Y764">
        <v>15.9</v>
      </c>
      <c r="Z764">
        <v>14983.08</v>
      </c>
      <c r="AB764">
        <v>14.37</v>
      </c>
      <c r="AC764">
        <v>215306.86</v>
      </c>
      <c r="AD764">
        <v>5082260.74</v>
      </c>
      <c r="AE764">
        <v>275.17</v>
      </c>
      <c r="AF764">
        <v>1398485687.8299999</v>
      </c>
      <c r="AG764">
        <v>243202.03</v>
      </c>
      <c r="AH764">
        <v>0.1</v>
      </c>
      <c r="AI764">
        <v>3424.51</v>
      </c>
      <c r="AJ764">
        <v>19.52</v>
      </c>
      <c r="AK764">
        <v>992057.3</v>
      </c>
      <c r="AL764">
        <v>0.16</v>
      </c>
      <c r="AM764">
        <v>8131.62</v>
      </c>
      <c r="AN764">
        <v>1003.7</v>
      </c>
      <c r="AO764">
        <v>410.18</v>
      </c>
      <c r="AP764">
        <v>411697.67</v>
      </c>
      <c r="AQ764">
        <v>881762.69</v>
      </c>
      <c r="AR764" t="s">
        <v>61</v>
      </c>
      <c r="AS764" t="s">
        <v>61</v>
      </c>
      <c r="AT764" t="s">
        <v>62</v>
      </c>
      <c r="AU764" t="s">
        <v>63</v>
      </c>
    </row>
    <row r="765" spans="1:47" x14ac:dyDescent="0.25">
      <c r="A765" t="s">
        <v>1499</v>
      </c>
      <c r="B765">
        <v>2024</v>
      </c>
      <c r="C765">
        <v>12</v>
      </c>
      <c r="D765" t="s">
        <v>119</v>
      </c>
      <c r="E765" s="1">
        <v>45633</v>
      </c>
      <c r="F765" s="1">
        <v>45643</v>
      </c>
      <c r="G765">
        <v>10</v>
      </c>
      <c r="H765">
        <v>18.7</v>
      </c>
      <c r="I765" t="s">
        <v>65</v>
      </c>
      <c r="J765" t="s">
        <v>78</v>
      </c>
      <c r="K765" t="s">
        <v>79</v>
      </c>
      <c r="L765">
        <v>1005.9</v>
      </c>
      <c r="M765" t="s">
        <v>68</v>
      </c>
      <c r="N765" t="s">
        <v>81</v>
      </c>
      <c r="O765" t="s">
        <v>189</v>
      </c>
      <c r="P765" t="s">
        <v>56</v>
      </c>
      <c r="Q765" t="s">
        <v>146</v>
      </c>
      <c r="R765" t="s">
        <v>895</v>
      </c>
      <c r="S765" t="s">
        <v>85</v>
      </c>
      <c r="T765" t="s">
        <v>59</v>
      </c>
      <c r="U765" t="s">
        <v>143</v>
      </c>
      <c r="V765">
        <v>52150</v>
      </c>
      <c r="W765">
        <v>29194</v>
      </c>
      <c r="X765">
        <v>24.7</v>
      </c>
      <c r="Y765">
        <v>15.7</v>
      </c>
      <c r="Z765">
        <v>43047.07</v>
      </c>
      <c r="AB765">
        <v>34.409999999999997</v>
      </c>
      <c r="AC765">
        <v>1481249.68</v>
      </c>
      <c r="AD765">
        <v>45156376.43</v>
      </c>
      <c r="AE765">
        <v>277.58999999999997</v>
      </c>
      <c r="AF765">
        <v>12534958533.200001</v>
      </c>
      <c r="AG765">
        <v>154497.60000000001</v>
      </c>
      <c r="AH765">
        <v>1</v>
      </c>
      <c r="AI765">
        <v>15218.31</v>
      </c>
      <c r="AJ765">
        <v>14.06</v>
      </c>
      <c r="AK765">
        <v>0</v>
      </c>
      <c r="AL765">
        <v>0.126</v>
      </c>
      <c r="AM765">
        <v>56897.03</v>
      </c>
      <c r="AN765">
        <v>343.3</v>
      </c>
      <c r="AO765">
        <v>482.68</v>
      </c>
      <c r="AP765">
        <v>165704.04</v>
      </c>
      <c r="AQ765">
        <v>1873566.66</v>
      </c>
      <c r="AR765" t="s">
        <v>61</v>
      </c>
      <c r="AS765" t="s">
        <v>61</v>
      </c>
      <c r="AT765" t="s">
        <v>62</v>
      </c>
      <c r="AU765" t="s">
        <v>63</v>
      </c>
    </row>
    <row r="766" spans="1:47" x14ac:dyDescent="0.25">
      <c r="A766" t="s">
        <v>1500</v>
      </c>
      <c r="B766">
        <v>2021</v>
      </c>
      <c r="C766">
        <v>3</v>
      </c>
      <c r="D766" t="s">
        <v>48</v>
      </c>
      <c r="E766" s="1">
        <v>44276</v>
      </c>
      <c r="F766" s="1">
        <v>44290</v>
      </c>
      <c r="G766">
        <v>14</v>
      </c>
      <c r="H766">
        <v>7.2</v>
      </c>
      <c r="I766" t="s">
        <v>49</v>
      </c>
      <c r="J766" t="s">
        <v>78</v>
      </c>
      <c r="K766" t="s">
        <v>105</v>
      </c>
      <c r="L766">
        <v>1201.9000000000001</v>
      </c>
      <c r="M766" t="s">
        <v>52</v>
      </c>
      <c r="N766" t="s">
        <v>53</v>
      </c>
      <c r="O766" t="s">
        <v>99</v>
      </c>
      <c r="P766" t="s">
        <v>201</v>
      </c>
      <c r="Q766" t="s">
        <v>70</v>
      </c>
      <c r="R766" t="s">
        <v>1501</v>
      </c>
      <c r="S766" t="s">
        <v>85</v>
      </c>
      <c r="T766" t="s">
        <v>95</v>
      </c>
      <c r="U766" t="s">
        <v>87</v>
      </c>
      <c r="V766">
        <v>41290</v>
      </c>
      <c r="W766">
        <v>28448</v>
      </c>
      <c r="X766">
        <v>25</v>
      </c>
      <c r="Y766">
        <v>10.1</v>
      </c>
      <c r="Z766">
        <v>35081.93</v>
      </c>
      <c r="AB766">
        <v>20.07</v>
      </c>
      <c r="AC766">
        <v>704094.34</v>
      </c>
      <c r="AD766">
        <v>36820590.450000003</v>
      </c>
      <c r="AE766">
        <v>171.14</v>
      </c>
      <c r="AF766">
        <v>6301475849.6099997</v>
      </c>
      <c r="AG766">
        <v>229612.72</v>
      </c>
      <c r="AH766">
        <v>0</v>
      </c>
      <c r="AI766">
        <v>0</v>
      </c>
      <c r="AJ766">
        <v>21.92</v>
      </c>
      <c r="AK766">
        <v>8071073.4299999997</v>
      </c>
      <c r="AL766">
        <v>0.28499999999999998</v>
      </c>
      <c r="AM766">
        <v>104938.68</v>
      </c>
      <c r="AN766">
        <v>667.4</v>
      </c>
      <c r="AO766">
        <v>470.21</v>
      </c>
      <c r="AP766">
        <v>313818.15000000002</v>
      </c>
      <c r="AQ766">
        <v>1352463.89</v>
      </c>
      <c r="AR766" t="s">
        <v>61</v>
      </c>
      <c r="AS766" t="s">
        <v>61</v>
      </c>
      <c r="AT766" t="s">
        <v>62</v>
      </c>
      <c r="AU766" t="s">
        <v>63</v>
      </c>
    </row>
    <row r="767" spans="1:47" x14ac:dyDescent="0.25">
      <c r="A767" t="s">
        <v>1502</v>
      </c>
      <c r="B767">
        <v>2024</v>
      </c>
      <c r="C767">
        <v>6</v>
      </c>
      <c r="D767" t="s">
        <v>77</v>
      </c>
      <c r="E767" s="1">
        <v>45453</v>
      </c>
      <c r="F767" s="1">
        <v>45463</v>
      </c>
      <c r="G767">
        <v>10</v>
      </c>
      <c r="H767">
        <v>6.9</v>
      </c>
      <c r="I767" t="s">
        <v>49</v>
      </c>
      <c r="J767" t="s">
        <v>50</v>
      </c>
      <c r="K767" t="s">
        <v>145</v>
      </c>
      <c r="L767">
        <v>2710.19</v>
      </c>
      <c r="M767" t="s">
        <v>52</v>
      </c>
      <c r="N767" t="s">
        <v>69</v>
      </c>
      <c r="O767" t="s">
        <v>200</v>
      </c>
      <c r="P767" t="s">
        <v>174</v>
      </c>
      <c r="Q767" t="s">
        <v>56</v>
      </c>
      <c r="R767" t="s">
        <v>1028</v>
      </c>
      <c r="S767" t="s">
        <v>170</v>
      </c>
      <c r="T767" t="s">
        <v>131</v>
      </c>
      <c r="U767" t="s">
        <v>75</v>
      </c>
      <c r="V767">
        <v>85574</v>
      </c>
      <c r="W767">
        <v>60377</v>
      </c>
      <c r="X767">
        <v>24.8</v>
      </c>
      <c r="Y767">
        <v>10.8</v>
      </c>
      <c r="Z767">
        <v>68980.41</v>
      </c>
      <c r="AB767">
        <v>24.05</v>
      </c>
      <c r="AC767">
        <v>1658978.86</v>
      </c>
      <c r="AD767">
        <v>49784541.509999998</v>
      </c>
      <c r="AE767">
        <v>277.25</v>
      </c>
      <c r="AF767">
        <v>13802764133.65</v>
      </c>
      <c r="AG767">
        <v>82888.52</v>
      </c>
      <c r="AH767">
        <v>0</v>
      </c>
      <c r="AI767">
        <v>0</v>
      </c>
      <c r="AJ767">
        <v>6.12</v>
      </c>
      <c r="AK767">
        <v>3046813.94</v>
      </c>
      <c r="AL767">
        <v>0.115</v>
      </c>
      <c r="AM767">
        <v>57252.22</v>
      </c>
      <c r="AN767">
        <v>370.5</v>
      </c>
      <c r="AO767">
        <v>592.16</v>
      </c>
      <c r="AP767">
        <v>219395.28</v>
      </c>
      <c r="AQ767">
        <v>2018514.88</v>
      </c>
      <c r="AR767" t="s">
        <v>61</v>
      </c>
      <c r="AS767" t="s">
        <v>61</v>
      </c>
      <c r="AT767" t="s">
        <v>62</v>
      </c>
      <c r="AU767" t="s">
        <v>63</v>
      </c>
    </row>
    <row r="768" spans="1:47" x14ac:dyDescent="0.25">
      <c r="A768" t="s">
        <v>1503</v>
      </c>
      <c r="B768">
        <v>2023</v>
      </c>
      <c r="C768">
        <v>12</v>
      </c>
      <c r="D768" t="s">
        <v>119</v>
      </c>
      <c r="E768" s="1">
        <v>45280</v>
      </c>
      <c r="F768" s="1">
        <v>45310</v>
      </c>
      <c r="G768">
        <v>30</v>
      </c>
      <c r="H768">
        <v>18.100000000000001</v>
      </c>
      <c r="I768" t="s">
        <v>65</v>
      </c>
      <c r="J768" t="s">
        <v>78</v>
      </c>
      <c r="K768" t="s">
        <v>105</v>
      </c>
      <c r="L768">
        <v>1201.9000000000001</v>
      </c>
      <c r="M768" t="s">
        <v>98</v>
      </c>
      <c r="N768" t="s">
        <v>168</v>
      </c>
      <c r="O768" t="s">
        <v>99</v>
      </c>
      <c r="P768" t="s">
        <v>184</v>
      </c>
      <c r="Q768" t="s">
        <v>204</v>
      </c>
      <c r="R768" t="s">
        <v>1504</v>
      </c>
      <c r="S768" t="s">
        <v>85</v>
      </c>
      <c r="T768" t="s">
        <v>74</v>
      </c>
      <c r="U768" t="s">
        <v>132</v>
      </c>
      <c r="V768">
        <v>55626</v>
      </c>
      <c r="W768">
        <v>39829</v>
      </c>
      <c r="X768">
        <v>3.1</v>
      </c>
      <c r="Y768">
        <v>14.4</v>
      </c>
      <c r="Z768">
        <v>49754.07</v>
      </c>
      <c r="AB768">
        <v>34.450000000000003</v>
      </c>
      <c r="AC768">
        <v>1714027.71</v>
      </c>
      <c r="AD768">
        <v>28016516.82</v>
      </c>
      <c r="AE768">
        <v>283.3</v>
      </c>
      <c r="AF768">
        <v>7937079215.1099997</v>
      </c>
      <c r="AG768">
        <v>175155.92</v>
      </c>
      <c r="AH768">
        <v>0</v>
      </c>
      <c r="AI768">
        <v>0</v>
      </c>
      <c r="AJ768">
        <v>5.49</v>
      </c>
      <c r="AK768">
        <v>0</v>
      </c>
      <c r="AL768">
        <v>6.9000000000000006E-2</v>
      </c>
      <c r="AM768">
        <v>19331.400000000001</v>
      </c>
      <c r="AN768">
        <v>703.8</v>
      </c>
      <c r="AO768">
        <v>507.37</v>
      </c>
      <c r="AP768">
        <v>357087.01</v>
      </c>
      <c r="AQ768">
        <v>2265602.04</v>
      </c>
      <c r="AR768" t="s">
        <v>61</v>
      </c>
      <c r="AS768" t="s">
        <v>61</v>
      </c>
      <c r="AT768" t="s">
        <v>62</v>
      </c>
      <c r="AU768" t="s">
        <v>117</v>
      </c>
    </row>
    <row r="769" spans="1:47" x14ac:dyDescent="0.25">
      <c r="A769" t="s">
        <v>1505</v>
      </c>
      <c r="B769">
        <v>2022</v>
      </c>
      <c r="C769">
        <v>4</v>
      </c>
      <c r="D769" t="s">
        <v>77</v>
      </c>
      <c r="E769" s="1">
        <v>44659</v>
      </c>
      <c r="F769" s="1">
        <v>44670</v>
      </c>
      <c r="G769">
        <v>11</v>
      </c>
      <c r="H769">
        <v>14.1</v>
      </c>
      <c r="I769" t="s">
        <v>65</v>
      </c>
      <c r="J769" t="s">
        <v>50</v>
      </c>
      <c r="K769" t="s">
        <v>145</v>
      </c>
      <c r="L769">
        <v>2710.19</v>
      </c>
      <c r="M769" t="s">
        <v>52</v>
      </c>
      <c r="N769" t="s">
        <v>106</v>
      </c>
      <c r="O769" t="s">
        <v>91</v>
      </c>
      <c r="P769" t="s">
        <v>70</v>
      </c>
      <c r="Q769" t="s">
        <v>131</v>
      </c>
      <c r="R769" t="s">
        <v>235</v>
      </c>
      <c r="S769" t="s">
        <v>170</v>
      </c>
      <c r="T769" t="s">
        <v>95</v>
      </c>
      <c r="U769" t="s">
        <v>181</v>
      </c>
      <c r="V769">
        <v>69183</v>
      </c>
      <c r="W769">
        <v>51778</v>
      </c>
      <c r="X769">
        <v>2.8</v>
      </c>
      <c r="Y769">
        <v>15</v>
      </c>
      <c r="Z769">
        <v>63848.12</v>
      </c>
      <c r="AB769">
        <v>24.05</v>
      </c>
      <c r="AC769">
        <v>1535547.29</v>
      </c>
      <c r="AD769">
        <v>64717092.909999996</v>
      </c>
      <c r="AE769">
        <v>218.04</v>
      </c>
      <c r="AF769">
        <v>14110914938.1</v>
      </c>
      <c r="AG769">
        <v>63664.93</v>
      </c>
      <c r="AH769">
        <v>0</v>
      </c>
      <c r="AI769">
        <v>0</v>
      </c>
      <c r="AJ769">
        <v>13.55</v>
      </c>
      <c r="AK769">
        <v>0</v>
      </c>
      <c r="AL769">
        <v>0.28000000000000003</v>
      </c>
      <c r="AM769">
        <v>181207.86</v>
      </c>
      <c r="AN769">
        <v>520</v>
      </c>
      <c r="AO769">
        <v>356.62</v>
      </c>
      <c r="AP769">
        <v>185442.4</v>
      </c>
      <c r="AQ769">
        <v>1965862.48</v>
      </c>
      <c r="AR769" t="s">
        <v>61</v>
      </c>
      <c r="AS769" t="s">
        <v>61</v>
      </c>
      <c r="AT769" t="s">
        <v>62</v>
      </c>
      <c r="AU769" t="s">
        <v>63</v>
      </c>
    </row>
    <row r="770" spans="1:47" x14ac:dyDescent="0.25">
      <c r="A770" t="s">
        <v>1506</v>
      </c>
      <c r="B770">
        <v>2020</v>
      </c>
      <c r="C770">
        <v>10</v>
      </c>
      <c r="D770" t="s">
        <v>119</v>
      </c>
      <c r="E770" s="1">
        <v>44135</v>
      </c>
      <c r="F770" s="1">
        <v>44149</v>
      </c>
      <c r="G770">
        <v>14</v>
      </c>
      <c r="H770">
        <v>9.6999999999999993</v>
      </c>
      <c r="I770" t="s">
        <v>65</v>
      </c>
      <c r="J770" t="s">
        <v>112</v>
      </c>
      <c r="K770" t="s">
        <v>113</v>
      </c>
      <c r="L770">
        <v>7304.39</v>
      </c>
      <c r="M770" t="s">
        <v>98</v>
      </c>
      <c r="N770" t="s">
        <v>69</v>
      </c>
      <c r="O770" t="s">
        <v>107</v>
      </c>
      <c r="P770" t="s">
        <v>56</v>
      </c>
      <c r="Q770" t="s">
        <v>257</v>
      </c>
      <c r="R770" t="s">
        <v>899</v>
      </c>
      <c r="S770" t="s">
        <v>73</v>
      </c>
      <c r="T770" t="s">
        <v>131</v>
      </c>
      <c r="U770" t="s">
        <v>96</v>
      </c>
      <c r="V770">
        <v>4824</v>
      </c>
      <c r="W770">
        <v>3418</v>
      </c>
      <c r="X770">
        <v>13.4</v>
      </c>
      <c r="Y770">
        <v>12.6</v>
      </c>
      <c r="Z770">
        <v>4428.5</v>
      </c>
      <c r="AB770">
        <v>33.61</v>
      </c>
      <c r="AC770">
        <v>148841.89000000001</v>
      </c>
      <c r="AD770">
        <v>2826180.13</v>
      </c>
      <c r="AE770">
        <v>167.82</v>
      </c>
      <c r="AF770">
        <v>474289549.42000002</v>
      </c>
      <c r="AG770">
        <v>171370.13</v>
      </c>
      <c r="AH770">
        <v>0</v>
      </c>
      <c r="AJ770">
        <v>11.7</v>
      </c>
      <c r="AK770">
        <v>0</v>
      </c>
      <c r="AL770">
        <v>0.34599999999999997</v>
      </c>
      <c r="AM770">
        <v>9778.58</v>
      </c>
      <c r="AN770">
        <v>548.29999999999995</v>
      </c>
      <c r="AO770">
        <v>371.82</v>
      </c>
      <c r="AP770">
        <v>203868.91</v>
      </c>
      <c r="AQ770">
        <v>533859.51</v>
      </c>
      <c r="AR770" t="s">
        <v>124</v>
      </c>
      <c r="AS770" t="s">
        <v>61</v>
      </c>
      <c r="AT770" t="s">
        <v>62</v>
      </c>
      <c r="AU770" t="s">
        <v>63</v>
      </c>
    </row>
    <row r="771" spans="1:47" x14ac:dyDescent="0.25">
      <c r="A771" t="s">
        <v>1507</v>
      </c>
      <c r="B771">
        <v>2020</v>
      </c>
      <c r="C771">
        <v>8</v>
      </c>
      <c r="D771" t="s">
        <v>89</v>
      </c>
      <c r="E771" s="1">
        <v>44060</v>
      </c>
      <c r="F771" s="1">
        <v>44087</v>
      </c>
      <c r="G771">
        <v>27</v>
      </c>
      <c r="H771">
        <v>4.8</v>
      </c>
      <c r="I771" t="s">
        <v>49</v>
      </c>
      <c r="J771" t="s">
        <v>112</v>
      </c>
      <c r="K771" t="s">
        <v>343</v>
      </c>
      <c r="L771">
        <v>2523.1</v>
      </c>
      <c r="M771" t="s">
        <v>98</v>
      </c>
      <c r="N771" t="s">
        <v>69</v>
      </c>
      <c r="O771" t="s">
        <v>107</v>
      </c>
      <c r="P771" t="s">
        <v>257</v>
      </c>
      <c r="Q771" t="s">
        <v>70</v>
      </c>
      <c r="R771" t="s">
        <v>1508</v>
      </c>
      <c r="S771" t="s">
        <v>130</v>
      </c>
      <c r="T771" t="s">
        <v>131</v>
      </c>
      <c r="U771" t="s">
        <v>96</v>
      </c>
      <c r="V771">
        <v>79052</v>
      </c>
      <c r="W771">
        <v>46467</v>
      </c>
      <c r="X771">
        <v>15.8</v>
      </c>
      <c r="Y771">
        <v>11.9</v>
      </c>
      <c r="Z771">
        <v>75266.3</v>
      </c>
      <c r="AB771">
        <v>33.39</v>
      </c>
      <c r="AC771">
        <v>2513141.7599999998</v>
      </c>
      <c r="AD771">
        <v>49948222.009999998</v>
      </c>
      <c r="AE771">
        <v>158.16</v>
      </c>
      <c r="AF771">
        <v>7899810793.1000004</v>
      </c>
      <c r="AG771">
        <v>154042.17000000001</v>
      </c>
      <c r="AH771">
        <v>1.7</v>
      </c>
      <c r="AI771">
        <v>14180.99</v>
      </c>
      <c r="AJ771">
        <v>16.329999999999998</v>
      </c>
      <c r="AK771">
        <v>8156544.6500000004</v>
      </c>
      <c r="AL771">
        <v>6.6000000000000003E-2</v>
      </c>
      <c r="AM771">
        <v>32965.83</v>
      </c>
      <c r="AN771">
        <v>566.4</v>
      </c>
      <c r="AO771">
        <v>582.07000000000005</v>
      </c>
      <c r="AP771">
        <v>329684.45</v>
      </c>
      <c r="AQ771">
        <v>3044015.2</v>
      </c>
      <c r="AR771" t="s">
        <v>124</v>
      </c>
      <c r="AS771" t="s">
        <v>61</v>
      </c>
      <c r="AT771" t="s">
        <v>62</v>
      </c>
      <c r="AU771" t="s">
        <v>63</v>
      </c>
    </row>
    <row r="772" spans="1:47" x14ac:dyDescent="0.25">
      <c r="A772" t="s">
        <v>1509</v>
      </c>
      <c r="B772">
        <v>2020</v>
      </c>
      <c r="C772">
        <v>12</v>
      </c>
      <c r="D772" t="s">
        <v>119</v>
      </c>
      <c r="E772" s="1">
        <v>44191</v>
      </c>
      <c r="F772" s="1">
        <v>44210</v>
      </c>
      <c r="G772">
        <v>19</v>
      </c>
      <c r="I772" t="s">
        <v>49</v>
      </c>
      <c r="J772" t="s">
        <v>50</v>
      </c>
      <c r="K772" t="s">
        <v>145</v>
      </c>
      <c r="L772">
        <v>2710.19</v>
      </c>
      <c r="M772" t="s">
        <v>90</v>
      </c>
      <c r="N772" t="s">
        <v>168</v>
      </c>
      <c r="O772" t="s">
        <v>200</v>
      </c>
      <c r="P772" t="s">
        <v>55</v>
      </c>
      <c r="Q772" t="s">
        <v>184</v>
      </c>
      <c r="R772" t="s">
        <v>1510</v>
      </c>
      <c r="S772" t="s">
        <v>170</v>
      </c>
      <c r="T772" t="s">
        <v>162</v>
      </c>
      <c r="U772" t="s">
        <v>213</v>
      </c>
      <c r="V772">
        <v>111090</v>
      </c>
      <c r="W772">
        <v>74554</v>
      </c>
      <c r="X772">
        <v>3.4</v>
      </c>
      <c r="Y772">
        <v>12.9</v>
      </c>
      <c r="Z772">
        <v>99705.91</v>
      </c>
      <c r="AB772">
        <v>43.85</v>
      </c>
      <c r="AC772">
        <v>4372104.1500000004</v>
      </c>
      <c r="AD772">
        <v>52815217.590000004</v>
      </c>
      <c r="AE772">
        <v>158.88999999999999</v>
      </c>
      <c r="AF772">
        <v>8391809922.8800001</v>
      </c>
      <c r="AG772">
        <v>33490.660000000003</v>
      </c>
      <c r="AH772">
        <v>1.4</v>
      </c>
      <c r="AI772">
        <v>19430.16</v>
      </c>
      <c r="AJ772">
        <v>16.07</v>
      </c>
      <c r="AK772">
        <v>8487405.4700000007</v>
      </c>
      <c r="AL772">
        <v>0.308</v>
      </c>
      <c r="AM772">
        <v>162670.87</v>
      </c>
      <c r="AN772">
        <v>387.2</v>
      </c>
      <c r="AO772">
        <v>465.76</v>
      </c>
      <c r="AP772">
        <v>180342.27</v>
      </c>
      <c r="AQ772">
        <v>4768038.1100000003</v>
      </c>
      <c r="AR772" t="s">
        <v>61</v>
      </c>
      <c r="AS772" t="s">
        <v>61</v>
      </c>
      <c r="AT772" t="s">
        <v>62</v>
      </c>
      <c r="AU772" t="s">
        <v>63</v>
      </c>
    </row>
    <row r="773" spans="1:47" x14ac:dyDescent="0.25">
      <c r="A773" t="s">
        <v>1511</v>
      </c>
      <c r="B773">
        <v>2025</v>
      </c>
      <c r="C773">
        <v>4</v>
      </c>
      <c r="D773" t="s">
        <v>77</v>
      </c>
      <c r="E773" s="1">
        <v>45749</v>
      </c>
      <c r="F773" s="1">
        <v>45768</v>
      </c>
      <c r="G773">
        <v>19</v>
      </c>
      <c r="H773">
        <v>14.6</v>
      </c>
      <c r="I773" t="s">
        <v>49</v>
      </c>
      <c r="J773" t="s">
        <v>66</v>
      </c>
      <c r="K773" t="s">
        <v>153</v>
      </c>
      <c r="L773">
        <v>6309</v>
      </c>
      <c r="M773" t="s">
        <v>80</v>
      </c>
      <c r="N773" t="s">
        <v>69</v>
      </c>
      <c r="O773" t="s">
        <v>189</v>
      </c>
      <c r="P773" t="s">
        <v>204</v>
      </c>
      <c r="Q773" t="s">
        <v>184</v>
      </c>
      <c r="R773" t="s">
        <v>521</v>
      </c>
      <c r="S773" t="s">
        <v>156</v>
      </c>
      <c r="T773" t="s">
        <v>162</v>
      </c>
      <c r="U773" t="s">
        <v>132</v>
      </c>
      <c r="V773">
        <v>21834</v>
      </c>
      <c r="W773">
        <v>13094</v>
      </c>
      <c r="X773">
        <v>19.7</v>
      </c>
      <c r="Y773">
        <v>14.7</v>
      </c>
      <c r="Z773">
        <v>18248.599999999999</v>
      </c>
      <c r="AA773">
        <v>1303</v>
      </c>
      <c r="AB773">
        <v>2875.11</v>
      </c>
      <c r="AC773">
        <v>3746268.33</v>
      </c>
      <c r="AD773">
        <v>55297090.210000001</v>
      </c>
      <c r="AE773">
        <v>281.83</v>
      </c>
      <c r="AF773">
        <v>15584378933.879999</v>
      </c>
      <c r="AG773">
        <v>164786.85</v>
      </c>
      <c r="AH773">
        <v>0.3</v>
      </c>
      <c r="AI773">
        <v>9538.73</v>
      </c>
      <c r="AJ773">
        <v>22.55</v>
      </c>
      <c r="AK773">
        <v>12469493.84</v>
      </c>
      <c r="AL773">
        <v>0.16600000000000001</v>
      </c>
      <c r="AM773">
        <v>91793.17</v>
      </c>
      <c r="AN773">
        <v>835.8</v>
      </c>
      <c r="AO773">
        <v>373.81</v>
      </c>
      <c r="AP773">
        <v>312430.40000000002</v>
      </c>
      <c r="AQ773">
        <v>4324817.4800000004</v>
      </c>
      <c r="AR773" t="s">
        <v>61</v>
      </c>
      <c r="AS773" t="s">
        <v>61</v>
      </c>
      <c r="AT773" t="s">
        <v>293</v>
      </c>
      <c r="AU773" t="s">
        <v>63</v>
      </c>
    </row>
    <row r="774" spans="1:47" x14ac:dyDescent="0.25">
      <c r="A774" t="s">
        <v>1512</v>
      </c>
      <c r="B774">
        <v>2024</v>
      </c>
      <c r="C774">
        <v>3</v>
      </c>
      <c r="D774" t="s">
        <v>48</v>
      </c>
      <c r="E774" s="1">
        <v>45360</v>
      </c>
      <c r="F774" s="1">
        <v>45372</v>
      </c>
      <c r="G774">
        <v>12</v>
      </c>
      <c r="H774">
        <v>3</v>
      </c>
      <c r="I774" t="s">
        <v>49</v>
      </c>
      <c r="J774" t="s">
        <v>66</v>
      </c>
      <c r="K774" t="s">
        <v>248</v>
      </c>
      <c r="L774">
        <v>9999</v>
      </c>
      <c r="M774" t="s">
        <v>52</v>
      </c>
      <c r="N774" t="s">
        <v>81</v>
      </c>
      <c r="O774" t="s">
        <v>91</v>
      </c>
      <c r="P774" t="s">
        <v>164</v>
      </c>
      <c r="Q774" t="s">
        <v>92</v>
      </c>
      <c r="R774" t="s">
        <v>668</v>
      </c>
      <c r="S774" t="s">
        <v>156</v>
      </c>
      <c r="T774" t="s">
        <v>95</v>
      </c>
      <c r="U774" t="s">
        <v>213</v>
      </c>
      <c r="V774">
        <v>17606</v>
      </c>
      <c r="W774">
        <v>11048</v>
      </c>
      <c r="X774">
        <v>14</v>
      </c>
      <c r="Y774">
        <v>14.5</v>
      </c>
      <c r="Z774">
        <v>16630.169999999998</v>
      </c>
      <c r="AA774">
        <v>1187</v>
      </c>
      <c r="AB774">
        <v>846.8</v>
      </c>
      <c r="AC774">
        <v>1005151.6</v>
      </c>
      <c r="AD774">
        <v>80868192.870000005</v>
      </c>
      <c r="AE774">
        <v>281.11</v>
      </c>
      <c r="AF774">
        <v>22732857697.689999</v>
      </c>
      <c r="AG774">
        <v>40785.089999999997</v>
      </c>
      <c r="AH774">
        <v>0.9</v>
      </c>
      <c r="AI774">
        <v>15580.81</v>
      </c>
      <c r="AJ774">
        <v>20.05</v>
      </c>
      <c r="AK774">
        <v>16214072.67</v>
      </c>
      <c r="AL774">
        <v>0.32500000000000001</v>
      </c>
      <c r="AM774">
        <v>262821.63</v>
      </c>
      <c r="AN774">
        <v>574.79999999999995</v>
      </c>
      <c r="AO774">
        <v>436.6</v>
      </c>
      <c r="AP774">
        <v>250957.68</v>
      </c>
      <c r="AQ774">
        <v>1575296.81</v>
      </c>
      <c r="AR774" t="s">
        <v>61</v>
      </c>
      <c r="AS774" t="s">
        <v>61</v>
      </c>
      <c r="AT774" t="s">
        <v>62</v>
      </c>
      <c r="AU774" t="s">
        <v>63</v>
      </c>
    </row>
    <row r="775" spans="1:47" x14ac:dyDescent="0.25">
      <c r="A775" t="s">
        <v>1513</v>
      </c>
      <c r="B775">
        <v>2021</v>
      </c>
      <c r="C775">
        <v>10</v>
      </c>
      <c r="D775" t="s">
        <v>119</v>
      </c>
      <c r="E775" s="1">
        <v>44479</v>
      </c>
      <c r="F775" s="1">
        <v>44486</v>
      </c>
      <c r="G775">
        <v>7</v>
      </c>
      <c r="H775">
        <v>2.5</v>
      </c>
      <c r="I775" t="s">
        <v>49</v>
      </c>
      <c r="J775" t="s">
        <v>50</v>
      </c>
      <c r="K775" t="s">
        <v>120</v>
      </c>
      <c r="L775">
        <v>2710.1921000000002</v>
      </c>
      <c r="M775" t="s">
        <v>80</v>
      </c>
      <c r="N775" t="s">
        <v>106</v>
      </c>
      <c r="O775" t="s">
        <v>99</v>
      </c>
      <c r="P775" t="s">
        <v>164</v>
      </c>
      <c r="Q775" t="s">
        <v>82</v>
      </c>
      <c r="R775" t="s">
        <v>1514</v>
      </c>
      <c r="S775" t="s">
        <v>123</v>
      </c>
      <c r="T775" t="s">
        <v>187</v>
      </c>
      <c r="U775" t="s">
        <v>213</v>
      </c>
      <c r="V775">
        <v>38541</v>
      </c>
      <c r="W775">
        <v>24479</v>
      </c>
      <c r="X775">
        <v>10.3</v>
      </c>
      <c r="Y775">
        <v>12.6</v>
      </c>
      <c r="Z775">
        <v>31860.78</v>
      </c>
      <c r="AB775">
        <v>18.88</v>
      </c>
      <c r="AC775">
        <v>601531.53</v>
      </c>
      <c r="AD775">
        <v>31496292.68</v>
      </c>
      <c r="AE775">
        <v>174.48</v>
      </c>
      <c r="AF775">
        <v>5495473146.8100004</v>
      </c>
      <c r="AG775">
        <v>183456.74</v>
      </c>
      <c r="AH775">
        <v>0</v>
      </c>
      <c r="AI775">
        <v>0</v>
      </c>
      <c r="AJ775">
        <v>0.79</v>
      </c>
      <c r="AK775">
        <v>248820.71</v>
      </c>
      <c r="AL775">
        <v>0.25900000000000001</v>
      </c>
      <c r="AM775">
        <v>81575.399999999994</v>
      </c>
      <c r="AN775">
        <v>259.60000000000002</v>
      </c>
      <c r="AO775">
        <v>573.05999999999995</v>
      </c>
      <c r="AP775">
        <v>148766.38</v>
      </c>
      <c r="AQ775">
        <v>1015330.05</v>
      </c>
      <c r="AR775" t="s">
        <v>61</v>
      </c>
      <c r="AS775" t="s">
        <v>61</v>
      </c>
      <c r="AT775" t="s">
        <v>62</v>
      </c>
      <c r="AU775" t="s">
        <v>63</v>
      </c>
    </row>
    <row r="776" spans="1:47" x14ac:dyDescent="0.25">
      <c r="A776" t="s">
        <v>1515</v>
      </c>
      <c r="B776">
        <v>2023</v>
      </c>
      <c r="C776">
        <v>10</v>
      </c>
      <c r="D776" t="s">
        <v>119</v>
      </c>
      <c r="E776" s="1">
        <v>45222</v>
      </c>
      <c r="F776" s="1">
        <v>45243</v>
      </c>
      <c r="G776">
        <v>21</v>
      </c>
      <c r="H776">
        <v>1.7</v>
      </c>
      <c r="I776" t="s">
        <v>49</v>
      </c>
      <c r="J776" t="s">
        <v>78</v>
      </c>
      <c r="K776" t="s">
        <v>315</v>
      </c>
      <c r="L776">
        <v>1511.9</v>
      </c>
      <c r="M776" t="s">
        <v>52</v>
      </c>
      <c r="N776" t="s">
        <v>168</v>
      </c>
      <c r="O776" t="s">
        <v>107</v>
      </c>
      <c r="P776" t="s">
        <v>127</v>
      </c>
      <c r="Q776" t="s">
        <v>92</v>
      </c>
      <c r="R776" t="s">
        <v>1516</v>
      </c>
      <c r="S776" t="s">
        <v>85</v>
      </c>
      <c r="T776" t="s">
        <v>162</v>
      </c>
      <c r="U776" t="s">
        <v>143</v>
      </c>
      <c r="V776">
        <v>47833</v>
      </c>
      <c r="W776">
        <v>28891</v>
      </c>
      <c r="X776">
        <v>22.4</v>
      </c>
      <c r="Y776">
        <v>15.5</v>
      </c>
      <c r="Z776">
        <v>37766.519999999997</v>
      </c>
      <c r="AB776">
        <v>27.7</v>
      </c>
      <c r="AC776">
        <v>1046132.6</v>
      </c>
      <c r="AD776">
        <v>36883161.100000001</v>
      </c>
      <c r="AE776">
        <v>283.88</v>
      </c>
      <c r="AF776">
        <v>10470391773.07</v>
      </c>
      <c r="AG776">
        <v>207858.72</v>
      </c>
      <c r="AH776">
        <v>3.8</v>
      </c>
      <c r="AI776">
        <v>122280.36</v>
      </c>
      <c r="AJ776">
        <v>6.53</v>
      </c>
      <c r="AK776">
        <v>2408470.42</v>
      </c>
      <c r="AL776">
        <v>0.13400000000000001</v>
      </c>
      <c r="AM776">
        <v>49423.44</v>
      </c>
      <c r="AN776">
        <v>860.4</v>
      </c>
      <c r="AO776">
        <v>382.68</v>
      </c>
      <c r="AP776">
        <v>329257.87</v>
      </c>
      <c r="AQ776">
        <v>1754952.99</v>
      </c>
      <c r="AR776" t="s">
        <v>61</v>
      </c>
      <c r="AS776" t="s">
        <v>61</v>
      </c>
      <c r="AT776" t="s">
        <v>62</v>
      </c>
      <c r="AU776" t="s">
        <v>63</v>
      </c>
    </row>
    <row r="777" spans="1:47" x14ac:dyDescent="0.25">
      <c r="A777" t="s">
        <v>1517</v>
      </c>
      <c r="B777">
        <v>2022</v>
      </c>
      <c r="C777">
        <v>3</v>
      </c>
      <c r="D777" t="s">
        <v>48</v>
      </c>
      <c r="E777" s="1">
        <v>44651</v>
      </c>
      <c r="F777" s="1">
        <v>44681</v>
      </c>
      <c r="G777">
        <v>30</v>
      </c>
      <c r="H777">
        <v>8.1999999999999993</v>
      </c>
      <c r="I777" t="s">
        <v>65</v>
      </c>
      <c r="J777" t="s">
        <v>66</v>
      </c>
      <c r="K777" t="s">
        <v>245</v>
      </c>
      <c r="L777">
        <v>8905.9</v>
      </c>
      <c r="M777" t="s">
        <v>68</v>
      </c>
      <c r="N777" t="s">
        <v>81</v>
      </c>
      <c r="O777" t="s">
        <v>107</v>
      </c>
      <c r="P777" t="s">
        <v>184</v>
      </c>
      <c r="Q777" t="s">
        <v>164</v>
      </c>
      <c r="R777" t="s">
        <v>1518</v>
      </c>
      <c r="S777" t="s">
        <v>137</v>
      </c>
      <c r="T777" t="s">
        <v>148</v>
      </c>
      <c r="U777" t="s">
        <v>143</v>
      </c>
      <c r="V777">
        <v>4137</v>
      </c>
      <c r="W777">
        <v>2474</v>
      </c>
      <c r="X777">
        <v>8.4</v>
      </c>
      <c r="Y777">
        <v>14.4</v>
      </c>
      <c r="Z777">
        <v>3759.92</v>
      </c>
      <c r="AB777">
        <v>17.14</v>
      </c>
      <c r="AC777">
        <v>64445.03</v>
      </c>
      <c r="AD777">
        <v>3261279.41</v>
      </c>
      <c r="AE777">
        <v>217.35</v>
      </c>
      <c r="AF777">
        <v>708839079.75999999</v>
      </c>
      <c r="AG777">
        <v>217016.32000000001</v>
      </c>
      <c r="AH777">
        <v>0</v>
      </c>
      <c r="AI777">
        <v>0</v>
      </c>
      <c r="AJ777">
        <v>22.87</v>
      </c>
      <c r="AK777">
        <v>0</v>
      </c>
      <c r="AL777">
        <v>0.223</v>
      </c>
      <c r="AM777">
        <v>7272.65</v>
      </c>
      <c r="AN777">
        <v>1038.0999999999999</v>
      </c>
      <c r="AO777">
        <v>361.54</v>
      </c>
      <c r="AP777">
        <v>375314.67</v>
      </c>
      <c r="AQ777">
        <v>664048.67000000004</v>
      </c>
      <c r="AR777" t="s">
        <v>61</v>
      </c>
      <c r="AS777" t="s">
        <v>61</v>
      </c>
      <c r="AT777" t="s">
        <v>62</v>
      </c>
      <c r="AU777" t="s">
        <v>63</v>
      </c>
    </row>
    <row r="778" spans="1:47" x14ac:dyDescent="0.25">
      <c r="A778" t="s">
        <v>1519</v>
      </c>
      <c r="B778">
        <v>2023</v>
      </c>
      <c r="C778">
        <v>7</v>
      </c>
      <c r="D778" t="s">
        <v>89</v>
      </c>
      <c r="E778" s="1">
        <v>45122</v>
      </c>
      <c r="F778" s="1">
        <v>45136</v>
      </c>
      <c r="G778">
        <v>14</v>
      </c>
      <c r="H778">
        <v>20.8</v>
      </c>
      <c r="I778" t="s">
        <v>49</v>
      </c>
      <c r="J778" t="s">
        <v>66</v>
      </c>
      <c r="K778" t="s">
        <v>245</v>
      </c>
      <c r="L778">
        <v>8905.9</v>
      </c>
      <c r="M778" t="s">
        <v>68</v>
      </c>
      <c r="N778" t="s">
        <v>106</v>
      </c>
      <c r="O778" t="s">
        <v>189</v>
      </c>
      <c r="P778" t="s">
        <v>201</v>
      </c>
      <c r="Q778" t="s">
        <v>100</v>
      </c>
      <c r="R778" t="s">
        <v>1246</v>
      </c>
      <c r="S778" t="s">
        <v>73</v>
      </c>
      <c r="T778" t="s">
        <v>74</v>
      </c>
      <c r="U778" t="s">
        <v>132</v>
      </c>
      <c r="V778">
        <v>3262</v>
      </c>
      <c r="W778">
        <v>2292</v>
      </c>
      <c r="X778">
        <v>17.3</v>
      </c>
      <c r="Y778">
        <v>11</v>
      </c>
      <c r="Z778">
        <v>2834.54</v>
      </c>
      <c r="AB778">
        <v>29.75</v>
      </c>
      <c r="AC778">
        <v>84327.57</v>
      </c>
      <c r="AD778">
        <v>2684054.27</v>
      </c>
      <c r="AE778">
        <v>282.14999999999998</v>
      </c>
      <c r="AF778">
        <v>757305912.27999997</v>
      </c>
      <c r="AG778">
        <v>184648.75</v>
      </c>
      <c r="AH778">
        <v>0</v>
      </c>
      <c r="AI778">
        <v>0</v>
      </c>
      <c r="AJ778">
        <v>8.6300000000000008</v>
      </c>
      <c r="AK778">
        <v>231633.88</v>
      </c>
      <c r="AL778">
        <v>0.17299999999999999</v>
      </c>
      <c r="AM778">
        <v>4643.41</v>
      </c>
      <c r="AN778">
        <v>324.3</v>
      </c>
      <c r="AO778">
        <v>627.36</v>
      </c>
      <c r="AP778">
        <v>203452.85</v>
      </c>
      <c r="AQ778">
        <v>477072.58</v>
      </c>
      <c r="AR778" t="s">
        <v>124</v>
      </c>
      <c r="AS778" t="s">
        <v>61</v>
      </c>
      <c r="AT778" t="s">
        <v>293</v>
      </c>
      <c r="AU778" t="s">
        <v>63</v>
      </c>
    </row>
    <row r="779" spans="1:47" x14ac:dyDescent="0.25">
      <c r="A779" t="s">
        <v>1520</v>
      </c>
      <c r="B779">
        <v>2022</v>
      </c>
      <c r="C779">
        <v>5</v>
      </c>
      <c r="D779" t="s">
        <v>77</v>
      </c>
      <c r="E779" s="1">
        <v>44685</v>
      </c>
      <c r="F779" s="1">
        <v>44702</v>
      </c>
      <c r="G779">
        <v>17</v>
      </c>
      <c r="H779">
        <v>11.8</v>
      </c>
      <c r="I779" t="s">
        <v>49</v>
      </c>
      <c r="J779" t="s">
        <v>50</v>
      </c>
      <c r="K779" t="s">
        <v>223</v>
      </c>
      <c r="L779">
        <v>2710.1109999999999</v>
      </c>
      <c r="M779" t="s">
        <v>52</v>
      </c>
      <c r="N779" t="s">
        <v>53</v>
      </c>
      <c r="O779" t="s">
        <v>91</v>
      </c>
      <c r="P779" t="s">
        <v>150</v>
      </c>
      <c r="Q779" t="s">
        <v>82</v>
      </c>
      <c r="R779" t="s">
        <v>1521</v>
      </c>
      <c r="S779" t="s">
        <v>123</v>
      </c>
      <c r="T779" t="s">
        <v>187</v>
      </c>
      <c r="U779" t="s">
        <v>228</v>
      </c>
      <c r="V779">
        <v>67908</v>
      </c>
      <c r="W779">
        <v>37455</v>
      </c>
      <c r="X779">
        <v>18.7</v>
      </c>
      <c r="Y779">
        <v>13.6</v>
      </c>
      <c r="Z779">
        <v>61267.05</v>
      </c>
      <c r="AB779">
        <v>25.02</v>
      </c>
      <c r="AC779">
        <v>1532901.59</v>
      </c>
      <c r="AD779">
        <v>28296799.710000001</v>
      </c>
      <c r="AE779">
        <v>212.85</v>
      </c>
      <c r="AF779">
        <v>6022973818.2700005</v>
      </c>
      <c r="AG779">
        <v>121937.15</v>
      </c>
      <c r="AH779">
        <v>2.4</v>
      </c>
      <c r="AI779">
        <v>38034.14</v>
      </c>
      <c r="AJ779">
        <v>19.84</v>
      </c>
      <c r="AK779">
        <v>5614085.0599999996</v>
      </c>
      <c r="AL779">
        <v>0.13</v>
      </c>
      <c r="AM779">
        <v>36785.839999999997</v>
      </c>
      <c r="AN779">
        <v>709.9</v>
      </c>
      <c r="AO779">
        <v>612.01</v>
      </c>
      <c r="AP779">
        <v>434465.9</v>
      </c>
      <c r="AQ779">
        <v>2164124.62</v>
      </c>
      <c r="AR779" t="s">
        <v>61</v>
      </c>
      <c r="AS779" t="s">
        <v>61</v>
      </c>
      <c r="AT779" t="s">
        <v>62</v>
      </c>
      <c r="AU779" t="s">
        <v>117</v>
      </c>
    </row>
    <row r="780" spans="1:47" x14ac:dyDescent="0.25">
      <c r="A780" t="s">
        <v>1522</v>
      </c>
      <c r="B780">
        <v>2022</v>
      </c>
      <c r="C780">
        <v>5</v>
      </c>
      <c r="D780" t="s">
        <v>77</v>
      </c>
      <c r="E780" s="1">
        <v>44689</v>
      </c>
      <c r="F780" s="1">
        <v>44699</v>
      </c>
      <c r="G780">
        <v>10</v>
      </c>
      <c r="H780">
        <v>16.3</v>
      </c>
      <c r="I780" t="s">
        <v>49</v>
      </c>
      <c r="J780" t="s">
        <v>112</v>
      </c>
      <c r="K780" t="s">
        <v>340</v>
      </c>
      <c r="L780">
        <v>7208.39</v>
      </c>
      <c r="M780" t="s">
        <v>98</v>
      </c>
      <c r="N780" t="s">
        <v>81</v>
      </c>
      <c r="O780" t="s">
        <v>189</v>
      </c>
      <c r="P780" t="s">
        <v>146</v>
      </c>
      <c r="Q780" t="s">
        <v>184</v>
      </c>
      <c r="R780" t="s">
        <v>165</v>
      </c>
      <c r="S780" t="s">
        <v>73</v>
      </c>
      <c r="T780" t="s">
        <v>74</v>
      </c>
      <c r="U780" t="s">
        <v>87</v>
      </c>
      <c r="V780">
        <v>8842</v>
      </c>
      <c r="W780">
        <v>5383</v>
      </c>
      <c r="X780">
        <v>19.100000000000001</v>
      </c>
      <c r="Y780">
        <v>14.4</v>
      </c>
      <c r="Z780">
        <v>7796.05</v>
      </c>
      <c r="AB780">
        <v>23.44</v>
      </c>
      <c r="AC780">
        <v>182739.41</v>
      </c>
      <c r="AD780">
        <v>8204017.2999999998</v>
      </c>
      <c r="AE780">
        <v>217.58</v>
      </c>
      <c r="AF780">
        <v>1785030084.1300001</v>
      </c>
      <c r="AG780">
        <v>90494.97</v>
      </c>
      <c r="AH780">
        <v>0.8</v>
      </c>
      <c r="AI780">
        <v>7515.9</v>
      </c>
      <c r="AJ780">
        <v>18.64</v>
      </c>
      <c r="AK780">
        <v>1529228.82</v>
      </c>
      <c r="AL780">
        <v>0.124</v>
      </c>
      <c r="AM780">
        <v>10172.98</v>
      </c>
      <c r="AN780">
        <v>449.1</v>
      </c>
      <c r="AO780">
        <v>508.98</v>
      </c>
      <c r="AP780">
        <v>228582.92</v>
      </c>
      <c r="AQ780">
        <v>519506.18</v>
      </c>
      <c r="AR780" t="s">
        <v>61</v>
      </c>
      <c r="AS780" t="s">
        <v>61</v>
      </c>
      <c r="AT780" t="s">
        <v>62</v>
      </c>
      <c r="AU780" t="s">
        <v>63</v>
      </c>
    </row>
    <row r="781" spans="1:47" x14ac:dyDescent="0.25">
      <c r="A781" t="s">
        <v>1523</v>
      </c>
      <c r="B781">
        <v>2024</v>
      </c>
      <c r="C781">
        <v>9</v>
      </c>
      <c r="D781" t="s">
        <v>89</v>
      </c>
      <c r="E781" s="1">
        <v>45551</v>
      </c>
      <c r="F781" s="1">
        <v>45568</v>
      </c>
      <c r="G781">
        <v>17</v>
      </c>
      <c r="H781">
        <v>11.3</v>
      </c>
      <c r="I781" t="s">
        <v>65</v>
      </c>
      <c r="J781" t="s">
        <v>50</v>
      </c>
      <c r="K781" t="s">
        <v>51</v>
      </c>
      <c r="L781">
        <v>2709</v>
      </c>
      <c r="M781" t="s">
        <v>80</v>
      </c>
      <c r="N781" t="s">
        <v>69</v>
      </c>
      <c r="O781" t="s">
        <v>189</v>
      </c>
      <c r="P781" t="s">
        <v>226</v>
      </c>
      <c r="Q781" t="s">
        <v>196</v>
      </c>
      <c r="R781" t="s">
        <v>1524</v>
      </c>
      <c r="S781" t="s">
        <v>186</v>
      </c>
      <c r="T781" t="s">
        <v>86</v>
      </c>
      <c r="U781" t="s">
        <v>87</v>
      </c>
      <c r="V781">
        <v>84012</v>
      </c>
      <c r="W781">
        <v>58540</v>
      </c>
      <c r="X781">
        <v>15.2</v>
      </c>
      <c r="Y781">
        <v>13.7</v>
      </c>
      <c r="Z781">
        <v>72625.23</v>
      </c>
      <c r="AB781">
        <v>22.07</v>
      </c>
      <c r="AC781">
        <v>1602838.83</v>
      </c>
      <c r="AD781">
        <v>6977105.8499999996</v>
      </c>
      <c r="AE781">
        <v>279.39999999999998</v>
      </c>
      <c r="AF781">
        <v>1949403374.49</v>
      </c>
      <c r="AG781">
        <v>55636.79</v>
      </c>
      <c r="AH781">
        <v>0</v>
      </c>
      <c r="AI781">
        <v>0</v>
      </c>
      <c r="AJ781">
        <v>20.350000000000001</v>
      </c>
      <c r="AK781">
        <v>0</v>
      </c>
      <c r="AL781">
        <v>0.26700000000000002</v>
      </c>
      <c r="AM781">
        <v>18628.87</v>
      </c>
      <c r="AN781">
        <v>357.5</v>
      </c>
      <c r="AO781">
        <v>684.38</v>
      </c>
      <c r="AP781">
        <v>244665.85</v>
      </c>
      <c r="AQ781">
        <v>1921770.34</v>
      </c>
      <c r="AR781" t="s">
        <v>61</v>
      </c>
      <c r="AS781" t="s">
        <v>124</v>
      </c>
      <c r="AT781" t="s">
        <v>62</v>
      </c>
      <c r="AU781" t="s">
        <v>63</v>
      </c>
    </row>
    <row r="782" spans="1:47" x14ac:dyDescent="0.25">
      <c r="A782" t="s">
        <v>1525</v>
      </c>
      <c r="B782">
        <v>2021</v>
      </c>
      <c r="C782">
        <v>7</v>
      </c>
      <c r="D782" t="s">
        <v>89</v>
      </c>
      <c r="E782" s="1">
        <v>44407</v>
      </c>
      <c r="F782" s="1">
        <v>44419</v>
      </c>
      <c r="G782">
        <v>12</v>
      </c>
      <c r="H782">
        <v>7.6</v>
      </c>
      <c r="I782" t="s">
        <v>65</v>
      </c>
      <c r="J782" t="s">
        <v>50</v>
      </c>
      <c r="K782" t="s">
        <v>183</v>
      </c>
      <c r="L782">
        <v>2710.19</v>
      </c>
      <c r="M782" t="s">
        <v>80</v>
      </c>
      <c r="N782" t="s">
        <v>106</v>
      </c>
      <c r="O782" t="s">
        <v>99</v>
      </c>
      <c r="P782" t="s">
        <v>56</v>
      </c>
      <c r="Q782" t="s">
        <v>164</v>
      </c>
      <c r="R782" t="s">
        <v>1526</v>
      </c>
      <c r="S782" t="s">
        <v>186</v>
      </c>
      <c r="T782" t="s">
        <v>59</v>
      </c>
      <c r="U782" t="s">
        <v>181</v>
      </c>
      <c r="V782">
        <v>127217</v>
      </c>
      <c r="W782">
        <v>81596</v>
      </c>
      <c r="X782">
        <v>20.100000000000001</v>
      </c>
      <c r="Y782">
        <v>14</v>
      </c>
      <c r="Z782">
        <v>116154.34</v>
      </c>
      <c r="AB782">
        <v>11.7</v>
      </c>
      <c r="AC782">
        <v>1359005.78</v>
      </c>
      <c r="AD782">
        <v>85886842.079999998</v>
      </c>
      <c r="AE782">
        <v>167.59</v>
      </c>
      <c r="AF782">
        <v>14393775864.190001</v>
      </c>
      <c r="AG782">
        <v>192312.98</v>
      </c>
      <c r="AH782">
        <v>0</v>
      </c>
      <c r="AI782">
        <v>0</v>
      </c>
      <c r="AJ782">
        <v>3.96</v>
      </c>
      <c r="AK782">
        <v>0</v>
      </c>
      <c r="AL782">
        <v>0.1</v>
      </c>
      <c r="AM782">
        <v>85886.84</v>
      </c>
      <c r="AN782">
        <v>444.2</v>
      </c>
      <c r="AO782">
        <v>398.83</v>
      </c>
      <c r="AP782">
        <v>177160.29</v>
      </c>
      <c r="AQ782">
        <v>1814365.89</v>
      </c>
      <c r="AR782" t="s">
        <v>61</v>
      </c>
      <c r="AS782" t="s">
        <v>61</v>
      </c>
      <c r="AT782" t="s">
        <v>62</v>
      </c>
      <c r="AU782" t="s">
        <v>63</v>
      </c>
    </row>
    <row r="783" spans="1:47" x14ac:dyDescent="0.25">
      <c r="A783" t="s">
        <v>1527</v>
      </c>
      <c r="B783">
        <v>2024</v>
      </c>
      <c r="C783">
        <v>8</v>
      </c>
      <c r="D783" t="s">
        <v>89</v>
      </c>
      <c r="E783" s="1">
        <v>45530</v>
      </c>
      <c r="F783" s="1">
        <v>45540</v>
      </c>
      <c r="G783">
        <v>10</v>
      </c>
      <c r="H783">
        <v>15</v>
      </c>
      <c r="I783" t="s">
        <v>65</v>
      </c>
      <c r="J783" t="s">
        <v>50</v>
      </c>
      <c r="K783" t="s">
        <v>51</v>
      </c>
      <c r="L783">
        <v>2709</v>
      </c>
      <c r="M783" t="s">
        <v>80</v>
      </c>
      <c r="N783" t="s">
        <v>106</v>
      </c>
      <c r="O783" t="s">
        <v>54</v>
      </c>
      <c r="P783" t="s">
        <v>92</v>
      </c>
      <c r="Q783" t="s">
        <v>174</v>
      </c>
      <c r="R783" t="s">
        <v>1528</v>
      </c>
      <c r="S783" t="s">
        <v>58</v>
      </c>
      <c r="T783" t="s">
        <v>148</v>
      </c>
      <c r="U783" t="s">
        <v>259</v>
      </c>
      <c r="V783">
        <v>178783</v>
      </c>
      <c r="W783">
        <v>130766</v>
      </c>
      <c r="X783">
        <v>22.7</v>
      </c>
      <c r="Y783">
        <v>15</v>
      </c>
      <c r="Z783">
        <v>166904.68</v>
      </c>
      <c r="AB783">
        <v>9.9499999999999993</v>
      </c>
      <c r="AC783">
        <v>1660701.57</v>
      </c>
      <c r="AD783">
        <v>14552419.050000001</v>
      </c>
      <c r="AE783">
        <v>280.12</v>
      </c>
      <c r="AF783">
        <v>4076423624.29</v>
      </c>
      <c r="AG783">
        <v>28731.279999999999</v>
      </c>
      <c r="AH783">
        <v>1.1000000000000001</v>
      </c>
      <c r="AI783">
        <v>25440.02</v>
      </c>
      <c r="AJ783">
        <v>23.15</v>
      </c>
      <c r="AK783">
        <v>0</v>
      </c>
      <c r="AL783">
        <v>0.29299999999999998</v>
      </c>
      <c r="AM783">
        <v>42638.59</v>
      </c>
      <c r="AN783">
        <v>377.9</v>
      </c>
      <c r="AO783">
        <v>472.42</v>
      </c>
      <c r="AP783">
        <v>178527.52</v>
      </c>
      <c r="AQ783">
        <v>1936038.98</v>
      </c>
      <c r="AR783" t="s">
        <v>61</v>
      </c>
      <c r="AS783" t="s">
        <v>61</v>
      </c>
      <c r="AT783" t="s">
        <v>62</v>
      </c>
      <c r="AU783" t="s">
        <v>63</v>
      </c>
    </row>
    <row r="784" spans="1:47" x14ac:dyDescent="0.25">
      <c r="A784" t="s">
        <v>1529</v>
      </c>
      <c r="B784">
        <v>2024</v>
      </c>
      <c r="C784">
        <v>3</v>
      </c>
      <c r="D784" t="s">
        <v>48</v>
      </c>
      <c r="E784" s="1">
        <v>45359</v>
      </c>
      <c r="F784" s="1">
        <v>45379</v>
      </c>
      <c r="G784">
        <v>20</v>
      </c>
      <c r="H784">
        <v>12.7</v>
      </c>
      <c r="I784" t="s">
        <v>65</v>
      </c>
      <c r="J784" t="s">
        <v>66</v>
      </c>
      <c r="K784" t="s">
        <v>153</v>
      </c>
      <c r="L784">
        <v>6309</v>
      </c>
      <c r="M784" t="s">
        <v>98</v>
      </c>
      <c r="N784" t="s">
        <v>53</v>
      </c>
      <c r="O784" t="s">
        <v>189</v>
      </c>
      <c r="P784" t="s">
        <v>184</v>
      </c>
      <c r="Q784" t="s">
        <v>71</v>
      </c>
      <c r="R784" t="s">
        <v>800</v>
      </c>
      <c r="S784" t="s">
        <v>156</v>
      </c>
      <c r="T784" t="s">
        <v>102</v>
      </c>
      <c r="U784" t="s">
        <v>110</v>
      </c>
      <c r="V784">
        <v>11983</v>
      </c>
      <c r="W784">
        <v>8187</v>
      </c>
      <c r="X784">
        <v>19</v>
      </c>
      <c r="Y784">
        <v>15.4</v>
      </c>
      <c r="Z784">
        <v>9355.98</v>
      </c>
      <c r="AA784">
        <v>668</v>
      </c>
      <c r="AB784">
        <v>1674.24</v>
      </c>
      <c r="AC784">
        <v>1118392.3200000001</v>
      </c>
      <c r="AD784">
        <v>32181577.289999999</v>
      </c>
      <c r="AE784">
        <v>274.73</v>
      </c>
      <c r="AF784">
        <v>8841244728.8799992</v>
      </c>
      <c r="AG784">
        <v>75780.460000000006</v>
      </c>
      <c r="AH784">
        <v>0</v>
      </c>
      <c r="AI784">
        <v>0</v>
      </c>
      <c r="AJ784">
        <v>12.2</v>
      </c>
      <c r="AK784">
        <v>0</v>
      </c>
      <c r="AL784">
        <v>0.106</v>
      </c>
      <c r="AM784">
        <v>34112.47</v>
      </c>
      <c r="AN784">
        <v>498.8</v>
      </c>
      <c r="AO784">
        <v>386.52</v>
      </c>
      <c r="AP784">
        <v>192796.18</v>
      </c>
      <c r="AQ784">
        <v>1421081.43</v>
      </c>
      <c r="AR784" t="s">
        <v>61</v>
      </c>
      <c r="AS784" t="s">
        <v>61</v>
      </c>
      <c r="AT784" t="s">
        <v>62</v>
      </c>
      <c r="AU784" t="s">
        <v>63</v>
      </c>
    </row>
    <row r="785" spans="1:47" x14ac:dyDescent="0.25">
      <c r="A785" t="s">
        <v>1530</v>
      </c>
      <c r="B785">
        <v>2020</v>
      </c>
      <c r="C785">
        <v>3</v>
      </c>
      <c r="D785" t="s">
        <v>48</v>
      </c>
      <c r="E785" s="1">
        <v>43892</v>
      </c>
      <c r="F785" s="1">
        <v>43915</v>
      </c>
      <c r="G785">
        <v>23</v>
      </c>
      <c r="H785">
        <v>8.5</v>
      </c>
      <c r="I785" t="s">
        <v>49</v>
      </c>
      <c r="J785" t="s">
        <v>134</v>
      </c>
      <c r="K785" t="s">
        <v>135</v>
      </c>
      <c r="L785">
        <v>9999.0098999999991</v>
      </c>
      <c r="M785" t="s">
        <v>52</v>
      </c>
      <c r="N785" t="s">
        <v>106</v>
      </c>
      <c r="O785" t="s">
        <v>91</v>
      </c>
      <c r="P785" t="s">
        <v>55</v>
      </c>
      <c r="Q785" t="s">
        <v>226</v>
      </c>
      <c r="R785" t="s">
        <v>197</v>
      </c>
      <c r="S785" t="s">
        <v>137</v>
      </c>
      <c r="T785" t="s">
        <v>86</v>
      </c>
      <c r="U785" t="s">
        <v>96</v>
      </c>
      <c r="V785">
        <v>12497</v>
      </c>
      <c r="W785">
        <v>8965</v>
      </c>
      <c r="X785">
        <v>16.8</v>
      </c>
      <c r="Y785">
        <v>12</v>
      </c>
      <c r="Z785">
        <v>11750.2</v>
      </c>
      <c r="AB785">
        <v>17.8</v>
      </c>
      <c r="AC785">
        <v>209153.56</v>
      </c>
      <c r="AD785">
        <v>7457969.4400000004</v>
      </c>
      <c r="AE785">
        <v>158.28</v>
      </c>
      <c r="AF785">
        <v>1180447402.96</v>
      </c>
      <c r="AG785">
        <v>47210.97</v>
      </c>
      <c r="AH785">
        <v>0.2</v>
      </c>
      <c r="AI785">
        <v>2535.3000000000002</v>
      </c>
      <c r="AJ785">
        <v>21.86</v>
      </c>
      <c r="AK785">
        <v>1630312.12</v>
      </c>
      <c r="AL785">
        <v>0.114</v>
      </c>
      <c r="AM785">
        <v>8502.09</v>
      </c>
      <c r="AN785">
        <v>483.7</v>
      </c>
      <c r="AO785">
        <v>598.22</v>
      </c>
      <c r="AP785">
        <v>289359.01</v>
      </c>
      <c r="AQ785">
        <v>556760.93000000005</v>
      </c>
      <c r="AR785" t="s">
        <v>124</v>
      </c>
      <c r="AS785" t="s">
        <v>61</v>
      </c>
      <c r="AT785" t="s">
        <v>116</v>
      </c>
      <c r="AU785" t="s">
        <v>63</v>
      </c>
    </row>
    <row r="786" spans="1:47" x14ac:dyDescent="0.25">
      <c r="A786" t="s">
        <v>1531</v>
      </c>
      <c r="B786">
        <v>2025</v>
      </c>
      <c r="C786">
        <v>4</v>
      </c>
      <c r="D786" t="s">
        <v>77</v>
      </c>
      <c r="E786" s="1">
        <v>45754</v>
      </c>
      <c r="F786" s="1">
        <v>45767</v>
      </c>
      <c r="G786">
        <v>13</v>
      </c>
      <c r="H786">
        <v>8.5</v>
      </c>
      <c r="I786" t="s">
        <v>65</v>
      </c>
      <c r="J786" t="s">
        <v>50</v>
      </c>
      <c r="K786" t="s">
        <v>51</v>
      </c>
      <c r="L786">
        <v>2709</v>
      </c>
      <c r="M786" t="s">
        <v>80</v>
      </c>
      <c r="N786" t="s">
        <v>53</v>
      </c>
      <c r="O786" t="s">
        <v>107</v>
      </c>
      <c r="P786" t="s">
        <v>56</v>
      </c>
      <c r="Q786" t="s">
        <v>257</v>
      </c>
      <c r="R786" t="s">
        <v>452</v>
      </c>
      <c r="S786" t="s">
        <v>58</v>
      </c>
      <c r="T786" t="s">
        <v>95</v>
      </c>
      <c r="U786" t="s">
        <v>228</v>
      </c>
      <c r="V786">
        <v>261843</v>
      </c>
      <c r="W786">
        <v>153363</v>
      </c>
      <c r="X786">
        <v>15.7</v>
      </c>
      <c r="Y786">
        <v>11.1</v>
      </c>
      <c r="Z786">
        <v>212980.44</v>
      </c>
      <c r="AB786">
        <v>24.56</v>
      </c>
      <c r="AC786">
        <v>5230799.6100000003</v>
      </c>
      <c r="AD786">
        <v>18759317.16</v>
      </c>
      <c r="AE786">
        <v>280.45999999999998</v>
      </c>
      <c r="AF786">
        <v>5261238090.6899996</v>
      </c>
      <c r="AG786">
        <v>162493.13</v>
      </c>
      <c r="AH786">
        <v>0.2</v>
      </c>
      <c r="AI786">
        <v>3539.49</v>
      </c>
      <c r="AJ786">
        <v>11.7</v>
      </c>
      <c r="AK786">
        <v>0</v>
      </c>
      <c r="AL786">
        <v>0.17599999999999999</v>
      </c>
      <c r="AM786">
        <v>33016.400000000001</v>
      </c>
      <c r="AN786">
        <v>675.7</v>
      </c>
      <c r="AO786">
        <v>654.92999999999995</v>
      </c>
      <c r="AP786">
        <v>442536.2</v>
      </c>
      <c r="AQ786">
        <v>5872384.8300000001</v>
      </c>
      <c r="AR786" t="s">
        <v>124</v>
      </c>
      <c r="AS786" t="s">
        <v>61</v>
      </c>
      <c r="AT786" t="s">
        <v>62</v>
      </c>
      <c r="AU786" t="s">
        <v>63</v>
      </c>
    </row>
    <row r="787" spans="1:47" x14ac:dyDescent="0.25">
      <c r="A787" t="s">
        <v>1532</v>
      </c>
      <c r="B787">
        <v>2021</v>
      </c>
      <c r="C787">
        <v>8</v>
      </c>
      <c r="D787" t="s">
        <v>89</v>
      </c>
      <c r="E787" s="1">
        <v>44415</v>
      </c>
      <c r="F787" s="1">
        <v>44427</v>
      </c>
      <c r="G787">
        <v>12</v>
      </c>
      <c r="H787">
        <v>10.1</v>
      </c>
      <c r="I787" t="s">
        <v>49</v>
      </c>
      <c r="J787" t="s">
        <v>50</v>
      </c>
      <c r="K787" t="s">
        <v>51</v>
      </c>
      <c r="L787">
        <v>2709</v>
      </c>
      <c r="M787" t="s">
        <v>98</v>
      </c>
      <c r="N787" t="s">
        <v>168</v>
      </c>
      <c r="O787" t="s">
        <v>200</v>
      </c>
      <c r="P787" t="s">
        <v>154</v>
      </c>
      <c r="Q787" t="s">
        <v>226</v>
      </c>
      <c r="R787" t="s">
        <v>1445</v>
      </c>
      <c r="S787" t="s">
        <v>170</v>
      </c>
      <c r="T787" t="s">
        <v>162</v>
      </c>
      <c r="U787" t="s">
        <v>87</v>
      </c>
      <c r="V787">
        <v>111079</v>
      </c>
      <c r="W787">
        <v>82954</v>
      </c>
      <c r="X787">
        <v>1.9</v>
      </c>
      <c r="Y787">
        <v>11</v>
      </c>
      <c r="Z787">
        <v>88881.35</v>
      </c>
      <c r="AB787">
        <v>26.36</v>
      </c>
      <c r="AC787">
        <v>2342912.39</v>
      </c>
      <c r="AD787">
        <v>8431284.8599999994</v>
      </c>
      <c r="AE787">
        <v>166.36</v>
      </c>
      <c r="AF787">
        <v>1402628549.3099999</v>
      </c>
      <c r="AG787">
        <v>73837.67</v>
      </c>
      <c r="AH787">
        <v>1.1000000000000001</v>
      </c>
      <c r="AI787">
        <v>24918.23</v>
      </c>
      <c r="AJ787">
        <v>8.98</v>
      </c>
      <c r="AK787">
        <v>757129.38</v>
      </c>
      <c r="AL787">
        <v>0.13800000000000001</v>
      </c>
      <c r="AM787">
        <v>11635.17</v>
      </c>
      <c r="AN787">
        <v>560</v>
      </c>
      <c r="AO787">
        <v>732.17</v>
      </c>
      <c r="AP787">
        <v>410015.2</v>
      </c>
      <c r="AQ787">
        <v>2863318.66</v>
      </c>
      <c r="AR787" t="s">
        <v>61</v>
      </c>
      <c r="AS787" t="s">
        <v>61</v>
      </c>
      <c r="AT787" t="s">
        <v>62</v>
      </c>
      <c r="AU787" t="s">
        <v>63</v>
      </c>
    </row>
    <row r="788" spans="1:47" x14ac:dyDescent="0.25">
      <c r="A788" t="s">
        <v>1533</v>
      </c>
      <c r="B788">
        <v>2024</v>
      </c>
      <c r="C788">
        <v>9</v>
      </c>
      <c r="D788" t="s">
        <v>89</v>
      </c>
      <c r="E788" s="1">
        <v>45559</v>
      </c>
      <c r="F788" s="1">
        <v>45582</v>
      </c>
      <c r="G788">
        <v>23</v>
      </c>
      <c r="H788">
        <v>17.5</v>
      </c>
      <c r="I788" t="s">
        <v>49</v>
      </c>
      <c r="J788" t="s">
        <v>66</v>
      </c>
      <c r="K788" t="s">
        <v>251</v>
      </c>
      <c r="L788">
        <v>8543.7000000000007</v>
      </c>
      <c r="M788" t="s">
        <v>68</v>
      </c>
      <c r="N788" t="s">
        <v>106</v>
      </c>
      <c r="O788" t="s">
        <v>107</v>
      </c>
      <c r="P788" t="s">
        <v>108</v>
      </c>
      <c r="Q788" t="s">
        <v>128</v>
      </c>
      <c r="R788" t="s">
        <v>1341</v>
      </c>
      <c r="S788" t="s">
        <v>156</v>
      </c>
      <c r="T788" t="s">
        <v>102</v>
      </c>
      <c r="U788" t="s">
        <v>132</v>
      </c>
      <c r="V788">
        <v>16246</v>
      </c>
      <c r="W788">
        <v>11590</v>
      </c>
      <c r="X788">
        <v>2.2999999999999998</v>
      </c>
      <c r="Y788">
        <v>12.9</v>
      </c>
      <c r="Z788">
        <v>13272.9</v>
      </c>
      <c r="AA788">
        <v>948</v>
      </c>
      <c r="AB788">
        <v>4300.17</v>
      </c>
      <c r="AC788">
        <v>4076561.16</v>
      </c>
      <c r="AD788">
        <v>56541890.350000001</v>
      </c>
      <c r="AE788">
        <v>277.81</v>
      </c>
      <c r="AF788">
        <v>15707902558.129999</v>
      </c>
      <c r="AG788">
        <v>173396.15</v>
      </c>
      <c r="AH788">
        <v>3.2</v>
      </c>
      <c r="AI788">
        <v>30615.200000000001</v>
      </c>
      <c r="AJ788">
        <v>5.93</v>
      </c>
      <c r="AK788">
        <v>3352934.1</v>
      </c>
      <c r="AL788">
        <v>0.14699999999999999</v>
      </c>
      <c r="AM788">
        <v>83116.58</v>
      </c>
      <c r="AN788">
        <v>893.9</v>
      </c>
      <c r="AO788">
        <v>464.94</v>
      </c>
      <c r="AP788">
        <v>415609.87</v>
      </c>
      <c r="AQ788">
        <v>4779298.96</v>
      </c>
      <c r="AR788" t="s">
        <v>61</v>
      </c>
      <c r="AS788" t="s">
        <v>61</v>
      </c>
      <c r="AT788" t="s">
        <v>62</v>
      </c>
      <c r="AU788" t="s">
        <v>63</v>
      </c>
    </row>
    <row r="789" spans="1:47" x14ac:dyDescent="0.25">
      <c r="A789" t="s">
        <v>1534</v>
      </c>
      <c r="B789">
        <v>2025</v>
      </c>
      <c r="C789">
        <v>5</v>
      </c>
      <c r="D789" t="s">
        <v>77</v>
      </c>
      <c r="E789" s="1">
        <v>45800</v>
      </c>
      <c r="F789" s="1">
        <v>45822</v>
      </c>
      <c r="G789">
        <v>22</v>
      </c>
      <c r="H789">
        <v>3.9</v>
      </c>
      <c r="I789" t="s">
        <v>49</v>
      </c>
      <c r="J789" t="s">
        <v>112</v>
      </c>
      <c r="K789" t="s">
        <v>199</v>
      </c>
      <c r="L789">
        <v>7204.49</v>
      </c>
      <c r="M789" t="s">
        <v>68</v>
      </c>
      <c r="N789" t="s">
        <v>168</v>
      </c>
      <c r="O789" t="s">
        <v>99</v>
      </c>
      <c r="P789" t="s">
        <v>196</v>
      </c>
      <c r="Q789" t="s">
        <v>100</v>
      </c>
      <c r="R789" t="s">
        <v>794</v>
      </c>
      <c r="S789" t="s">
        <v>161</v>
      </c>
      <c r="T789" t="s">
        <v>74</v>
      </c>
      <c r="U789" t="s">
        <v>259</v>
      </c>
      <c r="V789">
        <v>34645</v>
      </c>
      <c r="W789">
        <v>22607</v>
      </c>
      <c r="X789">
        <v>11.2</v>
      </c>
      <c r="Y789">
        <v>13.7</v>
      </c>
      <c r="Z789">
        <v>26849.73</v>
      </c>
      <c r="AB789">
        <v>21.83</v>
      </c>
      <c r="AC789">
        <v>586129.61</v>
      </c>
      <c r="AD789">
        <v>9395794.5199999996</v>
      </c>
      <c r="AE789">
        <v>275.02999999999997</v>
      </c>
      <c r="AF789">
        <v>2584125366.8400002</v>
      </c>
      <c r="AG789">
        <v>38770.5</v>
      </c>
      <c r="AH789">
        <v>0</v>
      </c>
      <c r="AI789">
        <v>0</v>
      </c>
      <c r="AJ789">
        <v>13.78</v>
      </c>
      <c r="AK789">
        <v>1294740.48</v>
      </c>
      <c r="AL789">
        <v>9.2999999999999999E-2</v>
      </c>
      <c r="AM789">
        <v>8738.09</v>
      </c>
      <c r="AN789">
        <v>1151.3</v>
      </c>
      <c r="AO789">
        <v>428.28</v>
      </c>
      <c r="AP789">
        <v>493078.76</v>
      </c>
      <c r="AQ789">
        <v>1126716.96</v>
      </c>
      <c r="AR789" t="s">
        <v>61</v>
      </c>
      <c r="AS789" t="s">
        <v>61</v>
      </c>
      <c r="AT789" t="s">
        <v>62</v>
      </c>
      <c r="AU789" t="s">
        <v>63</v>
      </c>
    </row>
    <row r="790" spans="1:47" x14ac:dyDescent="0.25">
      <c r="A790" t="s">
        <v>1535</v>
      </c>
      <c r="B790">
        <v>2022</v>
      </c>
      <c r="C790">
        <v>11</v>
      </c>
      <c r="D790" t="s">
        <v>119</v>
      </c>
      <c r="E790" s="1">
        <v>44876</v>
      </c>
      <c r="F790" s="1">
        <v>44893</v>
      </c>
      <c r="G790">
        <v>17</v>
      </c>
      <c r="H790">
        <v>9</v>
      </c>
      <c r="I790" t="s">
        <v>65</v>
      </c>
      <c r="J790" t="s">
        <v>66</v>
      </c>
      <c r="K790" t="s">
        <v>245</v>
      </c>
      <c r="L790">
        <v>8905.9</v>
      </c>
      <c r="M790" t="s">
        <v>90</v>
      </c>
      <c r="N790" t="s">
        <v>69</v>
      </c>
      <c r="O790" t="s">
        <v>99</v>
      </c>
      <c r="P790" t="s">
        <v>82</v>
      </c>
      <c r="Q790" t="s">
        <v>83</v>
      </c>
      <c r="R790" t="s">
        <v>1298</v>
      </c>
      <c r="S790" t="s">
        <v>73</v>
      </c>
      <c r="T790" t="s">
        <v>86</v>
      </c>
      <c r="U790" t="s">
        <v>103</v>
      </c>
      <c r="V790">
        <v>13433</v>
      </c>
      <c r="W790">
        <v>9856</v>
      </c>
      <c r="X790">
        <v>16.8</v>
      </c>
      <c r="Y790">
        <v>15.1</v>
      </c>
      <c r="Z790">
        <v>11939.33</v>
      </c>
      <c r="AB790">
        <v>12.78</v>
      </c>
      <c r="AC790">
        <v>152584.64000000001</v>
      </c>
      <c r="AD790">
        <v>7616695.5700000003</v>
      </c>
      <c r="AE790">
        <v>211.11</v>
      </c>
      <c r="AF790">
        <v>1607960601.78</v>
      </c>
      <c r="AG790">
        <v>97831.73</v>
      </c>
      <c r="AH790">
        <v>0</v>
      </c>
      <c r="AI790">
        <v>0</v>
      </c>
      <c r="AJ790">
        <v>4.8099999999999996</v>
      </c>
      <c r="AK790">
        <v>0</v>
      </c>
      <c r="AL790">
        <v>0.13100000000000001</v>
      </c>
      <c r="AM790">
        <v>9977.8700000000008</v>
      </c>
      <c r="AN790">
        <v>643.70000000000005</v>
      </c>
      <c r="AO790">
        <v>532</v>
      </c>
      <c r="AP790">
        <v>342448.4</v>
      </c>
      <c r="AQ790">
        <v>602842.64</v>
      </c>
      <c r="AR790" t="s">
        <v>61</v>
      </c>
      <c r="AS790" t="s">
        <v>61</v>
      </c>
      <c r="AT790" t="s">
        <v>62</v>
      </c>
      <c r="AU790" t="s">
        <v>63</v>
      </c>
    </row>
    <row r="791" spans="1:47" x14ac:dyDescent="0.25">
      <c r="A791" t="s">
        <v>1536</v>
      </c>
      <c r="B791">
        <v>2022</v>
      </c>
      <c r="C791">
        <v>7</v>
      </c>
      <c r="D791" t="s">
        <v>89</v>
      </c>
      <c r="E791" s="1">
        <v>44761</v>
      </c>
      <c r="F791" s="1">
        <v>44780</v>
      </c>
      <c r="G791">
        <v>19</v>
      </c>
      <c r="H791">
        <v>18.5</v>
      </c>
      <c r="I791" t="s">
        <v>49</v>
      </c>
      <c r="J791" t="s">
        <v>50</v>
      </c>
      <c r="K791" t="s">
        <v>223</v>
      </c>
      <c r="L791">
        <v>2710.1109999999999</v>
      </c>
      <c r="M791" t="s">
        <v>90</v>
      </c>
      <c r="N791" t="s">
        <v>81</v>
      </c>
      <c r="O791" t="s">
        <v>91</v>
      </c>
      <c r="P791" t="s">
        <v>140</v>
      </c>
      <c r="Q791" t="s">
        <v>226</v>
      </c>
      <c r="R791" t="s">
        <v>1537</v>
      </c>
      <c r="S791" t="s">
        <v>186</v>
      </c>
      <c r="T791" t="s">
        <v>162</v>
      </c>
      <c r="U791" t="s">
        <v>96</v>
      </c>
      <c r="V791">
        <v>81336</v>
      </c>
      <c r="W791">
        <v>51416</v>
      </c>
      <c r="X791">
        <v>6.4</v>
      </c>
      <c r="Y791">
        <v>11.2</v>
      </c>
      <c r="Z791">
        <v>68978.2</v>
      </c>
      <c r="AB791">
        <v>26.84</v>
      </c>
      <c r="AC791">
        <v>1851374.89</v>
      </c>
      <c r="AD791">
        <v>37982156.049999997</v>
      </c>
      <c r="AE791">
        <v>219.43</v>
      </c>
      <c r="AF791">
        <v>8334424502.0500002</v>
      </c>
      <c r="AG791">
        <v>222756.48000000001</v>
      </c>
      <c r="AH791">
        <v>0</v>
      </c>
      <c r="AJ791">
        <v>13.19</v>
      </c>
      <c r="AK791">
        <v>5009846.38</v>
      </c>
      <c r="AL791">
        <v>0.15</v>
      </c>
      <c r="AM791">
        <v>56973.23</v>
      </c>
      <c r="AN791">
        <v>893.2</v>
      </c>
      <c r="AO791">
        <v>599.80999999999995</v>
      </c>
      <c r="AP791">
        <v>535750.29</v>
      </c>
      <c r="AQ791">
        <v>2666854.89</v>
      </c>
      <c r="AR791" t="s">
        <v>61</v>
      </c>
      <c r="AS791" t="s">
        <v>61</v>
      </c>
      <c r="AT791" t="s">
        <v>62</v>
      </c>
      <c r="AU791" t="s">
        <v>117</v>
      </c>
    </row>
    <row r="792" spans="1:47" x14ac:dyDescent="0.25">
      <c r="A792" t="s">
        <v>1538</v>
      </c>
      <c r="B792">
        <v>2022</v>
      </c>
      <c r="C792">
        <v>6</v>
      </c>
      <c r="D792" t="s">
        <v>77</v>
      </c>
      <c r="E792" s="1">
        <v>44739</v>
      </c>
      <c r="F792" s="1">
        <v>44744</v>
      </c>
      <c r="G792">
        <v>5</v>
      </c>
      <c r="H792">
        <v>14.3</v>
      </c>
      <c r="I792" t="s">
        <v>49</v>
      </c>
      <c r="J792" t="s">
        <v>50</v>
      </c>
      <c r="K792" t="s">
        <v>145</v>
      </c>
      <c r="L792">
        <v>2710.19</v>
      </c>
      <c r="M792" t="s">
        <v>114</v>
      </c>
      <c r="N792" t="s">
        <v>106</v>
      </c>
      <c r="O792" t="s">
        <v>99</v>
      </c>
      <c r="P792" t="s">
        <v>201</v>
      </c>
      <c r="Q792" t="s">
        <v>184</v>
      </c>
      <c r="R792" t="s">
        <v>504</v>
      </c>
      <c r="S792" t="s">
        <v>170</v>
      </c>
      <c r="T792" t="s">
        <v>148</v>
      </c>
      <c r="U792" t="s">
        <v>103</v>
      </c>
      <c r="V792">
        <v>99977</v>
      </c>
      <c r="W792">
        <v>66683</v>
      </c>
      <c r="X792">
        <v>5.3</v>
      </c>
      <c r="Y792">
        <v>12.2</v>
      </c>
      <c r="Z792">
        <v>88083.93</v>
      </c>
      <c r="AB792">
        <v>23.7</v>
      </c>
      <c r="AC792">
        <v>2087589.14</v>
      </c>
      <c r="AD792">
        <v>52922586.82</v>
      </c>
      <c r="AE792">
        <v>219.6</v>
      </c>
      <c r="AF792">
        <v>11621800065.67</v>
      </c>
      <c r="AG792">
        <v>137221.14000000001</v>
      </c>
      <c r="AH792">
        <v>1.3</v>
      </c>
      <c r="AJ792">
        <v>17.82</v>
      </c>
      <c r="AK792">
        <v>9430804.9700000007</v>
      </c>
      <c r="AL792">
        <v>0.315</v>
      </c>
      <c r="AM792">
        <v>166706.15</v>
      </c>
      <c r="AN792">
        <v>90.1</v>
      </c>
      <c r="AO792">
        <v>733.34</v>
      </c>
      <c r="AP792">
        <v>66073.929999999993</v>
      </c>
      <c r="AQ792">
        <v>2495332.86</v>
      </c>
      <c r="AR792" t="s">
        <v>61</v>
      </c>
      <c r="AS792" t="s">
        <v>61</v>
      </c>
      <c r="AT792" t="s">
        <v>62</v>
      </c>
      <c r="AU792" t="s">
        <v>63</v>
      </c>
    </row>
    <row r="793" spans="1:47" x14ac:dyDescent="0.25">
      <c r="A793" t="s">
        <v>1539</v>
      </c>
      <c r="B793">
        <v>2021</v>
      </c>
      <c r="C793">
        <v>2</v>
      </c>
      <c r="D793" t="s">
        <v>48</v>
      </c>
      <c r="E793" s="1">
        <v>44241</v>
      </c>
      <c r="F793" s="1">
        <v>44269</v>
      </c>
      <c r="G793">
        <v>28</v>
      </c>
      <c r="H793">
        <v>3.3</v>
      </c>
      <c r="I793" t="s">
        <v>65</v>
      </c>
      <c r="J793" t="s">
        <v>66</v>
      </c>
      <c r="K793" t="s">
        <v>67</v>
      </c>
      <c r="L793">
        <v>8479.8989999999994</v>
      </c>
      <c r="M793" t="s">
        <v>114</v>
      </c>
      <c r="N793" t="s">
        <v>69</v>
      </c>
      <c r="O793" t="s">
        <v>200</v>
      </c>
      <c r="P793" t="s">
        <v>56</v>
      </c>
      <c r="Q793" t="s">
        <v>230</v>
      </c>
      <c r="R793" t="s">
        <v>1540</v>
      </c>
      <c r="S793" t="s">
        <v>73</v>
      </c>
      <c r="T793" t="s">
        <v>148</v>
      </c>
      <c r="U793" t="s">
        <v>103</v>
      </c>
      <c r="V793">
        <v>9576</v>
      </c>
      <c r="W793">
        <v>6202</v>
      </c>
      <c r="X793">
        <v>14.3</v>
      </c>
      <c r="Y793">
        <v>11.9</v>
      </c>
      <c r="Z793">
        <v>7655.16</v>
      </c>
      <c r="AB793">
        <v>32.57</v>
      </c>
      <c r="AC793">
        <v>249328.56</v>
      </c>
      <c r="AD793">
        <v>6887117.7999999998</v>
      </c>
      <c r="AE793">
        <v>170.47</v>
      </c>
      <c r="AF793">
        <v>1174046971.3699999</v>
      </c>
      <c r="AG793">
        <v>63235.519999999997</v>
      </c>
      <c r="AH793">
        <v>0</v>
      </c>
      <c r="AI793">
        <v>0</v>
      </c>
      <c r="AJ793">
        <v>2.1</v>
      </c>
      <c r="AK793">
        <v>0</v>
      </c>
      <c r="AL793">
        <v>0.152</v>
      </c>
      <c r="AM793">
        <v>10468.42</v>
      </c>
      <c r="AN793">
        <v>1488.1</v>
      </c>
      <c r="AO793">
        <v>663.45</v>
      </c>
      <c r="AP793">
        <v>987279.95</v>
      </c>
      <c r="AQ793">
        <v>1310312.45</v>
      </c>
      <c r="AR793" t="s">
        <v>61</v>
      </c>
      <c r="AS793" t="s">
        <v>61</v>
      </c>
      <c r="AT793" t="s">
        <v>62</v>
      </c>
      <c r="AU793" t="s">
        <v>63</v>
      </c>
    </row>
    <row r="794" spans="1:47" x14ac:dyDescent="0.25">
      <c r="A794" t="s">
        <v>1541</v>
      </c>
      <c r="B794">
        <v>2023</v>
      </c>
      <c r="C794">
        <v>8</v>
      </c>
      <c r="D794" t="s">
        <v>89</v>
      </c>
      <c r="E794" s="1">
        <v>45149</v>
      </c>
      <c r="F794" s="1">
        <v>45160</v>
      </c>
      <c r="G794">
        <v>11</v>
      </c>
      <c r="H794">
        <v>6.4</v>
      </c>
      <c r="I794" t="s">
        <v>65</v>
      </c>
      <c r="J794" t="s">
        <v>78</v>
      </c>
      <c r="K794" t="s">
        <v>158</v>
      </c>
      <c r="L794">
        <v>1006.3</v>
      </c>
      <c r="M794" t="s">
        <v>68</v>
      </c>
      <c r="N794" t="s">
        <v>81</v>
      </c>
      <c r="O794" t="s">
        <v>189</v>
      </c>
      <c r="P794" t="s">
        <v>70</v>
      </c>
      <c r="Q794" t="s">
        <v>71</v>
      </c>
      <c r="R794" t="s">
        <v>934</v>
      </c>
      <c r="S794" t="s">
        <v>161</v>
      </c>
      <c r="T794" t="s">
        <v>59</v>
      </c>
      <c r="U794" t="s">
        <v>228</v>
      </c>
      <c r="V794">
        <v>35863</v>
      </c>
      <c r="W794">
        <v>26081</v>
      </c>
      <c r="X794">
        <v>1.3</v>
      </c>
      <c r="Y794">
        <v>15.2</v>
      </c>
      <c r="Z794">
        <v>28198.49</v>
      </c>
      <c r="AB794">
        <v>29.08</v>
      </c>
      <c r="AC794">
        <v>820012.09</v>
      </c>
      <c r="AD794">
        <v>12707085.550000001</v>
      </c>
      <c r="AE794">
        <v>289.77999999999997</v>
      </c>
      <c r="AF794">
        <v>3682259250.6799998</v>
      </c>
      <c r="AG794">
        <v>103134.56</v>
      </c>
      <c r="AH794">
        <v>0.5</v>
      </c>
      <c r="AI794">
        <v>15798.97</v>
      </c>
      <c r="AJ794">
        <v>0.97</v>
      </c>
      <c r="AK794">
        <v>0</v>
      </c>
      <c r="AL794">
        <v>0.30399999999999999</v>
      </c>
      <c r="AM794">
        <v>38629.54</v>
      </c>
      <c r="AN794">
        <v>427.3</v>
      </c>
      <c r="AO794">
        <v>579.77</v>
      </c>
      <c r="AP794">
        <v>247735.72</v>
      </c>
      <c r="AQ794">
        <v>1225310.8799999999</v>
      </c>
      <c r="AR794" t="s">
        <v>61</v>
      </c>
      <c r="AS794" t="s">
        <v>61</v>
      </c>
      <c r="AT794" t="s">
        <v>62</v>
      </c>
      <c r="AU794" t="s">
        <v>63</v>
      </c>
    </row>
    <row r="795" spans="1:47" x14ac:dyDescent="0.25">
      <c r="A795" t="s">
        <v>1542</v>
      </c>
      <c r="B795">
        <v>2022</v>
      </c>
      <c r="C795">
        <v>9</v>
      </c>
      <c r="D795" t="s">
        <v>89</v>
      </c>
      <c r="E795" s="1">
        <v>44824</v>
      </c>
      <c r="F795" s="1">
        <v>44841</v>
      </c>
      <c r="G795">
        <v>17</v>
      </c>
      <c r="H795">
        <v>8.8000000000000007</v>
      </c>
      <c r="I795" t="s">
        <v>65</v>
      </c>
      <c r="J795" t="s">
        <v>50</v>
      </c>
      <c r="K795" t="s">
        <v>51</v>
      </c>
      <c r="L795">
        <v>2709</v>
      </c>
      <c r="M795" t="s">
        <v>90</v>
      </c>
      <c r="N795" t="s">
        <v>69</v>
      </c>
      <c r="O795" t="s">
        <v>54</v>
      </c>
      <c r="P795" t="s">
        <v>56</v>
      </c>
      <c r="Q795" t="s">
        <v>121</v>
      </c>
      <c r="R795" t="s">
        <v>1543</v>
      </c>
      <c r="S795" t="s">
        <v>170</v>
      </c>
      <c r="T795" t="s">
        <v>187</v>
      </c>
      <c r="U795" t="s">
        <v>103</v>
      </c>
      <c r="V795">
        <v>117396</v>
      </c>
      <c r="W795">
        <v>76303</v>
      </c>
      <c r="X795">
        <v>21.4</v>
      </c>
      <c r="Y795">
        <v>13</v>
      </c>
      <c r="Z795">
        <v>108787.22</v>
      </c>
      <c r="AB795">
        <v>29.23</v>
      </c>
      <c r="AC795">
        <v>3179850.44</v>
      </c>
      <c r="AD795">
        <v>10281480.16</v>
      </c>
      <c r="AE795">
        <v>215.53</v>
      </c>
      <c r="AF795">
        <v>2215967418.8800001</v>
      </c>
      <c r="AG795">
        <v>242397.07</v>
      </c>
      <c r="AH795">
        <v>0</v>
      </c>
      <c r="AI795">
        <v>0</v>
      </c>
      <c r="AJ795">
        <v>15.33</v>
      </c>
      <c r="AK795">
        <v>0</v>
      </c>
      <c r="AL795">
        <v>6.7000000000000004E-2</v>
      </c>
      <c r="AM795">
        <v>6888.59</v>
      </c>
      <c r="AN795">
        <v>847.2</v>
      </c>
      <c r="AO795">
        <v>435.38</v>
      </c>
      <c r="AP795">
        <v>368853.94</v>
      </c>
      <c r="AQ795">
        <v>3797990.04</v>
      </c>
      <c r="AR795" t="s">
        <v>61</v>
      </c>
      <c r="AS795" t="s">
        <v>124</v>
      </c>
      <c r="AT795" t="s">
        <v>62</v>
      </c>
      <c r="AU795" t="s">
        <v>63</v>
      </c>
    </row>
    <row r="796" spans="1:47" x14ac:dyDescent="0.25">
      <c r="A796" t="s">
        <v>1544</v>
      </c>
      <c r="B796">
        <v>2021</v>
      </c>
      <c r="C796">
        <v>8</v>
      </c>
      <c r="D796" t="s">
        <v>89</v>
      </c>
      <c r="E796" s="1">
        <v>44414</v>
      </c>
      <c r="F796" s="1">
        <v>44447</v>
      </c>
      <c r="G796">
        <v>33</v>
      </c>
      <c r="H796">
        <v>7.8</v>
      </c>
      <c r="I796" t="s">
        <v>49</v>
      </c>
      <c r="J796" t="s">
        <v>134</v>
      </c>
      <c r="K796" t="s">
        <v>135</v>
      </c>
      <c r="L796">
        <v>9999.0098999999991</v>
      </c>
      <c r="M796" t="s">
        <v>114</v>
      </c>
      <c r="N796" t="s">
        <v>69</v>
      </c>
      <c r="O796" t="s">
        <v>200</v>
      </c>
      <c r="P796" t="s">
        <v>93</v>
      </c>
      <c r="Q796" t="s">
        <v>184</v>
      </c>
      <c r="R796" t="s">
        <v>448</v>
      </c>
      <c r="S796" t="s">
        <v>137</v>
      </c>
      <c r="T796" t="s">
        <v>86</v>
      </c>
      <c r="U796" t="s">
        <v>228</v>
      </c>
      <c r="V796">
        <v>8772</v>
      </c>
      <c r="W796">
        <v>5760</v>
      </c>
      <c r="X796">
        <v>20.6</v>
      </c>
      <c r="Y796">
        <v>13.3</v>
      </c>
      <c r="Z796">
        <v>7543.07</v>
      </c>
      <c r="AB796">
        <v>43</v>
      </c>
      <c r="AC796">
        <v>324352.01</v>
      </c>
      <c r="AD796">
        <v>5172358.53</v>
      </c>
      <c r="AE796">
        <v>168.58</v>
      </c>
      <c r="AF796">
        <v>871956200.99000001</v>
      </c>
      <c r="AG796">
        <v>118526.11</v>
      </c>
      <c r="AH796">
        <v>3.9</v>
      </c>
      <c r="AI796">
        <v>115512.95</v>
      </c>
      <c r="AJ796">
        <v>16.45</v>
      </c>
      <c r="AK796">
        <v>850852.98</v>
      </c>
      <c r="AL796">
        <v>0.26500000000000001</v>
      </c>
      <c r="AM796">
        <v>13706.75</v>
      </c>
      <c r="AN796">
        <v>569.70000000000005</v>
      </c>
      <c r="AO796">
        <v>417.95</v>
      </c>
      <c r="AP796">
        <v>238106.12</v>
      </c>
      <c r="AQ796">
        <v>810203.94</v>
      </c>
      <c r="AR796" t="s">
        <v>61</v>
      </c>
      <c r="AS796" t="s">
        <v>61</v>
      </c>
      <c r="AT796" t="s">
        <v>62</v>
      </c>
      <c r="AU796" t="s">
        <v>63</v>
      </c>
    </row>
    <row r="797" spans="1:47" x14ac:dyDescent="0.25">
      <c r="A797" t="s">
        <v>1545</v>
      </c>
      <c r="B797">
        <v>2020</v>
      </c>
      <c r="C797">
        <v>10</v>
      </c>
      <c r="D797" t="s">
        <v>119</v>
      </c>
      <c r="E797" s="1">
        <v>44119</v>
      </c>
      <c r="F797" s="1">
        <v>44134</v>
      </c>
      <c r="G797">
        <v>15</v>
      </c>
      <c r="H797">
        <v>18.7</v>
      </c>
      <c r="I797" t="s">
        <v>65</v>
      </c>
      <c r="J797" t="s">
        <v>50</v>
      </c>
      <c r="K797" t="s">
        <v>120</v>
      </c>
      <c r="L797">
        <v>2710.1921000000002</v>
      </c>
      <c r="M797" t="s">
        <v>52</v>
      </c>
      <c r="N797" t="s">
        <v>69</v>
      </c>
      <c r="O797" t="s">
        <v>200</v>
      </c>
      <c r="P797" t="s">
        <v>70</v>
      </c>
      <c r="Q797" t="s">
        <v>150</v>
      </c>
      <c r="R797" t="s">
        <v>1546</v>
      </c>
      <c r="S797" t="s">
        <v>123</v>
      </c>
      <c r="T797" t="s">
        <v>86</v>
      </c>
      <c r="U797" t="s">
        <v>103</v>
      </c>
      <c r="V797">
        <v>37025</v>
      </c>
      <c r="W797">
        <v>21962</v>
      </c>
      <c r="X797">
        <v>13.7</v>
      </c>
      <c r="Y797">
        <v>15.1</v>
      </c>
      <c r="Z797">
        <v>32838.400000000001</v>
      </c>
      <c r="AB797">
        <v>21.33</v>
      </c>
      <c r="AC797">
        <v>700443.07</v>
      </c>
      <c r="AD797">
        <v>29754217.469999999</v>
      </c>
      <c r="AE797">
        <v>158.18</v>
      </c>
      <c r="AF797">
        <v>4706522119.3999996</v>
      </c>
      <c r="AG797">
        <v>192585.22</v>
      </c>
      <c r="AH797">
        <v>1</v>
      </c>
      <c r="AI797">
        <v>15164.25</v>
      </c>
      <c r="AJ797">
        <v>2.13</v>
      </c>
      <c r="AK797">
        <v>0</v>
      </c>
      <c r="AL797">
        <v>0.183</v>
      </c>
      <c r="AM797">
        <v>54450.22</v>
      </c>
      <c r="AN797">
        <v>594.5</v>
      </c>
      <c r="AO797">
        <v>466.93</v>
      </c>
      <c r="AP797">
        <v>277589.89</v>
      </c>
      <c r="AQ797">
        <v>1240232.6499999999</v>
      </c>
      <c r="AR797" t="s">
        <v>61</v>
      </c>
      <c r="AS797" t="s">
        <v>61</v>
      </c>
      <c r="AT797" t="s">
        <v>62</v>
      </c>
      <c r="AU797" t="s">
        <v>63</v>
      </c>
    </row>
    <row r="798" spans="1:47" x14ac:dyDescent="0.25">
      <c r="A798" t="s">
        <v>1547</v>
      </c>
      <c r="B798">
        <v>2024</v>
      </c>
      <c r="C798">
        <v>1</v>
      </c>
      <c r="D798" t="s">
        <v>48</v>
      </c>
      <c r="E798" s="1">
        <v>45316</v>
      </c>
      <c r="F798" s="1">
        <v>45328</v>
      </c>
      <c r="G798">
        <v>12</v>
      </c>
      <c r="H798">
        <v>19.5</v>
      </c>
      <c r="I798" t="s">
        <v>49</v>
      </c>
      <c r="J798" t="s">
        <v>50</v>
      </c>
      <c r="K798" t="s">
        <v>423</v>
      </c>
      <c r="L798">
        <v>2710.1941000000002</v>
      </c>
      <c r="M798" t="s">
        <v>90</v>
      </c>
      <c r="N798" t="s">
        <v>53</v>
      </c>
      <c r="O798" t="s">
        <v>200</v>
      </c>
      <c r="P798" t="s">
        <v>146</v>
      </c>
      <c r="Q798" t="s">
        <v>92</v>
      </c>
      <c r="R798" t="s">
        <v>1257</v>
      </c>
      <c r="S798" t="s">
        <v>142</v>
      </c>
      <c r="T798" t="s">
        <v>86</v>
      </c>
      <c r="U798" t="s">
        <v>60</v>
      </c>
      <c r="V798">
        <v>46957</v>
      </c>
      <c r="W798">
        <v>30552</v>
      </c>
      <c r="X798">
        <v>6.7</v>
      </c>
      <c r="Y798">
        <v>15.9</v>
      </c>
      <c r="Z798">
        <v>38934.21</v>
      </c>
      <c r="AB798">
        <v>43.27</v>
      </c>
      <c r="AC798">
        <v>1684683.27</v>
      </c>
      <c r="AD798">
        <v>45783905.57</v>
      </c>
      <c r="AE798">
        <v>281.93</v>
      </c>
      <c r="AF798">
        <v>12907856497.35</v>
      </c>
      <c r="AG798">
        <v>95471.71</v>
      </c>
      <c r="AH798">
        <v>0</v>
      </c>
      <c r="AI798">
        <v>0</v>
      </c>
      <c r="AJ798">
        <v>20.38</v>
      </c>
      <c r="AK798">
        <v>9330759.9600000009</v>
      </c>
      <c r="AL798">
        <v>0.14699999999999999</v>
      </c>
      <c r="AM798">
        <v>67302.34</v>
      </c>
      <c r="AN798">
        <v>520.1</v>
      </c>
      <c r="AO798">
        <v>374.98</v>
      </c>
      <c r="AP798">
        <v>195027.1</v>
      </c>
      <c r="AQ798">
        <v>2042484.42</v>
      </c>
      <c r="AR798" t="s">
        <v>61</v>
      </c>
      <c r="AS798" t="s">
        <v>61</v>
      </c>
      <c r="AT798" t="s">
        <v>62</v>
      </c>
      <c r="AU798" t="s">
        <v>63</v>
      </c>
    </row>
    <row r="799" spans="1:47" x14ac:dyDescent="0.25">
      <c r="A799" t="s">
        <v>1548</v>
      </c>
      <c r="B799">
        <v>2020</v>
      </c>
      <c r="C799">
        <v>2</v>
      </c>
      <c r="D799" t="s">
        <v>48</v>
      </c>
      <c r="E799" s="1">
        <v>43883</v>
      </c>
      <c r="F799" s="1">
        <v>43893</v>
      </c>
      <c r="G799">
        <v>10</v>
      </c>
      <c r="H799">
        <v>19.899999999999999</v>
      </c>
      <c r="I799" t="s">
        <v>65</v>
      </c>
      <c r="J799" t="s">
        <v>112</v>
      </c>
      <c r="K799" t="s">
        <v>199</v>
      </c>
      <c r="L799">
        <v>7204.49</v>
      </c>
      <c r="M799" t="s">
        <v>80</v>
      </c>
      <c r="N799" t="s">
        <v>69</v>
      </c>
      <c r="O799" t="s">
        <v>91</v>
      </c>
      <c r="P799" t="s">
        <v>82</v>
      </c>
      <c r="Q799" t="s">
        <v>55</v>
      </c>
      <c r="R799" t="s">
        <v>1549</v>
      </c>
      <c r="S799" t="s">
        <v>161</v>
      </c>
      <c r="T799" t="s">
        <v>187</v>
      </c>
      <c r="U799" t="s">
        <v>96</v>
      </c>
      <c r="V799">
        <v>20103</v>
      </c>
      <c r="W799">
        <v>14707</v>
      </c>
      <c r="X799">
        <v>9.3000000000000007</v>
      </c>
      <c r="Y799">
        <v>10.1</v>
      </c>
      <c r="Z799">
        <v>15703.21</v>
      </c>
      <c r="AB799">
        <v>17.559999999999999</v>
      </c>
      <c r="AC799">
        <v>275748.37</v>
      </c>
      <c r="AD799">
        <v>14997664.77</v>
      </c>
      <c r="AE799">
        <v>159.84</v>
      </c>
      <c r="AF799">
        <v>2397226736.8400002</v>
      </c>
      <c r="AG799">
        <v>135199.39000000001</v>
      </c>
      <c r="AH799">
        <v>0</v>
      </c>
      <c r="AI799">
        <v>0</v>
      </c>
      <c r="AJ799">
        <v>0.15</v>
      </c>
      <c r="AK799">
        <v>0</v>
      </c>
      <c r="AL799">
        <v>0.189</v>
      </c>
      <c r="AM799">
        <v>28345.59</v>
      </c>
      <c r="AN799">
        <v>513.5</v>
      </c>
      <c r="AO799">
        <v>557.36</v>
      </c>
      <c r="AP799">
        <v>286204.36</v>
      </c>
      <c r="AQ799">
        <v>725497.71</v>
      </c>
      <c r="AR799" t="s">
        <v>61</v>
      </c>
      <c r="AS799" t="s">
        <v>124</v>
      </c>
      <c r="AT799" t="s">
        <v>62</v>
      </c>
      <c r="AU799" t="s">
        <v>63</v>
      </c>
    </row>
    <row r="800" spans="1:47" x14ac:dyDescent="0.25">
      <c r="A800" t="s">
        <v>1550</v>
      </c>
      <c r="B800">
        <v>2021</v>
      </c>
      <c r="C800">
        <v>3</v>
      </c>
      <c r="D800" t="s">
        <v>48</v>
      </c>
      <c r="E800" s="1">
        <v>44272</v>
      </c>
      <c r="F800" s="1">
        <v>44302</v>
      </c>
      <c r="G800">
        <v>30</v>
      </c>
      <c r="I800" t="s">
        <v>65</v>
      </c>
      <c r="J800" t="s">
        <v>66</v>
      </c>
      <c r="K800" t="s">
        <v>245</v>
      </c>
      <c r="L800">
        <v>8905.9</v>
      </c>
      <c r="M800" t="s">
        <v>80</v>
      </c>
      <c r="N800" t="s">
        <v>81</v>
      </c>
      <c r="O800" t="s">
        <v>200</v>
      </c>
      <c r="P800" t="s">
        <v>226</v>
      </c>
      <c r="Q800" t="s">
        <v>164</v>
      </c>
      <c r="R800" t="s">
        <v>1032</v>
      </c>
      <c r="S800" t="s">
        <v>137</v>
      </c>
      <c r="T800" t="s">
        <v>187</v>
      </c>
      <c r="U800" t="s">
        <v>181</v>
      </c>
      <c r="V800">
        <v>3847</v>
      </c>
      <c r="W800">
        <v>2844</v>
      </c>
      <c r="X800">
        <v>1.4</v>
      </c>
      <c r="Y800">
        <v>15.9</v>
      </c>
      <c r="Z800">
        <v>2974.27</v>
      </c>
      <c r="AB800">
        <v>15.64</v>
      </c>
      <c r="AC800">
        <v>46517.58</v>
      </c>
      <c r="AD800">
        <v>1918880.03</v>
      </c>
      <c r="AE800">
        <v>174.4</v>
      </c>
      <c r="AF800">
        <v>334652677.23000002</v>
      </c>
      <c r="AG800">
        <v>177833.65</v>
      </c>
      <c r="AH800">
        <v>0</v>
      </c>
      <c r="AI800">
        <v>0</v>
      </c>
      <c r="AJ800">
        <v>0.25</v>
      </c>
      <c r="AK800">
        <v>0</v>
      </c>
      <c r="AL800">
        <v>0.25700000000000001</v>
      </c>
      <c r="AM800">
        <v>4931.5200000000004</v>
      </c>
      <c r="AO800">
        <v>414.37</v>
      </c>
      <c r="AP800">
        <v>666638.46</v>
      </c>
      <c r="AQ800">
        <v>895921.21</v>
      </c>
      <c r="AR800" t="s">
        <v>61</v>
      </c>
      <c r="AS800" t="s">
        <v>61</v>
      </c>
      <c r="AT800" t="s">
        <v>62</v>
      </c>
      <c r="AU800" t="s">
        <v>63</v>
      </c>
    </row>
    <row r="801" spans="1:47" x14ac:dyDescent="0.25">
      <c r="A801" t="s">
        <v>1551</v>
      </c>
      <c r="B801">
        <v>2025</v>
      </c>
      <c r="C801">
        <v>11</v>
      </c>
      <c r="D801" t="s">
        <v>119</v>
      </c>
      <c r="E801" s="1">
        <v>45972</v>
      </c>
      <c r="F801" s="1">
        <v>45978</v>
      </c>
      <c r="G801">
        <v>6</v>
      </c>
      <c r="H801">
        <v>9.3000000000000007</v>
      </c>
      <c r="I801" t="s">
        <v>65</v>
      </c>
      <c r="J801" t="s">
        <v>50</v>
      </c>
      <c r="K801" t="s">
        <v>51</v>
      </c>
      <c r="L801">
        <v>2709</v>
      </c>
      <c r="M801" t="s">
        <v>98</v>
      </c>
      <c r="N801" t="s">
        <v>69</v>
      </c>
      <c r="O801" t="s">
        <v>54</v>
      </c>
      <c r="P801" t="s">
        <v>92</v>
      </c>
      <c r="Q801" t="s">
        <v>121</v>
      </c>
      <c r="R801" t="s">
        <v>1552</v>
      </c>
      <c r="S801" t="s">
        <v>58</v>
      </c>
      <c r="T801" t="s">
        <v>187</v>
      </c>
      <c r="U801" t="s">
        <v>259</v>
      </c>
      <c r="V801">
        <v>214340</v>
      </c>
      <c r="W801">
        <v>141038</v>
      </c>
      <c r="X801">
        <v>21.3</v>
      </c>
      <c r="Y801">
        <v>15.2</v>
      </c>
      <c r="Z801">
        <v>177187.17</v>
      </c>
      <c r="AB801">
        <v>23.27</v>
      </c>
      <c r="AC801">
        <v>4123145.45</v>
      </c>
      <c r="AD801">
        <v>14506313.609999999</v>
      </c>
      <c r="AE801">
        <v>282.39</v>
      </c>
      <c r="AF801">
        <v>4096437900.3299999</v>
      </c>
      <c r="AG801">
        <v>57546.83</v>
      </c>
      <c r="AH801">
        <v>1.9</v>
      </c>
      <c r="AI801">
        <v>64397.06</v>
      </c>
      <c r="AJ801">
        <v>24.43</v>
      </c>
      <c r="AK801">
        <v>0</v>
      </c>
      <c r="AL801">
        <v>0.22500000000000001</v>
      </c>
      <c r="AM801">
        <v>32639.21</v>
      </c>
      <c r="AN801">
        <v>318.8</v>
      </c>
      <c r="AO801">
        <v>620.14</v>
      </c>
      <c r="AP801">
        <v>197700.63</v>
      </c>
      <c r="AQ801">
        <v>4475429.18</v>
      </c>
      <c r="AR801" t="s">
        <v>61</v>
      </c>
      <c r="AS801" t="s">
        <v>61</v>
      </c>
      <c r="AT801" t="s">
        <v>62</v>
      </c>
      <c r="AU801" t="s">
        <v>63</v>
      </c>
    </row>
    <row r="802" spans="1:47" x14ac:dyDescent="0.25">
      <c r="A802" t="s">
        <v>1553</v>
      </c>
      <c r="B802">
        <v>2023</v>
      </c>
      <c r="C802">
        <v>11</v>
      </c>
      <c r="D802" t="s">
        <v>119</v>
      </c>
      <c r="E802" s="1">
        <v>45240</v>
      </c>
      <c r="F802" s="1">
        <v>45263</v>
      </c>
      <c r="G802">
        <v>23</v>
      </c>
      <c r="H802">
        <v>14.5</v>
      </c>
      <c r="I802" t="s">
        <v>65</v>
      </c>
      <c r="J802" t="s">
        <v>66</v>
      </c>
      <c r="K802" t="s">
        <v>251</v>
      </c>
      <c r="L802">
        <v>8543.7000000000007</v>
      </c>
      <c r="M802" t="s">
        <v>80</v>
      </c>
      <c r="N802" t="s">
        <v>53</v>
      </c>
      <c r="O802" t="s">
        <v>99</v>
      </c>
      <c r="P802" t="s">
        <v>100</v>
      </c>
      <c r="Q802" t="s">
        <v>93</v>
      </c>
      <c r="R802" t="s">
        <v>1554</v>
      </c>
      <c r="S802" t="s">
        <v>156</v>
      </c>
      <c r="T802" t="s">
        <v>95</v>
      </c>
      <c r="U802" t="s">
        <v>143</v>
      </c>
      <c r="V802">
        <v>18457</v>
      </c>
      <c r="W802">
        <v>10307</v>
      </c>
      <c r="X802">
        <v>3.4</v>
      </c>
      <c r="Y802">
        <v>13.8</v>
      </c>
      <c r="Z802">
        <v>15978.77</v>
      </c>
      <c r="AA802">
        <v>1141</v>
      </c>
      <c r="AB802">
        <v>314.75</v>
      </c>
      <c r="AC802">
        <v>359129.75</v>
      </c>
      <c r="AD802">
        <v>15468727.66</v>
      </c>
      <c r="AE802">
        <v>282.01</v>
      </c>
      <c r="AF802">
        <v>4362335887.3999996</v>
      </c>
      <c r="AG802">
        <v>58711.98</v>
      </c>
      <c r="AH802">
        <v>0</v>
      </c>
      <c r="AI802">
        <v>0</v>
      </c>
      <c r="AJ802">
        <v>13.43</v>
      </c>
      <c r="AK802">
        <v>0</v>
      </c>
      <c r="AL802">
        <v>0.183</v>
      </c>
      <c r="AM802">
        <v>28307.77</v>
      </c>
      <c r="AN802">
        <v>1106.5</v>
      </c>
      <c r="AO802">
        <v>521.08000000000004</v>
      </c>
      <c r="AP802">
        <v>576575.02</v>
      </c>
      <c r="AQ802">
        <v>1022724.52</v>
      </c>
      <c r="AR802" t="s">
        <v>61</v>
      </c>
      <c r="AS802" t="s">
        <v>61</v>
      </c>
      <c r="AT802" t="s">
        <v>62</v>
      </c>
      <c r="AU802" t="s">
        <v>63</v>
      </c>
    </row>
    <row r="803" spans="1:47" x14ac:dyDescent="0.25">
      <c r="A803" t="s">
        <v>1555</v>
      </c>
      <c r="B803">
        <v>2021</v>
      </c>
      <c r="C803">
        <v>12</v>
      </c>
      <c r="D803" t="s">
        <v>119</v>
      </c>
      <c r="E803" s="1">
        <v>44535</v>
      </c>
      <c r="F803" s="1">
        <v>44557</v>
      </c>
      <c r="G803">
        <v>22</v>
      </c>
      <c r="H803">
        <v>19.600000000000001</v>
      </c>
      <c r="I803" t="s">
        <v>65</v>
      </c>
      <c r="J803" t="s">
        <v>78</v>
      </c>
      <c r="K803" t="s">
        <v>211</v>
      </c>
      <c r="L803">
        <v>1701.99</v>
      </c>
      <c r="M803" t="s">
        <v>68</v>
      </c>
      <c r="N803" t="s">
        <v>81</v>
      </c>
      <c r="O803" t="s">
        <v>99</v>
      </c>
      <c r="P803" t="s">
        <v>226</v>
      </c>
      <c r="Q803" t="s">
        <v>257</v>
      </c>
      <c r="R803" t="s">
        <v>1556</v>
      </c>
      <c r="S803" t="s">
        <v>85</v>
      </c>
      <c r="T803" t="s">
        <v>59</v>
      </c>
      <c r="U803" t="s">
        <v>87</v>
      </c>
      <c r="V803">
        <v>57068</v>
      </c>
      <c r="W803">
        <v>37303</v>
      </c>
      <c r="X803">
        <v>24.6</v>
      </c>
      <c r="Y803">
        <v>13.5</v>
      </c>
      <c r="Z803">
        <v>47951.35</v>
      </c>
      <c r="AB803">
        <v>43.47</v>
      </c>
      <c r="AC803">
        <v>2084445.18</v>
      </c>
      <c r="AD803">
        <v>50620322.140000001</v>
      </c>
      <c r="AE803">
        <v>169.26</v>
      </c>
      <c r="AF803">
        <v>8567995725.4200001</v>
      </c>
      <c r="AG803">
        <v>166508.46</v>
      </c>
      <c r="AH803">
        <v>0</v>
      </c>
      <c r="AI803">
        <v>0</v>
      </c>
      <c r="AJ803">
        <v>10.18</v>
      </c>
      <c r="AK803">
        <v>0</v>
      </c>
      <c r="AL803">
        <v>0.35</v>
      </c>
      <c r="AM803">
        <v>177171.13</v>
      </c>
      <c r="AN803">
        <v>367.2</v>
      </c>
      <c r="AO803">
        <v>584.70000000000005</v>
      </c>
      <c r="AP803">
        <v>214701.84</v>
      </c>
      <c r="AQ803">
        <v>2642826.61</v>
      </c>
      <c r="AR803" t="s">
        <v>61</v>
      </c>
      <c r="AS803" t="s">
        <v>61</v>
      </c>
      <c r="AT803" t="s">
        <v>62</v>
      </c>
      <c r="AU803" t="s">
        <v>63</v>
      </c>
    </row>
    <row r="804" spans="1:47" x14ac:dyDescent="0.25">
      <c r="A804" t="s">
        <v>1557</v>
      </c>
      <c r="B804">
        <v>2022</v>
      </c>
      <c r="C804">
        <v>2</v>
      </c>
      <c r="D804" t="s">
        <v>48</v>
      </c>
      <c r="E804" s="1">
        <v>44593</v>
      </c>
      <c r="F804" s="1">
        <v>44612</v>
      </c>
      <c r="G804">
        <v>19</v>
      </c>
      <c r="H804">
        <v>12.2</v>
      </c>
      <c r="I804" t="s">
        <v>65</v>
      </c>
      <c r="J804" t="s">
        <v>112</v>
      </c>
      <c r="K804" t="s">
        <v>199</v>
      </c>
      <c r="L804">
        <v>7204.49</v>
      </c>
      <c r="M804" t="s">
        <v>52</v>
      </c>
      <c r="N804" t="s">
        <v>168</v>
      </c>
      <c r="O804" t="s">
        <v>54</v>
      </c>
      <c r="P804" t="s">
        <v>100</v>
      </c>
      <c r="Q804" t="s">
        <v>93</v>
      </c>
      <c r="R804" t="s">
        <v>830</v>
      </c>
      <c r="S804" t="s">
        <v>161</v>
      </c>
      <c r="T804" t="s">
        <v>95</v>
      </c>
      <c r="U804" t="s">
        <v>143</v>
      </c>
      <c r="V804">
        <v>23368</v>
      </c>
      <c r="W804">
        <v>15703</v>
      </c>
      <c r="X804">
        <v>15.4</v>
      </c>
      <c r="Y804">
        <v>12.4</v>
      </c>
      <c r="Z804">
        <v>20491.45</v>
      </c>
      <c r="AB804">
        <v>13.07</v>
      </c>
      <c r="AC804">
        <v>267823.25</v>
      </c>
      <c r="AD804">
        <v>21285903.52</v>
      </c>
      <c r="AE804">
        <v>212.76</v>
      </c>
      <c r="AF804">
        <v>4528788832.9200001</v>
      </c>
      <c r="AG804">
        <v>202188.91</v>
      </c>
      <c r="AH804">
        <v>0</v>
      </c>
      <c r="AI804">
        <v>0</v>
      </c>
      <c r="AJ804">
        <v>22.87</v>
      </c>
      <c r="AK804">
        <v>0</v>
      </c>
      <c r="AL804">
        <v>0.252</v>
      </c>
      <c r="AM804">
        <v>53640.480000000003</v>
      </c>
      <c r="AN804">
        <v>940.4</v>
      </c>
      <c r="AO804">
        <v>422.43</v>
      </c>
      <c r="AP804">
        <v>397253.17</v>
      </c>
      <c r="AQ804">
        <v>920905.81</v>
      </c>
      <c r="AR804" t="s">
        <v>61</v>
      </c>
      <c r="AS804" t="s">
        <v>61</v>
      </c>
      <c r="AT804" t="s">
        <v>62</v>
      </c>
      <c r="AU804" t="s">
        <v>63</v>
      </c>
    </row>
    <row r="805" spans="1:47" x14ac:dyDescent="0.25">
      <c r="A805" t="s">
        <v>1558</v>
      </c>
      <c r="B805">
        <v>2023</v>
      </c>
      <c r="C805">
        <v>4</v>
      </c>
      <c r="D805" t="s">
        <v>77</v>
      </c>
      <c r="E805" s="1">
        <v>45044</v>
      </c>
      <c r="F805" s="1">
        <v>45054</v>
      </c>
      <c r="G805">
        <v>10</v>
      </c>
      <c r="H805">
        <v>10.7</v>
      </c>
      <c r="I805" t="s">
        <v>65</v>
      </c>
      <c r="J805" t="s">
        <v>50</v>
      </c>
      <c r="K805" t="s">
        <v>145</v>
      </c>
      <c r="L805">
        <v>2710.19</v>
      </c>
      <c r="M805" t="s">
        <v>80</v>
      </c>
      <c r="N805" t="s">
        <v>168</v>
      </c>
      <c r="O805" t="s">
        <v>107</v>
      </c>
      <c r="P805" t="s">
        <v>92</v>
      </c>
      <c r="Q805" t="s">
        <v>230</v>
      </c>
      <c r="R805" t="s">
        <v>1559</v>
      </c>
      <c r="S805" t="s">
        <v>123</v>
      </c>
      <c r="T805" t="s">
        <v>187</v>
      </c>
      <c r="U805" t="s">
        <v>213</v>
      </c>
      <c r="V805">
        <v>57220</v>
      </c>
      <c r="W805">
        <v>33412</v>
      </c>
      <c r="X805">
        <v>7.6</v>
      </c>
      <c r="Y805">
        <v>10</v>
      </c>
      <c r="Z805">
        <v>44490.65</v>
      </c>
      <c r="AB805">
        <v>53.02</v>
      </c>
      <c r="AC805">
        <v>2358894.2599999998</v>
      </c>
      <c r="AD805">
        <v>38389202.259999998</v>
      </c>
      <c r="AE805">
        <v>288.17</v>
      </c>
      <c r="AF805">
        <v>11062616415.26</v>
      </c>
      <c r="AG805">
        <v>168586.77</v>
      </c>
      <c r="AH805">
        <v>0</v>
      </c>
      <c r="AI805">
        <v>0</v>
      </c>
      <c r="AJ805">
        <v>17.55</v>
      </c>
      <c r="AK805">
        <v>0</v>
      </c>
      <c r="AL805">
        <v>0.11799999999999999</v>
      </c>
      <c r="AM805">
        <v>45299.26</v>
      </c>
      <c r="AN805">
        <v>287.2</v>
      </c>
      <c r="AO805">
        <v>737.54</v>
      </c>
      <c r="AP805">
        <v>211821.49</v>
      </c>
      <c r="AQ805">
        <v>2784601.78</v>
      </c>
      <c r="AR805" t="s">
        <v>61</v>
      </c>
      <c r="AS805" t="s">
        <v>61</v>
      </c>
      <c r="AT805" t="s">
        <v>62</v>
      </c>
      <c r="AU805" t="s">
        <v>63</v>
      </c>
    </row>
    <row r="806" spans="1:47" x14ac:dyDescent="0.25">
      <c r="A806" t="s">
        <v>1560</v>
      </c>
      <c r="B806">
        <v>2024</v>
      </c>
      <c r="C806">
        <v>4</v>
      </c>
      <c r="D806" t="s">
        <v>77</v>
      </c>
      <c r="E806" s="1">
        <v>45408</v>
      </c>
      <c r="F806" s="1">
        <v>45418</v>
      </c>
      <c r="G806">
        <v>10</v>
      </c>
      <c r="H806">
        <v>16.5</v>
      </c>
      <c r="I806" t="s">
        <v>65</v>
      </c>
      <c r="J806" t="s">
        <v>78</v>
      </c>
      <c r="K806" t="s">
        <v>79</v>
      </c>
      <c r="L806">
        <v>1005.9</v>
      </c>
      <c r="M806" t="s">
        <v>52</v>
      </c>
      <c r="N806" t="s">
        <v>168</v>
      </c>
      <c r="O806" t="s">
        <v>54</v>
      </c>
      <c r="P806" t="s">
        <v>70</v>
      </c>
      <c r="Q806" t="s">
        <v>230</v>
      </c>
      <c r="R806" t="s">
        <v>1561</v>
      </c>
      <c r="S806" t="s">
        <v>85</v>
      </c>
      <c r="T806" t="s">
        <v>95</v>
      </c>
      <c r="U806" t="s">
        <v>103</v>
      </c>
      <c r="V806">
        <v>54464</v>
      </c>
      <c r="W806">
        <v>32143</v>
      </c>
      <c r="X806">
        <v>8.1999999999999993</v>
      </c>
      <c r="Y806">
        <v>12.3</v>
      </c>
      <c r="Z806">
        <v>49459.09</v>
      </c>
      <c r="AB806">
        <v>25.24</v>
      </c>
      <c r="AC806">
        <v>1248347.43</v>
      </c>
      <c r="AD806">
        <v>23409976.48</v>
      </c>
      <c r="AE806">
        <v>276.56</v>
      </c>
      <c r="AF806">
        <v>6474263095.3100004</v>
      </c>
      <c r="AG806">
        <v>54912.27</v>
      </c>
      <c r="AH806">
        <v>0.3</v>
      </c>
      <c r="AI806">
        <v>6139.44</v>
      </c>
      <c r="AJ806">
        <v>17.809999999999999</v>
      </c>
      <c r="AK806">
        <v>0</v>
      </c>
      <c r="AL806">
        <v>0.24</v>
      </c>
      <c r="AM806">
        <v>56183.94</v>
      </c>
      <c r="AN806">
        <v>513.6</v>
      </c>
      <c r="AO806">
        <v>737.81</v>
      </c>
      <c r="AP806">
        <v>378939.22</v>
      </c>
      <c r="AQ806">
        <v>1744522.3</v>
      </c>
      <c r="AR806" t="s">
        <v>124</v>
      </c>
      <c r="AS806" t="s">
        <v>61</v>
      </c>
      <c r="AT806" t="s">
        <v>62</v>
      </c>
      <c r="AU806" t="s">
        <v>63</v>
      </c>
    </row>
    <row r="807" spans="1:47" x14ac:dyDescent="0.25">
      <c r="A807" t="s">
        <v>1562</v>
      </c>
      <c r="B807">
        <v>2022</v>
      </c>
      <c r="C807">
        <v>7</v>
      </c>
      <c r="D807" t="s">
        <v>89</v>
      </c>
      <c r="E807" s="1">
        <v>44756</v>
      </c>
      <c r="F807" s="1">
        <v>44782</v>
      </c>
      <c r="G807">
        <v>26</v>
      </c>
      <c r="H807">
        <v>20.2</v>
      </c>
      <c r="I807" t="s">
        <v>49</v>
      </c>
      <c r="J807" t="s">
        <v>66</v>
      </c>
      <c r="K807" t="s">
        <v>153</v>
      </c>
      <c r="L807">
        <v>6309</v>
      </c>
      <c r="M807" t="s">
        <v>114</v>
      </c>
      <c r="N807" t="s">
        <v>53</v>
      </c>
      <c r="O807" t="s">
        <v>107</v>
      </c>
      <c r="P807" t="s">
        <v>201</v>
      </c>
      <c r="Q807" t="s">
        <v>56</v>
      </c>
      <c r="R807" t="s">
        <v>607</v>
      </c>
      <c r="S807" t="s">
        <v>156</v>
      </c>
      <c r="T807" t="s">
        <v>187</v>
      </c>
      <c r="U807" t="s">
        <v>75</v>
      </c>
      <c r="V807">
        <v>10002</v>
      </c>
      <c r="W807">
        <v>6586</v>
      </c>
      <c r="X807">
        <v>8.9</v>
      </c>
      <c r="Y807">
        <v>10.3</v>
      </c>
      <c r="Z807">
        <v>8472.7900000000009</v>
      </c>
      <c r="AA807">
        <v>605</v>
      </c>
      <c r="AB807">
        <v>1236.6500000000001</v>
      </c>
      <c r="AC807">
        <v>748173.25</v>
      </c>
      <c r="AD807">
        <v>25483186.84</v>
      </c>
      <c r="AE807">
        <v>210.91</v>
      </c>
      <c r="AF807">
        <v>5374658936.4200001</v>
      </c>
      <c r="AG807">
        <v>117565.37</v>
      </c>
      <c r="AH807">
        <v>0</v>
      </c>
      <c r="AI807">
        <v>0</v>
      </c>
      <c r="AJ807">
        <v>5.15</v>
      </c>
      <c r="AK807">
        <v>1312384.1200000001</v>
      </c>
      <c r="AL807">
        <v>0.246</v>
      </c>
      <c r="AM807">
        <v>62688.639999999999</v>
      </c>
      <c r="AN807">
        <v>459.1</v>
      </c>
      <c r="AO807">
        <v>570.73</v>
      </c>
      <c r="AP807">
        <v>262022.14</v>
      </c>
      <c r="AQ807">
        <v>1190449.3999999999</v>
      </c>
      <c r="AR807" t="s">
        <v>124</v>
      </c>
      <c r="AS807" t="s">
        <v>61</v>
      </c>
      <c r="AT807" t="s">
        <v>62</v>
      </c>
      <c r="AU807" t="s">
        <v>63</v>
      </c>
    </row>
    <row r="808" spans="1:47" x14ac:dyDescent="0.25">
      <c r="A808" t="s">
        <v>1563</v>
      </c>
      <c r="B808">
        <v>2024</v>
      </c>
      <c r="C808">
        <v>5</v>
      </c>
      <c r="D808" t="s">
        <v>77</v>
      </c>
      <c r="E808" s="1">
        <v>45416</v>
      </c>
      <c r="F808" s="1">
        <v>45446</v>
      </c>
      <c r="G808">
        <v>30</v>
      </c>
      <c r="H808">
        <v>20.9</v>
      </c>
      <c r="I808" t="s">
        <v>65</v>
      </c>
      <c r="J808" t="s">
        <v>239</v>
      </c>
      <c r="K808" t="s">
        <v>240</v>
      </c>
      <c r="L808">
        <v>3105.2</v>
      </c>
      <c r="M808" t="s">
        <v>68</v>
      </c>
      <c r="N808" t="s">
        <v>106</v>
      </c>
      <c r="O808" t="s">
        <v>200</v>
      </c>
      <c r="P808" t="s">
        <v>70</v>
      </c>
      <c r="Q808" t="s">
        <v>196</v>
      </c>
      <c r="R808" t="s">
        <v>1564</v>
      </c>
      <c r="S808" t="s">
        <v>161</v>
      </c>
      <c r="T808" t="s">
        <v>95</v>
      </c>
      <c r="U808" t="s">
        <v>143</v>
      </c>
      <c r="V808">
        <v>20576</v>
      </c>
      <c r="W808">
        <v>14007</v>
      </c>
      <c r="X808">
        <v>10.9</v>
      </c>
      <c r="Y808">
        <v>15.3</v>
      </c>
      <c r="Z808">
        <v>17098.78</v>
      </c>
      <c r="AB808">
        <v>12.74</v>
      </c>
      <c r="AC808">
        <v>217838.46</v>
      </c>
      <c r="AD808">
        <v>5594378.8399999999</v>
      </c>
      <c r="AE808">
        <v>278.64999999999998</v>
      </c>
      <c r="AF808">
        <v>1558873663.77</v>
      </c>
      <c r="AG808">
        <v>180285.12</v>
      </c>
      <c r="AH808">
        <v>1.4</v>
      </c>
      <c r="AI808">
        <v>18097.61</v>
      </c>
      <c r="AJ808">
        <v>23.45</v>
      </c>
      <c r="AK808">
        <v>0</v>
      </c>
      <c r="AL808">
        <v>5.0999999999999997E-2</v>
      </c>
      <c r="AM808">
        <v>2853.13</v>
      </c>
      <c r="AN808">
        <v>529.79999999999995</v>
      </c>
      <c r="AO808">
        <v>731.22</v>
      </c>
      <c r="AP808">
        <v>387400.36</v>
      </c>
      <c r="AQ808">
        <v>806474.68</v>
      </c>
      <c r="AR808" t="s">
        <v>61</v>
      </c>
      <c r="AS808" t="s">
        <v>61</v>
      </c>
      <c r="AT808" t="s">
        <v>62</v>
      </c>
      <c r="AU808" t="s">
        <v>63</v>
      </c>
    </row>
    <row r="809" spans="1:47" x14ac:dyDescent="0.25">
      <c r="A809" t="s">
        <v>1565</v>
      </c>
      <c r="B809">
        <v>2025</v>
      </c>
      <c r="C809">
        <v>9</v>
      </c>
      <c r="D809" t="s">
        <v>89</v>
      </c>
      <c r="E809" s="1">
        <v>45909</v>
      </c>
      <c r="F809" s="1">
        <v>45929</v>
      </c>
      <c r="G809">
        <v>20</v>
      </c>
      <c r="H809">
        <v>6.3</v>
      </c>
      <c r="I809" t="s">
        <v>49</v>
      </c>
      <c r="J809" t="s">
        <v>50</v>
      </c>
      <c r="K809" t="s">
        <v>120</v>
      </c>
      <c r="L809">
        <v>2710.1921000000002</v>
      </c>
      <c r="M809" t="s">
        <v>80</v>
      </c>
      <c r="N809" t="s">
        <v>106</v>
      </c>
      <c r="O809" t="s">
        <v>189</v>
      </c>
      <c r="P809" t="s">
        <v>83</v>
      </c>
      <c r="Q809" t="s">
        <v>184</v>
      </c>
      <c r="R809" t="s">
        <v>1566</v>
      </c>
      <c r="S809" t="s">
        <v>142</v>
      </c>
      <c r="T809" t="s">
        <v>187</v>
      </c>
      <c r="U809" t="s">
        <v>87</v>
      </c>
      <c r="V809">
        <v>39306</v>
      </c>
      <c r="W809">
        <v>27608</v>
      </c>
      <c r="X809">
        <v>18.2</v>
      </c>
      <c r="Y809">
        <v>12.1</v>
      </c>
      <c r="Z809">
        <v>32682.16</v>
      </c>
      <c r="AB809">
        <v>24.61</v>
      </c>
      <c r="AC809">
        <v>804307.96</v>
      </c>
      <c r="AD809">
        <v>12499945.74</v>
      </c>
      <c r="AE809">
        <v>276.12</v>
      </c>
      <c r="AF809">
        <v>3451485017.73</v>
      </c>
      <c r="AG809">
        <v>185784.03</v>
      </c>
      <c r="AH809">
        <v>0</v>
      </c>
      <c r="AI809">
        <v>0</v>
      </c>
      <c r="AJ809">
        <v>1.1299999999999999</v>
      </c>
      <c r="AK809">
        <v>141249.39000000001</v>
      </c>
      <c r="AL809">
        <v>5.0999999999999997E-2</v>
      </c>
      <c r="AM809">
        <v>6374.97</v>
      </c>
      <c r="AN809">
        <v>493.2</v>
      </c>
      <c r="AO809">
        <v>374.93</v>
      </c>
      <c r="AP809">
        <v>184915.48</v>
      </c>
      <c r="AQ809">
        <v>1181382.44</v>
      </c>
      <c r="AR809" t="s">
        <v>61</v>
      </c>
      <c r="AS809" t="s">
        <v>124</v>
      </c>
      <c r="AT809" t="s">
        <v>62</v>
      </c>
      <c r="AU809" t="s">
        <v>63</v>
      </c>
    </row>
    <row r="810" spans="1:47" x14ac:dyDescent="0.25">
      <c r="A810" t="s">
        <v>1567</v>
      </c>
      <c r="B810">
        <v>2024</v>
      </c>
      <c r="C810">
        <v>11</v>
      </c>
      <c r="D810" t="s">
        <v>119</v>
      </c>
      <c r="E810" s="1">
        <v>45624</v>
      </c>
      <c r="F810" s="1">
        <v>45646</v>
      </c>
      <c r="G810">
        <v>22</v>
      </c>
      <c r="H810">
        <v>4.8</v>
      </c>
      <c r="I810" t="s">
        <v>65</v>
      </c>
      <c r="J810" t="s">
        <v>78</v>
      </c>
      <c r="K810" t="s">
        <v>177</v>
      </c>
      <c r="L810">
        <v>1001.99</v>
      </c>
      <c r="M810" t="s">
        <v>80</v>
      </c>
      <c r="N810" t="s">
        <v>106</v>
      </c>
      <c r="O810" t="s">
        <v>54</v>
      </c>
      <c r="P810" t="s">
        <v>92</v>
      </c>
      <c r="Q810" t="s">
        <v>154</v>
      </c>
      <c r="R810" t="s">
        <v>1568</v>
      </c>
      <c r="S810" t="s">
        <v>130</v>
      </c>
      <c r="T810" t="s">
        <v>59</v>
      </c>
      <c r="U810" t="s">
        <v>259</v>
      </c>
      <c r="V810">
        <v>62569</v>
      </c>
      <c r="W810">
        <v>39364</v>
      </c>
      <c r="X810">
        <v>2.2000000000000002</v>
      </c>
      <c r="Y810">
        <v>13.2</v>
      </c>
      <c r="Z810">
        <v>55385.85</v>
      </c>
      <c r="AB810">
        <v>12.49</v>
      </c>
      <c r="AC810">
        <v>691769.27</v>
      </c>
      <c r="AD810">
        <v>23745021.609999999</v>
      </c>
      <c r="AE810">
        <v>274.39999999999998</v>
      </c>
      <c r="AF810">
        <v>6515633929.7799997</v>
      </c>
      <c r="AG810">
        <v>141347.39000000001</v>
      </c>
      <c r="AH810">
        <v>2.1</v>
      </c>
      <c r="AI810">
        <v>22416.5</v>
      </c>
      <c r="AJ810">
        <v>14.04</v>
      </c>
      <c r="AK810">
        <v>0</v>
      </c>
      <c r="AL810">
        <v>0.25800000000000001</v>
      </c>
      <c r="AM810">
        <v>61262.16</v>
      </c>
      <c r="AN810">
        <v>712.1</v>
      </c>
      <c r="AO810">
        <v>504.93</v>
      </c>
      <c r="AP810">
        <v>359560.65</v>
      </c>
      <c r="AQ810">
        <v>1276355.97</v>
      </c>
      <c r="AR810" t="s">
        <v>61</v>
      </c>
      <c r="AS810" t="s">
        <v>61</v>
      </c>
      <c r="AT810" t="s">
        <v>62</v>
      </c>
      <c r="AU810" t="s">
        <v>63</v>
      </c>
    </row>
    <row r="811" spans="1:47" x14ac:dyDescent="0.25">
      <c r="A811" t="s">
        <v>1569</v>
      </c>
      <c r="B811">
        <v>2023</v>
      </c>
      <c r="C811">
        <v>2</v>
      </c>
      <c r="D811" t="s">
        <v>48</v>
      </c>
      <c r="E811" s="1">
        <v>44961</v>
      </c>
      <c r="F811" s="1">
        <v>44974</v>
      </c>
      <c r="G811">
        <v>13</v>
      </c>
      <c r="H811">
        <v>3.2</v>
      </c>
      <c r="I811" t="s">
        <v>49</v>
      </c>
      <c r="J811" t="s">
        <v>50</v>
      </c>
      <c r="K811" t="s">
        <v>51</v>
      </c>
      <c r="L811">
        <v>2709</v>
      </c>
      <c r="M811" t="s">
        <v>68</v>
      </c>
      <c r="N811" t="s">
        <v>168</v>
      </c>
      <c r="O811" t="s">
        <v>200</v>
      </c>
      <c r="P811" t="s">
        <v>71</v>
      </c>
      <c r="Q811" t="s">
        <v>82</v>
      </c>
      <c r="R811" t="s">
        <v>1570</v>
      </c>
      <c r="S811" t="s">
        <v>58</v>
      </c>
      <c r="T811" t="s">
        <v>148</v>
      </c>
      <c r="U811" t="s">
        <v>60</v>
      </c>
      <c r="V811">
        <v>322563</v>
      </c>
      <c r="W811">
        <v>180372</v>
      </c>
      <c r="X811">
        <v>3.2</v>
      </c>
      <c r="Y811">
        <v>15.1</v>
      </c>
      <c r="Z811">
        <v>276253.77</v>
      </c>
      <c r="AB811">
        <v>13.92</v>
      </c>
      <c r="AC811">
        <v>3845452.48</v>
      </c>
      <c r="AD811">
        <v>23953964.399999999</v>
      </c>
      <c r="AE811">
        <v>287.57</v>
      </c>
      <c r="AF811">
        <v>6888441542.5100002</v>
      </c>
      <c r="AG811">
        <v>113512</v>
      </c>
      <c r="AH811">
        <v>3.9</v>
      </c>
      <c r="AI811">
        <v>62505.75</v>
      </c>
      <c r="AJ811">
        <v>4.68</v>
      </c>
      <c r="AK811">
        <v>1121045.53</v>
      </c>
      <c r="AL811">
        <v>0.20100000000000001</v>
      </c>
      <c r="AM811">
        <v>48147.47</v>
      </c>
      <c r="AN811">
        <v>317.5</v>
      </c>
      <c r="AO811">
        <v>724.06</v>
      </c>
      <c r="AP811">
        <v>229889.05</v>
      </c>
      <c r="AQ811">
        <v>4299506.75</v>
      </c>
      <c r="AR811" t="s">
        <v>124</v>
      </c>
      <c r="AS811" t="s">
        <v>61</v>
      </c>
      <c r="AT811" t="s">
        <v>62</v>
      </c>
      <c r="AU811" t="s">
        <v>63</v>
      </c>
    </row>
    <row r="812" spans="1:47" x14ac:dyDescent="0.25">
      <c r="A812" t="s">
        <v>1571</v>
      </c>
      <c r="B812">
        <v>2026</v>
      </c>
      <c r="C812">
        <v>1</v>
      </c>
      <c r="D812" t="s">
        <v>48</v>
      </c>
      <c r="E812" s="1">
        <v>46041</v>
      </c>
      <c r="F812" s="1">
        <v>46056</v>
      </c>
      <c r="G812">
        <v>15</v>
      </c>
      <c r="H812">
        <v>4.7</v>
      </c>
      <c r="I812" t="s">
        <v>49</v>
      </c>
      <c r="J812" t="s">
        <v>239</v>
      </c>
      <c r="K812" t="s">
        <v>270</v>
      </c>
      <c r="L812">
        <v>2710.1990999999998</v>
      </c>
      <c r="M812" t="s">
        <v>98</v>
      </c>
      <c r="N812" t="s">
        <v>106</v>
      </c>
      <c r="O812" t="s">
        <v>107</v>
      </c>
      <c r="P812" t="s">
        <v>71</v>
      </c>
      <c r="Q812" t="s">
        <v>128</v>
      </c>
      <c r="R812" t="s">
        <v>1267</v>
      </c>
      <c r="S812" t="s">
        <v>142</v>
      </c>
      <c r="T812" t="s">
        <v>95</v>
      </c>
      <c r="U812" t="s">
        <v>87</v>
      </c>
      <c r="V812">
        <v>81799</v>
      </c>
      <c r="W812">
        <v>50636</v>
      </c>
      <c r="X812">
        <v>13.2</v>
      </c>
      <c r="Y812">
        <v>13.3</v>
      </c>
      <c r="Z812">
        <v>62970.86</v>
      </c>
      <c r="AB812">
        <v>43.64</v>
      </c>
      <c r="AC812">
        <v>2748048.33</v>
      </c>
      <c r="AD812">
        <v>66359321.979999997</v>
      </c>
      <c r="AE812">
        <v>280.64</v>
      </c>
      <c r="AF812">
        <v>18623080120.470001</v>
      </c>
      <c r="AG812">
        <v>32080.720000000001</v>
      </c>
      <c r="AH812">
        <v>3</v>
      </c>
      <c r="AI812">
        <v>92848.04</v>
      </c>
      <c r="AJ812">
        <v>0.12</v>
      </c>
      <c r="AK812">
        <v>79631.19</v>
      </c>
      <c r="AL812">
        <v>0.20300000000000001</v>
      </c>
      <c r="AM812">
        <v>134709.42000000001</v>
      </c>
      <c r="AN812">
        <v>720</v>
      </c>
      <c r="AO812">
        <v>551.83000000000004</v>
      </c>
      <c r="AP812">
        <v>397317.6</v>
      </c>
      <c r="AQ812">
        <v>3405004.11</v>
      </c>
      <c r="AR812" t="s">
        <v>61</v>
      </c>
      <c r="AS812" t="s">
        <v>61</v>
      </c>
      <c r="AT812" t="s">
        <v>62</v>
      </c>
      <c r="AU812" t="s">
        <v>63</v>
      </c>
    </row>
    <row r="813" spans="1:47" x14ac:dyDescent="0.25">
      <c r="A813" t="s">
        <v>1572</v>
      </c>
      <c r="B813">
        <v>2025</v>
      </c>
      <c r="C813">
        <v>7</v>
      </c>
      <c r="D813" t="s">
        <v>89</v>
      </c>
      <c r="E813" s="1">
        <v>45858</v>
      </c>
      <c r="F813" s="1">
        <v>45893</v>
      </c>
      <c r="G813">
        <v>35</v>
      </c>
      <c r="H813">
        <v>1.6</v>
      </c>
      <c r="I813" t="s">
        <v>49</v>
      </c>
      <c r="J813" t="s">
        <v>134</v>
      </c>
      <c r="K813" t="s">
        <v>135</v>
      </c>
      <c r="L813">
        <v>9999.0098999999991</v>
      </c>
      <c r="M813" t="s">
        <v>80</v>
      </c>
      <c r="N813" t="s">
        <v>106</v>
      </c>
      <c r="O813" t="s">
        <v>200</v>
      </c>
      <c r="P813" t="s">
        <v>140</v>
      </c>
      <c r="Q813" t="s">
        <v>184</v>
      </c>
      <c r="R813" t="s">
        <v>740</v>
      </c>
      <c r="S813" t="s">
        <v>137</v>
      </c>
      <c r="T813" t="s">
        <v>74</v>
      </c>
      <c r="U813" t="s">
        <v>181</v>
      </c>
      <c r="V813">
        <v>15201</v>
      </c>
      <c r="W813">
        <v>11177</v>
      </c>
      <c r="X813">
        <v>5.6</v>
      </c>
      <c r="Y813">
        <v>14</v>
      </c>
      <c r="Z813">
        <v>13914.09</v>
      </c>
      <c r="AB813">
        <v>32.729999999999997</v>
      </c>
      <c r="AC813">
        <v>455408.17</v>
      </c>
      <c r="AD813">
        <v>14697453.27</v>
      </c>
      <c r="AE813">
        <v>276.48</v>
      </c>
      <c r="AF813">
        <v>4063551880.0900002</v>
      </c>
      <c r="AG813">
        <v>216003.99</v>
      </c>
      <c r="AH813">
        <v>3.5</v>
      </c>
      <c r="AI813">
        <v>91801.09</v>
      </c>
      <c r="AJ813">
        <v>11.56</v>
      </c>
      <c r="AK813">
        <v>1699025.6</v>
      </c>
      <c r="AL813">
        <v>0.14399999999999999</v>
      </c>
      <c r="AM813">
        <v>21164.33</v>
      </c>
      <c r="AN813">
        <v>1700.5</v>
      </c>
      <c r="AO813">
        <v>494.15</v>
      </c>
      <c r="AP813">
        <v>840302.07</v>
      </c>
      <c r="AQ813">
        <v>1624679.65</v>
      </c>
      <c r="AR813" t="s">
        <v>61</v>
      </c>
      <c r="AS813" t="s">
        <v>61</v>
      </c>
      <c r="AT813" t="s">
        <v>62</v>
      </c>
      <c r="AU813" t="s">
        <v>63</v>
      </c>
    </row>
    <row r="814" spans="1:47" x14ac:dyDescent="0.25">
      <c r="A814" t="s">
        <v>1573</v>
      </c>
      <c r="B814">
        <v>2021</v>
      </c>
      <c r="C814">
        <v>12</v>
      </c>
      <c r="D814" t="s">
        <v>119</v>
      </c>
      <c r="E814" s="1">
        <v>44557</v>
      </c>
      <c r="F814" s="1">
        <v>44575</v>
      </c>
      <c r="G814">
        <v>18</v>
      </c>
      <c r="H814">
        <v>9.6</v>
      </c>
      <c r="I814" t="s">
        <v>65</v>
      </c>
      <c r="J814" t="s">
        <v>50</v>
      </c>
      <c r="K814" t="s">
        <v>51</v>
      </c>
      <c r="L814">
        <v>2709</v>
      </c>
      <c r="M814" t="s">
        <v>68</v>
      </c>
      <c r="N814" t="s">
        <v>69</v>
      </c>
      <c r="O814" t="s">
        <v>54</v>
      </c>
      <c r="P814" t="s">
        <v>70</v>
      </c>
      <c r="Q814" t="s">
        <v>146</v>
      </c>
      <c r="R814" t="s">
        <v>653</v>
      </c>
      <c r="S814" t="s">
        <v>170</v>
      </c>
      <c r="T814" t="s">
        <v>162</v>
      </c>
      <c r="U814" t="s">
        <v>132</v>
      </c>
      <c r="V814">
        <v>92237</v>
      </c>
      <c r="W814">
        <v>51590</v>
      </c>
      <c r="X814">
        <v>7.5</v>
      </c>
      <c r="Y814">
        <v>14.1</v>
      </c>
      <c r="Z814">
        <v>85614.13</v>
      </c>
      <c r="AB814">
        <v>34.51</v>
      </c>
      <c r="AC814">
        <v>2954543.63</v>
      </c>
      <c r="AD814">
        <v>7636780.4000000004</v>
      </c>
      <c r="AE814">
        <v>173.97</v>
      </c>
      <c r="AF814">
        <v>1328570686.1900001</v>
      </c>
      <c r="AG814">
        <v>118109.12</v>
      </c>
      <c r="AH814">
        <v>0</v>
      </c>
      <c r="AI814">
        <v>0</v>
      </c>
      <c r="AJ814">
        <v>20.69</v>
      </c>
      <c r="AK814">
        <v>0</v>
      </c>
      <c r="AL814">
        <v>5.7000000000000002E-2</v>
      </c>
      <c r="AM814">
        <v>4352.96</v>
      </c>
      <c r="AN814">
        <v>941.4</v>
      </c>
      <c r="AO814">
        <v>444.77</v>
      </c>
      <c r="AP814">
        <v>418706.48</v>
      </c>
      <c r="AQ814">
        <v>3495712.19</v>
      </c>
      <c r="AR814" t="s">
        <v>61</v>
      </c>
      <c r="AS814" t="s">
        <v>61</v>
      </c>
      <c r="AT814" t="s">
        <v>62</v>
      </c>
      <c r="AU814" t="s">
        <v>63</v>
      </c>
    </row>
    <row r="815" spans="1:47" x14ac:dyDescent="0.25">
      <c r="A815" t="s">
        <v>1574</v>
      </c>
      <c r="B815">
        <v>2020</v>
      </c>
      <c r="C815">
        <v>9</v>
      </c>
      <c r="D815" t="s">
        <v>89</v>
      </c>
      <c r="E815" s="1">
        <v>44080</v>
      </c>
      <c r="F815" s="1">
        <v>44104</v>
      </c>
      <c r="G815">
        <v>24</v>
      </c>
      <c r="H815">
        <v>7.7</v>
      </c>
      <c r="I815" t="s">
        <v>49</v>
      </c>
      <c r="J815" t="s">
        <v>66</v>
      </c>
      <c r="K815" t="s">
        <v>245</v>
      </c>
      <c r="L815">
        <v>8905.9</v>
      </c>
      <c r="M815" t="s">
        <v>114</v>
      </c>
      <c r="N815" t="s">
        <v>53</v>
      </c>
      <c r="O815" t="s">
        <v>91</v>
      </c>
      <c r="P815" t="s">
        <v>150</v>
      </c>
      <c r="Q815" t="s">
        <v>184</v>
      </c>
      <c r="R815" t="s">
        <v>1575</v>
      </c>
      <c r="S815" t="s">
        <v>73</v>
      </c>
      <c r="T815" t="s">
        <v>102</v>
      </c>
      <c r="U815" t="s">
        <v>259</v>
      </c>
      <c r="V815">
        <v>13501</v>
      </c>
      <c r="W815">
        <v>9246</v>
      </c>
      <c r="X815">
        <v>18.399999999999999</v>
      </c>
      <c r="Y815">
        <v>12.9</v>
      </c>
      <c r="Z815">
        <v>11017.25</v>
      </c>
      <c r="AB815">
        <v>44.18</v>
      </c>
      <c r="AC815">
        <v>486742.1</v>
      </c>
      <c r="AD815">
        <v>12846664.359999999</v>
      </c>
      <c r="AE815">
        <v>160.35</v>
      </c>
      <c r="AF815">
        <v>2059962630.1300001</v>
      </c>
      <c r="AG815">
        <v>38577.800000000003</v>
      </c>
      <c r="AH815">
        <v>0</v>
      </c>
      <c r="AI815">
        <v>0</v>
      </c>
      <c r="AJ815">
        <v>4.24</v>
      </c>
      <c r="AK815">
        <v>544698.56999999995</v>
      </c>
      <c r="AL815">
        <v>0.224</v>
      </c>
      <c r="AM815">
        <v>28776.53</v>
      </c>
      <c r="AN815">
        <v>1059.7</v>
      </c>
      <c r="AO815">
        <v>526.54</v>
      </c>
      <c r="AP815">
        <v>557974.43999999994</v>
      </c>
      <c r="AQ815">
        <v>1112070.8700000001</v>
      </c>
      <c r="AR815" t="s">
        <v>124</v>
      </c>
      <c r="AS815" t="s">
        <v>61</v>
      </c>
      <c r="AT815" t="s">
        <v>62</v>
      </c>
      <c r="AU815" t="s">
        <v>63</v>
      </c>
    </row>
    <row r="816" spans="1:47" x14ac:dyDescent="0.25">
      <c r="A816" t="s">
        <v>1576</v>
      </c>
      <c r="B816">
        <v>2025</v>
      </c>
      <c r="C816">
        <v>8</v>
      </c>
      <c r="D816" t="s">
        <v>89</v>
      </c>
      <c r="E816" s="1">
        <v>45871</v>
      </c>
      <c r="F816" s="1">
        <v>45883</v>
      </c>
      <c r="G816">
        <v>12</v>
      </c>
      <c r="I816" t="s">
        <v>49</v>
      </c>
      <c r="J816" t="s">
        <v>78</v>
      </c>
      <c r="K816" t="s">
        <v>315</v>
      </c>
      <c r="L816">
        <v>1511.9</v>
      </c>
      <c r="M816" t="s">
        <v>114</v>
      </c>
      <c r="N816" t="s">
        <v>106</v>
      </c>
      <c r="O816" t="s">
        <v>91</v>
      </c>
      <c r="P816" t="s">
        <v>83</v>
      </c>
      <c r="Q816" t="s">
        <v>100</v>
      </c>
      <c r="R816" t="s">
        <v>1577</v>
      </c>
      <c r="S816" t="s">
        <v>85</v>
      </c>
      <c r="T816" t="s">
        <v>148</v>
      </c>
      <c r="U816" t="s">
        <v>75</v>
      </c>
      <c r="V816">
        <v>48826</v>
      </c>
      <c r="W816">
        <v>33379</v>
      </c>
      <c r="X816">
        <v>8.8000000000000007</v>
      </c>
      <c r="Y816">
        <v>10.1</v>
      </c>
      <c r="Z816">
        <v>39481.910000000003</v>
      </c>
      <c r="AB816">
        <v>21.68</v>
      </c>
      <c r="AC816">
        <v>855967.81</v>
      </c>
      <c r="AD816">
        <v>30368695.530000001</v>
      </c>
      <c r="AE816">
        <v>277.66000000000003</v>
      </c>
      <c r="AF816">
        <v>8432172000.8599997</v>
      </c>
      <c r="AG816">
        <v>37285.15</v>
      </c>
      <c r="AH816">
        <v>0.1</v>
      </c>
      <c r="AI816">
        <v>1303.32</v>
      </c>
      <c r="AJ816">
        <v>14.53</v>
      </c>
      <c r="AK816">
        <v>4412571.46</v>
      </c>
      <c r="AL816">
        <v>0.33800000000000002</v>
      </c>
      <c r="AM816">
        <v>102646.19</v>
      </c>
      <c r="AN816">
        <v>534.6</v>
      </c>
      <c r="AO816">
        <v>733.51</v>
      </c>
      <c r="AP816">
        <v>392134.45</v>
      </c>
      <c r="AQ816">
        <v>1389336.92</v>
      </c>
      <c r="AR816" t="s">
        <v>61</v>
      </c>
      <c r="AS816" t="s">
        <v>61</v>
      </c>
      <c r="AT816" t="s">
        <v>62</v>
      </c>
      <c r="AU816" t="s">
        <v>63</v>
      </c>
    </row>
    <row r="817" spans="1:47" x14ac:dyDescent="0.25">
      <c r="A817" t="s">
        <v>1578</v>
      </c>
      <c r="B817">
        <v>2020</v>
      </c>
      <c r="C817">
        <v>6</v>
      </c>
      <c r="D817" t="s">
        <v>77</v>
      </c>
      <c r="E817" s="1">
        <v>43989</v>
      </c>
      <c r="F817" s="1">
        <v>43997</v>
      </c>
      <c r="G817">
        <v>8</v>
      </c>
      <c r="H817">
        <v>9.4</v>
      </c>
      <c r="I817" t="s">
        <v>49</v>
      </c>
      <c r="J817" t="s">
        <v>50</v>
      </c>
      <c r="K817" t="s">
        <v>145</v>
      </c>
      <c r="L817">
        <v>2710.19</v>
      </c>
      <c r="M817" t="s">
        <v>68</v>
      </c>
      <c r="N817" t="s">
        <v>53</v>
      </c>
      <c r="O817" t="s">
        <v>200</v>
      </c>
      <c r="P817" t="s">
        <v>131</v>
      </c>
      <c r="Q817" t="s">
        <v>70</v>
      </c>
      <c r="R817" t="s">
        <v>1579</v>
      </c>
      <c r="S817" t="s">
        <v>170</v>
      </c>
      <c r="T817" t="s">
        <v>148</v>
      </c>
      <c r="U817" t="s">
        <v>259</v>
      </c>
      <c r="V817">
        <v>126180</v>
      </c>
      <c r="W817">
        <v>86835</v>
      </c>
      <c r="X817">
        <v>13.9</v>
      </c>
      <c r="Y817">
        <v>10.4</v>
      </c>
      <c r="Z817">
        <v>111736.3</v>
      </c>
      <c r="AB817">
        <v>21.72</v>
      </c>
      <c r="AC817">
        <v>2426912.44</v>
      </c>
      <c r="AD817">
        <v>66387005.280000001</v>
      </c>
      <c r="AE817">
        <v>159.72</v>
      </c>
      <c r="AF817">
        <v>10603332483.32</v>
      </c>
      <c r="AG817">
        <v>156307.47</v>
      </c>
      <c r="AH817">
        <v>0.4</v>
      </c>
      <c r="AI817">
        <v>10891.63</v>
      </c>
      <c r="AJ817">
        <v>21.35</v>
      </c>
      <c r="AK817">
        <v>14173625.630000001</v>
      </c>
      <c r="AL817">
        <v>0.28100000000000003</v>
      </c>
      <c r="AM817">
        <v>186547.48</v>
      </c>
      <c r="AN817">
        <v>318.8</v>
      </c>
      <c r="AO817">
        <v>444.13</v>
      </c>
      <c r="AP817">
        <v>141588.64000000001</v>
      </c>
      <c r="AQ817">
        <v>2922247.66</v>
      </c>
      <c r="AR817" t="s">
        <v>61</v>
      </c>
      <c r="AS817" t="s">
        <v>61</v>
      </c>
      <c r="AT817" t="s">
        <v>62</v>
      </c>
      <c r="AU817" t="s">
        <v>63</v>
      </c>
    </row>
    <row r="818" spans="1:47" x14ac:dyDescent="0.25">
      <c r="A818" t="s">
        <v>1580</v>
      </c>
      <c r="B818">
        <v>2026</v>
      </c>
      <c r="C818">
        <v>3</v>
      </c>
      <c r="D818" t="s">
        <v>48</v>
      </c>
      <c r="E818" s="1">
        <v>46102</v>
      </c>
      <c r="F818" s="1">
        <v>46116</v>
      </c>
      <c r="G818">
        <v>14</v>
      </c>
      <c r="H818">
        <v>5.4</v>
      </c>
      <c r="I818" t="s">
        <v>65</v>
      </c>
      <c r="J818" t="s">
        <v>66</v>
      </c>
      <c r="K818" t="s">
        <v>67</v>
      </c>
      <c r="L818">
        <v>8479.8989999999994</v>
      </c>
      <c r="M818" t="s">
        <v>52</v>
      </c>
      <c r="N818" t="s">
        <v>69</v>
      </c>
      <c r="O818" t="s">
        <v>99</v>
      </c>
      <c r="P818" t="s">
        <v>184</v>
      </c>
      <c r="Q818" t="s">
        <v>55</v>
      </c>
      <c r="R818" t="s">
        <v>1410</v>
      </c>
      <c r="S818" t="s">
        <v>156</v>
      </c>
      <c r="T818" t="s">
        <v>187</v>
      </c>
      <c r="U818" t="s">
        <v>96</v>
      </c>
      <c r="V818">
        <v>19175</v>
      </c>
      <c r="W818">
        <v>11788</v>
      </c>
      <c r="X818">
        <v>1</v>
      </c>
      <c r="Y818">
        <v>12.1</v>
      </c>
      <c r="Z818">
        <v>16150.37</v>
      </c>
      <c r="AB818">
        <v>4318.93</v>
      </c>
      <c r="AC818">
        <v>4979726.29</v>
      </c>
      <c r="AD818">
        <v>72548431.060000002</v>
      </c>
      <c r="AE818">
        <v>281.05</v>
      </c>
      <c r="AF818">
        <v>20389736549.41</v>
      </c>
      <c r="AG818">
        <v>83505.759999999995</v>
      </c>
      <c r="AH818">
        <v>0.8</v>
      </c>
      <c r="AI818">
        <v>8867.77</v>
      </c>
      <c r="AJ818">
        <v>24.28</v>
      </c>
      <c r="AK818">
        <v>0</v>
      </c>
      <c r="AL818">
        <v>0.26800000000000002</v>
      </c>
      <c r="AM818">
        <v>194429.8</v>
      </c>
      <c r="AN818">
        <v>262</v>
      </c>
      <c r="AO818">
        <v>556.72</v>
      </c>
      <c r="AP818">
        <v>145860.64000000001</v>
      </c>
      <c r="AQ818">
        <v>5412390.2599999998</v>
      </c>
      <c r="AR818" t="s">
        <v>124</v>
      </c>
      <c r="AS818" t="s">
        <v>61</v>
      </c>
      <c r="AT818" t="s">
        <v>62</v>
      </c>
      <c r="AU818" t="s">
        <v>63</v>
      </c>
    </row>
    <row r="819" spans="1:47" x14ac:dyDescent="0.25">
      <c r="A819" t="s">
        <v>1581</v>
      </c>
      <c r="B819">
        <v>2023</v>
      </c>
      <c r="C819">
        <v>8</v>
      </c>
      <c r="D819" t="s">
        <v>89</v>
      </c>
      <c r="E819" s="1">
        <v>45143</v>
      </c>
      <c r="F819" s="1">
        <v>45171</v>
      </c>
      <c r="G819">
        <v>28</v>
      </c>
      <c r="H819">
        <v>7.1</v>
      </c>
      <c r="I819" t="s">
        <v>49</v>
      </c>
      <c r="J819" t="s">
        <v>134</v>
      </c>
      <c r="K819" t="s">
        <v>135</v>
      </c>
      <c r="L819">
        <v>9999.0098999999991</v>
      </c>
      <c r="M819" t="s">
        <v>68</v>
      </c>
      <c r="N819" t="s">
        <v>69</v>
      </c>
      <c r="O819" t="s">
        <v>189</v>
      </c>
      <c r="P819" t="s">
        <v>164</v>
      </c>
      <c r="Q819" t="s">
        <v>92</v>
      </c>
      <c r="R819" t="s">
        <v>297</v>
      </c>
      <c r="S819" t="s">
        <v>137</v>
      </c>
      <c r="T819" t="s">
        <v>187</v>
      </c>
      <c r="U819" t="s">
        <v>143</v>
      </c>
      <c r="V819">
        <v>6120</v>
      </c>
      <c r="W819">
        <v>3993</v>
      </c>
      <c r="X819">
        <v>23.4</v>
      </c>
      <c r="Y819">
        <v>13.8</v>
      </c>
      <c r="Z819">
        <v>4774.82</v>
      </c>
      <c r="AB819">
        <v>29.7</v>
      </c>
      <c r="AC819">
        <v>141812.15</v>
      </c>
      <c r="AD819">
        <v>5022298.92</v>
      </c>
      <c r="AE819">
        <v>286.16000000000003</v>
      </c>
      <c r="AF819">
        <v>1437181058.95</v>
      </c>
      <c r="AG819">
        <v>163940.28</v>
      </c>
      <c r="AH819">
        <v>0</v>
      </c>
      <c r="AI819">
        <v>0</v>
      </c>
      <c r="AJ819">
        <v>11.49</v>
      </c>
      <c r="AK819">
        <v>577062.15</v>
      </c>
      <c r="AL819">
        <v>0.106</v>
      </c>
      <c r="AM819">
        <v>5323.64</v>
      </c>
      <c r="AN819">
        <v>980.1</v>
      </c>
      <c r="AO819">
        <v>391.32</v>
      </c>
      <c r="AP819">
        <v>383532.73</v>
      </c>
      <c r="AQ819">
        <v>694608.8</v>
      </c>
      <c r="AR819" t="s">
        <v>61</v>
      </c>
      <c r="AS819" t="s">
        <v>61</v>
      </c>
      <c r="AT819" t="s">
        <v>62</v>
      </c>
      <c r="AU819" t="s">
        <v>63</v>
      </c>
    </row>
    <row r="820" spans="1:47" x14ac:dyDescent="0.25">
      <c r="A820" t="s">
        <v>1582</v>
      </c>
      <c r="B820">
        <v>2020</v>
      </c>
      <c r="C820">
        <v>4</v>
      </c>
      <c r="D820" t="s">
        <v>77</v>
      </c>
      <c r="E820" s="1">
        <v>43928</v>
      </c>
      <c r="F820" s="1">
        <v>43950</v>
      </c>
      <c r="G820">
        <v>22</v>
      </c>
      <c r="H820">
        <v>6.9</v>
      </c>
      <c r="I820" t="s">
        <v>49</v>
      </c>
      <c r="J820" t="s">
        <v>78</v>
      </c>
      <c r="K820" t="s">
        <v>158</v>
      </c>
      <c r="L820">
        <v>1006.3</v>
      </c>
      <c r="M820" t="s">
        <v>90</v>
      </c>
      <c r="N820" t="s">
        <v>81</v>
      </c>
      <c r="O820" t="s">
        <v>107</v>
      </c>
      <c r="P820" t="s">
        <v>140</v>
      </c>
      <c r="Q820" t="s">
        <v>184</v>
      </c>
      <c r="R820" t="s">
        <v>1583</v>
      </c>
      <c r="S820" t="s">
        <v>161</v>
      </c>
      <c r="T820" t="s">
        <v>74</v>
      </c>
      <c r="U820" t="s">
        <v>228</v>
      </c>
      <c r="V820">
        <v>23023</v>
      </c>
      <c r="W820">
        <v>14934</v>
      </c>
      <c r="X820">
        <v>2.2000000000000002</v>
      </c>
      <c r="Y820">
        <v>11.1</v>
      </c>
      <c r="Z820">
        <v>18952.96</v>
      </c>
      <c r="AB820">
        <v>27.83</v>
      </c>
      <c r="AC820">
        <v>527460.88</v>
      </c>
      <c r="AD820">
        <v>20826081.039999999</v>
      </c>
      <c r="AE820">
        <v>163.66</v>
      </c>
      <c r="AF820">
        <v>3408396423.0100002</v>
      </c>
      <c r="AG820">
        <v>175160.73</v>
      </c>
      <c r="AH820">
        <v>1.7</v>
      </c>
      <c r="AI820">
        <v>34134.730000000003</v>
      </c>
      <c r="AJ820">
        <v>8.15</v>
      </c>
      <c r="AK820">
        <v>1697325.6</v>
      </c>
      <c r="AL820">
        <v>0.33800000000000002</v>
      </c>
      <c r="AM820">
        <v>70392.149999999994</v>
      </c>
      <c r="AN820">
        <v>603.9</v>
      </c>
      <c r="AO820">
        <v>553.96</v>
      </c>
      <c r="AP820">
        <v>334536.44</v>
      </c>
      <c r="AQ820">
        <v>1141684.93</v>
      </c>
      <c r="AR820" t="s">
        <v>61</v>
      </c>
      <c r="AS820" t="s">
        <v>61</v>
      </c>
      <c r="AT820" t="s">
        <v>62</v>
      </c>
      <c r="AU820" t="s">
        <v>63</v>
      </c>
    </row>
    <row r="821" spans="1:47" x14ac:dyDescent="0.25">
      <c r="A821" t="s">
        <v>1584</v>
      </c>
      <c r="B821">
        <v>2023</v>
      </c>
      <c r="C821">
        <v>7</v>
      </c>
      <c r="D821" t="s">
        <v>89</v>
      </c>
      <c r="E821" s="1">
        <v>45115</v>
      </c>
      <c r="F821" s="1">
        <v>45121</v>
      </c>
      <c r="G821">
        <v>6</v>
      </c>
      <c r="H821">
        <v>7.2</v>
      </c>
      <c r="I821" t="s">
        <v>49</v>
      </c>
      <c r="J821" t="s">
        <v>50</v>
      </c>
      <c r="K821" t="s">
        <v>223</v>
      </c>
      <c r="L821">
        <v>2710.1109999999999</v>
      </c>
      <c r="M821" t="s">
        <v>114</v>
      </c>
      <c r="N821" t="s">
        <v>53</v>
      </c>
      <c r="O821" t="s">
        <v>91</v>
      </c>
      <c r="P821" t="s">
        <v>83</v>
      </c>
      <c r="Q821" t="s">
        <v>128</v>
      </c>
      <c r="R821" t="s">
        <v>1585</v>
      </c>
      <c r="S821" t="s">
        <v>123</v>
      </c>
      <c r="T821" t="s">
        <v>74</v>
      </c>
      <c r="U821" t="s">
        <v>143</v>
      </c>
      <c r="V821">
        <v>67022</v>
      </c>
      <c r="W821">
        <v>37456</v>
      </c>
      <c r="X821">
        <v>21</v>
      </c>
      <c r="Y821">
        <v>12.6</v>
      </c>
      <c r="Z821">
        <v>58836.21</v>
      </c>
      <c r="AB821">
        <v>25.75</v>
      </c>
      <c r="AC821">
        <v>1515032.41</v>
      </c>
      <c r="AD821">
        <v>57040528.869999997</v>
      </c>
      <c r="AE821">
        <v>288.56</v>
      </c>
      <c r="AF821">
        <v>16459615010.73</v>
      </c>
      <c r="AG821">
        <v>87853.84</v>
      </c>
      <c r="AH821">
        <v>0</v>
      </c>
      <c r="AI821">
        <v>0</v>
      </c>
      <c r="AJ821">
        <v>16.989999999999998</v>
      </c>
      <c r="AK821">
        <v>9691185.8599999994</v>
      </c>
      <c r="AL821">
        <v>0.22</v>
      </c>
      <c r="AM821">
        <v>125489.16</v>
      </c>
      <c r="AN821">
        <v>219.6</v>
      </c>
      <c r="AO821">
        <v>429.03</v>
      </c>
      <c r="AP821">
        <v>94214.99</v>
      </c>
      <c r="AQ821">
        <v>1822590.4</v>
      </c>
      <c r="AR821" t="s">
        <v>61</v>
      </c>
      <c r="AS821" t="s">
        <v>61</v>
      </c>
      <c r="AT821" t="s">
        <v>62</v>
      </c>
      <c r="AU821" t="s">
        <v>63</v>
      </c>
    </row>
    <row r="822" spans="1:47" x14ac:dyDescent="0.25">
      <c r="A822" t="s">
        <v>1586</v>
      </c>
      <c r="B822">
        <v>2021</v>
      </c>
      <c r="C822">
        <v>2</v>
      </c>
      <c r="D822" t="s">
        <v>48</v>
      </c>
      <c r="E822" s="1">
        <v>44235</v>
      </c>
      <c r="F822" s="1">
        <v>44254</v>
      </c>
      <c r="G822">
        <v>19</v>
      </c>
      <c r="H822">
        <v>13.4</v>
      </c>
      <c r="I822" t="s">
        <v>49</v>
      </c>
      <c r="J822" t="s">
        <v>50</v>
      </c>
      <c r="K822" t="s">
        <v>145</v>
      </c>
      <c r="L822">
        <v>2710.19</v>
      </c>
      <c r="M822" t="s">
        <v>52</v>
      </c>
      <c r="N822" t="s">
        <v>69</v>
      </c>
      <c r="O822" t="s">
        <v>107</v>
      </c>
      <c r="P822" t="s">
        <v>174</v>
      </c>
      <c r="Q822" t="s">
        <v>100</v>
      </c>
      <c r="R822" t="s">
        <v>165</v>
      </c>
      <c r="S822" t="s">
        <v>170</v>
      </c>
      <c r="T822" t="s">
        <v>86</v>
      </c>
      <c r="U822" t="s">
        <v>75</v>
      </c>
      <c r="V822">
        <v>97778</v>
      </c>
      <c r="W822">
        <v>60001</v>
      </c>
      <c r="X822">
        <v>9.9</v>
      </c>
      <c r="Y822">
        <v>14.9</v>
      </c>
      <c r="Z822">
        <v>85843</v>
      </c>
      <c r="AB822">
        <v>35.07</v>
      </c>
      <c r="AC822">
        <v>3010514.01</v>
      </c>
      <c r="AD822">
        <v>95377582.010000005</v>
      </c>
      <c r="AE822">
        <v>167.61</v>
      </c>
      <c r="AF822">
        <v>15986236520.700001</v>
      </c>
      <c r="AG822">
        <v>218939.7</v>
      </c>
      <c r="AH822">
        <v>0</v>
      </c>
      <c r="AJ822">
        <v>4.1100000000000003</v>
      </c>
      <c r="AK822">
        <v>3920018.62</v>
      </c>
      <c r="AL822">
        <v>0.30399999999999999</v>
      </c>
      <c r="AM822">
        <v>289947.84999999998</v>
      </c>
      <c r="AN822">
        <v>647.1</v>
      </c>
      <c r="AO822">
        <v>691.09</v>
      </c>
      <c r="AP822">
        <v>447204.34</v>
      </c>
      <c r="AQ822">
        <v>3966605.9</v>
      </c>
      <c r="AR822" t="s">
        <v>61</v>
      </c>
      <c r="AS822" t="s">
        <v>61</v>
      </c>
      <c r="AT822" t="s">
        <v>62</v>
      </c>
      <c r="AU822" t="s">
        <v>63</v>
      </c>
    </row>
    <row r="823" spans="1:47" x14ac:dyDescent="0.25">
      <c r="A823" t="s">
        <v>1587</v>
      </c>
      <c r="B823">
        <v>2023</v>
      </c>
      <c r="C823">
        <v>9</v>
      </c>
      <c r="D823" t="s">
        <v>89</v>
      </c>
      <c r="E823" s="1">
        <v>45185</v>
      </c>
      <c r="F823" s="1">
        <v>45195</v>
      </c>
      <c r="G823">
        <v>10</v>
      </c>
      <c r="H823">
        <v>2.7</v>
      </c>
      <c r="I823" t="s">
        <v>49</v>
      </c>
      <c r="J823" t="s">
        <v>50</v>
      </c>
      <c r="K823" t="s">
        <v>223</v>
      </c>
      <c r="L823">
        <v>2710.1109999999999</v>
      </c>
      <c r="M823" t="s">
        <v>114</v>
      </c>
      <c r="N823" t="s">
        <v>69</v>
      </c>
      <c r="O823" t="s">
        <v>99</v>
      </c>
      <c r="P823" t="s">
        <v>159</v>
      </c>
      <c r="Q823" t="s">
        <v>100</v>
      </c>
      <c r="R823" t="s">
        <v>1588</v>
      </c>
      <c r="S823" t="s">
        <v>123</v>
      </c>
      <c r="T823" t="s">
        <v>102</v>
      </c>
      <c r="U823" t="s">
        <v>75</v>
      </c>
      <c r="V823">
        <v>40223</v>
      </c>
      <c r="W823">
        <v>28269</v>
      </c>
      <c r="X823">
        <v>16.2</v>
      </c>
      <c r="Y823">
        <v>12.6</v>
      </c>
      <c r="Z823">
        <v>31121.53</v>
      </c>
      <c r="AB823">
        <v>12.58</v>
      </c>
      <c r="AC823">
        <v>391508.85</v>
      </c>
      <c r="AD823">
        <v>26680176.449999999</v>
      </c>
      <c r="AE823">
        <v>284.58</v>
      </c>
      <c r="AF823">
        <v>7592644614.1400003</v>
      </c>
      <c r="AG823">
        <v>148283.67000000001</v>
      </c>
      <c r="AH823">
        <v>0</v>
      </c>
      <c r="AI823">
        <v>0</v>
      </c>
      <c r="AJ823">
        <v>4.0199999999999996</v>
      </c>
      <c r="AK823">
        <v>1072543.0900000001</v>
      </c>
      <c r="AL823">
        <v>0.27</v>
      </c>
      <c r="AM823">
        <v>72036.479999999996</v>
      </c>
      <c r="AN823">
        <v>328.4</v>
      </c>
      <c r="AO823">
        <v>473.44</v>
      </c>
      <c r="AP823">
        <v>155477.70000000001</v>
      </c>
      <c r="AQ823">
        <v>767306.7</v>
      </c>
      <c r="AR823" t="s">
        <v>61</v>
      </c>
      <c r="AS823" t="s">
        <v>61</v>
      </c>
      <c r="AT823" t="s">
        <v>62</v>
      </c>
      <c r="AU823" t="s">
        <v>63</v>
      </c>
    </row>
    <row r="824" spans="1:47" x14ac:dyDescent="0.25">
      <c r="A824" t="s">
        <v>1589</v>
      </c>
      <c r="B824">
        <v>2023</v>
      </c>
      <c r="C824">
        <v>1</v>
      </c>
      <c r="D824" t="s">
        <v>48</v>
      </c>
      <c r="E824" s="1">
        <v>44947</v>
      </c>
      <c r="F824" s="1">
        <v>44972</v>
      </c>
      <c r="G824">
        <v>25</v>
      </c>
      <c r="H824">
        <v>10.6</v>
      </c>
      <c r="I824" t="s">
        <v>49</v>
      </c>
      <c r="J824" t="s">
        <v>66</v>
      </c>
      <c r="K824" t="s">
        <v>245</v>
      </c>
      <c r="L824">
        <v>8905.9</v>
      </c>
      <c r="M824" t="s">
        <v>68</v>
      </c>
      <c r="N824" t="s">
        <v>69</v>
      </c>
      <c r="O824" t="s">
        <v>54</v>
      </c>
      <c r="P824" t="s">
        <v>71</v>
      </c>
      <c r="Q824" t="s">
        <v>92</v>
      </c>
      <c r="R824" t="s">
        <v>1590</v>
      </c>
      <c r="S824" t="s">
        <v>137</v>
      </c>
      <c r="T824" t="s">
        <v>162</v>
      </c>
      <c r="U824" t="s">
        <v>143</v>
      </c>
      <c r="V824">
        <v>10526</v>
      </c>
      <c r="W824">
        <v>6944</v>
      </c>
      <c r="X824">
        <v>5.2</v>
      </c>
      <c r="Y824">
        <v>15.9</v>
      </c>
      <c r="Z824">
        <v>9895.6299999999992</v>
      </c>
      <c r="AB824">
        <v>18.11</v>
      </c>
      <c r="AC824">
        <v>179209.86</v>
      </c>
      <c r="AD824">
        <v>8552001.3599999994</v>
      </c>
      <c r="AE824">
        <v>281.74</v>
      </c>
      <c r="AF824">
        <v>2409440863.1700001</v>
      </c>
      <c r="AG824">
        <v>29999.119999999999</v>
      </c>
      <c r="AH824">
        <v>0</v>
      </c>
      <c r="AI824">
        <v>0</v>
      </c>
      <c r="AJ824">
        <v>1.1499999999999999</v>
      </c>
      <c r="AK824">
        <v>98348.02</v>
      </c>
      <c r="AL824">
        <v>5.1999999999999998E-2</v>
      </c>
      <c r="AM824">
        <v>4447.04</v>
      </c>
      <c r="AN824">
        <v>1033.8</v>
      </c>
      <c r="AO824">
        <v>496.16</v>
      </c>
      <c r="AP824">
        <v>512930.21</v>
      </c>
      <c r="AQ824">
        <v>726586.23</v>
      </c>
      <c r="AR824" t="s">
        <v>61</v>
      </c>
      <c r="AS824" t="s">
        <v>61</v>
      </c>
      <c r="AT824" t="s">
        <v>62</v>
      </c>
      <c r="AU824" t="s">
        <v>63</v>
      </c>
    </row>
    <row r="825" spans="1:47" x14ac:dyDescent="0.25">
      <c r="A825" t="s">
        <v>1591</v>
      </c>
      <c r="B825">
        <v>2021</v>
      </c>
      <c r="C825">
        <v>4</v>
      </c>
      <c r="D825" t="s">
        <v>77</v>
      </c>
      <c r="E825" s="1">
        <v>44299</v>
      </c>
      <c r="F825" s="1">
        <v>44314</v>
      </c>
      <c r="G825">
        <v>15</v>
      </c>
      <c r="H825">
        <v>1.7</v>
      </c>
      <c r="I825" t="s">
        <v>49</v>
      </c>
      <c r="J825" t="s">
        <v>66</v>
      </c>
      <c r="K825" t="s">
        <v>153</v>
      </c>
      <c r="L825">
        <v>6309</v>
      </c>
      <c r="M825" t="s">
        <v>80</v>
      </c>
      <c r="N825" t="s">
        <v>69</v>
      </c>
      <c r="O825" t="s">
        <v>200</v>
      </c>
      <c r="P825" t="s">
        <v>174</v>
      </c>
      <c r="Q825" t="s">
        <v>82</v>
      </c>
      <c r="R825" t="s">
        <v>653</v>
      </c>
      <c r="S825" t="s">
        <v>156</v>
      </c>
      <c r="T825" t="s">
        <v>59</v>
      </c>
      <c r="U825" t="s">
        <v>96</v>
      </c>
      <c r="V825">
        <v>18156</v>
      </c>
      <c r="W825">
        <v>10766</v>
      </c>
      <c r="X825">
        <v>3.9</v>
      </c>
      <c r="Y825">
        <v>12.8</v>
      </c>
      <c r="Z825">
        <v>14408.64</v>
      </c>
      <c r="AA825">
        <v>1029</v>
      </c>
      <c r="AB825">
        <v>1419.51</v>
      </c>
      <c r="AC825">
        <v>1460675.79</v>
      </c>
      <c r="AD825">
        <v>32397394.780000001</v>
      </c>
      <c r="AE825">
        <v>171.49</v>
      </c>
      <c r="AF825">
        <v>5555829230.8199997</v>
      </c>
      <c r="AG825">
        <v>222460.77</v>
      </c>
      <c r="AH825">
        <v>0</v>
      </c>
      <c r="AI825">
        <v>0</v>
      </c>
      <c r="AJ825">
        <v>3.52</v>
      </c>
      <c r="AK825">
        <v>1140388.3</v>
      </c>
      <c r="AL825">
        <v>0.32500000000000001</v>
      </c>
      <c r="AM825">
        <v>105291.53</v>
      </c>
      <c r="AN825">
        <v>271.60000000000002</v>
      </c>
      <c r="AO825">
        <v>733.89</v>
      </c>
      <c r="AP825">
        <v>199324.52</v>
      </c>
      <c r="AQ825">
        <v>1987752.61</v>
      </c>
      <c r="AR825" t="s">
        <v>61</v>
      </c>
      <c r="AS825" t="s">
        <v>61</v>
      </c>
      <c r="AT825" t="s">
        <v>62</v>
      </c>
      <c r="AU825" t="s">
        <v>63</v>
      </c>
    </row>
    <row r="826" spans="1:47" x14ac:dyDescent="0.25">
      <c r="A826" t="s">
        <v>1592</v>
      </c>
      <c r="B826">
        <v>2022</v>
      </c>
      <c r="C826">
        <v>12</v>
      </c>
      <c r="D826" t="s">
        <v>119</v>
      </c>
      <c r="E826" s="1">
        <v>44902</v>
      </c>
      <c r="F826" s="1">
        <v>44912</v>
      </c>
      <c r="G826">
        <v>10</v>
      </c>
      <c r="I826" t="s">
        <v>65</v>
      </c>
      <c r="J826" t="s">
        <v>66</v>
      </c>
      <c r="K826" t="s">
        <v>245</v>
      </c>
      <c r="L826">
        <v>8905.9</v>
      </c>
      <c r="M826" t="s">
        <v>68</v>
      </c>
      <c r="N826" t="s">
        <v>81</v>
      </c>
      <c r="O826" t="s">
        <v>54</v>
      </c>
      <c r="P826" t="s">
        <v>226</v>
      </c>
      <c r="Q826" t="s">
        <v>159</v>
      </c>
      <c r="R826" t="s">
        <v>1593</v>
      </c>
      <c r="S826" t="s">
        <v>73</v>
      </c>
      <c r="T826" t="s">
        <v>59</v>
      </c>
      <c r="U826" t="s">
        <v>259</v>
      </c>
      <c r="V826">
        <v>15261</v>
      </c>
      <c r="W826">
        <v>9194</v>
      </c>
      <c r="X826">
        <v>19.600000000000001</v>
      </c>
      <c r="Y826">
        <v>11.7</v>
      </c>
      <c r="Z826">
        <v>13426.9</v>
      </c>
      <c r="AB826">
        <v>36.9</v>
      </c>
      <c r="AC826">
        <v>495452.61</v>
      </c>
      <c r="AD826">
        <v>15308411.5</v>
      </c>
      <c r="AE826">
        <v>212.2</v>
      </c>
      <c r="AF826">
        <v>3248444920.3000002</v>
      </c>
      <c r="AG826">
        <v>211546.78</v>
      </c>
      <c r="AH826">
        <v>1.6</v>
      </c>
      <c r="AI826">
        <v>47226.58</v>
      </c>
      <c r="AJ826">
        <v>2.7</v>
      </c>
      <c r="AK826">
        <v>0</v>
      </c>
      <c r="AL826">
        <v>0.33100000000000002</v>
      </c>
      <c r="AM826">
        <v>50670.84</v>
      </c>
      <c r="AN826">
        <v>358.2</v>
      </c>
      <c r="AO826">
        <v>506.53</v>
      </c>
      <c r="AP826">
        <v>181439.05</v>
      </c>
      <c r="AQ826">
        <v>986335.86</v>
      </c>
      <c r="AR826" t="s">
        <v>61</v>
      </c>
      <c r="AS826" t="s">
        <v>124</v>
      </c>
      <c r="AT826" t="s">
        <v>62</v>
      </c>
      <c r="AU826" t="s">
        <v>63</v>
      </c>
    </row>
    <row r="827" spans="1:47" x14ac:dyDescent="0.25">
      <c r="A827" t="s">
        <v>1594</v>
      </c>
      <c r="B827">
        <v>2020</v>
      </c>
      <c r="C827">
        <v>12</v>
      </c>
      <c r="D827" t="s">
        <v>119</v>
      </c>
      <c r="E827" s="1">
        <v>44173</v>
      </c>
      <c r="F827" s="1">
        <v>44180</v>
      </c>
      <c r="G827">
        <v>7</v>
      </c>
      <c r="H827">
        <v>5.5</v>
      </c>
      <c r="I827" t="s">
        <v>65</v>
      </c>
      <c r="J827" t="s">
        <v>50</v>
      </c>
      <c r="K827" t="s">
        <v>423</v>
      </c>
      <c r="L827">
        <v>2710.1941000000002</v>
      </c>
      <c r="M827" t="s">
        <v>52</v>
      </c>
      <c r="N827" t="s">
        <v>106</v>
      </c>
      <c r="O827" t="s">
        <v>107</v>
      </c>
      <c r="P827" t="s">
        <v>100</v>
      </c>
      <c r="Q827" t="s">
        <v>121</v>
      </c>
      <c r="R827" t="s">
        <v>1595</v>
      </c>
      <c r="S827" t="s">
        <v>142</v>
      </c>
      <c r="T827" t="s">
        <v>131</v>
      </c>
      <c r="U827" t="s">
        <v>103</v>
      </c>
      <c r="V827">
        <v>78170</v>
      </c>
      <c r="W827">
        <v>54796</v>
      </c>
      <c r="X827">
        <v>22.9</v>
      </c>
      <c r="Y827">
        <v>13.5</v>
      </c>
      <c r="Z827">
        <v>63196.77</v>
      </c>
      <c r="AB827">
        <v>28.4</v>
      </c>
      <c r="AC827">
        <v>1794788.27</v>
      </c>
      <c r="AD827">
        <v>63240375.770000003</v>
      </c>
      <c r="AE827">
        <v>166.55</v>
      </c>
      <c r="AF827">
        <v>10532684584.49</v>
      </c>
      <c r="AG827">
        <v>117367.53</v>
      </c>
      <c r="AH827">
        <v>1.1000000000000001</v>
      </c>
      <c r="AI827">
        <v>20031.7</v>
      </c>
      <c r="AJ827">
        <v>22.21</v>
      </c>
      <c r="AK827">
        <v>0</v>
      </c>
      <c r="AL827">
        <v>0.16600000000000001</v>
      </c>
      <c r="AM827">
        <v>104979.02</v>
      </c>
      <c r="AN827">
        <v>337.8</v>
      </c>
      <c r="AO827">
        <v>425.36</v>
      </c>
      <c r="AP827">
        <v>143686.60999999999</v>
      </c>
      <c r="AQ827">
        <v>2180853.13</v>
      </c>
      <c r="AR827" t="s">
        <v>61</v>
      </c>
      <c r="AS827" t="s">
        <v>61</v>
      </c>
      <c r="AT827" t="s">
        <v>62</v>
      </c>
      <c r="AU827" t="s">
        <v>63</v>
      </c>
    </row>
    <row r="828" spans="1:47" x14ac:dyDescent="0.25">
      <c r="A828" t="s">
        <v>1596</v>
      </c>
      <c r="B828">
        <v>2023</v>
      </c>
      <c r="C828">
        <v>10</v>
      </c>
      <c r="D828" t="s">
        <v>119</v>
      </c>
      <c r="E828" s="1">
        <v>45229</v>
      </c>
      <c r="F828" s="1">
        <v>45244</v>
      </c>
      <c r="G828">
        <v>15</v>
      </c>
      <c r="H828">
        <v>17.899999999999999</v>
      </c>
      <c r="I828" t="s">
        <v>49</v>
      </c>
      <c r="J828" t="s">
        <v>78</v>
      </c>
      <c r="K828" t="s">
        <v>315</v>
      </c>
      <c r="L828">
        <v>1511.9</v>
      </c>
      <c r="M828" t="s">
        <v>68</v>
      </c>
      <c r="N828" t="s">
        <v>106</v>
      </c>
      <c r="O828" t="s">
        <v>200</v>
      </c>
      <c r="P828" t="s">
        <v>174</v>
      </c>
      <c r="Q828" t="s">
        <v>184</v>
      </c>
      <c r="R828" t="s">
        <v>1281</v>
      </c>
      <c r="S828" t="s">
        <v>85</v>
      </c>
      <c r="T828" t="s">
        <v>102</v>
      </c>
      <c r="U828" t="s">
        <v>103</v>
      </c>
      <c r="V828">
        <v>63110</v>
      </c>
      <c r="W828">
        <v>41398</v>
      </c>
      <c r="X828">
        <v>14.9</v>
      </c>
      <c r="Y828">
        <v>10.9</v>
      </c>
      <c r="Z828">
        <v>51966.28</v>
      </c>
      <c r="AB828">
        <v>31.67</v>
      </c>
      <c r="AC828">
        <v>1645772.09</v>
      </c>
      <c r="AD828">
        <v>68318509.329999998</v>
      </c>
      <c r="AE828">
        <v>281.72000000000003</v>
      </c>
      <c r="AF828">
        <v>19246690448.450001</v>
      </c>
      <c r="AG828">
        <v>113860.33</v>
      </c>
      <c r="AH828">
        <v>0</v>
      </c>
      <c r="AI828">
        <v>0</v>
      </c>
      <c r="AJ828">
        <v>5.87</v>
      </c>
      <c r="AK828">
        <v>4010296.5</v>
      </c>
      <c r="AL828">
        <v>0.183</v>
      </c>
      <c r="AM828">
        <v>125022.87</v>
      </c>
      <c r="AN828">
        <v>582.6</v>
      </c>
      <c r="AO828">
        <v>450.22</v>
      </c>
      <c r="AP828">
        <v>262298.17</v>
      </c>
      <c r="AQ828">
        <v>2146953.46</v>
      </c>
      <c r="AR828" t="s">
        <v>61</v>
      </c>
      <c r="AS828" t="s">
        <v>61</v>
      </c>
      <c r="AT828" t="s">
        <v>293</v>
      </c>
      <c r="AU828" t="s">
        <v>63</v>
      </c>
    </row>
    <row r="829" spans="1:47" x14ac:dyDescent="0.25">
      <c r="A829" t="s">
        <v>1597</v>
      </c>
      <c r="B829">
        <v>2020</v>
      </c>
      <c r="C829">
        <v>10</v>
      </c>
      <c r="D829" t="s">
        <v>119</v>
      </c>
      <c r="E829" s="1">
        <v>44115</v>
      </c>
      <c r="F829" s="1">
        <v>44127</v>
      </c>
      <c r="G829">
        <v>12</v>
      </c>
      <c r="H829">
        <v>13.3</v>
      </c>
      <c r="I829" t="s">
        <v>49</v>
      </c>
      <c r="J829" t="s">
        <v>50</v>
      </c>
      <c r="K829" t="s">
        <v>51</v>
      </c>
      <c r="L829">
        <v>2709</v>
      </c>
      <c r="M829" t="s">
        <v>90</v>
      </c>
      <c r="N829" t="s">
        <v>53</v>
      </c>
      <c r="O829" t="s">
        <v>54</v>
      </c>
      <c r="P829" t="s">
        <v>230</v>
      </c>
      <c r="Q829" t="s">
        <v>70</v>
      </c>
      <c r="R829" t="s">
        <v>1598</v>
      </c>
      <c r="S829" t="s">
        <v>58</v>
      </c>
      <c r="T829" t="s">
        <v>148</v>
      </c>
      <c r="U829" t="s">
        <v>228</v>
      </c>
      <c r="V829">
        <v>253336</v>
      </c>
      <c r="W829">
        <v>139745</v>
      </c>
      <c r="X829">
        <v>17.7</v>
      </c>
      <c r="Y829">
        <v>15.9</v>
      </c>
      <c r="Z829">
        <v>200076.31</v>
      </c>
      <c r="AB829">
        <v>20.72</v>
      </c>
      <c r="AC829">
        <v>4145581.14</v>
      </c>
      <c r="AD829">
        <v>10271917.76</v>
      </c>
      <c r="AE829">
        <v>158.91999999999999</v>
      </c>
      <c r="AF829">
        <v>1632413170.4200001</v>
      </c>
      <c r="AG829">
        <v>176193.37</v>
      </c>
      <c r="AH829">
        <v>0</v>
      </c>
      <c r="AI829">
        <v>0</v>
      </c>
      <c r="AJ829">
        <v>2.34</v>
      </c>
      <c r="AK829">
        <v>240362.88</v>
      </c>
      <c r="AL829">
        <v>0.28399999999999997</v>
      </c>
      <c r="AM829">
        <v>29172.25</v>
      </c>
      <c r="AN829">
        <v>435</v>
      </c>
      <c r="AO829">
        <v>623.11</v>
      </c>
      <c r="AP829">
        <v>271052.84999999998</v>
      </c>
      <c r="AQ829">
        <v>4621999.6100000003</v>
      </c>
      <c r="AR829" t="s">
        <v>61</v>
      </c>
      <c r="AS829" t="s">
        <v>61</v>
      </c>
      <c r="AT829" t="s">
        <v>62</v>
      </c>
      <c r="AU829" t="s">
        <v>63</v>
      </c>
    </row>
    <row r="830" spans="1:47" x14ac:dyDescent="0.25">
      <c r="A830" t="s">
        <v>1599</v>
      </c>
      <c r="B830">
        <v>2020</v>
      </c>
      <c r="C830">
        <v>6</v>
      </c>
      <c r="D830" t="s">
        <v>77</v>
      </c>
      <c r="E830" s="1">
        <v>43988</v>
      </c>
      <c r="F830" s="1">
        <v>44004</v>
      </c>
      <c r="G830">
        <v>16</v>
      </c>
      <c r="H830">
        <v>15.2</v>
      </c>
      <c r="I830" t="s">
        <v>65</v>
      </c>
      <c r="J830" t="s">
        <v>134</v>
      </c>
      <c r="K830" t="s">
        <v>135</v>
      </c>
      <c r="L830">
        <v>9999.0098999999991</v>
      </c>
      <c r="M830" t="s">
        <v>52</v>
      </c>
      <c r="N830" t="s">
        <v>81</v>
      </c>
      <c r="O830" t="s">
        <v>91</v>
      </c>
      <c r="P830" t="s">
        <v>226</v>
      </c>
      <c r="Q830" t="s">
        <v>55</v>
      </c>
      <c r="R830" t="s">
        <v>1600</v>
      </c>
      <c r="S830" t="s">
        <v>137</v>
      </c>
      <c r="T830" t="s">
        <v>102</v>
      </c>
      <c r="U830" t="s">
        <v>132</v>
      </c>
      <c r="V830">
        <v>6518</v>
      </c>
      <c r="W830">
        <v>4068</v>
      </c>
      <c r="X830">
        <v>3.3</v>
      </c>
      <c r="Y830">
        <v>11</v>
      </c>
      <c r="Z830">
        <v>5085.08</v>
      </c>
      <c r="AB830">
        <v>26.44</v>
      </c>
      <c r="AC830">
        <v>134449.51999999999</v>
      </c>
      <c r="AD830">
        <v>5443527.29</v>
      </c>
      <c r="AE830">
        <v>159.66999999999999</v>
      </c>
      <c r="AF830">
        <v>869168002.38999999</v>
      </c>
      <c r="AG830">
        <v>77400.87</v>
      </c>
      <c r="AH830">
        <v>3.1</v>
      </c>
      <c r="AI830">
        <v>56261.49</v>
      </c>
      <c r="AJ830">
        <v>5.65</v>
      </c>
      <c r="AK830">
        <v>0</v>
      </c>
      <c r="AL830">
        <v>0.247</v>
      </c>
      <c r="AM830">
        <v>13445.51</v>
      </c>
      <c r="AN830">
        <v>275.8</v>
      </c>
      <c r="AO830">
        <v>398.41</v>
      </c>
      <c r="AP830">
        <v>109881.48</v>
      </c>
      <c r="AQ830">
        <v>391438.87</v>
      </c>
      <c r="AR830" t="s">
        <v>61</v>
      </c>
      <c r="AS830" t="s">
        <v>61</v>
      </c>
      <c r="AT830" t="s">
        <v>62</v>
      </c>
      <c r="AU830" t="s">
        <v>63</v>
      </c>
    </row>
    <row r="831" spans="1:47" x14ac:dyDescent="0.25">
      <c r="A831" t="s">
        <v>1601</v>
      </c>
      <c r="B831">
        <v>2025</v>
      </c>
      <c r="C831">
        <v>5</v>
      </c>
      <c r="D831" t="s">
        <v>77</v>
      </c>
      <c r="E831" s="1">
        <v>45782</v>
      </c>
      <c r="F831" s="1">
        <v>45807</v>
      </c>
      <c r="G831">
        <v>25</v>
      </c>
      <c r="H831">
        <v>1.9</v>
      </c>
      <c r="I831" t="s">
        <v>49</v>
      </c>
      <c r="J831" t="s">
        <v>112</v>
      </c>
      <c r="K831" t="s">
        <v>340</v>
      </c>
      <c r="L831">
        <v>7208.39</v>
      </c>
      <c r="M831" t="s">
        <v>80</v>
      </c>
      <c r="N831" t="s">
        <v>69</v>
      </c>
      <c r="O831" t="s">
        <v>189</v>
      </c>
      <c r="P831" t="s">
        <v>159</v>
      </c>
      <c r="Q831" t="s">
        <v>70</v>
      </c>
      <c r="R831" t="s">
        <v>1602</v>
      </c>
      <c r="S831" t="s">
        <v>73</v>
      </c>
      <c r="T831" t="s">
        <v>74</v>
      </c>
      <c r="U831" t="s">
        <v>143</v>
      </c>
      <c r="V831">
        <v>18125</v>
      </c>
      <c r="W831">
        <v>12616</v>
      </c>
      <c r="X831">
        <v>18.899999999999999</v>
      </c>
      <c r="Y831">
        <v>15.6</v>
      </c>
      <c r="Z831">
        <v>14089.8</v>
      </c>
      <c r="AB831">
        <v>30.21</v>
      </c>
      <c r="AC831">
        <v>425652.86</v>
      </c>
      <c r="AD831">
        <v>14325240.560000001</v>
      </c>
      <c r="AE831">
        <v>278.33</v>
      </c>
      <c r="AF831">
        <v>3987144205.0599999</v>
      </c>
      <c r="AG831">
        <v>154274.78</v>
      </c>
      <c r="AH831">
        <v>0</v>
      </c>
      <c r="AI831">
        <v>0</v>
      </c>
      <c r="AJ831">
        <v>13.74</v>
      </c>
      <c r="AK831">
        <v>1968288.05</v>
      </c>
      <c r="AL831">
        <v>0.19</v>
      </c>
      <c r="AM831">
        <v>27217.96</v>
      </c>
      <c r="AN831">
        <v>632.29999999999995</v>
      </c>
      <c r="AO831">
        <v>457.93</v>
      </c>
      <c r="AP831">
        <v>289549.14</v>
      </c>
      <c r="AQ831">
        <v>896694.74</v>
      </c>
      <c r="AR831" t="s">
        <v>61</v>
      </c>
      <c r="AS831" t="s">
        <v>61</v>
      </c>
      <c r="AT831" t="s">
        <v>62</v>
      </c>
      <c r="AU831" t="s">
        <v>63</v>
      </c>
    </row>
    <row r="832" spans="1:47" x14ac:dyDescent="0.25">
      <c r="A832" t="s">
        <v>1603</v>
      </c>
      <c r="B832">
        <v>2021</v>
      </c>
      <c r="C832">
        <v>8</v>
      </c>
      <c r="D832" t="s">
        <v>89</v>
      </c>
      <c r="E832" s="1">
        <v>44422</v>
      </c>
      <c r="F832" s="1">
        <v>44436</v>
      </c>
      <c r="G832">
        <v>14</v>
      </c>
      <c r="H832">
        <v>9.1</v>
      </c>
      <c r="I832" t="s">
        <v>65</v>
      </c>
      <c r="J832" t="s">
        <v>50</v>
      </c>
      <c r="K832" t="s">
        <v>145</v>
      </c>
      <c r="L832">
        <v>2710.19</v>
      </c>
      <c r="M832" t="s">
        <v>52</v>
      </c>
      <c r="N832" t="s">
        <v>53</v>
      </c>
      <c r="O832" t="s">
        <v>107</v>
      </c>
      <c r="P832" t="s">
        <v>56</v>
      </c>
      <c r="Q832" t="s">
        <v>159</v>
      </c>
      <c r="R832" t="s">
        <v>1246</v>
      </c>
      <c r="S832" t="s">
        <v>170</v>
      </c>
      <c r="T832" t="s">
        <v>95</v>
      </c>
      <c r="U832" t="s">
        <v>75</v>
      </c>
      <c r="V832">
        <v>100510</v>
      </c>
      <c r="W832">
        <v>73678</v>
      </c>
      <c r="X832">
        <v>3</v>
      </c>
      <c r="Y832">
        <v>12.8</v>
      </c>
      <c r="Z832">
        <v>84680.77</v>
      </c>
      <c r="AB832">
        <v>24.73</v>
      </c>
      <c r="AC832">
        <v>2094155.44</v>
      </c>
      <c r="AD832">
        <v>35250064.130000003</v>
      </c>
      <c r="AE832">
        <v>173.57</v>
      </c>
      <c r="AF832">
        <v>6118353631.04</v>
      </c>
      <c r="AG832">
        <v>146194.98000000001</v>
      </c>
      <c r="AH832">
        <v>0.8</v>
      </c>
      <c r="AI832">
        <v>12492.11</v>
      </c>
      <c r="AJ832">
        <v>9.84</v>
      </c>
      <c r="AK832">
        <v>0</v>
      </c>
      <c r="AL832">
        <v>0.14099999999999999</v>
      </c>
      <c r="AM832">
        <v>49702.59</v>
      </c>
      <c r="AN832">
        <v>351</v>
      </c>
      <c r="AO832">
        <v>499.94</v>
      </c>
      <c r="AP832">
        <v>175478.94</v>
      </c>
      <c r="AQ832">
        <v>2478024.06</v>
      </c>
      <c r="AR832" t="s">
        <v>61</v>
      </c>
      <c r="AS832" t="s">
        <v>61</v>
      </c>
      <c r="AT832" t="s">
        <v>62</v>
      </c>
      <c r="AU832" t="s">
        <v>63</v>
      </c>
    </row>
    <row r="833" spans="1:47" x14ac:dyDescent="0.25">
      <c r="A833" t="s">
        <v>1604</v>
      </c>
      <c r="B833">
        <v>2024</v>
      </c>
      <c r="C833">
        <v>7</v>
      </c>
      <c r="D833" t="s">
        <v>89</v>
      </c>
      <c r="E833" s="1">
        <v>45493</v>
      </c>
      <c r="F833" s="1">
        <v>45513</v>
      </c>
      <c r="G833">
        <v>20</v>
      </c>
      <c r="H833">
        <v>12.7</v>
      </c>
      <c r="I833" t="s">
        <v>65</v>
      </c>
      <c r="J833" t="s">
        <v>239</v>
      </c>
      <c r="K833" t="s">
        <v>240</v>
      </c>
      <c r="L833">
        <v>3105.2</v>
      </c>
      <c r="M833" t="s">
        <v>52</v>
      </c>
      <c r="N833" t="s">
        <v>53</v>
      </c>
      <c r="O833" t="s">
        <v>107</v>
      </c>
      <c r="P833" t="s">
        <v>92</v>
      </c>
      <c r="Q833" t="s">
        <v>204</v>
      </c>
      <c r="R833" t="s">
        <v>1605</v>
      </c>
      <c r="S833" t="s">
        <v>161</v>
      </c>
      <c r="T833" t="s">
        <v>131</v>
      </c>
      <c r="U833" t="s">
        <v>75</v>
      </c>
      <c r="V833">
        <v>39439</v>
      </c>
      <c r="W833">
        <v>27043</v>
      </c>
      <c r="X833">
        <v>6.3</v>
      </c>
      <c r="Y833">
        <v>10.6</v>
      </c>
      <c r="Z833">
        <v>30998.94</v>
      </c>
      <c r="AB833">
        <v>39.53</v>
      </c>
      <c r="AC833">
        <v>1225388.1000000001</v>
      </c>
      <c r="AD833">
        <v>11992869.91</v>
      </c>
      <c r="AE833">
        <v>277.69</v>
      </c>
      <c r="AF833">
        <v>3330300045.3099999</v>
      </c>
      <c r="AG833">
        <v>220347.65</v>
      </c>
      <c r="AH833">
        <v>0.8</v>
      </c>
      <c r="AI833">
        <v>7537.74</v>
      </c>
      <c r="AJ833">
        <v>13.82</v>
      </c>
      <c r="AK833">
        <v>0</v>
      </c>
      <c r="AL833">
        <v>0.308</v>
      </c>
      <c r="AM833">
        <v>36938.04</v>
      </c>
      <c r="AN833">
        <v>577.6</v>
      </c>
      <c r="AO833">
        <v>565.29999999999995</v>
      </c>
      <c r="AP833">
        <v>326517.28000000003</v>
      </c>
      <c r="AQ833">
        <v>1816728.81</v>
      </c>
      <c r="AR833" t="s">
        <v>124</v>
      </c>
      <c r="AS833" t="s">
        <v>61</v>
      </c>
      <c r="AT833" t="s">
        <v>62</v>
      </c>
      <c r="AU833" t="s">
        <v>63</v>
      </c>
    </row>
    <row r="834" spans="1:47" x14ac:dyDescent="0.25">
      <c r="A834" t="s">
        <v>1606</v>
      </c>
      <c r="B834">
        <v>2022</v>
      </c>
      <c r="C834">
        <v>3</v>
      </c>
      <c r="D834" t="s">
        <v>48</v>
      </c>
      <c r="E834" s="1">
        <v>44628</v>
      </c>
      <c r="F834" s="1">
        <v>44644</v>
      </c>
      <c r="G834">
        <v>16</v>
      </c>
      <c r="H834">
        <v>12.1</v>
      </c>
      <c r="I834" t="s">
        <v>49</v>
      </c>
      <c r="J834" t="s">
        <v>50</v>
      </c>
      <c r="K834" t="s">
        <v>120</v>
      </c>
      <c r="L834">
        <v>2710.1921000000002</v>
      </c>
      <c r="M834" t="s">
        <v>68</v>
      </c>
      <c r="N834" t="s">
        <v>53</v>
      </c>
      <c r="O834" t="s">
        <v>189</v>
      </c>
      <c r="P834" t="s">
        <v>204</v>
      </c>
      <c r="Q834" t="s">
        <v>92</v>
      </c>
      <c r="R834" t="s">
        <v>1485</v>
      </c>
      <c r="S834" t="s">
        <v>142</v>
      </c>
      <c r="T834" t="s">
        <v>162</v>
      </c>
      <c r="U834" t="s">
        <v>259</v>
      </c>
      <c r="V834">
        <v>60235</v>
      </c>
      <c r="W834">
        <v>40370</v>
      </c>
      <c r="X834">
        <v>9.6</v>
      </c>
      <c r="Y834">
        <v>11.4</v>
      </c>
      <c r="Z834">
        <v>56508</v>
      </c>
      <c r="AB834">
        <v>19.14</v>
      </c>
      <c r="AC834">
        <v>1081563.1200000001</v>
      </c>
      <c r="AD834">
        <v>57787341.119999997</v>
      </c>
      <c r="AE834">
        <v>214</v>
      </c>
      <c r="AF834">
        <v>12366490999.68</v>
      </c>
      <c r="AG834">
        <v>59394.76</v>
      </c>
      <c r="AH834">
        <v>0</v>
      </c>
      <c r="AI834">
        <v>0</v>
      </c>
      <c r="AJ834">
        <v>10.119999999999999</v>
      </c>
      <c r="AK834">
        <v>5848078.9199999999</v>
      </c>
      <c r="AL834">
        <v>0.17899999999999999</v>
      </c>
      <c r="AM834">
        <v>103439.34</v>
      </c>
      <c r="AN834">
        <v>531.79999999999995</v>
      </c>
      <c r="AO834">
        <v>731.3</v>
      </c>
      <c r="AP834">
        <v>388905.34</v>
      </c>
      <c r="AQ834">
        <v>1633302.56</v>
      </c>
      <c r="AR834" t="s">
        <v>61</v>
      </c>
      <c r="AS834" t="s">
        <v>61</v>
      </c>
      <c r="AT834" t="s">
        <v>62</v>
      </c>
      <c r="AU834" t="s">
        <v>63</v>
      </c>
    </row>
    <row r="835" spans="1:47" x14ac:dyDescent="0.25">
      <c r="A835" t="s">
        <v>1607</v>
      </c>
      <c r="B835">
        <v>2026</v>
      </c>
      <c r="C835">
        <v>3</v>
      </c>
      <c r="D835" t="s">
        <v>48</v>
      </c>
      <c r="E835" s="1">
        <v>46090</v>
      </c>
      <c r="F835" s="1">
        <v>46100</v>
      </c>
      <c r="G835">
        <v>10</v>
      </c>
      <c r="H835">
        <v>20.399999999999999</v>
      </c>
      <c r="I835" t="s">
        <v>49</v>
      </c>
      <c r="J835" t="s">
        <v>50</v>
      </c>
      <c r="K835" t="s">
        <v>51</v>
      </c>
      <c r="L835">
        <v>2709</v>
      </c>
      <c r="M835" t="s">
        <v>52</v>
      </c>
      <c r="N835" t="s">
        <v>53</v>
      </c>
      <c r="O835" t="s">
        <v>107</v>
      </c>
      <c r="P835" t="s">
        <v>159</v>
      </c>
      <c r="Q835" t="s">
        <v>92</v>
      </c>
      <c r="R835" t="s">
        <v>1212</v>
      </c>
      <c r="S835" t="s">
        <v>186</v>
      </c>
      <c r="T835" t="s">
        <v>102</v>
      </c>
      <c r="U835" t="s">
        <v>132</v>
      </c>
      <c r="V835">
        <v>138248</v>
      </c>
      <c r="W835">
        <v>89360</v>
      </c>
      <c r="X835">
        <v>8.6</v>
      </c>
      <c r="Y835">
        <v>10.8</v>
      </c>
      <c r="Z835">
        <v>111027.18</v>
      </c>
      <c r="AB835">
        <v>11.92</v>
      </c>
      <c r="AC835">
        <v>1323443.99</v>
      </c>
      <c r="AD835">
        <v>5716789.5</v>
      </c>
      <c r="AE835">
        <v>286.33999999999997</v>
      </c>
      <c r="AF835">
        <v>1636945505.4300001</v>
      </c>
      <c r="AG835">
        <v>138786.19</v>
      </c>
      <c r="AH835">
        <v>0.8</v>
      </c>
      <c r="AI835">
        <v>18017.3</v>
      </c>
      <c r="AJ835">
        <v>16.8</v>
      </c>
      <c r="AK835">
        <v>960420.64</v>
      </c>
      <c r="AL835">
        <v>9.6000000000000002E-2</v>
      </c>
      <c r="AM835">
        <v>5488.12</v>
      </c>
      <c r="AN835">
        <v>231.7</v>
      </c>
      <c r="AO835">
        <v>656.68</v>
      </c>
      <c r="AP835">
        <v>152152.76</v>
      </c>
      <c r="AQ835">
        <v>1637888.36</v>
      </c>
      <c r="AR835" t="s">
        <v>61</v>
      </c>
      <c r="AS835" t="s">
        <v>61</v>
      </c>
      <c r="AT835" t="s">
        <v>62</v>
      </c>
      <c r="AU835" t="s">
        <v>117</v>
      </c>
    </row>
    <row r="836" spans="1:47" x14ac:dyDescent="0.25">
      <c r="A836" t="s">
        <v>1608</v>
      </c>
      <c r="B836">
        <v>2024</v>
      </c>
      <c r="C836">
        <v>8</v>
      </c>
      <c r="D836" t="s">
        <v>89</v>
      </c>
      <c r="E836" s="1">
        <v>45515</v>
      </c>
      <c r="F836" s="1">
        <v>45530</v>
      </c>
      <c r="G836">
        <v>15</v>
      </c>
      <c r="H836">
        <v>9.1999999999999993</v>
      </c>
      <c r="I836" t="s">
        <v>49</v>
      </c>
      <c r="J836" t="s">
        <v>50</v>
      </c>
      <c r="K836" t="s">
        <v>51</v>
      </c>
      <c r="L836">
        <v>2709</v>
      </c>
      <c r="M836" t="s">
        <v>114</v>
      </c>
      <c r="N836" t="s">
        <v>81</v>
      </c>
      <c r="O836" t="s">
        <v>54</v>
      </c>
      <c r="P836" t="s">
        <v>204</v>
      </c>
      <c r="Q836" t="s">
        <v>100</v>
      </c>
      <c r="R836" t="s">
        <v>1609</v>
      </c>
      <c r="S836" t="s">
        <v>58</v>
      </c>
      <c r="T836" t="s">
        <v>131</v>
      </c>
      <c r="U836" t="s">
        <v>103</v>
      </c>
      <c r="V836">
        <v>248731</v>
      </c>
      <c r="W836">
        <v>159530</v>
      </c>
      <c r="X836">
        <v>22.1</v>
      </c>
      <c r="Y836">
        <v>10.3</v>
      </c>
      <c r="Z836">
        <v>194306.55</v>
      </c>
      <c r="AB836">
        <v>8.58</v>
      </c>
      <c r="AC836">
        <v>1667150.2</v>
      </c>
      <c r="AD836">
        <v>18888539.73</v>
      </c>
      <c r="AE836">
        <v>274.7</v>
      </c>
      <c r="AF836">
        <v>5188681863.8299999</v>
      </c>
      <c r="AG836">
        <v>17246.169999999998</v>
      </c>
      <c r="AH836">
        <v>0</v>
      </c>
      <c r="AI836">
        <v>0</v>
      </c>
      <c r="AJ836">
        <v>13.88</v>
      </c>
      <c r="AK836">
        <v>2621729.31</v>
      </c>
      <c r="AL836">
        <v>0.123</v>
      </c>
      <c r="AM836">
        <v>23232.9</v>
      </c>
      <c r="AN836">
        <v>788.5</v>
      </c>
      <c r="AO836">
        <v>424.68</v>
      </c>
      <c r="AP836">
        <v>334860.18</v>
      </c>
      <c r="AQ836">
        <v>2042489.45</v>
      </c>
      <c r="AR836" t="s">
        <v>61</v>
      </c>
      <c r="AS836" t="s">
        <v>61</v>
      </c>
      <c r="AT836" t="s">
        <v>62</v>
      </c>
      <c r="AU836" t="s">
        <v>63</v>
      </c>
    </row>
    <row r="837" spans="1:47" x14ac:dyDescent="0.25">
      <c r="A837" t="s">
        <v>1610</v>
      </c>
      <c r="B837">
        <v>2023</v>
      </c>
      <c r="C837">
        <v>9</v>
      </c>
      <c r="D837" t="s">
        <v>89</v>
      </c>
      <c r="E837" s="1">
        <v>45188</v>
      </c>
      <c r="F837" s="1">
        <v>45195</v>
      </c>
      <c r="G837">
        <v>7</v>
      </c>
      <c r="H837">
        <v>12.1</v>
      </c>
      <c r="I837" t="s">
        <v>49</v>
      </c>
      <c r="J837" t="s">
        <v>50</v>
      </c>
      <c r="K837" t="s">
        <v>145</v>
      </c>
      <c r="L837">
        <v>2710.19</v>
      </c>
      <c r="M837" t="s">
        <v>90</v>
      </c>
      <c r="N837" t="s">
        <v>53</v>
      </c>
      <c r="O837" t="s">
        <v>189</v>
      </c>
      <c r="P837" t="s">
        <v>257</v>
      </c>
      <c r="Q837" t="s">
        <v>184</v>
      </c>
      <c r="R837" t="s">
        <v>109</v>
      </c>
      <c r="S837" t="s">
        <v>123</v>
      </c>
      <c r="T837" t="s">
        <v>148</v>
      </c>
      <c r="U837" t="s">
        <v>181</v>
      </c>
      <c r="V837">
        <v>35319</v>
      </c>
      <c r="W837">
        <v>22413</v>
      </c>
      <c r="X837">
        <v>6.5</v>
      </c>
      <c r="Y837">
        <v>10.8</v>
      </c>
      <c r="Z837">
        <v>28928.03</v>
      </c>
      <c r="AB837">
        <v>33.9</v>
      </c>
      <c r="AC837">
        <v>980660.22</v>
      </c>
      <c r="AD837">
        <v>21477615.870000001</v>
      </c>
      <c r="AE837">
        <v>280.18</v>
      </c>
      <c r="AF837">
        <v>6017598414.46</v>
      </c>
      <c r="AG837">
        <v>49769.36</v>
      </c>
      <c r="AH837">
        <v>0</v>
      </c>
      <c r="AI837">
        <v>0</v>
      </c>
      <c r="AJ837">
        <v>22.21</v>
      </c>
      <c r="AK837">
        <v>4770178.4800000004</v>
      </c>
      <c r="AL837">
        <v>0.14799999999999999</v>
      </c>
      <c r="AM837">
        <v>31786.87</v>
      </c>
      <c r="AN837">
        <v>242</v>
      </c>
      <c r="AO837">
        <v>648.69000000000005</v>
      </c>
      <c r="AP837">
        <v>156982.98000000001</v>
      </c>
      <c r="AQ837">
        <v>1219199.43</v>
      </c>
      <c r="AR837" t="s">
        <v>124</v>
      </c>
      <c r="AS837" t="s">
        <v>61</v>
      </c>
      <c r="AT837" t="s">
        <v>62</v>
      </c>
      <c r="AU837" t="s">
        <v>63</v>
      </c>
    </row>
    <row r="838" spans="1:47" x14ac:dyDescent="0.25">
      <c r="A838" t="s">
        <v>1611</v>
      </c>
      <c r="B838">
        <v>2023</v>
      </c>
      <c r="C838">
        <v>5</v>
      </c>
      <c r="D838" t="s">
        <v>77</v>
      </c>
      <c r="E838" s="1">
        <v>45073</v>
      </c>
      <c r="F838" s="1">
        <v>45088</v>
      </c>
      <c r="G838">
        <v>15</v>
      </c>
      <c r="H838">
        <v>1.8</v>
      </c>
      <c r="I838" t="s">
        <v>49</v>
      </c>
      <c r="J838" t="s">
        <v>66</v>
      </c>
      <c r="K838" t="s">
        <v>251</v>
      </c>
      <c r="L838">
        <v>8543.7000000000007</v>
      </c>
      <c r="M838" t="s">
        <v>114</v>
      </c>
      <c r="N838" t="s">
        <v>168</v>
      </c>
      <c r="O838" t="s">
        <v>99</v>
      </c>
      <c r="P838" t="s">
        <v>83</v>
      </c>
      <c r="Q838" t="s">
        <v>56</v>
      </c>
      <c r="R838" t="s">
        <v>1612</v>
      </c>
      <c r="S838" t="s">
        <v>156</v>
      </c>
      <c r="T838" t="s">
        <v>74</v>
      </c>
      <c r="U838" t="s">
        <v>166</v>
      </c>
      <c r="V838">
        <v>8373</v>
      </c>
      <c r="W838">
        <v>5437</v>
      </c>
      <c r="X838">
        <v>10.8</v>
      </c>
      <c r="Y838">
        <v>11.1</v>
      </c>
      <c r="Z838">
        <v>7197.2</v>
      </c>
      <c r="AA838">
        <v>514</v>
      </c>
      <c r="AB838">
        <v>2083.67</v>
      </c>
      <c r="AC838">
        <v>1071006.3799999999</v>
      </c>
      <c r="AD838">
        <v>6295390.8399999999</v>
      </c>
      <c r="AE838">
        <v>280.33999999999997</v>
      </c>
      <c r="AF838">
        <v>1764849868.0899999</v>
      </c>
      <c r="AG838">
        <v>128494.04</v>
      </c>
      <c r="AH838">
        <v>1.7</v>
      </c>
      <c r="AI838">
        <v>41238.879999999997</v>
      </c>
      <c r="AJ838">
        <v>22.32</v>
      </c>
      <c r="AK838">
        <v>1405131.24</v>
      </c>
      <c r="AL838">
        <v>0.34899999999999998</v>
      </c>
      <c r="AM838">
        <v>21970.91</v>
      </c>
      <c r="AN838">
        <v>297.2</v>
      </c>
      <c r="AO838">
        <v>407.43</v>
      </c>
      <c r="AP838">
        <v>121088.2</v>
      </c>
      <c r="AQ838">
        <v>1383798.41</v>
      </c>
      <c r="AR838" t="s">
        <v>61</v>
      </c>
      <c r="AS838" t="s">
        <v>61</v>
      </c>
      <c r="AT838" t="s">
        <v>62</v>
      </c>
      <c r="AU838" t="s">
        <v>63</v>
      </c>
    </row>
    <row r="839" spans="1:47" x14ac:dyDescent="0.25">
      <c r="A839" t="s">
        <v>1613</v>
      </c>
      <c r="B839">
        <v>2021</v>
      </c>
      <c r="C839">
        <v>2</v>
      </c>
      <c r="D839" t="s">
        <v>48</v>
      </c>
      <c r="E839" s="1">
        <v>44228</v>
      </c>
      <c r="F839" s="1">
        <v>44234</v>
      </c>
      <c r="G839">
        <v>6</v>
      </c>
      <c r="H839">
        <v>13.9</v>
      </c>
      <c r="I839" t="s">
        <v>49</v>
      </c>
      <c r="J839" t="s">
        <v>50</v>
      </c>
      <c r="K839" t="s">
        <v>423</v>
      </c>
      <c r="L839">
        <v>2710.1941000000002</v>
      </c>
      <c r="M839" t="s">
        <v>98</v>
      </c>
      <c r="N839" t="s">
        <v>69</v>
      </c>
      <c r="O839" t="s">
        <v>91</v>
      </c>
      <c r="P839" t="s">
        <v>108</v>
      </c>
      <c r="Q839" t="s">
        <v>92</v>
      </c>
      <c r="R839" t="s">
        <v>1614</v>
      </c>
      <c r="S839" t="s">
        <v>142</v>
      </c>
      <c r="T839" t="s">
        <v>131</v>
      </c>
      <c r="U839" t="s">
        <v>228</v>
      </c>
      <c r="V839">
        <v>60793</v>
      </c>
      <c r="W839">
        <v>39219</v>
      </c>
      <c r="X839">
        <v>13.3</v>
      </c>
      <c r="Y839">
        <v>13.7</v>
      </c>
      <c r="Z839">
        <v>49746.22</v>
      </c>
      <c r="AB839">
        <v>41.46</v>
      </c>
      <c r="AC839">
        <v>2062478.28</v>
      </c>
      <c r="AD839">
        <v>52886698.869999997</v>
      </c>
      <c r="AE839">
        <v>172.52</v>
      </c>
      <c r="AF839">
        <v>9124013289.0499992</v>
      </c>
      <c r="AG839">
        <v>120677.07</v>
      </c>
      <c r="AI839">
        <v>0</v>
      </c>
      <c r="AJ839">
        <v>13.94</v>
      </c>
      <c r="AK839">
        <v>7372405.8200000003</v>
      </c>
      <c r="AL839">
        <v>0.24299999999999999</v>
      </c>
      <c r="AM839">
        <v>128514.68</v>
      </c>
      <c r="AN839">
        <v>262.60000000000002</v>
      </c>
      <c r="AO839">
        <v>607.12</v>
      </c>
      <c r="AP839">
        <v>159429.71</v>
      </c>
      <c r="AQ839">
        <v>2471099.7400000002</v>
      </c>
      <c r="AR839" t="s">
        <v>61</v>
      </c>
      <c r="AS839" t="s">
        <v>124</v>
      </c>
      <c r="AT839" t="s">
        <v>62</v>
      </c>
      <c r="AU839" t="s">
        <v>63</v>
      </c>
    </row>
    <row r="840" spans="1:47" x14ac:dyDescent="0.25">
      <c r="A840" t="s">
        <v>1615</v>
      </c>
      <c r="B840">
        <v>2025</v>
      </c>
      <c r="C840">
        <v>7</v>
      </c>
      <c r="D840" t="s">
        <v>89</v>
      </c>
      <c r="E840" s="1">
        <v>45845</v>
      </c>
      <c r="F840" s="1">
        <v>45878</v>
      </c>
      <c r="G840">
        <v>33</v>
      </c>
      <c r="H840">
        <v>2.4</v>
      </c>
      <c r="I840" t="s">
        <v>65</v>
      </c>
      <c r="J840" t="s">
        <v>134</v>
      </c>
      <c r="K840" t="s">
        <v>135</v>
      </c>
      <c r="L840">
        <v>9999.0098999999991</v>
      </c>
      <c r="M840" t="s">
        <v>114</v>
      </c>
      <c r="N840" t="s">
        <v>106</v>
      </c>
      <c r="O840" t="s">
        <v>99</v>
      </c>
      <c r="P840" t="s">
        <v>184</v>
      </c>
      <c r="Q840" t="s">
        <v>257</v>
      </c>
      <c r="R840" t="s">
        <v>1361</v>
      </c>
      <c r="S840" t="s">
        <v>137</v>
      </c>
      <c r="T840" t="s">
        <v>86</v>
      </c>
      <c r="U840" t="s">
        <v>181</v>
      </c>
      <c r="V840">
        <v>9985</v>
      </c>
      <c r="W840">
        <v>5894</v>
      </c>
      <c r="X840">
        <v>10.5</v>
      </c>
      <c r="Y840">
        <v>13.7</v>
      </c>
      <c r="Z840">
        <v>8756.65</v>
      </c>
      <c r="AB840">
        <v>34.5</v>
      </c>
      <c r="AC840">
        <v>302104.42</v>
      </c>
      <c r="AD840">
        <v>6169322.6200000001</v>
      </c>
      <c r="AE840">
        <v>277.42</v>
      </c>
      <c r="AF840">
        <v>1711493481.24</v>
      </c>
      <c r="AG840">
        <v>15333.28</v>
      </c>
      <c r="AH840">
        <v>3.6</v>
      </c>
      <c r="AI840">
        <v>123283.16</v>
      </c>
      <c r="AJ840">
        <v>19.32</v>
      </c>
      <c r="AK840">
        <v>0</v>
      </c>
      <c r="AL840">
        <v>0.125</v>
      </c>
      <c r="AM840">
        <v>7711.65</v>
      </c>
      <c r="AN840">
        <v>1402.9</v>
      </c>
      <c r="AO840">
        <v>538.49</v>
      </c>
      <c r="AP840">
        <v>755447.62</v>
      </c>
      <c r="AQ840">
        <v>1203880.1299999999</v>
      </c>
      <c r="AR840" t="s">
        <v>61</v>
      </c>
      <c r="AS840" t="s">
        <v>61</v>
      </c>
      <c r="AT840" t="s">
        <v>62</v>
      </c>
      <c r="AU840" t="s">
        <v>63</v>
      </c>
    </row>
    <row r="841" spans="1:47" x14ac:dyDescent="0.25">
      <c r="A841" t="s">
        <v>1616</v>
      </c>
      <c r="B841">
        <v>2025</v>
      </c>
      <c r="C841">
        <v>7</v>
      </c>
      <c r="D841" t="s">
        <v>89</v>
      </c>
      <c r="E841" s="1">
        <v>45857</v>
      </c>
      <c r="F841" s="1">
        <v>45864</v>
      </c>
      <c r="G841">
        <v>7</v>
      </c>
      <c r="H841">
        <v>20.399999999999999</v>
      </c>
      <c r="I841" t="s">
        <v>49</v>
      </c>
      <c r="J841" t="s">
        <v>78</v>
      </c>
      <c r="K841" t="s">
        <v>79</v>
      </c>
      <c r="L841">
        <v>1005.9</v>
      </c>
      <c r="M841" t="s">
        <v>90</v>
      </c>
      <c r="N841" t="s">
        <v>168</v>
      </c>
      <c r="O841" t="s">
        <v>107</v>
      </c>
      <c r="P841" t="s">
        <v>230</v>
      </c>
      <c r="Q841" t="s">
        <v>92</v>
      </c>
      <c r="R841" t="s">
        <v>1617</v>
      </c>
      <c r="S841" t="s">
        <v>85</v>
      </c>
      <c r="T841" t="s">
        <v>162</v>
      </c>
      <c r="U841" t="s">
        <v>132</v>
      </c>
      <c r="V841">
        <v>57618</v>
      </c>
      <c r="W841">
        <v>34991</v>
      </c>
      <c r="X841">
        <v>3.2</v>
      </c>
      <c r="Y841">
        <v>15.3</v>
      </c>
      <c r="Z841">
        <v>54537.86</v>
      </c>
      <c r="AB841">
        <v>26.65</v>
      </c>
      <c r="AC841">
        <v>1453433.97</v>
      </c>
      <c r="AD841">
        <v>30345956.059999999</v>
      </c>
      <c r="AE841">
        <v>283.95999999999998</v>
      </c>
      <c r="AF841">
        <v>8617037682.7999992</v>
      </c>
      <c r="AG841">
        <v>217467.61</v>
      </c>
      <c r="AH841">
        <v>2.5</v>
      </c>
      <c r="AI841">
        <v>31072.7</v>
      </c>
      <c r="AJ841">
        <v>13.96</v>
      </c>
      <c r="AK841">
        <v>4236295.47</v>
      </c>
      <c r="AL841">
        <v>0.16200000000000001</v>
      </c>
      <c r="AM841">
        <v>49160.45</v>
      </c>
      <c r="AN841">
        <v>231.9</v>
      </c>
      <c r="AO841">
        <v>476.1</v>
      </c>
      <c r="AP841">
        <v>110407.59</v>
      </c>
      <c r="AQ841">
        <v>1861542.32</v>
      </c>
      <c r="AR841" t="s">
        <v>61</v>
      </c>
      <c r="AS841" t="s">
        <v>61</v>
      </c>
      <c r="AT841" t="s">
        <v>116</v>
      </c>
      <c r="AU841" t="s">
        <v>63</v>
      </c>
    </row>
    <row r="842" spans="1:47" x14ac:dyDescent="0.25">
      <c r="A842" t="s">
        <v>1618</v>
      </c>
      <c r="B842">
        <v>2023</v>
      </c>
      <c r="C842">
        <v>6</v>
      </c>
      <c r="D842" t="s">
        <v>77</v>
      </c>
      <c r="E842" s="1">
        <v>45086</v>
      </c>
      <c r="F842" s="1">
        <v>45099</v>
      </c>
      <c r="G842">
        <v>13</v>
      </c>
      <c r="H842">
        <v>1.8</v>
      </c>
      <c r="I842" t="s">
        <v>49</v>
      </c>
      <c r="J842" t="s">
        <v>50</v>
      </c>
      <c r="K842" t="s">
        <v>223</v>
      </c>
      <c r="L842">
        <v>2710.1109999999999</v>
      </c>
      <c r="M842" t="s">
        <v>80</v>
      </c>
      <c r="N842" t="s">
        <v>106</v>
      </c>
      <c r="O842" t="s">
        <v>91</v>
      </c>
      <c r="P842" t="s">
        <v>204</v>
      </c>
      <c r="Q842" t="s">
        <v>92</v>
      </c>
      <c r="R842" t="s">
        <v>1619</v>
      </c>
      <c r="S842" t="s">
        <v>186</v>
      </c>
      <c r="T842" t="s">
        <v>162</v>
      </c>
      <c r="U842" t="s">
        <v>60</v>
      </c>
      <c r="V842">
        <v>130769</v>
      </c>
      <c r="W842">
        <v>84750</v>
      </c>
      <c r="X842">
        <v>20.100000000000001</v>
      </c>
      <c r="Y842">
        <v>13.8</v>
      </c>
      <c r="Z842">
        <v>116473.17</v>
      </c>
      <c r="AB842">
        <v>40.03</v>
      </c>
      <c r="AC842">
        <v>4662421</v>
      </c>
      <c r="AD842">
        <v>123380028.98</v>
      </c>
      <c r="AE842">
        <v>285.12</v>
      </c>
      <c r="AF842">
        <v>35178113862.779999</v>
      </c>
      <c r="AG842">
        <v>200518.02</v>
      </c>
      <c r="AH842">
        <v>0.9</v>
      </c>
      <c r="AI842">
        <v>31107.46</v>
      </c>
      <c r="AJ842">
        <v>19.079999999999998</v>
      </c>
      <c r="AK842">
        <v>23540909.530000001</v>
      </c>
      <c r="AL842">
        <v>0.10100000000000001</v>
      </c>
      <c r="AM842">
        <v>124613.83</v>
      </c>
      <c r="AN842">
        <v>239.5</v>
      </c>
      <c r="AO842">
        <v>728.75</v>
      </c>
      <c r="AP842">
        <v>174535.62</v>
      </c>
      <c r="AQ842">
        <v>5193195.93</v>
      </c>
      <c r="AR842" t="s">
        <v>61</v>
      </c>
      <c r="AS842" t="s">
        <v>61</v>
      </c>
      <c r="AT842" t="s">
        <v>62</v>
      </c>
      <c r="AU842" t="s">
        <v>63</v>
      </c>
    </row>
    <row r="843" spans="1:47" x14ac:dyDescent="0.25">
      <c r="A843" t="s">
        <v>1620</v>
      </c>
      <c r="B843">
        <v>2024</v>
      </c>
      <c r="C843">
        <v>4</v>
      </c>
      <c r="D843" t="s">
        <v>77</v>
      </c>
      <c r="E843" s="1">
        <v>45390</v>
      </c>
      <c r="F843" s="1">
        <v>45401</v>
      </c>
      <c r="G843">
        <v>11</v>
      </c>
      <c r="H843">
        <v>12.2</v>
      </c>
      <c r="I843" t="s">
        <v>49</v>
      </c>
      <c r="J843" t="s">
        <v>50</v>
      </c>
      <c r="K843" t="s">
        <v>223</v>
      </c>
      <c r="L843">
        <v>2710.1109999999999</v>
      </c>
      <c r="M843" t="s">
        <v>90</v>
      </c>
      <c r="N843" t="s">
        <v>69</v>
      </c>
      <c r="O843" t="s">
        <v>189</v>
      </c>
      <c r="P843" t="s">
        <v>146</v>
      </c>
      <c r="Q843" t="s">
        <v>92</v>
      </c>
      <c r="R843" t="s">
        <v>1200</v>
      </c>
      <c r="S843" t="s">
        <v>186</v>
      </c>
      <c r="T843" t="s">
        <v>162</v>
      </c>
      <c r="U843" t="s">
        <v>166</v>
      </c>
      <c r="V843">
        <v>91054</v>
      </c>
      <c r="W843">
        <v>52083</v>
      </c>
      <c r="X843">
        <v>12.4</v>
      </c>
      <c r="Y843">
        <v>14.8</v>
      </c>
      <c r="Z843">
        <v>77503.429999999993</v>
      </c>
      <c r="AB843">
        <v>19.47</v>
      </c>
      <c r="AC843">
        <v>1508991.78</v>
      </c>
      <c r="AD843">
        <v>32258477.629999999</v>
      </c>
      <c r="AE843">
        <v>282.45999999999998</v>
      </c>
      <c r="AF843">
        <v>9111729591.3700008</v>
      </c>
      <c r="AG843">
        <v>182297.38</v>
      </c>
      <c r="AH843">
        <v>0</v>
      </c>
      <c r="AI843">
        <v>0</v>
      </c>
      <c r="AJ843">
        <v>6.17</v>
      </c>
      <c r="AK843">
        <v>1990348.07</v>
      </c>
      <c r="AL843">
        <v>0.34300000000000003</v>
      </c>
      <c r="AM843">
        <v>110646.58</v>
      </c>
      <c r="AN843">
        <v>346.7</v>
      </c>
      <c r="AO843">
        <v>410.54</v>
      </c>
      <c r="AP843">
        <v>142334.22</v>
      </c>
      <c r="AQ843">
        <v>1944269.96</v>
      </c>
      <c r="AR843" t="s">
        <v>61</v>
      </c>
      <c r="AS843" t="s">
        <v>61</v>
      </c>
      <c r="AT843" t="s">
        <v>62</v>
      </c>
      <c r="AU843" t="s">
        <v>117</v>
      </c>
    </row>
    <row r="844" spans="1:47" x14ac:dyDescent="0.25">
      <c r="A844" t="s">
        <v>1621</v>
      </c>
      <c r="B844">
        <v>2022</v>
      </c>
      <c r="C844">
        <v>12</v>
      </c>
      <c r="D844" t="s">
        <v>119</v>
      </c>
      <c r="E844" s="1">
        <v>44902</v>
      </c>
      <c r="F844" s="1">
        <v>44926</v>
      </c>
      <c r="G844">
        <v>24</v>
      </c>
      <c r="H844">
        <v>5.4</v>
      </c>
      <c r="I844" t="s">
        <v>65</v>
      </c>
      <c r="J844" t="s">
        <v>78</v>
      </c>
      <c r="K844" t="s">
        <v>105</v>
      </c>
      <c r="L844">
        <v>1201.9000000000001</v>
      </c>
      <c r="M844" t="s">
        <v>80</v>
      </c>
      <c r="N844" t="s">
        <v>53</v>
      </c>
      <c r="O844" t="s">
        <v>54</v>
      </c>
      <c r="P844" t="s">
        <v>100</v>
      </c>
      <c r="Q844" t="s">
        <v>146</v>
      </c>
      <c r="R844" t="s">
        <v>1622</v>
      </c>
      <c r="S844" t="s">
        <v>85</v>
      </c>
      <c r="T844" t="s">
        <v>86</v>
      </c>
      <c r="U844" t="s">
        <v>60</v>
      </c>
      <c r="V844">
        <v>60626</v>
      </c>
      <c r="W844">
        <v>36032</v>
      </c>
      <c r="X844">
        <v>19</v>
      </c>
      <c r="Y844">
        <v>15.9</v>
      </c>
      <c r="Z844">
        <v>51989.29</v>
      </c>
      <c r="AB844">
        <v>16.03</v>
      </c>
      <c r="AC844">
        <v>833388.32</v>
      </c>
      <c r="AD844">
        <v>24455762.02</v>
      </c>
      <c r="AE844">
        <v>212.12</v>
      </c>
      <c r="AF844">
        <v>5187556239.6800003</v>
      </c>
      <c r="AG844">
        <v>145869.29999999999</v>
      </c>
      <c r="AH844">
        <v>0</v>
      </c>
      <c r="AI844">
        <v>0</v>
      </c>
      <c r="AJ844">
        <v>23.68</v>
      </c>
      <c r="AK844">
        <v>0</v>
      </c>
      <c r="AL844">
        <v>0.33600000000000002</v>
      </c>
      <c r="AM844">
        <v>82171.360000000001</v>
      </c>
      <c r="AN844">
        <v>1135.4000000000001</v>
      </c>
      <c r="AO844">
        <v>425.27</v>
      </c>
      <c r="AP844">
        <v>482851.56</v>
      </c>
      <c r="AQ844">
        <v>1544280.54</v>
      </c>
      <c r="AR844" t="s">
        <v>61</v>
      </c>
      <c r="AS844" t="s">
        <v>61</v>
      </c>
      <c r="AT844" t="s">
        <v>62</v>
      </c>
      <c r="AU844" t="s">
        <v>63</v>
      </c>
    </row>
    <row r="845" spans="1:47" x14ac:dyDescent="0.25">
      <c r="A845" t="s">
        <v>1623</v>
      </c>
      <c r="B845">
        <v>2020</v>
      </c>
      <c r="C845">
        <v>10</v>
      </c>
      <c r="D845" t="s">
        <v>119</v>
      </c>
      <c r="E845" s="1">
        <v>44135</v>
      </c>
      <c r="F845" s="1">
        <v>44145</v>
      </c>
      <c r="G845">
        <v>10</v>
      </c>
      <c r="H845">
        <v>4.3</v>
      </c>
      <c r="I845" t="s">
        <v>49</v>
      </c>
      <c r="J845" t="s">
        <v>50</v>
      </c>
      <c r="K845" t="s">
        <v>51</v>
      </c>
      <c r="L845">
        <v>2709</v>
      </c>
      <c r="M845" t="s">
        <v>98</v>
      </c>
      <c r="N845" t="s">
        <v>53</v>
      </c>
      <c r="O845" t="s">
        <v>54</v>
      </c>
      <c r="P845" t="s">
        <v>196</v>
      </c>
      <c r="Q845" t="s">
        <v>226</v>
      </c>
      <c r="R845" t="s">
        <v>705</v>
      </c>
      <c r="S845" t="s">
        <v>186</v>
      </c>
      <c r="T845" t="s">
        <v>187</v>
      </c>
      <c r="U845" t="s">
        <v>75</v>
      </c>
      <c r="V845">
        <v>79735</v>
      </c>
      <c r="W845">
        <v>57056</v>
      </c>
      <c r="X845">
        <v>22.8</v>
      </c>
      <c r="Y845">
        <v>10.5</v>
      </c>
      <c r="Z845">
        <v>72718.89</v>
      </c>
      <c r="AB845">
        <v>17.190000000000001</v>
      </c>
      <c r="AC845">
        <v>1250037.72</v>
      </c>
      <c r="AD845">
        <v>4792902.04</v>
      </c>
      <c r="AE845">
        <v>167.57</v>
      </c>
      <c r="AF845">
        <v>803146594.84000003</v>
      </c>
      <c r="AG845">
        <v>200432.39</v>
      </c>
      <c r="AH845">
        <v>2.1</v>
      </c>
      <c r="AI845">
        <v>57851.3</v>
      </c>
      <c r="AJ845">
        <v>21.78</v>
      </c>
      <c r="AK845">
        <v>1043894.06</v>
      </c>
      <c r="AL845">
        <v>0.13200000000000001</v>
      </c>
      <c r="AM845">
        <v>6326.63</v>
      </c>
      <c r="AN845">
        <v>412.7</v>
      </c>
      <c r="AO845">
        <v>611.52</v>
      </c>
      <c r="AP845">
        <v>252374.3</v>
      </c>
      <c r="AQ845">
        <v>1767022.34</v>
      </c>
      <c r="AR845" t="s">
        <v>61</v>
      </c>
      <c r="AS845" t="s">
        <v>61</v>
      </c>
      <c r="AT845" t="s">
        <v>62</v>
      </c>
      <c r="AU845" t="s">
        <v>63</v>
      </c>
    </row>
    <row r="846" spans="1:47" x14ac:dyDescent="0.25">
      <c r="A846" t="s">
        <v>1624</v>
      </c>
      <c r="B846">
        <v>2021</v>
      </c>
      <c r="C846">
        <v>3</v>
      </c>
      <c r="D846" t="s">
        <v>48</v>
      </c>
      <c r="E846" s="1">
        <v>44264</v>
      </c>
      <c r="F846" s="1">
        <v>44272</v>
      </c>
      <c r="G846">
        <v>8</v>
      </c>
      <c r="H846">
        <v>17.399999999999999</v>
      </c>
      <c r="I846" t="s">
        <v>65</v>
      </c>
      <c r="J846" t="s">
        <v>50</v>
      </c>
      <c r="K846" t="s">
        <v>145</v>
      </c>
      <c r="L846">
        <v>2710.19</v>
      </c>
      <c r="M846" t="s">
        <v>80</v>
      </c>
      <c r="N846" t="s">
        <v>106</v>
      </c>
      <c r="O846" t="s">
        <v>107</v>
      </c>
      <c r="P846" t="s">
        <v>128</v>
      </c>
      <c r="Q846" t="s">
        <v>108</v>
      </c>
      <c r="R846" t="s">
        <v>109</v>
      </c>
      <c r="S846" t="s">
        <v>170</v>
      </c>
      <c r="T846" t="s">
        <v>86</v>
      </c>
      <c r="U846" t="s">
        <v>87</v>
      </c>
      <c r="V846">
        <v>72146</v>
      </c>
      <c r="W846">
        <v>44414</v>
      </c>
      <c r="X846">
        <v>14.8</v>
      </c>
      <c r="Y846">
        <v>10.1</v>
      </c>
      <c r="Z846">
        <v>65695.92</v>
      </c>
      <c r="AB846">
        <v>27.75</v>
      </c>
      <c r="AC846">
        <v>1823061.78</v>
      </c>
      <c r="AD846">
        <v>78410051.400000006</v>
      </c>
      <c r="AE846">
        <v>171.78</v>
      </c>
      <c r="AF846">
        <v>13469278629.49</v>
      </c>
      <c r="AG846">
        <v>186567.66</v>
      </c>
      <c r="AH846">
        <v>0</v>
      </c>
      <c r="AI846">
        <v>0</v>
      </c>
      <c r="AJ846">
        <v>4.5999999999999996</v>
      </c>
      <c r="AK846">
        <v>0</v>
      </c>
      <c r="AL846">
        <v>0.189</v>
      </c>
      <c r="AM846">
        <v>148195</v>
      </c>
      <c r="AN846">
        <v>274.10000000000002</v>
      </c>
      <c r="AO846">
        <v>372.34</v>
      </c>
      <c r="AP846">
        <v>102058.39</v>
      </c>
      <c r="AQ846">
        <v>2259882.83</v>
      </c>
      <c r="AR846" t="s">
        <v>61</v>
      </c>
      <c r="AS846" t="s">
        <v>61</v>
      </c>
      <c r="AT846" t="s">
        <v>293</v>
      </c>
      <c r="AU846" t="s">
        <v>63</v>
      </c>
    </row>
    <row r="847" spans="1:47" x14ac:dyDescent="0.25">
      <c r="A847" t="s">
        <v>1625</v>
      </c>
      <c r="B847">
        <v>2023</v>
      </c>
      <c r="C847">
        <v>8</v>
      </c>
      <c r="D847" t="s">
        <v>89</v>
      </c>
      <c r="E847" s="1">
        <v>45143</v>
      </c>
      <c r="F847" s="1">
        <v>45154</v>
      </c>
      <c r="G847">
        <v>11</v>
      </c>
      <c r="H847">
        <v>16.399999999999999</v>
      </c>
      <c r="I847" t="s">
        <v>49</v>
      </c>
      <c r="J847" t="s">
        <v>50</v>
      </c>
      <c r="K847" t="s">
        <v>223</v>
      </c>
      <c r="L847">
        <v>2710.1109999999999</v>
      </c>
      <c r="M847" t="s">
        <v>80</v>
      </c>
      <c r="N847" t="s">
        <v>106</v>
      </c>
      <c r="O847" t="s">
        <v>91</v>
      </c>
      <c r="P847" t="s">
        <v>146</v>
      </c>
      <c r="Q847" t="s">
        <v>100</v>
      </c>
      <c r="R847" t="s">
        <v>932</v>
      </c>
      <c r="S847" t="s">
        <v>186</v>
      </c>
      <c r="T847" t="s">
        <v>148</v>
      </c>
      <c r="U847" t="s">
        <v>110</v>
      </c>
      <c r="V847">
        <v>130254</v>
      </c>
      <c r="W847">
        <v>92850</v>
      </c>
      <c r="X847">
        <v>14.6</v>
      </c>
      <c r="Y847">
        <v>15.6</v>
      </c>
      <c r="Z847">
        <v>118663.41</v>
      </c>
      <c r="AB847">
        <v>38.090000000000003</v>
      </c>
      <c r="AC847">
        <v>4519889.29</v>
      </c>
      <c r="AD847">
        <v>87941453.150000006</v>
      </c>
      <c r="AE847">
        <v>280.87</v>
      </c>
      <c r="AF847">
        <v>24700115946.240002</v>
      </c>
      <c r="AG847">
        <v>154224.68</v>
      </c>
      <c r="AH847">
        <v>0</v>
      </c>
      <c r="AI847">
        <v>0</v>
      </c>
      <c r="AJ847">
        <v>20.07</v>
      </c>
      <c r="AK847">
        <v>17649849.649999999</v>
      </c>
      <c r="AL847">
        <v>0.314</v>
      </c>
      <c r="AM847">
        <v>276136.15999999997</v>
      </c>
      <c r="AN847">
        <v>343.4</v>
      </c>
      <c r="AO847">
        <v>577.51</v>
      </c>
      <c r="AP847">
        <v>198316.93</v>
      </c>
      <c r="AQ847">
        <v>5148567.0599999996</v>
      </c>
      <c r="AR847" t="s">
        <v>61</v>
      </c>
      <c r="AS847" t="s">
        <v>61</v>
      </c>
      <c r="AT847" t="s">
        <v>62</v>
      </c>
      <c r="AU847" t="s">
        <v>63</v>
      </c>
    </row>
    <row r="848" spans="1:47" x14ac:dyDescent="0.25">
      <c r="A848" t="s">
        <v>1626</v>
      </c>
      <c r="B848">
        <v>2022</v>
      </c>
      <c r="C848">
        <v>12</v>
      </c>
      <c r="D848" t="s">
        <v>119</v>
      </c>
      <c r="E848" s="1">
        <v>44909</v>
      </c>
      <c r="F848" s="1">
        <v>44918</v>
      </c>
      <c r="G848">
        <v>9</v>
      </c>
      <c r="H848">
        <v>14.9</v>
      </c>
      <c r="I848" t="s">
        <v>49</v>
      </c>
      <c r="J848" t="s">
        <v>50</v>
      </c>
      <c r="K848" t="s">
        <v>51</v>
      </c>
      <c r="L848">
        <v>2709</v>
      </c>
      <c r="M848" t="s">
        <v>90</v>
      </c>
      <c r="N848" t="s">
        <v>53</v>
      </c>
      <c r="O848" t="s">
        <v>200</v>
      </c>
      <c r="P848" t="s">
        <v>83</v>
      </c>
      <c r="Q848" t="s">
        <v>100</v>
      </c>
      <c r="R848" t="s">
        <v>1627</v>
      </c>
      <c r="S848" t="s">
        <v>186</v>
      </c>
      <c r="T848" t="s">
        <v>86</v>
      </c>
      <c r="U848" t="s">
        <v>75</v>
      </c>
      <c r="V848">
        <v>131858</v>
      </c>
      <c r="W848">
        <v>92079</v>
      </c>
      <c r="X848">
        <v>3</v>
      </c>
      <c r="Y848">
        <v>13.8</v>
      </c>
      <c r="Z848">
        <v>107439.57</v>
      </c>
      <c r="AB848">
        <v>26.82</v>
      </c>
      <c r="AC848">
        <v>2881529.27</v>
      </c>
      <c r="AD848">
        <v>10720320.289999999</v>
      </c>
      <c r="AE848">
        <v>210.14</v>
      </c>
      <c r="AF848">
        <v>2252768105.7399998</v>
      </c>
      <c r="AG848">
        <v>98456.31</v>
      </c>
      <c r="AH848">
        <v>0</v>
      </c>
      <c r="AI848">
        <v>0</v>
      </c>
      <c r="AJ848">
        <v>6.27</v>
      </c>
      <c r="AK848">
        <v>672164.08</v>
      </c>
      <c r="AL848">
        <v>0.126</v>
      </c>
      <c r="AM848">
        <v>13507.6</v>
      </c>
      <c r="AN848">
        <v>409.4</v>
      </c>
      <c r="AO848">
        <v>700.59</v>
      </c>
      <c r="AP848">
        <v>286821.55</v>
      </c>
      <c r="AQ848">
        <v>3280314.73</v>
      </c>
      <c r="AR848" t="s">
        <v>61</v>
      </c>
      <c r="AS848" t="s">
        <v>61</v>
      </c>
      <c r="AT848" t="s">
        <v>62</v>
      </c>
      <c r="AU848" t="s">
        <v>63</v>
      </c>
    </row>
    <row r="849" spans="1:47" x14ac:dyDescent="0.25">
      <c r="A849" t="s">
        <v>1628</v>
      </c>
      <c r="B849">
        <v>2024</v>
      </c>
      <c r="C849">
        <v>10</v>
      </c>
      <c r="D849" t="s">
        <v>119</v>
      </c>
      <c r="E849" s="1">
        <v>45578</v>
      </c>
      <c r="F849" s="1">
        <v>45598</v>
      </c>
      <c r="G849">
        <v>20</v>
      </c>
      <c r="H849">
        <v>17</v>
      </c>
      <c r="I849" t="s">
        <v>65</v>
      </c>
      <c r="J849" t="s">
        <v>66</v>
      </c>
      <c r="K849" t="s">
        <v>245</v>
      </c>
      <c r="L849">
        <v>8905.9</v>
      </c>
      <c r="M849" t="s">
        <v>68</v>
      </c>
      <c r="N849" t="s">
        <v>81</v>
      </c>
      <c r="O849" t="s">
        <v>91</v>
      </c>
      <c r="P849" t="s">
        <v>184</v>
      </c>
      <c r="Q849" t="s">
        <v>55</v>
      </c>
      <c r="R849" t="s">
        <v>1629</v>
      </c>
      <c r="S849" t="s">
        <v>137</v>
      </c>
      <c r="T849" t="s">
        <v>162</v>
      </c>
      <c r="U849" t="s">
        <v>75</v>
      </c>
      <c r="V849">
        <v>13769</v>
      </c>
      <c r="W849">
        <v>8876</v>
      </c>
      <c r="X849">
        <v>24.2</v>
      </c>
      <c r="Y849">
        <v>11.6</v>
      </c>
      <c r="Z849">
        <v>13077.81</v>
      </c>
      <c r="AB849">
        <v>43.84</v>
      </c>
      <c r="AC849">
        <v>573331.18999999994</v>
      </c>
      <c r="AD849">
        <v>10766307.08</v>
      </c>
      <c r="AE849">
        <v>282.08999999999997</v>
      </c>
      <c r="AF849">
        <v>3037067564.1999998</v>
      </c>
      <c r="AG849">
        <v>205000.62</v>
      </c>
      <c r="AH849">
        <v>0</v>
      </c>
      <c r="AI849">
        <v>0</v>
      </c>
      <c r="AJ849">
        <v>3.18</v>
      </c>
      <c r="AK849">
        <v>0</v>
      </c>
      <c r="AL849">
        <v>0.16900000000000001</v>
      </c>
      <c r="AM849">
        <v>18195.060000000001</v>
      </c>
      <c r="AN849">
        <v>533.29999999999995</v>
      </c>
      <c r="AO849">
        <v>399.3</v>
      </c>
      <c r="AP849">
        <v>212946.69</v>
      </c>
      <c r="AQ849">
        <v>1009473.56</v>
      </c>
      <c r="AR849" t="s">
        <v>61</v>
      </c>
      <c r="AS849" t="s">
        <v>61</v>
      </c>
      <c r="AT849" t="s">
        <v>62</v>
      </c>
      <c r="AU849" t="s">
        <v>63</v>
      </c>
    </row>
    <row r="850" spans="1:47" x14ac:dyDescent="0.25">
      <c r="A850" t="s">
        <v>1630</v>
      </c>
      <c r="B850">
        <v>2020</v>
      </c>
      <c r="C850">
        <v>12</v>
      </c>
      <c r="D850" t="s">
        <v>119</v>
      </c>
      <c r="E850" s="1">
        <v>44192</v>
      </c>
      <c r="F850" s="1">
        <v>44209</v>
      </c>
      <c r="G850">
        <v>17</v>
      </c>
      <c r="H850">
        <v>5.9</v>
      </c>
      <c r="I850" t="s">
        <v>65</v>
      </c>
      <c r="J850" t="s">
        <v>239</v>
      </c>
      <c r="K850" t="s">
        <v>265</v>
      </c>
      <c r="L850">
        <v>3102.1</v>
      </c>
      <c r="M850" t="s">
        <v>90</v>
      </c>
      <c r="N850" t="s">
        <v>69</v>
      </c>
      <c r="O850" t="s">
        <v>200</v>
      </c>
      <c r="P850" t="s">
        <v>184</v>
      </c>
      <c r="Q850" t="s">
        <v>230</v>
      </c>
      <c r="R850" t="s">
        <v>224</v>
      </c>
      <c r="S850" t="s">
        <v>161</v>
      </c>
      <c r="T850" t="s">
        <v>162</v>
      </c>
      <c r="U850" t="s">
        <v>181</v>
      </c>
      <c r="V850">
        <v>37748</v>
      </c>
      <c r="W850">
        <v>22086</v>
      </c>
      <c r="X850">
        <v>3.9</v>
      </c>
      <c r="Y850">
        <v>13.6</v>
      </c>
      <c r="Z850">
        <v>31115.279999999999</v>
      </c>
      <c r="AB850">
        <v>12.3</v>
      </c>
      <c r="AC850">
        <v>382717.94</v>
      </c>
      <c r="AD850">
        <v>12154561.83</v>
      </c>
      <c r="AE850">
        <v>159.74</v>
      </c>
      <c r="AF850">
        <v>1941569706.72</v>
      </c>
      <c r="AG850">
        <v>153424.15</v>
      </c>
      <c r="AH850">
        <v>0</v>
      </c>
      <c r="AI850">
        <v>0</v>
      </c>
      <c r="AJ850">
        <v>24.34</v>
      </c>
      <c r="AK850">
        <v>0</v>
      </c>
      <c r="AL850">
        <v>0.16900000000000001</v>
      </c>
      <c r="AM850">
        <v>20541.21</v>
      </c>
      <c r="AN850">
        <v>419.2</v>
      </c>
      <c r="AO850">
        <v>546.17999999999995</v>
      </c>
      <c r="AP850">
        <v>228958.66</v>
      </c>
      <c r="AQ850">
        <v>785641.96</v>
      </c>
      <c r="AR850" t="s">
        <v>61</v>
      </c>
      <c r="AS850" t="s">
        <v>61</v>
      </c>
      <c r="AT850" t="s">
        <v>62</v>
      </c>
      <c r="AU850" t="s">
        <v>63</v>
      </c>
    </row>
    <row r="851" spans="1:47" x14ac:dyDescent="0.25">
      <c r="A851" t="s">
        <v>1631</v>
      </c>
      <c r="B851">
        <v>2021</v>
      </c>
      <c r="C851">
        <v>11</v>
      </c>
      <c r="D851" t="s">
        <v>119</v>
      </c>
      <c r="E851" s="1">
        <v>44529</v>
      </c>
      <c r="F851" s="1">
        <v>44542</v>
      </c>
      <c r="G851">
        <v>13</v>
      </c>
      <c r="H851">
        <v>20.3</v>
      </c>
      <c r="I851" t="s">
        <v>49</v>
      </c>
      <c r="J851" t="s">
        <v>66</v>
      </c>
      <c r="K851" t="s">
        <v>251</v>
      </c>
      <c r="L851">
        <v>8543.7000000000007</v>
      </c>
      <c r="M851" t="s">
        <v>52</v>
      </c>
      <c r="N851" t="s">
        <v>106</v>
      </c>
      <c r="O851" t="s">
        <v>99</v>
      </c>
      <c r="P851" t="s">
        <v>196</v>
      </c>
      <c r="Q851" t="s">
        <v>92</v>
      </c>
      <c r="R851" t="s">
        <v>380</v>
      </c>
      <c r="S851" t="s">
        <v>156</v>
      </c>
      <c r="T851" t="s">
        <v>95</v>
      </c>
      <c r="U851" t="s">
        <v>75</v>
      </c>
      <c r="V851">
        <v>8415</v>
      </c>
      <c r="W851">
        <v>5679</v>
      </c>
      <c r="X851">
        <v>10.5</v>
      </c>
      <c r="Y851">
        <v>14.4</v>
      </c>
      <c r="Z851">
        <v>6482.38</v>
      </c>
      <c r="AA851">
        <v>463</v>
      </c>
      <c r="AB851">
        <v>445.92</v>
      </c>
      <c r="AC851">
        <v>206460.96</v>
      </c>
      <c r="AD851">
        <v>17947635.859999999</v>
      </c>
      <c r="AE851">
        <v>168.99</v>
      </c>
      <c r="AF851">
        <v>3032970983.98</v>
      </c>
      <c r="AG851">
        <v>47166.879999999997</v>
      </c>
      <c r="AH851">
        <v>0</v>
      </c>
      <c r="AI851">
        <v>0</v>
      </c>
      <c r="AJ851">
        <v>20.79</v>
      </c>
      <c r="AK851">
        <v>3731313.5</v>
      </c>
      <c r="AL851">
        <v>0.189</v>
      </c>
      <c r="AM851">
        <v>33921.03</v>
      </c>
      <c r="AN851">
        <v>261.60000000000002</v>
      </c>
      <c r="AO851">
        <v>554.84</v>
      </c>
      <c r="AP851">
        <v>145146.14000000001</v>
      </c>
      <c r="AQ851">
        <v>432695.01</v>
      </c>
      <c r="AR851" t="s">
        <v>124</v>
      </c>
      <c r="AS851" t="s">
        <v>61</v>
      </c>
      <c r="AT851" t="s">
        <v>62</v>
      </c>
      <c r="AU851" t="s">
        <v>63</v>
      </c>
    </row>
    <row r="852" spans="1:47" x14ac:dyDescent="0.25">
      <c r="A852" t="s">
        <v>1632</v>
      </c>
      <c r="B852">
        <v>2023</v>
      </c>
      <c r="C852">
        <v>7</v>
      </c>
      <c r="D852" t="s">
        <v>89</v>
      </c>
      <c r="E852" s="1">
        <v>45128</v>
      </c>
      <c r="F852" s="1">
        <v>45147</v>
      </c>
      <c r="G852">
        <v>19</v>
      </c>
      <c r="H852">
        <v>2.9</v>
      </c>
      <c r="I852" t="s">
        <v>49</v>
      </c>
      <c r="J852" t="s">
        <v>78</v>
      </c>
      <c r="K852" t="s">
        <v>158</v>
      </c>
      <c r="L852">
        <v>1006.3</v>
      </c>
      <c r="M852" t="s">
        <v>80</v>
      </c>
      <c r="N852" t="s">
        <v>106</v>
      </c>
      <c r="O852" t="s">
        <v>54</v>
      </c>
      <c r="P852" t="s">
        <v>108</v>
      </c>
      <c r="Q852" t="s">
        <v>92</v>
      </c>
      <c r="R852" t="s">
        <v>1071</v>
      </c>
      <c r="S852" t="s">
        <v>161</v>
      </c>
      <c r="T852" t="s">
        <v>74</v>
      </c>
      <c r="U852" t="s">
        <v>103</v>
      </c>
      <c r="V852">
        <v>22329</v>
      </c>
      <c r="W852">
        <v>16679</v>
      </c>
      <c r="X852">
        <v>15</v>
      </c>
      <c r="Y852">
        <v>10.4</v>
      </c>
      <c r="Z852">
        <v>20581.21</v>
      </c>
      <c r="AB852">
        <v>17.32</v>
      </c>
      <c r="AC852">
        <v>356466.56</v>
      </c>
      <c r="AD852">
        <v>14070344.220000001</v>
      </c>
      <c r="AE852">
        <v>281.31</v>
      </c>
      <c r="AF852">
        <v>3958128532.5300002</v>
      </c>
      <c r="AG852">
        <v>179261.5</v>
      </c>
      <c r="AH852">
        <v>3.1</v>
      </c>
      <c r="AI852">
        <v>37051.67</v>
      </c>
      <c r="AJ852">
        <v>7.14</v>
      </c>
      <c r="AK852">
        <v>1004622.58</v>
      </c>
      <c r="AL852">
        <v>0.311</v>
      </c>
      <c r="AM852">
        <v>43758.77</v>
      </c>
      <c r="AN852">
        <v>950.7</v>
      </c>
      <c r="AO852">
        <v>559.71</v>
      </c>
      <c r="AP852">
        <v>532116.30000000005</v>
      </c>
      <c r="AQ852">
        <v>1148654.8</v>
      </c>
      <c r="AR852" t="s">
        <v>61</v>
      </c>
      <c r="AS852" t="s">
        <v>61</v>
      </c>
      <c r="AT852" t="s">
        <v>62</v>
      </c>
      <c r="AU852" t="s">
        <v>63</v>
      </c>
    </row>
    <row r="853" spans="1:47" x14ac:dyDescent="0.25">
      <c r="A853" t="s">
        <v>1633</v>
      </c>
      <c r="B853">
        <v>2023</v>
      </c>
      <c r="C853">
        <v>1</v>
      </c>
      <c r="D853" t="s">
        <v>48</v>
      </c>
      <c r="E853" s="1">
        <v>44940</v>
      </c>
      <c r="F853" s="1">
        <v>44955</v>
      </c>
      <c r="G853">
        <v>15</v>
      </c>
      <c r="H853">
        <v>13.4</v>
      </c>
      <c r="I853" t="s">
        <v>65</v>
      </c>
      <c r="J853" t="s">
        <v>50</v>
      </c>
      <c r="K853" t="s">
        <v>183</v>
      </c>
      <c r="L853">
        <v>2710.19</v>
      </c>
      <c r="M853" t="s">
        <v>114</v>
      </c>
      <c r="N853" t="s">
        <v>69</v>
      </c>
      <c r="O853" t="s">
        <v>189</v>
      </c>
      <c r="P853" t="s">
        <v>100</v>
      </c>
      <c r="Q853" t="s">
        <v>71</v>
      </c>
      <c r="R853" t="s">
        <v>759</v>
      </c>
      <c r="S853" t="s">
        <v>186</v>
      </c>
      <c r="T853" t="s">
        <v>148</v>
      </c>
      <c r="U853" t="s">
        <v>103</v>
      </c>
      <c r="V853">
        <v>102868</v>
      </c>
      <c r="W853">
        <v>61867</v>
      </c>
      <c r="X853">
        <v>20.2</v>
      </c>
      <c r="Y853">
        <v>11.9</v>
      </c>
      <c r="Z853">
        <v>84496.01</v>
      </c>
      <c r="AB853">
        <v>16.36</v>
      </c>
      <c r="AC853">
        <v>1382354.72</v>
      </c>
      <c r="AD853">
        <v>47943881.030000001</v>
      </c>
      <c r="AE853">
        <v>283.06</v>
      </c>
      <c r="AF853">
        <v>13570994964.35</v>
      </c>
      <c r="AG853">
        <v>222928.72</v>
      </c>
      <c r="AH853">
        <v>0</v>
      </c>
      <c r="AI853">
        <v>0</v>
      </c>
      <c r="AJ853">
        <v>11.5</v>
      </c>
      <c r="AK853">
        <v>0</v>
      </c>
      <c r="AL853">
        <v>0.28499999999999998</v>
      </c>
      <c r="AM853">
        <v>136640.06</v>
      </c>
      <c r="AN853">
        <v>610.9</v>
      </c>
      <c r="AO853">
        <v>702.88</v>
      </c>
      <c r="AP853">
        <v>429389.39</v>
      </c>
      <c r="AQ853">
        <v>2171312.89</v>
      </c>
      <c r="AR853" t="s">
        <v>61</v>
      </c>
      <c r="AS853" t="s">
        <v>61</v>
      </c>
      <c r="AT853" t="s">
        <v>62</v>
      </c>
      <c r="AU853" t="s">
        <v>63</v>
      </c>
    </row>
    <row r="854" spans="1:47" x14ac:dyDescent="0.25">
      <c r="A854" t="s">
        <v>1634</v>
      </c>
      <c r="B854">
        <v>2020</v>
      </c>
      <c r="C854">
        <v>9</v>
      </c>
      <c r="D854" t="s">
        <v>89</v>
      </c>
      <c r="E854" s="1">
        <v>44075</v>
      </c>
      <c r="F854" s="1">
        <v>44093</v>
      </c>
      <c r="G854">
        <v>18</v>
      </c>
      <c r="H854">
        <v>19.399999999999999</v>
      </c>
      <c r="I854" t="s">
        <v>65</v>
      </c>
      <c r="J854" t="s">
        <v>239</v>
      </c>
      <c r="K854" t="s">
        <v>240</v>
      </c>
      <c r="L854">
        <v>3105.2</v>
      </c>
      <c r="M854" t="s">
        <v>68</v>
      </c>
      <c r="N854" t="s">
        <v>69</v>
      </c>
      <c r="O854" t="s">
        <v>189</v>
      </c>
      <c r="P854" t="s">
        <v>226</v>
      </c>
      <c r="Q854" t="s">
        <v>154</v>
      </c>
      <c r="R854" t="s">
        <v>1194</v>
      </c>
      <c r="S854" t="s">
        <v>161</v>
      </c>
      <c r="T854" t="s">
        <v>131</v>
      </c>
      <c r="U854" t="s">
        <v>143</v>
      </c>
      <c r="V854">
        <v>27966</v>
      </c>
      <c r="W854">
        <v>16799</v>
      </c>
      <c r="X854">
        <v>3.5</v>
      </c>
      <c r="Y854">
        <v>11.2</v>
      </c>
      <c r="Z854">
        <v>23043.01</v>
      </c>
      <c r="AB854">
        <v>14.2</v>
      </c>
      <c r="AC854">
        <v>327210.74</v>
      </c>
      <c r="AD854">
        <v>11111800.279999999</v>
      </c>
      <c r="AE854">
        <v>161.46</v>
      </c>
      <c r="AF854">
        <v>1794111273.21</v>
      </c>
      <c r="AG854">
        <v>172972.96</v>
      </c>
      <c r="AH854">
        <v>0.5</v>
      </c>
      <c r="AI854">
        <v>10293.57</v>
      </c>
      <c r="AJ854">
        <v>16.75</v>
      </c>
      <c r="AK854">
        <v>0</v>
      </c>
      <c r="AL854">
        <v>5.3999999999999999E-2</v>
      </c>
      <c r="AM854">
        <v>6000.37</v>
      </c>
      <c r="AN854">
        <v>761.6</v>
      </c>
      <c r="AO854">
        <v>655.76</v>
      </c>
      <c r="AP854">
        <v>499426.82</v>
      </c>
      <c r="AQ854">
        <v>1015904.46</v>
      </c>
      <c r="AR854" t="s">
        <v>61</v>
      </c>
      <c r="AS854" t="s">
        <v>61</v>
      </c>
      <c r="AT854" t="s">
        <v>62</v>
      </c>
      <c r="AU854" t="s">
        <v>63</v>
      </c>
    </row>
    <row r="855" spans="1:47" x14ac:dyDescent="0.25">
      <c r="A855" t="s">
        <v>1635</v>
      </c>
      <c r="B855">
        <v>2023</v>
      </c>
      <c r="C855">
        <v>6</v>
      </c>
      <c r="D855" t="s">
        <v>77</v>
      </c>
      <c r="E855" s="1">
        <v>45103</v>
      </c>
      <c r="F855" s="1">
        <v>45121</v>
      </c>
      <c r="G855">
        <v>18</v>
      </c>
      <c r="H855">
        <v>6.1</v>
      </c>
      <c r="I855" t="s">
        <v>49</v>
      </c>
      <c r="J855" t="s">
        <v>50</v>
      </c>
      <c r="K855" t="s">
        <v>183</v>
      </c>
      <c r="L855">
        <v>2710.19</v>
      </c>
      <c r="M855" t="s">
        <v>80</v>
      </c>
      <c r="N855" t="s">
        <v>53</v>
      </c>
      <c r="O855" t="s">
        <v>189</v>
      </c>
      <c r="P855" t="s">
        <v>230</v>
      </c>
      <c r="Q855" t="s">
        <v>226</v>
      </c>
      <c r="R855" t="s">
        <v>1636</v>
      </c>
      <c r="S855" t="s">
        <v>186</v>
      </c>
      <c r="T855" t="s">
        <v>59</v>
      </c>
      <c r="U855" t="s">
        <v>132</v>
      </c>
      <c r="V855">
        <v>119298</v>
      </c>
      <c r="W855">
        <v>68545</v>
      </c>
      <c r="X855">
        <v>24.1</v>
      </c>
      <c r="Y855">
        <v>15</v>
      </c>
      <c r="Z855">
        <v>110391.57</v>
      </c>
      <c r="AB855">
        <v>15.89</v>
      </c>
      <c r="AC855">
        <v>1754122.05</v>
      </c>
      <c r="AD855">
        <v>125617879.25</v>
      </c>
      <c r="AE855">
        <v>285.52999999999997</v>
      </c>
      <c r="AF855">
        <v>35867673062.25</v>
      </c>
      <c r="AG855">
        <v>178686.67</v>
      </c>
      <c r="AH855">
        <v>1.5</v>
      </c>
      <c r="AI855">
        <v>36167.919999999998</v>
      </c>
      <c r="AJ855">
        <v>20.34</v>
      </c>
      <c r="AK855">
        <v>25550676.640000001</v>
      </c>
      <c r="AL855">
        <v>0.23599999999999999</v>
      </c>
      <c r="AM855">
        <v>296458.2</v>
      </c>
      <c r="AN855">
        <v>641.29999999999995</v>
      </c>
      <c r="AO855">
        <v>500.8</v>
      </c>
      <c r="AP855">
        <v>321163.03999999998</v>
      </c>
      <c r="AQ855">
        <v>2586597.88</v>
      </c>
      <c r="AR855" t="s">
        <v>61</v>
      </c>
      <c r="AS855" t="s">
        <v>61</v>
      </c>
      <c r="AT855" t="s">
        <v>62</v>
      </c>
      <c r="AU855" t="s">
        <v>63</v>
      </c>
    </row>
    <row r="856" spans="1:47" x14ac:dyDescent="0.25">
      <c r="A856" t="s">
        <v>1637</v>
      </c>
      <c r="B856">
        <v>2024</v>
      </c>
      <c r="C856">
        <v>9</v>
      </c>
      <c r="D856" t="s">
        <v>89</v>
      </c>
      <c r="E856" s="1">
        <v>45539</v>
      </c>
      <c r="F856" s="1">
        <v>45551</v>
      </c>
      <c r="G856">
        <v>12</v>
      </c>
      <c r="H856">
        <v>15.7</v>
      </c>
      <c r="I856" t="s">
        <v>65</v>
      </c>
      <c r="J856" t="s">
        <v>50</v>
      </c>
      <c r="K856" t="s">
        <v>145</v>
      </c>
      <c r="L856">
        <v>2710.19</v>
      </c>
      <c r="M856" t="s">
        <v>52</v>
      </c>
      <c r="N856" t="s">
        <v>168</v>
      </c>
      <c r="O856" t="s">
        <v>99</v>
      </c>
      <c r="P856" t="s">
        <v>100</v>
      </c>
      <c r="Q856" t="s">
        <v>257</v>
      </c>
      <c r="R856" t="s">
        <v>1638</v>
      </c>
      <c r="S856" t="s">
        <v>123</v>
      </c>
      <c r="T856" t="s">
        <v>95</v>
      </c>
      <c r="U856" t="s">
        <v>132</v>
      </c>
      <c r="V856">
        <v>71835</v>
      </c>
      <c r="W856">
        <v>51069</v>
      </c>
      <c r="X856">
        <v>18.899999999999999</v>
      </c>
      <c r="Y856">
        <v>11</v>
      </c>
      <c r="Z856">
        <v>61483.05</v>
      </c>
      <c r="AB856">
        <v>16.45</v>
      </c>
      <c r="AC856">
        <v>1011396.17</v>
      </c>
      <c r="AD856">
        <v>65818834.689999998</v>
      </c>
      <c r="AE856">
        <v>275.31</v>
      </c>
      <c r="AF856">
        <v>18120583378.5</v>
      </c>
      <c r="AG856">
        <v>214453.04</v>
      </c>
      <c r="AH856">
        <v>0.9</v>
      </c>
      <c r="AI856">
        <v>28781.02</v>
      </c>
      <c r="AJ856">
        <v>23.13</v>
      </c>
      <c r="AK856">
        <v>0</v>
      </c>
      <c r="AL856">
        <v>0.184</v>
      </c>
      <c r="AM856">
        <v>121106.66</v>
      </c>
      <c r="AN856">
        <v>202.9</v>
      </c>
      <c r="AO856">
        <v>448.58</v>
      </c>
      <c r="AP856">
        <v>91016.88</v>
      </c>
      <c r="AQ856">
        <v>1466753.77</v>
      </c>
      <c r="AR856" t="s">
        <v>61</v>
      </c>
      <c r="AS856" t="s">
        <v>61</v>
      </c>
      <c r="AT856" t="s">
        <v>62</v>
      </c>
      <c r="AU856" t="s">
        <v>63</v>
      </c>
    </row>
    <row r="857" spans="1:47" x14ac:dyDescent="0.25">
      <c r="A857" t="s">
        <v>1639</v>
      </c>
      <c r="B857">
        <v>2022</v>
      </c>
      <c r="C857">
        <v>7</v>
      </c>
      <c r="D857" t="s">
        <v>89</v>
      </c>
      <c r="E857" s="1">
        <v>44768</v>
      </c>
      <c r="F857" s="1">
        <v>44780</v>
      </c>
      <c r="G857">
        <v>12</v>
      </c>
      <c r="H857">
        <v>2.4</v>
      </c>
      <c r="I857" t="s">
        <v>65</v>
      </c>
      <c r="J857" t="s">
        <v>50</v>
      </c>
      <c r="K857" t="s">
        <v>120</v>
      </c>
      <c r="L857">
        <v>2710.1921000000002</v>
      </c>
      <c r="M857" t="s">
        <v>98</v>
      </c>
      <c r="N857" t="s">
        <v>53</v>
      </c>
      <c r="O857" t="s">
        <v>189</v>
      </c>
      <c r="P857" t="s">
        <v>100</v>
      </c>
      <c r="Q857" t="s">
        <v>146</v>
      </c>
      <c r="R857" t="s">
        <v>1640</v>
      </c>
      <c r="S857" t="s">
        <v>142</v>
      </c>
      <c r="T857" t="s">
        <v>102</v>
      </c>
      <c r="U857" t="s">
        <v>87</v>
      </c>
      <c r="V857">
        <v>31676</v>
      </c>
      <c r="W857">
        <v>23086</v>
      </c>
      <c r="X857">
        <v>9.6</v>
      </c>
      <c r="Y857">
        <v>11.1</v>
      </c>
      <c r="Z857">
        <v>26443.89</v>
      </c>
      <c r="AB857">
        <v>30.41</v>
      </c>
      <c r="AC857">
        <v>804158.69</v>
      </c>
      <c r="AD857">
        <v>12334752.49</v>
      </c>
      <c r="AE857">
        <v>210.39</v>
      </c>
      <c r="AF857">
        <v>2595108576.3699999</v>
      </c>
      <c r="AG857">
        <v>23457.61</v>
      </c>
      <c r="AH857">
        <v>0</v>
      </c>
      <c r="AI857">
        <v>0</v>
      </c>
      <c r="AJ857">
        <v>24.51</v>
      </c>
      <c r="AK857">
        <v>0</v>
      </c>
      <c r="AL857">
        <v>0.23499999999999999</v>
      </c>
      <c r="AM857">
        <v>28986.67</v>
      </c>
      <c r="AN857">
        <v>506</v>
      </c>
      <c r="AO857">
        <v>655.35</v>
      </c>
      <c r="AP857">
        <v>331607.09999999998</v>
      </c>
      <c r="AQ857">
        <v>1188210.07</v>
      </c>
      <c r="AR857" t="s">
        <v>61</v>
      </c>
      <c r="AS857" t="s">
        <v>61</v>
      </c>
      <c r="AT857" t="s">
        <v>62</v>
      </c>
      <c r="AU857" t="s">
        <v>63</v>
      </c>
    </row>
    <row r="858" spans="1:47" x14ac:dyDescent="0.25">
      <c r="A858" t="s">
        <v>1641</v>
      </c>
      <c r="B858">
        <v>2024</v>
      </c>
      <c r="C858">
        <v>5</v>
      </c>
      <c r="D858" t="s">
        <v>77</v>
      </c>
      <c r="E858" s="1">
        <v>45426</v>
      </c>
      <c r="F858" s="1">
        <v>45444</v>
      </c>
      <c r="G858">
        <v>18</v>
      </c>
      <c r="H858">
        <v>19</v>
      </c>
      <c r="I858" t="s">
        <v>49</v>
      </c>
      <c r="J858" t="s">
        <v>66</v>
      </c>
      <c r="K858" t="s">
        <v>251</v>
      </c>
      <c r="L858">
        <v>8543.7000000000007</v>
      </c>
      <c r="M858" t="s">
        <v>80</v>
      </c>
      <c r="N858" t="s">
        <v>53</v>
      </c>
      <c r="O858" t="s">
        <v>107</v>
      </c>
      <c r="P858" t="s">
        <v>93</v>
      </c>
      <c r="Q858" t="s">
        <v>56</v>
      </c>
      <c r="R858" t="s">
        <v>1642</v>
      </c>
      <c r="S858" t="s">
        <v>156</v>
      </c>
      <c r="T858" t="s">
        <v>131</v>
      </c>
      <c r="U858" t="s">
        <v>228</v>
      </c>
      <c r="V858">
        <v>14531</v>
      </c>
      <c r="W858">
        <v>9539</v>
      </c>
      <c r="X858">
        <v>11.3</v>
      </c>
      <c r="Y858">
        <v>15.8</v>
      </c>
      <c r="Z858">
        <v>13586.86</v>
      </c>
      <c r="AA858">
        <v>970</v>
      </c>
      <c r="AB858">
        <v>3918.86</v>
      </c>
      <c r="AC858">
        <v>3801294.2</v>
      </c>
      <c r="AD858">
        <v>19471057.329999998</v>
      </c>
      <c r="AE858">
        <v>275.79000000000002</v>
      </c>
      <c r="AF858">
        <v>5369922901.04</v>
      </c>
      <c r="AG858">
        <v>36970.699999999997</v>
      </c>
      <c r="AH858">
        <v>0</v>
      </c>
      <c r="AJ858">
        <v>24.94</v>
      </c>
      <c r="AK858">
        <v>4856081.7</v>
      </c>
      <c r="AL858">
        <v>0.27600000000000002</v>
      </c>
      <c r="AM858">
        <v>53740.12</v>
      </c>
      <c r="AN858">
        <v>836.7</v>
      </c>
      <c r="AO858">
        <v>735.28</v>
      </c>
      <c r="AP858">
        <v>615208.78</v>
      </c>
      <c r="AQ858">
        <v>4507213.8</v>
      </c>
      <c r="AR858" t="s">
        <v>61</v>
      </c>
      <c r="AS858" t="s">
        <v>61</v>
      </c>
      <c r="AT858" t="s">
        <v>62</v>
      </c>
      <c r="AU858" t="s">
        <v>63</v>
      </c>
    </row>
    <row r="859" spans="1:47" x14ac:dyDescent="0.25">
      <c r="A859" t="s">
        <v>1643</v>
      </c>
      <c r="B859">
        <v>2026</v>
      </c>
      <c r="C859">
        <v>1</v>
      </c>
      <c r="D859" t="s">
        <v>48</v>
      </c>
      <c r="E859" s="1">
        <v>46027</v>
      </c>
      <c r="F859" s="1">
        <v>46040</v>
      </c>
      <c r="G859">
        <v>13</v>
      </c>
      <c r="H859">
        <v>16.399999999999999</v>
      </c>
      <c r="I859" t="s">
        <v>65</v>
      </c>
      <c r="J859" t="s">
        <v>66</v>
      </c>
      <c r="K859" t="s">
        <v>391</v>
      </c>
      <c r="L859">
        <v>9999.99</v>
      </c>
      <c r="M859" t="s">
        <v>80</v>
      </c>
      <c r="N859" t="s">
        <v>106</v>
      </c>
      <c r="O859" t="s">
        <v>189</v>
      </c>
      <c r="P859" t="s">
        <v>100</v>
      </c>
      <c r="Q859" t="s">
        <v>230</v>
      </c>
      <c r="R859" t="s">
        <v>1644</v>
      </c>
      <c r="S859" t="s">
        <v>130</v>
      </c>
      <c r="T859" t="s">
        <v>162</v>
      </c>
      <c r="U859" t="s">
        <v>132</v>
      </c>
      <c r="V859">
        <v>85059</v>
      </c>
      <c r="W859">
        <v>47377</v>
      </c>
      <c r="X859">
        <v>23.4</v>
      </c>
      <c r="Y859">
        <v>15.6</v>
      </c>
      <c r="Z859">
        <v>71218.12</v>
      </c>
      <c r="AB859">
        <v>14.63</v>
      </c>
      <c r="AC859">
        <v>1041921.1</v>
      </c>
      <c r="AD859">
        <v>30685039.18</v>
      </c>
      <c r="AE859">
        <v>283.47000000000003</v>
      </c>
      <c r="AF859">
        <v>8698288056.3500004</v>
      </c>
      <c r="AG859">
        <v>97418.85</v>
      </c>
      <c r="AH859">
        <v>0</v>
      </c>
      <c r="AI859">
        <v>0</v>
      </c>
      <c r="AJ859">
        <v>18.07</v>
      </c>
      <c r="AK859">
        <v>0</v>
      </c>
      <c r="AL859">
        <v>0.33900000000000002</v>
      </c>
      <c r="AM859">
        <v>104022.28</v>
      </c>
      <c r="AN859">
        <v>591.4</v>
      </c>
      <c r="AO859">
        <v>558.16</v>
      </c>
      <c r="AP859">
        <v>330095.82</v>
      </c>
      <c r="AQ859">
        <v>1573458.05</v>
      </c>
      <c r="AR859" t="s">
        <v>61</v>
      </c>
      <c r="AS859" t="s">
        <v>61</v>
      </c>
      <c r="AT859" t="s">
        <v>62</v>
      </c>
      <c r="AU859" t="s">
        <v>63</v>
      </c>
    </row>
    <row r="860" spans="1:47" x14ac:dyDescent="0.25">
      <c r="A860" t="s">
        <v>1645</v>
      </c>
      <c r="B860">
        <v>2022</v>
      </c>
      <c r="C860">
        <v>4</v>
      </c>
      <c r="D860" t="s">
        <v>77</v>
      </c>
      <c r="E860" s="1">
        <v>44667</v>
      </c>
      <c r="F860" s="1">
        <v>44678</v>
      </c>
      <c r="G860">
        <v>11</v>
      </c>
      <c r="H860">
        <v>17.899999999999999</v>
      </c>
      <c r="I860" t="s">
        <v>65</v>
      </c>
      <c r="J860" t="s">
        <v>239</v>
      </c>
      <c r="K860" t="s">
        <v>265</v>
      </c>
      <c r="L860">
        <v>3102.1</v>
      </c>
      <c r="M860" t="s">
        <v>52</v>
      </c>
      <c r="N860" t="s">
        <v>69</v>
      </c>
      <c r="O860" t="s">
        <v>91</v>
      </c>
      <c r="P860" t="s">
        <v>70</v>
      </c>
      <c r="Q860" t="s">
        <v>71</v>
      </c>
      <c r="R860" t="s">
        <v>1215</v>
      </c>
      <c r="S860" t="s">
        <v>161</v>
      </c>
      <c r="T860" t="s">
        <v>74</v>
      </c>
      <c r="U860" t="s">
        <v>166</v>
      </c>
      <c r="V860">
        <v>20083</v>
      </c>
      <c r="W860">
        <v>11500</v>
      </c>
      <c r="X860">
        <v>5.8</v>
      </c>
      <c r="Y860">
        <v>15.8</v>
      </c>
      <c r="Z860">
        <v>19085.349999999999</v>
      </c>
      <c r="AB860">
        <v>29.99</v>
      </c>
      <c r="AC860">
        <v>572369.65</v>
      </c>
      <c r="AD860">
        <v>11344522.890000001</v>
      </c>
      <c r="AE860">
        <v>218.96</v>
      </c>
      <c r="AF860">
        <v>2483996731.9899998</v>
      </c>
      <c r="AG860">
        <v>200582.32</v>
      </c>
      <c r="AH860">
        <v>1.1000000000000001</v>
      </c>
      <c r="AI860">
        <v>18665.55</v>
      </c>
      <c r="AJ860">
        <v>6.46</v>
      </c>
      <c r="AK860">
        <v>0</v>
      </c>
      <c r="AL860">
        <v>0.13500000000000001</v>
      </c>
      <c r="AM860">
        <v>15315.11</v>
      </c>
      <c r="AN860">
        <v>331.8</v>
      </c>
      <c r="AO860">
        <v>353.83</v>
      </c>
      <c r="AP860">
        <v>117400.79</v>
      </c>
      <c r="AQ860">
        <v>924333.42</v>
      </c>
      <c r="AR860" t="s">
        <v>61</v>
      </c>
      <c r="AS860" t="s">
        <v>124</v>
      </c>
      <c r="AT860" t="s">
        <v>62</v>
      </c>
      <c r="AU860" t="s">
        <v>63</v>
      </c>
    </row>
    <row r="861" spans="1:47" x14ac:dyDescent="0.25">
      <c r="A861" t="s">
        <v>1646</v>
      </c>
      <c r="B861">
        <v>2023</v>
      </c>
      <c r="C861">
        <v>1</v>
      </c>
      <c r="D861" t="s">
        <v>48</v>
      </c>
      <c r="E861" s="1">
        <v>44951</v>
      </c>
      <c r="F861" s="1">
        <v>44970</v>
      </c>
      <c r="G861">
        <v>19</v>
      </c>
      <c r="H861">
        <v>19.3</v>
      </c>
      <c r="I861" t="s">
        <v>65</v>
      </c>
      <c r="J861" t="s">
        <v>50</v>
      </c>
      <c r="K861" t="s">
        <v>145</v>
      </c>
      <c r="L861">
        <v>2710.19</v>
      </c>
      <c r="M861" t="s">
        <v>114</v>
      </c>
      <c r="N861" t="s">
        <v>168</v>
      </c>
      <c r="O861" t="s">
        <v>91</v>
      </c>
      <c r="P861" t="s">
        <v>70</v>
      </c>
      <c r="Q861" t="s">
        <v>201</v>
      </c>
      <c r="R861" t="s">
        <v>1481</v>
      </c>
      <c r="S861" t="s">
        <v>170</v>
      </c>
      <c r="T861" t="s">
        <v>131</v>
      </c>
      <c r="U861" t="s">
        <v>96</v>
      </c>
      <c r="V861">
        <v>87839</v>
      </c>
      <c r="W861">
        <v>55766</v>
      </c>
      <c r="X861">
        <v>21.7</v>
      </c>
      <c r="Y861">
        <v>14.5</v>
      </c>
      <c r="Z861">
        <v>77030.77</v>
      </c>
      <c r="AB861">
        <v>19.77</v>
      </c>
      <c r="AC861">
        <v>1522898.32</v>
      </c>
      <c r="AD861">
        <v>30236888.149999999</v>
      </c>
      <c r="AE861">
        <v>280.77</v>
      </c>
      <c r="AF861">
        <v>8489611085.8800001</v>
      </c>
      <c r="AG861">
        <v>154415.98000000001</v>
      </c>
      <c r="AH861">
        <v>0</v>
      </c>
      <c r="AI861">
        <v>0</v>
      </c>
      <c r="AJ861">
        <v>12.45</v>
      </c>
      <c r="AK861">
        <v>0</v>
      </c>
      <c r="AL861">
        <v>0.17</v>
      </c>
      <c r="AM861">
        <v>51402.71</v>
      </c>
      <c r="AN861">
        <v>340.6</v>
      </c>
      <c r="AO861">
        <v>385.79</v>
      </c>
      <c r="AP861">
        <v>131400.07</v>
      </c>
      <c r="AQ861">
        <v>1860117.08</v>
      </c>
      <c r="AR861" t="s">
        <v>61</v>
      </c>
      <c r="AS861" t="s">
        <v>124</v>
      </c>
      <c r="AT861" t="s">
        <v>62</v>
      </c>
      <c r="AU861" t="s">
        <v>63</v>
      </c>
    </row>
    <row r="862" spans="1:47" x14ac:dyDescent="0.25">
      <c r="A862" t="s">
        <v>1647</v>
      </c>
      <c r="B862">
        <v>2024</v>
      </c>
      <c r="C862">
        <v>3</v>
      </c>
      <c r="D862" t="s">
        <v>48</v>
      </c>
      <c r="E862" s="1">
        <v>45367</v>
      </c>
      <c r="F862" s="1">
        <v>45396</v>
      </c>
      <c r="G862">
        <v>29</v>
      </c>
      <c r="H862">
        <v>16.5</v>
      </c>
      <c r="I862" t="s">
        <v>49</v>
      </c>
      <c r="J862" t="s">
        <v>66</v>
      </c>
      <c r="K862" t="s">
        <v>251</v>
      </c>
      <c r="L862">
        <v>8543.7000000000007</v>
      </c>
      <c r="M862" t="s">
        <v>114</v>
      </c>
      <c r="N862" t="s">
        <v>53</v>
      </c>
      <c r="O862" t="s">
        <v>91</v>
      </c>
      <c r="P862" t="s">
        <v>71</v>
      </c>
      <c r="Q862" t="s">
        <v>92</v>
      </c>
      <c r="R862" t="s">
        <v>101</v>
      </c>
      <c r="S862" t="s">
        <v>156</v>
      </c>
      <c r="T862" t="s">
        <v>74</v>
      </c>
      <c r="U862" t="s">
        <v>132</v>
      </c>
      <c r="V862">
        <v>22689</v>
      </c>
      <c r="W862">
        <v>13633</v>
      </c>
      <c r="X862">
        <v>22.9</v>
      </c>
      <c r="Y862">
        <v>15.7</v>
      </c>
      <c r="Z862">
        <v>18039.47</v>
      </c>
      <c r="AA862">
        <v>1288</v>
      </c>
      <c r="AB862">
        <v>2345.15</v>
      </c>
      <c r="AC862">
        <v>3020553.2</v>
      </c>
      <c r="AD862">
        <v>74317926.140000001</v>
      </c>
      <c r="AE862">
        <v>282.16000000000003</v>
      </c>
      <c r="AF862">
        <v>20969546039.66</v>
      </c>
      <c r="AG862">
        <v>106266.22</v>
      </c>
      <c r="AH862">
        <v>0.5</v>
      </c>
      <c r="AI862">
        <v>17251.740000000002</v>
      </c>
      <c r="AJ862">
        <v>6.64</v>
      </c>
      <c r="AK862">
        <v>4934710.3</v>
      </c>
      <c r="AL862">
        <v>0.113</v>
      </c>
      <c r="AM862">
        <v>83979.26</v>
      </c>
      <c r="AN862">
        <v>457.4</v>
      </c>
      <c r="AO862">
        <v>736.16</v>
      </c>
      <c r="AP862">
        <v>336719.58</v>
      </c>
      <c r="AQ862">
        <v>3564770</v>
      </c>
      <c r="AR862" t="s">
        <v>61</v>
      </c>
      <c r="AS862" t="s">
        <v>61</v>
      </c>
      <c r="AT862" t="s">
        <v>62</v>
      </c>
      <c r="AU862" t="s">
        <v>63</v>
      </c>
    </row>
    <row r="863" spans="1:47" x14ac:dyDescent="0.25">
      <c r="A863" t="s">
        <v>1648</v>
      </c>
      <c r="B863">
        <v>2021</v>
      </c>
      <c r="C863">
        <v>6</v>
      </c>
      <c r="D863" t="s">
        <v>77</v>
      </c>
      <c r="E863" s="1">
        <v>44371</v>
      </c>
      <c r="F863" s="1">
        <v>44391</v>
      </c>
      <c r="G863">
        <v>20</v>
      </c>
      <c r="H863">
        <v>2.2999999999999998</v>
      </c>
      <c r="I863" t="s">
        <v>49</v>
      </c>
      <c r="J863" t="s">
        <v>50</v>
      </c>
      <c r="K863" t="s">
        <v>223</v>
      </c>
      <c r="L863">
        <v>2710.1109999999999</v>
      </c>
      <c r="M863" t="s">
        <v>80</v>
      </c>
      <c r="N863" t="s">
        <v>168</v>
      </c>
      <c r="O863" t="s">
        <v>54</v>
      </c>
      <c r="P863" t="s">
        <v>154</v>
      </c>
      <c r="Q863" t="s">
        <v>226</v>
      </c>
      <c r="R863" t="s">
        <v>1649</v>
      </c>
      <c r="S863" t="s">
        <v>186</v>
      </c>
      <c r="T863" t="s">
        <v>86</v>
      </c>
      <c r="U863" t="s">
        <v>60</v>
      </c>
      <c r="V863">
        <v>78404</v>
      </c>
      <c r="W863">
        <v>43367</v>
      </c>
      <c r="X863">
        <v>16.8</v>
      </c>
      <c r="Y863">
        <v>14.9</v>
      </c>
      <c r="Z863">
        <v>68955.710000000006</v>
      </c>
      <c r="AB863">
        <v>39.04</v>
      </c>
      <c r="AC863">
        <v>2692030.92</v>
      </c>
      <c r="AD863">
        <v>37810484.460000001</v>
      </c>
      <c r="AE863">
        <v>168.51</v>
      </c>
      <c r="AF863">
        <v>6371444736.3500004</v>
      </c>
      <c r="AG863">
        <v>65938.06</v>
      </c>
      <c r="AH863">
        <v>4.3</v>
      </c>
      <c r="AI863">
        <v>102378.18</v>
      </c>
      <c r="AJ863">
        <v>2.4900000000000002</v>
      </c>
      <c r="AK863">
        <v>941481.06</v>
      </c>
      <c r="AL863">
        <v>0.17599999999999999</v>
      </c>
      <c r="AM863">
        <v>66546.45</v>
      </c>
      <c r="AN863">
        <v>1010.5</v>
      </c>
      <c r="AO863">
        <v>447.92</v>
      </c>
      <c r="AP863">
        <v>452623.16</v>
      </c>
      <c r="AQ863">
        <v>3379516.77</v>
      </c>
      <c r="AR863" t="s">
        <v>61</v>
      </c>
      <c r="AS863" t="s">
        <v>61</v>
      </c>
      <c r="AT863" t="s">
        <v>62</v>
      </c>
      <c r="AU863" t="s">
        <v>117</v>
      </c>
    </row>
    <row r="864" spans="1:47" x14ac:dyDescent="0.25">
      <c r="A864" t="s">
        <v>1650</v>
      </c>
      <c r="B864">
        <v>2024</v>
      </c>
      <c r="C864">
        <v>6</v>
      </c>
      <c r="D864" t="s">
        <v>77</v>
      </c>
      <c r="E864" s="1">
        <v>45471</v>
      </c>
      <c r="F864" s="1">
        <v>45495</v>
      </c>
      <c r="G864">
        <v>24</v>
      </c>
      <c r="H864">
        <v>4.8</v>
      </c>
      <c r="I864" t="s">
        <v>49</v>
      </c>
      <c r="J864" t="s">
        <v>112</v>
      </c>
      <c r="K864" t="s">
        <v>199</v>
      </c>
      <c r="L864">
        <v>7204.49</v>
      </c>
      <c r="M864" t="s">
        <v>98</v>
      </c>
      <c r="N864" t="s">
        <v>168</v>
      </c>
      <c r="O864" t="s">
        <v>107</v>
      </c>
      <c r="P864" t="s">
        <v>150</v>
      </c>
      <c r="Q864" t="s">
        <v>92</v>
      </c>
      <c r="R864" t="s">
        <v>284</v>
      </c>
      <c r="S864" t="s">
        <v>161</v>
      </c>
      <c r="T864" t="s">
        <v>148</v>
      </c>
      <c r="U864" t="s">
        <v>228</v>
      </c>
      <c r="V864">
        <v>29067</v>
      </c>
      <c r="W864">
        <v>16439</v>
      </c>
      <c r="X864">
        <v>9.1</v>
      </c>
      <c r="Y864">
        <v>13.9</v>
      </c>
      <c r="Z864">
        <v>26487.39</v>
      </c>
      <c r="AB864">
        <v>37.36</v>
      </c>
      <c r="AC864">
        <v>989568.89</v>
      </c>
      <c r="AD864">
        <v>14831614.029999999</v>
      </c>
      <c r="AE864">
        <v>277.08999999999997</v>
      </c>
      <c r="AF864">
        <v>4109691931.5700002</v>
      </c>
      <c r="AG864">
        <v>138133.94</v>
      </c>
      <c r="AH864">
        <v>1.1000000000000001</v>
      </c>
      <c r="AI864">
        <v>10986.46</v>
      </c>
      <c r="AJ864">
        <v>22.78</v>
      </c>
      <c r="AK864">
        <v>3378641.68</v>
      </c>
      <c r="AL864">
        <v>5.6000000000000001E-2</v>
      </c>
      <c r="AM864">
        <v>8305.7000000000007</v>
      </c>
      <c r="AN864">
        <v>729</v>
      </c>
      <c r="AO864">
        <v>619.05999999999995</v>
      </c>
      <c r="AP864">
        <v>451294.74</v>
      </c>
      <c r="AQ864">
        <v>1598289.73</v>
      </c>
      <c r="AR864" t="s">
        <v>61</v>
      </c>
      <c r="AS864" t="s">
        <v>61</v>
      </c>
      <c r="AT864" t="s">
        <v>62</v>
      </c>
      <c r="AU864" t="s">
        <v>63</v>
      </c>
    </row>
    <row r="865" spans="1:47" x14ac:dyDescent="0.25">
      <c r="A865" t="s">
        <v>1651</v>
      </c>
      <c r="B865">
        <v>2022</v>
      </c>
      <c r="C865">
        <v>7</v>
      </c>
      <c r="D865" t="s">
        <v>89</v>
      </c>
      <c r="E865" s="1">
        <v>44754</v>
      </c>
      <c r="F865" s="1">
        <v>44774</v>
      </c>
      <c r="G865">
        <v>20</v>
      </c>
      <c r="H865">
        <v>11.3</v>
      </c>
      <c r="I865" t="s">
        <v>49</v>
      </c>
      <c r="J865" t="s">
        <v>50</v>
      </c>
      <c r="K865" t="s">
        <v>423</v>
      </c>
      <c r="L865">
        <v>2710.1941000000002</v>
      </c>
      <c r="M865" t="s">
        <v>68</v>
      </c>
      <c r="N865" t="s">
        <v>69</v>
      </c>
      <c r="O865" t="s">
        <v>54</v>
      </c>
      <c r="P865" t="s">
        <v>150</v>
      </c>
      <c r="Q865" t="s">
        <v>128</v>
      </c>
      <c r="R865" t="s">
        <v>1652</v>
      </c>
      <c r="S865" t="s">
        <v>142</v>
      </c>
      <c r="T865" t="s">
        <v>187</v>
      </c>
      <c r="U865" t="s">
        <v>181</v>
      </c>
      <c r="V865">
        <v>60260</v>
      </c>
      <c r="W865">
        <v>44784</v>
      </c>
      <c r="X865">
        <v>19.5</v>
      </c>
      <c r="Y865">
        <v>15.3</v>
      </c>
      <c r="Z865">
        <v>46491.13</v>
      </c>
      <c r="AB865">
        <v>23.94</v>
      </c>
      <c r="AC865">
        <v>1112997.6499999999</v>
      </c>
      <c r="AD865">
        <v>49396360.710000001</v>
      </c>
      <c r="AE865">
        <v>214.92</v>
      </c>
      <c r="AF865">
        <v>10616265843.790001</v>
      </c>
      <c r="AG865">
        <v>208295.96</v>
      </c>
      <c r="AH865">
        <v>0</v>
      </c>
      <c r="AI865">
        <v>0</v>
      </c>
      <c r="AJ865">
        <v>11.84</v>
      </c>
      <c r="AK865">
        <v>5848529.1100000003</v>
      </c>
      <c r="AL865">
        <v>0.27700000000000002</v>
      </c>
      <c r="AM865">
        <v>136827.92000000001</v>
      </c>
      <c r="AN865">
        <v>1071.3</v>
      </c>
      <c r="AO865">
        <v>479.82</v>
      </c>
      <c r="AP865">
        <v>514031.17</v>
      </c>
      <c r="AQ865">
        <v>1972152.7</v>
      </c>
      <c r="AR865" t="s">
        <v>124</v>
      </c>
      <c r="AS865" t="s">
        <v>61</v>
      </c>
      <c r="AT865" t="s">
        <v>62</v>
      </c>
      <c r="AU865" t="s">
        <v>63</v>
      </c>
    </row>
    <row r="866" spans="1:47" x14ac:dyDescent="0.25">
      <c r="A866" t="s">
        <v>1653</v>
      </c>
      <c r="B866">
        <v>2024</v>
      </c>
      <c r="C866">
        <v>8</v>
      </c>
      <c r="D866" t="s">
        <v>89</v>
      </c>
      <c r="E866" s="1">
        <v>45530</v>
      </c>
      <c r="F866" s="1">
        <v>45554</v>
      </c>
      <c r="G866">
        <v>24</v>
      </c>
      <c r="H866">
        <v>17</v>
      </c>
      <c r="I866" t="s">
        <v>65</v>
      </c>
      <c r="J866" t="s">
        <v>66</v>
      </c>
      <c r="K866" t="s">
        <v>245</v>
      </c>
      <c r="L866">
        <v>8905.9</v>
      </c>
      <c r="M866" t="s">
        <v>114</v>
      </c>
      <c r="N866" t="s">
        <v>168</v>
      </c>
      <c r="O866" t="s">
        <v>91</v>
      </c>
      <c r="P866" t="s">
        <v>226</v>
      </c>
      <c r="Q866" t="s">
        <v>150</v>
      </c>
      <c r="R866" t="s">
        <v>1654</v>
      </c>
      <c r="S866" t="s">
        <v>73</v>
      </c>
      <c r="T866" t="s">
        <v>102</v>
      </c>
      <c r="U866" t="s">
        <v>181</v>
      </c>
      <c r="V866">
        <v>14011</v>
      </c>
      <c r="W866">
        <v>8230</v>
      </c>
      <c r="X866">
        <v>14.5</v>
      </c>
      <c r="Y866">
        <v>11.1</v>
      </c>
      <c r="Z866">
        <v>12383.16</v>
      </c>
      <c r="AB866">
        <v>18.95</v>
      </c>
      <c r="AC866">
        <v>234660.88</v>
      </c>
      <c r="AD866">
        <v>9795327.2200000007</v>
      </c>
      <c r="AE866">
        <v>274.8</v>
      </c>
      <c r="AF866">
        <v>2691755920.0599999</v>
      </c>
      <c r="AG866">
        <v>96638.38</v>
      </c>
      <c r="AH866">
        <v>2.2999999999999998</v>
      </c>
      <c r="AI866">
        <v>25897.85</v>
      </c>
      <c r="AJ866">
        <v>24.3</v>
      </c>
      <c r="AK866">
        <v>0</v>
      </c>
      <c r="AL866">
        <v>0.114</v>
      </c>
      <c r="AM866">
        <v>11166.67</v>
      </c>
      <c r="AN866">
        <v>796.7</v>
      </c>
      <c r="AO866">
        <v>649.11</v>
      </c>
      <c r="AP866">
        <v>517145.94</v>
      </c>
      <c r="AQ866">
        <v>885509.72</v>
      </c>
      <c r="AR866" t="s">
        <v>61</v>
      </c>
      <c r="AS866" t="s">
        <v>61</v>
      </c>
      <c r="AT866" t="s">
        <v>62</v>
      </c>
      <c r="AU866" t="s">
        <v>63</v>
      </c>
    </row>
    <row r="867" spans="1:47" x14ac:dyDescent="0.25">
      <c r="A867" t="s">
        <v>1655</v>
      </c>
      <c r="B867">
        <v>2026</v>
      </c>
      <c r="C867">
        <v>1</v>
      </c>
      <c r="D867" t="s">
        <v>48</v>
      </c>
      <c r="E867" s="1">
        <v>46027</v>
      </c>
      <c r="F867" s="1">
        <v>46032</v>
      </c>
      <c r="G867">
        <v>5</v>
      </c>
      <c r="H867">
        <v>12.3</v>
      </c>
      <c r="I867" t="s">
        <v>49</v>
      </c>
      <c r="J867" t="s">
        <v>50</v>
      </c>
      <c r="K867" t="s">
        <v>145</v>
      </c>
      <c r="L867">
        <v>2710.19</v>
      </c>
      <c r="M867" t="s">
        <v>68</v>
      </c>
      <c r="N867" t="s">
        <v>106</v>
      </c>
      <c r="O867" t="s">
        <v>200</v>
      </c>
      <c r="P867" t="s">
        <v>230</v>
      </c>
      <c r="Q867" t="s">
        <v>70</v>
      </c>
      <c r="R867" t="s">
        <v>1656</v>
      </c>
      <c r="S867" t="s">
        <v>170</v>
      </c>
      <c r="T867" t="s">
        <v>95</v>
      </c>
      <c r="U867" t="s">
        <v>103</v>
      </c>
      <c r="V867">
        <v>99367</v>
      </c>
      <c r="W867">
        <v>68944</v>
      </c>
      <c r="X867">
        <v>17.7</v>
      </c>
      <c r="Y867">
        <v>15.4</v>
      </c>
      <c r="Z867">
        <v>76896.039999999994</v>
      </c>
      <c r="AB867">
        <v>15.8</v>
      </c>
      <c r="AC867">
        <v>1214957.43</v>
      </c>
      <c r="AD867">
        <v>60524873.079999998</v>
      </c>
      <c r="AE867">
        <v>286.57</v>
      </c>
      <c r="AF867">
        <v>17344612878.540001</v>
      </c>
      <c r="AG867">
        <v>106950.06</v>
      </c>
      <c r="AH867">
        <v>3.1</v>
      </c>
      <c r="AI867">
        <v>59965.26</v>
      </c>
      <c r="AJ867">
        <v>24.37</v>
      </c>
      <c r="AK867">
        <v>14749911.57</v>
      </c>
      <c r="AL867">
        <v>0.25700000000000001</v>
      </c>
      <c r="AM867">
        <v>155548.92000000001</v>
      </c>
      <c r="AN867">
        <v>214.9</v>
      </c>
      <c r="AO867">
        <v>644.04999999999995</v>
      </c>
      <c r="AP867">
        <v>138406.35</v>
      </c>
      <c r="AQ867">
        <v>1675828.02</v>
      </c>
      <c r="AR867" t="s">
        <v>61</v>
      </c>
      <c r="AS867" t="s">
        <v>61</v>
      </c>
      <c r="AT867" t="s">
        <v>62</v>
      </c>
      <c r="AU867" t="s">
        <v>63</v>
      </c>
    </row>
    <row r="868" spans="1:47" x14ac:dyDescent="0.25">
      <c r="A868" t="s">
        <v>1657</v>
      </c>
      <c r="B868">
        <v>2023</v>
      </c>
      <c r="C868">
        <v>3</v>
      </c>
      <c r="D868" t="s">
        <v>48</v>
      </c>
      <c r="E868" s="1">
        <v>44999</v>
      </c>
      <c r="F868" s="1">
        <v>45020</v>
      </c>
      <c r="G868">
        <v>21</v>
      </c>
      <c r="H868">
        <v>11.8</v>
      </c>
      <c r="I868" t="s">
        <v>49</v>
      </c>
      <c r="J868" t="s">
        <v>112</v>
      </c>
      <c r="K868" t="s">
        <v>343</v>
      </c>
      <c r="L868">
        <v>2523.1</v>
      </c>
      <c r="M868" t="s">
        <v>68</v>
      </c>
      <c r="N868" t="s">
        <v>106</v>
      </c>
      <c r="O868" t="s">
        <v>107</v>
      </c>
      <c r="P868" t="s">
        <v>71</v>
      </c>
      <c r="Q868" t="s">
        <v>82</v>
      </c>
      <c r="R868" t="s">
        <v>1514</v>
      </c>
      <c r="S868" t="s">
        <v>130</v>
      </c>
      <c r="T868" t="s">
        <v>59</v>
      </c>
      <c r="U868" t="s">
        <v>143</v>
      </c>
      <c r="V868">
        <v>73822</v>
      </c>
      <c r="W868">
        <v>43361</v>
      </c>
      <c r="X868">
        <v>15.5</v>
      </c>
      <c r="Y868">
        <v>12.1</v>
      </c>
      <c r="Z868">
        <v>58712.33</v>
      </c>
      <c r="AB868">
        <v>22.01</v>
      </c>
      <c r="AC868">
        <v>1292258.3799999999</v>
      </c>
      <c r="AD868">
        <v>58987690.829999998</v>
      </c>
      <c r="AE868">
        <v>282.97000000000003</v>
      </c>
      <c r="AF868">
        <v>16691746874.17</v>
      </c>
      <c r="AG868">
        <v>147250.97</v>
      </c>
      <c r="AH868">
        <v>1.6</v>
      </c>
      <c r="AI868">
        <v>17573.66</v>
      </c>
      <c r="AJ868">
        <v>7.06</v>
      </c>
      <c r="AK868">
        <v>4164530.97</v>
      </c>
      <c r="AL868">
        <v>0.14699999999999999</v>
      </c>
      <c r="AM868">
        <v>86711.91</v>
      </c>
      <c r="AN868">
        <v>368.2</v>
      </c>
      <c r="AO868">
        <v>744.38</v>
      </c>
      <c r="AP868">
        <v>274080.71999999997</v>
      </c>
      <c r="AQ868">
        <v>1817875.64</v>
      </c>
      <c r="AR868" t="s">
        <v>61</v>
      </c>
      <c r="AS868" t="s">
        <v>61</v>
      </c>
      <c r="AT868" t="s">
        <v>62</v>
      </c>
      <c r="AU868" t="s">
        <v>63</v>
      </c>
    </row>
    <row r="869" spans="1:47" x14ac:dyDescent="0.25">
      <c r="A869" t="s">
        <v>1658</v>
      </c>
      <c r="B869">
        <v>2023</v>
      </c>
      <c r="C869">
        <v>5</v>
      </c>
      <c r="D869" t="s">
        <v>77</v>
      </c>
      <c r="E869" s="1">
        <v>45073</v>
      </c>
      <c r="F869" s="1">
        <v>45096</v>
      </c>
      <c r="G869">
        <v>23</v>
      </c>
      <c r="H869">
        <v>14.1</v>
      </c>
      <c r="I869" t="s">
        <v>49</v>
      </c>
      <c r="J869" t="s">
        <v>66</v>
      </c>
      <c r="K869" t="s">
        <v>245</v>
      </c>
      <c r="L869">
        <v>8905.9</v>
      </c>
      <c r="M869" t="s">
        <v>90</v>
      </c>
      <c r="N869" t="s">
        <v>106</v>
      </c>
      <c r="O869" t="s">
        <v>200</v>
      </c>
      <c r="P869" t="s">
        <v>204</v>
      </c>
      <c r="Q869" t="s">
        <v>128</v>
      </c>
      <c r="R869" t="s">
        <v>1659</v>
      </c>
      <c r="S869" t="s">
        <v>137</v>
      </c>
      <c r="T869" t="s">
        <v>187</v>
      </c>
      <c r="U869" t="s">
        <v>259</v>
      </c>
      <c r="V869">
        <v>2969</v>
      </c>
      <c r="W869">
        <v>1700</v>
      </c>
      <c r="X869">
        <v>17.600000000000001</v>
      </c>
      <c r="Y869">
        <v>12.5</v>
      </c>
      <c r="Z869">
        <v>2409.9499999999998</v>
      </c>
      <c r="AB869">
        <v>33.86</v>
      </c>
      <c r="AC869">
        <v>81600.91</v>
      </c>
      <c r="AD869">
        <v>1528149.29</v>
      </c>
      <c r="AE869">
        <v>286.45999999999998</v>
      </c>
      <c r="AF869">
        <v>437753645.61000001</v>
      </c>
      <c r="AG869">
        <v>98718.34</v>
      </c>
      <c r="AH869">
        <v>0</v>
      </c>
      <c r="AI869">
        <v>0</v>
      </c>
      <c r="AJ869">
        <v>7</v>
      </c>
      <c r="AK869">
        <v>106970.45</v>
      </c>
      <c r="AL869">
        <v>5.8999999999999997E-2</v>
      </c>
      <c r="AM869">
        <v>901.61</v>
      </c>
      <c r="AN869">
        <v>743.9</v>
      </c>
      <c r="AO869">
        <v>536.87</v>
      </c>
      <c r="AP869">
        <v>399377.59</v>
      </c>
      <c r="AQ869">
        <v>580598.44999999995</v>
      </c>
      <c r="AR869" t="s">
        <v>61</v>
      </c>
      <c r="AS869" t="s">
        <v>61</v>
      </c>
      <c r="AT869" t="s">
        <v>62</v>
      </c>
      <c r="AU869" t="s">
        <v>63</v>
      </c>
    </row>
    <row r="870" spans="1:47" x14ac:dyDescent="0.25">
      <c r="A870" t="s">
        <v>1660</v>
      </c>
      <c r="B870">
        <v>2023</v>
      </c>
      <c r="C870">
        <v>9</v>
      </c>
      <c r="D870" t="s">
        <v>89</v>
      </c>
      <c r="E870" s="1">
        <v>45171</v>
      </c>
      <c r="F870" s="1">
        <v>45190</v>
      </c>
      <c r="G870">
        <v>19</v>
      </c>
      <c r="H870">
        <v>13.7</v>
      </c>
      <c r="I870" t="s">
        <v>65</v>
      </c>
      <c r="J870" t="s">
        <v>239</v>
      </c>
      <c r="K870" t="s">
        <v>270</v>
      </c>
      <c r="L870">
        <v>2710.1990999999998</v>
      </c>
      <c r="M870" t="s">
        <v>90</v>
      </c>
      <c r="N870" t="s">
        <v>81</v>
      </c>
      <c r="O870" t="s">
        <v>91</v>
      </c>
      <c r="P870" t="s">
        <v>92</v>
      </c>
      <c r="Q870" t="s">
        <v>230</v>
      </c>
      <c r="R870" t="s">
        <v>753</v>
      </c>
      <c r="S870" t="s">
        <v>142</v>
      </c>
      <c r="T870" t="s">
        <v>131</v>
      </c>
      <c r="U870" t="s">
        <v>60</v>
      </c>
      <c r="V870">
        <v>61250</v>
      </c>
      <c r="W870">
        <v>39951</v>
      </c>
      <c r="X870">
        <v>12.3</v>
      </c>
      <c r="Y870">
        <v>10.8</v>
      </c>
      <c r="Z870">
        <v>51717.09</v>
      </c>
      <c r="AB870">
        <v>22.19</v>
      </c>
      <c r="AC870">
        <v>1147602.23</v>
      </c>
      <c r="AD870">
        <v>30189851.289999999</v>
      </c>
      <c r="AE870">
        <v>280.61</v>
      </c>
      <c r="AF870">
        <v>8471574170.4899998</v>
      </c>
      <c r="AG870">
        <v>176402.99</v>
      </c>
      <c r="AH870">
        <v>0</v>
      </c>
      <c r="AI870">
        <v>0</v>
      </c>
      <c r="AJ870">
        <v>16.5</v>
      </c>
      <c r="AK870">
        <v>0</v>
      </c>
      <c r="AL870">
        <v>0.13700000000000001</v>
      </c>
      <c r="AM870">
        <v>41360.1</v>
      </c>
      <c r="AN870">
        <v>404</v>
      </c>
      <c r="AO870">
        <v>605.76</v>
      </c>
      <c r="AP870">
        <v>244727.04000000001</v>
      </c>
      <c r="AQ870">
        <v>1610092.36</v>
      </c>
      <c r="AR870" t="s">
        <v>61</v>
      </c>
      <c r="AS870" t="s">
        <v>61</v>
      </c>
      <c r="AT870" t="s">
        <v>62</v>
      </c>
      <c r="AU870" t="s">
        <v>63</v>
      </c>
    </row>
    <row r="871" spans="1:47" x14ac:dyDescent="0.25">
      <c r="A871" t="s">
        <v>1661</v>
      </c>
      <c r="B871">
        <v>2020</v>
      </c>
      <c r="C871">
        <v>7</v>
      </c>
      <c r="D871" t="s">
        <v>89</v>
      </c>
      <c r="E871" s="1">
        <v>44035</v>
      </c>
      <c r="F871" s="1">
        <v>44040</v>
      </c>
      <c r="G871">
        <v>5</v>
      </c>
      <c r="H871">
        <v>3.1</v>
      </c>
      <c r="I871" t="s">
        <v>49</v>
      </c>
      <c r="J871" t="s">
        <v>50</v>
      </c>
      <c r="K871" t="s">
        <v>145</v>
      </c>
      <c r="L871">
        <v>2710.19</v>
      </c>
      <c r="M871" t="s">
        <v>68</v>
      </c>
      <c r="N871" t="s">
        <v>69</v>
      </c>
      <c r="O871" t="s">
        <v>99</v>
      </c>
      <c r="P871" t="s">
        <v>93</v>
      </c>
      <c r="Q871" t="s">
        <v>128</v>
      </c>
      <c r="R871" t="s">
        <v>318</v>
      </c>
      <c r="S871" t="s">
        <v>123</v>
      </c>
      <c r="T871" t="s">
        <v>74</v>
      </c>
      <c r="U871" t="s">
        <v>259</v>
      </c>
      <c r="V871">
        <v>71236</v>
      </c>
      <c r="W871">
        <v>39399</v>
      </c>
      <c r="X871">
        <v>21.7</v>
      </c>
      <c r="Y871">
        <v>10.4</v>
      </c>
      <c r="Z871">
        <v>59279.3</v>
      </c>
      <c r="AB871">
        <v>31.38</v>
      </c>
      <c r="AC871">
        <v>1860184.43</v>
      </c>
      <c r="AD871">
        <v>26828032.800000001</v>
      </c>
      <c r="AE871">
        <v>165.57</v>
      </c>
      <c r="AF871">
        <v>4441917390.6999998</v>
      </c>
      <c r="AG871">
        <v>210635.03</v>
      </c>
      <c r="AH871">
        <v>1.8</v>
      </c>
      <c r="AI871">
        <v>57196.31</v>
      </c>
      <c r="AJ871">
        <v>2.31</v>
      </c>
      <c r="AK871">
        <v>619727.56000000006</v>
      </c>
      <c r="AL871">
        <v>0.26400000000000001</v>
      </c>
      <c r="AM871">
        <v>70826.009999999995</v>
      </c>
      <c r="AN871">
        <v>174.3</v>
      </c>
      <c r="AO871">
        <v>539.08000000000004</v>
      </c>
      <c r="AP871">
        <v>93961.64</v>
      </c>
      <c r="AQ871">
        <v>2292803.42</v>
      </c>
      <c r="AR871" t="s">
        <v>61</v>
      </c>
      <c r="AS871" t="s">
        <v>61</v>
      </c>
      <c r="AT871" t="s">
        <v>62</v>
      </c>
      <c r="AU871" t="s">
        <v>63</v>
      </c>
    </row>
    <row r="872" spans="1:47" x14ac:dyDescent="0.25">
      <c r="A872" t="s">
        <v>1662</v>
      </c>
      <c r="B872">
        <v>2020</v>
      </c>
      <c r="C872">
        <v>4</v>
      </c>
      <c r="D872" t="s">
        <v>77</v>
      </c>
      <c r="E872" s="1">
        <v>43922</v>
      </c>
      <c r="F872" s="1">
        <v>43938</v>
      </c>
      <c r="G872">
        <v>16</v>
      </c>
      <c r="H872">
        <v>7.3</v>
      </c>
      <c r="I872" t="s">
        <v>65</v>
      </c>
      <c r="J872" t="s">
        <v>78</v>
      </c>
      <c r="K872" t="s">
        <v>315</v>
      </c>
      <c r="L872">
        <v>1511.9</v>
      </c>
      <c r="M872" t="s">
        <v>68</v>
      </c>
      <c r="N872" t="s">
        <v>81</v>
      </c>
      <c r="O872" t="s">
        <v>189</v>
      </c>
      <c r="P872" t="s">
        <v>128</v>
      </c>
      <c r="Q872" t="s">
        <v>140</v>
      </c>
      <c r="R872" t="s">
        <v>1663</v>
      </c>
      <c r="S872" t="s">
        <v>85</v>
      </c>
      <c r="T872" t="s">
        <v>162</v>
      </c>
      <c r="U872" t="s">
        <v>110</v>
      </c>
      <c r="V872">
        <v>41382</v>
      </c>
      <c r="W872">
        <v>23539</v>
      </c>
      <c r="X872">
        <v>7.2</v>
      </c>
      <c r="Y872">
        <v>13.4</v>
      </c>
      <c r="Z872">
        <v>38699.699999999997</v>
      </c>
      <c r="AB872">
        <v>40.72</v>
      </c>
      <c r="AC872">
        <v>1575851.78</v>
      </c>
      <c r="AD872">
        <v>28496524.09</v>
      </c>
      <c r="AE872">
        <v>161.52000000000001</v>
      </c>
      <c r="AF872">
        <v>4602758571.0200005</v>
      </c>
      <c r="AG872">
        <v>196930.3</v>
      </c>
      <c r="AH872">
        <v>0</v>
      </c>
      <c r="AJ872">
        <v>21.88</v>
      </c>
      <c r="AK872">
        <v>0</v>
      </c>
      <c r="AL872">
        <v>0.154</v>
      </c>
      <c r="AM872">
        <v>43884.65</v>
      </c>
      <c r="AN872">
        <v>517.4</v>
      </c>
      <c r="AO872">
        <v>533.57000000000005</v>
      </c>
      <c r="AP872">
        <v>276069.12</v>
      </c>
      <c r="AQ872">
        <v>2092735.85</v>
      </c>
      <c r="AR872" t="s">
        <v>61</v>
      </c>
      <c r="AS872" t="s">
        <v>61</v>
      </c>
      <c r="AT872" t="s">
        <v>62</v>
      </c>
      <c r="AU872" t="s">
        <v>63</v>
      </c>
    </row>
    <row r="873" spans="1:47" x14ac:dyDescent="0.25">
      <c r="A873" t="s">
        <v>1664</v>
      </c>
      <c r="B873">
        <v>2022</v>
      </c>
      <c r="C873">
        <v>8</v>
      </c>
      <c r="D873" t="s">
        <v>89</v>
      </c>
      <c r="E873" s="1">
        <v>44792</v>
      </c>
      <c r="F873" s="1">
        <v>44811</v>
      </c>
      <c r="G873">
        <v>19</v>
      </c>
      <c r="H873">
        <v>4.0999999999999996</v>
      </c>
      <c r="I873" t="s">
        <v>49</v>
      </c>
      <c r="J873" t="s">
        <v>50</v>
      </c>
      <c r="K873" t="s">
        <v>51</v>
      </c>
      <c r="L873">
        <v>2709</v>
      </c>
      <c r="M873" t="s">
        <v>80</v>
      </c>
      <c r="N873" t="s">
        <v>81</v>
      </c>
      <c r="O873" t="s">
        <v>54</v>
      </c>
      <c r="P873" t="s">
        <v>164</v>
      </c>
      <c r="Q873" t="s">
        <v>70</v>
      </c>
      <c r="R873" t="s">
        <v>1665</v>
      </c>
      <c r="S873" t="s">
        <v>170</v>
      </c>
      <c r="T873" t="s">
        <v>131</v>
      </c>
      <c r="U873" t="s">
        <v>96</v>
      </c>
      <c r="V873">
        <v>148112</v>
      </c>
      <c r="W873">
        <v>83523</v>
      </c>
      <c r="X873">
        <v>3.4</v>
      </c>
      <c r="Y873">
        <v>13.4</v>
      </c>
      <c r="Z873">
        <v>118174.32</v>
      </c>
      <c r="AB873">
        <v>16</v>
      </c>
      <c r="AC873">
        <v>1890789.12</v>
      </c>
      <c r="AD873">
        <v>9615844.4199999999</v>
      </c>
      <c r="AE873">
        <v>214.2</v>
      </c>
      <c r="AF873">
        <v>2059713874.76</v>
      </c>
      <c r="AG873">
        <v>29369.35</v>
      </c>
      <c r="AH873">
        <v>1.6</v>
      </c>
      <c r="AI873">
        <v>33939.089999999997</v>
      </c>
      <c r="AJ873">
        <v>19.11</v>
      </c>
      <c r="AK873">
        <v>1837587.87</v>
      </c>
      <c r="AL873">
        <v>0.26700000000000002</v>
      </c>
      <c r="AM873">
        <v>25674.3</v>
      </c>
      <c r="AN873">
        <v>640.9</v>
      </c>
      <c r="AO873">
        <v>705.33</v>
      </c>
      <c r="AP873">
        <v>452046</v>
      </c>
      <c r="AQ873">
        <v>2431817.86</v>
      </c>
      <c r="AR873" t="s">
        <v>61</v>
      </c>
      <c r="AS873" t="s">
        <v>61</v>
      </c>
      <c r="AT873" t="s">
        <v>62</v>
      </c>
      <c r="AU873" t="s">
        <v>63</v>
      </c>
    </row>
    <row r="874" spans="1:47" x14ac:dyDescent="0.25">
      <c r="A874" t="s">
        <v>1666</v>
      </c>
      <c r="B874">
        <v>2021</v>
      </c>
      <c r="C874">
        <v>12</v>
      </c>
      <c r="D874" t="s">
        <v>119</v>
      </c>
      <c r="E874" s="1">
        <v>44547</v>
      </c>
      <c r="F874" s="1">
        <v>44559</v>
      </c>
      <c r="G874">
        <v>12</v>
      </c>
      <c r="H874">
        <v>10.8</v>
      </c>
      <c r="I874" t="s">
        <v>65</v>
      </c>
      <c r="J874" t="s">
        <v>66</v>
      </c>
      <c r="K874" t="s">
        <v>67</v>
      </c>
      <c r="L874">
        <v>8479.8989999999994</v>
      </c>
      <c r="M874" t="s">
        <v>68</v>
      </c>
      <c r="N874" t="s">
        <v>106</v>
      </c>
      <c r="O874" t="s">
        <v>107</v>
      </c>
      <c r="P874" t="s">
        <v>128</v>
      </c>
      <c r="Q874" t="s">
        <v>154</v>
      </c>
      <c r="R874" t="s">
        <v>1156</v>
      </c>
      <c r="S874" t="s">
        <v>156</v>
      </c>
      <c r="T874" t="s">
        <v>162</v>
      </c>
      <c r="U874" t="s">
        <v>110</v>
      </c>
      <c r="V874">
        <v>21759</v>
      </c>
      <c r="W874">
        <v>13054</v>
      </c>
      <c r="X874">
        <v>4.8</v>
      </c>
      <c r="Y874">
        <v>12.6</v>
      </c>
      <c r="Z874">
        <v>20333.96</v>
      </c>
      <c r="AA874">
        <v>1452</v>
      </c>
      <c r="AB874">
        <v>3710.16</v>
      </c>
      <c r="AC874">
        <v>5387152.3200000003</v>
      </c>
      <c r="AD874">
        <v>85721875.170000002</v>
      </c>
      <c r="AE874">
        <v>171.43</v>
      </c>
      <c r="AF874">
        <v>14695301060.389999</v>
      </c>
      <c r="AG874">
        <v>122633.44</v>
      </c>
      <c r="AJ874">
        <v>17.54</v>
      </c>
      <c r="AK874">
        <v>0</v>
      </c>
      <c r="AL874">
        <v>0.34599999999999997</v>
      </c>
      <c r="AM874">
        <v>296597.69</v>
      </c>
      <c r="AN874">
        <v>428.7</v>
      </c>
      <c r="AO874">
        <v>558.73</v>
      </c>
      <c r="AP874">
        <v>239527.55</v>
      </c>
      <c r="AQ874">
        <v>6047032.5700000003</v>
      </c>
      <c r="AR874" t="s">
        <v>61</v>
      </c>
      <c r="AS874" t="s">
        <v>61</v>
      </c>
      <c r="AT874" t="s">
        <v>62</v>
      </c>
      <c r="AU874" t="s">
        <v>63</v>
      </c>
    </row>
    <row r="875" spans="1:47" x14ac:dyDescent="0.25">
      <c r="A875" t="s">
        <v>1667</v>
      </c>
      <c r="B875">
        <v>2024</v>
      </c>
      <c r="C875">
        <v>11</v>
      </c>
      <c r="D875" t="s">
        <v>119</v>
      </c>
      <c r="E875" s="1">
        <v>45614</v>
      </c>
      <c r="F875" s="1">
        <v>45643</v>
      </c>
      <c r="G875">
        <v>29</v>
      </c>
      <c r="I875" t="s">
        <v>49</v>
      </c>
      <c r="J875" t="s">
        <v>66</v>
      </c>
      <c r="K875" t="s">
        <v>248</v>
      </c>
      <c r="L875">
        <v>9999</v>
      </c>
      <c r="M875" t="s">
        <v>98</v>
      </c>
      <c r="N875" t="s">
        <v>106</v>
      </c>
      <c r="O875" t="s">
        <v>200</v>
      </c>
      <c r="P875" t="s">
        <v>146</v>
      </c>
      <c r="Q875" t="s">
        <v>100</v>
      </c>
      <c r="R875" t="s">
        <v>1668</v>
      </c>
      <c r="S875" t="s">
        <v>156</v>
      </c>
      <c r="T875" t="s">
        <v>102</v>
      </c>
      <c r="U875" t="s">
        <v>259</v>
      </c>
      <c r="V875">
        <v>19360</v>
      </c>
      <c r="W875">
        <v>14112</v>
      </c>
      <c r="X875">
        <v>5.9</v>
      </c>
      <c r="Y875">
        <v>11.6</v>
      </c>
      <c r="Z875">
        <v>15788.69</v>
      </c>
      <c r="AA875">
        <v>1127</v>
      </c>
      <c r="AB875">
        <v>2474.5100000000002</v>
      </c>
      <c r="AC875">
        <v>2788772.77</v>
      </c>
      <c r="AD875">
        <v>13212765.23</v>
      </c>
      <c r="AE875">
        <v>273.02</v>
      </c>
      <c r="AF875">
        <v>3607349163.0900002</v>
      </c>
      <c r="AG875">
        <v>37951.58</v>
      </c>
      <c r="AH875">
        <v>1.9</v>
      </c>
      <c r="AI875">
        <v>20409.849999999999</v>
      </c>
      <c r="AJ875">
        <v>24.4</v>
      </c>
      <c r="AK875">
        <v>3223914.72</v>
      </c>
      <c r="AL875">
        <v>0.33200000000000002</v>
      </c>
      <c r="AM875">
        <v>43866.38</v>
      </c>
      <c r="AN875">
        <v>1026.3</v>
      </c>
      <c r="AO875">
        <v>420.18</v>
      </c>
      <c r="AP875">
        <v>431230.73</v>
      </c>
      <c r="AQ875">
        <v>3322231.31</v>
      </c>
      <c r="AR875" t="s">
        <v>61</v>
      </c>
      <c r="AS875" t="s">
        <v>61</v>
      </c>
      <c r="AT875" t="s">
        <v>62</v>
      </c>
      <c r="AU875" t="s">
        <v>63</v>
      </c>
    </row>
    <row r="876" spans="1:47" x14ac:dyDescent="0.25">
      <c r="A876" t="s">
        <v>1669</v>
      </c>
      <c r="B876">
        <v>2023</v>
      </c>
      <c r="C876">
        <v>11</v>
      </c>
      <c r="D876" t="s">
        <v>119</v>
      </c>
      <c r="E876" s="1">
        <v>45251</v>
      </c>
      <c r="F876" s="1">
        <v>45269</v>
      </c>
      <c r="G876">
        <v>18</v>
      </c>
      <c r="H876">
        <v>17.5</v>
      </c>
      <c r="I876" t="s">
        <v>49</v>
      </c>
      <c r="J876" t="s">
        <v>50</v>
      </c>
      <c r="K876" t="s">
        <v>51</v>
      </c>
      <c r="L876">
        <v>2709</v>
      </c>
      <c r="M876" t="s">
        <v>68</v>
      </c>
      <c r="N876" t="s">
        <v>53</v>
      </c>
      <c r="O876" t="s">
        <v>189</v>
      </c>
      <c r="P876" t="s">
        <v>174</v>
      </c>
      <c r="Q876" t="s">
        <v>92</v>
      </c>
      <c r="R876" t="s">
        <v>1670</v>
      </c>
      <c r="S876" t="s">
        <v>58</v>
      </c>
      <c r="T876" t="s">
        <v>95</v>
      </c>
      <c r="U876" t="s">
        <v>132</v>
      </c>
      <c r="V876">
        <v>291065</v>
      </c>
      <c r="W876">
        <v>188027</v>
      </c>
      <c r="X876">
        <v>21.5</v>
      </c>
      <c r="Y876">
        <v>11.8</v>
      </c>
      <c r="Z876">
        <v>270931.45</v>
      </c>
      <c r="AB876">
        <v>31.99</v>
      </c>
      <c r="AC876">
        <v>8667097.0899999999</v>
      </c>
      <c r="AD876">
        <v>25077415.010000002</v>
      </c>
      <c r="AE876">
        <v>284.33</v>
      </c>
      <c r="AF876">
        <v>7130261409.79</v>
      </c>
      <c r="AG876">
        <v>193288.36</v>
      </c>
      <c r="AH876">
        <v>0</v>
      </c>
      <c r="AI876">
        <v>0</v>
      </c>
      <c r="AJ876">
        <v>20.43</v>
      </c>
      <c r="AK876">
        <v>5123315.8899999997</v>
      </c>
      <c r="AL876">
        <v>0.32500000000000001</v>
      </c>
      <c r="AM876">
        <v>81501.600000000006</v>
      </c>
      <c r="AN876">
        <v>953.9</v>
      </c>
      <c r="AO876">
        <v>410.67</v>
      </c>
      <c r="AP876">
        <v>391738.11</v>
      </c>
      <c r="AQ876">
        <v>9333625.1600000001</v>
      </c>
      <c r="AR876" t="s">
        <v>61</v>
      </c>
      <c r="AS876" t="s">
        <v>61</v>
      </c>
      <c r="AT876" t="s">
        <v>62</v>
      </c>
      <c r="AU876" t="s">
        <v>63</v>
      </c>
    </row>
    <row r="877" spans="1:47" x14ac:dyDescent="0.25">
      <c r="A877" t="s">
        <v>1671</v>
      </c>
      <c r="B877">
        <v>2022</v>
      </c>
      <c r="C877">
        <v>11</v>
      </c>
      <c r="D877" t="s">
        <v>119</v>
      </c>
      <c r="E877" s="1">
        <v>44868</v>
      </c>
      <c r="F877" s="1">
        <v>44879</v>
      </c>
      <c r="G877">
        <v>11</v>
      </c>
      <c r="H877">
        <v>19</v>
      </c>
      <c r="I877" t="s">
        <v>49</v>
      </c>
      <c r="J877" t="s">
        <v>78</v>
      </c>
      <c r="K877" t="s">
        <v>211</v>
      </c>
      <c r="L877">
        <v>1701.99</v>
      </c>
      <c r="M877" t="s">
        <v>80</v>
      </c>
      <c r="N877" t="s">
        <v>106</v>
      </c>
      <c r="O877" t="s">
        <v>91</v>
      </c>
      <c r="P877" t="s">
        <v>257</v>
      </c>
      <c r="Q877" t="s">
        <v>184</v>
      </c>
      <c r="R877" t="s">
        <v>1672</v>
      </c>
      <c r="S877" t="s">
        <v>85</v>
      </c>
      <c r="T877" t="s">
        <v>131</v>
      </c>
      <c r="U877" t="s">
        <v>259</v>
      </c>
      <c r="V877">
        <v>35600</v>
      </c>
      <c r="W877">
        <v>20012</v>
      </c>
      <c r="X877">
        <v>23.8</v>
      </c>
      <c r="Y877">
        <v>12.5</v>
      </c>
      <c r="Z877">
        <v>32295.13</v>
      </c>
      <c r="AB877">
        <v>26.24</v>
      </c>
      <c r="AC877">
        <v>847424.21</v>
      </c>
      <c r="AD877">
        <v>33764235.460000001</v>
      </c>
      <c r="AE877">
        <v>214.73</v>
      </c>
      <c r="AF877">
        <v>7250194280.3299999</v>
      </c>
      <c r="AG877">
        <v>209882.37</v>
      </c>
      <c r="AH877">
        <v>2.8</v>
      </c>
      <c r="AI877">
        <v>77564.320000000007</v>
      </c>
      <c r="AJ877">
        <v>7.61</v>
      </c>
      <c r="AK877">
        <v>2569458.3199999998</v>
      </c>
      <c r="AL877">
        <v>0.2</v>
      </c>
      <c r="AM877">
        <v>67528.47</v>
      </c>
      <c r="AN877">
        <v>240.6</v>
      </c>
      <c r="AO877">
        <v>493.26</v>
      </c>
      <c r="AP877">
        <v>118678.36</v>
      </c>
      <c r="AQ877">
        <v>1321077.73</v>
      </c>
      <c r="AR877" t="s">
        <v>61</v>
      </c>
      <c r="AS877" t="s">
        <v>61</v>
      </c>
      <c r="AT877" t="s">
        <v>62</v>
      </c>
      <c r="AU877" t="s">
        <v>63</v>
      </c>
    </row>
    <row r="878" spans="1:47" x14ac:dyDescent="0.25">
      <c r="A878" t="s">
        <v>1673</v>
      </c>
      <c r="B878">
        <v>2022</v>
      </c>
      <c r="C878">
        <v>4</v>
      </c>
      <c r="D878" t="s">
        <v>77</v>
      </c>
      <c r="E878" s="1">
        <v>44674</v>
      </c>
      <c r="F878" s="1">
        <v>44703</v>
      </c>
      <c r="G878">
        <v>29</v>
      </c>
      <c r="H878">
        <v>14.8</v>
      </c>
      <c r="I878" t="s">
        <v>49</v>
      </c>
      <c r="J878" t="s">
        <v>78</v>
      </c>
      <c r="K878" t="s">
        <v>105</v>
      </c>
      <c r="L878">
        <v>1201.9000000000001</v>
      </c>
      <c r="M878" t="s">
        <v>114</v>
      </c>
      <c r="N878" t="s">
        <v>106</v>
      </c>
      <c r="O878" t="s">
        <v>99</v>
      </c>
      <c r="P878" t="s">
        <v>159</v>
      </c>
      <c r="Q878" t="s">
        <v>226</v>
      </c>
      <c r="R878" t="s">
        <v>641</v>
      </c>
      <c r="S878" t="s">
        <v>85</v>
      </c>
      <c r="T878" t="s">
        <v>59</v>
      </c>
      <c r="U878" t="s">
        <v>87</v>
      </c>
      <c r="V878">
        <v>43273</v>
      </c>
      <c r="W878">
        <v>27690</v>
      </c>
      <c r="X878">
        <v>17</v>
      </c>
      <c r="Y878">
        <v>14.7</v>
      </c>
      <c r="Z878">
        <v>35402.160000000003</v>
      </c>
      <c r="AB878">
        <v>18.73</v>
      </c>
      <c r="AC878">
        <v>663082.46</v>
      </c>
      <c r="AD878">
        <v>16580601.640000001</v>
      </c>
      <c r="AE878">
        <v>214.89</v>
      </c>
      <c r="AF878">
        <v>3563005486.4200001</v>
      </c>
      <c r="AG878">
        <v>202513.87</v>
      </c>
      <c r="AH878">
        <v>1.9</v>
      </c>
      <c r="AI878">
        <v>47854.73</v>
      </c>
      <c r="AJ878">
        <v>1.74</v>
      </c>
      <c r="AK878">
        <v>288502.46999999997</v>
      </c>
      <c r="AL878">
        <v>0.308</v>
      </c>
      <c r="AM878">
        <v>51068.25</v>
      </c>
      <c r="AN878">
        <v>719.5</v>
      </c>
      <c r="AO878">
        <v>657.21</v>
      </c>
      <c r="AP878">
        <v>472862.6</v>
      </c>
      <c r="AQ878">
        <v>1437381.91</v>
      </c>
      <c r="AR878" t="s">
        <v>61</v>
      </c>
      <c r="AS878" t="s">
        <v>61</v>
      </c>
      <c r="AT878" t="s">
        <v>62</v>
      </c>
      <c r="AU878" t="s">
        <v>63</v>
      </c>
    </row>
    <row r="879" spans="1:47" x14ac:dyDescent="0.25">
      <c r="A879" t="s">
        <v>1674</v>
      </c>
      <c r="B879">
        <v>2023</v>
      </c>
      <c r="C879">
        <v>8</v>
      </c>
      <c r="D879" t="s">
        <v>89</v>
      </c>
      <c r="E879" s="1">
        <v>45164</v>
      </c>
      <c r="F879" s="1">
        <v>45180</v>
      </c>
      <c r="G879">
        <v>16</v>
      </c>
      <c r="I879" t="s">
        <v>65</v>
      </c>
      <c r="J879" t="s">
        <v>50</v>
      </c>
      <c r="K879" t="s">
        <v>139</v>
      </c>
      <c r="L879">
        <v>2710.1210999999998</v>
      </c>
      <c r="M879" t="s">
        <v>80</v>
      </c>
      <c r="N879" t="s">
        <v>69</v>
      </c>
      <c r="O879" t="s">
        <v>107</v>
      </c>
      <c r="P879" t="s">
        <v>92</v>
      </c>
      <c r="Q879" t="s">
        <v>127</v>
      </c>
      <c r="R879" t="s">
        <v>284</v>
      </c>
      <c r="S879" t="s">
        <v>142</v>
      </c>
      <c r="T879" t="s">
        <v>187</v>
      </c>
      <c r="U879" t="s">
        <v>96</v>
      </c>
      <c r="V879">
        <v>21620</v>
      </c>
      <c r="W879">
        <v>14938</v>
      </c>
      <c r="X879">
        <v>13</v>
      </c>
      <c r="Y879">
        <v>11.1</v>
      </c>
      <c r="Z879">
        <v>20568.919999999998</v>
      </c>
      <c r="AB879">
        <v>19.170000000000002</v>
      </c>
      <c r="AC879">
        <v>394306.2</v>
      </c>
      <c r="AD879">
        <v>7376426.0899999999</v>
      </c>
      <c r="AE879">
        <v>287.8</v>
      </c>
      <c r="AF879">
        <v>2122935428.7</v>
      </c>
      <c r="AG879">
        <v>192630.43</v>
      </c>
      <c r="AH879">
        <v>0.7</v>
      </c>
      <c r="AI879">
        <v>20977.72</v>
      </c>
      <c r="AJ879">
        <v>16.239999999999998</v>
      </c>
      <c r="AK879">
        <v>0</v>
      </c>
      <c r="AL879">
        <v>7.4999999999999997E-2</v>
      </c>
      <c r="AM879">
        <v>5532.32</v>
      </c>
      <c r="AN879">
        <v>544.5</v>
      </c>
      <c r="AO879">
        <v>611.42999999999995</v>
      </c>
      <c r="AP879">
        <v>332923.63</v>
      </c>
      <c r="AQ879">
        <v>946370.3</v>
      </c>
      <c r="AR879" t="s">
        <v>61</v>
      </c>
      <c r="AS879" t="s">
        <v>61</v>
      </c>
      <c r="AT879" t="s">
        <v>62</v>
      </c>
      <c r="AU879" t="s">
        <v>63</v>
      </c>
    </row>
    <row r="880" spans="1:47" x14ac:dyDescent="0.25">
      <c r="A880" t="s">
        <v>1675</v>
      </c>
      <c r="B880">
        <v>2021</v>
      </c>
      <c r="C880">
        <v>8</v>
      </c>
      <c r="D880" t="s">
        <v>89</v>
      </c>
      <c r="E880" s="1">
        <v>44422</v>
      </c>
      <c r="F880" s="1">
        <v>44429</v>
      </c>
      <c r="G880">
        <v>7</v>
      </c>
      <c r="H880">
        <v>2</v>
      </c>
      <c r="I880" t="s">
        <v>49</v>
      </c>
      <c r="J880" t="s">
        <v>50</v>
      </c>
      <c r="K880" t="s">
        <v>423</v>
      </c>
      <c r="L880">
        <v>2710.1941000000002</v>
      </c>
      <c r="M880" t="s">
        <v>98</v>
      </c>
      <c r="N880" t="s">
        <v>168</v>
      </c>
      <c r="O880" t="s">
        <v>54</v>
      </c>
      <c r="P880" t="s">
        <v>131</v>
      </c>
      <c r="Q880" t="s">
        <v>100</v>
      </c>
      <c r="R880" t="s">
        <v>1676</v>
      </c>
      <c r="S880" t="s">
        <v>142</v>
      </c>
      <c r="T880" t="s">
        <v>187</v>
      </c>
      <c r="U880" t="s">
        <v>228</v>
      </c>
      <c r="V880">
        <v>33045</v>
      </c>
      <c r="W880">
        <v>19010</v>
      </c>
      <c r="X880">
        <v>18.3</v>
      </c>
      <c r="Y880">
        <v>10.9</v>
      </c>
      <c r="Z880">
        <v>26564.11</v>
      </c>
      <c r="AB880">
        <v>22.41</v>
      </c>
      <c r="AC880">
        <v>595301.71</v>
      </c>
      <c r="AD880">
        <v>12857029.24</v>
      </c>
      <c r="AE880">
        <v>167.39</v>
      </c>
      <c r="AF880">
        <v>2152138124.48</v>
      </c>
      <c r="AG880">
        <v>68240.149999999994</v>
      </c>
      <c r="AH880">
        <v>3</v>
      </c>
      <c r="AI880">
        <v>59480.57</v>
      </c>
      <c r="AJ880">
        <v>21.95</v>
      </c>
      <c r="AK880">
        <v>2822117.92</v>
      </c>
      <c r="AL880">
        <v>7.3999999999999996E-2</v>
      </c>
      <c r="AM880">
        <v>9514.2000000000007</v>
      </c>
      <c r="AN880">
        <v>111.2</v>
      </c>
      <c r="AO880">
        <v>601.33000000000004</v>
      </c>
      <c r="AP880">
        <v>66867.899999999994</v>
      </c>
      <c r="AQ880">
        <v>799404.53</v>
      </c>
      <c r="AR880" t="s">
        <v>61</v>
      </c>
      <c r="AS880" t="s">
        <v>61</v>
      </c>
      <c r="AT880" t="s">
        <v>293</v>
      </c>
      <c r="AU880" t="s">
        <v>63</v>
      </c>
    </row>
    <row r="881" spans="1:47" x14ac:dyDescent="0.25">
      <c r="A881" t="s">
        <v>1677</v>
      </c>
      <c r="B881">
        <v>2022</v>
      </c>
      <c r="C881">
        <v>11</v>
      </c>
      <c r="D881" t="s">
        <v>119</v>
      </c>
      <c r="E881" s="1">
        <v>44869</v>
      </c>
      <c r="F881" s="1">
        <v>44888</v>
      </c>
      <c r="G881">
        <v>19</v>
      </c>
      <c r="H881">
        <v>3.3</v>
      </c>
      <c r="I881" t="s">
        <v>49</v>
      </c>
      <c r="J881" t="s">
        <v>50</v>
      </c>
      <c r="K881" t="s">
        <v>120</v>
      </c>
      <c r="L881">
        <v>2710.1921000000002</v>
      </c>
      <c r="M881" t="s">
        <v>114</v>
      </c>
      <c r="N881" t="s">
        <v>69</v>
      </c>
      <c r="O881" t="s">
        <v>91</v>
      </c>
      <c r="P881" t="s">
        <v>140</v>
      </c>
      <c r="Q881" t="s">
        <v>92</v>
      </c>
      <c r="R881" t="s">
        <v>1079</v>
      </c>
      <c r="S881" t="s">
        <v>142</v>
      </c>
      <c r="T881" t="s">
        <v>74</v>
      </c>
      <c r="U881" t="s">
        <v>96</v>
      </c>
      <c r="V881">
        <v>50277</v>
      </c>
      <c r="W881">
        <v>28982</v>
      </c>
      <c r="X881">
        <v>4.3</v>
      </c>
      <c r="Y881">
        <v>15.8</v>
      </c>
      <c r="Z881">
        <v>46206.68</v>
      </c>
      <c r="AB881">
        <v>44.57</v>
      </c>
      <c r="AC881">
        <v>2059431.73</v>
      </c>
      <c r="AD881">
        <v>50746024.240000002</v>
      </c>
      <c r="AE881">
        <v>214.11</v>
      </c>
      <c r="AF881">
        <v>10865231250.030001</v>
      </c>
      <c r="AG881">
        <v>102322.67</v>
      </c>
      <c r="AH881">
        <v>0</v>
      </c>
      <c r="AI881">
        <v>0</v>
      </c>
      <c r="AJ881">
        <v>6.01</v>
      </c>
      <c r="AK881">
        <v>3049836.06</v>
      </c>
      <c r="AL881">
        <v>0.14199999999999999</v>
      </c>
      <c r="AM881">
        <v>72059.350000000006</v>
      </c>
      <c r="AN881">
        <v>724.6</v>
      </c>
      <c r="AO881">
        <v>745.04</v>
      </c>
      <c r="AP881">
        <v>539855.98</v>
      </c>
      <c r="AQ881">
        <v>2773669.73</v>
      </c>
      <c r="AR881" t="s">
        <v>61</v>
      </c>
      <c r="AS881" t="s">
        <v>61</v>
      </c>
      <c r="AT881" t="s">
        <v>62</v>
      </c>
      <c r="AU881" t="s">
        <v>63</v>
      </c>
    </row>
    <row r="882" spans="1:47" x14ac:dyDescent="0.25">
      <c r="A882" t="s">
        <v>1678</v>
      </c>
      <c r="B882">
        <v>2025</v>
      </c>
      <c r="C882">
        <v>7</v>
      </c>
      <c r="D882" t="s">
        <v>89</v>
      </c>
      <c r="E882" s="1">
        <v>45843</v>
      </c>
      <c r="F882" s="1">
        <v>45856</v>
      </c>
      <c r="G882">
        <v>13</v>
      </c>
      <c r="H882">
        <v>8</v>
      </c>
      <c r="I882" t="s">
        <v>49</v>
      </c>
      <c r="J882" t="s">
        <v>66</v>
      </c>
      <c r="K882" t="s">
        <v>245</v>
      </c>
      <c r="L882">
        <v>8905.9</v>
      </c>
      <c r="M882" t="s">
        <v>52</v>
      </c>
      <c r="N882" t="s">
        <v>53</v>
      </c>
      <c r="O882" t="s">
        <v>91</v>
      </c>
      <c r="P882" t="s">
        <v>146</v>
      </c>
      <c r="Q882" t="s">
        <v>184</v>
      </c>
      <c r="R882" t="s">
        <v>235</v>
      </c>
      <c r="S882" t="s">
        <v>137</v>
      </c>
      <c r="T882" t="s">
        <v>162</v>
      </c>
      <c r="U882" t="s">
        <v>143</v>
      </c>
      <c r="V882">
        <v>7404</v>
      </c>
      <c r="W882">
        <v>4474</v>
      </c>
      <c r="X882">
        <v>12</v>
      </c>
      <c r="Y882">
        <v>15.9</v>
      </c>
      <c r="Z882">
        <v>6842.07</v>
      </c>
      <c r="AB882">
        <v>27.1</v>
      </c>
      <c r="AC882">
        <v>185420.1</v>
      </c>
      <c r="AD882">
        <v>4051326.49</v>
      </c>
      <c r="AE882">
        <v>276.83</v>
      </c>
      <c r="AF882">
        <v>1121528712.23</v>
      </c>
      <c r="AG882">
        <v>48643.71</v>
      </c>
      <c r="AH882">
        <v>0</v>
      </c>
      <c r="AI882">
        <v>0</v>
      </c>
      <c r="AJ882">
        <v>2.36</v>
      </c>
      <c r="AK882">
        <v>95611.31</v>
      </c>
      <c r="AL882">
        <v>0.17799999999999999</v>
      </c>
      <c r="AM882">
        <v>7211.36</v>
      </c>
      <c r="AO882">
        <v>700.57</v>
      </c>
      <c r="AP882">
        <v>256408.62</v>
      </c>
      <c r="AQ882">
        <v>497683.79</v>
      </c>
      <c r="AR882" t="s">
        <v>61</v>
      </c>
      <c r="AS882" t="s">
        <v>61</v>
      </c>
      <c r="AT882" t="s">
        <v>62</v>
      </c>
      <c r="AU882" t="s">
        <v>63</v>
      </c>
    </row>
    <row r="883" spans="1:47" x14ac:dyDescent="0.25">
      <c r="A883" t="s">
        <v>1679</v>
      </c>
      <c r="B883">
        <v>2020</v>
      </c>
      <c r="C883">
        <v>6</v>
      </c>
      <c r="D883" t="s">
        <v>77</v>
      </c>
      <c r="E883" s="1">
        <v>43989</v>
      </c>
      <c r="F883" s="1">
        <v>44011</v>
      </c>
      <c r="G883">
        <v>22</v>
      </c>
      <c r="H883">
        <v>20.2</v>
      </c>
      <c r="I883" t="s">
        <v>49</v>
      </c>
      <c r="J883" t="s">
        <v>78</v>
      </c>
      <c r="K883" t="s">
        <v>211</v>
      </c>
      <c r="L883">
        <v>1701.99</v>
      </c>
      <c r="M883" t="s">
        <v>80</v>
      </c>
      <c r="N883" t="s">
        <v>69</v>
      </c>
      <c r="O883" t="s">
        <v>99</v>
      </c>
      <c r="P883" t="s">
        <v>154</v>
      </c>
      <c r="Q883" t="s">
        <v>82</v>
      </c>
      <c r="R883" t="s">
        <v>1680</v>
      </c>
      <c r="S883" t="s">
        <v>85</v>
      </c>
      <c r="T883" t="s">
        <v>86</v>
      </c>
      <c r="U883" t="s">
        <v>110</v>
      </c>
      <c r="V883">
        <v>62493</v>
      </c>
      <c r="W883">
        <v>43990</v>
      </c>
      <c r="X883">
        <v>24.7</v>
      </c>
      <c r="Y883">
        <v>14.2</v>
      </c>
      <c r="Z883">
        <v>53609.58</v>
      </c>
      <c r="AB883">
        <v>43.42</v>
      </c>
      <c r="AC883">
        <v>2327727.96</v>
      </c>
      <c r="AD883">
        <v>54204646.340000004</v>
      </c>
      <c r="AE883">
        <v>164.6</v>
      </c>
      <c r="AF883">
        <v>8922084787.5599995</v>
      </c>
      <c r="AG883">
        <v>216297.34</v>
      </c>
      <c r="AH883">
        <v>0</v>
      </c>
      <c r="AI883">
        <v>0</v>
      </c>
      <c r="AJ883">
        <v>19.489999999999998</v>
      </c>
      <c r="AK883">
        <v>10564485.57</v>
      </c>
      <c r="AL883">
        <v>0.312</v>
      </c>
      <c r="AM883">
        <v>169118.5</v>
      </c>
      <c r="AN883">
        <v>999.2</v>
      </c>
      <c r="AO883">
        <v>559.27</v>
      </c>
      <c r="AP883">
        <v>558822.57999999996</v>
      </c>
      <c r="AQ883">
        <v>3271966.38</v>
      </c>
      <c r="AR883" t="s">
        <v>61</v>
      </c>
      <c r="AS883" t="s">
        <v>61</v>
      </c>
      <c r="AT883" t="s">
        <v>62</v>
      </c>
      <c r="AU883" t="s">
        <v>63</v>
      </c>
    </row>
    <row r="884" spans="1:47" x14ac:dyDescent="0.25">
      <c r="A884" t="s">
        <v>1681</v>
      </c>
      <c r="B884">
        <v>2023</v>
      </c>
      <c r="C884">
        <v>8</v>
      </c>
      <c r="D884" t="s">
        <v>89</v>
      </c>
      <c r="E884" s="1">
        <v>45153</v>
      </c>
      <c r="F884" s="1">
        <v>45169</v>
      </c>
      <c r="G884">
        <v>16</v>
      </c>
      <c r="H884">
        <v>13.9</v>
      </c>
      <c r="I884" t="s">
        <v>65</v>
      </c>
      <c r="J884" t="s">
        <v>78</v>
      </c>
      <c r="K884" t="s">
        <v>105</v>
      </c>
      <c r="L884">
        <v>1201.9000000000001</v>
      </c>
      <c r="M884" t="s">
        <v>68</v>
      </c>
      <c r="N884" t="s">
        <v>53</v>
      </c>
      <c r="O884" t="s">
        <v>189</v>
      </c>
      <c r="P884" t="s">
        <v>82</v>
      </c>
      <c r="Q884" t="s">
        <v>201</v>
      </c>
      <c r="R884" t="s">
        <v>1682</v>
      </c>
      <c r="S884" t="s">
        <v>85</v>
      </c>
      <c r="T884" t="s">
        <v>86</v>
      </c>
      <c r="U884" t="s">
        <v>181</v>
      </c>
      <c r="V884">
        <v>70260</v>
      </c>
      <c r="W884">
        <v>50088</v>
      </c>
      <c r="X884">
        <v>21.1</v>
      </c>
      <c r="Y884">
        <v>10.1</v>
      </c>
      <c r="Z884">
        <v>55878.66</v>
      </c>
      <c r="AB884">
        <v>39.229999999999997</v>
      </c>
      <c r="AC884">
        <v>2192119.83</v>
      </c>
      <c r="AD884">
        <v>59203440.270000003</v>
      </c>
      <c r="AE884">
        <v>286.73</v>
      </c>
      <c r="AF884">
        <v>16975402428.620001</v>
      </c>
      <c r="AG884">
        <v>86576.29</v>
      </c>
      <c r="AH884">
        <v>0</v>
      </c>
      <c r="AI884">
        <v>0</v>
      </c>
      <c r="AJ884">
        <v>9.15</v>
      </c>
      <c r="AK884">
        <v>0</v>
      </c>
      <c r="AL884">
        <v>0.14099999999999999</v>
      </c>
      <c r="AM884">
        <v>83476.850000000006</v>
      </c>
      <c r="AN884">
        <v>773.5</v>
      </c>
      <c r="AO884">
        <v>384.97</v>
      </c>
      <c r="AP884">
        <v>297774.3</v>
      </c>
      <c r="AQ884">
        <v>2659947.27</v>
      </c>
      <c r="AR884" t="s">
        <v>61</v>
      </c>
      <c r="AS884" t="s">
        <v>61</v>
      </c>
      <c r="AT884" t="s">
        <v>62</v>
      </c>
      <c r="AU884" t="s">
        <v>63</v>
      </c>
    </row>
    <row r="885" spans="1:47" x14ac:dyDescent="0.25">
      <c r="A885" t="s">
        <v>1683</v>
      </c>
      <c r="B885">
        <v>2023</v>
      </c>
      <c r="C885">
        <v>1</v>
      </c>
      <c r="D885" t="s">
        <v>48</v>
      </c>
      <c r="E885" s="1">
        <v>44956</v>
      </c>
      <c r="F885" s="1">
        <v>44973</v>
      </c>
      <c r="G885">
        <v>17</v>
      </c>
      <c r="H885">
        <v>2.2999999999999998</v>
      </c>
      <c r="I885" t="s">
        <v>49</v>
      </c>
      <c r="J885" t="s">
        <v>50</v>
      </c>
      <c r="K885" t="s">
        <v>120</v>
      </c>
      <c r="L885">
        <v>2710.1921000000002</v>
      </c>
      <c r="M885" t="s">
        <v>52</v>
      </c>
      <c r="N885" t="s">
        <v>81</v>
      </c>
      <c r="O885" t="s">
        <v>200</v>
      </c>
      <c r="P885" t="s">
        <v>83</v>
      </c>
      <c r="Q885" t="s">
        <v>128</v>
      </c>
      <c r="R885" t="s">
        <v>1684</v>
      </c>
      <c r="S885" t="s">
        <v>123</v>
      </c>
      <c r="T885" t="s">
        <v>86</v>
      </c>
      <c r="U885" t="s">
        <v>228</v>
      </c>
      <c r="V885">
        <v>51432</v>
      </c>
      <c r="W885">
        <v>32708</v>
      </c>
      <c r="X885">
        <v>1.9</v>
      </c>
      <c r="Y885">
        <v>10.199999999999999</v>
      </c>
      <c r="Z885">
        <v>48383.97</v>
      </c>
      <c r="AB885">
        <v>28.63</v>
      </c>
      <c r="AC885">
        <v>1385233.06</v>
      </c>
      <c r="AD885">
        <v>37450160.460000001</v>
      </c>
      <c r="AE885">
        <v>289.27</v>
      </c>
      <c r="AF885">
        <v>10833207916.26</v>
      </c>
      <c r="AG885">
        <v>22429.53</v>
      </c>
      <c r="AH885">
        <v>1.6</v>
      </c>
      <c r="AI885">
        <v>46210.54</v>
      </c>
      <c r="AJ885">
        <v>19.73</v>
      </c>
      <c r="AK885">
        <v>7388916.6600000001</v>
      </c>
      <c r="AL885">
        <v>0.20899999999999999</v>
      </c>
      <c r="AM885">
        <v>78270.84</v>
      </c>
      <c r="AN885">
        <v>282.5</v>
      </c>
      <c r="AO885">
        <v>595.07000000000005</v>
      </c>
      <c r="AP885">
        <v>168107.28</v>
      </c>
      <c r="AQ885">
        <v>1700251.25</v>
      </c>
      <c r="AR885" t="s">
        <v>61</v>
      </c>
      <c r="AS885" t="s">
        <v>61</v>
      </c>
      <c r="AT885" t="s">
        <v>62</v>
      </c>
      <c r="AU885" t="s">
        <v>63</v>
      </c>
    </row>
    <row r="886" spans="1:47" x14ac:dyDescent="0.25">
      <c r="A886" t="s">
        <v>1685</v>
      </c>
      <c r="B886">
        <v>2021</v>
      </c>
      <c r="C886">
        <v>9</v>
      </c>
      <c r="D886" t="s">
        <v>89</v>
      </c>
      <c r="E886" s="1">
        <v>44465</v>
      </c>
      <c r="F886" s="1">
        <v>44479</v>
      </c>
      <c r="G886">
        <v>14</v>
      </c>
      <c r="H886">
        <v>4.9000000000000004</v>
      </c>
      <c r="I886" t="s">
        <v>65</v>
      </c>
      <c r="J886" t="s">
        <v>66</v>
      </c>
      <c r="K886" t="s">
        <v>245</v>
      </c>
      <c r="L886">
        <v>8905.9</v>
      </c>
      <c r="M886" t="s">
        <v>80</v>
      </c>
      <c r="N886" t="s">
        <v>81</v>
      </c>
      <c r="O886" t="s">
        <v>200</v>
      </c>
      <c r="P886" t="s">
        <v>100</v>
      </c>
      <c r="Q886" t="s">
        <v>146</v>
      </c>
      <c r="R886" t="s">
        <v>382</v>
      </c>
      <c r="S886" t="s">
        <v>137</v>
      </c>
      <c r="T886" t="s">
        <v>102</v>
      </c>
      <c r="U886" t="s">
        <v>96</v>
      </c>
      <c r="V886">
        <v>15393</v>
      </c>
      <c r="W886">
        <v>11450</v>
      </c>
      <c r="X886">
        <v>15.9</v>
      </c>
      <c r="Y886">
        <v>14</v>
      </c>
      <c r="Z886">
        <v>12479.45</v>
      </c>
      <c r="AB886">
        <v>26.45</v>
      </c>
      <c r="AC886">
        <v>330081.45</v>
      </c>
      <c r="AD886">
        <v>9972578.0800000001</v>
      </c>
      <c r="AE886">
        <v>173</v>
      </c>
      <c r="AF886">
        <v>1725256007.8399999</v>
      </c>
      <c r="AG886">
        <v>158468.95000000001</v>
      </c>
      <c r="AH886">
        <v>1.3</v>
      </c>
      <c r="AI886">
        <v>32452.61</v>
      </c>
      <c r="AJ886">
        <v>23.78</v>
      </c>
      <c r="AK886">
        <v>0</v>
      </c>
      <c r="AL886">
        <v>0.21199999999999999</v>
      </c>
      <c r="AM886">
        <v>21141.87</v>
      </c>
      <c r="AN886">
        <v>265.7</v>
      </c>
      <c r="AO886">
        <v>502.23</v>
      </c>
      <c r="AP886">
        <v>133442.51</v>
      </c>
      <c r="AQ886">
        <v>675587.39</v>
      </c>
      <c r="AR886" t="s">
        <v>61</v>
      </c>
      <c r="AS886" t="s">
        <v>61</v>
      </c>
      <c r="AT886" t="s">
        <v>62</v>
      </c>
      <c r="AU886" t="s">
        <v>63</v>
      </c>
    </row>
    <row r="887" spans="1:47" x14ac:dyDescent="0.25">
      <c r="A887" t="s">
        <v>1686</v>
      </c>
      <c r="B887">
        <v>2025</v>
      </c>
      <c r="C887">
        <v>7</v>
      </c>
      <c r="D887" t="s">
        <v>89</v>
      </c>
      <c r="E887" s="1">
        <v>45851</v>
      </c>
      <c r="F887" s="1">
        <v>45863</v>
      </c>
      <c r="G887">
        <v>12</v>
      </c>
      <c r="H887">
        <v>19.399999999999999</v>
      </c>
      <c r="I887" t="s">
        <v>65</v>
      </c>
      <c r="J887" t="s">
        <v>50</v>
      </c>
      <c r="K887" t="s">
        <v>51</v>
      </c>
      <c r="L887">
        <v>2709</v>
      </c>
      <c r="M887" t="s">
        <v>114</v>
      </c>
      <c r="N887" t="s">
        <v>69</v>
      </c>
      <c r="O887" t="s">
        <v>54</v>
      </c>
      <c r="P887" t="s">
        <v>82</v>
      </c>
      <c r="Q887" t="s">
        <v>140</v>
      </c>
      <c r="R887" t="s">
        <v>1575</v>
      </c>
      <c r="S887" t="s">
        <v>170</v>
      </c>
      <c r="T887" t="s">
        <v>148</v>
      </c>
      <c r="U887" t="s">
        <v>143</v>
      </c>
      <c r="V887">
        <v>135285</v>
      </c>
      <c r="W887">
        <v>97639</v>
      </c>
      <c r="X887">
        <v>1.5</v>
      </c>
      <c r="Y887">
        <v>12.7</v>
      </c>
      <c r="Z887">
        <v>106162.75</v>
      </c>
      <c r="AB887">
        <v>27.09</v>
      </c>
      <c r="AC887">
        <v>2875948.9</v>
      </c>
      <c r="AD887">
        <v>5521524.6299999999</v>
      </c>
      <c r="AE887">
        <v>280.47000000000003</v>
      </c>
      <c r="AF887">
        <v>1548622012.98</v>
      </c>
      <c r="AG887">
        <v>35745.379999999997</v>
      </c>
      <c r="AH887">
        <v>0</v>
      </c>
      <c r="AI887">
        <v>0</v>
      </c>
      <c r="AJ887">
        <v>8.84</v>
      </c>
      <c r="AK887">
        <v>0</v>
      </c>
      <c r="AL887">
        <v>0.26600000000000001</v>
      </c>
      <c r="AM887">
        <v>14687.26</v>
      </c>
      <c r="AN887">
        <v>494.5</v>
      </c>
      <c r="AO887">
        <v>486.13</v>
      </c>
      <c r="AP887">
        <v>240391.29</v>
      </c>
      <c r="AQ887">
        <v>3166772.83</v>
      </c>
      <c r="AR887" t="s">
        <v>61</v>
      </c>
      <c r="AS887" t="s">
        <v>61</v>
      </c>
      <c r="AT887" t="s">
        <v>62</v>
      </c>
      <c r="AU887" t="s">
        <v>63</v>
      </c>
    </row>
    <row r="888" spans="1:47" x14ac:dyDescent="0.25">
      <c r="A888" t="s">
        <v>1687</v>
      </c>
      <c r="B888">
        <v>2025</v>
      </c>
      <c r="C888">
        <v>4</v>
      </c>
      <c r="D888" t="s">
        <v>77</v>
      </c>
      <c r="E888" s="1">
        <v>45771</v>
      </c>
      <c r="F888" s="1">
        <v>45779</v>
      </c>
      <c r="G888">
        <v>8</v>
      </c>
      <c r="H888">
        <v>4.4000000000000004</v>
      </c>
      <c r="I888" t="s">
        <v>49</v>
      </c>
      <c r="J888" t="s">
        <v>66</v>
      </c>
      <c r="K888" t="s">
        <v>245</v>
      </c>
      <c r="L888">
        <v>8905.9</v>
      </c>
      <c r="M888" t="s">
        <v>98</v>
      </c>
      <c r="N888" t="s">
        <v>69</v>
      </c>
      <c r="O888" t="s">
        <v>91</v>
      </c>
      <c r="P888" t="s">
        <v>93</v>
      </c>
      <c r="Q888" t="s">
        <v>92</v>
      </c>
      <c r="R888" t="s">
        <v>1688</v>
      </c>
      <c r="S888" t="s">
        <v>73</v>
      </c>
      <c r="T888" t="s">
        <v>74</v>
      </c>
      <c r="U888" t="s">
        <v>110</v>
      </c>
      <c r="V888">
        <v>7345</v>
      </c>
      <c r="W888">
        <v>5342</v>
      </c>
      <c r="X888">
        <v>24</v>
      </c>
      <c r="Y888">
        <v>12.2</v>
      </c>
      <c r="Z888">
        <v>6193.27</v>
      </c>
      <c r="AB888">
        <v>26.01</v>
      </c>
      <c r="AC888">
        <v>161086.95000000001</v>
      </c>
      <c r="AD888">
        <v>2669361.2999999998</v>
      </c>
      <c r="AE888">
        <v>283.31</v>
      </c>
      <c r="AF888">
        <v>756256749.89999998</v>
      </c>
      <c r="AG888">
        <v>96944.01</v>
      </c>
      <c r="AH888">
        <v>1.8</v>
      </c>
      <c r="AI888">
        <v>38535.919999999998</v>
      </c>
      <c r="AJ888">
        <v>11.83</v>
      </c>
      <c r="AK888">
        <v>315785.44</v>
      </c>
      <c r="AL888">
        <v>0.34100000000000003</v>
      </c>
      <c r="AM888">
        <v>9102.52</v>
      </c>
      <c r="AN888">
        <v>238.9</v>
      </c>
      <c r="AO888">
        <v>428.01</v>
      </c>
      <c r="AP888">
        <v>102251.59</v>
      </c>
      <c r="AQ888">
        <v>407920.99</v>
      </c>
      <c r="AR888" t="s">
        <v>61</v>
      </c>
      <c r="AS888" t="s">
        <v>61</v>
      </c>
      <c r="AT888" t="s">
        <v>62</v>
      </c>
      <c r="AU888" t="s">
        <v>63</v>
      </c>
    </row>
    <row r="889" spans="1:47" x14ac:dyDescent="0.25">
      <c r="A889" t="s">
        <v>1689</v>
      </c>
      <c r="B889">
        <v>2021</v>
      </c>
      <c r="C889">
        <v>10</v>
      </c>
      <c r="D889" t="s">
        <v>119</v>
      </c>
      <c r="E889" s="1">
        <v>44494</v>
      </c>
      <c r="F889" s="1">
        <v>44501</v>
      </c>
      <c r="G889">
        <v>7</v>
      </c>
      <c r="H889">
        <v>7.2</v>
      </c>
      <c r="I889" t="s">
        <v>49</v>
      </c>
      <c r="J889" t="s">
        <v>50</v>
      </c>
      <c r="K889" t="s">
        <v>120</v>
      </c>
      <c r="L889">
        <v>2710.1921000000002</v>
      </c>
      <c r="M889" t="s">
        <v>114</v>
      </c>
      <c r="N889" t="s">
        <v>106</v>
      </c>
      <c r="O889" t="s">
        <v>91</v>
      </c>
      <c r="P889" t="s">
        <v>164</v>
      </c>
      <c r="Q889" t="s">
        <v>56</v>
      </c>
      <c r="R889" t="s">
        <v>1690</v>
      </c>
      <c r="S889" t="s">
        <v>142</v>
      </c>
      <c r="T889" t="s">
        <v>131</v>
      </c>
      <c r="U889" t="s">
        <v>181</v>
      </c>
      <c r="V889">
        <v>26653</v>
      </c>
      <c r="W889">
        <v>16473</v>
      </c>
      <c r="X889">
        <v>24.7</v>
      </c>
      <c r="Y889">
        <v>11.3</v>
      </c>
      <c r="Z889">
        <v>25144.54</v>
      </c>
      <c r="AB889">
        <v>36.43</v>
      </c>
      <c r="AC889">
        <v>916015.59</v>
      </c>
      <c r="AD889">
        <v>24969282.559999999</v>
      </c>
      <c r="AE889">
        <v>174.69</v>
      </c>
      <c r="AF889">
        <v>4361883970.4099998</v>
      </c>
      <c r="AG889">
        <v>196753.28</v>
      </c>
      <c r="AH889">
        <v>0.2</v>
      </c>
      <c r="AI889">
        <v>2914.1</v>
      </c>
      <c r="AJ889">
        <v>22.65</v>
      </c>
      <c r="AK889">
        <v>5655542.5</v>
      </c>
      <c r="AL889">
        <v>0.22600000000000001</v>
      </c>
      <c r="AM889">
        <v>56430.58</v>
      </c>
      <c r="AN889">
        <v>353.9</v>
      </c>
      <c r="AO889">
        <v>747.34</v>
      </c>
      <c r="AP889">
        <v>264483.63</v>
      </c>
      <c r="AQ889">
        <v>1436597.18</v>
      </c>
      <c r="AR889" t="s">
        <v>61</v>
      </c>
      <c r="AS889" t="s">
        <v>61</v>
      </c>
      <c r="AT889" t="s">
        <v>62</v>
      </c>
      <c r="AU889" t="s">
        <v>63</v>
      </c>
    </row>
    <row r="890" spans="1:47" x14ac:dyDescent="0.25">
      <c r="A890" t="s">
        <v>1691</v>
      </c>
      <c r="B890">
        <v>2022</v>
      </c>
      <c r="C890">
        <v>4</v>
      </c>
      <c r="D890" t="s">
        <v>77</v>
      </c>
      <c r="E890" s="1">
        <v>44660</v>
      </c>
      <c r="F890" s="1">
        <v>44671</v>
      </c>
      <c r="G890">
        <v>11</v>
      </c>
      <c r="H890">
        <v>17.7</v>
      </c>
      <c r="I890" t="s">
        <v>49</v>
      </c>
      <c r="J890" t="s">
        <v>239</v>
      </c>
      <c r="K890" t="s">
        <v>265</v>
      </c>
      <c r="L890">
        <v>3102.1</v>
      </c>
      <c r="M890" t="s">
        <v>98</v>
      </c>
      <c r="N890" t="s">
        <v>168</v>
      </c>
      <c r="O890" t="s">
        <v>91</v>
      </c>
      <c r="P890" t="s">
        <v>131</v>
      </c>
      <c r="Q890" t="s">
        <v>56</v>
      </c>
      <c r="R890" t="s">
        <v>1692</v>
      </c>
      <c r="S890" t="s">
        <v>161</v>
      </c>
      <c r="T890" t="s">
        <v>74</v>
      </c>
      <c r="U890" t="s">
        <v>75</v>
      </c>
      <c r="V890">
        <v>17877</v>
      </c>
      <c r="W890">
        <v>9975</v>
      </c>
      <c r="X890">
        <v>10.7</v>
      </c>
      <c r="Y890">
        <v>15.2</v>
      </c>
      <c r="Z890">
        <v>16733.57</v>
      </c>
      <c r="AB890">
        <v>40.450000000000003</v>
      </c>
      <c r="AC890">
        <v>676872.91</v>
      </c>
      <c r="AD890">
        <v>7123982.7599999998</v>
      </c>
      <c r="AE890">
        <v>215.24</v>
      </c>
      <c r="AF890">
        <v>1533366049.26</v>
      </c>
      <c r="AG890">
        <v>229981.75</v>
      </c>
      <c r="AH890">
        <v>0.1</v>
      </c>
      <c r="AI890">
        <v>1912.13</v>
      </c>
      <c r="AJ890">
        <v>5.24</v>
      </c>
      <c r="AK890">
        <v>373296.7</v>
      </c>
      <c r="AL890">
        <v>0.14799999999999999</v>
      </c>
      <c r="AM890">
        <v>10543.49</v>
      </c>
      <c r="AN890">
        <v>493.4</v>
      </c>
      <c r="AO890">
        <v>437.62</v>
      </c>
      <c r="AP890">
        <v>215921.71</v>
      </c>
      <c r="AQ890">
        <v>1135231.99</v>
      </c>
      <c r="AR890" t="s">
        <v>61</v>
      </c>
      <c r="AS890" t="s">
        <v>61</v>
      </c>
      <c r="AT890" t="s">
        <v>62</v>
      </c>
      <c r="AU890" t="s">
        <v>63</v>
      </c>
    </row>
    <row r="891" spans="1:47" x14ac:dyDescent="0.25">
      <c r="A891" t="s">
        <v>1693</v>
      </c>
      <c r="B891">
        <v>2021</v>
      </c>
      <c r="C891">
        <v>7</v>
      </c>
      <c r="D891" t="s">
        <v>89</v>
      </c>
      <c r="E891" s="1">
        <v>44392</v>
      </c>
      <c r="F891" s="1">
        <v>44409</v>
      </c>
      <c r="G891">
        <v>17</v>
      </c>
      <c r="H891">
        <v>2</v>
      </c>
      <c r="I891" t="s">
        <v>65</v>
      </c>
      <c r="J891" t="s">
        <v>112</v>
      </c>
      <c r="K891" t="s">
        <v>340</v>
      </c>
      <c r="L891">
        <v>7208.39</v>
      </c>
      <c r="M891" t="s">
        <v>68</v>
      </c>
      <c r="N891" t="s">
        <v>53</v>
      </c>
      <c r="O891" t="s">
        <v>54</v>
      </c>
      <c r="P891" t="s">
        <v>100</v>
      </c>
      <c r="Q891" t="s">
        <v>146</v>
      </c>
      <c r="R891" t="s">
        <v>1437</v>
      </c>
      <c r="S891" t="s">
        <v>73</v>
      </c>
      <c r="T891" t="s">
        <v>131</v>
      </c>
      <c r="U891" t="s">
        <v>87</v>
      </c>
      <c r="V891">
        <v>3412</v>
      </c>
      <c r="W891">
        <v>2492</v>
      </c>
      <c r="X891">
        <v>19</v>
      </c>
      <c r="Y891">
        <v>12.8</v>
      </c>
      <c r="Z891">
        <v>2934.69</v>
      </c>
      <c r="AB891">
        <v>35.619999999999997</v>
      </c>
      <c r="AC891">
        <v>104533.66</v>
      </c>
      <c r="AD891">
        <v>1912332.04</v>
      </c>
      <c r="AE891">
        <v>172.66</v>
      </c>
      <c r="AF891">
        <v>330183250.02999997</v>
      </c>
      <c r="AG891">
        <v>119644.27</v>
      </c>
      <c r="AH891">
        <v>0.6</v>
      </c>
      <c r="AI891">
        <v>10405.24</v>
      </c>
      <c r="AJ891">
        <v>13.1</v>
      </c>
      <c r="AK891">
        <v>0</v>
      </c>
      <c r="AL891">
        <v>0.06</v>
      </c>
      <c r="AM891">
        <v>1147.4000000000001</v>
      </c>
      <c r="AN891">
        <v>857</v>
      </c>
      <c r="AO891">
        <v>494.64</v>
      </c>
      <c r="AP891">
        <v>423906.48</v>
      </c>
      <c r="AQ891">
        <v>659637.05000000005</v>
      </c>
      <c r="AR891" t="s">
        <v>61</v>
      </c>
      <c r="AS891" t="s">
        <v>61</v>
      </c>
      <c r="AT891" t="s">
        <v>62</v>
      </c>
      <c r="AU891" t="s">
        <v>63</v>
      </c>
    </row>
    <row r="892" spans="1:47" x14ac:dyDescent="0.25">
      <c r="A892" t="s">
        <v>1694</v>
      </c>
      <c r="B892">
        <v>2020</v>
      </c>
      <c r="C892">
        <v>10</v>
      </c>
      <c r="D892" t="s">
        <v>119</v>
      </c>
      <c r="E892" s="1">
        <v>44109</v>
      </c>
      <c r="F892" s="1">
        <v>44129</v>
      </c>
      <c r="G892">
        <v>20</v>
      </c>
      <c r="H892">
        <v>9.6999999999999993</v>
      </c>
      <c r="I892" t="s">
        <v>49</v>
      </c>
      <c r="J892" t="s">
        <v>50</v>
      </c>
      <c r="K892" t="s">
        <v>51</v>
      </c>
      <c r="L892">
        <v>2709</v>
      </c>
      <c r="M892" t="s">
        <v>52</v>
      </c>
      <c r="N892" t="s">
        <v>168</v>
      </c>
      <c r="O892" t="s">
        <v>189</v>
      </c>
      <c r="P892" t="s">
        <v>127</v>
      </c>
      <c r="Q892" t="s">
        <v>226</v>
      </c>
      <c r="R892" t="s">
        <v>1489</v>
      </c>
      <c r="S892" t="s">
        <v>170</v>
      </c>
      <c r="T892" t="s">
        <v>187</v>
      </c>
      <c r="U892" t="s">
        <v>87</v>
      </c>
      <c r="V892">
        <v>136090</v>
      </c>
      <c r="W892">
        <v>100876</v>
      </c>
      <c r="X892">
        <v>12.3</v>
      </c>
      <c r="Y892">
        <v>15.3</v>
      </c>
      <c r="Z892">
        <v>115947.03</v>
      </c>
      <c r="AB892">
        <v>25.03</v>
      </c>
      <c r="AC892">
        <v>2902154.16</v>
      </c>
      <c r="AD892">
        <v>11213237.27</v>
      </c>
      <c r="AE892">
        <v>165.57</v>
      </c>
      <c r="AF892">
        <v>1856575694.79</v>
      </c>
      <c r="AG892">
        <v>39307.26</v>
      </c>
      <c r="AH892">
        <v>0</v>
      </c>
      <c r="AI892">
        <v>0</v>
      </c>
      <c r="AJ892">
        <v>19.64</v>
      </c>
      <c r="AK892">
        <v>2202279.7999999998</v>
      </c>
      <c r="AL892">
        <v>0.33300000000000002</v>
      </c>
      <c r="AM892">
        <v>37340.080000000002</v>
      </c>
      <c r="AN892">
        <v>466.9</v>
      </c>
      <c r="AO892">
        <v>548.41</v>
      </c>
      <c r="AP892">
        <v>256052.63</v>
      </c>
      <c r="AQ892">
        <v>3234854.13</v>
      </c>
      <c r="AR892" t="s">
        <v>61</v>
      </c>
      <c r="AS892" t="s">
        <v>61</v>
      </c>
      <c r="AT892" t="s">
        <v>62</v>
      </c>
      <c r="AU892" t="s">
        <v>63</v>
      </c>
    </row>
    <row r="893" spans="1:47" x14ac:dyDescent="0.25">
      <c r="A893" t="s">
        <v>1695</v>
      </c>
      <c r="B893">
        <v>2024</v>
      </c>
      <c r="C893">
        <v>6</v>
      </c>
      <c r="D893" t="s">
        <v>77</v>
      </c>
      <c r="E893" s="1">
        <v>45447</v>
      </c>
      <c r="F893" s="1">
        <v>45452</v>
      </c>
      <c r="G893">
        <v>5</v>
      </c>
      <c r="H893">
        <v>16.5</v>
      </c>
      <c r="I893" t="s">
        <v>49</v>
      </c>
      <c r="J893" t="s">
        <v>50</v>
      </c>
      <c r="K893" t="s">
        <v>183</v>
      </c>
      <c r="L893">
        <v>2710.19</v>
      </c>
      <c r="M893" t="s">
        <v>68</v>
      </c>
      <c r="N893" t="s">
        <v>69</v>
      </c>
      <c r="O893" t="s">
        <v>99</v>
      </c>
      <c r="P893" t="s">
        <v>201</v>
      </c>
      <c r="Q893" t="s">
        <v>184</v>
      </c>
      <c r="R893" t="s">
        <v>1696</v>
      </c>
      <c r="S893" t="s">
        <v>186</v>
      </c>
      <c r="T893" t="s">
        <v>187</v>
      </c>
      <c r="U893" t="s">
        <v>132</v>
      </c>
      <c r="V893">
        <v>104768</v>
      </c>
      <c r="W893">
        <v>67846</v>
      </c>
      <c r="X893">
        <v>2.4</v>
      </c>
      <c r="Y893">
        <v>11.4</v>
      </c>
      <c r="Z893">
        <v>80864.39</v>
      </c>
      <c r="AB893">
        <v>18.8</v>
      </c>
      <c r="AC893">
        <v>1520250.53</v>
      </c>
      <c r="AD893">
        <v>50518410.359999999</v>
      </c>
      <c r="AE893">
        <v>281.26</v>
      </c>
      <c r="AF893">
        <v>14208808097.85</v>
      </c>
      <c r="AG893">
        <v>121252.68</v>
      </c>
      <c r="AH893">
        <v>0</v>
      </c>
      <c r="AI893">
        <v>0</v>
      </c>
      <c r="AJ893">
        <v>3.78</v>
      </c>
      <c r="AK893">
        <v>1909595.91</v>
      </c>
      <c r="AL893">
        <v>0.23300000000000001</v>
      </c>
      <c r="AM893">
        <v>117707.9</v>
      </c>
      <c r="AN893">
        <v>248.5</v>
      </c>
      <c r="AO893">
        <v>480.84</v>
      </c>
      <c r="AP893">
        <v>119488.74</v>
      </c>
      <c r="AQ893">
        <v>1878699.85</v>
      </c>
      <c r="AR893" t="s">
        <v>61</v>
      </c>
      <c r="AS893" t="s">
        <v>61</v>
      </c>
      <c r="AT893" t="s">
        <v>62</v>
      </c>
      <c r="AU893" t="s">
        <v>63</v>
      </c>
    </row>
    <row r="894" spans="1:47" x14ac:dyDescent="0.25">
      <c r="A894" t="s">
        <v>1697</v>
      </c>
      <c r="B894">
        <v>2025</v>
      </c>
      <c r="C894">
        <v>11</v>
      </c>
      <c r="D894" t="s">
        <v>119</v>
      </c>
      <c r="E894" s="1">
        <v>45966</v>
      </c>
      <c r="F894" s="1">
        <v>45980</v>
      </c>
      <c r="G894">
        <v>14</v>
      </c>
      <c r="H894">
        <v>3.5</v>
      </c>
      <c r="I894" t="s">
        <v>49</v>
      </c>
      <c r="J894" t="s">
        <v>50</v>
      </c>
      <c r="K894" t="s">
        <v>51</v>
      </c>
      <c r="L894">
        <v>2709</v>
      </c>
      <c r="M894" t="s">
        <v>114</v>
      </c>
      <c r="N894" t="s">
        <v>81</v>
      </c>
      <c r="O894" t="s">
        <v>200</v>
      </c>
      <c r="P894" t="s">
        <v>146</v>
      </c>
      <c r="Q894" t="s">
        <v>226</v>
      </c>
      <c r="R894" t="s">
        <v>1698</v>
      </c>
      <c r="S894" t="s">
        <v>58</v>
      </c>
      <c r="T894" t="s">
        <v>102</v>
      </c>
      <c r="U894" t="s">
        <v>259</v>
      </c>
      <c r="V894">
        <v>237570</v>
      </c>
      <c r="W894">
        <v>145285</v>
      </c>
      <c r="X894">
        <v>16.7</v>
      </c>
      <c r="Y894">
        <v>11.5</v>
      </c>
      <c r="Z894">
        <v>199359.42</v>
      </c>
      <c r="AB894">
        <v>24.15</v>
      </c>
      <c r="AC894">
        <v>4814529.99</v>
      </c>
      <c r="AD894">
        <v>11798090.48</v>
      </c>
      <c r="AE894">
        <v>277.85000000000002</v>
      </c>
      <c r="AF894">
        <v>3278099439.8699999</v>
      </c>
      <c r="AG894">
        <v>112908.48</v>
      </c>
      <c r="AH894">
        <v>1.1000000000000001</v>
      </c>
      <c r="AI894">
        <v>26609.31</v>
      </c>
      <c r="AJ894">
        <v>19.02</v>
      </c>
      <c r="AK894">
        <v>2243996.81</v>
      </c>
      <c r="AL894">
        <v>0.30499999999999999</v>
      </c>
      <c r="AM894">
        <v>35984.18</v>
      </c>
      <c r="AN894">
        <v>438</v>
      </c>
      <c r="AO894">
        <v>549.42999999999995</v>
      </c>
      <c r="AP894">
        <v>240650.34</v>
      </c>
      <c r="AQ894">
        <v>5230682.3</v>
      </c>
      <c r="AR894" t="s">
        <v>61</v>
      </c>
      <c r="AS894" t="s">
        <v>61</v>
      </c>
      <c r="AT894" t="s">
        <v>62</v>
      </c>
      <c r="AU894" t="s">
        <v>63</v>
      </c>
    </row>
    <row r="895" spans="1:47" x14ac:dyDescent="0.25">
      <c r="A895" t="s">
        <v>1699</v>
      </c>
      <c r="B895">
        <v>2023</v>
      </c>
      <c r="C895">
        <v>10</v>
      </c>
      <c r="D895" t="s">
        <v>119</v>
      </c>
      <c r="E895" s="1">
        <v>45229</v>
      </c>
      <c r="F895" s="1">
        <v>45245</v>
      </c>
      <c r="G895">
        <v>16</v>
      </c>
      <c r="H895">
        <v>20.7</v>
      </c>
      <c r="I895" t="s">
        <v>65</v>
      </c>
      <c r="J895" t="s">
        <v>112</v>
      </c>
      <c r="K895" t="s">
        <v>343</v>
      </c>
      <c r="L895">
        <v>2523.1</v>
      </c>
      <c r="M895" t="s">
        <v>80</v>
      </c>
      <c r="N895" t="s">
        <v>53</v>
      </c>
      <c r="O895" t="s">
        <v>99</v>
      </c>
      <c r="P895" t="s">
        <v>184</v>
      </c>
      <c r="Q895" t="s">
        <v>131</v>
      </c>
      <c r="R895" t="s">
        <v>515</v>
      </c>
      <c r="S895" t="s">
        <v>130</v>
      </c>
      <c r="T895" t="s">
        <v>131</v>
      </c>
      <c r="U895" t="s">
        <v>228</v>
      </c>
      <c r="V895">
        <v>82956</v>
      </c>
      <c r="W895">
        <v>48099</v>
      </c>
      <c r="X895">
        <v>11.8</v>
      </c>
      <c r="Y895">
        <v>12.5</v>
      </c>
      <c r="Z895">
        <v>65999.81</v>
      </c>
      <c r="AB895">
        <v>33.76</v>
      </c>
      <c r="AC895">
        <v>2228153.59</v>
      </c>
      <c r="AD895">
        <v>22270975.890000001</v>
      </c>
      <c r="AE895">
        <v>287.20999999999998</v>
      </c>
      <c r="AF895">
        <v>6396446985.3699999</v>
      </c>
      <c r="AG895">
        <v>29563.19</v>
      </c>
      <c r="AH895">
        <v>0</v>
      </c>
      <c r="AI895">
        <v>0</v>
      </c>
      <c r="AJ895">
        <v>22.23</v>
      </c>
      <c r="AK895">
        <v>0</v>
      </c>
      <c r="AL895">
        <v>0.28100000000000003</v>
      </c>
      <c r="AM895">
        <v>62581.440000000002</v>
      </c>
      <c r="AN895">
        <v>357.7</v>
      </c>
      <c r="AO895">
        <v>726.56</v>
      </c>
      <c r="AP895">
        <v>259890.51</v>
      </c>
      <c r="AQ895">
        <v>2580188.73</v>
      </c>
      <c r="AR895" t="s">
        <v>61</v>
      </c>
      <c r="AS895" t="s">
        <v>61</v>
      </c>
      <c r="AT895" t="s">
        <v>62</v>
      </c>
      <c r="AU895" t="s">
        <v>63</v>
      </c>
    </row>
    <row r="896" spans="1:47" x14ac:dyDescent="0.25">
      <c r="A896" t="s">
        <v>1700</v>
      </c>
      <c r="B896">
        <v>2021</v>
      </c>
      <c r="C896">
        <v>1</v>
      </c>
      <c r="D896" t="s">
        <v>48</v>
      </c>
      <c r="E896" s="1">
        <v>44203</v>
      </c>
      <c r="F896" s="1">
        <v>44237</v>
      </c>
      <c r="G896">
        <v>34</v>
      </c>
      <c r="H896">
        <v>9.4</v>
      </c>
      <c r="I896" t="s">
        <v>65</v>
      </c>
      <c r="J896" t="s">
        <v>134</v>
      </c>
      <c r="K896" t="s">
        <v>135</v>
      </c>
      <c r="L896">
        <v>9999.0098999999991</v>
      </c>
      <c r="M896" t="s">
        <v>90</v>
      </c>
      <c r="N896" t="s">
        <v>106</v>
      </c>
      <c r="O896" t="s">
        <v>200</v>
      </c>
      <c r="P896" t="s">
        <v>82</v>
      </c>
      <c r="Q896" t="s">
        <v>257</v>
      </c>
      <c r="R896" t="s">
        <v>513</v>
      </c>
      <c r="S896" t="s">
        <v>137</v>
      </c>
      <c r="T896" t="s">
        <v>86</v>
      </c>
      <c r="U896" t="s">
        <v>132</v>
      </c>
      <c r="V896">
        <v>10441</v>
      </c>
      <c r="W896">
        <v>6708</v>
      </c>
      <c r="X896">
        <v>2</v>
      </c>
      <c r="Y896">
        <v>15.9</v>
      </c>
      <c r="Z896">
        <v>8920.56</v>
      </c>
      <c r="AB896">
        <v>40.130000000000003</v>
      </c>
      <c r="AC896">
        <v>357982.07</v>
      </c>
      <c r="AD896">
        <v>5422719.2199999997</v>
      </c>
      <c r="AE896">
        <v>168.35</v>
      </c>
      <c r="AF896">
        <v>912914780.69000006</v>
      </c>
      <c r="AG896">
        <v>246602.01</v>
      </c>
      <c r="AH896">
        <v>0</v>
      </c>
      <c r="AI896">
        <v>0</v>
      </c>
      <c r="AJ896">
        <v>19.48</v>
      </c>
      <c r="AK896">
        <v>0</v>
      </c>
      <c r="AL896">
        <v>0.156</v>
      </c>
      <c r="AM896">
        <v>8459.44</v>
      </c>
      <c r="AN896">
        <v>755.8</v>
      </c>
      <c r="AO896">
        <v>586.39</v>
      </c>
      <c r="AP896">
        <v>443193.56</v>
      </c>
      <c r="AQ896">
        <v>1056237.08</v>
      </c>
      <c r="AR896" t="s">
        <v>61</v>
      </c>
      <c r="AS896" t="s">
        <v>61</v>
      </c>
      <c r="AT896" t="s">
        <v>293</v>
      </c>
      <c r="AU896" t="s">
        <v>63</v>
      </c>
    </row>
    <row r="897" spans="1:47" x14ac:dyDescent="0.25">
      <c r="A897" t="s">
        <v>1701</v>
      </c>
      <c r="B897">
        <v>2023</v>
      </c>
      <c r="C897">
        <v>6</v>
      </c>
      <c r="D897" t="s">
        <v>77</v>
      </c>
      <c r="E897" s="1">
        <v>45085</v>
      </c>
      <c r="F897" s="1">
        <v>45098</v>
      </c>
      <c r="G897">
        <v>13</v>
      </c>
      <c r="H897">
        <v>8.9</v>
      </c>
      <c r="I897" t="s">
        <v>49</v>
      </c>
      <c r="J897" t="s">
        <v>78</v>
      </c>
      <c r="K897" t="s">
        <v>105</v>
      </c>
      <c r="L897">
        <v>1201.9000000000001</v>
      </c>
      <c r="M897" t="s">
        <v>68</v>
      </c>
      <c r="N897" t="s">
        <v>168</v>
      </c>
      <c r="O897" t="s">
        <v>107</v>
      </c>
      <c r="P897" t="s">
        <v>257</v>
      </c>
      <c r="Q897" t="s">
        <v>92</v>
      </c>
      <c r="R897" t="s">
        <v>527</v>
      </c>
      <c r="S897" t="s">
        <v>85</v>
      </c>
      <c r="T897" t="s">
        <v>74</v>
      </c>
      <c r="U897" t="s">
        <v>132</v>
      </c>
      <c r="V897">
        <v>40924</v>
      </c>
      <c r="W897">
        <v>30604</v>
      </c>
      <c r="X897">
        <v>23.5</v>
      </c>
      <c r="Y897">
        <v>11.5</v>
      </c>
      <c r="Z897">
        <v>32511.58</v>
      </c>
      <c r="AB897">
        <v>36.22</v>
      </c>
      <c r="AC897">
        <v>1177569.43</v>
      </c>
      <c r="AD897">
        <v>38860441.340000004</v>
      </c>
      <c r="AE897">
        <v>288.19</v>
      </c>
      <c r="AF897">
        <v>11199190589.77</v>
      </c>
      <c r="AG897">
        <v>145590.32999999999</v>
      </c>
      <c r="AH897">
        <v>0.6</v>
      </c>
      <c r="AI897">
        <v>12652.81</v>
      </c>
      <c r="AJ897">
        <v>24.77</v>
      </c>
      <c r="AK897">
        <v>9625731.3200000003</v>
      </c>
      <c r="AL897">
        <v>9.7000000000000003E-2</v>
      </c>
      <c r="AM897">
        <v>37694.629999999997</v>
      </c>
      <c r="AN897">
        <v>241.3</v>
      </c>
      <c r="AO897">
        <v>458.7</v>
      </c>
      <c r="AP897">
        <v>110684.31</v>
      </c>
      <c r="AQ897">
        <v>1484191.51</v>
      </c>
      <c r="AR897" t="s">
        <v>61</v>
      </c>
      <c r="AS897" t="s">
        <v>61</v>
      </c>
      <c r="AT897" t="s">
        <v>62</v>
      </c>
      <c r="AU897" t="s">
        <v>63</v>
      </c>
    </row>
    <row r="898" spans="1:47" x14ac:dyDescent="0.25">
      <c r="A898" t="s">
        <v>1702</v>
      </c>
      <c r="B898">
        <v>2025</v>
      </c>
      <c r="C898">
        <v>3</v>
      </c>
      <c r="D898" t="s">
        <v>48</v>
      </c>
      <c r="E898" s="1">
        <v>45726</v>
      </c>
      <c r="F898" s="1">
        <v>45736</v>
      </c>
      <c r="G898">
        <v>10</v>
      </c>
      <c r="H898">
        <v>18.7</v>
      </c>
      <c r="I898" t="s">
        <v>65</v>
      </c>
      <c r="J898" t="s">
        <v>50</v>
      </c>
      <c r="K898" t="s">
        <v>51</v>
      </c>
      <c r="L898">
        <v>2709</v>
      </c>
      <c r="M898" t="s">
        <v>80</v>
      </c>
      <c r="N898" t="s">
        <v>69</v>
      </c>
      <c r="O898" t="s">
        <v>200</v>
      </c>
      <c r="P898" t="s">
        <v>226</v>
      </c>
      <c r="Q898" t="s">
        <v>131</v>
      </c>
      <c r="R898" t="s">
        <v>1703</v>
      </c>
      <c r="S898" t="s">
        <v>58</v>
      </c>
      <c r="T898" t="s">
        <v>187</v>
      </c>
      <c r="U898" t="s">
        <v>75</v>
      </c>
      <c r="V898">
        <v>323346</v>
      </c>
      <c r="W898">
        <v>212498</v>
      </c>
      <c r="X898">
        <v>17.7</v>
      </c>
      <c r="Y898">
        <v>14.7</v>
      </c>
      <c r="Z898">
        <v>265190.63</v>
      </c>
      <c r="AB898">
        <v>31.03</v>
      </c>
      <c r="AC898">
        <v>8228865.25</v>
      </c>
      <c r="AD898">
        <v>23586054.629999999</v>
      </c>
      <c r="AE898">
        <v>281.31</v>
      </c>
      <c r="AF898">
        <v>6634993027.9700003</v>
      </c>
      <c r="AG898">
        <v>135782.13</v>
      </c>
      <c r="AH898">
        <v>0</v>
      </c>
      <c r="AJ898">
        <v>6.3</v>
      </c>
      <c r="AK898">
        <v>0</v>
      </c>
      <c r="AL898">
        <v>0.16400000000000001</v>
      </c>
      <c r="AM898">
        <v>38681.129999999997</v>
      </c>
      <c r="AN898">
        <v>347.1</v>
      </c>
      <c r="AO898">
        <v>705.69</v>
      </c>
      <c r="AP898">
        <v>244945</v>
      </c>
      <c r="AQ898">
        <v>8648273.5099999998</v>
      </c>
      <c r="AR898" t="s">
        <v>61</v>
      </c>
      <c r="AS898" t="s">
        <v>61</v>
      </c>
      <c r="AT898" t="s">
        <v>62</v>
      </c>
      <c r="AU898" t="s">
        <v>63</v>
      </c>
    </row>
    <row r="899" spans="1:47" x14ac:dyDescent="0.25">
      <c r="A899" t="s">
        <v>1704</v>
      </c>
      <c r="B899">
        <v>2023</v>
      </c>
      <c r="C899">
        <v>1</v>
      </c>
      <c r="D899" t="s">
        <v>48</v>
      </c>
      <c r="E899" s="1">
        <v>44939</v>
      </c>
      <c r="F899" s="1">
        <v>44958</v>
      </c>
      <c r="G899">
        <v>19</v>
      </c>
      <c r="H899">
        <v>18.600000000000001</v>
      </c>
      <c r="I899" t="s">
        <v>65</v>
      </c>
      <c r="J899" t="s">
        <v>239</v>
      </c>
      <c r="K899" t="s">
        <v>270</v>
      </c>
      <c r="L899">
        <v>2710.1990999999998</v>
      </c>
      <c r="M899" t="s">
        <v>52</v>
      </c>
      <c r="N899" t="s">
        <v>106</v>
      </c>
      <c r="O899" t="s">
        <v>200</v>
      </c>
      <c r="P899" t="s">
        <v>184</v>
      </c>
      <c r="Q899" t="s">
        <v>108</v>
      </c>
      <c r="R899" t="s">
        <v>875</v>
      </c>
      <c r="S899" t="s">
        <v>142</v>
      </c>
      <c r="T899" t="s">
        <v>86</v>
      </c>
      <c r="U899" t="s">
        <v>60</v>
      </c>
      <c r="V899">
        <v>39828</v>
      </c>
      <c r="W899">
        <v>22860</v>
      </c>
      <c r="X899">
        <v>16.7</v>
      </c>
      <c r="Y899">
        <v>14.2</v>
      </c>
      <c r="Z899">
        <v>35587.97</v>
      </c>
      <c r="AB899">
        <v>24.19</v>
      </c>
      <c r="AC899">
        <v>860872.99</v>
      </c>
      <c r="AD899">
        <v>39141784.68</v>
      </c>
      <c r="AE899">
        <v>284.64</v>
      </c>
      <c r="AF899">
        <v>11141317591.32</v>
      </c>
      <c r="AG899">
        <v>136289.28</v>
      </c>
      <c r="AH899">
        <v>2.8</v>
      </c>
      <c r="AI899">
        <v>47556.94</v>
      </c>
      <c r="AJ899">
        <v>19.48</v>
      </c>
      <c r="AK899">
        <v>0</v>
      </c>
      <c r="AL899">
        <v>0.107</v>
      </c>
      <c r="AM899">
        <v>41881.71</v>
      </c>
      <c r="AN899">
        <v>743</v>
      </c>
      <c r="AO899">
        <v>423.81</v>
      </c>
      <c r="AP899">
        <v>314890.83</v>
      </c>
      <c r="AQ899">
        <v>1401491.75</v>
      </c>
      <c r="AR899" t="s">
        <v>61</v>
      </c>
      <c r="AS899" t="s">
        <v>124</v>
      </c>
      <c r="AT899" t="s">
        <v>62</v>
      </c>
      <c r="AU899" t="s">
        <v>63</v>
      </c>
    </row>
    <row r="900" spans="1:47" x14ac:dyDescent="0.25">
      <c r="A900" t="s">
        <v>1705</v>
      </c>
      <c r="B900">
        <v>2024</v>
      </c>
      <c r="C900">
        <v>9</v>
      </c>
      <c r="D900" t="s">
        <v>89</v>
      </c>
      <c r="E900" s="1">
        <v>45553</v>
      </c>
      <c r="F900" s="1">
        <v>45571</v>
      </c>
      <c r="G900">
        <v>18</v>
      </c>
      <c r="H900">
        <v>13.3</v>
      </c>
      <c r="I900" t="s">
        <v>65</v>
      </c>
      <c r="J900" t="s">
        <v>66</v>
      </c>
      <c r="K900" t="s">
        <v>67</v>
      </c>
      <c r="L900">
        <v>8479.8989999999994</v>
      </c>
      <c r="M900" t="s">
        <v>52</v>
      </c>
      <c r="N900" t="s">
        <v>81</v>
      </c>
      <c r="O900" t="s">
        <v>200</v>
      </c>
      <c r="P900" t="s">
        <v>70</v>
      </c>
      <c r="Q900" t="s">
        <v>150</v>
      </c>
      <c r="R900" t="s">
        <v>1706</v>
      </c>
      <c r="S900" t="s">
        <v>156</v>
      </c>
      <c r="T900" t="s">
        <v>131</v>
      </c>
      <c r="U900" t="s">
        <v>213</v>
      </c>
      <c r="V900">
        <v>13046</v>
      </c>
      <c r="W900">
        <v>9474</v>
      </c>
      <c r="X900">
        <v>9</v>
      </c>
      <c r="Y900">
        <v>11.3</v>
      </c>
      <c r="Z900">
        <v>10464.07</v>
      </c>
      <c r="AA900">
        <v>747</v>
      </c>
      <c r="AB900">
        <v>2017.74</v>
      </c>
      <c r="AC900">
        <v>1507251.78</v>
      </c>
      <c r="AD900">
        <v>39102346.060000002</v>
      </c>
      <c r="AE900">
        <v>279.39</v>
      </c>
      <c r="AF900">
        <v>10924804465.700001</v>
      </c>
      <c r="AG900">
        <v>140075.19</v>
      </c>
      <c r="AH900">
        <v>1.6</v>
      </c>
      <c r="AI900">
        <v>39491.519999999997</v>
      </c>
      <c r="AJ900">
        <v>20.56</v>
      </c>
      <c r="AK900">
        <v>0</v>
      </c>
      <c r="AL900">
        <v>0.214</v>
      </c>
      <c r="AM900">
        <v>83679.02</v>
      </c>
      <c r="AN900">
        <v>660.5</v>
      </c>
      <c r="AO900">
        <v>498.44</v>
      </c>
      <c r="AP900">
        <v>329219.62</v>
      </c>
      <c r="AQ900">
        <v>2099717.13</v>
      </c>
      <c r="AR900" t="s">
        <v>61</v>
      </c>
      <c r="AS900" t="s">
        <v>61</v>
      </c>
      <c r="AT900" t="s">
        <v>62</v>
      </c>
      <c r="AU900" t="s">
        <v>63</v>
      </c>
    </row>
    <row r="901" spans="1:47" x14ac:dyDescent="0.25">
      <c r="A901" t="s">
        <v>1707</v>
      </c>
      <c r="B901">
        <v>2021</v>
      </c>
      <c r="C901">
        <v>3</v>
      </c>
      <c r="D901" t="s">
        <v>48</v>
      </c>
      <c r="E901" s="1">
        <v>44271</v>
      </c>
      <c r="F901" s="1">
        <v>44284</v>
      </c>
      <c r="G901">
        <v>13</v>
      </c>
      <c r="H901">
        <v>7.6</v>
      </c>
      <c r="I901" t="s">
        <v>49</v>
      </c>
      <c r="J901" t="s">
        <v>50</v>
      </c>
      <c r="K901" t="s">
        <v>51</v>
      </c>
      <c r="L901">
        <v>2709</v>
      </c>
      <c r="M901" t="s">
        <v>80</v>
      </c>
      <c r="N901" t="s">
        <v>53</v>
      </c>
      <c r="O901" t="s">
        <v>99</v>
      </c>
      <c r="P901" t="s">
        <v>108</v>
      </c>
      <c r="Q901" t="s">
        <v>226</v>
      </c>
      <c r="R901" t="s">
        <v>1101</v>
      </c>
      <c r="S901" t="s">
        <v>186</v>
      </c>
      <c r="T901" t="s">
        <v>74</v>
      </c>
      <c r="U901" t="s">
        <v>166</v>
      </c>
      <c r="V901">
        <v>132003</v>
      </c>
      <c r="W901">
        <v>93431</v>
      </c>
      <c r="X901">
        <v>21.2</v>
      </c>
      <c r="Y901">
        <v>13.2</v>
      </c>
      <c r="Z901">
        <v>101849.94</v>
      </c>
      <c r="AB901">
        <v>20.85</v>
      </c>
      <c r="AC901">
        <v>2123571.25</v>
      </c>
      <c r="AD901">
        <v>9350842.9900000002</v>
      </c>
      <c r="AE901">
        <v>171.78</v>
      </c>
      <c r="AF901">
        <v>1606287808.8199999</v>
      </c>
      <c r="AG901">
        <v>175867.94</v>
      </c>
      <c r="AH901">
        <v>1.7</v>
      </c>
      <c r="AI901">
        <v>23567.43</v>
      </c>
      <c r="AJ901">
        <v>13.39</v>
      </c>
      <c r="AK901">
        <v>1252077.8799999999</v>
      </c>
      <c r="AL901">
        <v>9.0999999999999998E-2</v>
      </c>
      <c r="AM901">
        <v>8509.27</v>
      </c>
      <c r="AN901">
        <v>270.89999999999998</v>
      </c>
      <c r="AO901">
        <v>571.22</v>
      </c>
      <c r="AP901">
        <v>154743.5</v>
      </c>
      <c r="AQ901">
        <v>2486259.39</v>
      </c>
      <c r="AR901" t="s">
        <v>61</v>
      </c>
      <c r="AS901" t="s">
        <v>61</v>
      </c>
      <c r="AT901" t="s">
        <v>62</v>
      </c>
      <c r="AU901" t="s">
        <v>63</v>
      </c>
    </row>
    <row r="902" spans="1:47" x14ac:dyDescent="0.25">
      <c r="A902" t="s">
        <v>1708</v>
      </c>
      <c r="B902">
        <v>2022</v>
      </c>
      <c r="C902">
        <v>8</v>
      </c>
      <c r="D902" t="s">
        <v>89</v>
      </c>
      <c r="E902" s="1">
        <v>44775</v>
      </c>
      <c r="F902" s="1">
        <v>44789</v>
      </c>
      <c r="G902">
        <v>14</v>
      </c>
      <c r="H902">
        <v>18.5</v>
      </c>
      <c r="I902" t="s">
        <v>65</v>
      </c>
      <c r="J902" t="s">
        <v>66</v>
      </c>
      <c r="K902" t="s">
        <v>391</v>
      </c>
      <c r="L902">
        <v>9999.99</v>
      </c>
      <c r="M902" t="s">
        <v>114</v>
      </c>
      <c r="N902" t="s">
        <v>69</v>
      </c>
      <c r="O902" t="s">
        <v>107</v>
      </c>
      <c r="P902" t="s">
        <v>70</v>
      </c>
      <c r="Q902" t="s">
        <v>83</v>
      </c>
      <c r="R902" t="s">
        <v>689</v>
      </c>
      <c r="S902" t="s">
        <v>130</v>
      </c>
      <c r="T902" t="s">
        <v>148</v>
      </c>
      <c r="U902" t="s">
        <v>75</v>
      </c>
      <c r="V902">
        <v>76157</v>
      </c>
      <c r="W902">
        <v>48056</v>
      </c>
      <c r="X902">
        <v>19.399999999999999</v>
      </c>
      <c r="Y902">
        <v>14.3</v>
      </c>
      <c r="Z902">
        <v>69461.66</v>
      </c>
      <c r="AB902">
        <v>24.88</v>
      </c>
      <c r="AC902">
        <v>1728206.1</v>
      </c>
      <c r="AD902">
        <v>32949138.420000002</v>
      </c>
      <c r="AE902">
        <v>218.76</v>
      </c>
      <c r="AF902">
        <v>7207953520.7600002</v>
      </c>
      <c r="AG902">
        <v>40512.339999999997</v>
      </c>
      <c r="AH902">
        <v>0</v>
      </c>
      <c r="AI902">
        <v>0</v>
      </c>
      <c r="AJ902">
        <v>13.12</v>
      </c>
      <c r="AK902">
        <v>0</v>
      </c>
      <c r="AL902">
        <v>5.7000000000000002E-2</v>
      </c>
      <c r="AM902">
        <v>18781.009999999998</v>
      </c>
      <c r="AN902">
        <v>271.7</v>
      </c>
      <c r="AO902">
        <v>665.75</v>
      </c>
      <c r="AP902">
        <v>180884.27</v>
      </c>
      <c r="AQ902">
        <v>1968383.72</v>
      </c>
      <c r="AR902" t="s">
        <v>61</v>
      </c>
      <c r="AS902" t="s">
        <v>61</v>
      </c>
      <c r="AT902" t="s">
        <v>62</v>
      </c>
      <c r="AU902" t="s">
        <v>63</v>
      </c>
    </row>
    <row r="903" spans="1:47" x14ac:dyDescent="0.25">
      <c r="A903" t="s">
        <v>1709</v>
      </c>
      <c r="B903">
        <v>2023</v>
      </c>
      <c r="C903">
        <v>1</v>
      </c>
      <c r="D903" t="s">
        <v>48</v>
      </c>
      <c r="E903" s="1">
        <v>44935</v>
      </c>
      <c r="F903" s="1">
        <v>44957</v>
      </c>
      <c r="G903">
        <v>22</v>
      </c>
      <c r="H903">
        <v>4.9000000000000004</v>
      </c>
      <c r="I903" t="s">
        <v>49</v>
      </c>
      <c r="J903" t="s">
        <v>112</v>
      </c>
      <c r="K903" t="s">
        <v>340</v>
      </c>
      <c r="L903">
        <v>7208.39</v>
      </c>
      <c r="M903" t="s">
        <v>114</v>
      </c>
      <c r="N903" t="s">
        <v>81</v>
      </c>
      <c r="O903" t="s">
        <v>54</v>
      </c>
      <c r="P903" t="s">
        <v>140</v>
      </c>
      <c r="Q903" t="s">
        <v>226</v>
      </c>
      <c r="R903" t="s">
        <v>674</v>
      </c>
      <c r="S903" t="s">
        <v>73</v>
      </c>
      <c r="T903" t="s">
        <v>187</v>
      </c>
      <c r="U903" t="s">
        <v>96</v>
      </c>
      <c r="V903">
        <v>4594</v>
      </c>
      <c r="W903">
        <v>3130</v>
      </c>
      <c r="X903">
        <v>20.399999999999999</v>
      </c>
      <c r="Y903">
        <v>12.3</v>
      </c>
      <c r="Z903">
        <v>4185.33</v>
      </c>
      <c r="AB903">
        <v>23.4</v>
      </c>
      <c r="AC903">
        <v>97936.72</v>
      </c>
      <c r="AD903">
        <v>4123136</v>
      </c>
      <c r="AE903">
        <v>289.54000000000002</v>
      </c>
      <c r="AF903">
        <v>1193812797.4400001</v>
      </c>
      <c r="AG903">
        <v>102286.98</v>
      </c>
      <c r="AI903">
        <v>36472.57</v>
      </c>
      <c r="AJ903">
        <v>7.56</v>
      </c>
      <c r="AK903">
        <v>311709.08</v>
      </c>
      <c r="AL903">
        <v>0.09</v>
      </c>
      <c r="AM903">
        <v>3710.82</v>
      </c>
      <c r="AN903">
        <v>509.2</v>
      </c>
      <c r="AO903">
        <v>607.6</v>
      </c>
      <c r="AP903">
        <v>309389.92</v>
      </c>
      <c r="AQ903">
        <v>549797.01</v>
      </c>
      <c r="AR903" t="s">
        <v>61</v>
      </c>
      <c r="AS903" t="s">
        <v>61</v>
      </c>
      <c r="AT903" t="s">
        <v>62</v>
      </c>
      <c r="AU903" t="s">
        <v>63</v>
      </c>
    </row>
    <row r="904" spans="1:47" x14ac:dyDescent="0.25">
      <c r="A904" t="s">
        <v>1710</v>
      </c>
      <c r="B904">
        <v>2024</v>
      </c>
      <c r="C904">
        <v>5</v>
      </c>
      <c r="D904" t="s">
        <v>77</v>
      </c>
      <c r="E904" s="1">
        <v>45414</v>
      </c>
      <c r="F904" s="1">
        <v>45433</v>
      </c>
      <c r="G904">
        <v>19</v>
      </c>
      <c r="H904">
        <v>2.1</v>
      </c>
      <c r="I904" t="s">
        <v>65</v>
      </c>
      <c r="J904" t="s">
        <v>50</v>
      </c>
      <c r="K904" t="s">
        <v>139</v>
      </c>
      <c r="L904">
        <v>2710.1210999999998</v>
      </c>
      <c r="M904" t="s">
        <v>52</v>
      </c>
      <c r="N904" t="s">
        <v>69</v>
      </c>
      <c r="O904" t="s">
        <v>54</v>
      </c>
      <c r="P904" t="s">
        <v>100</v>
      </c>
      <c r="Q904" t="s">
        <v>55</v>
      </c>
      <c r="R904" t="s">
        <v>1711</v>
      </c>
      <c r="S904" t="s">
        <v>142</v>
      </c>
      <c r="T904" t="s">
        <v>74</v>
      </c>
      <c r="U904" t="s">
        <v>259</v>
      </c>
      <c r="V904">
        <v>72343</v>
      </c>
      <c r="W904">
        <v>45701</v>
      </c>
      <c r="X904">
        <v>2.2999999999999998</v>
      </c>
      <c r="Y904">
        <v>13.2</v>
      </c>
      <c r="Z904">
        <v>64752.73</v>
      </c>
      <c r="AB904">
        <v>12.4</v>
      </c>
      <c r="AC904">
        <v>802933.85</v>
      </c>
      <c r="AD904">
        <v>50949390.549999997</v>
      </c>
      <c r="AE904">
        <v>278.74</v>
      </c>
      <c r="AF904">
        <v>14201633121.91</v>
      </c>
      <c r="AG904">
        <v>229839.07</v>
      </c>
      <c r="AH904">
        <v>5.0999999999999996</v>
      </c>
      <c r="AI904">
        <v>105746.59</v>
      </c>
      <c r="AJ904">
        <v>13.76</v>
      </c>
      <c r="AK904">
        <v>0</v>
      </c>
      <c r="AL904">
        <v>0.14199999999999999</v>
      </c>
      <c r="AM904">
        <v>72348.13</v>
      </c>
      <c r="AN904">
        <v>387.1</v>
      </c>
      <c r="AO904">
        <v>723.05</v>
      </c>
      <c r="AP904">
        <v>279892.65999999997</v>
      </c>
      <c r="AQ904">
        <v>1490760.3</v>
      </c>
      <c r="AR904" t="s">
        <v>61</v>
      </c>
      <c r="AS904" t="s">
        <v>61</v>
      </c>
      <c r="AT904" t="s">
        <v>62</v>
      </c>
      <c r="AU904" t="s">
        <v>63</v>
      </c>
    </row>
    <row r="905" spans="1:47" x14ac:dyDescent="0.25">
      <c r="A905" t="s">
        <v>1712</v>
      </c>
      <c r="B905">
        <v>2025</v>
      </c>
      <c r="C905">
        <v>7</v>
      </c>
      <c r="D905" t="s">
        <v>89</v>
      </c>
      <c r="E905" s="1">
        <v>45844</v>
      </c>
      <c r="F905" s="1">
        <v>45864</v>
      </c>
      <c r="G905">
        <v>20</v>
      </c>
      <c r="H905">
        <v>12.6</v>
      </c>
      <c r="I905" t="s">
        <v>49</v>
      </c>
      <c r="J905" t="s">
        <v>66</v>
      </c>
      <c r="K905" t="s">
        <v>245</v>
      </c>
      <c r="L905">
        <v>8905.9</v>
      </c>
      <c r="M905" t="s">
        <v>52</v>
      </c>
      <c r="N905" t="s">
        <v>81</v>
      </c>
      <c r="O905" t="s">
        <v>91</v>
      </c>
      <c r="P905" t="s">
        <v>127</v>
      </c>
      <c r="Q905" t="s">
        <v>184</v>
      </c>
      <c r="R905" t="s">
        <v>1713</v>
      </c>
      <c r="S905" t="s">
        <v>73</v>
      </c>
      <c r="T905" t="s">
        <v>131</v>
      </c>
      <c r="U905" t="s">
        <v>143</v>
      </c>
      <c r="V905">
        <v>15165</v>
      </c>
      <c r="W905">
        <v>10926</v>
      </c>
      <c r="X905">
        <v>23</v>
      </c>
      <c r="Y905">
        <v>15.6</v>
      </c>
      <c r="Z905">
        <v>13628.78</v>
      </c>
      <c r="AB905">
        <v>18.27</v>
      </c>
      <c r="AC905">
        <v>248997.81</v>
      </c>
      <c r="AD905">
        <v>8301289.9000000004</v>
      </c>
      <c r="AE905">
        <v>281.13</v>
      </c>
      <c r="AF905">
        <v>2333741629.5900002</v>
      </c>
      <c r="AG905">
        <v>37486.26</v>
      </c>
      <c r="AH905">
        <v>1.1000000000000001</v>
      </c>
      <c r="AI905">
        <v>19330.66</v>
      </c>
      <c r="AJ905">
        <v>13.01</v>
      </c>
      <c r="AK905">
        <v>1079997.82</v>
      </c>
      <c r="AL905">
        <v>0.32900000000000001</v>
      </c>
      <c r="AM905">
        <v>27311.24</v>
      </c>
      <c r="AN905">
        <v>1075.5</v>
      </c>
      <c r="AO905">
        <v>400.15</v>
      </c>
      <c r="AP905">
        <v>430361.32</v>
      </c>
      <c r="AQ905">
        <v>763487.29</v>
      </c>
      <c r="AR905" t="s">
        <v>61</v>
      </c>
      <c r="AS905" t="s">
        <v>61</v>
      </c>
      <c r="AT905" t="s">
        <v>62</v>
      </c>
      <c r="AU905" t="s">
        <v>63</v>
      </c>
    </row>
    <row r="906" spans="1:47" x14ac:dyDescent="0.25">
      <c r="A906" t="s">
        <v>1714</v>
      </c>
      <c r="B906">
        <v>2024</v>
      </c>
      <c r="C906">
        <v>7</v>
      </c>
      <c r="D906" t="s">
        <v>89</v>
      </c>
      <c r="E906" s="1">
        <v>45485</v>
      </c>
      <c r="F906" s="1">
        <v>45496</v>
      </c>
      <c r="G906">
        <v>11</v>
      </c>
      <c r="H906">
        <v>9.6999999999999993</v>
      </c>
      <c r="I906" t="s">
        <v>49</v>
      </c>
      <c r="J906" t="s">
        <v>50</v>
      </c>
      <c r="K906" t="s">
        <v>51</v>
      </c>
      <c r="L906">
        <v>2709</v>
      </c>
      <c r="M906" t="s">
        <v>90</v>
      </c>
      <c r="N906" t="s">
        <v>81</v>
      </c>
      <c r="O906" t="s">
        <v>99</v>
      </c>
      <c r="P906" t="s">
        <v>201</v>
      </c>
      <c r="Q906" t="s">
        <v>184</v>
      </c>
      <c r="R906" t="s">
        <v>1588</v>
      </c>
      <c r="S906" t="s">
        <v>58</v>
      </c>
      <c r="T906" t="s">
        <v>162</v>
      </c>
      <c r="U906" t="s">
        <v>87</v>
      </c>
      <c r="V906">
        <v>217861</v>
      </c>
      <c r="W906">
        <v>124764</v>
      </c>
      <c r="X906">
        <v>11.3</v>
      </c>
      <c r="Y906">
        <v>10.6</v>
      </c>
      <c r="Z906">
        <v>174083.67</v>
      </c>
      <c r="AB906">
        <v>26.27</v>
      </c>
      <c r="AC906">
        <v>4573178.01</v>
      </c>
      <c r="AD906">
        <v>13416628.449999999</v>
      </c>
      <c r="AE906">
        <v>273.18</v>
      </c>
      <c r="AF906">
        <v>3665154559.9699998</v>
      </c>
      <c r="AG906">
        <v>29564.13</v>
      </c>
      <c r="AI906">
        <v>40849.69</v>
      </c>
      <c r="AJ906">
        <v>11.43</v>
      </c>
      <c r="AK906">
        <v>1533520.63</v>
      </c>
      <c r="AL906">
        <v>0.215</v>
      </c>
      <c r="AM906">
        <v>28845.75</v>
      </c>
      <c r="AN906">
        <v>601.20000000000005</v>
      </c>
      <c r="AO906">
        <v>447.65</v>
      </c>
      <c r="AP906">
        <v>269127.18</v>
      </c>
      <c r="AQ906">
        <v>4941564.76</v>
      </c>
      <c r="AR906" t="s">
        <v>61</v>
      </c>
      <c r="AS906" t="s">
        <v>61</v>
      </c>
      <c r="AT906" t="s">
        <v>62</v>
      </c>
      <c r="AU906" t="s">
        <v>63</v>
      </c>
    </row>
    <row r="907" spans="1:47" x14ac:dyDescent="0.25">
      <c r="A907" t="s">
        <v>1715</v>
      </c>
      <c r="B907">
        <v>2020</v>
      </c>
      <c r="C907">
        <v>3</v>
      </c>
      <c r="D907" t="s">
        <v>48</v>
      </c>
      <c r="E907" s="1">
        <v>43920</v>
      </c>
      <c r="F907" s="1">
        <v>43944</v>
      </c>
      <c r="G907">
        <v>24</v>
      </c>
      <c r="H907">
        <v>12.4</v>
      </c>
      <c r="I907" t="s">
        <v>49</v>
      </c>
      <c r="J907" t="s">
        <v>134</v>
      </c>
      <c r="K907" t="s">
        <v>135</v>
      </c>
      <c r="L907">
        <v>9999.0098999999991</v>
      </c>
      <c r="M907" t="s">
        <v>80</v>
      </c>
      <c r="N907" t="s">
        <v>168</v>
      </c>
      <c r="O907" t="s">
        <v>107</v>
      </c>
      <c r="P907" t="s">
        <v>164</v>
      </c>
      <c r="Q907" t="s">
        <v>184</v>
      </c>
      <c r="R907" t="s">
        <v>1716</v>
      </c>
      <c r="S907" t="s">
        <v>137</v>
      </c>
      <c r="T907" t="s">
        <v>102</v>
      </c>
      <c r="U907" t="s">
        <v>228</v>
      </c>
      <c r="V907">
        <v>5508</v>
      </c>
      <c r="W907">
        <v>3056</v>
      </c>
      <c r="X907">
        <v>18.399999999999999</v>
      </c>
      <c r="Y907">
        <v>12.4</v>
      </c>
      <c r="Z907">
        <v>4581.18</v>
      </c>
      <c r="AB907">
        <v>29.38</v>
      </c>
      <c r="AC907">
        <v>134595.07</v>
      </c>
      <c r="AD907">
        <v>3589308.72</v>
      </c>
      <c r="AE907">
        <v>162.4</v>
      </c>
      <c r="AF907">
        <v>582903736.13</v>
      </c>
      <c r="AG907">
        <v>196394.65</v>
      </c>
      <c r="AH907">
        <v>0.1</v>
      </c>
      <c r="AI907">
        <v>2194.9699999999998</v>
      </c>
      <c r="AJ907">
        <v>22.1</v>
      </c>
      <c r="AK907">
        <v>793237.23</v>
      </c>
      <c r="AL907">
        <v>5.5E-2</v>
      </c>
      <c r="AM907">
        <v>1974.12</v>
      </c>
      <c r="AN907">
        <v>1249.2</v>
      </c>
      <c r="AO907">
        <v>491.26</v>
      </c>
      <c r="AP907">
        <v>613681.99</v>
      </c>
      <c r="AQ907">
        <v>948840.8</v>
      </c>
      <c r="AR907" t="s">
        <v>61</v>
      </c>
      <c r="AS907" t="s">
        <v>61</v>
      </c>
      <c r="AT907" t="s">
        <v>62</v>
      </c>
      <c r="AU907" t="s">
        <v>63</v>
      </c>
    </row>
    <row r="908" spans="1:47" x14ac:dyDescent="0.25">
      <c r="A908" t="s">
        <v>1717</v>
      </c>
      <c r="B908">
        <v>2021</v>
      </c>
      <c r="C908">
        <v>10</v>
      </c>
      <c r="D908" t="s">
        <v>119</v>
      </c>
      <c r="E908" s="1">
        <v>44478</v>
      </c>
      <c r="F908" s="1">
        <v>44490</v>
      </c>
      <c r="G908">
        <v>12</v>
      </c>
      <c r="I908" t="s">
        <v>65</v>
      </c>
      <c r="J908" t="s">
        <v>66</v>
      </c>
      <c r="K908" t="s">
        <v>391</v>
      </c>
      <c r="L908">
        <v>9999.99</v>
      </c>
      <c r="M908" t="s">
        <v>98</v>
      </c>
      <c r="N908" t="s">
        <v>81</v>
      </c>
      <c r="O908" t="s">
        <v>99</v>
      </c>
      <c r="P908" t="s">
        <v>100</v>
      </c>
      <c r="Q908" t="s">
        <v>164</v>
      </c>
      <c r="R908" t="s">
        <v>1718</v>
      </c>
      <c r="S908" t="s">
        <v>130</v>
      </c>
      <c r="T908" t="s">
        <v>59</v>
      </c>
      <c r="U908" t="s">
        <v>228</v>
      </c>
      <c r="V908">
        <v>80273</v>
      </c>
      <c r="W908">
        <v>48407</v>
      </c>
      <c r="X908">
        <v>18.7</v>
      </c>
      <c r="Y908">
        <v>15.4</v>
      </c>
      <c r="Z908">
        <v>63761.86</v>
      </c>
      <c r="AB908">
        <v>44.39</v>
      </c>
      <c r="AC908">
        <v>2830388.97</v>
      </c>
      <c r="AD908">
        <v>21659903.84</v>
      </c>
      <c r="AE908">
        <v>165.65</v>
      </c>
      <c r="AF908">
        <v>3587963071.0999999</v>
      </c>
      <c r="AG908">
        <v>216964.31</v>
      </c>
      <c r="AH908">
        <v>0.4</v>
      </c>
      <c r="AI908">
        <v>8753.44</v>
      </c>
      <c r="AJ908">
        <v>11.99</v>
      </c>
      <c r="AK908">
        <v>0</v>
      </c>
      <c r="AL908">
        <v>0.308</v>
      </c>
      <c r="AM908">
        <v>66712.5</v>
      </c>
      <c r="AN908">
        <v>639</v>
      </c>
      <c r="AO908">
        <v>701.83</v>
      </c>
      <c r="AP908">
        <v>448469.37</v>
      </c>
      <c r="AQ908">
        <v>3571288.59</v>
      </c>
      <c r="AR908" t="s">
        <v>61</v>
      </c>
      <c r="AS908" t="s">
        <v>61</v>
      </c>
      <c r="AT908" t="s">
        <v>293</v>
      </c>
      <c r="AU908" t="s">
        <v>63</v>
      </c>
    </row>
    <row r="909" spans="1:47" x14ac:dyDescent="0.25">
      <c r="A909" t="s">
        <v>1719</v>
      </c>
      <c r="B909">
        <v>2020</v>
      </c>
      <c r="C909">
        <v>11</v>
      </c>
      <c r="D909" t="s">
        <v>119</v>
      </c>
      <c r="E909" s="1">
        <v>44155</v>
      </c>
      <c r="F909" s="1">
        <v>44168</v>
      </c>
      <c r="G909">
        <v>13</v>
      </c>
      <c r="H909">
        <v>13.6</v>
      </c>
      <c r="I909" t="s">
        <v>49</v>
      </c>
      <c r="J909" t="s">
        <v>50</v>
      </c>
      <c r="K909" t="s">
        <v>51</v>
      </c>
      <c r="L909">
        <v>2709</v>
      </c>
      <c r="M909" t="s">
        <v>68</v>
      </c>
      <c r="N909" t="s">
        <v>106</v>
      </c>
      <c r="O909" t="s">
        <v>54</v>
      </c>
      <c r="P909" t="s">
        <v>204</v>
      </c>
      <c r="Q909" t="s">
        <v>56</v>
      </c>
      <c r="R909" t="s">
        <v>1663</v>
      </c>
      <c r="S909" t="s">
        <v>170</v>
      </c>
      <c r="T909" t="s">
        <v>74</v>
      </c>
      <c r="U909" t="s">
        <v>166</v>
      </c>
      <c r="V909">
        <v>121491</v>
      </c>
      <c r="W909">
        <v>75648</v>
      </c>
      <c r="X909">
        <v>11.9</v>
      </c>
      <c r="Y909">
        <v>15</v>
      </c>
      <c r="Z909">
        <v>94802.61</v>
      </c>
      <c r="AB909">
        <v>20</v>
      </c>
      <c r="AC909">
        <v>1896052.2</v>
      </c>
      <c r="AD909">
        <v>8412783.6099999994</v>
      </c>
      <c r="AE909">
        <v>165.4</v>
      </c>
      <c r="AF909">
        <v>1391474409.0899999</v>
      </c>
      <c r="AG909">
        <v>141463.71</v>
      </c>
      <c r="AH909">
        <v>2.1</v>
      </c>
      <c r="AI909">
        <v>21751.46</v>
      </c>
      <c r="AJ909">
        <v>16.850000000000001</v>
      </c>
      <c r="AK909">
        <v>1417554.04</v>
      </c>
      <c r="AL909">
        <v>0.113</v>
      </c>
      <c r="AM909">
        <v>9506.4500000000007</v>
      </c>
      <c r="AN909">
        <v>345.8</v>
      </c>
      <c r="AO909">
        <v>424.67</v>
      </c>
      <c r="AP909">
        <v>146850.89000000001</v>
      </c>
      <c r="AQ909">
        <v>2215624.71</v>
      </c>
      <c r="AR909" t="s">
        <v>61</v>
      </c>
      <c r="AS909" t="s">
        <v>61</v>
      </c>
      <c r="AT909" t="s">
        <v>62</v>
      </c>
      <c r="AU909" t="s">
        <v>63</v>
      </c>
    </row>
    <row r="910" spans="1:47" x14ac:dyDescent="0.25">
      <c r="A910" t="s">
        <v>1720</v>
      </c>
      <c r="B910">
        <v>2026</v>
      </c>
      <c r="C910">
        <v>2</v>
      </c>
      <c r="D910" t="s">
        <v>48</v>
      </c>
      <c r="E910" s="1">
        <v>46075</v>
      </c>
      <c r="F910" s="1">
        <v>46102</v>
      </c>
      <c r="G910">
        <v>27</v>
      </c>
      <c r="H910">
        <v>10.7</v>
      </c>
      <c r="I910" t="s">
        <v>49</v>
      </c>
      <c r="J910" t="s">
        <v>134</v>
      </c>
      <c r="K910" t="s">
        <v>135</v>
      </c>
      <c r="L910">
        <v>9999.0098999999991</v>
      </c>
      <c r="M910" t="s">
        <v>98</v>
      </c>
      <c r="N910" t="s">
        <v>106</v>
      </c>
      <c r="O910" t="s">
        <v>91</v>
      </c>
      <c r="P910" t="s">
        <v>121</v>
      </c>
      <c r="Q910" t="s">
        <v>56</v>
      </c>
      <c r="R910" t="s">
        <v>901</v>
      </c>
      <c r="S910" t="s">
        <v>137</v>
      </c>
      <c r="T910" t="s">
        <v>187</v>
      </c>
      <c r="U910" t="s">
        <v>166</v>
      </c>
      <c r="V910">
        <v>8870</v>
      </c>
      <c r="W910">
        <v>5330</v>
      </c>
      <c r="X910">
        <v>24.3</v>
      </c>
      <c r="Y910">
        <v>13.5</v>
      </c>
      <c r="Z910">
        <v>7283.2</v>
      </c>
      <c r="AB910">
        <v>36.11</v>
      </c>
      <c r="AC910">
        <v>262996.34999999998</v>
      </c>
      <c r="AD910">
        <v>8513405.3100000005</v>
      </c>
      <c r="AE910">
        <v>285.08999999999997</v>
      </c>
      <c r="AF910">
        <v>2427086719.8299999</v>
      </c>
      <c r="AG910">
        <v>235981.87</v>
      </c>
      <c r="AH910">
        <v>0</v>
      </c>
      <c r="AI910">
        <v>0</v>
      </c>
      <c r="AJ910">
        <v>12.53</v>
      </c>
      <c r="AK910">
        <v>1066729.69</v>
      </c>
      <c r="AL910">
        <v>0.122</v>
      </c>
      <c r="AM910">
        <v>10386.35</v>
      </c>
      <c r="AN910">
        <v>883.7</v>
      </c>
      <c r="AO910">
        <v>528.69000000000005</v>
      </c>
      <c r="AP910">
        <v>467203.35</v>
      </c>
      <c r="AQ910">
        <v>976567.92</v>
      </c>
      <c r="AR910" t="s">
        <v>61</v>
      </c>
      <c r="AS910" t="s">
        <v>61</v>
      </c>
      <c r="AT910" t="s">
        <v>62</v>
      </c>
      <c r="AU910" t="s">
        <v>63</v>
      </c>
    </row>
    <row r="911" spans="1:47" x14ac:dyDescent="0.25">
      <c r="A911" t="s">
        <v>1721</v>
      </c>
      <c r="B911">
        <v>2022</v>
      </c>
      <c r="C911">
        <v>1</v>
      </c>
      <c r="D911" t="s">
        <v>48</v>
      </c>
      <c r="E911" s="1">
        <v>44563</v>
      </c>
      <c r="F911" s="1">
        <v>44572</v>
      </c>
      <c r="G911">
        <v>9</v>
      </c>
      <c r="H911">
        <v>11.2</v>
      </c>
      <c r="I911" t="s">
        <v>65</v>
      </c>
      <c r="J911" t="s">
        <v>50</v>
      </c>
      <c r="K911" t="s">
        <v>223</v>
      </c>
      <c r="L911">
        <v>2710.1109999999999</v>
      </c>
      <c r="M911" t="s">
        <v>114</v>
      </c>
      <c r="N911" t="s">
        <v>69</v>
      </c>
      <c r="O911" t="s">
        <v>107</v>
      </c>
      <c r="P911" t="s">
        <v>56</v>
      </c>
      <c r="Q911" t="s">
        <v>55</v>
      </c>
      <c r="R911" t="s">
        <v>1476</v>
      </c>
      <c r="S911" t="s">
        <v>123</v>
      </c>
      <c r="T911" t="s">
        <v>148</v>
      </c>
      <c r="U911" t="s">
        <v>60</v>
      </c>
      <c r="V911">
        <v>40669</v>
      </c>
      <c r="W911">
        <v>23440</v>
      </c>
      <c r="X911">
        <v>10.4</v>
      </c>
      <c r="Y911">
        <v>14.8</v>
      </c>
      <c r="Z911">
        <v>36323.15</v>
      </c>
      <c r="AB911">
        <v>12.56</v>
      </c>
      <c r="AC911">
        <v>456218.76</v>
      </c>
      <c r="AD911">
        <v>27964829.949999999</v>
      </c>
      <c r="AE911">
        <v>213.35</v>
      </c>
      <c r="AF911">
        <v>5966296469.8299999</v>
      </c>
      <c r="AG911">
        <v>15310.17</v>
      </c>
      <c r="AH911">
        <v>1.2</v>
      </c>
      <c r="AI911">
        <v>19577.38</v>
      </c>
      <c r="AJ911">
        <v>17.309999999999999</v>
      </c>
      <c r="AK911">
        <v>0</v>
      </c>
      <c r="AL911">
        <v>0.23899999999999999</v>
      </c>
      <c r="AM911">
        <v>66835.94</v>
      </c>
      <c r="AN911">
        <v>297.7</v>
      </c>
      <c r="AO911">
        <v>557.64</v>
      </c>
      <c r="AP911">
        <v>166009.43</v>
      </c>
      <c r="AQ911">
        <v>723951.68</v>
      </c>
      <c r="AR911" t="s">
        <v>61</v>
      </c>
      <c r="AS911" t="s">
        <v>61</v>
      </c>
      <c r="AT911" t="s">
        <v>62</v>
      </c>
      <c r="AU911" t="s">
        <v>63</v>
      </c>
    </row>
    <row r="912" spans="1:47" x14ac:dyDescent="0.25">
      <c r="A912" t="s">
        <v>1722</v>
      </c>
      <c r="B912">
        <v>2021</v>
      </c>
      <c r="C912">
        <v>6</v>
      </c>
      <c r="D912" t="s">
        <v>77</v>
      </c>
      <c r="E912" s="1">
        <v>44372</v>
      </c>
      <c r="F912" s="1">
        <v>44384</v>
      </c>
      <c r="G912">
        <v>12</v>
      </c>
      <c r="H912">
        <v>12.6</v>
      </c>
      <c r="I912" t="s">
        <v>65</v>
      </c>
      <c r="J912" t="s">
        <v>50</v>
      </c>
      <c r="K912" t="s">
        <v>51</v>
      </c>
      <c r="L912">
        <v>2709</v>
      </c>
      <c r="M912" t="s">
        <v>80</v>
      </c>
      <c r="N912" t="s">
        <v>81</v>
      </c>
      <c r="O912" t="s">
        <v>54</v>
      </c>
      <c r="P912" t="s">
        <v>184</v>
      </c>
      <c r="Q912" t="s">
        <v>164</v>
      </c>
      <c r="R912" t="s">
        <v>993</v>
      </c>
      <c r="S912" t="s">
        <v>170</v>
      </c>
      <c r="T912" t="s">
        <v>187</v>
      </c>
      <c r="U912" t="s">
        <v>103</v>
      </c>
      <c r="V912">
        <v>120142</v>
      </c>
      <c r="W912">
        <v>71613</v>
      </c>
      <c r="X912">
        <v>9.6</v>
      </c>
      <c r="Y912">
        <v>12.2</v>
      </c>
      <c r="Z912">
        <v>108624.12</v>
      </c>
      <c r="AB912">
        <v>19.55</v>
      </c>
      <c r="AC912">
        <v>2123601.5499999998</v>
      </c>
      <c r="AD912">
        <v>9241740.1300000008</v>
      </c>
      <c r="AE912">
        <v>169.35</v>
      </c>
      <c r="AF912">
        <v>1565088691.02</v>
      </c>
      <c r="AG912">
        <v>113168.01</v>
      </c>
      <c r="AH912">
        <v>0</v>
      </c>
      <c r="AI912">
        <v>0</v>
      </c>
      <c r="AJ912">
        <v>19.95</v>
      </c>
      <c r="AK912">
        <v>0</v>
      </c>
      <c r="AL912">
        <v>0.28599999999999998</v>
      </c>
      <c r="AM912">
        <v>26431.38</v>
      </c>
      <c r="AN912">
        <v>654.6</v>
      </c>
      <c r="AO912">
        <v>587.54</v>
      </c>
      <c r="AP912">
        <v>384603.68</v>
      </c>
      <c r="AQ912">
        <v>2647804.62</v>
      </c>
      <c r="AR912" t="s">
        <v>61</v>
      </c>
      <c r="AS912" t="s">
        <v>61</v>
      </c>
      <c r="AT912" t="s">
        <v>62</v>
      </c>
      <c r="AU912" t="s">
        <v>63</v>
      </c>
    </row>
    <row r="913" spans="1:47" x14ac:dyDescent="0.25">
      <c r="A913" t="s">
        <v>1723</v>
      </c>
      <c r="B913">
        <v>2025</v>
      </c>
      <c r="C913">
        <v>3</v>
      </c>
      <c r="D913" t="s">
        <v>48</v>
      </c>
      <c r="E913" s="1">
        <v>45718</v>
      </c>
      <c r="F913" s="1">
        <v>45741</v>
      </c>
      <c r="G913">
        <v>23</v>
      </c>
      <c r="H913">
        <v>12.8</v>
      </c>
      <c r="I913" t="s">
        <v>49</v>
      </c>
      <c r="J913" t="s">
        <v>239</v>
      </c>
      <c r="K913" t="s">
        <v>240</v>
      </c>
      <c r="L913">
        <v>3105.2</v>
      </c>
      <c r="M913" t="s">
        <v>52</v>
      </c>
      <c r="N913" t="s">
        <v>53</v>
      </c>
      <c r="O913" t="s">
        <v>91</v>
      </c>
      <c r="P913" t="s">
        <v>146</v>
      </c>
      <c r="Q913" t="s">
        <v>92</v>
      </c>
      <c r="R913" t="s">
        <v>629</v>
      </c>
      <c r="S913" t="s">
        <v>161</v>
      </c>
      <c r="T913" t="s">
        <v>74</v>
      </c>
      <c r="U913" t="s">
        <v>166</v>
      </c>
      <c r="V913">
        <v>29090</v>
      </c>
      <c r="W913">
        <v>19975</v>
      </c>
      <c r="X913">
        <v>13.1</v>
      </c>
      <c r="Y913">
        <v>13.5</v>
      </c>
      <c r="Z913">
        <v>22988.01</v>
      </c>
      <c r="AB913">
        <v>39.57</v>
      </c>
      <c r="AC913">
        <v>909635.56</v>
      </c>
      <c r="AD913">
        <v>13297184.5</v>
      </c>
      <c r="AE913">
        <v>282.49</v>
      </c>
      <c r="AF913">
        <v>3756321649.4099998</v>
      </c>
      <c r="AG913">
        <v>61092.75</v>
      </c>
      <c r="AH913">
        <v>1.3</v>
      </c>
      <c r="AI913">
        <v>26838.18</v>
      </c>
      <c r="AJ913">
        <v>21.06</v>
      </c>
      <c r="AK913">
        <v>2800387.06</v>
      </c>
      <c r="AL913">
        <v>0.13500000000000001</v>
      </c>
      <c r="AM913">
        <v>17951.2</v>
      </c>
      <c r="AN913">
        <v>458.4</v>
      </c>
      <c r="AO913">
        <v>626.08000000000004</v>
      </c>
      <c r="AP913">
        <v>286995.07</v>
      </c>
      <c r="AQ913">
        <v>1302512.76</v>
      </c>
      <c r="AR913" t="s">
        <v>61</v>
      </c>
      <c r="AS913" t="s">
        <v>61</v>
      </c>
      <c r="AT913" t="s">
        <v>293</v>
      </c>
      <c r="AU913" t="s">
        <v>63</v>
      </c>
    </row>
    <row r="914" spans="1:47" x14ac:dyDescent="0.25">
      <c r="A914" t="s">
        <v>1724</v>
      </c>
      <c r="B914">
        <v>2025</v>
      </c>
      <c r="C914">
        <v>8</v>
      </c>
      <c r="D914" t="s">
        <v>89</v>
      </c>
      <c r="E914" s="1">
        <v>45891</v>
      </c>
      <c r="F914" s="1">
        <v>45913</v>
      </c>
      <c r="G914">
        <v>22</v>
      </c>
      <c r="H914">
        <v>13.1</v>
      </c>
      <c r="I914" t="s">
        <v>65</v>
      </c>
      <c r="J914" t="s">
        <v>112</v>
      </c>
      <c r="K914" t="s">
        <v>199</v>
      </c>
      <c r="L914">
        <v>7204.49</v>
      </c>
      <c r="M914" t="s">
        <v>98</v>
      </c>
      <c r="N914" t="s">
        <v>168</v>
      </c>
      <c r="O914" t="s">
        <v>54</v>
      </c>
      <c r="P914" t="s">
        <v>56</v>
      </c>
      <c r="Q914" t="s">
        <v>150</v>
      </c>
      <c r="R914" t="s">
        <v>1725</v>
      </c>
      <c r="S914" t="s">
        <v>161</v>
      </c>
      <c r="T914" t="s">
        <v>95</v>
      </c>
      <c r="U914" t="s">
        <v>103</v>
      </c>
      <c r="V914">
        <v>33969</v>
      </c>
      <c r="W914">
        <v>23942</v>
      </c>
      <c r="X914">
        <v>18.7</v>
      </c>
      <c r="Y914">
        <v>14.1</v>
      </c>
      <c r="Z914">
        <v>29639.360000000001</v>
      </c>
      <c r="AB914">
        <v>13.41</v>
      </c>
      <c r="AC914">
        <v>397463.82</v>
      </c>
      <c r="AD914">
        <v>26918763.149999999</v>
      </c>
      <c r="AE914">
        <v>279.14999999999998</v>
      </c>
      <c r="AF914">
        <v>7514372733.3199997</v>
      </c>
      <c r="AG914">
        <v>44162.77</v>
      </c>
      <c r="AH914">
        <v>0</v>
      </c>
      <c r="AI914">
        <v>0</v>
      </c>
      <c r="AJ914">
        <v>0.56999999999999995</v>
      </c>
      <c r="AK914">
        <v>0</v>
      </c>
      <c r="AL914">
        <v>0.32900000000000001</v>
      </c>
      <c r="AM914">
        <v>88562.73</v>
      </c>
      <c r="AN914">
        <v>360.1</v>
      </c>
      <c r="AO914">
        <v>677.53</v>
      </c>
      <c r="AP914">
        <v>243978.55</v>
      </c>
      <c r="AQ914">
        <v>774167.87</v>
      </c>
      <c r="AR914" t="s">
        <v>61</v>
      </c>
      <c r="AS914" t="s">
        <v>61</v>
      </c>
      <c r="AT914" t="s">
        <v>62</v>
      </c>
      <c r="AU914" t="s">
        <v>63</v>
      </c>
    </row>
    <row r="915" spans="1:47" x14ac:dyDescent="0.25">
      <c r="A915" t="s">
        <v>1726</v>
      </c>
      <c r="B915">
        <v>2020</v>
      </c>
      <c r="C915">
        <v>3</v>
      </c>
      <c r="D915" t="s">
        <v>48</v>
      </c>
      <c r="E915" s="1">
        <v>43896</v>
      </c>
      <c r="F915" s="1">
        <v>43909</v>
      </c>
      <c r="G915">
        <v>13</v>
      </c>
      <c r="H915">
        <v>14.7</v>
      </c>
      <c r="I915" t="s">
        <v>49</v>
      </c>
      <c r="J915" t="s">
        <v>78</v>
      </c>
      <c r="K915" t="s">
        <v>211</v>
      </c>
      <c r="L915">
        <v>1701.99</v>
      </c>
      <c r="M915" t="s">
        <v>90</v>
      </c>
      <c r="N915" t="s">
        <v>69</v>
      </c>
      <c r="O915" t="s">
        <v>200</v>
      </c>
      <c r="P915" t="s">
        <v>121</v>
      </c>
      <c r="Q915" t="s">
        <v>56</v>
      </c>
      <c r="R915" t="s">
        <v>786</v>
      </c>
      <c r="S915" t="s">
        <v>85</v>
      </c>
      <c r="T915" t="s">
        <v>148</v>
      </c>
      <c r="U915" t="s">
        <v>87</v>
      </c>
      <c r="V915">
        <v>38058</v>
      </c>
      <c r="W915">
        <v>27938</v>
      </c>
      <c r="X915">
        <v>23.7</v>
      </c>
      <c r="Y915">
        <v>14.7</v>
      </c>
      <c r="Z915">
        <v>35607.449999999997</v>
      </c>
      <c r="AB915">
        <v>31.11</v>
      </c>
      <c r="AC915">
        <v>1107747.77</v>
      </c>
      <c r="AD915">
        <v>25636295.780000001</v>
      </c>
      <c r="AE915">
        <v>162.19999999999999</v>
      </c>
      <c r="AF915">
        <v>4158207175.52</v>
      </c>
      <c r="AG915">
        <v>224082.72</v>
      </c>
      <c r="AH915">
        <v>0</v>
      </c>
      <c r="AI915">
        <v>0</v>
      </c>
      <c r="AJ915">
        <v>11.7</v>
      </c>
      <c r="AK915">
        <v>2999446.61</v>
      </c>
      <c r="AL915">
        <v>7.8E-2</v>
      </c>
      <c r="AM915">
        <v>19996.310000000001</v>
      </c>
      <c r="AN915">
        <v>234.2</v>
      </c>
      <c r="AO915">
        <v>377.44</v>
      </c>
      <c r="AP915">
        <v>88396.45</v>
      </c>
      <c r="AQ915">
        <v>1440223.25</v>
      </c>
      <c r="AR915" t="s">
        <v>61</v>
      </c>
      <c r="AS915" t="s">
        <v>61</v>
      </c>
      <c r="AT915" t="s">
        <v>62</v>
      </c>
      <c r="AU915" t="s">
        <v>63</v>
      </c>
    </row>
    <row r="916" spans="1:47" x14ac:dyDescent="0.25">
      <c r="A916" t="s">
        <v>1727</v>
      </c>
      <c r="B916">
        <v>2025</v>
      </c>
      <c r="C916">
        <v>3</v>
      </c>
      <c r="D916" t="s">
        <v>48</v>
      </c>
      <c r="E916" s="1">
        <v>45736</v>
      </c>
      <c r="F916" s="1">
        <v>45759</v>
      </c>
      <c r="G916">
        <v>23</v>
      </c>
      <c r="H916">
        <v>2.4</v>
      </c>
      <c r="I916" t="s">
        <v>65</v>
      </c>
      <c r="J916" t="s">
        <v>66</v>
      </c>
      <c r="K916" t="s">
        <v>67</v>
      </c>
      <c r="L916">
        <v>8479.8989999999994</v>
      </c>
      <c r="M916" t="s">
        <v>68</v>
      </c>
      <c r="N916" t="s">
        <v>81</v>
      </c>
      <c r="O916" t="s">
        <v>200</v>
      </c>
      <c r="P916" t="s">
        <v>100</v>
      </c>
      <c r="Q916" t="s">
        <v>204</v>
      </c>
      <c r="R916" t="s">
        <v>1443</v>
      </c>
      <c r="S916" t="s">
        <v>156</v>
      </c>
      <c r="T916" t="s">
        <v>102</v>
      </c>
      <c r="U916" t="s">
        <v>60</v>
      </c>
      <c r="V916">
        <v>18316</v>
      </c>
      <c r="W916">
        <v>10193</v>
      </c>
      <c r="X916">
        <v>13.2</v>
      </c>
      <c r="Y916">
        <v>14.4</v>
      </c>
      <c r="Z916">
        <v>15747.68</v>
      </c>
      <c r="AA916">
        <v>1124</v>
      </c>
      <c r="AB916">
        <v>972.54</v>
      </c>
      <c r="AC916">
        <v>1093134.96</v>
      </c>
      <c r="AD916">
        <v>13109471.17</v>
      </c>
      <c r="AE916">
        <v>279.23</v>
      </c>
      <c r="AF916">
        <v>3660557634.8000002</v>
      </c>
      <c r="AG916">
        <v>47246.05</v>
      </c>
      <c r="AH916">
        <v>1.5</v>
      </c>
      <c r="AI916">
        <v>44761.56</v>
      </c>
      <c r="AJ916">
        <v>6.44</v>
      </c>
      <c r="AK916">
        <v>0</v>
      </c>
      <c r="AL916">
        <v>0.21299999999999999</v>
      </c>
      <c r="AM916">
        <v>27923.17</v>
      </c>
      <c r="AN916">
        <v>901.6</v>
      </c>
      <c r="AO916">
        <v>506.85</v>
      </c>
      <c r="AP916">
        <v>456975.96</v>
      </c>
      <c r="AQ916">
        <v>1670041.7</v>
      </c>
      <c r="AR916" t="s">
        <v>61</v>
      </c>
      <c r="AS916" t="s">
        <v>61</v>
      </c>
      <c r="AT916" t="s">
        <v>62</v>
      </c>
      <c r="AU916" t="s">
        <v>63</v>
      </c>
    </row>
    <row r="917" spans="1:47" x14ac:dyDescent="0.25">
      <c r="A917" t="s">
        <v>1728</v>
      </c>
      <c r="B917">
        <v>2023</v>
      </c>
      <c r="C917">
        <v>4</v>
      </c>
      <c r="D917" t="s">
        <v>77</v>
      </c>
      <c r="E917" s="1">
        <v>45035</v>
      </c>
      <c r="F917" s="1">
        <v>45058</v>
      </c>
      <c r="G917">
        <v>23</v>
      </c>
      <c r="H917">
        <v>11.2</v>
      </c>
      <c r="I917" t="s">
        <v>65</v>
      </c>
      <c r="J917" t="s">
        <v>66</v>
      </c>
      <c r="K917" t="s">
        <v>67</v>
      </c>
      <c r="L917">
        <v>8479.8989999999994</v>
      </c>
      <c r="M917" t="s">
        <v>90</v>
      </c>
      <c r="N917" t="s">
        <v>106</v>
      </c>
      <c r="O917" t="s">
        <v>99</v>
      </c>
      <c r="P917" t="s">
        <v>82</v>
      </c>
      <c r="Q917" t="s">
        <v>150</v>
      </c>
      <c r="R917" t="s">
        <v>1417</v>
      </c>
      <c r="S917" t="s">
        <v>156</v>
      </c>
      <c r="T917" t="s">
        <v>95</v>
      </c>
      <c r="U917" t="s">
        <v>96</v>
      </c>
      <c r="V917">
        <v>9405</v>
      </c>
      <c r="W917">
        <v>6179</v>
      </c>
      <c r="X917">
        <v>23.1</v>
      </c>
      <c r="Y917">
        <v>12.7</v>
      </c>
      <c r="Z917">
        <v>7366.48</v>
      </c>
      <c r="AA917">
        <v>526</v>
      </c>
      <c r="AB917">
        <v>3579.25</v>
      </c>
      <c r="AC917">
        <v>1882685.5</v>
      </c>
      <c r="AD917">
        <v>17148428.789999999</v>
      </c>
      <c r="AE917">
        <v>287.36</v>
      </c>
      <c r="AF917">
        <v>4927772497.0900002</v>
      </c>
      <c r="AG917">
        <v>135550.03</v>
      </c>
      <c r="AH917">
        <v>0</v>
      </c>
      <c r="AI917">
        <v>0</v>
      </c>
      <c r="AJ917">
        <v>6.64</v>
      </c>
      <c r="AK917">
        <v>0</v>
      </c>
      <c r="AL917">
        <v>0.33100000000000002</v>
      </c>
      <c r="AM917">
        <v>56761.3</v>
      </c>
      <c r="AN917">
        <v>462.4</v>
      </c>
      <c r="AO917">
        <v>523.08000000000004</v>
      </c>
      <c r="AP917">
        <v>241872.19</v>
      </c>
      <c r="AQ917">
        <v>2316869.02</v>
      </c>
      <c r="AR917" t="s">
        <v>61</v>
      </c>
      <c r="AS917" t="s">
        <v>61</v>
      </c>
      <c r="AT917" t="s">
        <v>62</v>
      </c>
      <c r="AU917" t="s">
        <v>117</v>
      </c>
    </row>
    <row r="918" spans="1:47" x14ac:dyDescent="0.25">
      <c r="A918" t="s">
        <v>1729</v>
      </c>
      <c r="B918">
        <v>2025</v>
      </c>
      <c r="C918">
        <v>9</v>
      </c>
      <c r="D918" t="s">
        <v>89</v>
      </c>
      <c r="E918" s="1">
        <v>45917</v>
      </c>
      <c r="F918" s="1">
        <v>45930</v>
      </c>
      <c r="G918">
        <v>13</v>
      </c>
      <c r="H918">
        <v>7.9</v>
      </c>
      <c r="I918" t="s">
        <v>49</v>
      </c>
      <c r="J918" t="s">
        <v>66</v>
      </c>
      <c r="K918" t="s">
        <v>245</v>
      </c>
      <c r="L918">
        <v>8905.9</v>
      </c>
      <c r="M918" t="s">
        <v>114</v>
      </c>
      <c r="N918" t="s">
        <v>81</v>
      </c>
      <c r="O918" t="s">
        <v>91</v>
      </c>
      <c r="P918" t="s">
        <v>127</v>
      </c>
      <c r="Q918" t="s">
        <v>184</v>
      </c>
      <c r="R918" t="s">
        <v>1730</v>
      </c>
      <c r="S918" t="s">
        <v>73</v>
      </c>
      <c r="T918" t="s">
        <v>74</v>
      </c>
      <c r="U918" t="s">
        <v>181</v>
      </c>
      <c r="V918">
        <v>4277</v>
      </c>
      <c r="W918">
        <v>2458</v>
      </c>
      <c r="X918">
        <v>5.8</v>
      </c>
      <c r="Y918">
        <v>10.3</v>
      </c>
      <c r="Z918">
        <v>3651.69</v>
      </c>
      <c r="AB918">
        <v>28.58</v>
      </c>
      <c r="AC918">
        <v>104365.3</v>
      </c>
      <c r="AD918">
        <v>2940158.2</v>
      </c>
      <c r="AE918">
        <v>278.38</v>
      </c>
      <c r="AF918">
        <v>818481239.72000003</v>
      </c>
      <c r="AG918">
        <v>31837.89</v>
      </c>
      <c r="AH918">
        <v>0</v>
      </c>
      <c r="AJ918">
        <v>3.44</v>
      </c>
      <c r="AK918">
        <v>101141.44</v>
      </c>
      <c r="AL918">
        <v>0.34899999999999998</v>
      </c>
      <c r="AM918">
        <v>10261.15</v>
      </c>
      <c r="AN918">
        <v>424.4</v>
      </c>
      <c r="AO918">
        <v>530.84</v>
      </c>
      <c r="AP918">
        <v>225288.5</v>
      </c>
      <c r="AQ918">
        <v>371752.84</v>
      </c>
      <c r="AR918" t="s">
        <v>61</v>
      </c>
      <c r="AS918" t="s">
        <v>61</v>
      </c>
      <c r="AT918" t="s">
        <v>62</v>
      </c>
      <c r="AU918" t="s">
        <v>63</v>
      </c>
    </row>
    <row r="919" spans="1:47" x14ac:dyDescent="0.25">
      <c r="A919" t="s">
        <v>1731</v>
      </c>
      <c r="B919">
        <v>2025</v>
      </c>
      <c r="C919">
        <v>6</v>
      </c>
      <c r="D919" t="s">
        <v>77</v>
      </c>
      <c r="E919" s="1">
        <v>45827</v>
      </c>
      <c r="F919" s="1">
        <v>45852</v>
      </c>
      <c r="G919">
        <v>25</v>
      </c>
      <c r="H919">
        <v>13.2</v>
      </c>
      <c r="I919" t="s">
        <v>65</v>
      </c>
      <c r="J919" t="s">
        <v>134</v>
      </c>
      <c r="K919" t="s">
        <v>135</v>
      </c>
      <c r="L919">
        <v>9999.0098999999991</v>
      </c>
      <c r="M919" t="s">
        <v>68</v>
      </c>
      <c r="N919" t="s">
        <v>69</v>
      </c>
      <c r="O919" t="s">
        <v>99</v>
      </c>
      <c r="P919" t="s">
        <v>128</v>
      </c>
      <c r="Q919" t="s">
        <v>83</v>
      </c>
      <c r="R919" t="s">
        <v>1668</v>
      </c>
      <c r="S919" t="s">
        <v>137</v>
      </c>
      <c r="T919" t="s">
        <v>59</v>
      </c>
      <c r="U919" t="s">
        <v>87</v>
      </c>
      <c r="V919">
        <v>7260</v>
      </c>
      <c r="W919">
        <v>5206</v>
      </c>
      <c r="X919">
        <v>22.3</v>
      </c>
      <c r="Y919">
        <v>14.6</v>
      </c>
      <c r="Z919">
        <v>5908.22</v>
      </c>
      <c r="AB919">
        <v>30.85</v>
      </c>
      <c r="AC919">
        <v>182268.59</v>
      </c>
      <c r="AD919">
        <v>2569957.54</v>
      </c>
      <c r="AE919">
        <v>282.83999999999997</v>
      </c>
      <c r="AF919">
        <v>726886790.61000001</v>
      </c>
      <c r="AG919">
        <v>93125.21</v>
      </c>
      <c r="AH919">
        <v>2.1</v>
      </c>
      <c r="AI919">
        <v>50329.120000000003</v>
      </c>
      <c r="AJ919">
        <v>9.7100000000000009</v>
      </c>
      <c r="AK919">
        <v>0</v>
      </c>
      <c r="AL919">
        <v>0.20100000000000001</v>
      </c>
      <c r="AM919">
        <v>5165.6099999999997</v>
      </c>
      <c r="AN919">
        <v>1252.5</v>
      </c>
      <c r="AO919">
        <v>391.51</v>
      </c>
      <c r="AP919">
        <v>490366.27</v>
      </c>
      <c r="AQ919">
        <v>821254.8</v>
      </c>
      <c r="AR919" t="s">
        <v>61</v>
      </c>
      <c r="AS919" t="s">
        <v>61</v>
      </c>
      <c r="AT919" t="s">
        <v>293</v>
      </c>
      <c r="AU919" t="s">
        <v>63</v>
      </c>
    </row>
    <row r="920" spans="1:47" x14ac:dyDescent="0.25">
      <c r="A920" t="s">
        <v>1732</v>
      </c>
      <c r="B920">
        <v>2022</v>
      </c>
      <c r="C920">
        <v>3</v>
      </c>
      <c r="D920" t="s">
        <v>48</v>
      </c>
      <c r="E920" s="1">
        <v>44635</v>
      </c>
      <c r="F920" s="1">
        <v>44642</v>
      </c>
      <c r="G920">
        <v>7</v>
      </c>
      <c r="I920" t="s">
        <v>49</v>
      </c>
      <c r="J920" t="s">
        <v>50</v>
      </c>
      <c r="K920" t="s">
        <v>51</v>
      </c>
      <c r="L920">
        <v>2709</v>
      </c>
      <c r="M920" t="s">
        <v>90</v>
      </c>
      <c r="N920" t="s">
        <v>106</v>
      </c>
      <c r="O920" t="s">
        <v>189</v>
      </c>
      <c r="P920" t="s">
        <v>230</v>
      </c>
      <c r="Q920" t="s">
        <v>92</v>
      </c>
      <c r="R920" t="s">
        <v>757</v>
      </c>
      <c r="S920" t="s">
        <v>58</v>
      </c>
      <c r="T920" t="s">
        <v>187</v>
      </c>
      <c r="U920" t="s">
        <v>103</v>
      </c>
      <c r="V920">
        <v>220314</v>
      </c>
      <c r="W920">
        <v>145168</v>
      </c>
      <c r="X920">
        <v>14.4</v>
      </c>
      <c r="Y920">
        <v>11.6</v>
      </c>
      <c r="Z920">
        <v>207728.44</v>
      </c>
      <c r="AB920">
        <v>28.96</v>
      </c>
      <c r="AC920">
        <v>6015815.6200000001</v>
      </c>
      <c r="AD920">
        <v>14869201.74</v>
      </c>
      <c r="AE920">
        <v>213.32</v>
      </c>
      <c r="AF920">
        <v>3171898115.1799998</v>
      </c>
      <c r="AG920">
        <v>111660.83</v>
      </c>
      <c r="AH920">
        <v>0</v>
      </c>
      <c r="AI920">
        <v>0</v>
      </c>
      <c r="AJ920">
        <v>17.38</v>
      </c>
      <c r="AK920">
        <v>2584267.2599999998</v>
      </c>
      <c r="AL920">
        <v>0.27200000000000002</v>
      </c>
      <c r="AM920">
        <v>40444.230000000003</v>
      </c>
      <c r="AN920">
        <v>201.3</v>
      </c>
      <c r="AO920">
        <v>746.19</v>
      </c>
      <c r="AP920">
        <v>150208.04999999999</v>
      </c>
      <c r="AQ920">
        <v>6318128.7300000004</v>
      </c>
      <c r="AR920" t="s">
        <v>61</v>
      </c>
      <c r="AS920" t="s">
        <v>61</v>
      </c>
      <c r="AT920" t="s">
        <v>62</v>
      </c>
      <c r="AU920" t="s">
        <v>63</v>
      </c>
    </row>
    <row r="921" spans="1:47" x14ac:dyDescent="0.25">
      <c r="A921" t="s">
        <v>1733</v>
      </c>
      <c r="B921">
        <v>2020</v>
      </c>
      <c r="C921">
        <v>1</v>
      </c>
      <c r="D921" t="s">
        <v>48</v>
      </c>
      <c r="E921" s="1">
        <v>43833</v>
      </c>
      <c r="F921" s="1">
        <v>43840</v>
      </c>
      <c r="G921">
        <v>7</v>
      </c>
      <c r="H921">
        <v>5.7</v>
      </c>
      <c r="I921" t="s">
        <v>65</v>
      </c>
      <c r="J921" t="s">
        <v>50</v>
      </c>
      <c r="K921" t="s">
        <v>145</v>
      </c>
      <c r="L921">
        <v>2710.19</v>
      </c>
      <c r="M921" t="s">
        <v>68</v>
      </c>
      <c r="N921" t="s">
        <v>69</v>
      </c>
      <c r="O921" t="s">
        <v>54</v>
      </c>
      <c r="P921" t="s">
        <v>56</v>
      </c>
      <c r="Q921" t="s">
        <v>150</v>
      </c>
      <c r="R921" t="s">
        <v>573</v>
      </c>
      <c r="S921" t="s">
        <v>170</v>
      </c>
      <c r="T921" t="s">
        <v>131</v>
      </c>
      <c r="U921" t="s">
        <v>75</v>
      </c>
      <c r="V921">
        <v>104199</v>
      </c>
      <c r="W921">
        <v>69396</v>
      </c>
      <c r="X921">
        <v>23.5</v>
      </c>
      <c r="Y921">
        <v>13.9</v>
      </c>
      <c r="Z921">
        <v>82455.87</v>
      </c>
      <c r="AB921">
        <v>45.43</v>
      </c>
      <c r="AC921">
        <v>3745970.17</v>
      </c>
      <c r="AD921">
        <v>58333405.229999997</v>
      </c>
      <c r="AE921">
        <v>165.93</v>
      </c>
      <c r="AF921">
        <v>9679261929.8099995</v>
      </c>
      <c r="AG921">
        <v>195720.46</v>
      </c>
      <c r="AH921">
        <v>0.4</v>
      </c>
      <c r="AI921">
        <v>10411.77</v>
      </c>
      <c r="AJ921">
        <v>9.9700000000000006</v>
      </c>
      <c r="AK921">
        <v>0</v>
      </c>
      <c r="AL921">
        <v>0.27700000000000002</v>
      </c>
      <c r="AM921">
        <v>161583.53</v>
      </c>
      <c r="AN921">
        <v>154.80000000000001</v>
      </c>
      <c r="AO921">
        <v>370.5</v>
      </c>
      <c r="AP921">
        <v>57353.4</v>
      </c>
      <c r="AQ921">
        <v>4171039.33</v>
      </c>
      <c r="AR921" t="s">
        <v>61</v>
      </c>
      <c r="AS921" t="s">
        <v>124</v>
      </c>
      <c r="AT921" t="s">
        <v>62</v>
      </c>
      <c r="AU921" t="s">
        <v>63</v>
      </c>
    </row>
    <row r="922" spans="1:47" x14ac:dyDescent="0.25">
      <c r="A922" t="s">
        <v>1734</v>
      </c>
      <c r="B922">
        <v>2023</v>
      </c>
      <c r="C922">
        <v>11</v>
      </c>
      <c r="D922" t="s">
        <v>119</v>
      </c>
      <c r="E922" s="1">
        <v>45234</v>
      </c>
      <c r="F922" s="1">
        <v>45250</v>
      </c>
      <c r="G922">
        <v>16</v>
      </c>
      <c r="H922">
        <v>4.4000000000000004</v>
      </c>
      <c r="I922" t="s">
        <v>65</v>
      </c>
      <c r="J922" t="s">
        <v>50</v>
      </c>
      <c r="K922" t="s">
        <v>120</v>
      </c>
      <c r="L922">
        <v>2710.1921000000002</v>
      </c>
      <c r="M922" t="s">
        <v>80</v>
      </c>
      <c r="N922" t="s">
        <v>53</v>
      </c>
      <c r="O922" t="s">
        <v>91</v>
      </c>
      <c r="P922" t="s">
        <v>82</v>
      </c>
      <c r="Q922" t="s">
        <v>93</v>
      </c>
      <c r="R922" t="s">
        <v>1735</v>
      </c>
      <c r="S922" t="s">
        <v>123</v>
      </c>
      <c r="T922" t="s">
        <v>59</v>
      </c>
      <c r="U922" t="s">
        <v>87</v>
      </c>
      <c r="V922">
        <v>59661</v>
      </c>
      <c r="W922">
        <v>33619</v>
      </c>
      <c r="X922">
        <v>5.9</v>
      </c>
      <c r="Y922">
        <v>15.2</v>
      </c>
      <c r="Z922">
        <v>50733.27</v>
      </c>
      <c r="AB922">
        <v>20.29</v>
      </c>
      <c r="AC922">
        <v>1029378.05</v>
      </c>
      <c r="AD922">
        <v>38034732.520000003</v>
      </c>
      <c r="AE922">
        <v>287.47000000000003</v>
      </c>
      <c r="AF922">
        <v>10933844557.52</v>
      </c>
      <c r="AG922">
        <v>147226.69</v>
      </c>
      <c r="AH922">
        <v>0</v>
      </c>
      <c r="AI922">
        <v>0</v>
      </c>
      <c r="AJ922">
        <v>24.61</v>
      </c>
      <c r="AK922">
        <v>0</v>
      </c>
      <c r="AL922">
        <v>0.191</v>
      </c>
      <c r="AM922">
        <v>72646.34</v>
      </c>
      <c r="AN922">
        <v>783.2</v>
      </c>
      <c r="AO922">
        <v>554.61</v>
      </c>
      <c r="AP922">
        <v>434370.55</v>
      </c>
      <c r="AQ922">
        <v>1683621.63</v>
      </c>
      <c r="AR922" t="s">
        <v>61</v>
      </c>
      <c r="AS922" t="s">
        <v>61</v>
      </c>
      <c r="AT922" t="s">
        <v>62</v>
      </c>
      <c r="AU922" t="s">
        <v>63</v>
      </c>
    </row>
    <row r="923" spans="1:47" x14ac:dyDescent="0.25">
      <c r="A923" t="s">
        <v>1736</v>
      </c>
      <c r="B923">
        <v>2020</v>
      </c>
      <c r="C923">
        <v>4</v>
      </c>
      <c r="D923" t="s">
        <v>77</v>
      </c>
      <c r="E923" s="1">
        <v>43922</v>
      </c>
      <c r="F923" s="1">
        <v>43940</v>
      </c>
      <c r="G923">
        <v>18</v>
      </c>
      <c r="H923">
        <v>7.1</v>
      </c>
      <c r="I923" t="s">
        <v>49</v>
      </c>
      <c r="J923" t="s">
        <v>50</v>
      </c>
      <c r="K923" t="s">
        <v>51</v>
      </c>
      <c r="L923">
        <v>2709</v>
      </c>
      <c r="M923" t="s">
        <v>80</v>
      </c>
      <c r="N923" t="s">
        <v>168</v>
      </c>
      <c r="O923" t="s">
        <v>54</v>
      </c>
      <c r="P923" t="s">
        <v>146</v>
      </c>
      <c r="Q923" t="s">
        <v>70</v>
      </c>
      <c r="R923" t="s">
        <v>1374</v>
      </c>
      <c r="S923" t="s">
        <v>58</v>
      </c>
      <c r="T923" t="s">
        <v>162</v>
      </c>
      <c r="U923" t="s">
        <v>75</v>
      </c>
      <c r="V923">
        <v>318284</v>
      </c>
      <c r="W923">
        <v>231149</v>
      </c>
      <c r="X923">
        <v>3.4</v>
      </c>
      <c r="Y923">
        <v>12.2</v>
      </c>
      <c r="Z923">
        <v>256003.16</v>
      </c>
      <c r="AB923">
        <v>13.2</v>
      </c>
      <c r="AC923">
        <v>3379241.71</v>
      </c>
      <c r="AD923">
        <v>21611786.77</v>
      </c>
      <c r="AE923">
        <v>160.72</v>
      </c>
      <c r="AF923">
        <v>3473446369.6700001</v>
      </c>
      <c r="AG923">
        <v>210534.59</v>
      </c>
      <c r="AH923">
        <v>0</v>
      </c>
      <c r="AI923">
        <v>0</v>
      </c>
      <c r="AJ923">
        <v>16.36</v>
      </c>
      <c r="AK923">
        <v>3535688.32</v>
      </c>
      <c r="AL923">
        <v>0.19600000000000001</v>
      </c>
      <c r="AM923">
        <v>42359.1</v>
      </c>
      <c r="AN923">
        <v>734.7</v>
      </c>
      <c r="AO923">
        <v>729.01</v>
      </c>
      <c r="AP923">
        <v>535603.65</v>
      </c>
      <c r="AQ923">
        <v>4167739.05</v>
      </c>
      <c r="AR923" t="s">
        <v>61</v>
      </c>
      <c r="AS923" t="s">
        <v>61</v>
      </c>
      <c r="AT923" t="s">
        <v>116</v>
      </c>
      <c r="AU923" t="s">
        <v>63</v>
      </c>
    </row>
    <row r="924" spans="1:47" x14ac:dyDescent="0.25">
      <c r="A924" t="s">
        <v>1737</v>
      </c>
      <c r="B924">
        <v>2025</v>
      </c>
      <c r="C924">
        <v>3</v>
      </c>
      <c r="D924" t="s">
        <v>48</v>
      </c>
      <c r="E924" s="1">
        <v>45732</v>
      </c>
      <c r="F924" s="1">
        <v>45741</v>
      </c>
      <c r="G924">
        <v>9</v>
      </c>
      <c r="H924">
        <v>13.8</v>
      </c>
      <c r="I924" t="s">
        <v>49</v>
      </c>
      <c r="J924" t="s">
        <v>50</v>
      </c>
      <c r="K924" t="s">
        <v>51</v>
      </c>
      <c r="L924">
        <v>2709</v>
      </c>
      <c r="M924" t="s">
        <v>90</v>
      </c>
      <c r="N924" t="s">
        <v>81</v>
      </c>
      <c r="O924" t="s">
        <v>200</v>
      </c>
      <c r="P924" t="s">
        <v>140</v>
      </c>
      <c r="Q924" t="s">
        <v>184</v>
      </c>
      <c r="R924" t="s">
        <v>1738</v>
      </c>
      <c r="S924" t="s">
        <v>170</v>
      </c>
      <c r="T924" t="s">
        <v>74</v>
      </c>
      <c r="U924" t="s">
        <v>75</v>
      </c>
      <c r="V924">
        <v>73950</v>
      </c>
      <c r="W924">
        <v>43018</v>
      </c>
      <c r="X924">
        <v>1.5</v>
      </c>
      <c r="Y924">
        <v>10.9</v>
      </c>
      <c r="Z924">
        <v>62476.18</v>
      </c>
      <c r="AB924">
        <v>32.81</v>
      </c>
      <c r="AC924">
        <v>2049843.47</v>
      </c>
      <c r="AD924">
        <v>5026208.68</v>
      </c>
      <c r="AE924">
        <v>283.07</v>
      </c>
      <c r="AF924">
        <v>1422768891.05</v>
      </c>
      <c r="AG924">
        <v>105210.61</v>
      </c>
      <c r="AH924">
        <v>2.1</v>
      </c>
      <c r="AI924">
        <v>40321.879999999997</v>
      </c>
      <c r="AJ924">
        <v>17.920000000000002</v>
      </c>
      <c r="AK924">
        <v>900696.6</v>
      </c>
      <c r="AL924">
        <v>0.22500000000000001</v>
      </c>
      <c r="AM924">
        <v>11308.97</v>
      </c>
      <c r="AN924">
        <v>295.3</v>
      </c>
      <c r="AO924">
        <v>492.04</v>
      </c>
      <c r="AP924">
        <v>145299.41</v>
      </c>
      <c r="AQ924">
        <v>2351984.34</v>
      </c>
      <c r="AR924" t="s">
        <v>61</v>
      </c>
      <c r="AS924" t="s">
        <v>61</v>
      </c>
      <c r="AT924" t="s">
        <v>62</v>
      </c>
      <c r="AU924" t="s">
        <v>63</v>
      </c>
    </row>
    <row r="925" spans="1:47" x14ac:dyDescent="0.25">
      <c r="A925" t="s">
        <v>1739</v>
      </c>
      <c r="B925">
        <v>2021</v>
      </c>
      <c r="C925">
        <v>9</v>
      </c>
      <c r="D925" t="s">
        <v>89</v>
      </c>
      <c r="E925" s="1">
        <v>44461</v>
      </c>
      <c r="F925" s="1">
        <v>44479</v>
      </c>
      <c r="G925">
        <v>18</v>
      </c>
      <c r="H925">
        <v>5.7</v>
      </c>
      <c r="I925" t="s">
        <v>65</v>
      </c>
      <c r="J925" t="s">
        <v>50</v>
      </c>
      <c r="K925" t="s">
        <v>183</v>
      </c>
      <c r="L925">
        <v>2710.19</v>
      </c>
      <c r="M925" t="s">
        <v>52</v>
      </c>
      <c r="N925" t="s">
        <v>53</v>
      </c>
      <c r="O925" t="s">
        <v>107</v>
      </c>
      <c r="P925" t="s">
        <v>82</v>
      </c>
      <c r="Q925" t="s">
        <v>71</v>
      </c>
      <c r="R925" t="s">
        <v>501</v>
      </c>
      <c r="S925" t="s">
        <v>186</v>
      </c>
      <c r="T925" t="s">
        <v>86</v>
      </c>
      <c r="U925" t="s">
        <v>110</v>
      </c>
      <c r="V925">
        <v>110915</v>
      </c>
      <c r="W925">
        <v>75881</v>
      </c>
      <c r="X925">
        <v>4.4000000000000004</v>
      </c>
      <c r="Y925">
        <v>10.9</v>
      </c>
      <c r="Z925">
        <v>89739.68</v>
      </c>
      <c r="AB925">
        <v>31.5</v>
      </c>
      <c r="AC925">
        <v>2826799.92</v>
      </c>
      <c r="AD925">
        <v>89585327.75</v>
      </c>
      <c r="AE925">
        <v>165.84</v>
      </c>
      <c r="AF925">
        <v>14856830754.059999</v>
      </c>
      <c r="AG925">
        <v>224222.66</v>
      </c>
      <c r="AH925">
        <v>0.4</v>
      </c>
      <c r="AI925">
        <v>8295.09</v>
      </c>
      <c r="AJ925">
        <v>10.96</v>
      </c>
      <c r="AK925">
        <v>0</v>
      </c>
      <c r="AL925">
        <v>5.5E-2</v>
      </c>
      <c r="AM925">
        <v>49271.93</v>
      </c>
      <c r="AN925">
        <v>336.3</v>
      </c>
      <c r="AO925">
        <v>445.9</v>
      </c>
      <c r="AP925">
        <v>149956.17000000001</v>
      </c>
      <c r="AQ925">
        <v>3258545.77</v>
      </c>
      <c r="AR925" t="s">
        <v>61</v>
      </c>
      <c r="AS925" t="s">
        <v>61</v>
      </c>
      <c r="AT925" t="s">
        <v>62</v>
      </c>
      <c r="AU925" t="s">
        <v>63</v>
      </c>
    </row>
    <row r="926" spans="1:47" x14ac:dyDescent="0.25">
      <c r="A926" t="s">
        <v>1740</v>
      </c>
      <c r="B926">
        <v>2022</v>
      </c>
      <c r="C926">
        <v>9</v>
      </c>
      <c r="D926" t="s">
        <v>89</v>
      </c>
      <c r="E926" s="1">
        <v>44827</v>
      </c>
      <c r="F926" s="1">
        <v>44853</v>
      </c>
      <c r="G926">
        <v>26</v>
      </c>
      <c r="H926">
        <v>7.8</v>
      </c>
      <c r="I926" t="s">
        <v>49</v>
      </c>
      <c r="J926" t="s">
        <v>78</v>
      </c>
      <c r="K926" t="s">
        <v>158</v>
      </c>
      <c r="L926">
        <v>1006.3</v>
      </c>
      <c r="M926" t="s">
        <v>98</v>
      </c>
      <c r="N926" t="s">
        <v>106</v>
      </c>
      <c r="O926" t="s">
        <v>91</v>
      </c>
      <c r="P926" t="s">
        <v>174</v>
      </c>
      <c r="Q926" t="s">
        <v>184</v>
      </c>
      <c r="R926" t="s">
        <v>336</v>
      </c>
      <c r="S926" t="s">
        <v>161</v>
      </c>
      <c r="T926" t="s">
        <v>95</v>
      </c>
      <c r="U926" t="s">
        <v>166</v>
      </c>
      <c r="V926">
        <v>21810</v>
      </c>
      <c r="W926">
        <v>12184</v>
      </c>
      <c r="X926">
        <v>13.6</v>
      </c>
      <c r="Y926">
        <v>14</v>
      </c>
      <c r="Z926">
        <v>17000.36</v>
      </c>
      <c r="AB926">
        <v>34.83</v>
      </c>
      <c r="AC926">
        <v>592122.54</v>
      </c>
      <c r="AD926">
        <v>5544497.4100000001</v>
      </c>
      <c r="AE926">
        <v>216.18</v>
      </c>
      <c r="AF926">
        <v>1198609450.0899999</v>
      </c>
      <c r="AG926">
        <v>48066.34</v>
      </c>
      <c r="AH926">
        <v>1.3</v>
      </c>
      <c r="AI926">
        <v>11382.99</v>
      </c>
      <c r="AJ926">
        <v>1.92</v>
      </c>
      <c r="AK926">
        <v>106454.35</v>
      </c>
      <c r="AL926">
        <v>0.16800000000000001</v>
      </c>
      <c r="AM926">
        <v>9314.76</v>
      </c>
      <c r="AN926">
        <v>878.7</v>
      </c>
      <c r="AO926">
        <v>503.49</v>
      </c>
      <c r="AP926">
        <v>442416.66</v>
      </c>
      <c r="AQ926">
        <v>1103303.29</v>
      </c>
      <c r="AR926" t="s">
        <v>61</v>
      </c>
      <c r="AS926" t="s">
        <v>61</v>
      </c>
      <c r="AT926" t="s">
        <v>62</v>
      </c>
      <c r="AU926" t="s">
        <v>63</v>
      </c>
    </row>
    <row r="927" spans="1:47" x14ac:dyDescent="0.25">
      <c r="A927" t="s">
        <v>1741</v>
      </c>
      <c r="B927">
        <v>2021</v>
      </c>
      <c r="C927">
        <v>9</v>
      </c>
      <c r="D927" t="s">
        <v>89</v>
      </c>
      <c r="E927" s="1">
        <v>44453</v>
      </c>
      <c r="F927" s="1">
        <v>44461</v>
      </c>
      <c r="G927">
        <v>8</v>
      </c>
      <c r="H927">
        <v>10.1</v>
      </c>
      <c r="I927" t="s">
        <v>49</v>
      </c>
      <c r="J927" t="s">
        <v>78</v>
      </c>
      <c r="K927" t="s">
        <v>158</v>
      </c>
      <c r="L927">
        <v>1006.3</v>
      </c>
      <c r="M927" t="s">
        <v>90</v>
      </c>
      <c r="N927" t="s">
        <v>53</v>
      </c>
      <c r="O927" t="s">
        <v>54</v>
      </c>
      <c r="P927" t="s">
        <v>71</v>
      </c>
      <c r="Q927" t="s">
        <v>82</v>
      </c>
      <c r="R927" t="s">
        <v>1742</v>
      </c>
      <c r="S927" t="s">
        <v>161</v>
      </c>
      <c r="T927" t="s">
        <v>148</v>
      </c>
      <c r="U927" t="s">
        <v>87</v>
      </c>
      <c r="V927">
        <v>19741</v>
      </c>
      <c r="W927">
        <v>13382</v>
      </c>
      <c r="X927">
        <v>6.4</v>
      </c>
      <c r="Y927">
        <v>12.9</v>
      </c>
      <c r="Z927">
        <v>17383.14</v>
      </c>
      <c r="AB927">
        <v>20.079999999999998</v>
      </c>
      <c r="AC927">
        <v>349053.45</v>
      </c>
      <c r="AD927">
        <v>6781684.4100000001</v>
      </c>
      <c r="AE927">
        <v>173.07</v>
      </c>
      <c r="AF927">
        <v>1173706120.8399999</v>
      </c>
      <c r="AG927">
        <v>46781.36</v>
      </c>
      <c r="AH927">
        <v>0</v>
      </c>
      <c r="AI927">
        <v>0</v>
      </c>
      <c r="AJ927">
        <v>10</v>
      </c>
      <c r="AK927">
        <v>678168.44</v>
      </c>
      <c r="AL927">
        <v>0.22800000000000001</v>
      </c>
      <c r="AM927">
        <v>15462.24</v>
      </c>
      <c r="AN927">
        <v>217.1</v>
      </c>
      <c r="AO927">
        <v>573.62</v>
      </c>
      <c r="AP927">
        <v>124532.9</v>
      </c>
      <c r="AQ927">
        <v>535829.94999999995</v>
      </c>
      <c r="AR927" t="s">
        <v>61</v>
      </c>
      <c r="AS927" t="s">
        <v>61</v>
      </c>
      <c r="AT927" t="s">
        <v>62</v>
      </c>
      <c r="AU927" t="s">
        <v>63</v>
      </c>
    </row>
    <row r="928" spans="1:47" x14ac:dyDescent="0.25">
      <c r="A928" t="s">
        <v>1743</v>
      </c>
      <c r="B928">
        <v>2021</v>
      </c>
      <c r="C928">
        <v>2</v>
      </c>
      <c r="D928" t="s">
        <v>48</v>
      </c>
      <c r="E928" s="1">
        <v>44240</v>
      </c>
      <c r="F928" s="1">
        <v>44246</v>
      </c>
      <c r="G928">
        <v>6</v>
      </c>
      <c r="H928">
        <v>3.9</v>
      </c>
      <c r="I928" t="s">
        <v>65</v>
      </c>
      <c r="J928" t="s">
        <v>50</v>
      </c>
      <c r="K928" t="s">
        <v>51</v>
      </c>
      <c r="L928">
        <v>2709</v>
      </c>
      <c r="M928" t="s">
        <v>52</v>
      </c>
      <c r="N928" t="s">
        <v>168</v>
      </c>
      <c r="O928" t="s">
        <v>91</v>
      </c>
      <c r="P928" t="s">
        <v>226</v>
      </c>
      <c r="Q928" t="s">
        <v>150</v>
      </c>
      <c r="R928" t="s">
        <v>1744</v>
      </c>
      <c r="S928" t="s">
        <v>186</v>
      </c>
      <c r="T928" t="s">
        <v>187</v>
      </c>
      <c r="U928" t="s">
        <v>132</v>
      </c>
      <c r="V928">
        <v>106929</v>
      </c>
      <c r="W928">
        <v>71279</v>
      </c>
      <c r="X928">
        <v>11.1</v>
      </c>
      <c r="Y928">
        <v>15.4</v>
      </c>
      <c r="Z928">
        <v>100169.91</v>
      </c>
      <c r="AB928">
        <v>8.7200000000000006</v>
      </c>
      <c r="AC928">
        <v>873481.62</v>
      </c>
      <c r="AD928">
        <v>7341452.7000000002</v>
      </c>
      <c r="AE928">
        <v>165.58</v>
      </c>
      <c r="AF928">
        <v>1215597738.0699999</v>
      </c>
      <c r="AG928">
        <v>58805.27</v>
      </c>
      <c r="AH928">
        <v>2.1</v>
      </c>
      <c r="AI928">
        <v>66855.08</v>
      </c>
      <c r="AJ928">
        <v>19.14</v>
      </c>
      <c r="AK928">
        <v>0</v>
      </c>
      <c r="AL928">
        <v>0.27300000000000002</v>
      </c>
      <c r="AM928">
        <v>20042.169999999998</v>
      </c>
      <c r="AN928">
        <v>92</v>
      </c>
      <c r="AO928">
        <v>436.67</v>
      </c>
      <c r="AP928">
        <v>40173.64</v>
      </c>
      <c r="AQ928">
        <v>1059357.78</v>
      </c>
      <c r="AR928" t="s">
        <v>61</v>
      </c>
      <c r="AS928" t="s">
        <v>61</v>
      </c>
      <c r="AT928" t="s">
        <v>62</v>
      </c>
      <c r="AU928" t="s">
        <v>63</v>
      </c>
    </row>
    <row r="929" spans="1:47" x14ac:dyDescent="0.25">
      <c r="A929" t="s">
        <v>1745</v>
      </c>
      <c r="B929">
        <v>2020</v>
      </c>
      <c r="C929">
        <v>9</v>
      </c>
      <c r="D929" t="s">
        <v>89</v>
      </c>
      <c r="E929" s="1">
        <v>44097</v>
      </c>
      <c r="F929" s="1">
        <v>44118</v>
      </c>
      <c r="G929">
        <v>21</v>
      </c>
      <c r="H929">
        <v>4.8</v>
      </c>
      <c r="I929" t="s">
        <v>65</v>
      </c>
      <c r="J929" t="s">
        <v>112</v>
      </c>
      <c r="K929" t="s">
        <v>340</v>
      </c>
      <c r="L929">
        <v>7208.39</v>
      </c>
      <c r="M929" t="s">
        <v>114</v>
      </c>
      <c r="N929" t="s">
        <v>168</v>
      </c>
      <c r="O929" t="s">
        <v>99</v>
      </c>
      <c r="P929" t="s">
        <v>70</v>
      </c>
      <c r="Q929" t="s">
        <v>174</v>
      </c>
      <c r="R929" t="s">
        <v>1746</v>
      </c>
      <c r="S929" t="s">
        <v>73</v>
      </c>
      <c r="T929" t="s">
        <v>59</v>
      </c>
      <c r="U929" t="s">
        <v>103</v>
      </c>
      <c r="V929">
        <v>13504</v>
      </c>
      <c r="W929">
        <v>9073</v>
      </c>
      <c r="X929">
        <v>13.3</v>
      </c>
      <c r="Y929">
        <v>12.8</v>
      </c>
      <c r="Z929">
        <v>12753.43</v>
      </c>
      <c r="AB929">
        <v>34.130000000000003</v>
      </c>
      <c r="AC929">
        <v>435274.57</v>
      </c>
      <c r="AD929">
        <v>14091902.48</v>
      </c>
      <c r="AE929">
        <v>158.57</v>
      </c>
      <c r="AF929">
        <v>2234552976.25</v>
      </c>
      <c r="AG929">
        <v>155286.53</v>
      </c>
      <c r="AH929">
        <v>0.8</v>
      </c>
      <c r="AI929">
        <v>18691.41</v>
      </c>
      <c r="AJ929">
        <v>6.83</v>
      </c>
      <c r="AK929">
        <v>0</v>
      </c>
      <c r="AL929">
        <v>0.24199999999999999</v>
      </c>
      <c r="AM929">
        <v>34102.400000000001</v>
      </c>
      <c r="AN929">
        <v>1035.7</v>
      </c>
      <c r="AO929">
        <v>486.95</v>
      </c>
      <c r="AP929">
        <v>504334.11</v>
      </c>
      <c r="AQ929">
        <v>1147689.02</v>
      </c>
      <c r="AR929" t="s">
        <v>61</v>
      </c>
      <c r="AS929" t="s">
        <v>61</v>
      </c>
      <c r="AT929" t="s">
        <v>62</v>
      </c>
      <c r="AU929" t="s">
        <v>63</v>
      </c>
    </row>
    <row r="930" spans="1:47" x14ac:dyDescent="0.25">
      <c r="A930" t="s">
        <v>1747</v>
      </c>
      <c r="B930">
        <v>2025</v>
      </c>
      <c r="C930">
        <v>9</v>
      </c>
      <c r="D930" t="s">
        <v>89</v>
      </c>
      <c r="E930" s="1">
        <v>45915</v>
      </c>
      <c r="F930" s="1">
        <v>45929</v>
      </c>
      <c r="G930">
        <v>14</v>
      </c>
      <c r="H930">
        <v>9.4</v>
      </c>
      <c r="I930" t="s">
        <v>65</v>
      </c>
      <c r="J930" t="s">
        <v>50</v>
      </c>
      <c r="K930" t="s">
        <v>145</v>
      </c>
      <c r="L930">
        <v>2710.19</v>
      </c>
      <c r="M930" t="s">
        <v>68</v>
      </c>
      <c r="N930" t="s">
        <v>81</v>
      </c>
      <c r="O930" t="s">
        <v>54</v>
      </c>
      <c r="P930" t="s">
        <v>70</v>
      </c>
      <c r="Q930" t="s">
        <v>159</v>
      </c>
      <c r="R930" t="s">
        <v>1748</v>
      </c>
      <c r="S930" t="s">
        <v>170</v>
      </c>
      <c r="T930" t="s">
        <v>162</v>
      </c>
      <c r="U930" t="s">
        <v>132</v>
      </c>
      <c r="V930">
        <v>93302</v>
      </c>
      <c r="W930">
        <v>64593</v>
      </c>
      <c r="X930">
        <v>24.6</v>
      </c>
      <c r="Y930">
        <v>14.3</v>
      </c>
      <c r="Z930">
        <v>75999.58</v>
      </c>
      <c r="AB930">
        <v>54.39</v>
      </c>
      <c r="AC930">
        <v>4133617.16</v>
      </c>
      <c r="AD930">
        <v>85121049.590000004</v>
      </c>
      <c r="AE930">
        <v>275.29000000000002</v>
      </c>
      <c r="AF930">
        <v>23432973741.630001</v>
      </c>
      <c r="AG930">
        <v>196121.22</v>
      </c>
      <c r="AH930">
        <v>0</v>
      </c>
      <c r="AI930">
        <v>0</v>
      </c>
      <c r="AJ930">
        <v>17.47</v>
      </c>
      <c r="AK930">
        <v>0</v>
      </c>
      <c r="AL930">
        <v>0.35</v>
      </c>
      <c r="AM930">
        <v>297923.67</v>
      </c>
      <c r="AN930">
        <v>636.5</v>
      </c>
      <c r="AO930">
        <v>725.35</v>
      </c>
      <c r="AP930">
        <v>461685.28</v>
      </c>
      <c r="AQ930">
        <v>5089347.33</v>
      </c>
      <c r="AR930" t="s">
        <v>61</v>
      </c>
      <c r="AS930" t="s">
        <v>61</v>
      </c>
      <c r="AT930" t="s">
        <v>62</v>
      </c>
      <c r="AU930" t="s">
        <v>63</v>
      </c>
    </row>
    <row r="931" spans="1:47" x14ac:dyDescent="0.25">
      <c r="A931" t="s">
        <v>1749</v>
      </c>
      <c r="B931">
        <v>2025</v>
      </c>
      <c r="C931">
        <v>1</v>
      </c>
      <c r="D931" t="s">
        <v>48</v>
      </c>
      <c r="E931" s="1">
        <v>45669</v>
      </c>
      <c r="F931" s="1">
        <v>45685</v>
      </c>
      <c r="G931">
        <v>16</v>
      </c>
      <c r="H931">
        <v>6.2</v>
      </c>
      <c r="I931" t="s">
        <v>49</v>
      </c>
      <c r="J931" t="s">
        <v>134</v>
      </c>
      <c r="K931" t="s">
        <v>135</v>
      </c>
      <c r="L931">
        <v>9999.0098999999991</v>
      </c>
      <c r="M931" t="s">
        <v>114</v>
      </c>
      <c r="N931" t="s">
        <v>53</v>
      </c>
      <c r="O931" t="s">
        <v>99</v>
      </c>
      <c r="P931" t="s">
        <v>108</v>
      </c>
      <c r="Q931" t="s">
        <v>226</v>
      </c>
      <c r="R931" t="s">
        <v>1750</v>
      </c>
      <c r="S931" t="s">
        <v>137</v>
      </c>
      <c r="T931" t="s">
        <v>95</v>
      </c>
      <c r="U931" t="s">
        <v>96</v>
      </c>
      <c r="V931">
        <v>4242</v>
      </c>
      <c r="W931">
        <v>2842</v>
      </c>
      <c r="X931">
        <v>6.9</v>
      </c>
      <c r="Y931">
        <v>13.2</v>
      </c>
      <c r="Z931">
        <v>3477.47</v>
      </c>
      <c r="AB931">
        <v>35.26</v>
      </c>
      <c r="AC931">
        <v>122615.59</v>
      </c>
      <c r="AD931">
        <v>3706044.1</v>
      </c>
      <c r="AE931">
        <v>284.54000000000002</v>
      </c>
      <c r="AF931">
        <v>1054517788.21</v>
      </c>
      <c r="AG931">
        <v>64577.78</v>
      </c>
      <c r="AH931">
        <v>0</v>
      </c>
      <c r="AI931">
        <v>0</v>
      </c>
      <c r="AJ931">
        <v>8.34</v>
      </c>
      <c r="AK931">
        <v>309084.08</v>
      </c>
      <c r="AL931">
        <v>0.182</v>
      </c>
      <c r="AM931">
        <v>6745</v>
      </c>
      <c r="AN931">
        <v>527.6</v>
      </c>
      <c r="AO931">
        <v>547.28</v>
      </c>
      <c r="AP931">
        <v>288744.93</v>
      </c>
      <c r="AQ931">
        <v>482683.3</v>
      </c>
      <c r="AR931" t="s">
        <v>61</v>
      </c>
      <c r="AS931" t="s">
        <v>61</v>
      </c>
      <c r="AT931" t="s">
        <v>62</v>
      </c>
      <c r="AU931" t="s">
        <v>63</v>
      </c>
    </row>
    <row r="932" spans="1:47" x14ac:dyDescent="0.25">
      <c r="A932" t="s">
        <v>1751</v>
      </c>
      <c r="B932">
        <v>2020</v>
      </c>
      <c r="C932">
        <v>5</v>
      </c>
      <c r="D932" t="s">
        <v>77</v>
      </c>
      <c r="E932" s="1">
        <v>43969</v>
      </c>
      <c r="F932" s="1">
        <v>43992</v>
      </c>
      <c r="G932">
        <v>23</v>
      </c>
      <c r="H932">
        <v>15.3</v>
      </c>
      <c r="I932" t="s">
        <v>49</v>
      </c>
      <c r="J932" t="s">
        <v>66</v>
      </c>
      <c r="K932" t="s">
        <v>245</v>
      </c>
      <c r="L932">
        <v>8905.9</v>
      </c>
      <c r="M932" t="s">
        <v>90</v>
      </c>
      <c r="N932" t="s">
        <v>69</v>
      </c>
      <c r="O932" t="s">
        <v>99</v>
      </c>
      <c r="P932" t="s">
        <v>174</v>
      </c>
      <c r="Q932" t="s">
        <v>92</v>
      </c>
      <c r="R932" t="s">
        <v>1752</v>
      </c>
      <c r="S932" t="s">
        <v>137</v>
      </c>
      <c r="T932" t="s">
        <v>86</v>
      </c>
      <c r="U932" t="s">
        <v>228</v>
      </c>
      <c r="V932">
        <v>7277</v>
      </c>
      <c r="W932">
        <v>5387</v>
      </c>
      <c r="X932">
        <v>8.3000000000000007</v>
      </c>
      <c r="Y932">
        <v>13.1</v>
      </c>
      <c r="Z932">
        <v>5881.65</v>
      </c>
      <c r="AB932">
        <v>17.25</v>
      </c>
      <c r="AC932">
        <v>101458.46</v>
      </c>
      <c r="AD932">
        <v>2015112.11</v>
      </c>
      <c r="AE932">
        <v>159.96</v>
      </c>
      <c r="AF932">
        <v>322337333.12</v>
      </c>
      <c r="AG932">
        <v>151756.76</v>
      </c>
      <c r="AH932">
        <v>0</v>
      </c>
      <c r="AI932">
        <v>0</v>
      </c>
      <c r="AJ932">
        <v>8.17</v>
      </c>
      <c r="AK932">
        <v>164634.66</v>
      </c>
      <c r="AL932">
        <v>0.13700000000000001</v>
      </c>
      <c r="AM932">
        <v>2760.7</v>
      </c>
      <c r="AN932">
        <v>417.8</v>
      </c>
      <c r="AO932">
        <v>397.07</v>
      </c>
      <c r="AP932">
        <v>165895.85</v>
      </c>
      <c r="AQ932">
        <v>421871.77</v>
      </c>
      <c r="AR932" t="s">
        <v>61</v>
      </c>
      <c r="AS932" t="s">
        <v>61</v>
      </c>
      <c r="AT932" t="s">
        <v>62</v>
      </c>
      <c r="AU932" t="s">
        <v>63</v>
      </c>
    </row>
    <row r="933" spans="1:47" x14ac:dyDescent="0.25">
      <c r="A933" t="s">
        <v>1753</v>
      </c>
      <c r="B933">
        <v>2024</v>
      </c>
      <c r="C933">
        <v>9</v>
      </c>
      <c r="D933" t="s">
        <v>89</v>
      </c>
      <c r="E933" s="1">
        <v>45560</v>
      </c>
      <c r="F933" s="1">
        <v>45588</v>
      </c>
      <c r="G933">
        <v>28</v>
      </c>
      <c r="H933">
        <v>20.6</v>
      </c>
      <c r="I933" t="s">
        <v>49</v>
      </c>
      <c r="J933" t="s">
        <v>78</v>
      </c>
      <c r="K933" t="s">
        <v>211</v>
      </c>
      <c r="L933">
        <v>1701.99</v>
      </c>
      <c r="M933" t="s">
        <v>52</v>
      </c>
      <c r="N933" t="s">
        <v>106</v>
      </c>
      <c r="O933" t="s">
        <v>107</v>
      </c>
      <c r="P933" t="s">
        <v>257</v>
      </c>
      <c r="Q933" t="s">
        <v>56</v>
      </c>
      <c r="R933" t="s">
        <v>672</v>
      </c>
      <c r="S933" t="s">
        <v>85</v>
      </c>
      <c r="T933" t="s">
        <v>162</v>
      </c>
      <c r="U933" t="s">
        <v>132</v>
      </c>
      <c r="V933">
        <v>41130</v>
      </c>
      <c r="W933">
        <v>27160</v>
      </c>
      <c r="X933">
        <v>6.1</v>
      </c>
      <c r="Y933">
        <v>11.5</v>
      </c>
      <c r="Z933">
        <v>34924.019999999997</v>
      </c>
      <c r="AB933">
        <v>37.57</v>
      </c>
      <c r="AC933">
        <v>1312095.43</v>
      </c>
      <c r="AD933">
        <v>26628517.530000001</v>
      </c>
      <c r="AE933">
        <v>273.11</v>
      </c>
      <c r="AF933">
        <v>7272514422.6199999</v>
      </c>
      <c r="AG933">
        <v>173276.38</v>
      </c>
      <c r="AH933">
        <v>1.2</v>
      </c>
      <c r="AI933">
        <v>23327.56</v>
      </c>
      <c r="AJ933">
        <v>1.84</v>
      </c>
      <c r="AK933">
        <v>489964.72</v>
      </c>
      <c r="AL933">
        <v>0.13500000000000001</v>
      </c>
      <c r="AM933">
        <v>35948.5</v>
      </c>
      <c r="AN933">
        <v>698.4</v>
      </c>
      <c r="AO933">
        <v>501.48</v>
      </c>
      <c r="AP933">
        <v>350233.63</v>
      </c>
      <c r="AQ933">
        <v>1894881.5</v>
      </c>
      <c r="AR933" t="s">
        <v>61</v>
      </c>
      <c r="AS933" t="s">
        <v>61</v>
      </c>
      <c r="AT933" t="s">
        <v>62</v>
      </c>
      <c r="AU933" t="s">
        <v>63</v>
      </c>
    </row>
    <row r="934" spans="1:47" x14ac:dyDescent="0.25">
      <c r="A934" t="s">
        <v>1754</v>
      </c>
      <c r="B934">
        <v>2022</v>
      </c>
      <c r="C934">
        <v>1</v>
      </c>
      <c r="D934" t="s">
        <v>48</v>
      </c>
      <c r="E934" s="1">
        <v>44570</v>
      </c>
      <c r="F934" s="1">
        <v>44590</v>
      </c>
      <c r="G934">
        <v>20</v>
      </c>
      <c r="H934">
        <v>16.3</v>
      </c>
      <c r="I934" t="s">
        <v>65</v>
      </c>
      <c r="J934" t="s">
        <v>112</v>
      </c>
      <c r="K934" t="s">
        <v>113</v>
      </c>
      <c r="L934">
        <v>7304.39</v>
      </c>
      <c r="M934" t="s">
        <v>90</v>
      </c>
      <c r="N934" t="s">
        <v>53</v>
      </c>
      <c r="O934" t="s">
        <v>107</v>
      </c>
      <c r="P934" t="s">
        <v>128</v>
      </c>
      <c r="Q934" t="s">
        <v>71</v>
      </c>
      <c r="R934" t="s">
        <v>1755</v>
      </c>
      <c r="S934" t="s">
        <v>73</v>
      </c>
      <c r="T934" t="s">
        <v>95</v>
      </c>
      <c r="U934" t="s">
        <v>75</v>
      </c>
      <c r="V934">
        <v>14809</v>
      </c>
      <c r="W934">
        <v>10501</v>
      </c>
      <c r="X934">
        <v>10.6</v>
      </c>
      <c r="Y934">
        <v>15.4</v>
      </c>
      <c r="Z934">
        <v>12635.43</v>
      </c>
      <c r="AB934">
        <v>42.12</v>
      </c>
      <c r="AC934">
        <v>532204.31000000006</v>
      </c>
      <c r="AD934">
        <v>6090150.9100000001</v>
      </c>
      <c r="AE934">
        <v>215.43</v>
      </c>
      <c r="AF934">
        <v>1312001210.54</v>
      </c>
      <c r="AG934">
        <v>164671.26</v>
      </c>
      <c r="AH934">
        <v>0</v>
      </c>
      <c r="AI934">
        <v>0</v>
      </c>
      <c r="AJ934">
        <v>3.35</v>
      </c>
      <c r="AK934">
        <v>0</v>
      </c>
      <c r="AL934">
        <v>7.6999999999999999E-2</v>
      </c>
      <c r="AM934">
        <v>4689.42</v>
      </c>
      <c r="AN934">
        <v>728.4</v>
      </c>
      <c r="AO934">
        <v>693.12</v>
      </c>
      <c r="AP934">
        <v>504868.61</v>
      </c>
      <c r="AQ934">
        <v>1206433.6000000001</v>
      </c>
      <c r="AR934" t="s">
        <v>61</v>
      </c>
      <c r="AS934" t="s">
        <v>61</v>
      </c>
      <c r="AT934" t="s">
        <v>62</v>
      </c>
      <c r="AU934" t="s">
        <v>63</v>
      </c>
    </row>
    <row r="935" spans="1:47" x14ac:dyDescent="0.25">
      <c r="A935" t="s">
        <v>1756</v>
      </c>
      <c r="B935">
        <v>2025</v>
      </c>
      <c r="C935">
        <v>8</v>
      </c>
      <c r="D935" t="s">
        <v>89</v>
      </c>
      <c r="E935" s="1">
        <v>45899</v>
      </c>
      <c r="F935" s="1">
        <v>45912</v>
      </c>
      <c r="G935">
        <v>13</v>
      </c>
      <c r="H935">
        <v>20.9</v>
      </c>
      <c r="I935" t="s">
        <v>65</v>
      </c>
      <c r="J935" t="s">
        <v>50</v>
      </c>
      <c r="K935" t="s">
        <v>120</v>
      </c>
      <c r="L935">
        <v>2710.1921000000002</v>
      </c>
      <c r="M935" t="s">
        <v>80</v>
      </c>
      <c r="N935" t="s">
        <v>53</v>
      </c>
      <c r="O935" t="s">
        <v>200</v>
      </c>
      <c r="P935" t="s">
        <v>92</v>
      </c>
      <c r="Q935" t="s">
        <v>127</v>
      </c>
      <c r="R935" t="s">
        <v>313</v>
      </c>
      <c r="S935" t="s">
        <v>142</v>
      </c>
      <c r="T935" t="s">
        <v>187</v>
      </c>
      <c r="U935" t="s">
        <v>143</v>
      </c>
      <c r="V935">
        <v>26046</v>
      </c>
      <c r="W935">
        <v>19216</v>
      </c>
      <c r="X935">
        <v>21.8</v>
      </c>
      <c r="Y935">
        <v>10.3</v>
      </c>
      <c r="Z935">
        <v>22616.799999999999</v>
      </c>
      <c r="AB935">
        <v>29.38</v>
      </c>
      <c r="AC935">
        <v>664481.57999999996</v>
      </c>
      <c r="AD935">
        <v>17765044.059999999</v>
      </c>
      <c r="AE935">
        <v>283.61</v>
      </c>
      <c r="AF935">
        <v>5038344145.8599997</v>
      </c>
      <c r="AG935">
        <v>37938.35</v>
      </c>
      <c r="AH935">
        <v>1.8</v>
      </c>
      <c r="AI935">
        <v>26085.65</v>
      </c>
      <c r="AJ935">
        <v>23.98</v>
      </c>
      <c r="AK935">
        <v>0</v>
      </c>
      <c r="AL935">
        <v>5.1999999999999998E-2</v>
      </c>
      <c r="AM935">
        <v>9237.82</v>
      </c>
      <c r="AN935">
        <v>271.8</v>
      </c>
      <c r="AO935">
        <v>489.54</v>
      </c>
      <c r="AP935">
        <v>133056.97</v>
      </c>
      <c r="AQ935">
        <v>870800.37</v>
      </c>
      <c r="AR935" t="s">
        <v>61</v>
      </c>
      <c r="AS935" t="s">
        <v>61</v>
      </c>
      <c r="AT935" t="s">
        <v>62</v>
      </c>
      <c r="AU935" t="s">
        <v>63</v>
      </c>
    </row>
    <row r="936" spans="1:47" x14ac:dyDescent="0.25">
      <c r="A936" t="s">
        <v>1757</v>
      </c>
      <c r="B936">
        <v>2023</v>
      </c>
      <c r="C936">
        <v>9</v>
      </c>
      <c r="D936" t="s">
        <v>89</v>
      </c>
      <c r="E936" s="1">
        <v>45193</v>
      </c>
      <c r="F936" s="1">
        <v>45200</v>
      </c>
      <c r="G936">
        <v>7</v>
      </c>
      <c r="H936">
        <v>1.3</v>
      </c>
      <c r="I936" t="s">
        <v>49</v>
      </c>
      <c r="J936" t="s">
        <v>112</v>
      </c>
      <c r="K936" t="s">
        <v>113</v>
      </c>
      <c r="L936">
        <v>7304.39</v>
      </c>
      <c r="M936" t="s">
        <v>114</v>
      </c>
      <c r="N936" t="s">
        <v>106</v>
      </c>
      <c r="O936" t="s">
        <v>189</v>
      </c>
      <c r="P936" t="s">
        <v>121</v>
      </c>
      <c r="Q936" t="s">
        <v>226</v>
      </c>
      <c r="R936" t="s">
        <v>1758</v>
      </c>
      <c r="S936" t="s">
        <v>73</v>
      </c>
      <c r="T936" t="s">
        <v>131</v>
      </c>
      <c r="U936" t="s">
        <v>166</v>
      </c>
      <c r="V936">
        <v>14629</v>
      </c>
      <c r="W936">
        <v>9329</v>
      </c>
      <c r="X936">
        <v>14.9</v>
      </c>
      <c r="Y936">
        <v>12.8</v>
      </c>
      <c r="Z936">
        <v>12788.93</v>
      </c>
      <c r="AB936">
        <v>41.46</v>
      </c>
      <c r="AC936">
        <v>530229.04</v>
      </c>
      <c r="AD936">
        <v>5987137.5800000001</v>
      </c>
      <c r="AE936">
        <v>286.2</v>
      </c>
      <c r="AF936">
        <v>1713518775.4000001</v>
      </c>
      <c r="AG936">
        <v>230580.07</v>
      </c>
      <c r="AH936">
        <v>0</v>
      </c>
      <c r="AI936">
        <v>0</v>
      </c>
      <c r="AJ936">
        <v>24.85</v>
      </c>
      <c r="AK936">
        <v>1487803.69</v>
      </c>
      <c r="AL936">
        <v>0.21299999999999999</v>
      </c>
      <c r="AM936">
        <v>12752.6</v>
      </c>
      <c r="AN936">
        <v>372.3</v>
      </c>
      <c r="AO936">
        <v>412.34</v>
      </c>
      <c r="AP936">
        <v>153514.18</v>
      </c>
      <c r="AQ936">
        <v>927075.89</v>
      </c>
      <c r="AR936" t="s">
        <v>61</v>
      </c>
      <c r="AS936" t="s">
        <v>61</v>
      </c>
      <c r="AT936" t="s">
        <v>62</v>
      </c>
      <c r="AU936" t="s">
        <v>63</v>
      </c>
    </row>
    <row r="937" spans="1:47" x14ac:dyDescent="0.25">
      <c r="A937" t="s">
        <v>1759</v>
      </c>
      <c r="B937">
        <v>2022</v>
      </c>
      <c r="C937">
        <v>11</v>
      </c>
      <c r="D937" t="s">
        <v>119</v>
      </c>
      <c r="E937" s="1">
        <v>44871</v>
      </c>
      <c r="F937" s="1">
        <v>44890</v>
      </c>
      <c r="G937">
        <v>19</v>
      </c>
      <c r="H937">
        <v>13.8</v>
      </c>
      <c r="I937" t="s">
        <v>49</v>
      </c>
      <c r="J937" t="s">
        <v>66</v>
      </c>
      <c r="K937" t="s">
        <v>391</v>
      </c>
      <c r="L937">
        <v>9999.99</v>
      </c>
      <c r="M937" t="s">
        <v>52</v>
      </c>
      <c r="N937" t="s">
        <v>81</v>
      </c>
      <c r="O937" t="s">
        <v>200</v>
      </c>
      <c r="P937" t="s">
        <v>93</v>
      </c>
      <c r="Q937" t="s">
        <v>128</v>
      </c>
      <c r="R937" t="s">
        <v>1234</v>
      </c>
      <c r="S937" t="s">
        <v>130</v>
      </c>
      <c r="T937" t="s">
        <v>102</v>
      </c>
      <c r="U937" t="s">
        <v>75</v>
      </c>
      <c r="V937">
        <v>65657</v>
      </c>
      <c r="W937">
        <v>46062</v>
      </c>
      <c r="X937">
        <v>5.7</v>
      </c>
      <c r="Y937">
        <v>11.1</v>
      </c>
      <c r="Z937">
        <v>55677.13</v>
      </c>
      <c r="AB937">
        <v>38.659999999999997</v>
      </c>
      <c r="AC937">
        <v>2152477.85</v>
      </c>
      <c r="AD937">
        <v>20454107.25</v>
      </c>
      <c r="AE937">
        <v>217.99</v>
      </c>
      <c r="AF937">
        <v>4458790839.4300003</v>
      </c>
      <c r="AG937">
        <v>78810.37</v>
      </c>
      <c r="AH937">
        <v>0.4</v>
      </c>
      <c r="AI937">
        <v>3558.43</v>
      </c>
      <c r="AJ937">
        <v>23.09</v>
      </c>
      <c r="AK937">
        <v>4722853.3600000003</v>
      </c>
      <c r="AL937">
        <v>0.28499999999999998</v>
      </c>
      <c r="AM937">
        <v>58294.21</v>
      </c>
      <c r="AN937">
        <v>893.1</v>
      </c>
      <c r="AO937">
        <v>606.69000000000005</v>
      </c>
      <c r="AP937">
        <v>541834.84</v>
      </c>
      <c r="AQ937">
        <v>2834975.7</v>
      </c>
      <c r="AR937" t="s">
        <v>61</v>
      </c>
      <c r="AS937" t="s">
        <v>61</v>
      </c>
      <c r="AT937" t="s">
        <v>62</v>
      </c>
      <c r="AU937" t="s">
        <v>63</v>
      </c>
    </row>
    <row r="938" spans="1:47" x14ac:dyDescent="0.25">
      <c r="A938" t="s">
        <v>1760</v>
      </c>
      <c r="B938">
        <v>2023</v>
      </c>
      <c r="C938">
        <v>6</v>
      </c>
      <c r="D938" t="s">
        <v>77</v>
      </c>
      <c r="E938" s="1">
        <v>45085</v>
      </c>
      <c r="F938" s="1">
        <v>45111</v>
      </c>
      <c r="G938">
        <v>26</v>
      </c>
      <c r="H938">
        <v>13.2</v>
      </c>
      <c r="I938" t="s">
        <v>49</v>
      </c>
      <c r="J938" t="s">
        <v>112</v>
      </c>
      <c r="K938" t="s">
        <v>113</v>
      </c>
      <c r="L938">
        <v>7304.39</v>
      </c>
      <c r="M938" t="s">
        <v>90</v>
      </c>
      <c r="N938" t="s">
        <v>69</v>
      </c>
      <c r="O938" t="s">
        <v>91</v>
      </c>
      <c r="P938" t="s">
        <v>150</v>
      </c>
      <c r="Q938" t="s">
        <v>82</v>
      </c>
      <c r="R938" t="s">
        <v>1761</v>
      </c>
      <c r="S938" t="s">
        <v>73</v>
      </c>
      <c r="T938" t="s">
        <v>59</v>
      </c>
      <c r="U938" t="s">
        <v>213</v>
      </c>
      <c r="V938">
        <v>11856</v>
      </c>
      <c r="W938">
        <v>6522</v>
      </c>
      <c r="X938">
        <v>2.9</v>
      </c>
      <c r="Y938">
        <v>12.3</v>
      </c>
      <c r="Z938">
        <v>10696.37</v>
      </c>
      <c r="AB938">
        <v>39.46</v>
      </c>
      <c r="AC938">
        <v>422078.76</v>
      </c>
      <c r="AD938">
        <v>8732944.3200000003</v>
      </c>
      <c r="AE938">
        <v>284.66000000000003</v>
      </c>
      <c r="AF938">
        <v>2485919930.1300001</v>
      </c>
      <c r="AG938">
        <v>164610.64000000001</v>
      </c>
      <c r="AH938">
        <v>0</v>
      </c>
      <c r="AI938">
        <v>0</v>
      </c>
      <c r="AJ938">
        <v>9.0500000000000007</v>
      </c>
      <c r="AK938">
        <v>790331.46</v>
      </c>
      <c r="AL938">
        <v>0.27600000000000002</v>
      </c>
      <c r="AM938">
        <v>24102.93</v>
      </c>
      <c r="AN938">
        <v>895.4</v>
      </c>
      <c r="AO938">
        <v>512.83000000000004</v>
      </c>
      <c r="AP938">
        <v>459187.98</v>
      </c>
      <c r="AQ938">
        <v>1069980.31</v>
      </c>
      <c r="AR938" t="s">
        <v>61</v>
      </c>
      <c r="AS938" t="s">
        <v>61</v>
      </c>
      <c r="AT938" t="s">
        <v>62</v>
      </c>
      <c r="AU938" t="s">
        <v>63</v>
      </c>
    </row>
    <row r="939" spans="1:47" x14ac:dyDescent="0.25">
      <c r="A939" t="s">
        <v>1762</v>
      </c>
      <c r="B939">
        <v>2024</v>
      </c>
      <c r="C939">
        <v>10</v>
      </c>
      <c r="D939" t="s">
        <v>119</v>
      </c>
      <c r="E939" s="1">
        <v>45590</v>
      </c>
      <c r="F939" s="1">
        <v>45599</v>
      </c>
      <c r="G939">
        <v>9</v>
      </c>
      <c r="H939">
        <v>14.9</v>
      </c>
      <c r="I939" t="s">
        <v>49</v>
      </c>
      <c r="J939" t="s">
        <v>78</v>
      </c>
      <c r="K939" t="s">
        <v>105</v>
      </c>
      <c r="L939">
        <v>1201.9000000000001</v>
      </c>
      <c r="M939" t="s">
        <v>80</v>
      </c>
      <c r="N939" t="s">
        <v>168</v>
      </c>
      <c r="O939" t="s">
        <v>189</v>
      </c>
      <c r="P939" t="s">
        <v>257</v>
      </c>
      <c r="Q939" t="s">
        <v>100</v>
      </c>
      <c r="R939" t="s">
        <v>1763</v>
      </c>
      <c r="S939" t="s">
        <v>85</v>
      </c>
      <c r="T939" t="s">
        <v>86</v>
      </c>
      <c r="U939" t="s">
        <v>181</v>
      </c>
      <c r="V939">
        <v>56040</v>
      </c>
      <c r="W939">
        <v>39139</v>
      </c>
      <c r="X939">
        <v>13.9</v>
      </c>
      <c r="Y939">
        <v>16</v>
      </c>
      <c r="Z939">
        <v>48216.09</v>
      </c>
      <c r="AB939">
        <v>23.75</v>
      </c>
      <c r="AC939">
        <v>1145132.1399999999</v>
      </c>
      <c r="AD939">
        <v>56286981.310000002</v>
      </c>
      <c r="AE939">
        <v>282.36</v>
      </c>
      <c r="AF939">
        <v>15893192042.690001</v>
      </c>
      <c r="AG939">
        <v>214286.56</v>
      </c>
      <c r="AH939">
        <v>0</v>
      </c>
      <c r="AI939">
        <v>0</v>
      </c>
      <c r="AJ939">
        <v>22.27</v>
      </c>
      <c r="AK939">
        <v>12535110.74</v>
      </c>
      <c r="AL939">
        <v>0.26500000000000001</v>
      </c>
      <c r="AM939">
        <v>149160.5</v>
      </c>
      <c r="AN939">
        <v>260.5</v>
      </c>
      <c r="AO939">
        <v>683.2</v>
      </c>
      <c r="AP939">
        <v>177973.6</v>
      </c>
      <c r="AQ939">
        <v>1686552.8</v>
      </c>
      <c r="AR939" t="s">
        <v>61</v>
      </c>
      <c r="AS939" t="s">
        <v>61</v>
      </c>
      <c r="AT939" t="s">
        <v>62</v>
      </c>
      <c r="AU939" t="s">
        <v>63</v>
      </c>
    </row>
    <row r="940" spans="1:47" x14ac:dyDescent="0.25">
      <c r="A940" t="s">
        <v>1764</v>
      </c>
      <c r="B940">
        <v>2021</v>
      </c>
      <c r="C940">
        <v>11</v>
      </c>
      <c r="D940" t="s">
        <v>119</v>
      </c>
      <c r="E940" s="1">
        <v>44502</v>
      </c>
      <c r="F940" s="1">
        <v>44518</v>
      </c>
      <c r="G940">
        <v>16</v>
      </c>
      <c r="H940">
        <v>8.6</v>
      </c>
      <c r="I940" t="s">
        <v>49</v>
      </c>
      <c r="J940" t="s">
        <v>50</v>
      </c>
      <c r="K940" t="s">
        <v>145</v>
      </c>
      <c r="L940">
        <v>2710.19</v>
      </c>
      <c r="M940" t="s">
        <v>98</v>
      </c>
      <c r="N940" t="s">
        <v>81</v>
      </c>
      <c r="O940" t="s">
        <v>107</v>
      </c>
      <c r="P940" t="s">
        <v>140</v>
      </c>
      <c r="Q940" t="s">
        <v>70</v>
      </c>
      <c r="R940" t="s">
        <v>1680</v>
      </c>
      <c r="S940" t="s">
        <v>170</v>
      </c>
      <c r="T940" t="s">
        <v>59</v>
      </c>
      <c r="U940" t="s">
        <v>60</v>
      </c>
      <c r="V940">
        <v>132149</v>
      </c>
      <c r="W940">
        <v>78716</v>
      </c>
      <c r="X940">
        <v>12.5</v>
      </c>
      <c r="Y940">
        <v>13.6</v>
      </c>
      <c r="Z940">
        <v>101858.09</v>
      </c>
      <c r="AB940">
        <v>42.66</v>
      </c>
      <c r="AC940">
        <v>4345266.12</v>
      </c>
      <c r="AD940">
        <v>60427311.890000001</v>
      </c>
      <c r="AE940">
        <v>172.86</v>
      </c>
      <c r="AF940">
        <v>10445465133.309999</v>
      </c>
      <c r="AG940">
        <v>226588.37</v>
      </c>
      <c r="AH940">
        <v>1.3</v>
      </c>
      <c r="AI940">
        <v>24163.93</v>
      </c>
      <c r="AJ940">
        <v>16.350000000000001</v>
      </c>
      <c r="AK940">
        <v>9879865.4900000002</v>
      </c>
      <c r="AL940">
        <v>7.2999999999999995E-2</v>
      </c>
      <c r="AM940">
        <v>44111.94</v>
      </c>
      <c r="AN940">
        <v>836</v>
      </c>
      <c r="AO940">
        <v>690.15</v>
      </c>
      <c r="AP940">
        <v>576965.4</v>
      </c>
      <c r="AQ940">
        <v>5217095.76</v>
      </c>
      <c r="AR940" t="s">
        <v>61</v>
      </c>
      <c r="AS940" t="s">
        <v>61</v>
      </c>
      <c r="AT940" t="s">
        <v>116</v>
      </c>
      <c r="AU940" t="s">
        <v>63</v>
      </c>
    </row>
    <row r="941" spans="1:47" x14ac:dyDescent="0.25">
      <c r="A941" t="s">
        <v>1765</v>
      </c>
      <c r="B941">
        <v>2025</v>
      </c>
      <c r="C941">
        <v>1</v>
      </c>
      <c r="D941" t="s">
        <v>48</v>
      </c>
      <c r="E941" s="1">
        <v>45679</v>
      </c>
      <c r="F941" s="1">
        <v>45694</v>
      </c>
      <c r="G941">
        <v>15</v>
      </c>
      <c r="H941">
        <v>16.100000000000001</v>
      </c>
      <c r="I941" t="s">
        <v>49</v>
      </c>
      <c r="J941" t="s">
        <v>50</v>
      </c>
      <c r="K941" t="s">
        <v>223</v>
      </c>
      <c r="L941">
        <v>2710.1109999999999</v>
      </c>
      <c r="M941" t="s">
        <v>90</v>
      </c>
      <c r="N941" t="s">
        <v>106</v>
      </c>
      <c r="O941" t="s">
        <v>189</v>
      </c>
      <c r="P941" t="s">
        <v>140</v>
      </c>
      <c r="Q941" t="s">
        <v>82</v>
      </c>
      <c r="R941" t="s">
        <v>1766</v>
      </c>
      <c r="S941" t="s">
        <v>123</v>
      </c>
      <c r="T941" t="s">
        <v>131</v>
      </c>
      <c r="U941" t="s">
        <v>96</v>
      </c>
      <c r="V941">
        <v>29026</v>
      </c>
      <c r="W941">
        <v>17317</v>
      </c>
      <c r="X941">
        <v>1.5</v>
      </c>
      <c r="Y941">
        <v>14.5</v>
      </c>
      <c r="Z941">
        <v>23045.31</v>
      </c>
      <c r="AB941">
        <v>44.78</v>
      </c>
      <c r="AC941">
        <v>1031968.98</v>
      </c>
      <c r="AD941">
        <v>21405636.190000001</v>
      </c>
      <c r="AE941">
        <v>276.62</v>
      </c>
      <c r="AF941">
        <v>5921227082.8800001</v>
      </c>
      <c r="AG941">
        <v>17917.78</v>
      </c>
      <c r="AH941">
        <v>0</v>
      </c>
      <c r="AI941">
        <v>0</v>
      </c>
      <c r="AJ941">
        <v>14.65</v>
      </c>
      <c r="AK941">
        <v>3135925.7</v>
      </c>
      <c r="AL941">
        <v>0.28499999999999998</v>
      </c>
      <c r="AM941">
        <v>61006.06</v>
      </c>
      <c r="AN941">
        <v>255.4</v>
      </c>
      <c r="AO941">
        <v>707</v>
      </c>
      <c r="AP941">
        <v>180567.8</v>
      </c>
      <c r="AQ941">
        <v>1291460.6200000001</v>
      </c>
      <c r="AR941" t="s">
        <v>61</v>
      </c>
      <c r="AS941" t="s">
        <v>61</v>
      </c>
      <c r="AT941" t="s">
        <v>62</v>
      </c>
      <c r="AU941" t="s">
        <v>63</v>
      </c>
    </row>
    <row r="942" spans="1:47" x14ac:dyDescent="0.25">
      <c r="A942" t="s">
        <v>1767</v>
      </c>
      <c r="B942">
        <v>2020</v>
      </c>
      <c r="C942">
        <v>12</v>
      </c>
      <c r="D942" t="s">
        <v>119</v>
      </c>
      <c r="E942" s="1">
        <v>44184</v>
      </c>
      <c r="F942" s="1">
        <v>44191</v>
      </c>
      <c r="G942">
        <v>7</v>
      </c>
      <c r="H942">
        <v>17.7</v>
      </c>
      <c r="I942" t="s">
        <v>49</v>
      </c>
      <c r="J942" t="s">
        <v>50</v>
      </c>
      <c r="K942" t="s">
        <v>139</v>
      </c>
      <c r="L942">
        <v>2710.1210999999998</v>
      </c>
      <c r="M942" t="s">
        <v>114</v>
      </c>
      <c r="N942" t="s">
        <v>168</v>
      </c>
      <c r="O942" t="s">
        <v>54</v>
      </c>
      <c r="P942" t="s">
        <v>174</v>
      </c>
      <c r="Q942" t="s">
        <v>56</v>
      </c>
      <c r="R942" t="s">
        <v>1768</v>
      </c>
      <c r="S942" t="s">
        <v>142</v>
      </c>
      <c r="T942" t="s">
        <v>59</v>
      </c>
      <c r="U942" t="s">
        <v>259</v>
      </c>
      <c r="V942">
        <v>36155</v>
      </c>
      <c r="W942">
        <v>23682</v>
      </c>
      <c r="X942">
        <v>17.8</v>
      </c>
      <c r="Y942">
        <v>12.8</v>
      </c>
      <c r="Z942">
        <v>30216.43</v>
      </c>
      <c r="AB942">
        <v>30.26</v>
      </c>
      <c r="AC942">
        <v>914349.17</v>
      </c>
      <c r="AD942">
        <v>26586228.100000001</v>
      </c>
      <c r="AE942">
        <v>159.69</v>
      </c>
      <c r="AF942">
        <v>4245554765.29</v>
      </c>
      <c r="AG942">
        <v>244414.35</v>
      </c>
      <c r="AH942">
        <v>0</v>
      </c>
      <c r="AI942">
        <v>0</v>
      </c>
      <c r="AJ942">
        <v>0.83</v>
      </c>
      <c r="AK942">
        <v>220665.69</v>
      </c>
      <c r="AL942">
        <v>0.13100000000000001</v>
      </c>
      <c r="AM942">
        <v>34827.96</v>
      </c>
      <c r="AN942">
        <v>126.4</v>
      </c>
      <c r="AO942">
        <v>632.36</v>
      </c>
      <c r="AP942">
        <v>79930.3</v>
      </c>
      <c r="AQ942">
        <v>1273521.78</v>
      </c>
      <c r="AR942" t="s">
        <v>61</v>
      </c>
      <c r="AS942" t="s">
        <v>124</v>
      </c>
      <c r="AT942" t="s">
        <v>62</v>
      </c>
      <c r="AU942" t="s">
        <v>63</v>
      </c>
    </row>
    <row r="943" spans="1:47" x14ac:dyDescent="0.25">
      <c r="A943" t="s">
        <v>1769</v>
      </c>
      <c r="B943">
        <v>2025</v>
      </c>
      <c r="C943">
        <v>9</v>
      </c>
      <c r="D943" t="s">
        <v>89</v>
      </c>
      <c r="E943" s="1">
        <v>45929</v>
      </c>
      <c r="F943" s="1">
        <v>45948</v>
      </c>
      <c r="G943">
        <v>19</v>
      </c>
      <c r="H943">
        <v>1.2</v>
      </c>
      <c r="I943" t="s">
        <v>65</v>
      </c>
      <c r="J943" t="s">
        <v>78</v>
      </c>
      <c r="K943" t="s">
        <v>211</v>
      </c>
      <c r="L943">
        <v>1701.99</v>
      </c>
      <c r="M943" t="s">
        <v>80</v>
      </c>
      <c r="N943" t="s">
        <v>69</v>
      </c>
      <c r="O943" t="s">
        <v>91</v>
      </c>
      <c r="P943" t="s">
        <v>100</v>
      </c>
      <c r="Q943" t="s">
        <v>174</v>
      </c>
      <c r="R943" t="s">
        <v>1770</v>
      </c>
      <c r="S943" t="s">
        <v>85</v>
      </c>
      <c r="T943" t="s">
        <v>131</v>
      </c>
      <c r="U943" t="s">
        <v>96</v>
      </c>
      <c r="V943">
        <v>48860</v>
      </c>
      <c r="W943">
        <v>32953</v>
      </c>
      <c r="X943">
        <v>6.5</v>
      </c>
      <c r="Y943">
        <v>15.5</v>
      </c>
      <c r="Z943">
        <v>41022.58</v>
      </c>
      <c r="AB943">
        <v>21</v>
      </c>
      <c r="AC943">
        <v>861474.18</v>
      </c>
      <c r="AD943">
        <v>12431482.640000001</v>
      </c>
      <c r="AE943">
        <v>282.2</v>
      </c>
      <c r="AF943">
        <v>3508164401.0100002</v>
      </c>
      <c r="AG943">
        <v>210945.19</v>
      </c>
      <c r="AH943">
        <v>0.5</v>
      </c>
      <c r="AI943">
        <v>9333.0499999999993</v>
      </c>
      <c r="AJ943">
        <v>12.22</v>
      </c>
      <c r="AK943">
        <v>0</v>
      </c>
      <c r="AL943">
        <v>0.24299999999999999</v>
      </c>
      <c r="AM943">
        <v>30208.5</v>
      </c>
      <c r="AN943">
        <v>574.79999999999995</v>
      </c>
      <c r="AO943">
        <v>656.08</v>
      </c>
      <c r="AP943">
        <v>377114.78</v>
      </c>
      <c r="AQ943">
        <v>1489075.7</v>
      </c>
      <c r="AR943" t="s">
        <v>61</v>
      </c>
      <c r="AS943" t="s">
        <v>124</v>
      </c>
      <c r="AT943" t="s">
        <v>62</v>
      </c>
      <c r="AU943" t="s">
        <v>63</v>
      </c>
    </row>
    <row r="944" spans="1:47" x14ac:dyDescent="0.25">
      <c r="A944" t="s">
        <v>1771</v>
      </c>
      <c r="B944">
        <v>2024</v>
      </c>
      <c r="C944">
        <v>2</v>
      </c>
      <c r="D944" t="s">
        <v>48</v>
      </c>
      <c r="E944" s="1">
        <v>45341</v>
      </c>
      <c r="F944" s="1">
        <v>45359</v>
      </c>
      <c r="G944">
        <v>18</v>
      </c>
      <c r="H944">
        <v>10.8</v>
      </c>
      <c r="I944" t="s">
        <v>65</v>
      </c>
      <c r="J944" t="s">
        <v>66</v>
      </c>
      <c r="K944" t="s">
        <v>67</v>
      </c>
      <c r="L944">
        <v>8479.8989999999994</v>
      </c>
      <c r="M944" t="s">
        <v>98</v>
      </c>
      <c r="N944" t="s">
        <v>69</v>
      </c>
      <c r="O944" t="s">
        <v>99</v>
      </c>
      <c r="P944" t="s">
        <v>128</v>
      </c>
      <c r="Q944" t="s">
        <v>150</v>
      </c>
      <c r="R944" t="s">
        <v>1772</v>
      </c>
      <c r="S944" t="s">
        <v>156</v>
      </c>
      <c r="T944" t="s">
        <v>102</v>
      </c>
      <c r="U944" t="s">
        <v>143</v>
      </c>
      <c r="V944">
        <v>18593</v>
      </c>
      <c r="W944">
        <v>12752</v>
      </c>
      <c r="X944">
        <v>16</v>
      </c>
      <c r="Y944">
        <v>15.1</v>
      </c>
      <c r="Z944">
        <v>16953.740000000002</v>
      </c>
      <c r="AA944">
        <v>1210</v>
      </c>
      <c r="AB944">
        <v>4193.45</v>
      </c>
      <c r="AC944">
        <v>5074074.5</v>
      </c>
      <c r="AD944">
        <v>41929820.229999997</v>
      </c>
      <c r="AE944">
        <v>276.19</v>
      </c>
      <c r="AF944">
        <v>11580597049.32</v>
      </c>
      <c r="AG944">
        <v>223478.37</v>
      </c>
      <c r="AH944">
        <v>0.3</v>
      </c>
      <c r="AI944">
        <v>5653.33</v>
      </c>
      <c r="AJ944">
        <v>1.01</v>
      </c>
      <c r="AK944">
        <v>0</v>
      </c>
      <c r="AL944">
        <v>0.247</v>
      </c>
      <c r="AM944">
        <v>103566.66</v>
      </c>
      <c r="AN944">
        <v>788.6</v>
      </c>
      <c r="AO944">
        <v>681.98</v>
      </c>
      <c r="AP944">
        <v>537809.43000000005</v>
      </c>
      <c r="AQ944">
        <v>5944582.29</v>
      </c>
      <c r="AR944" t="s">
        <v>61</v>
      </c>
      <c r="AS944" t="s">
        <v>61</v>
      </c>
      <c r="AT944" t="s">
        <v>116</v>
      </c>
      <c r="AU944" t="s">
        <v>63</v>
      </c>
    </row>
    <row r="945" spans="1:47" x14ac:dyDescent="0.25">
      <c r="A945" t="s">
        <v>1773</v>
      </c>
      <c r="B945">
        <v>2021</v>
      </c>
      <c r="C945">
        <v>7</v>
      </c>
      <c r="D945" t="s">
        <v>89</v>
      </c>
      <c r="E945" s="1">
        <v>44380</v>
      </c>
      <c r="F945" s="1">
        <v>44388</v>
      </c>
      <c r="G945">
        <v>8</v>
      </c>
      <c r="H945">
        <v>10.3</v>
      </c>
      <c r="I945" t="s">
        <v>65</v>
      </c>
      <c r="J945" t="s">
        <v>50</v>
      </c>
      <c r="K945" t="s">
        <v>183</v>
      </c>
      <c r="L945">
        <v>2710.19</v>
      </c>
      <c r="M945" t="s">
        <v>114</v>
      </c>
      <c r="N945" t="s">
        <v>81</v>
      </c>
      <c r="O945" t="s">
        <v>99</v>
      </c>
      <c r="P945" t="s">
        <v>226</v>
      </c>
      <c r="Q945" t="s">
        <v>164</v>
      </c>
      <c r="R945" t="s">
        <v>1774</v>
      </c>
      <c r="S945" t="s">
        <v>186</v>
      </c>
      <c r="T945" t="s">
        <v>131</v>
      </c>
      <c r="U945" t="s">
        <v>96</v>
      </c>
      <c r="V945">
        <v>87437</v>
      </c>
      <c r="W945">
        <v>52492</v>
      </c>
      <c r="X945">
        <v>6.6</v>
      </c>
      <c r="Y945">
        <v>15</v>
      </c>
      <c r="Z945">
        <v>72030.570000000007</v>
      </c>
      <c r="AB945">
        <v>32</v>
      </c>
      <c r="AC945">
        <v>2304978.2400000002</v>
      </c>
      <c r="AD945">
        <v>42495875.380000003</v>
      </c>
      <c r="AE945">
        <v>165.13</v>
      </c>
      <c r="AF945">
        <v>7017343901.5</v>
      </c>
      <c r="AG945">
        <v>213197.04</v>
      </c>
      <c r="AH945">
        <v>0.5</v>
      </c>
      <c r="AI945">
        <v>16714.59</v>
      </c>
      <c r="AJ945">
        <v>22.45</v>
      </c>
      <c r="AK945">
        <v>0</v>
      </c>
      <c r="AL945">
        <v>9.5000000000000001E-2</v>
      </c>
      <c r="AM945">
        <v>40371.08</v>
      </c>
      <c r="AN945">
        <v>213.2</v>
      </c>
      <c r="AO945">
        <v>673.43</v>
      </c>
      <c r="AP945">
        <v>143575.28</v>
      </c>
      <c r="AQ945">
        <v>2718836.23</v>
      </c>
      <c r="AR945" t="s">
        <v>61</v>
      </c>
      <c r="AS945" t="s">
        <v>61</v>
      </c>
      <c r="AT945" t="s">
        <v>62</v>
      </c>
      <c r="AU945" t="s">
        <v>63</v>
      </c>
    </row>
    <row r="946" spans="1:47" x14ac:dyDescent="0.25">
      <c r="A946" t="s">
        <v>1775</v>
      </c>
      <c r="B946">
        <v>2024</v>
      </c>
      <c r="C946">
        <v>10</v>
      </c>
      <c r="D946" t="s">
        <v>119</v>
      </c>
      <c r="E946" s="1">
        <v>45574</v>
      </c>
      <c r="F946" s="1">
        <v>45590</v>
      </c>
      <c r="G946">
        <v>16</v>
      </c>
      <c r="H946">
        <v>6</v>
      </c>
      <c r="I946" t="s">
        <v>65</v>
      </c>
      <c r="J946" t="s">
        <v>78</v>
      </c>
      <c r="K946" t="s">
        <v>105</v>
      </c>
      <c r="L946">
        <v>1201.9000000000001</v>
      </c>
      <c r="M946" t="s">
        <v>52</v>
      </c>
      <c r="N946" t="s">
        <v>81</v>
      </c>
      <c r="O946" t="s">
        <v>91</v>
      </c>
      <c r="P946" t="s">
        <v>128</v>
      </c>
      <c r="Q946" t="s">
        <v>140</v>
      </c>
      <c r="R946" t="s">
        <v>1585</v>
      </c>
      <c r="S946" t="s">
        <v>85</v>
      </c>
      <c r="T946" t="s">
        <v>148</v>
      </c>
      <c r="U946" t="s">
        <v>213</v>
      </c>
      <c r="V946">
        <v>70333</v>
      </c>
      <c r="W946">
        <v>51797</v>
      </c>
      <c r="X946">
        <v>5.7</v>
      </c>
      <c r="Y946">
        <v>11.9</v>
      </c>
      <c r="Z946">
        <v>55767.59</v>
      </c>
      <c r="AB946">
        <v>26.11</v>
      </c>
      <c r="AC946">
        <v>1456091.77</v>
      </c>
      <c r="AD946">
        <v>35052718.689999998</v>
      </c>
      <c r="AE946">
        <v>281.02</v>
      </c>
      <c r="AF946">
        <v>9850515006.2600002</v>
      </c>
      <c r="AG946">
        <v>139428.48000000001</v>
      </c>
      <c r="AH946">
        <v>2</v>
      </c>
      <c r="AI946">
        <v>24256</v>
      </c>
      <c r="AJ946">
        <v>18.350000000000001</v>
      </c>
      <c r="AK946">
        <v>0</v>
      </c>
      <c r="AL946">
        <v>0.13500000000000001</v>
      </c>
      <c r="AM946">
        <v>47321.17</v>
      </c>
      <c r="AN946">
        <v>438.4</v>
      </c>
      <c r="AO946">
        <v>649.16</v>
      </c>
      <c r="AP946">
        <v>284591.74</v>
      </c>
      <c r="AQ946">
        <v>1951689.16</v>
      </c>
      <c r="AR946" t="s">
        <v>61</v>
      </c>
      <c r="AS946" t="s">
        <v>61</v>
      </c>
      <c r="AT946" t="s">
        <v>116</v>
      </c>
      <c r="AU946" t="s">
        <v>63</v>
      </c>
    </row>
    <row r="947" spans="1:47" x14ac:dyDescent="0.25">
      <c r="A947" t="s">
        <v>1776</v>
      </c>
      <c r="B947">
        <v>2023</v>
      </c>
      <c r="C947">
        <v>5</v>
      </c>
      <c r="D947" t="s">
        <v>77</v>
      </c>
      <c r="E947" s="1">
        <v>45059</v>
      </c>
      <c r="F947" s="1">
        <v>45079</v>
      </c>
      <c r="G947">
        <v>20</v>
      </c>
      <c r="H947">
        <v>7.4</v>
      </c>
      <c r="I947" t="s">
        <v>65</v>
      </c>
      <c r="J947" t="s">
        <v>78</v>
      </c>
      <c r="K947" t="s">
        <v>315</v>
      </c>
      <c r="L947">
        <v>1511.9</v>
      </c>
      <c r="M947" t="s">
        <v>68</v>
      </c>
      <c r="N947" t="s">
        <v>168</v>
      </c>
      <c r="O947" t="s">
        <v>54</v>
      </c>
      <c r="P947" t="s">
        <v>128</v>
      </c>
      <c r="Q947" t="s">
        <v>71</v>
      </c>
      <c r="R947" t="s">
        <v>361</v>
      </c>
      <c r="S947" t="s">
        <v>85</v>
      </c>
      <c r="T947" t="s">
        <v>148</v>
      </c>
      <c r="U947" t="s">
        <v>166</v>
      </c>
      <c r="V947">
        <v>52436</v>
      </c>
      <c r="W947">
        <v>32569</v>
      </c>
      <c r="X947">
        <v>12.6</v>
      </c>
      <c r="Y947">
        <v>14.3</v>
      </c>
      <c r="Z947">
        <v>45590.82</v>
      </c>
      <c r="AB947">
        <v>41.14</v>
      </c>
      <c r="AC947">
        <v>1875606.33</v>
      </c>
      <c r="AD947">
        <v>38565274.640000001</v>
      </c>
      <c r="AE947">
        <v>286.92</v>
      </c>
      <c r="AF947">
        <v>11065148599.709999</v>
      </c>
      <c r="AG947">
        <v>191942.92</v>
      </c>
      <c r="AH947">
        <v>2.8</v>
      </c>
      <c r="AI947">
        <v>33852.050000000003</v>
      </c>
      <c r="AJ947">
        <v>17.16</v>
      </c>
      <c r="AK947">
        <v>0</v>
      </c>
      <c r="AL947">
        <v>0.115</v>
      </c>
      <c r="AM947">
        <v>44350.07</v>
      </c>
      <c r="AO947">
        <v>576.08000000000004</v>
      </c>
      <c r="AP947">
        <v>603731.84</v>
      </c>
      <c r="AQ947">
        <v>2749483.21</v>
      </c>
      <c r="AR947" t="s">
        <v>61</v>
      </c>
      <c r="AS947" t="s">
        <v>61</v>
      </c>
      <c r="AT947" t="s">
        <v>293</v>
      </c>
      <c r="AU947" t="s">
        <v>63</v>
      </c>
    </row>
    <row r="948" spans="1:47" x14ac:dyDescent="0.25">
      <c r="A948" t="s">
        <v>1777</v>
      </c>
      <c r="B948">
        <v>2021</v>
      </c>
      <c r="C948">
        <v>5</v>
      </c>
      <c r="D948" t="s">
        <v>77</v>
      </c>
      <c r="E948" s="1">
        <v>44337</v>
      </c>
      <c r="F948" s="1">
        <v>44347</v>
      </c>
      <c r="G948">
        <v>10</v>
      </c>
      <c r="H948">
        <v>1.7</v>
      </c>
      <c r="I948" t="s">
        <v>65</v>
      </c>
      <c r="J948" t="s">
        <v>50</v>
      </c>
      <c r="K948" t="s">
        <v>223</v>
      </c>
      <c r="L948">
        <v>2710.1109999999999</v>
      </c>
      <c r="M948" t="s">
        <v>114</v>
      </c>
      <c r="N948" t="s">
        <v>53</v>
      </c>
      <c r="O948" t="s">
        <v>91</v>
      </c>
      <c r="P948" t="s">
        <v>100</v>
      </c>
      <c r="Q948" t="s">
        <v>164</v>
      </c>
      <c r="R948" t="s">
        <v>1778</v>
      </c>
      <c r="S948" t="s">
        <v>123</v>
      </c>
      <c r="T948" t="s">
        <v>102</v>
      </c>
      <c r="U948" t="s">
        <v>132</v>
      </c>
      <c r="V948">
        <v>55180</v>
      </c>
      <c r="W948">
        <v>39151</v>
      </c>
      <c r="X948">
        <v>2.4</v>
      </c>
      <c r="Y948">
        <v>15.2</v>
      </c>
      <c r="Z948">
        <v>47514.54</v>
      </c>
      <c r="AB948">
        <v>14.27</v>
      </c>
      <c r="AC948">
        <v>678032.49</v>
      </c>
      <c r="AD948">
        <v>51222099.560000002</v>
      </c>
      <c r="AE948">
        <v>167.85</v>
      </c>
      <c r="AF948">
        <v>8597629411.1499996</v>
      </c>
      <c r="AG948">
        <v>159537.01999999999</v>
      </c>
      <c r="AH948">
        <v>0.6</v>
      </c>
      <c r="AI948">
        <v>16540.29</v>
      </c>
      <c r="AJ948">
        <v>17.52</v>
      </c>
      <c r="AK948">
        <v>0</v>
      </c>
      <c r="AL948">
        <v>5.7000000000000002E-2</v>
      </c>
      <c r="AM948">
        <v>29196.6</v>
      </c>
      <c r="AN948">
        <v>213.1</v>
      </c>
      <c r="AO948">
        <v>555.71</v>
      </c>
      <c r="AP948">
        <v>118421.8</v>
      </c>
      <c r="AQ948">
        <v>1001728.2</v>
      </c>
      <c r="AR948" t="s">
        <v>61</v>
      </c>
      <c r="AS948" t="s">
        <v>61</v>
      </c>
      <c r="AT948" t="s">
        <v>62</v>
      </c>
      <c r="AU948" t="s">
        <v>63</v>
      </c>
    </row>
    <row r="949" spans="1:47" x14ac:dyDescent="0.25">
      <c r="A949" t="s">
        <v>1779</v>
      </c>
      <c r="B949">
        <v>2024</v>
      </c>
      <c r="C949">
        <v>7</v>
      </c>
      <c r="D949" t="s">
        <v>89</v>
      </c>
      <c r="E949" s="1">
        <v>45484</v>
      </c>
      <c r="F949" s="1">
        <v>45492</v>
      </c>
      <c r="G949">
        <v>8</v>
      </c>
      <c r="H949">
        <v>20.8</v>
      </c>
      <c r="I949" t="s">
        <v>65</v>
      </c>
      <c r="J949" t="s">
        <v>66</v>
      </c>
      <c r="K949" t="s">
        <v>245</v>
      </c>
      <c r="L949">
        <v>8905.9</v>
      </c>
      <c r="M949" t="s">
        <v>98</v>
      </c>
      <c r="N949" t="s">
        <v>81</v>
      </c>
      <c r="O949" t="s">
        <v>54</v>
      </c>
      <c r="P949" t="s">
        <v>70</v>
      </c>
      <c r="Q949" t="s">
        <v>121</v>
      </c>
      <c r="R949" t="s">
        <v>936</v>
      </c>
      <c r="S949" t="s">
        <v>73</v>
      </c>
      <c r="T949" t="s">
        <v>95</v>
      </c>
      <c r="U949" t="s">
        <v>96</v>
      </c>
      <c r="V949">
        <v>11127</v>
      </c>
      <c r="W949">
        <v>6649</v>
      </c>
      <c r="X949">
        <v>14.6</v>
      </c>
      <c r="Y949">
        <v>12.9</v>
      </c>
      <c r="Z949">
        <v>9762.9599999999991</v>
      </c>
      <c r="AB949">
        <v>27.1</v>
      </c>
      <c r="AC949">
        <v>264576.21999999997</v>
      </c>
      <c r="AD949">
        <v>5923090.2000000002</v>
      </c>
      <c r="AE949">
        <v>277.68</v>
      </c>
      <c r="AF949">
        <v>1644723686.74</v>
      </c>
      <c r="AG949">
        <v>88182.7</v>
      </c>
      <c r="AH949">
        <v>0.9</v>
      </c>
      <c r="AI949">
        <v>17846.37</v>
      </c>
      <c r="AJ949">
        <v>12.52</v>
      </c>
      <c r="AK949">
        <v>0</v>
      </c>
      <c r="AL949">
        <v>0.108</v>
      </c>
      <c r="AM949">
        <v>6396.94</v>
      </c>
      <c r="AN949">
        <v>397.3</v>
      </c>
      <c r="AO949">
        <v>358.72</v>
      </c>
      <c r="AP949">
        <v>142519.46</v>
      </c>
      <c r="AQ949">
        <v>519521.69</v>
      </c>
      <c r="AR949" t="s">
        <v>61</v>
      </c>
      <c r="AS949" t="s">
        <v>61</v>
      </c>
      <c r="AT949" t="s">
        <v>62</v>
      </c>
      <c r="AU949" t="s">
        <v>63</v>
      </c>
    </row>
    <row r="950" spans="1:47" x14ac:dyDescent="0.25">
      <c r="A950" t="s">
        <v>1780</v>
      </c>
      <c r="B950">
        <v>2024</v>
      </c>
      <c r="C950">
        <v>1</v>
      </c>
      <c r="D950" t="s">
        <v>48</v>
      </c>
      <c r="E950" s="1">
        <v>45310</v>
      </c>
      <c r="F950" s="1">
        <v>45334</v>
      </c>
      <c r="G950">
        <v>24</v>
      </c>
      <c r="H950">
        <v>17.7</v>
      </c>
      <c r="I950" t="s">
        <v>65</v>
      </c>
      <c r="J950" t="s">
        <v>66</v>
      </c>
      <c r="K950" t="s">
        <v>248</v>
      </c>
      <c r="L950">
        <v>9999</v>
      </c>
      <c r="M950" t="s">
        <v>68</v>
      </c>
      <c r="N950" t="s">
        <v>53</v>
      </c>
      <c r="O950" t="s">
        <v>99</v>
      </c>
      <c r="P950" t="s">
        <v>226</v>
      </c>
      <c r="Q950" t="s">
        <v>93</v>
      </c>
      <c r="R950" t="s">
        <v>904</v>
      </c>
      <c r="S950" t="s">
        <v>156</v>
      </c>
      <c r="T950" t="s">
        <v>59</v>
      </c>
      <c r="U950" t="s">
        <v>87</v>
      </c>
      <c r="V950">
        <v>23695</v>
      </c>
      <c r="W950">
        <v>16542</v>
      </c>
      <c r="X950">
        <v>16.100000000000001</v>
      </c>
      <c r="Y950">
        <v>13.7</v>
      </c>
      <c r="Z950">
        <v>18591.080000000002</v>
      </c>
      <c r="AA950">
        <v>1327</v>
      </c>
      <c r="AB950">
        <v>2601.46</v>
      </c>
      <c r="AC950">
        <v>3452137.42</v>
      </c>
      <c r="AD950">
        <v>28112315.710000001</v>
      </c>
      <c r="AE950">
        <v>281.17</v>
      </c>
      <c r="AF950">
        <v>7904339808.1800003</v>
      </c>
      <c r="AG950">
        <v>101687.89</v>
      </c>
      <c r="AH950">
        <v>1.8</v>
      </c>
      <c r="AI950">
        <v>45432.32</v>
      </c>
      <c r="AJ950">
        <v>1.37</v>
      </c>
      <c r="AK950">
        <v>0</v>
      </c>
      <c r="AL950">
        <v>0.28299999999999997</v>
      </c>
      <c r="AM950">
        <v>79557.850000000006</v>
      </c>
      <c r="AN950">
        <v>426.7</v>
      </c>
      <c r="AO950">
        <v>553.42999999999995</v>
      </c>
      <c r="AP950">
        <v>236148.58</v>
      </c>
      <c r="AQ950">
        <v>3914964.06</v>
      </c>
      <c r="AR950" t="s">
        <v>61</v>
      </c>
      <c r="AS950" t="s">
        <v>61</v>
      </c>
      <c r="AT950" t="s">
        <v>62</v>
      </c>
      <c r="AU950" t="s">
        <v>63</v>
      </c>
    </row>
    <row r="951" spans="1:47" x14ac:dyDescent="0.25">
      <c r="A951" t="s">
        <v>1781</v>
      </c>
      <c r="B951">
        <v>2022</v>
      </c>
      <c r="C951">
        <v>6</v>
      </c>
      <c r="D951" t="s">
        <v>77</v>
      </c>
      <c r="E951" s="1">
        <v>44725</v>
      </c>
      <c r="F951" s="1">
        <v>44734</v>
      </c>
      <c r="G951">
        <v>9</v>
      </c>
      <c r="H951">
        <v>15.4</v>
      </c>
      <c r="I951" t="s">
        <v>49</v>
      </c>
      <c r="J951" t="s">
        <v>50</v>
      </c>
      <c r="K951" t="s">
        <v>120</v>
      </c>
      <c r="L951">
        <v>2710.1921000000002</v>
      </c>
      <c r="M951" t="s">
        <v>114</v>
      </c>
      <c r="N951" t="s">
        <v>53</v>
      </c>
      <c r="O951" t="s">
        <v>107</v>
      </c>
      <c r="P951" t="s">
        <v>174</v>
      </c>
      <c r="Q951" t="s">
        <v>100</v>
      </c>
      <c r="R951" t="s">
        <v>593</v>
      </c>
      <c r="S951" t="s">
        <v>123</v>
      </c>
      <c r="T951" t="s">
        <v>59</v>
      </c>
      <c r="U951" t="s">
        <v>228</v>
      </c>
      <c r="V951">
        <v>26150</v>
      </c>
      <c r="W951">
        <v>18161</v>
      </c>
      <c r="X951">
        <v>15.7</v>
      </c>
      <c r="Y951">
        <v>10.5</v>
      </c>
      <c r="Z951">
        <v>23710.61</v>
      </c>
      <c r="AB951">
        <v>36.29</v>
      </c>
      <c r="AC951">
        <v>860458.04</v>
      </c>
      <c r="AD951">
        <v>18775246.530000001</v>
      </c>
      <c r="AE951">
        <v>219.54</v>
      </c>
      <c r="AF951">
        <v>4121917623.1999998</v>
      </c>
      <c r="AG951">
        <v>58036.81</v>
      </c>
      <c r="AH951">
        <v>0</v>
      </c>
      <c r="AI951">
        <v>0</v>
      </c>
      <c r="AJ951">
        <v>20.38</v>
      </c>
      <c r="AK951">
        <v>3826395.24</v>
      </c>
      <c r="AL951">
        <v>0.30599999999999999</v>
      </c>
      <c r="AM951">
        <v>57452.25</v>
      </c>
      <c r="AN951">
        <v>258.60000000000002</v>
      </c>
      <c r="AO951">
        <v>624.85</v>
      </c>
      <c r="AP951">
        <v>161586.21</v>
      </c>
      <c r="AQ951">
        <v>1137533.31</v>
      </c>
      <c r="AR951" t="s">
        <v>61</v>
      </c>
      <c r="AS951" t="s">
        <v>61</v>
      </c>
      <c r="AT951" t="s">
        <v>62</v>
      </c>
      <c r="AU951" t="s">
        <v>63</v>
      </c>
    </row>
    <row r="952" spans="1:47" x14ac:dyDescent="0.25">
      <c r="A952" t="s">
        <v>1782</v>
      </c>
      <c r="B952">
        <v>2024</v>
      </c>
      <c r="C952">
        <v>5</v>
      </c>
      <c r="D952" t="s">
        <v>77</v>
      </c>
      <c r="E952" s="1">
        <v>45422</v>
      </c>
      <c r="F952" s="1">
        <v>45433</v>
      </c>
      <c r="G952">
        <v>11</v>
      </c>
      <c r="H952">
        <v>14.8</v>
      </c>
      <c r="I952" t="s">
        <v>49</v>
      </c>
      <c r="J952" t="s">
        <v>50</v>
      </c>
      <c r="K952" t="s">
        <v>183</v>
      </c>
      <c r="L952">
        <v>2710.19</v>
      </c>
      <c r="M952" t="s">
        <v>52</v>
      </c>
      <c r="N952" t="s">
        <v>81</v>
      </c>
      <c r="O952" t="s">
        <v>99</v>
      </c>
      <c r="P952" t="s">
        <v>127</v>
      </c>
      <c r="Q952" t="s">
        <v>70</v>
      </c>
      <c r="R952" t="s">
        <v>1188</v>
      </c>
      <c r="S952" t="s">
        <v>186</v>
      </c>
      <c r="T952" t="s">
        <v>74</v>
      </c>
      <c r="U952" t="s">
        <v>259</v>
      </c>
      <c r="V952">
        <v>95716</v>
      </c>
      <c r="W952">
        <v>71032</v>
      </c>
      <c r="X952">
        <v>21.5</v>
      </c>
      <c r="Y952">
        <v>14</v>
      </c>
      <c r="Z952">
        <v>89915.18</v>
      </c>
      <c r="AB952">
        <v>13.15</v>
      </c>
      <c r="AC952">
        <v>1182384.6200000001</v>
      </c>
      <c r="AD952">
        <v>71701961.140000001</v>
      </c>
      <c r="AE952">
        <v>277.07</v>
      </c>
      <c r="AF952">
        <v>19866462373.060001</v>
      </c>
      <c r="AG952">
        <v>106659</v>
      </c>
      <c r="AH952">
        <v>0</v>
      </c>
      <c r="AI952">
        <v>0</v>
      </c>
      <c r="AJ952">
        <v>9.11</v>
      </c>
      <c r="AK952">
        <v>6532048.6600000001</v>
      </c>
      <c r="AL952">
        <v>0.33200000000000002</v>
      </c>
      <c r="AM952">
        <v>238050.51</v>
      </c>
      <c r="AN952">
        <v>536.5</v>
      </c>
      <c r="AO952">
        <v>656.34</v>
      </c>
      <c r="AP952">
        <v>352126.41</v>
      </c>
      <c r="AQ952">
        <v>1879220.54</v>
      </c>
      <c r="AR952" t="s">
        <v>124</v>
      </c>
      <c r="AS952" t="s">
        <v>61</v>
      </c>
      <c r="AT952" t="s">
        <v>62</v>
      </c>
      <c r="AU952" t="s">
        <v>63</v>
      </c>
    </row>
    <row r="953" spans="1:47" x14ac:dyDescent="0.25">
      <c r="A953" t="s">
        <v>1783</v>
      </c>
      <c r="B953">
        <v>2021</v>
      </c>
      <c r="C953">
        <v>4</v>
      </c>
      <c r="D953" t="s">
        <v>77</v>
      </c>
      <c r="E953" s="1">
        <v>44300</v>
      </c>
      <c r="F953" s="1">
        <v>44319</v>
      </c>
      <c r="G953">
        <v>19</v>
      </c>
      <c r="H953">
        <v>2.1</v>
      </c>
      <c r="I953" t="s">
        <v>65</v>
      </c>
      <c r="J953" t="s">
        <v>112</v>
      </c>
      <c r="K953" t="s">
        <v>199</v>
      </c>
      <c r="L953">
        <v>7204.49</v>
      </c>
      <c r="M953" t="s">
        <v>114</v>
      </c>
      <c r="N953" t="s">
        <v>81</v>
      </c>
      <c r="O953" t="s">
        <v>107</v>
      </c>
      <c r="P953" t="s">
        <v>100</v>
      </c>
      <c r="Q953" t="s">
        <v>93</v>
      </c>
      <c r="R953" t="s">
        <v>1609</v>
      </c>
      <c r="S953" t="s">
        <v>161</v>
      </c>
      <c r="T953" t="s">
        <v>148</v>
      </c>
      <c r="U953" t="s">
        <v>181</v>
      </c>
      <c r="V953">
        <v>27802</v>
      </c>
      <c r="W953">
        <v>15772</v>
      </c>
      <c r="X953">
        <v>12.2</v>
      </c>
      <c r="Y953">
        <v>13.7</v>
      </c>
      <c r="Z953">
        <v>22582.79</v>
      </c>
      <c r="AB953">
        <v>27.8</v>
      </c>
      <c r="AC953">
        <v>627801.56000000006</v>
      </c>
      <c r="AD953">
        <v>10557905.98</v>
      </c>
      <c r="AE953">
        <v>167.92</v>
      </c>
      <c r="AF953">
        <v>1772883572.1600001</v>
      </c>
      <c r="AG953">
        <v>197859.53</v>
      </c>
      <c r="AH953">
        <v>2.4</v>
      </c>
      <c r="AI953">
        <v>77129.8</v>
      </c>
      <c r="AJ953">
        <v>9.36</v>
      </c>
      <c r="AK953">
        <v>0</v>
      </c>
      <c r="AL953">
        <v>0.189</v>
      </c>
      <c r="AM953">
        <v>19954.439999999999</v>
      </c>
      <c r="AN953">
        <v>289.89999999999998</v>
      </c>
      <c r="AO953">
        <v>745.89</v>
      </c>
      <c r="AP953">
        <v>216233.51</v>
      </c>
      <c r="AQ953">
        <v>1138978.8400000001</v>
      </c>
      <c r="AR953" t="s">
        <v>61</v>
      </c>
      <c r="AS953" t="s">
        <v>61</v>
      </c>
      <c r="AT953" t="s">
        <v>62</v>
      </c>
      <c r="AU953" t="s">
        <v>63</v>
      </c>
    </row>
    <row r="954" spans="1:47" x14ac:dyDescent="0.25">
      <c r="A954" t="s">
        <v>1784</v>
      </c>
      <c r="B954">
        <v>2024</v>
      </c>
      <c r="C954">
        <v>6</v>
      </c>
      <c r="D954" t="s">
        <v>77</v>
      </c>
      <c r="E954" s="1">
        <v>45447</v>
      </c>
      <c r="F954" s="1">
        <v>45456</v>
      </c>
      <c r="G954">
        <v>9</v>
      </c>
      <c r="H954">
        <v>2.9</v>
      </c>
      <c r="I954" t="s">
        <v>49</v>
      </c>
      <c r="J954" t="s">
        <v>50</v>
      </c>
      <c r="K954" t="s">
        <v>423</v>
      </c>
      <c r="L954">
        <v>2710.1941000000002</v>
      </c>
      <c r="M954" t="s">
        <v>80</v>
      </c>
      <c r="N954" t="s">
        <v>168</v>
      </c>
      <c r="O954" t="s">
        <v>107</v>
      </c>
      <c r="P954" t="s">
        <v>201</v>
      </c>
      <c r="Q954" t="s">
        <v>70</v>
      </c>
      <c r="R954" t="s">
        <v>1785</v>
      </c>
      <c r="S954" t="s">
        <v>142</v>
      </c>
      <c r="T954" t="s">
        <v>102</v>
      </c>
      <c r="U954" t="s">
        <v>143</v>
      </c>
      <c r="V954">
        <v>38991</v>
      </c>
      <c r="W954">
        <v>28551</v>
      </c>
      <c r="X954">
        <v>16.7</v>
      </c>
      <c r="Y954">
        <v>11.7</v>
      </c>
      <c r="Z954">
        <v>36377.25</v>
      </c>
      <c r="AB954">
        <v>48.92</v>
      </c>
      <c r="AC954">
        <v>1779575.07</v>
      </c>
      <c r="AD954">
        <v>28427729.559999999</v>
      </c>
      <c r="AE954">
        <v>274.3</v>
      </c>
      <c r="AF954">
        <v>7797726218.3100004</v>
      </c>
      <c r="AG954">
        <v>202427.9</v>
      </c>
      <c r="AH954">
        <v>0.9</v>
      </c>
      <c r="AI954">
        <v>19703.64</v>
      </c>
      <c r="AJ954">
        <v>6.59</v>
      </c>
      <c r="AK954">
        <v>1873387.38</v>
      </c>
      <c r="AL954">
        <v>0.32100000000000001</v>
      </c>
      <c r="AM954">
        <v>91253.01</v>
      </c>
      <c r="AN954">
        <v>370.4</v>
      </c>
      <c r="AO954">
        <v>563.92999999999995</v>
      </c>
      <c r="AP954">
        <v>208879.67</v>
      </c>
      <c r="AQ954">
        <v>2301839.29</v>
      </c>
      <c r="AR954" t="s">
        <v>61</v>
      </c>
      <c r="AS954" t="s">
        <v>61</v>
      </c>
      <c r="AT954" t="s">
        <v>62</v>
      </c>
      <c r="AU954" t="s">
        <v>63</v>
      </c>
    </row>
    <row r="955" spans="1:47" x14ac:dyDescent="0.25">
      <c r="A955" t="s">
        <v>1786</v>
      </c>
      <c r="B955">
        <v>2021</v>
      </c>
      <c r="C955">
        <v>5</v>
      </c>
      <c r="D955" t="s">
        <v>77</v>
      </c>
      <c r="E955" s="1">
        <v>44335</v>
      </c>
      <c r="F955" s="1">
        <v>44358</v>
      </c>
      <c r="G955">
        <v>23</v>
      </c>
      <c r="H955">
        <v>1.4</v>
      </c>
      <c r="I955" t="s">
        <v>49</v>
      </c>
      <c r="J955" t="s">
        <v>66</v>
      </c>
      <c r="K955" t="s">
        <v>153</v>
      </c>
      <c r="L955">
        <v>6309</v>
      </c>
      <c r="M955" t="s">
        <v>52</v>
      </c>
      <c r="N955" t="s">
        <v>69</v>
      </c>
      <c r="O955" t="s">
        <v>200</v>
      </c>
      <c r="P955" t="s">
        <v>257</v>
      </c>
      <c r="Q955" t="s">
        <v>92</v>
      </c>
      <c r="R955" t="s">
        <v>601</v>
      </c>
      <c r="S955" t="s">
        <v>156</v>
      </c>
      <c r="T955" t="s">
        <v>59</v>
      </c>
      <c r="U955" t="s">
        <v>60</v>
      </c>
      <c r="V955">
        <v>20611</v>
      </c>
      <c r="W955">
        <v>12340</v>
      </c>
      <c r="X955">
        <v>16.399999999999999</v>
      </c>
      <c r="Y955">
        <v>11.8</v>
      </c>
      <c r="Z955">
        <v>16926.55</v>
      </c>
      <c r="AA955">
        <v>1209</v>
      </c>
      <c r="AB955">
        <v>2046.31</v>
      </c>
      <c r="AC955">
        <v>2473988.79</v>
      </c>
      <c r="AD955">
        <v>34868015.939999998</v>
      </c>
      <c r="AE955">
        <v>165.49</v>
      </c>
      <c r="AF955">
        <v>5770307957.9099998</v>
      </c>
      <c r="AG955">
        <v>189906.02</v>
      </c>
      <c r="AH955">
        <v>3.3</v>
      </c>
      <c r="AI955">
        <v>92876.93</v>
      </c>
      <c r="AJ955">
        <v>20.22</v>
      </c>
      <c r="AK955">
        <v>7050312.8200000003</v>
      </c>
      <c r="AL955">
        <v>0.19700000000000001</v>
      </c>
      <c r="AM955">
        <v>68689.990000000005</v>
      </c>
      <c r="AN955">
        <v>438.8</v>
      </c>
      <c r="AO955">
        <v>375.09</v>
      </c>
      <c r="AP955">
        <v>164589.49</v>
      </c>
      <c r="AQ955">
        <v>2990051.22</v>
      </c>
      <c r="AR955" t="s">
        <v>61</v>
      </c>
      <c r="AS955" t="s">
        <v>61</v>
      </c>
      <c r="AT955" t="s">
        <v>62</v>
      </c>
      <c r="AU955" t="s">
        <v>63</v>
      </c>
    </row>
    <row r="956" spans="1:47" x14ac:dyDescent="0.25">
      <c r="A956" t="s">
        <v>1787</v>
      </c>
      <c r="B956">
        <v>2023</v>
      </c>
      <c r="C956">
        <v>1</v>
      </c>
      <c r="D956" t="s">
        <v>48</v>
      </c>
      <c r="E956" s="1">
        <v>44952</v>
      </c>
      <c r="F956" s="1">
        <v>44970</v>
      </c>
      <c r="G956">
        <v>18</v>
      </c>
      <c r="H956">
        <v>5.7</v>
      </c>
      <c r="I956" t="s">
        <v>65</v>
      </c>
      <c r="J956" t="s">
        <v>50</v>
      </c>
      <c r="K956" t="s">
        <v>120</v>
      </c>
      <c r="L956">
        <v>2710.1921000000002</v>
      </c>
      <c r="M956" t="s">
        <v>98</v>
      </c>
      <c r="N956" t="s">
        <v>81</v>
      </c>
      <c r="O956" t="s">
        <v>200</v>
      </c>
      <c r="P956" t="s">
        <v>128</v>
      </c>
      <c r="Q956" t="s">
        <v>93</v>
      </c>
      <c r="R956" t="s">
        <v>1393</v>
      </c>
      <c r="S956" t="s">
        <v>142</v>
      </c>
      <c r="T956" t="s">
        <v>131</v>
      </c>
      <c r="U956" t="s">
        <v>228</v>
      </c>
      <c r="V956">
        <v>44606</v>
      </c>
      <c r="W956">
        <v>26917</v>
      </c>
      <c r="X956">
        <v>6.1</v>
      </c>
      <c r="Y956">
        <v>10.9</v>
      </c>
      <c r="Z956">
        <v>35699</v>
      </c>
      <c r="AB956">
        <v>38.56</v>
      </c>
      <c r="AC956">
        <v>1376553.44</v>
      </c>
      <c r="AD956">
        <v>40227418.149999999</v>
      </c>
      <c r="AE956">
        <v>288.97000000000003</v>
      </c>
      <c r="AF956">
        <v>11624517022.809999</v>
      </c>
      <c r="AG956">
        <v>231200.2</v>
      </c>
      <c r="AH956">
        <v>0.6</v>
      </c>
      <c r="AI956">
        <v>8354.5300000000007</v>
      </c>
      <c r="AJ956">
        <v>12.87</v>
      </c>
      <c r="AK956">
        <v>0</v>
      </c>
      <c r="AL956">
        <v>0.14699999999999999</v>
      </c>
      <c r="AM956">
        <v>59134.3</v>
      </c>
      <c r="AN956">
        <v>596.29999999999995</v>
      </c>
      <c r="AO956">
        <v>699.56</v>
      </c>
      <c r="AP956">
        <v>417147.63</v>
      </c>
      <c r="AQ956">
        <v>2092390.1</v>
      </c>
      <c r="AR956" t="s">
        <v>61</v>
      </c>
      <c r="AS956" t="s">
        <v>61</v>
      </c>
      <c r="AT956" t="s">
        <v>62</v>
      </c>
      <c r="AU956" t="s">
        <v>63</v>
      </c>
    </row>
    <row r="957" spans="1:47" x14ac:dyDescent="0.25">
      <c r="A957" t="s">
        <v>1788</v>
      </c>
      <c r="B957">
        <v>2024</v>
      </c>
      <c r="C957">
        <v>10</v>
      </c>
      <c r="D957" t="s">
        <v>119</v>
      </c>
      <c r="E957" s="1">
        <v>45576</v>
      </c>
      <c r="F957" s="1">
        <v>45581</v>
      </c>
      <c r="G957">
        <v>5</v>
      </c>
      <c r="H957">
        <v>19.8</v>
      </c>
      <c r="I957" t="s">
        <v>65</v>
      </c>
      <c r="J957" t="s">
        <v>50</v>
      </c>
      <c r="K957" t="s">
        <v>145</v>
      </c>
      <c r="L957">
        <v>2710.19</v>
      </c>
      <c r="M957" t="s">
        <v>80</v>
      </c>
      <c r="N957" t="s">
        <v>69</v>
      </c>
      <c r="O957" t="s">
        <v>189</v>
      </c>
      <c r="P957" t="s">
        <v>82</v>
      </c>
      <c r="Q957" t="s">
        <v>127</v>
      </c>
      <c r="R957" t="s">
        <v>1789</v>
      </c>
      <c r="S957" t="s">
        <v>170</v>
      </c>
      <c r="T957" t="s">
        <v>131</v>
      </c>
      <c r="U957" t="s">
        <v>103</v>
      </c>
      <c r="V957">
        <v>114497</v>
      </c>
      <c r="W957">
        <v>80177</v>
      </c>
      <c r="X957">
        <v>20.100000000000001</v>
      </c>
      <c r="Y957">
        <v>13.3</v>
      </c>
      <c r="Z957">
        <v>94233.17</v>
      </c>
      <c r="AB957">
        <v>50.13</v>
      </c>
      <c r="AC957">
        <v>4723908.8099999996</v>
      </c>
      <c r="AD957">
        <v>44881374.210000001</v>
      </c>
      <c r="AE957">
        <v>274.67</v>
      </c>
      <c r="AF957">
        <v>12327567054.26</v>
      </c>
      <c r="AG957">
        <v>150260.62</v>
      </c>
      <c r="AH957">
        <v>1.8</v>
      </c>
      <c r="AI957">
        <v>36917.78</v>
      </c>
      <c r="AJ957">
        <v>9.9600000000000009</v>
      </c>
      <c r="AK957">
        <v>0</v>
      </c>
      <c r="AL957">
        <v>0.112</v>
      </c>
      <c r="AM957">
        <v>50267.14</v>
      </c>
      <c r="AN957">
        <v>97.1</v>
      </c>
      <c r="AO957">
        <v>465.54</v>
      </c>
      <c r="AP957">
        <v>45203.93</v>
      </c>
      <c r="AQ957">
        <v>5006558.28</v>
      </c>
      <c r="AR957" t="s">
        <v>61</v>
      </c>
      <c r="AS957" t="s">
        <v>61</v>
      </c>
      <c r="AT957" t="s">
        <v>62</v>
      </c>
      <c r="AU957" t="s">
        <v>63</v>
      </c>
    </row>
    <row r="958" spans="1:47" x14ac:dyDescent="0.25">
      <c r="A958" t="s">
        <v>1790</v>
      </c>
      <c r="B958">
        <v>2024</v>
      </c>
      <c r="C958">
        <v>11</v>
      </c>
      <c r="D958" t="s">
        <v>119</v>
      </c>
      <c r="E958" s="1">
        <v>45625</v>
      </c>
      <c r="F958" s="1">
        <v>45636</v>
      </c>
      <c r="G958">
        <v>11</v>
      </c>
      <c r="H958">
        <v>17.899999999999999</v>
      </c>
      <c r="I958" t="s">
        <v>65</v>
      </c>
      <c r="J958" t="s">
        <v>112</v>
      </c>
      <c r="K958" t="s">
        <v>126</v>
      </c>
      <c r="L958">
        <v>2701.12</v>
      </c>
      <c r="M958" t="s">
        <v>114</v>
      </c>
      <c r="N958" t="s">
        <v>168</v>
      </c>
      <c r="O958" t="s">
        <v>91</v>
      </c>
      <c r="P958" t="s">
        <v>128</v>
      </c>
      <c r="Q958" t="s">
        <v>55</v>
      </c>
      <c r="R958" t="s">
        <v>479</v>
      </c>
      <c r="S958" t="s">
        <v>130</v>
      </c>
      <c r="T958" t="s">
        <v>74</v>
      </c>
      <c r="U958" t="s">
        <v>75</v>
      </c>
      <c r="V958">
        <v>60655</v>
      </c>
      <c r="W958">
        <v>34931</v>
      </c>
      <c r="X958">
        <v>8</v>
      </c>
      <c r="Y958">
        <v>12</v>
      </c>
      <c r="Z958">
        <v>56236.639999999999</v>
      </c>
      <c r="AB958">
        <v>17.93</v>
      </c>
      <c r="AC958">
        <v>1008322.96</v>
      </c>
      <c r="AD958">
        <v>5562366.0599999996</v>
      </c>
      <c r="AE958">
        <v>273.32</v>
      </c>
      <c r="AF958">
        <v>1520305891.52</v>
      </c>
      <c r="AG958">
        <v>169346.59</v>
      </c>
      <c r="AH958">
        <v>2.8</v>
      </c>
      <c r="AI958">
        <v>72325.210000000006</v>
      </c>
      <c r="AJ958">
        <v>18.670000000000002</v>
      </c>
      <c r="AK958">
        <v>0</v>
      </c>
      <c r="AL958">
        <v>0.11</v>
      </c>
      <c r="AM958">
        <v>6118.6</v>
      </c>
      <c r="AN958">
        <v>590.29999999999995</v>
      </c>
      <c r="AO958">
        <v>587.66</v>
      </c>
      <c r="AP958">
        <v>346895.7</v>
      </c>
      <c r="AQ958">
        <v>1603009.06</v>
      </c>
      <c r="AR958" t="s">
        <v>61</v>
      </c>
      <c r="AS958" t="s">
        <v>61</v>
      </c>
      <c r="AT958" t="s">
        <v>62</v>
      </c>
      <c r="AU958" t="s">
        <v>63</v>
      </c>
    </row>
    <row r="959" spans="1:47" x14ac:dyDescent="0.25">
      <c r="A959" t="s">
        <v>1791</v>
      </c>
      <c r="B959">
        <v>2025</v>
      </c>
      <c r="C959">
        <v>10</v>
      </c>
      <c r="D959" t="s">
        <v>119</v>
      </c>
      <c r="E959" s="1">
        <v>45946</v>
      </c>
      <c r="F959" s="1">
        <v>45962</v>
      </c>
      <c r="G959">
        <v>16</v>
      </c>
      <c r="H959">
        <v>6.4</v>
      </c>
      <c r="I959" t="s">
        <v>65</v>
      </c>
      <c r="J959" t="s">
        <v>78</v>
      </c>
      <c r="K959" t="s">
        <v>177</v>
      </c>
      <c r="L959">
        <v>1001.99</v>
      </c>
      <c r="M959" t="s">
        <v>90</v>
      </c>
      <c r="N959" t="s">
        <v>53</v>
      </c>
      <c r="O959" t="s">
        <v>91</v>
      </c>
      <c r="P959" t="s">
        <v>92</v>
      </c>
      <c r="Q959" t="s">
        <v>71</v>
      </c>
      <c r="R959" t="s">
        <v>465</v>
      </c>
      <c r="S959" t="s">
        <v>130</v>
      </c>
      <c r="T959" t="s">
        <v>86</v>
      </c>
      <c r="U959" t="s">
        <v>143</v>
      </c>
      <c r="V959">
        <v>87964</v>
      </c>
      <c r="W959">
        <v>61323</v>
      </c>
      <c r="X959">
        <v>14.5</v>
      </c>
      <c r="Y959">
        <v>11.9</v>
      </c>
      <c r="Z959">
        <v>74034.67</v>
      </c>
      <c r="AB959">
        <v>15.29</v>
      </c>
      <c r="AC959">
        <v>1131990.1000000001</v>
      </c>
      <c r="AD959">
        <v>18694494.52</v>
      </c>
      <c r="AE959">
        <v>282.83999999999997</v>
      </c>
      <c r="AF959">
        <v>5287550830.04</v>
      </c>
      <c r="AG959">
        <v>176180.03</v>
      </c>
      <c r="AH959">
        <v>1.7</v>
      </c>
      <c r="AI959">
        <v>44856.89</v>
      </c>
      <c r="AJ959">
        <v>8.82</v>
      </c>
      <c r="AK959">
        <v>0</v>
      </c>
      <c r="AL959">
        <v>0.311</v>
      </c>
      <c r="AM959">
        <v>58139.88</v>
      </c>
      <c r="AN959">
        <v>589.6</v>
      </c>
      <c r="AO959">
        <v>631.05999999999995</v>
      </c>
      <c r="AP959">
        <v>372072.98</v>
      </c>
      <c r="AQ959">
        <v>1783239.88</v>
      </c>
      <c r="AR959" t="s">
        <v>61</v>
      </c>
      <c r="AS959" t="s">
        <v>61</v>
      </c>
      <c r="AT959" t="s">
        <v>62</v>
      </c>
      <c r="AU959" t="s">
        <v>63</v>
      </c>
    </row>
    <row r="960" spans="1:47" x14ac:dyDescent="0.25">
      <c r="A960" t="s">
        <v>1792</v>
      </c>
      <c r="B960">
        <v>2020</v>
      </c>
      <c r="C960">
        <v>1</v>
      </c>
      <c r="D960" t="s">
        <v>48</v>
      </c>
      <c r="E960" s="1">
        <v>43844</v>
      </c>
      <c r="F960" s="1">
        <v>43860</v>
      </c>
      <c r="G960">
        <v>16</v>
      </c>
      <c r="H960">
        <v>3.2</v>
      </c>
      <c r="I960" t="s">
        <v>65</v>
      </c>
      <c r="J960" t="s">
        <v>134</v>
      </c>
      <c r="K960" t="s">
        <v>135</v>
      </c>
      <c r="L960">
        <v>9999.0098999999991</v>
      </c>
      <c r="M960" t="s">
        <v>90</v>
      </c>
      <c r="N960" t="s">
        <v>168</v>
      </c>
      <c r="O960" t="s">
        <v>99</v>
      </c>
      <c r="P960" t="s">
        <v>128</v>
      </c>
      <c r="Q960" t="s">
        <v>257</v>
      </c>
      <c r="R960" t="s">
        <v>1793</v>
      </c>
      <c r="S960" t="s">
        <v>137</v>
      </c>
      <c r="T960" t="s">
        <v>59</v>
      </c>
      <c r="U960" t="s">
        <v>213</v>
      </c>
      <c r="V960">
        <v>18031</v>
      </c>
      <c r="W960">
        <v>13104</v>
      </c>
      <c r="X960">
        <v>22</v>
      </c>
      <c r="Y960">
        <v>15.9</v>
      </c>
      <c r="Z960">
        <v>14999.02</v>
      </c>
      <c r="AB960">
        <v>26.36</v>
      </c>
      <c r="AC960">
        <v>395374.17</v>
      </c>
      <c r="AD960">
        <v>10278528.43</v>
      </c>
      <c r="AE960">
        <v>166.43</v>
      </c>
      <c r="AF960">
        <v>1710655486.5999999</v>
      </c>
      <c r="AG960">
        <v>204293.23</v>
      </c>
      <c r="AH960">
        <v>0.1</v>
      </c>
      <c r="AI960">
        <v>1674.64</v>
      </c>
      <c r="AJ960">
        <v>10.71</v>
      </c>
      <c r="AK960">
        <v>0</v>
      </c>
      <c r="AL960">
        <v>0.189</v>
      </c>
      <c r="AM960">
        <v>19426.419999999998</v>
      </c>
      <c r="AN960">
        <v>673.9</v>
      </c>
      <c r="AO960">
        <v>512.9</v>
      </c>
      <c r="AP960">
        <v>345643.31</v>
      </c>
      <c r="AQ960">
        <v>966411.77</v>
      </c>
      <c r="AR960" t="s">
        <v>61</v>
      </c>
      <c r="AS960" t="s">
        <v>61</v>
      </c>
      <c r="AT960" t="s">
        <v>62</v>
      </c>
      <c r="AU960" t="s">
        <v>63</v>
      </c>
    </row>
    <row r="961" spans="1:47" x14ac:dyDescent="0.25">
      <c r="A961" t="s">
        <v>1794</v>
      </c>
      <c r="B961">
        <v>2022</v>
      </c>
      <c r="C961">
        <v>3</v>
      </c>
      <c r="D961" t="s">
        <v>48</v>
      </c>
      <c r="E961" s="1">
        <v>44648</v>
      </c>
      <c r="F961" s="1">
        <v>44675</v>
      </c>
      <c r="G961">
        <v>27</v>
      </c>
      <c r="H961">
        <v>6</v>
      </c>
      <c r="I961" t="s">
        <v>65</v>
      </c>
      <c r="J961" t="s">
        <v>112</v>
      </c>
      <c r="K961" t="s">
        <v>199</v>
      </c>
      <c r="L961">
        <v>7204.49</v>
      </c>
      <c r="M961" t="s">
        <v>52</v>
      </c>
      <c r="N961" t="s">
        <v>168</v>
      </c>
      <c r="O961" t="s">
        <v>200</v>
      </c>
      <c r="P961" t="s">
        <v>92</v>
      </c>
      <c r="Q961" t="s">
        <v>230</v>
      </c>
      <c r="R961" t="s">
        <v>1795</v>
      </c>
      <c r="S961" t="s">
        <v>161</v>
      </c>
      <c r="T961" t="s">
        <v>95</v>
      </c>
      <c r="U961" t="s">
        <v>259</v>
      </c>
      <c r="V961">
        <v>17962</v>
      </c>
      <c r="W961">
        <v>10915</v>
      </c>
      <c r="X961">
        <v>22.5</v>
      </c>
      <c r="Y961">
        <v>14.9</v>
      </c>
      <c r="Z961">
        <v>15521.16</v>
      </c>
      <c r="AB961">
        <v>30.66</v>
      </c>
      <c r="AC961">
        <v>475878.77</v>
      </c>
      <c r="AD961">
        <v>5998462.71</v>
      </c>
      <c r="AE961">
        <v>218.34</v>
      </c>
      <c r="AF961">
        <v>1309704348.0999999</v>
      </c>
      <c r="AG961">
        <v>191841.89</v>
      </c>
      <c r="AH961">
        <v>3.1</v>
      </c>
      <c r="AI961">
        <v>63344.62</v>
      </c>
      <c r="AJ961">
        <v>23.48</v>
      </c>
      <c r="AK961">
        <v>0</v>
      </c>
      <c r="AL961">
        <v>0.29299999999999998</v>
      </c>
      <c r="AM961">
        <v>17575.5</v>
      </c>
      <c r="AN961">
        <v>615.79999999999995</v>
      </c>
      <c r="AO961">
        <v>407.32</v>
      </c>
      <c r="AP961">
        <v>250827.66</v>
      </c>
      <c r="AQ961">
        <v>999468.44</v>
      </c>
      <c r="AR961" t="s">
        <v>61</v>
      </c>
      <c r="AS961" t="s">
        <v>61</v>
      </c>
      <c r="AT961" t="s">
        <v>62</v>
      </c>
      <c r="AU961" t="s">
        <v>63</v>
      </c>
    </row>
    <row r="962" spans="1:47" x14ac:dyDescent="0.25">
      <c r="A962" t="s">
        <v>1796</v>
      </c>
      <c r="B962">
        <v>2022</v>
      </c>
      <c r="C962">
        <v>7</v>
      </c>
      <c r="D962" t="s">
        <v>89</v>
      </c>
      <c r="E962" s="1">
        <v>44763</v>
      </c>
      <c r="F962" s="1">
        <v>44788</v>
      </c>
      <c r="G962">
        <v>25</v>
      </c>
      <c r="H962">
        <v>3.2</v>
      </c>
      <c r="I962" t="s">
        <v>65</v>
      </c>
      <c r="J962" t="s">
        <v>66</v>
      </c>
      <c r="K962" t="s">
        <v>153</v>
      </c>
      <c r="L962">
        <v>6309</v>
      </c>
      <c r="M962" t="s">
        <v>98</v>
      </c>
      <c r="N962" t="s">
        <v>81</v>
      </c>
      <c r="O962" t="s">
        <v>54</v>
      </c>
      <c r="P962" t="s">
        <v>128</v>
      </c>
      <c r="Q962" t="s">
        <v>154</v>
      </c>
      <c r="R962" t="s">
        <v>465</v>
      </c>
      <c r="S962" t="s">
        <v>156</v>
      </c>
      <c r="T962" t="s">
        <v>148</v>
      </c>
      <c r="U962" t="s">
        <v>228</v>
      </c>
      <c r="V962">
        <v>6134</v>
      </c>
      <c r="W962">
        <v>3743</v>
      </c>
      <c r="X962">
        <v>10</v>
      </c>
      <c r="Y962">
        <v>14.2</v>
      </c>
      <c r="Z962">
        <v>5520.59</v>
      </c>
      <c r="AA962">
        <v>394</v>
      </c>
      <c r="AB962">
        <v>1295.57</v>
      </c>
      <c r="AC962">
        <v>510454.58</v>
      </c>
      <c r="AD962">
        <v>22367222.440000001</v>
      </c>
      <c r="AE962">
        <v>212.4</v>
      </c>
      <c r="AF962">
        <v>4750798046.2600002</v>
      </c>
      <c r="AG962">
        <v>186339.27</v>
      </c>
      <c r="AI962">
        <v>0</v>
      </c>
      <c r="AJ962">
        <v>12.25</v>
      </c>
      <c r="AK962">
        <v>0</v>
      </c>
      <c r="AL962">
        <v>0.16400000000000001</v>
      </c>
      <c r="AM962">
        <v>36682.239999999998</v>
      </c>
      <c r="AN962">
        <v>1192.5999999999999</v>
      </c>
      <c r="AO962">
        <v>567.70000000000005</v>
      </c>
      <c r="AP962">
        <v>677039.02</v>
      </c>
      <c r="AQ962">
        <v>1410515.11</v>
      </c>
      <c r="AR962" t="s">
        <v>61</v>
      </c>
      <c r="AS962" t="s">
        <v>61</v>
      </c>
      <c r="AT962" t="s">
        <v>62</v>
      </c>
      <c r="AU962" t="s">
        <v>117</v>
      </c>
    </row>
    <row r="963" spans="1:47" x14ac:dyDescent="0.25">
      <c r="A963" t="s">
        <v>1797</v>
      </c>
      <c r="B963">
        <v>2022</v>
      </c>
      <c r="C963">
        <v>5</v>
      </c>
      <c r="D963" t="s">
        <v>77</v>
      </c>
      <c r="E963" s="1">
        <v>44709</v>
      </c>
      <c r="F963" s="1">
        <v>44720</v>
      </c>
      <c r="G963">
        <v>11</v>
      </c>
      <c r="H963">
        <v>7.1</v>
      </c>
      <c r="I963" t="s">
        <v>49</v>
      </c>
      <c r="J963" t="s">
        <v>50</v>
      </c>
      <c r="K963" t="s">
        <v>51</v>
      </c>
      <c r="L963">
        <v>2709</v>
      </c>
      <c r="M963" t="s">
        <v>52</v>
      </c>
      <c r="N963" t="s">
        <v>69</v>
      </c>
      <c r="O963" t="s">
        <v>107</v>
      </c>
      <c r="P963" t="s">
        <v>196</v>
      </c>
      <c r="Q963" t="s">
        <v>226</v>
      </c>
      <c r="R963" t="s">
        <v>1109</v>
      </c>
      <c r="S963" t="s">
        <v>58</v>
      </c>
      <c r="T963" t="s">
        <v>102</v>
      </c>
      <c r="U963" t="s">
        <v>75</v>
      </c>
      <c r="V963">
        <v>194285</v>
      </c>
      <c r="W963">
        <v>138450</v>
      </c>
      <c r="X963">
        <v>22.9</v>
      </c>
      <c r="Y963">
        <v>11.9</v>
      </c>
      <c r="Z963">
        <v>154829.46</v>
      </c>
      <c r="AB963">
        <v>24.71</v>
      </c>
      <c r="AC963">
        <v>3825835.96</v>
      </c>
      <c r="AD963">
        <v>8170350.5999999996</v>
      </c>
      <c r="AE963">
        <v>216.16</v>
      </c>
      <c r="AF963">
        <v>1766102985.7</v>
      </c>
      <c r="AG963">
        <v>175982.04</v>
      </c>
      <c r="AH963">
        <v>0</v>
      </c>
      <c r="AI963">
        <v>0</v>
      </c>
      <c r="AJ963">
        <v>14.67</v>
      </c>
      <c r="AK963">
        <v>1198590.43</v>
      </c>
      <c r="AL963">
        <v>0.32400000000000001</v>
      </c>
      <c r="AM963">
        <v>26471.94</v>
      </c>
      <c r="AN963">
        <v>525.79999999999995</v>
      </c>
      <c r="AO963">
        <v>353.79</v>
      </c>
      <c r="AP963">
        <v>186022.78</v>
      </c>
      <c r="AQ963">
        <v>4214312.72</v>
      </c>
      <c r="AR963" t="s">
        <v>61</v>
      </c>
      <c r="AS963" t="s">
        <v>61</v>
      </c>
      <c r="AT963" t="s">
        <v>62</v>
      </c>
      <c r="AU963" t="s">
        <v>63</v>
      </c>
    </row>
    <row r="964" spans="1:47" x14ac:dyDescent="0.25">
      <c r="A964" t="s">
        <v>1798</v>
      </c>
      <c r="B964">
        <v>2021</v>
      </c>
      <c r="C964">
        <v>5</v>
      </c>
      <c r="D964" t="s">
        <v>77</v>
      </c>
      <c r="E964" s="1">
        <v>44317</v>
      </c>
      <c r="F964" s="1">
        <v>44324</v>
      </c>
      <c r="G964">
        <v>7</v>
      </c>
      <c r="H964">
        <v>2.7</v>
      </c>
      <c r="I964" t="s">
        <v>49</v>
      </c>
      <c r="J964" t="s">
        <v>50</v>
      </c>
      <c r="K964" t="s">
        <v>223</v>
      </c>
      <c r="L964">
        <v>2710.1109999999999</v>
      </c>
      <c r="M964" t="s">
        <v>80</v>
      </c>
      <c r="N964" t="s">
        <v>69</v>
      </c>
      <c r="O964" t="s">
        <v>107</v>
      </c>
      <c r="P964" t="s">
        <v>93</v>
      </c>
      <c r="Q964" t="s">
        <v>100</v>
      </c>
      <c r="R964" t="s">
        <v>1799</v>
      </c>
      <c r="S964" t="s">
        <v>123</v>
      </c>
      <c r="T964" t="s">
        <v>162</v>
      </c>
      <c r="U964" t="s">
        <v>259</v>
      </c>
      <c r="V964">
        <v>22065</v>
      </c>
      <c r="W964">
        <v>14476</v>
      </c>
      <c r="X964">
        <v>17.399999999999999</v>
      </c>
      <c r="Y964">
        <v>15.1</v>
      </c>
      <c r="Z964">
        <v>20164.099999999999</v>
      </c>
      <c r="AB964">
        <v>37.07</v>
      </c>
      <c r="AC964">
        <v>747483.19</v>
      </c>
      <c r="AD964">
        <v>19867687.73</v>
      </c>
      <c r="AE964">
        <v>172.89</v>
      </c>
      <c r="AF964">
        <v>3434924531.6399999</v>
      </c>
      <c r="AG964">
        <v>233556.31</v>
      </c>
      <c r="AH964">
        <v>0</v>
      </c>
      <c r="AI964">
        <v>0</v>
      </c>
      <c r="AJ964">
        <v>7.13</v>
      </c>
      <c r="AK964">
        <v>1416566.14</v>
      </c>
      <c r="AL964">
        <v>0.20599999999999999</v>
      </c>
      <c r="AM964">
        <v>40927.440000000002</v>
      </c>
      <c r="AN964">
        <v>303.10000000000002</v>
      </c>
      <c r="AO964">
        <v>598.75</v>
      </c>
      <c r="AP964">
        <v>181481.12</v>
      </c>
      <c r="AQ964">
        <v>1203448.06</v>
      </c>
      <c r="AR964" t="s">
        <v>61</v>
      </c>
      <c r="AS964" t="s">
        <v>61</v>
      </c>
      <c r="AT964" t="s">
        <v>62</v>
      </c>
      <c r="AU964" t="s">
        <v>63</v>
      </c>
    </row>
    <row r="965" spans="1:47" x14ac:dyDescent="0.25">
      <c r="A965" t="s">
        <v>1800</v>
      </c>
      <c r="B965">
        <v>2025</v>
      </c>
      <c r="C965">
        <v>8</v>
      </c>
      <c r="D965" t="s">
        <v>89</v>
      </c>
      <c r="E965" s="1">
        <v>45894</v>
      </c>
      <c r="F965" s="1">
        <v>45919</v>
      </c>
      <c r="G965">
        <v>25</v>
      </c>
      <c r="H965">
        <v>12.8</v>
      </c>
      <c r="I965" t="s">
        <v>49</v>
      </c>
      <c r="J965" t="s">
        <v>112</v>
      </c>
      <c r="K965" t="s">
        <v>199</v>
      </c>
      <c r="L965">
        <v>7204.49</v>
      </c>
      <c r="M965" t="s">
        <v>52</v>
      </c>
      <c r="N965" t="s">
        <v>53</v>
      </c>
      <c r="O965" t="s">
        <v>54</v>
      </c>
      <c r="P965" t="s">
        <v>55</v>
      </c>
      <c r="Q965" t="s">
        <v>70</v>
      </c>
      <c r="R965" t="s">
        <v>1004</v>
      </c>
      <c r="S965" t="s">
        <v>161</v>
      </c>
      <c r="T965" t="s">
        <v>95</v>
      </c>
      <c r="U965" t="s">
        <v>96</v>
      </c>
      <c r="V965">
        <v>28861</v>
      </c>
      <c r="W965">
        <v>16129</v>
      </c>
      <c r="X965">
        <v>11</v>
      </c>
      <c r="Y965">
        <v>15.7</v>
      </c>
      <c r="Z965">
        <v>24920.66</v>
      </c>
      <c r="AB965">
        <v>21.86</v>
      </c>
      <c r="AC965">
        <v>544765.63</v>
      </c>
      <c r="AD965">
        <v>10150683.23</v>
      </c>
      <c r="AE965">
        <v>279.08999999999997</v>
      </c>
      <c r="AF965">
        <v>2832954182.6599998</v>
      </c>
      <c r="AG965">
        <v>21701.85</v>
      </c>
      <c r="AH965">
        <v>0</v>
      </c>
      <c r="AI965">
        <v>0</v>
      </c>
      <c r="AJ965">
        <v>13.74</v>
      </c>
      <c r="AK965">
        <v>1394703.88</v>
      </c>
      <c r="AL965">
        <v>7.2999999999999995E-2</v>
      </c>
      <c r="AM965">
        <v>7410</v>
      </c>
      <c r="AN965">
        <v>474.4</v>
      </c>
      <c r="AO965">
        <v>691.93</v>
      </c>
      <c r="AP965">
        <v>328251.59000000003</v>
      </c>
      <c r="AQ965">
        <v>902129.07</v>
      </c>
      <c r="AR965" t="s">
        <v>124</v>
      </c>
      <c r="AS965" t="s">
        <v>61</v>
      </c>
      <c r="AT965" t="s">
        <v>62</v>
      </c>
      <c r="AU965" t="s">
        <v>63</v>
      </c>
    </row>
    <row r="966" spans="1:47" x14ac:dyDescent="0.25">
      <c r="A966" t="s">
        <v>1801</v>
      </c>
      <c r="B966">
        <v>2021</v>
      </c>
      <c r="C966">
        <v>10</v>
      </c>
      <c r="D966" t="s">
        <v>119</v>
      </c>
      <c r="E966" s="1">
        <v>44473</v>
      </c>
      <c r="F966" s="1">
        <v>44485</v>
      </c>
      <c r="G966">
        <v>12</v>
      </c>
      <c r="H966">
        <v>2</v>
      </c>
      <c r="I966" t="s">
        <v>49</v>
      </c>
      <c r="J966" t="s">
        <v>50</v>
      </c>
      <c r="K966" t="s">
        <v>51</v>
      </c>
      <c r="L966">
        <v>2709</v>
      </c>
      <c r="M966" t="s">
        <v>52</v>
      </c>
      <c r="N966" t="s">
        <v>81</v>
      </c>
      <c r="O966" t="s">
        <v>54</v>
      </c>
      <c r="P966" t="s">
        <v>150</v>
      </c>
      <c r="Q966" t="s">
        <v>56</v>
      </c>
      <c r="R966" t="s">
        <v>764</v>
      </c>
      <c r="S966" t="s">
        <v>58</v>
      </c>
      <c r="T966" t="s">
        <v>187</v>
      </c>
      <c r="U966" t="s">
        <v>103</v>
      </c>
      <c r="V966">
        <v>186339</v>
      </c>
      <c r="W966">
        <v>136851</v>
      </c>
      <c r="X966">
        <v>2.7</v>
      </c>
      <c r="Y966">
        <v>12.4</v>
      </c>
      <c r="Z966">
        <v>150046.46</v>
      </c>
      <c r="AB966">
        <v>31.82</v>
      </c>
      <c r="AC966">
        <v>4774478.3600000003</v>
      </c>
      <c r="AD966">
        <v>7650869</v>
      </c>
      <c r="AE966">
        <v>172.58</v>
      </c>
      <c r="AF966">
        <v>1320386972.02</v>
      </c>
      <c r="AG966">
        <v>99997.34</v>
      </c>
      <c r="AH966">
        <v>0</v>
      </c>
      <c r="AI966">
        <v>0</v>
      </c>
      <c r="AJ966">
        <v>11.98</v>
      </c>
      <c r="AK966">
        <v>916574.11</v>
      </c>
      <c r="AL966">
        <v>0.26700000000000002</v>
      </c>
      <c r="AM966">
        <v>20427.82</v>
      </c>
      <c r="AN966">
        <v>284.3</v>
      </c>
      <c r="AO966">
        <v>653.64</v>
      </c>
      <c r="AP966">
        <v>185829.85</v>
      </c>
      <c r="AQ966">
        <v>5080733.37</v>
      </c>
      <c r="AR966" t="s">
        <v>61</v>
      </c>
      <c r="AS966" t="s">
        <v>61</v>
      </c>
      <c r="AT966" t="s">
        <v>62</v>
      </c>
      <c r="AU966" t="s">
        <v>63</v>
      </c>
    </row>
    <row r="967" spans="1:47" x14ac:dyDescent="0.25">
      <c r="A967" t="s">
        <v>1802</v>
      </c>
      <c r="B967">
        <v>2024</v>
      </c>
      <c r="C967">
        <v>11</v>
      </c>
      <c r="D967" t="s">
        <v>119</v>
      </c>
      <c r="E967" s="1">
        <v>45599</v>
      </c>
      <c r="F967" s="1">
        <v>45608</v>
      </c>
      <c r="G967">
        <v>9</v>
      </c>
      <c r="H967">
        <v>9.1</v>
      </c>
      <c r="I967" t="s">
        <v>65</v>
      </c>
      <c r="J967" t="s">
        <v>50</v>
      </c>
      <c r="K967" t="s">
        <v>139</v>
      </c>
      <c r="L967">
        <v>2710.1210999999998</v>
      </c>
      <c r="M967" t="s">
        <v>98</v>
      </c>
      <c r="N967" t="s">
        <v>81</v>
      </c>
      <c r="O967" t="s">
        <v>54</v>
      </c>
      <c r="P967" t="s">
        <v>226</v>
      </c>
      <c r="Q967" t="s">
        <v>174</v>
      </c>
      <c r="R967" t="s">
        <v>1614</v>
      </c>
      <c r="S967" t="s">
        <v>142</v>
      </c>
      <c r="T967" t="s">
        <v>102</v>
      </c>
      <c r="U967" t="s">
        <v>143</v>
      </c>
      <c r="V967">
        <v>68439</v>
      </c>
      <c r="W967">
        <v>43501</v>
      </c>
      <c r="X967">
        <v>9.1999999999999993</v>
      </c>
      <c r="Y967">
        <v>14</v>
      </c>
      <c r="Z967">
        <v>55293.26</v>
      </c>
      <c r="AB967">
        <v>42.45</v>
      </c>
      <c r="AC967">
        <v>2347198.89</v>
      </c>
      <c r="AD967">
        <v>35307511.170000002</v>
      </c>
      <c r="AE967">
        <v>278.06</v>
      </c>
      <c r="AF967">
        <v>9817606555.9300003</v>
      </c>
      <c r="AG967">
        <v>100335.18</v>
      </c>
      <c r="AH967">
        <v>2.8</v>
      </c>
      <c r="AI967">
        <v>41835.39</v>
      </c>
      <c r="AJ967">
        <v>17.82</v>
      </c>
      <c r="AK967">
        <v>0</v>
      </c>
      <c r="AL967">
        <v>0.32500000000000001</v>
      </c>
      <c r="AM967">
        <v>114749.41</v>
      </c>
      <c r="AN967">
        <v>304.8</v>
      </c>
      <c r="AO967">
        <v>661.68</v>
      </c>
      <c r="AP967">
        <v>201680.06</v>
      </c>
      <c r="AQ967">
        <v>2805798.93</v>
      </c>
      <c r="AR967" t="s">
        <v>61</v>
      </c>
      <c r="AS967" t="s">
        <v>61</v>
      </c>
      <c r="AT967" t="s">
        <v>62</v>
      </c>
      <c r="AU967" t="s">
        <v>63</v>
      </c>
    </row>
    <row r="968" spans="1:47" x14ac:dyDescent="0.25">
      <c r="A968" t="s">
        <v>1803</v>
      </c>
      <c r="B968">
        <v>2024</v>
      </c>
      <c r="C968">
        <v>8</v>
      </c>
      <c r="D968" t="s">
        <v>89</v>
      </c>
      <c r="E968" s="1">
        <v>45531</v>
      </c>
      <c r="F968" s="1">
        <v>45539</v>
      </c>
      <c r="G968">
        <v>8</v>
      </c>
      <c r="H968">
        <v>6.3</v>
      </c>
      <c r="I968" t="s">
        <v>49</v>
      </c>
      <c r="J968" t="s">
        <v>50</v>
      </c>
      <c r="K968" t="s">
        <v>51</v>
      </c>
      <c r="L968">
        <v>2709</v>
      </c>
      <c r="M968" t="s">
        <v>80</v>
      </c>
      <c r="N968" t="s">
        <v>53</v>
      </c>
      <c r="O968" t="s">
        <v>91</v>
      </c>
      <c r="P968" t="s">
        <v>121</v>
      </c>
      <c r="Q968" t="s">
        <v>100</v>
      </c>
      <c r="R968" t="s">
        <v>1804</v>
      </c>
      <c r="S968" t="s">
        <v>170</v>
      </c>
      <c r="T968" t="s">
        <v>162</v>
      </c>
      <c r="U968" t="s">
        <v>103</v>
      </c>
      <c r="V968">
        <v>125767</v>
      </c>
      <c r="W968">
        <v>85900</v>
      </c>
      <c r="X968">
        <v>21.1</v>
      </c>
      <c r="Y968">
        <v>10.6</v>
      </c>
      <c r="Z968">
        <v>98458.28</v>
      </c>
      <c r="AB968">
        <v>9.64</v>
      </c>
      <c r="AC968">
        <v>949137.82</v>
      </c>
      <c r="AD968">
        <v>5393544.5800000001</v>
      </c>
      <c r="AE968">
        <v>273.38</v>
      </c>
      <c r="AF968">
        <v>1474487217.28</v>
      </c>
      <c r="AG968">
        <v>122351.84</v>
      </c>
      <c r="AH968">
        <v>0</v>
      </c>
      <c r="AI968">
        <v>0</v>
      </c>
      <c r="AJ968">
        <v>2.93</v>
      </c>
      <c r="AK968">
        <v>158030.85999999999</v>
      </c>
      <c r="AL968">
        <v>5.5E-2</v>
      </c>
      <c r="AM968">
        <v>2966.45</v>
      </c>
      <c r="AO968">
        <v>570.72</v>
      </c>
      <c r="AP968">
        <v>121905.79</v>
      </c>
      <c r="AQ968">
        <v>1196361.8999999999</v>
      </c>
      <c r="AR968" t="s">
        <v>61</v>
      </c>
      <c r="AS968" t="s">
        <v>61</v>
      </c>
      <c r="AT968" t="s">
        <v>62</v>
      </c>
      <c r="AU968" t="s">
        <v>63</v>
      </c>
    </row>
    <row r="969" spans="1:47" x14ac:dyDescent="0.25">
      <c r="A969" t="s">
        <v>1805</v>
      </c>
      <c r="B969">
        <v>2025</v>
      </c>
      <c r="C969">
        <v>12</v>
      </c>
      <c r="D969" t="s">
        <v>119</v>
      </c>
      <c r="E969" s="1">
        <v>46013</v>
      </c>
      <c r="F969" s="1">
        <v>46041</v>
      </c>
      <c r="G969">
        <v>28</v>
      </c>
      <c r="I969" t="s">
        <v>49</v>
      </c>
      <c r="J969" t="s">
        <v>78</v>
      </c>
      <c r="K969" t="s">
        <v>211</v>
      </c>
      <c r="L969">
        <v>1701.99</v>
      </c>
      <c r="M969" t="s">
        <v>52</v>
      </c>
      <c r="N969" t="s">
        <v>81</v>
      </c>
      <c r="O969" t="s">
        <v>107</v>
      </c>
      <c r="P969" t="s">
        <v>164</v>
      </c>
      <c r="Q969" t="s">
        <v>100</v>
      </c>
      <c r="R969" t="s">
        <v>1347</v>
      </c>
      <c r="S969" t="s">
        <v>85</v>
      </c>
      <c r="T969" t="s">
        <v>148</v>
      </c>
      <c r="U969" t="s">
        <v>259</v>
      </c>
      <c r="V969">
        <v>35372</v>
      </c>
      <c r="W969">
        <v>20138</v>
      </c>
      <c r="X969">
        <v>9.9</v>
      </c>
      <c r="Y969">
        <v>13.9</v>
      </c>
      <c r="Z969">
        <v>31792</v>
      </c>
      <c r="AB969">
        <v>16.5</v>
      </c>
      <c r="AC969">
        <v>524568</v>
      </c>
      <c r="AD969">
        <v>14718742.24</v>
      </c>
      <c r="AE969">
        <v>281.32</v>
      </c>
      <c r="AF969">
        <v>4140676566.96</v>
      </c>
      <c r="AG969">
        <v>159710.6</v>
      </c>
      <c r="AH969">
        <v>1.9</v>
      </c>
      <c r="AI969">
        <v>43454.28</v>
      </c>
      <c r="AJ969">
        <v>22.44</v>
      </c>
      <c r="AK969">
        <v>3302885.76</v>
      </c>
      <c r="AL969">
        <v>0.34399999999999997</v>
      </c>
      <c r="AM969">
        <v>50632.47</v>
      </c>
      <c r="AN969">
        <v>1446.8</v>
      </c>
      <c r="AO969">
        <v>607.1</v>
      </c>
      <c r="AP969">
        <v>878352.28</v>
      </c>
      <c r="AQ969">
        <v>1656717.63</v>
      </c>
      <c r="AR969" t="s">
        <v>61</v>
      </c>
      <c r="AS969" t="s">
        <v>61</v>
      </c>
      <c r="AT969" t="s">
        <v>62</v>
      </c>
      <c r="AU969" t="s">
        <v>63</v>
      </c>
    </row>
    <row r="970" spans="1:47" x14ac:dyDescent="0.25">
      <c r="A970" t="s">
        <v>1806</v>
      </c>
      <c r="B970">
        <v>2026</v>
      </c>
      <c r="C970">
        <v>1</v>
      </c>
      <c r="D970" t="s">
        <v>48</v>
      </c>
      <c r="E970" s="1">
        <v>46024</v>
      </c>
      <c r="F970" s="1">
        <v>46045</v>
      </c>
      <c r="G970">
        <v>21</v>
      </c>
      <c r="H970">
        <v>20.2</v>
      </c>
      <c r="I970" t="s">
        <v>65</v>
      </c>
      <c r="J970" t="s">
        <v>112</v>
      </c>
      <c r="K970" t="s">
        <v>199</v>
      </c>
      <c r="L970">
        <v>7204.49</v>
      </c>
      <c r="M970" t="s">
        <v>68</v>
      </c>
      <c r="N970" t="s">
        <v>53</v>
      </c>
      <c r="O970" t="s">
        <v>189</v>
      </c>
      <c r="P970" t="s">
        <v>226</v>
      </c>
      <c r="Q970" t="s">
        <v>164</v>
      </c>
      <c r="R970" t="s">
        <v>1807</v>
      </c>
      <c r="S970" t="s">
        <v>161</v>
      </c>
      <c r="T970" t="s">
        <v>148</v>
      </c>
      <c r="U970" t="s">
        <v>87</v>
      </c>
      <c r="V970">
        <v>17428</v>
      </c>
      <c r="W970">
        <v>10775</v>
      </c>
      <c r="X970">
        <v>9</v>
      </c>
      <c r="Y970">
        <v>11.2</v>
      </c>
      <c r="Z970">
        <v>15663.93</v>
      </c>
      <c r="AB970">
        <v>44.89</v>
      </c>
      <c r="AC970">
        <v>703153.82</v>
      </c>
      <c r="AD970">
        <v>6094208.6100000003</v>
      </c>
      <c r="AE970">
        <v>283.83</v>
      </c>
      <c r="AF970">
        <v>1729719229.78</v>
      </c>
      <c r="AG970">
        <v>74416.509999999995</v>
      </c>
      <c r="AH970">
        <v>2.9</v>
      </c>
      <c r="AI970">
        <v>57376.959999999999</v>
      </c>
      <c r="AJ970">
        <v>19.97</v>
      </c>
      <c r="AK970">
        <v>0</v>
      </c>
      <c r="AL970">
        <v>0.188</v>
      </c>
      <c r="AM970">
        <v>11457.11</v>
      </c>
      <c r="AN970">
        <v>996.3</v>
      </c>
      <c r="AO970">
        <v>412.87</v>
      </c>
      <c r="AP970">
        <v>411342.38</v>
      </c>
      <c r="AQ970">
        <v>1257746.78</v>
      </c>
      <c r="AR970" t="s">
        <v>61</v>
      </c>
      <c r="AS970" t="s">
        <v>61</v>
      </c>
      <c r="AT970" t="s">
        <v>62</v>
      </c>
      <c r="AU970" t="s">
        <v>63</v>
      </c>
    </row>
    <row r="971" spans="1:47" x14ac:dyDescent="0.25">
      <c r="A971" t="s">
        <v>1808</v>
      </c>
      <c r="B971">
        <v>2022</v>
      </c>
      <c r="C971">
        <v>1</v>
      </c>
      <c r="D971" t="s">
        <v>48</v>
      </c>
      <c r="E971" s="1">
        <v>44567</v>
      </c>
      <c r="F971" s="1">
        <v>44591</v>
      </c>
      <c r="G971">
        <v>24</v>
      </c>
      <c r="H971">
        <v>9.6999999999999993</v>
      </c>
      <c r="I971" t="s">
        <v>49</v>
      </c>
      <c r="J971" t="s">
        <v>239</v>
      </c>
      <c r="K971" t="s">
        <v>240</v>
      </c>
      <c r="L971">
        <v>3105.2</v>
      </c>
      <c r="M971" t="s">
        <v>114</v>
      </c>
      <c r="N971" t="s">
        <v>168</v>
      </c>
      <c r="O971" t="s">
        <v>91</v>
      </c>
      <c r="P971" t="s">
        <v>55</v>
      </c>
      <c r="Q971" t="s">
        <v>56</v>
      </c>
      <c r="R971" t="s">
        <v>1809</v>
      </c>
      <c r="S971" t="s">
        <v>161</v>
      </c>
      <c r="T971" t="s">
        <v>59</v>
      </c>
      <c r="U971" t="s">
        <v>213</v>
      </c>
      <c r="V971">
        <v>21497</v>
      </c>
      <c r="W971">
        <v>13765</v>
      </c>
      <c r="X971">
        <v>14.6</v>
      </c>
      <c r="Y971">
        <v>14.9</v>
      </c>
      <c r="Z971">
        <v>19209.240000000002</v>
      </c>
      <c r="AB971">
        <v>24.08</v>
      </c>
      <c r="AC971">
        <v>462558.5</v>
      </c>
      <c r="AD971">
        <v>12412242.52</v>
      </c>
      <c r="AE971">
        <v>211.32</v>
      </c>
      <c r="AF971">
        <v>2622955089.3299999</v>
      </c>
      <c r="AG971">
        <v>43725.04</v>
      </c>
      <c r="AH971">
        <v>0</v>
      </c>
      <c r="AI971">
        <v>0</v>
      </c>
      <c r="AJ971">
        <v>2.8</v>
      </c>
      <c r="AK971">
        <v>347542.79</v>
      </c>
      <c r="AL971">
        <v>9.1999999999999998E-2</v>
      </c>
      <c r="AM971">
        <v>11419.26</v>
      </c>
      <c r="AN971">
        <v>1210.4000000000001</v>
      </c>
      <c r="AO971">
        <v>443.87</v>
      </c>
      <c r="AP971">
        <v>537260.25</v>
      </c>
      <c r="AQ971">
        <v>1054963.05</v>
      </c>
      <c r="AR971" t="s">
        <v>61</v>
      </c>
      <c r="AS971" t="s">
        <v>61</v>
      </c>
      <c r="AT971" t="s">
        <v>62</v>
      </c>
      <c r="AU971" t="s">
        <v>63</v>
      </c>
    </row>
    <row r="972" spans="1:47" x14ac:dyDescent="0.25">
      <c r="A972" t="s">
        <v>1810</v>
      </c>
      <c r="B972">
        <v>2023</v>
      </c>
      <c r="C972">
        <v>9</v>
      </c>
      <c r="D972" t="s">
        <v>89</v>
      </c>
      <c r="E972" s="1">
        <v>45191</v>
      </c>
      <c r="F972" s="1">
        <v>45215</v>
      </c>
      <c r="G972">
        <v>24</v>
      </c>
      <c r="H972">
        <v>18.399999999999999</v>
      </c>
      <c r="I972" t="s">
        <v>65</v>
      </c>
      <c r="J972" t="s">
        <v>112</v>
      </c>
      <c r="K972" t="s">
        <v>340</v>
      </c>
      <c r="L972">
        <v>7208.39</v>
      </c>
      <c r="M972" t="s">
        <v>68</v>
      </c>
      <c r="N972" t="s">
        <v>81</v>
      </c>
      <c r="O972" t="s">
        <v>91</v>
      </c>
      <c r="P972" t="s">
        <v>56</v>
      </c>
      <c r="Q972" t="s">
        <v>174</v>
      </c>
      <c r="R972" t="s">
        <v>1004</v>
      </c>
      <c r="S972" t="s">
        <v>73</v>
      </c>
      <c r="T972" t="s">
        <v>131</v>
      </c>
      <c r="U972" t="s">
        <v>166</v>
      </c>
      <c r="V972">
        <v>3705</v>
      </c>
      <c r="W972">
        <v>2088</v>
      </c>
      <c r="X972">
        <v>5.6</v>
      </c>
      <c r="Y972">
        <v>10.5</v>
      </c>
      <c r="Z972">
        <v>3474.99</v>
      </c>
      <c r="AB972">
        <v>13.76</v>
      </c>
      <c r="AC972">
        <v>47815.86</v>
      </c>
      <c r="AD972">
        <v>2944949.78</v>
      </c>
      <c r="AE972">
        <v>287.14999999999998</v>
      </c>
      <c r="AF972">
        <v>845642329.33000004</v>
      </c>
      <c r="AG972">
        <v>102610.35</v>
      </c>
      <c r="AH972">
        <v>2.2999999999999998</v>
      </c>
      <c r="AI972">
        <v>76484.759999999995</v>
      </c>
      <c r="AJ972">
        <v>19.809999999999999</v>
      </c>
      <c r="AK972">
        <v>0</v>
      </c>
      <c r="AL972">
        <v>0.222</v>
      </c>
      <c r="AM972">
        <v>6537.79</v>
      </c>
      <c r="AN972">
        <v>622.4</v>
      </c>
      <c r="AO972">
        <v>469.09</v>
      </c>
      <c r="AP972">
        <v>291961.62</v>
      </c>
      <c r="AQ972">
        <v>525410.38</v>
      </c>
      <c r="AR972" t="s">
        <v>61</v>
      </c>
      <c r="AS972" t="s">
        <v>61</v>
      </c>
      <c r="AT972" t="s">
        <v>62</v>
      </c>
      <c r="AU972" t="s">
        <v>63</v>
      </c>
    </row>
    <row r="973" spans="1:47" x14ac:dyDescent="0.25">
      <c r="A973" t="s">
        <v>1811</v>
      </c>
      <c r="B973">
        <v>2026</v>
      </c>
      <c r="C973">
        <v>2</v>
      </c>
      <c r="D973" t="s">
        <v>48</v>
      </c>
      <c r="E973" s="1">
        <v>46070</v>
      </c>
      <c r="F973" s="1">
        <v>46077</v>
      </c>
      <c r="G973">
        <v>7</v>
      </c>
      <c r="H973">
        <v>19</v>
      </c>
      <c r="I973" t="s">
        <v>49</v>
      </c>
      <c r="J973" t="s">
        <v>50</v>
      </c>
      <c r="K973" t="s">
        <v>145</v>
      </c>
      <c r="L973">
        <v>2710.19</v>
      </c>
      <c r="M973" t="s">
        <v>90</v>
      </c>
      <c r="N973" t="s">
        <v>81</v>
      </c>
      <c r="O973" t="s">
        <v>99</v>
      </c>
      <c r="P973" t="s">
        <v>257</v>
      </c>
      <c r="Q973" t="s">
        <v>82</v>
      </c>
      <c r="R973" t="s">
        <v>309</v>
      </c>
      <c r="S973" t="s">
        <v>170</v>
      </c>
      <c r="T973" t="s">
        <v>162</v>
      </c>
      <c r="U973" t="s">
        <v>110</v>
      </c>
      <c r="V973">
        <v>101315</v>
      </c>
      <c r="W973">
        <v>67182</v>
      </c>
      <c r="X973">
        <v>20.3</v>
      </c>
      <c r="Y973">
        <v>15.4</v>
      </c>
      <c r="Z973">
        <v>93644.59</v>
      </c>
      <c r="AB973">
        <v>25.32</v>
      </c>
      <c r="AC973">
        <v>2371081.02</v>
      </c>
      <c r="AD973">
        <v>34242080.780000001</v>
      </c>
      <c r="AE973">
        <v>284.31</v>
      </c>
      <c r="AF973">
        <v>9735365986.5599995</v>
      </c>
      <c r="AG973">
        <v>85283.85</v>
      </c>
      <c r="AH973">
        <v>2</v>
      </c>
      <c r="AI973">
        <v>40428.21</v>
      </c>
      <c r="AJ973">
        <v>12.39</v>
      </c>
      <c r="AK973">
        <v>4242593.8099999996</v>
      </c>
      <c r="AL973">
        <v>0.33200000000000002</v>
      </c>
      <c r="AM973">
        <v>113683.71</v>
      </c>
      <c r="AN973">
        <v>266.39999999999998</v>
      </c>
      <c r="AO973">
        <v>723.56</v>
      </c>
      <c r="AP973">
        <v>192756.38</v>
      </c>
      <c r="AQ973">
        <v>2803233.17</v>
      </c>
      <c r="AR973" t="s">
        <v>124</v>
      </c>
      <c r="AS973" t="s">
        <v>61</v>
      </c>
      <c r="AT973" t="s">
        <v>62</v>
      </c>
      <c r="AU973" t="s">
        <v>63</v>
      </c>
    </row>
    <row r="974" spans="1:47" x14ac:dyDescent="0.25">
      <c r="A974" t="s">
        <v>1812</v>
      </c>
      <c r="B974">
        <v>2020</v>
      </c>
      <c r="C974">
        <v>11</v>
      </c>
      <c r="D974" t="s">
        <v>119</v>
      </c>
      <c r="E974" s="1">
        <v>44163</v>
      </c>
      <c r="F974" s="1">
        <v>44170</v>
      </c>
      <c r="G974">
        <v>7</v>
      </c>
      <c r="H974">
        <v>19.100000000000001</v>
      </c>
      <c r="I974" t="s">
        <v>65</v>
      </c>
      <c r="J974" t="s">
        <v>50</v>
      </c>
      <c r="K974" t="s">
        <v>51</v>
      </c>
      <c r="L974">
        <v>2709</v>
      </c>
      <c r="M974" t="s">
        <v>98</v>
      </c>
      <c r="N974" t="s">
        <v>106</v>
      </c>
      <c r="O974" t="s">
        <v>200</v>
      </c>
      <c r="P974" t="s">
        <v>100</v>
      </c>
      <c r="Q974" t="s">
        <v>146</v>
      </c>
      <c r="R974" t="s">
        <v>274</v>
      </c>
      <c r="S974" t="s">
        <v>186</v>
      </c>
      <c r="T974" t="s">
        <v>59</v>
      </c>
      <c r="U974" t="s">
        <v>103</v>
      </c>
      <c r="V974">
        <v>86864</v>
      </c>
      <c r="W974">
        <v>50519</v>
      </c>
      <c r="X974">
        <v>16.899999999999999</v>
      </c>
      <c r="Y974">
        <v>15.1</v>
      </c>
      <c r="Z974">
        <v>79385.320000000007</v>
      </c>
      <c r="AB974">
        <v>17.87</v>
      </c>
      <c r="AC974">
        <v>1418615.67</v>
      </c>
      <c r="AD974">
        <v>4149470.68</v>
      </c>
      <c r="AE974">
        <v>163.89</v>
      </c>
      <c r="AF974">
        <v>680056749.75</v>
      </c>
      <c r="AG974">
        <v>184652.13</v>
      </c>
      <c r="AH974">
        <v>0</v>
      </c>
      <c r="AI974">
        <v>0</v>
      </c>
      <c r="AJ974">
        <v>5.77</v>
      </c>
      <c r="AK974">
        <v>0</v>
      </c>
      <c r="AL974">
        <v>0.13700000000000001</v>
      </c>
      <c r="AM974">
        <v>5684.77</v>
      </c>
      <c r="AN974">
        <v>233.4</v>
      </c>
      <c r="AO974">
        <v>359.6</v>
      </c>
      <c r="AP974">
        <v>83930.64</v>
      </c>
      <c r="AQ974">
        <v>1692883.21</v>
      </c>
      <c r="AR974" t="s">
        <v>61</v>
      </c>
      <c r="AS974" t="s">
        <v>61</v>
      </c>
      <c r="AT974" t="s">
        <v>62</v>
      </c>
      <c r="AU974" t="s">
        <v>63</v>
      </c>
    </row>
    <row r="975" spans="1:47" x14ac:dyDescent="0.25">
      <c r="A975" t="s">
        <v>1813</v>
      </c>
      <c r="B975">
        <v>2025</v>
      </c>
      <c r="C975">
        <v>8</v>
      </c>
      <c r="D975" t="s">
        <v>89</v>
      </c>
      <c r="E975" s="1">
        <v>45895</v>
      </c>
      <c r="F975" s="1">
        <v>45922</v>
      </c>
      <c r="G975">
        <v>27</v>
      </c>
      <c r="H975">
        <v>18.5</v>
      </c>
      <c r="I975" t="s">
        <v>49</v>
      </c>
      <c r="J975" t="s">
        <v>78</v>
      </c>
      <c r="K975" t="s">
        <v>211</v>
      </c>
      <c r="L975">
        <v>1701.99</v>
      </c>
      <c r="M975" t="s">
        <v>68</v>
      </c>
      <c r="N975" t="s">
        <v>69</v>
      </c>
      <c r="O975" t="s">
        <v>91</v>
      </c>
      <c r="P975" t="s">
        <v>131</v>
      </c>
      <c r="Q975" t="s">
        <v>70</v>
      </c>
      <c r="R975" t="s">
        <v>1246</v>
      </c>
      <c r="S975" t="s">
        <v>85</v>
      </c>
      <c r="T975" t="s">
        <v>86</v>
      </c>
      <c r="U975" t="s">
        <v>87</v>
      </c>
      <c r="V975">
        <v>46883</v>
      </c>
      <c r="W975">
        <v>34462</v>
      </c>
      <c r="X975">
        <v>20.2</v>
      </c>
      <c r="Y975">
        <v>10.199999999999999</v>
      </c>
      <c r="Z975">
        <v>43848.42</v>
      </c>
      <c r="AB975">
        <v>14.79</v>
      </c>
      <c r="AC975">
        <v>648518.13</v>
      </c>
      <c r="AD975">
        <v>52039743.340000004</v>
      </c>
      <c r="AE975">
        <v>280.88</v>
      </c>
      <c r="AF975">
        <v>14616923109.34</v>
      </c>
      <c r="AG975">
        <v>75285.17</v>
      </c>
      <c r="AH975">
        <v>1.1000000000000001</v>
      </c>
      <c r="AI975">
        <v>25542.42</v>
      </c>
      <c r="AJ975">
        <v>8.5399999999999991</v>
      </c>
      <c r="AK975">
        <v>4444194.08</v>
      </c>
      <c r="AL975">
        <v>0.14799999999999999</v>
      </c>
      <c r="AM975">
        <v>77018.820000000007</v>
      </c>
      <c r="AN975">
        <v>1108.5</v>
      </c>
      <c r="AO975">
        <v>563.96</v>
      </c>
      <c r="AP975">
        <v>625149.66</v>
      </c>
      <c r="AQ975">
        <v>1451514.2</v>
      </c>
      <c r="AR975" t="s">
        <v>61</v>
      </c>
      <c r="AS975" t="s">
        <v>61</v>
      </c>
      <c r="AT975" t="s">
        <v>62</v>
      </c>
      <c r="AU975" t="s">
        <v>63</v>
      </c>
    </row>
    <row r="976" spans="1:47" x14ac:dyDescent="0.25">
      <c r="A976" t="s">
        <v>1814</v>
      </c>
      <c r="B976">
        <v>2023</v>
      </c>
      <c r="C976">
        <v>3</v>
      </c>
      <c r="D976" t="s">
        <v>48</v>
      </c>
      <c r="E976" s="1">
        <v>45014</v>
      </c>
      <c r="F976" s="1">
        <v>45020</v>
      </c>
      <c r="G976">
        <v>6</v>
      </c>
      <c r="H976">
        <v>8</v>
      </c>
      <c r="I976" t="s">
        <v>49</v>
      </c>
      <c r="J976" t="s">
        <v>50</v>
      </c>
      <c r="K976" t="s">
        <v>145</v>
      </c>
      <c r="L976">
        <v>2710.19</v>
      </c>
      <c r="M976" t="s">
        <v>98</v>
      </c>
      <c r="N976" t="s">
        <v>106</v>
      </c>
      <c r="O976" t="s">
        <v>189</v>
      </c>
      <c r="P976" t="s">
        <v>257</v>
      </c>
      <c r="Q976" t="s">
        <v>92</v>
      </c>
      <c r="R976" t="s">
        <v>1318</v>
      </c>
      <c r="S976" t="s">
        <v>123</v>
      </c>
      <c r="T976" t="s">
        <v>59</v>
      </c>
      <c r="U976" t="s">
        <v>87</v>
      </c>
      <c r="V976">
        <v>50330</v>
      </c>
      <c r="W976">
        <v>34602</v>
      </c>
      <c r="X976">
        <v>5.9</v>
      </c>
      <c r="Y976">
        <v>10.199999999999999</v>
      </c>
      <c r="Z976">
        <v>40670.589999999997</v>
      </c>
      <c r="AB976">
        <v>51.31</v>
      </c>
      <c r="AC976">
        <v>2086807.97</v>
      </c>
      <c r="AD976">
        <v>18346096.440000001</v>
      </c>
      <c r="AE976">
        <v>280.10000000000002</v>
      </c>
      <c r="AF976">
        <v>5138741612.8400002</v>
      </c>
      <c r="AG976">
        <v>32229.37</v>
      </c>
      <c r="AH976">
        <v>0</v>
      </c>
      <c r="AI976">
        <v>0</v>
      </c>
      <c r="AJ976">
        <v>12.8</v>
      </c>
      <c r="AK976">
        <v>2348300.34</v>
      </c>
      <c r="AL976">
        <v>0.33</v>
      </c>
      <c r="AM976">
        <v>60542.12</v>
      </c>
      <c r="AN976">
        <v>210.1</v>
      </c>
      <c r="AO976">
        <v>691.77</v>
      </c>
      <c r="AP976">
        <v>145340.88</v>
      </c>
      <c r="AQ976">
        <v>2324920.34</v>
      </c>
      <c r="AR976" t="s">
        <v>61</v>
      </c>
      <c r="AS976" t="s">
        <v>61</v>
      </c>
      <c r="AT976" t="s">
        <v>62</v>
      </c>
      <c r="AU976" t="s">
        <v>63</v>
      </c>
    </row>
    <row r="977" spans="1:47" x14ac:dyDescent="0.25">
      <c r="A977" t="s">
        <v>1815</v>
      </c>
      <c r="B977">
        <v>2025</v>
      </c>
      <c r="C977">
        <v>10</v>
      </c>
      <c r="D977" t="s">
        <v>119</v>
      </c>
      <c r="E977" s="1">
        <v>45944</v>
      </c>
      <c r="F977" s="1">
        <v>45959</v>
      </c>
      <c r="G977">
        <v>15</v>
      </c>
      <c r="H977">
        <v>6.3</v>
      </c>
      <c r="I977" t="s">
        <v>49</v>
      </c>
      <c r="J977" t="s">
        <v>78</v>
      </c>
      <c r="K977" t="s">
        <v>79</v>
      </c>
      <c r="L977">
        <v>1005.9</v>
      </c>
      <c r="M977" t="s">
        <v>68</v>
      </c>
      <c r="N977" t="s">
        <v>168</v>
      </c>
      <c r="O977" t="s">
        <v>99</v>
      </c>
      <c r="P977" t="s">
        <v>127</v>
      </c>
      <c r="Q977" t="s">
        <v>56</v>
      </c>
      <c r="R977" t="s">
        <v>1590</v>
      </c>
      <c r="S977" t="s">
        <v>85</v>
      </c>
      <c r="T977" t="s">
        <v>86</v>
      </c>
      <c r="U977" t="s">
        <v>132</v>
      </c>
      <c r="V977">
        <v>49617</v>
      </c>
      <c r="W977">
        <v>29599</v>
      </c>
      <c r="X977">
        <v>8.8000000000000007</v>
      </c>
      <c r="Y977">
        <v>10.8</v>
      </c>
      <c r="Z977">
        <v>46463.28</v>
      </c>
      <c r="AB977">
        <v>21.14</v>
      </c>
      <c r="AC977">
        <v>982233.74</v>
      </c>
      <c r="AD977">
        <v>30568656.539999999</v>
      </c>
      <c r="AE977">
        <v>281.8</v>
      </c>
      <c r="AF977">
        <v>8614247412.9699993</v>
      </c>
      <c r="AG977">
        <v>224340.8</v>
      </c>
      <c r="AH977">
        <v>0.5</v>
      </c>
      <c r="AI977">
        <v>4554.3999999999996</v>
      </c>
      <c r="AJ977">
        <v>5.53</v>
      </c>
      <c r="AK977">
        <v>1690446.71</v>
      </c>
      <c r="AL977">
        <v>0.109</v>
      </c>
      <c r="AM977">
        <v>33319.839999999997</v>
      </c>
      <c r="AN977">
        <v>785.4</v>
      </c>
      <c r="AO977">
        <v>407.68</v>
      </c>
      <c r="AP977">
        <v>320191.87</v>
      </c>
      <c r="AQ977">
        <v>1564640.65</v>
      </c>
      <c r="AR977" t="s">
        <v>61</v>
      </c>
      <c r="AS977" t="s">
        <v>61</v>
      </c>
      <c r="AT977" t="s">
        <v>62</v>
      </c>
      <c r="AU977" t="s">
        <v>117</v>
      </c>
    </row>
    <row r="978" spans="1:47" x14ac:dyDescent="0.25">
      <c r="A978" t="s">
        <v>1816</v>
      </c>
      <c r="B978">
        <v>2024</v>
      </c>
      <c r="C978">
        <v>3</v>
      </c>
      <c r="D978" t="s">
        <v>48</v>
      </c>
      <c r="E978" s="1">
        <v>45368</v>
      </c>
      <c r="F978" s="1">
        <v>45374</v>
      </c>
      <c r="G978">
        <v>6</v>
      </c>
      <c r="H978">
        <v>19.600000000000001</v>
      </c>
      <c r="I978" t="s">
        <v>65</v>
      </c>
      <c r="J978" t="s">
        <v>50</v>
      </c>
      <c r="K978" t="s">
        <v>183</v>
      </c>
      <c r="L978">
        <v>2710.19</v>
      </c>
      <c r="M978" t="s">
        <v>114</v>
      </c>
      <c r="N978" t="s">
        <v>81</v>
      </c>
      <c r="O978" t="s">
        <v>91</v>
      </c>
      <c r="P978" t="s">
        <v>128</v>
      </c>
      <c r="Q978" t="s">
        <v>146</v>
      </c>
      <c r="R978" t="s">
        <v>1465</v>
      </c>
      <c r="S978" t="s">
        <v>186</v>
      </c>
      <c r="T978" t="s">
        <v>187</v>
      </c>
      <c r="U978" t="s">
        <v>103</v>
      </c>
      <c r="V978">
        <v>90731</v>
      </c>
      <c r="W978">
        <v>66052</v>
      </c>
      <c r="X978">
        <v>19.7</v>
      </c>
      <c r="Y978">
        <v>10.1</v>
      </c>
      <c r="Z978">
        <v>72264.23</v>
      </c>
      <c r="AB978">
        <v>14.65</v>
      </c>
      <c r="AC978">
        <v>1058670.97</v>
      </c>
      <c r="AD978">
        <v>82360265.569999993</v>
      </c>
      <c r="AE978">
        <v>280.56</v>
      </c>
      <c r="AF978">
        <v>23106996108.32</v>
      </c>
      <c r="AG978">
        <v>200579.37</v>
      </c>
      <c r="AH978">
        <v>0</v>
      </c>
      <c r="AI978">
        <v>0</v>
      </c>
      <c r="AJ978">
        <v>5.95</v>
      </c>
      <c r="AK978">
        <v>0</v>
      </c>
      <c r="AL978">
        <v>0.17699999999999999</v>
      </c>
      <c r="AM978">
        <v>145777.67000000001</v>
      </c>
      <c r="AN978">
        <v>301</v>
      </c>
      <c r="AO978">
        <v>411.83</v>
      </c>
      <c r="AP978">
        <v>123960.83</v>
      </c>
      <c r="AQ978">
        <v>1528988.84</v>
      </c>
      <c r="AR978" t="s">
        <v>61</v>
      </c>
      <c r="AS978" t="s">
        <v>61</v>
      </c>
      <c r="AT978" t="s">
        <v>62</v>
      </c>
      <c r="AU978" t="s">
        <v>63</v>
      </c>
    </row>
    <row r="979" spans="1:47" x14ac:dyDescent="0.25">
      <c r="A979" t="s">
        <v>1817</v>
      </c>
      <c r="B979">
        <v>2020</v>
      </c>
      <c r="C979">
        <v>9</v>
      </c>
      <c r="D979" t="s">
        <v>89</v>
      </c>
      <c r="E979" s="1">
        <v>44079</v>
      </c>
      <c r="F979" s="1">
        <v>44092</v>
      </c>
      <c r="G979">
        <v>13</v>
      </c>
      <c r="H979">
        <v>8.4</v>
      </c>
      <c r="I979" t="s">
        <v>49</v>
      </c>
      <c r="J979" t="s">
        <v>50</v>
      </c>
      <c r="K979" t="s">
        <v>51</v>
      </c>
      <c r="L979">
        <v>2709</v>
      </c>
      <c r="M979" t="s">
        <v>114</v>
      </c>
      <c r="N979" t="s">
        <v>168</v>
      </c>
      <c r="O979" t="s">
        <v>99</v>
      </c>
      <c r="P979" t="s">
        <v>150</v>
      </c>
      <c r="Q979" t="s">
        <v>226</v>
      </c>
      <c r="R979" t="s">
        <v>1546</v>
      </c>
      <c r="S979" t="s">
        <v>58</v>
      </c>
      <c r="T979" t="s">
        <v>59</v>
      </c>
      <c r="U979" t="s">
        <v>96</v>
      </c>
      <c r="V979">
        <v>294965</v>
      </c>
      <c r="W979">
        <v>164083</v>
      </c>
      <c r="X979">
        <v>10.8</v>
      </c>
      <c r="Y979">
        <v>15.3</v>
      </c>
      <c r="Z979">
        <v>279221.21999999997</v>
      </c>
      <c r="AB979">
        <v>16.89</v>
      </c>
      <c r="AC979">
        <v>4716046.41</v>
      </c>
      <c r="AD979">
        <v>19101523.66</v>
      </c>
      <c r="AE979">
        <v>158.38999999999999</v>
      </c>
      <c r="AF979">
        <v>3025490332.5100002</v>
      </c>
      <c r="AG979">
        <v>91816.52</v>
      </c>
      <c r="AH979">
        <v>0</v>
      </c>
      <c r="AI979">
        <v>0</v>
      </c>
      <c r="AJ979">
        <v>4.32</v>
      </c>
      <c r="AK979">
        <v>825185.82</v>
      </c>
      <c r="AL979">
        <v>0.126</v>
      </c>
      <c r="AM979">
        <v>24067.919999999998</v>
      </c>
      <c r="AN979">
        <v>421.7</v>
      </c>
      <c r="AO979">
        <v>459.52</v>
      </c>
      <c r="AP979">
        <v>193779.58</v>
      </c>
      <c r="AQ979">
        <v>5025710.43</v>
      </c>
      <c r="AR979" t="s">
        <v>61</v>
      </c>
      <c r="AS979" t="s">
        <v>61</v>
      </c>
      <c r="AT979" t="s">
        <v>62</v>
      </c>
      <c r="AU979" t="s">
        <v>63</v>
      </c>
    </row>
    <row r="980" spans="1:47" x14ac:dyDescent="0.25">
      <c r="A980" t="s">
        <v>1818</v>
      </c>
      <c r="B980">
        <v>2025</v>
      </c>
      <c r="C980">
        <v>10</v>
      </c>
      <c r="D980" t="s">
        <v>119</v>
      </c>
      <c r="E980" s="1">
        <v>45943</v>
      </c>
      <c r="F980" s="1">
        <v>45954</v>
      </c>
      <c r="G980">
        <v>11</v>
      </c>
      <c r="H980">
        <v>7.4</v>
      </c>
      <c r="I980" t="s">
        <v>65</v>
      </c>
      <c r="J980" t="s">
        <v>50</v>
      </c>
      <c r="K980" t="s">
        <v>145</v>
      </c>
      <c r="L980">
        <v>2710.19</v>
      </c>
      <c r="M980" t="s">
        <v>68</v>
      </c>
      <c r="N980" t="s">
        <v>53</v>
      </c>
      <c r="O980" t="s">
        <v>99</v>
      </c>
      <c r="P980" t="s">
        <v>92</v>
      </c>
      <c r="Q980" t="s">
        <v>201</v>
      </c>
      <c r="R980" t="s">
        <v>297</v>
      </c>
      <c r="S980" t="s">
        <v>170</v>
      </c>
      <c r="T980" t="s">
        <v>86</v>
      </c>
      <c r="U980" t="s">
        <v>75</v>
      </c>
      <c r="V980">
        <v>122734</v>
      </c>
      <c r="W980">
        <v>75718</v>
      </c>
      <c r="X980">
        <v>3.8</v>
      </c>
      <c r="Y980">
        <v>14.6</v>
      </c>
      <c r="Z980">
        <v>95360.3</v>
      </c>
      <c r="AB980">
        <v>20.68</v>
      </c>
      <c r="AC980">
        <v>1972051</v>
      </c>
      <c r="AD980">
        <v>50869952.039999999</v>
      </c>
      <c r="AE980">
        <v>280.45999999999998</v>
      </c>
      <c r="AF980">
        <v>14266986749.139999</v>
      </c>
      <c r="AG980">
        <v>70817.91</v>
      </c>
      <c r="AH980">
        <v>0.4</v>
      </c>
      <c r="AI980">
        <v>11537.48</v>
      </c>
      <c r="AJ980">
        <v>3.78</v>
      </c>
      <c r="AK980">
        <v>0</v>
      </c>
      <c r="AL980">
        <v>0.29299999999999998</v>
      </c>
      <c r="AM980">
        <v>149048.95999999999</v>
      </c>
      <c r="AN980">
        <v>378.1</v>
      </c>
      <c r="AO980">
        <v>565.11</v>
      </c>
      <c r="AP980">
        <v>213668.09</v>
      </c>
      <c r="AQ980">
        <v>2417123.44</v>
      </c>
      <c r="AR980" t="s">
        <v>61</v>
      </c>
      <c r="AS980" t="s">
        <v>61</v>
      </c>
      <c r="AT980" t="s">
        <v>62</v>
      </c>
      <c r="AU980" t="s">
        <v>63</v>
      </c>
    </row>
    <row r="981" spans="1:47" x14ac:dyDescent="0.25">
      <c r="A981" t="s">
        <v>1819</v>
      </c>
      <c r="B981">
        <v>2023</v>
      </c>
      <c r="C981">
        <v>5</v>
      </c>
      <c r="D981" t="s">
        <v>77</v>
      </c>
      <c r="E981" s="1">
        <v>45049</v>
      </c>
      <c r="F981" s="1">
        <v>45061</v>
      </c>
      <c r="G981">
        <v>12</v>
      </c>
      <c r="H981">
        <v>8.6</v>
      </c>
      <c r="I981" t="s">
        <v>65</v>
      </c>
      <c r="J981" t="s">
        <v>112</v>
      </c>
      <c r="K981" t="s">
        <v>126</v>
      </c>
      <c r="L981">
        <v>2701.12</v>
      </c>
      <c r="M981" t="s">
        <v>80</v>
      </c>
      <c r="N981" t="s">
        <v>168</v>
      </c>
      <c r="O981" t="s">
        <v>54</v>
      </c>
      <c r="P981" t="s">
        <v>128</v>
      </c>
      <c r="Q981" t="s">
        <v>55</v>
      </c>
      <c r="R981" t="s">
        <v>1820</v>
      </c>
      <c r="S981" t="s">
        <v>130</v>
      </c>
      <c r="T981" t="s">
        <v>148</v>
      </c>
      <c r="U981" t="s">
        <v>110</v>
      </c>
      <c r="V981">
        <v>59055</v>
      </c>
      <c r="W981">
        <v>38238</v>
      </c>
      <c r="X981">
        <v>14.1</v>
      </c>
      <c r="Y981">
        <v>10</v>
      </c>
      <c r="Z981">
        <v>51786.32</v>
      </c>
      <c r="AB981">
        <v>21.11</v>
      </c>
      <c r="AC981">
        <v>1093209.22</v>
      </c>
      <c r="AD981">
        <v>11109719.23</v>
      </c>
      <c r="AE981">
        <v>285.74</v>
      </c>
      <c r="AF981">
        <v>3174491172.7800002</v>
      </c>
      <c r="AG981">
        <v>77347</v>
      </c>
      <c r="AH981">
        <v>3.5</v>
      </c>
      <c r="AI981">
        <v>91083.31</v>
      </c>
      <c r="AJ981">
        <v>17.97</v>
      </c>
      <c r="AK981">
        <v>0</v>
      </c>
      <c r="AL981">
        <v>0.315</v>
      </c>
      <c r="AM981">
        <v>34995.620000000003</v>
      </c>
      <c r="AN981">
        <v>628.1</v>
      </c>
      <c r="AO981">
        <v>554.61</v>
      </c>
      <c r="AP981">
        <v>348350.54</v>
      </c>
      <c r="AQ981">
        <v>1644985.69</v>
      </c>
      <c r="AR981" t="s">
        <v>61</v>
      </c>
      <c r="AS981" t="s">
        <v>61</v>
      </c>
      <c r="AT981" t="s">
        <v>62</v>
      </c>
      <c r="AU981" t="s">
        <v>63</v>
      </c>
    </row>
    <row r="982" spans="1:47" x14ac:dyDescent="0.25">
      <c r="A982" t="s">
        <v>1821</v>
      </c>
      <c r="B982">
        <v>2024</v>
      </c>
      <c r="C982">
        <v>5</v>
      </c>
      <c r="D982" t="s">
        <v>77</v>
      </c>
      <c r="E982" s="1">
        <v>45427</v>
      </c>
      <c r="F982" s="1">
        <v>45444</v>
      </c>
      <c r="G982">
        <v>17</v>
      </c>
      <c r="H982">
        <v>7.6</v>
      </c>
      <c r="I982" t="s">
        <v>65</v>
      </c>
      <c r="J982" t="s">
        <v>66</v>
      </c>
      <c r="K982" t="s">
        <v>248</v>
      </c>
      <c r="L982">
        <v>9999</v>
      </c>
      <c r="M982" t="s">
        <v>68</v>
      </c>
      <c r="N982" t="s">
        <v>106</v>
      </c>
      <c r="O982" t="s">
        <v>200</v>
      </c>
      <c r="P982" t="s">
        <v>184</v>
      </c>
      <c r="Q982" t="s">
        <v>196</v>
      </c>
      <c r="R982" t="s">
        <v>1822</v>
      </c>
      <c r="S982" t="s">
        <v>156</v>
      </c>
      <c r="T982" t="s">
        <v>148</v>
      </c>
      <c r="U982" t="s">
        <v>166</v>
      </c>
      <c r="V982">
        <v>24207</v>
      </c>
      <c r="W982">
        <v>15857</v>
      </c>
      <c r="X982">
        <v>16.399999999999999</v>
      </c>
      <c r="Y982">
        <v>14.5</v>
      </c>
      <c r="Z982">
        <v>19014.64</v>
      </c>
      <c r="AA982">
        <v>1358</v>
      </c>
      <c r="AB982">
        <v>3893.62</v>
      </c>
      <c r="AC982">
        <v>5287535.96</v>
      </c>
      <c r="AD982">
        <v>52515393.340000004</v>
      </c>
      <c r="AE982">
        <v>281.35000000000002</v>
      </c>
      <c r="AF982">
        <v>14775205916.209999</v>
      </c>
      <c r="AG982">
        <v>56740.66</v>
      </c>
      <c r="AH982">
        <v>1.2</v>
      </c>
      <c r="AI982">
        <v>37792.629999999997</v>
      </c>
      <c r="AJ982">
        <v>24.5</v>
      </c>
      <c r="AK982">
        <v>0</v>
      </c>
      <c r="AL982">
        <v>0.14599999999999999</v>
      </c>
      <c r="AM982">
        <v>76672.47</v>
      </c>
      <c r="AN982">
        <v>616.70000000000005</v>
      </c>
      <c r="AO982">
        <v>593.4</v>
      </c>
      <c r="AP982">
        <v>365949.78</v>
      </c>
      <c r="AQ982">
        <v>5824691.5</v>
      </c>
      <c r="AR982" t="s">
        <v>61</v>
      </c>
      <c r="AS982" t="s">
        <v>61</v>
      </c>
      <c r="AT982" t="s">
        <v>62</v>
      </c>
      <c r="AU982" t="s">
        <v>63</v>
      </c>
    </row>
    <row r="983" spans="1:47" x14ac:dyDescent="0.25">
      <c r="A983" t="s">
        <v>1823</v>
      </c>
      <c r="B983">
        <v>2024</v>
      </c>
      <c r="C983">
        <v>3</v>
      </c>
      <c r="D983" t="s">
        <v>48</v>
      </c>
      <c r="E983" s="1">
        <v>45376</v>
      </c>
      <c r="F983" s="1">
        <v>45390</v>
      </c>
      <c r="G983">
        <v>14</v>
      </c>
      <c r="H983">
        <v>1.1000000000000001</v>
      </c>
      <c r="I983" t="s">
        <v>49</v>
      </c>
      <c r="J983" t="s">
        <v>50</v>
      </c>
      <c r="K983" t="s">
        <v>423</v>
      </c>
      <c r="L983">
        <v>2710.1941000000002</v>
      </c>
      <c r="M983" t="s">
        <v>98</v>
      </c>
      <c r="N983" t="s">
        <v>53</v>
      </c>
      <c r="O983" t="s">
        <v>99</v>
      </c>
      <c r="P983" t="s">
        <v>121</v>
      </c>
      <c r="Q983" t="s">
        <v>70</v>
      </c>
      <c r="R983" t="s">
        <v>1824</v>
      </c>
      <c r="S983" t="s">
        <v>142</v>
      </c>
      <c r="T983" t="s">
        <v>59</v>
      </c>
      <c r="U983" t="s">
        <v>228</v>
      </c>
      <c r="V983">
        <v>46352</v>
      </c>
      <c r="W983">
        <v>33883</v>
      </c>
      <c r="X983">
        <v>18.899999999999999</v>
      </c>
      <c r="Y983">
        <v>10.199999999999999</v>
      </c>
      <c r="Z983">
        <v>37706.620000000003</v>
      </c>
      <c r="AB983">
        <v>53.59</v>
      </c>
      <c r="AC983">
        <v>2020697.77</v>
      </c>
      <c r="AD983">
        <v>30712419.059999999</v>
      </c>
      <c r="AE983">
        <v>282.38</v>
      </c>
      <c r="AF983">
        <v>8672572894.1599998</v>
      </c>
      <c r="AG983">
        <v>16783.98</v>
      </c>
      <c r="AH983">
        <v>0</v>
      </c>
      <c r="AI983">
        <v>0</v>
      </c>
      <c r="AJ983">
        <v>0.01</v>
      </c>
      <c r="AK983">
        <v>3071.24</v>
      </c>
      <c r="AL983">
        <v>0.192</v>
      </c>
      <c r="AM983">
        <v>58967.839999999997</v>
      </c>
      <c r="AN983">
        <v>755.7</v>
      </c>
      <c r="AO983">
        <v>438.83</v>
      </c>
      <c r="AP983">
        <v>331623.83</v>
      </c>
      <c r="AQ983">
        <v>2428073.42</v>
      </c>
      <c r="AR983" t="s">
        <v>61</v>
      </c>
      <c r="AS983" t="s">
        <v>61</v>
      </c>
      <c r="AT983" t="s">
        <v>62</v>
      </c>
      <c r="AU983" t="s">
        <v>63</v>
      </c>
    </row>
    <row r="984" spans="1:47" x14ac:dyDescent="0.25">
      <c r="A984" t="s">
        <v>1825</v>
      </c>
      <c r="B984">
        <v>2021</v>
      </c>
      <c r="C984">
        <v>7</v>
      </c>
      <c r="D984" t="s">
        <v>89</v>
      </c>
      <c r="E984" s="1">
        <v>44380</v>
      </c>
      <c r="F984" s="1">
        <v>44401</v>
      </c>
      <c r="G984">
        <v>21</v>
      </c>
      <c r="H984">
        <v>16.8</v>
      </c>
      <c r="I984" t="s">
        <v>65</v>
      </c>
      <c r="J984" t="s">
        <v>66</v>
      </c>
      <c r="K984" t="s">
        <v>67</v>
      </c>
      <c r="L984">
        <v>8479.8989999999994</v>
      </c>
      <c r="M984" t="s">
        <v>90</v>
      </c>
      <c r="N984" t="s">
        <v>168</v>
      </c>
      <c r="O984" t="s">
        <v>107</v>
      </c>
      <c r="P984" t="s">
        <v>128</v>
      </c>
      <c r="Q984" t="s">
        <v>257</v>
      </c>
      <c r="R984" t="s">
        <v>607</v>
      </c>
      <c r="S984" t="s">
        <v>73</v>
      </c>
      <c r="T984" t="s">
        <v>102</v>
      </c>
      <c r="U984" t="s">
        <v>132</v>
      </c>
      <c r="V984">
        <v>8975</v>
      </c>
      <c r="W984">
        <v>6708</v>
      </c>
      <c r="X984">
        <v>14.1</v>
      </c>
      <c r="Y984">
        <v>12.9</v>
      </c>
      <c r="Z984">
        <v>8144.64</v>
      </c>
      <c r="AB984">
        <v>14.02</v>
      </c>
      <c r="AC984">
        <v>114187.85</v>
      </c>
      <c r="AD984">
        <v>6270069.6600000001</v>
      </c>
      <c r="AE984">
        <v>168.8</v>
      </c>
      <c r="AF984">
        <v>1058387758.61</v>
      </c>
      <c r="AG984">
        <v>25495.11</v>
      </c>
      <c r="AH984">
        <v>0</v>
      </c>
      <c r="AI984">
        <v>0</v>
      </c>
      <c r="AJ984">
        <v>24.83</v>
      </c>
      <c r="AK984">
        <v>0</v>
      </c>
      <c r="AL984">
        <v>0.34</v>
      </c>
      <c r="AM984">
        <v>21318.240000000002</v>
      </c>
      <c r="AN984">
        <v>900</v>
      </c>
      <c r="AO984">
        <v>394.18</v>
      </c>
      <c r="AP984">
        <v>354762</v>
      </c>
      <c r="AQ984">
        <v>515763.20000000001</v>
      </c>
      <c r="AR984" t="s">
        <v>124</v>
      </c>
      <c r="AS984" t="s">
        <v>61</v>
      </c>
      <c r="AT984" t="s">
        <v>62</v>
      </c>
      <c r="AU984" t="s">
        <v>63</v>
      </c>
    </row>
    <row r="985" spans="1:47" x14ac:dyDescent="0.25">
      <c r="A985" t="s">
        <v>1826</v>
      </c>
      <c r="B985">
        <v>2021</v>
      </c>
      <c r="C985">
        <v>5</v>
      </c>
      <c r="D985" t="s">
        <v>77</v>
      </c>
      <c r="E985" s="1">
        <v>44331</v>
      </c>
      <c r="F985" s="1">
        <v>44350</v>
      </c>
      <c r="G985">
        <v>19</v>
      </c>
      <c r="H985">
        <v>18.3</v>
      </c>
      <c r="I985" t="s">
        <v>65</v>
      </c>
      <c r="J985" t="s">
        <v>66</v>
      </c>
      <c r="K985" t="s">
        <v>245</v>
      </c>
      <c r="L985">
        <v>8905.9</v>
      </c>
      <c r="M985" t="s">
        <v>52</v>
      </c>
      <c r="N985" t="s">
        <v>53</v>
      </c>
      <c r="O985" t="s">
        <v>54</v>
      </c>
      <c r="P985" t="s">
        <v>100</v>
      </c>
      <c r="Q985" t="s">
        <v>108</v>
      </c>
      <c r="R985" t="s">
        <v>1827</v>
      </c>
      <c r="S985" t="s">
        <v>73</v>
      </c>
      <c r="T985" t="s">
        <v>86</v>
      </c>
      <c r="U985" t="s">
        <v>60</v>
      </c>
      <c r="V985">
        <v>9815</v>
      </c>
      <c r="W985">
        <v>5810</v>
      </c>
      <c r="X985">
        <v>12</v>
      </c>
      <c r="Y985">
        <v>13.3</v>
      </c>
      <c r="Z985">
        <v>7734.93</v>
      </c>
      <c r="AB985">
        <v>38.700000000000003</v>
      </c>
      <c r="AC985">
        <v>299341.78999999998</v>
      </c>
      <c r="AD985">
        <v>5838325.1600000001</v>
      </c>
      <c r="AE985">
        <v>172.03</v>
      </c>
      <c r="AF985">
        <v>1004367077.27</v>
      </c>
      <c r="AG985">
        <v>190251.56</v>
      </c>
      <c r="AH985">
        <v>0</v>
      </c>
      <c r="AI985">
        <v>0</v>
      </c>
      <c r="AJ985">
        <v>10.45</v>
      </c>
      <c r="AK985">
        <v>0</v>
      </c>
      <c r="AL985">
        <v>0.27500000000000002</v>
      </c>
      <c r="AM985">
        <v>16055.39</v>
      </c>
      <c r="AN985">
        <v>575.20000000000005</v>
      </c>
      <c r="AO985">
        <v>673.95</v>
      </c>
      <c r="AP985">
        <v>387656.04</v>
      </c>
      <c r="AQ985">
        <v>893304.78</v>
      </c>
      <c r="AR985" t="s">
        <v>61</v>
      </c>
      <c r="AS985" t="s">
        <v>61</v>
      </c>
      <c r="AT985" t="s">
        <v>62</v>
      </c>
      <c r="AU985" t="s">
        <v>63</v>
      </c>
    </row>
    <row r="986" spans="1:47" x14ac:dyDescent="0.25">
      <c r="A986" t="s">
        <v>1828</v>
      </c>
      <c r="B986">
        <v>2021</v>
      </c>
      <c r="C986">
        <v>1</v>
      </c>
      <c r="D986" t="s">
        <v>48</v>
      </c>
      <c r="E986" s="1">
        <v>44205</v>
      </c>
      <c r="F986" s="1">
        <v>44237</v>
      </c>
      <c r="G986">
        <v>32</v>
      </c>
      <c r="H986">
        <v>16.3</v>
      </c>
      <c r="I986" t="s">
        <v>49</v>
      </c>
      <c r="J986" t="s">
        <v>134</v>
      </c>
      <c r="K986" t="s">
        <v>135</v>
      </c>
      <c r="L986">
        <v>9999.0098999999991</v>
      </c>
      <c r="M986" t="s">
        <v>68</v>
      </c>
      <c r="N986" t="s">
        <v>81</v>
      </c>
      <c r="O986" t="s">
        <v>54</v>
      </c>
      <c r="P986" t="s">
        <v>201</v>
      </c>
      <c r="Q986" t="s">
        <v>82</v>
      </c>
      <c r="R986" t="s">
        <v>1829</v>
      </c>
      <c r="S986" t="s">
        <v>137</v>
      </c>
      <c r="T986" t="s">
        <v>74</v>
      </c>
      <c r="U986" t="s">
        <v>259</v>
      </c>
      <c r="V986">
        <v>12290</v>
      </c>
      <c r="W986">
        <v>8153</v>
      </c>
      <c r="X986">
        <v>4.5999999999999996</v>
      </c>
      <c r="Y986">
        <v>13.7</v>
      </c>
      <c r="Z986">
        <v>9598.11</v>
      </c>
      <c r="AB986">
        <v>24.89</v>
      </c>
      <c r="AC986">
        <v>238896.96</v>
      </c>
      <c r="AD986">
        <v>3826190.57</v>
      </c>
      <c r="AE986">
        <v>173.95</v>
      </c>
      <c r="AF986">
        <v>665565849.64999998</v>
      </c>
      <c r="AG986">
        <v>23335.35</v>
      </c>
      <c r="AH986">
        <v>0</v>
      </c>
      <c r="AI986">
        <v>0</v>
      </c>
      <c r="AJ986">
        <v>18.940000000000001</v>
      </c>
      <c r="AK986">
        <v>724680.49</v>
      </c>
      <c r="AL986">
        <v>0.20799999999999999</v>
      </c>
      <c r="AM986">
        <v>7958.48</v>
      </c>
      <c r="AN986">
        <v>1449.6</v>
      </c>
      <c r="AO986">
        <v>686.41</v>
      </c>
      <c r="AP986">
        <v>995019.94</v>
      </c>
      <c r="AQ986">
        <v>1265210.73</v>
      </c>
      <c r="AR986" t="s">
        <v>61</v>
      </c>
      <c r="AS986" t="s">
        <v>61</v>
      </c>
      <c r="AT986" t="s">
        <v>62</v>
      </c>
      <c r="AU986" t="s">
        <v>63</v>
      </c>
    </row>
    <row r="987" spans="1:47" x14ac:dyDescent="0.25">
      <c r="A987" t="s">
        <v>1830</v>
      </c>
      <c r="B987">
        <v>2021</v>
      </c>
      <c r="C987">
        <v>1</v>
      </c>
      <c r="D987" t="s">
        <v>48</v>
      </c>
      <c r="E987" s="1">
        <v>44221</v>
      </c>
      <c r="F987" s="1">
        <v>44247</v>
      </c>
      <c r="G987">
        <v>26</v>
      </c>
      <c r="H987">
        <v>2.1</v>
      </c>
      <c r="I987" t="s">
        <v>65</v>
      </c>
      <c r="J987" t="s">
        <v>66</v>
      </c>
      <c r="K987" t="s">
        <v>245</v>
      </c>
      <c r="L987">
        <v>8905.9</v>
      </c>
      <c r="M987" t="s">
        <v>68</v>
      </c>
      <c r="N987" t="s">
        <v>53</v>
      </c>
      <c r="O987" t="s">
        <v>54</v>
      </c>
      <c r="P987" t="s">
        <v>92</v>
      </c>
      <c r="Q987" t="s">
        <v>83</v>
      </c>
      <c r="R987" t="s">
        <v>809</v>
      </c>
      <c r="S987" t="s">
        <v>137</v>
      </c>
      <c r="T987" t="s">
        <v>102</v>
      </c>
      <c r="U987" t="s">
        <v>110</v>
      </c>
      <c r="V987">
        <v>12879</v>
      </c>
      <c r="W987">
        <v>7808</v>
      </c>
      <c r="X987">
        <v>3.9</v>
      </c>
      <c r="Y987">
        <v>11.2</v>
      </c>
      <c r="Z987">
        <v>11903.57</v>
      </c>
      <c r="AB987">
        <v>23.68</v>
      </c>
      <c r="AC987">
        <v>281876.53999999998</v>
      </c>
      <c r="AD987">
        <v>14249168.470000001</v>
      </c>
      <c r="AE987">
        <v>169.35</v>
      </c>
      <c r="AF987">
        <v>2413096680.3899999</v>
      </c>
      <c r="AG987">
        <v>20749.21</v>
      </c>
      <c r="AH987">
        <v>1.9</v>
      </c>
      <c r="AI987">
        <v>33802.25</v>
      </c>
      <c r="AJ987">
        <v>17.21</v>
      </c>
      <c r="AK987">
        <v>0</v>
      </c>
      <c r="AL987">
        <v>7.1999999999999995E-2</v>
      </c>
      <c r="AM987">
        <v>10259.4</v>
      </c>
      <c r="AN987">
        <v>486.6</v>
      </c>
      <c r="AO987">
        <v>375.27</v>
      </c>
      <c r="AP987">
        <v>182606.38</v>
      </c>
      <c r="AQ987">
        <v>529293.78</v>
      </c>
      <c r="AR987" t="s">
        <v>61</v>
      </c>
      <c r="AS987" t="s">
        <v>61</v>
      </c>
      <c r="AT987" t="s">
        <v>62</v>
      </c>
      <c r="AU987" t="s">
        <v>63</v>
      </c>
    </row>
    <row r="988" spans="1:47" x14ac:dyDescent="0.25">
      <c r="A988" t="s">
        <v>1831</v>
      </c>
      <c r="B988">
        <v>2021</v>
      </c>
      <c r="C988">
        <v>6</v>
      </c>
      <c r="D988" t="s">
        <v>77</v>
      </c>
      <c r="E988" s="1">
        <v>44354</v>
      </c>
      <c r="F988" s="1">
        <v>44380</v>
      </c>
      <c r="G988">
        <v>26</v>
      </c>
      <c r="H988">
        <v>6</v>
      </c>
      <c r="I988" t="s">
        <v>49</v>
      </c>
      <c r="J988" t="s">
        <v>78</v>
      </c>
      <c r="K988" t="s">
        <v>211</v>
      </c>
      <c r="L988">
        <v>1701.99</v>
      </c>
      <c r="M988" t="s">
        <v>80</v>
      </c>
      <c r="N988" t="s">
        <v>53</v>
      </c>
      <c r="O988" t="s">
        <v>54</v>
      </c>
      <c r="P988" t="s">
        <v>127</v>
      </c>
      <c r="Q988" t="s">
        <v>128</v>
      </c>
      <c r="R988" t="s">
        <v>1832</v>
      </c>
      <c r="S988" t="s">
        <v>85</v>
      </c>
      <c r="T988" t="s">
        <v>74</v>
      </c>
      <c r="U988" t="s">
        <v>213</v>
      </c>
      <c r="V988">
        <v>46669</v>
      </c>
      <c r="W988">
        <v>30864</v>
      </c>
      <c r="X988">
        <v>2.7</v>
      </c>
      <c r="Y988">
        <v>14.5</v>
      </c>
      <c r="Z988">
        <v>37497.050000000003</v>
      </c>
      <c r="AB988">
        <v>30.87</v>
      </c>
      <c r="AC988">
        <v>1157533.93</v>
      </c>
      <c r="AD988">
        <v>43804803.75</v>
      </c>
      <c r="AE988">
        <v>173.76</v>
      </c>
      <c r="AF988">
        <v>7611522699.6000004</v>
      </c>
      <c r="AG988">
        <v>220844.47</v>
      </c>
      <c r="AH988">
        <v>0</v>
      </c>
      <c r="AI988">
        <v>0</v>
      </c>
      <c r="AJ988">
        <v>6.09</v>
      </c>
      <c r="AK988">
        <v>2667712.5499999998</v>
      </c>
      <c r="AL988">
        <v>0.34699999999999998</v>
      </c>
      <c r="AM988">
        <v>152002.67000000001</v>
      </c>
      <c r="AN988">
        <v>1260.4000000000001</v>
      </c>
      <c r="AO988">
        <v>578.79</v>
      </c>
      <c r="AP988">
        <v>729506.92</v>
      </c>
      <c r="AQ988">
        <v>2259887.9900000002</v>
      </c>
      <c r="AR988" t="s">
        <v>61</v>
      </c>
      <c r="AS988" t="s">
        <v>61</v>
      </c>
      <c r="AT988" t="s">
        <v>62</v>
      </c>
      <c r="AU988" t="s">
        <v>63</v>
      </c>
    </row>
    <row r="989" spans="1:47" x14ac:dyDescent="0.25">
      <c r="A989" t="s">
        <v>1833</v>
      </c>
      <c r="B989">
        <v>2024</v>
      </c>
      <c r="C989">
        <v>2</v>
      </c>
      <c r="D989" t="s">
        <v>48</v>
      </c>
      <c r="E989" s="1">
        <v>45337</v>
      </c>
      <c r="F989" s="1">
        <v>45363</v>
      </c>
      <c r="G989">
        <v>26</v>
      </c>
      <c r="H989">
        <v>10.9</v>
      </c>
      <c r="I989" t="s">
        <v>49</v>
      </c>
      <c r="J989" t="s">
        <v>239</v>
      </c>
      <c r="K989" t="s">
        <v>265</v>
      </c>
      <c r="L989">
        <v>3102.1</v>
      </c>
      <c r="M989" t="s">
        <v>98</v>
      </c>
      <c r="N989" t="s">
        <v>81</v>
      </c>
      <c r="O989" t="s">
        <v>91</v>
      </c>
      <c r="P989" t="s">
        <v>196</v>
      </c>
      <c r="Q989" t="s">
        <v>56</v>
      </c>
      <c r="R989" t="s">
        <v>1834</v>
      </c>
      <c r="S989" t="s">
        <v>161</v>
      </c>
      <c r="T989" t="s">
        <v>162</v>
      </c>
      <c r="U989" t="s">
        <v>110</v>
      </c>
      <c r="V989">
        <v>37226</v>
      </c>
      <c r="W989">
        <v>27769</v>
      </c>
      <c r="X989">
        <v>22.1</v>
      </c>
      <c r="Y989">
        <v>15.1</v>
      </c>
      <c r="Z989">
        <v>32420.29</v>
      </c>
      <c r="AB989">
        <v>33.299999999999997</v>
      </c>
      <c r="AC989">
        <v>1079595.6599999999</v>
      </c>
      <c r="AD989">
        <v>21908983.579999998</v>
      </c>
      <c r="AE989">
        <v>275.81</v>
      </c>
      <c r="AF989">
        <v>6042716761.1999998</v>
      </c>
      <c r="AG989">
        <v>154900.09</v>
      </c>
      <c r="AH989">
        <v>0</v>
      </c>
      <c r="AI989">
        <v>0</v>
      </c>
      <c r="AJ989">
        <v>9.77</v>
      </c>
      <c r="AK989">
        <v>2140507.7000000002</v>
      </c>
      <c r="AL989">
        <v>0.192</v>
      </c>
      <c r="AM989">
        <v>42065.25</v>
      </c>
      <c r="AN989">
        <v>1061.3</v>
      </c>
      <c r="AO989">
        <v>367.91</v>
      </c>
      <c r="AP989">
        <v>390462.88</v>
      </c>
      <c r="AQ989">
        <v>1667023.88</v>
      </c>
      <c r="AR989" t="s">
        <v>61</v>
      </c>
      <c r="AS989" t="s">
        <v>61</v>
      </c>
      <c r="AT989" t="s">
        <v>62</v>
      </c>
      <c r="AU989" t="s">
        <v>63</v>
      </c>
    </row>
    <row r="990" spans="1:47" x14ac:dyDescent="0.25">
      <c r="A990" t="s">
        <v>1835</v>
      </c>
      <c r="B990">
        <v>2025</v>
      </c>
      <c r="C990">
        <v>12</v>
      </c>
      <c r="D990" t="s">
        <v>119</v>
      </c>
      <c r="E990" s="1">
        <v>46001</v>
      </c>
      <c r="F990" s="1">
        <v>46023</v>
      </c>
      <c r="G990">
        <v>22</v>
      </c>
      <c r="H990">
        <v>18.7</v>
      </c>
      <c r="I990" t="s">
        <v>49</v>
      </c>
      <c r="J990" t="s">
        <v>112</v>
      </c>
      <c r="K990" t="s">
        <v>126</v>
      </c>
      <c r="L990">
        <v>2701.12</v>
      </c>
      <c r="M990" t="s">
        <v>80</v>
      </c>
      <c r="N990" t="s">
        <v>106</v>
      </c>
      <c r="O990" t="s">
        <v>54</v>
      </c>
      <c r="P990" t="s">
        <v>257</v>
      </c>
      <c r="Q990" t="s">
        <v>128</v>
      </c>
      <c r="R990" t="s">
        <v>1836</v>
      </c>
      <c r="S990" t="s">
        <v>130</v>
      </c>
      <c r="T990" t="s">
        <v>74</v>
      </c>
      <c r="U990" t="s">
        <v>110</v>
      </c>
      <c r="V990">
        <v>75176</v>
      </c>
      <c r="W990">
        <v>53757</v>
      </c>
      <c r="X990">
        <v>25</v>
      </c>
      <c r="Y990">
        <v>11.8</v>
      </c>
      <c r="Z990">
        <v>66265.100000000006</v>
      </c>
      <c r="AB990">
        <v>10.35</v>
      </c>
      <c r="AC990">
        <v>685843.79</v>
      </c>
      <c r="AD990">
        <v>14071393.99</v>
      </c>
      <c r="AE990">
        <v>278.27999999999997</v>
      </c>
      <c r="AF990">
        <v>3915787519.54</v>
      </c>
      <c r="AG990">
        <v>125921.76</v>
      </c>
      <c r="AH990">
        <v>0</v>
      </c>
      <c r="AI990">
        <v>0</v>
      </c>
      <c r="AJ990">
        <v>23.43</v>
      </c>
      <c r="AK990">
        <v>3296927.61</v>
      </c>
      <c r="AL990">
        <v>0.152</v>
      </c>
      <c r="AM990">
        <v>21388.52</v>
      </c>
      <c r="AN990">
        <v>536</v>
      </c>
      <c r="AO990">
        <v>682.05</v>
      </c>
      <c r="AP990">
        <v>365578.8</v>
      </c>
      <c r="AQ990">
        <v>1198732.8700000001</v>
      </c>
      <c r="AR990" t="s">
        <v>61</v>
      </c>
      <c r="AS990" t="s">
        <v>61</v>
      </c>
      <c r="AT990" t="s">
        <v>62</v>
      </c>
      <c r="AU990" t="s">
        <v>63</v>
      </c>
    </row>
    <row r="991" spans="1:47" x14ac:dyDescent="0.25">
      <c r="A991" t="s">
        <v>1837</v>
      </c>
      <c r="B991">
        <v>2023</v>
      </c>
      <c r="C991">
        <v>10</v>
      </c>
      <c r="D991" t="s">
        <v>119</v>
      </c>
      <c r="E991" s="1">
        <v>45214</v>
      </c>
      <c r="F991" s="1">
        <v>45232</v>
      </c>
      <c r="G991">
        <v>18</v>
      </c>
      <c r="H991">
        <v>15.9</v>
      </c>
      <c r="I991" t="s">
        <v>65</v>
      </c>
      <c r="J991" t="s">
        <v>239</v>
      </c>
      <c r="K991" t="s">
        <v>270</v>
      </c>
      <c r="L991">
        <v>2710.1990999999998</v>
      </c>
      <c r="M991" t="s">
        <v>114</v>
      </c>
      <c r="N991" t="s">
        <v>81</v>
      </c>
      <c r="O991" t="s">
        <v>200</v>
      </c>
      <c r="P991" t="s">
        <v>226</v>
      </c>
      <c r="Q991" t="s">
        <v>154</v>
      </c>
      <c r="R991" t="s">
        <v>1441</v>
      </c>
      <c r="S991" t="s">
        <v>142</v>
      </c>
      <c r="T991" t="s">
        <v>162</v>
      </c>
      <c r="U991" t="s">
        <v>132</v>
      </c>
      <c r="V991">
        <v>57921</v>
      </c>
      <c r="W991">
        <v>36969</v>
      </c>
      <c r="X991">
        <v>22.8</v>
      </c>
      <c r="Y991">
        <v>10.3</v>
      </c>
      <c r="Z991">
        <v>50579.83</v>
      </c>
      <c r="AB991">
        <v>19.79</v>
      </c>
      <c r="AC991">
        <v>1000974.84</v>
      </c>
      <c r="AD991">
        <v>32335179.52</v>
      </c>
      <c r="AE991">
        <v>285.07</v>
      </c>
      <c r="AF991">
        <v>9217789625.7700005</v>
      </c>
      <c r="AG991">
        <v>139112.91</v>
      </c>
      <c r="AH991">
        <v>0</v>
      </c>
      <c r="AI991">
        <v>0</v>
      </c>
      <c r="AJ991">
        <v>23.26</v>
      </c>
      <c r="AK991">
        <v>0</v>
      </c>
      <c r="AL991">
        <v>0.32200000000000001</v>
      </c>
      <c r="AM991">
        <v>104119.28</v>
      </c>
      <c r="AN991">
        <v>418.1</v>
      </c>
      <c r="AO991">
        <v>540.76</v>
      </c>
      <c r="AP991">
        <v>226091.76</v>
      </c>
      <c r="AQ991">
        <v>1470298.79</v>
      </c>
      <c r="AR991" t="s">
        <v>61</v>
      </c>
      <c r="AS991" t="s">
        <v>61</v>
      </c>
      <c r="AT991" t="s">
        <v>62</v>
      </c>
      <c r="AU991" t="s">
        <v>63</v>
      </c>
    </row>
    <row r="992" spans="1:47" x14ac:dyDescent="0.25">
      <c r="A992" t="s">
        <v>1838</v>
      </c>
      <c r="B992">
        <v>2024</v>
      </c>
      <c r="C992">
        <v>11</v>
      </c>
      <c r="D992" t="s">
        <v>119</v>
      </c>
      <c r="E992" s="1">
        <v>45614</v>
      </c>
      <c r="F992" s="1">
        <v>45620</v>
      </c>
      <c r="G992">
        <v>6</v>
      </c>
      <c r="H992">
        <v>14.9</v>
      </c>
      <c r="I992" t="s">
        <v>65</v>
      </c>
      <c r="J992" t="s">
        <v>239</v>
      </c>
      <c r="K992" t="s">
        <v>270</v>
      </c>
      <c r="L992">
        <v>2710.1990999999998</v>
      </c>
      <c r="M992" t="s">
        <v>98</v>
      </c>
      <c r="N992" t="s">
        <v>81</v>
      </c>
      <c r="O992" t="s">
        <v>91</v>
      </c>
      <c r="P992" t="s">
        <v>226</v>
      </c>
      <c r="Q992" t="s">
        <v>140</v>
      </c>
      <c r="R992" t="s">
        <v>1609</v>
      </c>
      <c r="S992" t="s">
        <v>142</v>
      </c>
      <c r="T992" t="s">
        <v>74</v>
      </c>
      <c r="U992" t="s">
        <v>110</v>
      </c>
      <c r="V992">
        <v>46108</v>
      </c>
      <c r="W992">
        <v>32601</v>
      </c>
      <c r="X992">
        <v>3.5</v>
      </c>
      <c r="Y992">
        <v>15.9</v>
      </c>
      <c r="Z992">
        <v>39419.94</v>
      </c>
      <c r="AB992">
        <v>33.15</v>
      </c>
      <c r="AC992">
        <v>1306771.01</v>
      </c>
      <c r="AD992">
        <v>45342391.789999999</v>
      </c>
      <c r="AE992">
        <v>274.12</v>
      </c>
      <c r="AF992">
        <v>12429256437.469999</v>
      </c>
      <c r="AG992">
        <v>121186.79</v>
      </c>
      <c r="AH992">
        <v>0.5</v>
      </c>
      <c r="AI992">
        <v>17021.830000000002</v>
      </c>
      <c r="AJ992">
        <v>8.8699999999999992</v>
      </c>
      <c r="AK992">
        <v>0</v>
      </c>
      <c r="AL992">
        <v>0.316</v>
      </c>
      <c r="AM992">
        <v>143281.96</v>
      </c>
      <c r="AN992">
        <v>223.9</v>
      </c>
      <c r="AO992">
        <v>576.29</v>
      </c>
      <c r="AP992">
        <v>129031.33</v>
      </c>
      <c r="AQ992">
        <v>1717292.92</v>
      </c>
      <c r="AR992" t="s">
        <v>61</v>
      </c>
      <c r="AS992" t="s">
        <v>61</v>
      </c>
      <c r="AT992" t="s">
        <v>293</v>
      </c>
      <c r="AU992" t="s">
        <v>63</v>
      </c>
    </row>
    <row r="993" spans="1:47" x14ac:dyDescent="0.25">
      <c r="A993" t="s">
        <v>1839</v>
      </c>
      <c r="B993">
        <v>2020</v>
      </c>
      <c r="C993">
        <v>12</v>
      </c>
      <c r="D993" t="s">
        <v>119</v>
      </c>
      <c r="E993" s="1">
        <v>44193</v>
      </c>
      <c r="F993" s="1">
        <v>44198</v>
      </c>
      <c r="G993">
        <v>5</v>
      </c>
      <c r="H993">
        <v>13.2</v>
      </c>
      <c r="I993" t="s">
        <v>65</v>
      </c>
      <c r="J993" t="s">
        <v>50</v>
      </c>
      <c r="K993" t="s">
        <v>139</v>
      </c>
      <c r="L993">
        <v>2710.1210999999998</v>
      </c>
      <c r="M993" t="s">
        <v>80</v>
      </c>
      <c r="N993" t="s">
        <v>168</v>
      </c>
      <c r="O993" t="s">
        <v>200</v>
      </c>
      <c r="P993" t="s">
        <v>92</v>
      </c>
      <c r="Q993" t="s">
        <v>108</v>
      </c>
      <c r="R993" t="s">
        <v>1840</v>
      </c>
      <c r="S993" t="s">
        <v>142</v>
      </c>
      <c r="T993" t="s">
        <v>86</v>
      </c>
      <c r="U993" t="s">
        <v>110</v>
      </c>
      <c r="V993">
        <v>36709</v>
      </c>
      <c r="W993">
        <v>24607</v>
      </c>
      <c r="X993">
        <v>14</v>
      </c>
      <c r="Y993">
        <v>15</v>
      </c>
      <c r="Z993">
        <v>33388.11</v>
      </c>
      <c r="AB993">
        <v>31.29</v>
      </c>
      <c r="AC993">
        <v>1044713.96</v>
      </c>
      <c r="AD993">
        <v>23227440.359999999</v>
      </c>
      <c r="AE993">
        <v>161.02000000000001</v>
      </c>
      <c r="AF993">
        <v>3740082446.77</v>
      </c>
      <c r="AG993">
        <v>30788.52</v>
      </c>
      <c r="AH993">
        <v>0.5</v>
      </c>
      <c r="AI993">
        <v>7411.56</v>
      </c>
      <c r="AJ993">
        <v>9.6999999999999993</v>
      </c>
      <c r="AK993">
        <v>0</v>
      </c>
      <c r="AL993">
        <v>0.17599999999999999</v>
      </c>
      <c r="AM993">
        <v>40880.300000000003</v>
      </c>
      <c r="AN993">
        <v>170.2</v>
      </c>
      <c r="AO993">
        <v>745.11</v>
      </c>
      <c r="AP993">
        <v>126817.72</v>
      </c>
      <c r="AQ993">
        <v>1250612.06</v>
      </c>
      <c r="AR993" t="s">
        <v>61</v>
      </c>
      <c r="AS993" t="s">
        <v>124</v>
      </c>
      <c r="AT993" t="s">
        <v>62</v>
      </c>
      <c r="AU993" t="s">
        <v>63</v>
      </c>
    </row>
    <row r="994" spans="1:47" x14ac:dyDescent="0.25">
      <c r="A994" t="s">
        <v>1841</v>
      </c>
      <c r="B994">
        <v>2026</v>
      </c>
      <c r="C994">
        <v>3</v>
      </c>
      <c r="D994" t="s">
        <v>48</v>
      </c>
      <c r="E994" s="1">
        <v>46084</v>
      </c>
      <c r="F994" s="1">
        <v>46096</v>
      </c>
      <c r="G994">
        <v>12</v>
      </c>
      <c r="H994">
        <v>19.2</v>
      </c>
      <c r="I994" t="s">
        <v>65</v>
      </c>
      <c r="J994" t="s">
        <v>78</v>
      </c>
      <c r="K994" t="s">
        <v>315</v>
      </c>
      <c r="L994">
        <v>1511.9</v>
      </c>
      <c r="M994" t="s">
        <v>114</v>
      </c>
      <c r="N994" t="s">
        <v>53</v>
      </c>
      <c r="O994" t="s">
        <v>200</v>
      </c>
      <c r="P994" t="s">
        <v>92</v>
      </c>
      <c r="Q994" t="s">
        <v>164</v>
      </c>
      <c r="R994" t="s">
        <v>1842</v>
      </c>
      <c r="S994" t="s">
        <v>85</v>
      </c>
      <c r="T994" t="s">
        <v>131</v>
      </c>
      <c r="U994" t="s">
        <v>213</v>
      </c>
      <c r="V994">
        <v>50388</v>
      </c>
      <c r="W994">
        <v>36341</v>
      </c>
      <c r="X994">
        <v>4.8</v>
      </c>
      <c r="Y994">
        <v>10.8</v>
      </c>
      <c r="Z994">
        <v>42309.279999999999</v>
      </c>
      <c r="AB994">
        <v>33.44</v>
      </c>
      <c r="AC994">
        <v>1414822.32</v>
      </c>
      <c r="AD994">
        <v>27090208.890000001</v>
      </c>
      <c r="AE994">
        <v>283.52999999999997</v>
      </c>
      <c r="AF994">
        <v>7680886926.5799999</v>
      </c>
      <c r="AG994">
        <v>215085.2</v>
      </c>
      <c r="AH994">
        <v>1.4</v>
      </c>
      <c r="AI994">
        <v>28237.14</v>
      </c>
      <c r="AJ994">
        <v>11.24</v>
      </c>
      <c r="AK994">
        <v>0</v>
      </c>
      <c r="AL994">
        <v>0.13400000000000001</v>
      </c>
      <c r="AM994">
        <v>36300.879999999997</v>
      </c>
      <c r="AN994">
        <v>508.2</v>
      </c>
      <c r="AO994">
        <v>474.89</v>
      </c>
      <c r="AP994">
        <v>241339.1</v>
      </c>
      <c r="AQ994">
        <v>1935784.64</v>
      </c>
      <c r="AR994" t="s">
        <v>61</v>
      </c>
      <c r="AS994" t="s">
        <v>61</v>
      </c>
      <c r="AT994" t="s">
        <v>62</v>
      </c>
      <c r="AU994" t="s">
        <v>63</v>
      </c>
    </row>
    <row r="995" spans="1:47" x14ac:dyDescent="0.25">
      <c r="A995" t="s">
        <v>1843</v>
      </c>
      <c r="B995">
        <v>2023</v>
      </c>
      <c r="C995">
        <v>5</v>
      </c>
      <c r="D995" t="s">
        <v>77</v>
      </c>
      <c r="E995" s="1">
        <v>45076</v>
      </c>
      <c r="F995" s="1">
        <v>45100</v>
      </c>
      <c r="G995">
        <v>24</v>
      </c>
      <c r="H995">
        <v>15.2</v>
      </c>
      <c r="I995" t="s">
        <v>49</v>
      </c>
      <c r="J995" t="s">
        <v>78</v>
      </c>
      <c r="K995" t="s">
        <v>177</v>
      </c>
      <c r="L995">
        <v>1001.99</v>
      </c>
      <c r="M995" t="s">
        <v>80</v>
      </c>
      <c r="N995" t="s">
        <v>69</v>
      </c>
      <c r="O995" t="s">
        <v>54</v>
      </c>
      <c r="P995" t="s">
        <v>71</v>
      </c>
      <c r="Q995" t="s">
        <v>82</v>
      </c>
      <c r="R995" t="s">
        <v>1844</v>
      </c>
      <c r="S995" t="s">
        <v>130</v>
      </c>
      <c r="T995" t="s">
        <v>162</v>
      </c>
      <c r="U995" t="s">
        <v>75</v>
      </c>
      <c r="V995">
        <v>93283</v>
      </c>
      <c r="W995">
        <v>61330</v>
      </c>
      <c r="X995">
        <v>24.9</v>
      </c>
      <c r="Y995">
        <v>14.6</v>
      </c>
      <c r="Z995">
        <v>77286.16</v>
      </c>
      <c r="AB995">
        <v>23.42</v>
      </c>
      <c r="AC995">
        <v>1810041.87</v>
      </c>
      <c r="AD995">
        <v>27932763.949999999</v>
      </c>
      <c r="AE995">
        <v>285.58999999999997</v>
      </c>
      <c r="AF995">
        <v>7977318056.4799995</v>
      </c>
      <c r="AG995">
        <v>25757.439999999999</v>
      </c>
      <c r="AH995">
        <v>0</v>
      </c>
      <c r="AI995">
        <v>0</v>
      </c>
      <c r="AJ995">
        <v>1.41</v>
      </c>
      <c r="AK995">
        <v>393851.97</v>
      </c>
      <c r="AL995">
        <v>0.24</v>
      </c>
      <c r="AM995">
        <v>67038.63</v>
      </c>
      <c r="AN995">
        <v>1107.4000000000001</v>
      </c>
      <c r="AO995">
        <v>658.04</v>
      </c>
      <c r="AP995">
        <v>728713.5</v>
      </c>
      <c r="AQ995">
        <v>2631551.44</v>
      </c>
      <c r="AR995" t="s">
        <v>61</v>
      </c>
      <c r="AS995" t="s">
        <v>61</v>
      </c>
      <c r="AT995" t="s">
        <v>62</v>
      </c>
      <c r="AU995" t="s">
        <v>63</v>
      </c>
    </row>
    <row r="996" spans="1:47" x14ac:dyDescent="0.25">
      <c r="A996" t="s">
        <v>1845</v>
      </c>
      <c r="B996">
        <v>2021</v>
      </c>
      <c r="C996">
        <v>5</v>
      </c>
      <c r="D996" t="s">
        <v>77</v>
      </c>
      <c r="E996" s="1">
        <v>44339</v>
      </c>
      <c r="F996" s="1">
        <v>44345</v>
      </c>
      <c r="G996">
        <v>6</v>
      </c>
      <c r="H996">
        <v>9.6</v>
      </c>
      <c r="I996" t="s">
        <v>65</v>
      </c>
      <c r="J996" t="s">
        <v>50</v>
      </c>
      <c r="K996" t="s">
        <v>120</v>
      </c>
      <c r="L996">
        <v>2710.1921000000002</v>
      </c>
      <c r="M996" t="s">
        <v>98</v>
      </c>
      <c r="N996" t="s">
        <v>81</v>
      </c>
      <c r="O996" t="s">
        <v>200</v>
      </c>
      <c r="P996" t="s">
        <v>226</v>
      </c>
      <c r="Q996" t="s">
        <v>196</v>
      </c>
      <c r="R996" t="s">
        <v>1424</v>
      </c>
      <c r="S996" t="s">
        <v>142</v>
      </c>
      <c r="T996" t="s">
        <v>102</v>
      </c>
      <c r="U996" t="s">
        <v>259</v>
      </c>
      <c r="V996">
        <v>38994</v>
      </c>
      <c r="W996">
        <v>25328</v>
      </c>
      <c r="X996">
        <v>3.4</v>
      </c>
      <c r="Y996">
        <v>10.8</v>
      </c>
      <c r="Z996">
        <v>30182.720000000001</v>
      </c>
      <c r="AB996">
        <v>44.19</v>
      </c>
      <c r="AC996">
        <v>1333774.3999999999</v>
      </c>
      <c r="AD996">
        <v>36088271</v>
      </c>
      <c r="AE996">
        <v>165.76</v>
      </c>
      <c r="AF996">
        <v>5981991800.96</v>
      </c>
      <c r="AG996">
        <v>235064.91</v>
      </c>
      <c r="AH996">
        <v>2</v>
      </c>
      <c r="AI996">
        <v>34257.99</v>
      </c>
      <c r="AJ996">
        <v>8.15</v>
      </c>
      <c r="AK996">
        <v>0</v>
      </c>
      <c r="AL996">
        <v>0.24399999999999999</v>
      </c>
      <c r="AM996">
        <v>88055.38</v>
      </c>
      <c r="AN996">
        <v>262</v>
      </c>
      <c r="AO996">
        <v>742.24</v>
      </c>
      <c r="AP996">
        <v>194466.88</v>
      </c>
      <c r="AQ996">
        <v>1885619.56</v>
      </c>
      <c r="AR996" t="s">
        <v>61</v>
      </c>
      <c r="AS996" t="s">
        <v>124</v>
      </c>
      <c r="AT996" t="s">
        <v>62</v>
      </c>
      <c r="AU996" t="s">
        <v>63</v>
      </c>
    </row>
    <row r="997" spans="1:47" x14ac:dyDescent="0.25">
      <c r="A997" t="s">
        <v>1846</v>
      </c>
      <c r="B997">
        <v>2025</v>
      </c>
      <c r="C997">
        <v>1</v>
      </c>
      <c r="D997" t="s">
        <v>48</v>
      </c>
      <c r="E997" s="1">
        <v>45686</v>
      </c>
      <c r="F997" s="1">
        <v>45701</v>
      </c>
      <c r="G997">
        <v>15</v>
      </c>
      <c r="H997">
        <v>2.7</v>
      </c>
      <c r="I997" t="s">
        <v>49</v>
      </c>
      <c r="J997" t="s">
        <v>112</v>
      </c>
      <c r="K997" t="s">
        <v>126</v>
      </c>
      <c r="L997">
        <v>2701.12</v>
      </c>
      <c r="M997" t="s">
        <v>114</v>
      </c>
      <c r="N997" t="s">
        <v>53</v>
      </c>
      <c r="O997" t="s">
        <v>99</v>
      </c>
      <c r="P997" t="s">
        <v>164</v>
      </c>
      <c r="Q997" t="s">
        <v>56</v>
      </c>
      <c r="R997" t="s">
        <v>1820</v>
      </c>
      <c r="S997" t="s">
        <v>130</v>
      </c>
      <c r="T997" t="s">
        <v>74</v>
      </c>
      <c r="U997" t="s">
        <v>60</v>
      </c>
      <c r="V997">
        <v>95365</v>
      </c>
      <c r="W997">
        <v>69673</v>
      </c>
      <c r="X997">
        <v>4.5</v>
      </c>
      <c r="Y997">
        <v>10.199999999999999</v>
      </c>
      <c r="Z997">
        <v>74136.759999999995</v>
      </c>
      <c r="AB997">
        <v>27.2</v>
      </c>
      <c r="AC997">
        <v>2016519.87</v>
      </c>
      <c r="AD997">
        <v>10463662.310000001</v>
      </c>
      <c r="AE997">
        <v>278.25</v>
      </c>
      <c r="AF997">
        <v>2911514037.7600002</v>
      </c>
      <c r="AG997">
        <v>136506.35999999999</v>
      </c>
      <c r="AH997">
        <v>0</v>
      </c>
      <c r="AI997">
        <v>0</v>
      </c>
      <c r="AJ997">
        <v>20.57</v>
      </c>
      <c r="AK997">
        <v>2152375.34</v>
      </c>
      <c r="AL997">
        <v>9.6000000000000002E-2</v>
      </c>
      <c r="AM997">
        <v>10045.120000000001</v>
      </c>
      <c r="AN997">
        <v>656.7</v>
      </c>
      <c r="AO997">
        <v>462.11</v>
      </c>
      <c r="AP997">
        <v>303467.64</v>
      </c>
      <c r="AQ997">
        <v>2466538.9900000002</v>
      </c>
      <c r="AR997" t="s">
        <v>61</v>
      </c>
      <c r="AS997" t="s">
        <v>61</v>
      </c>
      <c r="AT997" t="s">
        <v>62</v>
      </c>
      <c r="AU997" t="s">
        <v>63</v>
      </c>
    </row>
    <row r="998" spans="1:47" x14ac:dyDescent="0.25">
      <c r="A998" t="s">
        <v>1847</v>
      </c>
      <c r="B998">
        <v>2023</v>
      </c>
      <c r="C998">
        <v>4</v>
      </c>
      <c r="D998" t="s">
        <v>77</v>
      </c>
      <c r="E998" s="1">
        <v>45041</v>
      </c>
      <c r="F998" s="1">
        <v>45057</v>
      </c>
      <c r="G998">
        <v>16</v>
      </c>
      <c r="H998">
        <v>9.8000000000000007</v>
      </c>
      <c r="I998" t="s">
        <v>49</v>
      </c>
      <c r="J998" t="s">
        <v>66</v>
      </c>
      <c r="K998" t="s">
        <v>245</v>
      </c>
      <c r="L998">
        <v>8905.9</v>
      </c>
      <c r="M998" t="s">
        <v>114</v>
      </c>
      <c r="N998" t="s">
        <v>168</v>
      </c>
      <c r="O998" t="s">
        <v>91</v>
      </c>
      <c r="P998" t="s">
        <v>83</v>
      </c>
      <c r="Q998" t="s">
        <v>184</v>
      </c>
      <c r="R998" t="s">
        <v>1439</v>
      </c>
      <c r="S998" t="s">
        <v>137</v>
      </c>
      <c r="T998" t="s">
        <v>187</v>
      </c>
      <c r="U998" t="s">
        <v>213</v>
      </c>
      <c r="V998">
        <v>12707</v>
      </c>
      <c r="W998">
        <v>8367</v>
      </c>
      <c r="X998">
        <v>5.8</v>
      </c>
      <c r="Y998">
        <v>14.1</v>
      </c>
      <c r="Z998">
        <v>11288.45</v>
      </c>
      <c r="AB998">
        <v>30.32</v>
      </c>
      <c r="AC998">
        <v>342265.8</v>
      </c>
      <c r="AD998">
        <v>4492012.91</v>
      </c>
      <c r="AE998">
        <v>289.32</v>
      </c>
      <c r="AF998">
        <v>1299629175.1199999</v>
      </c>
      <c r="AG998">
        <v>121293.83</v>
      </c>
      <c r="AH998">
        <v>0.5</v>
      </c>
      <c r="AI998">
        <v>12158.88</v>
      </c>
      <c r="AJ998">
        <v>9.75</v>
      </c>
      <c r="AK998">
        <v>437971.26</v>
      </c>
      <c r="AL998">
        <v>0.252</v>
      </c>
      <c r="AM998">
        <v>11319.87</v>
      </c>
      <c r="AN998">
        <v>269.39999999999998</v>
      </c>
      <c r="AO998">
        <v>485.5</v>
      </c>
      <c r="AP998">
        <v>130793.7</v>
      </c>
      <c r="AQ998">
        <v>617832.07999999996</v>
      </c>
      <c r="AR998" t="s">
        <v>61</v>
      </c>
      <c r="AS998" t="s">
        <v>61</v>
      </c>
      <c r="AT998" t="s">
        <v>62</v>
      </c>
      <c r="AU998" t="s">
        <v>63</v>
      </c>
    </row>
    <row r="999" spans="1:47" x14ac:dyDescent="0.25">
      <c r="A999" t="s">
        <v>1848</v>
      </c>
      <c r="B999">
        <v>2021</v>
      </c>
      <c r="C999">
        <v>3</v>
      </c>
      <c r="D999" t="s">
        <v>48</v>
      </c>
      <c r="E999" s="1">
        <v>44274</v>
      </c>
      <c r="F999" s="1">
        <v>44291</v>
      </c>
      <c r="G999">
        <v>17</v>
      </c>
      <c r="H999">
        <v>9.8000000000000007</v>
      </c>
      <c r="I999" t="s">
        <v>49</v>
      </c>
      <c r="J999" t="s">
        <v>134</v>
      </c>
      <c r="K999" t="s">
        <v>135</v>
      </c>
      <c r="L999">
        <v>9999.0098999999991</v>
      </c>
      <c r="M999" t="s">
        <v>98</v>
      </c>
      <c r="N999" t="s">
        <v>69</v>
      </c>
      <c r="O999" t="s">
        <v>107</v>
      </c>
      <c r="P999" t="s">
        <v>55</v>
      </c>
      <c r="Q999" t="s">
        <v>70</v>
      </c>
      <c r="R999" t="s">
        <v>457</v>
      </c>
      <c r="S999" t="s">
        <v>137</v>
      </c>
      <c r="T999" t="s">
        <v>74</v>
      </c>
      <c r="U999" t="s">
        <v>75</v>
      </c>
      <c r="V999">
        <v>7881</v>
      </c>
      <c r="W999">
        <v>5468</v>
      </c>
      <c r="X999">
        <v>1.5</v>
      </c>
      <c r="Y999">
        <v>13.6</v>
      </c>
      <c r="Z999">
        <v>7352.94</v>
      </c>
      <c r="AB999">
        <v>15.2</v>
      </c>
      <c r="AC999">
        <v>111764.69</v>
      </c>
      <c r="AD999">
        <v>3766984.69</v>
      </c>
      <c r="AE999">
        <v>165.52</v>
      </c>
      <c r="AF999">
        <v>623511305.88999999</v>
      </c>
      <c r="AG999">
        <v>249116.89</v>
      </c>
      <c r="AH999">
        <v>3.1</v>
      </c>
      <c r="AI999">
        <v>86449.84</v>
      </c>
      <c r="AJ999">
        <v>19.670000000000002</v>
      </c>
      <c r="AK999">
        <v>740965.89</v>
      </c>
      <c r="AL999">
        <v>0.32700000000000001</v>
      </c>
      <c r="AM999">
        <v>12318.04</v>
      </c>
      <c r="AN999">
        <v>382.2</v>
      </c>
      <c r="AO999">
        <v>662.88</v>
      </c>
      <c r="AP999">
        <v>253352.74</v>
      </c>
      <c r="AQ999">
        <v>713002.2</v>
      </c>
      <c r="AR999" t="s">
        <v>61</v>
      </c>
      <c r="AS999" t="s">
        <v>61</v>
      </c>
      <c r="AT999" t="s">
        <v>62</v>
      </c>
      <c r="AU999" t="s">
        <v>117</v>
      </c>
    </row>
    <row r="1000" spans="1:47" x14ac:dyDescent="0.25">
      <c r="A1000" t="s">
        <v>1849</v>
      </c>
      <c r="B1000">
        <v>2024</v>
      </c>
      <c r="C1000">
        <v>9</v>
      </c>
      <c r="D1000" t="s">
        <v>89</v>
      </c>
      <c r="E1000" s="1">
        <v>45541</v>
      </c>
      <c r="F1000" s="1">
        <v>45548</v>
      </c>
      <c r="G1000">
        <v>7</v>
      </c>
      <c r="H1000">
        <v>11.6</v>
      </c>
      <c r="I1000" t="s">
        <v>65</v>
      </c>
      <c r="J1000" t="s">
        <v>239</v>
      </c>
      <c r="K1000" t="s">
        <v>265</v>
      </c>
      <c r="L1000">
        <v>3102.1</v>
      </c>
      <c r="M1000" t="s">
        <v>80</v>
      </c>
      <c r="N1000" t="s">
        <v>53</v>
      </c>
      <c r="O1000" t="s">
        <v>200</v>
      </c>
      <c r="P1000" t="s">
        <v>82</v>
      </c>
      <c r="Q1000" t="s">
        <v>174</v>
      </c>
      <c r="R1000" t="s">
        <v>1850</v>
      </c>
      <c r="S1000" t="s">
        <v>161</v>
      </c>
      <c r="T1000" t="s">
        <v>162</v>
      </c>
      <c r="U1000" t="s">
        <v>87</v>
      </c>
      <c r="V1000">
        <v>42558</v>
      </c>
      <c r="W1000">
        <v>25211</v>
      </c>
      <c r="X1000">
        <v>5.0999999999999996</v>
      </c>
      <c r="Y1000">
        <v>11.7</v>
      </c>
      <c r="Z1000">
        <v>34116.230000000003</v>
      </c>
      <c r="AB1000">
        <v>31.15</v>
      </c>
      <c r="AC1000">
        <v>1062720.56</v>
      </c>
      <c r="AD1000">
        <v>18999328.489999998</v>
      </c>
      <c r="AE1000">
        <v>276.37</v>
      </c>
      <c r="AF1000">
        <v>5250844414.7799997</v>
      </c>
      <c r="AG1000">
        <v>104659.01</v>
      </c>
      <c r="AH1000">
        <v>0.9</v>
      </c>
      <c r="AI1000">
        <v>22484.42</v>
      </c>
      <c r="AJ1000">
        <v>4.41</v>
      </c>
      <c r="AK1000">
        <v>0</v>
      </c>
      <c r="AL1000">
        <v>0.24</v>
      </c>
      <c r="AM1000">
        <v>45598.39</v>
      </c>
      <c r="AN1000">
        <v>326.60000000000002</v>
      </c>
      <c r="AO1000">
        <v>673.24</v>
      </c>
      <c r="AP1000">
        <v>219880.18</v>
      </c>
      <c r="AQ1000">
        <v>1455342.56</v>
      </c>
      <c r="AR1000" t="s">
        <v>61</v>
      </c>
      <c r="AS1000" t="s">
        <v>61</v>
      </c>
      <c r="AT1000" t="s">
        <v>62</v>
      </c>
      <c r="AU1000" t="s">
        <v>63</v>
      </c>
    </row>
    <row r="1001" spans="1:47" x14ac:dyDescent="0.25">
      <c r="A1001" t="s">
        <v>1851</v>
      </c>
      <c r="B1001">
        <v>2020</v>
      </c>
      <c r="C1001">
        <v>3</v>
      </c>
      <c r="D1001" t="s">
        <v>48</v>
      </c>
      <c r="E1001" s="1">
        <v>43902</v>
      </c>
      <c r="F1001" s="1">
        <v>43916</v>
      </c>
      <c r="G1001">
        <v>14</v>
      </c>
      <c r="H1001">
        <v>17.3</v>
      </c>
      <c r="I1001" t="s">
        <v>49</v>
      </c>
      <c r="J1001" t="s">
        <v>50</v>
      </c>
      <c r="K1001" t="s">
        <v>51</v>
      </c>
      <c r="L1001">
        <v>2709</v>
      </c>
      <c r="M1001" t="s">
        <v>80</v>
      </c>
      <c r="N1001" t="s">
        <v>106</v>
      </c>
      <c r="O1001" t="s">
        <v>189</v>
      </c>
      <c r="P1001" t="s">
        <v>71</v>
      </c>
      <c r="Q1001" t="s">
        <v>184</v>
      </c>
      <c r="R1001" t="s">
        <v>601</v>
      </c>
      <c r="S1001" t="s">
        <v>58</v>
      </c>
      <c r="T1001" t="s">
        <v>86</v>
      </c>
      <c r="U1001" t="s">
        <v>143</v>
      </c>
      <c r="V1001">
        <v>231495</v>
      </c>
      <c r="W1001">
        <v>136386</v>
      </c>
      <c r="X1001">
        <v>8.6999999999999993</v>
      </c>
      <c r="Y1001">
        <v>12</v>
      </c>
      <c r="Z1001">
        <v>219568.12</v>
      </c>
      <c r="AB1001">
        <v>12.88</v>
      </c>
      <c r="AC1001">
        <v>2828037.39</v>
      </c>
      <c r="AD1001">
        <v>18079239</v>
      </c>
      <c r="AE1001">
        <v>167.93</v>
      </c>
      <c r="AF1001">
        <v>3036046605.27</v>
      </c>
      <c r="AG1001">
        <v>161308.85999999999</v>
      </c>
      <c r="AH1001">
        <v>0.7</v>
      </c>
      <c r="AI1001">
        <v>6276.14</v>
      </c>
      <c r="AJ1001">
        <v>21.12</v>
      </c>
      <c r="AK1001">
        <v>3818335.28</v>
      </c>
      <c r="AL1001">
        <v>0.128</v>
      </c>
      <c r="AM1001">
        <v>23141.43</v>
      </c>
      <c r="AN1001">
        <v>342.3</v>
      </c>
      <c r="AO1001">
        <v>713.35</v>
      </c>
      <c r="AP1001">
        <v>244179.71</v>
      </c>
      <c r="AQ1001">
        <v>3262943.53</v>
      </c>
      <c r="AR1001" t="s">
        <v>124</v>
      </c>
      <c r="AS1001" t="s">
        <v>61</v>
      </c>
      <c r="AT1001" t="s">
        <v>62</v>
      </c>
      <c r="AU1001" t="s">
        <v>63</v>
      </c>
    </row>
    <row r="1002" spans="1:47" x14ac:dyDescent="0.25">
      <c r="A1002" t="s">
        <v>1852</v>
      </c>
      <c r="B1002">
        <v>2022</v>
      </c>
      <c r="C1002">
        <v>12</v>
      </c>
      <c r="D1002" t="s">
        <v>119</v>
      </c>
      <c r="E1002" s="1">
        <v>44920</v>
      </c>
      <c r="F1002" s="1">
        <v>44934</v>
      </c>
      <c r="G1002">
        <v>14</v>
      </c>
      <c r="H1002">
        <v>9.3000000000000007</v>
      </c>
      <c r="I1002" t="s">
        <v>49</v>
      </c>
      <c r="J1002" t="s">
        <v>66</v>
      </c>
      <c r="K1002" t="s">
        <v>245</v>
      </c>
      <c r="L1002">
        <v>8905.9</v>
      </c>
      <c r="M1002" t="s">
        <v>98</v>
      </c>
      <c r="N1002" t="s">
        <v>69</v>
      </c>
      <c r="O1002" t="s">
        <v>54</v>
      </c>
      <c r="P1002" t="s">
        <v>83</v>
      </c>
      <c r="Q1002" t="s">
        <v>92</v>
      </c>
      <c r="R1002" t="s">
        <v>217</v>
      </c>
      <c r="S1002" t="s">
        <v>137</v>
      </c>
      <c r="T1002" t="s">
        <v>95</v>
      </c>
      <c r="U1002" t="s">
        <v>110</v>
      </c>
      <c r="V1002">
        <v>9587</v>
      </c>
      <c r="W1002">
        <v>5979</v>
      </c>
      <c r="X1002">
        <v>4.5999999999999996</v>
      </c>
      <c r="Y1002">
        <v>10.199999999999999</v>
      </c>
      <c r="Z1002">
        <v>8534.44</v>
      </c>
      <c r="AB1002">
        <v>33.65</v>
      </c>
      <c r="AC1002">
        <v>287183.90999999997</v>
      </c>
      <c r="AD1002">
        <v>5751615.1500000004</v>
      </c>
      <c r="AE1002">
        <v>216.31</v>
      </c>
      <c r="AF1002">
        <v>1244131873.0999999</v>
      </c>
      <c r="AG1002">
        <v>105676.01</v>
      </c>
      <c r="AH1002">
        <v>2.2999999999999998</v>
      </c>
      <c r="AI1002">
        <v>55104.959999999999</v>
      </c>
      <c r="AJ1002">
        <v>15.72</v>
      </c>
      <c r="AK1002">
        <v>904153.9</v>
      </c>
      <c r="AL1002">
        <v>0.32400000000000001</v>
      </c>
      <c r="AM1002">
        <v>18635.23</v>
      </c>
      <c r="AN1002">
        <v>346.5</v>
      </c>
      <c r="AO1002">
        <v>427.49</v>
      </c>
      <c r="AP1002">
        <v>148125.29</v>
      </c>
      <c r="AQ1002">
        <v>614725.4</v>
      </c>
      <c r="AR1002" t="s">
        <v>61</v>
      </c>
      <c r="AS1002" t="s">
        <v>61</v>
      </c>
      <c r="AT1002" t="s">
        <v>62</v>
      </c>
      <c r="AU1002" t="s">
        <v>63</v>
      </c>
    </row>
    <row r="1003" spans="1:47" x14ac:dyDescent="0.25">
      <c r="A1003" t="s">
        <v>1853</v>
      </c>
      <c r="B1003">
        <v>2025</v>
      </c>
      <c r="C1003">
        <v>12</v>
      </c>
      <c r="D1003" t="s">
        <v>119</v>
      </c>
      <c r="E1003" s="1">
        <v>45995</v>
      </c>
      <c r="F1003" s="1">
        <v>46010</v>
      </c>
      <c r="G1003">
        <v>15</v>
      </c>
      <c r="H1003">
        <v>19.100000000000001</v>
      </c>
      <c r="I1003" t="s">
        <v>49</v>
      </c>
      <c r="J1003" t="s">
        <v>50</v>
      </c>
      <c r="K1003" t="s">
        <v>51</v>
      </c>
      <c r="L1003">
        <v>2709</v>
      </c>
      <c r="M1003" t="s">
        <v>52</v>
      </c>
      <c r="N1003" t="s">
        <v>168</v>
      </c>
      <c r="O1003" t="s">
        <v>91</v>
      </c>
      <c r="P1003" t="s">
        <v>164</v>
      </c>
      <c r="Q1003" t="s">
        <v>184</v>
      </c>
      <c r="R1003" t="s">
        <v>934</v>
      </c>
      <c r="S1003" t="s">
        <v>58</v>
      </c>
      <c r="T1003" t="s">
        <v>187</v>
      </c>
      <c r="U1003" t="s">
        <v>87</v>
      </c>
      <c r="V1003">
        <v>287915</v>
      </c>
      <c r="W1003">
        <v>202879</v>
      </c>
      <c r="X1003">
        <v>24</v>
      </c>
      <c r="Y1003">
        <v>10</v>
      </c>
      <c r="Z1003">
        <v>225344.16</v>
      </c>
      <c r="AB1003">
        <v>19.600000000000001</v>
      </c>
      <c r="AC1003">
        <v>4416745.54</v>
      </c>
      <c r="AD1003">
        <v>19481002.629999999</v>
      </c>
      <c r="AE1003">
        <v>277.42</v>
      </c>
      <c r="AF1003">
        <v>5404419749.6099997</v>
      </c>
      <c r="AG1003">
        <v>154707.12</v>
      </c>
      <c r="AH1003">
        <v>0</v>
      </c>
      <c r="AI1003">
        <v>0</v>
      </c>
      <c r="AJ1003">
        <v>5.86</v>
      </c>
      <c r="AK1003">
        <v>1141586.75</v>
      </c>
      <c r="AL1003">
        <v>0.109</v>
      </c>
      <c r="AM1003">
        <v>21234.29</v>
      </c>
      <c r="AN1003">
        <v>649.1</v>
      </c>
      <c r="AO1003">
        <v>724.99</v>
      </c>
      <c r="AP1003">
        <v>470591.01</v>
      </c>
      <c r="AQ1003">
        <v>5063277.96</v>
      </c>
      <c r="AR1003" t="s">
        <v>61</v>
      </c>
      <c r="AS1003" t="s">
        <v>61</v>
      </c>
      <c r="AT1003" t="s">
        <v>62</v>
      </c>
      <c r="AU1003" t="s">
        <v>63</v>
      </c>
    </row>
    <row r="1004" spans="1:47" x14ac:dyDescent="0.25">
      <c r="A1004" t="s">
        <v>1854</v>
      </c>
      <c r="B1004">
        <v>2025</v>
      </c>
      <c r="C1004">
        <v>5</v>
      </c>
      <c r="D1004" t="s">
        <v>77</v>
      </c>
      <c r="E1004" s="1">
        <v>45790</v>
      </c>
      <c r="F1004" s="1">
        <v>45804</v>
      </c>
      <c r="G1004">
        <v>14</v>
      </c>
      <c r="H1004">
        <v>15.6</v>
      </c>
      <c r="I1004" t="s">
        <v>49</v>
      </c>
      <c r="J1004" t="s">
        <v>78</v>
      </c>
      <c r="K1004" t="s">
        <v>177</v>
      </c>
      <c r="L1004">
        <v>1001.99</v>
      </c>
      <c r="M1004" t="s">
        <v>52</v>
      </c>
      <c r="N1004" t="s">
        <v>69</v>
      </c>
      <c r="O1004" t="s">
        <v>91</v>
      </c>
      <c r="P1004" t="s">
        <v>71</v>
      </c>
      <c r="Q1004" t="s">
        <v>128</v>
      </c>
      <c r="R1004" t="s">
        <v>1855</v>
      </c>
      <c r="S1004" t="s">
        <v>130</v>
      </c>
      <c r="T1004" t="s">
        <v>74</v>
      </c>
      <c r="U1004" t="s">
        <v>103</v>
      </c>
      <c r="V1004">
        <v>65937</v>
      </c>
      <c r="W1004">
        <v>36284</v>
      </c>
      <c r="X1004">
        <v>10.199999999999999</v>
      </c>
      <c r="Y1004">
        <v>12.1</v>
      </c>
      <c r="Z1004">
        <v>55608.06</v>
      </c>
      <c r="AB1004">
        <v>22.74</v>
      </c>
      <c r="AC1004">
        <v>1264527.28</v>
      </c>
      <c r="AD1004">
        <v>21498632.079999998</v>
      </c>
      <c r="AE1004">
        <v>284.27999999999997</v>
      </c>
      <c r="AF1004">
        <v>6111631127.6999998</v>
      </c>
      <c r="AG1004">
        <v>167012.15</v>
      </c>
      <c r="AH1004">
        <v>0.4</v>
      </c>
      <c r="AI1004">
        <v>6979.23</v>
      </c>
      <c r="AJ1004">
        <v>18.79</v>
      </c>
      <c r="AK1004">
        <v>4039592.97</v>
      </c>
      <c r="AL1004">
        <v>0.27400000000000002</v>
      </c>
      <c r="AM1004">
        <v>58906.25</v>
      </c>
      <c r="AN1004">
        <v>502.5</v>
      </c>
      <c r="AO1004">
        <v>493.99</v>
      </c>
      <c r="AP1004">
        <v>248229.98</v>
      </c>
      <c r="AQ1004">
        <v>1745654.89</v>
      </c>
      <c r="AR1004" t="s">
        <v>61</v>
      </c>
      <c r="AS1004" t="s">
        <v>61</v>
      </c>
      <c r="AT1004" t="s">
        <v>62</v>
      </c>
      <c r="AU1004" t="s">
        <v>63</v>
      </c>
    </row>
    <row r="1005" spans="1:47" x14ac:dyDescent="0.25">
      <c r="A1005" t="s">
        <v>1856</v>
      </c>
      <c r="B1005">
        <v>2022</v>
      </c>
      <c r="C1005">
        <v>3</v>
      </c>
      <c r="D1005" t="s">
        <v>48</v>
      </c>
      <c r="E1005" s="1">
        <v>44622</v>
      </c>
      <c r="F1005" s="1">
        <v>44637</v>
      </c>
      <c r="G1005">
        <v>15</v>
      </c>
      <c r="H1005">
        <v>2.2000000000000002</v>
      </c>
      <c r="I1005" t="s">
        <v>49</v>
      </c>
      <c r="J1005" t="s">
        <v>50</v>
      </c>
      <c r="K1005" t="s">
        <v>423</v>
      </c>
      <c r="L1005">
        <v>2710.1941000000002</v>
      </c>
      <c r="M1005" t="s">
        <v>80</v>
      </c>
      <c r="N1005" t="s">
        <v>168</v>
      </c>
      <c r="O1005" t="s">
        <v>54</v>
      </c>
      <c r="P1005" t="s">
        <v>71</v>
      </c>
      <c r="Q1005" t="s">
        <v>128</v>
      </c>
      <c r="R1005" t="s">
        <v>84</v>
      </c>
      <c r="S1005" t="s">
        <v>142</v>
      </c>
      <c r="T1005" t="s">
        <v>59</v>
      </c>
      <c r="U1005" t="s">
        <v>143</v>
      </c>
      <c r="V1005">
        <v>26725</v>
      </c>
      <c r="W1005">
        <v>19952</v>
      </c>
      <c r="X1005">
        <v>13.4</v>
      </c>
      <c r="Y1005">
        <v>15.1</v>
      </c>
      <c r="Z1005">
        <v>20721.64</v>
      </c>
      <c r="AB1005">
        <v>37.5</v>
      </c>
      <c r="AC1005">
        <v>777061.5</v>
      </c>
      <c r="AD1005">
        <v>8524468.2599999998</v>
      </c>
      <c r="AE1005">
        <v>210.8</v>
      </c>
      <c r="AF1005">
        <v>1796957909.21</v>
      </c>
      <c r="AG1005">
        <v>192542.28</v>
      </c>
      <c r="AH1005">
        <v>0.8</v>
      </c>
      <c r="AI1005">
        <v>6605.33</v>
      </c>
      <c r="AJ1005">
        <v>14.59</v>
      </c>
      <c r="AK1005">
        <v>1243719.92</v>
      </c>
      <c r="AL1005">
        <v>0.155</v>
      </c>
      <c r="AM1005">
        <v>13212.93</v>
      </c>
      <c r="AN1005">
        <v>441.7</v>
      </c>
      <c r="AO1005">
        <v>454.2</v>
      </c>
      <c r="AP1005">
        <v>200620.14</v>
      </c>
      <c r="AQ1005">
        <v>1190042.18</v>
      </c>
      <c r="AR1005" t="s">
        <v>61</v>
      </c>
      <c r="AS1005" t="s">
        <v>61</v>
      </c>
      <c r="AT1005" t="s">
        <v>62</v>
      </c>
      <c r="AU1005" t="s">
        <v>63</v>
      </c>
    </row>
    <row r="1006" spans="1:47" x14ac:dyDescent="0.25">
      <c r="A1006" t="s">
        <v>1857</v>
      </c>
      <c r="B1006">
        <v>2025</v>
      </c>
      <c r="C1006">
        <v>11</v>
      </c>
      <c r="D1006" t="s">
        <v>119</v>
      </c>
      <c r="E1006" s="1">
        <v>45968</v>
      </c>
      <c r="F1006" s="1">
        <v>45986</v>
      </c>
      <c r="G1006">
        <v>18</v>
      </c>
      <c r="H1006">
        <v>9.4</v>
      </c>
      <c r="I1006" t="s">
        <v>49</v>
      </c>
      <c r="J1006" t="s">
        <v>66</v>
      </c>
      <c r="K1006" t="s">
        <v>67</v>
      </c>
      <c r="L1006">
        <v>8479.8989999999994</v>
      </c>
      <c r="M1006" t="s">
        <v>90</v>
      </c>
      <c r="N1006" t="s">
        <v>69</v>
      </c>
      <c r="O1006" t="s">
        <v>189</v>
      </c>
      <c r="P1006" t="s">
        <v>164</v>
      </c>
      <c r="Q1006" t="s">
        <v>82</v>
      </c>
      <c r="R1006" t="s">
        <v>1858</v>
      </c>
      <c r="S1006" t="s">
        <v>156</v>
      </c>
      <c r="T1006" t="s">
        <v>148</v>
      </c>
      <c r="U1006" t="s">
        <v>143</v>
      </c>
      <c r="V1006">
        <v>26515</v>
      </c>
      <c r="W1006">
        <v>16775</v>
      </c>
      <c r="X1006">
        <v>19.2</v>
      </c>
      <c r="Y1006">
        <v>10.9</v>
      </c>
      <c r="Z1006">
        <v>22151.06</v>
      </c>
      <c r="AA1006">
        <v>1582</v>
      </c>
      <c r="AB1006">
        <v>1873.54</v>
      </c>
      <c r="AC1006">
        <v>2963940.28</v>
      </c>
      <c r="AD1006">
        <v>19286927.940000001</v>
      </c>
      <c r="AE1006">
        <v>278.89999999999998</v>
      </c>
      <c r="AF1006">
        <v>5379124202.4700003</v>
      </c>
      <c r="AG1006">
        <v>168812.73</v>
      </c>
      <c r="AH1006">
        <v>0</v>
      </c>
      <c r="AI1006">
        <v>0</v>
      </c>
      <c r="AJ1006">
        <v>2.21</v>
      </c>
      <c r="AK1006">
        <v>426241.11</v>
      </c>
      <c r="AL1006">
        <v>0.111</v>
      </c>
      <c r="AM1006">
        <v>21408.49</v>
      </c>
      <c r="AN1006">
        <v>616.79999999999995</v>
      </c>
      <c r="AO1006">
        <v>561.70000000000005</v>
      </c>
      <c r="AP1006">
        <v>346456.56</v>
      </c>
      <c r="AQ1006">
        <v>3500618.06</v>
      </c>
      <c r="AR1006" t="s">
        <v>61</v>
      </c>
      <c r="AS1006" t="s">
        <v>61</v>
      </c>
      <c r="AT1006" t="s">
        <v>62</v>
      </c>
      <c r="AU1006" t="s">
        <v>63</v>
      </c>
    </row>
    <row r="1007" spans="1:47" x14ac:dyDescent="0.25">
      <c r="A1007" t="s">
        <v>1859</v>
      </c>
      <c r="B1007">
        <v>2020</v>
      </c>
      <c r="C1007">
        <v>8</v>
      </c>
      <c r="D1007" t="s">
        <v>89</v>
      </c>
      <c r="E1007" s="1">
        <v>44069</v>
      </c>
      <c r="F1007" s="1">
        <v>44103</v>
      </c>
      <c r="G1007">
        <v>34</v>
      </c>
      <c r="H1007">
        <v>7.9</v>
      </c>
      <c r="I1007" t="s">
        <v>65</v>
      </c>
      <c r="J1007" t="s">
        <v>66</v>
      </c>
      <c r="K1007" t="s">
        <v>251</v>
      </c>
      <c r="L1007">
        <v>8543.7000000000007</v>
      </c>
      <c r="M1007" t="s">
        <v>114</v>
      </c>
      <c r="N1007" t="s">
        <v>69</v>
      </c>
      <c r="O1007" t="s">
        <v>99</v>
      </c>
      <c r="P1007" t="s">
        <v>82</v>
      </c>
      <c r="Q1007" t="s">
        <v>108</v>
      </c>
      <c r="R1007" t="s">
        <v>1445</v>
      </c>
      <c r="S1007" t="s">
        <v>156</v>
      </c>
      <c r="T1007" t="s">
        <v>74</v>
      </c>
      <c r="U1007" t="s">
        <v>103</v>
      </c>
      <c r="V1007">
        <v>26409</v>
      </c>
      <c r="W1007">
        <v>18075</v>
      </c>
      <c r="X1007">
        <v>2</v>
      </c>
      <c r="Y1007">
        <v>11.9</v>
      </c>
      <c r="Z1007">
        <v>23978.799999999999</v>
      </c>
      <c r="AA1007">
        <v>1712</v>
      </c>
      <c r="AB1007">
        <v>607.57000000000005</v>
      </c>
      <c r="AC1007">
        <v>1040159.84</v>
      </c>
      <c r="AD1007">
        <v>79596427.659999996</v>
      </c>
      <c r="AE1007">
        <v>163.26</v>
      </c>
      <c r="AF1007">
        <v>12994912779.77</v>
      </c>
      <c r="AG1007">
        <v>136314.78</v>
      </c>
      <c r="AH1007">
        <v>0</v>
      </c>
      <c r="AI1007">
        <v>0</v>
      </c>
      <c r="AJ1007">
        <v>0.44</v>
      </c>
      <c r="AK1007">
        <v>0</v>
      </c>
      <c r="AL1007">
        <v>0.125</v>
      </c>
      <c r="AM1007">
        <v>99495.53</v>
      </c>
      <c r="AN1007">
        <v>1348.9</v>
      </c>
      <c r="AO1007">
        <v>419.03</v>
      </c>
      <c r="AP1007">
        <v>565229.56999999995</v>
      </c>
      <c r="AQ1007">
        <v>1841199.72</v>
      </c>
      <c r="AR1007" t="s">
        <v>61</v>
      </c>
      <c r="AS1007" t="s">
        <v>61</v>
      </c>
      <c r="AT1007" t="s">
        <v>62</v>
      </c>
      <c r="AU1007" t="s">
        <v>63</v>
      </c>
    </row>
    <row r="1008" spans="1:47" x14ac:dyDescent="0.25">
      <c r="A1008" t="s">
        <v>1860</v>
      </c>
      <c r="B1008">
        <v>2021</v>
      </c>
      <c r="C1008">
        <v>10</v>
      </c>
      <c r="D1008" t="s">
        <v>119</v>
      </c>
      <c r="E1008" s="1">
        <v>44490</v>
      </c>
      <c r="F1008" s="1">
        <v>44497</v>
      </c>
      <c r="G1008">
        <v>7</v>
      </c>
      <c r="H1008">
        <v>18.899999999999999</v>
      </c>
      <c r="I1008" t="s">
        <v>65</v>
      </c>
      <c r="J1008" t="s">
        <v>50</v>
      </c>
      <c r="K1008" t="s">
        <v>51</v>
      </c>
      <c r="L1008">
        <v>2709</v>
      </c>
      <c r="M1008" t="s">
        <v>68</v>
      </c>
      <c r="N1008" t="s">
        <v>106</v>
      </c>
      <c r="O1008" t="s">
        <v>200</v>
      </c>
      <c r="P1008" t="s">
        <v>70</v>
      </c>
      <c r="Q1008" t="s">
        <v>71</v>
      </c>
      <c r="R1008" t="s">
        <v>1210</v>
      </c>
      <c r="S1008" t="s">
        <v>58</v>
      </c>
      <c r="T1008" t="s">
        <v>59</v>
      </c>
      <c r="U1008" t="s">
        <v>181</v>
      </c>
      <c r="V1008">
        <v>245362</v>
      </c>
      <c r="W1008">
        <v>178099</v>
      </c>
      <c r="X1008">
        <v>11.9</v>
      </c>
      <c r="Y1008">
        <v>13</v>
      </c>
      <c r="Z1008">
        <v>211958.15</v>
      </c>
      <c r="AB1008">
        <v>21.03</v>
      </c>
      <c r="AC1008">
        <v>4457479.8899999997</v>
      </c>
      <c r="AD1008">
        <v>15464466.619999999</v>
      </c>
      <c r="AE1008">
        <v>174.74</v>
      </c>
      <c r="AF1008">
        <v>2702260897.1799998</v>
      </c>
      <c r="AG1008">
        <v>25693.5</v>
      </c>
      <c r="AH1008">
        <v>0.7</v>
      </c>
      <c r="AI1008">
        <v>20639.25</v>
      </c>
      <c r="AJ1008">
        <v>5.97</v>
      </c>
      <c r="AK1008">
        <v>0</v>
      </c>
      <c r="AL1008">
        <v>0.11</v>
      </c>
      <c r="AM1008">
        <v>17010.91</v>
      </c>
      <c r="AN1008">
        <v>357.1</v>
      </c>
      <c r="AO1008">
        <v>478.94</v>
      </c>
      <c r="AP1008">
        <v>171029.47</v>
      </c>
      <c r="AQ1008">
        <v>4691853.0199999996</v>
      </c>
      <c r="AR1008" t="s">
        <v>61</v>
      </c>
      <c r="AS1008" t="s">
        <v>61</v>
      </c>
      <c r="AT1008" t="s">
        <v>62</v>
      </c>
      <c r="AU1008" t="s">
        <v>63</v>
      </c>
    </row>
    <row r="1009" spans="1:47" x14ac:dyDescent="0.25">
      <c r="A1009" t="s">
        <v>1861</v>
      </c>
      <c r="B1009">
        <v>2024</v>
      </c>
      <c r="C1009">
        <v>7</v>
      </c>
      <c r="D1009" t="s">
        <v>89</v>
      </c>
      <c r="E1009" s="1">
        <v>45474</v>
      </c>
      <c r="F1009" s="1">
        <v>45484</v>
      </c>
      <c r="G1009">
        <v>10</v>
      </c>
      <c r="H1009">
        <v>14.4</v>
      </c>
      <c r="I1009" t="s">
        <v>49</v>
      </c>
      <c r="J1009" t="s">
        <v>78</v>
      </c>
      <c r="K1009" t="s">
        <v>105</v>
      </c>
      <c r="L1009">
        <v>1201.9000000000001</v>
      </c>
      <c r="M1009" t="s">
        <v>68</v>
      </c>
      <c r="N1009" t="s">
        <v>69</v>
      </c>
      <c r="O1009" t="s">
        <v>54</v>
      </c>
      <c r="P1009" t="s">
        <v>204</v>
      </c>
      <c r="Q1009" t="s">
        <v>226</v>
      </c>
      <c r="R1009" t="s">
        <v>1862</v>
      </c>
      <c r="S1009" t="s">
        <v>85</v>
      </c>
      <c r="T1009" t="s">
        <v>187</v>
      </c>
      <c r="U1009" t="s">
        <v>132</v>
      </c>
      <c r="V1009">
        <v>58044</v>
      </c>
      <c r="W1009">
        <v>35929</v>
      </c>
      <c r="X1009">
        <v>18.5</v>
      </c>
      <c r="Y1009">
        <v>14.3</v>
      </c>
      <c r="Z1009">
        <v>48256.41</v>
      </c>
      <c r="AB1009">
        <v>35.369999999999997</v>
      </c>
      <c r="AC1009">
        <v>1706829.22</v>
      </c>
      <c r="AD1009">
        <v>48295497.689999998</v>
      </c>
      <c r="AE1009">
        <v>278.64</v>
      </c>
      <c r="AF1009">
        <v>13457057476.34</v>
      </c>
      <c r="AG1009">
        <v>109576.97</v>
      </c>
      <c r="AH1009">
        <v>1.4</v>
      </c>
      <c r="AI1009">
        <v>47753.2</v>
      </c>
      <c r="AJ1009">
        <v>6.44</v>
      </c>
      <c r="AK1009">
        <v>3110230.05</v>
      </c>
      <c r="AL1009">
        <v>0.124</v>
      </c>
      <c r="AM1009">
        <v>59886.42</v>
      </c>
      <c r="AN1009">
        <v>358.6</v>
      </c>
      <c r="AO1009">
        <v>623.30999999999995</v>
      </c>
      <c r="AP1009">
        <v>223518.97</v>
      </c>
      <c r="AQ1009">
        <v>2147564.7799999998</v>
      </c>
      <c r="AR1009" t="s">
        <v>61</v>
      </c>
      <c r="AS1009" t="s">
        <v>61</v>
      </c>
      <c r="AT1009" t="s">
        <v>62</v>
      </c>
      <c r="AU1009" t="s">
        <v>63</v>
      </c>
    </row>
    <row r="1010" spans="1:47" x14ac:dyDescent="0.25">
      <c r="A1010" t="s">
        <v>1863</v>
      </c>
      <c r="B1010">
        <v>2023</v>
      </c>
      <c r="C1010">
        <v>7</v>
      </c>
      <c r="D1010" t="s">
        <v>89</v>
      </c>
      <c r="E1010" s="1">
        <v>45132</v>
      </c>
      <c r="F1010" s="1">
        <v>45141</v>
      </c>
      <c r="G1010">
        <v>9</v>
      </c>
      <c r="H1010">
        <v>15.1</v>
      </c>
      <c r="I1010" t="s">
        <v>49</v>
      </c>
      <c r="J1010" t="s">
        <v>239</v>
      </c>
      <c r="K1010" t="s">
        <v>270</v>
      </c>
      <c r="L1010">
        <v>2710.1990999999998</v>
      </c>
      <c r="M1010" t="s">
        <v>68</v>
      </c>
      <c r="N1010" t="s">
        <v>168</v>
      </c>
      <c r="O1010" t="s">
        <v>200</v>
      </c>
      <c r="P1010" t="s">
        <v>204</v>
      </c>
      <c r="Q1010" t="s">
        <v>82</v>
      </c>
      <c r="R1010" t="s">
        <v>1864</v>
      </c>
      <c r="S1010" t="s">
        <v>142</v>
      </c>
      <c r="T1010" t="s">
        <v>95</v>
      </c>
      <c r="U1010" t="s">
        <v>213</v>
      </c>
      <c r="V1010">
        <v>36145</v>
      </c>
      <c r="W1010">
        <v>24908</v>
      </c>
      <c r="X1010">
        <v>16.899999999999999</v>
      </c>
      <c r="Y1010">
        <v>12.4</v>
      </c>
      <c r="Z1010">
        <v>32124.73</v>
      </c>
      <c r="AB1010">
        <v>31.76</v>
      </c>
      <c r="AC1010">
        <v>1020281.42</v>
      </c>
      <c r="AD1010">
        <v>22472533.620000001</v>
      </c>
      <c r="AE1010">
        <v>285.97000000000003</v>
      </c>
      <c r="AF1010">
        <v>6426470439.3100004</v>
      </c>
      <c r="AG1010">
        <v>83356.740000000005</v>
      </c>
      <c r="AH1010">
        <v>1.8</v>
      </c>
      <c r="AI1010">
        <v>27031.94</v>
      </c>
      <c r="AJ1010">
        <v>17.07</v>
      </c>
      <c r="AK1010">
        <v>3836061.49</v>
      </c>
      <c r="AL1010">
        <v>0.16800000000000001</v>
      </c>
      <c r="AM1010">
        <v>37753.86</v>
      </c>
      <c r="AN1010">
        <v>226.7</v>
      </c>
      <c r="AO1010">
        <v>412.73</v>
      </c>
      <c r="AP1010">
        <v>93565.89</v>
      </c>
      <c r="AQ1010">
        <v>1261989.8500000001</v>
      </c>
      <c r="AR1010" t="s">
        <v>61</v>
      </c>
      <c r="AS1010" t="s">
        <v>61</v>
      </c>
      <c r="AT1010" t="s">
        <v>62</v>
      </c>
      <c r="AU1010" t="s">
        <v>63</v>
      </c>
    </row>
    <row r="1011" spans="1:47" x14ac:dyDescent="0.25">
      <c r="A1011" t="s">
        <v>1865</v>
      </c>
      <c r="B1011">
        <v>2023</v>
      </c>
      <c r="C1011">
        <v>8</v>
      </c>
      <c r="D1011" t="s">
        <v>89</v>
      </c>
      <c r="E1011" s="1">
        <v>45154</v>
      </c>
      <c r="F1011" s="1">
        <v>45162</v>
      </c>
      <c r="G1011">
        <v>8</v>
      </c>
      <c r="H1011">
        <v>1.4</v>
      </c>
      <c r="I1011" t="s">
        <v>49</v>
      </c>
      <c r="J1011" t="s">
        <v>78</v>
      </c>
      <c r="K1011" t="s">
        <v>177</v>
      </c>
      <c r="L1011">
        <v>1001.99</v>
      </c>
      <c r="M1011" t="s">
        <v>98</v>
      </c>
      <c r="N1011" t="s">
        <v>69</v>
      </c>
      <c r="O1011" t="s">
        <v>107</v>
      </c>
      <c r="P1011" t="s">
        <v>108</v>
      </c>
      <c r="Q1011" t="s">
        <v>92</v>
      </c>
      <c r="R1011" t="s">
        <v>1824</v>
      </c>
      <c r="S1011" t="s">
        <v>130</v>
      </c>
      <c r="T1011" t="s">
        <v>102</v>
      </c>
      <c r="U1011" t="s">
        <v>259</v>
      </c>
      <c r="V1011">
        <v>81546</v>
      </c>
      <c r="W1011">
        <v>47428</v>
      </c>
      <c r="X1011">
        <v>21.3</v>
      </c>
      <c r="Y1011">
        <v>15.9</v>
      </c>
      <c r="Z1011">
        <v>70777.320000000007</v>
      </c>
      <c r="AB1011">
        <v>11.86</v>
      </c>
      <c r="AC1011">
        <v>839419.02</v>
      </c>
      <c r="AD1011">
        <v>30749206.670000002</v>
      </c>
      <c r="AE1011">
        <v>288.27</v>
      </c>
      <c r="AF1011">
        <v>8864073806.7600002</v>
      </c>
      <c r="AG1011">
        <v>216513.85</v>
      </c>
      <c r="AH1011">
        <v>1.4</v>
      </c>
      <c r="AI1011">
        <v>45472.08</v>
      </c>
      <c r="AJ1011">
        <v>19.62</v>
      </c>
      <c r="AK1011">
        <v>6032994.3499999996</v>
      </c>
      <c r="AL1011">
        <v>7.1999999999999995E-2</v>
      </c>
      <c r="AM1011">
        <v>22139.43</v>
      </c>
      <c r="AN1011">
        <v>335.9</v>
      </c>
      <c r="AO1011">
        <v>651.38</v>
      </c>
      <c r="AP1011">
        <v>218798.54</v>
      </c>
      <c r="AQ1011">
        <v>1342342.92</v>
      </c>
      <c r="AR1011" t="s">
        <v>124</v>
      </c>
      <c r="AS1011" t="s">
        <v>61</v>
      </c>
      <c r="AT1011" t="s">
        <v>62</v>
      </c>
      <c r="AU1011" t="s">
        <v>63</v>
      </c>
    </row>
    <row r="1012" spans="1:47" x14ac:dyDescent="0.25">
      <c r="A1012" t="s">
        <v>1866</v>
      </c>
      <c r="B1012">
        <v>2025</v>
      </c>
      <c r="C1012">
        <v>4</v>
      </c>
      <c r="D1012" t="s">
        <v>77</v>
      </c>
      <c r="E1012" s="1">
        <v>45757</v>
      </c>
      <c r="F1012" s="1">
        <v>45765</v>
      </c>
      <c r="G1012">
        <v>8</v>
      </c>
      <c r="H1012">
        <v>5.8</v>
      </c>
      <c r="I1012" t="s">
        <v>49</v>
      </c>
      <c r="J1012" t="s">
        <v>50</v>
      </c>
      <c r="K1012" t="s">
        <v>51</v>
      </c>
      <c r="L1012">
        <v>2709</v>
      </c>
      <c r="M1012" t="s">
        <v>68</v>
      </c>
      <c r="N1012" t="s">
        <v>69</v>
      </c>
      <c r="O1012" t="s">
        <v>91</v>
      </c>
      <c r="P1012" t="s">
        <v>108</v>
      </c>
      <c r="Q1012" t="s">
        <v>82</v>
      </c>
      <c r="R1012" t="s">
        <v>932</v>
      </c>
      <c r="S1012" t="s">
        <v>58</v>
      </c>
      <c r="T1012" t="s">
        <v>59</v>
      </c>
      <c r="U1012" t="s">
        <v>110</v>
      </c>
      <c r="V1012">
        <v>218708</v>
      </c>
      <c r="W1012">
        <v>152196</v>
      </c>
      <c r="X1012">
        <v>5.0999999999999996</v>
      </c>
      <c r="Y1012">
        <v>11.7</v>
      </c>
      <c r="Z1012">
        <v>186870.58</v>
      </c>
      <c r="AB1012">
        <v>26.19</v>
      </c>
      <c r="AC1012">
        <v>4894140.49</v>
      </c>
      <c r="AD1012">
        <v>9747169.4499999993</v>
      </c>
      <c r="AE1012">
        <v>283.38</v>
      </c>
      <c r="AF1012">
        <v>2762152878.7399998</v>
      </c>
      <c r="AG1012">
        <v>54861.66</v>
      </c>
      <c r="AH1012">
        <v>0</v>
      </c>
      <c r="AI1012">
        <v>0</v>
      </c>
      <c r="AJ1012">
        <v>8.56</v>
      </c>
      <c r="AK1012">
        <v>834357.7</v>
      </c>
      <c r="AL1012">
        <v>0.22</v>
      </c>
      <c r="AM1012">
        <v>21443.77</v>
      </c>
      <c r="AN1012">
        <v>241</v>
      </c>
      <c r="AO1012">
        <v>676.25</v>
      </c>
      <c r="AP1012">
        <v>162976.25</v>
      </c>
      <c r="AQ1012">
        <v>5133422.17</v>
      </c>
      <c r="AR1012" t="s">
        <v>61</v>
      </c>
      <c r="AS1012" t="s">
        <v>61</v>
      </c>
      <c r="AT1012" t="s">
        <v>62</v>
      </c>
      <c r="AU1012" t="s">
        <v>63</v>
      </c>
    </row>
    <row r="1013" spans="1:47" x14ac:dyDescent="0.25">
      <c r="A1013" t="s">
        <v>1867</v>
      </c>
      <c r="B1013">
        <v>2022</v>
      </c>
      <c r="C1013">
        <v>3</v>
      </c>
      <c r="D1013" t="s">
        <v>48</v>
      </c>
      <c r="E1013" s="1">
        <v>44623</v>
      </c>
      <c r="F1013" s="1">
        <v>44638</v>
      </c>
      <c r="G1013">
        <v>15</v>
      </c>
      <c r="H1013">
        <v>8.6</v>
      </c>
      <c r="I1013" t="s">
        <v>49</v>
      </c>
      <c r="J1013" t="s">
        <v>66</v>
      </c>
      <c r="K1013" t="s">
        <v>67</v>
      </c>
      <c r="L1013">
        <v>8479.8989999999994</v>
      </c>
      <c r="M1013" t="s">
        <v>52</v>
      </c>
      <c r="N1013" t="s">
        <v>69</v>
      </c>
      <c r="O1013" t="s">
        <v>107</v>
      </c>
      <c r="P1013" t="s">
        <v>127</v>
      </c>
      <c r="Q1013" t="s">
        <v>92</v>
      </c>
      <c r="R1013" t="s">
        <v>705</v>
      </c>
      <c r="S1013" t="s">
        <v>73</v>
      </c>
      <c r="T1013" t="s">
        <v>59</v>
      </c>
      <c r="U1013" t="s">
        <v>143</v>
      </c>
      <c r="V1013">
        <v>5401</v>
      </c>
      <c r="W1013">
        <v>3436</v>
      </c>
      <c r="X1013">
        <v>1.9</v>
      </c>
      <c r="Y1013">
        <v>13.1</v>
      </c>
      <c r="Z1013">
        <v>4329.7299999999996</v>
      </c>
      <c r="AB1013">
        <v>14.71</v>
      </c>
      <c r="AC1013">
        <v>63690.33</v>
      </c>
      <c r="AD1013">
        <v>2578440.81</v>
      </c>
      <c r="AE1013">
        <v>214.24</v>
      </c>
      <c r="AF1013">
        <v>552405159.13</v>
      </c>
      <c r="AG1013">
        <v>142524.93</v>
      </c>
      <c r="AH1013">
        <v>1.6</v>
      </c>
      <c r="AI1013">
        <v>28888.7</v>
      </c>
      <c r="AJ1013">
        <v>16.190000000000001</v>
      </c>
      <c r="AK1013">
        <v>417449.57</v>
      </c>
      <c r="AL1013">
        <v>0.34</v>
      </c>
      <c r="AM1013">
        <v>8766.7000000000007</v>
      </c>
      <c r="AN1013">
        <v>817.1</v>
      </c>
      <c r="AO1013">
        <v>470.9</v>
      </c>
      <c r="AP1013">
        <v>384772.39</v>
      </c>
      <c r="AQ1013">
        <v>628643.05000000005</v>
      </c>
      <c r="AR1013" t="s">
        <v>61</v>
      </c>
      <c r="AS1013" t="s">
        <v>61</v>
      </c>
      <c r="AT1013" t="s">
        <v>62</v>
      </c>
      <c r="AU1013" t="s">
        <v>63</v>
      </c>
    </row>
    <row r="1014" spans="1:47" x14ac:dyDescent="0.25">
      <c r="A1014" t="s">
        <v>1868</v>
      </c>
      <c r="B1014">
        <v>2021</v>
      </c>
      <c r="C1014">
        <v>12</v>
      </c>
      <c r="D1014" t="s">
        <v>119</v>
      </c>
      <c r="E1014" s="1">
        <v>44556</v>
      </c>
      <c r="F1014" s="1">
        <v>44580</v>
      </c>
      <c r="G1014">
        <v>24</v>
      </c>
      <c r="H1014">
        <v>15.3</v>
      </c>
      <c r="I1014" t="s">
        <v>49</v>
      </c>
      <c r="J1014" t="s">
        <v>66</v>
      </c>
      <c r="K1014" t="s">
        <v>67</v>
      </c>
      <c r="L1014">
        <v>8479.8989999999994</v>
      </c>
      <c r="M1014" t="s">
        <v>52</v>
      </c>
      <c r="N1014" t="s">
        <v>53</v>
      </c>
      <c r="O1014" t="s">
        <v>91</v>
      </c>
      <c r="P1014" t="s">
        <v>257</v>
      </c>
      <c r="Q1014" t="s">
        <v>92</v>
      </c>
      <c r="R1014" t="s">
        <v>1869</v>
      </c>
      <c r="S1014" t="s">
        <v>73</v>
      </c>
      <c r="T1014" t="s">
        <v>187</v>
      </c>
      <c r="U1014" t="s">
        <v>213</v>
      </c>
      <c r="V1014">
        <v>2699</v>
      </c>
      <c r="W1014">
        <v>1647</v>
      </c>
      <c r="X1014">
        <v>22.3</v>
      </c>
      <c r="Y1014">
        <v>11.4</v>
      </c>
      <c r="Z1014">
        <v>2401.29</v>
      </c>
      <c r="AB1014">
        <v>17.47</v>
      </c>
      <c r="AC1014">
        <v>41950.54</v>
      </c>
      <c r="AD1014">
        <v>1574309.74</v>
      </c>
      <c r="AE1014">
        <v>168.16</v>
      </c>
      <c r="AF1014">
        <v>264735925.88</v>
      </c>
      <c r="AG1014">
        <v>37807.72</v>
      </c>
      <c r="AH1014">
        <v>0</v>
      </c>
      <c r="AI1014">
        <v>0</v>
      </c>
      <c r="AJ1014">
        <v>15.3</v>
      </c>
      <c r="AK1014">
        <v>240869.39</v>
      </c>
      <c r="AL1014">
        <v>0.17799999999999999</v>
      </c>
      <c r="AM1014">
        <v>2802.27</v>
      </c>
      <c r="AN1014">
        <v>714.3</v>
      </c>
      <c r="AO1014">
        <v>586.84</v>
      </c>
      <c r="AP1014">
        <v>419179.81</v>
      </c>
      <c r="AQ1014">
        <v>501740.34</v>
      </c>
      <c r="AR1014" t="s">
        <v>61</v>
      </c>
      <c r="AS1014" t="s">
        <v>61</v>
      </c>
      <c r="AT1014" t="s">
        <v>293</v>
      </c>
      <c r="AU1014" t="s">
        <v>63</v>
      </c>
    </row>
    <row r="1015" spans="1:47" x14ac:dyDescent="0.25">
      <c r="A1015" t="s">
        <v>1870</v>
      </c>
      <c r="B1015">
        <v>2021</v>
      </c>
      <c r="C1015">
        <v>5</v>
      </c>
      <c r="D1015" t="s">
        <v>77</v>
      </c>
      <c r="E1015" s="1">
        <v>44318</v>
      </c>
      <c r="F1015" s="1">
        <v>44337</v>
      </c>
      <c r="G1015">
        <v>19</v>
      </c>
      <c r="H1015">
        <v>10.6</v>
      </c>
      <c r="I1015" t="s">
        <v>65</v>
      </c>
      <c r="J1015" t="s">
        <v>50</v>
      </c>
      <c r="K1015" t="s">
        <v>51</v>
      </c>
      <c r="L1015">
        <v>2709</v>
      </c>
      <c r="M1015" t="s">
        <v>114</v>
      </c>
      <c r="N1015" t="s">
        <v>168</v>
      </c>
      <c r="O1015" t="s">
        <v>54</v>
      </c>
      <c r="P1015" t="s">
        <v>82</v>
      </c>
      <c r="Q1015" t="s">
        <v>150</v>
      </c>
      <c r="R1015" t="s">
        <v>897</v>
      </c>
      <c r="S1015" t="s">
        <v>58</v>
      </c>
      <c r="T1015" t="s">
        <v>187</v>
      </c>
      <c r="U1015" t="s">
        <v>143</v>
      </c>
      <c r="V1015">
        <v>237584</v>
      </c>
      <c r="W1015">
        <v>156659</v>
      </c>
      <c r="X1015">
        <v>21.9</v>
      </c>
      <c r="Y1015">
        <v>10.7</v>
      </c>
      <c r="Z1015">
        <v>202612.98</v>
      </c>
      <c r="AB1015">
        <v>13.8</v>
      </c>
      <c r="AC1015">
        <v>2796059.12</v>
      </c>
      <c r="AD1015">
        <v>11309856.539999999</v>
      </c>
      <c r="AE1015">
        <v>173.8</v>
      </c>
      <c r="AF1015">
        <v>1965653066.6500001</v>
      </c>
      <c r="AG1015">
        <v>118473.55</v>
      </c>
      <c r="AH1015">
        <v>0</v>
      </c>
      <c r="AI1015">
        <v>0</v>
      </c>
      <c r="AJ1015">
        <v>23.12</v>
      </c>
      <c r="AK1015">
        <v>0</v>
      </c>
      <c r="AL1015">
        <v>0.26600000000000001</v>
      </c>
      <c r="AM1015">
        <v>30084.22</v>
      </c>
      <c r="AN1015">
        <v>420.1</v>
      </c>
      <c r="AO1015">
        <v>664.85</v>
      </c>
      <c r="AP1015">
        <v>279303.49</v>
      </c>
      <c r="AQ1015">
        <v>3223920.38</v>
      </c>
      <c r="AR1015" t="s">
        <v>61</v>
      </c>
      <c r="AS1015" t="s">
        <v>61</v>
      </c>
      <c r="AT1015" t="s">
        <v>62</v>
      </c>
      <c r="AU1015" t="s">
        <v>63</v>
      </c>
    </row>
    <row r="1016" spans="1:47" x14ac:dyDescent="0.25">
      <c r="A1016" t="s">
        <v>1871</v>
      </c>
      <c r="B1016">
        <v>2021</v>
      </c>
      <c r="C1016">
        <v>12</v>
      </c>
      <c r="D1016" t="s">
        <v>119</v>
      </c>
      <c r="E1016" s="1">
        <v>44531</v>
      </c>
      <c r="F1016" s="1">
        <v>44543</v>
      </c>
      <c r="G1016">
        <v>12</v>
      </c>
      <c r="H1016">
        <v>4.2</v>
      </c>
      <c r="I1016" t="s">
        <v>49</v>
      </c>
      <c r="J1016" t="s">
        <v>239</v>
      </c>
      <c r="K1016" t="s">
        <v>240</v>
      </c>
      <c r="L1016">
        <v>3105.2</v>
      </c>
      <c r="M1016" t="s">
        <v>52</v>
      </c>
      <c r="N1016" t="s">
        <v>168</v>
      </c>
      <c r="O1016" t="s">
        <v>91</v>
      </c>
      <c r="P1016" t="s">
        <v>55</v>
      </c>
      <c r="Q1016" t="s">
        <v>184</v>
      </c>
      <c r="R1016" t="s">
        <v>334</v>
      </c>
      <c r="S1016" t="s">
        <v>161</v>
      </c>
      <c r="T1016" t="s">
        <v>148</v>
      </c>
      <c r="U1016" t="s">
        <v>143</v>
      </c>
      <c r="V1016">
        <v>39251</v>
      </c>
      <c r="W1016">
        <v>24071</v>
      </c>
      <c r="X1016">
        <v>16.100000000000001</v>
      </c>
      <c r="Y1016">
        <v>13.8</v>
      </c>
      <c r="Z1016">
        <v>31717.03</v>
      </c>
      <c r="AB1016">
        <v>29.99</v>
      </c>
      <c r="AC1016">
        <v>951193.73</v>
      </c>
      <c r="AD1016">
        <v>15842656.48</v>
      </c>
      <c r="AE1016">
        <v>171.32</v>
      </c>
      <c r="AF1016">
        <v>2714163908.1500001</v>
      </c>
      <c r="AG1016">
        <v>118192.21</v>
      </c>
      <c r="AH1016">
        <v>0</v>
      </c>
      <c r="AI1016">
        <v>0</v>
      </c>
      <c r="AJ1016">
        <v>10.23</v>
      </c>
      <c r="AK1016">
        <v>1620703.76</v>
      </c>
      <c r="AL1016">
        <v>0.248</v>
      </c>
      <c r="AM1016">
        <v>39289.79</v>
      </c>
      <c r="AN1016">
        <v>363.7</v>
      </c>
      <c r="AO1016">
        <v>595.30999999999995</v>
      </c>
      <c r="AP1016">
        <v>216514.25</v>
      </c>
      <c r="AQ1016">
        <v>1325189.98</v>
      </c>
      <c r="AR1016" t="s">
        <v>61</v>
      </c>
      <c r="AS1016" t="s">
        <v>61</v>
      </c>
      <c r="AT1016" t="s">
        <v>62</v>
      </c>
      <c r="AU1016" t="s">
        <v>63</v>
      </c>
    </row>
    <row r="1017" spans="1:47" x14ac:dyDescent="0.25">
      <c r="A1017" t="s">
        <v>1872</v>
      </c>
      <c r="B1017">
        <v>2021</v>
      </c>
      <c r="C1017">
        <v>9</v>
      </c>
      <c r="D1017" t="s">
        <v>89</v>
      </c>
      <c r="E1017" s="1">
        <v>44446</v>
      </c>
      <c r="F1017" s="1">
        <v>44481</v>
      </c>
      <c r="G1017">
        <v>35</v>
      </c>
      <c r="H1017">
        <v>10.8</v>
      </c>
      <c r="I1017" t="s">
        <v>65</v>
      </c>
      <c r="J1017" t="s">
        <v>66</v>
      </c>
      <c r="K1017" t="s">
        <v>248</v>
      </c>
      <c r="L1017">
        <v>9999</v>
      </c>
      <c r="M1017" t="s">
        <v>114</v>
      </c>
      <c r="N1017" t="s">
        <v>53</v>
      </c>
      <c r="O1017" t="s">
        <v>54</v>
      </c>
      <c r="P1017" t="s">
        <v>226</v>
      </c>
      <c r="Q1017" t="s">
        <v>127</v>
      </c>
      <c r="R1017" t="s">
        <v>1366</v>
      </c>
      <c r="S1017" t="s">
        <v>156</v>
      </c>
      <c r="T1017" t="s">
        <v>148</v>
      </c>
      <c r="U1017" t="s">
        <v>110</v>
      </c>
      <c r="V1017">
        <v>25086</v>
      </c>
      <c r="W1017">
        <v>14071</v>
      </c>
      <c r="X1017">
        <v>24.8</v>
      </c>
      <c r="Y1017">
        <v>12.3</v>
      </c>
      <c r="Z1017">
        <v>21274.97</v>
      </c>
      <c r="AA1017">
        <v>1519</v>
      </c>
      <c r="AB1017">
        <v>410.4</v>
      </c>
      <c r="AC1017">
        <v>623397.6</v>
      </c>
      <c r="AD1017">
        <v>57285196.969999999</v>
      </c>
      <c r="AE1017">
        <v>172.59</v>
      </c>
      <c r="AF1017">
        <v>9886852145.0499992</v>
      </c>
      <c r="AG1017">
        <v>143343.95000000001</v>
      </c>
      <c r="AH1017">
        <v>1</v>
      </c>
      <c r="AI1017">
        <v>25589.85</v>
      </c>
      <c r="AJ1017">
        <v>2.29</v>
      </c>
      <c r="AK1017">
        <v>0</v>
      </c>
      <c r="AL1017">
        <v>9.8000000000000004E-2</v>
      </c>
      <c r="AM1017">
        <v>56139.49</v>
      </c>
      <c r="AN1017">
        <v>742.8</v>
      </c>
      <c r="AO1017">
        <v>735.47</v>
      </c>
      <c r="AP1017">
        <v>546307.12</v>
      </c>
      <c r="AQ1017">
        <v>1394778.01</v>
      </c>
      <c r="AR1017" t="s">
        <v>61</v>
      </c>
      <c r="AS1017" t="s">
        <v>61</v>
      </c>
      <c r="AT1017" t="s">
        <v>62</v>
      </c>
      <c r="AU1017" t="s">
        <v>117</v>
      </c>
    </row>
    <row r="1018" spans="1:47" x14ac:dyDescent="0.25">
      <c r="A1018" t="s">
        <v>1873</v>
      </c>
      <c r="B1018">
        <v>2026</v>
      </c>
      <c r="C1018">
        <v>1</v>
      </c>
      <c r="D1018" t="s">
        <v>48</v>
      </c>
      <c r="E1018" s="1">
        <v>46050</v>
      </c>
      <c r="F1018" s="1">
        <v>46066</v>
      </c>
      <c r="G1018">
        <v>16</v>
      </c>
      <c r="H1018">
        <v>13.2</v>
      </c>
      <c r="I1018" t="s">
        <v>49</v>
      </c>
      <c r="J1018" t="s">
        <v>66</v>
      </c>
      <c r="K1018" t="s">
        <v>245</v>
      </c>
      <c r="L1018">
        <v>8905.9</v>
      </c>
      <c r="M1018" t="s">
        <v>98</v>
      </c>
      <c r="N1018" t="s">
        <v>53</v>
      </c>
      <c r="O1018" t="s">
        <v>189</v>
      </c>
      <c r="P1018" t="s">
        <v>83</v>
      </c>
      <c r="Q1018" t="s">
        <v>128</v>
      </c>
      <c r="R1018" t="s">
        <v>1874</v>
      </c>
      <c r="S1018" t="s">
        <v>73</v>
      </c>
      <c r="T1018" t="s">
        <v>102</v>
      </c>
      <c r="U1018" t="s">
        <v>110</v>
      </c>
      <c r="V1018">
        <v>18253</v>
      </c>
      <c r="W1018">
        <v>11951</v>
      </c>
      <c r="X1018">
        <v>22.8</v>
      </c>
      <c r="Y1018">
        <v>11.9</v>
      </c>
      <c r="Z1018">
        <v>14308.27</v>
      </c>
      <c r="AB1018">
        <v>23.09</v>
      </c>
      <c r="AC1018">
        <v>330377.95</v>
      </c>
      <c r="AD1018">
        <v>12530753.619999999</v>
      </c>
      <c r="AE1018">
        <v>282.33999999999997</v>
      </c>
      <c r="AF1018">
        <v>3537932977.0700002</v>
      </c>
      <c r="AG1018">
        <v>206662.94</v>
      </c>
      <c r="AI1018">
        <v>36996.269999999997</v>
      </c>
      <c r="AJ1018">
        <v>24.91</v>
      </c>
      <c r="AK1018">
        <v>3121410.73</v>
      </c>
      <c r="AL1018">
        <v>0.14000000000000001</v>
      </c>
      <c r="AM1018">
        <v>17543.060000000001</v>
      </c>
      <c r="AN1018">
        <v>357</v>
      </c>
      <c r="AO1018">
        <v>708.35</v>
      </c>
      <c r="AP1018">
        <v>252880.95</v>
      </c>
      <c r="AQ1018">
        <v>844461.17</v>
      </c>
      <c r="AR1018" t="s">
        <v>61</v>
      </c>
      <c r="AS1018" t="s">
        <v>61</v>
      </c>
      <c r="AT1018" t="s">
        <v>293</v>
      </c>
      <c r="AU1018" t="s">
        <v>63</v>
      </c>
    </row>
    <row r="1019" spans="1:47" x14ac:dyDescent="0.25">
      <c r="A1019" t="s">
        <v>1875</v>
      </c>
      <c r="B1019">
        <v>2021</v>
      </c>
      <c r="C1019">
        <v>6</v>
      </c>
      <c r="D1019" t="s">
        <v>77</v>
      </c>
      <c r="E1019" s="1">
        <v>44363</v>
      </c>
      <c r="F1019" s="1">
        <v>44384</v>
      </c>
      <c r="G1019">
        <v>21</v>
      </c>
      <c r="H1019">
        <v>14.3</v>
      </c>
      <c r="I1019" t="s">
        <v>65</v>
      </c>
      <c r="J1019" t="s">
        <v>66</v>
      </c>
      <c r="K1019" t="s">
        <v>245</v>
      </c>
      <c r="L1019">
        <v>8905.9</v>
      </c>
      <c r="M1019" t="s">
        <v>90</v>
      </c>
      <c r="N1019" t="s">
        <v>81</v>
      </c>
      <c r="O1019" t="s">
        <v>99</v>
      </c>
      <c r="P1019" t="s">
        <v>184</v>
      </c>
      <c r="Q1019" t="s">
        <v>230</v>
      </c>
      <c r="R1019" t="s">
        <v>1876</v>
      </c>
      <c r="S1019" t="s">
        <v>137</v>
      </c>
      <c r="T1019" t="s">
        <v>86</v>
      </c>
      <c r="U1019" t="s">
        <v>143</v>
      </c>
      <c r="V1019">
        <v>13736</v>
      </c>
      <c r="W1019">
        <v>9046</v>
      </c>
      <c r="X1019">
        <v>17.8</v>
      </c>
      <c r="Y1019">
        <v>15.1</v>
      </c>
      <c r="Z1019">
        <v>11678.35</v>
      </c>
      <c r="AB1019">
        <v>15.49</v>
      </c>
      <c r="AC1019">
        <v>180897.64</v>
      </c>
      <c r="AD1019">
        <v>13822378.279999999</v>
      </c>
      <c r="AE1019">
        <v>172.31</v>
      </c>
      <c r="AF1019">
        <v>2381734001.4299998</v>
      </c>
      <c r="AG1019">
        <v>214872.7</v>
      </c>
      <c r="AH1019">
        <v>1.7</v>
      </c>
      <c r="AI1019">
        <v>15810.12</v>
      </c>
      <c r="AJ1019">
        <v>20.45</v>
      </c>
      <c r="AK1019">
        <v>0</v>
      </c>
      <c r="AL1019">
        <v>0.16200000000000001</v>
      </c>
      <c r="AM1019">
        <v>22392.25</v>
      </c>
      <c r="AN1019">
        <v>451.8</v>
      </c>
      <c r="AO1019">
        <v>458.35</v>
      </c>
      <c r="AP1019">
        <v>207082.53</v>
      </c>
      <c r="AQ1019">
        <v>641055.24</v>
      </c>
      <c r="AR1019" t="s">
        <v>61</v>
      </c>
      <c r="AS1019" t="s">
        <v>61</v>
      </c>
      <c r="AT1019" t="s">
        <v>62</v>
      </c>
      <c r="AU1019" t="s">
        <v>63</v>
      </c>
    </row>
    <row r="1020" spans="1:47" x14ac:dyDescent="0.25">
      <c r="A1020" t="s">
        <v>1877</v>
      </c>
      <c r="B1020">
        <v>2022</v>
      </c>
      <c r="C1020">
        <v>1</v>
      </c>
      <c r="D1020" t="s">
        <v>48</v>
      </c>
      <c r="E1020" s="1">
        <v>44564</v>
      </c>
      <c r="F1020" s="1">
        <v>44576</v>
      </c>
      <c r="G1020">
        <v>12</v>
      </c>
      <c r="H1020">
        <v>16.5</v>
      </c>
      <c r="I1020" t="s">
        <v>49</v>
      </c>
      <c r="J1020" t="s">
        <v>50</v>
      </c>
      <c r="K1020" t="s">
        <v>51</v>
      </c>
      <c r="L1020">
        <v>2709</v>
      </c>
      <c r="M1020" t="s">
        <v>80</v>
      </c>
      <c r="N1020" t="s">
        <v>69</v>
      </c>
      <c r="O1020" t="s">
        <v>54</v>
      </c>
      <c r="P1020" t="s">
        <v>83</v>
      </c>
      <c r="Q1020" t="s">
        <v>92</v>
      </c>
      <c r="R1020" t="s">
        <v>1878</v>
      </c>
      <c r="S1020" t="s">
        <v>58</v>
      </c>
      <c r="T1020" t="s">
        <v>131</v>
      </c>
      <c r="U1020" t="s">
        <v>132</v>
      </c>
      <c r="V1020">
        <v>171380</v>
      </c>
      <c r="W1020">
        <v>116242</v>
      </c>
      <c r="X1020">
        <v>16</v>
      </c>
      <c r="Y1020">
        <v>14.1</v>
      </c>
      <c r="Z1020">
        <v>156501.84</v>
      </c>
      <c r="AB1020">
        <v>17.84</v>
      </c>
      <c r="AC1020">
        <v>2791992.83</v>
      </c>
      <c r="AD1020">
        <v>10798626.960000001</v>
      </c>
      <c r="AE1020">
        <v>218.05</v>
      </c>
      <c r="AF1020">
        <v>2354640608.6300001</v>
      </c>
      <c r="AG1020">
        <v>168485.71</v>
      </c>
      <c r="AH1020">
        <v>3.4</v>
      </c>
      <c r="AI1020">
        <v>32045.51</v>
      </c>
      <c r="AJ1020">
        <v>10.07</v>
      </c>
      <c r="AK1020">
        <v>1087421.73</v>
      </c>
      <c r="AL1020">
        <v>0.26700000000000002</v>
      </c>
      <c r="AM1020">
        <v>28832.33</v>
      </c>
      <c r="AN1020">
        <v>642.4</v>
      </c>
      <c r="AO1020">
        <v>436.05</v>
      </c>
      <c r="AP1020">
        <v>280118.52</v>
      </c>
      <c r="AQ1020">
        <v>3301474.9</v>
      </c>
      <c r="AR1020" t="s">
        <v>61</v>
      </c>
      <c r="AS1020" t="s">
        <v>61</v>
      </c>
      <c r="AT1020" t="s">
        <v>62</v>
      </c>
      <c r="AU1020" t="s">
        <v>63</v>
      </c>
    </row>
    <row r="1021" spans="1:47" x14ac:dyDescent="0.25">
      <c r="A1021" t="s">
        <v>1879</v>
      </c>
      <c r="B1021">
        <v>2025</v>
      </c>
      <c r="C1021">
        <v>12</v>
      </c>
      <c r="D1021" t="s">
        <v>119</v>
      </c>
      <c r="E1021" s="1">
        <v>46010</v>
      </c>
      <c r="F1021" s="1">
        <v>46037</v>
      </c>
      <c r="G1021">
        <v>27</v>
      </c>
      <c r="H1021">
        <v>12.5</v>
      </c>
      <c r="I1021" t="s">
        <v>65</v>
      </c>
      <c r="J1021" t="s">
        <v>134</v>
      </c>
      <c r="K1021" t="s">
        <v>135</v>
      </c>
      <c r="L1021">
        <v>9999.0098999999991</v>
      </c>
      <c r="M1021" t="s">
        <v>80</v>
      </c>
      <c r="N1021" t="s">
        <v>53</v>
      </c>
      <c r="O1021" t="s">
        <v>91</v>
      </c>
      <c r="P1021" t="s">
        <v>92</v>
      </c>
      <c r="Q1021" t="s">
        <v>83</v>
      </c>
      <c r="R1021" t="s">
        <v>1008</v>
      </c>
      <c r="S1021" t="s">
        <v>137</v>
      </c>
      <c r="T1021" t="s">
        <v>74</v>
      </c>
      <c r="U1021" t="s">
        <v>228</v>
      </c>
      <c r="V1021">
        <v>10836</v>
      </c>
      <c r="W1021">
        <v>6062</v>
      </c>
      <c r="X1021">
        <v>6.6</v>
      </c>
      <c r="Y1021">
        <v>11.9</v>
      </c>
      <c r="Z1021">
        <v>9171.83</v>
      </c>
      <c r="AB1021">
        <v>31.86</v>
      </c>
      <c r="AC1021">
        <v>292214.5</v>
      </c>
      <c r="AD1021">
        <v>10995006.369999999</v>
      </c>
      <c r="AE1021">
        <v>277.01</v>
      </c>
      <c r="AF1021">
        <v>3045726714.5500002</v>
      </c>
      <c r="AG1021">
        <v>137956.23000000001</v>
      </c>
      <c r="AH1021">
        <v>0</v>
      </c>
      <c r="AI1021">
        <v>0</v>
      </c>
      <c r="AJ1021">
        <v>8.4</v>
      </c>
      <c r="AK1021">
        <v>0</v>
      </c>
      <c r="AL1021">
        <v>0.105</v>
      </c>
      <c r="AM1021">
        <v>11544.76</v>
      </c>
      <c r="AN1021">
        <v>458.2</v>
      </c>
      <c r="AO1021">
        <v>730.18</v>
      </c>
      <c r="AP1021">
        <v>334568.48</v>
      </c>
      <c r="AQ1021">
        <v>776283.97</v>
      </c>
      <c r="AR1021" t="s">
        <v>61</v>
      </c>
      <c r="AS1021" t="s">
        <v>61</v>
      </c>
      <c r="AT1021" t="s">
        <v>62</v>
      </c>
      <c r="AU1021" t="s">
        <v>63</v>
      </c>
    </row>
    <row r="1022" spans="1:47" x14ac:dyDescent="0.25">
      <c r="A1022" t="s">
        <v>1880</v>
      </c>
      <c r="B1022">
        <v>2025</v>
      </c>
      <c r="C1022">
        <v>12</v>
      </c>
      <c r="D1022" t="s">
        <v>119</v>
      </c>
      <c r="E1022" s="1">
        <v>46010</v>
      </c>
      <c r="F1022" s="1">
        <v>46025</v>
      </c>
      <c r="G1022">
        <v>15</v>
      </c>
      <c r="H1022">
        <v>13.1</v>
      </c>
      <c r="I1022" t="s">
        <v>49</v>
      </c>
      <c r="J1022" t="s">
        <v>239</v>
      </c>
      <c r="K1022" t="s">
        <v>270</v>
      </c>
      <c r="L1022">
        <v>2710.1990999999998</v>
      </c>
      <c r="M1022" t="s">
        <v>68</v>
      </c>
      <c r="N1022" t="s">
        <v>168</v>
      </c>
      <c r="O1022" t="s">
        <v>189</v>
      </c>
      <c r="P1022" t="s">
        <v>127</v>
      </c>
      <c r="Q1022" t="s">
        <v>128</v>
      </c>
      <c r="R1022" t="s">
        <v>1881</v>
      </c>
      <c r="S1022" t="s">
        <v>142</v>
      </c>
      <c r="T1022" t="s">
        <v>148</v>
      </c>
      <c r="U1022" t="s">
        <v>87</v>
      </c>
      <c r="V1022">
        <v>54997</v>
      </c>
      <c r="W1022">
        <v>31849</v>
      </c>
      <c r="X1022">
        <v>7.5</v>
      </c>
      <c r="Y1022">
        <v>12.4</v>
      </c>
      <c r="Z1022">
        <v>46151.66</v>
      </c>
      <c r="AB1022">
        <v>38.89</v>
      </c>
      <c r="AC1022">
        <v>1794838.06</v>
      </c>
      <c r="AD1022">
        <v>31420511.640000001</v>
      </c>
      <c r="AE1022">
        <v>284.02999999999997</v>
      </c>
      <c r="AF1022">
        <v>8924367921.1100006</v>
      </c>
      <c r="AG1022">
        <v>128579.78</v>
      </c>
      <c r="AH1022">
        <v>0</v>
      </c>
      <c r="AI1022">
        <v>0</v>
      </c>
      <c r="AJ1022">
        <v>12.23</v>
      </c>
      <c r="AK1022">
        <v>3842728.57</v>
      </c>
      <c r="AL1022">
        <v>7.9000000000000001E-2</v>
      </c>
      <c r="AM1022">
        <v>24822.2</v>
      </c>
      <c r="AN1022">
        <v>533.9</v>
      </c>
      <c r="AO1022">
        <v>680.76</v>
      </c>
      <c r="AP1022">
        <v>363457.76</v>
      </c>
      <c r="AQ1022">
        <v>2311697.7999999998</v>
      </c>
      <c r="AR1022" t="s">
        <v>61</v>
      </c>
      <c r="AS1022" t="s">
        <v>61</v>
      </c>
      <c r="AT1022" t="s">
        <v>62</v>
      </c>
      <c r="AU1022" t="s">
        <v>63</v>
      </c>
    </row>
    <row r="1023" spans="1:47" x14ac:dyDescent="0.25">
      <c r="A1023" t="s">
        <v>1882</v>
      </c>
      <c r="B1023">
        <v>2020</v>
      </c>
      <c r="C1023">
        <v>6</v>
      </c>
      <c r="D1023" t="s">
        <v>77</v>
      </c>
      <c r="E1023" s="1">
        <v>43987</v>
      </c>
      <c r="F1023" s="1">
        <v>43994</v>
      </c>
      <c r="G1023">
        <v>7</v>
      </c>
      <c r="H1023">
        <v>19.899999999999999</v>
      </c>
      <c r="I1023" t="s">
        <v>65</v>
      </c>
      <c r="J1023" t="s">
        <v>112</v>
      </c>
      <c r="K1023" t="s">
        <v>199</v>
      </c>
      <c r="L1023">
        <v>7204.49</v>
      </c>
      <c r="M1023" t="s">
        <v>90</v>
      </c>
      <c r="N1023" t="s">
        <v>53</v>
      </c>
      <c r="O1023" t="s">
        <v>189</v>
      </c>
      <c r="P1023" t="s">
        <v>226</v>
      </c>
      <c r="Q1023" t="s">
        <v>174</v>
      </c>
      <c r="R1023" t="s">
        <v>1680</v>
      </c>
      <c r="S1023" t="s">
        <v>161</v>
      </c>
      <c r="T1023" t="s">
        <v>148</v>
      </c>
      <c r="U1023" t="s">
        <v>259</v>
      </c>
      <c r="V1023">
        <v>19385</v>
      </c>
      <c r="W1023">
        <v>14447</v>
      </c>
      <c r="X1023">
        <v>13</v>
      </c>
      <c r="Y1023">
        <v>12</v>
      </c>
      <c r="Z1023">
        <v>16522.02</v>
      </c>
      <c r="AB1023">
        <v>23.5</v>
      </c>
      <c r="AC1023">
        <v>388267.47</v>
      </c>
      <c r="AD1023">
        <v>17189344.390000001</v>
      </c>
      <c r="AE1023">
        <v>164.48</v>
      </c>
      <c r="AF1023">
        <v>2827303365.27</v>
      </c>
      <c r="AG1023">
        <v>83140.210000000006</v>
      </c>
      <c r="AH1023">
        <v>4.5999999999999996</v>
      </c>
      <c r="AJ1023">
        <v>8.9600000000000009</v>
      </c>
      <c r="AK1023">
        <v>0</v>
      </c>
      <c r="AL1023">
        <v>9.1999999999999998E-2</v>
      </c>
      <c r="AM1023">
        <v>15814.2</v>
      </c>
      <c r="AN1023">
        <v>113.5</v>
      </c>
      <c r="AO1023">
        <v>358.31</v>
      </c>
      <c r="AP1023">
        <v>40668.18</v>
      </c>
      <c r="AQ1023">
        <v>669680.68000000005</v>
      </c>
      <c r="AR1023" t="s">
        <v>61</v>
      </c>
      <c r="AS1023" t="s">
        <v>61</v>
      </c>
      <c r="AT1023" t="s">
        <v>62</v>
      </c>
      <c r="AU1023" t="s">
        <v>63</v>
      </c>
    </row>
    <row r="1024" spans="1:47" x14ac:dyDescent="0.25">
      <c r="A1024" t="s">
        <v>1883</v>
      </c>
      <c r="B1024">
        <v>2023</v>
      </c>
      <c r="C1024">
        <v>12</v>
      </c>
      <c r="D1024" t="s">
        <v>119</v>
      </c>
      <c r="E1024" s="1">
        <v>45276</v>
      </c>
      <c r="F1024" s="1">
        <v>45307</v>
      </c>
      <c r="G1024">
        <v>31</v>
      </c>
      <c r="H1024">
        <v>8</v>
      </c>
      <c r="I1024" t="s">
        <v>49</v>
      </c>
      <c r="J1024" t="s">
        <v>66</v>
      </c>
      <c r="K1024" t="s">
        <v>67</v>
      </c>
      <c r="L1024">
        <v>8479.8989999999994</v>
      </c>
      <c r="M1024" t="s">
        <v>80</v>
      </c>
      <c r="N1024" t="s">
        <v>106</v>
      </c>
      <c r="O1024" t="s">
        <v>107</v>
      </c>
      <c r="P1024" t="s">
        <v>131</v>
      </c>
      <c r="Q1024" t="s">
        <v>56</v>
      </c>
      <c r="R1024" t="s">
        <v>1703</v>
      </c>
      <c r="S1024" t="s">
        <v>156</v>
      </c>
      <c r="T1024" t="s">
        <v>148</v>
      </c>
      <c r="U1024" t="s">
        <v>103</v>
      </c>
      <c r="V1024">
        <v>15581</v>
      </c>
      <c r="W1024">
        <v>10808</v>
      </c>
      <c r="X1024">
        <v>22.6</v>
      </c>
      <c r="Y1024">
        <v>16</v>
      </c>
      <c r="Z1024">
        <v>12910.44</v>
      </c>
      <c r="AA1024">
        <v>922</v>
      </c>
      <c r="AB1024">
        <v>4252.28</v>
      </c>
      <c r="AC1024">
        <v>3920602.16</v>
      </c>
      <c r="AD1024">
        <v>57576689.270000003</v>
      </c>
      <c r="AE1024">
        <v>285.11</v>
      </c>
      <c r="AF1024">
        <v>16415689877.77</v>
      </c>
      <c r="AG1024">
        <v>147828.20000000001</v>
      </c>
      <c r="AH1024">
        <v>0</v>
      </c>
      <c r="AI1024">
        <v>0</v>
      </c>
      <c r="AJ1024">
        <v>14.68</v>
      </c>
      <c r="AK1024">
        <v>8452257.9800000004</v>
      </c>
      <c r="AL1024">
        <v>0.14299999999999999</v>
      </c>
      <c r="AM1024">
        <v>82334.67</v>
      </c>
      <c r="AN1024">
        <v>1393.6</v>
      </c>
      <c r="AO1024">
        <v>595.75</v>
      </c>
      <c r="AP1024">
        <v>830237.2</v>
      </c>
      <c r="AQ1024">
        <v>4981002.2300000004</v>
      </c>
      <c r="AR1024" t="s">
        <v>61</v>
      </c>
      <c r="AS1024" t="s">
        <v>61</v>
      </c>
      <c r="AT1024" t="s">
        <v>62</v>
      </c>
      <c r="AU1024" t="s">
        <v>63</v>
      </c>
    </row>
    <row r="1025" spans="1:47" x14ac:dyDescent="0.25">
      <c r="A1025" t="s">
        <v>1884</v>
      </c>
      <c r="B1025">
        <v>2021</v>
      </c>
      <c r="C1025">
        <v>11</v>
      </c>
      <c r="D1025" t="s">
        <v>119</v>
      </c>
      <c r="E1025" s="1">
        <v>44504</v>
      </c>
      <c r="F1025" s="1">
        <v>44519</v>
      </c>
      <c r="G1025">
        <v>15</v>
      </c>
      <c r="H1025">
        <v>6.4</v>
      </c>
      <c r="I1025" t="s">
        <v>65</v>
      </c>
      <c r="J1025" t="s">
        <v>112</v>
      </c>
      <c r="K1025" t="s">
        <v>340</v>
      </c>
      <c r="L1025">
        <v>7208.39</v>
      </c>
      <c r="M1025" t="s">
        <v>52</v>
      </c>
      <c r="N1025" t="s">
        <v>53</v>
      </c>
      <c r="O1025" t="s">
        <v>107</v>
      </c>
      <c r="P1025" t="s">
        <v>226</v>
      </c>
      <c r="Q1025" t="s">
        <v>257</v>
      </c>
      <c r="R1025" t="s">
        <v>659</v>
      </c>
      <c r="S1025" t="s">
        <v>73</v>
      </c>
      <c r="T1025" t="s">
        <v>95</v>
      </c>
      <c r="U1025" t="s">
        <v>110</v>
      </c>
      <c r="V1025">
        <v>9052</v>
      </c>
      <c r="W1025">
        <v>6580</v>
      </c>
      <c r="X1025">
        <v>3</v>
      </c>
      <c r="Y1025">
        <v>13.5</v>
      </c>
      <c r="Z1025">
        <v>7502.37</v>
      </c>
      <c r="AB1025">
        <v>32.4</v>
      </c>
      <c r="AC1025">
        <v>243076.79</v>
      </c>
      <c r="AD1025">
        <v>4557314.66</v>
      </c>
      <c r="AE1025">
        <v>165.29</v>
      </c>
      <c r="AF1025">
        <v>753278540.14999998</v>
      </c>
      <c r="AG1025">
        <v>107845.8</v>
      </c>
      <c r="AH1025">
        <v>1.5</v>
      </c>
      <c r="AI1025">
        <v>49684.47</v>
      </c>
      <c r="AJ1025">
        <v>6.09</v>
      </c>
      <c r="AK1025">
        <v>0</v>
      </c>
      <c r="AL1025">
        <v>0.13900000000000001</v>
      </c>
      <c r="AM1025">
        <v>6334.67</v>
      </c>
      <c r="AN1025">
        <v>551.79999999999995</v>
      </c>
      <c r="AO1025">
        <v>546.57000000000005</v>
      </c>
      <c r="AP1025">
        <v>301597.33</v>
      </c>
      <c r="AQ1025">
        <v>708539.06</v>
      </c>
      <c r="AR1025" t="s">
        <v>61</v>
      </c>
      <c r="AS1025" t="s">
        <v>61</v>
      </c>
      <c r="AT1025" t="s">
        <v>62</v>
      </c>
      <c r="AU1025" t="s">
        <v>63</v>
      </c>
    </row>
    <row r="1026" spans="1:47" x14ac:dyDescent="0.25">
      <c r="A1026" t="s">
        <v>1885</v>
      </c>
      <c r="B1026">
        <v>2025</v>
      </c>
      <c r="C1026">
        <v>12</v>
      </c>
      <c r="D1026" t="s">
        <v>119</v>
      </c>
      <c r="E1026" s="1">
        <v>46000</v>
      </c>
      <c r="F1026" s="1">
        <v>46026</v>
      </c>
      <c r="G1026">
        <v>26</v>
      </c>
      <c r="H1026">
        <v>2.1</v>
      </c>
      <c r="I1026" t="s">
        <v>49</v>
      </c>
      <c r="J1026" t="s">
        <v>239</v>
      </c>
      <c r="K1026" t="s">
        <v>240</v>
      </c>
      <c r="L1026">
        <v>3105.2</v>
      </c>
      <c r="M1026" t="s">
        <v>52</v>
      </c>
      <c r="N1026" t="s">
        <v>53</v>
      </c>
      <c r="O1026" t="s">
        <v>200</v>
      </c>
      <c r="P1026" t="s">
        <v>196</v>
      </c>
      <c r="Q1026" t="s">
        <v>226</v>
      </c>
      <c r="R1026" t="s">
        <v>1886</v>
      </c>
      <c r="S1026" t="s">
        <v>161</v>
      </c>
      <c r="T1026" t="s">
        <v>86</v>
      </c>
      <c r="U1026" t="s">
        <v>132</v>
      </c>
      <c r="V1026">
        <v>35712</v>
      </c>
      <c r="W1026">
        <v>25723</v>
      </c>
      <c r="X1026">
        <v>2.9</v>
      </c>
      <c r="Y1026">
        <v>14.4</v>
      </c>
      <c r="Z1026">
        <v>29350.74</v>
      </c>
      <c r="AB1026">
        <v>22.45</v>
      </c>
      <c r="AC1026">
        <v>658924.11</v>
      </c>
      <c r="AD1026">
        <v>17667090.93</v>
      </c>
      <c r="AE1026">
        <v>276.75</v>
      </c>
      <c r="AF1026">
        <v>4889367414.8800001</v>
      </c>
      <c r="AG1026">
        <v>198915.89</v>
      </c>
      <c r="AH1026">
        <v>2.4</v>
      </c>
      <c r="AI1026">
        <v>50404.66</v>
      </c>
      <c r="AJ1026">
        <v>3.72</v>
      </c>
      <c r="AK1026">
        <v>657215.78</v>
      </c>
      <c r="AL1026">
        <v>0.223</v>
      </c>
      <c r="AM1026">
        <v>39397.61</v>
      </c>
      <c r="AN1026">
        <v>469.3</v>
      </c>
      <c r="AO1026">
        <v>718.31</v>
      </c>
      <c r="AP1026">
        <v>337102.88</v>
      </c>
      <c r="AQ1026">
        <v>1284745.1499999999</v>
      </c>
      <c r="AR1026" t="s">
        <v>61</v>
      </c>
      <c r="AS1026" t="s">
        <v>61</v>
      </c>
      <c r="AT1026" t="s">
        <v>62</v>
      </c>
      <c r="AU1026" t="s">
        <v>63</v>
      </c>
    </row>
    <row r="1027" spans="1:47" x14ac:dyDescent="0.25">
      <c r="A1027" t="s">
        <v>1887</v>
      </c>
      <c r="B1027">
        <v>2023</v>
      </c>
      <c r="C1027">
        <v>8</v>
      </c>
      <c r="D1027" t="s">
        <v>89</v>
      </c>
      <c r="E1027" s="1">
        <v>45143</v>
      </c>
      <c r="F1027" s="1">
        <v>45165</v>
      </c>
      <c r="G1027">
        <v>22</v>
      </c>
      <c r="H1027">
        <v>6.2</v>
      </c>
      <c r="I1027" t="s">
        <v>49</v>
      </c>
      <c r="J1027" t="s">
        <v>112</v>
      </c>
      <c r="K1027" t="s">
        <v>199</v>
      </c>
      <c r="L1027">
        <v>7204.49</v>
      </c>
      <c r="M1027" t="s">
        <v>114</v>
      </c>
      <c r="N1027" t="s">
        <v>53</v>
      </c>
      <c r="O1027" t="s">
        <v>54</v>
      </c>
      <c r="P1027" t="s">
        <v>131</v>
      </c>
      <c r="Q1027" t="s">
        <v>70</v>
      </c>
      <c r="R1027" t="s">
        <v>1055</v>
      </c>
      <c r="S1027" t="s">
        <v>161</v>
      </c>
      <c r="T1027" t="s">
        <v>187</v>
      </c>
      <c r="U1027" t="s">
        <v>259</v>
      </c>
      <c r="V1027">
        <v>44091</v>
      </c>
      <c r="W1027">
        <v>32425</v>
      </c>
      <c r="X1027">
        <v>23.9</v>
      </c>
      <c r="Y1027">
        <v>12.6</v>
      </c>
      <c r="Z1027">
        <v>34472.15</v>
      </c>
      <c r="AB1027">
        <v>32</v>
      </c>
      <c r="AC1027">
        <v>1103108.8</v>
      </c>
      <c r="AD1027">
        <v>25272222.609999999</v>
      </c>
      <c r="AE1027">
        <v>287.41000000000003</v>
      </c>
      <c r="AF1027">
        <v>7263489500.3400002</v>
      </c>
      <c r="AG1027">
        <v>92163.98</v>
      </c>
      <c r="AH1027">
        <v>2.2000000000000002</v>
      </c>
      <c r="AI1027">
        <v>46899.91</v>
      </c>
      <c r="AJ1027">
        <v>5.81</v>
      </c>
      <c r="AK1027">
        <v>1468316.13</v>
      </c>
      <c r="AL1027">
        <v>0.13900000000000001</v>
      </c>
      <c r="AM1027">
        <v>35128.39</v>
      </c>
      <c r="AN1027">
        <v>606.5</v>
      </c>
      <c r="AO1027">
        <v>499.69</v>
      </c>
      <c r="AP1027">
        <v>303061.98</v>
      </c>
      <c r="AQ1027">
        <v>1580363.06</v>
      </c>
      <c r="AR1027" t="s">
        <v>61</v>
      </c>
      <c r="AS1027" t="s">
        <v>61</v>
      </c>
      <c r="AT1027" t="s">
        <v>62</v>
      </c>
      <c r="AU1027" t="s">
        <v>63</v>
      </c>
    </row>
    <row r="1028" spans="1:47" x14ac:dyDescent="0.25">
      <c r="A1028" t="s">
        <v>1888</v>
      </c>
      <c r="B1028">
        <v>2020</v>
      </c>
      <c r="C1028">
        <v>7</v>
      </c>
      <c r="D1028" t="s">
        <v>89</v>
      </c>
      <c r="E1028" s="1">
        <v>44023</v>
      </c>
      <c r="F1028" s="1">
        <v>44034</v>
      </c>
      <c r="G1028">
        <v>11</v>
      </c>
      <c r="H1028">
        <v>19.3</v>
      </c>
      <c r="I1028" t="s">
        <v>65</v>
      </c>
      <c r="J1028" t="s">
        <v>50</v>
      </c>
      <c r="K1028" t="s">
        <v>223</v>
      </c>
      <c r="L1028">
        <v>2710.1109999999999</v>
      </c>
      <c r="M1028" t="s">
        <v>90</v>
      </c>
      <c r="N1028" t="s">
        <v>69</v>
      </c>
      <c r="O1028" t="s">
        <v>54</v>
      </c>
      <c r="P1028" t="s">
        <v>184</v>
      </c>
      <c r="Q1028" t="s">
        <v>164</v>
      </c>
      <c r="R1028" t="s">
        <v>561</v>
      </c>
      <c r="S1028" t="s">
        <v>123</v>
      </c>
      <c r="T1028" t="s">
        <v>102</v>
      </c>
      <c r="U1028" t="s">
        <v>103</v>
      </c>
      <c r="V1028">
        <v>53384</v>
      </c>
      <c r="W1028">
        <v>38534</v>
      </c>
      <c r="X1028">
        <v>16.3</v>
      </c>
      <c r="Y1028">
        <v>15</v>
      </c>
      <c r="Z1028">
        <v>47928.66</v>
      </c>
      <c r="AB1028">
        <v>37.159999999999997</v>
      </c>
      <c r="AC1028">
        <v>1781029.01</v>
      </c>
      <c r="AD1028">
        <v>46107370.920000002</v>
      </c>
      <c r="AE1028">
        <v>166.14</v>
      </c>
      <c r="AF1028">
        <v>7660278604.6499996</v>
      </c>
      <c r="AG1028">
        <v>22563.33</v>
      </c>
      <c r="AH1028">
        <v>4.2</v>
      </c>
      <c r="AI1028">
        <v>39563.35</v>
      </c>
      <c r="AJ1028">
        <v>12.51</v>
      </c>
      <c r="AK1028">
        <v>0</v>
      </c>
      <c r="AL1028">
        <v>0.214</v>
      </c>
      <c r="AM1028">
        <v>98669.77</v>
      </c>
      <c r="AN1028">
        <v>401.6</v>
      </c>
      <c r="AO1028">
        <v>556.74</v>
      </c>
      <c r="AP1028">
        <v>223586.78</v>
      </c>
      <c r="AQ1028">
        <v>2165412.2400000002</v>
      </c>
      <c r="AR1028" t="s">
        <v>61</v>
      </c>
      <c r="AS1028" t="s">
        <v>61</v>
      </c>
      <c r="AT1028" t="s">
        <v>62</v>
      </c>
      <c r="AU1028" t="s">
        <v>63</v>
      </c>
    </row>
    <row r="1029" spans="1:47" x14ac:dyDescent="0.25">
      <c r="A1029" t="s">
        <v>1889</v>
      </c>
      <c r="B1029">
        <v>2022</v>
      </c>
      <c r="C1029">
        <v>6</v>
      </c>
      <c r="D1029" t="s">
        <v>77</v>
      </c>
      <c r="E1029" s="1">
        <v>44718</v>
      </c>
      <c r="F1029" s="1">
        <v>44748</v>
      </c>
      <c r="G1029">
        <v>30</v>
      </c>
      <c r="H1029">
        <v>17.2</v>
      </c>
      <c r="I1029" t="s">
        <v>49</v>
      </c>
      <c r="J1029" t="s">
        <v>78</v>
      </c>
      <c r="K1029" t="s">
        <v>79</v>
      </c>
      <c r="L1029">
        <v>1005.9</v>
      </c>
      <c r="M1029" t="s">
        <v>114</v>
      </c>
      <c r="N1029" t="s">
        <v>168</v>
      </c>
      <c r="O1029" t="s">
        <v>54</v>
      </c>
      <c r="P1029" t="s">
        <v>174</v>
      </c>
      <c r="Q1029" t="s">
        <v>184</v>
      </c>
      <c r="R1029" t="s">
        <v>1761</v>
      </c>
      <c r="S1029" t="s">
        <v>85</v>
      </c>
      <c r="T1029" t="s">
        <v>74</v>
      </c>
      <c r="U1029" t="s">
        <v>96</v>
      </c>
      <c r="V1029">
        <v>59647</v>
      </c>
      <c r="W1029">
        <v>34988</v>
      </c>
      <c r="X1029">
        <v>20.100000000000001</v>
      </c>
      <c r="Y1029">
        <v>12.8</v>
      </c>
      <c r="Z1029">
        <v>55342.35</v>
      </c>
      <c r="AB1029">
        <v>38.07</v>
      </c>
      <c r="AC1029">
        <v>2106883.2599999998</v>
      </c>
      <c r="AD1029">
        <v>61882155.5</v>
      </c>
      <c r="AE1029">
        <v>212.18</v>
      </c>
      <c r="AF1029">
        <v>13130155753.99</v>
      </c>
      <c r="AG1029">
        <v>138228.24</v>
      </c>
      <c r="AH1029">
        <v>2.1</v>
      </c>
      <c r="AI1029">
        <v>64568.17</v>
      </c>
      <c r="AJ1029">
        <v>15.3</v>
      </c>
      <c r="AK1029">
        <v>9467969.7899999991</v>
      </c>
      <c r="AL1029">
        <v>0.108</v>
      </c>
      <c r="AM1029">
        <v>66832.73</v>
      </c>
      <c r="AN1029">
        <v>1268.3</v>
      </c>
      <c r="AO1029">
        <v>603.54</v>
      </c>
      <c r="AP1029">
        <v>765469.78</v>
      </c>
      <c r="AQ1029">
        <v>3141982.18</v>
      </c>
      <c r="AR1029" t="s">
        <v>61</v>
      </c>
      <c r="AS1029" t="s">
        <v>61</v>
      </c>
      <c r="AT1029" t="s">
        <v>62</v>
      </c>
      <c r="AU1029" t="s">
        <v>63</v>
      </c>
    </row>
    <row r="1030" spans="1:47" x14ac:dyDescent="0.25">
      <c r="A1030" t="s">
        <v>1890</v>
      </c>
      <c r="B1030">
        <v>2021</v>
      </c>
      <c r="C1030">
        <v>3</v>
      </c>
      <c r="D1030" t="s">
        <v>48</v>
      </c>
      <c r="E1030" s="1">
        <v>44277</v>
      </c>
      <c r="F1030" s="1">
        <v>44291</v>
      </c>
      <c r="G1030">
        <v>14</v>
      </c>
      <c r="H1030">
        <v>12.3</v>
      </c>
      <c r="I1030" t="s">
        <v>65</v>
      </c>
      <c r="J1030" t="s">
        <v>50</v>
      </c>
      <c r="K1030" t="s">
        <v>223</v>
      </c>
      <c r="L1030">
        <v>2710.1109999999999</v>
      </c>
      <c r="M1030" t="s">
        <v>114</v>
      </c>
      <c r="N1030" t="s">
        <v>69</v>
      </c>
      <c r="O1030" t="s">
        <v>91</v>
      </c>
      <c r="P1030" t="s">
        <v>226</v>
      </c>
      <c r="Q1030" t="s">
        <v>150</v>
      </c>
      <c r="R1030" t="s">
        <v>1891</v>
      </c>
      <c r="S1030" t="s">
        <v>186</v>
      </c>
      <c r="T1030" t="s">
        <v>131</v>
      </c>
      <c r="U1030" t="s">
        <v>103</v>
      </c>
      <c r="V1030">
        <v>101206</v>
      </c>
      <c r="W1030">
        <v>71040</v>
      </c>
      <c r="X1030">
        <v>6.8</v>
      </c>
      <c r="Y1030">
        <v>13.9</v>
      </c>
      <c r="Z1030">
        <v>85634.83</v>
      </c>
      <c r="AB1030">
        <v>41.68</v>
      </c>
      <c r="AC1030">
        <v>3569259.71</v>
      </c>
      <c r="AD1030">
        <v>65711030.450000003</v>
      </c>
      <c r="AE1030">
        <v>170.06</v>
      </c>
      <c r="AF1030">
        <v>11174817838.33</v>
      </c>
      <c r="AG1030">
        <v>29628.89</v>
      </c>
      <c r="AH1030">
        <v>2.6</v>
      </c>
      <c r="AI1030">
        <v>35924.82</v>
      </c>
      <c r="AJ1030">
        <v>21.4</v>
      </c>
      <c r="AK1030">
        <v>0</v>
      </c>
      <c r="AL1030">
        <v>0.318</v>
      </c>
      <c r="AM1030">
        <v>208961.08</v>
      </c>
      <c r="AN1030">
        <v>616.20000000000005</v>
      </c>
      <c r="AO1030">
        <v>569.69000000000005</v>
      </c>
      <c r="AP1030">
        <v>351042.98</v>
      </c>
      <c r="AQ1030">
        <v>4194817.4800000004</v>
      </c>
      <c r="AR1030" t="s">
        <v>61</v>
      </c>
      <c r="AS1030" t="s">
        <v>61</v>
      </c>
      <c r="AT1030" t="s">
        <v>293</v>
      </c>
      <c r="AU1030" t="s">
        <v>63</v>
      </c>
    </row>
    <row r="1031" spans="1:47" x14ac:dyDescent="0.25">
      <c r="A1031" t="s">
        <v>1892</v>
      </c>
      <c r="B1031">
        <v>2025</v>
      </c>
      <c r="C1031">
        <v>5</v>
      </c>
      <c r="D1031" t="s">
        <v>77</v>
      </c>
      <c r="E1031" s="1">
        <v>45788</v>
      </c>
      <c r="F1031" s="1">
        <v>45793</v>
      </c>
      <c r="G1031">
        <v>5</v>
      </c>
      <c r="H1031">
        <v>10.9</v>
      </c>
      <c r="I1031" t="s">
        <v>49</v>
      </c>
      <c r="J1031" t="s">
        <v>50</v>
      </c>
      <c r="K1031" t="s">
        <v>223</v>
      </c>
      <c r="L1031">
        <v>2710.1109999999999</v>
      </c>
      <c r="M1031" t="s">
        <v>90</v>
      </c>
      <c r="N1031" t="s">
        <v>53</v>
      </c>
      <c r="O1031" t="s">
        <v>189</v>
      </c>
      <c r="P1031" t="s">
        <v>93</v>
      </c>
      <c r="Q1031" t="s">
        <v>184</v>
      </c>
      <c r="R1031" t="s">
        <v>1893</v>
      </c>
      <c r="S1031" t="s">
        <v>186</v>
      </c>
      <c r="T1031" t="s">
        <v>59</v>
      </c>
      <c r="U1031" t="s">
        <v>87</v>
      </c>
      <c r="V1031">
        <v>96260</v>
      </c>
      <c r="W1031">
        <v>62539</v>
      </c>
      <c r="X1031">
        <v>2.8</v>
      </c>
      <c r="Y1031">
        <v>13.7</v>
      </c>
      <c r="Z1031">
        <v>83065.72</v>
      </c>
      <c r="AB1031">
        <v>33.39</v>
      </c>
      <c r="AC1031">
        <v>2773564.39</v>
      </c>
      <c r="AD1031">
        <v>92822619.469999999</v>
      </c>
      <c r="AE1031">
        <v>279.17</v>
      </c>
      <c r="AF1031">
        <v>25913290677.439999</v>
      </c>
      <c r="AG1031">
        <v>88886.36</v>
      </c>
      <c r="AH1031">
        <v>0.7</v>
      </c>
      <c r="AI1031">
        <v>12941.46</v>
      </c>
      <c r="AJ1031">
        <v>14.71</v>
      </c>
      <c r="AK1031">
        <v>13654207.32</v>
      </c>
      <c r="AL1031">
        <v>0.159</v>
      </c>
      <c r="AM1031">
        <v>147587.96</v>
      </c>
      <c r="AN1031">
        <v>250.6</v>
      </c>
      <c r="AO1031">
        <v>732.19</v>
      </c>
      <c r="AP1031">
        <v>183486.81</v>
      </c>
      <c r="AQ1031">
        <v>3206466.98</v>
      </c>
      <c r="AR1031" t="s">
        <v>61</v>
      </c>
      <c r="AS1031" t="s">
        <v>61</v>
      </c>
      <c r="AT1031" t="s">
        <v>62</v>
      </c>
      <c r="AU1031" t="s">
        <v>63</v>
      </c>
    </row>
    <row r="1032" spans="1:47" x14ac:dyDescent="0.25">
      <c r="A1032" t="s">
        <v>1894</v>
      </c>
      <c r="B1032">
        <v>2025</v>
      </c>
      <c r="C1032">
        <v>9</v>
      </c>
      <c r="D1032" t="s">
        <v>89</v>
      </c>
      <c r="E1032" s="1">
        <v>45905</v>
      </c>
      <c r="F1032" s="1">
        <v>45925</v>
      </c>
      <c r="G1032">
        <v>20</v>
      </c>
      <c r="H1032">
        <v>20.3</v>
      </c>
      <c r="I1032" t="s">
        <v>65</v>
      </c>
      <c r="J1032" t="s">
        <v>239</v>
      </c>
      <c r="K1032" t="s">
        <v>265</v>
      </c>
      <c r="L1032">
        <v>3102.1</v>
      </c>
      <c r="M1032" t="s">
        <v>68</v>
      </c>
      <c r="N1032" t="s">
        <v>168</v>
      </c>
      <c r="O1032" t="s">
        <v>91</v>
      </c>
      <c r="P1032" t="s">
        <v>82</v>
      </c>
      <c r="Q1032" t="s">
        <v>83</v>
      </c>
      <c r="R1032" t="s">
        <v>1204</v>
      </c>
      <c r="S1032" t="s">
        <v>161</v>
      </c>
      <c r="T1032" t="s">
        <v>162</v>
      </c>
      <c r="U1032" t="s">
        <v>87</v>
      </c>
      <c r="V1032">
        <v>33527</v>
      </c>
      <c r="W1032">
        <v>24358</v>
      </c>
      <c r="X1032">
        <v>20</v>
      </c>
      <c r="Y1032">
        <v>14.3</v>
      </c>
      <c r="Z1032">
        <v>26672.240000000002</v>
      </c>
      <c r="AB1032">
        <v>13.41</v>
      </c>
      <c r="AC1032">
        <v>357674.74</v>
      </c>
      <c r="AD1032">
        <v>18301424.199999999</v>
      </c>
      <c r="AE1032">
        <v>282.06</v>
      </c>
      <c r="AF1032">
        <v>5162099709.8500004</v>
      </c>
      <c r="AG1032">
        <v>93951.46</v>
      </c>
      <c r="AH1032">
        <v>0.6</v>
      </c>
      <c r="AI1032">
        <v>16139.34</v>
      </c>
      <c r="AJ1032">
        <v>10.98</v>
      </c>
      <c r="AK1032">
        <v>0</v>
      </c>
      <c r="AL1032">
        <v>0.33500000000000002</v>
      </c>
      <c r="AM1032">
        <v>61309.77</v>
      </c>
      <c r="AN1032">
        <v>356.5</v>
      </c>
      <c r="AO1032">
        <v>622.71</v>
      </c>
      <c r="AP1032">
        <v>221996.12</v>
      </c>
      <c r="AQ1032">
        <v>751071.43</v>
      </c>
      <c r="AR1032" t="s">
        <v>61</v>
      </c>
      <c r="AS1032" t="s">
        <v>61</v>
      </c>
      <c r="AT1032" t="s">
        <v>62</v>
      </c>
      <c r="AU1032" t="s">
        <v>63</v>
      </c>
    </row>
    <row r="1033" spans="1:47" x14ac:dyDescent="0.25">
      <c r="A1033" t="s">
        <v>1895</v>
      </c>
      <c r="B1033">
        <v>2023</v>
      </c>
      <c r="C1033">
        <v>7</v>
      </c>
      <c r="D1033" t="s">
        <v>89</v>
      </c>
      <c r="E1033" s="1">
        <v>45130</v>
      </c>
      <c r="F1033" s="1">
        <v>45144</v>
      </c>
      <c r="G1033">
        <v>14</v>
      </c>
      <c r="H1033">
        <v>5.0999999999999996</v>
      </c>
      <c r="I1033" t="s">
        <v>65</v>
      </c>
      <c r="J1033" t="s">
        <v>50</v>
      </c>
      <c r="K1033" t="s">
        <v>51</v>
      </c>
      <c r="L1033">
        <v>2709</v>
      </c>
      <c r="M1033" t="s">
        <v>80</v>
      </c>
      <c r="N1033" t="s">
        <v>81</v>
      </c>
      <c r="O1033" t="s">
        <v>54</v>
      </c>
      <c r="P1033" t="s">
        <v>56</v>
      </c>
      <c r="Q1033" t="s">
        <v>127</v>
      </c>
      <c r="R1033" t="s">
        <v>1172</v>
      </c>
      <c r="S1033" t="s">
        <v>58</v>
      </c>
      <c r="T1033" t="s">
        <v>86</v>
      </c>
      <c r="U1033" t="s">
        <v>132</v>
      </c>
      <c r="V1033">
        <v>269594</v>
      </c>
      <c r="W1033">
        <v>192352</v>
      </c>
      <c r="X1033">
        <v>13.5</v>
      </c>
      <c r="Y1033">
        <v>10.7</v>
      </c>
      <c r="Z1033">
        <v>253007.5</v>
      </c>
      <c r="AB1033">
        <v>32.46</v>
      </c>
      <c r="AC1033">
        <v>8212623.4500000002</v>
      </c>
      <c r="AD1033">
        <v>17368964.879999999</v>
      </c>
      <c r="AE1033">
        <v>285.85000000000002</v>
      </c>
      <c r="AF1033">
        <v>4964918610.9499998</v>
      </c>
      <c r="AG1033">
        <v>17864.07</v>
      </c>
      <c r="AH1033">
        <v>1.9</v>
      </c>
      <c r="AI1033">
        <v>32235.46</v>
      </c>
      <c r="AJ1033">
        <v>13.19</v>
      </c>
      <c r="AK1033">
        <v>0</v>
      </c>
      <c r="AL1033">
        <v>0.111</v>
      </c>
      <c r="AM1033">
        <v>19279.55</v>
      </c>
      <c r="AN1033">
        <v>496.2</v>
      </c>
      <c r="AO1033">
        <v>381.66</v>
      </c>
      <c r="AP1033">
        <v>189379.69</v>
      </c>
      <c r="AQ1033">
        <v>8471382.2200000007</v>
      </c>
      <c r="AR1033" t="s">
        <v>124</v>
      </c>
      <c r="AS1033" t="s">
        <v>61</v>
      </c>
      <c r="AT1033" t="s">
        <v>62</v>
      </c>
      <c r="AU1033" t="s">
        <v>63</v>
      </c>
    </row>
    <row r="1034" spans="1:47" x14ac:dyDescent="0.25">
      <c r="A1034" t="s">
        <v>1896</v>
      </c>
      <c r="B1034">
        <v>2022</v>
      </c>
      <c r="C1034">
        <v>7</v>
      </c>
      <c r="D1034" t="s">
        <v>89</v>
      </c>
      <c r="E1034" s="1">
        <v>44771</v>
      </c>
      <c r="F1034" s="1">
        <v>44783</v>
      </c>
      <c r="G1034">
        <v>12</v>
      </c>
      <c r="H1034">
        <v>14.4</v>
      </c>
      <c r="I1034" t="s">
        <v>65</v>
      </c>
      <c r="J1034" t="s">
        <v>50</v>
      </c>
      <c r="K1034" t="s">
        <v>51</v>
      </c>
      <c r="L1034">
        <v>2709</v>
      </c>
      <c r="M1034" t="s">
        <v>90</v>
      </c>
      <c r="N1034" t="s">
        <v>81</v>
      </c>
      <c r="O1034" t="s">
        <v>91</v>
      </c>
      <c r="P1034" t="s">
        <v>226</v>
      </c>
      <c r="Q1034" t="s">
        <v>55</v>
      </c>
      <c r="R1034" t="s">
        <v>1897</v>
      </c>
      <c r="S1034" t="s">
        <v>186</v>
      </c>
      <c r="T1034" t="s">
        <v>86</v>
      </c>
      <c r="U1034" t="s">
        <v>132</v>
      </c>
      <c r="V1034">
        <v>117201</v>
      </c>
      <c r="W1034">
        <v>78348</v>
      </c>
      <c r="X1034">
        <v>4.0999999999999996</v>
      </c>
      <c r="Y1034">
        <v>15.4</v>
      </c>
      <c r="Z1034">
        <v>95241.279999999999</v>
      </c>
      <c r="AB1034">
        <v>8.85</v>
      </c>
      <c r="AC1034">
        <v>842885.33</v>
      </c>
      <c r="AD1034">
        <v>5270652.4400000004</v>
      </c>
      <c r="AE1034">
        <v>215.5</v>
      </c>
      <c r="AF1034">
        <v>1135825600.8199999</v>
      </c>
      <c r="AG1034">
        <v>153980.74</v>
      </c>
      <c r="AH1034">
        <v>0.6</v>
      </c>
      <c r="AI1034">
        <v>18383.740000000002</v>
      </c>
      <c r="AJ1034">
        <v>0.93</v>
      </c>
      <c r="AK1034">
        <v>0</v>
      </c>
      <c r="AL1034">
        <v>0.307</v>
      </c>
      <c r="AM1034">
        <v>16180.9</v>
      </c>
      <c r="AN1034">
        <v>588.20000000000005</v>
      </c>
      <c r="AO1034">
        <v>679.85</v>
      </c>
      <c r="AP1034">
        <v>399887.77</v>
      </c>
      <c r="AQ1034">
        <v>1431318.48</v>
      </c>
      <c r="AR1034" t="s">
        <v>61</v>
      </c>
      <c r="AS1034" t="s">
        <v>61</v>
      </c>
      <c r="AT1034" t="s">
        <v>62</v>
      </c>
      <c r="AU1034" t="s">
        <v>63</v>
      </c>
    </row>
    <row r="1035" spans="1:47" x14ac:dyDescent="0.25">
      <c r="A1035" t="s">
        <v>1898</v>
      </c>
      <c r="B1035">
        <v>2021</v>
      </c>
      <c r="C1035">
        <v>2</v>
      </c>
      <c r="D1035" t="s">
        <v>48</v>
      </c>
      <c r="E1035" s="1">
        <v>44242</v>
      </c>
      <c r="F1035" s="1">
        <v>44256</v>
      </c>
      <c r="G1035">
        <v>14</v>
      </c>
      <c r="H1035">
        <v>15</v>
      </c>
      <c r="I1035" t="s">
        <v>49</v>
      </c>
      <c r="J1035" t="s">
        <v>239</v>
      </c>
      <c r="K1035" t="s">
        <v>270</v>
      </c>
      <c r="L1035">
        <v>2710.1990999999998</v>
      </c>
      <c r="M1035" t="s">
        <v>114</v>
      </c>
      <c r="N1035" t="s">
        <v>106</v>
      </c>
      <c r="O1035" t="s">
        <v>189</v>
      </c>
      <c r="P1035" t="s">
        <v>131</v>
      </c>
      <c r="Q1035" t="s">
        <v>70</v>
      </c>
      <c r="R1035" t="s">
        <v>1899</v>
      </c>
      <c r="S1035" t="s">
        <v>142</v>
      </c>
      <c r="T1035" t="s">
        <v>74</v>
      </c>
      <c r="U1035" t="s">
        <v>143</v>
      </c>
      <c r="V1035">
        <v>61230</v>
      </c>
      <c r="W1035">
        <v>33886</v>
      </c>
      <c r="X1035">
        <v>22.5</v>
      </c>
      <c r="Y1035">
        <v>16</v>
      </c>
      <c r="Z1035">
        <v>53523.43</v>
      </c>
      <c r="AB1035">
        <v>32.9</v>
      </c>
      <c r="AC1035">
        <v>1760920.85</v>
      </c>
      <c r="AD1035">
        <v>48746999.109999999</v>
      </c>
      <c r="AE1035">
        <v>173.06</v>
      </c>
      <c r="AF1035">
        <v>8436155665.9799995</v>
      </c>
      <c r="AG1035">
        <v>170687.14</v>
      </c>
      <c r="AH1035">
        <v>0</v>
      </c>
      <c r="AI1035">
        <v>0</v>
      </c>
      <c r="AJ1035">
        <v>23.87</v>
      </c>
      <c r="AK1035">
        <v>11635908.689999999</v>
      </c>
      <c r="AL1035">
        <v>0.26200000000000001</v>
      </c>
      <c r="AM1035">
        <v>127717.14</v>
      </c>
      <c r="AN1035">
        <v>595</v>
      </c>
      <c r="AO1035">
        <v>363.75</v>
      </c>
      <c r="AP1035">
        <v>216431.25</v>
      </c>
      <c r="AQ1035">
        <v>2275756.38</v>
      </c>
      <c r="AR1035" t="s">
        <v>61</v>
      </c>
      <c r="AS1035" t="s">
        <v>61</v>
      </c>
      <c r="AT1035" t="s">
        <v>116</v>
      </c>
      <c r="AU1035" t="s">
        <v>63</v>
      </c>
    </row>
    <row r="1036" spans="1:47" x14ac:dyDescent="0.25">
      <c r="A1036" t="s">
        <v>1900</v>
      </c>
      <c r="B1036">
        <v>2024</v>
      </c>
      <c r="C1036">
        <v>8</v>
      </c>
      <c r="D1036" t="s">
        <v>89</v>
      </c>
      <c r="E1036" s="1">
        <v>45523</v>
      </c>
      <c r="F1036" s="1">
        <v>45539</v>
      </c>
      <c r="G1036">
        <v>16</v>
      </c>
      <c r="H1036">
        <v>14.3</v>
      </c>
      <c r="I1036" t="s">
        <v>65</v>
      </c>
      <c r="J1036" t="s">
        <v>66</v>
      </c>
      <c r="K1036" t="s">
        <v>67</v>
      </c>
      <c r="L1036">
        <v>8479.8989999999994</v>
      </c>
      <c r="M1036" t="s">
        <v>90</v>
      </c>
      <c r="N1036" t="s">
        <v>106</v>
      </c>
      <c r="O1036" t="s">
        <v>99</v>
      </c>
      <c r="P1036" t="s">
        <v>128</v>
      </c>
      <c r="Q1036" t="s">
        <v>108</v>
      </c>
      <c r="R1036" t="s">
        <v>1374</v>
      </c>
      <c r="S1036" t="s">
        <v>156</v>
      </c>
      <c r="T1036" t="s">
        <v>148</v>
      </c>
      <c r="U1036" t="s">
        <v>143</v>
      </c>
      <c r="V1036">
        <v>26996</v>
      </c>
      <c r="W1036">
        <v>16001</v>
      </c>
      <c r="X1036">
        <v>8.1</v>
      </c>
      <c r="Y1036">
        <v>10.1</v>
      </c>
      <c r="Z1036">
        <v>21540.2</v>
      </c>
      <c r="AA1036">
        <v>1538</v>
      </c>
      <c r="AB1036">
        <v>1495.45</v>
      </c>
      <c r="AC1036">
        <v>2300002.1</v>
      </c>
      <c r="AD1036">
        <v>57586432.289999999</v>
      </c>
      <c r="AE1036">
        <v>276.12</v>
      </c>
      <c r="AF1036">
        <v>15900765683.91</v>
      </c>
      <c r="AG1036">
        <v>78110.210000000006</v>
      </c>
      <c r="AH1036">
        <v>0</v>
      </c>
      <c r="AI1036">
        <v>0</v>
      </c>
      <c r="AJ1036">
        <v>16.760000000000002</v>
      </c>
      <c r="AK1036">
        <v>0</v>
      </c>
      <c r="AL1036">
        <v>0.32</v>
      </c>
      <c r="AM1036">
        <v>184276.58</v>
      </c>
      <c r="AN1036">
        <v>785.9</v>
      </c>
      <c r="AO1036">
        <v>558.4</v>
      </c>
      <c r="AP1036">
        <v>438846.56</v>
      </c>
      <c r="AQ1036">
        <v>3001235.45</v>
      </c>
      <c r="AR1036" t="s">
        <v>61</v>
      </c>
      <c r="AS1036" t="s">
        <v>124</v>
      </c>
      <c r="AT1036" t="s">
        <v>62</v>
      </c>
      <c r="AU1036" t="s">
        <v>63</v>
      </c>
    </row>
    <row r="1037" spans="1:47" x14ac:dyDescent="0.25">
      <c r="A1037" t="s">
        <v>1901</v>
      </c>
      <c r="B1037">
        <v>2020</v>
      </c>
      <c r="C1037">
        <v>9</v>
      </c>
      <c r="D1037" t="s">
        <v>89</v>
      </c>
      <c r="E1037" s="1">
        <v>44088</v>
      </c>
      <c r="F1037" s="1">
        <v>44099</v>
      </c>
      <c r="G1037">
        <v>11</v>
      </c>
      <c r="H1037">
        <v>11.8</v>
      </c>
      <c r="I1037" t="s">
        <v>49</v>
      </c>
      <c r="J1037" t="s">
        <v>112</v>
      </c>
      <c r="K1037" t="s">
        <v>340</v>
      </c>
      <c r="L1037">
        <v>7208.39</v>
      </c>
      <c r="M1037" t="s">
        <v>98</v>
      </c>
      <c r="N1037" t="s">
        <v>106</v>
      </c>
      <c r="O1037" t="s">
        <v>189</v>
      </c>
      <c r="P1037" t="s">
        <v>201</v>
      </c>
      <c r="Q1037" t="s">
        <v>56</v>
      </c>
      <c r="R1037" t="s">
        <v>1902</v>
      </c>
      <c r="S1037" t="s">
        <v>73</v>
      </c>
      <c r="T1037" t="s">
        <v>162</v>
      </c>
      <c r="U1037" t="s">
        <v>75</v>
      </c>
      <c r="V1037">
        <v>12627</v>
      </c>
      <c r="W1037">
        <v>8437</v>
      </c>
      <c r="X1037">
        <v>18.899999999999999</v>
      </c>
      <c r="Y1037">
        <v>13.4</v>
      </c>
      <c r="Z1037">
        <v>10076.93</v>
      </c>
      <c r="AB1037">
        <v>15.02</v>
      </c>
      <c r="AC1037">
        <v>151355.49</v>
      </c>
      <c r="AD1037">
        <v>6946531.7000000002</v>
      </c>
      <c r="AE1037">
        <v>160.27000000000001</v>
      </c>
      <c r="AF1037">
        <v>1113320635.5599999</v>
      </c>
      <c r="AG1037">
        <v>74742.880000000005</v>
      </c>
      <c r="AH1037">
        <v>0</v>
      </c>
      <c r="AI1037">
        <v>0</v>
      </c>
      <c r="AJ1037">
        <v>10.68</v>
      </c>
      <c r="AK1037">
        <v>741889.59</v>
      </c>
      <c r="AL1037">
        <v>0.34200000000000003</v>
      </c>
      <c r="AM1037">
        <v>23757.14</v>
      </c>
      <c r="AN1037">
        <v>276.7</v>
      </c>
      <c r="AO1037">
        <v>442.04</v>
      </c>
      <c r="AP1037">
        <v>122312.47</v>
      </c>
      <c r="AQ1037">
        <v>372167.98</v>
      </c>
      <c r="AR1037" t="s">
        <v>61</v>
      </c>
      <c r="AS1037" t="s">
        <v>61</v>
      </c>
      <c r="AT1037" t="s">
        <v>62</v>
      </c>
      <c r="AU1037" t="s">
        <v>63</v>
      </c>
    </row>
    <row r="1038" spans="1:47" x14ac:dyDescent="0.25">
      <c r="A1038" t="s">
        <v>1903</v>
      </c>
      <c r="B1038">
        <v>2026</v>
      </c>
      <c r="C1038">
        <v>3</v>
      </c>
      <c r="D1038" t="s">
        <v>48</v>
      </c>
      <c r="E1038" s="1">
        <v>46095</v>
      </c>
      <c r="F1038" s="1">
        <v>46116</v>
      </c>
      <c r="G1038">
        <v>21</v>
      </c>
      <c r="H1038">
        <v>4.0999999999999996</v>
      </c>
      <c r="I1038" t="s">
        <v>49</v>
      </c>
      <c r="J1038" t="s">
        <v>112</v>
      </c>
      <c r="K1038" t="s">
        <v>343</v>
      </c>
      <c r="L1038">
        <v>2523.1</v>
      </c>
      <c r="M1038" t="s">
        <v>80</v>
      </c>
      <c r="N1038" t="s">
        <v>168</v>
      </c>
      <c r="O1038" t="s">
        <v>189</v>
      </c>
      <c r="P1038" t="s">
        <v>196</v>
      </c>
      <c r="Q1038" t="s">
        <v>128</v>
      </c>
      <c r="R1038" t="s">
        <v>1904</v>
      </c>
      <c r="S1038" t="s">
        <v>130</v>
      </c>
      <c r="T1038" t="s">
        <v>131</v>
      </c>
      <c r="U1038" t="s">
        <v>75</v>
      </c>
      <c r="V1038">
        <v>87738</v>
      </c>
      <c r="W1038">
        <v>53266</v>
      </c>
      <c r="X1038">
        <v>21.7</v>
      </c>
      <c r="Y1038">
        <v>14.1</v>
      </c>
      <c r="Z1038">
        <v>68340.59</v>
      </c>
      <c r="AB1038">
        <v>29.25</v>
      </c>
      <c r="AC1038">
        <v>1998962.26</v>
      </c>
      <c r="AD1038">
        <v>20975777.289999999</v>
      </c>
      <c r="AE1038">
        <v>285.3</v>
      </c>
      <c r="AF1038">
        <v>5984389260.8400002</v>
      </c>
      <c r="AG1038">
        <v>180468.75</v>
      </c>
      <c r="AH1038">
        <v>0</v>
      </c>
      <c r="AI1038">
        <v>0</v>
      </c>
      <c r="AJ1038">
        <v>11.23</v>
      </c>
      <c r="AK1038">
        <v>2355579.79</v>
      </c>
      <c r="AL1038">
        <v>0.157</v>
      </c>
      <c r="AM1038">
        <v>32931.97</v>
      </c>
      <c r="AN1038">
        <v>1126.8</v>
      </c>
      <c r="AO1038">
        <v>495.2</v>
      </c>
      <c r="AP1038">
        <v>557991.36</v>
      </c>
      <c r="AQ1038">
        <v>2770354.34</v>
      </c>
      <c r="AR1038" t="s">
        <v>61</v>
      </c>
      <c r="AS1038" t="s">
        <v>61</v>
      </c>
      <c r="AT1038" t="s">
        <v>62</v>
      </c>
      <c r="AU1038" t="s">
        <v>63</v>
      </c>
    </row>
    <row r="1039" spans="1:47" x14ac:dyDescent="0.25">
      <c r="A1039" t="s">
        <v>1905</v>
      </c>
      <c r="B1039">
        <v>2024</v>
      </c>
      <c r="C1039">
        <v>1</v>
      </c>
      <c r="D1039" t="s">
        <v>48</v>
      </c>
      <c r="E1039" s="1">
        <v>45318</v>
      </c>
      <c r="F1039" s="1">
        <v>45347</v>
      </c>
      <c r="G1039">
        <v>29</v>
      </c>
      <c r="H1039">
        <v>10</v>
      </c>
      <c r="I1039" t="s">
        <v>65</v>
      </c>
      <c r="J1039" t="s">
        <v>66</v>
      </c>
      <c r="K1039" t="s">
        <v>251</v>
      </c>
      <c r="L1039">
        <v>8543.7000000000007</v>
      </c>
      <c r="M1039" t="s">
        <v>98</v>
      </c>
      <c r="N1039" t="s">
        <v>69</v>
      </c>
      <c r="O1039" t="s">
        <v>189</v>
      </c>
      <c r="P1039" t="s">
        <v>70</v>
      </c>
      <c r="Q1039" t="s">
        <v>146</v>
      </c>
      <c r="R1039" t="s">
        <v>1180</v>
      </c>
      <c r="S1039" t="s">
        <v>156</v>
      </c>
      <c r="T1039" t="s">
        <v>148</v>
      </c>
      <c r="U1039" t="s">
        <v>60</v>
      </c>
      <c r="V1039">
        <v>6868</v>
      </c>
      <c r="W1039">
        <v>4448</v>
      </c>
      <c r="X1039">
        <v>2</v>
      </c>
      <c r="Y1039">
        <v>14.9</v>
      </c>
      <c r="Z1039">
        <v>6244.48</v>
      </c>
      <c r="AA1039">
        <v>446</v>
      </c>
      <c r="AB1039">
        <v>4069.98</v>
      </c>
      <c r="AC1039">
        <v>1815211.08</v>
      </c>
      <c r="AD1039">
        <v>5990891.6699999999</v>
      </c>
      <c r="AE1039">
        <v>282.52999999999997</v>
      </c>
      <c r="AF1039">
        <v>1692606623.53</v>
      </c>
      <c r="AG1039">
        <v>171176.17</v>
      </c>
      <c r="AH1039">
        <v>0.8</v>
      </c>
      <c r="AI1039">
        <v>26740.49</v>
      </c>
      <c r="AJ1039">
        <v>8.2899999999999991</v>
      </c>
      <c r="AK1039">
        <v>0</v>
      </c>
      <c r="AL1039">
        <v>0.33700000000000002</v>
      </c>
      <c r="AM1039">
        <v>20189.3</v>
      </c>
      <c r="AN1039">
        <v>1202.4000000000001</v>
      </c>
      <c r="AO1039">
        <v>415.14</v>
      </c>
      <c r="AP1039">
        <v>499164.34</v>
      </c>
      <c r="AQ1039">
        <v>2532481.38</v>
      </c>
      <c r="AR1039" t="s">
        <v>61</v>
      </c>
      <c r="AS1039" t="s">
        <v>61</v>
      </c>
      <c r="AT1039" t="s">
        <v>62</v>
      </c>
      <c r="AU1039" t="s">
        <v>63</v>
      </c>
    </row>
    <row r="1040" spans="1:47" x14ac:dyDescent="0.25">
      <c r="A1040" t="s">
        <v>1906</v>
      </c>
      <c r="B1040">
        <v>2020</v>
      </c>
      <c r="C1040">
        <v>8</v>
      </c>
      <c r="D1040" t="s">
        <v>89</v>
      </c>
      <c r="E1040" s="1">
        <v>44048</v>
      </c>
      <c r="F1040" s="1">
        <v>44058</v>
      </c>
      <c r="G1040">
        <v>10</v>
      </c>
      <c r="H1040">
        <v>1.8</v>
      </c>
      <c r="I1040" t="s">
        <v>49</v>
      </c>
      <c r="J1040" t="s">
        <v>50</v>
      </c>
      <c r="K1040" t="s">
        <v>51</v>
      </c>
      <c r="L1040">
        <v>2709</v>
      </c>
      <c r="M1040" t="s">
        <v>80</v>
      </c>
      <c r="N1040" t="s">
        <v>106</v>
      </c>
      <c r="O1040" t="s">
        <v>91</v>
      </c>
      <c r="P1040" t="s">
        <v>204</v>
      </c>
      <c r="Q1040" t="s">
        <v>226</v>
      </c>
      <c r="R1040" t="s">
        <v>1073</v>
      </c>
      <c r="S1040" t="s">
        <v>58</v>
      </c>
      <c r="T1040" t="s">
        <v>148</v>
      </c>
      <c r="U1040" t="s">
        <v>110</v>
      </c>
      <c r="V1040">
        <v>313593</v>
      </c>
      <c r="W1040">
        <v>182750</v>
      </c>
      <c r="X1040">
        <v>8.6</v>
      </c>
      <c r="Y1040">
        <v>11.5</v>
      </c>
      <c r="Z1040">
        <v>260148.51</v>
      </c>
      <c r="AB1040">
        <v>27.63</v>
      </c>
      <c r="AC1040">
        <v>7187903.3300000001</v>
      </c>
      <c r="AD1040">
        <v>18535581.34</v>
      </c>
      <c r="AE1040">
        <v>167.25</v>
      </c>
      <c r="AF1040">
        <v>3100075979.1100001</v>
      </c>
      <c r="AG1040">
        <v>54239.8</v>
      </c>
      <c r="AH1040">
        <v>0.2</v>
      </c>
      <c r="AI1040">
        <v>5895.44</v>
      </c>
      <c r="AJ1040">
        <v>4.17</v>
      </c>
      <c r="AK1040">
        <v>772933.74</v>
      </c>
      <c r="AL1040">
        <v>0.186</v>
      </c>
      <c r="AM1040">
        <v>34476.18</v>
      </c>
      <c r="AN1040">
        <v>253.6</v>
      </c>
      <c r="AO1040">
        <v>700.23</v>
      </c>
      <c r="AP1040">
        <v>177578.33</v>
      </c>
      <c r="AQ1040">
        <v>7460093.0800000001</v>
      </c>
      <c r="AR1040" t="s">
        <v>61</v>
      </c>
      <c r="AS1040" t="s">
        <v>61</v>
      </c>
      <c r="AT1040" t="s">
        <v>62</v>
      </c>
      <c r="AU1040" t="s">
        <v>63</v>
      </c>
    </row>
    <row r="1041" spans="1:47" x14ac:dyDescent="0.25">
      <c r="A1041" t="s">
        <v>1907</v>
      </c>
      <c r="B1041">
        <v>2022</v>
      </c>
      <c r="C1041">
        <v>1</v>
      </c>
      <c r="D1041" t="s">
        <v>48</v>
      </c>
      <c r="E1041" s="1">
        <v>44575</v>
      </c>
      <c r="F1041" s="1">
        <v>44585</v>
      </c>
      <c r="G1041">
        <v>10</v>
      </c>
      <c r="H1041">
        <v>2.6</v>
      </c>
      <c r="I1041" t="s">
        <v>49</v>
      </c>
      <c r="J1041" t="s">
        <v>50</v>
      </c>
      <c r="K1041" t="s">
        <v>51</v>
      </c>
      <c r="L1041">
        <v>2709</v>
      </c>
      <c r="M1041" t="s">
        <v>80</v>
      </c>
      <c r="N1041" t="s">
        <v>81</v>
      </c>
      <c r="O1041" t="s">
        <v>99</v>
      </c>
      <c r="P1041" t="s">
        <v>108</v>
      </c>
      <c r="Q1041" t="s">
        <v>100</v>
      </c>
      <c r="R1041" t="s">
        <v>1908</v>
      </c>
      <c r="S1041" t="s">
        <v>58</v>
      </c>
      <c r="T1041" t="s">
        <v>148</v>
      </c>
      <c r="U1041" t="s">
        <v>132</v>
      </c>
      <c r="V1041">
        <v>245463</v>
      </c>
      <c r="W1041">
        <v>181123</v>
      </c>
      <c r="X1041">
        <v>21.9</v>
      </c>
      <c r="Y1041">
        <v>10.5</v>
      </c>
      <c r="Z1041">
        <v>227270.65</v>
      </c>
      <c r="AB1041">
        <v>27.69</v>
      </c>
      <c r="AC1041">
        <v>6293124.2999999998</v>
      </c>
      <c r="AD1041">
        <v>11770346.960000001</v>
      </c>
      <c r="AE1041">
        <v>213.65</v>
      </c>
      <c r="AF1041">
        <v>2514734628</v>
      </c>
      <c r="AG1041">
        <v>127604.8</v>
      </c>
      <c r="AH1041">
        <v>0.4</v>
      </c>
      <c r="AI1041">
        <v>5213.3</v>
      </c>
      <c r="AJ1041">
        <v>8.73</v>
      </c>
      <c r="AK1041">
        <v>1027551.29</v>
      </c>
      <c r="AL1041">
        <v>0.33700000000000002</v>
      </c>
      <c r="AM1041">
        <v>39666.07</v>
      </c>
      <c r="AN1041">
        <v>407.5</v>
      </c>
      <c r="AO1041">
        <v>738.89</v>
      </c>
      <c r="AP1041">
        <v>301097.67</v>
      </c>
      <c r="AQ1041">
        <v>6766706.1399999997</v>
      </c>
      <c r="AR1041" t="s">
        <v>124</v>
      </c>
      <c r="AS1041" t="s">
        <v>61</v>
      </c>
      <c r="AT1041" t="s">
        <v>62</v>
      </c>
      <c r="AU1041" t="s">
        <v>63</v>
      </c>
    </row>
    <row r="1042" spans="1:47" x14ac:dyDescent="0.25">
      <c r="A1042" t="s">
        <v>1909</v>
      </c>
      <c r="B1042">
        <v>2021</v>
      </c>
      <c r="C1042">
        <v>11</v>
      </c>
      <c r="D1042" t="s">
        <v>119</v>
      </c>
      <c r="E1042" s="1">
        <v>44513</v>
      </c>
      <c r="F1042" s="1">
        <v>44530</v>
      </c>
      <c r="G1042">
        <v>17</v>
      </c>
      <c r="H1042">
        <v>14.7</v>
      </c>
      <c r="I1042" t="s">
        <v>49</v>
      </c>
      <c r="J1042" t="s">
        <v>112</v>
      </c>
      <c r="K1042" t="s">
        <v>126</v>
      </c>
      <c r="L1042">
        <v>2701.12</v>
      </c>
      <c r="M1042" t="s">
        <v>90</v>
      </c>
      <c r="N1042" t="s">
        <v>69</v>
      </c>
      <c r="O1042" t="s">
        <v>99</v>
      </c>
      <c r="P1042" t="s">
        <v>196</v>
      </c>
      <c r="Q1042" t="s">
        <v>100</v>
      </c>
      <c r="R1042" t="s">
        <v>1510</v>
      </c>
      <c r="S1042" t="s">
        <v>130</v>
      </c>
      <c r="T1042" t="s">
        <v>187</v>
      </c>
      <c r="U1042" t="s">
        <v>75</v>
      </c>
      <c r="V1042">
        <v>97991</v>
      </c>
      <c r="W1042">
        <v>70108</v>
      </c>
      <c r="X1042">
        <v>16.899999999999999</v>
      </c>
      <c r="Y1042">
        <v>14.5</v>
      </c>
      <c r="Z1042">
        <v>79346.710000000006</v>
      </c>
      <c r="AB1042">
        <v>19.420000000000002</v>
      </c>
      <c r="AC1042">
        <v>1540913.11</v>
      </c>
      <c r="AD1042">
        <v>8543260.2699999996</v>
      </c>
      <c r="AE1042">
        <v>167.02</v>
      </c>
      <c r="AF1042">
        <v>1426895330.3</v>
      </c>
      <c r="AG1042">
        <v>224056.33</v>
      </c>
      <c r="AH1042">
        <v>0.8</v>
      </c>
      <c r="AI1042">
        <v>22949.41</v>
      </c>
      <c r="AJ1042">
        <v>13.35</v>
      </c>
      <c r="AK1042">
        <v>1140525.25</v>
      </c>
      <c r="AL1042">
        <v>0.121</v>
      </c>
      <c r="AM1042">
        <v>10337.34</v>
      </c>
      <c r="AN1042">
        <v>576.9</v>
      </c>
      <c r="AO1042">
        <v>467.92</v>
      </c>
      <c r="AP1042">
        <v>269943.05</v>
      </c>
      <c r="AQ1042">
        <v>2068199.24</v>
      </c>
      <c r="AR1042" t="s">
        <v>61</v>
      </c>
      <c r="AS1042" t="s">
        <v>61</v>
      </c>
      <c r="AT1042" t="s">
        <v>62</v>
      </c>
      <c r="AU1042" t="s">
        <v>63</v>
      </c>
    </row>
    <row r="1043" spans="1:47" x14ac:dyDescent="0.25">
      <c r="A1043" t="s">
        <v>1910</v>
      </c>
      <c r="B1043">
        <v>2024</v>
      </c>
      <c r="C1043">
        <v>5</v>
      </c>
      <c r="D1043" t="s">
        <v>77</v>
      </c>
      <c r="E1043" s="1">
        <v>45441</v>
      </c>
      <c r="F1043" s="1">
        <v>45462</v>
      </c>
      <c r="G1043">
        <v>21</v>
      </c>
      <c r="H1043">
        <v>16.8</v>
      </c>
      <c r="I1043" t="s">
        <v>49</v>
      </c>
      <c r="J1043" t="s">
        <v>66</v>
      </c>
      <c r="K1043" t="s">
        <v>153</v>
      </c>
      <c r="L1043">
        <v>6309</v>
      </c>
      <c r="M1043" t="s">
        <v>114</v>
      </c>
      <c r="N1043" t="s">
        <v>81</v>
      </c>
      <c r="O1043" t="s">
        <v>107</v>
      </c>
      <c r="P1043" t="s">
        <v>55</v>
      </c>
      <c r="Q1043" t="s">
        <v>128</v>
      </c>
      <c r="R1043" t="s">
        <v>1049</v>
      </c>
      <c r="S1043" t="s">
        <v>156</v>
      </c>
      <c r="T1043" t="s">
        <v>162</v>
      </c>
      <c r="U1043" t="s">
        <v>87</v>
      </c>
      <c r="V1043">
        <v>26843</v>
      </c>
      <c r="W1043">
        <v>18286</v>
      </c>
      <c r="X1043">
        <v>3.4</v>
      </c>
      <c r="Y1043">
        <v>15.1</v>
      </c>
      <c r="Z1043">
        <v>21038.93</v>
      </c>
      <c r="AA1043">
        <v>1502</v>
      </c>
      <c r="AB1043">
        <v>3226.2</v>
      </c>
      <c r="AC1043">
        <v>4845752.4000000004</v>
      </c>
      <c r="AD1043">
        <v>99657834.790000007</v>
      </c>
      <c r="AE1043">
        <v>274.64999999999998</v>
      </c>
      <c r="AF1043">
        <v>27371024325.07</v>
      </c>
      <c r="AG1043">
        <v>167559.48000000001</v>
      </c>
      <c r="AH1043">
        <v>1.7</v>
      </c>
      <c r="AI1043">
        <v>24810.59</v>
      </c>
      <c r="AJ1043">
        <v>8.8699999999999992</v>
      </c>
      <c r="AK1043">
        <v>8839649.9499999993</v>
      </c>
      <c r="AL1043">
        <v>0.33600000000000002</v>
      </c>
      <c r="AM1043">
        <v>334850.32</v>
      </c>
      <c r="AN1043">
        <v>562.5</v>
      </c>
      <c r="AO1043">
        <v>353.02</v>
      </c>
      <c r="AP1043">
        <v>198573.75</v>
      </c>
      <c r="AQ1043">
        <v>5571546.54</v>
      </c>
      <c r="AR1043" t="s">
        <v>61</v>
      </c>
      <c r="AS1043" t="s">
        <v>61</v>
      </c>
      <c r="AT1043" t="s">
        <v>62</v>
      </c>
      <c r="AU1043" t="s">
        <v>63</v>
      </c>
    </row>
    <row r="1044" spans="1:47" x14ac:dyDescent="0.25">
      <c r="A1044" t="s">
        <v>1911</v>
      </c>
      <c r="B1044">
        <v>2021</v>
      </c>
      <c r="C1044">
        <v>12</v>
      </c>
      <c r="D1044" t="s">
        <v>119</v>
      </c>
      <c r="E1044" s="1">
        <v>44545</v>
      </c>
      <c r="F1044" s="1">
        <v>44571</v>
      </c>
      <c r="G1044">
        <v>26</v>
      </c>
      <c r="H1044">
        <v>14.2</v>
      </c>
      <c r="I1044" t="s">
        <v>49</v>
      </c>
      <c r="J1044" t="s">
        <v>66</v>
      </c>
      <c r="K1044" t="s">
        <v>67</v>
      </c>
      <c r="L1044">
        <v>8479.8989999999994</v>
      </c>
      <c r="M1044" t="s">
        <v>114</v>
      </c>
      <c r="N1044" t="s">
        <v>81</v>
      </c>
      <c r="O1044" t="s">
        <v>107</v>
      </c>
      <c r="P1044" t="s">
        <v>154</v>
      </c>
      <c r="Q1044" t="s">
        <v>56</v>
      </c>
      <c r="R1044" t="s">
        <v>800</v>
      </c>
      <c r="S1044" t="s">
        <v>156</v>
      </c>
      <c r="T1044" t="s">
        <v>187</v>
      </c>
      <c r="U1044" t="s">
        <v>103</v>
      </c>
      <c r="V1044">
        <v>12511</v>
      </c>
      <c r="W1044">
        <v>8222</v>
      </c>
      <c r="X1044">
        <v>8.6</v>
      </c>
      <c r="Y1044">
        <v>14.9</v>
      </c>
      <c r="Z1044">
        <v>10933.14</v>
      </c>
      <c r="AA1044">
        <v>780</v>
      </c>
      <c r="AB1044">
        <v>1481.5</v>
      </c>
      <c r="AC1044">
        <v>1155570</v>
      </c>
      <c r="AD1044">
        <v>49612949.350000001</v>
      </c>
      <c r="AE1044">
        <v>174.67</v>
      </c>
      <c r="AF1044">
        <v>8665893862.9599991</v>
      </c>
      <c r="AG1044">
        <v>31553.4</v>
      </c>
      <c r="AH1044">
        <v>4.3</v>
      </c>
      <c r="AI1044">
        <v>45187.040000000001</v>
      </c>
      <c r="AJ1044">
        <v>17.59</v>
      </c>
      <c r="AK1044">
        <v>8726917.7899999991</v>
      </c>
      <c r="AL1044">
        <v>9.0999999999999998E-2</v>
      </c>
      <c r="AM1044">
        <v>45147.78</v>
      </c>
      <c r="AN1044">
        <v>1095.7</v>
      </c>
      <c r="AO1044">
        <v>705.63</v>
      </c>
      <c r="AP1044">
        <v>773158.79</v>
      </c>
      <c r="AQ1044">
        <v>2050617.01</v>
      </c>
      <c r="AR1044" t="s">
        <v>61</v>
      </c>
      <c r="AS1044" t="s">
        <v>61</v>
      </c>
      <c r="AT1044" t="s">
        <v>62</v>
      </c>
      <c r="AU1044" t="s">
        <v>63</v>
      </c>
    </row>
    <row r="1045" spans="1:47" x14ac:dyDescent="0.25">
      <c r="A1045" t="s">
        <v>1912</v>
      </c>
      <c r="B1045">
        <v>2026</v>
      </c>
      <c r="C1045">
        <v>4</v>
      </c>
      <c r="D1045" t="s">
        <v>77</v>
      </c>
      <c r="E1045" s="1">
        <v>46117</v>
      </c>
      <c r="F1045" s="1">
        <v>46145</v>
      </c>
      <c r="G1045">
        <v>28</v>
      </c>
      <c r="H1045">
        <v>13.2</v>
      </c>
      <c r="I1045" t="s">
        <v>49</v>
      </c>
      <c r="J1045" t="s">
        <v>66</v>
      </c>
      <c r="K1045" t="s">
        <v>251</v>
      </c>
      <c r="L1045">
        <v>8543.7000000000007</v>
      </c>
      <c r="M1045" t="s">
        <v>90</v>
      </c>
      <c r="N1045" t="s">
        <v>53</v>
      </c>
      <c r="O1045" t="s">
        <v>107</v>
      </c>
      <c r="P1045" t="s">
        <v>55</v>
      </c>
      <c r="Q1045" t="s">
        <v>56</v>
      </c>
      <c r="R1045" t="s">
        <v>955</v>
      </c>
      <c r="S1045" t="s">
        <v>156</v>
      </c>
      <c r="T1045" t="s">
        <v>86</v>
      </c>
      <c r="U1045" t="s">
        <v>259</v>
      </c>
      <c r="V1045">
        <v>17186</v>
      </c>
      <c r="W1045">
        <v>12191</v>
      </c>
      <c r="X1045">
        <v>23.3</v>
      </c>
      <c r="Y1045">
        <v>15.8</v>
      </c>
      <c r="Z1045">
        <v>13986.72</v>
      </c>
      <c r="AA1045">
        <v>999</v>
      </c>
      <c r="AB1045">
        <v>4054.34</v>
      </c>
      <c r="AC1045">
        <v>4050285.66</v>
      </c>
      <c r="AD1045">
        <v>62048586.600000001</v>
      </c>
      <c r="AE1045">
        <v>281.38</v>
      </c>
      <c r="AF1045">
        <v>17459231297.509998</v>
      </c>
      <c r="AG1045">
        <v>104568.68</v>
      </c>
      <c r="AH1045">
        <v>0</v>
      </c>
      <c r="AI1045">
        <v>0</v>
      </c>
      <c r="AJ1045">
        <v>2.9</v>
      </c>
      <c r="AK1045">
        <v>1799409.01</v>
      </c>
      <c r="AL1045">
        <v>0.13700000000000001</v>
      </c>
      <c r="AM1045">
        <v>85006.56</v>
      </c>
      <c r="AN1045">
        <v>777.8</v>
      </c>
      <c r="AO1045">
        <v>387.3</v>
      </c>
      <c r="AP1045">
        <v>301241.94</v>
      </c>
      <c r="AQ1045">
        <v>4541102.84</v>
      </c>
      <c r="AR1045" t="s">
        <v>61</v>
      </c>
      <c r="AS1045" t="s">
        <v>61</v>
      </c>
      <c r="AT1045" t="s">
        <v>62</v>
      </c>
      <c r="AU1045" t="s">
        <v>63</v>
      </c>
    </row>
    <row r="1046" spans="1:47" x14ac:dyDescent="0.25">
      <c r="A1046" t="s">
        <v>1913</v>
      </c>
      <c r="B1046">
        <v>2026</v>
      </c>
      <c r="C1046">
        <v>3</v>
      </c>
      <c r="D1046" t="s">
        <v>48</v>
      </c>
      <c r="E1046" s="1">
        <v>46101</v>
      </c>
      <c r="F1046" s="1">
        <v>46121</v>
      </c>
      <c r="G1046">
        <v>20</v>
      </c>
      <c r="H1046">
        <v>9.9</v>
      </c>
      <c r="I1046" t="s">
        <v>49</v>
      </c>
      <c r="J1046" t="s">
        <v>50</v>
      </c>
      <c r="K1046" t="s">
        <v>51</v>
      </c>
      <c r="L1046">
        <v>2709</v>
      </c>
      <c r="M1046" t="s">
        <v>52</v>
      </c>
      <c r="N1046" t="s">
        <v>168</v>
      </c>
      <c r="O1046" t="s">
        <v>99</v>
      </c>
      <c r="P1046" t="s">
        <v>230</v>
      </c>
      <c r="Q1046" t="s">
        <v>82</v>
      </c>
      <c r="R1046" t="s">
        <v>415</v>
      </c>
      <c r="S1046" t="s">
        <v>170</v>
      </c>
      <c r="T1046" t="s">
        <v>59</v>
      </c>
      <c r="U1046" t="s">
        <v>166</v>
      </c>
      <c r="V1046">
        <v>124516</v>
      </c>
      <c r="W1046">
        <v>81341</v>
      </c>
      <c r="X1046">
        <v>8.8000000000000007</v>
      </c>
      <c r="Y1046">
        <v>12.9</v>
      </c>
      <c r="Z1046">
        <v>102453.2</v>
      </c>
      <c r="AB1046">
        <v>27.82</v>
      </c>
      <c r="AC1046">
        <v>2850248.02</v>
      </c>
      <c r="AD1046">
        <v>6584667.1600000001</v>
      </c>
      <c r="AE1046">
        <v>279.98</v>
      </c>
      <c r="AF1046">
        <v>1843575111.46</v>
      </c>
      <c r="AG1046">
        <v>125189.85</v>
      </c>
      <c r="AH1046">
        <v>1.8</v>
      </c>
      <c r="AI1046">
        <v>53407.839999999997</v>
      </c>
      <c r="AJ1046">
        <v>8.4700000000000006</v>
      </c>
      <c r="AK1046">
        <v>557721.31000000006</v>
      </c>
      <c r="AL1046">
        <v>0.30399999999999999</v>
      </c>
      <c r="AM1046">
        <v>20017.39</v>
      </c>
      <c r="AN1046">
        <v>966.2</v>
      </c>
      <c r="AO1046">
        <v>392.09</v>
      </c>
      <c r="AP1046">
        <v>378837.36</v>
      </c>
      <c r="AQ1046">
        <v>3427700.46</v>
      </c>
      <c r="AR1046" t="s">
        <v>61</v>
      </c>
      <c r="AS1046" t="s">
        <v>61</v>
      </c>
      <c r="AT1046" t="s">
        <v>62</v>
      </c>
      <c r="AU1046" t="s">
        <v>63</v>
      </c>
    </row>
    <row r="1047" spans="1:47" x14ac:dyDescent="0.25">
      <c r="A1047" t="s">
        <v>1914</v>
      </c>
      <c r="B1047">
        <v>2025</v>
      </c>
      <c r="C1047">
        <v>12</v>
      </c>
      <c r="D1047" t="s">
        <v>119</v>
      </c>
      <c r="E1047" s="1">
        <v>46022</v>
      </c>
      <c r="F1047" s="1">
        <v>46041</v>
      </c>
      <c r="G1047">
        <v>19</v>
      </c>
      <c r="H1047">
        <v>12.4</v>
      </c>
      <c r="I1047" t="s">
        <v>49</v>
      </c>
      <c r="J1047" t="s">
        <v>66</v>
      </c>
      <c r="K1047" t="s">
        <v>245</v>
      </c>
      <c r="L1047">
        <v>8905.9</v>
      </c>
      <c r="M1047" t="s">
        <v>68</v>
      </c>
      <c r="N1047" t="s">
        <v>53</v>
      </c>
      <c r="O1047" t="s">
        <v>200</v>
      </c>
      <c r="P1047" t="s">
        <v>150</v>
      </c>
      <c r="Q1047" t="s">
        <v>128</v>
      </c>
      <c r="R1047" t="s">
        <v>901</v>
      </c>
      <c r="S1047" t="s">
        <v>73</v>
      </c>
      <c r="T1047" t="s">
        <v>162</v>
      </c>
      <c r="U1047" t="s">
        <v>75</v>
      </c>
      <c r="V1047">
        <v>4713</v>
      </c>
      <c r="W1047">
        <v>3132</v>
      </c>
      <c r="X1047">
        <v>3</v>
      </c>
      <c r="Y1047">
        <v>10.8</v>
      </c>
      <c r="Z1047">
        <v>3833.32</v>
      </c>
      <c r="AB1047">
        <v>44.25</v>
      </c>
      <c r="AC1047">
        <v>169624.41</v>
      </c>
      <c r="AD1047">
        <v>3177783.95</v>
      </c>
      <c r="AE1047">
        <v>280.10000000000002</v>
      </c>
      <c r="AF1047">
        <v>890097284.39999998</v>
      </c>
      <c r="AG1047">
        <v>137941.67000000001</v>
      </c>
      <c r="AH1047">
        <v>0</v>
      </c>
      <c r="AJ1047">
        <v>22.85</v>
      </c>
      <c r="AK1047">
        <v>726123.63</v>
      </c>
      <c r="AL1047">
        <v>0.20799999999999999</v>
      </c>
      <c r="AM1047">
        <v>6609.79</v>
      </c>
      <c r="AN1047">
        <v>720.3</v>
      </c>
      <c r="AO1047">
        <v>386.53</v>
      </c>
      <c r="AP1047">
        <v>278417.56</v>
      </c>
      <c r="AQ1047">
        <v>592593.43000000005</v>
      </c>
      <c r="AR1047" t="s">
        <v>124</v>
      </c>
      <c r="AS1047" t="s">
        <v>61</v>
      </c>
      <c r="AT1047" t="s">
        <v>62</v>
      </c>
      <c r="AU1047" t="s">
        <v>63</v>
      </c>
    </row>
    <row r="1048" spans="1:47" x14ac:dyDescent="0.25">
      <c r="A1048" t="s">
        <v>1915</v>
      </c>
      <c r="B1048">
        <v>2021</v>
      </c>
      <c r="C1048">
        <v>10</v>
      </c>
      <c r="D1048" t="s">
        <v>119</v>
      </c>
      <c r="E1048" s="1">
        <v>44498</v>
      </c>
      <c r="F1048" s="1">
        <v>44509</v>
      </c>
      <c r="G1048">
        <v>11</v>
      </c>
      <c r="H1048">
        <v>1.7</v>
      </c>
      <c r="I1048" t="s">
        <v>49</v>
      </c>
      <c r="J1048" t="s">
        <v>50</v>
      </c>
      <c r="K1048" t="s">
        <v>223</v>
      </c>
      <c r="L1048">
        <v>2710.1109999999999</v>
      </c>
      <c r="M1048" t="s">
        <v>80</v>
      </c>
      <c r="N1048" t="s">
        <v>81</v>
      </c>
      <c r="O1048" t="s">
        <v>200</v>
      </c>
      <c r="P1048" t="s">
        <v>164</v>
      </c>
      <c r="Q1048" t="s">
        <v>226</v>
      </c>
      <c r="R1048" t="s">
        <v>1916</v>
      </c>
      <c r="S1048" t="s">
        <v>123</v>
      </c>
      <c r="T1048" t="s">
        <v>148</v>
      </c>
      <c r="U1048" t="s">
        <v>132</v>
      </c>
      <c r="V1048">
        <v>32264</v>
      </c>
      <c r="W1048">
        <v>23518</v>
      </c>
      <c r="X1048">
        <v>17.2</v>
      </c>
      <c r="Y1048">
        <v>13.3</v>
      </c>
      <c r="Z1048">
        <v>29170.720000000001</v>
      </c>
      <c r="AB1048">
        <v>13.03</v>
      </c>
      <c r="AC1048">
        <v>380094.48</v>
      </c>
      <c r="AD1048">
        <v>22226921.809999999</v>
      </c>
      <c r="AE1048">
        <v>165.85</v>
      </c>
      <c r="AF1048">
        <v>3686334982.1900001</v>
      </c>
      <c r="AG1048">
        <v>125307.68</v>
      </c>
      <c r="AH1048">
        <v>0.7</v>
      </c>
      <c r="AI1048">
        <v>7063.08</v>
      </c>
      <c r="AJ1048">
        <v>20.309999999999999</v>
      </c>
      <c r="AK1048">
        <v>4514287.82</v>
      </c>
      <c r="AL1048">
        <v>0.219</v>
      </c>
      <c r="AM1048">
        <v>48676.959999999999</v>
      </c>
      <c r="AN1048">
        <v>586.4</v>
      </c>
      <c r="AO1048">
        <v>649.05999999999995</v>
      </c>
      <c r="AP1048">
        <v>380608.78</v>
      </c>
      <c r="AQ1048">
        <v>941750.98</v>
      </c>
      <c r="AR1048" t="s">
        <v>61</v>
      </c>
      <c r="AS1048" t="s">
        <v>61</v>
      </c>
      <c r="AT1048" t="s">
        <v>293</v>
      </c>
      <c r="AU1048" t="s">
        <v>63</v>
      </c>
    </row>
    <row r="1049" spans="1:47" x14ac:dyDescent="0.25">
      <c r="A1049" t="s">
        <v>1917</v>
      </c>
      <c r="B1049">
        <v>2025</v>
      </c>
      <c r="C1049">
        <v>9</v>
      </c>
      <c r="D1049" t="s">
        <v>89</v>
      </c>
      <c r="E1049" s="1">
        <v>45925</v>
      </c>
      <c r="F1049" s="1">
        <v>45936</v>
      </c>
      <c r="G1049">
        <v>11</v>
      </c>
      <c r="H1049">
        <v>15.8</v>
      </c>
      <c r="I1049" t="s">
        <v>65</v>
      </c>
      <c r="J1049" t="s">
        <v>239</v>
      </c>
      <c r="K1049" t="s">
        <v>270</v>
      </c>
      <c r="L1049">
        <v>2710.1990999999998</v>
      </c>
      <c r="M1049" t="s">
        <v>98</v>
      </c>
      <c r="N1049" t="s">
        <v>81</v>
      </c>
      <c r="O1049" t="s">
        <v>107</v>
      </c>
      <c r="P1049" t="s">
        <v>128</v>
      </c>
      <c r="Q1049" t="s">
        <v>230</v>
      </c>
      <c r="R1049" t="s">
        <v>1055</v>
      </c>
      <c r="S1049" t="s">
        <v>142</v>
      </c>
      <c r="T1049" t="s">
        <v>74</v>
      </c>
      <c r="U1049" t="s">
        <v>143</v>
      </c>
      <c r="V1049">
        <v>64614</v>
      </c>
      <c r="W1049">
        <v>40370</v>
      </c>
      <c r="X1049">
        <v>4.4000000000000004</v>
      </c>
      <c r="Y1049">
        <v>13.9</v>
      </c>
      <c r="Z1049">
        <v>58255.35</v>
      </c>
      <c r="AB1049">
        <v>23.68</v>
      </c>
      <c r="AC1049">
        <v>1379486.69</v>
      </c>
      <c r="AD1049">
        <v>46541946.780000001</v>
      </c>
      <c r="AE1049">
        <v>281.14999999999998</v>
      </c>
      <c r="AF1049">
        <v>13085268337.200001</v>
      </c>
      <c r="AG1049">
        <v>90572.23</v>
      </c>
      <c r="AH1049">
        <v>1</v>
      </c>
      <c r="AI1049">
        <v>23396.7</v>
      </c>
      <c r="AJ1049">
        <v>22.9</v>
      </c>
      <c r="AK1049">
        <v>0</v>
      </c>
      <c r="AL1049">
        <v>0.187</v>
      </c>
      <c r="AM1049">
        <v>87033.44</v>
      </c>
      <c r="AO1049">
        <v>711.79</v>
      </c>
      <c r="AP1049">
        <v>149689.44</v>
      </c>
      <c r="AQ1049">
        <v>1730178.5</v>
      </c>
      <c r="AR1049" t="s">
        <v>124</v>
      </c>
      <c r="AS1049" t="s">
        <v>61</v>
      </c>
      <c r="AT1049" t="s">
        <v>62</v>
      </c>
      <c r="AU1049" t="s">
        <v>63</v>
      </c>
    </row>
    <row r="1050" spans="1:47" x14ac:dyDescent="0.25">
      <c r="A1050" t="s">
        <v>1918</v>
      </c>
      <c r="B1050">
        <v>2021</v>
      </c>
      <c r="C1050">
        <v>9</v>
      </c>
      <c r="D1050" t="s">
        <v>89</v>
      </c>
      <c r="E1050" s="1">
        <v>44452</v>
      </c>
      <c r="F1050" s="1">
        <v>44462</v>
      </c>
      <c r="G1050">
        <v>10</v>
      </c>
      <c r="H1050">
        <v>5.6</v>
      </c>
      <c r="I1050" t="s">
        <v>49</v>
      </c>
      <c r="J1050" t="s">
        <v>239</v>
      </c>
      <c r="K1050" t="s">
        <v>265</v>
      </c>
      <c r="L1050">
        <v>3102.1</v>
      </c>
      <c r="M1050" t="s">
        <v>80</v>
      </c>
      <c r="N1050" t="s">
        <v>81</v>
      </c>
      <c r="O1050" t="s">
        <v>54</v>
      </c>
      <c r="P1050" t="s">
        <v>201</v>
      </c>
      <c r="Q1050" t="s">
        <v>56</v>
      </c>
      <c r="R1050" t="s">
        <v>253</v>
      </c>
      <c r="S1050" t="s">
        <v>161</v>
      </c>
      <c r="T1050" t="s">
        <v>131</v>
      </c>
      <c r="U1050" t="s">
        <v>60</v>
      </c>
      <c r="V1050">
        <v>33370</v>
      </c>
      <c r="W1050">
        <v>23339</v>
      </c>
      <c r="X1050">
        <v>23.4</v>
      </c>
      <c r="Y1050">
        <v>15</v>
      </c>
      <c r="Z1050">
        <v>26372.080000000002</v>
      </c>
      <c r="AB1050">
        <v>37.75</v>
      </c>
      <c r="AC1050">
        <v>995546.02</v>
      </c>
      <c r="AD1050">
        <v>16021038.6</v>
      </c>
      <c r="AE1050">
        <v>167.56</v>
      </c>
      <c r="AF1050">
        <v>2684485227.8200002</v>
      </c>
      <c r="AG1050">
        <v>139356</v>
      </c>
      <c r="AH1050">
        <v>0.7</v>
      </c>
      <c r="AI1050">
        <v>11280.91</v>
      </c>
      <c r="AJ1050">
        <v>8.35</v>
      </c>
      <c r="AK1050">
        <v>1337756.72</v>
      </c>
      <c r="AL1050">
        <v>6.0999999999999999E-2</v>
      </c>
      <c r="AM1050">
        <v>9772.83</v>
      </c>
      <c r="AN1050">
        <v>489.8</v>
      </c>
      <c r="AO1050">
        <v>603.08000000000004</v>
      </c>
      <c r="AP1050">
        <v>295388.58</v>
      </c>
      <c r="AQ1050">
        <v>1451344.34</v>
      </c>
      <c r="AR1050" t="s">
        <v>61</v>
      </c>
      <c r="AS1050" t="s">
        <v>61</v>
      </c>
      <c r="AT1050" t="s">
        <v>62</v>
      </c>
      <c r="AU1050" t="s">
        <v>63</v>
      </c>
    </row>
    <row r="1051" spans="1:47" x14ac:dyDescent="0.25">
      <c r="A1051" t="s">
        <v>1919</v>
      </c>
      <c r="B1051">
        <v>2021</v>
      </c>
      <c r="C1051">
        <v>6</v>
      </c>
      <c r="D1051" t="s">
        <v>77</v>
      </c>
      <c r="E1051" s="1">
        <v>44361</v>
      </c>
      <c r="F1051" s="1">
        <v>44371</v>
      </c>
      <c r="G1051">
        <v>10</v>
      </c>
      <c r="H1051">
        <v>9.5</v>
      </c>
      <c r="I1051" t="s">
        <v>65</v>
      </c>
      <c r="J1051" t="s">
        <v>50</v>
      </c>
      <c r="K1051" t="s">
        <v>223</v>
      </c>
      <c r="L1051">
        <v>2710.1109999999999</v>
      </c>
      <c r="M1051" t="s">
        <v>80</v>
      </c>
      <c r="N1051" t="s">
        <v>69</v>
      </c>
      <c r="O1051" t="s">
        <v>107</v>
      </c>
      <c r="P1051" t="s">
        <v>128</v>
      </c>
      <c r="Q1051" t="s">
        <v>140</v>
      </c>
      <c r="R1051" t="s">
        <v>1920</v>
      </c>
      <c r="S1051" t="s">
        <v>123</v>
      </c>
      <c r="T1051" t="s">
        <v>102</v>
      </c>
      <c r="U1051" t="s">
        <v>96</v>
      </c>
      <c r="V1051">
        <v>45086</v>
      </c>
      <c r="W1051">
        <v>30484</v>
      </c>
      <c r="X1051">
        <v>18.899999999999999</v>
      </c>
      <c r="Y1051">
        <v>12.4</v>
      </c>
      <c r="Z1051">
        <v>35863.75</v>
      </c>
      <c r="AB1051">
        <v>14.53</v>
      </c>
      <c r="AC1051">
        <v>521100.29</v>
      </c>
      <c r="AD1051">
        <v>35065781.560000002</v>
      </c>
      <c r="AE1051">
        <v>172.27</v>
      </c>
      <c r="AF1051">
        <v>6040782189.3400002</v>
      </c>
      <c r="AG1051">
        <v>229461.59</v>
      </c>
      <c r="AH1051">
        <v>0.6</v>
      </c>
      <c r="AJ1051">
        <v>22.55</v>
      </c>
      <c r="AK1051">
        <v>0</v>
      </c>
      <c r="AL1051">
        <v>0.245</v>
      </c>
      <c r="AM1051">
        <v>85911.16</v>
      </c>
      <c r="AN1051">
        <v>183.4</v>
      </c>
      <c r="AO1051">
        <v>466.28</v>
      </c>
      <c r="AP1051">
        <v>85515.75</v>
      </c>
      <c r="AQ1051">
        <v>938623.41</v>
      </c>
      <c r="AR1051" t="s">
        <v>61</v>
      </c>
      <c r="AS1051" t="s">
        <v>61</v>
      </c>
      <c r="AT1051" t="s">
        <v>62</v>
      </c>
      <c r="AU1051" t="s">
        <v>63</v>
      </c>
    </row>
    <row r="1052" spans="1:47" x14ac:dyDescent="0.25">
      <c r="A1052" t="s">
        <v>1921</v>
      </c>
      <c r="B1052">
        <v>2022</v>
      </c>
      <c r="C1052">
        <v>2</v>
      </c>
      <c r="D1052" t="s">
        <v>48</v>
      </c>
      <c r="E1052" s="1">
        <v>44619</v>
      </c>
      <c r="F1052" s="1">
        <v>44637</v>
      </c>
      <c r="G1052">
        <v>18</v>
      </c>
      <c r="H1052">
        <v>17.2</v>
      </c>
      <c r="I1052" t="s">
        <v>49</v>
      </c>
      <c r="J1052" t="s">
        <v>50</v>
      </c>
      <c r="K1052" t="s">
        <v>120</v>
      </c>
      <c r="L1052">
        <v>2710.1921000000002</v>
      </c>
      <c r="M1052" t="s">
        <v>52</v>
      </c>
      <c r="N1052" t="s">
        <v>53</v>
      </c>
      <c r="O1052" t="s">
        <v>54</v>
      </c>
      <c r="P1052" t="s">
        <v>159</v>
      </c>
      <c r="Q1052" t="s">
        <v>184</v>
      </c>
      <c r="R1052" t="s">
        <v>400</v>
      </c>
      <c r="S1052" t="s">
        <v>142</v>
      </c>
      <c r="T1052" t="s">
        <v>102</v>
      </c>
      <c r="U1052" t="s">
        <v>166</v>
      </c>
      <c r="V1052">
        <v>48329</v>
      </c>
      <c r="W1052">
        <v>30544</v>
      </c>
      <c r="X1052">
        <v>8.8000000000000007</v>
      </c>
      <c r="Y1052">
        <v>13.7</v>
      </c>
      <c r="Z1052">
        <v>44467.7</v>
      </c>
      <c r="AB1052">
        <v>21.1</v>
      </c>
      <c r="AC1052">
        <v>938268.47</v>
      </c>
      <c r="AD1052">
        <v>22194273.75</v>
      </c>
      <c r="AE1052">
        <v>215.27</v>
      </c>
      <c r="AF1052">
        <v>4777761310.1599998</v>
      </c>
      <c r="AG1052">
        <v>54907.78</v>
      </c>
      <c r="AH1052">
        <v>0.4</v>
      </c>
      <c r="AJ1052">
        <v>19.25</v>
      </c>
      <c r="AK1052">
        <v>4272397.7</v>
      </c>
      <c r="AL1052">
        <v>0.11700000000000001</v>
      </c>
      <c r="AM1052">
        <v>25967.3</v>
      </c>
      <c r="AN1052">
        <v>445.3</v>
      </c>
      <c r="AO1052">
        <v>745.3</v>
      </c>
      <c r="AP1052">
        <v>331882.09000000003</v>
      </c>
      <c r="AQ1052">
        <v>1360423.36</v>
      </c>
      <c r="AR1052" t="s">
        <v>61</v>
      </c>
      <c r="AS1052" t="s">
        <v>61</v>
      </c>
      <c r="AT1052" t="s">
        <v>62</v>
      </c>
      <c r="AU1052" t="s">
        <v>63</v>
      </c>
    </row>
    <row r="1053" spans="1:47" x14ac:dyDescent="0.25">
      <c r="A1053" t="s">
        <v>1922</v>
      </c>
      <c r="B1053">
        <v>2021</v>
      </c>
      <c r="C1053">
        <v>1</v>
      </c>
      <c r="D1053" t="s">
        <v>48</v>
      </c>
      <c r="E1053" s="1">
        <v>44200</v>
      </c>
      <c r="F1053" s="1">
        <v>44214</v>
      </c>
      <c r="G1053">
        <v>14</v>
      </c>
      <c r="H1053">
        <v>18</v>
      </c>
      <c r="I1053" t="s">
        <v>49</v>
      </c>
      <c r="J1053" t="s">
        <v>50</v>
      </c>
      <c r="K1053" t="s">
        <v>145</v>
      </c>
      <c r="L1053">
        <v>2710.19</v>
      </c>
      <c r="M1053" t="s">
        <v>98</v>
      </c>
      <c r="N1053" t="s">
        <v>53</v>
      </c>
      <c r="O1053" t="s">
        <v>200</v>
      </c>
      <c r="P1053" t="s">
        <v>71</v>
      </c>
      <c r="Q1053" t="s">
        <v>92</v>
      </c>
      <c r="R1053" t="s">
        <v>1923</v>
      </c>
      <c r="S1053" t="s">
        <v>170</v>
      </c>
      <c r="T1053" t="s">
        <v>148</v>
      </c>
      <c r="U1053" t="s">
        <v>96</v>
      </c>
      <c r="V1053">
        <v>151052</v>
      </c>
      <c r="W1053">
        <v>102301</v>
      </c>
      <c r="X1053">
        <v>15.3</v>
      </c>
      <c r="Y1053">
        <v>11.4</v>
      </c>
      <c r="Z1053">
        <v>117127.43</v>
      </c>
      <c r="AB1053">
        <v>37.53</v>
      </c>
      <c r="AC1053">
        <v>4395792.45</v>
      </c>
      <c r="AD1053">
        <v>108812553.73999999</v>
      </c>
      <c r="AE1053">
        <v>173.01</v>
      </c>
      <c r="AF1053">
        <v>18825659922.560001</v>
      </c>
      <c r="AG1053">
        <v>184434.63</v>
      </c>
      <c r="AH1053">
        <v>2.6</v>
      </c>
      <c r="AI1053">
        <v>69927.97</v>
      </c>
      <c r="AJ1053">
        <v>16.75</v>
      </c>
      <c r="AK1053">
        <v>18226102.75</v>
      </c>
      <c r="AL1053">
        <v>0.27</v>
      </c>
      <c r="AM1053">
        <v>293793.90000000002</v>
      </c>
      <c r="AN1053">
        <v>417.9</v>
      </c>
      <c r="AO1053">
        <v>408.92</v>
      </c>
      <c r="AP1053">
        <v>170887.67</v>
      </c>
      <c r="AQ1053">
        <v>5114836.62</v>
      </c>
      <c r="AR1053" t="s">
        <v>124</v>
      </c>
      <c r="AS1053" t="s">
        <v>61</v>
      </c>
      <c r="AT1053" t="s">
        <v>62</v>
      </c>
      <c r="AU1053" t="s">
        <v>63</v>
      </c>
    </row>
    <row r="1054" spans="1:47" x14ac:dyDescent="0.25">
      <c r="A1054" t="s">
        <v>1924</v>
      </c>
      <c r="B1054">
        <v>2022</v>
      </c>
      <c r="C1054">
        <v>3</v>
      </c>
      <c r="D1054" t="s">
        <v>48</v>
      </c>
      <c r="E1054" s="1">
        <v>44624</v>
      </c>
      <c r="F1054" s="1">
        <v>44653</v>
      </c>
      <c r="G1054">
        <v>29</v>
      </c>
      <c r="H1054">
        <v>13.7</v>
      </c>
      <c r="I1054" t="s">
        <v>49</v>
      </c>
      <c r="J1054" t="s">
        <v>239</v>
      </c>
      <c r="K1054" t="s">
        <v>240</v>
      </c>
      <c r="L1054">
        <v>3105.2</v>
      </c>
      <c r="M1054" t="s">
        <v>80</v>
      </c>
      <c r="N1054" t="s">
        <v>53</v>
      </c>
      <c r="O1054" t="s">
        <v>91</v>
      </c>
      <c r="P1054" t="s">
        <v>196</v>
      </c>
      <c r="Q1054" t="s">
        <v>184</v>
      </c>
      <c r="R1054" t="s">
        <v>1925</v>
      </c>
      <c r="S1054" t="s">
        <v>161</v>
      </c>
      <c r="T1054" t="s">
        <v>86</v>
      </c>
      <c r="U1054" t="s">
        <v>259</v>
      </c>
      <c r="V1054">
        <v>30747</v>
      </c>
      <c r="W1054">
        <v>20284</v>
      </c>
      <c r="X1054">
        <v>8.1</v>
      </c>
      <c r="Y1054">
        <v>15.4</v>
      </c>
      <c r="Z1054">
        <v>25115.31</v>
      </c>
      <c r="AB1054">
        <v>27.04</v>
      </c>
      <c r="AC1054">
        <v>679117.98</v>
      </c>
      <c r="AD1054">
        <v>17548569.399999999</v>
      </c>
      <c r="AE1054">
        <v>216.11</v>
      </c>
      <c r="AF1054">
        <v>3792421333.0300002</v>
      </c>
      <c r="AG1054">
        <v>199814.53</v>
      </c>
      <c r="AH1054">
        <v>2</v>
      </c>
      <c r="AI1054">
        <v>49214.59</v>
      </c>
      <c r="AJ1054">
        <v>14.73</v>
      </c>
      <c r="AK1054">
        <v>2584904.27</v>
      </c>
      <c r="AL1054">
        <v>0.32500000000000001</v>
      </c>
      <c r="AM1054">
        <v>57032.85</v>
      </c>
      <c r="AN1054">
        <v>1561.3</v>
      </c>
      <c r="AO1054">
        <v>616.97</v>
      </c>
      <c r="AP1054">
        <v>963275.26</v>
      </c>
      <c r="AQ1054">
        <v>1948455.21</v>
      </c>
      <c r="AR1054" t="s">
        <v>61</v>
      </c>
      <c r="AS1054" t="s">
        <v>61</v>
      </c>
      <c r="AT1054" t="s">
        <v>62</v>
      </c>
      <c r="AU1054" t="s">
        <v>63</v>
      </c>
    </row>
    <row r="1055" spans="1:47" x14ac:dyDescent="0.25">
      <c r="A1055" t="s">
        <v>1926</v>
      </c>
      <c r="B1055">
        <v>2021</v>
      </c>
      <c r="C1055">
        <v>2</v>
      </c>
      <c r="D1055" t="s">
        <v>48</v>
      </c>
      <c r="E1055" s="1">
        <v>44229</v>
      </c>
      <c r="F1055" s="1">
        <v>44243</v>
      </c>
      <c r="G1055">
        <v>14</v>
      </c>
      <c r="H1055">
        <v>9.5</v>
      </c>
      <c r="I1055" t="s">
        <v>65</v>
      </c>
      <c r="J1055" t="s">
        <v>78</v>
      </c>
      <c r="K1055" t="s">
        <v>105</v>
      </c>
      <c r="L1055">
        <v>1201.9000000000001</v>
      </c>
      <c r="M1055" t="s">
        <v>90</v>
      </c>
      <c r="N1055" t="s">
        <v>106</v>
      </c>
      <c r="O1055" t="s">
        <v>107</v>
      </c>
      <c r="P1055" t="s">
        <v>82</v>
      </c>
      <c r="Q1055" t="s">
        <v>140</v>
      </c>
      <c r="R1055" t="s">
        <v>1391</v>
      </c>
      <c r="S1055" t="s">
        <v>85</v>
      </c>
      <c r="T1055" t="s">
        <v>187</v>
      </c>
      <c r="U1055" t="s">
        <v>181</v>
      </c>
      <c r="V1055">
        <v>62764</v>
      </c>
      <c r="W1055">
        <v>43556</v>
      </c>
      <c r="X1055">
        <v>1.1000000000000001</v>
      </c>
      <c r="Y1055">
        <v>15</v>
      </c>
      <c r="Z1055">
        <v>57213.599999999999</v>
      </c>
      <c r="AB1055">
        <v>39.47</v>
      </c>
      <c r="AC1055">
        <v>2258220.79</v>
      </c>
      <c r="AD1055">
        <v>31109895</v>
      </c>
      <c r="AE1055">
        <v>169.27</v>
      </c>
      <c r="AF1055">
        <v>5265971926.6499996</v>
      </c>
      <c r="AG1055">
        <v>71022.22</v>
      </c>
      <c r="AH1055">
        <v>0</v>
      </c>
      <c r="AI1055">
        <v>0</v>
      </c>
      <c r="AJ1055">
        <v>7.81</v>
      </c>
      <c r="AK1055">
        <v>0</v>
      </c>
      <c r="AL1055">
        <v>0.27900000000000003</v>
      </c>
      <c r="AM1055">
        <v>86796.61</v>
      </c>
      <c r="AN1055">
        <v>756.2</v>
      </c>
      <c r="AO1055">
        <v>606.80999999999995</v>
      </c>
      <c r="AP1055">
        <v>458869.72</v>
      </c>
      <c r="AQ1055">
        <v>2874909.34</v>
      </c>
      <c r="AR1055" t="s">
        <v>61</v>
      </c>
      <c r="AS1055" t="s">
        <v>61</v>
      </c>
      <c r="AT1055" t="s">
        <v>62</v>
      </c>
      <c r="AU1055" t="s">
        <v>63</v>
      </c>
    </row>
    <row r="1056" spans="1:47" x14ac:dyDescent="0.25">
      <c r="A1056" t="s">
        <v>1927</v>
      </c>
      <c r="B1056">
        <v>2021</v>
      </c>
      <c r="C1056">
        <v>10</v>
      </c>
      <c r="D1056" t="s">
        <v>119</v>
      </c>
      <c r="E1056" s="1">
        <v>44470</v>
      </c>
      <c r="F1056" s="1">
        <v>44475</v>
      </c>
      <c r="G1056">
        <v>5</v>
      </c>
      <c r="H1056">
        <v>9.1</v>
      </c>
      <c r="I1056" t="s">
        <v>49</v>
      </c>
      <c r="J1056" t="s">
        <v>50</v>
      </c>
      <c r="K1056" t="s">
        <v>183</v>
      </c>
      <c r="L1056">
        <v>2710.19</v>
      </c>
      <c r="M1056" t="s">
        <v>68</v>
      </c>
      <c r="N1056" t="s">
        <v>106</v>
      </c>
      <c r="O1056" t="s">
        <v>91</v>
      </c>
      <c r="P1056" t="s">
        <v>108</v>
      </c>
      <c r="Q1056" t="s">
        <v>82</v>
      </c>
      <c r="R1056" t="s">
        <v>1004</v>
      </c>
      <c r="S1056" t="s">
        <v>186</v>
      </c>
      <c r="T1056" t="s">
        <v>86</v>
      </c>
      <c r="U1056" t="s">
        <v>60</v>
      </c>
      <c r="V1056">
        <v>99803</v>
      </c>
      <c r="W1056">
        <v>57858</v>
      </c>
      <c r="X1056">
        <v>12</v>
      </c>
      <c r="Y1056">
        <v>10.6</v>
      </c>
      <c r="Z1056">
        <v>87691.74</v>
      </c>
      <c r="AB1056">
        <v>16.239999999999998</v>
      </c>
      <c r="AC1056">
        <v>1424113.86</v>
      </c>
      <c r="AD1056">
        <v>43853762.259999998</v>
      </c>
      <c r="AE1056">
        <v>167.13</v>
      </c>
      <c r="AF1056">
        <v>7329279286.5100002</v>
      </c>
      <c r="AG1056">
        <v>111159.5</v>
      </c>
      <c r="AH1056">
        <v>0</v>
      </c>
      <c r="AI1056">
        <v>0</v>
      </c>
      <c r="AJ1056">
        <v>2.58</v>
      </c>
      <c r="AK1056">
        <v>1131427.07</v>
      </c>
      <c r="AL1056">
        <v>0.21</v>
      </c>
      <c r="AM1056">
        <v>92092.9</v>
      </c>
      <c r="AN1056">
        <v>233.1</v>
      </c>
      <c r="AO1056">
        <v>576.64</v>
      </c>
      <c r="AP1056">
        <v>134414.78</v>
      </c>
      <c r="AQ1056">
        <v>1761781.04</v>
      </c>
      <c r="AR1056" t="s">
        <v>61</v>
      </c>
      <c r="AS1056" t="s">
        <v>61</v>
      </c>
      <c r="AT1056" t="s">
        <v>62</v>
      </c>
      <c r="AU1056" t="s">
        <v>63</v>
      </c>
    </row>
    <row r="1057" spans="1:47" x14ac:dyDescent="0.25">
      <c r="A1057" t="s">
        <v>1928</v>
      </c>
      <c r="B1057">
        <v>2020</v>
      </c>
      <c r="C1057">
        <v>12</v>
      </c>
      <c r="D1057" t="s">
        <v>119</v>
      </c>
      <c r="E1057" s="1">
        <v>44180</v>
      </c>
      <c r="F1057" s="1">
        <v>44205</v>
      </c>
      <c r="G1057">
        <v>25</v>
      </c>
      <c r="H1057">
        <v>16</v>
      </c>
      <c r="I1057" t="s">
        <v>65</v>
      </c>
      <c r="J1057" t="s">
        <v>134</v>
      </c>
      <c r="K1057" t="s">
        <v>135</v>
      </c>
      <c r="L1057">
        <v>9999.0098999999991</v>
      </c>
      <c r="M1057" t="s">
        <v>90</v>
      </c>
      <c r="N1057" t="s">
        <v>168</v>
      </c>
      <c r="O1057" t="s">
        <v>200</v>
      </c>
      <c r="P1057" t="s">
        <v>92</v>
      </c>
      <c r="Q1057" t="s">
        <v>164</v>
      </c>
      <c r="R1057" t="s">
        <v>1465</v>
      </c>
      <c r="S1057" t="s">
        <v>137</v>
      </c>
      <c r="T1057" t="s">
        <v>187</v>
      </c>
      <c r="U1057" t="s">
        <v>60</v>
      </c>
      <c r="V1057">
        <v>13317</v>
      </c>
      <c r="W1057">
        <v>9541</v>
      </c>
      <c r="X1057">
        <v>18.8</v>
      </c>
      <c r="Y1057">
        <v>10.5</v>
      </c>
      <c r="Z1057">
        <v>11411.58</v>
      </c>
      <c r="AB1057">
        <v>25.81</v>
      </c>
      <c r="AC1057">
        <v>294532.88</v>
      </c>
      <c r="AD1057">
        <v>7341525.8799999999</v>
      </c>
      <c r="AE1057">
        <v>158.97999999999999</v>
      </c>
      <c r="AF1057">
        <v>1167155784.4000001</v>
      </c>
      <c r="AG1057">
        <v>138106.07</v>
      </c>
      <c r="AH1057">
        <v>0</v>
      </c>
      <c r="AI1057">
        <v>0</v>
      </c>
      <c r="AJ1057">
        <v>3.6</v>
      </c>
      <c r="AK1057">
        <v>0</v>
      </c>
      <c r="AL1057">
        <v>0.23699999999999999</v>
      </c>
      <c r="AM1057">
        <v>17399.419999999998</v>
      </c>
      <c r="AN1057">
        <v>1069.5999999999999</v>
      </c>
      <c r="AO1057">
        <v>502.74</v>
      </c>
      <c r="AP1057">
        <v>537730.69999999995</v>
      </c>
      <c r="AQ1057">
        <v>987769.07</v>
      </c>
      <c r="AR1057" t="s">
        <v>61</v>
      </c>
      <c r="AS1057" t="s">
        <v>61</v>
      </c>
      <c r="AT1057" t="s">
        <v>62</v>
      </c>
      <c r="AU1057" t="s">
        <v>63</v>
      </c>
    </row>
    <row r="1058" spans="1:47" x14ac:dyDescent="0.25">
      <c r="A1058" t="s">
        <v>1929</v>
      </c>
      <c r="B1058">
        <v>2023</v>
      </c>
      <c r="C1058">
        <v>3</v>
      </c>
      <c r="D1058" t="s">
        <v>48</v>
      </c>
      <c r="E1058" s="1">
        <v>45000</v>
      </c>
      <c r="F1058" s="1">
        <v>45006</v>
      </c>
      <c r="G1058">
        <v>6</v>
      </c>
      <c r="H1058">
        <v>17</v>
      </c>
      <c r="I1058" t="s">
        <v>49</v>
      </c>
      <c r="J1058" t="s">
        <v>50</v>
      </c>
      <c r="K1058" t="s">
        <v>51</v>
      </c>
      <c r="L1058">
        <v>2709</v>
      </c>
      <c r="M1058" t="s">
        <v>52</v>
      </c>
      <c r="N1058" t="s">
        <v>69</v>
      </c>
      <c r="O1058" t="s">
        <v>200</v>
      </c>
      <c r="P1058" t="s">
        <v>55</v>
      </c>
      <c r="Q1058" t="s">
        <v>128</v>
      </c>
      <c r="R1058" t="s">
        <v>1930</v>
      </c>
      <c r="S1058" t="s">
        <v>170</v>
      </c>
      <c r="T1058" t="s">
        <v>95</v>
      </c>
      <c r="U1058" t="s">
        <v>60</v>
      </c>
      <c r="V1058">
        <v>87853</v>
      </c>
      <c r="W1058">
        <v>58304</v>
      </c>
      <c r="X1058">
        <v>4.3</v>
      </c>
      <c r="Y1058">
        <v>13.5</v>
      </c>
      <c r="Z1058">
        <v>67949.94</v>
      </c>
      <c r="AB1058">
        <v>31.28</v>
      </c>
      <c r="AC1058">
        <v>2125474.12</v>
      </c>
      <c r="AD1058">
        <v>5483560.1600000001</v>
      </c>
      <c r="AE1058">
        <v>283.55</v>
      </c>
      <c r="AF1058">
        <v>1554863483.3699999</v>
      </c>
      <c r="AG1058">
        <v>22220.89</v>
      </c>
      <c r="AH1058">
        <v>1.7</v>
      </c>
      <c r="AI1058">
        <v>40973.83</v>
      </c>
      <c r="AJ1058">
        <v>13.14</v>
      </c>
      <c r="AK1058">
        <v>720539.81</v>
      </c>
      <c r="AL1058">
        <v>7.6999999999999999E-2</v>
      </c>
      <c r="AM1058">
        <v>4222.34</v>
      </c>
      <c r="AN1058">
        <v>236.8</v>
      </c>
      <c r="AO1058">
        <v>641.48</v>
      </c>
      <c r="AP1058">
        <v>151902.46</v>
      </c>
      <c r="AQ1058">
        <v>2344793.64</v>
      </c>
      <c r="AR1058" t="s">
        <v>61</v>
      </c>
      <c r="AS1058" t="s">
        <v>61</v>
      </c>
      <c r="AT1058" t="s">
        <v>293</v>
      </c>
      <c r="AU1058" t="s">
        <v>63</v>
      </c>
    </row>
    <row r="1059" spans="1:47" x14ac:dyDescent="0.25">
      <c r="A1059" t="s">
        <v>1931</v>
      </c>
      <c r="B1059">
        <v>2024</v>
      </c>
      <c r="C1059">
        <v>12</v>
      </c>
      <c r="D1059" t="s">
        <v>119</v>
      </c>
      <c r="E1059" s="1">
        <v>45644</v>
      </c>
      <c r="F1059" s="1">
        <v>45669</v>
      </c>
      <c r="G1059">
        <v>25</v>
      </c>
      <c r="H1059">
        <v>7.3</v>
      </c>
      <c r="I1059" t="s">
        <v>49</v>
      </c>
      <c r="J1059" t="s">
        <v>112</v>
      </c>
      <c r="K1059" t="s">
        <v>199</v>
      </c>
      <c r="L1059">
        <v>7204.49</v>
      </c>
      <c r="M1059" t="s">
        <v>90</v>
      </c>
      <c r="N1059" t="s">
        <v>168</v>
      </c>
      <c r="O1059" t="s">
        <v>189</v>
      </c>
      <c r="P1059" t="s">
        <v>196</v>
      </c>
      <c r="Q1059" t="s">
        <v>184</v>
      </c>
      <c r="R1059" t="s">
        <v>1504</v>
      </c>
      <c r="S1059" t="s">
        <v>161</v>
      </c>
      <c r="T1059" t="s">
        <v>148</v>
      </c>
      <c r="U1059" t="s">
        <v>132</v>
      </c>
      <c r="V1059">
        <v>38939</v>
      </c>
      <c r="W1059">
        <v>25587</v>
      </c>
      <c r="X1059">
        <v>2.9</v>
      </c>
      <c r="Y1059">
        <v>13.6</v>
      </c>
      <c r="Z1059">
        <v>30224.23</v>
      </c>
      <c r="AB1059">
        <v>37.44</v>
      </c>
      <c r="AC1059">
        <v>1131595.17</v>
      </c>
      <c r="AD1059">
        <v>27114156.73</v>
      </c>
      <c r="AE1059">
        <v>275.16000000000003</v>
      </c>
      <c r="AF1059">
        <v>7460731365.8299999</v>
      </c>
      <c r="AG1059">
        <v>109995.4</v>
      </c>
      <c r="AI1059">
        <v>17373.310000000001</v>
      </c>
      <c r="AJ1059">
        <v>5.63</v>
      </c>
      <c r="AK1059">
        <v>1526527.02</v>
      </c>
      <c r="AL1059">
        <v>0.20200000000000001</v>
      </c>
      <c r="AM1059">
        <v>54770.6</v>
      </c>
      <c r="AN1059">
        <v>384.8</v>
      </c>
      <c r="AO1059">
        <v>662.08</v>
      </c>
      <c r="AP1059">
        <v>254768.38</v>
      </c>
      <c r="AQ1059">
        <v>1568502.86</v>
      </c>
      <c r="AR1059" t="s">
        <v>124</v>
      </c>
      <c r="AS1059" t="s">
        <v>61</v>
      </c>
      <c r="AT1059" t="s">
        <v>62</v>
      </c>
      <c r="AU1059" t="s">
        <v>63</v>
      </c>
    </row>
    <row r="1060" spans="1:47" x14ac:dyDescent="0.25">
      <c r="A1060" t="s">
        <v>1932</v>
      </c>
      <c r="B1060">
        <v>2026</v>
      </c>
      <c r="C1060">
        <v>3</v>
      </c>
      <c r="D1060" t="s">
        <v>48</v>
      </c>
      <c r="E1060" s="1">
        <v>46104</v>
      </c>
      <c r="F1060" s="1">
        <v>46112</v>
      </c>
      <c r="G1060">
        <v>8</v>
      </c>
      <c r="H1060">
        <v>16</v>
      </c>
      <c r="I1060" t="s">
        <v>49</v>
      </c>
      <c r="J1060" t="s">
        <v>239</v>
      </c>
      <c r="K1060" t="s">
        <v>265</v>
      </c>
      <c r="L1060">
        <v>3102.1</v>
      </c>
      <c r="M1060" t="s">
        <v>80</v>
      </c>
      <c r="N1060" t="s">
        <v>69</v>
      </c>
      <c r="O1060" t="s">
        <v>200</v>
      </c>
      <c r="P1060" t="s">
        <v>140</v>
      </c>
      <c r="Q1060" t="s">
        <v>226</v>
      </c>
      <c r="R1060" t="s">
        <v>266</v>
      </c>
      <c r="S1060" t="s">
        <v>161</v>
      </c>
      <c r="T1060" t="s">
        <v>102</v>
      </c>
      <c r="U1060" t="s">
        <v>181</v>
      </c>
      <c r="V1060">
        <v>33148</v>
      </c>
      <c r="W1060">
        <v>23600</v>
      </c>
      <c r="X1060">
        <v>24.3</v>
      </c>
      <c r="Y1060">
        <v>14.5</v>
      </c>
      <c r="Z1060">
        <v>31397.64</v>
      </c>
      <c r="AB1060">
        <v>43.86</v>
      </c>
      <c r="AC1060">
        <v>1377100.49</v>
      </c>
      <c r="AD1060">
        <v>10401724.16</v>
      </c>
      <c r="AE1060">
        <v>282.95</v>
      </c>
      <c r="AF1060">
        <v>2943167851.0700002</v>
      </c>
      <c r="AG1060">
        <v>115256.96000000001</v>
      </c>
      <c r="AH1060">
        <v>1.6</v>
      </c>
      <c r="AI1060">
        <v>46598.95</v>
      </c>
      <c r="AJ1060">
        <v>19.010000000000002</v>
      </c>
      <c r="AK1060">
        <v>1977367.76</v>
      </c>
      <c r="AL1060">
        <v>0.16700000000000001</v>
      </c>
      <c r="AM1060">
        <v>17370.88</v>
      </c>
      <c r="AN1060">
        <v>243.8</v>
      </c>
      <c r="AO1060">
        <v>709.48</v>
      </c>
      <c r="AP1060">
        <v>172971.22</v>
      </c>
      <c r="AQ1060">
        <v>1729298.5</v>
      </c>
      <c r="AR1060" t="s">
        <v>61</v>
      </c>
      <c r="AS1060" t="s">
        <v>61</v>
      </c>
      <c r="AT1060" t="s">
        <v>62</v>
      </c>
      <c r="AU1060" t="s">
        <v>63</v>
      </c>
    </row>
    <row r="1061" spans="1:47" x14ac:dyDescent="0.25">
      <c r="A1061" t="s">
        <v>1933</v>
      </c>
      <c r="B1061">
        <v>2025</v>
      </c>
      <c r="C1061">
        <v>10</v>
      </c>
      <c r="D1061" t="s">
        <v>119</v>
      </c>
      <c r="E1061" s="1">
        <v>45945</v>
      </c>
      <c r="F1061" s="1">
        <v>45951</v>
      </c>
      <c r="G1061">
        <v>6</v>
      </c>
      <c r="H1061">
        <v>6</v>
      </c>
      <c r="I1061" t="s">
        <v>49</v>
      </c>
      <c r="J1061" t="s">
        <v>50</v>
      </c>
      <c r="K1061" t="s">
        <v>223</v>
      </c>
      <c r="L1061">
        <v>2710.1109999999999</v>
      </c>
      <c r="M1061" t="s">
        <v>68</v>
      </c>
      <c r="N1061" t="s">
        <v>168</v>
      </c>
      <c r="O1061" t="s">
        <v>99</v>
      </c>
      <c r="P1061" t="s">
        <v>83</v>
      </c>
      <c r="Q1061" t="s">
        <v>128</v>
      </c>
      <c r="R1061" t="s">
        <v>1934</v>
      </c>
      <c r="S1061" t="s">
        <v>123</v>
      </c>
      <c r="T1061" t="s">
        <v>95</v>
      </c>
      <c r="U1061" t="s">
        <v>110</v>
      </c>
      <c r="V1061">
        <v>35362</v>
      </c>
      <c r="W1061">
        <v>22012</v>
      </c>
      <c r="X1061">
        <v>13.6</v>
      </c>
      <c r="Y1061">
        <v>14.5</v>
      </c>
      <c r="Z1061">
        <v>27975.01</v>
      </c>
      <c r="AB1061">
        <v>21.65</v>
      </c>
      <c r="AC1061">
        <v>605658.97</v>
      </c>
      <c r="AD1061">
        <v>22273702.960000001</v>
      </c>
      <c r="AE1061">
        <v>278.19</v>
      </c>
      <c r="AF1061">
        <v>6196321426.4399996</v>
      </c>
      <c r="AG1061">
        <v>114695.75</v>
      </c>
      <c r="AH1061">
        <v>0</v>
      </c>
      <c r="AI1061">
        <v>0</v>
      </c>
      <c r="AJ1061">
        <v>10.220000000000001</v>
      </c>
      <c r="AK1061">
        <v>2276372.44</v>
      </c>
      <c r="AL1061">
        <v>0.20499999999999999</v>
      </c>
      <c r="AM1061">
        <v>45661.09</v>
      </c>
      <c r="AN1061">
        <v>119.1</v>
      </c>
      <c r="AO1061">
        <v>438.64</v>
      </c>
      <c r="AP1061">
        <v>52242.02</v>
      </c>
      <c r="AQ1061">
        <v>818257.83</v>
      </c>
      <c r="AR1061" t="s">
        <v>61</v>
      </c>
      <c r="AS1061" t="s">
        <v>61</v>
      </c>
      <c r="AT1061" t="s">
        <v>62</v>
      </c>
      <c r="AU1061" t="s">
        <v>63</v>
      </c>
    </row>
    <row r="1062" spans="1:47" x14ac:dyDescent="0.25">
      <c r="A1062" t="s">
        <v>1935</v>
      </c>
      <c r="B1062">
        <v>2025</v>
      </c>
      <c r="C1062">
        <v>9</v>
      </c>
      <c r="D1062" t="s">
        <v>89</v>
      </c>
      <c r="E1062" s="1">
        <v>45913</v>
      </c>
      <c r="F1062" s="1">
        <v>45919</v>
      </c>
      <c r="G1062">
        <v>6</v>
      </c>
      <c r="H1062">
        <v>17.2</v>
      </c>
      <c r="I1062" t="s">
        <v>49</v>
      </c>
      <c r="J1062" t="s">
        <v>50</v>
      </c>
      <c r="K1062" t="s">
        <v>183</v>
      </c>
      <c r="L1062">
        <v>2710.19</v>
      </c>
      <c r="M1062" t="s">
        <v>68</v>
      </c>
      <c r="N1062" t="s">
        <v>168</v>
      </c>
      <c r="O1062" t="s">
        <v>200</v>
      </c>
      <c r="P1062" t="s">
        <v>121</v>
      </c>
      <c r="Q1062" t="s">
        <v>82</v>
      </c>
      <c r="R1062" t="s">
        <v>1936</v>
      </c>
      <c r="S1062" t="s">
        <v>186</v>
      </c>
      <c r="T1062" t="s">
        <v>102</v>
      </c>
      <c r="U1062" t="s">
        <v>75</v>
      </c>
      <c r="V1062">
        <v>101791</v>
      </c>
      <c r="W1062">
        <v>65080</v>
      </c>
      <c r="X1062">
        <v>14.1</v>
      </c>
      <c r="Y1062">
        <v>13.4</v>
      </c>
      <c r="Z1062">
        <v>82779.240000000005</v>
      </c>
      <c r="AB1062">
        <v>17.73</v>
      </c>
      <c r="AC1062">
        <v>1467675.93</v>
      </c>
      <c r="AD1062">
        <v>54019248.649999999</v>
      </c>
      <c r="AE1062">
        <v>282.94</v>
      </c>
      <c r="AF1062">
        <v>15284206213.030001</v>
      </c>
      <c r="AG1062">
        <v>91176.28</v>
      </c>
      <c r="AH1062">
        <v>4</v>
      </c>
      <c r="AI1062">
        <v>57075.28</v>
      </c>
      <c r="AJ1062">
        <v>6.09</v>
      </c>
      <c r="AK1062">
        <v>3289772.24</v>
      </c>
      <c r="AL1062">
        <v>0.315</v>
      </c>
      <c r="AM1062">
        <v>170160.63</v>
      </c>
      <c r="AN1062">
        <v>236.2</v>
      </c>
      <c r="AO1062">
        <v>700.02</v>
      </c>
      <c r="AP1062">
        <v>165344.72</v>
      </c>
      <c r="AQ1062">
        <v>1951432.84</v>
      </c>
      <c r="AR1062" t="s">
        <v>61</v>
      </c>
      <c r="AS1062" t="s">
        <v>124</v>
      </c>
      <c r="AT1062" t="s">
        <v>62</v>
      </c>
      <c r="AU1062" t="s">
        <v>63</v>
      </c>
    </row>
    <row r="1063" spans="1:47" x14ac:dyDescent="0.25">
      <c r="A1063" t="s">
        <v>1937</v>
      </c>
      <c r="B1063">
        <v>2022</v>
      </c>
      <c r="C1063">
        <v>3</v>
      </c>
      <c r="D1063" t="s">
        <v>48</v>
      </c>
      <c r="E1063" s="1">
        <v>44648</v>
      </c>
      <c r="F1063" s="1">
        <v>44667</v>
      </c>
      <c r="G1063">
        <v>19</v>
      </c>
      <c r="H1063">
        <v>4.4000000000000004</v>
      </c>
      <c r="I1063" t="s">
        <v>65</v>
      </c>
      <c r="J1063" t="s">
        <v>66</v>
      </c>
      <c r="K1063" t="s">
        <v>245</v>
      </c>
      <c r="L1063">
        <v>8905.9</v>
      </c>
      <c r="M1063" t="s">
        <v>52</v>
      </c>
      <c r="N1063" t="s">
        <v>168</v>
      </c>
      <c r="O1063" t="s">
        <v>189</v>
      </c>
      <c r="P1063" t="s">
        <v>56</v>
      </c>
      <c r="Q1063" t="s">
        <v>140</v>
      </c>
      <c r="R1063" t="s">
        <v>1938</v>
      </c>
      <c r="S1063" t="s">
        <v>73</v>
      </c>
      <c r="T1063" t="s">
        <v>102</v>
      </c>
      <c r="U1063" t="s">
        <v>166</v>
      </c>
      <c r="V1063">
        <v>13543</v>
      </c>
      <c r="W1063">
        <v>7610</v>
      </c>
      <c r="X1063">
        <v>20.9</v>
      </c>
      <c r="Y1063">
        <v>11.7</v>
      </c>
      <c r="Z1063">
        <v>12628.57</v>
      </c>
      <c r="AB1063">
        <v>31.85</v>
      </c>
      <c r="AC1063">
        <v>402219.95</v>
      </c>
      <c r="AD1063">
        <v>12349099.75</v>
      </c>
      <c r="AE1063">
        <v>214.33</v>
      </c>
      <c r="AF1063">
        <v>2646782549.4200001</v>
      </c>
      <c r="AG1063">
        <v>143633.76999999999</v>
      </c>
      <c r="AH1063">
        <v>0.6</v>
      </c>
      <c r="AI1063">
        <v>5805.54</v>
      </c>
      <c r="AJ1063">
        <v>19.899999999999999</v>
      </c>
      <c r="AK1063">
        <v>0</v>
      </c>
      <c r="AL1063">
        <v>0.05</v>
      </c>
      <c r="AM1063">
        <v>6174.55</v>
      </c>
      <c r="AN1063">
        <v>728.9</v>
      </c>
      <c r="AO1063">
        <v>588.17999999999995</v>
      </c>
      <c r="AP1063">
        <v>428724.4</v>
      </c>
      <c r="AQ1063">
        <v>986558.21</v>
      </c>
      <c r="AR1063" t="s">
        <v>61</v>
      </c>
      <c r="AS1063" t="s">
        <v>61</v>
      </c>
      <c r="AT1063" t="s">
        <v>62</v>
      </c>
      <c r="AU1063" t="s">
        <v>63</v>
      </c>
    </row>
    <row r="1064" spans="1:47" x14ac:dyDescent="0.25">
      <c r="A1064" t="s">
        <v>1939</v>
      </c>
      <c r="B1064">
        <v>2020</v>
      </c>
      <c r="C1064">
        <v>5</v>
      </c>
      <c r="D1064" t="s">
        <v>77</v>
      </c>
      <c r="E1064" s="1">
        <v>43952</v>
      </c>
      <c r="F1064" s="1">
        <v>43965</v>
      </c>
      <c r="G1064">
        <v>13</v>
      </c>
      <c r="H1064">
        <v>1.6</v>
      </c>
      <c r="I1064" t="s">
        <v>65</v>
      </c>
      <c r="J1064" t="s">
        <v>78</v>
      </c>
      <c r="K1064" t="s">
        <v>158</v>
      </c>
      <c r="L1064">
        <v>1006.3</v>
      </c>
      <c r="M1064" t="s">
        <v>68</v>
      </c>
      <c r="N1064" t="s">
        <v>69</v>
      </c>
      <c r="O1064" t="s">
        <v>200</v>
      </c>
      <c r="P1064" t="s">
        <v>226</v>
      </c>
      <c r="Q1064" t="s">
        <v>83</v>
      </c>
      <c r="R1064" t="s">
        <v>800</v>
      </c>
      <c r="S1064" t="s">
        <v>161</v>
      </c>
      <c r="T1064" t="s">
        <v>187</v>
      </c>
      <c r="U1064" t="s">
        <v>228</v>
      </c>
      <c r="V1064">
        <v>35010</v>
      </c>
      <c r="W1064">
        <v>23550</v>
      </c>
      <c r="X1064">
        <v>1.1000000000000001</v>
      </c>
      <c r="Y1064">
        <v>13.3</v>
      </c>
      <c r="Z1064">
        <v>30543.06</v>
      </c>
      <c r="AB1064">
        <v>28.7</v>
      </c>
      <c r="AC1064">
        <v>876585.82</v>
      </c>
      <c r="AD1064">
        <v>23165689.289999999</v>
      </c>
      <c r="AE1064">
        <v>165.25</v>
      </c>
      <c r="AF1064">
        <v>3828130155.1700001</v>
      </c>
      <c r="AG1064">
        <v>132176.75</v>
      </c>
      <c r="AH1064">
        <v>1.8</v>
      </c>
      <c r="AI1064">
        <v>33910.519999999997</v>
      </c>
      <c r="AJ1064">
        <v>12.6</v>
      </c>
      <c r="AK1064">
        <v>0</v>
      </c>
      <c r="AL1064">
        <v>0.29099999999999998</v>
      </c>
      <c r="AM1064">
        <v>67412.160000000003</v>
      </c>
      <c r="AN1064">
        <v>335.2</v>
      </c>
      <c r="AO1064">
        <v>664.47</v>
      </c>
      <c r="AP1064">
        <v>222730.34</v>
      </c>
      <c r="AQ1064">
        <v>1332815.5900000001</v>
      </c>
      <c r="AR1064" t="s">
        <v>124</v>
      </c>
      <c r="AS1064" t="s">
        <v>61</v>
      </c>
      <c r="AT1064" t="s">
        <v>62</v>
      </c>
      <c r="AU1064" t="s">
        <v>63</v>
      </c>
    </row>
    <row r="1065" spans="1:47" x14ac:dyDescent="0.25">
      <c r="A1065" t="s">
        <v>1940</v>
      </c>
      <c r="B1065">
        <v>2020</v>
      </c>
      <c r="C1065">
        <v>11</v>
      </c>
      <c r="D1065" t="s">
        <v>119</v>
      </c>
      <c r="E1065" s="1">
        <v>44154</v>
      </c>
      <c r="F1065" s="1">
        <v>44172</v>
      </c>
      <c r="G1065">
        <v>18</v>
      </c>
      <c r="H1065">
        <v>5</v>
      </c>
      <c r="I1065" t="s">
        <v>65</v>
      </c>
      <c r="J1065" t="s">
        <v>78</v>
      </c>
      <c r="K1065" t="s">
        <v>158</v>
      </c>
      <c r="L1065">
        <v>1006.3</v>
      </c>
      <c r="M1065" t="s">
        <v>98</v>
      </c>
      <c r="N1065" t="s">
        <v>168</v>
      </c>
      <c r="O1065" t="s">
        <v>200</v>
      </c>
      <c r="P1065" t="s">
        <v>226</v>
      </c>
      <c r="Q1065" t="s">
        <v>127</v>
      </c>
      <c r="R1065" t="s">
        <v>1829</v>
      </c>
      <c r="S1065" t="s">
        <v>161</v>
      </c>
      <c r="T1065" t="s">
        <v>131</v>
      </c>
      <c r="U1065" t="s">
        <v>103</v>
      </c>
      <c r="V1065">
        <v>26459</v>
      </c>
      <c r="W1065">
        <v>15946</v>
      </c>
      <c r="X1065">
        <v>1.2</v>
      </c>
      <c r="Y1065">
        <v>14.2</v>
      </c>
      <c r="Z1065">
        <v>20394.34</v>
      </c>
      <c r="AB1065">
        <v>36.19</v>
      </c>
      <c r="AC1065">
        <v>738071.16</v>
      </c>
      <c r="AD1065">
        <v>17319485.359999999</v>
      </c>
      <c r="AE1065">
        <v>159.69999999999999</v>
      </c>
      <c r="AF1065">
        <v>2765921811.9899998</v>
      </c>
      <c r="AG1065">
        <v>227706.46</v>
      </c>
      <c r="AH1065">
        <v>0.8</v>
      </c>
      <c r="AI1065">
        <v>10733.9</v>
      </c>
      <c r="AJ1065">
        <v>0.35</v>
      </c>
      <c r="AK1065">
        <v>0</v>
      </c>
      <c r="AL1065">
        <v>0.27</v>
      </c>
      <c r="AM1065">
        <v>46762.61</v>
      </c>
      <c r="AN1065">
        <v>840.5</v>
      </c>
      <c r="AO1065">
        <v>452.68</v>
      </c>
      <c r="AP1065">
        <v>380477.54</v>
      </c>
      <c r="AQ1065">
        <v>1403751.67</v>
      </c>
      <c r="AR1065" t="s">
        <v>61</v>
      </c>
      <c r="AS1065" t="s">
        <v>61</v>
      </c>
      <c r="AT1065" t="s">
        <v>293</v>
      </c>
      <c r="AU1065" t="s">
        <v>63</v>
      </c>
    </row>
    <row r="1066" spans="1:47" x14ac:dyDescent="0.25">
      <c r="A1066" t="s">
        <v>1941</v>
      </c>
      <c r="B1066">
        <v>2021</v>
      </c>
      <c r="C1066">
        <v>4</v>
      </c>
      <c r="D1066" t="s">
        <v>77</v>
      </c>
      <c r="E1066" s="1">
        <v>44308</v>
      </c>
      <c r="F1066" s="1">
        <v>44314</v>
      </c>
      <c r="G1066">
        <v>6</v>
      </c>
      <c r="H1066">
        <v>8.9</v>
      </c>
      <c r="I1066" t="s">
        <v>49</v>
      </c>
      <c r="J1066" t="s">
        <v>50</v>
      </c>
      <c r="K1066" t="s">
        <v>51</v>
      </c>
      <c r="L1066">
        <v>2709</v>
      </c>
      <c r="M1066" t="s">
        <v>98</v>
      </c>
      <c r="N1066" t="s">
        <v>53</v>
      </c>
      <c r="O1066" t="s">
        <v>91</v>
      </c>
      <c r="P1066" t="s">
        <v>204</v>
      </c>
      <c r="Q1066" t="s">
        <v>82</v>
      </c>
      <c r="R1066" t="s">
        <v>1672</v>
      </c>
      <c r="S1066" t="s">
        <v>58</v>
      </c>
      <c r="T1066" t="s">
        <v>86</v>
      </c>
      <c r="U1066" t="s">
        <v>87</v>
      </c>
      <c r="V1066">
        <v>263004</v>
      </c>
      <c r="W1066">
        <v>158749</v>
      </c>
      <c r="X1066">
        <v>4.7</v>
      </c>
      <c r="Y1066">
        <v>14.8</v>
      </c>
      <c r="Z1066">
        <v>216650.28</v>
      </c>
      <c r="AB1066">
        <v>25.8</v>
      </c>
      <c r="AC1066">
        <v>5589577.2199999997</v>
      </c>
      <c r="AD1066">
        <v>15596653.66</v>
      </c>
      <c r="AE1066">
        <v>171.97</v>
      </c>
      <c r="AF1066">
        <v>2682156529.9099998</v>
      </c>
      <c r="AG1066">
        <v>163983.75</v>
      </c>
      <c r="AH1066">
        <v>0.9</v>
      </c>
      <c r="AI1066">
        <v>24712.44</v>
      </c>
      <c r="AJ1066">
        <v>7</v>
      </c>
      <c r="AK1066">
        <v>1091765.76</v>
      </c>
      <c r="AL1066">
        <v>0.11799999999999999</v>
      </c>
      <c r="AM1066">
        <v>18404.05</v>
      </c>
      <c r="AN1066">
        <v>243.2</v>
      </c>
      <c r="AO1066">
        <v>576.19000000000005</v>
      </c>
      <c r="AP1066">
        <v>140129.41</v>
      </c>
      <c r="AQ1066">
        <v>5936806.8700000001</v>
      </c>
      <c r="AR1066" t="s">
        <v>61</v>
      </c>
      <c r="AS1066" t="s">
        <v>61</v>
      </c>
      <c r="AT1066" t="s">
        <v>62</v>
      </c>
      <c r="AU1066" t="s">
        <v>63</v>
      </c>
    </row>
    <row r="1067" spans="1:47" x14ac:dyDescent="0.25">
      <c r="A1067" t="s">
        <v>1942</v>
      </c>
      <c r="B1067">
        <v>2020</v>
      </c>
      <c r="C1067">
        <v>1</v>
      </c>
      <c r="D1067" t="s">
        <v>48</v>
      </c>
      <c r="E1067" s="1">
        <v>43843</v>
      </c>
      <c r="F1067" s="1">
        <v>43858</v>
      </c>
      <c r="G1067">
        <v>15</v>
      </c>
      <c r="H1067">
        <v>5.0999999999999996</v>
      </c>
      <c r="I1067" t="s">
        <v>65</v>
      </c>
      <c r="J1067" t="s">
        <v>50</v>
      </c>
      <c r="K1067" t="s">
        <v>120</v>
      </c>
      <c r="L1067">
        <v>2710.1921000000002</v>
      </c>
      <c r="M1067" t="s">
        <v>114</v>
      </c>
      <c r="N1067" t="s">
        <v>53</v>
      </c>
      <c r="O1067" t="s">
        <v>189</v>
      </c>
      <c r="P1067" t="s">
        <v>100</v>
      </c>
      <c r="Q1067" t="s">
        <v>154</v>
      </c>
      <c r="R1067" t="s">
        <v>1891</v>
      </c>
      <c r="S1067" t="s">
        <v>123</v>
      </c>
      <c r="T1067" t="s">
        <v>102</v>
      </c>
      <c r="U1067" t="s">
        <v>259</v>
      </c>
      <c r="V1067">
        <v>39164</v>
      </c>
      <c r="W1067">
        <v>23243</v>
      </c>
      <c r="X1067">
        <v>16.600000000000001</v>
      </c>
      <c r="Y1067">
        <v>14.1</v>
      </c>
      <c r="Z1067">
        <v>30167.87</v>
      </c>
      <c r="AB1067">
        <v>42.3</v>
      </c>
      <c r="AC1067">
        <v>1276100.8999999999</v>
      </c>
      <c r="AD1067">
        <v>14241044.710000001</v>
      </c>
      <c r="AE1067">
        <v>165.95</v>
      </c>
      <c r="AF1067">
        <v>2363301369.6199999</v>
      </c>
      <c r="AG1067">
        <v>242168.08</v>
      </c>
      <c r="AH1067">
        <v>0</v>
      </c>
      <c r="AI1067">
        <v>0</v>
      </c>
      <c r="AJ1067">
        <v>8.11</v>
      </c>
      <c r="AK1067">
        <v>0</v>
      </c>
      <c r="AL1067">
        <v>5.1999999999999998E-2</v>
      </c>
      <c r="AM1067">
        <v>7405.34</v>
      </c>
      <c r="AN1067">
        <v>386.2</v>
      </c>
      <c r="AO1067">
        <v>676.07</v>
      </c>
      <c r="AP1067">
        <v>261098.23</v>
      </c>
      <c r="AQ1067">
        <v>1786772.55</v>
      </c>
      <c r="AR1067" t="s">
        <v>61</v>
      </c>
      <c r="AS1067" t="s">
        <v>61</v>
      </c>
      <c r="AT1067" t="s">
        <v>62</v>
      </c>
      <c r="AU1067" t="s">
        <v>63</v>
      </c>
    </row>
    <row r="1068" spans="1:47" x14ac:dyDescent="0.25">
      <c r="A1068" t="s">
        <v>1943</v>
      </c>
      <c r="B1068">
        <v>2020</v>
      </c>
      <c r="C1068">
        <v>9</v>
      </c>
      <c r="D1068" t="s">
        <v>89</v>
      </c>
      <c r="E1068" s="1">
        <v>44097</v>
      </c>
      <c r="F1068" s="1">
        <v>44110</v>
      </c>
      <c r="G1068">
        <v>13</v>
      </c>
      <c r="H1068">
        <v>10.5</v>
      </c>
      <c r="I1068" t="s">
        <v>49</v>
      </c>
      <c r="J1068" t="s">
        <v>78</v>
      </c>
      <c r="K1068" t="s">
        <v>158</v>
      </c>
      <c r="L1068">
        <v>1006.3</v>
      </c>
      <c r="M1068" t="s">
        <v>114</v>
      </c>
      <c r="N1068" t="s">
        <v>81</v>
      </c>
      <c r="O1068" t="s">
        <v>107</v>
      </c>
      <c r="P1068" t="s">
        <v>204</v>
      </c>
      <c r="Q1068" t="s">
        <v>82</v>
      </c>
      <c r="R1068" t="s">
        <v>412</v>
      </c>
      <c r="S1068" t="s">
        <v>161</v>
      </c>
      <c r="T1068" t="s">
        <v>74</v>
      </c>
      <c r="U1068" t="s">
        <v>143</v>
      </c>
      <c r="V1068">
        <v>25234</v>
      </c>
      <c r="W1068">
        <v>17020</v>
      </c>
      <c r="X1068">
        <v>19.5</v>
      </c>
      <c r="Y1068">
        <v>14.5</v>
      </c>
      <c r="Z1068">
        <v>22183.45</v>
      </c>
      <c r="AB1068">
        <v>27.84</v>
      </c>
      <c r="AC1068">
        <v>617587.25</v>
      </c>
      <c r="AD1068">
        <v>25935115.059999999</v>
      </c>
      <c r="AE1068">
        <v>160.41999999999999</v>
      </c>
      <c r="AF1068">
        <v>4160511157.9299998</v>
      </c>
      <c r="AG1068">
        <v>184494.71</v>
      </c>
      <c r="AH1068">
        <v>0</v>
      </c>
      <c r="AI1068">
        <v>0</v>
      </c>
      <c r="AJ1068">
        <v>19.48</v>
      </c>
      <c r="AK1068">
        <v>5052160.41</v>
      </c>
      <c r="AL1068">
        <v>0.121</v>
      </c>
      <c r="AM1068">
        <v>31381.49</v>
      </c>
      <c r="AN1068">
        <v>645</v>
      </c>
      <c r="AO1068">
        <v>701.45</v>
      </c>
      <c r="AP1068">
        <v>452435.25</v>
      </c>
      <c r="AQ1068">
        <v>1285898.7</v>
      </c>
      <c r="AR1068" t="s">
        <v>61</v>
      </c>
      <c r="AS1068" t="s">
        <v>61</v>
      </c>
      <c r="AT1068" t="s">
        <v>62</v>
      </c>
      <c r="AU1068" t="s">
        <v>63</v>
      </c>
    </row>
    <row r="1069" spans="1:47" x14ac:dyDescent="0.25">
      <c r="A1069" t="s">
        <v>1944</v>
      </c>
      <c r="B1069">
        <v>2025</v>
      </c>
      <c r="C1069">
        <v>6</v>
      </c>
      <c r="D1069" t="s">
        <v>77</v>
      </c>
      <c r="E1069" s="1">
        <v>45817</v>
      </c>
      <c r="F1069" s="1">
        <v>45837</v>
      </c>
      <c r="G1069">
        <v>20</v>
      </c>
      <c r="H1069">
        <v>2.2999999999999998</v>
      </c>
      <c r="I1069" t="s">
        <v>65</v>
      </c>
      <c r="J1069" t="s">
        <v>239</v>
      </c>
      <c r="K1069" t="s">
        <v>270</v>
      </c>
      <c r="L1069">
        <v>2710.1990999999998</v>
      </c>
      <c r="M1069" t="s">
        <v>68</v>
      </c>
      <c r="N1069" t="s">
        <v>53</v>
      </c>
      <c r="O1069" t="s">
        <v>200</v>
      </c>
      <c r="P1069" t="s">
        <v>70</v>
      </c>
      <c r="Q1069" t="s">
        <v>55</v>
      </c>
      <c r="R1069" t="s">
        <v>1945</v>
      </c>
      <c r="S1069" t="s">
        <v>142</v>
      </c>
      <c r="T1069" t="s">
        <v>95</v>
      </c>
      <c r="U1069" t="s">
        <v>181</v>
      </c>
      <c r="V1069">
        <v>71574</v>
      </c>
      <c r="W1069">
        <v>50150</v>
      </c>
      <c r="X1069">
        <v>17.899999999999999</v>
      </c>
      <c r="Y1069">
        <v>14</v>
      </c>
      <c r="Z1069">
        <v>55265.31</v>
      </c>
      <c r="AB1069">
        <v>25.46</v>
      </c>
      <c r="AC1069">
        <v>1407054.79</v>
      </c>
      <c r="AD1069">
        <v>65413678.880000003</v>
      </c>
      <c r="AE1069">
        <v>278.8</v>
      </c>
      <c r="AF1069">
        <v>18237333671.740002</v>
      </c>
      <c r="AG1069">
        <v>165076.97</v>
      </c>
      <c r="AI1069">
        <v>19758.400000000001</v>
      </c>
      <c r="AJ1069">
        <v>19.09</v>
      </c>
      <c r="AK1069">
        <v>0</v>
      </c>
      <c r="AL1069">
        <v>0.28199999999999997</v>
      </c>
      <c r="AM1069">
        <v>184466.57</v>
      </c>
      <c r="AN1069">
        <v>533.5</v>
      </c>
      <c r="AO1069">
        <v>545.88</v>
      </c>
      <c r="AP1069">
        <v>291226.98</v>
      </c>
      <c r="AQ1069">
        <v>2067583.71</v>
      </c>
      <c r="AR1069" t="s">
        <v>61</v>
      </c>
      <c r="AS1069" t="s">
        <v>124</v>
      </c>
      <c r="AT1069" t="s">
        <v>62</v>
      </c>
      <c r="AU1069" t="s">
        <v>63</v>
      </c>
    </row>
    <row r="1070" spans="1:47" x14ac:dyDescent="0.25">
      <c r="A1070" t="s">
        <v>1946</v>
      </c>
      <c r="B1070">
        <v>2020</v>
      </c>
      <c r="C1070">
        <v>3</v>
      </c>
      <c r="D1070" t="s">
        <v>48</v>
      </c>
      <c r="E1070" s="1">
        <v>43891</v>
      </c>
      <c r="F1070" s="1">
        <v>43905</v>
      </c>
      <c r="G1070">
        <v>14</v>
      </c>
      <c r="H1070">
        <v>4.5999999999999996</v>
      </c>
      <c r="I1070" t="s">
        <v>65</v>
      </c>
      <c r="J1070" t="s">
        <v>134</v>
      </c>
      <c r="K1070" t="s">
        <v>135</v>
      </c>
      <c r="L1070">
        <v>9999.0098999999991</v>
      </c>
      <c r="M1070" t="s">
        <v>52</v>
      </c>
      <c r="N1070" t="s">
        <v>106</v>
      </c>
      <c r="O1070" t="s">
        <v>54</v>
      </c>
      <c r="P1070" t="s">
        <v>70</v>
      </c>
      <c r="Q1070" t="s">
        <v>174</v>
      </c>
      <c r="R1070" t="s">
        <v>601</v>
      </c>
      <c r="S1070" t="s">
        <v>137</v>
      </c>
      <c r="T1070" t="s">
        <v>148</v>
      </c>
      <c r="U1070" t="s">
        <v>87</v>
      </c>
      <c r="V1070">
        <v>4066</v>
      </c>
      <c r="W1070">
        <v>2985</v>
      </c>
      <c r="X1070">
        <v>16.100000000000001</v>
      </c>
      <c r="Y1070">
        <v>12.2</v>
      </c>
      <c r="Z1070">
        <v>3435.65</v>
      </c>
      <c r="AB1070">
        <v>27.56</v>
      </c>
      <c r="AC1070">
        <v>94686.51</v>
      </c>
      <c r="AD1070">
        <v>1784614.04</v>
      </c>
      <c r="AE1070">
        <v>161.49</v>
      </c>
      <c r="AF1070">
        <v>288197321.31999999</v>
      </c>
      <c r="AG1070">
        <v>53211.1</v>
      </c>
      <c r="AI1070">
        <v>11227.22</v>
      </c>
      <c r="AJ1070">
        <v>7.39</v>
      </c>
      <c r="AK1070">
        <v>0</v>
      </c>
      <c r="AL1070">
        <v>0.34300000000000003</v>
      </c>
      <c r="AM1070">
        <v>6121.23</v>
      </c>
      <c r="AN1070">
        <v>222.6</v>
      </c>
      <c r="AO1070">
        <v>409.06</v>
      </c>
      <c r="AP1070">
        <v>91056.76</v>
      </c>
      <c r="AQ1070">
        <v>256302.82</v>
      </c>
      <c r="AR1070" t="s">
        <v>61</v>
      </c>
      <c r="AS1070" t="s">
        <v>61</v>
      </c>
      <c r="AT1070" t="s">
        <v>62</v>
      </c>
      <c r="AU1070" t="s">
        <v>63</v>
      </c>
    </row>
    <row r="1071" spans="1:47" x14ac:dyDescent="0.25">
      <c r="A1071" t="s">
        <v>1947</v>
      </c>
      <c r="B1071">
        <v>2020</v>
      </c>
      <c r="C1071">
        <v>4</v>
      </c>
      <c r="D1071" t="s">
        <v>77</v>
      </c>
      <c r="E1071" s="1">
        <v>43943</v>
      </c>
      <c r="F1071" s="1">
        <v>43956</v>
      </c>
      <c r="G1071">
        <v>13</v>
      </c>
      <c r="H1071">
        <v>9.1</v>
      </c>
      <c r="I1071" t="s">
        <v>49</v>
      </c>
      <c r="J1071" t="s">
        <v>50</v>
      </c>
      <c r="K1071" t="s">
        <v>223</v>
      </c>
      <c r="L1071">
        <v>2710.1109999999999</v>
      </c>
      <c r="M1071" t="s">
        <v>114</v>
      </c>
      <c r="N1071" t="s">
        <v>69</v>
      </c>
      <c r="O1071" t="s">
        <v>54</v>
      </c>
      <c r="P1071" t="s">
        <v>140</v>
      </c>
      <c r="Q1071" t="s">
        <v>226</v>
      </c>
      <c r="R1071" t="s">
        <v>577</v>
      </c>
      <c r="S1071" t="s">
        <v>123</v>
      </c>
      <c r="T1071" t="s">
        <v>59</v>
      </c>
      <c r="U1071" t="s">
        <v>103</v>
      </c>
      <c r="V1071">
        <v>22420</v>
      </c>
      <c r="W1071">
        <v>14490</v>
      </c>
      <c r="X1071">
        <v>3</v>
      </c>
      <c r="Y1071">
        <v>15.6</v>
      </c>
      <c r="Z1071">
        <v>21185.24</v>
      </c>
      <c r="AB1071">
        <v>44.67</v>
      </c>
      <c r="AC1071">
        <v>946344.67</v>
      </c>
      <c r="AD1071">
        <v>11672643.539999999</v>
      </c>
      <c r="AE1071">
        <v>167.24</v>
      </c>
      <c r="AF1071">
        <v>1952132905.6300001</v>
      </c>
      <c r="AG1071">
        <v>249033.27</v>
      </c>
      <c r="AH1071">
        <v>1.7</v>
      </c>
      <c r="AI1071">
        <v>41132.71</v>
      </c>
      <c r="AJ1071">
        <v>15.15</v>
      </c>
      <c r="AK1071">
        <v>1768405.5</v>
      </c>
      <c r="AL1071">
        <v>0.182</v>
      </c>
      <c r="AM1071">
        <v>21244.21</v>
      </c>
      <c r="AN1071">
        <v>473.1</v>
      </c>
      <c r="AO1071">
        <v>627.49</v>
      </c>
      <c r="AP1071">
        <v>296865.52</v>
      </c>
      <c r="AQ1071">
        <v>1554620.38</v>
      </c>
      <c r="AR1071" t="s">
        <v>61</v>
      </c>
      <c r="AS1071" t="s">
        <v>61</v>
      </c>
      <c r="AT1071" t="s">
        <v>62</v>
      </c>
      <c r="AU1071" t="s">
        <v>63</v>
      </c>
    </row>
    <row r="1072" spans="1:47" x14ac:dyDescent="0.25">
      <c r="A1072" t="s">
        <v>1948</v>
      </c>
      <c r="B1072">
        <v>2026</v>
      </c>
      <c r="C1072">
        <v>2</v>
      </c>
      <c r="D1072" t="s">
        <v>48</v>
      </c>
      <c r="E1072" s="1">
        <v>46069</v>
      </c>
      <c r="F1072" s="1">
        <v>46088</v>
      </c>
      <c r="G1072">
        <v>19</v>
      </c>
      <c r="H1072">
        <v>3</v>
      </c>
      <c r="I1072" t="s">
        <v>49</v>
      </c>
      <c r="J1072" t="s">
        <v>66</v>
      </c>
      <c r="K1072" t="s">
        <v>245</v>
      </c>
      <c r="L1072">
        <v>8905.9</v>
      </c>
      <c r="M1072" t="s">
        <v>52</v>
      </c>
      <c r="N1072" t="s">
        <v>106</v>
      </c>
      <c r="O1072" t="s">
        <v>91</v>
      </c>
      <c r="P1072" t="s">
        <v>93</v>
      </c>
      <c r="Q1072" t="s">
        <v>70</v>
      </c>
      <c r="R1072" t="s">
        <v>1949</v>
      </c>
      <c r="S1072" t="s">
        <v>73</v>
      </c>
      <c r="T1072" t="s">
        <v>148</v>
      </c>
      <c r="U1072" t="s">
        <v>96</v>
      </c>
      <c r="V1072">
        <v>17690</v>
      </c>
      <c r="W1072">
        <v>11642</v>
      </c>
      <c r="X1072">
        <v>4.8</v>
      </c>
      <c r="Y1072">
        <v>15.7</v>
      </c>
      <c r="Z1072">
        <v>13654.31</v>
      </c>
      <c r="AB1072">
        <v>16.850000000000001</v>
      </c>
      <c r="AC1072">
        <v>230075.12</v>
      </c>
      <c r="AD1072">
        <v>6919458.1399999997</v>
      </c>
      <c r="AE1072">
        <v>278.07</v>
      </c>
      <c r="AF1072">
        <v>1924093724.99</v>
      </c>
      <c r="AG1072">
        <v>47815.02</v>
      </c>
      <c r="AH1072">
        <v>0</v>
      </c>
      <c r="AI1072">
        <v>0</v>
      </c>
      <c r="AJ1072">
        <v>7.96</v>
      </c>
      <c r="AK1072">
        <v>550788.87</v>
      </c>
      <c r="AL1072">
        <v>0.20799999999999999</v>
      </c>
      <c r="AM1072">
        <v>14392.47</v>
      </c>
      <c r="AN1072">
        <v>582.29999999999995</v>
      </c>
      <c r="AO1072">
        <v>375.96</v>
      </c>
      <c r="AP1072">
        <v>218921.51</v>
      </c>
      <c r="AQ1072">
        <v>511204.12</v>
      </c>
      <c r="AR1072" t="s">
        <v>61</v>
      </c>
      <c r="AS1072" t="s">
        <v>61</v>
      </c>
      <c r="AT1072" t="s">
        <v>293</v>
      </c>
      <c r="AU1072" t="s">
        <v>63</v>
      </c>
    </row>
    <row r="1073" spans="1:47" x14ac:dyDescent="0.25">
      <c r="A1073" t="s">
        <v>1950</v>
      </c>
      <c r="B1073">
        <v>2026</v>
      </c>
      <c r="C1073">
        <v>1</v>
      </c>
      <c r="D1073" t="s">
        <v>48</v>
      </c>
      <c r="E1073" s="1">
        <v>46039</v>
      </c>
      <c r="F1073" s="1">
        <v>46056</v>
      </c>
      <c r="G1073">
        <v>17</v>
      </c>
      <c r="H1073">
        <v>20.7</v>
      </c>
      <c r="I1073" t="s">
        <v>65</v>
      </c>
      <c r="J1073" t="s">
        <v>66</v>
      </c>
      <c r="K1073" t="s">
        <v>251</v>
      </c>
      <c r="L1073">
        <v>8543.7000000000007</v>
      </c>
      <c r="M1073" t="s">
        <v>90</v>
      </c>
      <c r="N1073" t="s">
        <v>106</v>
      </c>
      <c r="O1073" t="s">
        <v>189</v>
      </c>
      <c r="P1073" t="s">
        <v>128</v>
      </c>
      <c r="Q1073" t="s">
        <v>71</v>
      </c>
      <c r="R1073" t="s">
        <v>1680</v>
      </c>
      <c r="S1073" t="s">
        <v>156</v>
      </c>
      <c r="T1073" t="s">
        <v>102</v>
      </c>
      <c r="U1073" t="s">
        <v>181</v>
      </c>
      <c r="V1073">
        <v>15346</v>
      </c>
      <c r="W1073">
        <v>8499</v>
      </c>
      <c r="X1073">
        <v>11.1</v>
      </c>
      <c r="Y1073">
        <v>12</v>
      </c>
      <c r="Z1073">
        <v>12763.23</v>
      </c>
      <c r="AA1073">
        <v>911</v>
      </c>
      <c r="AB1073">
        <v>912.11</v>
      </c>
      <c r="AC1073">
        <v>830932.21</v>
      </c>
      <c r="AD1073">
        <v>22539353.649999999</v>
      </c>
      <c r="AE1073">
        <v>283.18</v>
      </c>
      <c r="AF1073">
        <v>6382694166.6099997</v>
      </c>
      <c r="AG1073">
        <v>30844.61</v>
      </c>
      <c r="AI1073">
        <v>14383.28</v>
      </c>
      <c r="AJ1073">
        <v>9.18</v>
      </c>
      <c r="AK1073">
        <v>0</v>
      </c>
      <c r="AL1073">
        <v>0.28399999999999997</v>
      </c>
      <c r="AM1073">
        <v>64011.76</v>
      </c>
      <c r="AN1073">
        <v>578</v>
      </c>
      <c r="AO1073">
        <v>505.39</v>
      </c>
      <c r="AP1073">
        <v>292115.42</v>
      </c>
      <c r="AQ1073">
        <v>1232287.28</v>
      </c>
      <c r="AR1073" t="s">
        <v>61</v>
      </c>
      <c r="AS1073" t="s">
        <v>61</v>
      </c>
      <c r="AT1073" t="s">
        <v>62</v>
      </c>
      <c r="AU1073" t="s">
        <v>63</v>
      </c>
    </row>
    <row r="1074" spans="1:47" x14ac:dyDescent="0.25">
      <c r="A1074" t="s">
        <v>1951</v>
      </c>
      <c r="B1074">
        <v>2024</v>
      </c>
      <c r="C1074">
        <v>7</v>
      </c>
      <c r="D1074" t="s">
        <v>89</v>
      </c>
      <c r="E1074" s="1">
        <v>45482</v>
      </c>
      <c r="F1074" s="1">
        <v>45496</v>
      </c>
      <c r="G1074">
        <v>14</v>
      </c>
      <c r="H1074">
        <v>7</v>
      </c>
      <c r="I1074" t="s">
        <v>65</v>
      </c>
      <c r="J1074" t="s">
        <v>134</v>
      </c>
      <c r="K1074" t="s">
        <v>135</v>
      </c>
      <c r="L1074">
        <v>9999.0098999999991</v>
      </c>
      <c r="M1074" t="s">
        <v>114</v>
      </c>
      <c r="N1074" t="s">
        <v>69</v>
      </c>
      <c r="O1074" t="s">
        <v>99</v>
      </c>
      <c r="P1074" t="s">
        <v>226</v>
      </c>
      <c r="Q1074" t="s">
        <v>174</v>
      </c>
      <c r="R1074" t="s">
        <v>1184</v>
      </c>
      <c r="S1074" t="s">
        <v>137</v>
      </c>
      <c r="T1074" t="s">
        <v>162</v>
      </c>
      <c r="U1074" t="s">
        <v>259</v>
      </c>
      <c r="V1074">
        <v>7904</v>
      </c>
      <c r="W1074">
        <v>5719</v>
      </c>
      <c r="X1074">
        <v>4.5999999999999996</v>
      </c>
      <c r="Y1074">
        <v>15.1</v>
      </c>
      <c r="Z1074">
        <v>6453.01</v>
      </c>
      <c r="AB1074">
        <v>12.72</v>
      </c>
      <c r="AC1074">
        <v>82082.289999999994</v>
      </c>
      <c r="AD1074">
        <v>4026807.3</v>
      </c>
      <c r="AE1074">
        <v>281.89</v>
      </c>
      <c r="AF1074">
        <v>1135116709.8</v>
      </c>
      <c r="AG1074">
        <v>177242.43</v>
      </c>
      <c r="AH1074">
        <v>0.9</v>
      </c>
      <c r="AI1074">
        <v>28881.21</v>
      </c>
      <c r="AJ1074">
        <v>11.35</v>
      </c>
      <c r="AK1074">
        <v>0</v>
      </c>
      <c r="AL1074">
        <v>0.20799999999999999</v>
      </c>
      <c r="AM1074">
        <v>8375.76</v>
      </c>
      <c r="AN1074">
        <v>731.7</v>
      </c>
      <c r="AO1074">
        <v>721.86</v>
      </c>
      <c r="AP1074">
        <v>528184.96</v>
      </c>
      <c r="AQ1074">
        <v>824766.65</v>
      </c>
      <c r="AR1074" t="s">
        <v>61</v>
      </c>
      <c r="AS1074" t="s">
        <v>61</v>
      </c>
      <c r="AT1074" t="s">
        <v>62</v>
      </c>
      <c r="AU1074" t="s">
        <v>63</v>
      </c>
    </row>
    <row r="1075" spans="1:47" x14ac:dyDescent="0.25">
      <c r="A1075" t="s">
        <v>1952</v>
      </c>
      <c r="B1075">
        <v>2020</v>
      </c>
      <c r="C1075">
        <v>6</v>
      </c>
      <c r="D1075" t="s">
        <v>77</v>
      </c>
      <c r="E1075" s="1">
        <v>44007</v>
      </c>
      <c r="F1075" s="1">
        <v>44032</v>
      </c>
      <c r="G1075">
        <v>25</v>
      </c>
      <c r="I1075" t="s">
        <v>49</v>
      </c>
      <c r="J1075" t="s">
        <v>78</v>
      </c>
      <c r="K1075" t="s">
        <v>158</v>
      </c>
      <c r="L1075">
        <v>1006.3</v>
      </c>
      <c r="M1075" t="s">
        <v>98</v>
      </c>
      <c r="N1075" t="s">
        <v>81</v>
      </c>
      <c r="O1075" t="s">
        <v>189</v>
      </c>
      <c r="P1075" t="s">
        <v>196</v>
      </c>
      <c r="Q1075" t="s">
        <v>100</v>
      </c>
      <c r="R1075" t="s">
        <v>1627</v>
      </c>
      <c r="S1075" t="s">
        <v>161</v>
      </c>
      <c r="T1075" t="s">
        <v>162</v>
      </c>
      <c r="U1075" t="s">
        <v>166</v>
      </c>
      <c r="V1075">
        <v>18208</v>
      </c>
      <c r="W1075">
        <v>13417</v>
      </c>
      <c r="X1075">
        <v>12.5</v>
      </c>
      <c r="Y1075">
        <v>10.5</v>
      </c>
      <c r="Z1075">
        <v>15159.08</v>
      </c>
      <c r="AB1075">
        <v>42.42</v>
      </c>
      <c r="AC1075">
        <v>643048.17000000004</v>
      </c>
      <c r="AD1075">
        <v>5289760.97</v>
      </c>
      <c r="AE1075">
        <v>160.66</v>
      </c>
      <c r="AF1075">
        <v>849852997.44000006</v>
      </c>
      <c r="AG1075">
        <v>136022.15</v>
      </c>
      <c r="AH1075">
        <v>0</v>
      </c>
      <c r="AI1075">
        <v>0</v>
      </c>
      <c r="AJ1075">
        <v>6.85</v>
      </c>
      <c r="AK1075">
        <v>362348.63</v>
      </c>
      <c r="AL1075">
        <v>0.32600000000000001</v>
      </c>
      <c r="AM1075">
        <v>17244.62</v>
      </c>
      <c r="AN1075">
        <v>984.6</v>
      </c>
      <c r="AO1075">
        <v>622.69000000000005</v>
      </c>
      <c r="AP1075">
        <v>613100.56999999995</v>
      </c>
      <c r="AQ1075">
        <v>1409415.51</v>
      </c>
      <c r="AR1075" t="s">
        <v>61</v>
      </c>
      <c r="AS1075" t="s">
        <v>61</v>
      </c>
      <c r="AT1075" t="s">
        <v>62</v>
      </c>
      <c r="AU1075" t="s">
        <v>63</v>
      </c>
    </row>
    <row r="1076" spans="1:47" x14ac:dyDescent="0.25">
      <c r="A1076" t="s">
        <v>1953</v>
      </c>
      <c r="B1076">
        <v>2023</v>
      </c>
      <c r="C1076">
        <v>3</v>
      </c>
      <c r="D1076" t="s">
        <v>48</v>
      </c>
      <c r="E1076" s="1">
        <v>44994</v>
      </c>
      <c r="F1076" s="1">
        <v>45022</v>
      </c>
      <c r="G1076">
        <v>28</v>
      </c>
      <c r="H1076">
        <v>11.8</v>
      </c>
      <c r="I1076" t="s">
        <v>49</v>
      </c>
      <c r="J1076" t="s">
        <v>66</v>
      </c>
      <c r="K1076" t="s">
        <v>67</v>
      </c>
      <c r="L1076">
        <v>8479.8989999999994</v>
      </c>
      <c r="M1076" t="s">
        <v>52</v>
      </c>
      <c r="N1076" t="s">
        <v>69</v>
      </c>
      <c r="O1076" t="s">
        <v>107</v>
      </c>
      <c r="P1076" t="s">
        <v>83</v>
      </c>
      <c r="Q1076" t="s">
        <v>100</v>
      </c>
      <c r="R1076" t="s">
        <v>1161</v>
      </c>
      <c r="S1076" t="s">
        <v>73</v>
      </c>
      <c r="T1076" t="s">
        <v>74</v>
      </c>
      <c r="U1076" t="s">
        <v>228</v>
      </c>
      <c r="V1076">
        <v>10435</v>
      </c>
      <c r="W1076">
        <v>7282</v>
      </c>
      <c r="X1076">
        <v>23.6</v>
      </c>
      <c r="Y1076">
        <v>13.4</v>
      </c>
      <c r="Z1076">
        <v>8572.0400000000009</v>
      </c>
      <c r="AB1076">
        <v>34.909999999999997</v>
      </c>
      <c r="AC1076">
        <v>299249.91999999998</v>
      </c>
      <c r="AD1076">
        <v>3904392.78</v>
      </c>
      <c r="AE1076">
        <v>288.52999999999997</v>
      </c>
      <c r="AF1076">
        <v>1126534448.8099999</v>
      </c>
      <c r="AG1076">
        <v>47906.04</v>
      </c>
      <c r="AH1076">
        <v>0</v>
      </c>
      <c r="AI1076">
        <v>0</v>
      </c>
      <c r="AJ1076">
        <v>23.32</v>
      </c>
      <c r="AK1076">
        <v>910504.4</v>
      </c>
      <c r="AL1076">
        <v>0.19400000000000001</v>
      </c>
      <c r="AM1076">
        <v>7574.52</v>
      </c>
      <c r="AN1076">
        <v>1087.5999999999999</v>
      </c>
      <c r="AO1076">
        <v>513.99</v>
      </c>
      <c r="AP1076">
        <v>559015.52</v>
      </c>
      <c r="AQ1076">
        <v>913746</v>
      </c>
      <c r="AR1076" t="s">
        <v>61</v>
      </c>
      <c r="AS1076" t="s">
        <v>61</v>
      </c>
      <c r="AT1076" t="s">
        <v>62</v>
      </c>
      <c r="AU1076" t="s">
        <v>63</v>
      </c>
    </row>
    <row r="1077" spans="1:47" x14ac:dyDescent="0.25">
      <c r="A1077" t="s">
        <v>1954</v>
      </c>
      <c r="B1077">
        <v>2023</v>
      </c>
      <c r="C1077">
        <v>3</v>
      </c>
      <c r="D1077" t="s">
        <v>48</v>
      </c>
      <c r="E1077" s="1">
        <v>44990</v>
      </c>
      <c r="F1077" s="1">
        <v>45016</v>
      </c>
      <c r="G1077">
        <v>26</v>
      </c>
      <c r="H1077">
        <v>10.4</v>
      </c>
      <c r="I1077" t="s">
        <v>65</v>
      </c>
      <c r="J1077" t="s">
        <v>78</v>
      </c>
      <c r="K1077" t="s">
        <v>177</v>
      </c>
      <c r="L1077">
        <v>1001.99</v>
      </c>
      <c r="M1077" t="s">
        <v>52</v>
      </c>
      <c r="N1077" t="s">
        <v>81</v>
      </c>
      <c r="O1077" t="s">
        <v>189</v>
      </c>
      <c r="P1077" t="s">
        <v>92</v>
      </c>
      <c r="Q1077" t="s">
        <v>159</v>
      </c>
      <c r="R1077" t="s">
        <v>1275</v>
      </c>
      <c r="S1077" t="s">
        <v>130</v>
      </c>
      <c r="T1077" t="s">
        <v>162</v>
      </c>
      <c r="U1077" t="s">
        <v>60</v>
      </c>
      <c r="V1077">
        <v>88470</v>
      </c>
      <c r="W1077">
        <v>55634</v>
      </c>
      <c r="X1077">
        <v>16.399999999999999</v>
      </c>
      <c r="Y1077">
        <v>15.4</v>
      </c>
      <c r="Z1077">
        <v>75154.48</v>
      </c>
      <c r="AB1077">
        <v>13.7</v>
      </c>
      <c r="AC1077">
        <v>1029616.38</v>
      </c>
      <c r="AD1077">
        <v>25455573.920000002</v>
      </c>
      <c r="AE1077">
        <v>287.22000000000003</v>
      </c>
      <c r="AF1077">
        <v>7311349941.3000002</v>
      </c>
      <c r="AG1077">
        <v>227434.4</v>
      </c>
      <c r="AH1077">
        <v>0.2</v>
      </c>
      <c r="AI1077">
        <v>6373.16</v>
      </c>
      <c r="AJ1077">
        <v>22.66</v>
      </c>
      <c r="AK1077">
        <v>0</v>
      </c>
      <c r="AL1077">
        <v>0.32900000000000001</v>
      </c>
      <c r="AM1077">
        <v>83748.84</v>
      </c>
      <c r="AN1077">
        <v>533.9</v>
      </c>
      <c r="AO1077">
        <v>690.03</v>
      </c>
      <c r="AP1077">
        <v>368407.02</v>
      </c>
      <c r="AQ1077">
        <v>1715579.8</v>
      </c>
      <c r="AR1077" t="s">
        <v>124</v>
      </c>
      <c r="AS1077" t="s">
        <v>61</v>
      </c>
      <c r="AT1077" t="s">
        <v>62</v>
      </c>
      <c r="AU1077" t="s">
        <v>63</v>
      </c>
    </row>
    <row r="1078" spans="1:47" x14ac:dyDescent="0.25">
      <c r="A1078" t="s">
        <v>1955</v>
      </c>
      <c r="B1078">
        <v>2024</v>
      </c>
      <c r="C1078">
        <v>4</v>
      </c>
      <c r="D1078" t="s">
        <v>77</v>
      </c>
      <c r="E1078" s="1">
        <v>45411</v>
      </c>
      <c r="F1078" s="1">
        <v>45420</v>
      </c>
      <c r="G1078">
        <v>9</v>
      </c>
      <c r="H1078">
        <v>11.9</v>
      </c>
      <c r="I1078" t="s">
        <v>65</v>
      </c>
      <c r="J1078" t="s">
        <v>50</v>
      </c>
      <c r="K1078" t="s">
        <v>51</v>
      </c>
      <c r="L1078">
        <v>2709</v>
      </c>
      <c r="M1078" t="s">
        <v>52</v>
      </c>
      <c r="N1078" t="s">
        <v>53</v>
      </c>
      <c r="O1078" t="s">
        <v>107</v>
      </c>
      <c r="P1078" t="s">
        <v>56</v>
      </c>
      <c r="Q1078" t="s">
        <v>196</v>
      </c>
      <c r="R1078" t="s">
        <v>1956</v>
      </c>
      <c r="S1078" t="s">
        <v>186</v>
      </c>
      <c r="T1078" t="s">
        <v>187</v>
      </c>
      <c r="U1078" t="s">
        <v>96</v>
      </c>
      <c r="V1078">
        <v>145910</v>
      </c>
      <c r="W1078">
        <v>105259</v>
      </c>
      <c r="X1078">
        <v>12.9</v>
      </c>
      <c r="Y1078">
        <v>12.4</v>
      </c>
      <c r="Z1078">
        <v>116901.82</v>
      </c>
      <c r="AB1078">
        <v>17.75</v>
      </c>
      <c r="AC1078">
        <v>2075007.31</v>
      </c>
      <c r="AD1078">
        <v>8876355.1899999995</v>
      </c>
      <c r="AE1078">
        <v>280.79000000000002</v>
      </c>
      <c r="AF1078">
        <v>2492391773.8000002</v>
      </c>
      <c r="AG1078">
        <v>147088.35999999999</v>
      </c>
      <c r="AH1078">
        <v>0.5</v>
      </c>
      <c r="AI1078">
        <v>13638.23</v>
      </c>
      <c r="AJ1078">
        <v>10.29</v>
      </c>
      <c r="AK1078">
        <v>0</v>
      </c>
      <c r="AL1078">
        <v>8.2000000000000003E-2</v>
      </c>
      <c r="AM1078">
        <v>7278.61</v>
      </c>
      <c r="AN1078">
        <v>399.2</v>
      </c>
      <c r="AO1078">
        <v>718.51</v>
      </c>
      <c r="AP1078">
        <v>286829.19</v>
      </c>
      <c r="AQ1078">
        <v>2529841.7000000002</v>
      </c>
      <c r="AR1078" t="s">
        <v>61</v>
      </c>
      <c r="AS1078" t="s">
        <v>61</v>
      </c>
      <c r="AT1078" t="s">
        <v>62</v>
      </c>
      <c r="AU1078" t="s">
        <v>63</v>
      </c>
    </row>
    <row r="1079" spans="1:47" x14ac:dyDescent="0.25">
      <c r="A1079" t="s">
        <v>1957</v>
      </c>
      <c r="B1079">
        <v>2020</v>
      </c>
      <c r="C1079">
        <v>6</v>
      </c>
      <c r="D1079" t="s">
        <v>77</v>
      </c>
      <c r="E1079" s="1">
        <v>43999</v>
      </c>
      <c r="F1079" s="1">
        <v>44019</v>
      </c>
      <c r="G1079">
        <v>20</v>
      </c>
      <c r="I1079" t="s">
        <v>49</v>
      </c>
      <c r="J1079" t="s">
        <v>112</v>
      </c>
      <c r="K1079" t="s">
        <v>343</v>
      </c>
      <c r="L1079">
        <v>2523.1</v>
      </c>
      <c r="M1079" t="s">
        <v>114</v>
      </c>
      <c r="N1079" t="s">
        <v>53</v>
      </c>
      <c r="O1079" t="s">
        <v>54</v>
      </c>
      <c r="P1079" t="s">
        <v>108</v>
      </c>
      <c r="Q1079" t="s">
        <v>70</v>
      </c>
      <c r="R1079" t="s">
        <v>1958</v>
      </c>
      <c r="S1079" t="s">
        <v>130</v>
      </c>
      <c r="T1079" t="s">
        <v>148</v>
      </c>
      <c r="U1079" t="s">
        <v>259</v>
      </c>
      <c r="V1079">
        <v>69306</v>
      </c>
      <c r="W1079">
        <v>39344</v>
      </c>
      <c r="X1079">
        <v>14.3</v>
      </c>
      <c r="Y1079">
        <v>15.4</v>
      </c>
      <c r="Z1079">
        <v>57550.38</v>
      </c>
      <c r="AB1079">
        <v>23.72</v>
      </c>
      <c r="AC1079">
        <v>1365095.01</v>
      </c>
      <c r="AD1079">
        <v>25239294.649999999</v>
      </c>
      <c r="AE1079">
        <v>164.91</v>
      </c>
      <c r="AF1079">
        <v>4162212080.73</v>
      </c>
      <c r="AG1079">
        <v>240644.28</v>
      </c>
      <c r="AH1079">
        <v>0.8</v>
      </c>
      <c r="AJ1079">
        <v>15.05</v>
      </c>
      <c r="AK1079">
        <v>3798513.84</v>
      </c>
      <c r="AL1079">
        <v>0.248</v>
      </c>
      <c r="AM1079">
        <v>62593.45</v>
      </c>
      <c r="AN1079">
        <v>927.2</v>
      </c>
      <c r="AO1079">
        <v>662.37</v>
      </c>
      <c r="AP1079">
        <v>614149.46</v>
      </c>
      <c r="AQ1079">
        <v>2302726.77</v>
      </c>
      <c r="AR1079" t="s">
        <v>124</v>
      </c>
      <c r="AS1079" t="s">
        <v>61</v>
      </c>
      <c r="AT1079" t="s">
        <v>62</v>
      </c>
      <c r="AU1079" t="s">
        <v>63</v>
      </c>
    </row>
    <row r="1080" spans="1:47" x14ac:dyDescent="0.25">
      <c r="A1080" t="s">
        <v>1959</v>
      </c>
      <c r="B1080">
        <v>2021</v>
      </c>
      <c r="C1080">
        <v>4</v>
      </c>
      <c r="D1080" t="s">
        <v>77</v>
      </c>
      <c r="E1080" s="1">
        <v>44293</v>
      </c>
      <c r="F1080" s="1">
        <v>44305</v>
      </c>
      <c r="G1080">
        <v>12</v>
      </c>
      <c r="H1080">
        <v>6.3</v>
      </c>
      <c r="I1080" t="s">
        <v>49</v>
      </c>
      <c r="J1080" t="s">
        <v>50</v>
      </c>
      <c r="K1080" t="s">
        <v>223</v>
      </c>
      <c r="L1080">
        <v>2710.1109999999999</v>
      </c>
      <c r="M1080" t="s">
        <v>68</v>
      </c>
      <c r="N1080" t="s">
        <v>106</v>
      </c>
      <c r="O1080" t="s">
        <v>107</v>
      </c>
      <c r="P1080" t="s">
        <v>196</v>
      </c>
      <c r="Q1080" t="s">
        <v>56</v>
      </c>
      <c r="R1080" t="s">
        <v>657</v>
      </c>
      <c r="S1080" t="s">
        <v>123</v>
      </c>
      <c r="T1080" t="s">
        <v>74</v>
      </c>
      <c r="U1080" t="s">
        <v>75</v>
      </c>
      <c r="V1080">
        <v>66439</v>
      </c>
      <c r="W1080">
        <v>40807</v>
      </c>
      <c r="X1080">
        <v>18.600000000000001</v>
      </c>
      <c r="Y1080">
        <v>12.2</v>
      </c>
      <c r="Z1080">
        <v>61723.27</v>
      </c>
      <c r="AB1080">
        <v>44.67</v>
      </c>
      <c r="AC1080">
        <v>2757178.47</v>
      </c>
      <c r="AD1080">
        <v>50807509.700000003</v>
      </c>
      <c r="AE1080">
        <v>166.09</v>
      </c>
      <c r="AF1080">
        <v>8438619286.0699997</v>
      </c>
      <c r="AG1080">
        <v>122895.53</v>
      </c>
      <c r="AH1080">
        <v>0.5</v>
      </c>
      <c r="AI1080">
        <v>8980.1200000000008</v>
      </c>
      <c r="AJ1080">
        <v>16.309999999999999</v>
      </c>
      <c r="AK1080">
        <v>8286704.8300000001</v>
      </c>
      <c r="AL1080">
        <v>0.218</v>
      </c>
      <c r="AM1080">
        <v>110760.37</v>
      </c>
      <c r="AN1080">
        <v>487.9</v>
      </c>
      <c r="AO1080">
        <v>458.49</v>
      </c>
      <c r="AP1080">
        <v>223697.27</v>
      </c>
      <c r="AQ1080">
        <v>3223511.76</v>
      </c>
      <c r="AR1080" t="s">
        <v>61</v>
      </c>
      <c r="AS1080" t="s">
        <v>61</v>
      </c>
      <c r="AT1080" t="s">
        <v>62</v>
      </c>
      <c r="AU1080" t="s">
        <v>63</v>
      </c>
    </row>
    <row r="1081" spans="1:47" x14ac:dyDescent="0.25">
      <c r="A1081" t="s">
        <v>1960</v>
      </c>
      <c r="B1081">
        <v>2025</v>
      </c>
      <c r="C1081">
        <v>9</v>
      </c>
      <c r="D1081" t="s">
        <v>89</v>
      </c>
      <c r="E1081" s="1">
        <v>45924</v>
      </c>
      <c r="F1081" s="1">
        <v>45932</v>
      </c>
      <c r="G1081">
        <v>8</v>
      </c>
      <c r="H1081">
        <v>7.5</v>
      </c>
      <c r="I1081" t="s">
        <v>65</v>
      </c>
      <c r="J1081" t="s">
        <v>50</v>
      </c>
      <c r="K1081" t="s">
        <v>183</v>
      </c>
      <c r="L1081">
        <v>2710.19</v>
      </c>
      <c r="M1081" t="s">
        <v>90</v>
      </c>
      <c r="N1081" t="s">
        <v>53</v>
      </c>
      <c r="O1081" t="s">
        <v>54</v>
      </c>
      <c r="P1081" t="s">
        <v>92</v>
      </c>
      <c r="Q1081" t="s">
        <v>257</v>
      </c>
      <c r="R1081" t="s">
        <v>1053</v>
      </c>
      <c r="S1081" t="s">
        <v>186</v>
      </c>
      <c r="T1081" t="s">
        <v>148</v>
      </c>
      <c r="U1081" t="s">
        <v>213</v>
      </c>
      <c r="V1081">
        <v>116203</v>
      </c>
      <c r="W1081">
        <v>81960</v>
      </c>
      <c r="X1081">
        <v>21.1</v>
      </c>
      <c r="Y1081">
        <v>13</v>
      </c>
      <c r="Z1081">
        <v>107689.82</v>
      </c>
      <c r="AB1081">
        <v>14.19</v>
      </c>
      <c r="AC1081">
        <v>1528118.55</v>
      </c>
      <c r="AD1081">
        <v>47701205.770000003</v>
      </c>
      <c r="AE1081">
        <v>282.82</v>
      </c>
      <c r="AF1081">
        <v>13490855015.870001</v>
      </c>
      <c r="AG1081">
        <v>181354.63</v>
      </c>
      <c r="AH1081">
        <v>3.1</v>
      </c>
      <c r="AI1081">
        <v>40086.879999999997</v>
      </c>
      <c r="AJ1081">
        <v>16.45</v>
      </c>
      <c r="AK1081">
        <v>0</v>
      </c>
      <c r="AL1081">
        <v>8.6999999999999994E-2</v>
      </c>
      <c r="AM1081">
        <v>41500.050000000003</v>
      </c>
      <c r="AN1081">
        <v>126</v>
      </c>
      <c r="AO1081">
        <v>506.64</v>
      </c>
      <c r="AP1081">
        <v>63836.639999999999</v>
      </c>
      <c r="AQ1081">
        <v>1854896.75</v>
      </c>
      <c r="AR1081" t="s">
        <v>61</v>
      </c>
      <c r="AS1081" t="s">
        <v>61</v>
      </c>
      <c r="AT1081" t="s">
        <v>62</v>
      </c>
      <c r="AU1081" t="s">
        <v>63</v>
      </c>
    </row>
    <row r="1082" spans="1:47" x14ac:dyDescent="0.25">
      <c r="A1082" t="s">
        <v>1961</v>
      </c>
      <c r="B1082">
        <v>2023</v>
      </c>
      <c r="C1082">
        <v>3</v>
      </c>
      <c r="D1082" t="s">
        <v>48</v>
      </c>
      <c r="E1082" s="1">
        <v>45015</v>
      </c>
      <c r="F1082" s="1">
        <v>45030</v>
      </c>
      <c r="G1082">
        <v>15</v>
      </c>
      <c r="H1082">
        <v>12.3</v>
      </c>
      <c r="I1082" t="s">
        <v>49</v>
      </c>
      <c r="J1082" t="s">
        <v>112</v>
      </c>
      <c r="K1082" t="s">
        <v>199</v>
      </c>
      <c r="L1082">
        <v>7204.49</v>
      </c>
      <c r="M1082" t="s">
        <v>52</v>
      </c>
      <c r="N1082" t="s">
        <v>53</v>
      </c>
      <c r="O1082" t="s">
        <v>107</v>
      </c>
      <c r="P1082" t="s">
        <v>71</v>
      </c>
      <c r="Q1082" t="s">
        <v>92</v>
      </c>
      <c r="R1082" t="s">
        <v>197</v>
      </c>
      <c r="S1082" t="s">
        <v>161</v>
      </c>
      <c r="T1082" t="s">
        <v>131</v>
      </c>
      <c r="U1082" t="s">
        <v>75</v>
      </c>
      <c r="V1082">
        <v>20271</v>
      </c>
      <c r="W1082">
        <v>12864</v>
      </c>
      <c r="X1082">
        <v>9.9</v>
      </c>
      <c r="Y1082">
        <v>10.199999999999999</v>
      </c>
      <c r="Z1082">
        <v>16496.86</v>
      </c>
      <c r="AB1082">
        <v>27.68</v>
      </c>
      <c r="AC1082">
        <v>456633.08</v>
      </c>
      <c r="AD1082">
        <v>11209781.34</v>
      </c>
      <c r="AE1082">
        <v>284.44</v>
      </c>
      <c r="AF1082">
        <v>3188510204.3499999</v>
      </c>
      <c r="AG1082">
        <v>25652.86</v>
      </c>
      <c r="AH1082">
        <v>2.4</v>
      </c>
      <c r="AI1082">
        <v>43105.65</v>
      </c>
      <c r="AJ1082">
        <v>23.77</v>
      </c>
      <c r="AK1082">
        <v>2664565.02</v>
      </c>
      <c r="AL1082">
        <v>8.3000000000000004E-2</v>
      </c>
      <c r="AM1082">
        <v>9304.1200000000008</v>
      </c>
      <c r="AN1082">
        <v>589.79999999999995</v>
      </c>
      <c r="AO1082">
        <v>729.64</v>
      </c>
      <c r="AP1082">
        <v>430341.67</v>
      </c>
      <c r="AQ1082">
        <v>965037.38</v>
      </c>
      <c r="AR1082" t="s">
        <v>61</v>
      </c>
      <c r="AS1082" t="s">
        <v>61</v>
      </c>
      <c r="AT1082" t="s">
        <v>62</v>
      </c>
      <c r="AU1082" t="s">
        <v>63</v>
      </c>
    </row>
    <row r="1083" spans="1:47" x14ac:dyDescent="0.25">
      <c r="A1083" t="s">
        <v>1962</v>
      </c>
      <c r="B1083">
        <v>2025</v>
      </c>
      <c r="C1083">
        <v>3</v>
      </c>
      <c r="D1083" t="s">
        <v>48</v>
      </c>
      <c r="E1083" s="1">
        <v>45722</v>
      </c>
      <c r="F1083" s="1">
        <v>45746</v>
      </c>
      <c r="G1083">
        <v>24</v>
      </c>
      <c r="H1083">
        <v>10.199999999999999</v>
      </c>
      <c r="I1083" t="s">
        <v>49</v>
      </c>
      <c r="J1083" t="s">
        <v>78</v>
      </c>
      <c r="K1083" t="s">
        <v>177</v>
      </c>
      <c r="L1083">
        <v>1001.99</v>
      </c>
      <c r="M1083" t="s">
        <v>114</v>
      </c>
      <c r="N1083" t="s">
        <v>168</v>
      </c>
      <c r="O1083" t="s">
        <v>91</v>
      </c>
      <c r="P1083" t="s">
        <v>108</v>
      </c>
      <c r="Q1083" t="s">
        <v>226</v>
      </c>
      <c r="R1083" t="s">
        <v>1963</v>
      </c>
      <c r="S1083" t="s">
        <v>130</v>
      </c>
      <c r="T1083" t="s">
        <v>131</v>
      </c>
      <c r="U1083" t="s">
        <v>110</v>
      </c>
      <c r="V1083">
        <v>101088</v>
      </c>
      <c r="W1083">
        <v>65644</v>
      </c>
      <c r="X1083">
        <v>18.899999999999999</v>
      </c>
      <c r="Y1083">
        <v>12.7</v>
      </c>
      <c r="Z1083">
        <v>79691.69</v>
      </c>
      <c r="AB1083">
        <v>19.68</v>
      </c>
      <c r="AC1083">
        <v>1568332.46</v>
      </c>
      <c r="AD1083">
        <v>25263859.559999999</v>
      </c>
      <c r="AE1083">
        <v>281.45</v>
      </c>
      <c r="AF1083">
        <v>7110513273.1599998</v>
      </c>
      <c r="AG1083">
        <v>145574.17000000001</v>
      </c>
      <c r="AH1083">
        <v>0</v>
      </c>
      <c r="AI1083">
        <v>0</v>
      </c>
      <c r="AJ1083">
        <v>15.99</v>
      </c>
      <c r="AK1083">
        <v>4039691.14</v>
      </c>
      <c r="AL1083">
        <v>0.187</v>
      </c>
      <c r="AM1083">
        <v>47243.42</v>
      </c>
      <c r="AN1083">
        <v>375.7</v>
      </c>
      <c r="AO1083">
        <v>419.63</v>
      </c>
      <c r="AP1083">
        <v>157654.99</v>
      </c>
      <c r="AQ1083">
        <v>1918805.04</v>
      </c>
      <c r="AR1083" t="s">
        <v>61</v>
      </c>
      <c r="AS1083" t="s">
        <v>61</v>
      </c>
      <c r="AT1083" t="s">
        <v>62</v>
      </c>
      <c r="AU1083" t="s">
        <v>63</v>
      </c>
    </row>
    <row r="1084" spans="1:47" x14ac:dyDescent="0.25">
      <c r="A1084" t="s">
        <v>1964</v>
      </c>
      <c r="B1084">
        <v>2026</v>
      </c>
      <c r="C1084">
        <v>2</v>
      </c>
      <c r="D1084" t="s">
        <v>48</v>
      </c>
      <c r="E1084" s="1">
        <v>46067</v>
      </c>
      <c r="F1084" s="1">
        <v>46085</v>
      </c>
      <c r="G1084">
        <v>18</v>
      </c>
      <c r="H1084">
        <v>17.7</v>
      </c>
      <c r="I1084" t="s">
        <v>65</v>
      </c>
      <c r="J1084" t="s">
        <v>50</v>
      </c>
      <c r="K1084" t="s">
        <v>145</v>
      </c>
      <c r="L1084">
        <v>2710.19</v>
      </c>
      <c r="M1084" t="s">
        <v>114</v>
      </c>
      <c r="N1084" t="s">
        <v>81</v>
      </c>
      <c r="O1084" t="s">
        <v>200</v>
      </c>
      <c r="P1084" t="s">
        <v>100</v>
      </c>
      <c r="Q1084" t="s">
        <v>164</v>
      </c>
      <c r="R1084" t="s">
        <v>1965</v>
      </c>
      <c r="S1084" t="s">
        <v>170</v>
      </c>
      <c r="T1084" t="s">
        <v>59</v>
      </c>
      <c r="U1084" t="s">
        <v>166</v>
      </c>
      <c r="V1084">
        <v>100528</v>
      </c>
      <c r="W1084">
        <v>66708</v>
      </c>
      <c r="X1084">
        <v>6.7</v>
      </c>
      <c r="Y1084">
        <v>10.4</v>
      </c>
      <c r="Z1084">
        <v>89310.82</v>
      </c>
      <c r="AB1084">
        <v>47.91</v>
      </c>
      <c r="AC1084">
        <v>4278881.3899999997</v>
      </c>
      <c r="AD1084">
        <v>49196865.200000003</v>
      </c>
      <c r="AE1084">
        <v>282.23</v>
      </c>
      <c r="AF1084">
        <v>13884831265.4</v>
      </c>
      <c r="AG1084">
        <v>96066.09</v>
      </c>
      <c r="AH1084">
        <v>0</v>
      </c>
      <c r="AI1084">
        <v>0</v>
      </c>
      <c r="AJ1084">
        <v>4.8099999999999996</v>
      </c>
      <c r="AK1084">
        <v>0</v>
      </c>
      <c r="AL1084">
        <v>0.26300000000000001</v>
      </c>
      <c r="AM1084">
        <v>129387.76</v>
      </c>
      <c r="AN1084">
        <v>931.6</v>
      </c>
      <c r="AO1084">
        <v>382.43</v>
      </c>
      <c r="AP1084">
        <v>356271.79</v>
      </c>
      <c r="AQ1084">
        <v>4860607.03</v>
      </c>
      <c r="AR1084" t="s">
        <v>61</v>
      </c>
      <c r="AS1084" t="s">
        <v>61</v>
      </c>
      <c r="AT1084" t="s">
        <v>62</v>
      </c>
      <c r="AU1084" t="s">
        <v>63</v>
      </c>
    </row>
    <row r="1085" spans="1:47" x14ac:dyDescent="0.25">
      <c r="A1085" t="s">
        <v>1966</v>
      </c>
      <c r="B1085">
        <v>2020</v>
      </c>
      <c r="C1085">
        <v>7</v>
      </c>
      <c r="D1085" t="s">
        <v>89</v>
      </c>
      <c r="E1085" s="1">
        <v>44032</v>
      </c>
      <c r="F1085" s="1">
        <v>44042</v>
      </c>
      <c r="G1085">
        <v>10</v>
      </c>
      <c r="H1085">
        <v>11.3</v>
      </c>
      <c r="I1085" t="s">
        <v>65</v>
      </c>
      <c r="J1085" t="s">
        <v>78</v>
      </c>
      <c r="K1085" t="s">
        <v>79</v>
      </c>
      <c r="L1085">
        <v>1005.9</v>
      </c>
      <c r="M1085" t="s">
        <v>80</v>
      </c>
      <c r="N1085" t="s">
        <v>69</v>
      </c>
      <c r="O1085" t="s">
        <v>99</v>
      </c>
      <c r="P1085" t="s">
        <v>226</v>
      </c>
      <c r="Q1085" t="s">
        <v>230</v>
      </c>
      <c r="R1085" t="s">
        <v>1967</v>
      </c>
      <c r="S1085" t="s">
        <v>85</v>
      </c>
      <c r="T1085" t="s">
        <v>148</v>
      </c>
      <c r="U1085" t="s">
        <v>87</v>
      </c>
      <c r="V1085">
        <v>60145</v>
      </c>
      <c r="W1085">
        <v>39445</v>
      </c>
      <c r="X1085">
        <v>13.1</v>
      </c>
      <c r="Y1085">
        <v>14.3</v>
      </c>
      <c r="Z1085">
        <v>55598.48</v>
      </c>
      <c r="AB1085">
        <v>28.2</v>
      </c>
      <c r="AC1085">
        <v>1567877.14</v>
      </c>
      <c r="AD1085">
        <v>39101299.009999998</v>
      </c>
      <c r="AE1085">
        <v>167.73</v>
      </c>
      <c r="AF1085">
        <v>6558460882.9499998</v>
      </c>
      <c r="AG1085">
        <v>247740.28</v>
      </c>
      <c r="AH1085">
        <v>2.4</v>
      </c>
      <c r="AI1085">
        <v>61331.54</v>
      </c>
      <c r="AJ1085">
        <v>14.24</v>
      </c>
      <c r="AK1085">
        <v>0</v>
      </c>
      <c r="AL1085">
        <v>5.6000000000000001E-2</v>
      </c>
      <c r="AM1085">
        <v>21896.73</v>
      </c>
      <c r="AN1085">
        <v>435</v>
      </c>
      <c r="AO1085">
        <v>396.19</v>
      </c>
      <c r="AP1085">
        <v>172342.65</v>
      </c>
      <c r="AQ1085">
        <v>2071188.34</v>
      </c>
      <c r="AR1085" t="s">
        <v>61</v>
      </c>
      <c r="AS1085" t="s">
        <v>124</v>
      </c>
      <c r="AT1085" t="s">
        <v>62</v>
      </c>
      <c r="AU1085" t="s">
        <v>63</v>
      </c>
    </row>
    <row r="1086" spans="1:47" x14ac:dyDescent="0.25">
      <c r="A1086" t="s">
        <v>1968</v>
      </c>
      <c r="B1086">
        <v>2025</v>
      </c>
      <c r="C1086">
        <v>4</v>
      </c>
      <c r="D1086" t="s">
        <v>77</v>
      </c>
      <c r="E1086" s="1">
        <v>45774</v>
      </c>
      <c r="F1086" s="1">
        <v>45781</v>
      </c>
      <c r="G1086">
        <v>7</v>
      </c>
      <c r="H1086">
        <v>20.399999999999999</v>
      </c>
      <c r="I1086" t="s">
        <v>49</v>
      </c>
      <c r="J1086" t="s">
        <v>50</v>
      </c>
      <c r="K1086" t="s">
        <v>183</v>
      </c>
      <c r="L1086">
        <v>2710.19</v>
      </c>
      <c r="M1086" t="s">
        <v>114</v>
      </c>
      <c r="N1086" t="s">
        <v>69</v>
      </c>
      <c r="O1086" t="s">
        <v>99</v>
      </c>
      <c r="P1086" t="s">
        <v>121</v>
      </c>
      <c r="Q1086" t="s">
        <v>128</v>
      </c>
      <c r="R1086" t="s">
        <v>1969</v>
      </c>
      <c r="S1086" t="s">
        <v>186</v>
      </c>
      <c r="T1086" t="s">
        <v>59</v>
      </c>
      <c r="U1086" t="s">
        <v>96</v>
      </c>
      <c r="V1086">
        <v>115545</v>
      </c>
      <c r="W1086">
        <v>77211</v>
      </c>
      <c r="X1086">
        <v>3.9</v>
      </c>
      <c r="Y1086">
        <v>14.2</v>
      </c>
      <c r="Z1086">
        <v>94214.37</v>
      </c>
      <c r="AB1086">
        <v>23.35</v>
      </c>
      <c r="AC1086">
        <v>2199905.54</v>
      </c>
      <c r="AD1086">
        <v>86131719.200000003</v>
      </c>
      <c r="AE1086">
        <v>275.85000000000002</v>
      </c>
      <c r="AF1086">
        <v>23759434741.32</v>
      </c>
      <c r="AG1086">
        <v>162228.28</v>
      </c>
      <c r="AH1086">
        <v>0.6</v>
      </c>
      <c r="AI1086">
        <v>17327.84</v>
      </c>
      <c r="AJ1086">
        <v>3.92</v>
      </c>
      <c r="AK1086">
        <v>3376363.39</v>
      </c>
      <c r="AL1086">
        <v>0.30599999999999999</v>
      </c>
      <c r="AM1086">
        <v>263563.06</v>
      </c>
      <c r="AN1086">
        <v>321.7</v>
      </c>
      <c r="AO1086">
        <v>462.78</v>
      </c>
      <c r="AP1086">
        <v>148876.32999999999</v>
      </c>
      <c r="AQ1086">
        <v>2791901.05</v>
      </c>
      <c r="AR1086" t="s">
        <v>61</v>
      </c>
      <c r="AS1086" t="s">
        <v>61</v>
      </c>
      <c r="AT1086" t="s">
        <v>62</v>
      </c>
      <c r="AU1086" t="s">
        <v>63</v>
      </c>
    </row>
    <row r="1087" spans="1:47" x14ac:dyDescent="0.25">
      <c r="A1087" t="s">
        <v>1970</v>
      </c>
      <c r="B1087">
        <v>2022</v>
      </c>
      <c r="C1087">
        <v>11</v>
      </c>
      <c r="D1087" t="s">
        <v>119</v>
      </c>
      <c r="E1087" s="1">
        <v>44895</v>
      </c>
      <c r="F1087" s="1">
        <v>44910</v>
      </c>
      <c r="G1087">
        <v>15</v>
      </c>
      <c r="I1087" t="s">
        <v>49</v>
      </c>
      <c r="J1087" t="s">
        <v>50</v>
      </c>
      <c r="K1087" t="s">
        <v>51</v>
      </c>
      <c r="L1087">
        <v>2709</v>
      </c>
      <c r="M1087" t="s">
        <v>114</v>
      </c>
      <c r="N1087" t="s">
        <v>168</v>
      </c>
      <c r="O1087" t="s">
        <v>91</v>
      </c>
      <c r="P1087" t="s">
        <v>196</v>
      </c>
      <c r="Q1087" t="s">
        <v>128</v>
      </c>
      <c r="R1087" t="s">
        <v>1129</v>
      </c>
      <c r="S1087" t="s">
        <v>58</v>
      </c>
      <c r="T1087" t="s">
        <v>102</v>
      </c>
      <c r="U1087" t="s">
        <v>213</v>
      </c>
      <c r="V1087">
        <v>241314</v>
      </c>
      <c r="W1087">
        <v>174939</v>
      </c>
      <c r="X1087">
        <v>16.399999999999999</v>
      </c>
      <c r="Y1087">
        <v>14.6</v>
      </c>
      <c r="Z1087">
        <v>193183.34</v>
      </c>
      <c r="AB1087">
        <v>32.46</v>
      </c>
      <c r="AC1087">
        <v>6270731.2199999997</v>
      </c>
      <c r="AD1087">
        <v>13134535.289999999</v>
      </c>
      <c r="AE1087">
        <v>210.63</v>
      </c>
      <c r="AF1087">
        <v>2766527168.1300001</v>
      </c>
      <c r="AG1087">
        <v>156140.23000000001</v>
      </c>
      <c r="AH1087">
        <v>0</v>
      </c>
      <c r="AI1087">
        <v>0</v>
      </c>
      <c r="AJ1087">
        <v>2.8</v>
      </c>
      <c r="AK1087">
        <v>367766.99</v>
      </c>
      <c r="AL1087">
        <v>0.16400000000000001</v>
      </c>
      <c r="AM1087">
        <v>21540.639999999999</v>
      </c>
      <c r="AN1087">
        <v>475.4</v>
      </c>
      <c r="AO1087">
        <v>738.95</v>
      </c>
      <c r="AP1087">
        <v>351296.83</v>
      </c>
      <c r="AQ1087">
        <v>6799708.9199999999</v>
      </c>
      <c r="AR1087" t="s">
        <v>61</v>
      </c>
      <c r="AS1087" t="s">
        <v>61</v>
      </c>
      <c r="AT1087" t="s">
        <v>62</v>
      </c>
      <c r="AU1087" t="s">
        <v>63</v>
      </c>
    </row>
    <row r="1088" spans="1:47" x14ac:dyDescent="0.25">
      <c r="A1088" t="s">
        <v>1971</v>
      </c>
      <c r="B1088">
        <v>2023</v>
      </c>
      <c r="C1088">
        <v>4</v>
      </c>
      <c r="D1088" t="s">
        <v>77</v>
      </c>
      <c r="E1088" s="1">
        <v>45032</v>
      </c>
      <c r="F1088" s="1">
        <v>45056</v>
      </c>
      <c r="G1088">
        <v>24</v>
      </c>
      <c r="H1088">
        <v>7.5</v>
      </c>
      <c r="I1088" t="s">
        <v>49</v>
      </c>
      <c r="J1088" t="s">
        <v>66</v>
      </c>
      <c r="K1088" t="s">
        <v>245</v>
      </c>
      <c r="L1088">
        <v>8905.9</v>
      </c>
      <c r="M1088" t="s">
        <v>52</v>
      </c>
      <c r="N1088" t="s">
        <v>81</v>
      </c>
      <c r="O1088" t="s">
        <v>200</v>
      </c>
      <c r="P1088" t="s">
        <v>159</v>
      </c>
      <c r="Q1088" t="s">
        <v>70</v>
      </c>
      <c r="R1088" t="s">
        <v>459</v>
      </c>
      <c r="S1088" t="s">
        <v>137</v>
      </c>
      <c r="T1088" t="s">
        <v>74</v>
      </c>
      <c r="U1088" t="s">
        <v>181</v>
      </c>
      <c r="V1088">
        <v>12978</v>
      </c>
      <c r="W1088">
        <v>8027</v>
      </c>
      <c r="X1088">
        <v>9.4</v>
      </c>
      <c r="Y1088">
        <v>15.4</v>
      </c>
      <c r="Z1088">
        <v>11564.63</v>
      </c>
      <c r="AB1088">
        <v>12.51</v>
      </c>
      <c r="AC1088">
        <v>144673.51999999999</v>
      </c>
      <c r="AD1088">
        <v>12628460.310000001</v>
      </c>
      <c r="AE1088">
        <v>281.01</v>
      </c>
      <c r="AF1088">
        <v>3548723631.71</v>
      </c>
      <c r="AG1088">
        <v>48023.08</v>
      </c>
      <c r="AH1088">
        <v>1.5</v>
      </c>
      <c r="AI1088">
        <v>33722.160000000003</v>
      </c>
      <c r="AJ1088">
        <v>6.07</v>
      </c>
      <c r="AK1088">
        <v>766547.54</v>
      </c>
      <c r="AL1088">
        <v>0.23300000000000001</v>
      </c>
      <c r="AM1088">
        <v>29424.31</v>
      </c>
      <c r="AN1088">
        <v>654.79999999999995</v>
      </c>
      <c r="AO1088">
        <v>424.68</v>
      </c>
      <c r="AP1088">
        <v>278080.46000000002</v>
      </c>
      <c r="AQ1088">
        <v>533923.53</v>
      </c>
      <c r="AR1088" t="s">
        <v>61</v>
      </c>
      <c r="AS1088" t="s">
        <v>61</v>
      </c>
      <c r="AT1088" t="s">
        <v>62</v>
      </c>
      <c r="AU1088" t="s">
        <v>63</v>
      </c>
    </row>
    <row r="1089" spans="1:47" x14ac:dyDescent="0.25">
      <c r="A1089" t="s">
        <v>1972</v>
      </c>
      <c r="B1089">
        <v>2024</v>
      </c>
      <c r="C1089">
        <v>12</v>
      </c>
      <c r="D1089" t="s">
        <v>119</v>
      </c>
      <c r="E1089" s="1">
        <v>45645</v>
      </c>
      <c r="F1089" s="1">
        <v>45662</v>
      </c>
      <c r="G1089">
        <v>17</v>
      </c>
      <c r="H1089">
        <v>4.5999999999999996</v>
      </c>
      <c r="I1089" t="s">
        <v>65</v>
      </c>
      <c r="J1089" t="s">
        <v>78</v>
      </c>
      <c r="K1089" t="s">
        <v>211</v>
      </c>
      <c r="L1089">
        <v>1701.99</v>
      </c>
      <c r="M1089" t="s">
        <v>68</v>
      </c>
      <c r="N1089" t="s">
        <v>106</v>
      </c>
      <c r="O1089" t="s">
        <v>107</v>
      </c>
      <c r="P1089" t="s">
        <v>128</v>
      </c>
      <c r="Q1089" t="s">
        <v>164</v>
      </c>
      <c r="R1089" t="s">
        <v>384</v>
      </c>
      <c r="S1089" t="s">
        <v>85</v>
      </c>
      <c r="T1089" t="s">
        <v>95</v>
      </c>
      <c r="U1089" t="s">
        <v>228</v>
      </c>
      <c r="V1089">
        <v>64369</v>
      </c>
      <c r="W1089">
        <v>43113</v>
      </c>
      <c r="X1089">
        <v>12.5</v>
      </c>
      <c r="Y1089">
        <v>12.6</v>
      </c>
      <c r="Z1089">
        <v>53480.17</v>
      </c>
      <c r="AB1089">
        <v>36.479999999999997</v>
      </c>
      <c r="AC1089">
        <v>1950956.6</v>
      </c>
      <c r="AD1089">
        <v>60847063.420000002</v>
      </c>
      <c r="AE1089">
        <v>274.66000000000003</v>
      </c>
      <c r="AF1089">
        <v>16712254438.940001</v>
      </c>
      <c r="AG1089">
        <v>48899.06</v>
      </c>
      <c r="AH1089">
        <v>1.1000000000000001</v>
      </c>
      <c r="AI1089">
        <v>24880.45</v>
      </c>
      <c r="AJ1089">
        <v>11.99</v>
      </c>
      <c r="AK1089">
        <v>0</v>
      </c>
      <c r="AL1089">
        <v>0.247</v>
      </c>
      <c r="AM1089">
        <v>150292.25</v>
      </c>
      <c r="AN1089">
        <v>717</v>
      </c>
      <c r="AO1089">
        <v>530.48</v>
      </c>
      <c r="AP1089">
        <v>380354.16</v>
      </c>
      <c r="AQ1089">
        <v>2555382.52</v>
      </c>
      <c r="AR1089" t="s">
        <v>124</v>
      </c>
      <c r="AS1089" t="s">
        <v>61</v>
      </c>
      <c r="AT1089" t="s">
        <v>62</v>
      </c>
      <c r="AU1089" t="s">
        <v>63</v>
      </c>
    </row>
    <row r="1090" spans="1:47" x14ac:dyDescent="0.25">
      <c r="A1090" t="s">
        <v>1973</v>
      </c>
      <c r="B1090">
        <v>2021</v>
      </c>
      <c r="C1090">
        <v>6</v>
      </c>
      <c r="D1090" t="s">
        <v>77</v>
      </c>
      <c r="E1090" s="1">
        <v>44366</v>
      </c>
      <c r="F1090" s="1">
        <v>44393</v>
      </c>
      <c r="G1090">
        <v>27</v>
      </c>
      <c r="H1090">
        <v>8.4</v>
      </c>
      <c r="I1090" t="s">
        <v>65</v>
      </c>
      <c r="J1090" t="s">
        <v>78</v>
      </c>
      <c r="K1090" t="s">
        <v>79</v>
      </c>
      <c r="L1090">
        <v>1005.9</v>
      </c>
      <c r="M1090" t="s">
        <v>52</v>
      </c>
      <c r="N1090" t="s">
        <v>81</v>
      </c>
      <c r="O1090" t="s">
        <v>54</v>
      </c>
      <c r="P1090" t="s">
        <v>56</v>
      </c>
      <c r="Q1090" t="s">
        <v>121</v>
      </c>
      <c r="R1090" t="s">
        <v>1974</v>
      </c>
      <c r="S1090" t="s">
        <v>85</v>
      </c>
      <c r="T1090" t="s">
        <v>162</v>
      </c>
      <c r="U1090" t="s">
        <v>110</v>
      </c>
      <c r="V1090">
        <v>51012</v>
      </c>
      <c r="W1090">
        <v>29348</v>
      </c>
      <c r="X1090">
        <v>7.3</v>
      </c>
      <c r="Y1090">
        <v>13.4</v>
      </c>
      <c r="Z1090">
        <v>39340.79</v>
      </c>
      <c r="AB1090">
        <v>22.02</v>
      </c>
      <c r="AC1090">
        <v>866284.2</v>
      </c>
      <c r="AD1090">
        <v>26350854.550000001</v>
      </c>
      <c r="AE1090">
        <v>165.23</v>
      </c>
      <c r="AF1090">
        <v>4353951697.3000002</v>
      </c>
      <c r="AG1090">
        <v>172103.41</v>
      </c>
      <c r="AH1090">
        <v>0</v>
      </c>
      <c r="AI1090">
        <v>0</v>
      </c>
      <c r="AJ1090">
        <v>18.46</v>
      </c>
      <c r="AK1090">
        <v>0</v>
      </c>
      <c r="AL1090">
        <v>0.13800000000000001</v>
      </c>
      <c r="AM1090">
        <v>36364.18</v>
      </c>
      <c r="AN1090">
        <v>853.8</v>
      </c>
      <c r="AO1090">
        <v>397.11</v>
      </c>
      <c r="AP1090">
        <v>339052.52</v>
      </c>
      <c r="AQ1090">
        <v>1413804.31</v>
      </c>
      <c r="AR1090" t="s">
        <v>61</v>
      </c>
      <c r="AS1090" t="s">
        <v>61</v>
      </c>
      <c r="AT1090" t="s">
        <v>62</v>
      </c>
      <c r="AU1090" t="s">
        <v>63</v>
      </c>
    </row>
    <row r="1091" spans="1:47" x14ac:dyDescent="0.25">
      <c r="A1091" t="s">
        <v>1975</v>
      </c>
      <c r="B1091">
        <v>2021</v>
      </c>
      <c r="C1091">
        <v>4</v>
      </c>
      <c r="D1091" t="s">
        <v>77</v>
      </c>
      <c r="E1091" s="1">
        <v>44316</v>
      </c>
      <c r="F1091" s="1">
        <v>44326</v>
      </c>
      <c r="G1091">
        <v>10</v>
      </c>
      <c r="H1091">
        <v>4.4000000000000004</v>
      </c>
      <c r="I1091" t="s">
        <v>49</v>
      </c>
      <c r="J1091" t="s">
        <v>50</v>
      </c>
      <c r="K1091" t="s">
        <v>51</v>
      </c>
      <c r="L1091">
        <v>2709</v>
      </c>
      <c r="M1091" t="s">
        <v>52</v>
      </c>
      <c r="N1091" t="s">
        <v>168</v>
      </c>
      <c r="O1091" t="s">
        <v>91</v>
      </c>
      <c r="P1091" t="s">
        <v>108</v>
      </c>
      <c r="Q1091" t="s">
        <v>70</v>
      </c>
      <c r="R1091" t="s">
        <v>1976</v>
      </c>
      <c r="S1091" t="s">
        <v>58</v>
      </c>
      <c r="T1091" t="s">
        <v>131</v>
      </c>
      <c r="U1091" t="s">
        <v>103</v>
      </c>
      <c r="V1091">
        <v>250098</v>
      </c>
      <c r="W1091">
        <v>167331</v>
      </c>
      <c r="X1091">
        <v>9.4</v>
      </c>
      <c r="Y1091">
        <v>14.6</v>
      </c>
      <c r="Z1091">
        <v>199543.05</v>
      </c>
      <c r="AB1091">
        <v>27.57</v>
      </c>
      <c r="AC1091">
        <v>5501401.8899999997</v>
      </c>
      <c r="AD1091">
        <v>16083169.83</v>
      </c>
      <c r="AE1091">
        <v>166.2</v>
      </c>
      <c r="AF1091">
        <v>2673022825.75</v>
      </c>
      <c r="AG1091">
        <v>53380.77</v>
      </c>
      <c r="AH1091">
        <v>2</v>
      </c>
      <c r="AI1091">
        <v>50599.6</v>
      </c>
      <c r="AJ1091">
        <v>7.78</v>
      </c>
      <c r="AK1091">
        <v>1251270.6100000001</v>
      </c>
      <c r="AL1091">
        <v>5.6000000000000001E-2</v>
      </c>
      <c r="AM1091">
        <v>9006.58</v>
      </c>
      <c r="AO1091">
        <v>676.45</v>
      </c>
      <c r="AP1091">
        <v>209970.08</v>
      </c>
      <c r="AQ1091">
        <v>5824358.9199999999</v>
      </c>
      <c r="AR1091" t="s">
        <v>61</v>
      </c>
      <c r="AS1091" t="s">
        <v>61</v>
      </c>
      <c r="AT1091" t="s">
        <v>62</v>
      </c>
      <c r="AU1091" t="s">
        <v>63</v>
      </c>
    </row>
    <row r="1092" spans="1:47" x14ac:dyDescent="0.25">
      <c r="A1092" t="s">
        <v>1977</v>
      </c>
      <c r="B1092">
        <v>2020</v>
      </c>
      <c r="C1092">
        <v>11</v>
      </c>
      <c r="D1092" t="s">
        <v>119</v>
      </c>
      <c r="E1092" s="1">
        <v>44154</v>
      </c>
      <c r="F1092" s="1">
        <v>44164</v>
      </c>
      <c r="G1092">
        <v>10</v>
      </c>
      <c r="H1092">
        <v>12.3</v>
      </c>
      <c r="I1092" t="s">
        <v>49</v>
      </c>
      <c r="J1092" t="s">
        <v>50</v>
      </c>
      <c r="K1092" t="s">
        <v>223</v>
      </c>
      <c r="L1092">
        <v>2710.1109999999999</v>
      </c>
      <c r="M1092" t="s">
        <v>90</v>
      </c>
      <c r="N1092" t="s">
        <v>81</v>
      </c>
      <c r="O1092" t="s">
        <v>54</v>
      </c>
      <c r="P1092" t="s">
        <v>93</v>
      </c>
      <c r="Q1092" t="s">
        <v>226</v>
      </c>
      <c r="R1092" t="s">
        <v>1361</v>
      </c>
      <c r="S1092" t="s">
        <v>123</v>
      </c>
      <c r="T1092" t="s">
        <v>59</v>
      </c>
      <c r="U1092" t="s">
        <v>96</v>
      </c>
      <c r="V1092">
        <v>59067</v>
      </c>
      <c r="W1092">
        <v>33408</v>
      </c>
      <c r="X1092">
        <v>18.8</v>
      </c>
      <c r="Y1092">
        <v>11.4</v>
      </c>
      <c r="Z1092">
        <v>51876.78</v>
      </c>
      <c r="AB1092">
        <v>39.35</v>
      </c>
      <c r="AC1092">
        <v>2041351.29</v>
      </c>
      <c r="AD1092">
        <v>28900035.370000001</v>
      </c>
      <c r="AE1092">
        <v>159.85</v>
      </c>
      <c r="AF1092">
        <v>4619670653.8900003</v>
      </c>
      <c r="AG1092">
        <v>243397.84</v>
      </c>
      <c r="AH1092">
        <v>1.7</v>
      </c>
      <c r="AI1092">
        <v>14202.82</v>
      </c>
      <c r="AJ1092">
        <v>10.73</v>
      </c>
      <c r="AK1092">
        <v>3100973.8</v>
      </c>
      <c r="AL1092">
        <v>5.5E-2</v>
      </c>
      <c r="AM1092">
        <v>15895.02</v>
      </c>
      <c r="AN1092">
        <v>263.89999999999998</v>
      </c>
      <c r="AO1092">
        <v>394.74</v>
      </c>
      <c r="AP1092">
        <v>104171.89</v>
      </c>
      <c r="AQ1092">
        <v>2419018.86</v>
      </c>
      <c r="AR1092" t="s">
        <v>61</v>
      </c>
      <c r="AS1092" t="s">
        <v>61</v>
      </c>
      <c r="AT1092" t="s">
        <v>62</v>
      </c>
      <c r="AU1092" t="s">
        <v>63</v>
      </c>
    </row>
    <row r="1093" spans="1:47" x14ac:dyDescent="0.25">
      <c r="A1093" t="s">
        <v>1978</v>
      </c>
      <c r="B1093">
        <v>2025</v>
      </c>
      <c r="C1093">
        <v>10</v>
      </c>
      <c r="D1093" t="s">
        <v>119</v>
      </c>
      <c r="E1093" s="1">
        <v>45945</v>
      </c>
      <c r="F1093" s="1">
        <v>45964</v>
      </c>
      <c r="G1093">
        <v>19</v>
      </c>
      <c r="H1093">
        <v>10</v>
      </c>
      <c r="I1093" t="s">
        <v>49</v>
      </c>
      <c r="J1093" t="s">
        <v>112</v>
      </c>
      <c r="K1093" t="s">
        <v>340</v>
      </c>
      <c r="L1093">
        <v>7208.39</v>
      </c>
      <c r="M1093" t="s">
        <v>68</v>
      </c>
      <c r="N1093" t="s">
        <v>81</v>
      </c>
      <c r="O1093" t="s">
        <v>200</v>
      </c>
      <c r="P1093" t="s">
        <v>146</v>
      </c>
      <c r="Q1093" t="s">
        <v>82</v>
      </c>
      <c r="R1093" t="s">
        <v>1979</v>
      </c>
      <c r="S1093" t="s">
        <v>73</v>
      </c>
      <c r="T1093" t="s">
        <v>187</v>
      </c>
      <c r="U1093" t="s">
        <v>228</v>
      </c>
      <c r="V1093">
        <v>12568</v>
      </c>
      <c r="W1093">
        <v>6975</v>
      </c>
      <c r="X1093">
        <v>22.8</v>
      </c>
      <c r="Y1093">
        <v>14.6</v>
      </c>
      <c r="Z1093">
        <v>10209.98</v>
      </c>
      <c r="AB1093">
        <v>20</v>
      </c>
      <c r="AC1093">
        <v>204199.6</v>
      </c>
      <c r="AD1093">
        <v>5614059.5999999996</v>
      </c>
      <c r="AE1093">
        <v>283.98</v>
      </c>
      <c r="AF1093">
        <v>1594280645.21</v>
      </c>
      <c r="AG1093">
        <v>124773.93</v>
      </c>
      <c r="AH1093">
        <v>1.3</v>
      </c>
      <c r="AI1093">
        <v>24163.7</v>
      </c>
      <c r="AJ1093">
        <v>15.27</v>
      </c>
      <c r="AK1093">
        <v>857266.9</v>
      </c>
      <c r="AL1093">
        <v>0.14599999999999999</v>
      </c>
      <c r="AM1093">
        <v>8196.5300000000007</v>
      </c>
      <c r="AN1093">
        <v>1023.3</v>
      </c>
      <c r="AO1093">
        <v>727.37</v>
      </c>
      <c r="AP1093">
        <v>744317.72</v>
      </c>
      <c r="AQ1093">
        <v>1105651.48</v>
      </c>
      <c r="AR1093" t="s">
        <v>61</v>
      </c>
      <c r="AS1093" t="s">
        <v>61</v>
      </c>
      <c r="AT1093" t="s">
        <v>62</v>
      </c>
      <c r="AU1093" t="s">
        <v>63</v>
      </c>
    </row>
    <row r="1094" spans="1:47" x14ac:dyDescent="0.25">
      <c r="A1094" t="s">
        <v>1980</v>
      </c>
      <c r="B1094">
        <v>2022</v>
      </c>
      <c r="C1094">
        <v>12</v>
      </c>
      <c r="D1094" t="s">
        <v>119</v>
      </c>
      <c r="E1094" s="1">
        <v>44908</v>
      </c>
      <c r="F1094" s="1">
        <v>44925</v>
      </c>
      <c r="G1094">
        <v>17</v>
      </c>
      <c r="H1094">
        <v>6.4</v>
      </c>
      <c r="I1094" t="s">
        <v>65</v>
      </c>
      <c r="J1094" t="s">
        <v>66</v>
      </c>
      <c r="K1094" t="s">
        <v>153</v>
      </c>
      <c r="L1094">
        <v>6309</v>
      </c>
      <c r="M1094" t="s">
        <v>98</v>
      </c>
      <c r="N1094" t="s">
        <v>69</v>
      </c>
      <c r="O1094" t="s">
        <v>200</v>
      </c>
      <c r="P1094" t="s">
        <v>92</v>
      </c>
      <c r="Q1094" t="s">
        <v>154</v>
      </c>
      <c r="R1094" t="s">
        <v>625</v>
      </c>
      <c r="S1094" t="s">
        <v>156</v>
      </c>
      <c r="T1094" t="s">
        <v>86</v>
      </c>
      <c r="U1094" t="s">
        <v>87</v>
      </c>
      <c r="V1094">
        <v>13104</v>
      </c>
      <c r="W1094">
        <v>7375</v>
      </c>
      <c r="X1094">
        <v>4.9000000000000004</v>
      </c>
      <c r="Y1094">
        <v>12.8</v>
      </c>
      <c r="Z1094">
        <v>10319.65</v>
      </c>
      <c r="AA1094">
        <v>737</v>
      </c>
      <c r="AB1094">
        <v>1250.6199999999999</v>
      </c>
      <c r="AC1094">
        <v>921706.94</v>
      </c>
      <c r="AD1094">
        <v>49755779.689999998</v>
      </c>
      <c r="AE1094">
        <v>214.59</v>
      </c>
      <c r="AF1094">
        <v>10677092763.68</v>
      </c>
      <c r="AG1094">
        <v>63949.96</v>
      </c>
      <c r="AH1094">
        <v>0</v>
      </c>
      <c r="AI1094">
        <v>0</v>
      </c>
      <c r="AJ1094">
        <v>15.17</v>
      </c>
      <c r="AK1094">
        <v>0</v>
      </c>
      <c r="AL1094">
        <v>8.6999999999999994E-2</v>
      </c>
      <c r="AM1094">
        <v>43287.53</v>
      </c>
      <c r="AN1094">
        <v>681.6</v>
      </c>
      <c r="AO1094">
        <v>689.49</v>
      </c>
      <c r="AP1094">
        <v>469956.38</v>
      </c>
      <c r="AQ1094">
        <v>1498900.81</v>
      </c>
      <c r="AR1094" t="s">
        <v>61</v>
      </c>
      <c r="AS1094" t="s">
        <v>61</v>
      </c>
      <c r="AT1094" t="s">
        <v>62</v>
      </c>
      <c r="AU1094" t="s">
        <v>63</v>
      </c>
    </row>
    <row r="1095" spans="1:47" x14ac:dyDescent="0.25">
      <c r="A1095" t="s">
        <v>1981</v>
      </c>
      <c r="B1095">
        <v>2024</v>
      </c>
      <c r="C1095">
        <v>4</v>
      </c>
      <c r="D1095" t="s">
        <v>77</v>
      </c>
      <c r="E1095" s="1">
        <v>45411</v>
      </c>
      <c r="F1095" s="1">
        <v>45417</v>
      </c>
      <c r="G1095">
        <v>6</v>
      </c>
      <c r="H1095">
        <v>8.1999999999999993</v>
      </c>
      <c r="I1095" t="s">
        <v>65</v>
      </c>
      <c r="J1095" t="s">
        <v>239</v>
      </c>
      <c r="K1095" t="s">
        <v>270</v>
      </c>
      <c r="L1095">
        <v>2710.1990999999998</v>
      </c>
      <c r="M1095" t="s">
        <v>90</v>
      </c>
      <c r="N1095" t="s">
        <v>53</v>
      </c>
      <c r="O1095" t="s">
        <v>99</v>
      </c>
      <c r="P1095" t="s">
        <v>82</v>
      </c>
      <c r="Q1095" t="s">
        <v>83</v>
      </c>
      <c r="R1095" t="s">
        <v>591</v>
      </c>
      <c r="S1095" t="s">
        <v>142</v>
      </c>
      <c r="T1095" t="s">
        <v>148</v>
      </c>
      <c r="U1095" t="s">
        <v>60</v>
      </c>
      <c r="V1095">
        <v>37279</v>
      </c>
      <c r="W1095">
        <v>21820</v>
      </c>
      <c r="X1095">
        <v>6.2</v>
      </c>
      <c r="Y1095">
        <v>11.1</v>
      </c>
      <c r="Z1095">
        <v>30344.13</v>
      </c>
      <c r="AB1095">
        <v>38.97</v>
      </c>
      <c r="AC1095">
        <v>1182510.75</v>
      </c>
      <c r="AD1095">
        <v>15518594.960000001</v>
      </c>
      <c r="AE1095">
        <v>279.77</v>
      </c>
      <c r="AF1095">
        <v>4341637311.96</v>
      </c>
      <c r="AG1095">
        <v>116208.29</v>
      </c>
      <c r="AH1095">
        <v>2</v>
      </c>
      <c r="AI1095">
        <v>22192.79</v>
      </c>
      <c r="AJ1095">
        <v>16.329999999999998</v>
      </c>
      <c r="AK1095">
        <v>0</v>
      </c>
      <c r="AL1095">
        <v>0.12</v>
      </c>
      <c r="AM1095">
        <v>18622.310000000001</v>
      </c>
      <c r="AN1095">
        <v>92.4</v>
      </c>
      <c r="AO1095">
        <v>538.66</v>
      </c>
      <c r="AP1095">
        <v>49772.18</v>
      </c>
      <c r="AQ1095">
        <v>1389306.32</v>
      </c>
      <c r="AR1095" t="s">
        <v>61</v>
      </c>
      <c r="AS1095" t="s">
        <v>61</v>
      </c>
      <c r="AT1095" t="s">
        <v>293</v>
      </c>
      <c r="AU1095" t="s">
        <v>63</v>
      </c>
    </row>
    <row r="1096" spans="1:47" x14ac:dyDescent="0.25">
      <c r="A1096" t="s">
        <v>1982</v>
      </c>
      <c r="B1096">
        <v>2023</v>
      </c>
      <c r="C1096">
        <v>1</v>
      </c>
      <c r="D1096" t="s">
        <v>48</v>
      </c>
      <c r="E1096" s="1">
        <v>44930</v>
      </c>
      <c r="F1096" s="1">
        <v>44936</v>
      </c>
      <c r="G1096">
        <v>6</v>
      </c>
      <c r="H1096">
        <v>6.1</v>
      </c>
      <c r="I1096" t="s">
        <v>65</v>
      </c>
      <c r="J1096" t="s">
        <v>50</v>
      </c>
      <c r="K1096" t="s">
        <v>139</v>
      </c>
      <c r="L1096">
        <v>2710.1210999999998</v>
      </c>
      <c r="M1096" t="s">
        <v>52</v>
      </c>
      <c r="N1096" t="s">
        <v>81</v>
      </c>
      <c r="O1096" t="s">
        <v>54</v>
      </c>
      <c r="P1096" t="s">
        <v>128</v>
      </c>
      <c r="Q1096" t="s">
        <v>121</v>
      </c>
      <c r="R1096" t="s">
        <v>1983</v>
      </c>
      <c r="S1096" t="s">
        <v>142</v>
      </c>
      <c r="T1096" t="s">
        <v>95</v>
      </c>
      <c r="U1096" t="s">
        <v>132</v>
      </c>
      <c r="V1096">
        <v>50745</v>
      </c>
      <c r="W1096">
        <v>37961</v>
      </c>
      <c r="X1096">
        <v>9.1999999999999993</v>
      </c>
      <c r="Y1096">
        <v>12.1</v>
      </c>
      <c r="Z1096">
        <v>39289.050000000003</v>
      </c>
      <c r="AB1096">
        <v>19.72</v>
      </c>
      <c r="AC1096">
        <v>774780.07</v>
      </c>
      <c r="AD1096">
        <v>13683983.220000001</v>
      </c>
      <c r="AE1096">
        <v>284.29000000000002</v>
      </c>
      <c r="AF1096">
        <v>3890219589.6100001</v>
      </c>
      <c r="AG1096">
        <v>200228.2</v>
      </c>
      <c r="AH1096">
        <v>1.6</v>
      </c>
      <c r="AI1096">
        <v>13213.97</v>
      </c>
      <c r="AJ1096">
        <v>11.79</v>
      </c>
      <c r="AK1096">
        <v>0</v>
      </c>
      <c r="AL1096">
        <v>0.156</v>
      </c>
      <c r="AM1096">
        <v>21347.01</v>
      </c>
      <c r="AN1096">
        <v>292.10000000000002</v>
      </c>
      <c r="AO1096">
        <v>648.57000000000005</v>
      </c>
      <c r="AP1096">
        <v>189447.3</v>
      </c>
      <c r="AQ1096">
        <v>1199016.55</v>
      </c>
      <c r="AR1096" t="s">
        <v>61</v>
      </c>
      <c r="AS1096" t="s">
        <v>61</v>
      </c>
      <c r="AT1096" t="s">
        <v>62</v>
      </c>
      <c r="AU1096" t="s">
        <v>63</v>
      </c>
    </row>
    <row r="1097" spans="1:47" x14ac:dyDescent="0.25">
      <c r="A1097" t="s">
        <v>1984</v>
      </c>
      <c r="B1097">
        <v>2025</v>
      </c>
      <c r="C1097">
        <v>1</v>
      </c>
      <c r="D1097" t="s">
        <v>48</v>
      </c>
      <c r="E1097" s="1">
        <v>45663</v>
      </c>
      <c r="F1097" s="1">
        <v>45677</v>
      </c>
      <c r="G1097">
        <v>14</v>
      </c>
      <c r="H1097">
        <v>19.899999999999999</v>
      </c>
      <c r="I1097" t="s">
        <v>49</v>
      </c>
      <c r="J1097" t="s">
        <v>50</v>
      </c>
      <c r="K1097" t="s">
        <v>51</v>
      </c>
      <c r="L1097">
        <v>2709</v>
      </c>
      <c r="M1097" t="s">
        <v>52</v>
      </c>
      <c r="N1097" t="s">
        <v>106</v>
      </c>
      <c r="O1097" t="s">
        <v>189</v>
      </c>
      <c r="P1097" t="s">
        <v>83</v>
      </c>
      <c r="Q1097" t="s">
        <v>82</v>
      </c>
      <c r="R1097" t="s">
        <v>1985</v>
      </c>
      <c r="S1097" t="s">
        <v>170</v>
      </c>
      <c r="T1097" t="s">
        <v>86</v>
      </c>
      <c r="U1097" t="s">
        <v>60</v>
      </c>
      <c r="V1097">
        <v>146437</v>
      </c>
      <c r="W1097">
        <v>96581</v>
      </c>
      <c r="X1097">
        <v>10.8</v>
      </c>
      <c r="Y1097">
        <v>10.9</v>
      </c>
      <c r="Z1097">
        <v>119529.09</v>
      </c>
      <c r="AB1097">
        <v>24.56</v>
      </c>
      <c r="AC1097">
        <v>2935634.45</v>
      </c>
      <c r="AD1097">
        <v>8744748.2200000007</v>
      </c>
      <c r="AE1097">
        <v>275.89999999999998</v>
      </c>
      <c r="AF1097">
        <v>2412676033.9000001</v>
      </c>
      <c r="AG1097">
        <v>249191.93</v>
      </c>
      <c r="AH1097">
        <v>1.1000000000000001</v>
      </c>
      <c r="AI1097">
        <v>25180.46</v>
      </c>
      <c r="AJ1097">
        <v>4.16</v>
      </c>
      <c r="AK1097">
        <v>363781.53</v>
      </c>
      <c r="AL1097">
        <v>0.13800000000000001</v>
      </c>
      <c r="AM1097">
        <v>12067.75</v>
      </c>
      <c r="AN1097">
        <v>653.6</v>
      </c>
      <c r="AO1097">
        <v>374.82</v>
      </c>
      <c r="AP1097">
        <v>244982.35</v>
      </c>
      <c r="AQ1097">
        <v>3467056.94</v>
      </c>
      <c r="AR1097" t="s">
        <v>61</v>
      </c>
      <c r="AS1097" t="s">
        <v>61</v>
      </c>
      <c r="AT1097" t="s">
        <v>62</v>
      </c>
      <c r="AU1097" t="s">
        <v>63</v>
      </c>
    </row>
    <row r="1098" spans="1:47" x14ac:dyDescent="0.25">
      <c r="A1098" t="s">
        <v>1986</v>
      </c>
      <c r="B1098">
        <v>2026</v>
      </c>
      <c r="C1098">
        <v>1</v>
      </c>
      <c r="D1098" t="s">
        <v>48</v>
      </c>
      <c r="E1098" s="1">
        <v>46038</v>
      </c>
      <c r="F1098" s="1">
        <v>46055</v>
      </c>
      <c r="G1098">
        <v>17</v>
      </c>
      <c r="H1098">
        <v>9.4</v>
      </c>
      <c r="I1098" t="s">
        <v>49</v>
      </c>
      <c r="J1098" t="s">
        <v>50</v>
      </c>
      <c r="K1098" t="s">
        <v>51</v>
      </c>
      <c r="L1098">
        <v>2709</v>
      </c>
      <c r="M1098" t="s">
        <v>98</v>
      </c>
      <c r="N1098" t="s">
        <v>106</v>
      </c>
      <c r="O1098" t="s">
        <v>54</v>
      </c>
      <c r="P1098" t="s">
        <v>174</v>
      </c>
      <c r="Q1098" t="s">
        <v>226</v>
      </c>
      <c r="R1098" t="s">
        <v>1987</v>
      </c>
      <c r="S1098" t="s">
        <v>170</v>
      </c>
      <c r="T1098" t="s">
        <v>102</v>
      </c>
      <c r="U1098" t="s">
        <v>213</v>
      </c>
      <c r="V1098">
        <v>71995</v>
      </c>
      <c r="W1098">
        <v>46669</v>
      </c>
      <c r="X1098">
        <v>7.3</v>
      </c>
      <c r="Y1098">
        <v>12.9</v>
      </c>
      <c r="Z1098">
        <v>64897.9</v>
      </c>
      <c r="AB1098">
        <v>16.059999999999999</v>
      </c>
      <c r="AC1098">
        <v>1042260.27</v>
      </c>
      <c r="AD1098">
        <v>4913420.01</v>
      </c>
      <c r="AE1098">
        <v>281.06</v>
      </c>
      <c r="AF1098">
        <v>1380965828.01</v>
      </c>
      <c r="AG1098">
        <v>25531.83</v>
      </c>
      <c r="AI1098">
        <v>47243.07</v>
      </c>
      <c r="AJ1098">
        <v>7.28</v>
      </c>
      <c r="AK1098">
        <v>357696.98</v>
      </c>
      <c r="AL1098">
        <v>0.29199999999999998</v>
      </c>
      <c r="AM1098">
        <v>14347.19</v>
      </c>
      <c r="AN1098">
        <v>700.3</v>
      </c>
      <c r="AO1098">
        <v>425.71</v>
      </c>
      <c r="AP1098">
        <v>298124.71000000002</v>
      </c>
      <c r="AQ1098">
        <v>1427507.07</v>
      </c>
      <c r="AR1098" t="s">
        <v>61</v>
      </c>
      <c r="AS1098" t="s">
        <v>61</v>
      </c>
      <c r="AT1098" t="s">
        <v>62</v>
      </c>
      <c r="AU1098" t="s">
        <v>63</v>
      </c>
    </row>
    <row r="1099" spans="1:47" x14ac:dyDescent="0.25">
      <c r="A1099" t="s">
        <v>1988</v>
      </c>
      <c r="B1099">
        <v>2024</v>
      </c>
      <c r="C1099">
        <v>5</v>
      </c>
      <c r="D1099" t="s">
        <v>77</v>
      </c>
      <c r="E1099" s="1">
        <v>45414</v>
      </c>
      <c r="F1099" s="1">
        <v>45440</v>
      </c>
      <c r="G1099">
        <v>26</v>
      </c>
      <c r="H1099">
        <v>4</v>
      </c>
      <c r="I1099" t="s">
        <v>49</v>
      </c>
      <c r="J1099" t="s">
        <v>66</v>
      </c>
      <c r="K1099" t="s">
        <v>391</v>
      </c>
      <c r="L1099">
        <v>9999.99</v>
      </c>
      <c r="M1099" t="s">
        <v>90</v>
      </c>
      <c r="N1099" t="s">
        <v>168</v>
      </c>
      <c r="O1099" t="s">
        <v>54</v>
      </c>
      <c r="P1099" t="s">
        <v>55</v>
      </c>
      <c r="Q1099" t="s">
        <v>184</v>
      </c>
      <c r="R1099" t="s">
        <v>716</v>
      </c>
      <c r="S1099" t="s">
        <v>130</v>
      </c>
      <c r="T1099" t="s">
        <v>59</v>
      </c>
      <c r="U1099" t="s">
        <v>181</v>
      </c>
      <c r="V1099">
        <v>80761</v>
      </c>
      <c r="W1099">
        <v>54524</v>
      </c>
      <c r="X1099">
        <v>23.6</v>
      </c>
      <c r="Y1099">
        <v>15.2</v>
      </c>
      <c r="Z1099">
        <v>66005.23</v>
      </c>
      <c r="AB1099">
        <v>22.49</v>
      </c>
      <c r="AC1099">
        <v>1484457.62</v>
      </c>
      <c r="AD1099">
        <v>32137286.43</v>
      </c>
      <c r="AE1099">
        <v>280.81</v>
      </c>
      <c r="AF1099">
        <v>9024471402.4099998</v>
      </c>
      <c r="AG1099">
        <v>195694.6</v>
      </c>
      <c r="AH1099">
        <v>0</v>
      </c>
      <c r="AI1099">
        <v>0</v>
      </c>
      <c r="AJ1099">
        <v>16.989999999999998</v>
      </c>
      <c r="AK1099">
        <v>5460124.96</v>
      </c>
      <c r="AL1099">
        <v>8.1000000000000003E-2</v>
      </c>
      <c r="AM1099">
        <v>26031.200000000001</v>
      </c>
      <c r="AN1099">
        <v>927.3</v>
      </c>
      <c r="AO1099">
        <v>504.06</v>
      </c>
      <c r="AP1099">
        <v>467414.84</v>
      </c>
      <c r="AQ1099">
        <v>2173598.2599999998</v>
      </c>
      <c r="AR1099" t="s">
        <v>61</v>
      </c>
      <c r="AS1099" t="s">
        <v>61</v>
      </c>
      <c r="AT1099" t="s">
        <v>62</v>
      </c>
      <c r="AU1099" t="s">
        <v>63</v>
      </c>
    </row>
    <row r="1100" spans="1:47" x14ac:dyDescent="0.25">
      <c r="A1100" t="s">
        <v>1989</v>
      </c>
      <c r="B1100">
        <v>2020</v>
      </c>
      <c r="C1100">
        <v>10</v>
      </c>
      <c r="D1100" t="s">
        <v>119</v>
      </c>
      <c r="E1100" s="1">
        <v>44114</v>
      </c>
      <c r="F1100" s="1">
        <v>44131</v>
      </c>
      <c r="G1100">
        <v>17</v>
      </c>
      <c r="H1100">
        <v>1.4</v>
      </c>
      <c r="I1100" t="s">
        <v>49</v>
      </c>
      <c r="J1100" t="s">
        <v>50</v>
      </c>
      <c r="K1100" t="s">
        <v>223</v>
      </c>
      <c r="L1100">
        <v>2710.1109999999999</v>
      </c>
      <c r="M1100" t="s">
        <v>52</v>
      </c>
      <c r="N1100" t="s">
        <v>168</v>
      </c>
      <c r="O1100" t="s">
        <v>200</v>
      </c>
      <c r="P1100" t="s">
        <v>204</v>
      </c>
      <c r="Q1100" t="s">
        <v>82</v>
      </c>
      <c r="R1100" t="s">
        <v>1990</v>
      </c>
      <c r="S1100" t="s">
        <v>186</v>
      </c>
      <c r="T1100" t="s">
        <v>59</v>
      </c>
      <c r="U1100" t="s">
        <v>213</v>
      </c>
      <c r="V1100">
        <v>75764</v>
      </c>
      <c r="W1100">
        <v>44224</v>
      </c>
      <c r="X1100">
        <v>12.1</v>
      </c>
      <c r="Y1100">
        <v>10.6</v>
      </c>
      <c r="Z1100">
        <v>63420.4</v>
      </c>
      <c r="AB1100">
        <v>24.57</v>
      </c>
      <c r="AC1100">
        <v>1558239.23</v>
      </c>
      <c r="AD1100">
        <v>70579928.959999993</v>
      </c>
      <c r="AE1100">
        <v>158.21</v>
      </c>
      <c r="AF1100">
        <v>11166450560.76</v>
      </c>
      <c r="AG1100">
        <v>126542.32</v>
      </c>
      <c r="AH1100">
        <v>0.3</v>
      </c>
      <c r="AI1100">
        <v>5868.22</v>
      </c>
      <c r="AJ1100">
        <v>15.25</v>
      </c>
      <c r="AK1100">
        <v>10763439.17</v>
      </c>
      <c r="AL1100">
        <v>0.32600000000000001</v>
      </c>
      <c r="AM1100">
        <v>230090.57</v>
      </c>
      <c r="AN1100">
        <v>398.4</v>
      </c>
      <c r="AO1100">
        <v>498.09</v>
      </c>
      <c r="AP1100">
        <v>198439.06</v>
      </c>
      <c r="AQ1100">
        <v>2119179.4</v>
      </c>
      <c r="AR1100" t="s">
        <v>61</v>
      </c>
      <c r="AS1100" t="s">
        <v>61</v>
      </c>
      <c r="AT1100" t="s">
        <v>62</v>
      </c>
      <c r="AU1100" t="s">
        <v>63</v>
      </c>
    </row>
    <row r="1101" spans="1:47" x14ac:dyDescent="0.25">
      <c r="A1101" t="s">
        <v>1991</v>
      </c>
      <c r="B1101">
        <v>2022</v>
      </c>
      <c r="C1101">
        <v>5</v>
      </c>
      <c r="D1101" t="s">
        <v>77</v>
      </c>
      <c r="E1101" s="1">
        <v>44692</v>
      </c>
      <c r="F1101" s="1">
        <v>44716</v>
      </c>
      <c r="G1101">
        <v>24</v>
      </c>
      <c r="H1101">
        <v>4.3</v>
      </c>
      <c r="I1101" t="s">
        <v>49</v>
      </c>
      <c r="J1101" t="s">
        <v>112</v>
      </c>
      <c r="K1101" t="s">
        <v>343</v>
      </c>
      <c r="L1101">
        <v>2523.1</v>
      </c>
      <c r="M1101" t="s">
        <v>114</v>
      </c>
      <c r="N1101" t="s">
        <v>168</v>
      </c>
      <c r="O1101" t="s">
        <v>107</v>
      </c>
      <c r="P1101" t="s">
        <v>196</v>
      </c>
      <c r="Q1101" t="s">
        <v>226</v>
      </c>
      <c r="R1101" t="s">
        <v>1992</v>
      </c>
      <c r="S1101" t="s">
        <v>130</v>
      </c>
      <c r="T1101" t="s">
        <v>187</v>
      </c>
      <c r="U1101" t="s">
        <v>213</v>
      </c>
      <c r="V1101">
        <v>90205</v>
      </c>
      <c r="W1101">
        <v>63720</v>
      </c>
      <c r="X1101">
        <v>9.8000000000000007</v>
      </c>
      <c r="Y1101">
        <v>15.1</v>
      </c>
      <c r="Z1101">
        <v>74262.27</v>
      </c>
      <c r="AB1101">
        <v>20.89</v>
      </c>
      <c r="AC1101">
        <v>1551338.82</v>
      </c>
      <c r="AD1101">
        <v>81231784.040000007</v>
      </c>
      <c r="AE1101">
        <v>210.55</v>
      </c>
      <c r="AF1101">
        <v>17103352129.620001</v>
      </c>
      <c r="AG1101">
        <v>236124.81</v>
      </c>
      <c r="AH1101">
        <v>1.5</v>
      </c>
      <c r="AI1101">
        <v>34710.26</v>
      </c>
      <c r="AJ1101">
        <v>1.22</v>
      </c>
      <c r="AK1101">
        <v>991027.77</v>
      </c>
      <c r="AL1101">
        <v>0.16900000000000001</v>
      </c>
      <c r="AM1101">
        <v>137281.72</v>
      </c>
      <c r="AO1101">
        <v>556.86</v>
      </c>
      <c r="AP1101">
        <v>604026.04</v>
      </c>
      <c r="AQ1101">
        <v>2563481.65</v>
      </c>
      <c r="AR1101" t="s">
        <v>61</v>
      </c>
      <c r="AS1101" t="s">
        <v>61</v>
      </c>
      <c r="AT1101" t="s">
        <v>62</v>
      </c>
      <c r="AU1101" t="s">
        <v>63</v>
      </c>
    </row>
    <row r="1102" spans="1:47" x14ac:dyDescent="0.25">
      <c r="A1102" t="s">
        <v>1993</v>
      </c>
      <c r="B1102">
        <v>2025</v>
      </c>
      <c r="C1102">
        <v>2</v>
      </c>
      <c r="D1102" t="s">
        <v>48</v>
      </c>
      <c r="E1102" s="1">
        <v>45700</v>
      </c>
      <c r="F1102" s="1">
        <v>45713</v>
      </c>
      <c r="G1102">
        <v>13</v>
      </c>
      <c r="H1102">
        <v>12.5</v>
      </c>
      <c r="I1102" t="s">
        <v>49</v>
      </c>
      <c r="J1102" t="s">
        <v>50</v>
      </c>
      <c r="K1102" t="s">
        <v>51</v>
      </c>
      <c r="L1102">
        <v>2709</v>
      </c>
      <c r="M1102" t="s">
        <v>114</v>
      </c>
      <c r="N1102" t="s">
        <v>53</v>
      </c>
      <c r="O1102" t="s">
        <v>54</v>
      </c>
      <c r="P1102" t="s">
        <v>83</v>
      </c>
      <c r="Q1102" t="s">
        <v>92</v>
      </c>
      <c r="R1102" t="s">
        <v>1795</v>
      </c>
      <c r="S1102" t="s">
        <v>58</v>
      </c>
      <c r="T1102" t="s">
        <v>74</v>
      </c>
      <c r="U1102" t="s">
        <v>213</v>
      </c>
      <c r="V1102">
        <v>285604</v>
      </c>
      <c r="W1102">
        <v>192384</v>
      </c>
      <c r="X1102">
        <v>9.9</v>
      </c>
      <c r="Y1102">
        <v>12.4</v>
      </c>
      <c r="Z1102">
        <v>235820.66</v>
      </c>
      <c r="AB1102">
        <v>11.51</v>
      </c>
      <c r="AC1102">
        <v>2714295.8</v>
      </c>
      <c r="AD1102">
        <v>21702575.34</v>
      </c>
      <c r="AE1102">
        <v>282.87</v>
      </c>
      <c r="AF1102">
        <v>6139007486.4300003</v>
      </c>
      <c r="AG1102">
        <v>169270.54</v>
      </c>
      <c r="AH1102">
        <v>1.3</v>
      </c>
      <c r="AI1102">
        <v>41254.019999999997</v>
      </c>
      <c r="AJ1102">
        <v>9.86</v>
      </c>
      <c r="AK1102">
        <v>2139873.9300000002</v>
      </c>
      <c r="AL1102">
        <v>0.14199999999999999</v>
      </c>
      <c r="AM1102">
        <v>30817.66</v>
      </c>
      <c r="AN1102">
        <v>493.4</v>
      </c>
      <c r="AO1102">
        <v>521.25</v>
      </c>
      <c r="AP1102">
        <v>257184.75</v>
      </c>
      <c r="AQ1102">
        <v>3212822.77</v>
      </c>
      <c r="AR1102" t="s">
        <v>124</v>
      </c>
      <c r="AS1102" t="s">
        <v>61</v>
      </c>
      <c r="AT1102" t="s">
        <v>62</v>
      </c>
      <c r="AU1102" t="s">
        <v>63</v>
      </c>
    </row>
    <row r="1103" spans="1:47" x14ac:dyDescent="0.25">
      <c r="A1103" t="s">
        <v>1994</v>
      </c>
      <c r="B1103">
        <v>2021</v>
      </c>
      <c r="C1103">
        <v>6</v>
      </c>
      <c r="D1103" t="s">
        <v>77</v>
      </c>
      <c r="E1103" s="1">
        <v>44375</v>
      </c>
      <c r="F1103" s="1">
        <v>44397</v>
      </c>
      <c r="G1103">
        <v>22</v>
      </c>
      <c r="H1103">
        <v>2.5</v>
      </c>
      <c r="I1103" t="s">
        <v>65</v>
      </c>
      <c r="J1103" t="s">
        <v>66</v>
      </c>
      <c r="K1103" t="s">
        <v>391</v>
      </c>
      <c r="L1103">
        <v>9999.99</v>
      </c>
      <c r="M1103" t="s">
        <v>68</v>
      </c>
      <c r="N1103" t="s">
        <v>53</v>
      </c>
      <c r="O1103" t="s">
        <v>91</v>
      </c>
      <c r="P1103" t="s">
        <v>226</v>
      </c>
      <c r="Q1103" t="s">
        <v>93</v>
      </c>
      <c r="R1103" t="s">
        <v>1995</v>
      </c>
      <c r="S1103" t="s">
        <v>130</v>
      </c>
      <c r="T1103" t="s">
        <v>148</v>
      </c>
      <c r="U1103" t="s">
        <v>259</v>
      </c>
      <c r="V1103">
        <v>71736</v>
      </c>
      <c r="W1103">
        <v>52915</v>
      </c>
      <c r="X1103">
        <v>8.8000000000000007</v>
      </c>
      <c r="Y1103">
        <v>10.1</v>
      </c>
      <c r="Z1103">
        <v>57907.23</v>
      </c>
      <c r="AB1103">
        <v>37.11</v>
      </c>
      <c r="AC1103">
        <v>2148937.31</v>
      </c>
      <c r="AD1103">
        <v>28325900.629999999</v>
      </c>
      <c r="AE1103">
        <v>165.68</v>
      </c>
      <c r="AF1103">
        <v>4693035216.3800001</v>
      </c>
      <c r="AG1103">
        <v>101554.38</v>
      </c>
      <c r="AH1103">
        <v>0.4</v>
      </c>
      <c r="AI1103">
        <v>12757.07</v>
      </c>
      <c r="AJ1103">
        <v>24.03</v>
      </c>
      <c r="AK1103">
        <v>0</v>
      </c>
      <c r="AL1103">
        <v>0.124</v>
      </c>
      <c r="AM1103">
        <v>35124.120000000003</v>
      </c>
      <c r="AN1103">
        <v>711.8</v>
      </c>
      <c r="AO1103">
        <v>493.59</v>
      </c>
      <c r="AP1103">
        <v>351337.36</v>
      </c>
      <c r="AQ1103">
        <v>2649710.2400000002</v>
      </c>
      <c r="AR1103" t="s">
        <v>61</v>
      </c>
      <c r="AS1103" t="s">
        <v>61</v>
      </c>
      <c r="AT1103" t="s">
        <v>62</v>
      </c>
      <c r="AU1103" t="s">
        <v>63</v>
      </c>
    </row>
    <row r="1104" spans="1:47" x14ac:dyDescent="0.25">
      <c r="A1104" t="s">
        <v>1996</v>
      </c>
      <c r="B1104">
        <v>2021</v>
      </c>
      <c r="C1104">
        <v>6</v>
      </c>
      <c r="D1104" t="s">
        <v>77</v>
      </c>
      <c r="E1104" s="1">
        <v>44372</v>
      </c>
      <c r="F1104" s="1">
        <v>44385</v>
      </c>
      <c r="G1104">
        <v>13</v>
      </c>
      <c r="H1104">
        <v>4.7</v>
      </c>
      <c r="I1104" t="s">
        <v>49</v>
      </c>
      <c r="J1104" t="s">
        <v>112</v>
      </c>
      <c r="K1104" t="s">
        <v>199</v>
      </c>
      <c r="L1104">
        <v>7204.49</v>
      </c>
      <c r="M1104" t="s">
        <v>68</v>
      </c>
      <c r="N1104" t="s">
        <v>53</v>
      </c>
      <c r="O1104" t="s">
        <v>189</v>
      </c>
      <c r="P1104" t="s">
        <v>83</v>
      </c>
      <c r="Q1104" t="s">
        <v>100</v>
      </c>
      <c r="R1104" t="s">
        <v>1997</v>
      </c>
      <c r="S1104" t="s">
        <v>161</v>
      </c>
      <c r="T1104" t="s">
        <v>148</v>
      </c>
      <c r="U1104" t="s">
        <v>166</v>
      </c>
      <c r="V1104">
        <v>30545</v>
      </c>
      <c r="W1104">
        <v>20095</v>
      </c>
      <c r="X1104">
        <v>5.8</v>
      </c>
      <c r="Y1104">
        <v>12.8</v>
      </c>
      <c r="Z1104">
        <v>25781.78</v>
      </c>
      <c r="AB1104">
        <v>38.29</v>
      </c>
      <c r="AC1104">
        <v>987184.36</v>
      </c>
      <c r="AD1104">
        <v>27282021.780000001</v>
      </c>
      <c r="AE1104">
        <v>169.01</v>
      </c>
      <c r="AF1104">
        <v>4610934501.04</v>
      </c>
      <c r="AG1104">
        <v>116013.75</v>
      </c>
      <c r="AH1104">
        <v>0</v>
      </c>
      <c r="AI1104">
        <v>0</v>
      </c>
      <c r="AJ1104">
        <v>10.97</v>
      </c>
      <c r="AK1104">
        <v>2992837.79</v>
      </c>
      <c r="AL1104">
        <v>0.28999999999999998</v>
      </c>
      <c r="AM1104">
        <v>79117.86</v>
      </c>
      <c r="AN1104">
        <v>272.3</v>
      </c>
      <c r="AO1104">
        <v>639.53</v>
      </c>
      <c r="AP1104">
        <v>174144.02</v>
      </c>
      <c r="AQ1104">
        <v>1356459.99</v>
      </c>
      <c r="AR1104" t="s">
        <v>61</v>
      </c>
      <c r="AS1104" t="s">
        <v>61</v>
      </c>
      <c r="AT1104" t="s">
        <v>62</v>
      </c>
      <c r="AU1104" t="s">
        <v>117</v>
      </c>
    </row>
    <row r="1105" spans="1:47" x14ac:dyDescent="0.25">
      <c r="A1105" t="s">
        <v>1998</v>
      </c>
      <c r="B1105">
        <v>2022</v>
      </c>
      <c r="C1105">
        <v>5</v>
      </c>
      <c r="D1105" t="s">
        <v>77</v>
      </c>
      <c r="E1105" s="1">
        <v>44691</v>
      </c>
      <c r="F1105" s="1">
        <v>44701</v>
      </c>
      <c r="G1105">
        <v>10</v>
      </c>
      <c r="H1105">
        <v>1.4</v>
      </c>
      <c r="I1105" t="s">
        <v>49</v>
      </c>
      <c r="J1105" t="s">
        <v>50</v>
      </c>
      <c r="K1105" t="s">
        <v>183</v>
      </c>
      <c r="L1105">
        <v>2710.19</v>
      </c>
      <c r="M1105" t="s">
        <v>68</v>
      </c>
      <c r="N1105" t="s">
        <v>106</v>
      </c>
      <c r="O1105" t="s">
        <v>107</v>
      </c>
      <c r="P1105" t="s">
        <v>127</v>
      </c>
      <c r="Q1105" t="s">
        <v>128</v>
      </c>
      <c r="R1105" t="s">
        <v>548</v>
      </c>
      <c r="S1105" t="s">
        <v>186</v>
      </c>
      <c r="T1105" t="s">
        <v>59</v>
      </c>
      <c r="U1105" t="s">
        <v>259</v>
      </c>
      <c r="V1105">
        <v>75352</v>
      </c>
      <c r="W1105">
        <v>54568</v>
      </c>
      <c r="X1105">
        <v>8.1</v>
      </c>
      <c r="Y1105">
        <v>13.7</v>
      </c>
      <c r="Z1105">
        <v>71206.100000000006</v>
      </c>
      <c r="AB1105">
        <v>27.94</v>
      </c>
      <c r="AC1105">
        <v>1989498.43</v>
      </c>
      <c r="AD1105">
        <v>52081565.659999996</v>
      </c>
      <c r="AE1105">
        <v>214.54</v>
      </c>
      <c r="AF1105">
        <v>11173579096.700001</v>
      </c>
      <c r="AG1105">
        <v>215087.23</v>
      </c>
      <c r="AH1105">
        <v>0.8</v>
      </c>
      <c r="AI1105">
        <v>21705.84</v>
      </c>
      <c r="AJ1105">
        <v>13.63</v>
      </c>
      <c r="AK1105">
        <v>7098717.4000000004</v>
      </c>
      <c r="AL1105">
        <v>0.26800000000000002</v>
      </c>
      <c r="AM1105">
        <v>139578.6</v>
      </c>
      <c r="AN1105">
        <v>454.2</v>
      </c>
      <c r="AO1105">
        <v>640.28</v>
      </c>
      <c r="AP1105">
        <v>290815.18</v>
      </c>
      <c r="AQ1105">
        <v>2656685.2799999998</v>
      </c>
      <c r="AR1105" t="s">
        <v>124</v>
      </c>
      <c r="AS1105" t="s">
        <v>61</v>
      </c>
      <c r="AT1105" t="s">
        <v>62</v>
      </c>
      <c r="AU1105" t="s">
        <v>63</v>
      </c>
    </row>
    <row r="1106" spans="1:47" x14ac:dyDescent="0.25">
      <c r="A1106" t="s">
        <v>1999</v>
      </c>
      <c r="B1106">
        <v>2025</v>
      </c>
      <c r="C1106">
        <v>11</v>
      </c>
      <c r="D1106" t="s">
        <v>119</v>
      </c>
      <c r="E1106" s="1">
        <v>45969</v>
      </c>
      <c r="F1106" s="1">
        <v>45986</v>
      </c>
      <c r="G1106">
        <v>17</v>
      </c>
      <c r="H1106">
        <v>4.5999999999999996</v>
      </c>
      <c r="I1106" t="s">
        <v>49</v>
      </c>
      <c r="J1106" t="s">
        <v>50</v>
      </c>
      <c r="K1106" t="s">
        <v>51</v>
      </c>
      <c r="L1106">
        <v>2709</v>
      </c>
      <c r="M1106" t="s">
        <v>114</v>
      </c>
      <c r="N1106" t="s">
        <v>69</v>
      </c>
      <c r="O1106" t="s">
        <v>99</v>
      </c>
      <c r="P1106" t="s">
        <v>204</v>
      </c>
      <c r="Q1106" t="s">
        <v>92</v>
      </c>
      <c r="R1106" t="s">
        <v>641</v>
      </c>
      <c r="S1106" t="s">
        <v>170</v>
      </c>
      <c r="T1106" t="s">
        <v>102</v>
      </c>
      <c r="U1106" t="s">
        <v>96</v>
      </c>
      <c r="V1106">
        <v>115279</v>
      </c>
      <c r="W1106">
        <v>76741</v>
      </c>
      <c r="X1106">
        <v>23.3</v>
      </c>
      <c r="Y1106">
        <v>14.9</v>
      </c>
      <c r="Z1106">
        <v>101521.84</v>
      </c>
      <c r="AB1106">
        <v>30.18</v>
      </c>
      <c r="AC1106">
        <v>3063929.13</v>
      </c>
      <c r="AD1106">
        <v>8353217</v>
      </c>
      <c r="AE1106">
        <v>279.02</v>
      </c>
      <c r="AF1106">
        <v>2330714607.3400002</v>
      </c>
      <c r="AG1106">
        <v>125898.64</v>
      </c>
      <c r="AH1106">
        <v>1.5</v>
      </c>
      <c r="AI1106">
        <v>23024.86</v>
      </c>
      <c r="AJ1106">
        <v>16.59</v>
      </c>
      <c r="AK1106">
        <v>1385798.7</v>
      </c>
      <c r="AL1106">
        <v>0.34699999999999998</v>
      </c>
      <c r="AM1106">
        <v>28985.66</v>
      </c>
      <c r="AN1106">
        <v>762.1</v>
      </c>
      <c r="AO1106">
        <v>433.22</v>
      </c>
      <c r="AP1106">
        <v>330156.96000000002</v>
      </c>
      <c r="AQ1106">
        <v>3571995.25</v>
      </c>
      <c r="AR1106" t="s">
        <v>61</v>
      </c>
      <c r="AS1106" t="s">
        <v>61</v>
      </c>
      <c r="AT1106" t="s">
        <v>62</v>
      </c>
      <c r="AU1106" t="s">
        <v>63</v>
      </c>
    </row>
    <row r="1107" spans="1:47" x14ac:dyDescent="0.25">
      <c r="A1107" t="s">
        <v>2000</v>
      </c>
      <c r="B1107">
        <v>2020</v>
      </c>
      <c r="C1107">
        <v>12</v>
      </c>
      <c r="D1107" t="s">
        <v>119</v>
      </c>
      <c r="E1107" s="1">
        <v>44173</v>
      </c>
      <c r="F1107" s="1">
        <v>44189</v>
      </c>
      <c r="G1107">
        <v>16</v>
      </c>
      <c r="H1107">
        <v>14.8</v>
      </c>
      <c r="I1107" t="s">
        <v>49</v>
      </c>
      <c r="J1107" t="s">
        <v>239</v>
      </c>
      <c r="K1107" t="s">
        <v>265</v>
      </c>
      <c r="L1107">
        <v>3102.1</v>
      </c>
      <c r="M1107" t="s">
        <v>80</v>
      </c>
      <c r="N1107" t="s">
        <v>106</v>
      </c>
      <c r="O1107" t="s">
        <v>99</v>
      </c>
      <c r="P1107" t="s">
        <v>201</v>
      </c>
      <c r="Q1107" t="s">
        <v>184</v>
      </c>
      <c r="R1107" t="s">
        <v>2001</v>
      </c>
      <c r="S1107" t="s">
        <v>161</v>
      </c>
      <c r="T1107" t="s">
        <v>162</v>
      </c>
      <c r="U1107" t="s">
        <v>213</v>
      </c>
      <c r="V1107">
        <v>36342</v>
      </c>
      <c r="W1107">
        <v>26944</v>
      </c>
      <c r="X1107">
        <v>18.2</v>
      </c>
      <c r="Y1107">
        <v>14.6</v>
      </c>
      <c r="Z1107">
        <v>32522.799999999999</v>
      </c>
      <c r="AB1107">
        <v>29.35</v>
      </c>
      <c r="AC1107">
        <v>954544.18</v>
      </c>
      <c r="AD1107">
        <v>21145674.100000001</v>
      </c>
      <c r="AE1107">
        <v>161.30000000000001</v>
      </c>
      <c r="AF1107">
        <v>3410797232.3299999</v>
      </c>
      <c r="AG1107">
        <v>29582</v>
      </c>
      <c r="AH1107">
        <v>1.1000000000000001</v>
      </c>
      <c r="AJ1107">
        <v>22.17</v>
      </c>
      <c r="AK1107">
        <v>4687995.95</v>
      </c>
      <c r="AL1107">
        <v>0.186</v>
      </c>
      <c r="AM1107">
        <v>39330.949999999997</v>
      </c>
      <c r="AN1107">
        <v>779.5</v>
      </c>
      <c r="AO1107">
        <v>634.35</v>
      </c>
      <c r="AP1107">
        <v>494475.83</v>
      </c>
      <c r="AQ1107">
        <v>1540869.45</v>
      </c>
      <c r="AR1107" t="s">
        <v>61</v>
      </c>
      <c r="AS1107" t="s">
        <v>61</v>
      </c>
      <c r="AT1107" t="s">
        <v>62</v>
      </c>
      <c r="AU1107" t="s">
        <v>63</v>
      </c>
    </row>
    <row r="1108" spans="1:47" x14ac:dyDescent="0.25">
      <c r="A1108" t="s">
        <v>2002</v>
      </c>
      <c r="B1108">
        <v>2025</v>
      </c>
      <c r="C1108">
        <v>5</v>
      </c>
      <c r="D1108" t="s">
        <v>77</v>
      </c>
      <c r="E1108" s="1">
        <v>45807</v>
      </c>
      <c r="F1108" s="1">
        <v>45820</v>
      </c>
      <c r="G1108">
        <v>13</v>
      </c>
      <c r="H1108">
        <v>18.600000000000001</v>
      </c>
      <c r="I1108" t="s">
        <v>49</v>
      </c>
      <c r="J1108" t="s">
        <v>50</v>
      </c>
      <c r="K1108" t="s">
        <v>120</v>
      </c>
      <c r="L1108">
        <v>2710.1921000000002</v>
      </c>
      <c r="M1108" t="s">
        <v>114</v>
      </c>
      <c r="N1108" t="s">
        <v>81</v>
      </c>
      <c r="O1108" t="s">
        <v>107</v>
      </c>
      <c r="P1108" t="s">
        <v>121</v>
      </c>
      <c r="Q1108" t="s">
        <v>56</v>
      </c>
      <c r="R1108" t="s">
        <v>2003</v>
      </c>
      <c r="S1108" t="s">
        <v>123</v>
      </c>
      <c r="T1108" t="s">
        <v>162</v>
      </c>
      <c r="U1108" t="s">
        <v>87</v>
      </c>
      <c r="V1108">
        <v>52887</v>
      </c>
      <c r="W1108">
        <v>34874</v>
      </c>
      <c r="X1108">
        <v>16.899999999999999</v>
      </c>
      <c r="Y1108">
        <v>15.1</v>
      </c>
      <c r="Z1108">
        <v>42849.98</v>
      </c>
      <c r="AB1108">
        <v>32.65</v>
      </c>
      <c r="AC1108">
        <v>1399051.85</v>
      </c>
      <c r="AD1108">
        <v>39870192.390000001</v>
      </c>
      <c r="AE1108">
        <v>277.52999999999997</v>
      </c>
      <c r="AF1108">
        <v>11065174494</v>
      </c>
      <c r="AG1108">
        <v>205251.13</v>
      </c>
      <c r="AH1108">
        <v>0.4</v>
      </c>
      <c r="AI1108">
        <v>10771.53</v>
      </c>
      <c r="AJ1108">
        <v>11.22</v>
      </c>
      <c r="AK1108">
        <v>4473435.59</v>
      </c>
      <c r="AL1108">
        <v>6.8000000000000005E-2</v>
      </c>
      <c r="AM1108">
        <v>27111.73</v>
      </c>
      <c r="AN1108">
        <v>545.5</v>
      </c>
      <c r="AO1108">
        <v>689.7</v>
      </c>
      <c r="AP1108">
        <v>376231.35</v>
      </c>
      <c r="AQ1108">
        <v>2018417.59</v>
      </c>
      <c r="AR1108" t="s">
        <v>61</v>
      </c>
      <c r="AS1108" t="s">
        <v>61</v>
      </c>
      <c r="AT1108" t="s">
        <v>62</v>
      </c>
      <c r="AU1108" t="s">
        <v>63</v>
      </c>
    </row>
    <row r="1109" spans="1:47" x14ac:dyDescent="0.25">
      <c r="A1109" t="s">
        <v>2004</v>
      </c>
      <c r="B1109">
        <v>2020</v>
      </c>
      <c r="C1109">
        <v>1</v>
      </c>
      <c r="D1109" t="s">
        <v>48</v>
      </c>
      <c r="E1109" s="1">
        <v>43845</v>
      </c>
      <c r="F1109" s="1">
        <v>43861</v>
      </c>
      <c r="G1109">
        <v>16</v>
      </c>
      <c r="I1109" t="s">
        <v>65</v>
      </c>
      <c r="J1109" t="s">
        <v>50</v>
      </c>
      <c r="K1109" t="s">
        <v>183</v>
      </c>
      <c r="L1109">
        <v>2710.19</v>
      </c>
      <c r="M1109" t="s">
        <v>98</v>
      </c>
      <c r="N1109" t="s">
        <v>69</v>
      </c>
      <c r="O1109" t="s">
        <v>99</v>
      </c>
      <c r="P1109" t="s">
        <v>70</v>
      </c>
      <c r="Q1109" t="s">
        <v>257</v>
      </c>
      <c r="R1109" t="s">
        <v>2005</v>
      </c>
      <c r="S1109" t="s">
        <v>186</v>
      </c>
      <c r="T1109" t="s">
        <v>74</v>
      </c>
      <c r="U1109" t="s">
        <v>103</v>
      </c>
      <c r="V1109">
        <v>83831</v>
      </c>
      <c r="W1109">
        <v>57296</v>
      </c>
      <c r="X1109">
        <v>4.2</v>
      </c>
      <c r="Y1109">
        <v>12.7</v>
      </c>
      <c r="Z1109">
        <v>68312.850000000006</v>
      </c>
      <c r="AB1109">
        <v>8.83</v>
      </c>
      <c r="AC1109">
        <v>603202.47</v>
      </c>
      <c r="AD1109">
        <v>77940863.079999998</v>
      </c>
      <c r="AE1109">
        <v>159.47999999999999</v>
      </c>
      <c r="AF1109">
        <v>12430008844</v>
      </c>
      <c r="AG1109">
        <v>205268.3</v>
      </c>
      <c r="AH1109">
        <v>1.5</v>
      </c>
      <c r="AI1109">
        <v>45340</v>
      </c>
      <c r="AJ1109">
        <v>10.64</v>
      </c>
      <c r="AK1109">
        <v>0</v>
      </c>
      <c r="AL1109">
        <v>0.17399999999999999</v>
      </c>
      <c r="AM1109">
        <v>135617.1</v>
      </c>
      <c r="AN1109">
        <v>292.7</v>
      </c>
      <c r="AO1109">
        <v>706.81</v>
      </c>
      <c r="AP1109">
        <v>206883.29</v>
      </c>
      <c r="AQ1109">
        <v>1196311.1599999999</v>
      </c>
      <c r="AR1109" t="s">
        <v>61</v>
      </c>
      <c r="AS1109" t="s">
        <v>61</v>
      </c>
      <c r="AT1109" t="s">
        <v>62</v>
      </c>
      <c r="AU1109" t="s">
        <v>63</v>
      </c>
    </row>
    <row r="1110" spans="1:47" x14ac:dyDescent="0.25">
      <c r="A1110" t="s">
        <v>2006</v>
      </c>
      <c r="B1110">
        <v>2020</v>
      </c>
      <c r="C1110">
        <v>10</v>
      </c>
      <c r="D1110" t="s">
        <v>119</v>
      </c>
      <c r="E1110" s="1">
        <v>44133</v>
      </c>
      <c r="F1110" s="1">
        <v>44140</v>
      </c>
      <c r="G1110">
        <v>7</v>
      </c>
      <c r="H1110">
        <v>18.399999999999999</v>
      </c>
      <c r="I1110" t="s">
        <v>65</v>
      </c>
      <c r="J1110" t="s">
        <v>78</v>
      </c>
      <c r="K1110" t="s">
        <v>158</v>
      </c>
      <c r="L1110">
        <v>1006.3</v>
      </c>
      <c r="M1110" t="s">
        <v>68</v>
      </c>
      <c r="N1110" t="s">
        <v>168</v>
      </c>
      <c r="O1110" t="s">
        <v>54</v>
      </c>
      <c r="P1110" t="s">
        <v>92</v>
      </c>
      <c r="Q1110" t="s">
        <v>196</v>
      </c>
      <c r="R1110" t="s">
        <v>498</v>
      </c>
      <c r="S1110" t="s">
        <v>161</v>
      </c>
      <c r="T1110" t="s">
        <v>86</v>
      </c>
      <c r="U1110" t="s">
        <v>96</v>
      </c>
      <c r="V1110">
        <v>40728</v>
      </c>
      <c r="W1110">
        <v>29477</v>
      </c>
      <c r="X1110">
        <v>23.5</v>
      </c>
      <c r="Y1110">
        <v>13.6</v>
      </c>
      <c r="Z1110">
        <v>32383.66</v>
      </c>
      <c r="AB1110">
        <v>44.93</v>
      </c>
      <c r="AC1110">
        <v>1454997.84</v>
      </c>
      <c r="AD1110">
        <v>26770276.379999999</v>
      </c>
      <c r="AE1110">
        <v>165.51</v>
      </c>
      <c r="AF1110">
        <v>4430748443.6499996</v>
      </c>
      <c r="AG1110">
        <v>62627.9</v>
      </c>
      <c r="AH1110">
        <v>2.2999999999999998</v>
      </c>
      <c r="AI1110">
        <v>74365.06</v>
      </c>
      <c r="AJ1110">
        <v>1.59</v>
      </c>
      <c r="AK1110">
        <v>0</v>
      </c>
      <c r="AL1110">
        <v>0.30399999999999999</v>
      </c>
      <c r="AM1110">
        <v>81381.64</v>
      </c>
      <c r="AN1110">
        <v>211.5</v>
      </c>
      <c r="AO1110">
        <v>372.61</v>
      </c>
      <c r="AP1110">
        <v>78807.009999999995</v>
      </c>
      <c r="AQ1110">
        <v>1752179.45</v>
      </c>
      <c r="AR1110" t="s">
        <v>61</v>
      </c>
      <c r="AS1110" t="s">
        <v>61</v>
      </c>
      <c r="AT1110" t="s">
        <v>116</v>
      </c>
      <c r="AU1110" t="s">
        <v>63</v>
      </c>
    </row>
    <row r="1111" spans="1:47" x14ac:dyDescent="0.25">
      <c r="A1111" t="s">
        <v>2007</v>
      </c>
      <c r="B1111">
        <v>2025</v>
      </c>
      <c r="C1111">
        <v>11</v>
      </c>
      <c r="D1111" t="s">
        <v>119</v>
      </c>
      <c r="E1111" s="1">
        <v>45972</v>
      </c>
      <c r="F1111" s="1">
        <v>45998</v>
      </c>
      <c r="G1111">
        <v>26</v>
      </c>
      <c r="H1111">
        <v>8.4</v>
      </c>
      <c r="I1111" t="s">
        <v>65</v>
      </c>
      <c r="J1111" t="s">
        <v>112</v>
      </c>
      <c r="K1111" t="s">
        <v>199</v>
      </c>
      <c r="L1111">
        <v>7204.49</v>
      </c>
      <c r="M1111" t="s">
        <v>114</v>
      </c>
      <c r="N1111" t="s">
        <v>53</v>
      </c>
      <c r="O1111" t="s">
        <v>91</v>
      </c>
      <c r="P1111" t="s">
        <v>128</v>
      </c>
      <c r="Q1111" t="s">
        <v>196</v>
      </c>
      <c r="R1111" t="s">
        <v>237</v>
      </c>
      <c r="S1111" t="s">
        <v>161</v>
      </c>
      <c r="T1111" t="s">
        <v>187</v>
      </c>
      <c r="U1111" t="s">
        <v>181</v>
      </c>
      <c r="V1111">
        <v>33197</v>
      </c>
      <c r="W1111">
        <v>19850</v>
      </c>
      <c r="X1111">
        <v>10.3</v>
      </c>
      <c r="Y1111">
        <v>13.4</v>
      </c>
      <c r="Z1111">
        <v>28553.48</v>
      </c>
      <c r="AB1111">
        <v>22.83</v>
      </c>
      <c r="AC1111">
        <v>651875.94999999995</v>
      </c>
      <c r="AD1111">
        <v>20587059.079999998</v>
      </c>
      <c r="AE1111">
        <v>281.82</v>
      </c>
      <c r="AF1111">
        <v>5801844989.9300003</v>
      </c>
      <c r="AG1111">
        <v>229267.02</v>
      </c>
      <c r="AH1111">
        <v>2.5</v>
      </c>
      <c r="AJ1111">
        <v>2.78</v>
      </c>
      <c r="AK1111">
        <v>0</v>
      </c>
      <c r="AL1111">
        <v>0.34100000000000003</v>
      </c>
      <c r="AM1111">
        <v>70201.87</v>
      </c>
      <c r="AN1111">
        <v>522.9</v>
      </c>
      <c r="AO1111">
        <v>491.12</v>
      </c>
      <c r="AP1111">
        <v>256806.65</v>
      </c>
      <c r="AQ1111">
        <v>1283868.48</v>
      </c>
      <c r="AR1111" t="s">
        <v>61</v>
      </c>
      <c r="AS1111" t="s">
        <v>61</v>
      </c>
      <c r="AT1111" t="s">
        <v>62</v>
      </c>
      <c r="AU1111" t="s">
        <v>63</v>
      </c>
    </row>
    <row r="1112" spans="1:47" x14ac:dyDescent="0.25">
      <c r="A1112" t="s">
        <v>2008</v>
      </c>
      <c r="B1112">
        <v>2025</v>
      </c>
      <c r="C1112">
        <v>2</v>
      </c>
      <c r="D1112" t="s">
        <v>48</v>
      </c>
      <c r="E1112" s="1">
        <v>45711</v>
      </c>
      <c r="F1112" s="1">
        <v>45723</v>
      </c>
      <c r="G1112">
        <v>12</v>
      </c>
      <c r="H1112">
        <v>7.3</v>
      </c>
      <c r="I1112" t="s">
        <v>49</v>
      </c>
      <c r="J1112" t="s">
        <v>66</v>
      </c>
      <c r="K1112" t="s">
        <v>245</v>
      </c>
      <c r="L1112">
        <v>8905.9</v>
      </c>
      <c r="M1112" t="s">
        <v>80</v>
      </c>
      <c r="N1112" t="s">
        <v>69</v>
      </c>
      <c r="O1112" t="s">
        <v>91</v>
      </c>
      <c r="P1112" t="s">
        <v>127</v>
      </c>
      <c r="Q1112" t="s">
        <v>100</v>
      </c>
      <c r="R1112" t="s">
        <v>1265</v>
      </c>
      <c r="S1112" t="s">
        <v>137</v>
      </c>
      <c r="T1112" t="s">
        <v>59</v>
      </c>
      <c r="U1112" t="s">
        <v>110</v>
      </c>
      <c r="V1112">
        <v>10431</v>
      </c>
      <c r="W1112">
        <v>5970</v>
      </c>
      <c r="X1112">
        <v>15.9</v>
      </c>
      <c r="Y1112">
        <v>13</v>
      </c>
      <c r="Z1112">
        <v>9111.51</v>
      </c>
      <c r="AB1112">
        <v>29.59</v>
      </c>
      <c r="AC1112">
        <v>269609.58</v>
      </c>
      <c r="AD1112">
        <v>3024565.74</v>
      </c>
      <c r="AE1112">
        <v>284.51</v>
      </c>
      <c r="AF1112">
        <v>860519198.69000006</v>
      </c>
      <c r="AG1112">
        <v>79713.289999999994</v>
      </c>
      <c r="AH1112">
        <v>0</v>
      </c>
      <c r="AI1112">
        <v>0</v>
      </c>
      <c r="AJ1112">
        <v>10.44</v>
      </c>
      <c r="AK1112">
        <v>315764.65999999997</v>
      </c>
      <c r="AL1112">
        <v>9.8000000000000004E-2</v>
      </c>
      <c r="AM1112">
        <v>2964.07</v>
      </c>
      <c r="AN1112">
        <v>220.9</v>
      </c>
      <c r="AO1112">
        <v>368.61</v>
      </c>
      <c r="AP1112">
        <v>81425.95</v>
      </c>
      <c r="AQ1112">
        <v>433712.89</v>
      </c>
      <c r="AR1112" t="s">
        <v>61</v>
      </c>
      <c r="AS1112" t="s">
        <v>61</v>
      </c>
      <c r="AT1112" t="s">
        <v>62</v>
      </c>
      <c r="AU1112" t="s">
        <v>117</v>
      </c>
    </row>
    <row r="1113" spans="1:47" x14ac:dyDescent="0.25">
      <c r="A1113" t="s">
        <v>2009</v>
      </c>
      <c r="B1113">
        <v>2024</v>
      </c>
      <c r="C1113">
        <v>10</v>
      </c>
      <c r="D1113" t="s">
        <v>119</v>
      </c>
      <c r="E1113" s="1">
        <v>45587</v>
      </c>
      <c r="F1113" s="1">
        <v>45597</v>
      </c>
      <c r="G1113">
        <v>10</v>
      </c>
      <c r="H1113">
        <v>16.3</v>
      </c>
      <c r="I1113" t="s">
        <v>49</v>
      </c>
      <c r="J1113" t="s">
        <v>50</v>
      </c>
      <c r="K1113" t="s">
        <v>223</v>
      </c>
      <c r="L1113">
        <v>2710.1109999999999</v>
      </c>
      <c r="M1113" t="s">
        <v>98</v>
      </c>
      <c r="N1113" t="s">
        <v>81</v>
      </c>
      <c r="O1113" t="s">
        <v>107</v>
      </c>
      <c r="P1113" t="s">
        <v>196</v>
      </c>
      <c r="Q1113" t="s">
        <v>82</v>
      </c>
      <c r="R1113" t="s">
        <v>465</v>
      </c>
      <c r="S1113" t="s">
        <v>123</v>
      </c>
      <c r="T1113" t="s">
        <v>131</v>
      </c>
      <c r="U1113" t="s">
        <v>132</v>
      </c>
      <c r="V1113">
        <v>54410</v>
      </c>
      <c r="W1113">
        <v>40509</v>
      </c>
      <c r="X1113">
        <v>21.9</v>
      </c>
      <c r="Y1113">
        <v>11.1</v>
      </c>
      <c r="Z1113">
        <v>43392.59</v>
      </c>
      <c r="AB1113">
        <v>20.18</v>
      </c>
      <c r="AC1113">
        <v>875662.47</v>
      </c>
      <c r="AD1113">
        <v>16742596.93</v>
      </c>
      <c r="AE1113">
        <v>277.24</v>
      </c>
      <c r="AF1113">
        <v>4641717572.8699999</v>
      </c>
      <c r="AG1113">
        <v>230058.07</v>
      </c>
      <c r="AH1113">
        <v>0.9</v>
      </c>
      <c r="AI1113">
        <v>24797.88</v>
      </c>
      <c r="AJ1113">
        <v>15.21</v>
      </c>
      <c r="AK1113">
        <v>2546548.9900000002</v>
      </c>
      <c r="AL1113">
        <v>0.16</v>
      </c>
      <c r="AM1113">
        <v>26788.16</v>
      </c>
      <c r="AN1113">
        <v>424.7</v>
      </c>
      <c r="AO1113">
        <v>747.98</v>
      </c>
      <c r="AP1113">
        <v>317667.11</v>
      </c>
      <c r="AQ1113">
        <v>1474973.69</v>
      </c>
      <c r="AR1113" t="s">
        <v>61</v>
      </c>
      <c r="AS1113" t="s">
        <v>61</v>
      </c>
      <c r="AT1113" t="s">
        <v>62</v>
      </c>
      <c r="AU1113" t="s">
        <v>63</v>
      </c>
    </row>
    <row r="1114" spans="1:47" x14ac:dyDescent="0.25">
      <c r="A1114" t="s">
        <v>2010</v>
      </c>
      <c r="B1114">
        <v>2025</v>
      </c>
      <c r="C1114">
        <v>11</v>
      </c>
      <c r="D1114" t="s">
        <v>119</v>
      </c>
      <c r="E1114" s="1">
        <v>45969</v>
      </c>
      <c r="F1114" s="1">
        <v>45994</v>
      </c>
      <c r="G1114">
        <v>25</v>
      </c>
      <c r="H1114">
        <v>18.899999999999999</v>
      </c>
      <c r="I1114" t="s">
        <v>65</v>
      </c>
      <c r="J1114" t="s">
        <v>112</v>
      </c>
      <c r="K1114" t="s">
        <v>199</v>
      </c>
      <c r="L1114">
        <v>7204.49</v>
      </c>
      <c r="M1114" t="s">
        <v>98</v>
      </c>
      <c r="N1114" t="s">
        <v>106</v>
      </c>
      <c r="O1114" t="s">
        <v>54</v>
      </c>
      <c r="P1114" t="s">
        <v>56</v>
      </c>
      <c r="Q1114" t="s">
        <v>159</v>
      </c>
      <c r="R1114" t="s">
        <v>1585</v>
      </c>
      <c r="S1114" t="s">
        <v>161</v>
      </c>
      <c r="T1114" t="s">
        <v>86</v>
      </c>
      <c r="U1114" t="s">
        <v>143</v>
      </c>
      <c r="V1114">
        <v>30886</v>
      </c>
      <c r="W1114">
        <v>18393</v>
      </c>
      <c r="X1114">
        <v>22.2</v>
      </c>
      <c r="Y1114">
        <v>14.4</v>
      </c>
      <c r="Z1114">
        <v>24347.17</v>
      </c>
      <c r="AB1114">
        <v>35.880000000000003</v>
      </c>
      <c r="AC1114">
        <v>873576.46</v>
      </c>
      <c r="AD1114">
        <v>18152763.010000002</v>
      </c>
      <c r="AE1114">
        <v>279.32</v>
      </c>
      <c r="AF1114">
        <v>5070429763.9499998</v>
      </c>
      <c r="AG1114">
        <v>111421.82</v>
      </c>
      <c r="AH1114">
        <v>0</v>
      </c>
      <c r="AI1114">
        <v>0</v>
      </c>
      <c r="AJ1114">
        <v>8.5399999999999991</v>
      </c>
      <c r="AK1114">
        <v>0</v>
      </c>
      <c r="AL1114">
        <v>0.14299999999999999</v>
      </c>
      <c r="AM1114">
        <v>25958.45</v>
      </c>
      <c r="AN1114">
        <v>679.7</v>
      </c>
      <c r="AO1114">
        <v>371.19</v>
      </c>
      <c r="AP1114">
        <v>252297.84</v>
      </c>
      <c r="AQ1114">
        <v>1263254.57</v>
      </c>
      <c r="AR1114" t="s">
        <v>61</v>
      </c>
      <c r="AS1114" t="s">
        <v>124</v>
      </c>
      <c r="AT1114" t="s">
        <v>62</v>
      </c>
      <c r="AU1114" t="s">
        <v>63</v>
      </c>
    </row>
    <row r="1115" spans="1:47" x14ac:dyDescent="0.25">
      <c r="A1115" t="s">
        <v>2011</v>
      </c>
      <c r="B1115">
        <v>2023</v>
      </c>
      <c r="C1115">
        <v>7</v>
      </c>
      <c r="D1115" t="s">
        <v>89</v>
      </c>
      <c r="E1115" s="1">
        <v>45118</v>
      </c>
      <c r="F1115" s="1">
        <v>45133</v>
      </c>
      <c r="G1115">
        <v>15</v>
      </c>
      <c r="H1115">
        <v>7.4</v>
      </c>
      <c r="I1115" t="s">
        <v>65</v>
      </c>
      <c r="J1115" t="s">
        <v>66</v>
      </c>
      <c r="K1115" t="s">
        <v>251</v>
      </c>
      <c r="L1115">
        <v>8543.7000000000007</v>
      </c>
      <c r="M1115" t="s">
        <v>68</v>
      </c>
      <c r="N1115" t="s">
        <v>81</v>
      </c>
      <c r="O1115" t="s">
        <v>54</v>
      </c>
      <c r="P1115" t="s">
        <v>82</v>
      </c>
      <c r="Q1115" t="s">
        <v>146</v>
      </c>
      <c r="R1115" t="s">
        <v>1120</v>
      </c>
      <c r="S1115" t="s">
        <v>156</v>
      </c>
      <c r="T1115" t="s">
        <v>86</v>
      </c>
      <c r="U1115" t="s">
        <v>213</v>
      </c>
      <c r="V1115">
        <v>15893</v>
      </c>
      <c r="W1115">
        <v>9270</v>
      </c>
      <c r="X1115">
        <v>11.4</v>
      </c>
      <c r="Y1115">
        <v>10.1</v>
      </c>
      <c r="Z1115">
        <v>12472.36</v>
      </c>
      <c r="AA1115">
        <v>890</v>
      </c>
      <c r="AB1115">
        <v>3330.16</v>
      </c>
      <c r="AC1115">
        <v>2963842.4</v>
      </c>
      <c r="AD1115">
        <v>27105306.920000002</v>
      </c>
      <c r="AE1115">
        <v>286.3</v>
      </c>
      <c r="AF1115">
        <v>7760249371.1999998</v>
      </c>
      <c r="AG1115">
        <v>170128.07</v>
      </c>
      <c r="AH1115">
        <v>0.6</v>
      </c>
      <c r="AI1115">
        <v>16686.52</v>
      </c>
      <c r="AJ1115">
        <v>10.8</v>
      </c>
      <c r="AK1115">
        <v>0</v>
      </c>
      <c r="AL1115">
        <v>0.26400000000000001</v>
      </c>
      <c r="AM1115">
        <v>71558.009999999995</v>
      </c>
      <c r="AN1115">
        <v>414.5</v>
      </c>
      <c r="AO1115">
        <v>661.94</v>
      </c>
      <c r="AP1115">
        <v>274374.13</v>
      </c>
      <c r="AQ1115">
        <v>3496589.13</v>
      </c>
      <c r="AR1115" t="s">
        <v>61</v>
      </c>
      <c r="AS1115" t="s">
        <v>61</v>
      </c>
      <c r="AT1115" t="s">
        <v>62</v>
      </c>
      <c r="AU1115" t="s">
        <v>63</v>
      </c>
    </row>
    <row r="1116" spans="1:47" x14ac:dyDescent="0.25">
      <c r="A1116" t="s">
        <v>2012</v>
      </c>
      <c r="B1116">
        <v>2024</v>
      </c>
      <c r="C1116">
        <v>7</v>
      </c>
      <c r="D1116" t="s">
        <v>89</v>
      </c>
      <c r="E1116" s="1">
        <v>45480</v>
      </c>
      <c r="F1116" s="1">
        <v>45491</v>
      </c>
      <c r="G1116">
        <v>11</v>
      </c>
      <c r="H1116">
        <v>19.5</v>
      </c>
      <c r="I1116" t="s">
        <v>65</v>
      </c>
      <c r="J1116" t="s">
        <v>66</v>
      </c>
      <c r="K1116" t="s">
        <v>67</v>
      </c>
      <c r="L1116">
        <v>8479.8989999999994</v>
      </c>
      <c r="M1116" t="s">
        <v>52</v>
      </c>
      <c r="N1116" t="s">
        <v>168</v>
      </c>
      <c r="O1116" t="s">
        <v>99</v>
      </c>
      <c r="P1116" t="s">
        <v>92</v>
      </c>
      <c r="Q1116" t="s">
        <v>93</v>
      </c>
      <c r="R1116" t="s">
        <v>1612</v>
      </c>
      <c r="S1116" t="s">
        <v>73</v>
      </c>
      <c r="T1116" t="s">
        <v>148</v>
      </c>
      <c r="U1116" t="s">
        <v>96</v>
      </c>
      <c r="V1116">
        <v>11800</v>
      </c>
      <c r="W1116">
        <v>8126</v>
      </c>
      <c r="X1116">
        <v>8</v>
      </c>
      <c r="Y1116">
        <v>15.3</v>
      </c>
      <c r="Z1116">
        <v>10721.15</v>
      </c>
      <c r="AB1116">
        <v>36.15</v>
      </c>
      <c r="AC1116">
        <v>387569.57</v>
      </c>
      <c r="AD1116">
        <v>11049538.82</v>
      </c>
      <c r="AE1116">
        <v>280.83</v>
      </c>
      <c r="AF1116">
        <v>3103041986.8200002</v>
      </c>
      <c r="AG1116">
        <v>175313.04</v>
      </c>
      <c r="AH1116">
        <v>1</v>
      </c>
      <c r="AI1116">
        <v>23364.98</v>
      </c>
      <c r="AJ1116">
        <v>4.47</v>
      </c>
      <c r="AK1116">
        <v>0</v>
      </c>
      <c r="AL1116">
        <v>7.4999999999999997E-2</v>
      </c>
      <c r="AM1116">
        <v>8287.15</v>
      </c>
      <c r="AN1116">
        <v>567.70000000000005</v>
      </c>
      <c r="AO1116">
        <v>460.55</v>
      </c>
      <c r="AP1116">
        <v>261454.24</v>
      </c>
      <c r="AQ1116">
        <v>855988.98</v>
      </c>
      <c r="AR1116" t="s">
        <v>61</v>
      </c>
      <c r="AS1116" t="s">
        <v>61</v>
      </c>
      <c r="AT1116" t="s">
        <v>62</v>
      </c>
      <c r="AU1116" t="s">
        <v>63</v>
      </c>
    </row>
    <row r="1117" spans="1:47" x14ac:dyDescent="0.25">
      <c r="A1117" t="s">
        <v>2013</v>
      </c>
      <c r="B1117">
        <v>2026</v>
      </c>
      <c r="C1117">
        <v>3</v>
      </c>
      <c r="D1117" t="s">
        <v>48</v>
      </c>
      <c r="E1117" s="1">
        <v>46098</v>
      </c>
      <c r="F1117" s="1">
        <v>46116</v>
      </c>
      <c r="G1117">
        <v>18</v>
      </c>
      <c r="H1117">
        <v>2.2999999999999998</v>
      </c>
      <c r="I1117" t="s">
        <v>49</v>
      </c>
      <c r="J1117" t="s">
        <v>78</v>
      </c>
      <c r="K1117" t="s">
        <v>79</v>
      </c>
      <c r="L1117">
        <v>1005.9</v>
      </c>
      <c r="M1117" t="s">
        <v>114</v>
      </c>
      <c r="N1117" t="s">
        <v>168</v>
      </c>
      <c r="O1117" t="s">
        <v>189</v>
      </c>
      <c r="P1117" t="s">
        <v>131</v>
      </c>
      <c r="Q1117" t="s">
        <v>184</v>
      </c>
      <c r="R1117" t="s">
        <v>1318</v>
      </c>
      <c r="S1117" t="s">
        <v>85</v>
      </c>
      <c r="T1117" t="s">
        <v>95</v>
      </c>
      <c r="U1117" t="s">
        <v>96</v>
      </c>
      <c r="V1117">
        <v>44706</v>
      </c>
      <c r="W1117">
        <v>25597</v>
      </c>
      <c r="X1117">
        <v>7.9</v>
      </c>
      <c r="Y1117">
        <v>15.5</v>
      </c>
      <c r="Z1117">
        <v>40564</v>
      </c>
      <c r="AB1117">
        <v>33.79</v>
      </c>
      <c r="AC1117">
        <v>1370657.56</v>
      </c>
      <c r="AD1117">
        <v>24214274.16</v>
      </c>
      <c r="AE1117">
        <v>285.77</v>
      </c>
      <c r="AF1117">
        <v>6919713126.6999998</v>
      </c>
      <c r="AG1117">
        <v>40281</v>
      </c>
      <c r="AH1117">
        <v>0.4</v>
      </c>
      <c r="AI1117">
        <v>3610.21</v>
      </c>
      <c r="AJ1117">
        <v>18.89</v>
      </c>
      <c r="AK1117">
        <v>4574076.3899999997</v>
      </c>
      <c r="AL1117">
        <v>9.9000000000000005E-2</v>
      </c>
      <c r="AM1117">
        <v>23972.13</v>
      </c>
      <c r="AN1117">
        <v>535</v>
      </c>
      <c r="AO1117">
        <v>618.24</v>
      </c>
      <c r="AP1117">
        <v>330758.40000000002</v>
      </c>
      <c r="AQ1117">
        <v>1769279.3</v>
      </c>
      <c r="AR1117" t="s">
        <v>61</v>
      </c>
      <c r="AS1117" t="s">
        <v>61</v>
      </c>
      <c r="AT1117" t="s">
        <v>62</v>
      </c>
      <c r="AU1117" t="s">
        <v>63</v>
      </c>
    </row>
    <row r="1118" spans="1:47" x14ac:dyDescent="0.25">
      <c r="A1118" t="s">
        <v>2014</v>
      </c>
      <c r="B1118">
        <v>2020</v>
      </c>
      <c r="C1118">
        <v>7</v>
      </c>
      <c r="D1118" t="s">
        <v>89</v>
      </c>
      <c r="E1118" s="1">
        <v>44034</v>
      </c>
      <c r="F1118" s="1">
        <v>44041</v>
      </c>
      <c r="G1118">
        <v>7</v>
      </c>
      <c r="H1118">
        <v>17.399999999999999</v>
      </c>
      <c r="I1118" t="s">
        <v>49</v>
      </c>
      <c r="J1118" t="s">
        <v>50</v>
      </c>
      <c r="K1118" t="s">
        <v>223</v>
      </c>
      <c r="L1118">
        <v>2710.1109999999999</v>
      </c>
      <c r="M1118" t="s">
        <v>98</v>
      </c>
      <c r="N1118" t="s">
        <v>69</v>
      </c>
      <c r="O1118" t="s">
        <v>107</v>
      </c>
      <c r="P1118" t="s">
        <v>159</v>
      </c>
      <c r="Q1118" t="s">
        <v>100</v>
      </c>
      <c r="R1118" t="s">
        <v>1224</v>
      </c>
      <c r="S1118" t="s">
        <v>186</v>
      </c>
      <c r="T1118" t="s">
        <v>74</v>
      </c>
      <c r="U1118" t="s">
        <v>60</v>
      </c>
      <c r="V1118">
        <v>93571</v>
      </c>
      <c r="W1118">
        <v>69994</v>
      </c>
      <c r="X1118">
        <v>15.9</v>
      </c>
      <c r="Y1118">
        <v>13.4</v>
      </c>
      <c r="Z1118">
        <v>73524.13</v>
      </c>
      <c r="AB1118">
        <v>19.93</v>
      </c>
      <c r="AC1118">
        <v>1465335.91</v>
      </c>
      <c r="AD1118">
        <v>60086860</v>
      </c>
      <c r="AE1118">
        <v>163.61000000000001</v>
      </c>
      <c r="AF1118">
        <v>9830811164.6000004</v>
      </c>
      <c r="AG1118">
        <v>195651.37</v>
      </c>
      <c r="AH1118">
        <v>1.6</v>
      </c>
      <c r="AI1118">
        <v>32202.44</v>
      </c>
      <c r="AJ1118">
        <v>1.1100000000000001</v>
      </c>
      <c r="AK1118">
        <v>666964.15</v>
      </c>
      <c r="AL1118">
        <v>0.14599999999999999</v>
      </c>
      <c r="AM1118">
        <v>87726.82</v>
      </c>
      <c r="AN1118">
        <v>307</v>
      </c>
      <c r="AO1118">
        <v>570.13</v>
      </c>
      <c r="AP1118">
        <v>175029.91</v>
      </c>
      <c r="AQ1118">
        <v>1955946.45</v>
      </c>
      <c r="AR1118" t="s">
        <v>61</v>
      </c>
      <c r="AS1118" t="s">
        <v>61</v>
      </c>
      <c r="AT1118" t="s">
        <v>62</v>
      </c>
      <c r="AU1118" t="s">
        <v>63</v>
      </c>
    </row>
    <row r="1119" spans="1:47" x14ac:dyDescent="0.25">
      <c r="A1119" t="s">
        <v>2015</v>
      </c>
      <c r="B1119">
        <v>2023</v>
      </c>
      <c r="C1119">
        <v>2</v>
      </c>
      <c r="D1119" t="s">
        <v>48</v>
      </c>
      <c r="E1119" s="1">
        <v>44977</v>
      </c>
      <c r="F1119" s="1">
        <v>44984</v>
      </c>
      <c r="G1119">
        <v>7</v>
      </c>
      <c r="H1119">
        <v>3</v>
      </c>
      <c r="I1119" t="s">
        <v>65</v>
      </c>
      <c r="J1119" t="s">
        <v>66</v>
      </c>
      <c r="K1119" t="s">
        <v>67</v>
      </c>
      <c r="L1119">
        <v>8479.8989999999994</v>
      </c>
      <c r="M1119" t="s">
        <v>80</v>
      </c>
      <c r="N1119" t="s">
        <v>69</v>
      </c>
      <c r="O1119" t="s">
        <v>54</v>
      </c>
      <c r="P1119" t="s">
        <v>128</v>
      </c>
      <c r="Q1119" t="s">
        <v>154</v>
      </c>
      <c r="R1119" t="s">
        <v>930</v>
      </c>
      <c r="S1119" t="s">
        <v>73</v>
      </c>
      <c r="T1119" t="s">
        <v>59</v>
      </c>
      <c r="U1119" t="s">
        <v>60</v>
      </c>
      <c r="V1119">
        <v>13827</v>
      </c>
      <c r="W1119">
        <v>7749</v>
      </c>
      <c r="X1119">
        <v>15.7</v>
      </c>
      <c r="Y1119">
        <v>14</v>
      </c>
      <c r="Z1119">
        <v>12219.7</v>
      </c>
      <c r="AB1119">
        <v>21.33</v>
      </c>
      <c r="AC1119">
        <v>260646.2</v>
      </c>
      <c r="AD1119">
        <v>5688514.7400000002</v>
      </c>
      <c r="AE1119">
        <v>280.54000000000002</v>
      </c>
      <c r="AF1119">
        <v>1595855925.1600001</v>
      </c>
      <c r="AG1119">
        <v>149728.73000000001</v>
      </c>
      <c r="AH1119">
        <v>2.2000000000000002</v>
      </c>
      <c r="AI1119">
        <v>58502.81</v>
      </c>
      <c r="AJ1119">
        <v>17.54</v>
      </c>
      <c r="AK1119">
        <v>0</v>
      </c>
      <c r="AL1119">
        <v>0.16</v>
      </c>
      <c r="AM1119">
        <v>9101.6200000000008</v>
      </c>
      <c r="AN1119">
        <v>337.9</v>
      </c>
      <c r="AO1119">
        <v>691.05</v>
      </c>
      <c r="AP1119">
        <v>233505.79</v>
      </c>
      <c r="AQ1119">
        <v>711485.15</v>
      </c>
      <c r="AR1119" t="s">
        <v>61</v>
      </c>
      <c r="AS1119" t="s">
        <v>61</v>
      </c>
      <c r="AT1119" t="s">
        <v>62</v>
      </c>
      <c r="AU1119" t="s">
        <v>63</v>
      </c>
    </row>
    <row r="1120" spans="1:47" x14ac:dyDescent="0.25">
      <c r="A1120" t="s">
        <v>2016</v>
      </c>
      <c r="B1120">
        <v>2020</v>
      </c>
      <c r="C1120">
        <v>9</v>
      </c>
      <c r="D1120" t="s">
        <v>89</v>
      </c>
      <c r="E1120" s="1">
        <v>44100</v>
      </c>
      <c r="F1120" s="1">
        <v>44108</v>
      </c>
      <c r="G1120">
        <v>8</v>
      </c>
      <c r="H1120">
        <v>15.3</v>
      </c>
      <c r="I1120" t="s">
        <v>49</v>
      </c>
      <c r="J1120" t="s">
        <v>112</v>
      </c>
      <c r="K1120" t="s">
        <v>199</v>
      </c>
      <c r="L1120">
        <v>7204.49</v>
      </c>
      <c r="M1120" t="s">
        <v>114</v>
      </c>
      <c r="N1120" t="s">
        <v>81</v>
      </c>
      <c r="O1120" t="s">
        <v>200</v>
      </c>
      <c r="P1120" t="s">
        <v>196</v>
      </c>
      <c r="Q1120" t="s">
        <v>128</v>
      </c>
      <c r="R1120" t="s">
        <v>351</v>
      </c>
      <c r="S1120" t="s">
        <v>161</v>
      </c>
      <c r="T1120" t="s">
        <v>95</v>
      </c>
      <c r="U1120" t="s">
        <v>228</v>
      </c>
      <c r="V1120">
        <v>22782</v>
      </c>
      <c r="W1120">
        <v>13007</v>
      </c>
      <c r="X1120">
        <v>8.6999999999999993</v>
      </c>
      <c r="Y1120">
        <v>10.9</v>
      </c>
      <c r="Z1120">
        <v>18443.349999999999</v>
      </c>
      <c r="AB1120">
        <v>28.05</v>
      </c>
      <c r="AC1120">
        <v>517335.97</v>
      </c>
      <c r="AD1120">
        <v>17715390.98</v>
      </c>
      <c r="AE1120">
        <v>165.74</v>
      </c>
      <c r="AF1120">
        <v>2936148901.0300002</v>
      </c>
      <c r="AG1120">
        <v>199398.86</v>
      </c>
      <c r="AH1120">
        <v>0</v>
      </c>
      <c r="AI1120">
        <v>0</v>
      </c>
      <c r="AJ1120">
        <v>7.49</v>
      </c>
      <c r="AK1120">
        <v>1326882.78</v>
      </c>
      <c r="AL1120">
        <v>0.1</v>
      </c>
      <c r="AM1120">
        <v>17715.39</v>
      </c>
      <c r="AN1120">
        <v>220.8</v>
      </c>
      <c r="AO1120">
        <v>587.07000000000005</v>
      </c>
      <c r="AP1120">
        <v>129625.06</v>
      </c>
      <c r="AQ1120">
        <v>864075.28</v>
      </c>
      <c r="AR1120" t="s">
        <v>124</v>
      </c>
      <c r="AS1120" t="s">
        <v>61</v>
      </c>
      <c r="AT1120" t="s">
        <v>62</v>
      </c>
      <c r="AU1120" t="s">
        <v>63</v>
      </c>
    </row>
    <row r="1121" spans="1:47" x14ac:dyDescent="0.25">
      <c r="A1121" t="s">
        <v>2017</v>
      </c>
      <c r="B1121">
        <v>2020</v>
      </c>
      <c r="C1121">
        <v>6</v>
      </c>
      <c r="D1121" t="s">
        <v>77</v>
      </c>
      <c r="E1121" s="1">
        <v>44009</v>
      </c>
      <c r="F1121" s="1">
        <v>44025</v>
      </c>
      <c r="G1121">
        <v>16</v>
      </c>
      <c r="H1121">
        <v>4.4000000000000004</v>
      </c>
      <c r="I1121" t="s">
        <v>49</v>
      </c>
      <c r="J1121" t="s">
        <v>50</v>
      </c>
      <c r="K1121" t="s">
        <v>145</v>
      </c>
      <c r="L1121">
        <v>2710.19</v>
      </c>
      <c r="M1121" t="s">
        <v>98</v>
      </c>
      <c r="N1121" t="s">
        <v>81</v>
      </c>
      <c r="O1121" t="s">
        <v>54</v>
      </c>
      <c r="P1121" t="s">
        <v>55</v>
      </c>
      <c r="Q1121" t="s">
        <v>82</v>
      </c>
      <c r="R1121" t="s">
        <v>2018</v>
      </c>
      <c r="S1121" t="s">
        <v>170</v>
      </c>
      <c r="T1121" t="s">
        <v>148</v>
      </c>
      <c r="U1121" t="s">
        <v>60</v>
      </c>
      <c r="V1121">
        <v>97003</v>
      </c>
      <c r="W1121">
        <v>57457</v>
      </c>
      <c r="X1121">
        <v>3.9</v>
      </c>
      <c r="Y1121">
        <v>12.8</v>
      </c>
      <c r="Z1121">
        <v>81504.13</v>
      </c>
      <c r="AB1121">
        <v>15.83</v>
      </c>
      <c r="AC1121">
        <v>1290210.3799999999</v>
      </c>
      <c r="AD1121">
        <v>31560029.219999999</v>
      </c>
      <c r="AE1121">
        <v>160.91</v>
      </c>
      <c r="AF1121">
        <v>5078324301.79</v>
      </c>
      <c r="AG1121">
        <v>170030.55</v>
      </c>
      <c r="AH1121">
        <v>0</v>
      </c>
      <c r="AI1121">
        <v>0</v>
      </c>
      <c r="AJ1121">
        <v>1.68</v>
      </c>
      <c r="AK1121">
        <v>530208.49</v>
      </c>
      <c r="AL1121">
        <v>0.251</v>
      </c>
      <c r="AM1121">
        <v>79215.67</v>
      </c>
      <c r="AN1121">
        <v>771.9</v>
      </c>
      <c r="AO1121">
        <v>389.56</v>
      </c>
      <c r="AP1121">
        <v>300701.36</v>
      </c>
      <c r="AQ1121">
        <v>1840157.96</v>
      </c>
      <c r="AR1121" t="s">
        <v>61</v>
      </c>
      <c r="AS1121" t="s">
        <v>61</v>
      </c>
      <c r="AT1121" t="s">
        <v>62</v>
      </c>
      <c r="AU1121" t="s">
        <v>63</v>
      </c>
    </row>
    <row r="1122" spans="1:47" x14ac:dyDescent="0.25">
      <c r="A1122" t="s">
        <v>2019</v>
      </c>
      <c r="B1122">
        <v>2023</v>
      </c>
      <c r="C1122">
        <v>7</v>
      </c>
      <c r="D1122" t="s">
        <v>89</v>
      </c>
      <c r="E1122" s="1">
        <v>45110</v>
      </c>
      <c r="F1122" s="1">
        <v>45139</v>
      </c>
      <c r="G1122">
        <v>29</v>
      </c>
      <c r="H1122">
        <v>11.3</v>
      </c>
      <c r="I1122" t="s">
        <v>49</v>
      </c>
      <c r="J1122" t="s">
        <v>66</v>
      </c>
      <c r="K1122" t="s">
        <v>251</v>
      </c>
      <c r="L1122">
        <v>8543.7000000000007</v>
      </c>
      <c r="M1122" t="s">
        <v>114</v>
      </c>
      <c r="N1122" t="s">
        <v>69</v>
      </c>
      <c r="O1122" t="s">
        <v>200</v>
      </c>
      <c r="P1122" t="s">
        <v>257</v>
      </c>
      <c r="Q1122" t="s">
        <v>70</v>
      </c>
      <c r="R1122" t="s">
        <v>2020</v>
      </c>
      <c r="S1122" t="s">
        <v>156</v>
      </c>
      <c r="T1122" t="s">
        <v>148</v>
      </c>
      <c r="U1122" t="s">
        <v>213</v>
      </c>
      <c r="V1122">
        <v>9372</v>
      </c>
      <c r="W1122">
        <v>6388</v>
      </c>
      <c r="X1122">
        <v>19.899999999999999</v>
      </c>
      <c r="Y1122">
        <v>10.9</v>
      </c>
      <c r="Z1122">
        <v>7894.66</v>
      </c>
      <c r="AA1122">
        <v>563</v>
      </c>
      <c r="AB1122">
        <v>1587.12</v>
      </c>
      <c r="AC1122">
        <v>893548.56</v>
      </c>
      <c r="AD1122">
        <v>31710007.140000001</v>
      </c>
      <c r="AE1122">
        <v>283.06</v>
      </c>
      <c r="AF1122">
        <v>8975834621.0499992</v>
      </c>
      <c r="AG1122">
        <v>110978.4</v>
      </c>
      <c r="AH1122">
        <v>0</v>
      </c>
      <c r="AI1122">
        <v>0</v>
      </c>
      <c r="AJ1122">
        <v>2.2400000000000002</v>
      </c>
      <c r="AK1122">
        <v>710304.16</v>
      </c>
      <c r="AL1122">
        <v>0.24299999999999999</v>
      </c>
      <c r="AM1122">
        <v>77055.320000000007</v>
      </c>
      <c r="AN1122">
        <v>915.7</v>
      </c>
      <c r="AO1122">
        <v>601.65</v>
      </c>
      <c r="AP1122">
        <v>550930.91</v>
      </c>
      <c r="AQ1122">
        <v>1632513.19</v>
      </c>
      <c r="AR1122" t="s">
        <v>61</v>
      </c>
      <c r="AS1122" t="s">
        <v>61</v>
      </c>
      <c r="AT1122" t="s">
        <v>62</v>
      </c>
      <c r="AU1122" t="s">
        <v>63</v>
      </c>
    </row>
    <row r="1123" spans="1:47" x14ac:dyDescent="0.25">
      <c r="A1123" t="s">
        <v>2021</v>
      </c>
      <c r="B1123">
        <v>2021</v>
      </c>
      <c r="C1123">
        <v>4</v>
      </c>
      <c r="D1123" t="s">
        <v>77</v>
      </c>
      <c r="E1123" s="1">
        <v>44304</v>
      </c>
      <c r="F1123" s="1">
        <v>44322</v>
      </c>
      <c r="G1123">
        <v>18</v>
      </c>
      <c r="H1123">
        <v>2.8</v>
      </c>
      <c r="I1123" t="s">
        <v>65</v>
      </c>
      <c r="J1123" t="s">
        <v>50</v>
      </c>
      <c r="K1123" t="s">
        <v>145</v>
      </c>
      <c r="L1123">
        <v>2710.19</v>
      </c>
      <c r="M1123" t="s">
        <v>68</v>
      </c>
      <c r="N1123" t="s">
        <v>81</v>
      </c>
      <c r="O1123" t="s">
        <v>54</v>
      </c>
      <c r="P1123" t="s">
        <v>226</v>
      </c>
      <c r="Q1123" t="s">
        <v>230</v>
      </c>
      <c r="R1123" t="s">
        <v>788</v>
      </c>
      <c r="S1123" t="s">
        <v>170</v>
      </c>
      <c r="T1123" t="s">
        <v>148</v>
      </c>
      <c r="U1123" t="s">
        <v>228</v>
      </c>
      <c r="V1123">
        <v>131514</v>
      </c>
      <c r="W1123">
        <v>79279</v>
      </c>
      <c r="X1123">
        <v>23.9</v>
      </c>
      <c r="Y1123">
        <v>13.3</v>
      </c>
      <c r="Z1123">
        <v>106933.74</v>
      </c>
      <c r="AB1123">
        <v>42.4</v>
      </c>
      <c r="AC1123">
        <v>4533990.58</v>
      </c>
      <c r="AD1123">
        <v>96708735.780000001</v>
      </c>
      <c r="AE1123">
        <v>166.49</v>
      </c>
      <c r="AF1123">
        <v>16101037420.01</v>
      </c>
      <c r="AG1123">
        <v>96340.21</v>
      </c>
      <c r="AH1123">
        <v>0.2</v>
      </c>
      <c r="AI1123">
        <v>1831.73</v>
      </c>
      <c r="AJ1123">
        <v>11.89</v>
      </c>
      <c r="AK1123">
        <v>0</v>
      </c>
      <c r="AL1123">
        <v>0.307</v>
      </c>
      <c r="AM1123">
        <v>296895.82</v>
      </c>
      <c r="AN1123">
        <v>303.7</v>
      </c>
      <c r="AO1123">
        <v>739.71</v>
      </c>
      <c r="AP1123">
        <v>224649.93</v>
      </c>
      <c r="AQ1123">
        <v>5153708.2699999996</v>
      </c>
      <c r="AR1123" t="s">
        <v>124</v>
      </c>
      <c r="AS1123" t="s">
        <v>61</v>
      </c>
      <c r="AT1123" t="s">
        <v>62</v>
      </c>
      <c r="AU1123" t="s">
        <v>63</v>
      </c>
    </row>
    <row r="1124" spans="1:47" x14ac:dyDescent="0.25">
      <c r="A1124" t="s">
        <v>2022</v>
      </c>
      <c r="B1124">
        <v>2023</v>
      </c>
      <c r="C1124">
        <v>12</v>
      </c>
      <c r="D1124" t="s">
        <v>119</v>
      </c>
      <c r="E1124" s="1">
        <v>45271</v>
      </c>
      <c r="F1124" s="1">
        <v>45295</v>
      </c>
      <c r="G1124">
        <v>24</v>
      </c>
      <c r="H1124">
        <v>15.9</v>
      </c>
      <c r="I1124" t="s">
        <v>49</v>
      </c>
      <c r="J1124" t="s">
        <v>66</v>
      </c>
      <c r="K1124" t="s">
        <v>391</v>
      </c>
      <c r="L1124">
        <v>9999.99</v>
      </c>
      <c r="M1124" t="s">
        <v>90</v>
      </c>
      <c r="N1124" t="s">
        <v>168</v>
      </c>
      <c r="O1124" t="s">
        <v>189</v>
      </c>
      <c r="P1124" t="s">
        <v>230</v>
      </c>
      <c r="Q1124" t="s">
        <v>92</v>
      </c>
      <c r="R1124" t="s">
        <v>2023</v>
      </c>
      <c r="S1124" t="s">
        <v>130</v>
      </c>
      <c r="T1124" t="s">
        <v>148</v>
      </c>
      <c r="U1124" t="s">
        <v>103</v>
      </c>
      <c r="V1124">
        <v>79711</v>
      </c>
      <c r="W1124">
        <v>46197</v>
      </c>
      <c r="X1124">
        <v>24</v>
      </c>
      <c r="Y1124">
        <v>11</v>
      </c>
      <c r="Z1124">
        <v>74859.5</v>
      </c>
      <c r="AB1124">
        <v>16.34</v>
      </c>
      <c r="AC1124">
        <v>1223204.23</v>
      </c>
      <c r="AD1124">
        <v>49767344.189999998</v>
      </c>
      <c r="AE1124">
        <v>284.51</v>
      </c>
      <c r="AF1124">
        <v>14159307095.5</v>
      </c>
      <c r="AG1124">
        <v>102396.03</v>
      </c>
      <c r="AH1124">
        <v>2.4</v>
      </c>
      <c r="AI1124">
        <v>61934.28</v>
      </c>
      <c r="AJ1124">
        <v>15.9</v>
      </c>
      <c r="AK1124">
        <v>7913007.7300000004</v>
      </c>
      <c r="AL1124">
        <v>0.106</v>
      </c>
      <c r="AM1124">
        <v>52753.38</v>
      </c>
      <c r="AN1124">
        <v>1195.5</v>
      </c>
      <c r="AO1124">
        <v>517.88</v>
      </c>
      <c r="AP1124">
        <v>619125.54</v>
      </c>
      <c r="AQ1124">
        <v>2059413.46</v>
      </c>
      <c r="AR1124" t="s">
        <v>61</v>
      </c>
      <c r="AS1124" t="s">
        <v>61</v>
      </c>
      <c r="AT1124" t="s">
        <v>62</v>
      </c>
      <c r="AU1124" t="s">
        <v>63</v>
      </c>
    </row>
    <row r="1125" spans="1:47" x14ac:dyDescent="0.25">
      <c r="A1125" t="s">
        <v>2024</v>
      </c>
      <c r="B1125">
        <v>2024</v>
      </c>
      <c r="C1125">
        <v>9</v>
      </c>
      <c r="D1125" t="s">
        <v>89</v>
      </c>
      <c r="E1125" s="1">
        <v>45554</v>
      </c>
      <c r="F1125" s="1">
        <v>45577</v>
      </c>
      <c r="G1125">
        <v>23</v>
      </c>
      <c r="H1125">
        <v>19.7</v>
      </c>
      <c r="I1125" t="s">
        <v>65</v>
      </c>
      <c r="J1125" t="s">
        <v>112</v>
      </c>
      <c r="K1125" t="s">
        <v>126</v>
      </c>
      <c r="L1125">
        <v>2701.12</v>
      </c>
      <c r="M1125" t="s">
        <v>52</v>
      </c>
      <c r="N1125" t="s">
        <v>168</v>
      </c>
      <c r="O1125" t="s">
        <v>200</v>
      </c>
      <c r="P1125" t="s">
        <v>128</v>
      </c>
      <c r="Q1125" t="s">
        <v>159</v>
      </c>
      <c r="R1125" t="s">
        <v>1680</v>
      </c>
      <c r="S1125" t="s">
        <v>130</v>
      </c>
      <c r="T1125" t="s">
        <v>74</v>
      </c>
      <c r="U1125" t="s">
        <v>103</v>
      </c>
      <c r="V1125">
        <v>88075</v>
      </c>
      <c r="W1125">
        <v>52201</v>
      </c>
      <c r="X1125">
        <v>12.2</v>
      </c>
      <c r="Y1125">
        <v>16</v>
      </c>
      <c r="Z1125">
        <v>69637.3</v>
      </c>
      <c r="AB1125">
        <v>20.079999999999998</v>
      </c>
      <c r="AC1125">
        <v>1398316.98</v>
      </c>
      <c r="AD1125">
        <v>14181636.15</v>
      </c>
      <c r="AE1125">
        <v>277.79000000000002</v>
      </c>
      <c r="AF1125">
        <v>3939516706.1100001</v>
      </c>
      <c r="AG1125">
        <v>82534.28</v>
      </c>
      <c r="AH1125">
        <v>0.3</v>
      </c>
      <c r="AI1125">
        <v>5343.41</v>
      </c>
      <c r="AJ1125">
        <v>19.920000000000002</v>
      </c>
      <c r="AK1125">
        <v>0</v>
      </c>
      <c r="AL1125">
        <v>6.7000000000000004E-2</v>
      </c>
      <c r="AM1125">
        <v>9501.7000000000007</v>
      </c>
      <c r="AN1125">
        <v>984.3</v>
      </c>
      <c r="AO1125">
        <v>414.11</v>
      </c>
      <c r="AP1125">
        <v>407608.47</v>
      </c>
      <c r="AQ1125">
        <v>1903304.84</v>
      </c>
      <c r="AR1125" t="s">
        <v>61</v>
      </c>
      <c r="AS1125" t="s">
        <v>61</v>
      </c>
      <c r="AT1125" t="s">
        <v>62</v>
      </c>
      <c r="AU1125" t="s">
        <v>63</v>
      </c>
    </row>
    <row r="1126" spans="1:47" x14ac:dyDescent="0.25">
      <c r="A1126" t="s">
        <v>2025</v>
      </c>
      <c r="B1126">
        <v>2023</v>
      </c>
      <c r="C1126">
        <v>7</v>
      </c>
      <c r="D1126" t="s">
        <v>89</v>
      </c>
      <c r="E1126" s="1">
        <v>45133</v>
      </c>
      <c r="F1126" s="1">
        <v>45147</v>
      </c>
      <c r="G1126">
        <v>14</v>
      </c>
      <c r="H1126">
        <v>11</v>
      </c>
      <c r="I1126" t="s">
        <v>65</v>
      </c>
      <c r="J1126" t="s">
        <v>66</v>
      </c>
      <c r="K1126" t="s">
        <v>67</v>
      </c>
      <c r="L1126">
        <v>8479.8989999999994</v>
      </c>
      <c r="M1126" t="s">
        <v>90</v>
      </c>
      <c r="N1126" t="s">
        <v>81</v>
      </c>
      <c r="O1126" t="s">
        <v>189</v>
      </c>
      <c r="P1126" t="s">
        <v>92</v>
      </c>
      <c r="Q1126" t="s">
        <v>131</v>
      </c>
      <c r="R1126" t="s">
        <v>386</v>
      </c>
      <c r="S1126" t="s">
        <v>73</v>
      </c>
      <c r="T1126" t="s">
        <v>59</v>
      </c>
      <c r="U1126" t="s">
        <v>103</v>
      </c>
      <c r="V1126">
        <v>5469</v>
      </c>
      <c r="W1126">
        <v>3860</v>
      </c>
      <c r="X1126">
        <v>17.3</v>
      </c>
      <c r="Y1126">
        <v>12.3</v>
      </c>
      <c r="Z1126">
        <v>5083.18</v>
      </c>
      <c r="AB1126">
        <v>34.85</v>
      </c>
      <c r="AC1126">
        <v>177148.82</v>
      </c>
      <c r="AD1126">
        <v>5092228.0599999996</v>
      </c>
      <c r="AE1126">
        <v>282.39</v>
      </c>
      <c r="AF1126">
        <v>1437994281.8599999</v>
      </c>
      <c r="AG1126">
        <v>75387.679999999993</v>
      </c>
      <c r="AH1126">
        <v>1.7</v>
      </c>
      <c r="AI1126">
        <v>21486.36</v>
      </c>
      <c r="AJ1126">
        <v>9.1</v>
      </c>
      <c r="AK1126">
        <v>0</v>
      </c>
      <c r="AL1126">
        <v>0.18</v>
      </c>
      <c r="AM1126">
        <v>9166.01</v>
      </c>
      <c r="AN1126">
        <v>747.6</v>
      </c>
      <c r="AO1126">
        <v>657.24</v>
      </c>
      <c r="AP1126">
        <v>491352.62</v>
      </c>
      <c r="AQ1126">
        <v>774541.49</v>
      </c>
      <c r="AR1126" t="s">
        <v>61</v>
      </c>
      <c r="AS1126" t="s">
        <v>61</v>
      </c>
      <c r="AT1126" t="s">
        <v>62</v>
      </c>
      <c r="AU1126" t="s">
        <v>63</v>
      </c>
    </row>
    <row r="1127" spans="1:47" x14ac:dyDescent="0.25">
      <c r="A1127" t="s">
        <v>2026</v>
      </c>
      <c r="B1127">
        <v>2020</v>
      </c>
      <c r="C1127">
        <v>11</v>
      </c>
      <c r="D1127" t="s">
        <v>119</v>
      </c>
      <c r="E1127" s="1">
        <v>44158</v>
      </c>
      <c r="F1127" s="1">
        <v>44176</v>
      </c>
      <c r="G1127">
        <v>18</v>
      </c>
      <c r="H1127">
        <v>16</v>
      </c>
      <c r="I1127" t="s">
        <v>65</v>
      </c>
      <c r="J1127" t="s">
        <v>78</v>
      </c>
      <c r="K1127" t="s">
        <v>211</v>
      </c>
      <c r="L1127">
        <v>1701.99</v>
      </c>
      <c r="M1127" t="s">
        <v>98</v>
      </c>
      <c r="N1127" t="s">
        <v>168</v>
      </c>
      <c r="O1127" t="s">
        <v>54</v>
      </c>
      <c r="P1127" t="s">
        <v>92</v>
      </c>
      <c r="Q1127" t="s">
        <v>174</v>
      </c>
      <c r="R1127" t="s">
        <v>2027</v>
      </c>
      <c r="S1127" t="s">
        <v>85</v>
      </c>
      <c r="T1127" t="s">
        <v>148</v>
      </c>
      <c r="U1127" t="s">
        <v>132</v>
      </c>
      <c r="V1127">
        <v>44492</v>
      </c>
      <c r="W1127">
        <v>32073</v>
      </c>
      <c r="X1127">
        <v>13.1</v>
      </c>
      <c r="Y1127">
        <v>11.6</v>
      </c>
      <c r="Z1127">
        <v>35826.44</v>
      </c>
      <c r="AB1127">
        <v>24.68</v>
      </c>
      <c r="AC1127">
        <v>884196.54</v>
      </c>
      <c r="AD1127">
        <v>28288915.289999999</v>
      </c>
      <c r="AE1127">
        <v>164.13</v>
      </c>
      <c r="AF1127">
        <v>4643059666.5500002</v>
      </c>
      <c r="AG1127">
        <v>125023.22</v>
      </c>
      <c r="AH1127">
        <v>0</v>
      </c>
      <c r="AI1127">
        <v>0</v>
      </c>
      <c r="AJ1127">
        <v>19.46</v>
      </c>
      <c r="AK1127">
        <v>0</v>
      </c>
      <c r="AL1127">
        <v>0.33700000000000002</v>
      </c>
      <c r="AM1127">
        <v>95333.64</v>
      </c>
      <c r="AN1127">
        <v>462.7</v>
      </c>
      <c r="AO1127">
        <v>705.58</v>
      </c>
      <c r="AP1127">
        <v>326471.87</v>
      </c>
      <c r="AQ1127">
        <v>1431025.27</v>
      </c>
      <c r="AR1127" t="s">
        <v>61</v>
      </c>
      <c r="AS1127" t="s">
        <v>61</v>
      </c>
      <c r="AT1127" t="s">
        <v>62</v>
      </c>
      <c r="AU1127" t="s">
        <v>63</v>
      </c>
    </row>
    <row r="1128" spans="1:47" x14ac:dyDescent="0.25">
      <c r="A1128" t="s">
        <v>2028</v>
      </c>
      <c r="B1128">
        <v>2020</v>
      </c>
      <c r="C1128">
        <v>4</v>
      </c>
      <c r="D1128" t="s">
        <v>77</v>
      </c>
      <c r="E1128" s="1">
        <v>43943</v>
      </c>
      <c r="F1128" s="1">
        <v>43951</v>
      </c>
      <c r="G1128">
        <v>8</v>
      </c>
      <c r="H1128">
        <v>3.1</v>
      </c>
      <c r="I1128" t="s">
        <v>65</v>
      </c>
      <c r="J1128" t="s">
        <v>50</v>
      </c>
      <c r="K1128" t="s">
        <v>183</v>
      </c>
      <c r="L1128">
        <v>2710.19</v>
      </c>
      <c r="M1128" t="s">
        <v>52</v>
      </c>
      <c r="N1128" t="s">
        <v>168</v>
      </c>
      <c r="O1128" t="s">
        <v>200</v>
      </c>
      <c r="P1128" t="s">
        <v>100</v>
      </c>
      <c r="Q1128" t="s">
        <v>140</v>
      </c>
      <c r="R1128" t="s">
        <v>740</v>
      </c>
      <c r="S1128" t="s">
        <v>186</v>
      </c>
      <c r="T1128" t="s">
        <v>131</v>
      </c>
      <c r="U1128" t="s">
        <v>60</v>
      </c>
      <c r="V1128">
        <v>111973</v>
      </c>
      <c r="W1128">
        <v>69625</v>
      </c>
      <c r="X1128">
        <v>16.100000000000001</v>
      </c>
      <c r="Y1128">
        <v>15.7</v>
      </c>
      <c r="Z1128">
        <v>106333.58</v>
      </c>
      <c r="AB1128">
        <v>33.020000000000003</v>
      </c>
      <c r="AC1128">
        <v>3511134.81</v>
      </c>
      <c r="AD1128">
        <v>37941948.020000003</v>
      </c>
      <c r="AE1128">
        <v>164.28</v>
      </c>
      <c r="AF1128">
        <v>6233103220.7299995</v>
      </c>
      <c r="AG1128">
        <v>48987.66</v>
      </c>
      <c r="AH1128">
        <v>0</v>
      </c>
      <c r="AI1128">
        <v>0</v>
      </c>
      <c r="AJ1128">
        <v>8.07</v>
      </c>
      <c r="AK1128">
        <v>0</v>
      </c>
      <c r="AL1128">
        <v>0.10100000000000001</v>
      </c>
      <c r="AM1128">
        <v>38321.370000000003</v>
      </c>
      <c r="AN1128">
        <v>222.4</v>
      </c>
      <c r="AO1128">
        <v>483.58</v>
      </c>
      <c r="AP1128">
        <v>107548.19</v>
      </c>
      <c r="AQ1128">
        <v>3705992.03</v>
      </c>
      <c r="AR1128" t="s">
        <v>61</v>
      </c>
      <c r="AS1128" t="s">
        <v>124</v>
      </c>
      <c r="AT1128" t="s">
        <v>62</v>
      </c>
      <c r="AU1128" t="s">
        <v>63</v>
      </c>
    </row>
    <row r="1129" spans="1:47" x14ac:dyDescent="0.25">
      <c r="A1129" t="s">
        <v>2029</v>
      </c>
      <c r="B1129">
        <v>2021</v>
      </c>
      <c r="C1129">
        <v>12</v>
      </c>
      <c r="D1129" t="s">
        <v>119</v>
      </c>
      <c r="E1129" s="1">
        <v>44556</v>
      </c>
      <c r="F1129" s="1">
        <v>44573</v>
      </c>
      <c r="G1129">
        <v>17</v>
      </c>
      <c r="H1129">
        <v>14.2</v>
      </c>
      <c r="I1129" t="s">
        <v>49</v>
      </c>
      <c r="J1129" t="s">
        <v>66</v>
      </c>
      <c r="K1129" t="s">
        <v>67</v>
      </c>
      <c r="L1129">
        <v>8479.8989999999994</v>
      </c>
      <c r="M1129" t="s">
        <v>90</v>
      </c>
      <c r="N1129" t="s">
        <v>81</v>
      </c>
      <c r="O1129" t="s">
        <v>99</v>
      </c>
      <c r="P1129" t="s">
        <v>71</v>
      </c>
      <c r="Q1129" t="s">
        <v>92</v>
      </c>
      <c r="R1129" t="s">
        <v>2030</v>
      </c>
      <c r="S1129" t="s">
        <v>156</v>
      </c>
      <c r="T1129" t="s">
        <v>95</v>
      </c>
      <c r="U1129" t="s">
        <v>143</v>
      </c>
      <c r="V1129">
        <v>28276</v>
      </c>
      <c r="W1129">
        <v>18882</v>
      </c>
      <c r="X1129">
        <v>20.9</v>
      </c>
      <c r="Y1129">
        <v>11.3</v>
      </c>
      <c r="Z1129">
        <v>21797.16</v>
      </c>
      <c r="AA1129">
        <v>1556</v>
      </c>
      <c r="AB1129">
        <v>3020.57</v>
      </c>
      <c r="AC1129">
        <v>4700006.92</v>
      </c>
      <c r="AD1129">
        <v>82452553.079999998</v>
      </c>
      <c r="AE1129">
        <v>171.36</v>
      </c>
      <c r="AF1129">
        <v>14129069495.790001</v>
      </c>
      <c r="AG1129">
        <v>237356.13</v>
      </c>
      <c r="AH1129">
        <v>0.5</v>
      </c>
      <c r="AI1129">
        <v>6794.51</v>
      </c>
      <c r="AJ1129">
        <v>16.22</v>
      </c>
      <c r="AK1129">
        <v>13373804.109999999</v>
      </c>
      <c r="AL1129">
        <v>6.8000000000000005E-2</v>
      </c>
      <c r="AM1129">
        <v>56067.74</v>
      </c>
      <c r="AN1129">
        <v>908.8</v>
      </c>
      <c r="AO1129">
        <v>563.75</v>
      </c>
      <c r="AP1129">
        <v>512336</v>
      </c>
      <c r="AQ1129">
        <v>5512561.2999999998</v>
      </c>
      <c r="AR1129" t="s">
        <v>61</v>
      </c>
      <c r="AS1129" t="s">
        <v>61</v>
      </c>
      <c r="AT1129" t="s">
        <v>62</v>
      </c>
      <c r="AU1129" t="s">
        <v>63</v>
      </c>
    </row>
    <row r="1130" spans="1:47" x14ac:dyDescent="0.25">
      <c r="A1130" t="s">
        <v>2031</v>
      </c>
      <c r="B1130">
        <v>2021</v>
      </c>
      <c r="C1130">
        <v>7</v>
      </c>
      <c r="D1130" t="s">
        <v>89</v>
      </c>
      <c r="E1130" s="1">
        <v>44384</v>
      </c>
      <c r="F1130" s="1">
        <v>44394</v>
      </c>
      <c r="G1130">
        <v>10</v>
      </c>
      <c r="H1130">
        <v>13.1</v>
      </c>
      <c r="I1130" t="s">
        <v>49</v>
      </c>
      <c r="J1130" t="s">
        <v>50</v>
      </c>
      <c r="K1130" t="s">
        <v>51</v>
      </c>
      <c r="L1130">
        <v>2709</v>
      </c>
      <c r="M1130" t="s">
        <v>52</v>
      </c>
      <c r="N1130" t="s">
        <v>168</v>
      </c>
      <c r="O1130" t="s">
        <v>54</v>
      </c>
      <c r="P1130" t="s">
        <v>204</v>
      </c>
      <c r="Q1130" t="s">
        <v>184</v>
      </c>
      <c r="R1130" t="s">
        <v>2032</v>
      </c>
      <c r="S1130" t="s">
        <v>170</v>
      </c>
      <c r="T1130" t="s">
        <v>102</v>
      </c>
      <c r="U1130" t="s">
        <v>143</v>
      </c>
      <c r="V1130">
        <v>91465</v>
      </c>
      <c r="W1130">
        <v>52404</v>
      </c>
      <c r="X1130">
        <v>12</v>
      </c>
      <c r="Y1130">
        <v>15</v>
      </c>
      <c r="Z1130">
        <v>82701.22</v>
      </c>
      <c r="AB1130">
        <v>28.58</v>
      </c>
      <c r="AC1130">
        <v>2363600.87</v>
      </c>
      <c r="AD1130">
        <v>6304314</v>
      </c>
      <c r="AE1130">
        <v>165.13</v>
      </c>
      <c r="AF1130">
        <v>1041031370.8200001</v>
      </c>
      <c r="AG1130">
        <v>188015.84</v>
      </c>
      <c r="AH1130">
        <v>0</v>
      </c>
      <c r="AI1130">
        <v>0</v>
      </c>
      <c r="AJ1130">
        <v>9.39</v>
      </c>
      <c r="AK1130">
        <v>591975.07999999996</v>
      </c>
      <c r="AL1130">
        <v>0.156</v>
      </c>
      <c r="AM1130">
        <v>9834.73</v>
      </c>
      <c r="AN1130">
        <v>153.80000000000001</v>
      </c>
      <c r="AO1130">
        <v>669.18</v>
      </c>
      <c r="AP1130">
        <v>102919.88</v>
      </c>
      <c r="AQ1130">
        <v>2664371.3199999998</v>
      </c>
      <c r="AR1130" t="s">
        <v>61</v>
      </c>
      <c r="AS1130" t="s">
        <v>61</v>
      </c>
      <c r="AT1130" t="s">
        <v>62</v>
      </c>
      <c r="AU1130" t="s">
        <v>63</v>
      </c>
    </row>
    <row r="1131" spans="1:47" x14ac:dyDescent="0.25">
      <c r="A1131" t="s">
        <v>2033</v>
      </c>
      <c r="B1131">
        <v>2022</v>
      </c>
      <c r="C1131">
        <v>11</v>
      </c>
      <c r="D1131" t="s">
        <v>119</v>
      </c>
      <c r="E1131" s="1">
        <v>44894</v>
      </c>
      <c r="F1131" s="1">
        <v>44915</v>
      </c>
      <c r="G1131">
        <v>21</v>
      </c>
      <c r="H1131">
        <v>10.8</v>
      </c>
      <c r="I1131" t="s">
        <v>49</v>
      </c>
      <c r="J1131" t="s">
        <v>78</v>
      </c>
      <c r="K1131" t="s">
        <v>105</v>
      </c>
      <c r="L1131">
        <v>1201.9000000000001</v>
      </c>
      <c r="M1131" t="s">
        <v>52</v>
      </c>
      <c r="N1131" t="s">
        <v>106</v>
      </c>
      <c r="O1131" t="s">
        <v>189</v>
      </c>
      <c r="P1131" t="s">
        <v>230</v>
      </c>
      <c r="Q1131" t="s">
        <v>184</v>
      </c>
      <c r="R1131" t="s">
        <v>2034</v>
      </c>
      <c r="S1131" t="s">
        <v>85</v>
      </c>
      <c r="T1131" t="s">
        <v>162</v>
      </c>
      <c r="U1131" t="s">
        <v>132</v>
      </c>
      <c r="V1131">
        <v>57974</v>
      </c>
      <c r="W1131">
        <v>39051</v>
      </c>
      <c r="X1131">
        <v>9.3000000000000007</v>
      </c>
      <c r="Y1131">
        <v>15.9</v>
      </c>
      <c r="Z1131">
        <v>46000.56</v>
      </c>
      <c r="AB1131">
        <v>44.54</v>
      </c>
      <c r="AC1131">
        <v>2048864.94</v>
      </c>
      <c r="AD1131">
        <v>38203465.079999998</v>
      </c>
      <c r="AE1131">
        <v>210.55</v>
      </c>
      <c r="AF1131">
        <v>8043739572.5900002</v>
      </c>
      <c r="AG1131">
        <v>26901.65</v>
      </c>
      <c r="AH1131">
        <v>1.3</v>
      </c>
      <c r="AI1131">
        <v>41398.67</v>
      </c>
      <c r="AJ1131">
        <v>24.18</v>
      </c>
      <c r="AK1131">
        <v>9237597.8599999994</v>
      </c>
      <c r="AL1131">
        <v>0.33500000000000002</v>
      </c>
      <c r="AM1131">
        <v>127981.61</v>
      </c>
      <c r="AN1131">
        <v>1042.8</v>
      </c>
      <c r="AO1131">
        <v>713.82</v>
      </c>
      <c r="AP1131">
        <v>744371.5</v>
      </c>
      <c r="AQ1131">
        <v>2989518.37</v>
      </c>
      <c r="AR1131" t="s">
        <v>61</v>
      </c>
      <c r="AS1131" t="s">
        <v>61</v>
      </c>
      <c r="AT1131" t="s">
        <v>62</v>
      </c>
      <c r="AU1131" t="s">
        <v>63</v>
      </c>
    </row>
    <row r="1132" spans="1:47" x14ac:dyDescent="0.25">
      <c r="A1132" t="s">
        <v>2035</v>
      </c>
      <c r="B1132">
        <v>2024</v>
      </c>
      <c r="C1132">
        <v>2</v>
      </c>
      <c r="D1132" t="s">
        <v>48</v>
      </c>
      <c r="E1132" s="1">
        <v>45330</v>
      </c>
      <c r="F1132" s="1">
        <v>45362</v>
      </c>
      <c r="G1132">
        <v>32</v>
      </c>
      <c r="H1132">
        <v>8.5</v>
      </c>
      <c r="I1132" t="s">
        <v>65</v>
      </c>
      <c r="J1132" t="s">
        <v>134</v>
      </c>
      <c r="K1132" t="s">
        <v>135</v>
      </c>
      <c r="L1132">
        <v>9999.0098999999991</v>
      </c>
      <c r="M1132" t="s">
        <v>52</v>
      </c>
      <c r="N1132" t="s">
        <v>168</v>
      </c>
      <c r="O1132" t="s">
        <v>99</v>
      </c>
      <c r="P1132" t="s">
        <v>128</v>
      </c>
      <c r="Q1132" t="s">
        <v>55</v>
      </c>
      <c r="R1132" t="s">
        <v>2036</v>
      </c>
      <c r="S1132" t="s">
        <v>137</v>
      </c>
      <c r="T1132" t="s">
        <v>86</v>
      </c>
      <c r="U1132" t="s">
        <v>60</v>
      </c>
      <c r="V1132">
        <v>5331</v>
      </c>
      <c r="W1132">
        <v>3570</v>
      </c>
      <c r="X1132">
        <v>10.5</v>
      </c>
      <c r="Y1132">
        <v>15.6</v>
      </c>
      <c r="Z1132">
        <v>4824.62</v>
      </c>
      <c r="AB1132">
        <v>39.42</v>
      </c>
      <c r="AC1132">
        <v>190186.52</v>
      </c>
      <c r="AD1132">
        <v>4525348.82</v>
      </c>
      <c r="AE1132">
        <v>282.63</v>
      </c>
      <c r="AF1132">
        <v>1278999337</v>
      </c>
      <c r="AG1132">
        <v>149246.53</v>
      </c>
      <c r="AH1132">
        <v>0.8</v>
      </c>
      <c r="AI1132">
        <v>21230.15</v>
      </c>
      <c r="AJ1132">
        <v>9.3699999999999992</v>
      </c>
      <c r="AK1132">
        <v>0</v>
      </c>
      <c r="AL1132">
        <v>0.09</v>
      </c>
      <c r="AM1132">
        <v>4072.81</v>
      </c>
      <c r="AN1132">
        <v>1440.6</v>
      </c>
      <c r="AO1132">
        <v>350.5</v>
      </c>
      <c r="AP1132">
        <v>504930.3</v>
      </c>
      <c r="AQ1132">
        <v>869666.31</v>
      </c>
      <c r="AR1132" t="s">
        <v>61</v>
      </c>
      <c r="AS1132" t="s">
        <v>61</v>
      </c>
      <c r="AT1132" t="s">
        <v>62</v>
      </c>
      <c r="AU1132" t="s">
        <v>63</v>
      </c>
    </row>
    <row r="1133" spans="1:47" x14ac:dyDescent="0.25">
      <c r="A1133" t="s">
        <v>2037</v>
      </c>
      <c r="B1133">
        <v>2023</v>
      </c>
      <c r="C1133">
        <v>2</v>
      </c>
      <c r="D1133" t="s">
        <v>48</v>
      </c>
      <c r="E1133" s="1">
        <v>44967</v>
      </c>
      <c r="F1133" s="1">
        <v>44983</v>
      </c>
      <c r="G1133">
        <v>16</v>
      </c>
      <c r="H1133">
        <v>20.5</v>
      </c>
      <c r="I1133" t="s">
        <v>49</v>
      </c>
      <c r="J1133" t="s">
        <v>50</v>
      </c>
      <c r="K1133" t="s">
        <v>51</v>
      </c>
      <c r="L1133">
        <v>2709</v>
      </c>
      <c r="M1133" t="s">
        <v>80</v>
      </c>
      <c r="N1133" t="s">
        <v>168</v>
      </c>
      <c r="O1133" t="s">
        <v>99</v>
      </c>
      <c r="P1133" t="s">
        <v>108</v>
      </c>
      <c r="Q1133" t="s">
        <v>128</v>
      </c>
      <c r="R1133" t="s">
        <v>1124</v>
      </c>
      <c r="S1133" t="s">
        <v>186</v>
      </c>
      <c r="T1133" t="s">
        <v>102</v>
      </c>
      <c r="U1133" t="s">
        <v>181</v>
      </c>
      <c r="V1133">
        <v>131837</v>
      </c>
      <c r="W1133">
        <v>76567</v>
      </c>
      <c r="X1133">
        <v>11.2</v>
      </c>
      <c r="Y1133">
        <v>10.9</v>
      </c>
      <c r="Z1133">
        <v>105936.8</v>
      </c>
      <c r="AB1133">
        <v>27.97</v>
      </c>
      <c r="AC1133">
        <v>2963052.3</v>
      </c>
      <c r="AD1133">
        <v>5348749.03</v>
      </c>
      <c r="AE1133">
        <v>283.7</v>
      </c>
      <c r="AF1133">
        <v>1517440099.8099999</v>
      </c>
      <c r="AG1133">
        <v>157585.71</v>
      </c>
      <c r="AH1133">
        <v>0</v>
      </c>
      <c r="AJ1133">
        <v>6.05</v>
      </c>
      <c r="AK1133">
        <v>323599.32</v>
      </c>
      <c r="AL1133">
        <v>0.26500000000000001</v>
      </c>
      <c r="AM1133">
        <v>14174.18</v>
      </c>
      <c r="AN1133">
        <v>450.6</v>
      </c>
      <c r="AO1133">
        <v>526.80999999999995</v>
      </c>
      <c r="AP1133">
        <v>237380.59</v>
      </c>
      <c r="AQ1133">
        <v>3372192.78</v>
      </c>
      <c r="AR1133" t="s">
        <v>61</v>
      </c>
      <c r="AS1133" t="s">
        <v>61</v>
      </c>
      <c r="AT1133" t="s">
        <v>293</v>
      </c>
      <c r="AU1133" t="s">
        <v>63</v>
      </c>
    </row>
    <row r="1134" spans="1:47" x14ac:dyDescent="0.25">
      <c r="A1134" t="s">
        <v>2038</v>
      </c>
      <c r="B1134">
        <v>2023</v>
      </c>
      <c r="C1134">
        <v>10</v>
      </c>
      <c r="D1134" t="s">
        <v>119</v>
      </c>
      <c r="E1134" s="1">
        <v>45210</v>
      </c>
      <c r="F1134" s="1">
        <v>45241</v>
      </c>
      <c r="G1134">
        <v>31</v>
      </c>
      <c r="H1134">
        <v>17.100000000000001</v>
      </c>
      <c r="I1134" t="s">
        <v>49</v>
      </c>
      <c r="J1134" t="s">
        <v>134</v>
      </c>
      <c r="K1134" t="s">
        <v>135</v>
      </c>
      <c r="L1134">
        <v>9999.0098999999991</v>
      </c>
      <c r="M1134" t="s">
        <v>68</v>
      </c>
      <c r="N1134" t="s">
        <v>81</v>
      </c>
      <c r="O1134" t="s">
        <v>200</v>
      </c>
      <c r="P1134" t="s">
        <v>230</v>
      </c>
      <c r="Q1134" t="s">
        <v>56</v>
      </c>
      <c r="R1134" t="s">
        <v>2039</v>
      </c>
      <c r="S1134" t="s">
        <v>137</v>
      </c>
      <c r="T1134" t="s">
        <v>95</v>
      </c>
      <c r="U1134" t="s">
        <v>143</v>
      </c>
      <c r="V1134">
        <v>5251</v>
      </c>
      <c r="W1134">
        <v>3022</v>
      </c>
      <c r="X1134">
        <v>13</v>
      </c>
      <c r="Y1134">
        <v>12.2</v>
      </c>
      <c r="Z1134">
        <v>4499.0200000000004</v>
      </c>
      <c r="AB1134">
        <v>26.85</v>
      </c>
      <c r="AC1134">
        <v>120798.69</v>
      </c>
      <c r="AD1134">
        <v>1986092.38</v>
      </c>
      <c r="AE1134">
        <v>285.58999999999997</v>
      </c>
      <c r="AF1134">
        <v>567208122.79999995</v>
      </c>
      <c r="AG1134">
        <v>170972.61</v>
      </c>
      <c r="AH1134">
        <v>0</v>
      </c>
      <c r="AI1134">
        <v>0</v>
      </c>
      <c r="AJ1134">
        <v>15.43</v>
      </c>
      <c r="AK1134">
        <v>306454.05</v>
      </c>
      <c r="AL1134">
        <v>9.0999999999999998E-2</v>
      </c>
      <c r="AM1134">
        <v>1807.34</v>
      </c>
      <c r="AN1134">
        <v>1469.9</v>
      </c>
      <c r="AO1134">
        <v>577.34</v>
      </c>
      <c r="AP1134">
        <v>848632.07</v>
      </c>
      <c r="AQ1134">
        <v>1142210.71</v>
      </c>
      <c r="AR1134" t="s">
        <v>61</v>
      </c>
      <c r="AS1134" t="s">
        <v>61</v>
      </c>
      <c r="AT1134" t="s">
        <v>62</v>
      </c>
      <c r="AU1134" t="s">
        <v>63</v>
      </c>
    </row>
    <row r="1135" spans="1:47" x14ac:dyDescent="0.25">
      <c r="A1135" t="s">
        <v>2040</v>
      </c>
      <c r="B1135">
        <v>2024</v>
      </c>
      <c r="C1135">
        <v>7</v>
      </c>
      <c r="D1135" t="s">
        <v>89</v>
      </c>
      <c r="E1135" s="1">
        <v>45500</v>
      </c>
      <c r="F1135" s="1">
        <v>45522</v>
      </c>
      <c r="G1135">
        <v>22</v>
      </c>
      <c r="H1135">
        <v>12.3</v>
      </c>
      <c r="I1135" t="s">
        <v>49</v>
      </c>
      <c r="J1135" t="s">
        <v>239</v>
      </c>
      <c r="K1135" t="s">
        <v>265</v>
      </c>
      <c r="L1135">
        <v>3102.1</v>
      </c>
      <c r="M1135" t="s">
        <v>114</v>
      </c>
      <c r="N1135" t="s">
        <v>69</v>
      </c>
      <c r="O1135" t="s">
        <v>200</v>
      </c>
      <c r="P1135" t="s">
        <v>164</v>
      </c>
      <c r="Q1135" t="s">
        <v>128</v>
      </c>
      <c r="R1135" t="s">
        <v>2041</v>
      </c>
      <c r="S1135" t="s">
        <v>161</v>
      </c>
      <c r="T1135" t="s">
        <v>74</v>
      </c>
      <c r="U1135" t="s">
        <v>181</v>
      </c>
      <c r="V1135">
        <v>19892</v>
      </c>
      <c r="W1135">
        <v>13232</v>
      </c>
      <c r="X1135">
        <v>22.7</v>
      </c>
      <c r="Y1135">
        <v>13.5</v>
      </c>
      <c r="Z1135">
        <v>17172.98</v>
      </c>
      <c r="AB1135">
        <v>24.3</v>
      </c>
      <c r="AC1135">
        <v>417303.41</v>
      </c>
      <c r="AD1135">
        <v>6168706.1500000004</v>
      </c>
      <c r="AE1135">
        <v>278.17</v>
      </c>
      <c r="AF1135">
        <v>1715948989.75</v>
      </c>
      <c r="AG1135">
        <v>213189.87</v>
      </c>
      <c r="AH1135">
        <v>0</v>
      </c>
      <c r="AI1135">
        <v>0</v>
      </c>
      <c r="AJ1135">
        <v>6.55</v>
      </c>
      <c r="AK1135">
        <v>404050.25</v>
      </c>
      <c r="AL1135">
        <v>0.23200000000000001</v>
      </c>
      <c r="AM1135">
        <v>14311.4</v>
      </c>
      <c r="AN1135">
        <v>679.2</v>
      </c>
      <c r="AO1135">
        <v>746.28</v>
      </c>
      <c r="AP1135">
        <v>506873.38</v>
      </c>
      <c r="AQ1135">
        <v>1151678.06</v>
      </c>
      <c r="AR1135" t="s">
        <v>61</v>
      </c>
      <c r="AS1135" t="s">
        <v>61</v>
      </c>
      <c r="AT1135" t="s">
        <v>62</v>
      </c>
      <c r="AU1135" t="s">
        <v>63</v>
      </c>
    </row>
    <row r="1136" spans="1:47" x14ac:dyDescent="0.25">
      <c r="A1136" t="s">
        <v>2042</v>
      </c>
      <c r="B1136">
        <v>2025</v>
      </c>
      <c r="C1136">
        <v>8</v>
      </c>
      <c r="D1136" t="s">
        <v>89</v>
      </c>
      <c r="E1136" s="1">
        <v>45882</v>
      </c>
      <c r="F1136" s="1">
        <v>45895</v>
      </c>
      <c r="G1136">
        <v>13</v>
      </c>
      <c r="H1136">
        <v>13.9</v>
      </c>
      <c r="I1136" t="s">
        <v>49</v>
      </c>
      <c r="J1136" t="s">
        <v>50</v>
      </c>
      <c r="K1136" t="s">
        <v>223</v>
      </c>
      <c r="L1136">
        <v>2710.1109999999999</v>
      </c>
      <c r="M1136" t="s">
        <v>80</v>
      </c>
      <c r="N1136" t="s">
        <v>81</v>
      </c>
      <c r="O1136" t="s">
        <v>189</v>
      </c>
      <c r="P1136" t="s">
        <v>108</v>
      </c>
      <c r="Q1136" t="s">
        <v>100</v>
      </c>
      <c r="R1136" t="s">
        <v>2043</v>
      </c>
      <c r="S1136" t="s">
        <v>186</v>
      </c>
      <c r="T1136" t="s">
        <v>162</v>
      </c>
      <c r="U1136" t="s">
        <v>228</v>
      </c>
      <c r="V1136">
        <v>143464</v>
      </c>
      <c r="W1136">
        <v>93491</v>
      </c>
      <c r="X1136">
        <v>4.5</v>
      </c>
      <c r="Y1136">
        <v>15.9</v>
      </c>
      <c r="Z1136">
        <v>112913.46</v>
      </c>
      <c r="AB1136">
        <v>36.74</v>
      </c>
      <c r="AC1136">
        <v>4148440.52</v>
      </c>
      <c r="AD1136">
        <v>88480116.390000001</v>
      </c>
      <c r="AE1136">
        <v>279.62</v>
      </c>
      <c r="AF1136">
        <v>24740810144.970001</v>
      </c>
      <c r="AG1136">
        <v>58450.89</v>
      </c>
      <c r="AH1136">
        <v>2</v>
      </c>
      <c r="AI1136">
        <v>40502.44</v>
      </c>
      <c r="AJ1136">
        <v>12.92</v>
      </c>
      <c r="AK1136">
        <v>11431631.039999999</v>
      </c>
      <c r="AL1136">
        <v>0.317</v>
      </c>
      <c r="AM1136">
        <v>280481.96999999997</v>
      </c>
      <c r="AN1136">
        <v>255.2</v>
      </c>
      <c r="AO1136">
        <v>401.98</v>
      </c>
      <c r="AP1136">
        <v>102585.3</v>
      </c>
      <c r="AQ1136">
        <v>4630461.12</v>
      </c>
      <c r="AR1136" t="s">
        <v>61</v>
      </c>
      <c r="AS1136" t="s">
        <v>61</v>
      </c>
      <c r="AT1136" t="s">
        <v>293</v>
      </c>
      <c r="AU1136" t="s">
        <v>63</v>
      </c>
    </row>
    <row r="1137" spans="1:47" x14ac:dyDescent="0.25">
      <c r="A1137" t="s">
        <v>2044</v>
      </c>
      <c r="B1137">
        <v>2021</v>
      </c>
      <c r="C1137">
        <v>10</v>
      </c>
      <c r="D1137" t="s">
        <v>119</v>
      </c>
      <c r="E1137" s="1">
        <v>44474</v>
      </c>
      <c r="F1137" s="1">
        <v>44496</v>
      </c>
      <c r="G1137">
        <v>22</v>
      </c>
      <c r="H1137">
        <v>2.8</v>
      </c>
      <c r="I1137" t="s">
        <v>65</v>
      </c>
      <c r="J1137" t="s">
        <v>66</v>
      </c>
      <c r="K1137" t="s">
        <v>67</v>
      </c>
      <c r="L1137">
        <v>8479.8989999999994</v>
      </c>
      <c r="M1137" t="s">
        <v>98</v>
      </c>
      <c r="N1137" t="s">
        <v>106</v>
      </c>
      <c r="O1137" t="s">
        <v>189</v>
      </c>
      <c r="P1137" t="s">
        <v>184</v>
      </c>
      <c r="Q1137" t="s">
        <v>71</v>
      </c>
      <c r="R1137" t="s">
        <v>963</v>
      </c>
      <c r="S1137" t="s">
        <v>156</v>
      </c>
      <c r="T1137" t="s">
        <v>95</v>
      </c>
      <c r="U1137" t="s">
        <v>87</v>
      </c>
      <c r="V1137">
        <v>9450</v>
      </c>
      <c r="W1137">
        <v>6217</v>
      </c>
      <c r="X1137">
        <v>14.2</v>
      </c>
      <c r="Y1137">
        <v>12.8</v>
      </c>
      <c r="Z1137">
        <v>7606.48</v>
      </c>
      <c r="AA1137">
        <v>543</v>
      </c>
      <c r="AB1137">
        <v>3160.94</v>
      </c>
      <c r="AC1137">
        <v>1716390.42</v>
      </c>
      <c r="AD1137">
        <v>17991150.760000002</v>
      </c>
      <c r="AE1137">
        <v>172.33</v>
      </c>
      <c r="AF1137">
        <v>3100415010.4699998</v>
      </c>
      <c r="AG1137">
        <v>110285.8</v>
      </c>
      <c r="AH1137">
        <v>0</v>
      </c>
      <c r="AI1137">
        <v>0</v>
      </c>
      <c r="AJ1137">
        <v>10.27</v>
      </c>
      <c r="AK1137">
        <v>0</v>
      </c>
      <c r="AL1137">
        <v>0.214</v>
      </c>
      <c r="AM1137">
        <v>38501.06</v>
      </c>
      <c r="AO1137">
        <v>712.61</v>
      </c>
      <c r="AP1137">
        <v>800047.25</v>
      </c>
      <c r="AQ1137">
        <v>2665224.5299999998</v>
      </c>
      <c r="AR1137" t="s">
        <v>61</v>
      </c>
      <c r="AS1137" t="s">
        <v>124</v>
      </c>
      <c r="AT1137" t="s">
        <v>62</v>
      </c>
      <c r="AU1137" t="s">
        <v>63</v>
      </c>
    </row>
    <row r="1138" spans="1:47" x14ac:dyDescent="0.25">
      <c r="A1138" t="s">
        <v>2045</v>
      </c>
      <c r="B1138">
        <v>2026</v>
      </c>
      <c r="C1138">
        <v>1</v>
      </c>
      <c r="D1138" t="s">
        <v>48</v>
      </c>
      <c r="E1138" s="1">
        <v>46031</v>
      </c>
      <c r="F1138" s="1">
        <v>46044</v>
      </c>
      <c r="G1138">
        <v>13</v>
      </c>
      <c r="H1138">
        <v>19</v>
      </c>
      <c r="I1138" t="s">
        <v>49</v>
      </c>
      <c r="J1138" t="s">
        <v>50</v>
      </c>
      <c r="K1138" t="s">
        <v>145</v>
      </c>
      <c r="L1138">
        <v>2710.19</v>
      </c>
      <c r="M1138" t="s">
        <v>68</v>
      </c>
      <c r="N1138" t="s">
        <v>81</v>
      </c>
      <c r="O1138" t="s">
        <v>91</v>
      </c>
      <c r="P1138" t="s">
        <v>174</v>
      </c>
      <c r="Q1138" t="s">
        <v>128</v>
      </c>
      <c r="R1138" t="s">
        <v>790</v>
      </c>
      <c r="S1138" t="s">
        <v>170</v>
      </c>
      <c r="T1138" t="s">
        <v>148</v>
      </c>
      <c r="U1138" t="s">
        <v>228</v>
      </c>
      <c r="V1138">
        <v>127372</v>
      </c>
      <c r="W1138">
        <v>78038</v>
      </c>
      <c r="X1138">
        <v>23.9</v>
      </c>
      <c r="Y1138">
        <v>13.1</v>
      </c>
      <c r="Z1138">
        <v>109315.04</v>
      </c>
      <c r="AB1138">
        <v>30.01</v>
      </c>
      <c r="AC1138">
        <v>3280544.35</v>
      </c>
      <c r="AD1138">
        <v>103365022.37</v>
      </c>
      <c r="AE1138">
        <v>280.95</v>
      </c>
      <c r="AF1138">
        <v>29040403034.849998</v>
      </c>
      <c r="AG1138">
        <v>69659.5</v>
      </c>
      <c r="AH1138">
        <v>0</v>
      </c>
      <c r="AI1138">
        <v>0</v>
      </c>
      <c r="AJ1138">
        <v>5.72</v>
      </c>
      <c r="AK1138">
        <v>5912479.2800000003</v>
      </c>
      <c r="AL1138">
        <v>0.107</v>
      </c>
      <c r="AM1138">
        <v>110600.57</v>
      </c>
      <c r="AN1138">
        <v>544.70000000000005</v>
      </c>
      <c r="AO1138">
        <v>367.73</v>
      </c>
      <c r="AP1138">
        <v>200302.53</v>
      </c>
      <c r="AQ1138">
        <v>3661106.95</v>
      </c>
      <c r="AR1138" t="s">
        <v>61</v>
      </c>
      <c r="AS1138" t="s">
        <v>61</v>
      </c>
      <c r="AT1138" t="s">
        <v>62</v>
      </c>
      <c r="AU1138" t="s">
        <v>63</v>
      </c>
    </row>
    <row r="1139" spans="1:47" x14ac:dyDescent="0.25">
      <c r="A1139" t="s">
        <v>2046</v>
      </c>
      <c r="B1139">
        <v>2020</v>
      </c>
      <c r="C1139">
        <v>7</v>
      </c>
      <c r="D1139" t="s">
        <v>89</v>
      </c>
      <c r="E1139" s="1">
        <v>44021</v>
      </c>
      <c r="F1139" s="1">
        <v>44037</v>
      </c>
      <c r="G1139">
        <v>16</v>
      </c>
      <c r="H1139">
        <v>16.600000000000001</v>
      </c>
      <c r="I1139" t="s">
        <v>65</v>
      </c>
      <c r="J1139" t="s">
        <v>50</v>
      </c>
      <c r="K1139" t="s">
        <v>223</v>
      </c>
      <c r="L1139">
        <v>2710.1109999999999</v>
      </c>
      <c r="M1139" t="s">
        <v>52</v>
      </c>
      <c r="N1139" t="s">
        <v>81</v>
      </c>
      <c r="O1139" t="s">
        <v>54</v>
      </c>
      <c r="P1139" t="s">
        <v>100</v>
      </c>
      <c r="Q1139" t="s">
        <v>71</v>
      </c>
      <c r="R1139" t="s">
        <v>496</v>
      </c>
      <c r="S1139" t="s">
        <v>186</v>
      </c>
      <c r="T1139" t="s">
        <v>59</v>
      </c>
      <c r="U1139" t="s">
        <v>143</v>
      </c>
      <c r="V1139">
        <v>93310</v>
      </c>
      <c r="W1139">
        <v>64964</v>
      </c>
      <c r="X1139">
        <v>8</v>
      </c>
      <c r="Y1139">
        <v>13.7</v>
      </c>
      <c r="Z1139">
        <v>73263.95</v>
      </c>
      <c r="AB1139">
        <v>27.04</v>
      </c>
      <c r="AC1139">
        <v>1981057.21</v>
      </c>
      <c r="AD1139">
        <v>43804515.700000003</v>
      </c>
      <c r="AE1139">
        <v>165.13</v>
      </c>
      <c r="AF1139">
        <v>7233439677.54</v>
      </c>
      <c r="AG1139">
        <v>135122.74</v>
      </c>
      <c r="AH1139">
        <v>0.2</v>
      </c>
      <c r="AI1139">
        <v>2465.94</v>
      </c>
      <c r="AJ1139">
        <v>24.08</v>
      </c>
      <c r="AK1139">
        <v>0</v>
      </c>
      <c r="AL1139">
        <v>0.2</v>
      </c>
      <c r="AM1139">
        <v>87609.03</v>
      </c>
      <c r="AN1139">
        <v>454.3</v>
      </c>
      <c r="AO1139">
        <v>621.27</v>
      </c>
      <c r="AP1139">
        <v>282242.96000000002</v>
      </c>
      <c r="AQ1139">
        <v>2488497.88</v>
      </c>
      <c r="AR1139" t="s">
        <v>61</v>
      </c>
      <c r="AS1139" t="s">
        <v>61</v>
      </c>
      <c r="AT1139" t="s">
        <v>62</v>
      </c>
      <c r="AU1139" t="s">
        <v>63</v>
      </c>
    </row>
    <row r="1140" spans="1:47" x14ac:dyDescent="0.25">
      <c r="A1140" t="s">
        <v>2047</v>
      </c>
      <c r="B1140">
        <v>2021</v>
      </c>
      <c r="C1140">
        <v>7</v>
      </c>
      <c r="D1140" t="s">
        <v>89</v>
      </c>
      <c r="E1140" s="1">
        <v>44388</v>
      </c>
      <c r="F1140" s="1">
        <v>44414</v>
      </c>
      <c r="G1140">
        <v>26</v>
      </c>
      <c r="H1140">
        <v>12.8</v>
      </c>
      <c r="I1140" t="s">
        <v>65</v>
      </c>
      <c r="J1140" t="s">
        <v>78</v>
      </c>
      <c r="K1140" t="s">
        <v>158</v>
      </c>
      <c r="L1140">
        <v>1006.3</v>
      </c>
      <c r="M1140" t="s">
        <v>114</v>
      </c>
      <c r="N1140" t="s">
        <v>53</v>
      </c>
      <c r="O1140" t="s">
        <v>107</v>
      </c>
      <c r="P1140" t="s">
        <v>128</v>
      </c>
      <c r="Q1140" t="s">
        <v>131</v>
      </c>
      <c r="R1140" t="s">
        <v>2048</v>
      </c>
      <c r="S1140" t="s">
        <v>161</v>
      </c>
      <c r="T1140" t="s">
        <v>131</v>
      </c>
      <c r="U1140" t="s">
        <v>75</v>
      </c>
      <c r="V1140">
        <v>27676</v>
      </c>
      <c r="W1140">
        <v>15837</v>
      </c>
      <c r="X1140">
        <v>24.9</v>
      </c>
      <c r="Y1140">
        <v>14.7</v>
      </c>
      <c r="Z1140">
        <v>24267.67</v>
      </c>
      <c r="AB1140">
        <v>26.44</v>
      </c>
      <c r="AC1140">
        <v>641637.18999999994</v>
      </c>
      <c r="AD1140">
        <v>25964465.489999998</v>
      </c>
      <c r="AE1140">
        <v>165.5</v>
      </c>
      <c r="AF1140">
        <v>4297119038.5900002</v>
      </c>
      <c r="AG1140">
        <v>222261.17</v>
      </c>
      <c r="AH1140">
        <v>0.5</v>
      </c>
      <c r="AJ1140">
        <v>17.04</v>
      </c>
      <c r="AK1140">
        <v>0</v>
      </c>
      <c r="AL1140">
        <v>0.33</v>
      </c>
      <c r="AM1140">
        <v>85682.74</v>
      </c>
      <c r="AN1140">
        <v>1059.5999999999999</v>
      </c>
      <c r="AO1140">
        <v>396.72</v>
      </c>
      <c r="AP1140">
        <v>420364.51</v>
      </c>
      <c r="AQ1140">
        <v>1380563.35</v>
      </c>
      <c r="AR1140" t="s">
        <v>61</v>
      </c>
      <c r="AS1140" t="s">
        <v>124</v>
      </c>
      <c r="AT1140" t="s">
        <v>62</v>
      </c>
      <c r="AU1140" t="s">
        <v>63</v>
      </c>
    </row>
    <row r="1141" spans="1:47" x14ac:dyDescent="0.25">
      <c r="A1141" t="s">
        <v>2049</v>
      </c>
      <c r="B1141">
        <v>2021</v>
      </c>
      <c r="C1141">
        <v>11</v>
      </c>
      <c r="D1141" t="s">
        <v>119</v>
      </c>
      <c r="E1141" s="1">
        <v>44517</v>
      </c>
      <c r="F1141" s="1">
        <v>44534</v>
      </c>
      <c r="G1141">
        <v>17</v>
      </c>
      <c r="H1141">
        <v>3.7</v>
      </c>
      <c r="I1141" t="s">
        <v>65</v>
      </c>
      <c r="J1141" t="s">
        <v>50</v>
      </c>
      <c r="K1141" t="s">
        <v>145</v>
      </c>
      <c r="L1141">
        <v>2710.19</v>
      </c>
      <c r="M1141" t="s">
        <v>80</v>
      </c>
      <c r="N1141" t="s">
        <v>81</v>
      </c>
      <c r="O1141" t="s">
        <v>200</v>
      </c>
      <c r="P1141" t="s">
        <v>128</v>
      </c>
      <c r="Q1141" t="s">
        <v>55</v>
      </c>
      <c r="R1141" t="s">
        <v>1094</v>
      </c>
      <c r="S1141" t="s">
        <v>123</v>
      </c>
      <c r="T1141" t="s">
        <v>148</v>
      </c>
      <c r="U1141" t="s">
        <v>166</v>
      </c>
      <c r="V1141">
        <v>43325</v>
      </c>
      <c r="W1141">
        <v>26685</v>
      </c>
      <c r="X1141">
        <v>4.5999999999999996</v>
      </c>
      <c r="Y1141">
        <v>14.2</v>
      </c>
      <c r="Z1141">
        <v>36818.01</v>
      </c>
      <c r="AB1141">
        <v>20.55</v>
      </c>
      <c r="AC1141">
        <v>756610.11</v>
      </c>
      <c r="AD1141">
        <v>40245398.549999997</v>
      </c>
      <c r="AE1141">
        <v>172.5</v>
      </c>
      <c r="AF1141">
        <v>6942331249.8699999</v>
      </c>
      <c r="AG1141">
        <v>193021.14</v>
      </c>
      <c r="AH1141">
        <v>2.2999999999999998</v>
      </c>
      <c r="AI1141">
        <v>58905.13</v>
      </c>
      <c r="AJ1141">
        <v>18.12</v>
      </c>
      <c r="AK1141">
        <v>0</v>
      </c>
      <c r="AL1141">
        <v>9.8000000000000004E-2</v>
      </c>
      <c r="AM1141">
        <v>39440.49</v>
      </c>
      <c r="AN1141">
        <v>725.7</v>
      </c>
      <c r="AO1141">
        <v>533.72</v>
      </c>
      <c r="AP1141">
        <v>387320.6</v>
      </c>
      <c r="AQ1141">
        <v>1435297.47</v>
      </c>
      <c r="AR1141" t="s">
        <v>61</v>
      </c>
      <c r="AS1141" t="s">
        <v>61</v>
      </c>
      <c r="AT1141" t="s">
        <v>62</v>
      </c>
      <c r="AU1141" t="s">
        <v>63</v>
      </c>
    </row>
    <row r="1142" spans="1:47" x14ac:dyDescent="0.25">
      <c r="A1142" t="s">
        <v>2050</v>
      </c>
      <c r="B1142">
        <v>2021</v>
      </c>
      <c r="C1142">
        <v>5</v>
      </c>
      <c r="D1142" t="s">
        <v>77</v>
      </c>
      <c r="E1142" s="1">
        <v>44347</v>
      </c>
      <c r="F1142" s="1">
        <v>44359</v>
      </c>
      <c r="G1142">
        <v>12</v>
      </c>
      <c r="H1142">
        <v>4.8</v>
      </c>
      <c r="I1142" t="s">
        <v>49</v>
      </c>
      <c r="J1142" t="s">
        <v>66</v>
      </c>
      <c r="K1142" t="s">
        <v>67</v>
      </c>
      <c r="L1142">
        <v>8479.8989999999994</v>
      </c>
      <c r="M1142" t="s">
        <v>114</v>
      </c>
      <c r="N1142" t="s">
        <v>106</v>
      </c>
      <c r="O1142" t="s">
        <v>54</v>
      </c>
      <c r="P1142" t="s">
        <v>204</v>
      </c>
      <c r="Q1142" t="s">
        <v>226</v>
      </c>
      <c r="R1142" t="s">
        <v>1579</v>
      </c>
      <c r="S1142" t="s">
        <v>156</v>
      </c>
      <c r="T1142" t="s">
        <v>148</v>
      </c>
      <c r="U1142" t="s">
        <v>60</v>
      </c>
      <c r="V1142">
        <v>9475</v>
      </c>
      <c r="W1142">
        <v>6628</v>
      </c>
      <c r="X1142">
        <v>17</v>
      </c>
      <c r="Y1142">
        <v>12.2</v>
      </c>
      <c r="Z1142">
        <v>7704.57</v>
      </c>
      <c r="AA1142">
        <v>550</v>
      </c>
      <c r="AB1142">
        <v>1622.16</v>
      </c>
      <c r="AC1142">
        <v>892188</v>
      </c>
      <c r="AD1142">
        <v>16521602.859999999</v>
      </c>
      <c r="AE1142">
        <v>172</v>
      </c>
      <c r="AF1142">
        <v>2841715691.9200001</v>
      </c>
      <c r="AG1142">
        <v>41729.61</v>
      </c>
      <c r="AH1142">
        <v>1.3</v>
      </c>
      <c r="AI1142">
        <v>16939.37</v>
      </c>
      <c r="AJ1142">
        <v>3.94</v>
      </c>
      <c r="AK1142">
        <v>650951.15</v>
      </c>
      <c r="AL1142">
        <v>0.121</v>
      </c>
      <c r="AM1142">
        <v>19991.14</v>
      </c>
      <c r="AN1142">
        <v>561</v>
      </c>
      <c r="AO1142">
        <v>645.16999999999996</v>
      </c>
      <c r="AP1142">
        <v>361940.37</v>
      </c>
      <c r="AQ1142">
        <v>1332788.49</v>
      </c>
      <c r="AR1142" t="s">
        <v>61</v>
      </c>
      <c r="AS1142" t="s">
        <v>61</v>
      </c>
      <c r="AT1142" t="s">
        <v>62</v>
      </c>
      <c r="AU1142" t="s">
        <v>63</v>
      </c>
    </row>
    <row r="1143" spans="1:47" x14ac:dyDescent="0.25">
      <c r="A1143" t="s">
        <v>2051</v>
      </c>
      <c r="B1143">
        <v>2025</v>
      </c>
      <c r="C1143">
        <v>11</v>
      </c>
      <c r="D1143" t="s">
        <v>119</v>
      </c>
      <c r="E1143" s="1">
        <v>45979</v>
      </c>
      <c r="F1143" s="1">
        <v>45987</v>
      </c>
      <c r="G1143">
        <v>8</v>
      </c>
      <c r="H1143">
        <v>7.5</v>
      </c>
      <c r="I1143" t="s">
        <v>49</v>
      </c>
      <c r="J1143" t="s">
        <v>50</v>
      </c>
      <c r="K1143" t="s">
        <v>51</v>
      </c>
      <c r="L1143">
        <v>2709</v>
      </c>
      <c r="M1143" t="s">
        <v>52</v>
      </c>
      <c r="N1143" t="s">
        <v>53</v>
      </c>
      <c r="O1143" t="s">
        <v>200</v>
      </c>
      <c r="P1143" t="s">
        <v>127</v>
      </c>
      <c r="Q1143" t="s">
        <v>82</v>
      </c>
      <c r="R1143" t="s">
        <v>2052</v>
      </c>
      <c r="S1143" t="s">
        <v>58</v>
      </c>
      <c r="T1143" t="s">
        <v>95</v>
      </c>
      <c r="U1143" t="s">
        <v>132</v>
      </c>
      <c r="V1143">
        <v>342740</v>
      </c>
      <c r="W1143">
        <v>232562</v>
      </c>
      <c r="X1143">
        <v>3.5</v>
      </c>
      <c r="Y1143">
        <v>11</v>
      </c>
      <c r="Z1143">
        <v>288817.74</v>
      </c>
      <c r="AB1143">
        <v>9.58</v>
      </c>
      <c r="AC1143">
        <v>2766873.95</v>
      </c>
      <c r="AD1143">
        <v>14608401.289999999</v>
      </c>
      <c r="AE1143">
        <v>281.99</v>
      </c>
      <c r="AF1143">
        <v>4119423079.77</v>
      </c>
      <c r="AG1143">
        <v>80632.56</v>
      </c>
      <c r="AH1143">
        <v>1.5</v>
      </c>
      <c r="AI1143">
        <v>25530.2</v>
      </c>
      <c r="AJ1143">
        <v>15.82</v>
      </c>
      <c r="AK1143">
        <v>2311049.08</v>
      </c>
      <c r="AL1143">
        <v>0.3</v>
      </c>
      <c r="AM1143">
        <v>43825.2</v>
      </c>
      <c r="AN1143">
        <v>417.9</v>
      </c>
      <c r="AO1143">
        <v>562.28</v>
      </c>
      <c r="AP1143">
        <v>234976.81</v>
      </c>
      <c r="AQ1143">
        <v>3151838.72</v>
      </c>
      <c r="AR1143" t="s">
        <v>61</v>
      </c>
      <c r="AS1143" t="s">
        <v>61</v>
      </c>
      <c r="AT1143" t="s">
        <v>62</v>
      </c>
      <c r="AU1143" t="s">
        <v>63</v>
      </c>
    </row>
    <row r="1144" spans="1:47" x14ac:dyDescent="0.25">
      <c r="A1144" t="s">
        <v>2053</v>
      </c>
      <c r="B1144">
        <v>2025</v>
      </c>
      <c r="C1144">
        <v>3</v>
      </c>
      <c r="D1144" t="s">
        <v>48</v>
      </c>
      <c r="E1144" s="1">
        <v>45730</v>
      </c>
      <c r="F1144" s="1">
        <v>45759</v>
      </c>
      <c r="G1144">
        <v>29</v>
      </c>
      <c r="H1144">
        <v>13.5</v>
      </c>
      <c r="I1144" t="s">
        <v>65</v>
      </c>
      <c r="J1144" t="s">
        <v>78</v>
      </c>
      <c r="K1144" t="s">
        <v>315</v>
      </c>
      <c r="L1144">
        <v>1511.9</v>
      </c>
      <c r="M1144" t="s">
        <v>114</v>
      </c>
      <c r="N1144" t="s">
        <v>168</v>
      </c>
      <c r="O1144" t="s">
        <v>107</v>
      </c>
      <c r="P1144" t="s">
        <v>82</v>
      </c>
      <c r="Q1144" t="s">
        <v>174</v>
      </c>
      <c r="R1144" t="s">
        <v>2054</v>
      </c>
      <c r="S1144" t="s">
        <v>85</v>
      </c>
      <c r="T1144" t="s">
        <v>86</v>
      </c>
      <c r="U1144" t="s">
        <v>259</v>
      </c>
      <c r="V1144">
        <v>63898</v>
      </c>
      <c r="W1144">
        <v>42915</v>
      </c>
      <c r="X1144">
        <v>6.3</v>
      </c>
      <c r="Y1144">
        <v>15.8</v>
      </c>
      <c r="Z1144">
        <v>55841.98</v>
      </c>
      <c r="AB1144">
        <v>18.86</v>
      </c>
      <c r="AC1144">
        <v>1053179.74</v>
      </c>
      <c r="AD1144">
        <v>60513161.630000003</v>
      </c>
      <c r="AE1144">
        <v>279.04000000000002</v>
      </c>
      <c r="AF1144">
        <v>16885592621.24</v>
      </c>
      <c r="AG1144">
        <v>196942.21</v>
      </c>
      <c r="AH1144">
        <v>0.3</v>
      </c>
      <c r="AI1144">
        <v>9795.18</v>
      </c>
      <c r="AJ1144">
        <v>10.98</v>
      </c>
      <c r="AK1144">
        <v>0</v>
      </c>
      <c r="AL1144">
        <v>0.19600000000000001</v>
      </c>
      <c r="AM1144">
        <v>118605.8</v>
      </c>
      <c r="AN1144">
        <v>1284.9000000000001</v>
      </c>
      <c r="AO1144">
        <v>394.24</v>
      </c>
      <c r="AP1144">
        <v>506558.98</v>
      </c>
      <c r="AQ1144">
        <v>1885081.91</v>
      </c>
      <c r="AR1144" t="s">
        <v>61</v>
      </c>
      <c r="AS1144" t="s">
        <v>61</v>
      </c>
      <c r="AT1144" t="s">
        <v>62</v>
      </c>
      <c r="AU1144" t="s">
        <v>117</v>
      </c>
    </row>
    <row r="1145" spans="1:47" x14ac:dyDescent="0.25">
      <c r="A1145" t="s">
        <v>2055</v>
      </c>
      <c r="B1145">
        <v>2024</v>
      </c>
      <c r="C1145">
        <v>3</v>
      </c>
      <c r="D1145" t="s">
        <v>48</v>
      </c>
      <c r="E1145" s="1">
        <v>45368</v>
      </c>
      <c r="F1145" s="1">
        <v>45399</v>
      </c>
      <c r="G1145">
        <v>31</v>
      </c>
      <c r="H1145">
        <v>13.5</v>
      </c>
      <c r="I1145" t="s">
        <v>49</v>
      </c>
      <c r="J1145" t="s">
        <v>66</v>
      </c>
      <c r="K1145" t="s">
        <v>153</v>
      </c>
      <c r="L1145">
        <v>6309</v>
      </c>
      <c r="M1145" t="s">
        <v>90</v>
      </c>
      <c r="N1145" t="s">
        <v>106</v>
      </c>
      <c r="O1145" t="s">
        <v>107</v>
      </c>
      <c r="P1145" t="s">
        <v>108</v>
      </c>
      <c r="Q1145" t="s">
        <v>82</v>
      </c>
      <c r="R1145" t="s">
        <v>1082</v>
      </c>
      <c r="S1145" t="s">
        <v>156</v>
      </c>
      <c r="T1145" t="s">
        <v>162</v>
      </c>
      <c r="U1145" t="s">
        <v>213</v>
      </c>
      <c r="V1145">
        <v>11354</v>
      </c>
      <c r="W1145">
        <v>7495</v>
      </c>
      <c r="X1145">
        <v>8.1</v>
      </c>
      <c r="Y1145">
        <v>15</v>
      </c>
      <c r="Z1145">
        <v>9242.6</v>
      </c>
      <c r="AA1145">
        <v>660</v>
      </c>
      <c r="AB1145">
        <v>4397.42</v>
      </c>
      <c r="AC1145">
        <v>2902297.2</v>
      </c>
      <c r="AD1145">
        <v>35594731.420000002</v>
      </c>
      <c r="AE1145">
        <v>282.14999999999998</v>
      </c>
      <c r="AF1145">
        <v>10043053470.15</v>
      </c>
      <c r="AG1145">
        <v>86407.44</v>
      </c>
      <c r="AH1145">
        <v>4.2</v>
      </c>
      <c r="AI1145">
        <v>117727.7</v>
      </c>
      <c r="AJ1145">
        <v>12.03</v>
      </c>
      <c r="AK1145">
        <v>4282046.1900000004</v>
      </c>
      <c r="AL1145">
        <v>0.29799999999999999</v>
      </c>
      <c r="AM1145">
        <v>106072.3</v>
      </c>
      <c r="AN1145">
        <v>1519.7</v>
      </c>
      <c r="AO1145">
        <v>671.37</v>
      </c>
      <c r="AP1145">
        <v>1020280.99</v>
      </c>
      <c r="AQ1145">
        <v>4232785.63</v>
      </c>
      <c r="AR1145" t="s">
        <v>61</v>
      </c>
      <c r="AS1145" t="s">
        <v>61</v>
      </c>
      <c r="AT1145" t="s">
        <v>62</v>
      </c>
      <c r="AU1145" t="s">
        <v>117</v>
      </c>
    </row>
    <row r="1146" spans="1:47" x14ac:dyDescent="0.25">
      <c r="A1146" t="s">
        <v>2056</v>
      </c>
      <c r="B1146">
        <v>2021</v>
      </c>
      <c r="C1146">
        <v>12</v>
      </c>
      <c r="D1146" t="s">
        <v>119</v>
      </c>
      <c r="E1146" s="1">
        <v>44558</v>
      </c>
      <c r="F1146" s="1">
        <v>44587</v>
      </c>
      <c r="G1146">
        <v>29</v>
      </c>
      <c r="H1146">
        <v>16.5</v>
      </c>
      <c r="I1146" t="s">
        <v>49</v>
      </c>
      <c r="J1146" t="s">
        <v>66</v>
      </c>
      <c r="K1146" t="s">
        <v>153</v>
      </c>
      <c r="L1146">
        <v>6309</v>
      </c>
      <c r="M1146" t="s">
        <v>68</v>
      </c>
      <c r="N1146" t="s">
        <v>168</v>
      </c>
      <c r="O1146" t="s">
        <v>99</v>
      </c>
      <c r="P1146" t="s">
        <v>201</v>
      </c>
      <c r="Q1146" t="s">
        <v>70</v>
      </c>
      <c r="R1146" t="s">
        <v>1979</v>
      </c>
      <c r="S1146" t="s">
        <v>156</v>
      </c>
      <c r="T1146" t="s">
        <v>187</v>
      </c>
      <c r="U1146" t="s">
        <v>181</v>
      </c>
      <c r="V1146">
        <v>16739</v>
      </c>
      <c r="W1146">
        <v>12408</v>
      </c>
      <c r="X1146">
        <v>7.3</v>
      </c>
      <c r="Y1146">
        <v>15</v>
      </c>
      <c r="Z1146">
        <v>14761.67</v>
      </c>
      <c r="AA1146">
        <v>1054</v>
      </c>
      <c r="AB1146">
        <v>1902.04</v>
      </c>
      <c r="AC1146">
        <v>2004750.16</v>
      </c>
      <c r="AD1146">
        <v>63353840.07</v>
      </c>
      <c r="AE1146">
        <v>169.9</v>
      </c>
      <c r="AF1146">
        <v>10763817427.889999</v>
      </c>
      <c r="AG1146">
        <v>72897.279999999999</v>
      </c>
      <c r="AH1146">
        <v>0</v>
      </c>
      <c r="AI1146">
        <v>0</v>
      </c>
      <c r="AJ1146">
        <v>19.68</v>
      </c>
      <c r="AK1146">
        <v>12468035.73</v>
      </c>
      <c r="AL1146">
        <v>0.23699999999999999</v>
      </c>
      <c r="AM1146">
        <v>150148.6</v>
      </c>
      <c r="AN1146">
        <v>1315.6</v>
      </c>
      <c r="AO1146">
        <v>589.51</v>
      </c>
      <c r="AP1146">
        <v>775559.36</v>
      </c>
      <c r="AQ1146">
        <v>3003355.4</v>
      </c>
      <c r="AR1146" t="s">
        <v>61</v>
      </c>
      <c r="AS1146" t="s">
        <v>61</v>
      </c>
      <c r="AT1146" t="s">
        <v>62</v>
      </c>
      <c r="AU1146" t="s">
        <v>63</v>
      </c>
    </row>
    <row r="1147" spans="1:47" x14ac:dyDescent="0.25">
      <c r="A1147" t="s">
        <v>2057</v>
      </c>
      <c r="B1147">
        <v>2024</v>
      </c>
      <c r="C1147">
        <v>9</v>
      </c>
      <c r="D1147" t="s">
        <v>89</v>
      </c>
      <c r="E1147" s="1">
        <v>45557</v>
      </c>
      <c r="F1147" s="1">
        <v>45573</v>
      </c>
      <c r="G1147">
        <v>16</v>
      </c>
      <c r="H1147">
        <v>20.5</v>
      </c>
      <c r="I1147" t="s">
        <v>49</v>
      </c>
      <c r="J1147" t="s">
        <v>50</v>
      </c>
      <c r="K1147" t="s">
        <v>120</v>
      </c>
      <c r="L1147">
        <v>2710.1921000000002</v>
      </c>
      <c r="M1147" t="s">
        <v>80</v>
      </c>
      <c r="N1147" t="s">
        <v>81</v>
      </c>
      <c r="O1147" t="s">
        <v>200</v>
      </c>
      <c r="P1147" t="s">
        <v>164</v>
      </c>
      <c r="Q1147" t="s">
        <v>100</v>
      </c>
      <c r="R1147" t="s">
        <v>2058</v>
      </c>
      <c r="S1147" t="s">
        <v>142</v>
      </c>
      <c r="T1147" t="s">
        <v>148</v>
      </c>
      <c r="U1147" t="s">
        <v>96</v>
      </c>
      <c r="V1147">
        <v>74953</v>
      </c>
      <c r="W1147">
        <v>56180</v>
      </c>
      <c r="X1147">
        <v>15.7</v>
      </c>
      <c r="Y1147">
        <v>15.9</v>
      </c>
      <c r="Z1147">
        <v>63250.6</v>
      </c>
      <c r="AB1147">
        <v>18.32</v>
      </c>
      <c r="AC1147">
        <v>1158750.99</v>
      </c>
      <c r="AD1147">
        <v>72677469.420000002</v>
      </c>
      <c r="AE1147">
        <v>277.01</v>
      </c>
      <c r="AF1147">
        <v>20132385804.029999</v>
      </c>
      <c r="AG1147">
        <v>139173.76000000001</v>
      </c>
      <c r="AH1147">
        <v>0.5</v>
      </c>
      <c r="AI1147">
        <v>5656.98</v>
      </c>
      <c r="AJ1147">
        <v>24.16</v>
      </c>
      <c r="AK1147">
        <v>17558876.609999999</v>
      </c>
      <c r="AL1147">
        <v>0.155</v>
      </c>
      <c r="AM1147">
        <v>112650.08</v>
      </c>
      <c r="AN1147">
        <v>531.5</v>
      </c>
      <c r="AO1147">
        <v>690.73</v>
      </c>
      <c r="AP1147">
        <v>367122.99</v>
      </c>
      <c r="AQ1147">
        <v>1783354.8</v>
      </c>
      <c r="AR1147" t="s">
        <v>61</v>
      </c>
      <c r="AS1147" t="s">
        <v>61</v>
      </c>
      <c r="AT1147" t="s">
        <v>62</v>
      </c>
      <c r="AU1147" t="s">
        <v>63</v>
      </c>
    </row>
    <row r="1148" spans="1:47" x14ac:dyDescent="0.25">
      <c r="A1148" t="s">
        <v>2059</v>
      </c>
      <c r="B1148">
        <v>2024</v>
      </c>
      <c r="C1148">
        <v>12</v>
      </c>
      <c r="D1148" t="s">
        <v>119</v>
      </c>
      <c r="E1148" s="1">
        <v>45628</v>
      </c>
      <c r="F1148" s="1">
        <v>45648</v>
      </c>
      <c r="G1148">
        <v>20</v>
      </c>
      <c r="I1148" t="s">
        <v>49</v>
      </c>
      <c r="J1148" t="s">
        <v>50</v>
      </c>
      <c r="K1148" t="s">
        <v>51</v>
      </c>
      <c r="L1148">
        <v>2709</v>
      </c>
      <c r="M1148" t="s">
        <v>68</v>
      </c>
      <c r="N1148" t="s">
        <v>81</v>
      </c>
      <c r="O1148" t="s">
        <v>189</v>
      </c>
      <c r="P1148" t="s">
        <v>196</v>
      </c>
      <c r="Q1148" t="s">
        <v>56</v>
      </c>
      <c r="R1148" t="s">
        <v>57</v>
      </c>
      <c r="S1148" t="s">
        <v>170</v>
      </c>
      <c r="T1148" t="s">
        <v>187</v>
      </c>
      <c r="U1148" t="s">
        <v>103</v>
      </c>
      <c r="V1148">
        <v>87904</v>
      </c>
      <c r="W1148">
        <v>50336</v>
      </c>
      <c r="X1148">
        <v>3.2</v>
      </c>
      <c r="Y1148">
        <v>12.8</v>
      </c>
      <c r="Z1148">
        <v>72979.199999999997</v>
      </c>
      <c r="AB1148">
        <v>21.66</v>
      </c>
      <c r="AC1148">
        <v>1580729.47</v>
      </c>
      <c r="AD1148">
        <v>7173855.3600000003</v>
      </c>
      <c r="AE1148">
        <v>282.47000000000003</v>
      </c>
      <c r="AF1148">
        <v>2026398923.54</v>
      </c>
      <c r="AG1148">
        <v>175677.7</v>
      </c>
      <c r="AH1148">
        <v>0</v>
      </c>
      <c r="AI1148">
        <v>0</v>
      </c>
      <c r="AJ1148">
        <v>18.11</v>
      </c>
      <c r="AK1148">
        <v>1299185.21</v>
      </c>
      <c r="AL1148">
        <v>9.2999999999999999E-2</v>
      </c>
      <c r="AM1148">
        <v>6671.69</v>
      </c>
      <c r="AN1148">
        <v>585.6</v>
      </c>
      <c r="AO1148">
        <v>570.20000000000005</v>
      </c>
      <c r="AP1148">
        <v>333909.12</v>
      </c>
      <c r="AQ1148">
        <v>2096987.98</v>
      </c>
      <c r="AR1148" t="s">
        <v>61</v>
      </c>
      <c r="AS1148" t="s">
        <v>61</v>
      </c>
      <c r="AT1148" t="s">
        <v>62</v>
      </c>
      <c r="AU1148" t="s">
        <v>63</v>
      </c>
    </row>
    <row r="1149" spans="1:47" x14ac:dyDescent="0.25">
      <c r="A1149" t="s">
        <v>2060</v>
      </c>
      <c r="B1149">
        <v>2024</v>
      </c>
      <c r="C1149">
        <v>6</v>
      </c>
      <c r="D1149" t="s">
        <v>77</v>
      </c>
      <c r="E1149" s="1">
        <v>45452</v>
      </c>
      <c r="F1149" s="1">
        <v>45465</v>
      </c>
      <c r="G1149">
        <v>13</v>
      </c>
      <c r="H1149">
        <v>8.1999999999999993</v>
      </c>
      <c r="I1149" t="s">
        <v>65</v>
      </c>
      <c r="J1149" t="s">
        <v>78</v>
      </c>
      <c r="K1149" t="s">
        <v>315</v>
      </c>
      <c r="L1149">
        <v>1511.9</v>
      </c>
      <c r="M1149" t="s">
        <v>52</v>
      </c>
      <c r="N1149" t="s">
        <v>81</v>
      </c>
      <c r="O1149" t="s">
        <v>91</v>
      </c>
      <c r="P1149" t="s">
        <v>128</v>
      </c>
      <c r="Q1149" t="s">
        <v>150</v>
      </c>
      <c r="R1149" t="s">
        <v>402</v>
      </c>
      <c r="S1149" t="s">
        <v>85</v>
      </c>
      <c r="T1149" t="s">
        <v>187</v>
      </c>
      <c r="U1149" t="s">
        <v>166</v>
      </c>
      <c r="V1149">
        <v>56387</v>
      </c>
      <c r="W1149">
        <v>39395</v>
      </c>
      <c r="X1149">
        <v>7.2</v>
      </c>
      <c r="Y1149">
        <v>14.2</v>
      </c>
      <c r="Z1149">
        <v>49781.34</v>
      </c>
      <c r="AB1149">
        <v>34.6</v>
      </c>
      <c r="AC1149">
        <v>1722434.36</v>
      </c>
      <c r="AD1149">
        <v>50399624.240000002</v>
      </c>
      <c r="AE1149">
        <v>277.64</v>
      </c>
      <c r="AF1149">
        <v>13992951673.99</v>
      </c>
      <c r="AG1149">
        <v>108486.66</v>
      </c>
      <c r="AH1149">
        <v>1.2</v>
      </c>
      <c r="AI1149">
        <v>37525.879999999997</v>
      </c>
      <c r="AJ1149">
        <v>21.17</v>
      </c>
      <c r="AK1149">
        <v>0</v>
      </c>
      <c r="AL1149">
        <v>0.14799999999999999</v>
      </c>
      <c r="AM1149">
        <v>74591.44</v>
      </c>
      <c r="AN1149">
        <v>218.5</v>
      </c>
      <c r="AO1149">
        <v>504.23</v>
      </c>
      <c r="AP1149">
        <v>110174.26</v>
      </c>
      <c r="AQ1149">
        <v>2053212.6</v>
      </c>
      <c r="AR1149" t="s">
        <v>124</v>
      </c>
      <c r="AS1149" t="s">
        <v>61</v>
      </c>
      <c r="AT1149" t="s">
        <v>62</v>
      </c>
      <c r="AU1149" t="s">
        <v>63</v>
      </c>
    </row>
    <row r="1150" spans="1:47" x14ac:dyDescent="0.25">
      <c r="A1150" t="s">
        <v>2061</v>
      </c>
      <c r="B1150">
        <v>2020</v>
      </c>
      <c r="C1150">
        <v>10</v>
      </c>
      <c r="D1150" t="s">
        <v>119</v>
      </c>
      <c r="E1150" s="1">
        <v>44121</v>
      </c>
      <c r="F1150" s="1">
        <v>44149</v>
      </c>
      <c r="G1150">
        <v>28</v>
      </c>
      <c r="H1150">
        <v>17</v>
      </c>
      <c r="I1150" t="s">
        <v>49</v>
      </c>
      <c r="J1150" t="s">
        <v>66</v>
      </c>
      <c r="K1150" t="s">
        <v>67</v>
      </c>
      <c r="L1150">
        <v>8479.8989999999994</v>
      </c>
      <c r="M1150" t="s">
        <v>80</v>
      </c>
      <c r="N1150" t="s">
        <v>53</v>
      </c>
      <c r="O1150" t="s">
        <v>54</v>
      </c>
      <c r="P1150" t="s">
        <v>71</v>
      </c>
      <c r="Q1150" t="s">
        <v>56</v>
      </c>
      <c r="R1150" t="s">
        <v>866</v>
      </c>
      <c r="S1150" t="s">
        <v>73</v>
      </c>
      <c r="T1150" t="s">
        <v>74</v>
      </c>
      <c r="U1150" t="s">
        <v>87</v>
      </c>
      <c r="V1150">
        <v>7191</v>
      </c>
      <c r="W1150">
        <v>5286</v>
      </c>
      <c r="X1150">
        <v>23.1</v>
      </c>
      <c r="Y1150">
        <v>10.1</v>
      </c>
      <c r="Z1150">
        <v>6461.99</v>
      </c>
      <c r="AB1150">
        <v>38.950000000000003</v>
      </c>
      <c r="AC1150">
        <v>251694.51</v>
      </c>
      <c r="AD1150">
        <v>7562790</v>
      </c>
      <c r="AE1150">
        <v>162.61000000000001</v>
      </c>
      <c r="AF1150">
        <v>1229785281.9000001</v>
      </c>
      <c r="AG1150">
        <v>208836.53</v>
      </c>
      <c r="AH1150">
        <v>1</v>
      </c>
      <c r="AI1150">
        <v>8443.77</v>
      </c>
      <c r="AJ1150">
        <v>24.54</v>
      </c>
      <c r="AK1150">
        <v>1855908.67</v>
      </c>
      <c r="AL1150">
        <v>0.29199999999999998</v>
      </c>
      <c r="AM1150">
        <v>22083.35</v>
      </c>
      <c r="AO1150">
        <v>362.25</v>
      </c>
      <c r="AP1150">
        <v>268934.40000000002</v>
      </c>
      <c r="AQ1150">
        <v>759992.56</v>
      </c>
      <c r="AR1150" t="s">
        <v>61</v>
      </c>
      <c r="AS1150" t="s">
        <v>61</v>
      </c>
      <c r="AT1150" t="s">
        <v>293</v>
      </c>
      <c r="AU1150" t="s">
        <v>63</v>
      </c>
    </row>
    <row r="1151" spans="1:47" x14ac:dyDescent="0.25">
      <c r="A1151" t="s">
        <v>2062</v>
      </c>
      <c r="B1151">
        <v>2020</v>
      </c>
      <c r="C1151">
        <v>4</v>
      </c>
      <c r="D1151" t="s">
        <v>77</v>
      </c>
      <c r="E1151" s="1">
        <v>43950</v>
      </c>
      <c r="F1151" s="1">
        <v>43963</v>
      </c>
      <c r="G1151">
        <v>13</v>
      </c>
      <c r="H1151">
        <v>10.1</v>
      </c>
      <c r="I1151" t="s">
        <v>49</v>
      </c>
      <c r="J1151" t="s">
        <v>50</v>
      </c>
      <c r="K1151" t="s">
        <v>51</v>
      </c>
      <c r="L1151">
        <v>2709</v>
      </c>
      <c r="M1151" t="s">
        <v>68</v>
      </c>
      <c r="N1151" t="s">
        <v>81</v>
      </c>
      <c r="O1151" t="s">
        <v>189</v>
      </c>
      <c r="P1151" t="s">
        <v>55</v>
      </c>
      <c r="Q1151" t="s">
        <v>70</v>
      </c>
      <c r="R1151" t="s">
        <v>2063</v>
      </c>
      <c r="S1151" t="s">
        <v>170</v>
      </c>
      <c r="T1151" t="s">
        <v>74</v>
      </c>
      <c r="U1151" t="s">
        <v>87</v>
      </c>
      <c r="V1151">
        <v>84161</v>
      </c>
      <c r="W1151">
        <v>61252</v>
      </c>
      <c r="X1151">
        <v>13</v>
      </c>
      <c r="Y1151">
        <v>12.3</v>
      </c>
      <c r="Z1151">
        <v>65646.48</v>
      </c>
      <c r="AB1151">
        <v>13.91</v>
      </c>
      <c r="AC1151">
        <v>913142.54</v>
      </c>
      <c r="AD1151">
        <v>4935302.37</v>
      </c>
      <c r="AE1151">
        <v>166.48</v>
      </c>
      <c r="AF1151">
        <v>821629138.55999994</v>
      </c>
      <c r="AG1151">
        <v>217562.19</v>
      </c>
      <c r="AH1151">
        <v>3.2</v>
      </c>
      <c r="AI1151">
        <v>78839.839999999997</v>
      </c>
      <c r="AJ1151">
        <v>6.93</v>
      </c>
      <c r="AK1151">
        <v>342016.45</v>
      </c>
      <c r="AL1151">
        <v>0.32500000000000001</v>
      </c>
      <c r="AM1151">
        <v>16039.73</v>
      </c>
      <c r="AN1151">
        <v>456.8</v>
      </c>
      <c r="AO1151">
        <v>481.54</v>
      </c>
      <c r="AP1151">
        <v>219967.47</v>
      </c>
      <c r="AQ1151">
        <v>1445551.77</v>
      </c>
      <c r="AR1151" t="s">
        <v>61</v>
      </c>
      <c r="AS1151" t="s">
        <v>61</v>
      </c>
      <c r="AT1151" t="s">
        <v>62</v>
      </c>
      <c r="AU1151" t="s">
        <v>63</v>
      </c>
    </row>
    <row r="1152" spans="1:47" x14ac:dyDescent="0.25">
      <c r="A1152" t="s">
        <v>2064</v>
      </c>
      <c r="B1152">
        <v>2024</v>
      </c>
      <c r="C1152">
        <v>7</v>
      </c>
      <c r="D1152" t="s">
        <v>89</v>
      </c>
      <c r="E1152" s="1">
        <v>45493</v>
      </c>
      <c r="F1152" s="1">
        <v>45522</v>
      </c>
      <c r="G1152">
        <v>29</v>
      </c>
      <c r="H1152">
        <v>3.7</v>
      </c>
      <c r="I1152" t="s">
        <v>49</v>
      </c>
      <c r="J1152" t="s">
        <v>66</v>
      </c>
      <c r="K1152" t="s">
        <v>248</v>
      </c>
      <c r="L1152">
        <v>9999</v>
      </c>
      <c r="M1152" t="s">
        <v>80</v>
      </c>
      <c r="N1152" t="s">
        <v>69</v>
      </c>
      <c r="O1152" t="s">
        <v>200</v>
      </c>
      <c r="P1152" t="s">
        <v>196</v>
      </c>
      <c r="Q1152" t="s">
        <v>92</v>
      </c>
      <c r="R1152" t="s">
        <v>2065</v>
      </c>
      <c r="S1152" t="s">
        <v>156</v>
      </c>
      <c r="T1152" t="s">
        <v>102</v>
      </c>
      <c r="U1152" t="s">
        <v>132</v>
      </c>
      <c r="V1152">
        <v>19400</v>
      </c>
      <c r="W1152">
        <v>11814</v>
      </c>
      <c r="X1152">
        <v>14.3</v>
      </c>
      <c r="Y1152">
        <v>11.3</v>
      </c>
      <c r="Z1152">
        <v>18256.75</v>
      </c>
      <c r="AA1152">
        <v>1304</v>
      </c>
      <c r="AB1152">
        <v>4479.13</v>
      </c>
      <c r="AC1152">
        <v>5840785.5199999996</v>
      </c>
      <c r="AD1152">
        <v>16561793.33</v>
      </c>
      <c r="AE1152">
        <v>282</v>
      </c>
      <c r="AF1152">
        <v>4670425719.0600004</v>
      </c>
      <c r="AG1152">
        <v>15922.62</v>
      </c>
      <c r="AH1152">
        <v>0</v>
      </c>
      <c r="AI1152">
        <v>0</v>
      </c>
      <c r="AJ1152">
        <v>19.3</v>
      </c>
      <c r="AK1152">
        <v>3196426.11</v>
      </c>
      <c r="AL1152">
        <v>0.115</v>
      </c>
      <c r="AM1152">
        <v>19046.060000000001</v>
      </c>
      <c r="AN1152">
        <v>754.1</v>
      </c>
      <c r="AO1152">
        <v>584.71</v>
      </c>
      <c r="AP1152">
        <v>440929.81</v>
      </c>
      <c r="AQ1152">
        <v>6316684.0099999998</v>
      </c>
      <c r="AR1152" t="s">
        <v>61</v>
      </c>
      <c r="AS1152" t="s">
        <v>61</v>
      </c>
      <c r="AT1152" t="s">
        <v>62</v>
      </c>
      <c r="AU1152" t="s">
        <v>63</v>
      </c>
    </row>
    <row r="1153" spans="1:47" x14ac:dyDescent="0.25">
      <c r="A1153" t="s">
        <v>2066</v>
      </c>
      <c r="B1153">
        <v>2023</v>
      </c>
      <c r="C1153">
        <v>3</v>
      </c>
      <c r="D1153" t="s">
        <v>48</v>
      </c>
      <c r="E1153" s="1">
        <v>45006</v>
      </c>
      <c r="F1153" s="1">
        <v>45021</v>
      </c>
      <c r="G1153">
        <v>15</v>
      </c>
      <c r="H1153">
        <v>15</v>
      </c>
      <c r="I1153" t="s">
        <v>65</v>
      </c>
      <c r="J1153" t="s">
        <v>78</v>
      </c>
      <c r="K1153" t="s">
        <v>315</v>
      </c>
      <c r="L1153">
        <v>1511.9</v>
      </c>
      <c r="M1153" t="s">
        <v>80</v>
      </c>
      <c r="N1153" t="s">
        <v>53</v>
      </c>
      <c r="O1153" t="s">
        <v>189</v>
      </c>
      <c r="P1153" t="s">
        <v>70</v>
      </c>
      <c r="Q1153" t="s">
        <v>150</v>
      </c>
      <c r="R1153" t="s">
        <v>2067</v>
      </c>
      <c r="S1153" t="s">
        <v>85</v>
      </c>
      <c r="T1153" t="s">
        <v>74</v>
      </c>
      <c r="U1153" t="s">
        <v>259</v>
      </c>
      <c r="V1153">
        <v>60439</v>
      </c>
      <c r="W1153">
        <v>37327</v>
      </c>
      <c r="X1153">
        <v>16</v>
      </c>
      <c r="Y1153">
        <v>14.7</v>
      </c>
      <c r="Z1153">
        <v>48470.65</v>
      </c>
      <c r="AB1153">
        <v>12.58</v>
      </c>
      <c r="AC1153">
        <v>609760.78</v>
      </c>
      <c r="AD1153">
        <v>38461460.770000003</v>
      </c>
      <c r="AE1153">
        <v>284.31</v>
      </c>
      <c r="AF1153">
        <v>10934977911.52</v>
      </c>
      <c r="AG1153">
        <v>93014.58</v>
      </c>
      <c r="AH1153">
        <v>0</v>
      </c>
      <c r="AI1153">
        <v>0</v>
      </c>
      <c r="AJ1153">
        <v>21.09</v>
      </c>
      <c r="AK1153">
        <v>0</v>
      </c>
      <c r="AL1153">
        <v>0.22800000000000001</v>
      </c>
      <c r="AM1153">
        <v>87692.13</v>
      </c>
      <c r="AN1153">
        <v>674.5</v>
      </c>
      <c r="AO1153">
        <v>578.69000000000005</v>
      </c>
      <c r="AP1153">
        <v>390326.41</v>
      </c>
      <c r="AQ1153">
        <v>1180793.8999999999</v>
      </c>
      <c r="AR1153" t="s">
        <v>124</v>
      </c>
      <c r="AS1153" t="s">
        <v>61</v>
      </c>
      <c r="AT1153" t="s">
        <v>62</v>
      </c>
      <c r="AU1153" t="s">
        <v>63</v>
      </c>
    </row>
    <row r="1154" spans="1:47" x14ac:dyDescent="0.25">
      <c r="A1154" t="s">
        <v>2068</v>
      </c>
      <c r="B1154">
        <v>2024</v>
      </c>
      <c r="C1154">
        <v>3</v>
      </c>
      <c r="D1154" t="s">
        <v>48</v>
      </c>
      <c r="E1154" s="1">
        <v>45374</v>
      </c>
      <c r="F1154" s="1">
        <v>45386</v>
      </c>
      <c r="G1154">
        <v>12</v>
      </c>
      <c r="H1154">
        <v>14</v>
      </c>
      <c r="I1154" t="s">
        <v>65</v>
      </c>
      <c r="J1154" t="s">
        <v>78</v>
      </c>
      <c r="K1154" t="s">
        <v>315</v>
      </c>
      <c r="L1154">
        <v>1511.9</v>
      </c>
      <c r="M1154" t="s">
        <v>98</v>
      </c>
      <c r="N1154" t="s">
        <v>69</v>
      </c>
      <c r="O1154" t="s">
        <v>99</v>
      </c>
      <c r="P1154" t="s">
        <v>82</v>
      </c>
      <c r="Q1154" t="s">
        <v>201</v>
      </c>
      <c r="R1154" t="s">
        <v>2069</v>
      </c>
      <c r="S1154" t="s">
        <v>85</v>
      </c>
      <c r="T1154" t="s">
        <v>74</v>
      </c>
      <c r="U1154" t="s">
        <v>143</v>
      </c>
      <c r="V1154">
        <v>41644</v>
      </c>
      <c r="W1154">
        <v>30285</v>
      </c>
      <c r="X1154">
        <v>18.8</v>
      </c>
      <c r="Y1154">
        <v>15.9</v>
      </c>
      <c r="Z1154">
        <v>38741.129999999997</v>
      </c>
      <c r="AB1154">
        <v>36.61</v>
      </c>
      <c r="AC1154">
        <v>1418312.77</v>
      </c>
      <c r="AD1154">
        <v>29654010.550000001</v>
      </c>
      <c r="AE1154">
        <v>280.79000000000002</v>
      </c>
      <c r="AF1154">
        <v>8326549622.3299999</v>
      </c>
      <c r="AG1154">
        <v>204068.47</v>
      </c>
      <c r="AH1154">
        <v>0.3</v>
      </c>
      <c r="AI1154">
        <v>3959.09</v>
      </c>
      <c r="AJ1154">
        <v>3.6</v>
      </c>
      <c r="AK1154">
        <v>0</v>
      </c>
      <c r="AL1154">
        <v>0.33</v>
      </c>
      <c r="AM1154">
        <v>97858.23</v>
      </c>
      <c r="AN1154">
        <v>388</v>
      </c>
      <c r="AO1154">
        <v>587.92999999999995</v>
      </c>
      <c r="AP1154">
        <v>228116.84</v>
      </c>
      <c r="AQ1154">
        <v>1952315.4</v>
      </c>
      <c r="AR1154" t="s">
        <v>61</v>
      </c>
      <c r="AS1154" t="s">
        <v>124</v>
      </c>
      <c r="AT1154" t="s">
        <v>62</v>
      </c>
      <c r="AU1154" t="s">
        <v>63</v>
      </c>
    </row>
    <row r="1155" spans="1:47" x14ac:dyDescent="0.25">
      <c r="A1155" t="s">
        <v>2070</v>
      </c>
      <c r="B1155">
        <v>2021</v>
      </c>
      <c r="C1155">
        <v>9</v>
      </c>
      <c r="D1155" t="s">
        <v>89</v>
      </c>
      <c r="E1155" s="1">
        <v>44450</v>
      </c>
      <c r="F1155" s="1">
        <v>44458</v>
      </c>
      <c r="G1155">
        <v>8</v>
      </c>
      <c r="H1155">
        <v>11.2</v>
      </c>
      <c r="I1155" t="s">
        <v>65</v>
      </c>
      <c r="J1155" t="s">
        <v>50</v>
      </c>
      <c r="K1155" t="s">
        <v>145</v>
      </c>
      <c r="L1155">
        <v>2710.19</v>
      </c>
      <c r="M1155" t="s">
        <v>52</v>
      </c>
      <c r="N1155" t="s">
        <v>81</v>
      </c>
      <c r="O1155" t="s">
        <v>99</v>
      </c>
      <c r="P1155" t="s">
        <v>128</v>
      </c>
      <c r="Q1155" t="s">
        <v>83</v>
      </c>
      <c r="R1155" t="s">
        <v>932</v>
      </c>
      <c r="S1155" t="s">
        <v>170</v>
      </c>
      <c r="T1155" t="s">
        <v>86</v>
      </c>
      <c r="U1155" t="s">
        <v>166</v>
      </c>
      <c r="V1155">
        <v>135694</v>
      </c>
      <c r="W1155">
        <v>101173</v>
      </c>
      <c r="X1155">
        <v>22</v>
      </c>
      <c r="Y1155">
        <v>12.5</v>
      </c>
      <c r="Z1155">
        <v>106633.71</v>
      </c>
      <c r="AB1155">
        <v>44.46</v>
      </c>
      <c r="AC1155">
        <v>4740934.75</v>
      </c>
      <c r="AD1155">
        <v>124869140.75</v>
      </c>
      <c r="AE1155">
        <v>166.15</v>
      </c>
      <c r="AF1155">
        <v>20747007735.610001</v>
      </c>
      <c r="AG1155">
        <v>151470.34</v>
      </c>
      <c r="AH1155">
        <v>2.5</v>
      </c>
      <c r="AI1155">
        <v>66705.37</v>
      </c>
      <c r="AJ1155">
        <v>20.77</v>
      </c>
      <c r="AK1155">
        <v>0</v>
      </c>
      <c r="AL1155">
        <v>0.17799999999999999</v>
      </c>
      <c r="AM1155">
        <v>222267.07</v>
      </c>
      <c r="AN1155">
        <v>201.1</v>
      </c>
      <c r="AO1155">
        <v>677.29</v>
      </c>
      <c r="AP1155">
        <v>136203.01999999999</v>
      </c>
      <c r="AQ1155">
        <v>5317580.55</v>
      </c>
      <c r="AR1155" t="s">
        <v>61</v>
      </c>
      <c r="AS1155" t="s">
        <v>61</v>
      </c>
      <c r="AT1155" t="s">
        <v>62</v>
      </c>
      <c r="AU1155" t="s">
        <v>63</v>
      </c>
    </row>
    <row r="1156" spans="1:47" x14ac:dyDescent="0.25">
      <c r="A1156" t="s">
        <v>2071</v>
      </c>
      <c r="B1156">
        <v>2022</v>
      </c>
      <c r="C1156">
        <v>4</v>
      </c>
      <c r="D1156" t="s">
        <v>77</v>
      </c>
      <c r="E1156" s="1">
        <v>44654</v>
      </c>
      <c r="F1156" s="1">
        <v>44683</v>
      </c>
      <c r="G1156">
        <v>29</v>
      </c>
      <c r="H1156">
        <v>3.1</v>
      </c>
      <c r="I1156" t="s">
        <v>65</v>
      </c>
      <c r="J1156" t="s">
        <v>66</v>
      </c>
      <c r="K1156" t="s">
        <v>245</v>
      </c>
      <c r="L1156">
        <v>8905.9</v>
      </c>
      <c r="M1156" t="s">
        <v>68</v>
      </c>
      <c r="N1156" t="s">
        <v>106</v>
      </c>
      <c r="O1156" t="s">
        <v>107</v>
      </c>
      <c r="P1156" t="s">
        <v>184</v>
      </c>
      <c r="Q1156" t="s">
        <v>55</v>
      </c>
      <c r="R1156" t="s">
        <v>1967</v>
      </c>
      <c r="S1156" t="s">
        <v>137</v>
      </c>
      <c r="T1156" t="s">
        <v>162</v>
      </c>
      <c r="U1156" t="s">
        <v>75</v>
      </c>
      <c r="V1156">
        <v>16526</v>
      </c>
      <c r="W1156">
        <v>9830</v>
      </c>
      <c r="X1156">
        <v>4</v>
      </c>
      <c r="Y1156">
        <v>12.7</v>
      </c>
      <c r="Z1156">
        <v>14815.6</v>
      </c>
      <c r="AB1156">
        <v>20.46</v>
      </c>
      <c r="AC1156">
        <v>303127.18</v>
      </c>
      <c r="AD1156">
        <v>5193164.1100000003</v>
      </c>
      <c r="AE1156">
        <v>218.16</v>
      </c>
      <c r="AF1156">
        <v>1132940682.24</v>
      </c>
      <c r="AG1156">
        <v>160754.06</v>
      </c>
      <c r="AH1156">
        <v>0.5</v>
      </c>
      <c r="AI1156">
        <v>5153.79</v>
      </c>
      <c r="AJ1156">
        <v>23.85</v>
      </c>
      <c r="AK1156">
        <v>0</v>
      </c>
      <c r="AL1156">
        <v>0.13400000000000001</v>
      </c>
      <c r="AM1156">
        <v>6958.84</v>
      </c>
      <c r="AN1156">
        <v>1477.4</v>
      </c>
      <c r="AO1156">
        <v>620.92999999999995</v>
      </c>
      <c r="AP1156">
        <v>917361.98</v>
      </c>
      <c r="AQ1156">
        <v>1393355.85</v>
      </c>
      <c r="AR1156" t="s">
        <v>124</v>
      </c>
      <c r="AS1156" t="s">
        <v>61</v>
      </c>
      <c r="AT1156" t="s">
        <v>62</v>
      </c>
      <c r="AU1156" t="s">
        <v>63</v>
      </c>
    </row>
    <row r="1157" spans="1:47" x14ac:dyDescent="0.25">
      <c r="A1157" t="s">
        <v>2072</v>
      </c>
      <c r="B1157">
        <v>2022</v>
      </c>
      <c r="C1157">
        <v>9</v>
      </c>
      <c r="D1157" t="s">
        <v>89</v>
      </c>
      <c r="E1157" s="1">
        <v>44817</v>
      </c>
      <c r="F1157" s="1">
        <v>44824</v>
      </c>
      <c r="G1157">
        <v>7</v>
      </c>
      <c r="H1157">
        <v>11.8</v>
      </c>
      <c r="I1157" t="s">
        <v>49</v>
      </c>
      <c r="J1157" t="s">
        <v>50</v>
      </c>
      <c r="K1157" t="s">
        <v>139</v>
      </c>
      <c r="L1157">
        <v>2710.1210999999998</v>
      </c>
      <c r="M1157" t="s">
        <v>90</v>
      </c>
      <c r="N1157" t="s">
        <v>69</v>
      </c>
      <c r="O1157" t="s">
        <v>99</v>
      </c>
      <c r="P1157" t="s">
        <v>154</v>
      </c>
      <c r="Q1157" t="s">
        <v>184</v>
      </c>
      <c r="R1157" t="s">
        <v>1923</v>
      </c>
      <c r="S1157" t="s">
        <v>142</v>
      </c>
      <c r="T1157" t="s">
        <v>131</v>
      </c>
      <c r="U1157" t="s">
        <v>181</v>
      </c>
      <c r="V1157">
        <v>56601</v>
      </c>
      <c r="W1157">
        <v>41093</v>
      </c>
      <c r="X1157">
        <v>7.7</v>
      </c>
      <c r="Y1157">
        <v>12.4</v>
      </c>
      <c r="Z1157">
        <v>47811.69</v>
      </c>
      <c r="AB1157">
        <v>35.28</v>
      </c>
      <c r="AC1157">
        <v>1686796.42</v>
      </c>
      <c r="AD1157">
        <v>50008159.039999999</v>
      </c>
      <c r="AE1157">
        <v>218.78</v>
      </c>
      <c r="AF1157">
        <v>10940785034.77</v>
      </c>
      <c r="AG1157">
        <v>166020.32</v>
      </c>
      <c r="AH1157">
        <v>0</v>
      </c>
      <c r="AI1157">
        <v>0</v>
      </c>
      <c r="AJ1157">
        <v>22.65</v>
      </c>
      <c r="AK1157">
        <v>11326848.02</v>
      </c>
      <c r="AL1157">
        <v>6.2E-2</v>
      </c>
      <c r="AM1157">
        <v>31005.06</v>
      </c>
      <c r="AN1157">
        <v>370.4</v>
      </c>
      <c r="AO1157">
        <v>449.86</v>
      </c>
      <c r="AP1157">
        <v>166628.14000000001</v>
      </c>
      <c r="AQ1157">
        <v>2050449.94</v>
      </c>
      <c r="AR1157" t="s">
        <v>61</v>
      </c>
      <c r="AS1157" t="s">
        <v>61</v>
      </c>
      <c r="AT1157" t="s">
        <v>116</v>
      </c>
      <c r="AU1157" t="s">
        <v>63</v>
      </c>
    </row>
    <row r="1158" spans="1:47" x14ac:dyDescent="0.25">
      <c r="A1158" t="s">
        <v>2073</v>
      </c>
      <c r="B1158">
        <v>2025</v>
      </c>
      <c r="C1158">
        <v>1</v>
      </c>
      <c r="D1158" t="s">
        <v>48</v>
      </c>
      <c r="E1158" s="1">
        <v>45688</v>
      </c>
      <c r="F1158" s="1">
        <v>45712</v>
      </c>
      <c r="G1158">
        <v>24</v>
      </c>
      <c r="H1158">
        <v>2.1</v>
      </c>
      <c r="I1158" t="s">
        <v>65</v>
      </c>
      <c r="J1158" t="s">
        <v>66</v>
      </c>
      <c r="K1158" t="s">
        <v>245</v>
      </c>
      <c r="L1158">
        <v>8905.9</v>
      </c>
      <c r="M1158" t="s">
        <v>114</v>
      </c>
      <c r="N1158" t="s">
        <v>53</v>
      </c>
      <c r="O1158" t="s">
        <v>91</v>
      </c>
      <c r="P1158" t="s">
        <v>70</v>
      </c>
      <c r="Q1158" t="s">
        <v>257</v>
      </c>
      <c r="R1158" t="s">
        <v>2074</v>
      </c>
      <c r="S1158" t="s">
        <v>137</v>
      </c>
      <c r="T1158" t="s">
        <v>187</v>
      </c>
      <c r="U1158" t="s">
        <v>132</v>
      </c>
      <c r="V1158">
        <v>18448</v>
      </c>
      <c r="W1158">
        <v>13745</v>
      </c>
      <c r="X1158">
        <v>17.5</v>
      </c>
      <c r="Y1158">
        <v>12.3</v>
      </c>
      <c r="Z1158">
        <v>14239.97</v>
      </c>
      <c r="AB1158">
        <v>43.48</v>
      </c>
      <c r="AC1158">
        <v>619153.9</v>
      </c>
      <c r="AD1158">
        <v>15577530.380000001</v>
      </c>
      <c r="AE1158">
        <v>280.64</v>
      </c>
      <c r="AF1158">
        <v>4371678125.8400002</v>
      </c>
      <c r="AG1158">
        <v>167030.76999999999</v>
      </c>
      <c r="AH1158">
        <v>1</v>
      </c>
      <c r="AI1158">
        <v>25012.53</v>
      </c>
      <c r="AJ1158">
        <v>3.47</v>
      </c>
      <c r="AK1158">
        <v>0</v>
      </c>
      <c r="AL1158">
        <v>0.185</v>
      </c>
      <c r="AM1158">
        <v>28818.43</v>
      </c>
      <c r="AO1158">
        <v>414.25</v>
      </c>
      <c r="AP1158">
        <v>460397.45</v>
      </c>
      <c r="AQ1158">
        <v>1300413.08</v>
      </c>
      <c r="AR1158" t="s">
        <v>61</v>
      </c>
      <c r="AS1158" t="s">
        <v>61</v>
      </c>
      <c r="AT1158" t="s">
        <v>62</v>
      </c>
      <c r="AU1158" t="s">
        <v>63</v>
      </c>
    </row>
    <row r="1159" spans="1:47" x14ac:dyDescent="0.25">
      <c r="A1159" t="s">
        <v>2075</v>
      </c>
      <c r="B1159">
        <v>2023</v>
      </c>
      <c r="C1159">
        <v>2</v>
      </c>
      <c r="D1159" t="s">
        <v>48</v>
      </c>
      <c r="E1159" s="1">
        <v>44979</v>
      </c>
      <c r="F1159" s="1">
        <v>44990</v>
      </c>
      <c r="G1159">
        <v>11</v>
      </c>
      <c r="H1159">
        <v>5.7</v>
      </c>
      <c r="I1159" t="s">
        <v>65</v>
      </c>
      <c r="J1159" t="s">
        <v>239</v>
      </c>
      <c r="K1159" t="s">
        <v>265</v>
      </c>
      <c r="L1159">
        <v>3102.1</v>
      </c>
      <c r="M1159" t="s">
        <v>80</v>
      </c>
      <c r="N1159" t="s">
        <v>53</v>
      </c>
      <c r="O1159" t="s">
        <v>200</v>
      </c>
      <c r="P1159" t="s">
        <v>226</v>
      </c>
      <c r="Q1159" t="s">
        <v>174</v>
      </c>
      <c r="R1159" t="s">
        <v>2076</v>
      </c>
      <c r="S1159" t="s">
        <v>161</v>
      </c>
      <c r="T1159" t="s">
        <v>95</v>
      </c>
      <c r="U1159" t="s">
        <v>75</v>
      </c>
      <c r="V1159">
        <v>37539</v>
      </c>
      <c r="W1159">
        <v>22046</v>
      </c>
      <c r="X1159">
        <v>18.899999999999999</v>
      </c>
      <c r="Y1159">
        <v>12.6</v>
      </c>
      <c r="Z1159">
        <v>34521.9</v>
      </c>
      <c r="AB1159">
        <v>22.4</v>
      </c>
      <c r="AC1159">
        <v>773290.56</v>
      </c>
      <c r="AD1159">
        <v>15293892.140000001</v>
      </c>
      <c r="AE1159">
        <v>282.75</v>
      </c>
      <c r="AF1159">
        <v>4324348002.5900002</v>
      </c>
      <c r="AG1159">
        <v>151150.45000000001</v>
      </c>
      <c r="AH1159">
        <v>1.2</v>
      </c>
      <c r="AI1159">
        <v>11499.57</v>
      </c>
      <c r="AJ1159">
        <v>19.82</v>
      </c>
      <c r="AK1159">
        <v>0</v>
      </c>
      <c r="AL1159">
        <v>7.8E-2</v>
      </c>
      <c r="AM1159">
        <v>11929.24</v>
      </c>
      <c r="AN1159">
        <v>175.1</v>
      </c>
      <c r="AO1159">
        <v>488.72</v>
      </c>
      <c r="AP1159">
        <v>85574.87</v>
      </c>
      <c r="AQ1159">
        <v>1033444.69</v>
      </c>
      <c r="AR1159" t="s">
        <v>61</v>
      </c>
      <c r="AS1159" t="s">
        <v>61</v>
      </c>
      <c r="AT1159" t="s">
        <v>62</v>
      </c>
      <c r="AU1159" t="s">
        <v>63</v>
      </c>
    </row>
    <row r="1160" spans="1:47" x14ac:dyDescent="0.25">
      <c r="A1160" t="s">
        <v>2077</v>
      </c>
      <c r="B1160">
        <v>2024</v>
      </c>
      <c r="C1160">
        <v>6</v>
      </c>
      <c r="D1160" t="s">
        <v>77</v>
      </c>
      <c r="E1160" s="1">
        <v>45465</v>
      </c>
      <c r="F1160" s="1">
        <v>45491</v>
      </c>
      <c r="G1160">
        <v>26</v>
      </c>
      <c r="I1160" t="s">
        <v>65</v>
      </c>
      <c r="J1160" t="s">
        <v>112</v>
      </c>
      <c r="K1160" t="s">
        <v>340</v>
      </c>
      <c r="L1160">
        <v>7208.39</v>
      </c>
      <c r="M1160" t="s">
        <v>52</v>
      </c>
      <c r="N1160" t="s">
        <v>69</v>
      </c>
      <c r="O1160" t="s">
        <v>200</v>
      </c>
      <c r="P1160" t="s">
        <v>56</v>
      </c>
      <c r="Q1160" t="s">
        <v>257</v>
      </c>
      <c r="R1160" t="s">
        <v>2078</v>
      </c>
      <c r="S1160" t="s">
        <v>73</v>
      </c>
      <c r="T1160" t="s">
        <v>74</v>
      </c>
      <c r="U1160" t="s">
        <v>103</v>
      </c>
      <c r="V1160">
        <v>13960</v>
      </c>
      <c r="W1160">
        <v>8655</v>
      </c>
      <c r="X1160">
        <v>18.2</v>
      </c>
      <c r="Y1160">
        <v>11.8</v>
      </c>
      <c r="Z1160">
        <v>11086.76</v>
      </c>
      <c r="AB1160">
        <v>14.97</v>
      </c>
      <c r="AC1160">
        <v>165968.79999999999</v>
      </c>
      <c r="AD1160">
        <v>12189892.619999999</v>
      </c>
      <c r="AE1160">
        <v>282.08999999999997</v>
      </c>
      <c r="AF1160">
        <v>3438646809.1799998</v>
      </c>
      <c r="AG1160">
        <v>39672.74</v>
      </c>
      <c r="AH1160">
        <v>3.1</v>
      </c>
      <c r="AI1160">
        <v>52603.4</v>
      </c>
      <c r="AJ1160">
        <v>23.51</v>
      </c>
      <c r="AK1160">
        <v>0</v>
      </c>
      <c r="AL1160">
        <v>7.8E-2</v>
      </c>
      <c r="AM1160">
        <v>9508.1200000000008</v>
      </c>
      <c r="AN1160">
        <v>871.9</v>
      </c>
      <c r="AO1160">
        <v>549.20000000000005</v>
      </c>
      <c r="AP1160">
        <v>478847.48</v>
      </c>
      <c r="AQ1160">
        <v>746600.54</v>
      </c>
      <c r="AR1160" t="s">
        <v>61</v>
      </c>
      <c r="AS1160" t="s">
        <v>61</v>
      </c>
      <c r="AT1160" t="s">
        <v>62</v>
      </c>
      <c r="AU1160" t="s">
        <v>63</v>
      </c>
    </row>
    <row r="1161" spans="1:47" x14ac:dyDescent="0.25">
      <c r="A1161" t="s">
        <v>2079</v>
      </c>
      <c r="B1161">
        <v>2021</v>
      </c>
      <c r="C1161">
        <v>5</v>
      </c>
      <c r="D1161" t="s">
        <v>77</v>
      </c>
      <c r="E1161" s="1">
        <v>44317</v>
      </c>
      <c r="F1161" s="1">
        <v>44330</v>
      </c>
      <c r="G1161">
        <v>13</v>
      </c>
      <c r="H1161">
        <v>19.399999999999999</v>
      </c>
      <c r="I1161" t="s">
        <v>65</v>
      </c>
      <c r="J1161" t="s">
        <v>50</v>
      </c>
      <c r="K1161" t="s">
        <v>51</v>
      </c>
      <c r="L1161">
        <v>2709</v>
      </c>
      <c r="M1161" t="s">
        <v>90</v>
      </c>
      <c r="N1161" t="s">
        <v>106</v>
      </c>
      <c r="O1161" t="s">
        <v>189</v>
      </c>
      <c r="P1161" t="s">
        <v>56</v>
      </c>
      <c r="Q1161" t="s">
        <v>159</v>
      </c>
      <c r="R1161" t="s">
        <v>345</v>
      </c>
      <c r="S1161" t="s">
        <v>170</v>
      </c>
      <c r="T1161" t="s">
        <v>102</v>
      </c>
      <c r="U1161" t="s">
        <v>87</v>
      </c>
      <c r="V1161">
        <v>108191</v>
      </c>
      <c r="W1161">
        <v>70130</v>
      </c>
      <c r="X1161">
        <v>9.5</v>
      </c>
      <c r="Y1161">
        <v>12.6</v>
      </c>
      <c r="Z1161">
        <v>92531.74</v>
      </c>
      <c r="AB1161">
        <v>16.12</v>
      </c>
      <c r="AC1161">
        <v>1491611.65</v>
      </c>
      <c r="AD1161">
        <v>7713445.8499999996</v>
      </c>
      <c r="AE1161">
        <v>171.45</v>
      </c>
      <c r="AF1161">
        <v>1322470290.98</v>
      </c>
      <c r="AG1161">
        <v>150788.04999999999</v>
      </c>
      <c r="AH1161">
        <v>0</v>
      </c>
      <c r="AI1161">
        <v>0</v>
      </c>
      <c r="AJ1161">
        <v>12.01</v>
      </c>
      <c r="AK1161">
        <v>0</v>
      </c>
      <c r="AL1161">
        <v>5.3999999999999999E-2</v>
      </c>
      <c r="AM1161">
        <v>4165.26</v>
      </c>
      <c r="AN1161">
        <v>621.70000000000005</v>
      </c>
      <c r="AO1161">
        <v>662.02</v>
      </c>
      <c r="AP1161">
        <v>411577.83</v>
      </c>
      <c r="AQ1161">
        <v>2058142.79</v>
      </c>
      <c r="AR1161" t="s">
        <v>124</v>
      </c>
      <c r="AS1161" t="s">
        <v>61</v>
      </c>
      <c r="AT1161" t="s">
        <v>62</v>
      </c>
      <c r="AU1161" t="s">
        <v>63</v>
      </c>
    </row>
    <row r="1162" spans="1:47" x14ac:dyDescent="0.25">
      <c r="A1162" t="s">
        <v>2080</v>
      </c>
      <c r="B1162">
        <v>2022</v>
      </c>
      <c r="C1162">
        <v>5</v>
      </c>
      <c r="D1162" t="s">
        <v>77</v>
      </c>
      <c r="E1162" s="1">
        <v>44705</v>
      </c>
      <c r="F1162" s="1">
        <v>44711</v>
      </c>
      <c r="G1162">
        <v>6</v>
      </c>
      <c r="H1162">
        <v>20.9</v>
      </c>
      <c r="I1162" t="s">
        <v>65</v>
      </c>
      <c r="J1162" t="s">
        <v>50</v>
      </c>
      <c r="K1162" t="s">
        <v>223</v>
      </c>
      <c r="L1162">
        <v>2710.1109999999999</v>
      </c>
      <c r="M1162" t="s">
        <v>80</v>
      </c>
      <c r="N1162" t="s">
        <v>81</v>
      </c>
      <c r="O1162" t="s">
        <v>189</v>
      </c>
      <c r="P1162" t="s">
        <v>82</v>
      </c>
      <c r="Q1162" t="s">
        <v>164</v>
      </c>
      <c r="R1162" t="s">
        <v>1177</v>
      </c>
      <c r="S1162" t="s">
        <v>123</v>
      </c>
      <c r="T1162" t="s">
        <v>131</v>
      </c>
      <c r="U1162" t="s">
        <v>166</v>
      </c>
      <c r="V1162">
        <v>49077</v>
      </c>
      <c r="W1162">
        <v>31850</v>
      </c>
      <c r="X1162">
        <v>20.5</v>
      </c>
      <c r="Y1162">
        <v>14.1</v>
      </c>
      <c r="Z1162">
        <v>43102.55</v>
      </c>
      <c r="AB1162">
        <v>20.239999999999998</v>
      </c>
      <c r="AC1162">
        <v>872395.61</v>
      </c>
      <c r="AD1162">
        <v>30972630.379999999</v>
      </c>
      <c r="AE1162">
        <v>215.64</v>
      </c>
      <c r="AF1162">
        <v>6678938015.1400003</v>
      </c>
      <c r="AG1162">
        <v>249969.79</v>
      </c>
      <c r="AH1162">
        <v>2.6</v>
      </c>
      <c r="AI1162">
        <v>55300.08</v>
      </c>
      <c r="AJ1162">
        <v>11.43</v>
      </c>
      <c r="AK1162">
        <v>0</v>
      </c>
      <c r="AL1162">
        <v>7.0000000000000007E-2</v>
      </c>
      <c r="AM1162">
        <v>21680.84</v>
      </c>
      <c r="AN1162">
        <v>101.2</v>
      </c>
      <c r="AO1162">
        <v>450.2</v>
      </c>
      <c r="AP1162">
        <v>45560.24</v>
      </c>
      <c r="AQ1162">
        <v>1244906.56</v>
      </c>
      <c r="AR1162" t="s">
        <v>61</v>
      </c>
      <c r="AS1162" t="s">
        <v>61</v>
      </c>
      <c r="AT1162" t="s">
        <v>62</v>
      </c>
      <c r="AU1162" t="s">
        <v>63</v>
      </c>
    </row>
    <row r="1163" spans="1:47" x14ac:dyDescent="0.25">
      <c r="A1163" t="s">
        <v>2081</v>
      </c>
      <c r="B1163">
        <v>2021</v>
      </c>
      <c r="C1163">
        <v>5</v>
      </c>
      <c r="D1163" t="s">
        <v>77</v>
      </c>
      <c r="E1163" s="1">
        <v>44323</v>
      </c>
      <c r="F1163" s="1">
        <v>44332</v>
      </c>
      <c r="G1163">
        <v>9</v>
      </c>
      <c r="H1163">
        <v>5.4</v>
      </c>
      <c r="I1163" t="s">
        <v>49</v>
      </c>
      <c r="J1163" t="s">
        <v>66</v>
      </c>
      <c r="K1163" t="s">
        <v>245</v>
      </c>
      <c r="L1163">
        <v>8905.9</v>
      </c>
      <c r="M1163" t="s">
        <v>68</v>
      </c>
      <c r="N1163" t="s">
        <v>106</v>
      </c>
      <c r="O1163" t="s">
        <v>189</v>
      </c>
      <c r="P1163" t="s">
        <v>196</v>
      </c>
      <c r="Q1163" t="s">
        <v>82</v>
      </c>
      <c r="R1163" t="s">
        <v>2082</v>
      </c>
      <c r="S1163" t="s">
        <v>73</v>
      </c>
      <c r="T1163" t="s">
        <v>162</v>
      </c>
      <c r="U1163" t="s">
        <v>103</v>
      </c>
      <c r="V1163">
        <v>8449</v>
      </c>
      <c r="W1163">
        <v>5844</v>
      </c>
      <c r="X1163">
        <v>13</v>
      </c>
      <c r="Y1163">
        <v>15.4</v>
      </c>
      <c r="Z1163">
        <v>6598.6</v>
      </c>
      <c r="AB1163">
        <v>36.4</v>
      </c>
      <c r="AC1163">
        <v>240189.04</v>
      </c>
      <c r="AD1163">
        <v>4914703.2699999996</v>
      </c>
      <c r="AE1163">
        <v>165.29</v>
      </c>
      <c r="AF1163">
        <v>812351303.5</v>
      </c>
      <c r="AG1163">
        <v>159959.72</v>
      </c>
      <c r="AH1163">
        <v>2</v>
      </c>
      <c r="AI1163">
        <v>38217.56</v>
      </c>
      <c r="AJ1163">
        <v>19.02</v>
      </c>
      <c r="AK1163">
        <v>934776.56</v>
      </c>
      <c r="AL1163">
        <v>0.26600000000000001</v>
      </c>
      <c r="AM1163">
        <v>13073.11</v>
      </c>
      <c r="AN1163">
        <v>147.19999999999999</v>
      </c>
      <c r="AO1163">
        <v>529</v>
      </c>
      <c r="AP1163">
        <v>77868.800000000003</v>
      </c>
      <c r="AQ1163">
        <v>529308.23</v>
      </c>
      <c r="AR1163" t="s">
        <v>61</v>
      </c>
      <c r="AS1163" t="s">
        <v>124</v>
      </c>
      <c r="AT1163" t="s">
        <v>62</v>
      </c>
      <c r="AU1163" t="s">
        <v>63</v>
      </c>
    </row>
    <row r="1164" spans="1:47" x14ac:dyDescent="0.25">
      <c r="A1164" t="s">
        <v>2083</v>
      </c>
      <c r="B1164">
        <v>2025</v>
      </c>
      <c r="C1164">
        <v>8</v>
      </c>
      <c r="D1164" t="s">
        <v>89</v>
      </c>
      <c r="E1164" s="1">
        <v>45871</v>
      </c>
      <c r="F1164" s="1">
        <v>45879</v>
      </c>
      <c r="G1164">
        <v>8</v>
      </c>
      <c r="H1164">
        <v>14.8</v>
      </c>
      <c r="I1164" t="s">
        <v>65</v>
      </c>
      <c r="J1164" t="s">
        <v>112</v>
      </c>
      <c r="K1164" t="s">
        <v>113</v>
      </c>
      <c r="L1164">
        <v>7304.39</v>
      </c>
      <c r="M1164" t="s">
        <v>80</v>
      </c>
      <c r="N1164" t="s">
        <v>106</v>
      </c>
      <c r="O1164" t="s">
        <v>107</v>
      </c>
      <c r="P1164" t="s">
        <v>226</v>
      </c>
      <c r="Q1164" t="s">
        <v>146</v>
      </c>
      <c r="R1164" t="s">
        <v>2020</v>
      </c>
      <c r="S1164" t="s">
        <v>73</v>
      </c>
      <c r="T1164" t="s">
        <v>148</v>
      </c>
      <c r="U1164" t="s">
        <v>166</v>
      </c>
      <c r="V1164">
        <v>13998</v>
      </c>
      <c r="W1164">
        <v>10207</v>
      </c>
      <c r="X1164">
        <v>4.0999999999999996</v>
      </c>
      <c r="Y1164">
        <v>12.6</v>
      </c>
      <c r="Z1164">
        <v>10829.02</v>
      </c>
      <c r="AB1164">
        <v>15.14</v>
      </c>
      <c r="AC1164">
        <v>163951.35999999999</v>
      </c>
      <c r="AD1164">
        <v>7250462.0499999998</v>
      </c>
      <c r="AE1164">
        <v>284.42</v>
      </c>
      <c r="AF1164">
        <v>2062176416.26</v>
      </c>
      <c r="AG1164">
        <v>117444.61</v>
      </c>
      <c r="AH1164">
        <v>1.4</v>
      </c>
      <c r="AI1164">
        <v>30120.400000000001</v>
      </c>
      <c r="AJ1164">
        <v>6.47</v>
      </c>
      <c r="AK1164">
        <v>0</v>
      </c>
      <c r="AL1164">
        <v>0.32100000000000001</v>
      </c>
      <c r="AM1164">
        <v>23273.98</v>
      </c>
      <c r="AN1164">
        <v>380.6</v>
      </c>
      <c r="AO1164">
        <v>505.53</v>
      </c>
      <c r="AP1164">
        <v>192404.72</v>
      </c>
      <c r="AQ1164">
        <v>527195.06999999995</v>
      </c>
      <c r="AR1164" t="s">
        <v>61</v>
      </c>
      <c r="AS1164" t="s">
        <v>61</v>
      </c>
      <c r="AT1164" t="s">
        <v>62</v>
      </c>
      <c r="AU1164" t="s">
        <v>63</v>
      </c>
    </row>
    <row r="1165" spans="1:47" x14ac:dyDescent="0.25">
      <c r="A1165" t="s">
        <v>2084</v>
      </c>
      <c r="B1165">
        <v>2024</v>
      </c>
      <c r="C1165">
        <v>10</v>
      </c>
      <c r="D1165" t="s">
        <v>119</v>
      </c>
      <c r="E1165" s="1">
        <v>45592</v>
      </c>
      <c r="F1165" s="1">
        <v>45616</v>
      </c>
      <c r="G1165">
        <v>24</v>
      </c>
      <c r="I1165" t="s">
        <v>65</v>
      </c>
      <c r="J1165" t="s">
        <v>66</v>
      </c>
      <c r="K1165" t="s">
        <v>67</v>
      </c>
      <c r="L1165">
        <v>8479.8989999999994</v>
      </c>
      <c r="M1165" t="s">
        <v>90</v>
      </c>
      <c r="N1165" t="s">
        <v>168</v>
      </c>
      <c r="O1165" t="s">
        <v>107</v>
      </c>
      <c r="P1165" t="s">
        <v>184</v>
      </c>
      <c r="Q1165" t="s">
        <v>121</v>
      </c>
      <c r="R1165" t="s">
        <v>1437</v>
      </c>
      <c r="S1165" t="s">
        <v>156</v>
      </c>
      <c r="T1165" t="s">
        <v>131</v>
      </c>
      <c r="U1165" t="s">
        <v>103</v>
      </c>
      <c r="V1165">
        <v>24056</v>
      </c>
      <c r="W1165">
        <v>14250</v>
      </c>
      <c r="X1165">
        <v>1.5</v>
      </c>
      <c r="Y1165">
        <v>11.5</v>
      </c>
      <c r="Z1165">
        <v>22018.62</v>
      </c>
      <c r="AA1165">
        <v>1572</v>
      </c>
      <c r="AB1165">
        <v>2973.84</v>
      </c>
      <c r="AC1165">
        <v>4674876.4800000004</v>
      </c>
      <c r="AD1165">
        <v>30658726.489999998</v>
      </c>
      <c r="AE1165">
        <v>279.5</v>
      </c>
      <c r="AF1165">
        <v>8569114053.9499998</v>
      </c>
      <c r="AG1165">
        <v>59966.02</v>
      </c>
      <c r="AH1165">
        <v>3</v>
      </c>
      <c r="AI1165">
        <v>57365.73</v>
      </c>
      <c r="AJ1165">
        <v>12.04</v>
      </c>
      <c r="AK1165">
        <v>0</v>
      </c>
      <c r="AL1165">
        <v>0.2</v>
      </c>
      <c r="AM1165">
        <v>61317.45</v>
      </c>
      <c r="AN1165">
        <v>1017.8</v>
      </c>
      <c r="AO1165">
        <v>631.71</v>
      </c>
      <c r="AP1165">
        <v>642954.43999999994</v>
      </c>
      <c r="AQ1165">
        <v>5496480.1200000001</v>
      </c>
      <c r="AR1165" t="s">
        <v>61</v>
      </c>
      <c r="AS1165" t="s">
        <v>61</v>
      </c>
      <c r="AT1165" t="s">
        <v>62</v>
      </c>
      <c r="AU1165" t="s">
        <v>63</v>
      </c>
    </row>
    <row r="1166" spans="1:47" x14ac:dyDescent="0.25">
      <c r="A1166" t="s">
        <v>2085</v>
      </c>
      <c r="B1166">
        <v>2023</v>
      </c>
      <c r="C1166">
        <v>8</v>
      </c>
      <c r="D1166" t="s">
        <v>89</v>
      </c>
      <c r="E1166" s="1">
        <v>45164</v>
      </c>
      <c r="F1166" s="1">
        <v>45196</v>
      </c>
      <c r="G1166">
        <v>32</v>
      </c>
      <c r="H1166">
        <v>3.8</v>
      </c>
      <c r="I1166" t="s">
        <v>49</v>
      </c>
      <c r="J1166" t="s">
        <v>66</v>
      </c>
      <c r="K1166" t="s">
        <v>248</v>
      </c>
      <c r="L1166">
        <v>9999</v>
      </c>
      <c r="M1166" t="s">
        <v>80</v>
      </c>
      <c r="N1166" t="s">
        <v>168</v>
      </c>
      <c r="O1166" t="s">
        <v>189</v>
      </c>
      <c r="P1166" t="s">
        <v>127</v>
      </c>
      <c r="Q1166" t="s">
        <v>128</v>
      </c>
      <c r="R1166" t="s">
        <v>2086</v>
      </c>
      <c r="S1166" t="s">
        <v>156</v>
      </c>
      <c r="T1166" t="s">
        <v>148</v>
      </c>
      <c r="U1166" t="s">
        <v>132</v>
      </c>
      <c r="V1166">
        <v>14777</v>
      </c>
      <c r="W1166">
        <v>10670</v>
      </c>
      <c r="X1166">
        <v>16.7</v>
      </c>
      <c r="Y1166">
        <v>12.3</v>
      </c>
      <c r="Z1166">
        <v>12159.36</v>
      </c>
      <c r="AA1166">
        <v>868</v>
      </c>
      <c r="AB1166">
        <v>4000.91</v>
      </c>
      <c r="AC1166">
        <v>3472789.88</v>
      </c>
      <c r="AD1166">
        <v>42617340.859999999</v>
      </c>
      <c r="AE1166">
        <v>287.13</v>
      </c>
      <c r="AF1166">
        <v>12236717081.129999</v>
      </c>
      <c r="AG1166">
        <v>80174.880000000005</v>
      </c>
      <c r="AH1166">
        <v>0.3</v>
      </c>
      <c r="AI1166">
        <v>5430.25</v>
      </c>
      <c r="AJ1166">
        <v>10.75</v>
      </c>
      <c r="AK1166">
        <v>4581364.1399999997</v>
      </c>
      <c r="AL1166">
        <v>7.9000000000000001E-2</v>
      </c>
      <c r="AM1166">
        <v>33667.699999999997</v>
      </c>
      <c r="AN1166">
        <v>499.3</v>
      </c>
      <c r="AO1166">
        <v>709.31</v>
      </c>
      <c r="AP1166">
        <v>354158.48</v>
      </c>
      <c r="AQ1166">
        <v>3946221.19</v>
      </c>
      <c r="AR1166" t="s">
        <v>61</v>
      </c>
      <c r="AS1166" t="s">
        <v>61</v>
      </c>
      <c r="AT1166" t="s">
        <v>62</v>
      </c>
      <c r="AU1166" t="s">
        <v>63</v>
      </c>
    </row>
    <row r="1167" spans="1:47" x14ac:dyDescent="0.25">
      <c r="A1167" t="s">
        <v>2087</v>
      </c>
      <c r="B1167">
        <v>2020</v>
      </c>
      <c r="C1167">
        <v>4</v>
      </c>
      <c r="D1167" t="s">
        <v>77</v>
      </c>
      <c r="E1167" s="1">
        <v>43939</v>
      </c>
      <c r="F1167" s="1">
        <v>43953</v>
      </c>
      <c r="G1167">
        <v>14</v>
      </c>
      <c r="H1167">
        <v>2.2999999999999998</v>
      </c>
      <c r="I1167" t="s">
        <v>49</v>
      </c>
      <c r="J1167" t="s">
        <v>50</v>
      </c>
      <c r="K1167" t="s">
        <v>51</v>
      </c>
      <c r="L1167">
        <v>2709</v>
      </c>
      <c r="M1167" t="s">
        <v>80</v>
      </c>
      <c r="N1167" t="s">
        <v>81</v>
      </c>
      <c r="O1167" t="s">
        <v>107</v>
      </c>
      <c r="P1167" t="s">
        <v>55</v>
      </c>
      <c r="Q1167" t="s">
        <v>226</v>
      </c>
      <c r="R1167" t="s">
        <v>1652</v>
      </c>
      <c r="S1167" t="s">
        <v>58</v>
      </c>
      <c r="T1167" t="s">
        <v>74</v>
      </c>
      <c r="U1167" t="s">
        <v>110</v>
      </c>
      <c r="V1167">
        <v>286484</v>
      </c>
      <c r="W1167">
        <v>169292</v>
      </c>
      <c r="X1167">
        <v>10.3</v>
      </c>
      <c r="Y1167">
        <v>12.7</v>
      </c>
      <c r="Z1167">
        <v>229056.6</v>
      </c>
      <c r="AB1167">
        <v>30.94</v>
      </c>
      <c r="AC1167">
        <v>7087011.2000000002</v>
      </c>
      <c r="AD1167">
        <v>12139999.800000001</v>
      </c>
      <c r="AE1167">
        <v>160.27000000000001</v>
      </c>
      <c r="AF1167">
        <v>1945677767.95</v>
      </c>
      <c r="AG1167">
        <v>75954.3</v>
      </c>
      <c r="AH1167">
        <v>0.7</v>
      </c>
      <c r="AI1167">
        <v>12908.47</v>
      </c>
      <c r="AJ1167">
        <v>1.99</v>
      </c>
      <c r="AK1167">
        <v>241586</v>
      </c>
      <c r="AL1167">
        <v>0.27800000000000002</v>
      </c>
      <c r="AM1167">
        <v>33749.199999999997</v>
      </c>
      <c r="AN1167">
        <v>616.70000000000005</v>
      </c>
      <c r="AO1167">
        <v>622.91</v>
      </c>
      <c r="AP1167">
        <v>384148.6</v>
      </c>
      <c r="AQ1167">
        <v>7593771.7699999996</v>
      </c>
      <c r="AR1167" t="s">
        <v>61</v>
      </c>
      <c r="AS1167" t="s">
        <v>61</v>
      </c>
      <c r="AT1167" t="s">
        <v>62</v>
      </c>
      <c r="AU1167" t="s">
        <v>63</v>
      </c>
    </row>
    <row r="1168" spans="1:47" x14ac:dyDescent="0.25">
      <c r="A1168" t="s">
        <v>2088</v>
      </c>
      <c r="B1168">
        <v>2023</v>
      </c>
      <c r="C1168">
        <v>11</v>
      </c>
      <c r="D1168" t="s">
        <v>119</v>
      </c>
      <c r="E1168" s="1">
        <v>45247</v>
      </c>
      <c r="F1168" s="1">
        <v>45263</v>
      </c>
      <c r="G1168">
        <v>16</v>
      </c>
      <c r="H1168">
        <v>19.7</v>
      </c>
      <c r="I1168" t="s">
        <v>65</v>
      </c>
      <c r="J1168" t="s">
        <v>50</v>
      </c>
      <c r="K1168" t="s">
        <v>145</v>
      </c>
      <c r="L1168">
        <v>2710.19</v>
      </c>
      <c r="M1168" t="s">
        <v>68</v>
      </c>
      <c r="N1168" t="s">
        <v>106</v>
      </c>
      <c r="O1168" t="s">
        <v>200</v>
      </c>
      <c r="P1168" t="s">
        <v>56</v>
      </c>
      <c r="Q1168" t="s">
        <v>127</v>
      </c>
      <c r="R1168" t="s">
        <v>2089</v>
      </c>
      <c r="S1168" t="s">
        <v>123</v>
      </c>
      <c r="T1168" t="s">
        <v>102</v>
      </c>
      <c r="U1168" t="s">
        <v>259</v>
      </c>
      <c r="V1168">
        <v>28076</v>
      </c>
      <c r="W1168">
        <v>18729</v>
      </c>
      <c r="X1168">
        <v>22.5</v>
      </c>
      <c r="Y1168">
        <v>11.2</v>
      </c>
      <c r="Z1168">
        <v>26091.31</v>
      </c>
      <c r="AB1168">
        <v>20.72</v>
      </c>
      <c r="AC1168">
        <v>540611.93999999994</v>
      </c>
      <c r="AD1168">
        <v>25564526.449999999</v>
      </c>
      <c r="AE1168">
        <v>287.20999999999998</v>
      </c>
      <c r="AF1168">
        <v>7342387641.6999998</v>
      </c>
      <c r="AG1168">
        <v>103837.23</v>
      </c>
      <c r="AH1168">
        <v>0</v>
      </c>
      <c r="AI1168">
        <v>0</v>
      </c>
      <c r="AJ1168">
        <v>8.65</v>
      </c>
      <c r="AK1168">
        <v>0</v>
      </c>
      <c r="AL1168">
        <v>0.253</v>
      </c>
      <c r="AM1168">
        <v>64678.25</v>
      </c>
      <c r="AN1168">
        <v>635.70000000000005</v>
      </c>
      <c r="AO1168">
        <v>401.83</v>
      </c>
      <c r="AP1168">
        <v>255443.33</v>
      </c>
      <c r="AQ1168">
        <v>964570.75</v>
      </c>
      <c r="AR1168" t="s">
        <v>61</v>
      </c>
      <c r="AS1168" t="s">
        <v>61</v>
      </c>
      <c r="AT1168" t="s">
        <v>62</v>
      </c>
      <c r="AU1168" t="s">
        <v>63</v>
      </c>
    </row>
    <row r="1169" spans="1:47" x14ac:dyDescent="0.25">
      <c r="A1169" t="s">
        <v>2090</v>
      </c>
      <c r="B1169">
        <v>2022</v>
      </c>
      <c r="C1169">
        <v>5</v>
      </c>
      <c r="D1169" t="s">
        <v>77</v>
      </c>
      <c r="E1169" s="1">
        <v>44704</v>
      </c>
      <c r="F1169" s="1">
        <v>44716</v>
      </c>
      <c r="G1169">
        <v>12</v>
      </c>
      <c r="H1169">
        <v>19.5</v>
      </c>
      <c r="I1169" t="s">
        <v>65</v>
      </c>
      <c r="J1169" t="s">
        <v>50</v>
      </c>
      <c r="K1169" t="s">
        <v>145</v>
      </c>
      <c r="L1169">
        <v>2710.19</v>
      </c>
      <c r="M1169" t="s">
        <v>114</v>
      </c>
      <c r="N1169" t="s">
        <v>81</v>
      </c>
      <c r="O1169" t="s">
        <v>200</v>
      </c>
      <c r="P1169" t="s">
        <v>56</v>
      </c>
      <c r="Q1169" t="s">
        <v>174</v>
      </c>
      <c r="R1169" t="s">
        <v>1343</v>
      </c>
      <c r="S1169" t="s">
        <v>170</v>
      </c>
      <c r="T1169" t="s">
        <v>131</v>
      </c>
      <c r="U1169" t="s">
        <v>143</v>
      </c>
      <c r="V1169">
        <v>69153</v>
      </c>
      <c r="W1169">
        <v>45859</v>
      </c>
      <c r="X1169">
        <v>17.899999999999999</v>
      </c>
      <c r="Y1169">
        <v>12</v>
      </c>
      <c r="Z1169">
        <v>60124.84</v>
      </c>
      <c r="AB1169">
        <v>52.26</v>
      </c>
      <c r="AC1169">
        <v>3142124.14</v>
      </c>
      <c r="AD1169">
        <v>48063797.100000001</v>
      </c>
      <c r="AE1169">
        <v>219.27</v>
      </c>
      <c r="AF1169">
        <v>10538948790.120001</v>
      </c>
      <c r="AG1169">
        <v>93450.41</v>
      </c>
      <c r="AH1169">
        <v>0</v>
      </c>
      <c r="AJ1169">
        <v>0.64</v>
      </c>
      <c r="AK1169">
        <v>0</v>
      </c>
      <c r="AL1169">
        <v>0.26200000000000001</v>
      </c>
      <c r="AM1169">
        <v>125927.15</v>
      </c>
      <c r="AN1169">
        <v>266.5</v>
      </c>
      <c r="AO1169">
        <v>554.16</v>
      </c>
      <c r="AP1169">
        <v>147683.64000000001</v>
      </c>
      <c r="AQ1169">
        <v>3509185.34</v>
      </c>
      <c r="AR1169" t="s">
        <v>61</v>
      </c>
      <c r="AS1169" t="s">
        <v>61</v>
      </c>
      <c r="AT1169" t="s">
        <v>62</v>
      </c>
      <c r="AU1169" t="s">
        <v>63</v>
      </c>
    </row>
    <row r="1170" spans="1:47" x14ac:dyDescent="0.25">
      <c r="A1170" t="s">
        <v>2091</v>
      </c>
      <c r="B1170">
        <v>2023</v>
      </c>
      <c r="C1170">
        <v>12</v>
      </c>
      <c r="D1170" t="s">
        <v>119</v>
      </c>
      <c r="E1170" s="1">
        <v>45281</v>
      </c>
      <c r="F1170" s="1">
        <v>45295</v>
      </c>
      <c r="G1170">
        <v>14</v>
      </c>
      <c r="H1170">
        <v>20.9</v>
      </c>
      <c r="I1170" t="s">
        <v>49</v>
      </c>
      <c r="J1170" t="s">
        <v>78</v>
      </c>
      <c r="K1170" t="s">
        <v>211</v>
      </c>
      <c r="L1170">
        <v>1701.99</v>
      </c>
      <c r="M1170" t="s">
        <v>98</v>
      </c>
      <c r="N1170" t="s">
        <v>69</v>
      </c>
      <c r="O1170" t="s">
        <v>54</v>
      </c>
      <c r="P1170" t="s">
        <v>108</v>
      </c>
      <c r="Q1170" t="s">
        <v>100</v>
      </c>
      <c r="R1170" t="s">
        <v>2092</v>
      </c>
      <c r="S1170" t="s">
        <v>85</v>
      </c>
      <c r="T1170" t="s">
        <v>86</v>
      </c>
      <c r="U1170" t="s">
        <v>87</v>
      </c>
      <c r="V1170">
        <v>57055</v>
      </c>
      <c r="W1170">
        <v>36899</v>
      </c>
      <c r="X1170">
        <v>23.6</v>
      </c>
      <c r="Y1170">
        <v>10.7</v>
      </c>
      <c r="Z1170">
        <v>44141.79</v>
      </c>
      <c r="AB1170">
        <v>16.52</v>
      </c>
      <c r="AC1170">
        <v>729222.37</v>
      </c>
      <c r="AD1170">
        <v>21263541.66</v>
      </c>
      <c r="AE1170">
        <v>284.08</v>
      </c>
      <c r="AF1170">
        <v>6040546914.7700005</v>
      </c>
      <c r="AG1170">
        <v>111070.68</v>
      </c>
      <c r="AH1170">
        <v>0</v>
      </c>
      <c r="AI1170">
        <v>0</v>
      </c>
      <c r="AJ1170">
        <v>16.84</v>
      </c>
      <c r="AK1170">
        <v>3580780.42</v>
      </c>
      <c r="AL1170">
        <v>7.0999999999999994E-2</v>
      </c>
      <c r="AM1170">
        <v>15097.11</v>
      </c>
      <c r="AN1170">
        <v>723</v>
      </c>
      <c r="AO1170">
        <v>602.02</v>
      </c>
      <c r="AP1170">
        <v>435260.46</v>
      </c>
      <c r="AQ1170">
        <v>1290650.6200000001</v>
      </c>
      <c r="AR1170" t="s">
        <v>61</v>
      </c>
      <c r="AS1170" t="s">
        <v>61</v>
      </c>
      <c r="AT1170" t="s">
        <v>62</v>
      </c>
      <c r="AU1170" t="s">
        <v>63</v>
      </c>
    </row>
    <row r="1171" spans="1:47" x14ac:dyDescent="0.25">
      <c r="A1171" t="s">
        <v>2093</v>
      </c>
      <c r="B1171">
        <v>2025</v>
      </c>
      <c r="C1171">
        <v>8</v>
      </c>
      <c r="D1171" t="s">
        <v>89</v>
      </c>
      <c r="E1171" s="1">
        <v>45870</v>
      </c>
      <c r="F1171" s="1">
        <v>45880</v>
      </c>
      <c r="G1171">
        <v>10</v>
      </c>
      <c r="H1171">
        <v>4.3</v>
      </c>
      <c r="I1171" t="s">
        <v>65</v>
      </c>
      <c r="J1171" t="s">
        <v>66</v>
      </c>
      <c r="K1171" t="s">
        <v>67</v>
      </c>
      <c r="L1171">
        <v>8479.8989999999994</v>
      </c>
      <c r="M1171" t="s">
        <v>98</v>
      </c>
      <c r="N1171" t="s">
        <v>53</v>
      </c>
      <c r="O1171" t="s">
        <v>107</v>
      </c>
      <c r="P1171" t="s">
        <v>56</v>
      </c>
      <c r="Q1171" t="s">
        <v>201</v>
      </c>
      <c r="R1171" t="s">
        <v>1200</v>
      </c>
      <c r="S1171" t="s">
        <v>73</v>
      </c>
      <c r="T1171" t="s">
        <v>86</v>
      </c>
      <c r="U1171" t="s">
        <v>259</v>
      </c>
      <c r="V1171">
        <v>14221</v>
      </c>
      <c r="W1171">
        <v>8157</v>
      </c>
      <c r="X1171">
        <v>10.9</v>
      </c>
      <c r="Y1171">
        <v>12.8</v>
      </c>
      <c r="Z1171">
        <v>12961.39</v>
      </c>
      <c r="AB1171">
        <v>41.64</v>
      </c>
      <c r="AC1171">
        <v>539712.28</v>
      </c>
      <c r="AD1171">
        <v>9113801.3800000008</v>
      </c>
      <c r="AE1171">
        <v>275.49</v>
      </c>
      <c r="AF1171">
        <v>2510761142.1799998</v>
      </c>
      <c r="AG1171">
        <v>59245.88</v>
      </c>
      <c r="AH1171">
        <v>0</v>
      </c>
      <c r="AI1171">
        <v>0</v>
      </c>
      <c r="AJ1171">
        <v>11.15</v>
      </c>
      <c r="AK1171">
        <v>0</v>
      </c>
      <c r="AL1171">
        <v>0.152</v>
      </c>
      <c r="AM1171">
        <v>13852.98</v>
      </c>
      <c r="AN1171">
        <v>321.7</v>
      </c>
      <c r="AO1171">
        <v>607.79</v>
      </c>
      <c r="AP1171">
        <v>195526.04</v>
      </c>
      <c r="AQ1171">
        <v>808337.18</v>
      </c>
      <c r="AR1171" t="s">
        <v>61</v>
      </c>
      <c r="AS1171" t="s">
        <v>61</v>
      </c>
      <c r="AT1171" t="s">
        <v>62</v>
      </c>
      <c r="AU1171" t="s">
        <v>63</v>
      </c>
    </row>
    <row r="1172" spans="1:47" x14ac:dyDescent="0.25">
      <c r="A1172" t="s">
        <v>2094</v>
      </c>
      <c r="B1172">
        <v>2024</v>
      </c>
      <c r="C1172">
        <v>11</v>
      </c>
      <c r="D1172" t="s">
        <v>119</v>
      </c>
      <c r="E1172" s="1">
        <v>45611</v>
      </c>
      <c r="F1172" s="1">
        <v>45640</v>
      </c>
      <c r="G1172">
        <v>29</v>
      </c>
      <c r="H1172">
        <v>18.899999999999999</v>
      </c>
      <c r="I1172" t="s">
        <v>49</v>
      </c>
      <c r="J1172" t="s">
        <v>66</v>
      </c>
      <c r="K1172" t="s">
        <v>67</v>
      </c>
      <c r="L1172">
        <v>8479.8989999999994</v>
      </c>
      <c r="M1172" t="s">
        <v>90</v>
      </c>
      <c r="N1172" t="s">
        <v>106</v>
      </c>
      <c r="O1172" t="s">
        <v>99</v>
      </c>
      <c r="P1172" t="s">
        <v>93</v>
      </c>
      <c r="Q1172" t="s">
        <v>70</v>
      </c>
      <c r="R1172" t="s">
        <v>1958</v>
      </c>
      <c r="S1172" t="s">
        <v>73</v>
      </c>
      <c r="T1172" t="s">
        <v>187</v>
      </c>
      <c r="U1172" t="s">
        <v>228</v>
      </c>
      <c r="V1172">
        <v>18168</v>
      </c>
      <c r="W1172">
        <v>10377</v>
      </c>
      <c r="X1172">
        <v>16.3</v>
      </c>
      <c r="Y1172">
        <v>10.199999999999999</v>
      </c>
      <c r="Z1172">
        <v>14183.46</v>
      </c>
      <c r="AB1172">
        <v>15.56</v>
      </c>
      <c r="AC1172">
        <v>220694.64</v>
      </c>
      <c r="AD1172">
        <v>5522046.4800000004</v>
      </c>
      <c r="AE1172">
        <v>281.52999999999997</v>
      </c>
      <c r="AF1172">
        <v>1554621745.51</v>
      </c>
      <c r="AG1172">
        <v>134003.23000000001</v>
      </c>
      <c r="AH1172">
        <v>0</v>
      </c>
      <c r="AI1172">
        <v>0</v>
      </c>
      <c r="AJ1172">
        <v>19.809999999999999</v>
      </c>
      <c r="AK1172">
        <v>1093917.4099999999</v>
      </c>
      <c r="AL1172">
        <v>0.27500000000000002</v>
      </c>
      <c r="AM1172">
        <v>15185.63</v>
      </c>
      <c r="AN1172">
        <v>1361.8</v>
      </c>
      <c r="AO1172">
        <v>405.18</v>
      </c>
      <c r="AP1172">
        <v>551774.12</v>
      </c>
      <c r="AQ1172">
        <v>921657.62</v>
      </c>
      <c r="AR1172" t="s">
        <v>61</v>
      </c>
      <c r="AS1172" t="s">
        <v>61</v>
      </c>
      <c r="AT1172" t="s">
        <v>62</v>
      </c>
      <c r="AU1172" t="s">
        <v>117</v>
      </c>
    </row>
    <row r="1173" spans="1:47" x14ac:dyDescent="0.25">
      <c r="A1173" t="s">
        <v>2095</v>
      </c>
      <c r="B1173">
        <v>2025</v>
      </c>
      <c r="C1173">
        <v>9</v>
      </c>
      <c r="D1173" t="s">
        <v>89</v>
      </c>
      <c r="E1173" s="1">
        <v>45913</v>
      </c>
      <c r="F1173" s="1">
        <v>45918</v>
      </c>
      <c r="G1173">
        <v>5</v>
      </c>
      <c r="H1173">
        <v>12.9</v>
      </c>
      <c r="I1173" t="s">
        <v>49</v>
      </c>
      <c r="J1173" t="s">
        <v>50</v>
      </c>
      <c r="K1173" t="s">
        <v>51</v>
      </c>
      <c r="L1173">
        <v>2709</v>
      </c>
      <c r="M1173" t="s">
        <v>80</v>
      </c>
      <c r="N1173" t="s">
        <v>106</v>
      </c>
      <c r="O1173" t="s">
        <v>107</v>
      </c>
      <c r="P1173" t="s">
        <v>140</v>
      </c>
      <c r="Q1173" t="s">
        <v>70</v>
      </c>
      <c r="R1173" t="s">
        <v>455</v>
      </c>
      <c r="S1173" t="s">
        <v>170</v>
      </c>
      <c r="T1173" t="s">
        <v>95</v>
      </c>
      <c r="U1173" t="s">
        <v>60</v>
      </c>
      <c r="V1173">
        <v>89038</v>
      </c>
      <c r="W1173">
        <v>51839</v>
      </c>
      <c r="X1173">
        <v>23.2</v>
      </c>
      <c r="Y1173">
        <v>11.7</v>
      </c>
      <c r="Z1173">
        <v>73343.17</v>
      </c>
      <c r="AB1173">
        <v>23.58</v>
      </c>
      <c r="AC1173">
        <v>1729431.95</v>
      </c>
      <c r="AD1173">
        <v>4638955.5</v>
      </c>
      <c r="AE1173">
        <v>281.61</v>
      </c>
      <c r="AF1173">
        <v>1306376258.3599999</v>
      </c>
      <c r="AG1173">
        <v>157896.56</v>
      </c>
      <c r="AH1173">
        <v>1.5</v>
      </c>
      <c r="AI1173">
        <v>16380.06</v>
      </c>
      <c r="AJ1173">
        <v>8.5500000000000007</v>
      </c>
      <c r="AK1173">
        <v>396630.7</v>
      </c>
      <c r="AL1173">
        <v>0.188</v>
      </c>
      <c r="AM1173">
        <v>8721.24</v>
      </c>
      <c r="AN1173">
        <v>145.80000000000001</v>
      </c>
      <c r="AO1173">
        <v>361.56</v>
      </c>
      <c r="AP1173">
        <v>52715.45</v>
      </c>
      <c r="AQ1173">
        <v>1965145.26</v>
      </c>
      <c r="AR1173" t="s">
        <v>61</v>
      </c>
      <c r="AS1173" t="s">
        <v>61</v>
      </c>
      <c r="AT1173" t="s">
        <v>62</v>
      </c>
      <c r="AU1173" t="s">
        <v>63</v>
      </c>
    </row>
    <row r="1174" spans="1:47" x14ac:dyDescent="0.25">
      <c r="A1174" t="s">
        <v>2096</v>
      </c>
      <c r="B1174">
        <v>2022</v>
      </c>
      <c r="C1174">
        <v>1</v>
      </c>
      <c r="D1174" t="s">
        <v>48</v>
      </c>
      <c r="E1174" s="1">
        <v>44580</v>
      </c>
      <c r="F1174" s="1">
        <v>44606</v>
      </c>
      <c r="G1174">
        <v>26</v>
      </c>
      <c r="H1174">
        <v>17.899999999999999</v>
      </c>
      <c r="I1174" t="s">
        <v>49</v>
      </c>
      <c r="J1174" t="s">
        <v>78</v>
      </c>
      <c r="K1174" t="s">
        <v>211</v>
      </c>
      <c r="L1174">
        <v>1701.99</v>
      </c>
      <c r="M1174" t="s">
        <v>68</v>
      </c>
      <c r="N1174" t="s">
        <v>106</v>
      </c>
      <c r="O1174" t="s">
        <v>54</v>
      </c>
      <c r="P1174" t="s">
        <v>257</v>
      </c>
      <c r="Q1174" t="s">
        <v>100</v>
      </c>
      <c r="R1174" t="s">
        <v>2097</v>
      </c>
      <c r="S1174" t="s">
        <v>85</v>
      </c>
      <c r="T1174" t="s">
        <v>102</v>
      </c>
      <c r="U1174" t="s">
        <v>110</v>
      </c>
      <c r="V1174">
        <v>64323</v>
      </c>
      <c r="W1174">
        <v>42538</v>
      </c>
      <c r="X1174">
        <v>5.3</v>
      </c>
      <c r="Y1174">
        <v>11.5</v>
      </c>
      <c r="Z1174">
        <v>57483.45</v>
      </c>
      <c r="AB1174">
        <v>32.619999999999997</v>
      </c>
      <c r="AC1174">
        <v>1875110.14</v>
      </c>
      <c r="AD1174">
        <v>43149376.909999996</v>
      </c>
      <c r="AE1174">
        <v>213.84</v>
      </c>
      <c r="AF1174">
        <v>9227062758.4300003</v>
      </c>
      <c r="AG1174">
        <v>141753.01999999999</v>
      </c>
      <c r="AH1174">
        <v>0</v>
      </c>
      <c r="AI1174">
        <v>0</v>
      </c>
      <c r="AJ1174">
        <v>3.82</v>
      </c>
      <c r="AK1174">
        <v>1648306.2</v>
      </c>
      <c r="AL1174">
        <v>0.06</v>
      </c>
      <c r="AM1174">
        <v>25889.63</v>
      </c>
      <c r="AN1174">
        <v>1408.9</v>
      </c>
      <c r="AO1174">
        <v>681.5</v>
      </c>
      <c r="AP1174">
        <v>960165.35</v>
      </c>
      <c r="AQ1174">
        <v>3002918.14</v>
      </c>
      <c r="AR1174" t="s">
        <v>61</v>
      </c>
      <c r="AS1174" t="s">
        <v>61</v>
      </c>
      <c r="AT1174" t="s">
        <v>62</v>
      </c>
      <c r="AU1174" t="s">
        <v>63</v>
      </c>
    </row>
    <row r="1175" spans="1:47" x14ac:dyDescent="0.25">
      <c r="A1175" t="s">
        <v>2098</v>
      </c>
      <c r="B1175">
        <v>2024</v>
      </c>
      <c r="C1175">
        <v>6</v>
      </c>
      <c r="D1175" t="s">
        <v>77</v>
      </c>
      <c r="E1175" s="1">
        <v>45456</v>
      </c>
      <c r="F1175" s="1">
        <v>45476</v>
      </c>
      <c r="G1175">
        <v>20</v>
      </c>
      <c r="H1175">
        <v>7.1</v>
      </c>
      <c r="I1175" t="s">
        <v>49</v>
      </c>
      <c r="J1175" t="s">
        <v>50</v>
      </c>
      <c r="K1175" t="s">
        <v>51</v>
      </c>
      <c r="L1175">
        <v>2709</v>
      </c>
      <c r="M1175" t="s">
        <v>68</v>
      </c>
      <c r="N1175" t="s">
        <v>53</v>
      </c>
      <c r="O1175" t="s">
        <v>200</v>
      </c>
      <c r="P1175" t="s">
        <v>93</v>
      </c>
      <c r="Q1175" t="s">
        <v>226</v>
      </c>
      <c r="R1175" t="s">
        <v>1055</v>
      </c>
      <c r="S1175" t="s">
        <v>58</v>
      </c>
      <c r="T1175" t="s">
        <v>131</v>
      </c>
      <c r="U1175" t="s">
        <v>166</v>
      </c>
      <c r="V1175">
        <v>289532</v>
      </c>
      <c r="W1175">
        <v>195513</v>
      </c>
      <c r="X1175">
        <v>10.1</v>
      </c>
      <c r="Y1175">
        <v>10.3</v>
      </c>
      <c r="Z1175">
        <v>239379.91</v>
      </c>
      <c r="AB1175">
        <v>33.090000000000003</v>
      </c>
      <c r="AC1175">
        <v>7921081.2199999997</v>
      </c>
      <c r="AD1175">
        <v>17297592.300000001</v>
      </c>
      <c r="AE1175">
        <v>282.83</v>
      </c>
      <c r="AF1175">
        <v>4892278030.21</v>
      </c>
      <c r="AG1175">
        <v>84630.98</v>
      </c>
      <c r="AH1175">
        <v>0</v>
      </c>
      <c r="AI1175">
        <v>0</v>
      </c>
      <c r="AJ1175">
        <v>15.45</v>
      </c>
      <c r="AK1175">
        <v>2672478.0099999998</v>
      </c>
      <c r="AL1175">
        <v>0.13300000000000001</v>
      </c>
      <c r="AM1175">
        <v>23005.8</v>
      </c>
      <c r="AN1175">
        <v>1029.7</v>
      </c>
      <c r="AO1175">
        <v>703.28</v>
      </c>
      <c r="AP1175">
        <v>724167.42</v>
      </c>
      <c r="AQ1175">
        <v>8752885.4199999999</v>
      </c>
      <c r="AR1175" t="s">
        <v>61</v>
      </c>
      <c r="AS1175" t="s">
        <v>61</v>
      </c>
      <c r="AT1175" t="s">
        <v>62</v>
      </c>
      <c r="AU1175" t="s">
        <v>63</v>
      </c>
    </row>
    <row r="1176" spans="1:47" x14ac:dyDescent="0.25">
      <c r="A1176" t="s">
        <v>2099</v>
      </c>
      <c r="B1176">
        <v>2024</v>
      </c>
      <c r="C1176">
        <v>4</v>
      </c>
      <c r="D1176" t="s">
        <v>77</v>
      </c>
      <c r="E1176" s="1">
        <v>45409</v>
      </c>
      <c r="F1176" s="1">
        <v>45419</v>
      </c>
      <c r="G1176">
        <v>10</v>
      </c>
      <c r="H1176">
        <v>15.3</v>
      </c>
      <c r="I1176" t="s">
        <v>49</v>
      </c>
      <c r="J1176" t="s">
        <v>50</v>
      </c>
      <c r="K1176" t="s">
        <v>51</v>
      </c>
      <c r="L1176">
        <v>2709</v>
      </c>
      <c r="M1176" t="s">
        <v>80</v>
      </c>
      <c r="N1176" t="s">
        <v>168</v>
      </c>
      <c r="O1176" t="s">
        <v>189</v>
      </c>
      <c r="P1176" t="s">
        <v>159</v>
      </c>
      <c r="Q1176" t="s">
        <v>128</v>
      </c>
      <c r="R1176" t="s">
        <v>1990</v>
      </c>
      <c r="S1176" t="s">
        <v>170</v>
      </c>
      <c r="T1176" t="s">
        <v>74</v>
      </c>
      <c r="U1176" t="s">
        <v>75</v>
      </c>
      <c r="V1176">
        <v>129273</v>
      </c>
      <c r="W1176">
        <v>84616</v>
      </c>
      <c r="X1176">
        <v>23.1</v>
      </c>
      <c r="Y1176">
        <v>15.8</v>
      </c>
      <c r="Z1176">
        <v>118247.89</v>
      </c>
      <c r="AB1176">
        <v>27.35</v>
      </c>
      <c r="AC1176">
        <v>3234079.79</v>
      </c>
      <c r="AD1176">
        <v>9949377.4600000009</v>
      </c>
      <c r="AE1176">
        <v>278.58999999999997</v>
      </c>
      <c r="AF1176">
        <v>2771797066.5799999</v>
      </c>
      <c r="AG1176">
        <v>44596.47</v>
      </c>
      <c r="AH1176">
        <v>0</v>
      </c>
      <c r="AI1176">
        <v>0</v>
      </c>
      <c r="AJ1176">
        <v>2.76</v>
      </c>
      <c r="AK1176">
        <v>274602.82</v>
      </c>
      <c r="AL1176">
        <v>0.13100000000000001</v>
      </c>
      <c r="AM1176">
        <v>13033.68</v>
      </c>
      <c r="AN1176">
        <v>256.5</v>
      </c>
      <c r="AO1176">
        <v>468.61</v>
      </c>
      <c r="AP1176">
        <v>120198.46</v>
      </c>
      <c r="AQ1176">
        <v>3411908.4</v>
      </c>
      <c r="AR1176" t="s">
        <v>61</v>
      </c>
      <c r="AS1176" t="s">
        <v>61</v>
      </c>
      <c r="AT1176" t="s">
        <v>62</v>
      </c>
      <c r="AU1176" t="s">
        <v>63</v>
      </c>
    </row>
    <row r="1177" spans="1:47" x14ac:dyDescent="0.25">
      <c r="A1177" t="s">
        <v>2100</v>
      </c>
      <c r="B1177">
        <v>2020</v>
      </c>
      <c r="C1177">
        <v>10</v>
      </c>
      <c r="D1177" t="s">
        <v>119</v>
      </c>
      <c r="E1177" s="1">
        <v>44128</v>
      </c>
      <c r="F1177" s="1">
        <v>44138</v>
      </c>
      <c r="G1177">
        <v>10</v>
      </c>
      <c r="H1177">
        <v>1.4</v>
      </c>
      <c r="I1177" t="s">
        <v>65</v>
      </c>
      <c r="J1177" t="s">
        <v>50</v>
      </c>
      <c r="K1177" t="s">
        <v>183</v>
      </c>
      <c r="L1177">
        <v>2710.19</v>
      </c>
      <c r="M1177" t="s">
        <v>114</v>
      </c>
      <c r="N1177" t="s">
        <v>168</v>
      </c>
      <c r="O1177" t="s">
        <v>54</v>
      </c>
      <c r="P1177" t="s">
        <v>226</v>
      </c>
      <c r="Q1177" t="s">
        <v>196</v>
      </c>
      <c r="R1177" t="s">
        <v>816</v>
      </c>
      <c r="S1177" t="s">
        <v>186</v>
      </c>
      <c r="T1177" t="s">
        <v>162</v>
      </c>
      <c r="U1177" t="s">
        <v>166</v>
      </c>
      <c r="V1177">
        <v>77646</v>
      </c>
      <c r="W1177">
        <v>54881</v>
      </c>
      <c r="X1177">
        <v>20.3</v>
      </c>
      <c r="Y1177">
        <v>14.8</v>
      </c>
      <c r="Z1177">
        <v>71855.839999999997</v>
      </c>
      <c r="AB1177">
        <v>11.48</v>
      </c>
      <c r="AC1177">
        <v>824905.04</v>
      </c>
      <c r="AD1177">
        <v>36641448.490000002</v>
      </c>
      <c r="AE1177">
        <v>164.42</v>
      </c>
      <c r="AF1177">
        <v>6024586960.7299995</v>
      </c>
      <c r="AG1177">
        <v>122011.42</v>
      </c>
      <c r="AH1177">
        <v>0</v>
      </c>
      <c r="AI1177">
        <v>0</v>
      </c>
      <c r="AJ1177">
        <v>9.59</v>
      </c>
      <c r="AK1177">
        <v>0</v>
      </c>
      <c r="AL1177">
        <v>7.0999999999999994E-2</v>
      </c>
      <c r="AM1177">
        <v>26015.43</v>
      </c>
      <c r="AO1177">
        <v>710.8</v>
      </c>
      <c r="AP1177">
        <v>316234.92</v>
      </c>
      <c r="AQ1177">
        <v>1289166.81</v>
      </c>
      <c r="AR1177" t="s">
        <v>61</v>
      </c>
      <c r="AS1177" t="s">
        <v>61</v>
      </c>
      <c r="AT1177" t="s">
        <v>62</v>
      </c>
      <c r="AU1177" t="s">
        <v>63</v>
      </c>
    </row>
    <row r="1178" spans="1:47" x14ac:dyDescent="0.25">
      <c r="A1178" t="s">
        <v>2101</v>
      </c>
      <c r="B1178">
        <v>2022</v>
      </c>
      <c r="C1178">
        <v>5</v>
      </c>
      <c r="D1178" t="s">
        <v>77</v>
      </c>
      <c r="E1178" s="1">
        <v>44697</v>
      </c>
      <c r="F1178" s="1">
        <v>44727</v>
      </c>
      <c r="G1178">
        <v>30</v>
      </c>
      <c r="H1178">
        <v>21</v>
      </c>
      <c r="I1178" t="s">
        <v>65</v>
      </c>
      <c r="J1178" t="s">
        <v>134</v>
      </c>
      <c r="K1178" t="s">
        <v>135</v>
      </c>
      <c r="L1178">
        <v>9999.0098999999991</v>
      </c>
      <c r="M1178" t="s">
        <v>98</v>
      </c>
      <c r="N1178" t="s">
        <v>168</v>
      </c>
      <c r="O1178" t="s">
        <v>107</v>
      </c>
      <c r="P1178" t="s">
        <v>184</v>
      </c>
      <c r="Q1178" t="s">
        <v>204</v>
      </c>
      <c r="R1178" t="s">
        <v>1184</v>
      </c>
      <c r="S1178" t="s">
        <v>137</v>
      </c>
      <c r="T1178" t="s">
        <v>95</v>
      </c>
      <c r="U1178" t="s">
        <v>259</v>
      </c>
      <c r="V1178">
        <v>6378</v>
      </c>
      <c r="W1178">
        <v>4660</v>
      </c>
      <c r="X1178">
        <v>7.5</v>
      </c>
      <c r="Y1178">
        <v>14.9</v>
      </c>
      <c r="Z1178">
        <v>5073.25</v>
      </c>
      <c r="AB1178">
        <v>27.06</v>
      </c>
      <c r="AC1178">
        <v>137282.14000000001</v>
      </c>
      <c r="AD1178">
        <v>2364337.4300000002</v>
      </c>
      <c r="AE1178">
        <v>213.71</v>
      </c>
      <c r="AF1178">
        <v>505282552.17000002</v>
      </c>
      <c r="AG1178">
        <v>137727.16</v>
      </c>
      <c r="AH1178">
        <v>0.6</v>
      </c>
      <c r="AI1178">
        <v>13601.35</v>
      </c>
      <c r="AJ1178">
        <v>22.98</v>
      </c>
      <c r="AK1178">
        <v>0</v>
      </c>
      <c r="AL1178">
        <v>0.28299999999999997</v>
      </c>
      <c r="AM1178">
        <v>6691.07</v>
      </c>
      <c r="AN1178">
        <v>1138.5</v>
      </c>
      <c r="AO1178">
        <v>426.06</v>
      </c>
      <c r="AP1178">
        <v>485069.31</v>
      </c>
      <c r="AQ1178">
        <v>780371.03</v>
      </c>
      <c r="AR1178" t="s">
        <v>61</v>
      </c>
      <c r="AS1178" t="s">
        <v>61</v>
      </c>
      <c r="AT1178" t="s">
        <v>62</v>
      </c>
      <c r="AU1178" t="s">
        <v>63</v>
      </c>
    </row>
    <row r="1179" spans="1:47" x14ac:dyDescent="0.25">
      <c r="A1179" t="s">
        <v>2102</v>
      </c>
      <c r="B1179">
        <v>2025</v>
      </c>
      <c r="C1179">
        <v>7</v>
      </c>
      <c r="D1179" t="s">
        <v>89</v>
      </c>
      <c r="E1179" s="1">
        <v>45863</v>
      </c>
      <c r="F1179" s="1">
        <v>45873</v>
      </c>
      <c r="G1179">
        <v>10</v>
      </c>
      <c r="H1179">
        <v>11.8</v>
      </c>
      <c r="I1179" t="s">
        <v>49</v>
      </c>
      <c r="J1179" t="s">
        <v>239</v>
      </c>
      <c r="K1179" t="s">
        <v>240</v>
      </c>
      <c r="L1179">
        <v>3105.2</v>
      </c>
      <c r="M1179" t="s">
        <v>114</v>
      </c>
      <c r="N1179" t="s">
        <v>53</v>
      </c>
      <c r="O1179" t="s">
        <v>189</v>
      </c>
      <c r="P1179" t="s">
        <v>108</v>
      </c>
      <c r="Q1179" t="s">
        <v>226</v>
      </c>
      <c r="R1179" t="s">
        <v>227</v>
      </c>
      <c r="S1179" t="s">
        <v>161</v>
      </c>
      <c r="T1179" t="s">
        <v>86</v>
      </c>
      <c r="U1179" t="s">
        <v>96</v>
      </c>
      <c r="V1179">
        <v>36955</v>
      </c>
      <c r="W1179">
        <v>22734</v>
      </c>
      <c r="X1179">
        <v>5.3</v>
      </c>
      <c r="Y1179">
        <v>12</v>
      </c>
      <c r="Z1179">
        <v>28540.81</v>
      </c>
      <c r="AB1179">
        <v>35.520000000000003</v>
      </c>
      <c r="AC1179">
        <v>1013769.57</v>
      </c>
      <c r="AD1179">
        <v>19790768.469999999</v>
      </c>
      <c r="AE1179">
        <v>280.41000000000003</v>
      </c>
      <c r="AF1179">
        <v>5549529386.6700001</v>
      </c>
      <c r="AG1179">
        <v>78771.72</v>
      </c>
      <c r="AH1179">
        <v>0.2</v>
      </c>
      <c r="AI1179">
        <v>5291.83</v>
      </c>
      <c r="AJ1179">
        <v>4.26</v>
      </c>
      <c r="AK1179">
        <v>843086.74</v>
      </c>
      <c r="AL1179">
        <v>5.7000000000000002E-2</v>
      </c>
      <c r="AM1179">
        <v>11280.74</v>
      </c>
      <c r="AN1179">
        <v>496.1</v>
      </c>
      <c r="AO1179">
        <v>367.39</v>
      </c>
      <c r="AP1179">
        <v>182262.18</v>
      </c>
      <c r="AQ1179">
        <v>1291376.04</v>
      </c>
      <c r="AR1179" t="s">
        <v>124</v>
      </c>
      <c r="AS1179" t="s">
        <v>61</v>
      </c>
      <c r="AT1179" t="s">
        <v>62</v>
      </c>
      <c r="AU1179" t="s">
        <v>63</v>
      </c>
    </row>
    <row r="1180" spans="1:47" x14ac:dyDescent="0.25">
      <c r="A1180" t="s">
        <v>2103</v>
      </c>
      <c r="B1180">
        <v>2025</v>
      </c>
      <c r="C1180">
        <v>11</v>
      </c>
      <c r="D1180" t="s">
        <v>119</v>
      </c>
      <c r="E1180" s="1">
        <v>45974</v>
      </c>
      <c r="F1180" s="1">
        <v>46001</v>
      </c>
      <c r="G1180">
        <v>27</v>
      </c>
      <c r="H1180">
        <v>8.1999999999999993</v>
      </c>
      <c r="I1180" t="s">
        <v>65</v>
      </c>
      <c r="J1180" t="s">
        <v>66</v>
      </c>
      <c r="K1180" t="s">
        <v>67</v>
      </c>
      <c r="L1180">
        <v>8479.8989999999994</v>
      </c>
      <c r="M1180" t="s">
        <v>68</v>
      </c>
      <c r="N1180" t="s">
        <v>106</v>
      </c>
      <c r="O1180" t="s">
        <v>189</v>
      </c>
      <c r="P1180" t="s">
        <v>100</v>
      </c>
      <c r="Q1180" t="s">
        <v>154</v>
      </c>
      <c r="R1180" t="s">
        <v>2104</v>
      </c>
      <c r="S1180" t="s">
        <v>156</v>
      </c>
      <c r="T1180" t="s">
        <v>131</v>
      </c>
      <c r="U1180" t="s">
        <v>181</v>
      </c>
      <c r="V1180">
        <v>15979</v>
      </c>
      <c r="W1180">
        <v>11573</v>
      </c>
      <c r="X1180">
        <v>4.0999999999999996</v>
      </c>
      <c r="Y1180">
        <v>11.2</v>
      </c>
      <c r="Z1180">
        <v>13578.58</v>
      </c>
      <c r="AA1180">
        <v>969</v>
      </c>
      <c r="AB1180">
        <v>3501.24</v>
      </c>
      <c r="AC1180">
        <v>3392701.56</v>
      </c>
      <c r="AD1180">
        <v>65222943.810000002</v>
      </c>
      <c r="AE1180">
        <v>284.85000000000002</v>
      </c>
      <c r="AF1180">
        <v>18578755544.279999</v>
      </c>
      <c r="AG1180">
        <v>114162.8</v>
      </c>
      <c r="AH1180">
        <v>1.6</v>
      </c>
      <c r="AI1180">
        <v>23579.34</v>
      </c>
      <c r="AJ1180">
        <v>15.65</v>
      </c>
      <c r="AK1180">
        <v>0</v>
      </c>
      <c r="AL1180">
        <v>9.8000000000000004E-2</v>
      </c>
      <c r="AM1180">
        <v>63918.48</v>
      </c>
      <c r="AN1180">
        <v>1476.3</v>
      </c>
      <c r="AO1180">
        <v>651.23</v>
      </c>
      <c r="AP1180">
        <v>961410.85</v>
      </c>
      <c r="AQ1180">
        <v>4555773.03</v>
      </c>
      <c r="AR1180" t="s">
        <v>61</v>
      </c>
      <c r="AS1180" t="s">
        <v>61</v>
      </c>
      <c r="AT1180" t="s">
        <v>62</v>
      </c>
      <c r="AU1180" t="s">
        <v>63</v>
      </c>
    </row>
    <row r="1181" spans="1:47" x14ac:dyDescent="0.25">
      <c r="A1181" t="s">
        <v>2105</v>
      </c>
      <c r="B1181">
        <v>2023</v>
      </c>
      <c r="C1181">
        <v>10</v>
      </c>
      <c r="D1181" t="s">
        <v>119</v>
      </c>
      <c r="E1181" s="1">
        <v>45220</v>
      </c>
      <c r="F1181" s="1">
        <v>45240</v>
      </c>
      <c r="G1181">
        <v>20</v>
      </c>
      <c r="H1181">
        <v>7.6</v>
      </c>
      <c r="I1181" t="s">
        <v>49</v>
      </c>
      <c r="J1181" t="s">
        <v>50</v>
      </c>
      <c r="K1181" t="s">
        <v>51</v>
      </c>
      <c r="L1181">
        <v>2709</v>
      </c>
      <c r="M1181" t="s">
        <v>80</v>
      </c>
      <c r="N1181" t="s">
        <v>106</v>
      </c>
      <c r="O1181" t="s">
        <v>54</v>
      </c>
      <c r="P1181" t="s">
        <v>83</v>
      </c>
      <c r="Q1181" t="s">
        <v>92</v>
      </c>
      <c r="R1181" t="s">
        <v>689</v>
      </c>
      <c r="S1181" t="s">
        <v>58</v>
      </c>
      <c r="T1181" t="s">
        <v>187</v>
      </c>
      <c r="U1181" t="s">
        <v>228</v>
      </c>
      <c r="V1181">
        <v>362956</v>
      </c>
      <c r="W1181">
        <v>213154</v>
      </c>
      <c r="X1181">
        <v>9.6999999999999993</v>
      </c>
      <c r="Y1181">
        <v>12.9</v>
      </c>
      <c r="Z1181">
        <v>294295.78000000003</v>
      </c>
      <c r="AB1181">
        <v>15.99</v>
      </c>
      <c r="AC1181">
        <v>4705789.5199999996</v>
      </c>
      <c r="AD1181">
        <v>17136843.27</v>
      </c>
      <c r="AE1181">
        <v>285.02999999999997</v>
      </c>
      <c r="AF1181">
        <v>4884514437.25</v>
      </c>
      <c r="AG1181">
        <v>131247.04999999999</v>
      </c>
      <c r="AH1181">
        <v>2.4</v>
      </c>
      <c r="AI1181">
        <v>30536.53</v>
      </c>
      <c r="AJ1181">
        <v>14.09</v>
      </c>
      <c r="AK1181">
        <v>2414581.2200000002</v>
      </c>
      <c r="AL1181">
        <v>0.26800000000000002</v>
      </c>
      <c r="AM1181">
        <v>45926.74</v>
      </c>
      <c r="AN1181">
        <v>720.5</v>
      </c>
      <c r="AO1181">
        <v>405.58</v>
      </c>
      <c r="AP1181">
        <v>292220.39</v>
      </c>
      <c r="AQ1181">
        <v>5205720.2300000004</v>
      </c>
      <c r="AR1181" t="s">
        <v>124</v>
      </c>
      <c r="AS1181" t="s">
        <v>61</v>
      </c>
      <c r="AT1181" t="s">
        <v>62</v>
      </c>
      <c r="AU1181" t="s">
        <v>63</v>
      </c>
    </row>
    <row r="1182" spans="1:47" x14ac:dyDescent="0.25">
      <c r="A1182" t="s">
        <v>2106</v>
      </c>
      <c r="B1182">
        <v>2023</v>
      </c>
      <c r="C1182">
        <v>6</v>
      </c>
      <c r="D1182" t="s">
        <v>77</v>
      </c>
      <c r="E1182" s="1">
        <v>45095</v>
      </c>
      <c r="F1182" s="1">
        <v>45113</v>
      </c>
      <c r="G1182">
        <v>18</v>
      </c>
      <c r="H1182">
        <v>8.1</v>
      </c>
      <c r="I1182" t="s">
        <v>65</v>
      </c>
      <c r="J1182" t="s">
        <v>134</v>
      </c>
      <c r="K1182" t="s">
        <v>135</v>
      </c>
      <c r="L1182">
        <v>9999.0098999999991</v>
      </c>
      <c r="M1182" t="s">
        <v>98</v>
      </c>
      <c r="N1182" t="s">
        <v>168</v>
      </c>
      <c r="O1182" t="s">
        <v>54</v>
      </c>
      <c r="P1182" t="s">
        <v>128</v>
      </c>
      <c r="Q1182" t="s">
        <v>127</v>
      </c>
      <c r="R1182" t="s">
        <v>2107</v>
      </c>
      <c r="S1182" t="s">
        <v>137</v>
      </c>
      <c r="T1182" t="s">
        <v>95</v>
      </c>
      <c r="U1182" t="s">
        <v>132</v>
      </c>
      <c r="V1182">
        <v>15695</v>
      </c>
      <c r="W1182">
        <v>9093</v>
      </c>
      <c r="X1182">
        <v>12.1</v>
      </c>
      <c r="Y1182">
        <v>10.9</v>
      </c>
      <c r="Z1182">
        <v>13890.98</v>
      </c>
      <c r="AB1182">
        <v>42.65</v>
      </c>
      <c r="AC1182">
        <v>592450.30000000005</v>
      </c>
      <c r="AD1182">
        <v>12711357.98</v>
      </c>
      <c r="AE1182">
        <v>280.18</v>
      </c>
      <c r="AF1182">
        <v>3561468278.8400002</v>
      </c>
      <c r="AG1182">
        <v>141212.44</v>
      </c>
      <c r="AH1182">
        <v>2.4</v>
      </c>
      <c r="AI1182">
        <v>45586.1</v>
      </c>
      <c r="AJ1182">
        <v>21.44</v>
      </c>
      <c r="AK1182">
        <v>0</v>
      </c>
      <c r="AL1182">
        <v>6.0999999999999999E-2</v>
      </c>
      <c r="AM1182">
        <v>7753.93</v>
      </c>
      <c r="AN1182">
        <v>360.1</v>
      </c>
      <c r="AO1182">
        <v>511.23</v>
      </c>
      <c r="AP1182">
        <v>184093.92</v>
      </c>
      <c r="AQ1182">
        <v>971096.69</v>
      </c>
      <c r="AR1182" t="s">
        <v>61</v>
      </c>
      <c r="AS1182" t="s">
        <v>61</v>
      </c>
      <c r="AT1182" t="s">
        <v>62</v>
      </c>
      <c r="AU1182" t="s">
        <v>63</v>
      </c>
    </row>
    <row r="1183" spans="1:47" x14ac:dyDescent="0.25">
      <c r="A1183" t="s">
        <v>2108</v>
      </c>
      <c r="B1183">
        <v>2023</v>
      </c>
      <c r="C1183">
        <v>3</v>
      </c>
      <c r="D1183" t="s">
        <v>48</v>
      </c>
      <c r="E1183" s="1">
        <v>44989</v>
      </c>
      <c r="F1183" s="1">
        <v>45014</v>
      </c>
      <c r="G1183">
        <v>25</v>
      </c>
      <c r="H1183">
        <v>10.9</v>
      </c>
      <c r="I1183" t="s">
        <v>65</v>
      </c>
      <c r="J1183" t="s">
        <v>78</v>
      </c>
      <c r="K1183" t="s">
        <v>211</v>
      </c>
      <c r="L1183">
        <v>1701.99</v>
      </c>
      <c r="M1183" t="s">
        <v>52</v>
      </c>
      <c r="N1183" t="s">
        <v>53</v>
      </c>
      <c r="O1183" t="s">
        <v>99</v>
      </c>
      <c r="P1183" t="s">
        <v>82</v>
      </c>
      <c r="Q1183" t="s">
        <v>131</v>
      </c>
      <c r="R1183" t="s">
        <v>2109</v>
      </c>
      <c r="S1183" t="s">
        <v>85</v>
      </c>
      <c r="T1183" t="s">
        <v>102</v>
      </c>
      <c r="U1183" t="s">
        <v>166</v>
      </c>
      <c r="V1183">
        <v>71695</v>
      </c>
      <c r="W1183">
        <v>50440</v>
      </c>
      <c r="X1183">
        <v>16.7</v>
      </c>
      <c r="Y1183">
        <v>11.4</v>
      </c>
      <c r="Z1183">
        <v>57915.63</v>
      </c>
      <c r="AB1183">
        <v>17.72</v>
      </c>
      <c r="AC1183">
        <v>1026264.96</v>
      </c>
      <c r="AD1183">
        <v>24957582.440000001</v>
      </c>
      <c r="AE1183">
        <v>289.14999999999998</v>
      </c>
      <c r="AF1183">
        <v>7216484962.5299997</v>
      </c>
      <c r="AG1183">
        <v>222281.87</v>
      </c>
      <c r="AH1183">
        <v>1.2</v>
      </c>
      <c r="AI1183">
        <v>10644.59</v>
      </c>
      <c r="AJ1183">
        <v>24.78</v>
      </c>
      <c r="AK1183">
        <v>0</v>
      </c>
      <c r="AL1183">
        <v>6.3E-2</v>
      </c>
      <c r="AM1183">
        <v>15723.28</v>
      </c>
      <c r="AN1183">
        <v>771.5</v>
      </c>
      <c r="AO1183">
        <v>529.91</v>
      </c>
      <c r="AP1183">
        <v>408825.57</v>
      </c>
      <c r="AQ1183">
        <v>1683740.27</v>
      </c>
      <c r="AR1183" t="s">
        <v>61</v>
      </c>
      <c r="AS1183" t="s">
        <v>61</v>
      </c>
      <c r="AT1183" t="s">
        <v>293</v>
      </c>
      <c r="AU1183" t="s">
        <v>63</v>
      </c>
    </row>
    <row r="1184" spans="1:47" x14ac:dyDescent="0.25">
      <c r="A1184" t="s">
        <v>2110</v>
      </c>
      <c r="B1184">
        <v>2025</v>
      </c>
      <c r="C1184">
        <v>1</v>
      </c>
      <c r="D1184" t="s">
        <v>48</v>
      </c>
      <c r="E1184" s="1">
        <v>45665</v>
      </c>
      <c r="F1184" s="1">
        <v>45690</v>
      </c>
      <c r="G1184">
        <v>25</v>
      </c>
      <c r="H1184">
        <v>5.7</v>
      </c>
      <c r="I1184" t="s">
        <v>65</v>
      </c>
      <c r="J1184" t="s">
        <v>78</v>
      </c>
      <c r="K1184" t="s">
        <v>158</v>
      </c>
      <c r="L1184">
        <v>1006.3</v>
      </c>
      <c r="M1184" t="s">
        <v>90</v>
      </c>
      <c r="N1184" t="s">
        <v>168</v>
      </c>
      <c r="O1184" t="s">
        <v>54</v>
      </c>
      <c r="P1184" t="s">
        <v>82</v>
      </c>
      <c r="Q1184" t="s">
        <v>131</v>
      </c>
      <c r="R1184" t="s">
        <v>2111</v>
      </c>
      <c r="S1184" t="s">
        <v>161</v>
      </c>
      <c r="T1184" t="s">
        <v>187</v>
      </c>
      <c r="U1184" t="s">
        <v>166</v>
      </c>
      <c r="V1184">
        <v>41059</v>
      </c>
      <c r="W1184">
        <v>27797</v>
      </c>
      <c r="X1184">
        <v>19.5</v>
      </c>
      <c r="Y1184">
        <v>14.5</v>
      </c>
      <c r="Z1184">
        <v>33427.35</v>
      </c>
      <c r="AB1184">
        <v>30.48</v>
      </c>
      <c r="AC1184">
        <v>1018865.63</v>
      </c>
      <c r="AD1184">
        <v>11385355.41</v>
      </c>
      <c r="AE1184">
        <v>279.08</v>
      </c>
      <c r="AF1184">
        <v>3177424987.8200002</v>
      </c>
      <c r="AG1184">
        <v>112875.25</v>
      </c>
      <c r="AH1184">
        <v>0.6</v>
      </c>
      <c r="AI1184">
        <v>15097.55</v>
      </c>
      <c r="AJ1184">
        <v>21.85</v>
      </c>
      <c r="AK1184">
        <v>0</v>
      </c>
      <c r="AL1184">
        <v>0.27</v>
      </c>
      <c r="AM1184">
        <v>30740.46</v>
      </c>
      <c r="AN1184">
        <v>1371.6</v>
      </c>
      <c r="AO1184">
        <v>671.01</v>
      </c>
      <c r="AP1184">
        <v>920357.32</v>
      </c>
      <c r="AQ1184">
        <v>2097936.21</v>
      </c>
      <c r="AR1184" t="s">
        <v>61</v>
      </c>
      <c r="AS1184" t="s">
        <v>124</v>
      </c>
      <c r="AT1184" t="s">
        <v>62</v>
      </c>
      <c r="AU1184" t="s">
        <v>63</v>
      </c>
    </row>
    <row r="1185" spans="1:47" x14ac:dyDescent="0.25">
      <c r="A1185" t="s">
        <v>2112</v>
      </c>
      <c r="B1185">
        <v>2023</v>
      </c>
      <c r="C1185">
        <v>7</v>
      </c>
      <c r="D1185" t="s">
        <v>89</v>
      </c>
      <c r="E1185" s="1">
        <v>45120</v>
      </c>
      <c r="F1185" s="1">
        <v>45132</v>
      </c>
      <c r="G1185">
        <v>12</v>
      </c>
      <c r="H1185">
        <v>20.9</v>
      </c>
      <c r="I1185" t="s">
        <v>49</v>
      </c>
      <c r="J1185" t="s">
        <v>50</v>
      </c>
      <c r="K1185" t="s">
        <v>183</v>
      </c>
      <c r="L1185">
        <v>2710.19</v>
      </c>
      <c r="M1185" t="s">
        <v>114</v>
      </c>
      <c r="N1185" t="s">
        <v>81</v>
      </c>
      <c r="O1185" t="s">
        <v>54</v>
      </c>
      <c r="P1185" t="s">
        <v>146</v>
      </c>
      <c r="Q1185" t="s">
        <v>100</v>
      </c>
      <c r="R1185" t="s">
        <v>940</v>
      </c>
      <c r="S1185" t="s">
        <v>186</v>
      </c>
      <c r="T1185" t="s">
        <v>74</v>
      </c>
      <c r="U1185" t="s">
        <v>132</v>
      </c>
      <c r="V1185">
        <v>138267</v>
      </c>
      <c r="W1185">
        <v>95981</v>
      </c>
      <c r="X1185">
        <v>19.3</v>
      </c>
      <c r="Y1185">
        <v>13.3</v>
      </c>
      <c r="Z1185">
        <v>109749.08</v>
      </c>
      <c r="AB1185">
        <v>33.69</v>
      </c>
      <c r="AC1185">
        <v>3697446.51</v>
      </c>
      <c r="AD1185">
        <v>47852793.859999999</v>
      </c>
      <c r="AE1185">
        <v>284.98</v>
      </c>
      <c r="AF1185">
        <v>13637089194.219999</v>
      </c>
      <c r="AG1185">
        <v>151433.25</v>
      </c>
      <c r="AH1185">
        <v>1.2</v>
      </c>
      <c r="AI1185">
        <v>20268.53</v>
      </c>
      <c r="AJ1185">
        <v>6.48</v>
      </c>
      <c r="AK1185">
        <v>3100861.04</v>
      </c>
      <c r="AL1185">
        <v>0.27100000000000002</v>
      </c>
      <c r="AM1185">
        <v>129681.07</v>
      </c>
      <c r="AN1185">
        <v>330.2</v>
      </c>
      <c r="AO1185">
        <v>414.23</v>
      </c>
      <c r="AP1185">
        <v>136778.75</v>
      </c>
      <c r="AQ1185">
        <v>4135608.11</v>
      </c>
      <c r="AR1185" t="s">
        <v>124</v>
      </c>
      <c r="AS1185" t="s">
        <v>61</v>
      </c>
      <c r="AT1185" t="s">
        <v>62</v>
      </c>
      <c r="AU1185" t="s">
        <v>63</v>
      </c>
    </row>
    <row r="1186" spans="1:47" x14ac:dyDescent="0.25">
      <c r="A1186" t="s">
        <v>2113</v>
      </c>
      <c r="B1186">
        <v>2024</v>
      </c>
      <c r="C1186">
        <v>4</v>
      </c>
      <c r="D1186" t="s">
        <v>77</v>
      </c>
      <c r="E1186" s="1">
        <v>45388</v>
      </c>
      <c r="F1186" s="1">
        <v>45400</v>
      </c>
      <c r="G1186">
        <v>12</v>
      </c>
      <c r="H1186">
        <v>20.9</v>
      </c>
      <c r="I1186" t="s">
        <v>49</v>
      </c>
      <c r="J1186" t="s">
        <v>50</v>
      </c>
      <c r="K1186" t="s">
        <v>51</v>
      </c>
      <c r="L1186">
        <v>2709</v>
      </c>
      <c r="M1186" t="s">
        <v>80</v>
      </c>
      <c r="N1186" t="s">
        <v>53</v>
      </c>
      <c r="O1186" t="s">
        <v>107</v>
      </c>
      <c r="P1186" t="s">
        <v>257</v>
      </c>
      <c r="Q1186" t="s">
        <v>100</v>
      </c>
      <c r="R1186" t="s">
        <v>734</v>
      </c>
      <c r="S1186" t="s">
        <v>58</v>
      </c>
      <c r="T1186" t="s">
        <v>95</v>
      </c>
      <c r="U1186" t="s">
        <v>259</v>
      </c>
      <c r="V1186">
        <v>299002</v>
      </c>
      <c r="W1186">
        <v>223083</v>
      </c>
      <c r="X1186">
        <v>24.7</v>
      </c>
      <c r="Y1186">
        <v>12.4</v>
      </c>
      <c r="Z1186">
        <v>284382.58</v>
      </c>
      <c r="AB1186">
        <v>24.08</v>
      </c>
      <c r="AC1186">
        <v>6847932.5300000003</v>
      </c>
      <c r="AD1186">
        <v>25949910.43</v>
      </c>
      <c r="AE1186">
        <v>278.45</v>
      </c>
      <c r="AF1186">
        <v>7225752559.2299995</v>
      </c>
      <c r="AG1186">
        <v>66694.61</v>
      </c>
      <c r="AH1186">
        <v>0</v>
      </c>
      <c r="AI1186">
        <v>0</v>
      </c>
      <c r="AJ1186">
        <v>11.91</v>
      </c>
      <c r="AK1186">
        <v>3090634.33</v>
      </c>
      <c r="AL1186">
        <v>0.33900000000000002</v>
      </c>
      <c r="AM1186">
        <v>87970.2</v>
      </c>
      <c r="AN1186">
        <v>192.6</v>
      </c>
      <c r="AO1186">
        <v>439.74</v>
      </c>
      <c r="AP1186">
        <v>84693.92</v>
      </c>
      <c r="AQ1186">
        <v>7087291.2599999998</v>
      </c>
      <c r="AR1186" t="s">
        <v>61</v>
      </c>
      <c r="AS1186" t="s">
        <v>61</v>
      </c>
      <c r="AT1186" t="s">
        <v>62</v>
      </c>
      <c r="AU1186" t="s">
        <v>63</v>
      </c>
    </row>
    <row r="1187" spans="1:47" x14ac:dyDescent="0.25">
      <c r="A1187" t="s">
        <v>2114</v>
      </c>
      <c r="B1187">
        <v>2023</v>
      </c>
      <c r="C1187">
        <v>5</v>
      </c>
      <c r="D1187" t="s">
        <v>77</v>
      </c>
      <c r="E1187" s="1">
        <v>45058</v>
      </c>
      <c r="F1187" s="1">
        <v>45077</v>
      </c>
      <c r="G1187">
        <v>19</v>
      </c>
      <c r="H1187">
        <v>14.8</v>
      </c>
      <c r="I1187" t="s">
        <v>49</v>
      </c>
      <c r="J1187" t="s">
        <v>66</v>
      </c>
      <c r="K1187" t="s">
        <v>67</v>
      </c>
      <c r="L1187">
        <v>8479.8989999999994</v>
      </c>
      <c r="M1187" t="s">
        <v>114</v>
      </c>
      <c r="N1187" t="s">
        <v>168</v>
      </c>
      <c r="O1187" t="s">
        <v>200</v>
      </c>
      <c r="P1187" t="s">
        <v>154</v>
      </c>
      <c r="Q1187" t="s">
        <v>184</v>
      </c>
      <c r="R1187" t="s">
        <v>2115</v>
      </c>
      <c r="S1187" t="s">
        <v>156</v>
      </c>
      <c r="T1187" t="s">
        <v>59</v>
      </c>
      <c r="U1187" t="s">
        <v>110</v>
      </c>
      <c r="V1187">
        <v>30238</v>
      </c>
      <c r="W1187">
        <v>22086</v>
      </c>
      <c r="X1187">
        <v>15.2</v>
      </c>
      <c r="Y1187">
        <v>13.8</v>
      </c>
      <c r="Z1187">
        <v>23905.919999999998</v>
      </c>
      <c r="AA1187">
        <v>1707</v>
      </c>
      <c r="AB1187">
        <v>357.81</v>
      </c>
      <c r="AC1187">
        <v>610781.67000000004</v>
      </c>
      <c r="AD1187">
        <v>73945313.629999995</v>
      </c>
      <c r="AE1187">
        <v>280.76</v>
      </c>
      <c r="AF1187">
        <v>20760886254.759998</v>
      </c>
      <c r="AG1187">
        <v>82303.199999999997</v>
      </c>
      <c r="AH1187">
        <v>0</v>
      </c>
      <c r="AI1187">
        <v>0</v>
      </c>
      <c r="AJ1187">
        <v>24.28</v>
      </c>
      <c r="AK1187">
        <v>17953922.149999999</v>
      </c>
      <c r="AL1187">
        <v>0.20300000000000001</v>
      </c>
      <c r="AM1187">
        <v>150108.99</v>
      </c>
      <c r="AO1187">
        <v>543.70000000000005</v>
      </c>
      <c r="AP1187">
        <v>393095.1</v>
      </c>
      <c r="AQ1187">
        <v>1236288.96</v>
      </c>
      <c r="AR1187" t="s">
        <v>61</v>
      </c>
      <c r="AS1187" t="s">
        <v>61</v>
      </c>
      <c r="AT1187" t="s">
        <v>62</v>
      </c>
      <c r="AU1187" t="s">
        <v>63</v>
      </c>
    </row>
    <row r="1188" spans="1:47" x14ac:dyDescent="0.25">
      <c r="A1188" t="s">
        <v>2116</v>
      </c>
      <c r="B1188">
        <v>2023</v>
      </c>
      <c r="C1188">
        <v>9</v>
      </c>
      <c r="D1188" t="s">
        <v>89</v>
      </c>
      <c r="E1188" s="1">
        <v>45184</v>
      </c>
      <c r="F1188" s="1">
        <v>45199</v>
      </c>
      <c r="G1188">
        <v>15</v>
      </c>
      <c r="H1188">
        <v>2.8</v>
      </c>
      <c r="I1188" t="s">
        <v>49</v>
      </c>
      <c r="J1188" t="s">
        <v>78</v>
      </c>
      <c r="K1188" t="s">
        <v>158</v>
      </c>
      <c r="L1188">
        <v>1006.3</v>
      </c>
      <c r="M1188" t="s">
        <v>90</v>
      </c>
      <c r="N1188" t="s">
        <v>53</v>
      </c>
      <c r="O1188" t="s">
        <v>107</v>
      </c>
      <c r="P1188" t="s">
        <v>131</v>
      </c>
      <c r="Q1188" t="s">
        <v>100</v>
      </c>
      <c r="R1188" t="s">
        <v>1156</v>
      </c>
      <c r="S1188" t="s">
        <v>161</v>
      </c>
      <c r="T1188" t="s">
        <v>162</v>
      </c>
      <c r="U1188" t="s">
        <v>166</v>
      </c>
      <c r="V1188">
        <v>38920</v>
      </c>
      <c r="W1188">
        <v>21643</v>
      </c>
      <c r="X1188">
        <v>24.9</v>
      </c>
      <c r="Y1188">
        <v>14.9</v>
      </c>
      <c r="Z1188">
        <v>31919.19</v>
      </c>
      <c r="AB1188">
        <v>33.270000000000003</v>
      </c>
      <c r="AC1188">
        <v>1061951.45</v>
      </c>
      <c r="AD1188">
        <v>32595238.440000001</v>
      </c>
      <c r="AE1188">
        <v>287.86</v>
      </c>
      <c r="AF1188">
        <v>9382865337.3400002</v>
      </c>
      <c r="AG1188">
        <v>59895.61</v>
      </c>
      <c r="AH1188">
        <v>0</v>
      </c>
      <c r="AI1188">
        <v>0</v>
      </c>
      <c r="AJ1188">
        <v>1.93</v>
      </c>
      <c r="AK1188">
        <v>629088.1</v>
      </c>
      <c r="AL1188">
        <v>0.17</v>
      </c>
      <c r="AM1188">
        <v>55411.91</v>
      </c>
      <c r="AN1188">
        <v>731.4</v>
      </c>
      <c r="AO1188">
        <v>644.79</v>
      </c>
      <c r="AP1188">
        <v>471599.41</v>
      </c>
      <c r="AQ1188">
        <v>1648858.38</v>
      </c>
      <c r="AR1188" t="s">
        <v>61</v>
      </c>
      <c r="AS1188" t="s">
        <v>61</v>
      </c>
      <c r="AT1188" t="s">
        <v>62</v>
      </c>
      <c r="AU1188" t="s">
        <v>63</v>
      </c>
    </row>
    <row r="1189" spans="1:47" x14ac:dyDescent="0.25">
      <c r="A1189" t="s">
        <v>2117</v>
      </c>
      <c r="B1189">
        <v>2025</v>
      </c>
      <c r="C1189">
        <v>1</v>
      </c>
      <c r="D1189" t="s">
        <v>48</v>
      </c>
      <c r="E1189" s="1">
        <v>45677</v>
      </c>
      <c r="F1189" s="1">
        <v>45698</v>
      </c>
      <c r="G1189">
        <v>21</v>
      </c>
      <c r="I1189" t="s">
        <v>65</v>
      </c>
      <c r="J1189" t="s">
        <v>134</v>
      </c>
      <c r="K1189" t="s">
        <v>135</v>
      </c>
      <c r="L1189">
        <v>9999.0098999999991</v>
      </c>
      <c r="M1189" t="s">
        <v>80</v>
      </c>
      <c r="N1189" t="s">
        <v>106</v>
      </c>
      <c r="O1189" t="s">
        <v>54</v>
      </c>
      <c r="P1189" t="s">
        <v>100</v>
      </c>
      <c r="Q1189" t="s">
        <v>164</v>
      </c>
      <c r="R1189" t="s">
        <v>589</v>
      </c>
      <c r="S1189" t="s">
        <v>137</v>
      </c>
      <c r="T1189" t="s">
        <v>162</v>
      </c>
      <c r="U1189" t="s">
        <v>166</v>
      </c>
      <c r="V1189">
        <v>16728</v>
      </c>
      <c r="W1189">
        <v>10471</v>
      </c>
      <c r="X1189">
        <v>9.1999999999999993</v>
      </c>
      <c r="Y1189">
        <v>11.9</v>
      </c>
      <c r="Z1189">
        <v>13659.42</v>
      </c>
      <c r="AB1189">
        <v>22.65</v>
      </c>
      <c r="AC1189">
        <v>309385.86</v>
      </c>
      <c r="AD1189">
        <v>5181564.38</v>
      </c>
      <c r="AE1189">
        <v>275.58</v>
      </c>
      <c r="AF1189">
        <v>1427935511.8399999</v>
      </c>
      <c r="AG1189">
        <v>215251.19</v>
      </c>
      <c r="AH1189">
        <v>1.3</v>
      </c>
      <c r="AI1189">
        <v>36038.31</v>
      </c>
      <c r="AJ1189">
        <v>1.6</v>
      </c>
      <c r="AK1189">
        <v>0</v>
      </c>
      <c r="AL1189">
        <v>0.28199999999999997</v>
      </c>
      <c r="AM1189">
        <v>14612.01</v>
      </c>
      <c r="AN1189">
        <v>347.8</v>
      </c>
      <c r="AO1189">
        <v>647.03</v>
      </c>
      <c r="AP1189">
        <v>225037.03</v>
      </c>
      <c r="AQ1189">
        <v>800324.4</v>
      </c>
      <c r="AR1189" t="s">
        <v>61</v>
      </c>
      <c r="AS1189" t="s">
        <v>61</v>
      </c>
      <c r="AT1189" t="s">
        <v>62</v>
      </c>
      <c r="AU1189" t="s">
        <v>63</v>
      </c>
    </row>
    <row r="1190" spans="1:47" x14ac:dyDescent="0.25">
      <c r="A1190" t="s">
        <v>2118</v>
      </c>
      <c r="B1190">
        <v>2025</v>
      </c>
      <c r="C1190">
        <v>5</v>
      </c>
      <c r="D1190" t="s">
        <v>77</v>
      </c>
      <c r="E1190" s="1">
        <v>45784</v>
      </c>
      <c r="F1190" s="1">
        <v>45819</v>
      </c>
      <c r="G1190">
        <v>35</v>
      </c>
      <c r="H1190">
        <v>11.9</v>
      </c>
      <c r="I1190" t="s">
        <v>65</v>
      </c>
      <c r="J1190" t="s">
        <v>66</v>
      </c>
      <c r="K1190" t="s">
        <v>245</v>
      </c>
      <c r="L1190">
        <v>8905.9</v>
      </c>
      <c r="M1190" t="s">
        <v>90</v>
      </c>
      <c r="N1190" t="s">
        <v>53</v>
      </c>
      <c r="O1190" t="s">
        <v>189</v>
      </c>
      <c r="P1190" t="s">
        <v>100</v>
      </c>
      <c r="Q1190" t="s">
        <v>164</v>
      </c>
      <c r="R1190" t="s">
        <v>276</v>
      </c>
      <c r="S1190" t="s">
        <v>137</v>
      </c>
      <c r="T1190" t="s">
        <v>59</v>
      </c>
      <c r="U1190" t="s">
        <v>103</v>
      </c>
      <c r="V1190">
        <v>7545</v>
      </c>
      <c r="W1190">
        <v>5510</v>
      </c>
      <c r="X1190">
        <v>1.3</v>
      </c>
      <c r="Y1190">
        <v>12.7</v>
      </c>
      <c r="Z1190">
        <v>6301.85</v>
      </c>
      <c r="AB1190">
        <v>35.83</v>
      </c>
      <c r="AC1190">
        <v>225795.29</v>
      </c>
      <c r="AD1190">
        <v>5904140.25</v>
      </c>
      <c r="AE1190">
        <v>280.35000000000002</v>
      </c>
      <c r="AF1190">
        <v>1655225719.0899999</v>
      </c>
      <c r="AG1190">
        <v>197682.69</v>
      </c>
      <c r="AH1190">
        <v>0</v>
      </c>
      <c r="AI1190">
        <v>0</v>
      </c>
      <c r="AJ1190">
        <v>21.72</v>
      </c>
      <c r="AK1190">
        <v>0</v>
      </c>
      <c r="AL1190">
        <v>0.315</v>
      </c>
      <c r="AM1190">
        <v>18598.04</v>
      </c>
      <c r="AN1190">
        <v>1235.7</v>
      </c>
      <c r="AO1190">
        <v>516.29999999999995</v>
      </c>
      <c r="AP1190">
        <v>637991.91</v>
      </c>
      <c r="AQ1190">
        <v>1080067.93</v>
      </c>
      <c r="AR1190" t="s">
        <v>61</v>
      </c>
      <c r="AS1190" t="s">
        <v>61</v>
      </c>
      <c r="AT1190" t="s">
        <v>62</v>
      </c>
      <c r="AU1190" t="s">
        <v>117</v>
      </c>
    </row>
    <row r="1191" spans="1:47" x14ac:dyDescent="0.25">
      <c r="A1191" t="s">
        <v>2119</v>
      </c>
      <c r="B1191">
        <v>2025</v>
      </c>
      <c r="C1191">
        <v>5</v>
      </c>
      <c r="D1191" t="s">
        <v>77</v>
      </c>
      <c r="E1191" s="1">
        <v>45791</v>
      </c>
      <c r="F1191" s="1">
        <v>45797</v>
      </c>
      <c r="G1191">
        <v>6</v>
      </c>
      <c r="H1191">
        <v>8</v>
      </c>
      <c r="I1191" t="s">
        <v>49</v>
      </c>
      <c r="J1191" t="s">
        <v>50</v>
      </c>
      <c r="K1191" t="s">
        <v>51</v>
      </c>
      <c r="L1191">
        <v>2709</v>
      </c>
      <c r="M1191" t="s">
        <v>80</v>
      </c>
      <c r="N1191" t="s">
        <v>53</v>
      </c>
      <c r="O1191" t="s">
        <v>107</v>
      </c>
      <c r="P1191" t="s">
        <v>146</v>
      </c>
      <c r="Q1191" t="s">
        <v>184</v>
      </c>
      <c r="R1191" t="s">
        <v>567</v>
      </c>
      <c r="S1191" t="s">
        <v>170</v>
      </c>
      <c r="T1191" t="s">
        <v>95</v>
      </c>
      <c r="U1191" t="s">
        <v>96</v>
      </c>
      <c r="V1191">
        <v>104262</v>
      </c>
      <c r="W1191">
        <v>73380</v>
      </c>
      <c r="X1191">
        <v>19.899999999999999</v>
      </c>
      <c r="Y1191">
        <v>13</v>
      </c>
      <c r="Z1191">
        <v>86966.21</v>
      </c>
      <c r="AB1191">
        <v>32.17</v>
      </c>
      <c r="AC1191">
        <v>2797702.98</v>
      </c>
      <c r="AD1191">
        <v>7775648.8399999999</v>
      </c>
      <c r="AE1191">
        <v>276.27</v>
      </c>
      <c r="AF1191">
        <v>2148178505.0300002</v>
      </c>
      <c r="AG1191">
        <v>158422.32999999999</v>
      </c>
      <c r="AI1191">
        <v>48845.27</v>
      </c>
      <c r="AJ1191">
        <v>9.3000000000000007</v>
      </c>
      <c r="AK1191">
        <v>723135.34</v>
      </c>
      <c r="AL1191">
        <v>0.26700000000000002</v>
      </c>
      <c r="AM1191">
        <v>20760.98</v>
      </c>
      <c r="AN1191">
        <v>226.9</v>
      </c>
      <c r="AO1191">
        <v>635.16</v>
      </c>
      <c r="AP1191">
        <v>144117.79999999999</v>
      </c>
      <c r="AQ1191">
        <v>3169849.36</v>
      </c>
      <c r="AR1191" t="s">
        <v>61</v>
      </c>
      <c r="AS1191" t="s">
        <v>61</v>
      </c>
      <c r="AT1191" t="s">
        <v>62</v>
      </c>
      <c r="AU1191" t="s">
        <v>63</v>
      </c>
    </row>
    <row r="1192" spans="1:47" x14ac:dyDescent="0.25">
      <c r="A1192" t="s">
        <v>2120</v>
      </c>
      <c r="B1192">
        <v>2020</v>
      </c>
      <c r="C1192">
        <v>6</v>
      </c>
      <c r="D1192" t="s">
        <v>77</v>
      </c>
      <c r="E1192" s="1">
        <v>44006</v>
      </c>
      <c r="F1192" s="1">
        <v>44020</v>
      </c>
      <c r="G1192">
        <v>14</v>
      </c>
      <c r="H1192">
        <v>9.5</v>
      </c>
      <c r="I1192" t="s">
        <v>49</v>
      </c>
      <c r="J1192" t="s">
        <v>50</v>
      </c>
      <c r="K1192" t="s">
        <v>51</v>
      </c>
      <c r="L1192">
        <v>2709</v>
      </c>
      <c r="M1192" t="s">
        <v>114</v>
      </c>
      <c r="N1192" t="s">
        <v>168</v>
      </c>
      <c r="O1192" t="s">
        <v>54</v>
      </c>
      <c r="P1192" t="s">
        <v>93</v>
      </c>
      <c r="Q1192" t="s">
        <v>92</v>
      </c>
      <c r="R1192" t="s">
        <v>1127</v>
      </c>
      <c r="S1192" t="s">
        <v>170</v>
      </c>
      <c r="T1192" t="s">
        <v>86</v>
      </c>
      <c r="U1192" t="s">
        <v>181</v>
      </c>
      <c r="V1192">
        <v>125579</v>
      </c>
      <c r="W1192">
        <v>82497</v>
      </c>
      <c r="X1192">
        <v>9.8000000000000007</v>
      </c>
      <c r="Y1192">
        <v>11.1</v>
      </c>
      <c r="Z1192">
        <v>106654.5</v>
      </c>
      <c r="AB1192">
        <v>15.33</v>
      </c>
      <c r="AC1192">
        <v>1635013.49</v>
      </c>
      <c r="AD1192">
        <v>6115569.0300000003</v>
      </c>
      <c r="AE1192">
        <v>160.91999999999999</v>
      </c>
      <c r="AF1192">
        <v>984117368.30999994</v>
      </c>
      <c r="AG1192">
        <v>134271.51</v>
      </c>
      <c r="AH1192">
        <v>1.7</v>
      </c>
      <c r="AI1192">
        <v>16054.08</v>
      </c>
      <c r="AJ1192">
        <v>7.11</v>
      </c>
      <c r="AK1192">
        <v>434816.96</v>
      </c>
      <c r="AL1192">
        <v>0.32100000000000001</v>
      </c>
      <c r="AM1192">
        <v>19630.98</v>
      </c>
      <c r="AN1192">
        <v>591.6</v>
      </c>
      <c r="AO1192">
        <v>719.86</v>
      </c>
      <c r="AP1192">
        <v>425869.18</v>
      </c>
      <c r="AQ1192">
        <v>2230839.2400000002</v>
      </c>
      <c r="AR1192" t="s">
        <v>61</v>
      </c>
      <c r="AS1192" t="s">
        <v>61</v>
      </c>
      <c r="AT1192" t="s">
        <v>62</v>
      </c>
      <c r="AU1192" t="s">
        <v>63</v>
      </c>
    </row>
    <row r="1193" spans="1:47" x14ac:dyDescent="0.25">
      <c r="A1193" t="s">
        <v>2121</v>
      </c>
      <c r="B1193">
        <v>2025</v>
      </c>
      <c r="C1193">
        <v>3</v>
      </c>
      <c r="D1193" t="s">
        <v>48</v>
      </c>
      <c r="E1193" s="1">
        <v>45721</v>
      </c>
      <c r="F1193" s="1">
        <v>45736</v>
      </c>
      <c r="G1193">
        <v>15</v>
      </c>
      <c r="H1193">
        <v>19.8</v>
      </c>
      <c r="I1193" t="s">
        <v>49</v>
      </c>
      <c r="J1193" t="s">
        <v>50</v>
      </c>
      <c r="K1193" t="s">
        <v>51</v>
      </c>
      <c r="L1193">
        <v>2709</v>
      </c>
      <c r="M1193" t="s">
        <v>114</v>
      </c>
      <c r="N1193" t="s">
        <v>81</v>
      </c>
      <c r="O1193" t="s">
        <v>91</v>
      </c>
      <c r="P1193" t="s">
        <v>159</v>
      </c>
      <c r="Q1193" t="s">
        <v>184</v>
      </c>
      <c r="R1193" t="s">
        <v>2122</v>
      </c>
      <c r="S1193" t="s">
        <v>170</v>
      </c>
      <c r="T1193" t="s">
        <v>74</v>
      </c>
      <c r="U1193" t="s">
        <v>60</v>
      </c>
      <c r="V1193">
        <v>107166</v>
      </c>
      <c r="W1193">
        <v>73297</v>
      </c>
      <c r="X1193">
        <v>9.9</v>
      </c>
      <c r="Y1193">
        <v>12.7</v>
      </c>
      <c r="Z1193">
        <v>92320.2</v>
      </c>
      <c r="AB1193">
        <v>31.66</v>
      </c>
      <c r="AC1193">
        <v>2922857.53</v>
      </c>
      <c r="AD1193">
        <v>5192088.05</v>
      </c>
      <c r="AE1193">
        <v>279.94</v>
      </c>
      <c r="AF1193">
        <v>1453473128.72</v>
      </c>
      <c r="AG1193">
        <v>122400.94</v>
      </c>
      <c r="AH1193">
        <v>0</v>
      </c>
      <c r="AI1193">
        <v>0</v>
      </c>
      <c r="AJ1193">
        <v>2.14</v>
      </c>
      <c r="AK1193">
        <v>111110.68</v>
      </c>
      <c r="AL1193">
        <v>0.14799999999999999</v>
      </c>
      <c r="AM1193">
        <v>7684.29</v>
      </c>
      <c r="AN1193">
        <v>498.1</v>
      </c>
      <c r="AO1193">
        <v>659.92</v>
      </c>
      <c r="AP1193">
        <v>328706.15000000002</v>
      </c>
      <c r="AQ1193">
        <v>3381648.91</v>
      </c>
      <c r="AR1193" t="s">
        <v>61</v>
      </c>
      <c r="AS1193" t="s">
        <v>61</v>
      </c>
      <c r="AT1193" t="s">
        <v>62</v>
      </c>
      <c r="AU1193" t="s">
        <v>63</v>
      </c>
    </row>
    <row r="1194" spans="1:47" x14ac:dyDescent="0.25">
      <c r="A1194" t="s">
        <v>2123</v>
      </c>
      <c r="B1194">
        <v>2022</v>
      </c>
      <c r="C1194">
        <v>12</v>
      </c>
      <c r="D1194" t="s">
        <v>119</v>
      </c>
      <c r="E1194" s="1">
        <v>44900</v>
      </c>
      <c r="F1194" s="1">
        <v>44929</v>
      </c>
      <c r="G1194">
        <v>29</v>
      </c>
      <c r="H1194">
        <v>11.4</v>
      </c>
      <c r="I1194" t="s">
        <v>49</v>
      </c>
      <c r="J1194" t="s">
        <v>239</v>
      </c>
      <c r="K1194" t="s">
        <v>265</v>
      </c>
      <c r="L1194">
        <v>3102.1</v>
      </c>
      <c r="M1194" t="s">
        <v>68</v>
      </c>
      <c r="N1194" t="s">
        <v>168</v>
      </c>
      <c r="O1194" t="s">
        <v>54</v>
      </c>
      <c r="P1194" t="s">
        <v>196</v>
      </c>
      <c r="Q1194" t="s">
        <v>70</v>
      </c>
      <c r="R1194" t="s">
        <v>603</v>
      </c>
      <c r="S1194" t="s">
        <v>161</v>
      </c>
      <c r="T1194" t="s">
        <v>95</v>
      </c>
      <c r="U1194" t="s">
        <v>96</v>
      </c>
      <c r="V1194">
        <v>26464</v>
      </c>
      <c r="W1194">
        <v>19467</v>
      </c>
      <c r="X1194">
        <v>11.3</v>
      </c>
      <c r="Y1194">
        <v>12.3</v>
      </c>
      <c r="Z1194">
        <v>23867.91</v>
      </c>
      <c r="AB1194">
        <v>12.9</v>
      </c>
      <c r="AC1194">
        <v>307896.03999999998</v>
      </c>
      <c r="AD1194">
        <v>13593968.140000001</v>
      </c>
      <c r="AE1194">
        <v>218.85</v>
      </c>
      <c r="AF1194">
        <v>2975039927.4400001</v>
      </c>
      <c r="AG1194">
        <v>135767.60999999999</v>
      </c>
      <c r="AH1194">
        <v>0</v>
      </c>
      <c r="AI1194">
        <v>0</v>
      </c>
      <c r="AJ1194">
        <v>4.8</v>
      </c>
      <c r="AK1194">
        <v>652510.47</v>
      </c>
      <c r="AL1194">
        <v>0.13</v>
      </c>
      <c r="AM1194">
        <v>17672.16</v>
      </c>
      <c r="AN1194">
        <v>1158</v>
      </c>
      <c r="AO1194">
        <v>526.01</v>
      </c>
      <c r="AP1194">
        <v>609119.57999999996</v>
      </c>
      <c r="AQ1194">
        <v>1070455.3899999999</v>
      </c>
      <c r="AR1194" t="s">
        <v>61</v>
      </c>
      <c r="AS1194" t="s">
        <v>61</v>
      </c>
      <c r="AT1194" t="s">
        <v>62</v>
      </c>
      <c r="AU1194" t="s">
        <v>63</v>
      </c>
    </row>
    <row r="1195" spans="1:47" x14ac:dyDescent="0.25">
      <c r="A1195" t="s">
        <v>2124</v>
      </c>
      <c r="B1195">
        <v>2024</v>
      </c>
      <c r="C1195">
        <v>7</v>
      </c>
      <c r="D1195" t="s">
        <v>89</v>
      </c>
      <c r="E1195" s="1">
        <v>45499</v>
      </c>
      <c r="F1195" s="1">
        <v>45509</v>
      </c>
      <c r="G1195">
        <v>10</v>
      </c>
      <c r="H1195">
        <v>15.3</v>
      </c>
      <c r="I1195" t="s">
        <v>49</v>
      </c>
      <c r="J1195" t="s">
        <v>50</v>
      </c>
      <c r="K1195" t="s">
        <v>139</v>
      </c>
      <c r="L1195">
        <v>2710.1210999999998</v>
      </c>
      <c r="M1195" t="s">
        <v>68</v>
      </c>
      <c r="N1195" t="s">
        <v>168</v>
      </c>
      <c r="O1195" t="s">
        <v>107</v>
      </c>
      <c r="P1195" t="s">
        <v>108</v>
      </c>
      <c r="Q1195" t="s">
        <v>128</v>
      </c>
      <c r="R1195" t="s">
        <v>1437</v>
      </c>
      <c r="S1195" t="s">
        <v>142</v>
      </c>
      <c r="T1195" t="s">
        <v>162</v>
      </c>
      <c r="U1195" t="s">
        <v>75</v>
      </c>
      <c r="V1195">
        <v>40405</v>
      </c>
      <c r="W1195">
        <v>28468</v>
      </c>
      <c r="X1195">
        <v>9.1</v>
      </c>
      <c r="Y1195">
        <v>11.7</v>
      </c>
      <c r="Z1195">
        <v>37660.019999999997</v>
      </c>
      <c r="AB1195">
        <v>30.64</v>
      </c>
      <c r="AC1195">
        <v>1153903.01</v>
      </c>
      <c r="AD1195">
        <v>19494709.350000001</v>
      </c>
      <c r="AE1195">
        <v>273.79000000000002</v>
      </c>
      <c r="AF1195">
        <v>5337456472.9399996</v>
      </c>
      <c r="AG1195">
        <v>20737.36</v>
      </c>
      <c r="AH1195">
        <v>0.9</v>
      </c>
      <c r="AI1195">
        <v>13305.6</v>
      </c>
      <c r="AJ1195">
        <v>15.27</v>
      </c>
      <c r="AK1195">
        <v>2976842.12</v>
      </c>
      <c r="AL1195">
        <v>0.30599999999999999</v>
      </c>
      <c r="AM1195">
        <v>59653.81</v>
      </c>
      <c r="AN1195">
        <v>504</v>
      </c>
      <c r="AO1195">
        <v>509.7</v>
      </c>
      <c r="AP1195">
        <v>256888.8</v>
      </c>
      <c r="AQ1195">
        <v>1504488.58</v>
      </c>
      <c r="AR1195" t="s">
        <v>61</v>
      </c>
      <c r="AS1195" t="s">
        <v>61</v>
      </c>
      <c r="AT1195" t="s">
        <v>62</v>
      </c>
      <c r="AU1195" t="s">
        <v>63</v>
      </c>
    </row>
    <row r="1196" spans="1:47" x14ac:dyDescent="0.25">
      <c r="A1196" t="s">
        <v>2125</v>
      </c>
      <c r="B1196">
        <v>2024</v>
      </c>
      <c r="C1196">
        <v>6</v>
      </c>
      <c r="D1196" t="s">
        <v>77</v>
      </c>
      <c r="E1196" s="1">
        <v>45454</v>
      </c>
      <c r="F1196" s="1">
        <v>45459</v>
      </c>
      <c r="G1196">
        <v>5</v>
      </c>
      <c r="H1196">
        <v>18.3</v>
      </c>
      <c r="I1196" t="s">
        <v>65</v>
      </c>
      <c r="J1196" t="s">
        <v>50</v>
      </c>
      <c r="K1196" t="s">
        <v>51</v>
      </c>
      <c r="L1196">
        <v>2709</v>
      </c>
      <c r="M1196" t="s">
        <v>90</v>
      </c>
      <c r="N1196" t="s">
        <v>81</v>
      </c>
      <c r="O1196" t="s">
        <v>99</v>
      </c>
      <c r="P1196" t="s">
        <v>128</v>
      </c>
      <c r="Q1196" t="s">
        <v>83</v>
      </c>
      <c r="R1196" t="s">
        <v>546</v>
      </c>
      <c r="S1196" t="s">
        <v>58</v>
      </c>
      <c r="T1196" t="s">
        <v>148</v>
      </c>
      <c r="U1196" t="s">
        <v>213</v>
      </c>
      <c r="V1196">
        <v>228639</v>
      </c>
      <c r="W1196">
        <v>139122</v>
      </c>
      <c r="X1196">
        <v>2.1</v>
      </c>
      <c r="Y1196">
        <v>13.9</v>
      </c>
      <c r="Z1196">
        <v>210134</v>
      </c>
      <c r="AB1196">
        <v>18.940000000000001</v>
      </c>
      <c r="AC1196">
        <v>3979937.96</v>
      </c>
      <c r="AD1196">
        <v>11536356.6</v>
      </c>
      <c r="AE1196">
        <v>282.75</v>
      </c>
      <c r="AF1196">
        <v>3261904828.6500001</v>
      </c>
      <c r="AG1196">
        <v>47549.09</v>
      </c>
      <c r="AH1196">
        <v>0</v>
      </c>
      <c r="AI1196">
        <v>0</v>
      </c>
      <c r="AJ1196">
        <v>8.49</v>
      </c>
      <c r="AK1196">
        <v>0</v>
      </c>
      <c r="AL1196">
        <v>8.6999999999999994E-2</v>
      </c>
      <c r="AM1196">
        <v>10036.629999999999</v>
      </c>
      <c r="AN1196">
        <v>274.3</v>
      </c>
      <c r="AO1196">
        <v>442.93</v>
      </c>
      <c r="AP1196">
        <v>121495.7</v>
      </c>
      <c r="AQ1196">
        <v>4159019.38</v>
      </c>
      <c r="AR1196" t="s">
        <v>61</v>
      </c>
      <c r="AS1196" t="s">
        <v>61</v>
      </c>
      <c r="AT1196" t="s">
        <v>62</v>
      </c>
      <c r="AU1196" t="s">
        <v>63</v>
      </c>
    </row>
    <row r="1197" spans="1:47" x14ac:dyDescent="0.25">
      <c r="A1197" t="s">
        <v>2126</v>
      </c>
      <c r="B1197">
        <v>2020</v>
      </c>
      <c r="C1197">
        <v>9</v>
      </c>
      <c r="D1197" t="s">
        <v>89</v>
      </c>
      <c r="E1197" s="1">
        <v>44094</v>
      </c>
      <c r="F1197" s="1">
        <v>44113</v>
      </c>
      <c r="G1197">
        <v>19</v>
      </c>
      <c r="H1197">
        <v>9.1</v>
      </c>
      <c r="I1197" t="s">
        <v>65</v>
      </c>
      <c r="J1197" t="s">
        <v>50</v>
      </c>
      <c r="K1197" t="s">
        <v>51</v>
      </c>
      <c r="L1197">
        <v>2709</v>
      </c>
      <c r="M1197" t="s">
        <v>98</v>
      </c>
      <c r="N1197" t="s">
        <v>168</v>
      </c>
      <c r="O1197" t="s">
        <v>54</v>
      </c>
      <c r="P1197" t="s">
        <v>70</v>
      </c>
      <c r="Q1197" t="s">
        <v>201</v>
      </c>
      <c r="R1197" t="s">
        <v>1585</v>
      </c>
      <c r="S1197" t="s">
        <v>58</v>
      </c>
      <c r="T1197" t="s">
        <v>187</v>
      </c>
      <c r="U1197" t="s">
        <v>166</v>
      </c>
      <c r="V1197">
        <v>248629</v>
      </c>
      <c r="W1197">
        <v>152398</v>
      </c>
      <c r="X1197">
        <v>20.6</v>
      </c>
      <c r="Y1197">
        <v>15.5</v>
      </c>
      <c r="Z1197">
        <v>191935.65</v>
      </c>
      <c r="AB1197">
        <v>34.24</v>
      </c>
      <c r="AC1197">
        <v>6571876.6600000001</v>
      </c>
      <c r="AD1197">
        <v>11312687.210000001</v>
      </c>
      <c r="AE1197">
        <v>163.11000000000001</v>
      </c>
      <c r="AF1197">
        <v>1845212410.8199999</v>
      </c>
      <c r="AG1197">
        <v>71318.25</v>
      </c>
      <c r="AH1197">
        <v>0</v>
      </c>
      <c r="AI1197">
        <v>0</v>
      </c>
      <c r="AJ1197">
        <v>6.06</v>
      </c>
      <c r="AK1197">
        <v>0</v>
      </c>
      <c r="AL1197">
        <v>0.317</v>
      </c>
      <c r="AM1197">
        <v>35861.22</v>
      </c>
      <c r="AN1197">
        <v>603.29999999999995</v>
      </c>
      <c r="AO1197">
        <v>612.61</v>
      </c>
      <c r="AP1197">
        <v>369587.61</v>
      </c>
      <c r="AQ1197">
        <v>7048643.7400000002</v>
      </c>
      <c r="AR1197" t="s">
        <v>61</v>
      </c>
      <c r="AS1197" t="s">
        <v>61</v>
      </c>
      <c r="AT1197" t="s">
        <v>62</v>
      </c>
      <c r="AU1197" t="s">
        <v>63</v>
      </c>
    </row>
    <row r="1198" spans="1:47" x14ac:dyDescent="0.25">
      <c r="A1198" t="s">
        <v>2127</v>
      </c>
      <c r="B1198">
        <v>2024</v>
      </c>
      <c r="C1198">
        <v>5</v>
      </c>
      <c r="D1198" t="s">
        <v>77</v>
      </c>
      <c r="E1198" s="1">
        <v>45431</v>
      </c>
      <c r="F1198" s="1">
        <v>45446</v>
      </c>
      <c r="G1198">
        <v>15</v>
      </c>
      <c r="H1198">
        <v>14.6</v>
      </c>
      <c r="I1198" t="s">
        <v>65</v>
      </c>
      <c r="J1198" t="s">
        <v>50</v>
      </c>
      <c r="K1198" t="s">
        <v>51</v>
      </c>
      <c r="L1198">
        <v>2709</v>
      </c>
      <c r="M1198" t="s">
        <v>68</v>
      </c>
      <c r="N1198" t="s">
        <v>81</v>
      </c>
      <c r="O1198" t="s">
        <v>107</v>
      </c>
      <c r="P1198" t="s">
        <v>56</v>
      </c>
      <c r="Q1198" t="s">
        <v>204</v>
      </c>
      <c r="R1198" t="s">
        <v>2128</v>
      </c>
      <c r="S1198" t="s">
        <v>170</v>
      </c>
      <c r="T1198" t="s">
        <v>148</v>
      </c>
      <c r="U1198" t="s">
        <v>110</v>
      </c>
      <c r="V1198">
        <v>90900</v>
      </c>
      <c r="W1198">
        <v>62378</v>
      </c>
      <c r="X1198">
        <v>15.2</v>
      </c>
      <c r="Y1198">
        <v>11.3</v>
      </c>
      <c r="Z1198">
        <v>69933.19</v>
      </c>
      <c r="AB1198">
        <v>19.739999999999998</v>
      </c>
      <c r="AC1198">
        <v>1380481.17</v>
      </c>
      <c r="AD1198">
        <v>5704450.3099999996</v>
      </c>
      <c r="AE1198">
        <v>276.85000000000002</v>
      </c>
      <c r="AF1198">
        <v>1579277068.3199999</v>
      </c>
      <c r="AG1198">
        <v>99035.89</v>
      </c>
      <c r="AH1198">
        <v>1.1000000000000001</v>
      </c>
      <c r="AI1198">
        <v>16797.75</v>
      </c>
      <c r="AJ1198">
        <v>21.13</v>
      </c>
      <c r="AK1198">
        <v>0</v>
      </c>
      <c r="AL1198">
        <v>5.2999999999999999E-2</v>
      </c>
      <c r="AM1198">
        <v>3023.36</v>
      </c>
      <c r="AN1198">
        <v>624.29999999999995</v>
      </c>
      <c r="AO1198">
        <v>708.06</v>
      </c>
      <c r="AP1198">
        <v>442041.86</v>
      </c>
      <c r="AQ1198">
        <v>1941380.03</v>
      </c>
      <c r="AR1198" t="s">
        <v>61</v>
      </c>
      <c r="AS1198" t="s">
        <v>61</v>
      </c>
      <c r="AT1198" t="s">
        <v>62</v>
      </c>
      <c r="AU1198" t="s">
        <v>63</v>
      </c>
    </row>
    <row r="1199" spans="1:47" x14ac:dyDescent="0.25">
      <c r="A1199" t="s">
        <v>2129</v>
      </c>
      <c r="B1199">
        <v>2021</v>
      </c>
      <c r="C1199">
        <v>3</v>
      </c>
      <c r="D1199" t="s">
        <v>48</v>
      </c>
      <c r="E1199" s="1">
        <v>44272</v>
      </c>
      <c r="F1199" s="1">
        <v>44283</v>
      </c>
      <c r="G1199">
        <v>11</v>
      </c>
      <c r="H1199">
        <v>16.8</v>
      </c>
      <c r="I1199" t="s">
        <v>65</v>
      </c>
      <c r="J1199" t="s">
        <v>50</v>
      </c>
      <c r="K1199" t="s">
        <v>51</v>
      </c>
      <c r="L1199">
        <v>2709</v>
      </c>
      <c r="M1199" t="s">
        <v>52</v>
      </c>
      <c r="N1199" t="s">
        <v>69</v>
      </c>
      <c r="O1199" t="s">
        <v>189</v>
      </c>
      <c r="P1199" t="s">
        <v>100</v>
      </c>
      <c r="Q1199" t="s">
        <v>71</v>
      </c>
      <c r="R1199" t="s">
        <v>901</v>
      </c>
      <c r="S1199" t="s">
        <v>186</v>
      </c>
      <c r="T1199" t="s">
        <v>187</v>
      </c>
      <c r="U1199" t="s">
        <v>110</v>
      </c>
      <c r="V1199">
        <v>113544</v>
      </c>
      <c r="W1199">
        <v>74981</v>
      </c>
      <c r="X1199">
        <v>23.2</v>
      </c>
      <c r="Y1199">
        <v>15.2</v>
      </c>
      <c r="Z1199">
        <v>101120.33</v>
      </c>
      <c r="AB1199">
        <v>19.16</v>
      </c>
      <c r="AC1199">
        <v>1937465.52</v>
      </c>
      <c r="AD1199">
        <v>6884272.0700000003</v>
      </c>
      <c r="AE1199">
        <v>172.38</v>
      </c>
      <c r="AF1199">
        <v>1186710819.4300001</v>
      </c>
      <c r="AG1199">
        <v>189190.86</v>
      </c>
      <c r="AH1199">
        <v>3.1</v>
      </c>
      <c r="AI1199">
        <v>75610.75</v>
      </c>
      <c r="AJ1199">
        <v>5.36</v>
      </c>
      <c r="AK1199">
        <v>0</v>
      </c>
      <c r="AL1199">
        <v>0.153</v>
      </c>
      <c r="AM1199">
        <v>10532.94</v>
      </c>
      <c r="AO1199">
        <v>554.92999999999995</v>
      </c>
      <c r="AP1199">
        <v>103771.91</v>
      </c>
      <c r="AQ1199">
        <v>2316571.98</v>
      </c>
      <c r="AR1199" t="s">
        <v>61</v>
      </c>
      <c r="AS1199" t="s">
        <v>61</v>
      </c>
      <c r="AT1199" t="s">
        <v>62</v>
      </c>
      <c r="AU1199" t="s">
        <v>63</v>
      </c>
    </row>
    <row r="1200" spans="1:47" x14ac:dyDescent="0.25">
      <c r="A1200" t="s">
        <v>2130</v>
      </c>
      <c r="B1200">
        <v>2021</v>
      </c>
      <c r="C1200">
        <v>8</v>
      </c>
      <c r="D1200" t="s">
        <v>89</v>
      </c>
      <c r="E1200" s="1">
        <v>44412</v>
      </c>
      <c r="F1200" s="1">
        <v>44434</v>
      </c>
      <c r="G1200">
        <v>22</v>
      </c>
      <c r="H1200">
        <v>9.4</v>
      </c>
      <c r="I1200" t="s">
        <v>65</v>
      </c>
      <c r="J1200" t="s">
        <v>78</v>
      </c>
      <c r="K1200" t="s">
        <v>315</v>
      </c>
      <c r="L1200">
        <v>1511.9</v>
      </c>
      <c r="M1200" t="s">
        <v>80</v>
      </c>
      <c r="N1200" t="s">
        <v>106</v>
      </c>
      <c r="O1200" t="s">
        <v>107</v>
      </c>
      <c r="P1200" t="s">
        <v>184</v>
      </c>
      <c r="Q1200" t="s">
        <v>257</v>
      </c>
      <c r="R1200" t="s">
        <v>109</v>
      </c>
      <c r="S1200" t="s">
        <v>85</v>
      </c>
      <c r="T1200" t="s">
        <v>102</v>
      </c>
      <c r="U1200" t="s">
        <v>110</v>
      </c>
      <c r="V1200">
        <v>56521</v>
      </c>
      <c r="W1200">
        <v>37987</v>
      </c>
      <c r="X1200">
        <v>5.7</v>
      </c>
      <c r="Y1200">
        <v>13.6</v>
      </c>
      <c r="Z1200">
        <v>43487.75</v>
      </c>
      <c r="AB1200">
        <v>36.79</v>
      </c>
      <c r="AC1200">
        <v>1599914.32</v>
      </c>
      <c r="AD1200">
        <v>35900007.380000003</v>
      </c>
      <c r="AE1200">
        <v>167.19</v>
      </c>
      <c r="AF1200">
        <v>6002122233.8599997</v>
      </c>
      <c r="AG1200">
        <v>232641.22</v>
      </c>
      <c r="AH1200">
        <v>0</v>
      </c>
      <c r="AI1200">
        <v>0</v>
      </c>
      <c r="AJ1200">
        <v>22.14</v>
      </c>
      <c r="AK1200">
        <v>0</v>
      </c>
      <c r="AL1200">
        <v>0.27700000000000002</v>
      </c>
      <c r="AM1200">
        <v>99443.02</v>
      </c>
      <c r="AN1200">
        <v>339.5</v>
      </c>
      <c r="AO1200">
        <v>701.92</v>
      </c>
      <c r="AP1200">
        <v>238301.84</v>
      </c>
      <c r="AQ1200">
        <v>2170300.4</v>
      </c>
      <c r="AR1200" t="s">
        <v>61</v>
      </c>
      <c r="AS1200" t="s">
        <v>61</v>
      </c>
      <c r="AT1200" t="s">
        <v>62</v>
      </c>
      <c r="AU1200" t="s">
        <v>63</v>
      </c>
    </row>
    <row r="1201" spans="1:47" x14ac:dyDescent="0.25">
      <c r="A1201" t="s">
        <v>2131</v>
      </c>
      <c r="B1201">
        <v>2022</v>
      </c>
      <c r="C1201">
        <v>8</v>
      </c>
      <c r="D1201" t="s">
        <v>89</v>
      </c>
      <c r="E1201" s="1">
        <v>44793</v>
      </c>
      <c r="F1201" s="1">
        <v>44805</v>
      </c>
      <c r="G1201">
        <v>12</v>
      </c>
      <c r="H1201">
        <v>3.9</v>
      </c>
      <c r="I1201" t="s">
        <v>65</v>
      </c>
      <c r="J1201" t="s">
        <v>66</v>
      </c>
      <c r="K1201" t="s">
        <v>245</v>
      </c>
      <c r="L1201">
        <v>8905.9</v>
      </c>
      <c r="M1201" t="s">
        <v>90</v>
      </c>
      <c r="N1201" t="s">
        <v>81</v>
      </c>
      <c r="O1201" t="s">
        <v>54</v>
      </c>
      <c r="P1201" t="s">
        <v>100</v>
      </c>
      <c r="Q1201" t="s">
        <v>93</v>
      </c>
      <c r="R1201" t="s">
        <v>1609</v>
      </c>
      <c r="S1201" t="s">
        <v>137</v>
      </c>
      <c r="T1201" t="s">
        <v>102</v>
      </c>
      <c r="U1201" t="s">
        <v>103</v>
      </c>
      <c r="V1201">
        <v>8827</v>
      </c>
      <c r="W1201">
        <v>5064</v>
      </c>
      <c r="X1201">
        <v>9.4</v>
      </c>
      <c r="Y1201">
        <v>15.4</v>
      </c>
      <c r="Z1201">
        <v>7780.68</v>
      </c>
      <c r="AB1201">
        <v>42.74</v>
      </c>
      <c r="AC1201">
        <v>332546.26</v>
      </c>
      <c r="AD1201">
        <v>5804309.4699999997</v>
      </c>
      <c r="AE1201">
        <v>216.94</v>
      </c>
      <c r="AF1201">
        <v>1259186896.4200001</v>
      </c>
      <c r="AG1201">
        <v>31283.77</v>
      </c>
      <c r="AH1201">
        <v>0.8</v>
      </c>
      <c r="AI1201">
        <v>22495.279999999999</v>
      </c>
      <c r="AJ1201">
        <v>4.6399999999999997</v>
      </c>
      <c r="AK1201">
        <v>0</v>
      </c>
      <c r="AL1201">
        <v>0.14799999999999999</v>
      </c>
      <c r="AM1201">
        <v>8590.3799999999992</v>
      </c>
      <c r="AN1201">
        <v>356.8</v>
      </c>
      <c r="AO1201">
        <v>639.75</v>
      </c>
      <c r="AP1201">
        <v>228262.8</v>
      </c>
      <c r="AQ1201">
        <v>623178.49</v>
      </c>
      <c r="AR1201" t="s">
        <v>61</v>
      </c>
      <c r="AS1201" t="s">
        <v>61</v>
      </c>
      <c r="AT1201" t="s">
        <v>62</v>
      </c>
      <c r="AU1201" t="s">
        <v>63</v>
      </c>
    </row>
    <row r="1202" spans="1:47" x14ac:dyDescent="0.25">
      <c r="A1202" t="s">
        <v>2132</v>
      </c>
      <c r="B1202">
        <v>2021</v>
      </c>
      <c r="C1202">
        <v>6</v>
      </c>
      <c r="D1202" t="s">
        <v>77</v>
      </c>
      <c r="E1202" s="1">
        <v>44373</v>
      </c>
      <c r="F1202" s="1">
        <v>44394</v>
      </c>
      <c r="G1202">
        <v>21</v>
      </c>
      <c r="H1202">
        <v>5.5</v>
      </c>
      <c r="I1202" t="s">
        <v>49</v>
      </c>
      <c r="J1202" t="s">
        <v>66</v>
      </c>
      <c r="K1202" t="s">
        <v>153</v>
      </c>
      <c r="L1202">
        <v>6309</v>
      </c>
      <c r="M1202" t="s">
        <v>90</v>
      </c>
      <c r="N1202" t="s">
        <v>81</v>
      </c>
      <c r="O1202" t="s">
        <v>189</v>
      </c>
      <c r="P1202" t="s">
        <v>150</v>
      </c>
      <c r="Q1202" t="s">
        <v>184</v>
      </c>
      <c r="R1202" t="s">
        <v>2034</v>
      </c>
      <c r="S1202" t="s">
        <v>156</v>
      </c>
      <c r="T1202" t="s">
        <v>74</v>
      </c>
      <c r="U1202" t="s">
        <v>143</v>
      </c>
      <c r="V1202">
        <v>7923</v>
      </c>
      <c r="W1202">
        <v>4909</v>
      </c>
      <c r="X1202">
        <v>2.8</v>
      </c>
      <c r="Y1202">
        <v>14.5</v>
      </c>
      <c r="Z1202">
        <v>6654.95</v>
      </c>
      <c r="AA1202">
        <v>475</v>
      </c>
      <c r="AB1202">
        <v>2782.61</v>
      </c>
      <c r="AC1202">
        <v>1321739.75</v>
      </c>
      <c r="AD1202">
        <v>18793179.5</v>
      </c>
      <c r="AE1202">
        <v>174.78</v>
      </c>
      <c r="AF1202">
        <v>3284671913.0100002</v>
      </c>
      <c r="AG1202">
        <v>213858.83</v>
      </c>
      <c r="AH1202">
        <v>2.8</v>
      </c>
      <c r="AI1202">
        <v>36993.730000000003</v>
      </c>
      <c r="AJ1202">
        <v>17.97</v>
      </c>
      <c r="AK1202">
        <v>3377134.36</v>
      </c>
      <c r="AL1202">
        <v>0.19700000000000001</v>
      </c>
      <c r="AM1202">
        <v>37022.559999999998</v>
      </c>
      <c r="AN1202">
        <v>747.8</v>
      </c>
      <c r="AO1202">
        <v>384.59</v>
      </c>
      <c r="AP1202">
        <v>287596.40000000002</v>
      </c>
      <c r="AQ1202">
        <v>1897211.27</v>
      </c>
      <c r="AR1202" t="s">
        <v>61</v>
      </c>
      <c r="AS1202" t="s">
        <v>61</v>
      </c>
      <c r="AT1202" t="s">
        <v>62</v>
      </c>
      <c r="AU1202" t="s">
        <v>63</v>
      </c>
    </row>
    <row r="1203" spans="1:47" x14ac:dyDescent="0.25">
      <c r="A1203" t="s">
        <v>2133</v>
      </c>
      <c r="B1203">
        <v>2024</v>
      </c>
      <c r="C1203">
        <v>8</v>
      </c>
      <c r="D1203" t="s">
        <v>89</v>
      </c>
      <c r="E1203" s="1">
        <v>45526</v>
      </c>
      <c r="F1203" s="1">
        <v>45534</v>
      </c>
      <c r="G1203">
        <v>8</v>
      </c>
      <c r="H1203">
        <v>7.4</v>
      </c>
      <c r="I1203" t="s">
        <v>65</v>
      </c>
      <c r="J1203" t="s">
        <v>50</v>
      </c>
      <c r="K1203" t="s">
        <v>51</v>
      </c>
      <c r="L1203">
        <v>2709</v>
      </c>
      <c r="M1203" t="s">
        <v>68</v>
      </c>
      <c r="N1203" t="s">
        <v>69</v>
      </c>
      <c r="O1203" t="s">
        <v>99</v>
      </c>
      <c r="P1203" t="s">
        <v>56</v>
      </c>
      <c r="Q1203" t="s">
        <v>93</v>
      </c>
      <c r="R1203" t="s">
        <v>160</v>
      </c>
      <c r="S1203" t="s">
        <v>58</v>
      </c>
      <c r="T1203" t="s">
        <v>95</v>
      </c>
      <c r="U1203" t="s">
        <v>166</v>
      </c>
      <c r="V1203">
        <v>283456</v>
      </c>
      <c r="W1203">
        <v>159919</v>
      </c>
      <c r="X1203">
        <v>4.9000000000000004</v>
      </c>
      <c r="Y1203">
        <v>12.6</v>
      </c>
      <c r="Z1203">
        <v>260305.15</v>
      </c>
      <c r="AB1203">
        <v>30.5</v>
      </c>
      <c r="AC1203">
        <v>7939307.0800000001</v>
      </c>
      <c r="AD1203">
        <v>24775844.18</v>
      </c>
      <c r="AE1203">
        <v>278.72000000000003</v>
      </c>
      <c r="AF1203">
        <v>6905523289.8500004</v>
      </c>
      <c r="AG1203">
        <v>192092.56</v>
      </c>
      <c r="AH1203">
        <v>0.1</v>
      </c>
      <c r="AI1203">
        <v>2830.52</v>
      </c>
      <c r="AJ1203">
        <v>11.84</v>
      </c>
      <c r="AK1203">
        <v>0</v>
      </c>
      <c r="AL1203">
        <v>0.34899999999999998</v>
      </c>
      <c r="AM1203">
        <v>86467.7</v>
      </c>
      <c r="AN1203">
        <v>352.4</v>
      </c>
      <c r="AO1203">
        <v>627.36</v>
      </c>
      <c r="AP1203">
        <v>221081.66</v>
      </c>
      <c r="AQ1203">
        <v>8441779.5199999996</v>
      </c>
      <c r="AR1203" t="s">
        <v>61</v>
      </c>
      <c r="AS1203" t="s">
        <v>61</v>
      </c>
      <c r="AT1203" t="s">
        <v>62</v>
      </c>
      <c r="AU1203" t="s">
        <v>63</v>
      </c>
    </row>
    <row r="1204" spans="1:47" x14ac:dyDescent="0.25">
      <c r="A1204" t="s">
        <v>2134</v>
      </c>
      <c r="B1204">
        <v>2021</v>
      </c>
      <c r="C1204">
        <v>9</v>
      </c>
      <c r="D1204" t="s">
        <v>89</v>
      </c>
      <c r="E1204" s="1">
        <v>44468</v>
      </c>
      <c r="F1204" s="1">
        <v>44483</v>
      </c>
      <c r="G1204">
        <v>15</v>
      </c>
      <c r="H1204">
        <v>2.6</v>
      </c>
      <c r="I1204" t="s">
        <v>49</v>
      </c>
      <c r="J1204" t="s">
        <v>50</v>
      </c>
      <c r="K1204" t="s">
        <v>145</v>
      </c>
      <c r="L1204">
        <v>2710.19</v>
      </c>
      <c r="M1204" t="s">
        <v>114</v>
      </c>
      <c r="N1204" t="s">
        <v>106</v>
      </c>
      <c r="O1204" t="s">
        <v>107</v>
      </c>
      <c r="P1204" t="s">
        <v>230</v>
      </c>
      <c r="Q1204" t="s">
        <v>128</v>
      </c>
      <c r="R1204" t="s">
        <v>2135</v>
      </c>
      <c r="S1204" t="s">
        <v>170</v>
      </c>
      <c r="T1204" t="s">
        <v>95</v>
      </c>
      <c r="U1204" t="s">
        <v>103</v>
      </c>
      <c r="V1204">
        <v>88338</v>
      </c>
      <c r="W1204">
        <v>49521</v>
      </c>
      <c r="X1204">
        <v>15.4</v>
      </c>
      <c r="Y1204">
        <v>14.5</v>
      </c>
      <c r="Z1204">
        <v>72268.92</v>
      </c>
      <c r="AB1204">
        <v>17.34</v>
      </c>
      <c r="AC1204">
        <v>1253143.07</v>
      </c>
      <c r="AD1204">
        <v>57194345.979999997</v>
      </c>
      <c r="AE1204">
        <v>172</v>
      </c>
      <c r="AF1204">
        <v>9837427508.5599995</v>
      </c>
      <c r="AG1204">
        <v>249589.17</v>
      </c>
      <c r="AH1204">
        <v>1.7</v>
      </c>
      <c r="AI1204">
        <v>31130.7</v>
      </c>
      <c r="AJ1204">
        <v>0.52</v>
      </c>
      <c r="AK1204">
        <v>297410.59999999998</v>
      </c>
      <c r="AL1204">
        <v>0.161</v>
      </c>
      <c r="AM1204">
        <v>92082.9</v>
      </c>
      <c r="AN1204">
        <v>328.7</v>
      </c>
      <c r="AO1204">
        <v>592.34</v>
      </c>
      <c r="AP1204">
        <v>194702.16</v>
      </c>
      <c r="AQ1204">
        <v>1820648</v>
      </c>
      <c r="AR1204" t="s">
        <v>61</v>
      </c>
      <c r="AS1204" t="s">
        <v>61</v>
      </c>
      <c r="AT1204" t="s">
        <v>62</v>
      </c>
      <c r="AU1204" t="s">
        <v>63</v>
      </c>
    </row>
    <row r="1205" spans="1:47" x14ac:dyDescent="0.25">
      <c r="A1205" t="s">
        <v>2136</v>
      </c>
      <c r="B1205">
        <v>2020</v>
      </c>
      <c r="C1205">
        <v>11</v>
      </c>
      <c r="D1205" t="s">
        <v>119</v>
      </c>
      <c r="E1205" s="1">
        <v>44143</v>
      </c>
      <c r="F1205" s="1">
        <v>44160</v>
      </c>
      <c r="G1205">
        <v>17</v>
      </c>
      <c r="H1205">
        <v>4.7</v>
      </c>
      <c r="I1205" t="s">
        <v>49</v>
      </c>
      <c r="J1205" t="s">
        <v>66</v>
      </c>
      <c r="K1205" t="s">
        <v>153</v>
      </c>
      <c r="L1205">
        <v>6309</v>
      </c>
      <c r="M1205" t="s">
        <v>52</v>
      </c>
      <c r="N1205" t="s">
        <v>53</v>
      </c>
      <c r="O1205" t="s">
        <v>189</v>
      </c>
      <c r="P1205" t="s">
        <v>140</v>
      </c>
      <c r="Q1205" t="s">
        <v>56</v>
      </c>
      <c r="R1205" t="s">
        <v>1827</v>
      </c>
      <c r="S1205" t="s">
        <v>156</v>
      </c>
      <c r="T1205" t="s">
        <v>102</v>
      </c>
      <c r="U1205" t="s">
        <v>228</v>
      </c>
      <c r="V1205">
        <v>13496</v>
      </c>
      <c r="W1205">
        <v>8204</v>
      </c>
      <c r="X1205">
        <v>5.5</v>
      </c>
      <c r="Y1205">
        <v>13.9</v>
      </c>
      <c r="Z1205">
        <v>10776.56</v>
      </c>
      <c r="AA1205">
        <v>769</v>
      </c>
      <c r="AB1205">
        <v>3647.37</v>
      </c>
      <c r="AC1205">
        <v>2804827.53</v>
      </c>
      <c r="AD1205">
        <v>44757855.590000004</v>
      </c>
      <c r="AE1205">
        <v>165.75</v>
      </c>
      <c r="AF1205">
        <v>7418614564.04</v>
      </c>
      <c r="AG1205">
        <v>138335.88</v>
      </c>
      <c r="AH1205">
        <v>0.1</v>
      </c>
      <c r="AI1205">
        <v>1568.33</v>
      </c>
      <c r="AJ1205">
        <v>16.86</v>
      </c>
      <c r="AK1205">
        <v>7546174.4500000002</v>
      </c>
      <c r="AL1205">
        <v>0.25600000000000001</v>
      </c>
      <c r="AM1205">
        <v>114580.11</v>
      </c>
      <c r="AN1205">
        <v>537.6</v>
      </c>
      <c r="AO1205">
        <v>390.07</v>
      </c>
      <c r="AP1205">
        <v>209701.63</v>
      </c>
      <c r="AQ1205">
        <v>3269013.48</v>
      </c>
      <c r="AR1205" t="s">
        <v>61</v>
      </c>
      <c r="AS1205" t="s">
        <v>61</v>
      </c>
      <c r="AT1205" t="s">
        <v>293</v>
      </c>
      <c r="AU1205" t="s">
        <v>63</v>
      </c>
    </row>
    <row r="1206" spans="1:47" x14ac:dyDescent="0.25">
      <c r="A1206" t="s">
        <v>2137</v>
      </c>
      <c r="B1206">
        <v>2020</v>
      </c>
      <c r="C1206">
        <v>7</v>
      </c>
      <c r="D1206" t="s">
        <v>89</v>
      </c>
      <c r="E1206" s="1">
        <v>44033</v>
      </c>
      <c r="F1206" s="1">
        <v>44060</v>
      </c>
      <c r="G1206">
        <v>27</v>
      </c>
      <c r="H1206">
        <v>10.7</v>
      </c>
      <c r="I1206" t="s">
        <v>49</v>
      </c>
      <c r="J1206" t="s">
        <v>134</v>
      </c>
      <c r="K1206" t="s">
        <v>135</v>
      </c>
      <c r="L1206">
        <v>9999.0098999999991</v>
      </c>
      <c r="M1206" t="s">
        <v>114</v>
      </c>
      <c r="N1206" t="s">
        <v>106</v>
      </c>
      <c r="O1206" t="s">
        <v>91</v>
      </c>
      <c r="P1206" t="s">
        <v>131</v>
      </c>
      <c r="Q1206" t="s">
        <v>128</v>
      </c>
      <c r="R1206" t="s">
        <v>1075</v>
      </c>
      <c r="S1206" t="s">
        <v>137</v>
      </c>
      <c r="T1206" t="s">
        <v>148</v>
      </c>
      <c r="U1206" t="s">
        <v>228</v>
      </c>
      <c r="V1206">
        <v>15383</v>
      </c>
      <c r="W1206">
        <v>10093</v>
      </c>
      <c r="X1206">
        <v>22.4</v>
      </c>
      <c r="Y1206">
        <v>10.7</v>
      </c>
      <c r="Z1206">
        <v>13845.2</v>
      </c>
      <c r="AB1206">
        <v>28.76</v>
      </c>
      <c r="AC1206">
        <v>398187.95</v>
      </c>
      <c r="AD1206">
        <v>9224641.4000000004</v>
      </c>
      <c r="AE1206">
        <v>163.89</v>
      </c>
      <c r="AF1206">
        <v>1511826479.05</v>
      </c>
      <c r="AG1206">
        <v>60305.75</v>
      </c>
      <c r="AH1206">
        <v>0.1</v>
      </c>
      <c r="AI1206">
        <v>1413.5</v>
      </c>
      <c r="AJ1206">
        <v>17.239999999999998</v>
      </c>
      <c r="AK1206">
        <v>1590328.18</v>
      </c>
      <c r="AL1206">
        <v>0.33500000000000002</v>
      </c>
      <c r="AM1206">
        <v>30902.55</v>
      </c>
      <c r="AN1206">
        <v>1305.2</v>
      </c>
      <c r="AO1206">
        <v>583.61</v>
      </c>
      <c r="AP1206">
        <v>761727.77</v>
      </c>
      <c r="AQ1206">
        <v>1252537.52</v>
      </c>
      <c r="AR1206" t="s">
        <v>61</v>
      </c>
      <c r="AS1206" t="s">
        <v>61</v>
      </c>
      <c r="AT1206" t="s">
        <v>293</v>
      </c>
      <c r="AU1206" t="s">
        <v>63</v>
      </c>
    </row>
    <row r="1207" spans="1:47" x14ac:dyDescent="0.25">
      <c r="A1207" t="s">
        <v>2138</v>
      </c>
      <c r="B1207">
        <v>2021</v>
      </c>
      <c r="C1207">
        <v>12</v>
      </c>
      <c r="D1207" t="s">
        <v>119</v>
      </c>
      <c r="E1207" s="1">
        <v>44538</v>
      </c>
      <c r="F1207" s="1">
        <v>44550</v>
      </c>
      <c r="G1207">
        <v>12</v>
      </c>
      <c r="H1207">
        <v>18.399999999999999</v>
      </c>
      <c r="I1207" t="s">
        <v>65</v>
      </c>
      <c r="J1207" t="s">
        <v>78</v>
      </c>
      <c r="K1207" t="s">
        <v>315</v>
      </c>
      <c r="L1207">
        <v>1511.9</v>
      </c>
      <c r="M1207" t="s">
        <v>114</v>
      </c>
      <c r="N1207" t="s">
        <v>168</v>
      </c>
      <c r="O1207" t="s">
        <v>107</v>
      </c>
      <c r="P1207" t="s">
        <v>56</v>
      </c>
      <c r="Q1207" t="s">
        <v>146</v>
      </c>
      <c r="R1207" t="s">
        <v>1738</v>
      </c>
      <c r="S1207" t="s">
        <v>85</v>
      </c>
      <c r="T1207" t="s">
        <v>162</v>
      </c>
      <c r="U1207" t="s">
        <v>96</v>
      </c>
      <c r="V1207">
        <v>41632</v>
      </c>
      <c r="W1207">
        <v>30083</v>
      </c>
      <c r="X1207">
        <v>11.8</v>
      </c>
      <c r="Y1207">
        <v>10.5</v>
      </c>
      <c r="Z1207">
        <v>34092.629999999997</v>
      </c>
      <c r="AB1207">
        <v>21.81</v>
      </c>
      <c r="AC1207">
        <v>743560.26</v>
      </c>
      <c r="AD1207">
        <v>33611582.990000002</v>
      </c>
      <c r="AE1207">
        <v>171.91</v>
      </c>
      <c r="AF1207">
        <v>5778167231.8100004</v>
      </c>
      <c r="AG1207">
        <v>72012.649999999994</v>
      </c>
      <c r="AH1207">
        <v>0</v>
      </c>
      <c r="AJ1207">
        <v>11.77</v>
      </c>
      <c r="AK1207">
        <v>0</v>
      </c>
      <c r="AL1207">
        <v>0.34200000000000003</v>
      </c>
      <c r="AM1207">
        <v>114951.61</v>
      </c>
      <c r="AN1207">
        <v>181.6</v>
      </c>
      <c r="AO1207">
        <v>502.27</v>
      </c>
      <c r="AP1207">
        <v>91212.23</v>
      </c>
      <c r="AQ1207">
        <v>1021736.75</v>
      </c>
      <c r="AR1207" t="s">
        <v>61</v>
      </c>
      <c r="AS1207" t="s">
        <v>61</v>
      </c>
      <c r="AT1207" t="s">
        <v>62</v>
      </c>
      <c r="AU1207" t="s">
        <v>63</v>
      </c>
    </row>
    <row r="1208" spans="1:47" x14ac:dyDescent="0.25">
      <c r="A1208" t="s">
        <v>2139</v>
      </c>
      <c r="B1208">
        <v>2024</v>
      </c>
      <c r="C1208">
        <v>3</v>
      </c>
      <c r="D1208" t="s">
        <v>48</v>
      </c>
      <c r="E1208" s="1">
        <v>45374</v>
      </c>
      <c r="F1208" s="1">
        <v>45389</v>
      </c>
      <c r="G1208">
        <v>15</v>
      </c>
      <c r="H1208">
        <v>11.7</v>
      </c>
      <c r="I1208" t="s">
        <v>65</v>
      </c>
      <c r="J1208" t="s">
        <v>50</v>
      </c>
      <c r="K1208" t="s">
        <v>51</v>
      </c>
      <c r="L1208">
        <v>2709</v>
      </c>
      <c r="M1208" t="s">
        <v>80</v>
      </c>
      <c r="N1208" t="s">
        <v>106</v>
      </c>
      <c r="O1208" t="s">
        <v>200</v>
      </c>
      <c r="P1208" t="s">
        <v>70</v>
      </c>
      <c r="Q1208" t="s">
        <v>164</v>
      </c>
      <c r="R1208" t="s">
        <v>2140</v>
      </c>
      <c r="S1208" t="s">
        <v>170</v>
      </c>
      <c r="T1208" t="s">
        <v>187</v>
      </c>
      <c r="U1208" t="s">
        <v>103</v>
      </c>
      <c r="V1208">
        <v>105742</v>
      </c>
      <c r="W1208">
        <v>72875</v>
      </c>
      <c r="X1208">
        <v>11.3</v>
      </c>
      <c r="Y1208">
        <v>15.1</v>
      </c>
      <c r="Z1208">
        <v>96065.82</v>
      </c>
      <c r="AB1208">
        <v>24.99</v>
      </c>
      <c r="AC1208">
        <v>2400684.84</v>
      </c>
      <c r="AD1208">
        <v>7091578.8300000001</v>
      </c>
      <c r="AE1208">
        <v>274.25</v>
      </c>
      <c r="AF1208">
        <v>1944865494.1300001</v>
      </c>
      <c r="AG1208">
        <v>55066.92</v>
      </c>
      <c r="AH1208">
        <v>2.2999999999999998</v>
      </c>
      <c r="AI1208">
        <v>55516.06</v>
      </c>
      <c r="AJ1208">
        <v>0.46</v>
      </c>
      <c r="AK1208">
        <v>0</v>
      </c>
      <c r="AL1208">
        <v>0.33600000000000002</v>
      </c>
      <c r="AM1208">
        <v>23827.7</v>
      </c>
      <c r="AN1208">
        <v>381.3</v>
      </c>
      <c r="AO1208">
        <v>596.58000000000004</v>
      </c>
      <c r="AP1208">
        <v>227475.95</v>
      </c>
      <c r="AQ1208">
        <v>2762571.47</v>
      </c>
      <c r="AR1208" t="s">
        <v>61</v>
      </c>
      <c r="AS1208" t="s">
        <v>61</v>
      </c>
      <c r="AT1208" t="s">
        <v>62</v>
      </c>
      <c r="AU1208" t="s">
        <v>63</v>
      </c>
    </row>
    <row r="1209" spans="1:47" x14ac:dyDescent="0.25">
      <c r="A1209" t="s">
        <v>2141</v>
      </c>
      <c r="B1209">
        <v>2023</v>
      </c>
      <c r="C1209">
        <v>6</v>
      </c>
      <c r="D1209" t="s">
        <v>77</v>
      </c>
      <c r="E1209" s="1">
        <v>45079</v>
      </c>
      <c r="F1209" s="1">
        <v>45102</v>
      </c>
      <c r="G1209">
        <v>23</v>
      </c>
      <c r="H1209">
        <v>1.9</v>
      </c>
      <c r="I1209" t="s">
        <v>65</v>
      </c>
      <c r="J1209" t="s">
        <v>66</v>
      </c>
      <c r="K1209" t="s">
        <v>391</v>
      </c>
      <c r="L1209">
        <v>9999.99</v>
      </c>
      <c r="M1209" t="s">
        <v>52</v>
      </c>
      <c r="N1209" t="s">
        <v>53</v>
      </c>
      <c r="O1209" t="s">
        <v>99</v>
      </c>
      <c r="P1209" t="s">
        <v>82</v>
      </c>
      <c r="Q1209" t="s">
        <v>127</v>
      </c>
      <c r="R1209" t="s">
        <v>2142</v>
      </c>
      <c r="S1209" t="s">
        <v>130</v>
      </c>
      <c r="T1209" t="s">
        <v>95</v>
      </c>
      <c r="U1209" t="s">
        <v>181</v>
      </c>
      <c r="V1209">
        <v>88975</v>
      </c>
      <c r="W1209">
        <v>50107</v>
      </c>
      <c r="X1209">
        <v>2.5</v>
      </c>
      <c r="Y1209">
        <v>11.2</v>
      </c>
      <c r="Z1209">
        <v>77697.179999999993</v>
      </c>
      <c r="AB1209">
        <v>15.17</v>
      </c>
      <c r="AC1209">
        <v>1178666.22</v>
      </c>
      <c r="AD1209">
        <v>37011828.659999996</v>
      </c>
      <c r="AE1209">
        <v>284.56</v>
      </c>
      <c r="AF1209">
        <v>10532085963.49</v>
      </c>
      <c r="AG1209">
        <v>111398.18</v>
      </c>
      <c r="AH1209">
        <v>2.4</v>
      </c>
      <c r="AI1209">
        <v>73346.14</v>
      </c>
      <c r="AJ1209">
        <v>10.23</v>
      </c>
      <c r="AK1209">
        <v>0</v>
      </c>
      <c r="AL1209">
        <v>0.26600000000000001</v>
      </c>
      <c r="AM1209">
        <v>98451.46</v>
      </c>
      <c r="AN1209">
        <v>939.8</v>
      </c>
      <c r="AO1209">
        <v>624.84</v>
      </c>
      <c r="AP1209">
        <v>587224.63</v>
      </c>
      <c r="AQ1209">
        <v>2049086.63</v>
      </c>
      <c r="AR1209" t="s">
        <v>61</v>
      </c>
      <c r="AS1209" t="s">
        <v>61</v>
      </c>
      <c r="AT1209" t="s">
        <v>62</v>
      </c>
      <c r="AU1209" t="s">
        <v>63</v>
      </c>
    </row>
    <row r="1210" spans="1:47" x14ac:dyDescent="0.25">
      <c r="A1210" t="s">
        <v>2143</v>
      </c>
      <c r="B1210">
        <v>2023</v>
      </c>
      <c r="C1210">
        <v>7</v>
      </c>
      <c r="D1210" t="s">
        <v>89</v>
      </c>
      <c r="E1210" s="1">
        <v>45113</v>
      </c>
      <c r="F1210" s="1">
        <v>45126</v>
      </c>
      <c r="G1210">
        <v>13</v>
      </c>
      <c r="I1210" t="s">
        <v>49</v>
      </c>
      <c r="J1210" t="s">
        <v>112</v>
      </c>
      <c r="K1210" t="s">
        <v>199</v>
      </c>
      <c r="L1210">
        <v>7204.49</v>
      </c>
      <c r="M1210" t="s">
        <v>80</v>
      </c>
      <c r="N1210" t="s">
        <v>168</v>
      </c>
      <c r="O1210" t="s">
        <v>189</v>
      </c>
      <c r="P1210" t="s">
        <v>204</v>
      </c>
      <c r="Q1210" t="s">
        <v>82</v>
      </c>
      <c r="R1210" t="s">
        <v>655</v>
      </c>
      <c r="S1210" t="s">
        <v>161</v>
      </c>
      <c r="T1210" t="s">
        <v>148</v>
      </c>
      <c r="U1210" t="s">
        <v>259</v>
      </c>
      <c r="V1210">
        <v>23078</v>
      </c>
      <c r="W1210">
        <v>13044</v>
      </c>
      <c r="X1210">
        <v>12.1</v>
      </c>
      <c r="Y1210">
        <v>12.8</v>
      </c>
      <c r="Z1210">
        <v>20104.04</v>
      </c>
      <c r="AB1210">
        <v>31.82</v>
      </c>
      <c r="AC1210">
        <v>639710.55000000005</v>
      </c>
      <c r="AD1210">
        <v>18422940.18</v>
      </c>
      <c r="AE1210">
        <v>284.67</v>
      </c>
      <c r="AF1210">
        <v>5244458381.04</v>
      </c>
      <c r="AG1210">
        <v>94128.4</v>
      </c>
      <c r="AH1210">
        <v>0.9</v>
      </c>
      <c r="AI1210">
        <v>17572.25</v>
      </c>
      <c r="AJ1210">
        <v>8.2200000000000006</v>
      </c>
      <c r="AK1210">
        <v>1514365.68</v>
      </c>
      <c r="AL1210">
        <v>8.5999999999999993E-2</v>
      </c>
      <c r="AM1210">
        <v>15843.73</v>
      </c>
      <c r="AN1210">
        <v>196.8</v>
      </c>
      <c r="AO1210">
        <v>510.71</v>
      </c>
      <c r="AP1210">
        <v>100507.73</v>
      </c>
      <c r="AQ1210">
        <v>867762.66</v>
      </c>
      <c r="AR1210" t="s">
        <v>61</v>
      </c>
      <c r="AS1210" t="s">
        <v>61</v>
      </c>
      <c r="AT1210" t="s">
        <v>62</v>
      </c>
      <c r="AU1210" t="s">
        <v>63</v>
      </c>
    </row>
    <row r="1211" spans="1:47" x14ac:dyDescent="0.25">
      <c r="A1211" t="s">
        <v>2144</v>
      </c>
      <c r="B1211">
        <v>2025</v>
      </c>
      <c r="C1211">
        <v>8</v>
      </c>
      <c r="D1211" t="s">
        <v>89</v>
      </c>
      <c r="E1211" s="1">
        <v>45870</v>
      </c>
      <c r="F1211" s="1">
        <v>45890</v>
      </c>
      <c r="G1211">
        <v>20</v>
      </c>
      <c r="H1211">
        <v>6.4</v>
      </c>
      <c r="I1211" t="s">
        <v>49</v>
      </c>
      <c r="J1211" t="s">
        <v>50</v>
      </c>
      <c r="K1211" t="s">
        <v>139</v>
      </c>
      <c r="L1211">
        <v>2710.1210999999998</v>
      </c>
      <c r="M1211" t="s">
        <v>98</v>
      </c>
      <c r="N1211" t="s">
        <v>53</v>
      </c>
      <c r="O1211" t="s">
        <v>107</v>
      </c>
      <c r="P1211" t="s">
        <v>257</v>
      </c>
      <c r="Q1211" t="s">
        <v>56</v>
      </c>
      <c r="R1211" t="s">
        <v>1287</v>
      </c>
      <c r="S1211" t="s">
        <v>142</v>
      </c>
      <c r="T1211" t="s">
        <v>148</v>
      </c>
      <c r="U1211" t="s">
        <v>228</v>
      </c>
      <c r="V1211">
        <v>27716</v>
      </c>
      <c r="W1211">
        <v>17664</v>
      </c>
      <c r="X1211">
        <v>12.8</v>
      </c>
      <c r="Y1211">
        <v>10.3</v>
      </c>
      <c r="Z1211">
        <v>24758.09</v>
      </c>
      <c r="AB1211">
        <v>12.8</v>
      </c>
      <c r="AC1211">
        <v>316903.55</v>
      </c>
      <c r="AD1211">
        <v>25798672.52</v>
      </c>
      <c r="AE1211">
        <v>284.16000000000003</v>
      </c>
      <c r="AF1211">
        <v>7330950783.2799997</v>
      </c>
      <c r="AG1211">
        <v>63803.54</v>
      </c>
      <c r="AH1211">
        <v>0.6</v>
      </c>
      <c r="AI1211">
        <v>13536.63</v>
      </c>
      <c r="AJ1211">
        <v>17.510000000000002</v>
      </c>
      <c r="AK1211">
        <v>4517347.5599999996</v>
      </c>
      <c r="AL1211">
        <v>8.7999999999999995E-2</v>
      </c>
      <c r="AM1211">
        <v>22702.83</v>
      </c>
      <c r="AN1211">
        <v>914.1</v>
      </c>
      <c r="AO1211">
        <v>616.37</v>
      </c>
      <c r="AP1211">
        <v>563423.81999999995</v>
      </c>
      <c r="AQ1211">
        <v>980370.37</v>
      </c>
      <c r="AR1211" t="s">
        <v>61</v>
      </c>
      <c r="AS1211" t="s">
        <v>61</v>
      </c>
      <c r="AT1211" t="s">
        <v>62</v>
      </c>
      <c r="AU1211" t="s">
        <v>63</v>
      </c>
    </row>
    <row r="1212" spans="1:47" x14ac:dyDescent="0.25">
      <c r="A1212" t="s">
        <v>2145</v>
      </c>
      <c r="B1212">
        <v>2021</v>
      </c>
      <c r="C1212">
        <v>10</v>
      </c>
      <c r="D1212" t="s">
        <v>119</v>
      </c>
      <c r="E1212" s="1">
        <v>44476</v>
      </c>
      <c r="F1212" s="1">
        <v>44485</v>
      </c>
      <c r="G1212">
        <v>9</v>
      </c>
      <c r="H1212">
        <v>8.5</v>
      </c>
      <c r="I1212" t="s">
        <v>65</v>
      </c>
      <c r="J1212" t="s">
        <v>50</v>
      </c>
      <c r="K1212" t="s">
        <v>223</v>
      </c>
      <c r="L1212">
        <v>2710.1109999999999</v>
      </c>
      <c r="M1212" t="s">
        <v>68</v>
      </c>
      <c r="N1212" t="s">
        <v>53</v>
      </c>
      <c r="O1212" t="s">
        <v>189</v>
      </c>
      <c r="P1212" t="s">
        <v>70</v>
      </c>
      <c r="Q1212" t="s">
        <v>140</v>
      </c>
      <c r="R1212" t="s">
        <v>2146</v>
      </c>
      <c r="S1212" t="s">
        <v>186</v>
      </c>
      <c r="T1212" t="s">
        <v>74</v>
      </c>
      <c r="U1212" t="s">
        <v>259</v>
      </c>
      <c r="V1212">
        <v>110393</v>
      </c>
      <c r="W1212">
        <v>69846</v>
      </c>
      <c r="X1212">
        <v>10.1</v>
      </c>
      <c r="Y1212">
        <v>15.3</v>
      </c>
      <c r="Z1212">
        <v>89911.57</v>
      </c>
      <c r="AB1212">
        <v>27.44</v>
      </c>
      <c r="AC1212">
        <v>2467173.48</v>
      </c>
      <c r="AD1212">
        <v>67224183.540000007</v>
      </c>
      <c r="AE1212">
        <v>169.37</v>
      </c>
      <c r="AF1212">
        <v>11385759966.17</v>
      </c>
      <c r="AG1212">
        <v>107329.69</v>
      </c>
      <c r="AH1212">
        <v>5.6</v>
      </c>
      <c r="AI1212">
        <v>149415.63</v>
      </c>
      <c r="AJ1212">
        <v>13.41</v>
      </c>
      <c r="AK1212">
        <v>0</v>
      </c>
      <c r="AL1212">
        <v>0.186</v>
      </c>
      <c r="AM1212">
        <v>125036.98</v>
      </c>
      <c r="AN1212">
        <v>385.7</v>
      </c>
      <c r="AO1212">
        <v>709.46</v>
      </c>
      <c r="AP1212">
        <v>273638.71999999997</v>
      </c>
      <c r="AQ1212">
        <v>3122594.5</v>
      </c>
      <c r="AR1212" t="s">
        <v>61</v>
      </c>
      <c r="AS1212" t="s">
        <v>61</v>
      </c>
      <c r="AT1212" t="s">
        <v>62</v>
      </c>
      <c r="AU1212" t="s">
        <v>63</v>
      </c>
    </row>
    <row r="1213" spans="1:47" x14ac:dyDescent="0.25">
      <c r="A1213" t="s">
        <v>2147</v>
      </c>
      <c r="B1213">
        <v>2021</v>
      </c>
      <c r="C1213">
        <v>9</v>
      </c>
      <c r="D1213" t="s">
        <v>89</v>
      </c>
      <c r="E1213" s="1">
        <v>44462</v>
      </c>
      <c r="F1213" s="1">
        <v>44480</v>
      </c>
      <c r="G1213">
        <v>18</v>
      </c>
      <c r="H1213">
        <v>5.2</v>
      </c>
      <c r="I1213" t="s">
        <v>49</v>
      </c>
      <c r="J1213" t="s">
        <v>239</v>
      </c>
      <c r="K1213" t="s">
        <v>270</v>
      </c>
      <c r="L1213">
        <v>2710.1990999999998</v>
      </c>
      <c r="M1213" t="s">
        <v>52</v>
      </c>
      <c r="N1213" t="s">
        <v>81</v>
      </c>
      <c r="O1213" t="s">
        <v>99</v>
      </c>
      <c r="P1213" t="s">
        <v>174</v>
      </c>
      <c r="Q1213" t="s">
        <v>70</v>
      </c>
      <c r="R1213" t="s">
        <v>496</v>
      </c>
      <c r="S1213" t="s">
        <v>142</v>
      </c>
      <c r="T1213" t="s">
        <v>148</v>
      </c>
      <c r="U1213" t="s">
        <v>228</v>
      </c>
      <c r="V1213">
        <v>62022</v>
      </c>
      <c r="W1213">
        <v>39292</v>
      </c>
      <c r="X1213">
        <v>24.6</v>
      </c>
      <c r="Y1213">
        <v>11.9</v>
      </c>
      <c r="Z1213">
        <v>51911.16</v>
      </c>
      <c r="AB1213">
        <v>44.04</v>
      </c>
      <c r="AC1213">
        <v>2286167.4900000002</v>
      </c>
      <c r="AD1213">
        <v>45274837.310000002</v>
      </c>
      <c r="AE1213">
        <v>174.64</v>
      </c>
      <c r="AF1213">
        <v>7906797587.8199997</v>
      </c>
      <c r="AG1213">
        <v>52169.919999999998</v>
      </c>
      <c r="AH1213">
        <v>0.4</v>
      </c>
      <c r="AI1213">
        <v>3766.76</v>
      </c>
      <c r="AJ1213">
        <v>13.04</v>
      </c>
      <c r="AK1213">
        <v>5903838.79</v>
      </c>
      <c r="AL1213">
        <v>0.245</v>
      </c>
      <c r="AM1213">
        <v>110923.35</v>
      </c>
      <c r="AN1213">
        <v>784.6</v>
      </c>
      <c r="AO1213">
        <v>740.05</v>
      </c>
      <c r="AP1213">
        <v>580643.23</v>
      </c>
      <c r="AQ1213">
        <v>3033670.75</v>
      </c>
      <c r="AR1213" t="s">
        <v>61</v>
      </c>
      <c r="AS1213" t="s">
        <v>61</v>
      </c>
      <c r="AT1213" t="s">
        <v>62</v>
      </c>
      <c r="AU1213" t="s">
        <v>63</v>
      </c>
    </row>
    <row r="1214" spans="1:47" x14ac:dyDescent="0.25">
      <c r="A1214" t="s">
        <v>2148</v>
      </c>
      <c r="B1214">
        <v>2022</v>
      </c>
      <c r="C1214">
        <v>4</v>
      </c>
      <c r="D1214" t="s">
        <v>77</v>
      </c>
      <c r="E1214" s="1">
        <v>44669</v>
      </c>
      <c r="F1214" s="1">
        <v>44677</v>
      </c>
      <c r="G1214">
        <v>8</v>
      </c>
      <c r="H1214">
        <v>20.8</v>
      </c>
      <c r="I1214" t="s">
        <v>49</v>
      </c>
      <c r="J1214" t="s">
        <v>50</v>
      </c>
      <c r="K1214" t="s">
        <v>51</v>
      </c>
      <c r="L1214">
        <v>2709</v>
      </c>
      <c r="M1214" t="s">
        <v>68</v>
      </c>
      <c r="N1214" t="s">
        <v>81</v>
      </c>
      <c r="O1214" t="s">
        <v>107</v>
      </c>
      <c r="P1214" t="s">
        <v>55</v>
      </c>
      <c r="Q1214" t="s">
        <v>128</v>
      </c>
      <c r="R1214" t="s">
        <v>2149</v>
      </c>
      <c r="S1214" t="s">
        <v>58</v>
      </c>
      <c r="T1214" t="s">
        <v>59</v>
      </c>
      <c r="U1214" t="s">
        <v>75</v>
      </c>
      <c r="V1214">
        <v>361358</v>
      </c>
      <c r="W1214">
        <v>200512</v>
      </c>
      <c r="X1214">
        <v>23.2</v>
      </c>
      <c r="Y1214">
        <v>12.3</v>
      </c>
      <c r="Z1214">
        <v>284544.46999999997</v>
      </c>
      <c r="AB1214">
        <v>15.87</v>
      </c>
      <c r="AC1214">
        <v>4515720.74</v>
      </c>
      <c r="AD1214">
        <v>18876680.140000001</v>
      </c>
      <c r="AE1214">
        <v>213.72</v>
      </c>
      <c r="AF1214">
        <v>4034324079.52</v>
      </c>
      <c r="AG1214">
        <v>107719.9</v>
      </c>
      <c r="AH1214">
        <v>0.8</v>
      </c>
      <c r="AI1214">
        <v>14291.33</v>
      </c>
      <c r="AJ1214">
        <v>17.75</v>
      </c>
      <c r="AK1214">
        <v>3350610.72</v>
      </c>
      <c r="AL1214">
        <v>0.20599999999999999</v>
      </c>
      <c r="AM1214">
        <v>38885.96</v>
      </c>
      <c r="AN1214">
        <v>285.89999999999998</v>
      </c>
      <c r="AO1214">
        <v>479.85</v>
      </c>
      <c r="AP1214">
        <v>137189.10999999999</v>
      </c>
      <c r="AQ1214">
        <v>4813807.04</v>
      </c>
      <c r="AR1214" t="s">
        <v>61</v>
      </c>
      <c r="AS1214" t="s">
        <v>61</v>
      </c>
      <c r="AT1214" t="s">
        <v>62</v>
      </c>
      <c r="AU1214" t="s">
        <v>63</v>
      </c>
    </row>
    <row r="1215" spans="1:47" x14ac:dyDescent="0.25">
      <c r="A1215" t="s">
        <v>2150</v>
      </c>
      <c r="B1215">
        <v>2020</v>
      </c>
      <c r="C1215">
        <v>11</v>
      </c>
      <c r="D1215" t="s">
        <v>119</v>
      </c>
      <c r="E1215" s="1">
        <v>44143</v>
      </c>
      <c r="F1215" s="1">
        <v>44159</v>
      </c>
      <c r="G1215">
        <v>16</v>
      </c>
      <c r="H1215">
        <v>18.899999999999999</v>
      </c>
      <c r="I1215" t="s">
        <v>49</v>
      </c>
      <c r="J1215" t="s">
        <v>50</v>
      </c>
      <c r="K1215" t="s">
        <v>51</v>
      </c>
      <c r="L1215">
        <v>2709</v>
      </c>
      <c r="M1215" t="s">
        <v>52</v>
      </c>
      <c r="N1215" t="s">
        <v>168</v>
      </c>
      <c r="O1215" t="s">
        <v>54</v>
      </c>
      <c r="P1215" t="s">
        <v>131</v>
      </c>
      <c r="Q1215" t="s">
        <v>226</v>
      </c>
      <c r="R1215" t="s">
        <v>2151</v>
      </c>
      <c r="S1215" t="s">
        <v>170</v>
      </c>
      <c r="T1215" t="s">
        <v>59</v>
      </c>
      <c r="U1215" t="s">
        <v>87</v>
      </c>
      <c r="V1215">
        <v>116308</v>
      </c>
      <c r="W1215">
        <v>65650</v>
      </c>
      <c r="X1215">
        <v>11.2</v>
      </c>
      <c r="Y1215">
        <v>13.1</v>
      </c>
      <c r="Z1215">
        <v>97361.27</v>
      </c>
      <c r="AB1215">
        <v>10.51</v>
      </c>
      <c r="AC1215">
        <v>1023266.95</v>
      </c>
      <c r="AD1215">
        <v>7892104.5499999998</v>
      </c>
      <c r="AE1215">
        <v>160.75</v>
      </c>
      <c r="AF1215">
        <v>1268655806.4100001</v>
      </c>
      <c r="AG1215">
        <v>19144.18</v>
      </c>
      <c r="AH1215">
        <v>0</v>
      </c>
      <c r="AI1215">
        <v>0</v>
      </c>
      <c r="AJ1215">
        <v>15.29</v>
      </c>
      <c r="AK1215">
        <v>1206702.79</v>
      </c>
      <c r="AL1215">
        <v>8.5000000000000006E-2</v>
      </c>
      <c r="AM1215">
        <v>6708.29</v>
      </c>
      <c r="AN1215">
        <v>558.20000000000005</v>
      </c>
      <c r="AO1215">
        <v>374.16</v>
      </c>
      <c r="AP1215">
        <v>208856.11</v>
      </c>
      <c r="AQ1215">
        <v>1257975.53</v>
      </c>
      <c r="AR1215" t="s">
        <v>61</v>
      </c>
      <c r="AS1215" t="s">
        <v>61</v>
      </c>
      <c r="AT1215" t="s">
        <v>62</v>
      </c>
      <c r="AU1215" t="s">
        <v>117</v>
      </c>
    </row>
    <row r="1216" spans="1:47" x14ac:dyDescent="0.25">
      <c r="A1216" t="s">
        <v>2152</v>
      </c>
      <c r="B1216">
        <v>2023</v>
      </c>
      <c r="C1216">
        <v>8</v>
      </c>
      <c r="D1216" t="s">
        <v>89</v>
      </c>
      <c r="E1216" s="1">
        <v>45169</v>
      </c>
      <c r="F1216" s="1">
        <v>45182</v>
      </c>
      <c r="G1216">
        <v>13</v>
      </c>
      <c r="H1216">
        <v>16.399999999999999</v>
      </c>
      <c r="I1216" t="s">
        <v>49</v>
      </c>
      <c r="J1216" t="s">
        <v>50</v>
      </c>
      <c r="K1216" t="s">
        <v>120</v>
      </c>
      <c r="L1216">
        <v>2710.1921000000002</v>
      </c>
      <c r="M1216" t="s">
        <v>80</v>
      </c>
      <c r="N1216" t="s">
        <v>53</v>
      </c>
      <c r="O1216" t="s">
        <v>189</v>
      </c>
      <c r="P1216" t="s">
        <v>83</v>
      </c>
      <c r="Q1216" t="s">
        <v>128</v>
      </c>
      <c r="R1216" t="s">
        <v>2153</v>
      </c>
      <c r="S1216" t="s">
        <v>123</v>
      </c>
      <c r="T1216" t="s">
        <v>162</v>
      </c>
      <c r="U1216" t="s">
        <v>213</v>
      </c>
      <c r="V1216">
        <v>55424</v>
      </c>
      <c r="W1216">
        <v>33228</v>
      </c>
      <c r="X1216">
        <v>15.3</v>
      </c>
      <c r="Y1216">
        <v>13.7</v>
      </c>
      <c r="Z1216">
        <v>47308.69</v>
      </c>
      <c r="AB1216">
        <v>38.67</v>
      </c>
      <c r="AC1216">
        <v>1829427.04</v>
      </c>
      <c r="AD1216">
        <v>46083868.020000003</v>
      </c>
      <c r="AE1216">
        <v>282.02999999999997</v>
      </c>
      <c r="AF1216">
        <v>12997033297.68</v>
      </c>
      <c r="AG1216">
        <v>217638.74</v>
      </c>
      <c r="AH1216">
        <v>1.2</v>
      </c>
      <c r="AI1216">
        <v>11924.63</v>
      </c>
      <c r="AJ1216">
        <v>15.67</v>
      </c>
      <c r="AK1216">
        <v>7221342.1200000001</v>
      </c>
      <c r="AL1216">
        <v>5.5E-2</v>
      </c>
      <c r="AM1216">
        <v>25346.13</v>
      </c>
      <c r="AN1216">
        <v>450.6</v>
      </c>
      <c r="AO1216">
        <v>428.41</v>
      </c>
      <c r="AP1216">
        <v>193041.55</v>
      </c>
      <c r="AQ1216">
        <v>2277378.09</v>
      </c>
      <c r="AR1216" t="s">
        <v>61</v>
      </c>
      <c r="AS1216" t="s">
        <v>61</v>
      </c>
      <c r="AT1216" t="s">
        <v>62</v>
      </c>
      <c r="AU1216" t="s">
        <v>63</v>
      </c>
    </row>
    <row r="1217" spans="1:47" x14ac:dyDescent="0.25">
      <c r="A1217" t="s">
        <v>2154</v>
      </c>
      <c r="B1217">
        <v>2025</v>
      </c>
      <c r="C1217">
        <v>11</v>
      </c>
      <c r="D1217" t="s">
        <v>119</v>
      </c>
      <c r="E1217" s="1">
        <v>45964</v>
      </c>
      <c r="F1217" s="1">
        <v>45986</v>
      </c>
      <c r="G1217">
        <v>22</v>
      </c>
      <c r="H1217">
        <v>11</v>
      </c>
      <c r="I1217" t="s">
        <v>49</v>
      </c>
      <c r="J1217" t="s">
        <v>66</v>
      </c>
      <c r="K1217" t="s">
        <v>67</v>
      </c>
      <c r="L1217">
        <v>8479.8989999999994</v>
      </c>
      <c r="M1217" t="s">
        <v>98</v>
      </c>
      <c r="N1217" t="s">
        <v>106</v>
      </c>
      <c r="O1217" t="s">
        <v>54</v>
      </c>
      <c r="P1217" t="s">
        <v>159</v>
      </c>
      <c r="Q1217" t="s">
        <v>92</v>
      </c>
      <c r="R1217" t="s">
        <v>1331</v>
      </c>
      <c r="S1217" t="s">
        <v>156</v>
      </c>
      <c r="T1217" t="s">
        <v>162</v>
      </c>
      <c r="U1217" t="s">
        <v>132</v>
      </c>
      <c r="V1217">
        <v>31955</v>
      </c>
      <c r="W1217">
        <v>22723</v>
      </c>
      <c r="X1217">
        <v>9.6</v>
      </c>
      <c r="Y1217">
        <v>13.1</v>
      </c>
      <c r="Z1217">
        <v>24914.959999999999</v>
      </c>
      <c r="AA1217">
        <v>1779</v>
      </c>
      <c r="AB1217">
        <v>4068.08</v>
      </c>
      <c r="AC1217">
        <v>7237114.3200000003</v>
      </c>
      <c r="AD1217">
        <v>50540743.810000002</v>
      </c>
      <c r="AE1217">
        <v>280.41000000000003</v>
      </c>
      <c r="AF1217">
        <v>14172129971.76</v>
      </c>
      <c r="AG1217">
        <v>89378</v>
      </c>
      <c r="AH1217">
        <v>0.3</v>
      </c>
      <c r="AJ1217">
        <v>9.91</v>
      </c>
      <c r="AK1217">
        <v>5008587.71</v>
      </c>
      <c r="AL1217">
        <v>0.33200000000000002</v>
      </c>
      <c r="AM1217">
        <v>167795.27</v>
      </c>
      <c r="AN1217">
        <v>741.3</v>
      </c>
      <c r="AO1217">
        <v>618.97</v>
      </c>
      <c r="AP1217">
        <v>458842.46</v>
      </c>
      <c r="AQ1217">
        <v>7961811.5700000003</v>
      </c>
      <c r="AR1217" t="s">
        <v>61</v>
      </c>
      <c r="AS1217" t="s">
        <v>61</v>
      </c>
      <c r="AT1217" t="s">
        <v>62</v>
      </c>
      <c r="AU1217" t="s">
        <v>63</v>
      </c>
    </row>
    <row r="1218" spans="1:47" x14ac:dyDescent="0.25">
      <c r="A1218" t="s">
        <v>2155</v>
      </c>
      <c r="B1218">
        <v>2021</v>
      </c>
      <c r="C1218">
        <v>8</v>
      </c>
      <c r="D1218" t="s">
        <v>89</v>
      </c>
      <c r="E1218" s="1">
        <v>44424</v>
      </c>
      <c r="F1218" s="1">
        <v>44441</v>
      </c>
      <c r="G1218">
        <v>17</v>
      </c>
      <c r="H1218">
        <v>8.8000000000000007</v>
      </c>
      <c r="I1218" t="s">
        <v>65</v>
      </c>
      <c r="J1218" t="s">
        <v>134</v>
      </c>
      <c r="K1218" t="s">
        <v>135</v>
      </c>
      <c r="L1218">
        <v>9999.0098999999991</v>
      </c>
      <c r="M1218" t="s">
        <v>98</v>
      </c>
      <c r="N1218" t="s">
        <v>81</v>
      </c>
      <c r="O1218" t="s">
        <v>200</v>
      </c>
      <c r="P1218" t="s">
        <v>226</v>
      </c>
      <c r="Q1218" t="s">
        <v>201</v>
      </c>
      <c r="R1218" t="s">
        <v>1568</v>
      </c>
      <c r="S1218" t="s">
        <v>137</v>
      </c>
      <c r="T1218" t="s">
        <v>162</v>
      </c>
      <c r="U1218" t="s">
        <v>87</v>
      </c>
      <c r="V1218">
        <v>6095</v>
      </c>
      <c r="W1218">
        <v>3975</v>
      </c>
      <c r="X1218">
        <v>4.9000000000000004</v>
      </c>
      <c r="Y1218">
        <v>15.9</v>
      </c>
      <c r="Z1218">
        <v>5396.04</v>
      </c>
      <c r="AB1218">
        <v>22.72</v>
      </c>
      <c r="AC1218">
        <v>122598.03</v>
      </c>
      <c r="AD1218">
        <v>6145226.1900000004</v>
      </c>
      <c r="AE1218">
        <v>171.79</v>
      </c>
      <c r="AF1218">
        <v>1055688407.1799999</v>
      </c>
      <c r="AG1218">
        <v>209259.73</v>
      </c>
      <c r="AH1218">
        <v>1</v>
      </c>
      <c r="AI1218">
        <v>34227.699999999997</v>
      </c>
      <c r="AJ1218">
        <v>3.99</v>
      </c>
      <c r="AK1218">
        <v>0</v>
      </c>
      <c r="AL1218">
        <v>0.317</v>
      </c>
      <c r="AM1218">
        <v>19480.37</v>
      </c>
      <c r="AN1218">
        <v>641.6</v>
      </c>
      <c r="AO1218">
        <v>659.87</v>
      </c>
      <c r="AP1218">
        <v>423372.59</v>
      </c>
      <c r="AQ1218">
        <v>808938.42</v>
      </c>
      <c r="AR1218" t="s">
        <v>61</v>
      </c>
      <c r="AS1218" t="s">
        <v>61</v>
      </c>
      <c r="AT1218" t="s">
        <v>62</v>
      </c>
      <c r="AU1218" t="s">
        <v>63</v>
      </c>
    </row>
    <row r="1219" spans="1:47" x14ac:dyDescent="0.25">
      <c r="A1219" t="s">
        <v>2156</v>
      </c>
      <c r="B1219">
        <v>2025</v>
      </c>
      <c r="C1219">
        <v>1</v>
      </c>
      <c r="D1219" t="s">
        <v>48</v>
      </c>
      <c r="E1219" s="1">
        <v>45659</v>
      </c>
      <c r="F1219" s="1">
        <v>45675</v>
      </c>
      <c r="G1219">
        <v>16</v>
      </c>
      <c r="H1219">
        <v>2.2999999999999998</v>
      </c>
      <c r="I1219" t="s">
        <v>49</v>
      </c>
      <c r="J1219" t="s">
        <v>66</v>
      </c>
      <c r="K1219" t="s">
        <v>248</v>
      </c>
      <c r="L1219">
        <v>9999</v>
      </c>
      <c r="M1219" t="s">
        <v>68</v>
      </c>
      <c r="N1219" t="s">
        <v>81</v>
      </c>
      <c r="O1219" t="s">
        <v>54</v>
      </c>
      <c r="P1219" t="s">
        <v>121</v>
      </c>
      <c r="Q1219" t="s">
        <v>70</v>
      </c>
      <c r="R1219" t="s">
        <v>2135</v>
      </c>
      <c r="S1219" t="s">
        <v>156</v>
      </c>
      <c r="T1219" t="s">
        <v>59</v>
      </c>
      <c r="U1219" t="s">
        <v>228</v>
      </c>
      <c r="V1219">
        <v>24986</v>
      </c>
      <c r="W1219">
        <v>14946</v>
      </c>
      <c r="X1219">
        <v>10.4</v>
      </c>
      <c r="Y1219">
        <v>14.8</v>
      </c>
      <c r="Z1219">
        <v>22180.77</v>
      </c>
      <c r="AA1219">
        <v>1584</v>
      </c>
      <c r="AB1219">
        <v>3244.12</v>
      </c>
      <c r="AC1219">
        <v>5138686.08</v>
      </c>
      <c r="AD1219">
        <v>21858261.600000001</v>
      </c>
      <c r="AE1219">
        <v>276.58</v>
      </c>
      <c r="AF1219">
        <v>6045557993.3299999</v>
      </c>
      <c r="AG1219">
        <v>31682.46</v>
      </c>
      <c r="AH1219">
        <v>0</v>
      </c>
      <c r="AI1219">
        <v>0</v>
      </c>
      <c r="AJ1219">
        <v>13.25</v>
      </c>
      <c r="AK1219">
        <v>2896219.66</v>
      </c>
      <c r="AL1219">
        <v>0.13200000000000001</v>
      </c>
      <c r="AM1219">
        <v>28852.91</v>
      </c>
      <c r="AN1219">
        <v>245.2</v>
      </c>
      <c r="AO1219">
        <v>687.01</v>
      </c>
      <c r="AP1219">
        <v>168454.85</v>
      </c>
      <c r="AQ1219">
        <v>5367676.3</v>
      </c>
      <c r="AR1219" t="s">
        <v>61</v>
      </c>
      <c r="AS1219" t="s">
        <v>61</v>
      </c>
      <c r="AT1219" t="s">
        <v>62</v>
      </c>
      <c r="AU1219" t="s">
        <v>63</v>
      </c>
    </row>
    <row r="1220" spans="1:47" x14ac:dyDescent="0.25">
      <c r="A1220" t="s">
        <v>2157</v>
      </c>
      <c r="B1220">
        <v>2020</v>
      </c>
      <c r="C1220">
        <v>3</v>
      </c>
      <c r="D1220" t="s">
        <v>48</v>
      </c>
      <c r="E1220" s="1">
        <v>43916</v>
      </c>
      <c r="F1220" s="1">
        <v>43926</v>
      </c>
      <c r="G1220">
        <v>10</v>
      </c>
      <c r="H1220">
        <v>2.6</v>
      </c>
      <c r="I1220" t="s">
        <v>65</v>
      </c>
      <c r="J1220" t="s">
        <v>239</v>
      </c>
      <c r="K1220" t="s">
        <v>270</v>
      </c>
      <c r="L1220">
        <v>2710.1990999999998</v>
      </c>
      <c r="M1220" t="s">
        <v>114</v>
      </c>
      <c r="N1220" t="s">
        <v>81</v>
      </c>
      <c r="O1220" t="s">
        <v>54</v>
      </c>
      <c r="P1220" t="s">
        <v>128</v>
      </c>
      <c r="Q1220" t="s">
        <v>150</v>
      </c>
      <c r="R1220" t="s">
        <v>2158</v>
      </c>
      <c r="S1220" t="s">
        <v>142</v>
      </c>
      <c r="T1220" t="s">
        <v>187</v>
      </c>
      <c r="U1220" t="s">
        <v>110</v>
      </c>
      <c r="V1220">
        <v>76405</v>
      </c>
      <c r="W1220">
        <v>52795</v>
      </c>
      <c r="X1220">
        <v>15.9</v>
      </c>
      <c r="Y1220">
        <v>11.6</v>
      </c>
      <c r="Z1220">
        <v>62963.92</v>
      </c>
      <c r="AB1220">
        <v>35.630000000000003</v>
      </c>
      <c r="AC1220">
        <v>2243404.4700000002</v>
      </c>
      <c r="AD1220">
        <v>60462993.100000001</v>
      </c>
      <c r="AE1220">
        <v>167.34</v>
      </c>
      <c r="AF1220">
        <v>10117877265.35</v>
      </c>
      <c r="AG1220">
        <v>64131.75</v>
      </c>
      <c r="AH1220">
        <v>0</v>
      </c>
      <c r="AI1220">
        <v>0</v>
      </c>
      <c r="AJ1220">
        <v>8.89</v>
      </c>
      <c r="AK1220">
        <v>0</v>
      </c>
      <c r="AL1220">
        <v>0.18</v>
      </c>
      <c r="AM1220">
        <v>108833.39</v>
      </c>
      <c r="AN1220">
        <v>219.1</v>
      </c>
      <c r="AO1220">
        <v>405.57</v>
      </c>
      <c r="AP1220">
        <v>88860.39</v>
      </c>
      <c r="AQ1220">
        <v>2505230</v>
      </c>
      <c r="AR1220" t="s">
        <v>61</v>
      </c>
      <c r="AS1220" t="s">
        <v>61</v>
      </c>
      <c r="AT1220" t="s">
        <v>62</v>
      </c>
      <c r="AU1220" t="s">
        <v>63</v>
      </c>
    </row>
    <row r="1221" spans="1:47" x14ac:dyDescent="0.25">
      <c r="A1221" t="s">
        <v>2159</v>
      </c>
      <c r="B1221">
        <v>2022</v>
      </c>
      <c r="C1221">
        <v>1</v>
      </c>
      <c r="D1221" t="s">
        <v>48</v>
      </c>
      <c r="E1221" s="1">
        <v>44566</v>
      </c>
      <c r="F1221" s="1">
        <v>44581</v>
      </c>
      <c r="G1221">
        <v>15</v>
      </c>
      <c r="H1221">
        <v>20.6</v>
      </c>
      <c r="I1221" t="s">
        <v>65</v>
      </c>
      <c r="J1221" t="s">
        <v>78</v>
      </c>
      <c r="K1221" t="s">
        <v>315</v>
      </c>
      <c r="L1221">
        <v>1511.9</v>
      </c>
      <c r="M1221" t="s">
        <v>114</v>
      </c>
      <c r="N1221" t="s">
        <v>53</v>
      </c>
      <c r="O1221" t="s">
        <v>107</v>
      </c>
      <c r="P1221" t="s">
        <v>100</v>
      </c>
      <c r="Q1221" t="s">
        <v>127</v>
      </c>
      <c r="R1221" t="s">
        <v>2160</v>
      </c>
      <c r="S1221" t="s">
        <v>85</v>
      </c>
      <c r="T1221" t="s">
        <v>102</v>
      </c>
      <c r="U1221" t="s">
        <v>87</v>
      </c>
      <c r="V1221">
        <v>44011</v>
      </c>
      <c r="W1221">
        <v>28868</v>
      </c>
      <c r="X1221">
        <v>15.5</v>
      </c>
      <c r="Y1221">
        <v>15.1</v>
      </c>
      <c r="Z1221">
        <v>40258.730000000003</v>
      </c>
      <c r="AB1221">
        <v>28.28</v>
      </c>
      <c r="AC1221">
        <v>1138516.8799999999</v>
      </c>
      <c r="AD1221">
        <v>26183472.82</v>
      </c>
      <c r="AE1221">
        <v>219.46</v>
      </c>
      <c r="AF1221">
        <v>5746224945.0799999</v>
      </c>
      <c r="AG1221">
        <v>194832.18</v>
      </c>
      <c r="AH1221">
        <v>2.5</v>
      </c>
      <c r="AI1221">
        <v>69332.490000000005</v>
      </c>
      <c r="AJ1221">
        <v>18.690000000000001</v>
      </c>
      <c r="AK1221">
        <v>0</v>
      </c>
      <c r="AL1221">
        <v>0.223</v>
      </c>
      <c r="AM1221">
        <v>58389.14</v>
      </c>
      <c r="AN1221">
        <v>318.10000000000002</v>
      </c>
      <c r="AO1221">
        <v>356.09</v>
      </c>
      <c r="AP1221">
        <v>113272.23</v>
      </c>
      <c r="AQ1221">
        <v>1574342.92</v>
      </c>
      <c r="AR1221" t="s">
        <v>124</v>
      </c>
      <c r="AS1221" t="s">
        <v>61</v>
      </c>
      <c r="AT1221" t="s">
        <v>62</v>
      </c>
      <c r="AU1221" t="s">
        <v>63</v>
      </c>
    </row>
    <row r="1222" spans="1:47" x14ac:dyDescent="0.25">
      <c r="A1222" t="s">
        <v>2161</v>
      </c>
      <c r="B1222">
        <v>2024</v>
      </c>
      <c r="C1222">
        <v>6</v>
      </c>
      <c r="D1222" t="s">
        <v>77</v>
      </c>
      <c r="E1222" s="1">
        <v>45461</v>
      </c>
      <c r="F1222" s="1">
        <v>45479</v>
      </c>
      <c r="G1222">
        <v>18</v>
      </c>
      <c r="H1222">
        <v>2.2000000000000002</v>
      </c>
      <c r="I1222" t="s">
        <v>49</v>
      </c>
      <c r="J1222" t="s">
        <v>50</v>
      </c>
      <c r="K1222" t="s">
        <v>51</v>
      </c>
      <c r="L1222">
        <v>2709</v>
      </c>
      <c r="M1222" t="s">
        <v>114</v>
      </c>
      <c r="N1222" t="s">
        <v>53</v>
      </c>
      <c r="O1222" t="s">
        <v>189</v>
      </c>
      <c r="P1222" t="s">
        <v>174</v>
      </c>
      <c r="Q1222" t="s">
        <v>82</v>
      </c>
      <c r="R1222" t="s">
        <v>2162</v>
      </c>
      <c r="S1222" t="s">
        <v>58</v>
      </c>
      <c r="T1222" t="s">
        <v>187</v>
      </c>
      <c r="U1222" t="s">
        <v>228</v>
      </c>
      <c r="V1222">
        <v>279975</v>
      </c>
      <c r="W1222">
        <v>161291</v>
      </c>
      <c r="X1222">
        <v>3.6</v>
      </c>
      <c r="Y1222">
        <v>11.9</v>
      </c>
      <c r="Z1222">
        <v>253535</v>
      </c>
      <c r="AB1222">
        <v>10.65</v>
      </c>
      <c r="AC1222">
        <v>2700147.75</v>
      </c>
      <c r="AD1222">
        <v>14139646.949999999</v>
      </c>
      <c r="AE1222">
        <v>280.45</v>
      </c>
      <c r="AF1222">
        <v>3965463987.1300001</v>
      </c>
      <c r="AG1222">
        <v>78575.69</v>
      </c>
      <c r="AH1222">
        <v>1.6</v>
      </c>
      <c r="AI1222">
        <v>26471.7</v>
      </c>
      <c r="AJ1222">
        <v>2.19</v>
      </c>
      <c r="AK1222">
        <v>309658.27</v>
      </c>
      <c r="AL1222">
        <v>0.18</v>
      </c>
      <c r="AM1222">
        <v>25451.360000000001</v>
      </c>
      <c r="AN1222">
        <v>778.7</v>
      </c>
      <c r="AO1222">
        <v>698.1</v>
      </c>
      <c r="AP1222">
        <v>543610.47</v>
      </c>
      <c r="AQ1222">
        <v>3374256.97</v>
      </c>
      <c r="AR1222" t="s">
        <v>61</v>
      </c>
      <c r="AS1222" t="s">
        <v>61</v>
      </c>
      <c r="AT1222" t="s">
        <v>116</v>
      </c>
      <c r="AU1222" t="s">
        <v>63</v>
      </c>
    </row>
    <row r="1223" spans="1:47" x14ac:dyDescent="0.25">
      <c r="A1223" t="s">
        <v>2163</v>
      </c>
      <c r="B1223">
        <v>2024</v>
      </c>
      <c r="C1223">
        <v>7</v>
      </c>
      <c r="D1223" t="s">
        <v>89</v>
      </c>
      <c r="E1223" s="1">
        <v>45500</v>
      </c>
      <c r="F1223" s="1">
        <v>45507</v>
      </c>
      <c r="G1223">
        <v>7</v>
      </c>
      <c r="H1223">
        <v>18.399999999999999</v>
      </c>
      <c r="I1223" t="s">
        <v>49</v>
      </c>
      <c r="J1223" t="s">
        <v>50</v>
      </c>
      <c r="K1223" t="s">
        <v>51</v>
      </c>
      <c r="L1223">
        <v>2709</v>
      </c>
      <c r="M1223" t="s">
        <v>52</v>
      </c>
      <c r="N1223" t="s">
        <v>53</v>
      </c>
      <c r="O1223" t="s">
        <v>200</v>
      </c>
      <c r="P1223" t="s">
        <v>127</v>
      </c>
      <c r="Q1223" t="s">
        <v>184</v>
      </c>
      <c r="R1223" t="s">
        <v>2164</v>
      </c>
      <c r="S1223" t="s">
        <v>58</v>
      </c>
      <c r="T1223" t="s">
        <v>59</v>
      </c>
      <c r="U1223" t="s">
        <v>228</v>
      </c>
      <c r="V1223">
        <v>337487</v>
      </c>
      <c r="W1223">
        <v>200349</v>
      </c>
      <c r="X1223">
        <v>9.1</v>
      </c>
      <c r="Y1223">
        <v>12.1</v>
      </c>
      <c r="Z1223">
        <v>267715.98</v>
      </c>
      <c r="AB1223">
        <v>22.33</v>
      </c>
      <c r="AC1223">
        <v>5978097.8300000001</v>
      </c>
      <c r="AD1223">
        <v>14756504.82</v>
      </c>
      <c r="AE1223">
        <v>280.10000000000002</v>
      </c>
      <c r="AF1223">
        <v>4133297000.0799999</v>
      </c>
      <c r="AG1223">
        <v>100264.75</v>
      </c>
      <c r="AH1223">
        <v>0.8</v>
      </c>
      <c r="AI1223">
        <v>8250.0499999999993</v>
      </c>
      <c r="AJ1223">
        <v>22.55</v>
      </c>
      <c r="AK1223">
        <v>3327591.84</v>
      </c>
      <c r="AL1223">
        <v>0.152</v>
      </c>
      <c r="AM1223">
        <v>22429.89</v>
      </c>
      <c r="AN1223">
        <v>267.3</v>
      </c>
      <c r="AO1223">
        <v>643.38</v>
      </c>
      <c r="AP1223">
        <v>171975.47</v>
      </c>
      <c r="AQ1223">
        <v>6281017.9900000002</v>
      </c>
      <c r="AR1223" t="s">
        <v>61</v>
      </c>
      <c r="AS1223" t="s">
        <v>61</v>
      </c>
      <c r="AT1223" t="s">
        <v>62</v>
      </c>
      <c r="AU1223" t="s">
        <v>63</v>
      </c>
    </row>
    <row r="1224" spans="1:47" x14ac:dyDescent="0.25">
      <c r="A1224" t="s">
        <v>2165</v>
      </c>
      <c r="B1224">
        <v>2021</v>
      </c>
      <c r="C1224">
        <v>9</v>
      </c>
      <c r="D1224" t="s">
        <v>89</v>
      </c>
      <c r="E1224" s="1">
        <v>44466</v>
      </c>
      <c r="F1224" s="1">
        <v>44476</v>
      </c>
      <c r="G1224">
        <v>10</v>
      </c>
      <c r="H1224">
        <v>17.2</v>
      </c>
      <c r="I1224" t="s">
        <v>49</v>
      </c>
      <c r="J1224" t="s">
        <v>50</v>
      </c>
      <c r="K1224" t="s">
        <v>145</v>
      </c>
      <c r="L1224">
        <v>2710.19</v>
      </c>
      <c r="M1224" t="s">
        <v>114</v>
      </c>
      <c r="N1224" t="s">
        <v>106</v>
      </c>
      <c r="O1224" t="s">
        <v>189</v>
      </c>
      <c r="P1224" t="s">
        <v>201</v>
      </c>
      <c r="Q1224" t="s">
        <v>100</v>
      </c>
      <c r="R1224" t="s">
        <v>1481</v>
      </c>
      <c r="S1224" t="s">
        <v>123</v>
      </c>
      <c r="T1224" t="s">
        <v>148</v>
      </c>
      <c r="U1224" t="s">
        <v>75</v>
      </c>
      <c r="V1224">
        <v>28537</v>
      </c>
      <c r="W1224">
        <v>19781</v>
      </c>
      <c r="X1224">
        <v>6.9</v>
      </c>
      <c r="Y1224">
        <v>10.6</v>
      </c>
      <c r="Z1224">
        <v>22841.71</v>
      </c>
      <c r="AB1224">
        <v>38.729999999999997</v>
      </c>
      <c r="AC1224">
        <v>884659.43</v>
      </c>
      <c r="AD1224">
        <v>26440192.989999998</v>
      </c>
      <c r="AE1224">
        <v>167.62</v>
      </c>
      <c r="AF1224">
        <v>4431905148.9799995</v>
      </c>
      <c r="AG1224">
        <v>228574.4</v>
      </c>
      <c r="AH1224">
        <v>0</v>
      </c>
      <c r="AI1224">
        <v>0</v>
      </c>
      <c r="AJ1224">
        <v>8.9600000000000009</v>
      </c>
      <c r="AK1224">
        <v>2369041.29</v>
      </c>
      <c r="AL1224">
        <v>0.1</v>
      </c>
      <c r="AM1224">
        <v>26440.19</v>
      </c>
      <c r="AN1224">
        <v>380.2</v>
      </c>
      <c r="AO1224">
        <v>741.24</v>
      </c>
      <c r="AP1224">
        <v>281819.45</v>
      </c>
      <c r="AQ1224">
        <v>1421493.47</v>
      </c>
      <c r="AR1224" t="s">
        <v>61</v>
      </c>
      <c r="AS1224" t="s">
        <v>61</v>
      </c>
      <c r="AT1224" t="s">
        <v>62</v>
      </c>
      <c r="AU1224" t="s">
        <v>63</v>
      </c>
    </row>
    <row r="1225" spans="1:47" x14ac:dyDescent="0.25">
      <c r="A1225" t="s">
        <v>2166</v>
      </c>
      <c r="B1225">
        <v>2020</v>
      </c>
      <c r="C1225">
        <v>3</v>
      </c>
      <c r="D1225" t="s">
        <v>48</v>
      </c>
      <c r="E1225" s="1">
        <v>43912</v>
      </c>
      <c r="F1225" s="1">
        <v>43936</v>
      </c>
      <c r="G1225">
        <v>24</v>
      </c>
      <c r="H1225">
        <v>13.1</v>
      </c>
      <c r="I1225" t="s">
        <v>65</v>
      </c>
      <c r="J1225" t="s">
        <v>134</v>
      </c>
      <c r="K1225" t="s">
        <v>135</v>
      </c>
      <c r="L1225">
        <v>9999.0098999999991</v>
      </c>
      <c r="M1225" t="s">
        <v>80</v>
      </c>
      <c r="N1225" t="s">
        <v>53</v>
      </c>
      <c r="O1225" t="s">
        <v>91</v>
      </c>
      <c r="P1225" t="s">
        <v>82</v>
      </c>
      <c r="Q1225" t="s">
        <v>146</v>
      </c>
      <c r="R1225" t="s">
        <v>2167</v>
      </c>
      <c r="S1225" t="s">
        <v>137</v>
      </c>
      <c r="T1225" t="s">
        <v>102</v>
      </c>
      <c r="U1225" t="s">
        <v>132</v>
      </c>
      <c r="V1225">
        <v>14804</v>
      </c>
      <c r="W1225">
        <v>10963</v>
      </c>
      <c r="X1225">
        <v>13.5</v>
      </c>
      <c r="Y1225">
        <v>16</v>
      </c>
      <c r="Z1225">
        <v>12698.35</v>
      </c>
      <c r="AB1225">
        <v>26.38</v>
      </c>
      <c r="AC1225">
        <v>334982.46999999997</v>
      </c>
      <c r="AD1225">
        <v>9942300.1199999992</v>
      </c>
      <c r="AE1225">
        <v>160.80000000000001</v>
      </c>
      <c r="AF1225">
        <v>1598721859.3</v>
      </c>
      <c r="AG1225">
        <v>53320.480000000003</v>
      </c>
      <c r="AH1225">
        <v>1.7</v>
      </c>
      <c r="AI1225">
        <v>35727.53</v>
      </c>
      <c r="AJ1225">
        <v>15.14</v>
      </c>
      <c r="AK1225">
        <v>0</v>
      </c>
      <c r="AL1225">
        <v>8.7999999999999995E-2</v>
      </c>
      <c r="AM1225">
        <v>8749.2199999999993</v>
      </c>
      <c r="AN1225">
        <v>1101.9000000000001</v>
      </c>
      <c r="AO1225">
        <v>700.88</v>
      </c>
      <c r="AP1225">
        <v>772299.67</v>
      </c>
      <c r="AQ1225">
        <v>1205079.3700000001</v>
      </c>
      <c r="AR1225" t="s">
        <v>61</v>
      </c>
      <c r="AS1225" t="s">
        <v>61</v>
      </c>
      <c r="AT1225" t="s">
        <v>62</v>
      </c>
      <c r="AU1225" t="s">
        <v>63</v>
      </c>
    </row>
    <row r="1226" spans="1:47" x14ac:dyDescent="0.25">
      <c r="A1226" t="s">
        <v>2168</v>
      </c>
      <c r="B1226">
        <v>2020</v>
      </c>
      <c r="C1226">
        <v>11</v>
      </c>
      <c r="D1226" t="s">
        <v>119</v>
      </c>
      <c r="E1226" s="1">
        <v>44138</v>
      </c>
      <c r="F1226" s="1">
        <v>44147</v>
      </c>
      <c r="G1226">
        <v>9</v>
      </c>
      <c r="H1226">
        <v>17.3</v>
      </c>
      <c r="I1226" t="s">
        <v>65</v>
      </c>
      <c r="J1226" t="s">
        <v>50</v>
      </c>
      <c r="K1226" t="s">
        <v>120</v>
      </c>
      <c r="L1226">
        <v>2710.1921000000002</v>
      </c>
      <c r="M1226" t="s">
        <v>114</v>
      </c>
      <c r="N1226" t="s">
        <v>53</v>
      </c>
      <c r="O1226" t="s">
        <v>91</v>
      </c>
      <c r="P1226" t="s">
        <v>82</v>
      </c>
      <c r="Q1226" t="s">
        <v>230</v>
      </c>
      <c r="R1226" t="s">
        <v>916</v>
      </c>
      <c r="S1226" t="s">
        <v>123</v>
      </c>
      <c r="T1226" t="s">
        <v>86</v>
      </c>
      <c r="U1226" t="s">
        <v>75</v>
      </c>
      <c r="V1226">
        <v>46602</v>
      </c>
      <c r="W1226">
        <v>28631</v>
      </c>
      <c r="X1226">
        <v>17.7</v>
      </c>
      <c r="Y1226">
        <v>14.6</v>
      </c>
      <c r="Z1226">
        <v>38643.519999999997</v>
      </c>
      <c r="AB1226">
        <v>28.57</v>
      </c>
      <c r="AC1226">
        <v>1104045.3700000001</v>
      </c>
      <c r="AD1226">
        <v>29750873.18</v>
      </c>
      <c r="AE1226">
        <v>159.94</v>
      </c>
      <c r="AF1226">
        <v>4758354656.4099998</v>
      </c>
      <c r="AG1226">
        <v>177029.95</v>
      </c>
      <c r="AH1226">
        <v>0.8</v>
      </c>
      <c r="AI1226">
        <v>12301.16</v>
      </c>
      <c r="AJ1226">
        <v>13.75</v>
      </c>
      <c r="AK1226">
        <v>0</v>
      </c>
      <c r="AL1226">
        <v>0.311</v>
      </c>
      <c r="AM1226">
        <v>92525.22</v>
      </c>
      <c r="AN1226">
        <v>447.7</v>
      </c>
      <c r="AO1226">
        <v>358.06</v>
      </c>
      <c r="AP1226">
        <v>160303.46</v>
      </c>
      <c r="AQ1226">
        <v>1546205.16</v>
      </c>
      <c r="AR1226" t="s">
        <v>61</v>
      </c>
      <c r="AS1226" t="s">
        <v>61</v>
      </c>
      <c r="AT1226" t="s">
        <v>62</v>
      </c>
      <c r="AU1226" t="s">
        <v>63</v>
      </c>
    </row>
    <row r="1227" spans="1:47" x14ac:dyDescent="0.25">
      <c r="A1227" t="s">
        <v>2169</v>
      </c>
      <c r="B1227">
        <v>2025</v>
      </c>
      <c r="C1227">
        <v>7</v>
      </c>
      <c r="D1227" t="s">
        <v>89</v>
      </c>
      <c r="E1227" s="1">
        <v>45868</v>
      </c>
      <c r="F1227" s="1">
        <v>45878</v>
      </c>
      <c r="G1227">
        <v>10</v>
      </c>
      <c r="H1227">
        <v>9.5</v>
      </c>
      <c r="I1227" t="s">
        <v>65</v>
      </c>
      <c r="J1227" t="s">
        <v>50</v>
      </c>
      <c r="K1227" t="s">
        <v>51</v>
      </c>
      <c r="L1227">
        <v>2709</v>
      </c>
      <c r="M1227" t="s">
        <v>52</v>
      </c>
      <c r="N1227" t="s">
        <v>168</v>
      </c>
      <c r="O1227" t="s">
        <v>91</v>
      </c>
      <c r="P1227" t="s">
        <v>128</v>
      </c>
      <c r="Q1227" t="s">
        <v>108</v>
      </c>
      <c r="R1227" t="s">
        <v>2170</v>
      </c>
      <c r="S1227" t="s">
        <v>58</v>
      </c>
      <c r="T1227" t="s">
        <v>74</v>
      </c>
      <c r="U1227" t="s">
        <v>132</v>
      </c>
      <c r="V1227">
        <v>211109</v>
      </c>
      <c r="W1227">
        <v>153922</v>
      </c>
      <c r="X1227">
        <v>9.1</v>
      </c>
      <c r="Y1227">
        <v>15.7</v>
      </c>
      <c r="Z1227">
        <v>186525.94</v>
      </c>
      <c r="AB1227">
        <v>10.43</v>
      </c>
      <c r="AC1227">
        <v>1945465.55</v>
      </c>
      <c r="AD1227">
        <v>13448520.27</v>
      </c>
      <c r="AE1227">
        <v>283.89999999999998</v>
      </c>
      <c r="AF1227">
        <v>3818034904.6500001</v>
      </c>
      <c r="AG1227">
        <v>124871.96</v>
      </c>
      <c r="AH1227">
        <v>0</v>
      </c>
      <c r="AI1227">
        <v>0</v>
      </c>
      <c r="AJ1227">
        <v>19.739999999999998</v>
      </c>
      <c r="AK1227">
        <v>0</v>
      </c>
      <c r="AL1227">
        <v>0.121</v>
      </c>
      <c r="AM1227">
        <v>16272.71</v>
      </c>
      <c r="AN1227">
        <v>379.8</v>
      </c>
      <c r="AO1227">
        <v>653.73</v>
      </c>
      <c r="AP1227">
        <v>248286.65</v>
      </c>
      <c r="AQ1227">
        <v>2334896.87</v>
      </c>
      <c r="AR1227" t="s">
        <v>61</v>
      </c>
      <c r="AS1227" t="s">
        <v>61</v>
      </c>
      <c r="AT1227" t="s">
        <v>62</v>
      </c>
      <c r="AU1227" t="s">
        <v>63</v>
      </c>
    </row>
    <row r="1228" spans="1:47" x14ac:dyDescent="0.25">
      <c r="A1228" t="s">
        <v>2171</v>
      </c>
      <c r="B1228">
        <v>2022</v>
      </c>
      <c r="C1228">
        <v>4</v>
      </c>
      <c r="D1228" t="s">
        <v>77</v>
      </c>
      <c r="E1228" s="1">
        <v>44667</v>
      </c>
      <c r="F1228" s="1">
        <v>44681</v>
      </c>
      <c r="G1228">
        <v>14</v>
      </c>
      <c r="H1228">
        <v>14.3</v>
      </c>
      <c r="I1228" t="s">
        <v>65</v>
      </c>
      <c r="J1228" t="s">
        <v>50</v>
      </c>
      <c r="K1228" t="s">
        <v>145</v>
      </c>
      <c r="L1228">
        <v>2710.19</v>
      </c>
      <c r="M1228" t="s">
        <v>80</v>
      </c>
      <c r="N1228" t="s">
        <v>106</v>
      </c>
      <c r="O1228" t="s">
        <v>91</v>
      </c>
      <c r="P1228" t="s">
        <v>56</v>
      </c>
      <c r="Q1228" t="s">
        <v>257</v>
      </c>
      <c r="R1228" t="s">
        <v>2172</v>
      </c>
      <c r="S1228" t="s">
        <v>123</v>
      </c>
      <c r="T1228" t="s">
        <v>162</v>
      </c>
      <c r="U1228" t="s">
        <v>228</v>
      </c>
      <c r="V1228">
        <v>29614</v>
      </c>
      <c r="W1228">
        <v>18340</v>
      </c>
      <c r="X1228">
        <v>5.4</v>
      </c>
      <c r="Y1228">
        <v>15.8</v>
      </c>
      <c r="Z1228">
        <v>24028.21</v>
      </c>
      <c r="AB1228">
        <v>34.71</v>
      </c>
      <c r="AC1228">
        <v>834019.17</v>
      </c>
      <c r="AD1228">
        <v>26693659.34</v>
      </c>
      <c r="AE1228">
        <v>218.77</v>
      </c>
      <c r="AF1228">
        <v>5839771853.8100004</v>
      </c>
      <c r="AG1228">
        <v>26001.279999999999</v>
      </c>
      <c r="AH1228">
        <v>0</v>
      </c>
      <c r="AI1228">
        <v>0</v>
      </c>
      <c r="AJ1228">
        <v>12.05</v>
      </c>
      <c r="AK1228">
        <v>0</v>
      </c>
      <c r="AL1228">
        <v>0.27200000000000002</v>
      </c>
      <c r="AM1228">
        <v>72606.75</v>
      </c>
      <c r="AN1228">
        <v>275.3</v>
      </c>
      <c r="AO1228">
        <v>633.83000000000004</v>
      </c>
      <c r="AP1228">
        <v>174493.4</v>
      </c>
      <c r="AQ1228">
        <v>1107120.6000000001</v>
      </c>
      <c r="AR1228" t="s">
        <v>61</v>
      </c>
      <c r="AS1228" t="s">
        <v>61</v>
      </c>
      <c r="AT1228" t="s">
        <v>62</v>
      </c>
      <c r="AU1228" t="s">
        <v>63</v>
      </c>
    </row>
    <row r="1229" spans="1:47" x14ac:dyDescent="0.25">
      <c r="A1229" t="s">
        <v>2173</v>
      </c>
      <c r="B1229">
        <v>2025</v>
      </c>
      <c r="C1229">
        <v>4</v>
      </c>
      <c r="D1229" t="s">
        <v>77</v>
      </c>
      <c r="E1229" s="1">
        <v>45777</v>
      </c>
      <c r="F1229" s="1">
        <v>45793</v>
      </c>
      <c r="G1229">
        <v>16</v>
      </c>
      <c r="H1229">
        <v>13</v>
      </c>
      <c r="I1229" t="s">
        <v>65</v>
      </c>
      <c r="J1229" t="s">
        <v>134</v>
      </c>
      <c r="K1229" t="s">
        <v>135</v>
      </c>
      <c r="L1229">
        <v>9999.0098999999991</v>
      </c>
      <c r="M1229" t="s">
        <v>114</v>
      </c>
      <c r="N1229" t="s">
        <v>53</v>
      </c>
      <c r="O1229" t="s">
        <v>91</v>
      </c>
      <c r="P1229" t="s">
        <v>92</v>
      </c>
      <c r="Q1229" t="s">
        <v>121</v>
      </c>
      <c r="R1229" t="s">
        <v>2174</v>
      </c>
      <c r="S1229" t="s">
        <v>137</v>
      </c>
      <c r="T1229" t="s">
        <v>86</v>
      </c>
      <c r="U1229" t="s">
        <v>166</v>
      </c>
      <c r="V1229">
        <v>6367</v>
      </c>
      <c r="W1229">
        <v>4739</v>
      </c>
      <c r="X1229">
        <v>18.8</v>
      </c>
      <c r="Y1229">
        <v>11.9</v>
      </c>
      <c r="Z1229">
        <v>4994.47</v>
      </c>
      <c r="AB1229">
        <v>25.68</v>
      </c>
      <c r="AC1229">
        <v>128257.99</v>
      </c>
      <c r="AD1229">
        <v>1646077.42</v>
      </c>
      <c r="AE1229">
        <v>276.36</v>
      </c>
      <c r="AF1229">
        <v>454909955.79000002</v>
      </c>
      <c r="AG1229">
        <v>90147.66</v>
      </c>
      <c r="AH1229">
        <v>0</v>
      </c>
      <c r="AI1229">
        <v>0</v>
      </c>
      <c r="AJ1229">
        <v>6.04</v>
      </c>
      <c r="AK1229">
        <v>0</v>
      </c>
      <c r="AL1229">
        <v>0.14799999999999999</v>
      </c>
      <c r="AM1229">
        <v>2436.19</v>
      </c>
      <c r="AN1229">
        <v>449</v>
      </c>
      <c r="AO1229">
        <v>619.19000000000005</v>
      </c>
      <c r="AP1229">
        <v>278016.31</v>
      </c>
      <c r="AQ1229">
        <v>498858.15</v>
      </c>
      <c r="AR1229" t="s">
        <v>61</v>
      </c>
      <c r="AS1229" t="s">
        <v>61</v>
      </c>
      <c r="AT1229" t="s">
        <v>62</v>
      </c>
      <c r="AU1229" t="s">
        <v>63</v>
      </c>
    </row>
    <row r="1230" spans="1:47" x14ac:dyDescent="0.25">
      <c r="A1230" t="s">
        <v>2175</v>
      </c>
      <c r="B1230">
        <v>2026</v>
      </c>
      <c r="C1230">
        <v>4</v>
      </c>
      <c r="D1230" t="s">
        <v>77</v>
      </c>
      <c r="E1230" s="1">
        <v>46121</v>
      </c>
      <c r="F1230" s="1">
        <v>46144</v>
      </c>
      <c r="G1230">
        <v>23</v>
      </c>
      <c r="H1230">
        <v>17.3</v>
      </c>
      <c r="I1230" t="s">
        <v>65</v>
      </c>
      <c r="J1230" t="s">
        <v>66</v>
      </c>
      <c r="K1230" t="s">
        <v>251</v>
      </c>
      <c r="L1230">
        <v>8543.7000000000007</v>
      </c>
      <c r="M1230" t="s">
        <v>114</v>
      </c>
      <c r="N1230" t="s">
        <v>69</v>
      </c>
      <c r="O1230" t="s">
        <v>107</v>
      </c>
      <c r="P1230" t="s">
        <v>70</v>
      </c>
      <c r="Q1230" t="s">
        <v>159</v>
      </c>
      <c r="R1230" t="s">
        <v>975</v>
      </c>
      <c r="S1230" t="s">
        <v>156</v>
      </c>
      <c r="T1230" t="s">
        <v>59</v>
      </c>
      <c r="U1230" t="s">
        <v>166</v>
      </c>
      <c r="V1230">
        <v>19224</v>
      </c>
      <c r="W1230">
        <v>10855</v>
      </c>
      <c r="X1230">
        <v>10.3</v>
      </c>
      <c r="Y1230">
        <v>15.4</v>
      </c>
      <c r="Z1230">
        <v>15616.16</v>
      </c>
      <c r="AA1230">
        <v>1115</v>
      </c>
      <c r="AB1230">
        <v>1918.78</v>
      </c>
      <c r="AC1230">
        <v>2139439.7000000002</v>
      </c>
      <c r="AD1230">
        <v>22271455.07</v>
      </c>
      <c r="AE1230">
        <v>277.22000000000003</v>
      </c>
      <c r="AF1230">
        <v>6174092774.5100002</v>
      </c>
      <c r="AG1230">
        <v>66426.149999999994</v>
      </c>
      <c r="AH1230">
        <v>0.8</v>
      </c>
      <c r="AI1230">
        <v>8829.9599999999991</v>
      </c>
      <c r="AJ1230">
        <v>14.49</v>
      </c>
      <c r="AK1230">
        <v>0</v>
      </c>
      <c r="AL1230">
        <v>0.121</v>
      </c>
      <c r="AM1230">
        <v>26948.46</v>
      </c>
      <c r="AN1230">
        <v>386.6</v>
      </c>
      <c r="AO1230">
        <v>430.73</v>
      </c>
      <c r="AP1230">
        <v>166520.22</v>
      </c>
      <c r="AQ1230">
        <v>2408164.4900000002</v>
      </c>
      <c r="AR1230" t="s">
        <v>61</v>
      </c>
      <c r="AS1230" t="s">
        <v>61</v>
      </c>
      <c r="AT1230" t="s">
        <v>62</v>
      </c>
      <c r="AU1230" t="s">
        <v>63</v>
      </c>
    </row>
    <row r="1231" spans="1:47" x14ac:dyDescent="0.25">
      <c r="A1231" t="s">
        <v>2176</v>
      </c>
      <c r="B1231">
        <v>2024</v>
      </c>
      <c r="C1231">
        <v>6</v>
      </c>
      <c r="D1231" t="s">
        <v>77</v>
      </c>
      <c r="E1231" s="1">
        <v>45463</v>
      </c>
      <c r="F1231" s="1">
        <v>45493</v>
      </c>
      <c r="G1231">
        <v>30</v>
      </c>
      <c r="H1231">
        <v>1.9</v>
      </c>
      <c r="I1231" t="s">
        <v>65</v>
      </c>
      <c r="J1231" t="s">
        <v>112</v>
      </c>
      <c r="K1231" t="s">
        <v>343</v>
      </c>
      <c r="L1231">
        <v>2523.1</v>
      </c>
      <c r="M1231" t="s">
        <v>90</v>
      </c>
      <c r="N1231" t="s">
        <v>53</v>
      </c>
      <c r="O1231" t="s">
        <v>189</v>
      </c>
      <c r="P1231" t="s">
        <v>226</v>
      </c>
      <c r="Q1231" t="s">
        <v>159</v>
      </c>
      <c r="R1231" t="s">
        <v>1684</v>
      </c>
      <c r="S1231" t="s">
        <v>130</v>
      </c>
      <c r="T1231" t="s">
        <v>59</v>
      </c>
      <c r="U1231" t="s">
        <v>75</v>
      </c>
      <c r="V1231">
        <v>79739</v>
      </c>
      <c r="W1231">
        <v>58372</v>
      </c>
      <c r="X1231">
        <v>13.4</v>
      </c>
      <c r="Y1231">
        <v>12.6</v>
      </c>
      <c r="Z1231">
        <v>72561.41</v>
      </c>
      <c r="AB1231">
        <v>35.409999999999997</v>
      </c>
      <c r="AC1231">
        <v>2569399.5299999998</v>
      </c>
      <c r="AD1231">
        <v>40659060.479999997</v>
      </c>
      <c r="AE1231">
        <v>273.62</v>
      </c>
      <c r="AF1231">
        <v>11125132128.540001</v>
      </c>
      <c r="AG1231">
        <v>216648.35</v>
      </c>
      <c r="AH1231">
        <v>0.1</v>
      </c>
      <c r="AI1231">
        <v>1646.98</v>
      </c>
      <c r="AJ1231">
        <v>19.149999999999999</v>
      </c>
      <c r="AK1231">
        <v>0</v>
      </c>
      <c r="AL1231">
        <v>0.222</v>
      </c>
      <c r="AM1231">
        <v>90263.11</v>
      </c>
      <c r="AN1231">
        <v>1342.9</v>
      </c>
      <c r="AO1231">
        <v>736.33</v>
      </c>
      <c r="AP1231">
        <v>988817.56</v>
      </c>
      <c r="AQ1231">
        <v>3866775.53</v>
      </c>
      <c r="AR1231" t="s">
        <v>61</v>
      </c>
      <c r="AS1231" t="s">
        <v>61</v>
      </c>
      <c r="AT1231" t="s">
        <v>62</v>
      </c>
      <c r="AU1231" t="s">
        <v>63</v>
      </c>
    </row>
    <row r="1232" spans="1:47" x14ac:dyDescent="0.25">
      <c r="A1232" t="s">
        <v>2177</v>
      </c>
      <c r="B1232">
        <v>2020</v>
      </c>
      <c r="C1232">
        <v>5</v>
      </c>
      <c r="D1232" t="s">
        <v>77</v>
      </c>
      <c r="E1232" s="1">
        <v>43959</v>
      </c>
      <c r="F1232" s="1">
        <v>43969</v>
      </c>
      <c r="G1232">
        <v>10</v>
      </c>
      <c r="H1232">
        <v>13.8</v>
      </c>
      <c r="I1232" t="s">
        <v>49</v>
      </c>
      <c r="J1232" t="s">
        <v>50</v>
      </c>
      <c r="K1232" t="s">
        <v>183</v>
      </c>
      <c r="L1232">
        <v>2710.19</v>
      </c>
      <c r="M1232" t="s">
        <v>114</v>
      </c>
      <c r="N1232" t="s">
        <v>106</v>
      </c>
      <c r="O1232" t="s">
        <v>200</v>
      </c>
      <c r="P1232" t="s">
        <v>159</v>
      </c>
      <c r="Q1232" t="s">
        <v>56</v>
      </c>
      <c r="R1232" t="s">
        <v>1318</v>
      </c>
      <c r="S1232" t="s">
        <v>186</v>
      </c>
      <c r="T1232" t="s">
        <v>74</v>
      </c>
      <c r="U1232" t="s">
        <v>96</v>
      </c>
      <c r="V1232">
        <v>94401</v>
      </c>
      <c r="W1232">
        <v>57460</v>
      </c>
      <c r="X1232">
        <v>11.2</v>
      </c>
      <c r="Y1232">
        <v>12.5</v>
      </c>
      <c r="Z1232">
        <v>73752.37</v>
      </c>
      <c r="AB1232">
        <v>11.88</v>
      </c>
      <c r="AC1232">
        <v>876178.16</v>
      </c>
      <c r="AD1232">
        <v>82719920.670000002</v>
      </c>
      <c r="AE1232">
        <v>164.69</v>
      </c>
      <c r="AF1232">
        <v>13623143735.139999</v>
      </c>
      <c r="AG1232">
        <v>117926.72</v>
      </c>
      <c r="AH1232">
        <v>2.9</v>
      </c>
      <c r="AI1232">
        <v>83728.399999999994</v>
      </c>
      <c r="AJ1232">
        <v>10.39</v>
      </c>
      <c r="AK1232">
        <v>8594599.7599999998</v>
      </c>
      <c r="AL1232">
        <v>0.22800000000000001</v>
      </c>
      <c r="AM1232">
        <v>188601.42</v>
      </c>
      <c r="AN1232">
        <v>211.2</v>
      </c>
      <c r="AO1232">
        <v>537.77</v>
      </c>
      <c r="AP1232">
        <v>113577.02</v>
      </c>
      <c r="AQ1232">
        <v>1380011.72</v>
      </c>
      <c r="AR1232" t="s">
        <v>61</v>
      </c>
      <c r="AS1232" t="s">
        <v>61</v>
      </c>
      <c r="AT1232" t="s">
        <v>62</v>
      </c>
      <c r="AU1232" t="s">
        <v>63</v>
      </c>
    </row>
    <row r="1233" spans="1:47" x14ac:dyDescent="0.25">
      <c r="A1233" t="s">
        <v>2178</v>
      </c>
      <c r="B1233">
        <v>2021</v>
      </c>
      <c r="C1233">
        <v>3</v>
      </c>
      <c r="D1233" t="s">
        <v>48</v>
      </c>
      <c r="E1233" s="1">
        <v>44258</v>
      </c>
      <c r="F1233" s="1">
        <v>44272</v>
      </c>
      <c r="G1233">
        <v>14</v>
      </c>
      <c r="H1233">
        <v>5.8</v>
      </c>
      <c r="I1233" t="s">
        <v>65</v>
      </c>
      <c r="J1233" t="s">
        <v>66</v>
      </c>
      <c r="K1233" t="s">
        <v>245</v>
      </c>
      <c r="L1233">
        <v>8905.9</v>
      </c>
      <c r="M1233" t="s">
        <v>80</v>
      </c>
      <c r="N1233" t="s">
        <v>53</v>
      </c>
      <c r="O1233" t="s">
        <v>91</v>
      </c>
      <c r="P1233" t="s">
        <v>128</v>
      </c>
      <c r="Q1233" t="s">
        <v>83</v>
      </c>
      <c r="R1233" t="s">
        <v>1864</v>
      </c>
      <c r="S1233" t="s">
        <v>73</v>
      </c>
      <c r="T1233" t="s">
        <v>59</v>
      </c>
      <c r="U1233" t="s">
        <v>213</v>
      </c>
      <c r="V1233">
        <v>12664</v>
      </c>
      <c r="W1233">
        <v>8249</v>
      </c>
      <c r="X1233">
        <v>17.7</v>
      </c>
      <c r="Y1233">
        <v>13.1</v>
      </c>
      <c r="Z1233">
        <v>10981.93</v>
      </c>
      <c r="AB1233">
        <v>38.380000000000003</v>
      </c>
      <c r="AC1233">
        <v>421486.47</v>
      </c>
      <c r="AD1233">
        <v>8170446.0999999996</v>
      </c>
      <c r="AE1233">
        <v>166.65</v>
      </c>
      <c r="AF1233">
        <v>1361604842.5699999</v>
      </c>
      <c r="AG1233">
        <v>112451.61</v>
      </c>
      <c r="AH1233">
        <v>1.2</v>
      </c>
      <c r="AI1233">
        <v>35075.919999999998</v>
      </c>
      <c r="AJ1233">
        <v>19.899999999999999</v>
      </c>
      <c r="AK1233">
        <v>0</v>
      </c>
      <c r="AL1233">
        <v>7.4999999999999997E-2</v>
      </c>
      <c r="AM1233">
        <v>6127.83</v>
      </c>
      <c r="AN1233">
        <v>327</v>
      </c>
      <c r="AO1233">
        <v>376.83</v>
      </c>
      <c r="AP1233">
        <v>123223.41</v>
      </c>
      <c r="AQ1233">
        <v>698365.24</v>
      </c>
      <c r="AR1233" t="s">
        <v>61</v>
      </c>
      <c r="AS1233" t="s">
        <v>61</v>
      </c>
      <c r="AT1233" t="s">
        <v>62</v>
      </c>
      <c r="AU1233" t="s">
        <v>63</v>
      </c>
    </row>
    <row r="1234" spans="1:47" x14ac:dyDescent="0.25">
      <c r="A1234" t="s">
        <v>2179</v>
      </c>
      <c r="B1234">
        <v>2021</v>
      </c>
      <c r="C1234">
        <v>3</v>
      </c>
      <c r="D1234" t="s">
        <v>48</v>
      </c>
      <c r="E1234" s="1">
        <v>44265</v>
      </c>
      <c r="F1234" s="1">
        <v>44281</v>
      </c>
      <c r="G1234">
        <v>16</v>
      </c>
      <c r="H1234">
        <v>4.9000000000000004</v>
      </c>
      <c r="I1234" t="s">
        <v>65</v>
      </c>
      <c r="J1234" t="s">
        <v>239</v>
      </c>
      <c r="K1234" t="s">
        <v>270</v>
      </c>
      <c r="L1234">
        <v>2710.1990999999998</v>
      </c>
      <c r="M1234" t="s">
        <v>98</v>
      </c>
      <c r="N1234" t="s">
        <v>69</v>
      </c>
      <c r="O1234" t="s">
        <v>99</v>
      </c>
      <c r="P1234" t="s">
        <v>92</v>
      </c>
      <c r="Q1234" t="s">
        <v>55</v>
      </c>
      <c r="R1234" t="s">
        <v>1916</v>
      </c>
      <c r="S1234" t="s">
        <v>142</v>
      </c>
      <c r="T1234" t="s">
        <v>131</v>
      </c>
      <c r="U1234" t="s">
        <v>60</v>
      </c>
      <c r="V1234">
        <v>49256</v>
      </c>
      <c r="W1234">
        <v>36422</v>
      </c>
      <c r="X1234">
        <v>15.3</v>
      </c>
      <c r="Y1234">
        <v>11.9</v>
      </c>
      <c r="Z1234">
        <v>42632.03</v>
      </c>
      <c r="AB1234">
        <v>28.49</v>
      </c>
      <c r="AC1234">
        <v>1214586.53</v>
      </c>
      <c r="AD1234">
        <v>39912532.810000002</v>
      </c>
      <c r="AE1234">
        <v>172.45</v>
      </c>
      <c r="AF1234">
        <v>6882916283.0799999</v>
      </c>
      <c r="AG1234">
        <v>186031</v>
      </c>
      <c r="AH1234">
        <v>3.1</v>
      </c>
      <c r="AI1234">
        <v>73090.320000000007</v>
      </c>
      <c r="AJ1234">
        <v>22.64</v>
      </c>
      <c r="AK1234">
        <v>0</v>
      </c>
      <c r="AL1234">
        <v>6.6000000000000003E-2</v>
      </c>
      <c r="AM1234">
        <v>26342.27</v>
      </c>
      <c r="AN1234">
        <v>424.4</v>
      </c>
      <c r="AO1234">
        <v>600.54999999999995</v>
      </c>
      <c r="AP1234">
        <v>254873.42</v>
      </c>
      <c r="AQ1234">
        <v>1754923.54</v>
      </c>
      <c r="AR1234" t="s">
        <v>61</v>
      </c>
      <c r="AS1234" t="s">
        <v>61</v>
      </c>
      <c r="AT1234" t="s">
        <v>62</v>
      </c>
      <c r="AU1234" t="s">
        <v>63</v>
      </c>
    </row>
    <row r="1235" spans="1:47" x14ac:dyDescent="0.25">
      <c r="A1235" t="s">
        <v>2180</v>
      </c>
      <c r="B1235">
        <v>2022</v>
      </c>
      <c r="C1235">
        <v>4</v>
      </c>
      <c r="D1235" t="s">
        <v>77</v>
      </c>
      <c r="E1235" s="1">
        <v>44663</v>
      </c>
      <c r="F1235" s="1">
        <v>44670</v>
      </c>
      <c r="G1235">
        <v>7</v>
      </c>
      <c r="H1235">
        <v>12.3</v>
      </c>
      <c r="I1235" t="s">
        <v>65</v>
      </c>
      <c r="J1235" t="s">
        <v>239</v>
      </c>
      <c r="K1235" t="s">
        <v>265</v>
      </c>
      <c r="L1235">
        <v>3102.1</v>
      </c>
      <c r="M1235" t="s">
        <v>114</v>
      </c>
      <c r="N1235" t="s">
        <v>168</v>
      </c>
      <c r="O1235" t="s">
        <v>189</v>
      </c>
      <c r="P1235" t="s">
        <v>184</v>
      </c>
      <c r="Q1235" t="s">
        <v>159</v>
      </c>
      <c r="R1235" t="s">
        <v>1117</v>
      </c>
      <c r="S1235" t="s">
        <v>161</v>
      </c>
      <c r="T1235" t="s">
        <v>59</v>
      </c>
      <c r="U1235" t="s">
        <v>143</v>
      </c>
      <c r="V1235">
        <v>22166</v>
      </c>
      <c r="W1235">
        <v>15302</v>
      </c>
      <c r="X1235">
        <v>13</v>
      </c>
      <c r="Y1235">
        <v>12.8</v>
      </c>
      <c r="Z1235">
        <v>17624.5</v>
      </c>
      <c r="AB1235">
        <v>41.12</v>
      </c>
      <c r="AC1235">
        <v>724719.44</v>
      </c>
      <c r="AD1235">
        <v>10977419.83</v>
      </c>
      <c r="AE1235">
        <v>216.52</v>
      </c>
      <c r="AF1235">
        <v>2376830941.5900002</v>
      </c>
      <c r="AG1235">
        <v>122727.25</v>
      </c>
      <c r="AH1235">
        <v>0</v>
      </c>
      <c r="AI1235">
        <v>0</v>
      </c>
      <c r="AJ1235">
        <v>14.7</v>
      </c>
      <c r="AK1235">
        <v>0</v>
      </c>
      <c r="AL1235">
        <v>0.14899999999999999</v>
      </c>
      <c r="AM1235">
        <v>16356.36</v>
      </c>
      <c r="AN1235">
        <v>126.9</v>
      </c>
      <c r="AO1235">
        <v>492.94</v>
      </c>
      <c r="AP1235">
        <v>62554.09</v>
      </c>
      <c r="AQ1235">
        <v>926357.14</v>
      </c>
      <c r="AR1235" t="s">
        <v>61</v>
      </c>
      <c r="AS1235" t="s">
        <v>61</v>
      </c>
      <c r="AT1235" t="s">
        <v>62</v>
      </c>
      <c r="AU1235" t="s">
        <v>63</v>
      </c>
    </row>
    <row r="1236" spans="1:47" x14ac:dyDescent="0.25">
      <c r="A1236" t="s">
        <v>2181</v>
      </c>
      <c r="B1236">
        <v>2020</v>
      </c>
      <c r="C1236">
        <v>3</v>
      </c>
      <c r="D1236" t="s">
        <v>48</v>
      </c>
      <c r="E1236" s="1">
        <v>43910</v>
      </c>
      <c r="F1236" s="1">
        <v>43942</v>
      </c>
      <c r="G1236">
        <v>32</v>
      </c>
      <c r="I1236" t="s">
        <v>65</v>
      </c>
      <c r="J1236" t="s">
        <v>66</v>
      </c>
      <c r="K1236" t="s">
        <v>248</v>
      </c>
      <c r="L1236">
        <v>9999</v>
      </c>
      <c r="M1236" t="s">
        <v>98</v>
      </c>
      <c r="N1236" t="s">
        <v>168</v>
      </c>
      <c r="O1236" t="s">
        <v>99</v>
      </c>
      <c r="P1236" t="s">
        <v>226</v>
      </c>
      <c r="Q1236" t="s">
        <v>127</v>
      </c>
      <c r="R1236" t="s">
        <v>2182</v>
      </c>
      <c r="S1236" t="s">
        <v>156</v>
      </c>
      <c r="T1236" t="s">
        <v>74</v>
      </c>
      <c r="U1236" t="s">
        <v>60</v>
      </c>
      <c r="V1236">
        <v>21208</v>
      </c>
      <c r="W1236">
        <v>12980</v>
      </c>
      <c r="X1236">
        <v>17</v>
      </c>
      <c r="Y1236">
        <v>10.4</v>
      </c>
      <c r="Z1236">
        <v>18916.57</v>
      </c>
      <c r="AA1236">
        <v>1351</v>
      </c>
      <c r="AB1236">
        <v>4303.51</v>
      </c>
      <c r="AC1236">
        <v>5814042.0099999998</v>
      </c>
      <c r="AD1236">
        <v>91648322.5</v>
      </c>
      <c r="AE1236">
        <v>163.56</v>
      </c>
      <c r="AF1236">
        <v>14989999628.1</v>
      </c>
      <c r="AG1236">
        <v>157556.23000000001</v>
      </c>
      <c r="AH1236">
        <v>1.4</v>
      </c>
      <c r="AI1236">
        <v>13870.9</v>
      </c>
      <c r="AJ1236">
        <v>20.8</v>
      </c>
      <c r="AK1236">
        <v>0</v>
      </c>
      <c r="AL1236">
        <v>0.14299999999999999</v>
      </c>
      <c r="AM1236">
        <v>131057.1</v>
      </c>
      <c r="AN1236">
        <v>575.70000000000005</v>
      </c>
      <c r="AO1236">
        <v>450.7</v>
      </c>
      <c r="AP1236">
        <v>259467.99</v>
      </c>
      <c r="AQ1236">
        <v>6375994.2300000004</v>
      </c>
      <c r="AR1236" t="s">
        <v>61</v>
      </c>
      <c r="AS1236" t="s">
        <v>61</v>
      </c>
      <c r="AT1236" t="s">
        <v>62</v>
      </c>
      <c r="AU1236" t="s">
        <v>63</v>
      </c>
    </row>
    <row r="1237" spans="1:47" x14ac:dyDescent="0.25">
      <c r="A1237" t="s">
        <v>2183</v>
      </c>
      <c r="B1237">
        <v>2023</v>
      </c>
      <c r="C1237">
        <v>4</v>
      </c>
      <c r="D1237" t="s">
        <v>77</v>
      </c>
      <c r="E1237" s="1">
        <v>45041</v>
      </c>
      <c r="F1237" s="1">
        <v>45055</v>
      </c>
      <c r="G1237">
        <v>14</v>
      </c>
      <c r="H1237">
        <v>19.5</v>
      </c>
      <c r="I1237" t="s">
        <v>49</v>
      </c>
      <c r="J1237" t="s">
        <v>50</v>
      </c>
      <c r="K1237" t="s">
        <v>145</v>
      </c>
      <c r="L1237">
        <v>2710.19</v>
      </c>
      <c r="M1237" t="s">
        <v>90</v>
      </c>
      <c r="N1237" t="s">
        <v>69</v>
      </c>
      <c r="O1237" t="s">
        <v>200</v>
      </c>
      <c r="P1237" t="s">
        <v>93</v>
      </c>
      <c r="Q1237" t="s">
        <v>56</v>
      </c>
      <c r="R1237" t="s">
        <v>169</v>
      </c>
      <c r="S1237" t="s">
        <v>123</v>
      </c>
      <c r="T1237" t="s">
        <v>102</v>
      </c>
      <c r="U1237" t="s">
        <v>166</v>
      </c>
      <c r="V1237">
        <v>34229</v>
      </c>
      <c r="W1237">
        <v>22941</v>
      </c>
      <c r="X1237">
        <v>16.600000000000001</v>
      </c>
      <c r="Y1237">
        <v>15.3</v>
      </c>
      <c r="Z1237">
        <v>28010.720000000001</v>
      </c>
      <c r="AB1237">
        <v>45.97</v>
      </c>
      <c r="AC1237">
        <v>1287652.8</v>
      </c>
      <c r="AD1237">
        <v>16512879.65</v>
      </c>
      <c r="AE1237">
        <v>288.05</v>
      </c>
      <c r="AF1237">
        <v>4756534983.1800003</v>
      </c>
      <c r="AG1237">
        <v>55853.81</v>
      </c>
      <c r="AH1237">
        <v>0</v>
      </c>
      <c r="AI1237">
        <v>0</v>
      </c>
      <c r="AJ1237">
        <v>5.71</v>
      </c>
      <c r="AK1237">
        <v>942885.43</v>
      </c>
      <c r="AL1237">
        <v>0.19800000000000001</v>
      </c>
      <c r="AM1237">
        <v>32695.5</v>
      </c>
      <c r="AN1237">
        <v>253.6</v>
      </c>
      <c r="AO1237">
        <v>372.36</v>
      </c>
      <c r="AP1237">
        <v>94430.5</v>
      </c>
      <c r="AQ1237">
        <v>1470632.61</v>
      </c>
      <c r="AR1237" t="s">
        <v>61</v>
      </c>
      <c r="AS1237" t="s">
        <v>124</v>
      </c>
      <c r="AT1237" t="s">
        <v>62</v>
      </c>
      <c r="AU1237" t="s">
        <v>63</v>
      </c>
    </row>
    <row r="1238" spans="1:47" x14ac:dyDescent="0.25">
      <c r="A1238" t="s">
        <v>2184</v>
      </c>
      <c r="B1238">
        <v>2021</v>
      </c>
      <c r="C1238">
        <v>8</v>
      </c>
      <c r="D1238" t="s">
        <v>89</v>
      </c>
      <c r="E1238" s="1">
        <v>44411</v>
      </c>
      <c r="F1238" s="1">
        <v>44420</v>
      </c>
      <c r="G1238">
        <v>9</v>
      </c>
      <c r="H1238">
        <v>16.7</v>
      </c>
      <c r="I1238" t="s">
        <v>49</v>
      </c>
      <c r="J1238" t="s">
        <v>50</v>
      </c>
      <c r="K1238" t="s">
        <v>145</v>
      </c>
      <c r="L1238">
        <v>2710.19</v>
      </c>
      <c r="M1238" t="s">
        <v>68</v>
      </c>
      <c r="N1238" t="s">
        <v>106</v>
      </c>
      <c r="O1238" t="s">
        <v>54</v>
      </c>
      <c r="P1238" t="s">
        <v>140</v>
      </c>
      <c r="Q1238" t="s">
        <v>184</v>
      </c>
      <c r="R1238" t="s">
        <v>1556</v>
      </c>
      <c r="S1238" t="s">
        <v>170</v>
      </c>
      <c r="T1238" t="s">
        <v>74</v>
      </c>
      <c r="U1238" t="s">
        <v>110</v>
      </c>
      <c r="V1238">
        <v>89048</v>
      </c>
      <c r="W1238">
        <v>60993</v>
      </c>
      <c r="X1238">
        <v>23.7</v>
      </c>
      <c r="Y1238">
        <v>12.7</v>
      </c>
      <c r="Z1238">
        <v>73998.14</v>
      </c>
      <c r="AB1238">
        <v>40.32</v>
      </c>
      <c r="AC1238">
        <v>2983605</v>
      </c>
      <c r="AD1238">
        <v>39506866.960000001</v>
      </c>
      <c r="AE1238">
        <v>166.9</v>
      </c>
      <c r="AF1238">
        <v>6593696095.6199999</v>
      </c>
      <c r="AG1238">
        <v>122818.54</v>
      </c>
      <c r="AH1238">
        <v>0</v>
      </c>
      <c r="AI1238">
        <v>0</v>
      </c>
      <c r="AJ1238">
        <v>9.17</v>
      </c>
      <c r="AK1238">
        <v>3622779.7</v>
      </c>
      <c r="AL1238">
        <v>0.13200000000000001</v>
      </c>
      <c r="AM1238">
        <v>52149.06</v>
      </c>
      <c r="AN1238">
        <v>425.6</v>
      </c>
      <c r="AO1238">
        <v>532.52</v>
      </c>
      <c r="AP1238">
        <v>226640.51</v>
      </c>
      <c r="AQ1238">
        <v>3385213.11</v>
      </c>
      <c r="AR1238" t="s">
        <v>61</v>
      </c>
      <c r="AS1238" t="s">
        <v>61</v>
      </c>
      <c r="AT1238" t="s">
        <v>62</v>
      </c>
      <c r="AU1238" t="s">
        <v>63</v>
      </c>
    </row>
    <row r="1239" spans="1:47" x14ac:dyDescent="0.25">
      <c r="A1239" t="s">
        <v>2185</v>
      </c>
      <c r="B1239">
        <v>2022</v>
      </c>
      <c r="C1239">
        <v>6</v>
      </c>
      <c r="D1239" t="s">
        <v>77</v>
      </c>
      <c r="E1239" s="1">
        <v>44713</v>
      </c>
      <c r="F1239" s="1">
        <v>44745</v>
      </c>
      <c r="G1239">
        <v>32</v>
      </c>
      <c r="H1239">
        <v>7.3</v>
      </c>
      <c r="I1239" t="s">
        <v>65</v>
      </c>
      <c r="J1239" t="s">
        <v>134</v>
      </c>
      <c r="K1239" t="s">
        <v>135</v>
      </c>
      <c r="L1239">
        <v>9999.0098999999991</v>
      </c>
      <c r="M1239" t="s">
        <v>52</v>
      </c>
      <c r="N1239" t="s">
        <v>168</v>
      </c>
      <c r="O1239" t="s">
        <v>91</v>
      </c>
      <c r="P1239" t="s">
        <v>70</v>
      </c>
      <c r="Q1239" t="s">
        <v>204</v>
      </c>
      <c r="R1239" t="s">
        <v>221</v>
      </c>
      <c r="S1239" t="s">
        <v>137</v>
      </c>
      <c r="T1239" t="s">
        <v>131</v>
      </c>
      <c r="U1239" t="s">
        <v>75</v>
      </c>
      <c r="V1239">
        <v>14083</v>
      </c>
      <c r="W1239">
        <v>7810</v>
      </c>
      <c r="X1239">
        <v>21.9</v>
      </c>
      <c r="Y1239">
        <v>14</v>
      </c>
      <c r="Z1239">
        <v>13007.43</v>
      </c>
      <c r="AB1239">
        <v>44.63</v>
      </c>
      <c r="AC1239">
        <v>580521.6</v>
      </c>
      <c r="AD1239">
        <v>4745370.6100000003</v>
      </c>
      <c r="AE1239">
        <v>210.45</v>
      </c>
      <c r="AF1239">
        <v>998663244.87</v>
      </c>
      <c r="AG1239">
        <v>50153.58</v>
      </c>
      <c r="AH1239">
        <v>1.5</v>
      </c>
      <c r="AI1239">
        <v>27566.97</v>
      </c>
      <c r="AJ1239">
        <v>4.62</v>
      </c>
      <c r="AK1239">
        <v>0</v>
      </c>
      <c r="AL1239">
        <v>0.32900000000000001</v>
      </c>
      <c r="AM1239">
        <v>15612.27</v>
      </c>
      <c r="AN1239">
        <v>1647.4</v>
      </c>
      <c r="AO1239">
        <v>738.93</v>
      </c>
      <c r="AP1239">
        <v>1217313.28</v>
      </c>
      <c r="AQ1239">
        <v>1891167.7</v>
      </c>
      <c r="AR1239" t="s">
        <v>61</v>
      </c>
      <c r="AS1239" t="s">
        <v>61</v>
      </c>
      <c r="AT1239" t="s">
        <v>62</v>
      </c>
      <c r="AU1239" t="s">
        <v>63</v>
      </c>
    </row>
    <row r="1240" spans="1:47" x14ac:dyDescent="0.25">
      <c r="A1240" t="s">
        <v>2186</v>
      </c>
      <c r="B1240">
        <v>2021</v>
      </c>
      <c r="C1240">
        <v>1</v>
      </c>
      <c r="D1240" t="s">
        <v>48</v>
      </c>
      <c r="E1240" s="1">
        <v>44225</v>
      </c>
      <c r="F1240" s="1">
        <v>44237</v>
      </c>
      <c r="G1240">
        <v>12</v>
      </c>
      <c r="H1240">
        <v>3.1</v>
      </c>
      <c r="I1240" t="s">
        <v>65</v>
      </c>
      <c r="J1240" t="s">
        <v>239</v>
      </c>
      <c r="K1240" t="s">
        <v>270</v>
      </c>
      <c r="L1240">
        <v>2710.1990999999998</v>
      </c>
      <c r="M1240" t="s">
        <v>90</v>
      </c>
      <c r="N1240" t="s">
        <v>53</v>
      </c>
      <c r="O1240" t="s">
        <v>54</v>
      </c>
      <c r="P1240" t="s">
        <v>100</v>
      </c>
      <c r="Q1240" t="s">
        <v>257</v>
      </c>
      <c r="R1240" t="s">
        <v>2187</v>
      </c>
      <c r="S1240" t="s">
        <v>142</v>
      </c>
      <c r="T1240" t="s">
        <v>86</v>
      </c>
      <c r="U1240" t="s">
        <v>103</v>
      </c>
      <c r="V1240">
        <v>48426</v>
      </c>
      <c r="W1240">
        <v>31802</v>
      </c>
      <c r="X1240">
        <v>20.3</v>
      </c>
      <c r="Y1240">
        <v>10.4</v>
      </c>
      <c r="Z1240">
        <v>42369.42</v>
      </c>
      <c r="AB1240">
        <v>19.73</v>
      </c>
      <c r="AC1240">
        <v>835948.66</v>
      </c>
      <c r="AD1240">
        <v>20098358.07</v>
      </c>
      <c r="AE1240">
        <v>167.23</v>
      </c>
      <c r="AF1240">
        <v>3361048420.0500002</v>
      </c>
      <c r="AG1240">
        <v>181519.43</v>
      </c>
      <c r="AH1240">
        <v>2.9</v>
      </c>
      <c r="AI1240">
        <v>75290.09</v>
      </c>
      <c r="AJ1240">
        <v>19.93</v>
      </c>
      <c r="AK1240">
        <v>0</v>
      </c>
      <c r="AL1240">
        <v>0.33600000000000002</v>
      </c>
      <c r="AM1240">
        <v>67530.48</v>
      </c>
      <c r="AN1240">
        <v>367.8</v>
      </c>
      <c r="AO1240">
        <v>545.01</v>
      </c>
      <c r="AP1240">
        <v>200454.68</v>
      </c>
      <c r="AQ1240">
        <v>1360743.34</v>
      </c>
      <c r="AR1240" t="s">
        <v>124</v>
      </c>
      <c r="AS1240" t="s">
        <v>61</v>
      </c>
      <c r="AT1240" t="s">
        <v>62</v>
      </c>
      <c r="AU1240" t="s">
        <v>63</v>
      </c>
    </row>
    <row r="1241" spans="1:47" x14ac:dyDescent="0.25">
      <c r="A1241" t="s">
        <v>2188</v>
      </c>
      <c r="B1241">
        <v>2021</v>
      </c>
      <c r="C1241">
        <v>6</v>
      </c>
      <c r="D1241" t="s">
        <v>77</v>
      </c>
      <c r="E1241" s="1">
        <v>44354</v>
      </c>
      <c r="F1241" s="1">
        <v>44364</v>
      </c>
      <c r="G1241">
        <v>10</v>
      </c>
      <c r="H1241">
        <v>5.8</v>
      </c>
      <c r="I1241" t="s">
        <v>49</v>
      </c>
      <c r="J1241" t="s">
        <v>50</v>
      </c>
      <c r="K1241" t="s">
        <v>223</v>
      </c>
      <c r="L1241">
        <v>2710.1109999999999</v>
      </c>
      <c r="M1241" t="s">
        <v>80</v>
      </c>
      <c r="N1241" t="s">
        <v>69</v>
      </c>
      <c r="O1241" t="s">
        <v>200</v>
      </c>
      <c r="P1241" t="s">
        <v>154</v>
      </c>
      <c r="Q1241" t="s">
        <v>226</v>
      </c>
      <c r="R1241" t="s">
        <v>2189</v>
      </c>
      <c r="S1241" t="s">
        <v>186</v>
      </c>
      <c r="T1241" t="s">
        <v>187</v>
      </c>
      <c r="U1241" t="s">
        <v>110</v>
      </c>
      <c r="V1241">
        <v>75531</v>
      </c>
      <c r="W1241">
        <v>42257</v>
      </c>
      <c r="X1241">
        <v>6.3</v>
      </c>
      <c r="Y1241">
        <v>12.2</v>
      </c>
      <c r="Z1241">
        <v>68788.25</v>
      </c>
      <c r="AB1241">
        <v>40.630000000000003</v>
      </c>
      <c r="AC1241">
        <v>2794866.6</v>
      </c>
      <c r="AD1241">
        <v>38227694.170000002</v>
      </c>
      <c r="AE1241">
        <v>172.83</v>
      </c>
      <c r="AF1241">
        <v>6606892383.3999996</v>
      </c>
      <c r="AG1241">
        <v>172683.7</v>
      </c>
      <c r="AH1241">
        <v>2.2999999999999998</v>
      </c>
      <c r="AI1241">
        <v>55538.65</v>
      </c>
      <c r="AJ1241">
        <v>8.64</v>
      </c>
      <c r="AK1241">
        <v>3302872.78</v>
      </c>
      <c r="AL1241">
        <v>0.3</v>
      </c>
      <c r="AM1241">
        <v>114683.08</v>
      </c>
      <c r="AN1241">
        <v>451.8</v>
      </c>
      <c r="AO1241">
        <v>525.78</v>
      </c>
      <c r="AP1241">
        <v>237547.4</v>
      </c>
      <c r="AQ1241">
        <v>3375319.43</v>
      </c>
      <c r="AR1241" t="s">
        <v>124</v>
      </c>
      <c r="AS1241" t="s">
        <v>124</v>
      </c>
      <c r="AT1241" t="s">
        <v>62</v>
      </c>
      <c r="AU1241" t="s">
        <v>63</v>
      </c>
    </row>
    <row r="1242" spans="1:47" x14ac:dyDescent="0.25">
      <c r="A1242" t="s">
        <v>2190</v>
      </c>
      <c r="B1242">
        <v>2023</v>
      </c>
      <c r="C1242">
        <v>8</v>
      </c>
      <c r="D1242" t="s">
        <v>89</v>
      </c>
      <c r="E1242" s="1">
        <v>45145</v>
      </c>
      <c r="F1242" s="1">
        <v>45174</v>
      </c>
      <c r="G1242">
        <v>29</v>
      </c>
      <c r="H1242">
        <v>20.8</v>
      </c>
      <c r="I1242" t="s">
        <v>65</v>
      </c>
      <c r="J1242" t="s">
        <v>66</v>
      </c>
      <c r="K1242" t="s">
        <v>67</v>
      </c>
      <c r="L1242">
        <v>8479.8989999999994</v>
      </c>
      <c r="M1242" t="s">
        <v>90</v>
      </c>
      <c r="N1242" t="s">
        <v>168</v>
      </c>
      <c r="O1242" t="s">
        <v>54</v>
      </c>
      <c r="P1242" t="s">
        <v>184</v>
      </c>
      <c r="Q1242" t="s">
        <v>83</v>
      </c>
      <c r="R1242" t="s">
        <v>550</v>
      </c>
      <c r="S1242" t="s">
        <v>73</v>
      </c>
      <c r="T1242" t="s">
        <v>148</v>
      </c>
      <c r="U1242" t="s">
        <v>213</v>
      </c>
      <c r="V1242">
        <v>13509</v>
      </c>
      <c r="W1242">
        <v>8876</v>
      </c>
      <c r="X1242">
        <v>2.7</v>
      </c>
      <c r="Y1242">
        <v>15</v>
      </c>
      <c r="Z1242">
        <v>12203.29</v>
      </c>
      <c r="AB1242">
        <v>44.22</v>
      </c>
      <c r="AC1242">
        <v>539629.48</v>
      </c>
      <c r="AD1242">
        <v>6295189.1799999997</v>
      </c>
      <c r="AE1242">
        <v>288.62</v>
      </c>
      <c r="AF1242">
        <v>1816917501.1300001</v>
      </c>
      <c r="AG1242">
        <v>161128.66</v>
      </c>
      <c r="AH1242">
        <v>1.3</v>
      </c>
      <c r="AI1242">
        <v>25280.63</v>
      </c>
      <c r="AJ1242">
        <v>18.45</v>
      </c>
      <c r="AK1242">
        <v>0</v>
      </c>
      <c r="AL1242">
        <v>0.14799999999999999</v>
      </c>
      <c r="AM1242">
        <v>9316.8799999999992</v>
      </c>
      <c r="AN1242">
        <v>1327</v>
      </c>
      <c r="AO1242">
        <v>462.65</v>
      </c>
      <c r="AP1242">
        <v>613936.55000000005</v>
      </c>
      <c r="AQ1242">
        <v>1349292.2</v>
      </c>
      <c r="AR1242" t="s">
        <v>61</v>
      </c>
      <c r="AS1242" t="s">
        <v>61</v>
      </c>
      <c r="AT1242" t="s">
        <v>62</v>
      </c>
      <c r="AU1242" t="s">
        <v>63</v>
      </c>
    </row>
    <row r="1243" spans="1:47" x14ac:dyDescent="0.25">
      <c r="A1243" t="s">
        <v>2191</v>
      </c>
      <c r="B1243">
        <v>2024</v>
      </c>
      <c r="C1243">
        <v>2</v>
      </c>
      <c r="D1243" t="s">
        <v>48</v>
      </c>
      <c r="E1243" s="1">
        <v>45339</v>
      </c>
      <c r="F1243" s="1">
        <v>45365</v>
      </c>
      <c r="G1243">
        <v>26</v>
      </c>
      <c r="H1243">
        <v>13.1</v>
      </c>
      <c r="I1243" t="s">
        <v>65</v>
      </c>
      <c r="J1243" t="s">
        <v>239</v>
      </c>
      <c r="K1243" t="s">
        <v>265</v>
      </c>
      <c r="L1243">
        <v>3102.1</v>
      </c>
      <c r="M1243" t="s">
        <v>114</v>
      </c>
      <c r="N1243" t="s">
        <v>81</v>
      </c>
      <c r="O1243" t="s">
        <v>200</v>
      </c>
      <c r="P1243" t="s">
        <v>226</v>
      </c>
      <c r="Q1243" t="s">
        <v>204</v>
      </c>
      <c r="R1243" t="s">
        <v>2192</v>
      </c>
      <c r="S1243" t="s">
        <v>161</v>
      </c>
      <c r="T1243" t="s">
        <v>95</v>
      </c>
      <c r="U1243" t="s">
        <v>228</v>
      </c>
      <c r="V1243">
        <v>19080</v>
      </c>
      <c r="W1243">
        <v>13467</v>
      </c>
      <c r="X1243">
        <v>23.5</v>
      </c>
      <c r="Y1243">
        <v>11.4</v>
      </c>
      <c r="Z1243">
        <v>15286.15</v>
      </c>
      <c r="AB1243">
        <v>15.9</v>
      </c>
      <c r="AC1243">
        <v>243049.79</v>
      </c>
      <c r="AD1243">
        <v>9856356.6600000001</v>
      </c>
      <c r="AE1243">
        <v>281.37</v>
      </c>
      <c r="AF1243">
        <v>2773283073.4200001</v>
      </c>
      <c r="AG1243">
        <v>84374.12</v>
      </c>
      <c r="AH1243">
        <v>2.1</v>
      </c>
      <c r="AI1243">
        <v>32970.58</v>
      </c>
      <c r="AJ1243">
        <v>6.07</v>
      </c>
      <c r="AK1243">
        <v>0</v>
      </c>
      <c r="AL1243">
        <v>0.20799999999999999</v>
      </c>
      <c r="AM1243">
        <v>20501.22</v>
      </c>
      <c r="AN1243">
        <v>1230.3</v>
      </c>
      <c r="AO1243">
        <v>504.78</v>
      </c>
      <c r="AP1243">
        <v>621030.82999999996</v>
      </c>
      <c r="AQ1243">
        <v>1001926.54</v>
      </c>
      <c r="AR1243" t="s">
        <v>61</v>
      </c>
      <c r="AS1243" t="s">
        <v>61</v>
      </c>
      <c r="AT1243" t="s">
        <v>62</v>
      </c>
      <c r="AU1243" t="s">
        <v>63</v>
      </c>
    </row>
    <row r="1244" spans="1:47" x14ac:dyDescent="0.25">
      <c r="A1244" t="s">
        <v>2193</v>
      </c>
      <c r="B1244">
        <v>2025</v>
      </c>
      <c r="C1244">
        <v>4</v>
      </c>
      <c r="D1244" t="s">
        <v>77</v>
      </c>
      <c r="E1244" s="1">
        <v>45762</v>
      </c>
      <c r="F1244" s="1">
        <v>45781</v>
      </c>
      <c r="G1244">
        <v>19</v>
      </c>
      <c r="H1244">
        <v>18.3</v>
      </c>
      <c r="I1244" t="s">
        <v>65</v>
      </c>
      <c r="J1244" t="s">
        <v>66</v>
      </c>
      <c r="K1244" t="s">
        <v>67</v>
      </c>
      <c r="L1244">
        <v>8479.8989999999994</v>
      </c>
      <c r="M1244" t="s">
        <v>114</v>
      </c>
      <c r="N1244" t="s">
        <v>69</v>
      </c>
      <c r="O1244" t="s">
        <v>54</v>
      </c>
      <c r="P1244" t="s">
        <v>184</v>
      </c>
      <c r="Q1244" t="s">
        <v>201</v>
      </c>
      <c r="R1244" t="s">
        <v>338</v>
      </c>
      <c r="S1244" t="s">
        <v>156</v>
      </c>
      <c r="T1244" t="s">
        <v>148</v>
      </c>
      <c r="U1244" t="s">
        <v>166</v>
      </c>
      <c r="V1244">
        <v>25865</v>
      </c>
      <c r="W1244">
        <v>18567</v>
      </c>
      <c r="X1244">
        <v>13.2</v>
      </c>
      <c r="Y1244">
        <v>10.4</v>
      </c>
      <c r="Z1244">
        <v>21673.94</v>
      </c>
      <c r="AA1244">
        <v>1548</v>
      </c>
      <c r="AB1244">
        <v>1902.76</v>
      </c>
      <c r="AC1244">
        <v>2945472.48</v>
      </c>
      <c r="AD1244">
        <v>92361978.129999995</v>
      </c>
      <c r="AE1244">
        <v>278.33</v>
      </c>
      <c r="AF1244">
        <v>25707109372.919998</v>
      </c>
      <c r="AG1244">
        <v>118431.19</v>
      </c>
      <c r="AH1244">
        <v>0</v>
      </c>
      <c r="AI1244">
        <v>0</v>
      </c>
      <c r="AJ1244">
        <v>13.06</v>
      </c>
      <c r="AK1244">
        <v>0</v>
      </c>
      <c r="AL1244">
        <v>0.32800000000000001</v>
      </c>
      <c r="AM1244">
        <v>302947.28999999998</v>
      </c>
      <c r="AN1244">
        <v>371.1</v>
      </c>
      <c r="AO1244">
        <v>588.72</v>
      </c>
      <c r="AP1244">
        <v>218473.99</v>
      </c>
      <c r="AQ1244">
        <v>3585324.95</v>
      </c>
      <c r="AR1244" t="s">
        <v>61</v>
      </c>
      <c r="AS1244" t="s">
        <v>61</v>
      </c>
      <c r="AT1244" t="s">
        <v>62</v>
      </c>
      <c r="AU1244" t="s">
        <v>63</v>
      </c>
    </row>
    <row r="1245" spans="1:47" x14ac:dyDescent="0.25">
      <c r="A1245" t="s">
        <v>2194</v>
      </c>
      <c r="B1245">
        <v>2022</v>
      </c>
      <c r="C1245">
        <v>11</v>
      </c>
      <c r="D1245" t="s">
        <v>119</v>
      </c>
      <c r="E1245" s="1">
        <v>44895</v>
      </c>
      <c r="F1245" s="1">
        <v>44911</v>
      </c>
      <c r="G1245">
        <v>16</v>
      </c>
      <c r="H1245">
        <v>6.3</v>
      </c>
      <c r="I1245" t="s">
        <v>65</v>
      </c>
      <c r="J1245" t="s">
        <v>78</v>
      </c>
      <c r="K1245" t="s">
        <v>79</v>
      </c>
      <c r="L1245">
        <v>1005.9</v>
      </c>
      <c r="M1245" t="s">
        <v>98</v>
      </c>
      <c r="N1245" t="s">
        <v>81</v>
      </c>
      <c r="O1245" t="s">
        <v>54</v>
      </c>
      <c r="P1245" t="s">
        <v>100</v>
      </c>
      <c r="Q1245" t="s">
        <v>150</v>
      </c>
      <c r="R1245" t="s">
        <v>664</v>
      </c>
      <c r="S1245" t="s">
        <v>85</v>
      </c>
      <c r="T1245" t="s">
        <v>131</v>
      </c>
      <c r="U1245" t="s">
        <v>75</v>
      </c>
      <c r="V1245">
        <v>51861</v>
      </c>
      <c r="W1245">
        <v>31362</v>
      </c>
      <c r="X1245">
        <v>19.899999999999999</v>
      </c>
      <c r="Y1245">
        <v>10.199999999999999</v>
      </c>
      <c r="Z1245">
        <v>39913.839999999997</v>
      </c>
      <c r="AB1245">
        <v>27.32</v>
      </c>
      <c r="AC1245">
        <v>1090446.1100000001</v>
      </c>
      <c r="AD1245">
        <v>23759511.539999999</v>
      </c>
      <c r="AE1245">
        <v>214.05</v>
      </c>
      <c r="AF1245">
        <v>5085723445.1400003</v>
      </c>
      <c r="AG1245">
        <v>208321.89</v>
      </c>
      <c r="AH1245">
        <v>0.8</v>
      </c>
      <c r="AI1245">
        <v>19219.09</v>
      </c>
      <c r="AJ1245">
        <v>8.4</v>
      </c>
      <c r="AK1245">
        <v>0</v>
      </c>
      <c r="AL1245">
        <v>0.30299999999999999</v>
      </c>
      <c r="AM1245">
        <v>71991.320000000007</v>
      </c>
      <c r="AN1245">
        <v>387.3</v>
      </c>
      <c r="AO1245">
        <v>711.97</v>
      </c>
      <c r="AP1245">
        <v>275745.98</v>
      </c>
      <c r="AQ1245">
        <v>1665724.39</v>
      </c>
      <c r="AR1245" t="s">
        <v>61</v>
      </c>
      <c r="AS1245" t="s">
        <v>61</v>
      </c>
      <c r="AT1245" t="s">
        <v>62</v>
      </c>
      <c r="AU1245" t="s">
        <v>63</v>
      </c>
    </row>
    <row r="1246" spans="1:47" x14ac:dyDescent="0.25">
      <c r="A1246" t="s">
        <v>2195</v>
      </c>
      <c r="B1246">
        <v>2020</v>
      </c>
      <c r="C1246">
        <v>6</v>
      </c>
      <c r="D1246" t="s">
        <v>77</v>
      </c>
      <c r="E1246" s="1">
        <v>43984</v>
      </c>
      <c r="F1246" s="1">
        <v>44004</v>
      </c>
      <c r="G1246">
        <v>20</v>
      </c>
      <c r="H1246">
        <v>19.2</v>
      </c>
      <c r="I1246" t="s">
        <v>49</v>
      </c>
      <c r="J1246" t="s">
        <v>50</v>
      </c>
      <c r="K1246" t="s">
        <v>120</v>
      </c>
      <c r="L1246">
        <v>2710.1921000000002</v>
      </c>
      <c r="M1246" t="s">
        <v>52</v>
      </c>
      <c r="N1246" t="s">
        <v>53</v>
      </c>
      <c r="O1246" t="s">
        <v>189</v>
      </c>
      <c r="P1246" t="s">
        <v>127</v>
      </c>
      <c r="Q1246" t="s">
        <v>56</v>
      </c>
      <c r="R1246" t="s">
        <v>2196</v>
      </c>
      <c r="S1246" t="s">
        <v>142</v>
      </c>
      <c r="T1246" t="s">
        <v>95</v>
      </c>
      <c r="U1246" t="s">
        <v>110</v>
      </c>
      <c r="V1246">
        <v>60640</v>
      </c>
      <c r="W1246">
        <v>39639</v>
      </c>
      <c r="X1246">
        <v>20.5</v>
      </c>
      <c r="Y1246">
        <v>14.3</v>
      </c>
      <c r="Z1246">
        <v>48795.34</v>
      </c>
      <c r="AB1246">
        <v>19.489999999999998</v>
      </c>
      <c r="AC1246">
        <v>951021.18</v>
      </c>
      <c r="AD1246">
        <v>24262506.91</v>
      </c>
      <c r="AE1246">
        <v>166.63</v>
      </c>
      <c r="AF1246">
        <v>4042861526.4099998</v>
      </c>
      <c r="AG1246">
        <v>225033.01</v>
      </c>
      <c r="AH1246">
        <v>0</v>
      </c>
      <c r="AI1246">
        <v>0</v>
      </c>
      <c r="AJ1246">
        <v>8.15</v>
      </c>
      <c r="AK1246">
        <v>1977394.31</v>
      </c>
      <c r="AL1246">
        <v>9.7000000000000003E-2</v>
      </c>
      <c r="AM1246">
        <v>23534.63</v>
      </c>
      <c r="AN1246">
        <v>731.5</v>
      </c>
      <c r="AO1246">
        <v>691.83</v>
      </c>
      <c r="AP1246">
        <v>506073.65</v>
      </c>
      <c r="AQ1246">
        <v>1705662.47</v>
      </c>
      <c r="AR1246" t="s">
        <v>61</v>
      </c>
      <c r="AS1246" t="s">
        <v>61</v>
      </c>
      <c r="AT1246" t="s">
        <v>62</v>
      </c>
      <c r="AU1246" t="s">
        <v>63</v>
      </c>
    </row>
    <row r="1247" spans="1:47" x14ac:dyDescent="0.25">
      <c r="A1247" t="s">
        <v>2197</v>
      </c>
      <c r="B1247">
        <v>2022</v>
      </c>
      <c r="C1247">
        <v>1</v>
      </c>
      <c r="D1247" t="s">
        <v>48</v>
      </c>
      <c r="E1247" s="1">
        <v>44574</v>
      </c>
      <c r="F1247" s="1">
        <v>44582</v>
      </c>
      <c r="G1247">
        <v>8</v>
      </c>
      <c r="H1247">
        <v>11.8</v>
      </c>
      <c r="I1247" t="s">
        <v>49</v>
      </c>
      <c r="J1247" t="s">
        <v>50</v>
      </c>
      <c r="K1247" t="s">
        <v>145</v>
      </c>
      <c r="L1247">
        <v>2710.19</v>
      </c>
      <c r="M1247" t="s">
        <v>80</v>
      </c>
      <c r="N1247" t="s">
        <v>81</v>
      </c>
      <c r="O1247" t="s">
        <v>54</v>
      </c>
      <c r="P1247" t="s">
        <v>204</v>
      </c>
      <c r="Q1247" t="s">
        <v>70</v>
      </c>
      <c r="R1247" t="s">
        <v>1041</v>
      </c>
      <c r="S1247" t="s">
        <v>170</v>
      </c>
      <c r="T1247" t="s">
        <v>187</v>
      </c>
      <c r="U1247" t="s">
        <v>132</v>
      </c>
      <c r="V1247">
        <v>79745</v>
      </c>
      <c r="W1247">
        <v>47295</v>
      </c>
      <c r="X1247">
        <v>9.9</v>
      </c>
      <c r="Y1247">
        <v>11.5</v>
      </c>
      <c r="Z1247">
        <v>64869.55</v>
      </c>
      <c r="AB1247">
        <v>48.75</v>
      </c>
      <c r="AC1247">
        <v>3162390.56</v>
      </c>
      <c r="AD1247">
        <v>36584480.109999999</v>
      </c>
      <c r="AE1247">
        <v>216.55</v>
      </c>
      <c r="AF1247">
        <v>7922369167.8199997</v>
      </c>
      <c r="AG1247">
        <v>24430.27</v>
      </c>
      <c r="AH1247">
        <v>0</v>
      </c>
      <c r="AI1247">
        <v>0</v>
      </c>
      <c r="AJ1247">
        <v>20.83</v>
      </c>
      <c r="AK1247">
        <v>7620547.21</v>
      </c>
      <c r="AL1247">
        <v>0.14699999999999999</v>
      </c>
      <c r="AM1247">
        <v>53779.19</v>
      </c>
      <c r="AN1247">
        <v>209.3</v>
      </c>
      <c r="AO1247">
        <v>729.65</v>
      </c>
      <c r="AP1247">
        <v>152715.74</v>
      </c>
      <c r="AQ1247">
        <v>3393315.76</v>
      </c>
      <c r="AR1247" t="s">
        <v>124</v>
      </c>
      <c r="AS1247" t="s">
        <v>61</v>
      </c>
      <c r="AT1247" t="s">
        <v>62</v>
      </c>
      <c r="AU1247" t="s">
        <v>63</v>
      </c>
    </row>
    <row r="1248" spans="1:47" x14ac:dyDescent="0.25">
      <c r="A1248" t="s">
        <v>2198</v>
      </c>
      <c r="B1248">
        <v>2025</v>
      </c>
      <c r="C1248">
        <v>5</v>
      </c>
      <c r="D1248" t="s">
        <v>77</v>
      </c>
      <c r="E1248" s="1">
        <v>45790</v>
      </c>
      <c r="F1248" s="1">
        <v>45803</v>
      </c>
      <c r="G1248">
        <v>13</v>
      </c>
      <c r="H1248">
        <v>6.7</v>
      </c>
      <c r="I1248" t="s">
        <v>65</v>
      </c>
      <c r="J1248" t="s">
        <v>112</v>
      </c>
      <c r="K1248" t="s">
        <v>340</v>
      </c>
      <c r="L1248">
        <v>7208.39</v>
      </c>
      <c r="M1248" t="s">
        <v>52</v>
      </c>
      <c r="N1248" t="s">
        <v>69</v>
      </c>
      <c r="O1248" t="s">
        <v>91</v>
      </c>
      <c r="P1248" t="s">
        <v>70</v>
      </c>
      <c r="Q1248" t="s">
        <v>93</v>
      </c>
      <c r="R1248" t="s">
        <v>897</v>
      </c>
      <c r="S1248" t="s">
        <v>73</v>
      </c>
      <c r="T1248" t="s">
        <v>86</v>
      </c>
      <c r="U1248" t="s">
        <v>110</v>
      </c>
      <c r="V1248">
        <v>7641</v>
      </c>
      <c r="W1248">
        <v>4575</v>
      </c>
      <c r="X1248">
        <v>22.6</v>
      </c>
      <c r="Y1248">
        <v>13.6</v>
      </c>
      <c r="Z1248">
        <v>6670.6</v>
      </c>
      <c r="AB1248">
        <v>12.12</v>
      </c>
      <c r="AC1248">
        <v>80847.67</v>
      </c>
      <c r="AD1248">
        <v>6694013.8099999996</v>
      </c>
      <c r="AE1248">
        <v>281.99</v>
      </c>
      <c r="AF1248">
        <v>1887644954.28</v>
      </c>
      <c r="AG1248">
        <v>45213.54</v>
      </c>
      <c r="AH1248">
        <v>0.6</v>
      </c>
      <c r="AI1248">
        <v>12912.63</v>
      </c>
      <c r="AJ1248">
        <v>3.06</v>
      </c>
      <c r="AK1248">
        <v>0</v>
      </c>
      <c r="AL1248">
        <v>0.27800000000000002</v>
      </c>
      <c r="AM1248">
        <v>18609.36</v>
      </c>
      <c r="AN1248">
        <v>511.7</v>
      </c>
      <c r="AO1248">
        <v>437.39</v>
      </c>
      <c r="AP1248">
        <v>223812.46</v>
      </c>
      <c r="AQ1248">
        <v>381395.66</v>
      </c>
      <c r="AR1248" t="s">
        <v>61</v>
      </c>
      <c r="AS1248" t="s">
        <v>61</v>
      </c>
      <c r="AT1248" t="s">
        <v>62</v>
      </c>
      <c r="AU1248" t="s">
        <v>63</v>
      </c>
    </row>
    <row r="1249" spans="1:47" x14ac:dyDescent="0.25">
      <c r="A1249" t="s">
        <v>2199</v>
      </c>
      <c r="B1249">
        <v>2024</v>
      </c>
      <c r="C1249">
        <v>6</v>
      </c>
      <c r="D1249" t="s">
        <v>77</v>
      </c>
      <c r="E1249" s="1">
        <v>45453</v>
      </c>
      <c r="F1249" s="1">
        <v>45462</v>
      </c>
      <c r="G1249">
        <v>9</v>
      </c>
      <c r="H1249">
        <v>20.6</v>
      </c>
      <c r="I1249" t="s">
        <v>49</v>
      </c>
      <c r="J1249" t="s">
        <v>50</v>
      </c>
      <c r="K1249" t="s">
        <v>223</v>
      </c>
      <c r="L1249">
        <v>2710.1109999999999</v>
      </c>
      <c r="M1249" t="s">
        <v>90</v>
      </c>
      <c r="N1249" t="s">
        <v>81</v>
      </c>
      <c r="O1249" t="s">
        <v>99</v>
      </c>
      <c r="P1249" t="s">
        <v>164</v>
      </c>
      <c r="Q1249" t="s">
        <v>70</v>
      </c>
      <c r="R1249" t="s">
        <v>1706</v>
      </c>
      <c r="S1249" t="s">
        <v>123</v>
      </c>
      <c r="T1249" t="s">
        <v>74</v>
      </c>
      <c r="U1249" t="s">
        <v>75</v>
      </c>
      <c r="V1249">
        <v>52183</v>
      </c>
      <c r="W1249">
        <v>38819</v>
      </c>
      <c r="X1249">
        <v>14.2</v>
      </c>
      <c r="Y1249">
        <v>10.4</v>
      </c>
      <c r="Z1249">
        <v>49302.58</v>
      </c>
      <c r="AB1249">
        <v>37.26</v>
      </c>
      <c r="AC1249">
        <v>1837014.13</v>
      </c>
      <c r="AD1249">
        <v>30671135.02</v>
      </c>
      <c r="AE1249">
        <v>281.01</v>
      </c>
      <c r="AF1249">
        <v>8618895651.9699993</v>
      </c>
      <c r="AG1249">
        <v>96965.79</v>
      </c>
      <c r="AH1249">
        <v>0.7</v>
      </c>
      <c r="AI1249">
        <v>19928.82</v>
      </c>
      <c r="AJ1249">
        <v>7.04</v>
      </c>
      <c r="AK1249">
        <v>2159247.91</v>
      </c>
      <c r="AL1249">
        <v>0.182</v>
      </c>
      <c r="AM1249">
        <v>55821.47</v>
      </c>
      <c r="AN1249">
        <v>449.4</v>
      </c>
      <c r="AO1249">
        <v>577.42999999999995</v>
      </c>
      <c r="AP1249">
        <v>259497.04</v>
      </c>
      <c r="AQ1249">
        <v>2269227.25</v>
      </c>
      <c r="AR1249" t="s">
        <v>61</v>
      </c>
      <c r="AS1249" t="s">
        <v>61</v>
      </c>
      <c r="AT1249" t="s">
        <v>62</v>
      </c>
      <c r="AU1249" t="s">
        <v>63</v>
      </c>
    </row>
    <row r="1250" spans="1:47" x14ac:dyDescent="0.25">
      <c r="A1250" t="s">
        <v>2200</v>
      </c>
      <c r="B1250">
        <v>2026</v>
      </c>
      <c r="C1250">
        <v>3</v>
      </c>
      <c r="D1250" t="s">
        <v>48</v>
      </c>
      <c r="E1250" s="1">
        <v>46100</v>
      </c>
      <c r="F1250" s="1">
        <v>46115</v>
      </c>
      <c r="G1250">
        <v>15</v>
      </c>
      <c r="H1250">
        <v>17.5</v>
      </c>
      <c r="I1250" t="s">
        <v>49</v>
      </c>
      <c r="J1250" t="s">
        <v>50</v>
      </c>
      <c r="K1250" t="s">
        <v>51</v>
      </c>
      <c r="L1250">
        <v>2709</v>
      </c>
      <c r="M1250" t="s">
        <v>80</v>
      </c>
      <c r="N1250" t="s">
        <v>53</v>
      </c>
      <c r="O1250" t="s">
        <v>91</v>
      </c>
      <c r="P1250" t="s">
        <v>146</v>
      </c>
      <c r="Q1250" t="s">
        <v>100</v>
      </c>
      <c r="R1250" t="s">
        <v>2201</v>
      </c>
      <c r="S1250" t="s">
        <v>186</v>
      </c>
      <c r="T1250" t="s">
        <v>59</v>
      </c>
      <c r="U1250" t="s">
        <v>213</v>
      </c>
      <c r="V1250">
        <v>106582</v>
      </c>
      <c r="W1250">
        <v>68433</v>
      </c>
      <c r="X1250">
        <v>21.6</v>
      </c>
      <c r="Y1250">
        <v>15.9</v>
      </c>
      <c r="Z1250">
        <v>83106.039999999994</v>
      </c>
      <c r="AB1250">
        <v>11.04</v>
      </c>
      <c r="AC1250">
        <v>917490.68</v>
      </c>
      <c r="AD1250">
        <v>8089541.9299999997</v>
      </c>
      <c r="AE1250">
        <v>282.3</v>
      </c>
      <c r="AF1250">
        <v>2283677686.8400002</v>
      </c>
      <c r="AG1250">
        <v>81488.06</v>
      </c>
      <c r="AH1250">
        <v>0</v>
      </c>
      <c r="AI1250">
        <v>0</v>
      </c>
      <c r="AJ1250">
        <v>10.58</v>
      </c>
      <c r="AK1250">
        <v>855873.54</v>
      </c>
      <c r="AL1250">
        <v>0.126</v>
      </c>
      <c r="AM1250">
        <v>10192.82</v>
      </c>
      <c r="AN1250">
        <v>407.3</v>
      </c>
      <c r="AO1250">
        <v>479.49</v>
      </c>
      <c r="AP1250">
        <v>195296.28</v>
      </c>
      <c r="AQ1250">
        <v>1204467.8400000001</v>
      </c>
      <c r="AR1250" t="s">
        <v>61</v>
      </c>
      <c r="AS1250" t="s">
        <v>61</v>
      </c>
      <c r="AT1250" t="s">
        <v>62</v>
      </c>
      <c r="AU1250" t="s">
        <v>63</v>
      </c>
    </row>
    <row r="1251" spans="1:47" x14ac:dyDescent="0.25">
      <c r="A1251" t="s">
        <v>2202</v>
      </c>
      <c r="B1251">
        <v>2023</v>
      </c>
      <c r="C1251">
        <v>4</v>
      </c>
      <c r="D1251" t="s">
        <v>77</v>
      </c>
      <c r="E1251" s="1">
        <v>45038</v>
      </c>
      <c r="F1251" s="1">
        <v>45057</v>
      </c>
      <c r="G1251">
        <v>19</v>
      </c>
      <c r="H1251">
        <v>16.8</v>
      </c>
      <c r="I1251" t="s">
        <v>65</v>
      </c>
      <c r="J1251" t="s">
        <v>112</v>
      </c>
      <c r="K1251" t="s">
        <v>199</v>
      </c>
      <c r="L1251">
        <v>7204.49</v>
      </c>
      <c r="M1251" t="s">
        <v>52</v>
      </c>
      <c r="N1251" t="s">
        <v>69</v>
      </c>
      <c r="O1251" t="s">
        <v>200</v>
      </c>
      <c r="P1251" t="s">
        <v>70</v>
      </c>
      <c r="Q1251" t="s">
        <v>127</v>
      </c>
      <c r="R1251" t="s">
        <v>2203</v>
      </c>
      <c r="S1251" t="s">
        <v>161</v>
      </c>
      <c r="T1251" t="s">
        <v>131</v>
      </c>
      <c r="U1251" t="s">
        <v>103</v>
      </c>
      <c r="V1251">
        <v>39795</v>
      </c>
      <c r="W1251">
        <v>25199</v>
      </c>
      <c r="X1251">
        <v>3.7</v>
      </c>
      <c r="Y1251">
        <v>13.3</v>
      </c>
      <c r="Z1251">
        <v>34793.86</v>
      </c>
      <c r="AB1251">
        <v>16.420000000000002</v>
      </c>
      <c r="AC1251">
        <v>571315.18000000005</v>
      </c>
      <c r="AD1251">
        <v>34253859.289999999</v>
      </c>
      <c r="AE1251">
        <v>289.36</v>
      </c>
      <c r="AF1251">
        <v>9911696724.1499996</v>
      </c>
      <c r="AG1251">
        <v>135271.82</v>
      </c>
      <c r="AH1251">
        <v>0</v>
      </c>
      <c r="AI1251">
        <v>0</v>
      </c>
      <c r="AJ1251">
        <v>10.97</v>
      </c>
      <c r="AK1251">
        <v>0</v>
      </c>
      <c r="AL1251">
        <v>0.18</v>
      </c>
      <c r="AM1251">
        <v>61656.95</v>
      </c>
      <c r="AN1251">
        <v>727.1</v>
      </c>
      <c r="AO1251">
        <v>692.52</v>
      </c>
      <c r="AP1251">
        <v>503531.29</v>
      </c>
      <c r="AQ1251">
        <v>1271775.24</v>
      </c>
      <c r="AR1251" t="s">
        <v>61</v>
      </c>
      <c r="AS1251" t="s">
        <v>61</v>
      </c>
      <c r="AT1251" t="s">
        <v>62</v>
      </c>
      <c r="AU1251" t="s">
        <v>63</v>
      </c>
    </row>
    <row r="1252" spans="1:47" x14ac:dyDescent="0.25">
      <c r="A1252" t="s">
        <v>2204</v>
      </c>
      <c r="B1252">
        <v>2021</v>
      </c>
      <c r="C1252">
        <v>3</v>
      </c>
      <c r="D1252" t="s">
        <v>48</v>
      </c>
      <c r="E1252" s="1">
        <v>44286</v>
      </c>
      <c r="F1252" s="1">
        <v>44292</v>
      </c>
      <c r="G1252">
        <v>6</v>
      </c>
      <c r="H1252">
        <v>1.9</v>
      </c>
      <c r="I1252" t="s">
        <v>49</v>
      </c>
      <c r="J1252" t="s">
        <v>50</v>
      </c>
      <c r="K1252" t="s">
        <v>51</v>
      </c>
      <c r="L1252">
        <v>2709</v>
      </c>
      <c r="M1252" t="s">
        <v>114</v>
      </c>
      <c r="N1252" t="s">
        <v>81</v>
      </c>
      <c r="O1252" t="s">
        <v>107</v>
      </c>
      <c r="P1252" t="s">
        <v>174</v>
      </c>
      <c r="Q1252" t="s">
        <v>56</v>
      </c>
      <c r="R1252" t="s">
        <v>274</v>
      </c>
      <c r="S1252" t="s">
        <v>58</v>
      </c>
      <c r="T1252" t="s">
        <v>131</v>
      </c>
      <c r="U1252" t="s">
        <v>213</v>
      </c>
      <c r="V1252">
        <v>251220</v>
      </c>
      <c r="W1252">
        <v>184396</v>
      </c>
      <c r="X1252">
        <v>14.8</v>
      </c>
      <c r="Y1252">
        <v>11.6</v>
      </c>
      <c r="Z1252">
        <v>196253.32</v>
      </c>
      <c r="AB1252">
        <v>30.19</v>
      </c>
      <c r="AC1252">
        <v>5924887.7300000004</v>
      </c>
      <c r="AD1252">
        <v>15366634.960000001</v>
      </c>
      <c r="AE1252">
        <v>168.01</v>
      </c>
      <c r="AF1252">
        <v>2581748339.6300001</v>
      </c>
      <c r="AG1252">
        <v>84354.62</v>
      </c>
      <c r="AH1252">
        <v>2.5</v>
      </c>
      <c r="AI1252">
        <v>35579.79</v>
      </c>
      <c r="AJ1252">
        <v>8.57</v>
      </c>
      <c r="AK1252">
        <v>1316920.6200000001</v>
      </c>
      <c r="AL1252">
        <v>5.7000000000000002E-2</v>
      </c>
      <c r="AM1252">
        <v>8758.98</v>
      </c>
      <c r="AN1252">
        <v>296.89999999999998</v>
      </c>
      <c r="AO1252">
        <v>364.64</v>
      </c>
      <c r="AP1252">
        <v>108261.62</v>
      </c>
      <c r="AQ1252">
        <v>6161842.7400000002</v>
      </c>
      <c r="AR1252" t="s">
        <v>61</v>
      </c>
      <c r="AS1252" t="s">
        <v>61</v>
      </c>
      <c r="AT1252" t="s">
        <v>62</v>
      </c>
      <c r="AU1252" t="s">
        <v>63</v>
      </c>
    </row>
    <row r="1253" spans="1:47" x14ac:dyDescent="0.25">
      <c r="A1253" t="s">
        <v>2205</v>
      </c>
      <c r="B1253">
        <v>2025</v>
      </c>
      <c r="C1253">
        <v>3</v>
      </c>
      <c r="D1253" t="s">
        <v>48</v>
      </c>
      <c r="E1253" s="1">
        <v>45723</v>
      </c>
      <c r="F1253" s="1">
        <v>45730</v>
      </c>
      <c r="G1253">
        <v>7</v>
      </c>
      <c r="H1253">
        <v>9.4</v>
      </c>
      <c r="I1253" t="s">
        <v>65</v>
      </c>
      <c r="J1253" t="s">
        <v>112</v>
      </c>
      <c r="K1253" t="s">
        <v>126</v>
      </c>
      <c r="L1253">
        <v>2701.12</v>
      </c>
      <c r="M1253" t="s">
        <v>98</v>
      </c>
      <c r="N1253" t="s">
        <v>69</v>
      </c>
      <c r="O1253" t="s">
        <v>107</v>
      </c>
      <c r="P1253" t="s">
        <v>184</v>
      </c>
      <c r="Q1253" t="s">
        <v>164</v>
      </c>
      <c r="R1253" t="s">
        <v>2203</v>
      </c>
      <c r="S1253" t="s">
        <v>130</v>
      </c>
      <c r="T1253" t="s">
        <v>162</v>
      </c>
      <c r="U1253" t="s">
        <v>96</v>
      </c>
      <c r="V1253">
        <v>71744</v>
      </c>
      <c r="W1253">
        <v>49636</v>
      </c>
      <c r="X1253">
        <v>23.7</v>
      </c>
      <c r="Y1253">
        <v>13.5</v>
      </c>
      <c r="Z1253">
        <v>63084.41</v>
      </c>
      <c r="AB1253">
        <v>12.35</v>
      </c>
      <c r="AC1253">
        <v>779092.46</v>
      </c>
      <c r="AD1253">
        <v>9516914.0899999999</v>
      </c>
      <c r="AE1253">
        <v>283.39</v>
      </c>
      <c r="AF1253">
        <v>2696998283.9699998</v>
      </c>
      <c r="AG1253">
        <v>161421.69</v>
      </c>
      <c r="AH1253">
        <v>0</v>
      </c>
      <c r="AI1253">
        <v>0</v>
      </c>
      <c r="AJ1253">
        <v>10.66</v>
      </c>
      <c r="AK1253">
        <v>0</v>
      </c>
      <c r="AL1253">
        <v>0.32600000000000001</v>
      </c>
      <c r="AM1253">
        <v>31025.14</v>
      </c>
      <c r="AN1253">
        <v>302.8</v>
      </c>
      <c r="AO1253">
        <v>516.80999999999995</v>
      </c>
      <c r="AP1253">
        <v>156490.07</v>
      </c>
      <c r="AQ1253">
        <v>1128029.3600000001</v>
      </c>
      <c r="AR1253" t="s">
        <v>124</v>
      </c>
      <c r="AS1253" t="s">
        <v>61</v>
      </c>
      <c r="AT1253" t="s">
        <v>62</v>
      </c>
      <c r="AU1253" t="s">
        <v>63</v>
      </c>
    </row>
    <row r="1254" spans="1:47" x14ac:dyDescent="0.25">
      <c r="A1254" t="s">
        <v>2206</v>
      </c>
      <c r="B1254">
        <v>2022</v>
      </c>
      <c r="C1254">
        <v>1</v>
      </c>
      <c r="D1254" t="s">
        <v>48</v>
      </c>
      <c r="E1254" s="1">
        <v>44577</v>
      </c>
      <c r="F1254" s="1">
        <v>44607</v>
      </c>
      <c r="G1254">
        <v>30</v>
      </c>
      <c r="H1254">
        <v>17.2</v>
      </c>
      <c r="I1254" t="s">
        <v>49</v>
      </c>
      <c r="J1254" t="s">
        <v>112</v>
      </c>
      <c r="K1254" t="s">
        <v>113</v>
      </c>
      <c r="L1254">
        <v>7304.39</v>
      </c>
      <c r="M1254" t="s">
        <v>52</v>
      </c>
      <c r="N1254" t="s">
        <v>106</v>
      </c>
      <c r="O1254" t="s">
        <v>91</v>
      </c>
      <c r="P1254" t="s">
        <v>201</v>
      </c>
      <c r="Q1254" t="s">
        <v>128</v>
      </c>
      <c r="R1254" t="s">
        <v>2207</v>
      </c>
      <c r="S1254" t="s">
        <v>73</v>
      </c>
      <c r="T1254" t="s">
        <v>59</v>
      </c>
      <c r="U1254" t="s">
        <v>96</v>
      </c>
      <c r="V1254">
        <v>6246</v>
      </c>
      <c r="W1254">
        <v>3942</v>
      </c>
      <c r="X1254">
        <v>8.6999999999999993</v>
      </c>
      <c r="Y1254">
        <v>15.6</v>
      </c>
      <c r="Z1254">
        <v>4908.01</v>
      </c>
      <c r="AB1254">
        <v>35.880000000000003</v>
      </c>
      <c r="AC1254">
        <v>176099.4</v>
      </c>
      <c r="AD1254">
        <v>4157280.79</v>
      </c>
      <c r="AE1254">
        <v>215.01</v>
      </c>
      <c r="AF1254">
        <v>893856942.65999997</v>
      </c>
      <c r="AG1254">
        <v>161644.92000000001</v>
      </c>
      <c r="AH1254">
        <v>1.4</v>
      </c>
      <c r="AI1254">
        <v>47040.55</v>
      </c>
      <c r="AJ1254">
        <v>14.88</v>
      </c>
      <c r="AK1254">
        <v>618603.38</v>
      </c>
      <c r="AL1254">
        <v>0.214</v>
      </c>
      <c r="AM1254">
        <v>8896.58</v>
      </c>
      <c r="AN1254">
        <v>1093.2</v>
      </c>
      <c r="AO1254">
        <v>555.98</v>
      </c>
      <c r="AP1254">
        <v>607797.34</v>
      </c>
      <c r="AQ1254">
        <v>1001478.79</v>
      </c>
      <c r="AR1254" t="s">
        <v>61</v>
      </c>
      <c r="AS1254" t="s">
        <v>61</v>
      </c>
      <c r="AT1254" t="s">
        <v>62</v>
      </c>
      <c r="AU1254" t="s">
        <v>63</v>
      </c>
    </row>
    <row r="1255" spans="1:47" x14ac:dyDescent="0.25">
      <c r="A1255" t="s">
        <v>2208</v>
      </c>
      <c r="B1255">
        <v>2020</v>
      </c>
      <c r="C1255">
        <v>2</v>
      </c>
      <c r="D1255" t="s">
        <v>48</v>
      </c>
      <c r="E1255" s="1">
        <v>43877</v>
      </c>
      <c r="F1255" s="1">
        <v>43889</v>
      </c>
      <c r="G1255">
        <v>12</v>
      </c>
      <c r="H1255">
        <v>6.9</v>
      </c>
      <c r="I1255" t="s">
        <v>65</v>
      </c>
      <c r="J1255" t="s">
        <v>66</v>
      </c>
      <c r="K1255" t="s">
        <v>248</v>
      </c>
      <c r="L1255">
        <v>9999</v>
      </c>
      <c r="M1255" t="s">
        <v>68</v>
      </c>
      <c r="N1255" t="s">
        <v>106</v>
      </c>
      <c r="O1255" t="s">
        <v>107</v>
      </c>
      <c r="P1255" t="s">
        <v>56</v>
      </c>
      <c r="Q1255" t="s">
        <v>140</v>
      </c>
      <c r="R1255" t="s">
        <v>380</v>
      </c>
      <c r="S1255" t="s">
        <v>156</v>
      </c>
      <c r="T1255" t="s">
        <v>102</v>
      </c>
      <c r="U1255" t="s">
        <v>132</v>
      </c>
      <c r="V1255">
        <v>7366</v>
      </c>
      <c r="W1255">
        <v>4949</v>
      </c>
      <c r="X1255">
        <v>15.6</v>
      </c>
      <c r="Y1255">
        <v>10.3</v>
      </c>
      <c r="Z1255">
        <v>5840.37</v>
      </c>
      <c r="AA1255">
        <v>417</v>
      </c>
      <c r="AB1255">
        <v>591.54999999999995</v>
      </c>
      <c r="AC1255">
        <v>246676.35</v>
      </c>
      <c r="AD1255">
        <v>4854340.33</v>
      </c>
      <c r="AE1255">
        <v>167.13</v>
      </c>
      <c r="AF1255">
        <v>811305899.35000002</v>
      </c>
      <c r="AG1255">
        <v>110970.87</v>
      </c>
      <c r="AH1255">
        <v>0</v>
      </c>
      <c r="AI1255">
        <v>0</v>
      </c>
      <c r="AJ1255">
        <v>20.85</v>
      </c>
      <c r="AK1255">
        <v>0</v>
      </c>
      <c r="AL1255">
        <v>0.1</v>
      </c>
      <c r="AM1255">
        <v>4854.34</v>
      </c>
      <c r="AN1255">
        <v>272</v>
      </c>
      <c r="AO1255">
        <v>457.09</v>
      </c>
      <c r="AP1255">
        <v>124328.48</v>
      </c>
      <c r="AQ1255">
        <v>486830.04</v>
      </c>
      <c r="AR1255" t="s">
        <v>61</v>
      </c>
      <c r="AS1255" t="s">
        <v>61</v>
      </c>
      <c r="AT1255" t="s">
        <v>62</v>
      </c>
      <c r="AU1255" t="s">
        <v>63</v>
      </c>
    </row>
    <row r="1256" spans="1:47" x14ac:dyDescent="0.25">
      <c r="A1256" t="s">
        <v>2209</v>
      </c>
      <c r="B1256">
        <v>2025</v>
      </c>
      <c r="C1256">
        <v>8</v>
      </c>
      <c r="D1256" t="s">
        <v>89</v>
      </c>
      <c r="E1256" s="1">
        <v>45897</v>
      </c>
      <c r="F1256" s="1">
        <v>45921</v>
      </c>
      <c r="G1256">
        <v>24</v>
      </c>
      <c r="H1256">
        <v>14.5</v>
      </c>
      <c r="I1256" t="s">
        <v>65</v>
      </c>
      <c r="J1256" t="s">
        <v>78</v>
      </c>
      <c r="K1256" t="s">
        <v>315</v>
      </c>
      <c r="L1256">
        <v>1511.9</v>
      </c>
      <c r="M1256" t="s">
        <v>80</v>
      </c>
      <c r="N1256" t="s">
        <v>53</v>
      </c>
      <c r="O1256" t="s">
        <v>107</v>
      </c>
      <c r="P1256" t="s">
        <v>128</v>
      </c>
      <c r="Q1256" t="s">
        <v>204</v>
      </c>
      <c r="R1256" t="s">
        <v>2058</v>
      </c>
      <c r="S1256" t="s">
        <v>85</v>
      </c>
      <c r="T1256" t="s">
        <v>95</v>
      </c>
      <c r="U1256" t="s">
        <v>60</v>
      </c>
      <c r="V1256">
        <v>47945</v>
      </c>
      <c r="W1256">
        <v>32607</v>
      </c>
      <c r="X1256">
        <v>24.3</v>
      </c>
      <c r="Y1256">
        <v>10.9</v>
      </c>
      <c r="Z1256">
        <v>37904.71</v>
      </c>
      <c r="AB1256">
        <v>34.130000000000003</v>
      </c>
      <c r="AC1256">
        <v>1293687.75</v>
      </c>
      <c r="AD1256">
        <v>29348100.760000002</v>
      </c>
      <c r="AE1256">
        <v>281.77</v>
      </c>
      <c r="AF1256">
        <v>8269414351.1499996</v>
      </c>
      <c r="AG1256">
        <v>36416.06</v>
      </c>
      <c r="AH1256">
        <v>0.5</v>
      </c>
      <c r="AI1256">
        <v>16445.59</v>
      </c>
      <c r="AJ1256">
        <v>15.63</v>
      </c>
      <c r="AK1256">
        <v>0</v>
      </c>
      <c r="AL1256">
        <v>0.23699999999999999</v>
      </c>
      <c r="AM1256">
        <v>69555</v>
      </c>
      <c r="AN1256">
        <v>882</v>
      </c>
      <c r="AO1256">
        <v>504.43</v>
      </c>
      <c r="AP1256">
        <v>444907.26</v>
      </c>
      <c r="AQ1256">
        <v>1861011.66</v>
      </c>
      <c r="AR1256" t="s">
        <v>61</v>
      </c>
      <c r="AS1256" t="s">
        <v>61</v>
      </c>
      <c r="AT1256" t="s">
        <v>62</v>
      </c>
      <c r="AU1256" t="s">
        <v>63</v>
      </c>
    </row>
    <row r="1257" spans="1:47" x14ac:dyDescent="0.25">
      <c r="A1257" t="s">
        <v>2210</v>
      </c>
      <c r="B1257">
        <v>2025</v>
      </c>
      <c r="C1257">
        <v>12</v>
      </c>
      <c r="D1257" t="s">
        <v>119</v>
      </c>
      <c r="E1257" s="1">
        <v>46012</v>
      </c>
      <c r="F1257" s="1">
        <v>46028</v>
      </c>
      <c r="G1257">
        <v>16</v>
      </c>
      <c r="I1257" t="s">
        <v>49</v>
      </c>
      <c r="J1257" t="s">
        <v>134</v>
      </c>
      <c r="K1257" t="s">
        <v>135</v>
      </c>
      <c r="L1257">
        <v>9999.0098999999991</v>
      </c>
      <c r="M1257" t="s">
        <v>68</v>
      </c>
      <c r="N1257" t="s">
        <v>53</v>
      </c>
      <c r="O1257" t="s">
        <v>200</v>
      </c>
      <c r="P1257" t="s">
        <v>164</v>
      </c>
      <c r="Q1257" t="s">
        <v>82</v>
      </c>
      <c r="R1257" t="s">
        <v>2211</v>
      </c>
      <c r="S1257" t="s">
        <v>137</v>
      </c>
      <c r="T1257" t="s">
        <v>95</v>
      </c>
      <c r="U1257" t="s">
        <v>75</v>
      </c>
      <c r="V1257">
        <v>8370</v>
      </c>
      <c r="W1257">
        <v>6095</v>
      </c>
      <c r="X1257">
        <v>7.2</v>
      </c>
      <c r="Y1257">
        <v>10.7</v>
      </c>
      <c r="Z1257">
        <v>7752.98</v>
      </c>
      <c r="AB1257">
        <v>29.28</v>
      </c>
      <c r="AC1257">
        <v>227007.25</v>
      </c>
      <c r="AD1257">
        <v>3221828.37</v>
      </c>
      <c r="AE1257">
        <v>278.58999999999997</v>
      </c>
      <c r="AF1257">
        <v>897569165.60000002</v>
      </c>
      <c r="AG1257">
        <v>29910.65</v>
      </c>
      <c r="AI1257">
        <v>0</v>
      </c>
      <c r="AJ1257">
        <v>3.39</v>
      </c>
      <c r="AK1257">
        <v>109219.98</v>
      </c>
      <c r="AL1257">
        <v>0.16500000000000001</v>
      </c>
      <c r="AM1257">
        <v>5316.02</v>
      </c>
      <c r="AN1257">
        <v>368.1</v>
      </c>
      <c r="AO1257">
        <v>370.81</v>
      </c>
      <c r="AP1257">
        <v>136495.16</v>
      </c>
      <c r="AQ1257">
        <v>398729.08</v>
      </c>
      <c r="AR1257" t="s">
        <v>61</v>
      </c>
      <c r="AS1257" t="s">
        <v>61</v>
      </c>
      <c r="AT1257" t="s">
        <v>62</v>
      </c>
      <c r="AU1257" t="s">
        <v>63</v>
      </c>
    </row>
    <row r="1258" spans="1:47" x14ac:dyDescent="0.25">
      <c r="A1258" t="s">
        <v>2212</v>
      </c>
      <c r="B1258">
        <v>2023</v>
      </c>
      <c r="C1258">
        <v>3</v>
      </c>
      <c r="D1258" t="s">
        <v>48</v>
      </c>
      <c r="E1258" s="1">
        <v>44991</v>
      </c>
      <c r="F1258" s="1">
        <v>45008</v>
      </c>
      <c r="G1258">
        <v>17</v>
      </c>
      <c r="H1258">
        <v>7.4</v>
      </c>
      <c r="I1258" t="s">
        <v>49</v>
      </c>
      <c r="J1258" t="s">
        <v>112</v>
      </c>
      <c r="K1258" t="s">
        <v>340</v>
      </c>
      <c r="L1258">
        <v>7208.39</v>
      </c>
      <c r="M1258" t="s">
        <v>98</v>
      </c>
      <c r="N1258" t="s">
        <v>53</v>
      </c>
      <c r="O1258" t="s">
        <v>189</v>
      </c>
      <c r="P1258" t="s">
        <v>150</v>
      </c>
      <c r="Q1258" t="s">
        <v>56</v>
      </c>
      <c r="R1258" t="s">
        <v>2213</v>
      </c>
      <c r="S1258" t="s">
        <v>73</v>
      </c>
      <c r="T1258" t="s">
        <v>131</v>
      </c>
      <c r="U1258" t="s">
        <v>181</v>
      </c>
      <c r="V1258">
        <v>9732</v>
      </c>
      <c r="W1258">
        <v>6982</v>
      </c>
      <c r="X1258">
        <v>12.6</v>
      </c>
      <c r="Y1258">
        <v>14.7</v>
      </c>
      <c r="Z1258">
        <v>7696.96</v>
      </c>
      <c r="AB1258">
        <v>38.619999999999997</v>
      </c>
      <c r="AC1258">
        <v>297256.59999999998</v>
      </c>
      <c r="AD1258">
        <v>6368233.7999999998</v>
      </c>
      <c r="AE1258">
        <v>286.06</v>
      </c>
      <c r="AF1258">
        <v>1821696960.8299999</v>
      </c>
      <c r="AG1258">
        <v>62137.25</v>
      </c>
      <c r="AH1258">
        <v>1.9</v>
      </c>
      <c r="AI1258">
        <v>19707.02</v>
      </c>
      <c r="AJ1258">
        <v>8.4700000000000006</v>
      </c>
      <c r="AK1258">
        <v>539389.4</v>
      </c>
      <c r="AL1258">
        <v>0.27500000000000002</v>
      </c>
      <c r="AM1258">
        <v>17512.64</v>
      </c>
      <c r="AN1258">
        <v>411.2</v>
      </c>
      <c r="AO1258">
        <v>739.15</v>
      </c>
      <c r="AP1258">
        <v>303938.48</v>
      </c>
      <c r="AQ1258">
        <v>700551.99</v>
      </c>
      <c r="AR1258" t="s">
        <v>61</v>
      </c>
      <c r="AS1258" t="s">
        <v>61</v>
      </c>
      <c r="AT1258" t="s">
        <v>62</v>
      </c>
      <c r="AU1258" t="s">
        <v>63</v>
      </c>
    </row>
    <row r="1259" spans="1:47" x14ac:dyDescent="0.25">
      <c r="A1259" t="s">
        <v>2214</v>
      </c>
      <c r="B1259">
        <v>2024</v>
      </c>
      <c r="C1259">
        <v>12</v>
      </c>
      <c r="D1259" t="s">
        <v>119</v>
      </c>
      <c r="E1259" s="1">
        <v>45632</v>
      </c>
      <c r="F1259" s="1">
        <v>45639</v>
      </c>
      <c r="G1259">
        <v>7</v>
      </c>
      <c r="H1259">
        <v>9.6999999999999993</v>
      </c>
      <c r="I1259" t="s">
        <v>65</v>
      </c>
      <c r="J1259" t="s">
        <v>239</v>
      </c>
      <c r="K1259" t="s">
        <v>270</v>
      </c>
      <c r="L1259">
        <v>2710.1990999999998</v>
      </c>
      <c r="M1259" t="s">
        <v>68</v>
      </c>
      <c r="N1259" t="s">
        <v>81</v>
      </c>
      <c r="O1259" t="s">
        <v>99</v>
      </c>
      <c r="P1259" t="s">
        <v>100</v>
      </c>
      <c r="Q1259" t="s">
        <v>196</v>
      </c>
      <c r="R1259" t="s">
        <v>444</v>
      </c>
      <c r="S1259" t="s">
        <v>142</v>
      </c>
      <c r="T1259" t="s">
        <v>74</v>
      </c>
      <c r="U1259" t="s">
        <v>103</v>
      </c>
      <c r="V1259">
        <v>25142</v>
      </c>
      <c r="W1259">
        <v>15284</v>
      </c>
      <c r="X1259">
        <v>15.5</v>
      </c>
      <c r="Y1259">
        <v>12.9</v>
      </c>
      <c r="Z1259">
        <v>23802.05</v>
      </c>
      <c r="AB1259">
        <v>14.26</v>
      </c>
      <c r="AC1259">
        <v>339417.23</v>
      </c>
      <c r="AD1259">
        <v>19897323.699999999</v>
      </c>
      <c r="AE1259">
        <v>280.23</v>
      </c>
      <c r="AF1259">
        <v>5575827020.4499998</v>
      </c>
      <c r="AG1259">
        <v>240808.24</v>
      </c>
      <c r="AH1259">
        <v>0</v>
      </c>
      <c r="AI1259">
        <v>0</v>
      </c>
      <c r="AJ1259">
        <v>12.21</v>
      </c>
      <c r="AK1259">
        <v>0</v>
      </c>
      <c r="AL1259">
        <v>6.9000000000000006E-2</v>
      </c>
      <c r="AM1259">
        <v>13729.15</v>
      </c>
      <c r="AN1259">
        <v>224.4</v>
      </c>
      <c r="AO1259">
        <v>635.02</v>
      </c>
      <c r="AP1259">
        <v>142498.49</v>
      </c>
      <c r="AQ1259">
        <v>736453.11</v>
      </c>
      <c r="AR1259" t="s">
        <v>61</v>
      </c>
      <c r="AS1259" t="s">
        <v>61</v>
      </c>
      <c r="AT1259" t="s">
        <v>62</v>
      </c>
      <c r="AU1259" t="s">
        <v>63</v>
      </c>
    </row>
    <row r="1260" spans="1:47" x14ac:dyDescent="0.25">
      <c r="A1260" t="s">
        <v>2215</v>
      </c>
      <c r="B1260">
        <v>2024</v>
      </c>
      <c r="C1260">
        <v>2</v>
      </c>
      <c r="D1260" t="s">
        <v>48</v>
      </c>
      <c r="E1260" s="1">
        <v>45333</v>
      </c>
      <c r="F1260" s="1">
        <v>45360</v>
      </c>
      <c r="G1260">
        <v>27</v>
      </c>
      <c r="H1260">
        <v>10.9</v>
      </c>
      <c r="I1260" t="s">
        <v>65</v>
      </c>
      <c r="J1260" t="s">
        <v>78</v>
      </c>
      <c r="K1260" t="s">
        <v>79</v>
      </c>
      <c r="L1260">
        <v>1005.9</v>
      </c>
      <c r="M1260" t="s">
        <v>52</v>
      </c>
      <c r="N1260" t="s">
        <v>106</v>
      </c>
      <c r="O1260" t="s">
        <v>200</v>
      </c>
      <c r="P1260" t="s">
        <v>70</v>
      </c>
      <c r="Q1260" t="s">
        <v>204</v>
      </c>
      <c r="R1260" t="s">
        <v>1703</v>
      </c>
      <c r="S1260" t="s">
        <v>85</v>
      </c>
      <c r="T1260" t="s">
        <v>86</v>
      </c>
      <c r="U1260" t="s">
        <v>96</v>
      </c>
      <c r="V1260">
        <v>54239</v>
      </c>
      <c r="W1260">
        <v>40342</v>
      </c>
      <c r="X1260">
        <v>22.9</v>
      </c>
      <c r="Y1260">
        <v>10.8</v>
      </c>
      <c r="Z1260">
        <v>48078.65</v>
      </c>
      <c r="AB1260">
        <v>18.11</v>
      </c>
      <c r="AC1260">
        <v>870704.35</v>
      </c>
      <c r="AD1260">
        <v>23343626.93</v>
      </c>
      <c r="AE1260">
        <v>275.51</v>
      </c>
      <c r="AF1260">
        <v>6431402655.4799995</v>
      </c>
      <c r="AG1260">
        <v>57053.35</v>
      </c>
      <c r="AH1260">
        <v>2.2000000000000002</v>
      </c>
      <c r="AI1260">
        <v>41949.72</v>
      </c>
      <c r="AJ1260">
        <v>7.26</v>
      </c>
      <c r="AK1260">
        <v>0</v>
      </c>
      <c r="AL1260">
        <v>0.28100000000000003</v>
      </c>
      <c r="AM1260">
        <v>65595.59</v>
      </c>
      <c r="AN1260">
        <v>1231.8</v>
      </c>
      <c r="AO1260">
        <v>677.58</v>
      </c>
      <c r="AP1260">
        <v>834643.04</v>
      </c>
      <c r="AQ1260">
        <v>1869946.05</v>
      </c>
      <c r="AR1260" t="s">
        <v>61</v>
      </c>
      <c r="AS1260" t="s">
        <v>61</v>
      </c>
      <c r="AT1260" t="s">
        <v>62</v>
      </c>
      <c r="AU1260" t="s">
        <v>63</v>
      </c>
    </row>
    <row r="1261" spans="1:47" x14ac:dyDescent="0.25">
      <c r="A1261" t="s">
        <v>2216</v>
      </c>
      <c r="B1261">
        <v>2023</v>
      </c>
      <c r="C1261">
        <v>4</v>
      </c>
      <c r="D1261" t="s">
        <v>77</v>
      </c>
      <c r="E1261" s="1">
        <v>45019</v>
      </c>
      <c r="F1261" s="1">
        <v>45033</v>
      </c>
      <c r="G1261">
        <v>14</v>
      </c>
      <c r="H1261">
        <v>9.5</v>
      </c>
      <c r="I1261" t="s">
        <v>49</v>
      </c>
      <c r="J1261" t="s">
        <v>78</v>
      </c>
      <c r="K1261" t="s">
        <v>315</v>
      </c>
      <c r="L1261">
        <v>1511.9</v>
      </c>
      <c r="M1261" t="s">
        <v>52</v>
      </c>
      <c r="N1261" t="s">
        <v>53</v>
      </c>
      <c r="O1261" t="s">
        <v>91</v>
      </c>
      <c r="P1261" t="s">
        <v>159</v>
      </c>
      <c r="Q1261" t="s">
        <v>128</v>
      </c>
      <c r="R1261" t="s">
        <v>773</v>
      </c>
      <c r="S1261" t="s">
        <v>85</v>
      </c>
      <c r="T1261" t="s">
        <v>59</v>
      </c>
      <c r="U1261" t="s">
        <v>110</v>
      </c>
      <c r="V1261">
        <v>40046</v>
      </c>
      <c r="W1261">
        <v>23674</v>
      </c>
      <c r="X1261">
        <v>11.1</v>
      </c>
      <c r="Y1261">
        <v>12</v>
      </c>
      <c r="Z1261">
        <v>33497.31</v>
      </c>
      <c r="AB1261">
        <v>44.24</v>
      </c>
      <c r="AC1261">
        <v>1481920.99</v>
      </c>
      <c r="AD1261">
        <v>46508000.18</v>
      </c>
      <c r="AE1261">
        <v>289.37</v>
      </c>
      <c r="AF1261">
        <v>13458020012.09</v>
      </c>
      <c r="AG1261">
        <v>131568.18</v>
      </c>
      <c r="AH1261">
        <v>2.9</v>
      </c>
      <c r="AI1261">
        <v>42467.61</v>
      </c>
      <c r="AJ1261">
        <v>16.600000000000001</v>
      </c>
      <c r="AK1261">
        <v>7720328.0300000003</v>
      </c>
      <c r="AL1261">
        <v>7.0999999999999994E-2</v>
      </c>
      <c r="AM1261">
        <v>33020.68</v>
      </c>
      <c r="AN1261">
        <v>220</v>
      </c>
      <c r="AO1261">
        <v>649.79999999999995</v>
      </c>
      <c r="AP1261">
        <v>142956</v>
      </c>
      <c r="AQ1261">
        <v>1831933.46</v>
      </c>
      <c r="AR1261" t="s">
        <v>61</v>
      </c>
      <c r="AS1261" t="s">
        <v>61</v>
      </c>
      <c r="AT1261" t="s">
        <v>62</v>
      </c>
      <c r="AU1261" t="s">
        <v>63</v>
      </c>
    </row>
    <row r="1262" spans="1:47" x14ac:dyDescent="0.25">
      <c r="A1262" t="s">
        <v>2217</v>
      </c>
      <c r="B1262">
        <v>2023</v>
      </c>
      <c r="C1262">
        <v>11</v>
      </c>
      <c r="D1262" t="s">
        <v>119</v>
      </c>
      <c r="E1262" s="1">
        <v>45236</v>
      </c>
      <c r="F1262" s="1">
        <v>45250</v>
      </c>
      <c r="G1262">
        <v>14</v>
      </c>
      <c r="H1262">
        <v>10.6</v>
      </c>
      <c r="I1262" t="s">
        <v>65</v>
      </c>
      <c r="J1262" t="s">
        <v>78</v>
      </c>
      <c r="K1262" t="s">
        <v>158</v>
      </c>
      <c r="L1262">
        <v>1006.3</v>
      </c>
      <c r="M1262" t="s">
        <v>90</v>
      </c>
      <c r="N1262" t="s">
        <v>81</v>
      </c>
      <c r="O1262" t="s">
        <v>54</v>
      </c>
      <c r="P1262" t="s">
        <v>70</v>
      </c>
      <c r="Q1262" t="s">
        <v>174</v>
      </c>
      <c r="R1262" t="s">
        <v>643</v>
      </c>
      <c r="S1262" t="s">
        <v>161</v>
      </c>
      <c r="T1262" t="s">
        <v>74</v>
      </c>
      <c r="U1262" t="s">
        <v>181</v>
      </c>
      <c r="V1262">
        <v>35507</v>
      </c>
      <c r="W1262">
        <v>23515</v>
      </c>
      <c r="X1262">
        <v>23</v>
      </c>
      <c r="Y1262">
        <v>12.5</v>
      </c>
      <c r="Z1262">
        <v>27813.83</v>
      </c>
      <c r="AB1262">
        <v>14.07</v>
      </c>
      <c r="AC1262">
        <v>391340.59</v>
      </c>
      <c r="AD1262">
        <v>32493785.039999999</v>
      </c>
      <c r="AE1262">
        <v>280.23</v>
      </c>
      <c r="AF1262">
        <v>9105733381.7600002</v>
      </c>
      <c r="AG1262">
        <v>153640.75</v>
      </c>
      <c r="AH1262">
        <v>1.5</v>
      </c>
      <c r="AI1262">
        <v>13388.55</v>
      </c>
      <c r="AJ1262">
        <v>1.1200000000000001</v>
      </c>
      <c r="AK1262">
        <v>0</v>
      </c>
      <c r="AL1262">
        <v>0.219</v>
      </c>
      <c r="AM1262">
        <v>71161.39</v>
      </c>
      <c r="AN1262">
        <v>642.79999999999995</v>
      </c>
      <c r="AO1262">
        <v>511.55</v>
      </c>
      <c r="AP1262">
        <v>328824.34000000003</v>
      </c>
      <c r="AQ1262">
        <v>958355.62</v>
      </c>
      <c r="AR1262" t="s">
        <v>61</v>
      </c>
      <c r="AS1262" t="s">
        <v>61</v>
      </c>
      <c r="AT1262" t="s">
        <v>62</v>
      </c>
      <c r="AU1262" t="s">
        <v>63</v>
      </c>
    </row>
    <row r="1263" spans="1:47" x14ac:dyDescent="0.25">
      <c r="A1263" t="s">
        <v>2218</v>
      </c>
      <c r="B1263">
        <v>2022</v>
      </c>
      <c r="C1263">
        <v>4</v>
      </c>
      <c r="D1263" t="s">
        <v>77</v>
      </c>
      <c r="E1263" s="1">
        <v>44669</v>
      </c>
      <c r="F1263" s="1">
        <v>44691</v>
      </c>
      <c r="G1263">
        <v>22</v>
      </c>
      <c r="H1263">
        <v>14.6</v>
      </c>
      <c r="I1263" t="s">
        <v>65</v>
      </c>
      <c r="J1263" t="s">
        <v>66</v>
      </c>
      <c r="K1263" t="s">
        <v>245</v>
      </c>
      <c r="L1263">
        <v>8905.9</v>
      </c>
      <c r="M1263" t="s">
        <v>98</v>
      </c>
      <c r="N1263" t="s">
        <v>69</v>
      </c>
      <c r="O1263" t="s">
        <v>107</v>
      </c>
      <c r="P1263" t="s">
        <v>70</v>
      </c>
      <c r="Q1263" t="s">
        <v>121</v>
      </c>
      <c r="R1263" t="s">
        <v>1822</v>
      </c>
      <c r="S1263" t="s">
        <v>137</v>
      </c>
      <c r="T1263" t="s">
        <v>95</v>
      </c>
      <c r="U1263" t="s">
        <v>143</v>
      </c>
      <c r="V1263">
        <v>13591</v>
      </c>
      <c r="W1263">
        <v>9037</v>
      </c>
      <c r="X1263">
        <v>15.6</v>
      </c>
      <c r="Y1263">
        <v>11.9</v>
      </c>
      <c r="Z1263">
        <v>10886.55</v>
      </c>
      <c r="AB1263">
        <v>15.35</v>
      </c>
      <c r="AC1263">
        <v>167108.54</v>
      </c>
      <c r="AD1263">
        <v>4568649.57</v>
      </c>
      <c r="AE1263">
        <v>211.4</v>
      </c>
      <c r="AF1263">
        <v>965812519.10000002</v>
      </c>
      <c r="AG1263">
        <v>25698.49</v>
      </c>
      <c r="AH1263">
        <v>1.5</v>
      </c>
      <c r="AI1263">
        <v>33923.82</v>
      </c>
      <c r="AJ1263">
        <v>8.49</v>
      </c>
      <c r="AK1263">
        <v>0</v>
      </c>
      <c r="AL1263">
        <v>0.159</v>
      </c>
      <c r="AM1263">
        <v>7264.15</v>
      </c>
      <c r="AN1263">
        <v>956.7</v>
      </c>
      <c r="AO1263">
        <v>414.66</v>
      </c>
      <c r="AP1263">
        <v>396705.22</v>
      </c>
      <c r="AQ1263">
        <v>630700.22</v>
      </c>
      <c r="AR1263" t="s">
        <v>124</v>
      </c>
      <c r="AS1263" t="s">
        <v>61</v>
      </c>
      <c r="AT1263" t="s">
        <v>62</v>
      </c>
      <c r="AU1263" t="s">
        <v>63</v>
      </c>
    </row>
    <row r="1264" spans="1:47" x14ac:dyDescent="0.25">
      <c r="A1264" t="s">
        <v>2219</v>
      </c>
      <c r="B1264">
        <v>2024</v>
      </c>
      <c r="C1264">
        <v>9</v>
      </c>
      <c r="D1264" t="s">
        <v>89</v>
      </c>
      <c r="E1264" s="1">
        <v>45550</v>
      </c>
      <c r="F1264" s="1">
        <v>45561</v>
      </c>
      <c r="G1264">
        <v>11</v>
      </c>
      <c r="H1264">
        <v>5.5</v>
      </c>
      <c r="I1264" t="s">
        <v>49</v>
      </c>
      <c r="J1264" t="s">
        <v>50</v>
      </c>
      <c r="K1264" t="s">
        <v>183</v>
      </c>
      <c r="L1264">
        <v>2710.19</v>
      </c>
      <c r="M1264" t="s">
        <v>80</v>
      </c>
      <c r="N1264" t="s">
        <v>106</v>
      </c>
      <c r="O1264" t="s">
        <v>91</v>
      </c>
      <c r="P1264" t="s">
        <v>121</v>
      </c>
      <c r="Q1264" t="s">
        <v>56</v>
      </c>
      <c r="R1264" t="s">
        <v>995</v>
      </c>
      <c r="S1264" t="s">
        <v>186</v>
      </c>
      <c r="T1264" t="s">
        <v>162</v>
      </c>
      <c r="U1264" t="s">
        <v>228</v>
      </c>
      <c r="V1264">
        <v>76343</v>
      </c>
      <c r="W1264">
        <v>47120</v>
      </c>
      <c r="X1264">
        <v>6.4</v>
      </c>
      <c r="Y1264">
        <v>12.1</v>
      </c>
      <c r="Z1264">
        <v>60781.52</v>
      </c>
      <c r="AB1264">
        <v>24.1</v>
      </c>
      <c r="AC1264">
        <v>1464834.63</v>
      </c>
      <c r="AD1264">
        <v>69785694.370000005</v>
      </c>
      <c r="AE1264">
        <v>279.08999999999997</v>
      </c>
      <c r="AF1264">
        <v>19476489441.720001</v>
      </c>
      <c r="AG1264">
        <v>198986.59</v>
      </c>
      <c r="AH1264">
        <v>0.5</v>
      </c>
      <c r="AI1264">
        <v>13698.3</v>
      </c>
      <c r="AJ1264">
        <v>11.3</v>
      </c>
      <c r="AK1264">
        <v>7885783.46</v>
      </c>
      <c r="AL1264">
        <v>0.316</v>
      </c>
      <c r="AM1264">
        <v>220522.79</v>
      </c>
      <c r="AN1264">
        <v>329.8</v>
      </c>
      <c r="AO1264">
        <v>694.15</v>
      </c>
      <c r="AP1264">
        <v>228930.67</v>
      </c>
      <c r="AQ1264">
        <v>2126972.98</v>
      </c>
      <c r="AR1264" t="s">
        <v>61</v>
      </c>
      <c r="AS1264" t="s">
        <v>61</v>
      </c>
      <c r="AT1264" t="s">
        <v>62</v>
      </c>
      <c r="AU1264" t="s">
        <v>63</v>
      </c>
    </row>
    <row r="1265" spans="1:47" x14ac:dyDescent="0.25">
      <c r="A1265" t="s">
        <v>2220</v>
      </c>
      <c r="B1265">
        <v>2024</v>
      </c>
      <c r="C1265">
        <v>8</v>
      </c>
      <c r="D1265" t="s">
        <v>89</v>
      </c>
      <c r="E1265" s="1">
        <v>45517</v>
      </c>
      <c r="F1265" s="1">
        <v>45542</v>
      </c>
      <c r="G1265">
        <v>25</v>
      </c>
      <c r="H1265">
        <v>20.3</v>
      </c>
      <c r="I1265" t="s">
        <v>49</v>
      </c>
      <c r="J1265" t="s">
        <v>78</v>
      </c>
      <c r="K1265" t="s">
        <v>105</v>
      </c>
      <c r="L1265">
        <v>1201.9000000000001</v>
      </c>
      <c r="M1265" t="s">
        <v>80</v>
      </c>
      <c r="N1265" t="s">
        <v>81</v>
      </c>
      <c r="O1265" t="s">
        <v>91</v>
      </c>
      <c r="P1265" t="s">
        <v>150</v>
      </c>
      <c r="Q1265" t="s">
        <v>92</v>
      </c>
      <c r="R1265" t="s">
        <v>1521</v>
      </c>
      <c r="S1265" t="s">
        <v>85</v>
      </c>
      <c r="T1265" t="s">
        <v>162</v>
      </c>
      <c r="U1265" t="s">
        <v>259</v>
      </c>
      <c r="V1265">
        <v>48636</v>
      </c>
      <c r="W1265">
        <v>31563</v>
      </c>
      <c r="X1265">
        <v>10.7</v>
      </c>
      <c r="Y1265">
        <v>11.9</v>
      </c>
      <c r="Z1265">
        <v>44430.48</v>
      </c>
      <c r="AB1265">
        <v>29.67</v>
      </c>
      <c r="AC1265">
        <v>1318252.3400000001</v>
      </c>
      <c r="AD1265">
        <v>47750325.469999999</v>
      </c>
      <c r="AE1265">
        <v>277.91000000000003</v>
      </c>
      <c r="AF1265">
        <v>13270292951.370001</v>
      </c>
      <c r="AG1265">
        <v>175166.02</v>
      </c>
      <c r="AH1265">
        <v>3.6</v>
      </c>
      <c r="AI1265">
        <v>37124.660000000003</v>
      </c>
      <c r="AJ1265">
        <v>24.27</v>
      </c>
      <c r="AK1265">
        <v>11589003.99</v>
      </c>
      <c r="AL1265">
        <v>0.30499999999999999</v>
      </c>
      <c r="AM1265">
        <v>145638.49</v>
      </c>
      <c r="AN1265">
        <v>1339</v>
      </c>
      <c r="AO1265">
        <v>625.74</v>
      </c>
      <c r="AP1265">
        <v>837865.86</v>
      </c>
      <c r="AQ1265">
        <v>2514047.37</v>
      </c>
      <c r="AR1265" t="s">
        <v>61</v>
      </c>
      <c r="AS1265" t="s">
        <v>61</v>
      </c>
      <c r="AT1265" t="s">
        <v>62</v>
      </c>
      <c r="AU1265" t="s">
        <v>63</v>
      </c>
    </row>
    <row r="1266" spans="1:47" x14ac:dyDescent="0.25">
      <c r="A1266" t="s">
        <v>2221</v>
      </c>
      <c r="B1266">
        <v>2025</v>
      </c>
      <c r="C1266">
        <v>9</v>
      </c>
      <c r="D1266" t="s">
        <v>89</v>
      </c>
      <c r="E1266" s="1">
        <v>45916</v>
      </c>
      <c r="F1266" s="1">
        <v>45935</v>
      </c>
      <c r="G1266">
        <v>19</v>
      </c>
      <c r="H1266">
        <v>3.4</v>
      </c>
      <c r="I1266" t="s">
        <v>65</v>
      </c>
      <c r="J1266" t="s">
        <v>50</v>
      </c>
      <c r="K1266" t="s">
        <v>51</v>
      </c>
      <c r="L1266">
        <v>2709</v>
      </c>
      <c r="M1266" t="s">
        <v>90</v>
      </c>
      <c r="N1266" t="s">
        <v>69</v>
      </c>
      <c r="O1266" t="s">
        <v>54</v>
      </c>
      <c r="P1266" t="s">
        <v>70</v>
      </c>
      <c r="Q1266" t="s">
        <v>257</v>
      </c>
      <c r="R1266" t="s">
        <v>2222</v>
      </c>
      <c r="S1266" t="s">
        <v>170</v>
      </c>
      <c r="T1266" t="s">
        <v>187</v>
      </c>
      <c r="U1266" t="s">
        <v>259</v>
      </c>
      <c r="V1266">
        <v>106667</v>
      </c>
      <c r="W1266">
        <v>67160</v>
      </c>
      <c r="X1266">
        <v>16.2</v>
      </c>
      <c r="Y1266">
        <v>12.6</v>
      </c>
      <c r="Z1266">
        <v>83576.41</v>
      </c>
      <c r="AB1266">
        <v>26.95</v>
      </c>
      <c r="AC1266">
        <v>2252384.25</v>
      </c>
      <c r="AD1266">
        <v>4248188.92</v>
      </c>
      <c r="AE1266">
        <v>276.45999999999998</v>
      </c>
      <c r="AF1266">
        <v>1174454308.8199999</v>
      </c>
      <c r="AG1266">
        <v>209976.14</v>
      </c>
      <c r="AH1266">
        <v>0</v>
      </c>
      <c r="AI1266">
        <v>0</v>
      </c>
      <c r="AJ1266">
        <v>7.34</v>
      </c>
      <c r="AK1266">
        <v>0</v>
      </c>
      <c r="AL1266">
        <v>0.34399999999999997</v>
      </c>
      <c r="AM1266">
        <v>14613.77</v>
      </c>
      <c r="AN1266">
        <v>643.6</v>
      </c>
      <c r="AO1266">
        <v>549.44000000000005</v>
      </c>
      <c r="AP1266">
        <v>353619.58</v>
      </c>
      <c r="AQ1266">
        <v>2830593.74</v>
      </c>
      <c r="AR1266" t="s">
        <v>61</v>
      </c>
      <c r="AS1266" t="s">
        <v>61</v>
      </c>
      <c r="AT1266" t="s">
        <v>62</v>
      </c>
      <c r="AU1266" t="s">
        <v>63</v>
      </c>
    </row>
    <row r="1267" spans="1:47" x14ac:dyDescent="0.25">
      <c r="A1267" t="s">
        <v>2223</v>
      </c>
      <c r="B1267">
        <v>2024</v>
      </c>
      <c r="C1267">
        <v>10</v>
      </c>
      <c r="D1267" t="s">
        <v>119</v>
      </c>
      <c r="E1267" s="1">
        <v>45571</v>
      </c>
      <c r="F1267" s="1">
        <v>45600</v>
      </c>
      <c r="G1267">
        <v>29</v>
      </c>
      <c r="H1267">
        <v>17.3</v>
      </c>
      <c r="I1267" t="s">
        <v>49</v>
      </c>
      <c r="J1267" t="s">
        <v>66</v>
      </c>
      <c r="K1267" t="s">
        <v>251</v>
      </c>
      <c r="L1267">
        <v>8543.7000000000007</v>
      </c>
      <c r="M1267" t="s">
        <v>90</v>
      </c>
      <c r="N1267" t="s">
        <v>168</v>
      </c>
      <c r="O1267" t="s">
        <v>107</v>
      </c>
      <c r="P1267" t="s">
        <v>83</v>
      </c>
      <c r="Q1267" t="s">
        <v>226</v>
      </c>
      <c r="R1267" t="s">
        <v>2224</v>
      </c>
      <c r="S1267" t="s">
        <v>156</v>
      </c>
      <c r="T1267" t="s">
        <v>74</v>
      </c>
      <c r="U1267" t="s">
        <v>181</v>
      </c>
      <c r="V1267">
        <v>29198</v>
      </c>
      <c r="W1267">
        <v>21569</v>
      </c>
      <c r="X1267">
        <v>23.8</v>
      </c>
      <c r="Y1267">
        <v>13.6</v>
      </c>
      <c r="Z1267">
        <v>22682.080000000002</v>
      </c>
      <c r="AA1267">
        <v>1620</v>
      </c>
      <c r="AB1267">
        <v>2836.5</v>
      </c>
      <c r="AC1267">
        <v>4595130</v>
      </c>
      <c r="AD1267">
        <v>84228543.159999996</v>
      </c>
      <c r="AE1267">
        <v>276.89</v>
      </c>
      <c r="AF1267">
        <v>23322041315.57</v>
      </c>
      <c r="AG1267">
        <v>21835.59</v>
      </c>
      <c r="AH1267">
        <v>2.6</v>
      </c>
      <c r="AI1267">
        <v>86154.3</v>
      </c>
      <c r="AJ1267">
        <v>17.11</v>
      </c>
      <c r="AK1267">
        <v>14411503.73</v>
      </c>
      <c r="AL1267">
        <v>0.30299999999999999</v>
      </c>
      <c r="AM1267">
        <v>255212.49</v>
      </c>
      <c r="AN1267">
        <v>590.9</v>
      </c>
      <c r="AO1267">
        <v>506.49</v>
      </c>
      <c r="AP1267">
        <v>299284.94</v>
      </c>
      <c r="AQ1267">
        <v>5257617.32</v>
      </c>
      <c r="AR1267" t="s">
        <v>61</v>
      </c>
      <c r="AS1267" t="s">
        <v>61</v>
      </c>
      <c r="AT1267" t="s">
        <v>62</v>
      </c>
      <c r="AU1267" t="s">
        <v>63</v>
      </c>
    </row>
    <row r="1268" spans="1:47" x14ac:dyDescent="0.25">
      <c r="A1268" t="s">
        <v>2225</v>
      </c>
      <c r="B1268">
        <v>2026</v>
      </c>
      <c r="C1268">
        <v>2</v>
      </c>
      <c r="D1268" t="s">
        <v>48</v>
      </c>
      <c r="E1268" s="1">
        <v>46077</v>
      </c>
      <c r="F1268" s="1">
        <v>46104</v>
      </c>
      <c r="G1268">
        <v>27</v>
      </c>
      <c r="H1268">
        <v>7</v>
      </c>
      <c r="I1268" t="s">
        <v>65</v>
      </c>
      <c r="J1268" t="s">
        <v>134</v>
      </c>
      <c r="K1268" t="s">
        <v>135</v>
      </c>
      <c r="L1268">
        <v>9999.0098999999991</v>
      </c>
      <c r="M1268" t="s">
        <v>90</v>
      </c>
      <c r="N1268" t="s">
        <v>81</v>
      </c>
      <c r="O1268" t="s">
        <v>107</v>
      </c>
      <c r="P1268" t="s">
        <v>82</v>
      </c>
      <c r="Q1268" t="s">
        <v>196</v>
      </c>
      <c r="R1268" t="s">
        <v>2226</v>
      </c>
      <c r="S1268" t="s">
        <v>137</v>
      </c>
      <c r="T1268" t="s">
        <v>187</v>
      </c>
      <c r="U1268" t="s">
        <v>75</v>
      </c>
      <c r="V1268">
        <v>16064</v>
      </c>
      <c r="W1268">
        <v>9038</v>
      </c>
      <c r="X1268">
        <v>21.1</v>
      </c>
      <c r="Y1268">
        <v>13.7</v>
      </c>
      <c r="Z1268">
        <v>14626.83</v>
      </c>
      <c r="AB1268">
        <v>23.59</v>
      </c>
      <c r="AC1268">
        <v>345046.92</v>
      </c>
      <c r="AD1268">
        <v>15812334.57</v>
      </c>
      <c r="AE1268">
        <v>277.93</v>
      </c>
      <c r="AF1268">
        <v>4394722147.04</v>
      </c>
      <c r="AG1268">
        <v>93533.2</v>
      </c>
      <c r="AH1268">
        <v>0</v>
      </c>
      <c r="AI1268">
        <v>0</v>
      </c>
      <c r="AJ1268">
        <v>0.25</v>
      </c>
      <c r="AK1268">
        <v>0</v>
      </c>
      <c r="AL1268">
        <v>0.25900000000000001</v>
      </c>
      <c r="AM1268">
        <v>40953.949999999997</v>
      </c>
      <c r="AN1268">
        <v>1101.5999999999999</v>
      </c>
      <c r="AO1268">
        <v>499.75</v>
      </c>
      <c r="AP1268">
        <v>550524.6</v>
      </c>
      <c r="AQ1268">
        <v>1030058.67</v>
      </c>
      <c r="AR1268" t="s">
        <v>61</v>
      </c>
      <c r="AS1268" t="s">
        <v>61</v>
      </c>
      <c r="AT1268" t="s">
        <v>62</v>
      </c>
      <c r="AU1268" t="s">
        <v>63</v>
      </c>
    </row>
    <row r="1269" spans="1:47" x14ac:dyDescent="0.25">
      <c r="A1269" t="s">
        <v>2227</v>
      </c>
      <c r="B1269">
        <v>2021</v>
      </c>
      <c r="C1269">
        <v>4</v>
      </c>
      <c r="D1269" t="s">
        <v>77</v>
      </c>
      <c r="E1269" s="1">
        <v>44292</v>
      </c>
      <c r="F1269" s="1">
        <v>44308</v>
      </c>
      <c r="G1269">
        <v>16</v>
      </c>
      <c r="H1269">
        <v>5.3</v>
      </c>
      <c r="I1269" t="s">
        <v>49</v>
      </c>
      <c r="J1269" t="s">
        <v>50</v>
      </c>
      <c r="K1269" t="s">
        <v>223</v>
      </c>
      <c r="L1269">
        <v>2710.1109999999999</v>
      </c>
      <c r="M1269" t="s">
        <v>68</v>
      </c>
      <c r="N1269" t="s">
        <v>168</v>
      </c>
      <c r="O1269" t="s">
        <v>54</v>
      </c>
      <c r="P1269" t="s">
        <v>201</v>
      </c>
      <c r="Q1269" t="s">
        <v>92</v>
      </c>
      <c r="R1269" t="s">
        <v>1098</v>
      </c>
      <c r="S1269" t="s">
        <v>186</v>
      </c>
      <c r="T1269" t="s">
        <v>59</v>
      </c>
      <c r="U1269" t="s">
        <v>259</v>
      </c>
      <c r="V1269">
        <v>79167</v>
      </c>
      <c r="W1269">
        <v>52061</v>
      </c>
      <c r="X1269">
        <v>18.600000000000001</v>
      </c>
      <c r="Y1269">
        <v>15.1</v>
      </c>
      <c r="Z1269">
        <v>72496.070000000007</v>
      </c>
      <c r="AB1269">
        <v>35.770000000000003</v>
      </c>
      <c r="AC1269">
        <v>2593184.42</v>
      </c>
      <c r="AD1269">
        <v>74671677.060000002</v>
      </c>
      <c r="AE1269">
        <v>166.39</v>
      </c>
      <c r="AF1269">
        <v>12424620346.01</v>
      </c>
      <c r="AG1269">
        <v>129404.92</v>
      </c>
      <c r="AI1269">
        <v>4414.6000000000004</v>
      </c>
      <c r="AJ1269">
        <v>7.75</v>
      </c>
      <c r="AK1269">
        <v>5787054.9699999997</v>
      </c>
      <c r="AL1269">
        <v>0.34</v>
      </c>
      <c r="AM1269">
        <v>253883.7</v>
      </c>
      <c r="AN1269">
        <v>803.2</v>
      </c>
      <c r="AO1269">
        <v>534</v>
      </c>
      <c r="AP1269">
        <v>428908.79999999999</v>
      </c>
      <c r="AQ1269">
        <v>3409796.44</v>
      </c>
      <c r="AR1269" t="s">
        <v>61</v>
      </c>
      <c r="AS1269" t="s">
        <v>61</v>
      </c>
      <c r="AT1269" t="s">
        <v>62</v>
      </c>
      <c r="AU1269" t="s">
        <v>117</v>
      </c>
    </row>
    <row r="1270" spans="1:47" x14ac:dyDescent="0.25">
      <c r="A1270" t="s">
        <v>2228</v>
      </c>
      <c r="B1270">
        <v>2020</v>
      </c>
      <c r="C1270">
        <v>5</v>
      </c>
      <c r="D1270" t="s">
        <v>77</v>
      </c>
      <c r="E1270" s="1">
        <v>43973</v>
      </c>
      <c r="F1270" s="1">
        <v>43989</v>
      </c>
      <c r="G1270">
        <v>16</v>
      </c>
      <c r="I1270" t="s">
        <v>49</v>
      </c>
      <c r="J1270" t="s">
        <v>50</v>
      </c>
      <c r="K1270" t="s">
        <v>51</v>
      </c>
      <c r="L1270">
        <v>2709</v>
      </c>
      <c r="M1270" t="s">
        <v>98</v>
      </c>
      <c r="N1270" t="s">
        <v>53</v>
      </c>
      <c r="O1270" t="s">
        <v>99</v>
      </c>
      <c r="P1270" t="s">
        <v>204</v>
      </c>
      <c r="Q1270" t="s">
        <v>82</v>
      </c>
      <c r="R1270" t="s">
        <v>2229</v>
      </c>
      <c r="S1270" t="s">
        <v>58</v>
      </c>
      <c r="T1270" t="s">
        <v>162</v>
      </c>
      <c r="U1270" t="s">
        <v>96</v>
      </c>
      <c r="V1270">
        <v>278105</v>
      </c>
      <c r="W1270">
        <v>175474</v>
      </c>
      <c r="X1270">
        <v>4</v>
      </c>
      <c r="Y1270">
        <v>12.9</v>
      </c>
      <c r="Z1270">
        <v>243571.09</v>
      </c>
      <c r="AB1270">
        <v>18.170000000000002</v>
      </c>
      <c r="AC1270">
        <v>4425686.71</v>
      </c>
      <c r="AD1270">
        <v>13126046.039999999</v>
      </c>
      <c r="AE1270">
        <v>162.01</v>
      </c>
      <c r="AF1270">
        <v>2126550718.9400001</v>
      </c>
      <c r="AG1270">
        <v>154585.48000000001</v>
      </c>
      <c r="AH1270">
        <v>1.7</v>
      </c>
      <c r="AI1270">
        <v>20535.5</v>
      </c>
      <c r="AJ1270">
        <v>6.81</v>
      </c>
      <c r="AK1270">
        <v>893883.74</v>
      </c>
      <c r="AL1270">
        <v>0.17</v>
      </c>
      <c r="AM1270">
        <v>22314.28</v>
      </c>
      <c r="AN1270">
        <v>588</v>
      </c>
      <c r="AO1270">
        <v>460</v>
      </c>
      <c r="AP1270">
        <v>270480</v>
      </c>
      <c r="AQ1270">
        <v>4893601.97</v>
      </c>
      <c r="AR1270" t="s">
        <v>61</v>
      </c>
      <c r="AS1270" t="s">
        <v>61</v>
      </c>
      <c r="AT1270" t="s">
        <v>62</v>
      </c>
      <c r="AU1270" t="s">
        <v>63</v>
      </c>
    </row>
    <row r="1271" spans="1:47" x14ac:dyDescent="0.25">
      <c r="A1271" t="s">
        <v>2230</v>
      </c>
      <c r="B1271">
        <v>2023</v>
      </c>
      <c r="C1271">
        <v>1</v>
      </c>
      <c r="D1271" t="s">
        <v>48</v>
      </c>
      <c r="E1271" s="1">
        <v>44939</v>
      </c>
      <c r="F1271" s="1">
        <v>44957</v>
      </c>
      <c r="G1271">
        <v>18</v>
      </c>
      <c r="H1271">
        <v>14.8</v>
      </c>
      <c r="I1271" t="s">
        <v>49</v>
      </c>
      <c r="J1271" t="s">
        <v>78</v>
      </c>
      <c r="K1271" t="s">
        <v>177</v>
      </c>
      <c r="L1271">
        <v>1001.99</v>
      </c>
      <c r="M1271" t="s">
        <v>90</v>
      </c>
      <c r="N1271" t="s">
        <v>168</v>
      </c>
      <c r="O1271" t="s">
        <v>91</v>
      </c>
      <c r="P1271" t="s">
        <v>55</v>
      </c>
      <c r="Q1271" t="s">
        <v>226</v>
      </c>
      <c r="R1271" t="s">
        <v>738</v>
      </c>
      <c r="S1271" t="s">
        <v>130</v>
      </c>
      <c r="T1271" t="s">
        <v>131</v>
      </c>
      <c r="U1271" t="s">
        <v>103</v>
      </c>
      <c r="V1271">
        <v>84533</v>
      </c>
      <c r="W1271">
        <v>63105</v>
      </c>
      <c r="X1271">
        <v>21.3</v>
      </c>
      <c r="Y1271">
        <v>14</v>
      </c>
      <c r="Z1271">
        <v>65691.240000000005</v>
      </c>
      <c r="AB1271">
        <v>20.18</v>
      </c>
      <c r="AC1271">
        <v>1325649.22</v>
      </c>
      <c r="AD1271">
        <v>18330483.609999999</v>
      </c>
      <c r="AE1271">
        <v>288.3</v>
      </c>
      <c r="AF1271">
        <v>5284678424.7600002</v>
      </c>
      <c r="AG1271">
        <v>143225.66</v>
      </c>
      <c r="AH1271">
        <v>0</v>
      </c>
      <c r="AI1271">
        <v>0</v>
      </c>
      <c r="AJ1271">
        <v>9.4600000000000009</v>
      </c>
      <c r="AK1271">
        <v>1734063.75</v>
      </c>
      <c r="AL1271">
        <v>0.13400000000000001</v>
      </c>
      <c r="AM1271">
        <v>24562.85</v>
      </c>
      <c r="AN1271">
        <v>976.2</v>
      </c>
      <c r="AO1271">
        <v>600.69000000000005</v>
      </c>
      <c r="AP1271">
        <v>586393.57999999996</v>
      </c>
      <c r="AQ1271">
        <v>2079831.31</v>
      </c>
      <c r="AR1271" t="s">
        <v>61</v>
      </c>
      <c r="AS1271" t="s">
        <v>61</v>
      </c>
      <c r="AT1271" t="s">
        <v>62</v>
      </c>
      <c r="AU1271" t="s">
        <v>63</v>
      </c>
    </row>
    <row r="1272" spans="1:47" x14ac:dyDescent="0.25">
      <c r="A1272" t="s">
        <v>2231</v>
      </c>
      <c r="B1272">
        <v>2024</v>
      </c>
      <c r="C1272">
        <v>5</v>
      </c>
      <c r="D1272" t="s">
        <v>77</v>
      </c>
      <c r="E1272" s="1">
        <v>45427</v>
      </c>
      <c r="F1272" s="1">
        <v>45447</v>
      </c>
      <c r="G1272">
        <v>20</v>
      </c>
      <c r="H1272">
        <v>11.3</v>
      </c>
      <c r="I1272" t="s">
        <v>65</v>
      </c>
      <c r="J1272" t="s">
        <v>66</v>
      </c>
      <c r="K1272" t="s">
        <v>248</v>
      </c>
      <c r="L1272">
        <v>9999</v>
      </c>
      <c r="M1272" t="s">
        <v>52</v>
      </c>
      <c r="N1272" t="s">
        <v>81</v>
      </c>
      <c r="O1272" t="s">
        <v>200</v>
      </c>
      <c r="P1272" t="s">
        <v>92</v>
      </c>
      <c r="Q1272" t="s">
        <v>201</v>
      </c>
      <c r="R1272" t="s">
        <v>540</v>
      </c>
      <c r="S1272" t="s">
        <v>156</v>
      </c>
      <c r="T1272" t="s">
        <v>95</v>
      </c>
      <c r="U1272" t="s">
        <v>103</v>
      </c>
      <c r="V1272">
        <v>26885</v>
      </c>
      <c r="W1272">
        <v>17129</v>
      </c>
      <c r="X1272">
        <v>7.1</v>
      </c>
      <c r="Y1272">
        <v>10.7</v>
      </c>
      <c r="Z1272">
        <v>22632.3</v>
      </c>
      <c r="AA1272">
        <v>1616</v>
      </c>
      <c r="AB1272">
        <v>1682.23</v>
      </c>
      <c r="AC1272">
        <v>2718483.68</v>
      </c>
      <c r="AD1272">
        <v>56789193.479999997</v>
      </c>
      <c r="AE1272">
        <v>282.06</v>
      </c>
      <c r="AF1272">
        <v>16017959912.969999</v>
      </c>
      <c r="AG1272">
        <v>192863.67</v>
      </c>
      <c r="AH1272">
        <v>2.8</v>
      </c>
      <c r="AI1272">
        <v>90478.97</v>
      </c>
      <c r="AJ1272">
        <v>2.42</v>
      </c>
      <c r="AK1272">
        <v>0</v>
      </c>
      <c r="AL1272">
        <v>0.27300000000000002</v>
      </c>
      <c r="AM1272">
        <v>155034.5</v>
      </c>
      <c r="AN1272">
        <v>623.9</v>
      </c>
      <c r="AO1272">
        <v>671.85</v>
      </c>
      <c r="AP1272">
        <v>419167.22</v>
      </c>
      <c r="AQ1272">
        <v>3576028.04</v>
      </c>
      <c r="AR1272" t="s">
        <v>61</v>
      </c>
      <c r="AS1272" t="s">
        <v>61</v>
      </c>
      <c r="AT1272" t="s">
        <v>62</v>
      </c>
      <c r="AU1272" t="s">
        <v>63</v>
      </c>
    </row>
    <row r="1273" spans="1:47" x14ac:dyDescent="0.25">
      <c r="A1273" t="s">
        <v>2232</v>
      </c>
      <c r="B1273">
        <v>2021</v>
      </c>
      <c r="C1273">
        <v>2</v>
      </c>
      <c r="D1273" t="s">
        <v>48</v>
      </c>
      <c r="E1273" s="1">
        <v>44239</v>
      </c>
      <c r="F1273" s="1">
        <v>44247</v>
      </c>
      <c r="G1273">
        <v>8</v>
      </c>
      <c r="H1273">
        <v>20.7</v>
      </c>
      <c r="I1273" t="s">
        <v>49</v>
      </c>
      <c r="J1273" t="s">
        <v>50</v>
      </c>
      <c r="K1273" t="s">
        <v>51</v>
      </c>
      <c r="L1273">
        <v>2709</v>
      </c>
      <c r="M1273" t="s">
        <v>52</v>
      </c>
      <c r="N1273" t="s">
        <v>81</v>
      </c>
      <c r="O1273" t="s">
        <v>107</v>
      </c>
      <c r="P1273" t="s">
        <v>83</v>
      </c>
      <c r="Q1273" t="s">
        <v>128</v>
      </c>
      <c r="R1273" t="s">
        <v>2233</v>
      </c>
      <c r="S1273" t="s">
        <v>58</v>
      </c>
      <c r="T1273" t="s">
        <v>162</v>
      </c>
      <c r="U1273" t="s">
        <v>110</v>
      </c>
      <c r="V1273">
        <v>279155</v>
      </c>
      <c r="W1273">
        <v>166487</v>
      </c>
      <c r="X1273">
        <v>19.100000000000001</v>
      </c>
      <c r="Y1273">
        <v>13</v>
      </c>
      <c r="Z1273">
        <v>220135.55</v>
      </c>
      <c r="AB1273">
        <v>30.73</v>
      </c>
      <c r="AC1273">
        <v>6764765.4500000002</v>
      </c>
      <c r="AD1273">
        <v>14768894.050000001</v>
      </c>
      <c r="AE1273">
        <v>174.58</v>
      </c>
      <c r="AF1273">
        <v>2578353523.25</v>
      </c>
      <c r="AG1273">
        <v>64225.08</v>
      </c>
      <c r="AH1273">
        <v>0</v>
      </c>
      <c r="AI1273">
        <v>0</v>
      </c>
      <c r="AJ1273">
        <v>12.56</v>
      </c>
      <c r="AK1273">
        <v>1854973.09</v>
      </c>
      <c r="AL1273">
        <v>0.33500000000000002</v>
      </c>
      <c r="AM1273">
        <v>49475.8</v>
      </c>
      <c r="AN1273">
        <v>271</v>
      </c>
      <c r="AO1273">
        <v>529.66</v>
      </c>
      <c r="AP1273">
        <v>143537.85999999999</v>
      </c>
      <c r="AQ1273">
        <v>7022004.1900000004</v>
      </c>
      <c r="AR1273" t="s">
        <v>61</v>
      </c>
      <c r="AS1273" t="s">
        <v>61</v>
      </c>
      <c r="AT1273" t="s">
        <v>62</v>
      </c>
      <c r="AU1273" t="s">
        <v>63</v>
      </c>
    </row>
    <row r="1274" spans="1:47" x14ac:dyDescent="0.25">
      <c r="A1274" t="s">
        <v>2234</v>
      </c>
      <c r="B1274">
        <v>2021</v>
      </c>
      <c r="C1274">
        <v>11</v>
      </c>
      <c r="D1274" t="s">
        <v>119</v>
      </c>
      <c r="E1274" s="1">
        <v>44526</v>
      </c>
      <c r="F1274" s="1">
        <v>44534</v>
      </c>
      <c r="G1274">
        <v>8</v>
      </c>
      <c r="H1274">
        <v>20.7</v>
      </c>
      <c r="I1274" t="s">
        <v>65</v>
      </c>
      <c r="J1274" t="s">
        <v>112</v>
      </c>
      <c r="K1274" t="s">
        <v>113</v>
      </c>
      <c r="L1274">
        <v>7304.39</v>
      </c>
      <c r="M1274" t="s">
        <v>68</v>
      </c>
      <c r="N1274" t="s">
        <v>81</v>
      </c>
      <c r="O1274" t="s">
        <v>91</v>
      </c>
      <c r="P1274" t="s">
        <v>56</v>
      </c>
      <c r="Q1274" t="s">
        <v>150</v>
      </c>
      <c r="R1274" t="s">
        <v>2235</v>
      </c>
      <c r="S1274" t="s">
        <v>73</v>
      </c>
      <c r="T1274" t="s">
        <v>95</v>
      </c>
      <c r="U1274" t="s">
        <v>60</v>
      </c>
      <c r="V1274">
        <v>7884</v>
      </c>
      <c r="W1274">
        <v>5351</v>
      </c>
      <c r="X1274">
        <v>24</v>
      </c>
      <c r="Y1274">
        <v>12.4</v>
      </c>
      <c r="Z1274">
        <v>6353.38</v>
      </c>
      <c r="AB1274">
        <v>29.61</v>
      </c>
      <c r="AC1274">
        <v>188123.58</v>
      </c>
      <c r="AD1274">
        <v>4493745.67</v>
      </c>
      <c r="AE1274">
        <v>165.37</v>
      </c>
      <c r="AF1274">
        <v>743130721.45000005</v>
      </c>
      <c r="AG1274">
        <v>76202.28</v>
      </c>
      <c r="AH1274">
        <v>1.1000000000000001</v>
      </c>
      <c r="AI1274">
        <v>26586.44</v>
      </c>
      <c r="AJ1274">
        <v>7.79</v>
      </c>
      <c r="AK1274">
        <v>0</v>
      </c>
      <c r="AL1274">
        <v>0.106</v>
      </c>
      <c r="AM1274">
        <v>4763.37</v>
      </c>
      <c r="AN1274">
        <v>270.7</v>
      </c>
      <c r="AO1274">
        <v>708.14</v>
      </c>
      <c r="AP1274">
        <v>191693.5</v>
      </c>
      <c r="AQ1274">
        <v>487369.17</v>
      </c>
      <c r="AR1274" t="s">
        <v>61</v>
      </c>
      <c r="AS1274" t="s">
        <v>61</v>
      </c>
      <c r="AT1274" t="s">
        <v>62</v>
      </c>
      <c r="AU1274" t="s">
        <v>63</v>
      </c>
    </row>
    <row r="1275" spans="1:47" x14ac:dyDescent="0.25">
      <c r="A1275" t="s">
        <v>2236</v>
      </c>
      <c r="B1275">
        <v>2020</v>
      </c>
      <c r="C1275">
        <v>5</v>
      </c>
      <c r="D1275" t="s">
        <v>77</v>
      </c>
      <c r="E1275" s="1">
        <v>43958</v>
      </c>
      <c r="F1275" s="1">
        <v>43965</v>
      </c>
      <c r="G1275">
        <v>7</v>
      </c>
      <c r="H1275">
        <v>8.5</v>
      </c>
      <c r="I1275" t="s">
        <v>65</v>
      </c>
      <c r="J1275" t="s">
        <v>78</v>
      </c>
      <c r="K1275" t="s">
        <v>105</v>
      </c>
      <c r="L1275">
        <v>1201.9000000000001</v>
      </c>
      <c r="M1275" t="s">
        <v>98</v>
      </c>
      <c r="N1275" t="s">
        <v>53</v>
      </c>
      <c r="O1275" t="s">
        <v>54</v>
      </c>
      <c r="P1275" t="s">
        <v>184</v>
      </c>
      <c r="Q1275" t="s">
        <v>204</v>
      </c>
      <c r="R1275" t="s">
        <v>1992</v>
      </c>
      <c r="S1275" t="s">
        <v>85</v>
      </c>
      <c r="T1275" t="s">
        <v>95</v>
      </c>
      <c r="U1275" t="s">
        <v>213</v>
      </c>
      <c r="V1275">
        <v>58369</v>
      </c>
      <c r="W1275">
        <v>38953</v>
      </c>
      <c r="X1275">
        <v>21.2</v>
      </c>
      <c r="Y1275">
        <v>14.5</v>
      </c>
      <c r="Z1275">
        <v>45678.33</v>
      </c>
      <c r="AB1275">
        <v>21.64</v>
      </c>
      <c r="AC1275">
        <v>988479.06</v>
      </c>
      <c r="AD1275">
        <v>44233524.420000002</v>
      </c>
      <c r="AE1275">
        <v>163.06</v>
      </c>
      <c r="AF1275">
        <v>7212718491.9300003</v>
      </c>
      <c r="AG1275">
        <v>53101.01</v>
      </c>
      <c r="AH1275">
        <v>0</v>
      </c>
      <c r="AI1275">
        <v>0</v>
      </c>
      <c r="AJ1275">
        <v>2.17</v>
      </c>
      <c r="AK1275">
        <v>0</v>
      </c>
      <c r="AL1275">
        <v>0.191</v>
      </c>
      <c r="AM1275">
        <v>84486.03</v>
      </c>
      <c r="AN1275">
        <v>205.9</v>
      </c>
      <c r="AO1275">
        <v>444.18</v>
      </c>
      <c r="AP1275">
        <v>91456.66</v>
      </c>
      <c r="AQ1275">
        <v>1217522.76</v>
      </c>
      <c r="AR1275" t="s">
        <v>61</v>
      </c>
      <c r="AS1275" t="s">
        <v>61</v>
      </c>
      <c r="AT1275" t="s">
        <v>62</v>
      </c>
      <c r="AU1275" t="s">
        <v>63</v>
      </c>
    </row>
    <row r="1276" spans="1:47" x14ac:dyDescent="0.25">
      <c r="A1276" t="s">
        <v>2237</v>
      </c>
      <c r="B1276">
        <v>2025</v>
      </c>
      <c r="C1276">
        <v>3</v>
      </c>
      <c r="D1276" t="s">
        <v>48</v>
      </c>
      <c r="E1276" s="1">
        <v>45721</v>
      </c>
      <c r="F1276" s="1">
        <v>45728</v>
      </c>
      <c r="G1276">
        <v>7</v>
      </c>
      <c r="H1276">
        <v>10.1</v>
      </c>
      <c r="I1276" t="s">
        <v>49</v>
      </c>
      <c r="J1276" t="s">
        <v>50</v>
      </c>
      <c r="K1276" t="s">
        <v>183</v>
      </c>
      <c r="L1276">
        <v>2710.19</v>
      </c>
      <c r="M1276" t="s">
        <v>98</v>
      </c>
      <c r="N1276" t="s">
        <v>53</v>
      </c>
      <c r="O1276" t="s">
        <v>189</v>
      </c>
      <c r="P1276" t="s">
        <v>201</v>
      </c>
      <c r="Q1276" t="s">
        <v>128</v>
      </c>
      <c r="R1276" t="s">
        <v>846</v>
      </c>
      <c r="S1276" t="s">
        <v>186</v>
      </c>
      <c r="T1276" t="s">
        <v>148</v>
      </c>
      <c r="U1276" t="s">
        <v>259</v>
      </c>
      <c r="V1276">
        <v>146088</v>
      </c>
      <c r="W1276">
        <v>91052</v>
      </c>
      <c r="X1276">
        <v>24.8</v>
      </c>
      <c r="Y1276">
        <v>15.4</v>
      </c>
      <c r="Z1276">
        <v>115882.78</v>
      </c>
      <c r="AB1276">
        <v>30.18</v>
      </c>
      <c r="AC1276">
        <v>3497342.3</v>
      </c>
      <c r="AD1276">
        <v>101333696.97</v>
      </c>
      <c r="AE1276">
        <v>276.37</v>
      </c>
      <c r="AF1276">
        <v>28005593831.599998</v>
      </c>
      <c r="AG1276">
        <v>49053.58</v>
      </c>
      <c r="AH1276">
        <v>0.9</v>
      </c>
      <c r="AI1276">
        <v>10008.18</v>
      </c>
      <c r="AJ1276">
        <v>17.79</v>
      </c>
      <c r="AK1276">
        <v>18027264.690000001</v>
      </c>
      <c r="AL1276">
        <v>0.33100000000000002</v>
      </c>
      <c r="AM1276">
        <v>335414.53999999998</v>
      </c>
      <c r="AN1276">
        <v>121.1</v>
      </c>
      <c r="AO1276">
        <v>417.63</v>
      </c>
      <c r="AP1276">
        <v>50574.99</v>
      </c>
      <c r="AQ1276">
        <v>3942393.59</v>
      </c>
      <c r="AR1276" t="s">
        <v>61</v>
      </c>
      <c r="AS1276" t="s">
        <v>61</v>
      </c>
      <c r="AT1276" t="s">
        <v>62</v>
      </c>
      <c r="AU1276" t="s">
        <v>63</v>
      </c>
    </row>
    <row r="1277" spans="1:47" x14ac:dyDescent="0.25">
      <c r="A1277" t="s">
        <v>2238</v>
      </c>
      <c r="B1277">
        <v>2021</v>
      </c>
      <c r="C1277">
        <v>8</v>
      </c>
      <c r="D1277" t="s">
        <v>89</v>
      </c>
      <c r="E1277" s="1">
        <v>44414</v>
      </c>
      <c r="F1277" s="1">
        <v>44424</v>
      </c>
      <c r="G1277">
        <v>10</v>
      </c>
      <c r="H1277">
        <v>13.3</v>
      </c>
      <c r="I1277" t="s">
        <v>65</v>
      </c>
      <c r="J1277" t="s">
        <v>50</v>
      </c>
      <c r="K1277" t="s">
        <v>120</v>
      </c>
      <c r="L1277">
        <v>2710.1921000000002</v>
      </c>
      <c r="M1277" t="s">
        <v>98</v>
      </c>
      <c r="N1277" t="s">
        <v>81</v>
      </c>
      <c r="O1277" t="s">
        <v>189</v>
      </c>
      <c r="P1277" t="s">
        <v>226</v>
      </c>
      <c r="Q1277" t="s">
        <v>71</v>
      </c>
      <c r="R1277" t="s">
        <v>2239</v>
      </c>
      <c r="S1277" t="s">
        <v>123</v>
      </c>
      <c r="T1277" t="s">
        <v>162</v>
      </c>
      <c r="U1277" t="s">
        <v>228</v>
      </c>
      <c r="V1277">
        <v>68407</v>
      </c>
      <c r="W1277">
        <v>48325</v>
      </c>
      <c r="X1277">
        <v>2.2999999999999998</v>
      </c>
      <c r="Y1277">
        <v>14.7</v>
      </c>
      <c r="Z1277">
        <v>53956.87</v>
      </c>
      <c r="AB1277">
        <v>34.729999999999997</v>
      </c>
      <c r="AC1277">
        <v>1873922.1</v>
      </c>
      <c r="AD1277">
        <v>22656489.710000001</v>
      </c>
      <c r="AE1277">
        <v>170.02</v>
      </c>
      <c r="AF1277">
        <v>3852056380.4899998</v>
      </c>
      <c r="AG1277">
        <v>198491.44</v>
      </c>
      <c r="AH1277">
        <v>0</v>
      </c>
      <c r="AI1277">
        <v>0</v>
      </c>
      <c r="AJ1277">
        <v>7.88</v>
      </c>
      <c r="AK1277">
        <v>0</v>
      </c>
      <c r="AL1277">
        <v>0.26600000000000001</v>
      </c>
      <c r="AM1277">
        <v>60266.26</v>
      </c>
      <c r="AN1277">
        <v>523.6</v>
      </c>
      <c r="AO1277">
        <v>497.11</v>
      </c>
      <c r="AP1277">
        <v>260286.8</v>
      </c>
      <c r="AQ1277">
        <v>2392966.6</v>
      </c>
      <c r="AR1277" t="s">
        <v>61</v>
      </c>
      <c r="AS1277" t="s">
        <v>61</v>
      </c>
      <c r="AT1277" t="s">
        <v>116</v>
      </c>
      <c r="AU1277" t="s">
        <v>63</v>
      </c>
    </row>
    <row r="1278" spans="1:47" x14ac:dyDescent="0.25">
      <c r="A1278" t="s">
        <v>2240</v>
      </c>
      <c r="B1278">
        <v>2022</v>
      </c>
      <c r="C1278">
        <v>9</v>
      </c>
      <c r="D1278" t="s">
        <v>89</v>
      </c>
      <c r="E1278" s="1">
        <v>44834</v>
      </c>
      <c r="F1278" s="1">
        <v>44852</v>
      </c>
      <c r="G1278">
        <v>18</v>
      </c>
      <c r="H1278">
        <v>17.3</v>
      </c>
      <c r="I1278" t="s">
        <v>65</v>
      </c>
      <c r="J1278" t="s">
        <v>50</v>
      </c>
      <c r="K1278" t="s">
        <v>183</v>
      </c>
      <c r="L1278">
        <v>2710.19</v>
      </c>
      <c r="M1278" t="s">
        <v>68</v>
      </c>
      <c r="N1278" t="s">
        <v>81</v>
      </c>
      <c r="O1278" t="s">
        <v>107</v>
      </c>
      <c r="P1278" t="s">
        <v>128</v>
      </c>
      <c r="Q1278" t="s">
        <v>108</v>
      </c>
      <c r="R1278" t="s">
        <v>1652</v>
      </c>
      <c r="S1278" t="s">
        <v>186</v>
      </c>
      <c r="T1278" t="s">
        <v>162</v>
      </c>
      <c r="U1278" t="s">
        <v>166</v>
      </c>
      <c r="V1278">
        <v>129179</v>
      </c>
      <c r="W1278">
        <v>83394</v>
      </c>
      <c r="X1278">
        <v>16.5</v>
      </c>
      <c r="Y1278">
        <v>10</v>
      </c>
      <c r="Z1278">
        <v>101161</v>
      </c>
      <c r="AB1278">
        <v>24.27</v>
      </c>
      <c r="AC1278">
        <v>2455177.4700000002</v>
      </c>
      <c r="AD1278">
        <v>78166093.090000004</v>
      </c>
      <c r="AE1278">
        <v>218.9</v>
      </c>
      <c r="AF1278">
        <v>17110557777.4</v>
      </c>
      <c r="AG1278">
        <v>15744.32</v>
      </c>
      <c r="AH1278">
        <v>1</v>
      </c>
      <c r="AI1278">
        <v>12813.92</v>
      </c>
      <c r="AJ1278">
        <v>11.27</v>
      </c>
      <c r="AK1278">
        <v>0</v>
      </c>
      <c r="AL1278">
        <v>0.218</v>
      </c>
      <c r="AM1278">
        <v>170402.08</v>
      </c>
      <c r="AN1278">
        <v>533.29999999999995</v>
      </c>
      <c r="AO1278">
        <v>405.52</v>
      </c>
      <c r="AP1278">
        <v>216263.82</v>
      </c>
      <c r="AQ1278">
        <v>2870401.61</v>
      </c>
      <c r="AR1278" t="s">
        <v>61</v>
      </c>
      <c r="AS1278" t="s">
        <v>61</v>
      </c>
      <c r="AT1278" t="s">
        <v>62</v>
      </c>
      <c r="AU1278" t="s">
        <v>63</v>
      </c>
    </row>
    <row r="1279" spans="1:47" x14ac:dyDescent="0.25">
      <c r="A1279" t="s">
        <v>2241</v>
      </c>
      <c r="B1279">
        <v>2023</v>
      </c>
      <c r="C1279">
        <v>1</v>
      </c>
      <c r="D1279" t="s">
        <v>48</v>
      </c>
      <c r="E1279" s="1">
        <v>44936</v>
      </c>
      <c r="F1279" s="1">
        <v>44945</v>
      </c>
      <c r="G1279">
        <v>9</v>
      </c>
      <c r="H1279">
        <v>13.4</v>
      </c>
      <c r="I1279" t="s">
        <v>49</v>
      </c>
      <c r="J1279" t="s">
        <v>78</v>
      </c>
      <c r="K1279" t="s">
        <v>105</v>
      </c>
      <c r="L1279">
        <v>1201.9000000000001</v>
      </c>
      <c r="M1279" t="s">
        <v>52</v>
      </c>
      <c r="N1279" t="s">
        <v>53</v>
      </c>
      <c r="O1279" t="s">
        <v>54</v>
      </c>
      <c r="P1279" t="s">
        <v>108</v>
      </c>
      <c r="Q1279" t="s">
        <v>128</v>
      </c>
      <c r="R1279" t="s">
        <v>2242</v>
      </c>
      <c r="S1279" t="s">
        <v>85</v>
      </c>
      <c r="T1279" t="s">
        <v>162</v>
      </c>
      <c r="U1279" t="s">
        <v>259</v>
      </c>
      <c r="V1279">
        <v>52442</v>
      </c>
      <c r="W1279">
        <v>34206</v>
      </c>
      <c r="X1279">
        <v>21.8</v>
      </c>
      <c r="Y1279">
        <v>11.7</v>
      </c>
      <c r="Z1279">
        <v>49311.28</v>
      </c>
      <c r="AB1279">
        <v>27.81</v>
      </c>
      <c r="AC1279">
        <v>1371346.7</v>
      </c>
      <c r="AD1279">
        <v>28185341.420000002</v>
      </c>
      <c r="AE1279">
        <v>284.68</v>
      </c>
      <c r="AF1279">
        <v>8023802995.4499998</v>
      </c>
      <c r="AG1279">
        <v>64263.02</v>
      </c>
      <c r="AH1279">
        <v>0</v>
      </c>
      <c r="AI1279">
        <v>0</v>
      </c>
      <c r="AJ1279">
        <v>7.57</v>
      </c>
      <c r="AK1279">
        <v>2133630.35</v>
      </c>
      <c r="AL1279">
        <v>0.34</v>
      </c>
      <c r="AM1279">
        <v>95830.16</v>
      </c>
      <c r="AN1279">
        <v>347</v>
      </c>
      <c r="AO1279">
        <v>747.37</v>
      </c>
      <c r="AP1279">
        <v>259337.39</v>
      </c>
      <c r="AQ1279">
        <v>1790777.27</v>
      </c>
      <c r="AR1279" t="s">
        <v>61</v>
      </c>
      <c r="AS1279" t="s">
        <v>61</v>
      </c>
      <c r="AT1279" t="s">
        <v>62</v>
      </c>
      <c r="AU1279" t="s">
        <v>63</v>
      </c>
    </row>
    <row r="1280" spans="1:47" x14ac:dyDescent="0.25">
      <c r="A1280" t="s">
        <v>2243</v>
      </c>
      <c r="B1280">
        <v>2023</v>
      </c>
      <c r="C1280">
        <v>12</v>
      </c>
      <c r="D1280" t="s">
        <v>119</v>
      </c>
      <c r="E1280" s="1">
        <v>45277</v>
      </c>
      <c r="F1280" s="1">
        <v>45292</v>
      </c>
      <c r="G1280">
        <v>15</v>
      </c>
      <c r="H1280">
        <v>18.5</v>
      </c>
      <c r="I1280" t="s">
        <v>65</v>
      </c>
      <c r="J1280" t="s">
        <v>50</v>
      </c>
      <c r="K1280" t="s">
        <v>120</v>
      </c>
      <c r="L1280">
        <v>2710.1921000000002</v>
      </c>
      <c r="M1280" t="s">
        <v>52</v>
      </c>
      <c r="N1280" t="s">
        <v>106</v>
      </c>
      <c r="O1280" t="s">
        <v>200</v>
      </c>
      <c r="P1280" t="s">
        <v>226</v>
      </c>
      <c r="Q1280" t="s">
        <v>55</v>
      </c>
      <c r="R1280" t="s">
        <v>1774</v>
      </c>
      <c r="S1280" t="s">
        <v>142</v>
      </c>
      <c r="T1280" t="s">
        <v>74</v>
      </c>
      <c r="U1280" t="s">
        <v>143</v>
      </c>
      <c r="V1280">
        <v>73971</v>
      </c>
      <c r="W1280">
        <v>41247</v>
      </c>
      <c r="X1280">
        <v>15</v>
      </c>
      <c r="Y1280">
        <v>15.7</v>
      </c>
      <c r="Z1280">
        <v>59649.25</v>
      </c>
      <c r="AB1280">
        <v>29.7</v>
      </c>
      <c r="AC1280">
        <v>1771582.72</v>
      </c>
      <c r="AD1280">
        <v>71062537.489999995</v>
      </c>
      <c r="AE1280">
        <v>287.01</v>
      </c>
      <c r="AF1280">
        <v>20395658885</v>
      </c>
      <c r="AG1280">
        <v>64044.6</v>
      </c>
      <c r="AH1280">
        <v>0</v>
      </c>
      <c r="AI1280">
        <v>0</v>
      </c>
      <c r="AJ1280">
        <v>7.42</v>
      </c>
      <c r="AK1280">
        <v>0</v>
      </c>
      <c r="AL1280">
        <v>0.34899999999999998</v>
      </c>
      <c r="AM1280">
        <v>248008.26</v>
      </c>
      <c r="AN1280">
        <v>789.3</v>
      </c>
      <c r="AO1280">
        <v>674.45</v>
      </c>
      <c r="AP1280">
        <v>532343.39</v>
      </c>
      <c r="AQ1280">
        <v>2615978.9700000002</v>
      </c>
      <c r="AR1280" t="s">
        <v>61</v>
      </c>
      <c r="AS1280" t="s">
        <v>61</v>
      </c>
      <c r="AT1280" t="s">
        <v>62</v>
      </c>
      <c r="AU1280" t="s">
        <v>63</v>
      </c>
    </row>
    <row r="1281" spans="1:47" x14ac:dyDescent="0.25">
      <c r="A1281" t="s">
        <v>2244</v>
      </c>
      <c r="B1281">
        <v>2024</v>
      </c>
      <c r="C1281">
        <v>4</v>
      </c>
      <c r="D1281" t="s">
        <v>77</v>
      </c>
      <c r="E1281" s="1">
        <v>45396</v>
      </c>
      <c r="F1281" s="1">
        <v>45404</v>
      </c>
      <c r="G1281">
        <v>8</v>
      </c>
      <c r="H1281">
        <v>11.3</v>
      </c>
      <c r="I1281" t="s">
        <v>65</v>
      </c>
      <c r="J1281" t="s">
        <v>78</v>
      </c>
      <c r="K1281" t="s">
        <v>79</v>
      </c>
      <c r="L1281">
        <v>1005.9</v>
      </c>
      <c r="M1281" t="s">
        <v>114</v>
      </c>
      <c r="N1281" t="s">
        <v>69</v>
      </c>
      <c r="O1281" t="s">
        <v>91</v>
      </c>
      <c r="P1281" t="s">
        <v>56</v>
      </c>
      <c r="Q1281" t="s">
        <v>140</v>
      </c>
      <c r="R1281" t="s">
        <v>1785</v>
      </c>
      <c r="S1281" t="s">
        <v>85</v>
      </c>
      <c r="T1281" t="s">
        <v>86</v>
      </c>
      <c r="U1281" t="s">
        <v>96</v>
      </c>
      <c r="V1281">
        <v>46754</v>
      </c>
      <c r="W1281">
        <v>29275</v>
      </c>
      <c r="X1281">
        <v>23</v>
      </c>
      <c r="Y1281">
        <v>14.1</v>
      </c>
      <c r="Z1281">
        <v>36177.17</v>
      </c>
      <c r="AB1281">
        <v>29.58</v>
      </c>
      <c r="AC1281">
        <v>1070120.69</v>
      </c>
      <c r="AD1281">
        <v>18156236.309999999</v>
      </c>
      <c r="AE1281">
        <v>275.60000000000002</v>
      </c>
      <c r="AF1281">
        <v>5003858727.04</v>
      </c>
      <c r="AG1281">
        <v>158573.67000000001</v>
      </c>
      <c r="AH1281">
        <v>0</v>
      </c>
      <c r="AI1281">
        <v>0</v>
      </c>
      <c r="AJ1281">
        <v>11.65</v>
      </c>
      <c r="AK1281">
        <v>0</v>
      </c>
      <c r="AL1281">
        <v>0.315</v>
      </c>
      <c r="AM1281">
        <v>57192.14</v>
      </c>
      <c r="AN1281">
        <v>209</v>
      </c>
      <c r="AO1281">
        <v>528.74</v>
      </c>
      <c r="AP1281">
        <v>110506.66</v>
      </c>
      <c r="AQ1281">
        <v>1396393.16</v>
      </c>
      <c r="AR1281" t="s">
        <v>61</v>
      </c>
      <c r="AS1281" t="s">
        <v>61</v>
      </c>
      <c r="AT1281" t="s">
        <v>62</v>
      </c>
      <c r="AU1281" t="s">
        <v>63</v>
      </c>
    </row>
    <row r="1282" spans="1:47" x14ac:dyDescent="0.25">
      <c r="A1282" t="s">
        <v>2245</v>
      </c>
      <c r="B1282">
        <v>2025</v>
      </c>
      <c r="C1282">
        <v>5</v>
      </c>
      <c r="D1282" t="s">
        <v>77</v>
      </c>
      <c r="E1282" s="1">
        <v>45792</v>
      </c>
      <c r="F1282" s="1">
        <v>45816</v>
      </c>
      <c r="G1282">
        <v>24</v>
      </c>
      <c r="H1282">
        <v>7.5</v>
      </c>
      <c r="I1282" t="s">
        <v>65</v>
      </c>
      <c r="J1282" t="s">
        <v>112</v>
      </c>
      <c r="K1282" t="s">
        <v>199</v>
      </c>
      <c r="L1282">
        <v>7204.49</v>
      </c>
      <c r="M1282" t="s">
        <v>52</v>
      </c>
      <c r="N1282" t="s">
        <v>168</v>
      </c>
      <c r="O1282" t="s">
        <v>200</v>
      </c>
      <c r="P1282" t="s">
        <v>92</v>
      </c>
      <c r="Q1282" t="s">
        <v>127</v>
      </c>
      <c r="R1282" t="s">
        <v>2246</v>
      </c>
      <c r="S1282" t="s">
        <v>161</v>
      </c>
      <c r="T1282" t="s">
        <v>148</v>
      </c>
      <c r="U1282" t="s">
        <v>166</v>
      </c>
      <c r="V1282">
        <v>25167</v>
      </c>
      <c r="W1282">
        <v>13910</v>
      </c>
      <c r="X1282">
        <v>15.3</v>
      </c>
      <c r="Y1282">
        <v>15.6</v>
      </c>
      <c r="Z1282">
        <v>23579.32</v>
      </c>
      <c r="AB1282">
        <v>43.66</v>
      </c>
      <c r="AC1282">
        <v>1029473.11</v>
      </c>
      <c r="AD1282">
        <v>10794141.109999999</v>
      </c>
      <c r="AE1282">
        <v>275.89999999999998</v>
      </c>
      <c r="AF1282">
        <v>2978103532.25</v>
      </c>
      <c r="AG1282">
        <v>221945.43</v>
      </c>
      <c r="AH1282">
        <v>3.7</v>
      </c>
      <c r="AI1282">
        <v>85879.97</v>
      </c>
      <c r="AJ1282">
        <v>23.31</v>
      </c>
      <c r="AK1282">
        <v>0</v>
      </c>
      <c r="AL1282">
        <v>0.14099999999999999</v>
      </c>
      <c r="AM1282">
        <v>15219.74</v>
      </c>
      <c r="AN1282">
        <v>600.1</v>
      </c>
      <c r="AO1282">
        <v>475.82</v>
      </c>
      <c r="AP1282">
        <v>285539.58</v>
      </c>
      <c r="AQ1282">
        <v>1638057.83</v>
      </c>
      <c r="AR1282" t="s">
        <v>61</v>
      </c>
      <c r="AS1282" t="s">
        <v>61</v>
      </c>
      <c r="AT1282" t="s">
        <v>116</v>
      </c>
      <c r="AU1282" t="s">
        <v>63</v>
      </c>
    </row>
    <row r="1283" spans="1:47" x14ac:dyDescent="0.25">
      <c r="A1283" t="s">
        <v>2247</v>
      </c>
      <c r="B1283">
        <v>2022</v>
      </c>
      <c r="C1283">
        <v>8</v>
      </c>
      <c r="D1283" t="s">
        <v>89</v>
      </c>
      <c r="E1283" s="1">
        <v>44776</v>
      </c>
      <c r="F1283" s="1">
        <v>44802</v>
      </c>
      <c r="G1283">
        <v>26</v>
      </c>
      <c r="H1283">
        <v>17.7</v>
      </c>
      <c r="I1283" t="s">
        <v>49</v>
      </c>
      <c r="J1283" t="s">
        <v>66</v>
      </c>
      <c r="K1283" t="s">
        <v>251</v>
      </c>
      <c r="L1283">
        <v>8543.7000000000007</v>
      </c>
      <c r="M1283" t="s">
        <v>114</v>
      </c>
      <c r="N1283" t="s">
        <v>81</v>
      </c>
      <c r="O1283" t="s">
        <v>54</v>
      </c>
      <c r="P1283" t="s">
        <v>83</v>
      </c>
      <c r="Q1283" t="s">
        <v>226</v>
      </c>
      <c r="R1283" t="s">
        <v>2248</v>
      </c>
      <c r="S1283" t="s">
        <v>156</v>
      </c>
      <c r="T1283" t="s">
        <v>102</v>
      </c>
      <c r="U1283" t="s">
        <v>213</v>
      </c>
      <c r="V1283">
        <v>19308</v>
      </c>
      <c r="W1283">
        <v>12167</v>
      </c>
      <c r="X1283">
        <v>22.2</v>
      </c>
      <c r="Y1283">
        <v>15.5</v>
      </c>
      <c r="Z1283">
        <v>17568.150000000001</v>
      </c>
      <c r="AA1283">
        <v>1254</v>
      </c>
      <c r="AB1283">
        <v>3498.83</v>
      </c>
      <c r="AC1283">
        <v>4387532.82</v>
      </c>
      <c r="AD1283">
        <v>51050057.310000002</v>
      </c>
      <c r="AE1283">
        <v>218.82</v>
      </c>
      <c r="AF1283">
        <v>11170773540.57</v>
      </c>
      <c r="AG1283">
        <v>24456.5</v>
      </c>
      <c r="AH1283">
        <v>0.7</v>
      </c>
      <c r="AI1283">
        <v>23029.48</v>
      </c>
      <c r="AJ1283">
        <v>16.79</v>
      </c>
      <c r="AK1283">
        <v>8571304.6199999992</v>
      </c>
      <c r="AL1283">
        <v>0.10299999999999999</v>
      </c>
      <c r="AM1283">
        <v>52581.56</v>
      </c>
      <c r="AO1283">
        <v>447.66</v>
      </c>
      <c r="AP1283">
        <v>288875</v>
      </c>
      <c r="AQ1283">
        <v>4776475.3600000003</v>
      </c>
      <c r="AR1283" t="s">
        <v>61</v>
      </c>
      <c r="AS1283" t="s">
        <v>61</v>
      </c>
      <c r="AT1283" t="s">
        <v>62</v>
      </c>
      <c r="AU1283" t="s">
        <v>63</v>
      </c>
    </row>
    <row r="1284" spans="1:47" x14ac:dyDescent="0.25">
      <c r="A1284" t="s">
        <v>2249</v>
      </c>
      <c r="B1284">
        <v>2021</v>
      </c>
      <c r="C1284">
        <v>6</v>
      </c>
      <c r="D1284" t="s">
        <v>77</v>
      </c>
      <c r="E1284" s="1">
        <v>44354</v>
      </c>
      <c r="F1284" s="1">
        <v>44367</v>
      </c>
      <c r="G1284">
        <v>13</v>
      </c>
      <c r="H1284">
        <v>14.1</v>
      </c>
      <c r="I1284" t="s">
        <v>65</v>
      </c>
      <c r="J1284" t="s">
        <v>239</v>
      </c>
      <c r="K1284" t="s">
        <v>240</v>
      </c>
      <c r="L1284">
        <v>3105.2</v>
      </c>
      <c r="M1284" t="s">
        <v>90</v>
      </c>
      <c r="N1284" t="s">
        <v>81</v>
      </c>
      <c r="O1284" t="s">
        <v>107</v>
      </c>
      <c r="P1284" t="s">
        <v>184</v>
      </c>
      <c r="Q1284" t="s">
        <v>55</v>
      </c>
      <c r="R1284" t="s">
        <v>1680</v>
      </c>
      <c r="S1284" t="s">
        <v>161</v>
      </c>
      <c r="T1284" t="s">
        <v>162</v>
      </c>
      <c r="U1284" t="s">
        <v>259</v>
      </c>
      <c r="V1284">
        <v>39578</v>
      </c>
      <c r="W1284">
        <v>27978</v>
      </c>
      <c r="X1284">
        <v>23.5</v>
      </c>
      <c r="Y1284">
        <v>14.3</v>
      </c>
      <c r="Z1284">
        <v>31283.58</v>
      </c>
      <c r="AB1284">
        <v>15.49</v>
      </c>
      <c r="AC1284">
        <v>484582.65</v>
      </c>
      <c r="AD1284">
        <v>10946750.310000001</v>
      </c>
      <c r="AE1284">
        <v>170.04</v>
      </c>
      <c r="AF1284">
        <v>1861385422.71</v>
      </c>
      <c r="AG1284">
        <v>210162.1</v>
      </c>
      <c r="AH1284">
        <v>0.7</v>
      </c>
      <c r="AI1284">
        <v>19042.45</v>
      </c>
      <c r="AJ1284">
        <v>10.84</v>
      </c>
      <c r="AK1284">
        <v>0</v>
      </c>
      <c r="AL1284">
        <v>8.4000000000000005E-2</v>
      </c>
      <c r="AM1284">
        <v>9195.27</v>
      </c>
      <c r="AN1284">
        <v>711.2</v>
      </c>
      <c r="AO1284">
        <v>644.70000000000005</v>
      </c>
      <c r="AP1284">
        <v>458510.64</v>
      </c>
      <c r="AQ1284">
        <v>1181493.1100000001</v>
      </c>
      <c r="AR1284" t="s">
        <v>61</v>
      </c>
      <c r="AS1284" t="s">
        <v>124</v>
      </c>
      <c r="AT1284" t="s">
        <v>62</v>
      </c>
      <c r="AU1284" t="s">
        <v>63</v>
      </c>
    </row>
    <row r="1285" spans="1:47" x14ac:dyDescent="0.25">
      <c r="A1285" t="s">
        <v>2250</v>
      </c>
      <c r="B1285">
        <v>2024</v>
      </c>
      <c r="C1285">
        <v>11</v>
      </c>
      <c r="D1285" t="s">
        <v>119</v>
      </c>
      <c r="E1285" s="1">
        <v>45599</v>
      </c>
      <c r="F1285" s="1">
        <v>45616</v>
      </c>
      <c r="G1285">
        <v>17</v>
      </c>
      <c r="H1285">
        <v>5.7</v>
      </c>
      <c r="I1285" t="s">
        <v>65</v>
      </c>
      <c r="J1285" t="s">
        <v>66</v>
      </c>
      <c r="K1285" t="s">
        <v>245</v>
      </c>
      <c r="L1285">
        <v>8905.9</v>
      </c>
      <c r="M1285" t="s">
        <v>80</v>
      </c>
      <c r="N1285" t="s">
        <v>81</v>
      </c>
      <c r="O1285" t="s">
        <v>200</v>
      </c>
      <c r="P1285" t="s">
        <v>56</v>
      </c>
      <c r="Q1285" t="s">
        <v>71</v>
      </c>
      <c r="R1285" t="s">
        <v>2251</v>
      </c>
      <c r="S1285" t="s">
        <v>137</v>
      </c>
      <c r="T1285" t="s">
        <v>148</v>
      </c>
      <c r="U1285" t="s">
        <v>166</v>
      </c>
      <c r="V1285">
        <v>2451</v>
      </c>
      <c r="W1285">
        <v>1689</v>
      </c>
      <c r="X1285">
        <v>23.6</v>
      </c>
      <c r="Y1285">
        <v>15.3</v>
      </c>
      <c r="Z1285">
        <v>2217.2399999999998</v>
      </c>
      <c r="AB1285">
        <v>28.38</v>
      </c>
      <c r="AC1285">
        <v>62925.27</v>
      </c>
      <c r="AD1285">
        <v>1891704.82</v>
      </c>
      <c r="AE1285">
        <v>279.89999999999998</v>
      </c>
      <c r="AF1285">
        <v>529488179.12</v>
      </c>
      <c r="AG1285">
        <v>184135.57</v>
      </c>
      <c r="AH1285">
        <v>0</v>
      </c>
      <c r="AI1285">
        <v>0</v>
      </c>
      <c r="AJ1285">
        <v>8.06</v>
      </c>
      <c r="AK1285">
        <v>0</v>
      </c>
      <c r="AL1285">
        <v>0.32700000000000001</v>
      </c>
      <c r="AM1285">
        <v>6185.87</v>
      </c>
      <c r="AN1285">
        <v>530.5</v>
      </c>
      <c r="AO1285">
        <v>365.32</v>
      </c>
      <c r="AP1285">
        <v>193802.26</v>
      </c>
      <c r="AQ1285">
        <v>447048.97</v>
      </c>
      <c r="AR1285" t="s">
        <v>61</v>
      </c>
      <c r="AS1285" t="s">
        <v>61</v>
      </c>
      <c r="AT1285" t="s">
        <v>62</v>
      </c>
      <c r="AU1285" t="s">
        <v>63</v>
      </c>
    </row>
    <row r="1286" spans="1:47" x14ac:dyDescent="0.25">
      <c r="A1286" t="s">
        <v>2252</v>
      </c>
      <c r="B1286">
        <v>2022</v>
      </c>
      <c r="C1286">
        <v>6</v>
      </c>
      <c r="D1286" t="s">
        <v>77</v>
      </c>
      <c r="E1286" s="1">
        <v>44723</v>
      </c>
      <c r="F1286" s="1">
        <v>44730</v>
      </c>
      <c r="G1286">
        <v>7</v>
      </c>
      <c r="H1286">
        <v>16.100000000000001</v>
      </c>
      <c r="I1286" t="s">
        <v>49</v>
      </c>
      <c r="J1286" t="s">
        <v>78</v>
      </c>
      <c r="K1286" t="s">
        <v>315</v>
      </c>
      <c r="L1286">
        <v>1511.9</v>
      </c>
      <c r="M1286" t="s">
        <v>90</v>
      </c>
      <c r="N1286" t="s">
        <v>53</v>
      </c>
      <c r="O1286" t="s">
        <v>54</v>
      </c>
      <c r="P1286" t="s">
        <v>150</v>
      </c>
      <c r="Q1286" t="s">
        <v>128</v>
      </c>
      <c r="R1286" t="s">
        <v>2253</v>
      </c>
      <c r="S1286" t="s">
        <v>85</v>
      </c>
      <c r="T1286" t="s">
        <v>59</v>
      </c>
      <c r="U1286" t="s">
        <v>87</v>
      </c>
      <c r="V1286">
        <v>33516</v>
      </c>
      <c r="W1286">
        <v>23899</v>
      </c>
      <c r="X1286">
        <v>16.399999999999999</v>
      </c>
      <c r="Y1286">
        <v>14.4</v>
      </c>
      <c r="Z1286">
        <v>31357.93</v>
      </c>
      <c r="AB1286">
        <v>21.37</v>
      </c>
      <c r="AC1286">
        <v>670118.96</v>
      </c>
      <c r="AD1286">
        <v>34597204.170000002</v>
      </c>
      <c r="AE1286">
        <v>215.84</v>
      </c>
      <c r="AF1286">
        <v>7467460548.0500002</v>
      </c>
      <c r="AG1286">
        <v>163949.53</v>
      </c>
      <c r="AH1286">
        <v>0.1</v>
      </c>
      <c r="AI1286">
        <v>1218.1199999999999</v>
      </c>
      <c r="AJ1286">
        <v>20.43</v>
      </c>
      <c r="AK1286">
        <v>7068208.8099999996</v>
      </c>
      <c r="AL1286">
        <v>0.25</v>
      </c>
      <c r="AM1286">
        <v>86493.01</v>
      </c>
      <c r="AN1286">
        <v>181.1</v>
      </c>
      <c r="AO1286">
        <v>747.2</v>
      </c>
      <c r="AP1286">
        <v>135317.92000000001</v>
      </c>
      <c r="AQ1286">
        <v>1057097.54</v>
      </c>
      <c r="AR1286" t="s">
        <v>61</v>
      </c>
      <c r="AS1286" t="s">
        <v>124</v>
      </c>
      <c r="AT1286" t="s">
        <v>62</v>
      </c>
      <c r="AU1286" t="s">
        <v>63</v>
      </c>
    </row>
    <row r="1287" spans="1:47" x14ac:dyDescent="0.25">
      <c r="A1287" t="s">
        <v>2254</v>
      </c>
      <c r="B1287">
        <v>2025</v>
      </c>
      <c r="C1287">
        <v>11</v>
      </c>
      <c r="D1287" t="s">
        <v>119</v>
      </c>
      <c r="E1287" s="1">
        <v>45965</v>
      </c>
      <c r="F1287" s="1">
        <v>45995</v>
      </c>
      <c r="G1287">
        <v>30</v>
      </c>
      <c r="H1287">
        <v>14.9</v>
      </c>
      <c r="I1287" t="s">
        <v>49</v>
      </c>
      <c r="J1287" t="s">
        <v>134</v>
      </c>
      <c r="K1287" t="s">
        <v>135</v>
      </c>
      <c r="L1287">
        <v>9999.0098999999991</v>
      </c>
      <c r="M1287" t="s">
        <v>98</v>
      </c>
      <c r="N1287" t="s">
        <v>69</v>
      </c>
      <c r="O1287" t="s">
        <v>91</v>
      </c>
      <c r="P1287" t="s">
        <v>164</v>
      </c>
      <c r="Q1287" t="s">
        <v>226</v>
      </c>
      <c r="R1287" t="s">
        <v>934</v>
      </c>
      <c r="S1287" t="s">
        <v>137</v>
      </c>
      <c r="T1287" t="s">
        <v>86</v>
      </c>
      <c r="U1287" t="s">
        <v>213</v>
      </c>
      <c r="V1287">
        <v>5289</v>
      </c>
      <c r="W1287">
        <v>3935</v>
      </c>
      <c r="X1287">
        <v>13.5</v>
      </c>
      <c r="Y1287">
        <v>12</v>
      </c>
      <c r="Z1287">
        <v>4381.1499999999996</v>
      </c>
      <c r="AB1287">
        <v>19.079999999999998</v>
      </c>
      <c r="AC1287">
        <v>83592.34</v>
      </c>
      <c r="AD1287">
        <v>2453575.4300000002</v>
      </c>
      <c r="AE1287">
        <v>284.75</v>
      </c>
      <c r="AF1287">
        <v>698655603.69000006</v>
      </c>
      <c r="AG1287">
        <v>247247.82</v>
      </c>
      <c r="AH1287">
        <v>0</v>
      </c>
      <c r="AI1287">
        <v>0</v>
      </c>
      <c r="AJ1287">
        <v>23.62</v>
      </c>
      <c r="AK1287">
        <v>579534.52</v>
      </c>
      <c r="AL1287">
        <v>0.14499999999999999</v>
      </c>
      <c r="AM1287">
        <v>3557.68</v>
      </c>
      <c r="AN1287">
        <v>1475.7</v>
      </c>
      <c r="AO1287">
        <v>409.94</v>
      </c>
      <c r="AP1287">
        <v>604948.46</v>
      </c>
      <c r="AQ1287">
        <v>939346.3</v>
      </c>
      <c r="AR1287" t="s">
        <v>61</v>
      </c>
      <c r="AS1287" t="s">
        <v>124</v>
      </c>
      <c r="AT1287" t="s">
        <v>62</v>
      </c>
      <c r="AU1287" t="s">
        <v>63</v>
      </c>
    </row>
    <row r="1288" spans="1:47" x14ac:dyDescent="0.25">
      <c r="A1288" t="s">
        <v>2255</v>
      </c>
      <c r="B1288">
        <v>2025</v>
      </c>
      <c r="C1288">
        <v>7</v>
      </c>
      <c r="D1288" t="s">
        <v>89</v>
      </c>
      <c r="E1288" s="1">
        <v>45856</v>
      </c>
      <c r="F1288" s="1">
        <v>45867</v>
      </c>
      <c r="G1288">
        <v>11</v>
      </c>
      <c r="H1288">
        <v>19.2</v>
      </c>
      <c r="I1288" t="s">
        <v>49</v>
      </c>
      <c r="J1288" t="s">
        <v>50</v>
      </c>
      <c r="K1288" t="s">
        <v>51</v>
      </c>
      <c r="L1288">
        <v>2709</v>
      </c>
      <c r="M1288" t="s">
        <v>114</v>
      </c>
      <c r="N1288" t="s">
        <v>81</v>
      </c>
      <c r="O1288" t="s">
        <v>91</v>
      </c>
      <c r="P1288" t="s">
        <v>204</v>
      </c>
      <c r="Q1288" t="s">
        <v>82</v>
      </c>
      <c r="R1288" t="s">
        <v>1467</v>
      </c>
      <c r="S1288" t="s">
        <v>58</v>
      </c>
      <c r="T1288" t="s">
        <v>102</v>
      </c>
      <c r="U1288" t="s">
        <v>103</v>
      </c>
      <c r="V1288">
        <v>377056</v>
      </c>
      <c r="W1288">
        <v>226333</v>
      </c>
      <c r="X1288">
        <v>17.600000000000001</v>
      </c>
      <c r="Y1288">
        <v>10.6</v>
      </c>
      <c r="Z1288">
        <v>291889.18</v>
      </c>
      <c r="AB1288">
        <v>21.7</v>
      </c>
      <c r="AC1288">
        <v>6333995.21</v>
      </c>
      <c r="AD1288">
        <v>28114765.82</v>
      </c>
      <c r="AE1288">
        <v>278.37</v>
      </c>
      <c r="AF1288">
        <v>7826307361.3100004</v>
      </c>
      <c r="AG1288">
        <v>183250.34</v>
      </c>
      <c r="AH1288">
        <v>4</v>
      </c>
      <c r="AI1288">
        <v>86472.23</v>
      </c>
      <c r="AJ1288">
        <v>7.35</v>
      </c>
      <c r="AK1288">
        <v>2066435.29</v>
      </c>
      <c r="AL1288">
        <v>0.161</v>
      </c>
      <c r="AM1288">
        <v>45264.77</v>
      </c>
      <c r="AN1288">
        <v>561</v>
      </c>
      <c r="AO1288">
        <v>464.44</v>
      </c>
      <c r="AP1288">
        <v>260550.84</v>
      </c>
      <c r="AQ1288">
        <v>6909533.3899999997</v>
      </c>
      <c r="AR1288" t="s">
        <v>61</v>
      </c>
      <c r="AS1288" t="s">
        <v>61</v>
      </c>
      <c r="AT1288" t="s">
        <v>62</v>
      </c>
      <c r="AU1288" t="s">
        <v>63</v>
      </c>
    </row>
    <row r="1289" spans="1:47" x14ac:dyDescent="0.25">
      <c r="A1289" t="s">
        <v>2256</v>
      </c>
      <c r="B1289">
        <v>2022</v>
      </c>
      <c r="C1289">
        <v>9</v>
      </c>
      <c r="D1289" t="s">
        <v>89</v>
      </c>
      <c r="E1289" s="1">
        <v>44834</v>
      </c>
      <c r="F1289" s="1">
        <v>44842</v>
      </c>
      <c r="G1289">
        <v>8</v>
      </c>
      <c r="H1289">
        <v>14.4</v>
      </c>
      <c r="I1289" t="s">
        <v>65</v>
      </c>
      <c r="J1289" t="s">
        <v>78</v>
      </c>
      <c r="K1289" t="s">
        <v>158</v>
      </c>
      <c r="L1289">
        <v>1006.3</v>
      </c>
      <c r="M1289" t="s">
        <v>68</v>
      </c>
      <c r="N1289" t="s">
        <v>106</v>
      </c>
      <c r="O1289" t="s">
        <v>189</v>
      </c>
      <c r="P1289" t="s">
        <v>128</v>
      </c>
      <c r="Q1289" t="s">
        <v>71</v>
      </c>
      <c r="R1289" t="s">
        <v>2257</v>
      </c>
      <c r="S1289" t="s">
        <v>161</v>
      </c>
      <c r="T1289" t="s">
        <v>59</v>
      </c>
      <c r="U1289" t="s">
        <v>110</v>
      </c>
      <c r="V1289">
        <v>21583</v>
      </c>
      <c r="W1289">
        <v>14233</v>
      </c>
      <c r="X1289">
        <v>20.8</v>
      </c>
      <c r="Y1289">
        <v>10.199999999999999</v>
      </c>
      <c r="Z1289">
        <v>20178.349999999999</v>
      </c>
      <c r="AB1289">
        <v>42.37</v>
      </c>
      <c r="AC1289">
        <v>854956.69</v>
      </c>
      <c r="AD1289">
        <v>20682203.399999999</v>
      </c>
      <c r="AE1289">
        <v>211.41</v>
      </c>
      <c r="AF1289">
        <v>4372424620.79</v>
      </c>
      <c r="AG1289">
        <v>195791.26</v>
      </c>
      <c r="AH1289">
        <v>0</v>
      </c>
      <c r="AI1289">
        <v>0</v>
      </c>
      <c r="AJ1289">
        <v>12.32</v>
      </c>
      <c r="AK1289">
        <v>0</v>
      </c>
      <c r="AL1289">
        <v>0.25900000000000001</v>
      </c>
      <c r="AM1289">
        <v>53566.91</v>
      </c>
      <c r="AN1289">
        <v>364.1</v>
      </c>
      <c r="AO1289">
        <v>363.34</v>
      </c>
      <c r="AP1289">
        <v>132292.09</v>
      </c>
      <c r="AQ1289">
        <v>1236606.95</v>
      </c>
      <c r="AR1289" t="s">
        <v>61</v>
      </c>
      <c r="AS1289" t="s">
        <v>61</v>
      </c>
      <c r="AT1289" t="s">
        <v>62</v>
      </c>
      <c r="AU1289" t="s">
        <v>63</v>
      </c>
    </row>
    <row r="1290" spans="1:47" x14ac:dyDescent="0.25">
      <c r="A1290" t="s">
        <v>2258</v>
      </c>
      <c r="B1290">
        <v>2021</v>
      </c>
      <c r="C1290">
        <v>1</v>
      </c>
      <c r="D1290" t="s">
        <v>48</v>
      </c>
      <c r="E1290" s="1">
        <v>44209</v>
      </c>
      <c r="F1290" s="1">
        <v>44225</v>
      </c>
      <c r="G1290">
        <v>16</v>
      </c>
      <c r="H1290">
        <v>12</v>
      </c>
      <c r="I1290" t="s">
        <v>49</v>
      </c>
      <c r="J1290" t="s">
        <v>50</v>
      </c>
      <c r="K1290" t="s">
        <v>145</v>
      </c>
      <c r="L1290">
        <v>2710.19</v>
      </c>
      <c r="M1290" t="s">
        <v>98</v>
      </c>
      <c r="N1290" t="s">
        <v>81</v>
      </c>
      <c r="O1290" t="s">
        <v>54</v>
      </c>
      <c r="P1290" t="s">
        <v>93</v>
      </c>
      <c r="Q1290" t="s">
        <v>184</v>
      </c>
      <c r="R1290" t="s">
        <v>2259</v>
      </c>
      <c r="S1290" t="s">
        <v>123</v>
      </c>
      <c r="T1290" t="s">
        <v>162</v>
      </c>
      <c r="U1290" t="s">
        <v>132</v>
      </c>
      <c r="V1290">
        <v>50498</v>
      </c>
      <c r="W1290">
        <v>29708</v>
      </c>
      <c r="X1290">
        <v>2.8</v>
      </c>
      <c r="Y1290">
        <v>10.3</v>
      </c>
      <c r="Z1290">
        <v>40488.49</v>
      </c>
      <c r="AB1290">
        <v>21.04</v>
      </c>
      <c r="AC1290">
        <v>851877.83</v>
      </c>
      <c r="AD1290">
        <v>42157425.560000002</v>
      </c>
      <c r="AE1290">
        <v>168.14</v>
      </c>
      <c r="AF1290">
        <v>7088349533.6599998</v>
      </c>
      <c r="AG1290">
        <v>121711.98</v>
      </c>
      <c r="AH1290">
        <v>2.7</v>
      </c>
      <c r="AI1290">
        <v>56675.42</v>
      </c>
      <c r="AJ1290">
        <v>23.68</v>
      </c>
      <c r="AK1290">
        <v>9982878.3699999992</v>
      </c>
      <c r="AL1290">
        <v>7.1999999999999995E-2</v>
      </c>
      <c r="AM1290">
        <v>30353.35</v>
      </c>
      <c r="AN1290">
        <v>340.2</v>
      </c>
      <c r="AO1290">
        <v>606.46</v>
      </c>
      <c r="AP1290">
        <v>206317.69</v>
      </c>
      <c r="AQ1290">
        <v>1266936.27</v>
      </c>
      <c r="AR1290" t="s">
        <v>61</v>
      </c>
      <c r="AS1290" t="s">
        <v>61</v>
      </c>
      <c r="AT1290" t="s">
        <v>62</v>
      </c>
      <c r="AU1290" t="s">
        <v>63</v>
      </c>
    </row>
    <row r="1291" spans="1:47" x14ac:dyDescent="0.25">
      <c r="A1291" t="s">
        <v>2260</v>
      </c>
      <c r="B1291">
        <v>2022</v>
      </c>
      <c r="C1291">
        <v>9</v>
      </c>
      <c r="D1291" t="s">
        <v>89</v>
      </c>
      <c r="E1291" s="1">
        <v>44810</v>
      </c>
      <c r="F1291" s="1">
        <v>44825</v>
      </c>
      <c r="G1291">
        <v>15</v>
      </c>
      <c r="H1291">
        <v>7.8</v>
      </c>
      <c r="I1291" t="s">
        <v>65</v>
      </c>
      <c r="J1291" t="s">
        <v>78</v>
      </c>
      <c r="K1291" t="s">
        <v>105</v>
      </c>
      <c r="L1291">
        <v>1201.9000000000001</v>
      </c>
      <c r="M1291" t="s">
        <v>114</v>
      </c>
      <c r="N1291" t="s">
        <v>168</v>
      </c>
      <c r="O1291" t="s">
        <v>189</v>
      </c>
      <c r="P1291" t="s">
        <v>92</v>
      </c>
      <c r="Q1291" t="s">
        <v>121</v>
      </c>
      <c r="R1291" t="s">
        <v>1730</v>
      </c>
      <c r="S1291" t="s">
        <v>85</v>
      </c>
      <c r="T1291" t="s">
        <v>95</v>
      </c>
      <c r="U1291" t="s">
        <v>87</v>
      </c>
      <c r="V1291">
        <v>50282</v>
      </c>
      <c r="W1291">
        <v>37146</v>
      </c>
      <c r="X1291">
        <v>4</v>
      </c>
      <c r="Y1291">
        <v>11.3</v>
      </c>
      <c r="Z1291">
        <v>41171.800000000003</v>
      </c>
      <c r="AB1291">
        <v>39.24</v>
      </c>
      <c r="AC1291">
        <v>1615581.43</v>
      </c>
      <c r="AD1291">
        <v>15017002.33</v>
      </c>
      <c r="AE1291">
        <v>211.96</v>
      </c>
      <c r="AF1291">
        <v>3183003813.8699999</v>
      </c>
      <c r="AG1291">
        <v>85506.21</v>
      </c>
      <c r="AH1291">
        <v>0</v>
      </c>
      <c r="AI1291">
        <v>0</v>
      </c>
      <c r="AJ1291">
        <v>17.829999999999998</v>
      </c>
      <c r="AK1291">
        <v>0</v>
      </c>
      <c r="AL1291">
        <v>0.20699999999999999</v>
      </c>
      <c r="AM1291">
        <v>31085.19</v>
      </c>
      <c r="AN1291">
        <v>732.7</v>
      </c>
      <c r="AO1291">
        <v>677.3</v>
      </c>
      <c r="AP1291">
        <v>496257.71</v>
      </c>
      <c r="AQ1291">
        <v>2228430.54</v>
      </c>
      <c r="AR1291" t="s">
        <v>61</v>
      </c>
      <c r="AS1291" t="s">
        <v>61</v>
      </c>
      <c r="AT1291" t="s">
        <v>62</v>
      </c>
      <c r="AU1291" t="s">
        <v>63</v>
      </c>
    </row>
    <row r="1292" spans="1:47" x14ac:dyDescent="0.25">
      <c r="A1292" t="s">
        <v>2261</v>
      </c>
      <c r="B1292">
        <v>2020</v>
      </c>
      <c r="C1292">
        <v>8</v>
      </c>
      <c r="D1292" t="s">
        <v>89</v>
      </c>
      <c r="E1292" s="1">
        <v>44050</v>
      </c>
      <c r="F1292" s="1">
        <v>44060</v>
      </c>
      <c r="G1292">
        <v>10</v>
      </c>
      <c r="H1292">
        <v>5.0999999999999996</v>
      </c>
      <c r="I1292" t="s">
        <v>49</v>
      </c>
      <c r="J1292" t="s">
        <v>78</v>
      </c>
      <c r="K1292" t="s">
        <v>158</v>
      </c>
      <c r="L1292">
        <v>1006.3</v>
      </c>
      <c r="M1292" t="s">
        <v>80</v>
      </c>
      <c r="N1292" t="s">
        <v>106</v>
      </c>
      <c r="O1292" t="s">
        <v>107</v>
      </c>
      <c r="P1292" t="s">
        <v>150</v>
      </c>
      <c r="Q1292" t="s">
        <v>56</v>
      </c>
      <c r="R1292" t="s">
        <v>1103</v>
      </c>
      <c r="S1292" t="s">
        <v>161</v>
      </c>
      <c r="T1292" t="s">
        <v>102</v>
      </c>
      <c r="U1292" t="s">
        <v>60</v>
      </c>
      <c r="V1292">
        <v>25606</v>
      </c>
      <c r="W1292">
        <v>16686</v>
      </c>
      <c r="X1292">
        <v>5.6</v>
      </c>
      <c r="Y1292">
        <v>14.2</v>
      </c>
      <c r="Z1292">
        <v>22921.439999999999</v>
      </c>
      <c r="AB1292">
        <v>31.42</v>
      </c>
      <c r="AC1292">
        <v>720191.64</v>
      </c>
      <c r="AD1292">
        <v>12195122.939999999</v>
      </c>
      <c r="AE1292">
        <v>164.9</v>
      </c>
      <c r="AF1292">
        <v>2010975772.8099999</v>
      </c>
      <c r="AG1292">
        <v>87621.3</v>
      </c>
      <c r="AH1292">
        <v>0</v>
      </c>
      <c r="AI1292">
        <v>0</v>
      </c>
      <c r="AJ1292">
        <v>19.079999999999998</v>
      </c>
      <c r="AK1292">
        <v>2326829.46</v>
      </c>
      <c r="AL1292">
        <v>0.122</v>
      </c>
      <c r="AM1292">
        <v>14878.05</v>
      </c>
      <c r="AN1292">
        <v>381.4</v>
      </c>
      <c r="AO1292">
        <v>744.5</v>
      </c>
      <c r="AP1292">
        <v>283952.3</v>
      </c>
      <c r="AQ1292">
        <v>1106643.29</v>
      </c>
      <c r="AR1292" t="s">
        <v>61</v>
      </c>
      <c r="AS1292" t="s">
        <v>61</v>
      </c>
      <c r="AT1292" t="s">
        <v>62</v>
      </c>
      <c r="AU1292" t="s">
        <v>63</v>
      </c>
    </row>
    <row r="1293" spans="1:47" x14ac:dyDescent="0.25">
      <c r="A1293" t="s">
        <v>2262</v>
      </c>
      <c r="B1293">
        <v>2023</v>
      </c>
      <c r="C1293">
        <v>3</v>
      </c>
      <c r="D1293" t="s">
        <v>48</v>
      </c>
      <c r="E1293" s="1">
        <v>45014</v>
      </c>
      <c r="F1293" s="1">
        <v>45019</v>
      </c>
      <c r="G1293">
        <v>5</v>
      </c>
      <c r="H1293">
        <v>12.2</v>
      </c>
      <c r="I1293" t="s">
        <v>65</v>
      </c>
      <c r="J1293" t="s">
        <v>50</v>
      </c>
      <c r="K1293" t="s">
        <v>51</v>
      </c>
      <c r="L1293">
        <v>2709</v>
      </c>
      <c r="M1293" t="s">
        <v>98</v>
      </c>
      <c r="N1293" t="s">
        <v>69</v>
      </c>
      <c r="O1293" t="s">
        <v>107</v>
      </c>
      <c r="P1293" t="s">
        <v>56</v>
      </c>
      <c r="Q1293" t="s">
        <v>159</v>
      </c>
      <c r="R1293" t="s">
        <v>1742</v>
      </c>
      <c r="S1293" t="s">
        <v>58</v>
      </c>
      <c r="T1293" t="s">
        <v>59</v>
      </c>
      <c r="U1293" t="s">
        <v>259</v>
      </c>
      <c r="V1293">
        <v>316737</v>
      </c>
      <c r="W1293">
        <v>188014</v>
      </c>
      <c r="X1293">
        <v>13.9</v>
      </c>
      <c r="Y1293">
        <v>13.3</v>
      </c>
      <c r="Z1293">
        <v>299985.15000000002</v>
      </c>
      <c r="AB1293">
        <v>31.48</v>
      </c>
      <c r="AC1293">
        <v>9443532.5199999996</v>
      </c>
      <c r="AD1293">
        <v>26398693.199999999</v>
      </c>
      <c r="AE1293">
        <v>283.86</v>
      </c>
      <c r="AF1293">
        <v>7493533051.75</v>
      </c>
      <c r="AG1293">
        <v>192020.03</v>
      </c>
      <c r="AH1293">
        <v>1.3</v>
      </c>
      <c r="AI1293">
        <v>43979.31</v>
      </c>
      <c r="AJ1293">
        <v>11.66</v>
      </c>
      <c r="AK1293">
        <v>0</v>
      </c>
      <c r="AL1293">
        <v>0.223</v>
      </c>
      <c r="AM1293">
        <v>58869.09</v>
      </c>
      <c r="AN1293">
        <v>267</v>
      </c>
      <c r="AO1293">
        <v>570.87</v>
      </c>
      <c r="AP1293">
        <v>152422.29</v>
      </c>
      <c r="AQ1293">
        <v>9890823.2400000002</v>
      </c>
      <c r="AR1293" t="s">
        <v>61</v>
      </c>
      <c r="AS1293" t="s">
        <v>61</v>
      </c>
      <c r="AT1293" t="s">
        <v>62</v>
      </c>
      <c r="AU1293" t="s">
        <v>63</v>
      </c>
    </row>
    <row r="1294" spans="1:47" x14ac:dyDescent="0.25">
      <c r="A1294" t="s">
        <v>2263</v>
      </c>
      <c r="B1294">
        <v>2021</v>
      </c>
      <c r="C1294">
        <v>10</v>
      </c>
      <c r="D1294" t="s">
        <v>119</v>
      </c>
      <c r="E1294" s="1">
        <v>44485</v>
      </c>
      <c r="F1294" s="1">
        <v>44499</v>
      </c>
      <c r="G1294">
        <v>14</v>
      </c>
      <c r="H1294">
        <v>13.2</v>
      </c>
      <c r="I1294" t="s">
        <v>65</v>
      </c>
      <c r="J1294" t="s">
        <v>78</v>
      </c>
      <c r="K1294" t="s">
        <v>105</v>
      </c>
      <c r="L1294">
        <v>1201.9000000000001</v>
      </c>
      <c r="M1294" t="s">
        <v>114</v>
      </c>
      <c r="N1294" t="s">
        <v>53</v>
      </c>
      <c r="O1294" t="s">
        <v>99</v>
      </c>
      <c r="P1294" t="s">
        <v>184</v>
      </c>
      <c r="Q1294" t="s">
        <v>204</v>
      </c>
      <c r="R1294" t="s">
        <v>2264</v>
      </c>
      <c r="S1294" t="s">
        <v>85</v>
      </c>
      <c r="T1294" t="s">
        <v>162</v>
      </c>
      <c r="U1294" t="s">
        <v>166</v>
      </c>
      <c r="V1294">
        <v>64922</v>
      </c>
      <c r="W1294">
        <v>39807</v>
      </c>
      <c r="X1294">
        <v>9.4</v>
      </c>
      <c r="Y1294">
        <v>10.3</v>
      </c>
      <c r="Z1294">
        <v>53694.5</v>
      </c>
      <c r="AB1294">
        <v>22.55</v>
      </c>
      <c r="AC1294">
        <v>1210810.98</v>
      </c>
      <c r="AD1294">
        <v>37279554.409999996</v>
      </c>
      <c r="AE1294">
        <v>169.7</v>
      </c>
      <c r="AF1294">
        <v>6326340383.3800001</v>
      </c>
      <c r="AG1294">
        <v>80501.09</v>
      </c>
      <c r="AH1294">
        <v>2.6</v>
      </c>
      <c r="AI1294">
        <v>61529.18</v>
      </c>
      <c r="AJ1294">
        <v>3.32</v>
      </c>
      <c r="AK1294">
        <v>0</v>
      </c>
      <c r="AL1294">
        <v>0.126</v>
      </c>
      <c r="AM1294">
        <v>46972.24</v>
      </c>
      <c r="AN1294">
        <v>250.7</v>
      </c>
      <c r="AO1294">
        <v>447.35</v>
      </c>
      <c r="AP1294">
        <v>112150.65</v>
      </c>
      <c r="AQ1294">
        <v>1511964.14</v>
      </c>
      <c r="AR1294" t="s">
        <v>61</v>
      </c>
      <c r="AS1294" t="s">
        <v>61</v>
      </c>
      <c r="AT1294" t="s">
        <v>62</v>
      </c>
      <c r="AU1294" t="s">
        <v>63</v>
      </c>
    </row>
    <row r="1295" spans="1:47" x14ac:dyDescent="0.25">
      <c r="A1295" t="s">
        <v>2265</v>
      </c>
      <c r="B1295">
        <v>2024</v>
      </c>
      <c r="C1295">
        <v>9</v>
      </c>
      <c r="D1295" t="s">
        <v>89</v>
      </c>
      <c r="E1295" s="1">
        <v>45545</v>
      </c>
      <c r="F1295" s="1">
        <v>45554</v>
      </c>
      <c r="G1295">
        <v>9</v>
      </c>
      <c r="H1295">
        <v>7.6</v>
      </c>
      <c r="I1295" t="s">
        <v>49</v>
      </c>
      <c r="J1295" t="s">
        <v>78</v>
      </c>
      <c r="K1295" t="s">
        <v>315</v>
      </c>
      <c r="L1295">
        <v>1511.9</v>
      </c>
      <c r="M1295" t="s">
        <v>52</v>
      </c>
      <c r="N1295" t="s">
        <v>106</v>
      </c>
      <c r="O1295" t="s">
        <v>107</v>
      </c>
      <c r="P1295" t="s">
        <v>174</v>
      </c>
      <c r="Q1295" t="s">
        <v>184</v>
      </c>
      <c r="R1295" t="s">
        <v>2266</v>
      </c>
      <c r="S1295" t="s">
        <v>85</v>
      </c>
      <c r="T1295" t="s">
        <v>102</v>
      </c>
      <c r="U1295" t="s">
        <v>143</v>
      </c>
      <c r="V1295">
        <v>38116</v>
      </c>
      <c r="W1295">
        <v>28013</v>
      </c>
      <c r="X1295">
        <v>8.3000000000000007</v>
      </c>
      <c r="Y1295">
        <v>15.2</v>
      </c>
      <c r="Z1295">
        <v>30546.82</v>
      </c>
      <c r="AB1295">
        <v>20.100000000000001</v>
      </c>
      <c r="AC1295">
        <v>613991.07999999996</v>
      </c>
      <c r="AD1295">
        <v>34334014.740000002</v>
      </c>
      <c r="AE1295">
        <v>273.61</v>
      </c>
      <c r="AF1295">
        <v>9394129773.0100002</v>
      </c>
      <c r="AG1295">
        <v>117633.12</v>
      </c>
      <c r="AH1295">
        <v>0</v>
      </c>
      <c r="AI1295">
        <v>0</v>
      </c>
      <c r="AJ1295">
        <v>1.81</v>
      </c>
      <c r="AK1295">
        <v>621445.67000000004</v>
      </c>
      <c r="AL1295">
        <v>0.34799999999999998</v>
      </c>
      <c r="AM1295">
        <v>119482.37</v>
      </c>
      <c r="AN1295">
        <v>302.7</v>
      </c>
      <c r="AO1295">
        <v>616.54999999999995</v>
      </c>
      <c r="AP1295">
        <v>186629.68</v>
      </c>
      <c r="AQ1295">
        <v>1037736.25</v>
      </c>
      <c r="AR1295" t="s">
        <v>61</v>
      </c>
      <c r="AS1295" t="s">
        <v>61</v>
      </c>
      <c r="AT1295" t="s">
        <v>62</v>
      </c>
      <c r="AU1295" t="s">
        <v>63</v>
      </c>
    </row>
    <row r="1296" spans="1:47" x14ac:dyDescent="0.25">
      <c r="A1296" t="s">
        <v>2267</v>
      </c>
      <c r="B1296">
        <v>2020</v>
      </c>
      <c r="C1296">
        <v>4</v>
      </c>
      <c r="D1296" t="s">
        <v>77</v>
      </c>
      <c r="E1296" s="1">
        <v>43927</v>
      </c>
      <c r="F1296" s="1">
        <v>43933</v>
      </c>
      <c r="G1296">
        <v>6</v>
      </c>
      <c r="H1296">
        <v>12.7</v>
      </c>
      <c r="I1296" t="s">
        <v>65</v>
      </c>
      <c r="J1296" t="s">
        <v>50</v>
      </c>
      <c r="K1296" t="s">
        <v>183</v>
      </c>
      <c r="L1296">
        <v>2710.19</v>
      </c>
      <c r="M1296" t="s">
        <v>98</v>
      </c>
      <c r="N1296" t="s">
        <v>106</v>
      </c>
      <c r="O1296" t="s">
        <v>107</v>
      </c>
      <c r="P1296" t="s">
        <v>226</v>
      </c>
      <c r="Q1296" t="s">
        <v>108</v>
      </c>
      <c r="R1296" t="s">
        <v>1275</v>
      </c>
      <c r="S1296" t="s">
        <v>186</v>
      </c>
      <c r="T1296" t="s">
        <v>59</v>
      </c>
      <c r="U1296" t="s">
        <v>110</v>
      </c>
      <c r="V1296">
        <v>122503</v>
      </c>
      <c r="W1296">
        <v>77632</v>
      </c>
      <c r="X1296">
        <v>2.4</v>
      </c>
      <c r="Y1296">
        <v>14</v>
      </c>
      <c r="Z1296">
        <v>100273.68</v>
      </c>
      <c r="AB1296">
        <v>13.25</v>
      </c>
      <c r="AC1296">
        <v>1328626.26</v>
      </c>
      <c r="AD1296">
        <v>48135377.350000001</v>
      </c>
      <c r="AE1296">
        <v>162.69999999999999</v>
      </c>
      <c r="AF1296">
        <v>7831625894.8400002</v>
      </c>
      <c r="AG1296">
        <v>229219.69</v>
      </c>
      <c r="AH1296">
        <v>0.4</v>
      </c>
      <c r="AI1296">
        <v>10089.030000000001</v>
      </c>
      <c r="AJ1296">
        <v>1.65</v>
      </c>
      <c r="AK1296">
        <v>0</v>
      </c>
      <c r="AL1296">
        <v>9.0999999999999998E-2</v>
      </c>
      <c r="AM1296">
        <v>43803.19</v>
      </c>
      <c r="AN1296">
        <v>215.2</v>
      </c>
      <c r="AO1296">
        <v>414.73</v>
      </c>
      <c r="AP1296">
        <v>89249.9</v>
      </c>
      <c r="AQ1296">
        <v>1700988.07</v>
      </c>
      <c r="AR1296" t="s">
        <v>61</v>
      </c>
      <c r="AS1296" t="s">
        <v>61</v>
      </c>
      <c r="AT1296" t="s">
        <v>62</v>
      </c>
      <c r="AU1296" t="s">
        <v>63</v>
      </c>
    </row>
    <row r="1297" spans="1:47" x14ac:dyDescent="0.25">
      <c r="A1297" t="s">
        <v>2268</v>
      </c>
      <c r="B1297">
        <v>2021</v>
      </c>
      <c r="C1297">
        <v>1</v>
      </c>
      <c r="D1297" t="s">
        <v>48</v>
      </c>
      <c r="E1297" s="1">
        <v>44197</v>
      </c>
      <c r="F1297" s="1">
        <v>44206</v>
      </c>
      <c r="G1297">
        <v>9</v>
      </c>
      <c r="H1297">
        <v>6.6</v>
      </c>
      <c r="I1297" t="s">
        <v>49</v>
      </c>
      <c r="J1297" t="s">
        <v>50</v>
      </c>
      <c r="K1297" t="s">
        <v>145</v>
      </c>
      <c r="L1297">
        <v>2710.19</v>
      </c>
      <c r="M1297" t="s">
        <v>80</v>
      </c>
      <c r="N1297" t="s">
        <v>168</v>
      </c>
      <c r="O1297" t="s">
        <v>200</v>
      </c>
      <c r="P1297" t="s">
        <v>71</v>
      </c>
      <c r="Q1297" t="s">
        <v>70</v>
      </c>
      <c r="R1297" t="s">
        <v>1537</v>
      </c>
      <c r="S1297" t="s">
        <v>170</v>
      </c>
      <c r="T1297" t="s">
        <v>95</v>
      </c>
      <c r="U1297" t="s">
        <v>132</v>
      </c>
      <c r="V1297">
        <v>100189</v>
      </c>
      <c r="W1297">
        <v>71181</v>
      </c>
      <c r="X1297">
        <v>11.1</v>
      </c>
      <c r="Y1297">
        <v>11.4</v>
      </c>
      <c r="Z1297">
        <v>92114.36</v>
      </c>
      <c r="AB1297">
        <v>51.51</v>
      </c>
      <c r="AC1297">
        <v>4744810.68</v>
      </c>
      <c r="AD1297">
        <v>28926672.469999999</v>
      </c>
      <c r="AE1297">
        <v>171.43</v>
      </c>
      <c r="AF1297">
        <v>4958899461.5299997</v>
      </c>
      <c r="AG1297">
        <v>32307.85</v>
      </c>
      <c r="AH1297">
        <v>0</v>
      </c>
      <c r="AI1297">
        <v>0</v>
      </c>
      <c r="AJ1297">
        <v>15.64</v>
      </c>
      <c r="AK1297">
        <v>4524131.57</v>
      </c>
      <c r="AL1297">
        <v>0.17299999999999999</v>
      </c>
      <c r="AM1297">
        <v>50043.14</v>
      </c>
      <c r="AN1297">
        <v>320.10000000000002</v>
      </c>
      <c r="AO1297">
        <v>668.99</v>
      </c>
      <c r="AP1297">
        <v>214143.7</v>
      </c>
      <c r="AQ1297">
        <v>5041305.37</v>
      </c>
      <c r="AR1297" t="s">
        <v>61</v>
      </c>
      <c r="AS1297" t="s">
        <v>61</v>
      </c>
      <c r="AT1297" t="s">
        <v>62</v>
      </c>
      <c r="AU1297" t="s">
        <v>63</v>
      </c>
    </row>
    <row r="1298" spans="1:47" x14ac:dyDescent="0.25">
      <c r="A1298" t="s">
        <v>2269</v>
      </c>
      <c r="B1298">
        <v>2021</v>
      </c>
      <c r="C1298">
        <v>12</v>
      </c>
      <c r="D1298" t="s">
        <v>119</v>
      </c>
      <c r="E1298" s="1">
        <v>44558</v>
      </c>
      <c r="F1298" s="1">
        <v>44569</v>
      </c>
      <c r="G1298">
        <v>11</v>
      </c>
      <c r="I1298" t="s">
        <v>65</v>
      </c>
      <c r="J1298" t="s">
        <v>239</v>
      </c>
      <c r="K1298" t="s">
        <v>265</v>
      </c>
      <c r="L1298">
        <v>3102.1</v>
      </c>
      <c r="M1298" t="s">
        <v>98</v>
      </c>
      <c r="N1298" t="s">
        <v>168</v>
      </c>
      <c r="O1298" t="s">
        <v>189</v>
      </c>
      <c r="P1298" t="s">
        <v>82</v>
      </c>
      <c r="Q1298" t="s">
        <v>121</v>
      </c>
      <c r="R1298" t="s">
        <v>2270</v>
      </c>
      <c r="S1298" t="s">
        <v>161</v>
      </c>
      <c r="T1298" t="s">
        <v>162</v>
      </c>
      <c r="U1298" t="s">
        <v>143</v>
      </c>
      <c r="V1298">
        <v>38785</v>
      </c>
      <c r="W1298">
        <v>28872</v>
      </c>
      <c r="X1298">
        <v>5.2</v>
      </c>
      <c r="Y1298">
        <v>14.7</v>
      </c>
      <c r="Z1298">
        <v>31649.85</v>
      </c>
      <c r="AB1298">
        <v>39.94</v>
      </c>
      <c r="AC1298">
        <v>1264095.01</v>
      </c>
      <c r="AD1298">
        <v>12734317.15</v>
      </c>
      <c r="AE1298">
        <v>172.93</v>
      </c>
      <c r="AF1298">
        <v>2202145464.75</v>
      </c>
      <c r="AG1298">
        <v>64861.94</v>
      </c>
      <c r="AH1298">
        <v>0.4</v>
      </c>
      <c r="AI1298">
        <v>10195.93</v>
      </c>
      <c r="AJ1298">
        <v>4.1100000000000003</v>
      </c>
      <c r="AK1298">
        <v>0</v>
      </c>
      <c r="AL1298">
        <v>5.6000000000000001E-2</v>
      </c>
      <c r="AM1298">
        <v>7131.22</v>
      </c>
      <c r="AN1298">
        <v>200.1</v>
      </c>
      <c r="AO1298">
        <v>406.42</v>
      </c>
      <c r="AP1298">
        <v>81324.639999999999</v>
      </c>
      <c r="AQ1298">
        <v>1427608.74</v>
      </c>
      <c r="AR1298" t="s">
        <v>61</v>
      </c>
      <c r="AS1298" t="s">
        <v>61</v>
      </c>
      <c r="AT1298" t="s">
        <v>62</v>
      </c>
      <c r="AU1298" t="s">
        <v>63</v>
      </c>
    </row>
    <row r="1299" spans="1:47" x14ac:dyDescent="0.25">
      <c r="A1299" t="s">
        <v>2271</v>
      </c>
      <c r="B1299">
        <v>2021</v>
      </c>
      <c r="C1299">
        <v>9</v>
      </c>
      <c r="D1299" t="s">
        <v>89</v>
      </c>
      <c r="E1299" s="1">
        <v>44440</v>
      </c>
      <c r="F1299" s="1">
        <v>44453</v>
      </c>
      <c r="G1299">
        <v>13</v>
      </c>
      <c r="H1299">
        <v>14.7</v>
      </c>
      <c r="I1299" t="s">
        <v>65</v>
      </c>
      <c r="J1299" t="s">
        <v>50</v>
      </c>
      <c r="K1299" t="s">
        <v>51</v>
      </c>
      <c r="L1299">
        <v>2709</v>
      </c>
      <c r="M1299" t="s">
        <v>52</v>
      </c>
      <c r="N1299" t="s">
        <v>81</v>
      </c>
      <c r="O1299" t="s">
        <v>99</v>
      </c>
      <c r="P1299" t="s">
        <v>100</v>
      </c>
      <c r="Q1299" t="s">
        <v>196</v>
      </c>
      <c r="R1299" t="s">
        <v>417</v>
      </c>
      <c r="S1299" t="s">
        <v>58</v>
      </c>
      <c r="T1299" t="s">
        <v>86</v>
      </c>
      <c r="U1299" t="s">
        <v>228</v>
      </c>
      <c r="V1299">
        <v>264045</v>
      </c>
      <c r="W1299">
        <v>194256</v>
      </c>
      <c r="X1299">
        <v>17.899999999999999</v>
      </c>
      <c r="Y1299">
        <v>13.2</v>
      </c>
      <c r="Z1299">
        <v>236224.5</v>
      </c>
      <c r="AB1299">
        <v>24.29</v>
      </c>
      <c r="AC1299">
        <v>5737893.0999999996</v>
      </c>
      <c r="AD1299">
        <v>19923174.329999998</v>
      </c>
      <c r="AE1299">
        <v>168.94</v>
      </c>
      <c r="AF1299">
        <v>3365821071.3099999</v>
      </c>
      <c r="AG1299">
        <v>196866.19</v>
      </c>
      <c r="AH1299">
        <v>0.1</v>
      </c>
      <c r="AI1299">
        <v>3430.77</v>
      </c>
      <c r="AJ1299">
        <v>17.03</v>
      </c>
      <c r="AK1299">
        <v>0</v>
      </c>
      <c r="AL1299">
        <v>0.11700000000000001</v>
      </c>
      <c r="AM1299">
        <v>23310.11</v>
      </c>
      <c r="AN1299">
        <v>487.5</v>
      </c>
      <c r="AO1299">
        <v>630.04999999999995</v>
      </c>
      <c r="AP1299">
        <v>307149.38</v>
      </c>
      <c r="AQ1299">
        <v>6268649.5499999998</v>
      </c>
      <c r="AR1299" t="s">
        <v>61</v>
      </c>
      <c r="AS1299" t="s">
        <v>61</v>
      </c>
      <c r="AT1299" t="s">
        <v>62</v>
      </c>
      <c r="AU1299" t="s">
        <v>63</v>
      </c>
    </row>
    <row r="1300" spans="1:47" x14ac:dyDescent="0.25">
      <c r="A1300" t="s">
        <v>2272</v>
      </c>
      <c r="B1300">
        <v>2022</v>
      </c>
      <c r="C1300">
        <v>1</v>
      </c>
      <c r="D1300" t="s">
        <v>48</v>
      </c>
      <c r="E1300" s="1">
        <v>44581</v>
      </c>
      <c r="F1300" s="1">
        <v>44598</v>
      </c>
      <c r="G1300">
        <v>17</v>
      </c>
      <c r="H1300">
        <v>12.7</v>
      </c>
      <c r="I1300" t="s">
        <v>65</v>
      </c>
      <c r="J1300" t="s">
        <v>50</v>
      </c>
      <c r="K1300" t="s">
        <v>51</v>
      </c>
      <c r="L1300">
        <v>2709</v>
      </c>
      <c r="M1300" t="s">
        <v>52</v>
      </c>
      <c r="N1300" t="s">
        <v>106</v>
      </c>
      <c r="O1300" t="s">
        <v>107</v>
      </c>
      <c r="P1300" t="s">
        <v>82</v>
      </c>
      <c r="Q1300" t="s">
        <v>71</v>
      </c>
      <c r="R1300" t="s">
        <v>1158</v>
      </c>
      <c r="S1300" t="s">
        <v>58</v>
      </c>
      <c r="T1300" t="s">
        <v>74</v>
      </c>
      <c r="U1300" t="s">
        <v>143</v>
      </c>
      <c r="V1300">
        <v>348743</v>
      </c>
      <c r="W1300">
        <v>252218</v>
      </c>
      <c r="X1300">
        <v>6.2</v>
      </c>
      <c r="Y1300">
        <v>10.7</v>
      </c>
      <c r="Z1300">
        <v>299523.21999999997</v>
      </c>
      <c r="AB1300">
        <v>8.91</v>
      </c>
      <c r="AC1300">
        <v>2668751.89</v>
      </c>
      <c r="AD1300">
        <v>15952606.699999999</v>
      </c>
      <c r="AE1300">
        <v>210.78</v>
      </c>
      <c r="AF1300">
        <v>3362490440.23</v>
      </c>
      <c r="AG1300">
        <v>189600.1</v>
      </c>
      <c r="AH1300">
        <v>1</v>
      </c>
      <c r="AI1300">
        <v>16766.060000000001</v>
      </c>
      <c r="AJ1300">
        <v>23.61</v>
      </c>
      <c r="AK1300">
        <v>0</v>
      </c>
      <c r="AL1300">
        <v>0.222</v>
      </c>
      <c r="AM1300">
        <v>35414.79</v>
      </c>
      <c r="AN1300">
        <v>371.2</v>
      </c>
      <c r="AO1300">
        <v>745.63</v>
      </c>
      <c r="AP1300">
        <v>276777.86</v>
      </c>
      <c r="AQ1300">
        <v>3187310.7</v>
      </c>
      <c r="AR1300" t="s">
        <v>61</v>
      </c>
      <c r="AS1300" t="s">
        <v>61</v>
      </c>
      <c r="AT1300" t="s">
        <v>293</v>
      </c>
      <c r="AU1300" t="s">
        <v>63</v>
      </c>
    </row>
    <row r="1301" spans="1:47" x14ac:dyDescent="0.25">
      <c r="A1301" t="s">
        <v>2273</v>
      </c>
      <c r="B1301">
        <v>2026</v>
      </c>
      <c r="C1301">
        <v>2</v>
      </c>
      <c r="D1301" t="s">
        <v>48</v>
      </c>
      <c r="E1301" s="1">
        <v>46066</v>
      </c>
      <c r="F1301" s="1">
        <v>46087</v>
      </c>
      <c r="G1301">
        <v>21</v>
      </c>
      <c r="H1301">
        <v>7.1</v>
      </c>
      <c r="I1301" t="s">
        <v>65</v>
      </c>
      <c r="J1301" t="s">
        <v>78</v>
      </c>
      <c r="K1301" t="s">
        <v>177</v>
      </c>
      <c r="L1301">
        <v>1001.99</v>
      </c>
      <c r="M1301" t="s">
        <v>80</v>
      </c>
      <c r="N1301" t="s">
        <v>81</v>
      </c>
      <c r="O1301" t="s">
        <v>54</v>
      </c>
      <c r="P1301" t="s">
        <v>70</v>
      </c>
      <c r="Q1301" t="s">
        <v>230</v>
      </c>
      <c r="R1301" t="s">
        <v>2274</v>
      </c>
      <c r="S1301" t="s">
        <v>130</v>
      </c>
      <c r="T1301" t="s">
        <v>131</v>
      </c>
      <c r="U1301" t="s">
        <v>110</v>
      </c>
      <c r="V1301">
        <v>90424</v>
      </c>
      <c r="W1301">
        <v>54974</v>
      </c>
      <c r="X1301">
        <v>2.5</v>
      </c>
      <c r="Y1301">
        <v>10.1</v>
      </c>
      <c r="Z1301">
        <v>71766.960000000006</v>
      </c>
      <c r="AB1301">
        <v>10.99</v>
      </c>
      <c r="AC1301">
        <v>788718.89</v>
      </c>
      <c r="AD1301">
        <v>26980788.609999999</v>
      </c>
      <c r="AE1301">
        <v>281.12</v>
      </c>
      <c r="AF1301">
        <v>7584839294.04</v>
      </c>
      <c r="AG1301">
        <v>87193.97</v>
      </c>
      <c r="AH1301">
        <v>0</v>
      </c>
      <c r="AI1301">
        <v>0</v>
      </c>
      <c r="AJ1301">
        <v>4.0199999999999996</v>
      </c>
      <c r="AK1301">
        <v>0</v>
      </c>
      <c r="AL1301">
        <v>0.20200000000000001</v>
      </c>
      <c r="AM1301">
        <v>54501.19</v>
      </c>
      <c r="AN1301">
        <v>567.79999999999995</v>
      </c>
      <c r="AO1301">
        <v>723.45</v>
      </c>
      <c r="AP1301">
        <v>410774.91</v>
      </c>
      <c r="AQ1301">
        <v>1341188.96</v>
      </c>
      <c r="AR1301" t="s">
        <v>61</v>
      </c>
      <c r="AS1301" t="s">
        <v>61</v>
      </c>
      <c r="AT1301" t="s">
        <v>62</v>
      </c>
      <c r="AU1301" t="s">
        <v>63</v>
      </c>
    </row>
    <row r="1302" spans="1:47" x14ac:dyDescent="0.25">
      <c r="A1302" t="s">
        <v>2275</v>
      </c>
      <c r="B1302">
        <v>2025</v>
      </c>
      <c r="C1302">
        <v>6</v>
      </c>
      <c r="D1302" t="s">
        <v>77</v>
      </c>
      <c r="E1302" s="1">
        <v>45810</v>
      </c>
      <c r="F1302" s="1">
        <v>45826</v>
      </c>
      <c r="G1302">
        <v>16</v>
      </c>
      <c r="H1302">
        <v>12.9</v>
      </c>
      <c r="I1302" t="s">
        <v>65</v>
      </c>
      <c r="J1302" t="s">
        <v>239</v>
      </c>
      <c r="K1302" t="s">
        <v>265</v>
      </c>
      <c r="L1302">
        <v>3102.1</v>
      </c>
      <c r="M1302" t="s">
        <v>90</v>
      </c>
      <c r="N1302" t="s">
        <v>69</v>
      </c>
      <c r="O1302" t="s">
        <v>91</v>
      </c>
      <c r="P1302" t="s">
        <v>56</v>
      </c>
      <c r="Q1302" t="s">
        <v>108</v>
      </c>
      <c r="R1302" t="s">
        <v>2003</v>
      </c>
      <c r="S1302" t="s">
        <v>161</v>
      </c>
      <c r="T1302" t="s">
        <v>162</v>
      </c>
      <c r="U1302" t="s">
        <v>213</v>
      </c>
      <c r="V1302">
        <v>26103</v>
      </c>
      <c r="W1302">
        <v>14469</v>
      </c>
      <c r="X1302">
        <v>3.1</v>
      </c>
      <c r="Y1302">
        <v>11.3</v>
      </c>
      <c r="Z1302">
        <v>21210.59</v>
      </c>
      <c r="AB1302">
        <v>23.9</v>
      </c>
      <c r="AC1302">
        <v>506933.1</v>
      </c>
      <c r="AD1302">
        <v>9818806.3200000003</v>
      </c>
      <c r="AE1302">
        <v>280.62</v>
      </c>
      <c r="AF1302">
        <v>2755353429.52</v>
      </c>
      <c r="AG1302">
        <v>205046.53</v>
      </c>
      <c r="AH1302">
        <v>0.9</v>
      </c>
      <c r="AI1302">
        <v>25608.45</v>
      </c>
      <c r="AJ1302">
        <v>21.58</v>
      </c>
      <c r="AK1302">
        <v>0</v>
      </c>
      <c r="AL1302">
        <v>0.22500000000000001</v>
      </c>
      <c r="AM1302">
        <v>22092.31</v>
      </c>
      <c r="AN1302">
        <v>297.89999999999998</v>
      </c>
      <c r="AO1302">
        <v>629.84</v>
      </c>
      <c r="AP1302">
        <v>187629.34</v>
      </c>
      <c r="AQ1302">
        <v>947309.73</v>
      </c>
      <c r="AR1302" t="s">
        <v>61</v>
      </c>
      <c r="AS1302" t="s">
        <v>61</v>
      </c>
      <c r="AT1302" t="s">
        <v>62</v>
      </c>
      <c r="AU1302" t="s">
        <v>63</v>
      </c>
    </row>
    <row r="1303" spans="1:47" x14ac:dyDescent="0.25">
      <c r="A1303" t="s">
        <v>2276</v>
      </c>
      <c r="B1303">
        <v>2023</v>
      </c>
      <c r="C1303">
        <v>10</v>
      </c>
      <c r="D1303" t="s">
        <v>119</v>
      </c>
      <c r="E1303" s="1">
        <v>45208</v>
      </c>
      <c r="F1303" s="1">
        <v>45226</v>
      </c>
      <c r="G1303">
        <v>18</v>
      </c>
      <c r="H1303">
        <v>14.7</v>
      </c>
      <c r="I1303" t="s">
        <v>49</v>
      </c>
      <c r="J1303" t="s">
        <v>50</v>
      </c>
      <c r="K1303" t="s">
        <v>51</v>
      </c>
      <c r="L1303">
        <v>2709</v>
      </c>
      <c r="M1303" t="s">
        <v>68</v>
      </c>
      <c r="N1303" t="s">
        <v>168</v>
      </c>
      <c r="O1303" t="s">
        <v>99</v>
      </c>
      <c r="P1303" t="s">
        <v>93</v>
      </c>
      <c r="Q1303" t="s">
        <v>184</v>
      </c>
      <c r="R1303" t="s">
        <v>1287</v>
      </c>
      <c r="S1303" t="s">
        <v>170</v>
      </c>
      <c r="T1303" t="s">
        <v>162</v>
      </c>
      <c r="U1303" t="s">
        <v>96</v>
      </c>
      <c r="V1303">
        <v>129389</v>
      </c>
      <c r="W1303">
        <v>74033</v>
      </c>
      <c r="X1303">
        <v>15.7</v>
      </c>
      <c r="Y1303">
        <v>15.2</v>
      </c>
      <c r="Z1303">
        <v>103306.22</v>
      </c>
      <c r="AB1303">
        <v>12.66</v>
      </c>
      <c r="AC1303">
        <v>1307856.75</v>
      </c>
      <c r="AD1303">
        <v>5310972.7699999996</v>
      </c>
      <c r="AE1303">
        <v>284.08</v>
      </c>
      <c r="AF1303">
        <v>1508741144.5</v>
      </c>
      <c r="AG1303">
        <v>151938.9</v>
      </c>
      <c r="AH1303">
        <v>0.2</v>
      </c>
      <c r="AI1303">
        <v>5412.41</v>
      </c>
      <c r="AJ1303">
        <v>24.6</v>
      </c>
      <c r="AK1303">
        <v>1306499.3</v>
      </c>
      <c r="AL1303">
        <v>0.32200000000000001</v>
      </c>
      <c r="AM1303">
        <v>17101.330000000002</v>
      </c>
      <c r="AO1303">
        <v>650.32000000000005</v>
      </c>
      <c r="AP1303">
        <v>317096.03000000003</v>
      </c>
      <c r="AQ1303">
        <v>1799405.42</v>
      </c>
      <c r="AR1303" t="s">
        <v>61</v>
      </c>
      <c r="AS1303" t="s">
        <v>61</v>
      </c>
      <c r="AT1303" t="s">
        <v>62</v>
      </c>
      <c r="AU1303" t="s">
        <v>63</v>
      </c>
    </row>
    <row r="1304" spans="1:47" x14ac:dyDescent="0.25">
      <c r="A1304" t="s">
        <v>2277</v>
      </c>
      <c r="B1304">
        <v>2025</v>
      </c>
      <c r="C1304">
        <v>7</v>
      </c>
      <c r="D1304" t="s">
        <v>89</v>
      </c>
      <c r="E1304" s="1">
        <v>45850</v>
      </c>
      <c r="F1304" s="1">
        <v>45861</v>
      </c>
      <c r="G1304">
        <v>11</v>
      </c>
      <c r="H1304">
        <v>5</v>
      </c>
      <c r="I1304" t="s">
        <v>49</v>
      </c>
      <c r="J1304" t="s">
        <v>50</v>
      </c>
      <c r="K1304" t="s">
        <v>145</v>
      </c>
      <c r="L1304">
        <v>2710.19</v>
      </c>
      <c r="M1304" t="s">
        <v>80</v>
      </c>
      <c r="N1304" t="s">
        <v>53</v>
      </c>
      <c r="O1304" t="s">
        <v>200</v>
      </c>
      <c r="P1304" t="s">
        <v>83</v>
      </c>
      <c r="Q1304" t="s">
        <v>226</v>
      </c>
      <c r="R1304" t="s">
        <v>2259</v>
      </c>
      <c r="S1304" t="s">
        <v>123</v>
      </c>
      <c r="T1304" t="s">
        <v>131</v>
      </c>
      <c r="U1304" t="s">
        <v>143</v>
      </c>
      <c r="V1304">
        <v>72005</v>
      </c>
      <c r="W1304">
        <v>50049</v>
      </c>
      <c r="X1304">
        <v>20.2</v>
      </c>
      <c r="Y1304">
        <v>11.8</v>
      </c>
      <c r="Z1304">
        <v>58299.66</v>
      </c>
      <c r="AB1304">
        <v>42.13</v>
      </c>
      <c r="AC1304">
        <v>2456164.6800000002</v>
      </c>
      <c r="AD1304">
        <v>30637054.329999998</v>
      </c>
      <c r="AE1304">
        <v>284.54000000000002</v>
      </c>
      <c r="AF1304">
        <v>8717467439.0599995</v>
      </c>
      <c r="AG1304">
        <v>120942.56</v>
      </c>
      <c r="AH1304">
        <v>0</v>
      </c>
      <c r="AI1304">
        <v>0</v>
      </c>
      <c r="AJ1304">
        <v>17.239999999999998</v>
      </c>
      <c r="AK1304">
        <v>5281828.17</v>
      </c>
      <c r="AL1304">
        <v>5.2999999999999999E-2</v>
      </c>
      <c r="AM1304">
        <v>16237.64</v>
      </c>
      <c r="AN1304">
        <v>340.5</v>
      </c>
      <c r="AO1304">
        <v>684.1</v>
      </c>
      <c r="AP1304">
        <v>232936.05</v>
      </c>
      <c r="AQ1304">
        <v>2826280.93</v>
      </c>
      <c r="AR1304" t="s">
        <v>61</v>
      </c>
      <c r="AS1304" t="s">
        <v>61</v>
      </c>
      <c r="AT1304" t="s">
        <v>62</v>
      </c>
      <c r="AU1304" t="s">
        <v>63</v>
      </c>
    </row>
    <row r="1305" spans="1:47" x14ac:dyDescent="0.25">
      <c r="A1305" t="s">
        <v>2278</v>
      </c>
      <c r="B1305">
        <v>2025</v>
      </c>
      <c r="C1305">
        <v>10</v>
      </c>
      <c r="D1305" t="s">
        <v>119</v>
      </c>
      <c r="E1305" s="1">
        <v>45947</v>
      </c>
      <c r="F1305" s="1">
        <v>45962</v>
      </c>
      <c r="G1305">
        <v>15</v>
      </c>
      <c r="H1305">
        <v>16.8</v>
      </c>
      <c r="I1305" t="s">
        <v>49</v>
      </c>
      <c r="J1305" t="s">
        <v>66</v>
      </c>
      <c r="K1305" t="s">
        <v>67</v>
      </c>
      <c r="L1305">
        <v>8479.8989999999994</v>
      </c>
      <c r="M1305" t="s">
        <v>98</v>
      </c>
      <c r="N1305" t="s">
        <v>81</v>
      </c>
      <c r="O1305" t="s">
        <v>107</v>
      </c>
      <c r="P1305" t="s">
        <v>164</v>
      </c>
      <c r="Q1305" t="s">
        <v>92</v>
      </c>
      <c r="R1305" t="s">
        <v>2279</v>
      </c>
      <c r="S1305" t="s">
        <v>73</v>
      </c>
      <c r="T1305" t="s">
        <v>74</v>
      </c>
      <c r="U1305" t="s">
        <v>213</v>
      </c>
      <c r="V1305">
        <v>7748</v>
      </c>
      <c r="W1305">
        <v>4514</v>
      </c>
      <c r="X1305">
        <v>5.4</v>
      </c>
      <c r="Y1305">
        <v>13.2</v>
      </c>
      <c r="Z1305">
        <v>7075.13</v>
      </c>
      <c r="AB1305">
        <v>12.37</v>
      </c>
      <c r="AC1305">
        <v>87519.360000000001</v>
      </c>
      <c r="AD1305">
        <v>4366133.47</v>
      </c>
      <c r="AE1305">
        <v>279.99</v>
      </c>
      <c r="AF1305">
        <v>1222473710.27</v>
      </c>
      <c r="AG1305">
        <v>238016.12</v>
      </c>
      <c r="AH1305">
        <v>3.4</v>
      </c>
      <c r="AI1305">
        <v>113586.95</v>
      </c>
      <c r="AJ1305">
        <v>0.15</v>
      </c>
      <c r="AK1305">
        <v>6549.2</v>
      </c>
      <c r="AL1305">
        <v>8.7999999999999995E-2</v>
      </c>
      <c r="AM1305">
        <v>3842.2</v>
      </c>
      <c r="AN1305">
        <v>373.5</v>
      </c>
      <c r="AO1305">
        <v>386.94</v>
      </c>
      <c r="AP1305">
        <v>144522.09</v>
      </c>
      <c r="AQ1305">
        <v>587486.71999999997</v>
      </c>
      <c r="AR1305" t="s">
        <v>61</v>
      </c>
      <c r="AS1305" t="s">
        <v>61</v>
      </c>
      <c r="AT1305" t="s">
        <v>62</v>
      </c>
      <c r="AU1305" t="s">
        <v>63</v>
      </c>
    </row>
    <row r="1306" spans="1:47" x14ac:dyDescent="0.25">
      <c r="A1306" t="s">
        <v>2280</v>
      </c>
      <c r="B1306">
        <v>2022</v>
      </c>
      <c r="C1306">
        <v>3</v>
      </c>
      <c r="D1306" t="s">
        <v>48</v>
      </c>
      <c r="E1306" s="1">
        <v>44634</v>
      </c>
      <c r="F1306" s="1">
        <v>44647</v>
      </c>
      <c r="G1306">
        <v>13</v>
      </c>
      <c r="H1306">
        <v>15.3</v>
      </c>
      <c r="I1306" t="s">
        <v>65</v>
      </c>
      <c r="J1306" t="s">
        <v>50</v>
      </c>
      <c r="K1306" t="s">
        <v>145</v>
      </c>
      <c r="L1306">
        <v>2710.19</v>
      </c>
      <c r="M1306" t="s">
        <v>98</v>
      </c>
      <c r="N1306" t="s">
        <v>81</v>
      </c>
      <c r="O1306" t="s">
        <v>107</v>
      </c>
      <c r="P1306" t="s">
        <v>226</v>
      </c>
      <c r="Q1306" t="s">
        <v>174</v>
      </c>
      <c r="R1306" t="s">
        <v>192</v>
      </c>
      <c r="S1306" t="s">
        <v>123</v>
      </c>
      <c r="T1306" t="s">
        <v>86</v>
      </c>
      <c r="U1306" t="s">
        <v>166</v>
      </c>
      <c r="V1306">
        <v>41571</v>
      </c>
      <c r="W1306">
        <v>23594</v>
      </c>
      <c r="X1306">
        <v>17.8</v>
      </c>
      <c r="Y1306">
        <v>13</v>
      </c>
      <c r="Z1306">
        <v>36194.51</v>
      </c>
      <c r="AB1306">
        <v>25.97</v>
      </c>
      <c r="AC1306">
        <v>939971.42</v>
      </c>
      <c r="AD1306">
        <v>27507465.649999999</v>
      </c>
      <c r="AE1306">
        <v>219.79</v>
      </c>
      <c r="AF1306">
        <v>6045865875.21</v>
      </c>
      <c r="AG1306">
        <v>44211.59</v>
      </c>
      <c r="AH1306">
        <v>1.4</v>
      </c>
      <c r="AJ1306">
        <v>24.32</v>
      </c>
      <c r="AK1306">
        <v>0</v>
      </c>
      <c r="AL1306">
        <v>0.21099999999999999</v>
      </c>
      <c r="AM1306">
        <v>58040.75</v>
      </c>
      <c r="AN1306">
        <v>292.39999999999998</v>
      </c>
      <c r="AO1306">
        <v>603.52</v>
      </c>
      <c r="AP1306">
        <v>176469.25</v>
      </c>
      <c r="AQ1306">
        <v>1263038.81</v>
      </c>
      <c r="AR1306" t="s">
        <v>61</v>
      </c>
      <c r="AS1306" t="s">
        <v>61</v>
      </c>
      <c r="AT1306" t="s">
        <v>62</v>
      </c>
      <c r="AU1306" t="s">
        <v>63</v>
      </c>
    </row>
    <row r="1307" spans="1:47" x14ac:dyDescent="0.25">
      <c r="A1307" t="s">
        <v>2281</v>
      </c>
      <c r="B1307">
        <v>2025</v>
      </c>
      <c r="C1307">
        <v>8</v>
      </c>
      <c r="D1307" t="s">
        <v>89</v>
      </c>
      <c r="E1307" s="1">
        <v>45900</v>
      </c>
      <c r="F1307" s="1">
        <v>45924</v>
      </c>
      <c r="G1307">
        <v>24</v>
      </c>
      <c r="H1307">
        <v>13.1</v>
      </c>
      <c r="I1307" t="s">
        <v>49</v>
      </c>
      <c r="J1307" t="s">
        <v>66</v>
      </c>
      <c r="K1307" t="s">
        <v>153</v>
      </c>
      <c r="L1307">
        <v>6309</v>
      </c>
      <c r="M1307" t="s">
        <v>68</v>
      </c>
      <c r="N1307" t="s">
        <v>53</v>
      </c>
      <c r="O1307" t="s">
        <v>91</v>
      </c>
      <c r="P1307" t="s">
        <v>150</v>
      </c>
      <c r="Q1307" t="s">
        <v>128</v>
      </c>
      <c r="R1307" t="s">
        <v>963</v>
      </c>
      <c r="S1307" t="s">
        <v>156</v>
      </c>
      <c r="T1307" t="s">
        <v>102</v>
      </c>
      <c r="U1307" t="s">
        <v>60</v>
      </c>
      <c r="V1307">
        <v>18524</v>
      </c>
      <c r="W1307">
        <v>12824</v>
      </c>
      <c r="X1307">
        <v>7.6</v>
      </c>
      <c r="Y1307">
        <v>15.5</v>
      </c>
      <c r="Z1307">
        <v>16808.75</v>
      </c>
      <c r="AA1307">
        <v>1200</v>
      </c>
      <c r="AB1307">
        <v>3038.12</v>
      </c>
      <c r="AC1307">
        <v>3645744</v>
      </c>
      <c r="AD1307">
        <v>15288398.560000001</v>
      </c>
      <c r="AE1307">
        <v>280.49</v>
      </c>
      <c r="AF1307">
        <v>4288242912.0900002</v>
      </c>
      <c r="AG1307">
        <v>154809.69</v>
      </c>
      <c r="AH1307">
        <v>0.2</v>
      </c>
      <c r="AI1307">
        <v>2720.66</v>
      </c>
      <c r="AJ1307">
        <v>21.14</v>
      </c>
      <c r="AK1307">
        <v>3231967.46</v>
      </c>
      <c r="AL1307">
        <v>0.13900000000000001</v>
      </c>
      <c r="AM1307">
        <v>21250.87</v>
      </c>
      <c r="AN1307">
        <v>1074</v>
      </c>
      <c r="AO1307">
        <v>508</v>
      </c>
      <c r="AP1307">
        <v>545592</v>
      </c>
      <c r="AQ1307">
        <v>4370117.22</v>
      </c>
      <c r="AR1307" t="s">
        <v>124</v>
      </c>
      <c r="AS1307" t="s">
        <v>61</v>
      </c>
      <c r="AT1307" t="s">
        <v>62</v>
      </c>
      <c r="AU1307" t="s">
        <v>63</v>
      </c>
    </row>
    <row r="1308" spans="1:47" x14ac:dyDescent="0.25">
      <c r="A1308" t="s">
        <v>2282</v>
      </c>
      <c r="B1308">
        <v>2023</v>
      </c>
      <c r="C1308">
        <v>2</v>
      </c>
      <c r="D1308" t="s">
        <v>48</v>
      </c>
      <c r="E1308" s="1">
        <v>44961</v>
      </c>
      <c r="F1308" s="1">
        <v>44967</v>
      </c>
      <c r="G1308">
        <v>6</v>
      </c>
      <c r="H1308">
        <v>9.1999999999999993</v>
      </c>
      <c r="I1308" t="s">
        <v>49</v>
      </c>
      <c r="J1308" t="s">
        <v>50</v>
      </c>
      <c r="K1308" t="s">
        <v>51</v>
      </c>
      <c r="L1308">
        <v>2709</v>
      </c>
      <c r="M1308" t="s">
        <v>80</v>
      </c>
      <c r="N1308" t="s">
        <v>53</v>
      </c>
      <c r="O1308" t="s">
        <v>189</v>
      </c>
      <c r="P1308" t="s">
        <v>71</v>
      </c>
      <c r="Q1308" t="s">
        <v>100</v>
      </c>
      <c r="R1308" t="s">
        <v>2274</v>
      </c>
      <c r="S1308" t="s">
        <v>186</v>
      </c>
      <c r="T1308" t="s">
        <v>86</v>
      </c>
      <c r="U1308" t="s">
        <v>87</v>
      </c>
      <c r="V1308">
        <v>74427</v>
      </c>
      <c r="W1308">
        <v>47391</v>
      </c>
      <c r="X1308">
        <v>10.9</v>
      </c>
      <c r="Y1308">
        <v>14.9</v>
      </c>
      <c r="Z1308">
        <v>65715.72</v>
      </c>
      <c r="AB1308">
        <v>14.94</v>
      </c>
      <c r="AC1308">
        <v>981792.86</v>
      </c>
      <c r="AD1308">
        <v>6429626.04</v>
      </c>
      <c r="AE1308">
        <v>283.10000000000002</v>
      </c>
      <c r="AF1308">
        <v>1820227131.9200001</v>
      </c>
      <c r="AG1308">
        <v>92526.73</v>
      </c>
      <c r="AH1308">
        <v>1.3</v>
      </c>
      <c r="AI1308">
        <v>20075.11</v>
      </c>
      <c r="AJ1308">
        <v>12.59</v>
      </c>
      <c r="AK1308">
        <v>809489.92000000004</v>
      </c>
      <c r="AL1308">
        <v>0.29399999999999998</v>
      </c>
      <c r="AM1308">
        <v>18903.099999999999</v>
      </c>
      <c r="AN1308">
        <v>281.60000000000002</v>
      </c>
      <c r="AO1308">
        <v>390.45</v>
      </c>
      <c r="AP1308">
        <v>109950.72</v>
      </c>
      <c r="AQ1308">
        <v>1223248.52</v>
      </c>
      <c r="AR1308" t="s">
        <v>61</v>
      </c>
      <c r="AS1308" t="s">
        <v>61</v>
      </c>
      <c r="AT1308" t="s">
        <v>62</v>
      </c>
      <c r="AU1308" t="s">
        <v>63</v>
      </c>
    </row>
    <row r="1309" spans="1:47" x14ac:dyDescent="0.25">
      <c r="A1309" t="s">
        <v>2283</v>
      </c>
      <c r="B1309">
        <v>2024</v>
      </c>
      <c r="C1309">
        <v>5</v>
      </c>
      <c r="D1309" t="s">
        <v>77</v>
      </c>
      <c r="E1309" s="1">
        <v>45420</v>
      </c>
      <c r="F1309" s="1">
        <v>45429</v>
      </c>
      <c r="G1309">
        <v>9</v>
      </c>
      <c r="I1309" t="s">
        <v>49</v>
      </c>
      <c r="J1309" t="s">
        <v>50</v>
      </c>
      <c r="K1309" t="s">
        <v>223</v>
      </c>
      <c r="L1309">
        <v>2710.1109999999999</v>
      </c>
      <c r="M1309" t="s">
        <v>80</v>
      </c>
      <c r="N1309" t="s">
        <v>53</v>
      </c>
      <c r="O1309" t="s">
        <v>200</v>
      </c>
      <c r="P1309" t="s">
        <v>196</v>
      </c>
      <c r="Q1309" t="s">
        <v>128</v>
      </c>
      <c r="R1309" t="s">
        <v>2284</v>
      </c>
      <c r="S1309" t="s">
        <v>186</v>
      </c>
      <c r="T1309" t="s">
        <v>162</v>
      </c>
      <c r="U1309" t="s">
        <v>143</v>
      </c>
      <c r="V1309">
        <v>136999</v>
      </c>
      <c r="W1309">
        <v>92080</v>
      </c>
      <c r="X1309">
        <v>24.7</v>
      </c>
      <c r="Y1309">
        <v>11</v>
      </c>
      <c r="Z1309">
        <v>107980.73</v>
      </c>
      <c r="AB1309">
        <v>15.97</v>
      </c>
      <c r="AC1309">
        <v>1724452.26</v>
      </c>
      <c r="AD1309">
        <v>44515055.939999998</v>
      </c>
      <c r="AE1309">
        <v>282.48</v>
      </c>
      <c r="AF1309">
        <v>12574613001.93</v>
      </c>
      <c r="AG1309">
        <v>207558.49</v>
      </c>
      <c r="AH1309">
        <v>0</v>
      </c>
      <c r="AI1309">
        <v>0</v>
      </c>
      <c r="AJ1309">
        <v>18.86</v>
      </c>
      <c r="AK1309">
        <v>8395539.5500000007</v>
      </c>
      <c r="AL1309">
        <v>0.12</v>
      </c>
      <c r="AM1309">
        <v>53418.07</v>
      </c>
      <c r="AO1309">
        <v>487.96</v>
      </c>
      <c r="AP1309">
        <v>199282.86</v>
      </c>
      <c r="AQ1309">
        <v>2184711.6800000002</v>
      </c>
      <c r="AR1309" t="s">
        <v>61</v>
      </c>
      <c r="AS1309" t="s">
        <v>124</v>
      </c>
      <c r="AT1309" t="s">
        <v>62</v>
      </c>
      <c r="AU1309" t="s">
        <v>63</v>
      </c>
    </row>
    <row r="1310" spans="1:47" x14ac:dyDescent="0.25">
      <c r="A1310" t="s">
        <v>2285</v>
      </c>
      <c r="B1310">
        <v>2022</v>
      </c>
      <c r="C1310">
        <v>4</v>
      </c>
      <c r="D1310" t="s">
        <v>77</v>
      </c>
      <c r="E1310" s="1">
        <v>44674</v>
      </c>
      <c r="F1310" s="1">
        <v>44695</v>
      </c>
      <c r="G1310">
        <v>21</v>
      </c>
      <c r="H1310">
        <v>5.6</v>
      </c>
      <c r="I1310" t="s">
        <v>49</v>
      </c>
      <c r="J1310" t="s">
        <v>78</v>
      </c>
      <c r="K1310" t="s">
        <v>315</v>
      </c>
      <c r="L1310">
        <v>1511.9</v>
      </c>
      <c r="M1310" t="s">
        <v>98</v>
      </c>
      <c r="N1310" t="s">
        <v>69</v>
      </c>
      <c r="O1310" t="s">
        <v>91</v>
      </c>
      <c r="P1310" t="s">
        <v>257</v>
      </c>
      <c r="Q1310" t="s">
        <v>100</v>
      </c>
      <c r="R1310" t="s">
        <v>2286</v>
      </c>
      <c r="S1310" t="s">
        <v>85</v>
      </c>
      <c r="T1310" t="s">
        <v>148</v>
      </c>
      <c r="U1310" t="s">
        <v>96</v>
      </c>
      <c r="V1310">
        <v>39795</v>
      </c>
      <c r="W1310">
        <v>25105</v>
      </c>
      <c r="X1310">
        <v>22.7</v>
      </c>
      <c r="Y1310">
        <v>13</v>
      </c>
      <c r="Z1310">
        <v>33781.97</v>
      </c>
      <c r="AB1310">
        <v>22.39</v>
      </c>
      <c r="AC1310">
        <v>756378.31</v>
      </c>
      <c r="AD1310">
        <v>29961567.010000002</v>
      </c>
      <c r="AE1310">
        <v>219.65</v>
      </c>
      <c r="AF1310">
        <v>6581058193.75</v>
      </c>
      <c r="AG1310">
        <v>179020.53</v>
      </c>
      <c r="AH1310">
        <v>1.2</v>
      </c>
      <c r="AI1310">
        <v>38861.730000000003</v>
      </c>
      <c r="AJ1310">
        <v>5.82</v>
      </c>
      <c r="AK1310">
        <v>1743763.2</v>
      </c>
      <c r="AL1310">
        <v>0.249</v>
      </c>
      <c r="AM1310">
        <v>74604.3</v>
      </c>
      <c r="AN1310">
        <v>868.5</v>
      </c>
      <c r="AO1310">
        <v>624.42999999999995</v>
      </c>
      <c r="AP1310">
        <v>542317.44999999995</v>
      </c>
      <c r="AQ1310">
        <v>1591182.32</v>
      </c>
      <c r="AR1310" t="s">
        <v>61</v>
      </c>
      <c r="AS1310" t="s">
        <v>61</v>
      </c>
      <c r="AT1310" t="s">
        <v>62</v>
      </c>
      <c r="AU1310" t="s">
        <v>63</v>
      </c>
    </row>
    <row r="1311" spans="1:47" x14ac:dyDescent="0.25">
      <c r="A1311" t="s">
        <v>2287</v>
      </c>
      <c r="B1311">
        <v>2025</v>
      </c>
      <c r="C1311">
        <v>3</v>
      </c>
      <c r="D1311" t="s">
        <v>48</v>
      </c>
      <c r="E1311" s="1">
        <v>45747</v>
      </c>
      <c r="F1311" s="1">
        <v>45753</v>
      </c>
      <c r="G1311">
        <v>6</v>
      </c>
      <c r="H1311">
        <v>17.600000000000001</v>
      </c>
      <c r="I1311" t="s">
        <v>49</v>
      </c>
      <c r="J1311" t="s">
        <v>50</v>
      </c>
      <c r="K1311" t="s">
        <v>183</v>
      </c>
      <c r="L1311">
        <v>2710.19</v>
      </c>
      <c r="M1311" t="s">
        <v>114</v>
      </c>
      <c r="N1311" t="s">
        <v>106</v>
      </c>
      <c r="O1311" t="s">
        <v>107</v>
      </c>
      <c r="P1311" t="s">
        <v>55</v>
      </c>
      <c r="Q1311" t="s">
        <v>82</v>
      </c>
      <c r="R1311" t="s">
        <v>2111</v>
      </c>
      <c r="S1311" t="s">
        <v>186</v>
      </c>
      <c r="T1311" t="s">
        <v>86</v>
      </c>
      <c r="U1311" t="s">
        <v>87</v>
      </c>
      <c r="V1311">
        <v>73388</v>
      </c>
      <c r="W1311">
        <v>49754</v>
      </c>
      <c r="X1311">
        <v>8.3000000000000007</v>
      </c>
      <c r="Y1311">
        <v>13.3</v>
      </c>
      <c r="Z1311">
        <v>61339.37</v>
      </c>
      <c r="AB1311">
        <v>9.4600000000000009</v>
      </c>
      <c r="AC1311">
        <v>580270.43999999994</v>
      </c>
      <c r="AD1311">
        <v>47808518.369999997</v>
      </c>
      <c r="AE1311">
        <v>276.91000000000003</v>
      </c>
      <c r="AF1311">
        <v>13238656821.84</v>
      </c>
      <c r="AG1311">
        <v>163645.44</v>
      </c>
      <c r="AH1311">
        <v>0.5</v>
      </c>
      <c r="AI1311">
        <v>11454.51</v>
      </c>
      <c r="AJ1311">
        <v>24.95</v>
      </c>
      <c r="AK1311">
        <v>11928225.33</v>
      </c>
      <c r="AL1311">
        <v>0.30199999999999999</v>
      </c>
      <c r="AM1311">
        <v>144381.73000000001</v>
      </c>
      <c r="AN1311">
        <v>136.4</v>
      </c>
      <c r="AO1311">
        <v>622.58000000000004</v>
      </c>
      <c r="AP1311">
        <v>84919.91</v>
      </c>
      <c r="AQ1311">
        <v>984672.03</v>
      </c>
      <c r="AR1311" t="s">
        <v>61</v>
      </c>
      <c r="AS1311" t="s">
        <v>61</v>
      </c>
      <c r="AT1311" t="s">
        <v>62</v>
      </c>
      <c r="AU1311" t="s">
        <v>63</v>
      </c>
    </row>
    <row r="1312" spans="1:47" x14ac:dyDescent="0.25">
      <c r="A1312" t="s">
        <v>2288</v>
      </c>
      <c r="B1312">
        <v>2025</v>
      </c>
      <c r="C1312">
        <v>7</v>
      </c>
      <c r="D1312" t="s">
        <v>89</v>
      </c>
      <c r="E1312" s="1">
        <v>45839</v>
      </c>
      <c r="F1312" s="1">
        <v>45847</v>
      </c>
      <c r="G1312">
        <v>8</v>
      </c>
      <c r="H1312">
        <v>6.8</v>
      </c>
      <c r="I1312" t="s">
        <v>65</v>
      </c>
      <c r="J1312" t="s">
        <v>239</v>
      </c>
      <c r="K1312" t="s">
        <v>270</v>
      </c>
      <c r="L1312">
        <v>2710.1990999999998</v>
      </c>
      <c r="M1312" t="s">
        <v>52</v>
      </c>
      <c r="N1312" t="s">
        <v>106</v>
      </c>
      <c r="O1312" t="s">
        <v>200</v>
      </c>
      <c r="P1312" t="s">
        <v>100</v>
      </c>
      <c r="Q1312" t="s">
        <v>146</v>
      </c>
      <c r="R1312" t="s">
        <v>664</v>
      </c>
      <c r="S1312" t="s">
        <v>142</v>
      </c>
      <c r="T1312" t="s">
        <v>102</v>
      </c>
      <c r="U1312" t="s">
        <v>228</v>
      </c>
      <c r="V1312">
        <v>73975</v>
      </c>
      <c r="W1312">
        <v>45775</v>
      </c>
      <c r="X1312">
        <v>8.9</v>
      </c>
      <c r="Y1312">
        <v>13.3</v>
      </c>
      <c r="Z1312">
        <v>62194.42</v>
      </c>
      <c r="AB1312">
        <v>18.989999999999998</v>
      </c>
      <c r="AC1312">
        <v>1181072.04</v>
      </c>
      <c r="AD1312">
        <v>32987920.370000001</v>
      </c>
      <c r="AE1312">
        <v>276.49</v>
      </c>
      <c r="AF1312">
        <v>9120830103.1000004</v>
      </c>
      <c r="AG1312">
        <v>188129.59</v>
      </c>
      <c r="AH1312">
        <v>0</v>
      </c>
      <c r="AI1312">
        <v>0</v>
      </c>
      <c r="AJ1312">
        <v>11.39</v>
      </c>
      <c r="AK1312">
        <v>0</v>
      </c>
      <c r="AL1312">
        <v>0.151</v>
      </c>
      <c r="AM1312">
        <v>49811.76</v>
      </c>
      <c r="AN1312">
        <v>367.5</v>
      </c>
      <c r="AO1312">
        <v>619.78</v>
      </c>
      <c r="AP1312">
        <v>227769.15</v>
      </c>
      <c r="AQ1312">
        <v>1646782.54</v>
      </c>
      <c r="AR1312" t="s">
        <v>61</v>
      </c>
      <c r="AS1312" t="s">
        <v>61</v>
      </c>
      <c r="AT1312" t="s">
        <v>62</v>
      </c>
      <c r="AU1312" t="s">
        <v>63</v>
      </c>
    </row>
    <row r="1313" spans="1:47" x14ac:dyDescent="0.25">
      <c r="A1313" t="s">
        <v>2289</v>
      </c>
      <c r="B1313">
        <v>2023</v>
      </c>
      <c r="C1313">
        <v>12</v>
      </c>
      <c r="D1313" t="s">
        <v>119</v>
      </c>
      <c r="E1313" s="1">
        <v>45272</v>
      </c>
      <c r="F1313" s="1">
        <v>45293</v>
      </c>
      <c r="G1313">
        <v>21</v>
      </c>
      <c r="H1313">
        <v>13.9</v>
      </c>
      <c r="I1313" t="s">
        <v>65</v>
      </c>
      <c r="J1313" t="s">
        <v>112</v>
      </c>
      <c r="K1313" t="s">
        <v>340</v>
      </c>
      <c r="L1313">
        <v>7208.39</v>
      </c>
      <c r="M1313" t="s">
        <v>90</v>
      </c>
      <c r="N1313" t="s">
        <v>69</v>
      </c>
      <c r="O1313" t="s">
        <v>107</v>
      </c>
      <c r="P1313" t="s">
        <v>128</v>
      </c>
      <c r="Q1313" t="s">
        <v>71</v>
      </c>
      <c r="R1313" t="s">
        <v>1231</v>
      </c>
      <c r="S1313" t="s">
        <v>73</v>
      </c>
      <c r="T1313" t="s">
        <v>162</v>
      </c>
      <c r="U1313" t="s">
        <v>87</v>
      </c>
      <c r="V1313">
        <v>7050</v>
      </c>
      <c r="W1313">
        <v>4928</v>
      </c>
      <c r="X1313">
        <v>6.1</v>
      </c>
      <c r="Y1313">
        <v>14.5</v>
      </c>
      <c r="Z1313">
        <v>5827.94</v>
      </c>
      <c r="AB1313">
        <v>29.45</v>
      </c>
      <c r="AC1313">
        <v>171632.83</v>
      </c>
      <c r="AD1313">
        <v>6154945.71</v>
      </c>
      <c r="AE1313">
        <v>280.68</v>
      </c>
      <c r="AF1313">
        <v>1727570161.8800001</v>
      </c>
      <c r="AG1313">
        <v>33399.86</v>
      </c>
      <c r="AI1313">
        <v>6904.98</v>
      </c>
      <c r="AJ1313">
        <v>23.08</v>
      </c>
      <c r="AK1313">
        <v>0</v>
      </c>
      <c r="AL1313">
        <v>0.10100000000000001</v>
      </c>
      <c r="AM1313">
        <v>6216.5</v>
      </c>
      <c r="AN1313">
        <v>385.3</v>
      </c>
      <c r="AO1313">
        <v>576.12</v>
      </c>
      <c r="AP1313">
        <v>221979.04</v>
      </c>
      <c r="AQ1313">
        <v>440133.21</v>
      </c>
      <c r="AR1313" t="s">
        <v>61</v>
      </c>
      <c r="AS1313" t="s">
        <v>61</v>
      </c>
      <c r="AT1313" t="s">
        <v>62</v>
      </c>
      <c r="AU1313" t="s">
        <v>63</v>
      </c>
    </row>
    <row r="1314" spans="1:47" x14ac:dyDescent="0.25">
      <c r="A1314" t="s">
        <v>2290</v>
      </c>
      <c r="B1314">
        <v>2020</v>
      </c>
      <c r="C1314">
        <v>6</v>
      </c>
      <c r="D1314" t="s">
        <v>77</v>
      </c>
      <c r="E1314" s="1">
        <v>43986</v>
      </c>
      <c r="F1314" s="1">
        <v>44003</v>
      </c>
      <c r="G1314">
        <v>17</v>
      </c>
      <c r="H1314">
        <v>4.0999999999999996</v>
      </c>
      <c r="I1314" t="s">
        <v>65</v>
      </c>
      <c r="J1314" t="s">
        <v>50</v>
      </c>
      <c r="K1314" t="s">
        <v>51</v>
      </c>
      <c r="L1314">
        <v>2709</v>
      </c>
      <c r="M1314" t="s">
        <v>52</v>
      </c>
      <c r="N1314" t="s">
        <v>168</v>
      </c>
      <c r="O1314" t="s">
        <v>54</v>
      </c>
      <c r="P1314" t="s">
        <v>92</v>
      </c>
      <c r="Q1314" t="s">
        <v>83</v>
      </c>
      <c r="R1314" t="s">
        <v>473</v>
      </c>
      <c r="S1314" t="s">
        <v>170</v>
      </c>
      <c r="T1314" t="s">
        <v>162</v>
      </c>
      <c r="U1314" t="s">
        <v>259</v>
      </c>
      <c r="V1314">
        <v>117126</v>
      </c>
      <c r="W1314">
        <v>83929</v>
      </c>
      <c r="X1314">
        <v>21.1</v>
      </c>
      <c r="Y1314">
        <v>15.1</v>
      </c>
      <c r="Z1314">
        <v>93113.71</v>
      </c>
      <c r="AB1314">
        <v>18.489999999999998</v>
      </c>
      <c r="AC1314">
        <v>1721672.5</v>
      </c>
      <c r="AD1314">
        <v>8587877.4700000007</v>
      </c>
      <c r="AE1314">
        <v>158.04</v>
      </c>
      <c r="AF1314">
        <v>1357228155.3599999</v>
      </c>
      <c r="AG1314">
        <v>137242.16</v>
      </c>
      <c r="AH1314">
        <v>1.6</v>
      </c>
      <c r="AI1314">
        <v>14660.51</v>
      </c>
      <c r="AJ1314">
        <v>15.76</v>
      </c>
      <c r="AK1314">
        <v>0</v>
      </c>
      <c r="AL1314">
        <v>5.3999999999999999E-2</v>
      </c>
      <c r="AM1314">
        <v>4637.45</v>
      </c>
      <c r="AN1314">
        <v>746.6</v>
      </c>
      <c r="AO1314">
        <v>562.46</v>
      </c>
      <c r="AP1314">
        <v>419932.64</v>
      </c>
      <c r="AQ1314">
        <v>2298145.2599999998</v>
      </c>
      <c r="AR1314" t="s">
        <v>61</v>
      </c>
      <c r="AS1314" t="s">
        <v>61</v>
      </c>
      <c r="AT1314" t="s">
        <v>62</v>
      </c>
      <c r="AU1314" t="s">
        <v>63</v>
      </c>
    </row>
    <row r="1315" spans="1:47" x14ac:dyDescent="0.25">
      <c r="A1315" t="s">
        <v>2291</v>
      </c>
      <c r="B1315">
        <v>2024</v>
      </c>
      <c r="C1315">
        <v>2</v>
      </c>
      <c r="D1315" t="s">
        <v>48</v>
      </c>
      <c r="E1315" s="1">
        <v>45324</v>
      </c>
      <c r="F1315" s="1">
        <v>45353</v>
      </c>
      <c r="G1315">
        <v>29</v>
      </c>
      <c r="H1315">
        <v>19</v>
      </c>
      <c r="I1315" t="s">
        <v>49</v>
      </c>
      <c r="J1315" t="s">
        <v>239</v>
      </c>
      <c r="K1315" t="s">
        <v>265</v>
      </c>
      <c r="L1315">
        <v>3102.1</v>
      </c>
      <c r="M1315" t="s">
        <v>90</v>
      </c>
      <c r="N1315" t="s">
        <v>81</v>
      </c>
      <c r="O1315" t="s">
        <v>107</v>
      </c>
      <c r="P1315" t="s">
        <v>108</v>
      </c>
      <c r="Q1315" t="s">
        <v>226</v>
      </c>
      <c r="R1315" t="s">
        <v>1642</v>
      </c>
      <c r="S1315" t="s">
        <v>161</v>
      </c>
      <c r="T1315" t="s">
        <v>86</v>
      </c>
      <c r="U1315" t="s">
        <v>259</v>
      </c>
      <c r="V1315">
        <v>36520</v>
      </c>
      <c r="W1315">
        <v>22619</v>
      </c>
      <c r="X1315">
        <v>23.4</v>
      </c>
      <c r="Y1315">
        <v>14.4</v>
      </c>
      <c r="Z1315">
        <v>29611.83</v>
      </c>
      <c r="AB1315">
        <v>15.11</v>
      </c>
      <c r="AC1315">
        <v>447434.75</v>
      </c>
      <c r="AD1315">
        <v>14447611.859999999</v>
      </c>
      <c r="AE1315">
        <v>275.91000000000003</v>
      </c>
      <c r="AF1315">
        <v>3986240588.29</v>
      </c>
      <c r="AG1315">
        <v>243565.57</v>
      </c>
      <c r="AH1315">
        <v>0</v>
      </c>
      <c r="AI1315">
        <v>0</v>
      </c>
      <c r="AJ1315">
        <v>8.1300000000000008</v>
      </c>
      <c r="AK1315">
        <v>1174590.8400000001</v>
      </c>
      <c r="AL1315">
        <v>0.27</v>
      </c>
      <c r="AM1315">
        <v>39008.550000000003</v>
      </c>
      <c r="AN1315">
        <v>456.3</v>
      </c>
      <c r="AO1315">
        <v>494.42</v>
      </c>
      <c r="AP1315">
        <v>225603.85</v>
      </c>
      <c r="AQ1315">
        <v>955612.72</v>
      </c>
      <c r="AR1315" t="s">
        <v>61</v>
      </c>
      <c r="AS1315" t="s">
        <v>61</v>
      </c>
      <c r="AT1315" t="s">
        <v>62</v>
      </c>
      <c r="AU1315" t="s">
        <v>63</v>
      </c>
    </row>
    <row r="1316" spans="1:47" x14ac:dyDescent="0.25">
      <c r="A1316" t="s">
        <v>2292</v>
      </c>
      <c r="B1316">
        <v>2025</v>
      </c>
      <c r="C1316">
        <v>11</v>
      </c>
      <c r="D1316" t="s">
        <v>119</v>
      </c>
      <c r="E1316" s="1">
        <v>45971</v>
      </c>
      <c r="F1316" s="1">
        <v>45984</v>
      </c>
      <c r="G1316">
        <v>13</v>
      </c>
      <c r="H1316">
        <v>5.2</v>
      </c>
      <c r="I1316" t="s">
        <v>49</v>
      </c>
      <c r="J1316" t="s">
        <v>50</v>
      </c>
      <c r="K1316" t="s">
        <v>139</v>
      </c>
      <c r="L1316">
        <v>2710.1210999999998</v>
      </c>
      <c r="M1316" t="s">
        <v>68</v>
      </c>
      <c r="N1316" t="s">
        <v>53</v>
      </c>
      <c r="O1316" t="s">
        <v>54</v>
      </c>
      <c r="P1316" t="s">
        <v>174</v>
      </c>
      <c r="Q1316" t="s">
        <v>70</v>
      </c>
      <c r="R1316" t="s">
        <v>860</v>
      </c>
      <c r="S1316" t="s">
        <v>142</v>
      </c>
      <c r="T1316" t="s">
        <v>86</v>
      </c>
      <c r="U1316" t="s">
        <v>143</v>
      </c>
      <c r="V1316">
        <v>22754</v>
      </c>
      <c r="W1316">
        <v>13876</v>
      </c>
      <c r="X1316">
        <v>19.7</v>
      </c>
      <c r="Y1316">
        <v>15.5</v>
      </c>
      <c r="Z1316">
        <v>20874.47</v>
      </c>
      <c r="AB1316">
        <v>44.9</v>
      </c>
      <c r="AC1316">
        <v>937263.7</v>
      </c>
      <c r="AD1316">
        <v>8558115.2100000009</v>
      </c>
      <c r="AE1316">
        <v>280.43</v>
      </c>
      <c r="AF1316">
        <v>2399952248.3400002</v>
      </c>
      <c r="AG1316">
        <v>200780.72</v>
      </c>
      <c r="AH1316">
        <v>0.4</v>
      </c>
      <c r="AI1316">
        <v>9760.23</v>
      </c>
      <c r="AJ1316">
        <v>13.96</v>
      </c>
      <c r="AK1316">
        <v>1194712.8799999999</v>
      </c>
      <c r="AL1316">
        <v>0.17299999999999999</v>
      </c>
      <c r="AM1316">
        <v>14805.54</v>
      </c>
      <c r="AN1316">
        <v>652.6</v>
      </c>
      <c r="AO1316">
        <v>543.34</v>
      </c>
      <c r="AP1316">
        <v>354583.68</v>
      </c>
      <c r="AQ1316">
        <v>1517193.87</v>
      </c>
      <c r="AR1316" t="s">
        <v>61</v>
      </c>
      <c r="AS1316" t="s">
        <v>61</v>
      </c>
      <c r="AT1316" t="s">
        <v>62</v>
      </c>
      <c r="AU1316" t="s">
        <v>63</v>
      </c>
    </row>
    <row r="1317" spans="1:47" x14ac:dyDescent="0.25">
      <c r="A1317" t="s">
        <v>2293</v>
      </c>
      <c r="B1317">
        <v>2021</v>
      </c>
      <c r="C1317">
        <v>3</v>
      </c>
      <c r="D1317" t="s">
        <v>48</v>
      </c>
      <c r="E1317" s="1">
        <v>44269</v>
      </c>
      <c r="F1317" s="1">
        <v>44287</v>
      </c>
      <c r="G1317">
        <v>18</v>
      </c>
      <c r="H1317">
        <v>15</v>
      </c>
      <c r="I1317" t="s">
        <v>49</v>
      </c>
      <c r="J1317" t="s">
        <v>50</v>
      </c>
      <c r="K1317" t="s">
        <v>423</v>
      </c>
      <c r="L1317">
        <v>2710.1941000000002</v>
      </c>
      <c r="M1317" t="s">
        <v>98</v>
      </c>
      <c r="N1317" t="s">
        <v>168</v>
      </c>
      <c r="O1317" t="s">
        <v>99</v>
      </c>
      <c r="P1317" t="s">
        <v>230</v>
      </c>
      <c r="Q1317" t="s">
        <v>226</v>
      </c>
      <c r="R1317" t="s">
        <v>895</v>
      </c>
      <c r="S1317" t="s">
        <v>142</v>
      </c>
      <c r="T1317" t="s">
        <v>187</v>
      </c>
      <c r="U1317" t="s">
        <v>166</v>
      </c>
      <c r="V1317">
        <v>39693</v>
      </c>
      <c r="W1317">
        <v>22379</v>
      </c>
      <c r="X1317">
        <v>12.4</v>
      </c>
      <c r="Y1317">
        <v>11.8</v>
      </c>
      <c r="Z1317">
        <v>36166.870000000003</v>
      </c>
      <c r="AB1317">
        <v>28.02</v>
      </c>
      <c r="AC1317">
        <v>1013395.7</v>
      </c>
      <c r="AD1317">
        <v>19559404.960000001</v>
      </c>
      <c r="AE1317">
        <v>170.45</v>
      </c>
      <c r="AF1317">
        <v>3333900575.4299998</v>
      </c>
      <c r="AG1317">
        <v>204169.97</v>
      </c>
      <c r="AH1317">
        <v>0</v>
      </c>
      <c r="AI1317">
        <v>0</v>
      </c>
      <c r="AJ1317">
        <v>12.96</v>
      </c>
      <c r="AK1317">
        <v>2534898.88</v>
      </c>
      <c r="AL1317">
        <v>0.19900000000000001</v>
      </c>
      <c r="AM1317">
        <v>38923.22</v>
      </c>
      <c r="AN1317">
        <v>921.4</v>
      </c>
      <c r="AO1317">
        <v>386.19</v>
      </c>
      <c r="AP1317">
        <v>355835.47</v>
      </c>
      <c r="AQ1317">
        <v>1612324.36</v>
      </c>
      <c r="AR1317" t="s">
        <v>61</v>
      </c>
      <c r="AS1317" t="s">
        <v>61</v>
      </c>
      <c r="AT1317" t="s">
        <v>62</v>
      </c>
      <c r="AU1317" t="s">
        <v>63</v>
      </c>
    </row>
    <row r="1318" spans="1:47" x14ac:dyDescent="0.25">
      <c r="A1318" t="s">
        <v>2294</v>
      </c>
      <c r="B1318">
        <v>2022</v>
      </c>
      <c r="C1318">
        <v>9</v>
      </c>
      <c r="D1318" t="s">
        <v>89</v>
      </c>
      <c r="E1318" s="1">
        <v>44834</v>
      </c>
      <c r="F1318" s="1">
        <v>44848</v>
      </c>
      <c r="G1318">
        <v>14</v>
      </c>
      <c r="H1318">
        <v>15.9</v>
      </c>
      <c r="I1318" t="s">
        <v>65</v>
      </c>
      <c r="J1318" t="s">
        <v>112</v>
      </c>
      <c r="K1318" t="s">
        <v>113</v>
      </c>
      <c r="L1318">
        <v>7304.39</v>
      </c>
      <c r="M1318" t="s">
        <v>90</v>
      </c>
      <c r="N1318" t="s">
        <v>69</v>
      </c>
      <c r="O1318" t="s">
        <v>189</v>
      </c>
      <c r="P1318" t="s">
        <v>184</v>
      </c>
      <c r="Q1318" t="s">
        <v>55</v>
      </c>
      <c r="R1318" t="s">
        <v>438</v>
      </c>
      <c r="S1318" t="s">
        <v>73</v>
      </c>
      <c r="T1318" t="s">
        <v>86</v>
      </c>
      <c r="U1318" t="s">
        <v>110</v>
      </c>
      <c r="V1318">
        <v>14417</v>
      </c>
      <c r="W1318">
        <v>9839</v>
      </c>
      <c r="X1318">
        <v>16.3</v>
      </c>
      <c r="Y1318">
        <v>14.6</v>
      </c>
      <c r="Z1318">
        <v>13307.71</v>
      </c>
      <c r="AB1318">
        <v>24.43</v>
      </c>
      <c r="AC1318">
        <v>325107.36</v>
      </c>
      <c r="AD1318">
        <v>14539471.640000001</v>
      </c>
      <c r="AE1318">
        <v>217.29</v>
      </c>
      <c r="AF1318">
        <v>3159281792.6599998</v>
      </c>
      <c r="AG1318">
        <v>39480.120000000003</v>
      </c>
      <c r="AH1318">
        <v>1.3</v>
      </c>
      <c r="AI1318">
        <v>11533.8</v>
      </c>
      <c r="AJ1318">
        <v>18.010000000000002</v>
      </c>
      <c r="AK1318">
        <v>0</v>
      </c>
      <c r="AL1318">
        <v>0.248</v>
      </c>
      <c r="AM1318">
        <v>36057.89</v>
      </c>
      <c r="AN1318">
        <v>532</v>
      </c>
      <c r="AO1318">
        <v>454.32</v>
      </c>
      <c r="AP1318">
        <v>241698.24</v>
      </c>
      <c r="AQ1318">
        <v>653877.41</v>
      </c>
      <c r="AR1318" t="s">
        <v>61</v>
      </c>
      <c r="AS1318" t="s">
        <v>61</v>
      </c>
      <c r="AT1318" t="s">
        <v>62</v>
      </c>
      <c r="AU1318" t="s">
        <v>63</v>
      </c>
    </row>
    <row r="1319" spans="1:47" x14ac:dyDescent="0.25">
      <c r="A1319" t="s">
        <v>2295</v>
      </c>
      <c r="B1319">
        <v>2024</v>
      </c>
      <c r="C1319">
        <v>10</v>
      </c>
      <c r="D1319" t="s">
        <v>119</v>
      </c>
      <c r="E1319" s="1">
        <v>45569</v>
      </c>
      <c r="F1319" s="1">
        <v>45579</v>
      </c>
      <c r="G1319">
        <v>10</v>
      </c>
      <c r="H1319">
        <v>12</v>
      </c>
      <c r="I1319" t="s">
        <v>65</v>
      </c>
      <c r="J1319" t="s">
        <v>112</v>
      </c>
      <c r="K1319" t="s">
        <v>126</v>
      </c>
      <c r="L1319">
        <v>2701.12</v>
      </c>
      <c r="M1319" t="s">
        <v>98</v>
      </c>
      <c r="N1319" t="s">
        <v>69</v>
      </c>
      <c r="O1319" t="s">
        <v>200</v>
      </c>
      <c r="P1319" t="s">
        <v>184</v>
      </c>
      <c r="Q1319" t="s">
        <v>146</v>
      </c>
      <c r="R1319" t="s">
        <v>2160</v>
      </c>
      <c r="S1319" t="s">
        <v>130</v>
      </c>
      <c r="T1319" t="s">
        <v>95</v>
      </c>
      <c r="U1319" t="s">
        <v>213</v>
      </c>
      <c r="V1319">
        <v>82516</v>
      </c>
      <c r="W1319">
        <v>61307</v>
      </c>
      <c r="X1319">
        <v>16.600000000000001</v>
      </c>
      <c r="Y1319">
        <v>11.5</v>
      </c>
      <c r="Z1319">
        <v>77371.3</v>
      </c>
      <c r="AB1319">
        <v>10.36</v>
      </c>
      <c r="AC1319">
        <v>801566.67</v>
      </c>
      <c r="AD1319">
        <v>11011483.42</v>
      </c>
      <c r="AE1319">
        <v>280.29000000000002</v>
      </c>
      <c r="AF1319">
        <v>3086408687.79</v>
      </c>
      <c r="AG1319">
        <v>115381.67</v>
      </c>
      <c r="AH1319">
        <v>1.9</v>
      </c>
      <c r="AI1319">
        <v>16474.009999999998</v>
      </c>
      <c r="AJ1319">
        <v>12.67</v>
      </c>
      <c r="AK1319">
        <v>0</v>
      </c>
      <c r="AL1319">
        <v>0.14499999999999999</v>
      </c>
      <c r="AM1319">
        <v>15966.65</v>
      </c>
      <c r="AN1319">
        <v>158.4</v>
      </c>
      <c r="AO1319">
        <v>459.18</v>
      </c>
      <c r="AP1319">
        <v>72734.11</v>
      </c>
      <c r="AQ1319">
        <v>1022123.11</v>
      </c>
      <c r="AR1319" t="s">
        <v>61</v>
      </c>
      <c r="AS1319" t="s">
        <v>61</v>
      </c>
      <c r="AT1319" t="s">
        <v>62</v>
      </c>
      <c r="AU1319" t="s">
        <v>63</v>
      </c>
    </row>
    <row r="1320" spans="1:47" x14ac:dyDescent="0.25">
      <c r="A1320" t="s">
        <v>2296</v>
      </c>
      <c r="B1320">
        <v>2024</v>
      </c>
      <c r="C1320">
        <v>3</v>
      </c>
      <c r="D1320" t="s">
        <v>48</v>
      </c>
      <c r="E1320" s="1">
        <v>45355</v>
      </c>
      <c r="F1320" s="1">
        <v>45375</v>
      </c>
      <c r="G1320">
        <v>20</v>
      </c>
      <c r="H1320">
        <v>16.600000000000001</v>
      </c>
      <c r="I1320" t="s">
        <v>49</v>
      </c>
      <c r="J1320" t="s">
        <v>50</v>
      </c>
      <c r="K1320" t="s">
        <v>145</v>
      </c>
      <c r="L1320">
        <v>2710.19</v>
      </c>
      <c r="M1320" t="s">
        <v>80</v>
      </c>
      <c r="N1320" t="s">
        <v>106</v>
      </c>
      <c r="O1320" t="s">
        <v>107</v>
      </c>
      <c r="P1320" t="s">
        <v>127</v>
      </c>
      <c r="Q1320" t="s">
        <v>226</v>
      </c>
      <c r="R1320" t="s">
        <v>2297</v>
      </c>
      <c r="S1320" t="s">
        <v>123</v>
      </c>
      <c r="T1320" t="s">
        <v>162</v>
      </c>
      <c r="U1320" t="s">
        <v>259</v>
      </c>
      <c r="V1320">
        <v>49667</v>
      </c>
      <c r="W1320">
        <v>33969</v>
      </c>
      <c r="X1320">
        <v>3.6</v>
      </c>
      <c r="Y1320">
        <v>14.4</v>
      </c>
      <c r="Z1320">
        <v>40209.97</v>
      </c>
      <c r="AB1320">
        <v>22.92</v>
      </c>
      <c r="AC1320">
        <v>921612.51</v>
      </c>
      <c r="AD1320">
        <v>15223896.74</v>
      </c>
      <c r="AE1320">
        <v>280.18</v>
      </c>
      <c r="AF1320">
        <v>4265431388.6100001</v>
      </c>
      <c r="AG1320">
        <v>225235.76</v>
      </c>
      <c r="AH1320">
        <v>0.7</v>
      </c>
      <c r="AI1320">
        <v>6597.44</v>
      </c>
      <c r="AJ1320">
        <v>18.149999999999999</v>
      </c>
      <c r="AK1320">
        <v>2763137.26</v>
      </c>
      <c r="AL1320">
        <v>0.33600000000000002</v>
      </c>
      <c r="AM1320">
        <v>51152.29</v>
      </c>
      <c r="AN1320">
        <v>854.6</v>
      </c>
      <c r="AO1320">
        <v>454.7</v>
      </c>
      <c r="AP1320">
        <v>388586.62</v>
      </c>
      <c r="AQ1320">
        <v>1593184.62</v>
      </c>
      <c r="AR1320" t="s">
        <v>61</v>
      </c>
      <c r="AS1320" t="s">
        <v>61</v>
      </c>
      <c r="AT1320" t="s">
        <v>62</v>
      </c>
      <c r="AU1320" t="s">
        <v>63</v>
      </c>
    </row>
    <row r="1321" spans="1:47" x14ac:dyDescent="0.25">
      <c r="A1321" t="s">
        <v>2298</v>
      </c>
      <c r="B1321">
        <v>2023</v>
      </c>
      <c r="C1321">
        <v>4</v>
      </c>
      <c r="D1321" t="s">
        <v>77</v>
      </c>
      <c r="E1321" s="1">
        <v>45029</v>
      </c>
      <c r="F1321" s="1">
        <v>45049</v>
      </c>
      <c r="G1321">
        <v>20</v>
      </c>
      <c r="H1321">
        <v>18.7</v>
      </c>
      <c r="I1321" t="s">
        <v>49</v>
      </c>
      <c r="J1321" t="s">
        <v>239</v>
      </c>
      <c r="K1321" t="s">
        <v>265</v>
      </c>
      <c r="L1321">
        <v>3102.1</v>
      </c>
      <c r="M1321" t="s">
        <v>98</v>
      </c>
      <c r="N1321" t="s">
        <v>106</v>
      </c>
      <c r="O1321" t="s">
        <v>54</v>
      </c>
      <c r="P1321" t="s">
        <v>196</v>
      </c>
      <c r="Q1321" t="s">
        <v>70</v>
      </c>
      <c r="R1321" t="s">
        <v>2299</v>
      </c>
      <c r="S1321" t="s">
        <v>161</v>
      </c>
      <c r="T1321" t="s">
        <v>131</v>
      </c>
      <c r="U1321" t="s">
        <v>166</v>
      </c>
      <c r="V1321">
        <v>35191</v>
      </c>
      <c r="W1321">
        <v>21201</v>
      </c>
      <c r="X1321">
        <v>21</v>
      </c>
      <c r="Y1321">
        <v>12.2</v>
      </c>
      <c r="Z1321">
        <v>33495.370000000003</v>
      </c>
      <c r="AB1321">
        <v>17.920000000000002</v>
      </c>
      <c r="AC1321">
        <v>600237.03</v>
      </c>
      <c r="AD1321">
        <v>22013157.16</v>
      </c>
      <c r="AE1321">
        <v>283.13</v>
      </c>
      <c r="AF1321">
        <v>6232585186.71</v>
      </c>
      <c r="AG1321">
        <v>45588.44</v>
      </c>
      <c r="AH1321">
        <v>1.4</v>
      </c>
      <c r="AI1321">
        <v>42448.62</v>
      </c>
      <c r="AJ1321">
        <v>17.29</v>
      </c>
      <c r="AK1321">
        <v>3806074.87</v>
      </c>
      <c r="AL1321">
        <v>0.25</v>
      </c>
      <c r="AM1321">
        <v>55032.89</v>
      </c>
      <c r="AN1321">
        <v>347.5</v>
      </c>
      <c r="AO1321">
        <v>682.03</v>
      </c>
      <c r="AP1321">
        <v>237005.42</v>
      </c>
      <c r="AQ1321">
        <v>980312.4</v>
      </c>
      <c r="AR1321" t="s">
        <v>61</v>
      </c>
      <c r="AS1321" t="s">
        <v>61</v>
      </c>
      <c r="AT1321" t="s">
        <v>62</v>
      </c>
      <c r="AU1321" t="s">
        <v>63</v>
      </c>
    </row>
    <row r="1322" spans="1:47" x14ac:dyDescent="0.25">
      <c r="A1322" t="s">
        <v>2300</v>
      </c>
      <c r="B1322">
        <v>2024</v>
      </c>
      <c r="C1322">
        <v>4</v>
      </c>
      <c r="D1322" t="s">
        <v>77</v>
      </c>
      <c r="E1322" s="1">
        <v>45404</v>
      </c>
      <c r="F1322" s="1">
        <v>45419</v>
      </c>
      <c r="G1322">
        <v>15</v>
      </c>
      <c r="H1322">
        <v>17</v>
      </c>
      <c r="I1322" t="s">
        <v>49</v>
      </c>
      <c r="J1322" t="s">
        <v>112</v>
      </c>
      <c r="K1322" t="s">
        <v>113</v>
      </c>
      <c r="L1322">
        <v>7304.39</v>
      </c>
      <c r="M1322" t="s">
        <v>52</v>
      </c>
      <c r="N1322" t="s">
        <v>106</v>
      </c>
      <c r="O1322" t="s">
        <v>189</v>
      </c>
      <c r="P1322" t="s">
        <v>146</v>
      </c>
      <c r="Q1322" t="s">
        <v>100</v>
      </c>
      <c r="R1322" t="s">
        <v>2301</v>
      </c>
      <c r="S1322" t="s">
        <v>73</v>
      </c>
      <c r="T1322" t="s">
        <v>102</v>
      </c>
      <c r="U1322" t="s">
        <v>132</v>
      </c>
      <c r="V1322">
        <v>5068</v>
      </c>
      <c r="W1322">
        <v>2835</v>
      </c>
      <c r="X1322">
        <v>21.4</v>
      </c>
      <c r="Y1322">
        <v>11.1</v>
      </c>
      <c r="Z1322">
        <v>4221.75</v>
      </c>
      <c r="AB1322">
        <v>24.28</v>
      </c>
      <c r="AC1322">
        <v>102504.09</v>
      </c>
      <c r="AD1322">
        <v>3547620.96</v>
      </c>
      <c r="AE1322">
        <v>277.82</v>
      </c>
      <c r="AF1322">
        <v>985600055.11000001</v>
      </c>
      <c r="AG1322">
        <v>61685.25</v>
      </c>
      <c r="AH1322">
        <v>0.8</v>
      </c>
      <c r="AI1322">
        <v>8127.7</v>
      </c>
      <c r="AJ1322">
        <v>9.86</v>
      </c>
      <c r="AK1322">
        <v>349795.43</v>
      </c>
      <c r="AL1322">
        <v>9.8000000000000004E-2</v>
      </c>
      <c r="AM1322">
        <v>3476.67</v>
      </c>
      <c r="AN1322">
        <v>776.3</v>
      </c>
      <c r="AO1322">
        <v>394.24</v>
      </c>
      <c r="AP1322">
        <v>306048.51</v>
      </c>
      <c r="AQ1322">
        <v>481842.22</v>
      </c>
      <c r="AR1322" t="s">
        <v>61</v>
      </c>
      <c r="AS1322" t="s">
        <v>124</v>
      </c>
      <c r="AT1322" t="s">
        <v>62</v>
      </c>
      <c r="AU1322" t="s">
        <v>63</v>
      </c>
    </row>
    <row r="1323" spans="1:47" x14ac:dyDescent="0.25">
      <c r="A1323" t="s">
        <v>2302</v>
      </c>
      <c r="B1323">
        <v>2023</v>
      </c>
      <c r="C1323">
        <v>8</v>
      </c>
      <c r="D1323" t="s">
        <v>89</v>
      </c>
      <c r="E1323" s="1">
        <v>45159</v>
      </c>
      <c r="F1323" s="1">
        <v>45188</v>
      </c>
      <c r="G1323">
        <v>29</v>
      </c>
      <c r="H1323">
        <v>19.2</v>
      </c>
      <c r="I1323" t="s">
        <v>65</v>
      </c>
      <c r="J1323" t="s">
        <v>78</v>
      </c>
      <c r="K1323" t="s">
        <v>177</v>
      </c>
      <c r="L1323">
        <v>1001.99</v>
      </c>
      <c r="M1323" t="s">
        <v>90</v>
      </c>
      <c r="N1323" t="s">
        <v>69</v>
      </c>
      <c r="O1323" t="s">
        <v>107</v>
      </c>
      <c r="P1323" t="s">
        <v>82</v>
      </c>
      <c r="Q1323" t="s">
        <v>174</v>
      </c>
      <c r="R1323" t="s">
        <v>1458</v>
      </c>
      <c r="S1323" t="s">
        <v>130</v>
      </c>
      <c r="T1323" t="s">
        <v>148</v>
      </c>
      <c r="U1323" t="s">
        <v>213</v>
      </c>
      <c r="V1323">
        <v>89090</v>
      </c>
      <c r="W1323">
        <v>51144</v>
      </c>
      <c r="X1323">
        <v>21.6</v>
      </c>
      <c r="Y1323">
        <v>14.9</v>
      </c>
      <c r="Z1323">
        <v>76003.48</v>
      </c>
      <c r="AB1323">
        <v>20.88</v>
      </c>
      <c r="AC1323">
        <v>1586952.66</v>
      </c>
      <c r="AD1323">
        <v>15942489.960000001</v>
      </c>
      <c r="AE1323">
        <v>284.64</v>
      </c>
      <c r="AF1323">
        <v>4537870342.21</v>
      </c>
      <c r="AG1323">
        <v>207100.64</v>
      </c>
      <c r="AH1323">
        <v>0</v>
      </c>
      <c r="AI1323">
        <v>0</v>
      </c>
      <c r="AJ1323">
        <v>21.16</v>
      </c>
      <c r="AK1323">
        <v>0</v>
      </c>
      <c r="AL1323">
        <v>0.26200000000000001</v>
      </c>
      <c r="AM1323">
        <v>41769.32</v>
      </c>
      <c r="AN1323">
        <v>1065.8</v>
      </c>
      <c r="AO1323">
        <v>620.05999999999995</v>
      </c>
      <c r="AP1323">
        <v>660859.94999999995</v>
      </c>
      <c r="AQ1323">
        <v>2496682.5699999998</v>
      </c>
      <c r="AR1323" t="s">
        <v>61</v>
      </c>
      <c r="AS1323" t="s">
        <v>61</v>
      </c>
      <c r="AT1323" t="s">
        <v>62</v>
      </c>
      <c r="AU1323" t="s">
        <v>63</v>
      </c>
    </row>
    <row r="1324" spans="1:47" x14ac:dyDescent="0.25">
      <c r="A1324" t="s">
        <v>2303</v>
      </c>
      <c r="B1324">
        <v>2025</v>
      </c>
      <c r="C1324">
        <v>1</v>
      </c>
      <c r="D1324" t="s">
        <v>48</v>
      </c>
      <c r="E1324" s="1">
        <v>45668</v>
      </c>
      <c r="F1324" s="1">
        <v>45693</v>
      </c>
      <c r="G1324">
        <v>25</v>
      </c>
      <c r="H1324">
        <v>4.5</v>
      </c>
      <c r="I1324" t="s">
        <v>65</v>
      </c>
      <c r="J1324" t="s">
        <v>66</v>
      </c>
      <c r="K1324" t="s">
        <v>153</v>
      </c>
      <c r="L1324">
        <v>6309</v>
      </c>
      <c r="M1324" t="s">
        <v>52</v>
      </c>
      <c r="N1324" t="s">
        <v>106</v>
      </c>
      <c r="O1324" t="s">
        <v>200</v>
      </c>
      <c r="P1324" t="s">
        <v>92</v>
      </c>
      <c r="Q1324" t="s">
        <v>93</v>
      </c>
      <c r="R1324" t="s">
        <v>301</v>
      </c>
      <c r="S1324" t="s">
        <v>156</v>
      </c>
      <c r="T1324" t="s">
        <v>131</v>
      </c>
      <c r="U1324" t="s">
        <v>181</v>
      </c>
      <c r="V1324">
        <v>20475</v>
      </c>
      <c r="W1324">
        <v>14324</v>
      </c>
      <c r="X1324">
        <v>10.1</v>
      </c>
      <c r="Y1324">
        <v>10.8</v>
      </c>
      <c r="Z1324">
        <v>16211.96</v>
      </c>
      <c r="AA1324">
        <v>1157</v>
      </c>
      <c r="AB1324">
        <v>1792.8</v>
      </c>
      <c r="AC1324">
        <v>2074269.6</v>
      </c>
      <c r="AD1324">
        <v>51703507.07</v>
      </c>
      <c r="AE1324">
        <v>277.57</v>
      </c>
      <c r="AF1324">
        <v>14351342457.42</v>
      </c>
      <c r="AG1324">
        <v>118465.61</v>
      </c>
      <c r="AH1324">
        <v>0</v>
      </c>
      <c r="AI1324">
        <v>0</v>
      </c>
      <c r="AJ1324">
        <v>10.61</v>
      </c>
      <c r="AK1324">
        <v>0</v>
      </c>
      <c r="AL1324">
        <v>8.4000000000000005E-2</v>
      </c>
      <c r="AM1324">
        <v>43430.95</v>
      </c>
      <c r="AN1324">
        <v>992.4</v>
      </c>
      <c r="AO1324">
        <v>592.99</v>
      </c>
      <c r="AP1324">
        <v>588483.28</v>
      </c>
      <c r="AQ1324">
        <v>2824649.44</v>
      </c>
      <c r="AR1324" t="s">
        <v>61</v>
      </c>
      <c r="AS1324" t="s">
        <v>61</v>
      </c>
      <c r="AT1324" t="s">
        <v>62</v>
      </c>
      <c r="AU1324" t="s">
        <v>63</v>
      </c>
    </row>
    <row r="1325" spans="1:47" x14ac:dyDescent="0.25">
      <c r="A1325" t="s">
        <v>2304</v>
      </c>
      <c r="B1325">
        <v>2021</v>
      </c>
      <c r="C1325">
        <v>7</v>
      </c>
      <c r="D1325" t="s">
        <v>89</v>
      </c>
      <c r="E1325" s="1">
        <v>44397</v>
      </c>
      <c r="F1325" s="1">
        <v>44413</v>
      </c>
      <c r="G1325">
        <v>16</v>
      </c>
      <c r="H1325">
        <v>10.4</v>
      </c>
      <c r="I1325" t="s">
        <v>65</v>
      </c>
      <c r="J1325" t="s">
        <v>239</v>
      </c>
      <c r="K1325" t="s">
        <v>270</v>
      </c>
      <c r="L1325">
        <v>2710.1990999999998</v>
      </c>
      <c r="M1325" t="s">
        <v>114</v>
      </c>
      <c r="N1325" t="s">
        <v>168</v>
      </c>
      <c r="O1325" t="s">
        <v>91</v>
      </c>
      <c r="P1325" t="s">
        <v>56</v>
      </c>
      <c r="Q1325" t="s">
        <v>201</v>
      </c>
      <c r="R1325" t="s">
        <v>1265</v>
      </c>
      <c r="S1325" t="s">
        <v>142</v>
      </c>
      <c r="T1325" t="s">
        <v>59</v>
      </c>
      <c r="U1325" t="s">
        <v>110</v>
      </c>
      <c r="V1325">
        <v>31477</v>
      </c>
      <c r="W1325">
        <v>21150</v>
      </c>
      <c r="X1325">
        <v>24.5</v>
      </c>
      <c r="Y1325">
        <v>10.5</v>
      </c>
      <c r="Z1325">
        <v>29601.74</v>
      </c>
      <c r="AB1325">
        <v>27.66</v>
      </c>
      <c r="AC1325">
        <v>818784.13</v>
      </c>
      <c r="AD1325">
        <v>31880481.949999999</v>
      </c>
      <c r="AE1325">
        <v>166.74</v>
      </c>
      <c r="AF1325">
        <v>5315751560.3400002</v>
      </c>
      <c r="AG1325">
        <v>19514.48</v>
      </c>
      <c r="AH1325">
        <v>0</v>
      </c>
      <c r="AI1325">
        <v>0</v>
      </c>
      <c r="AJ1325">
        <v>10.75</v>
      </c>
      <c r="AK1325">
        <v>0</v>
      </c>
      <c r="AL1325">
        <v>0.222</v>
      </c>
      <c r="AM1325">
        <v>70774.67</v>
      </c>
      <c r="AN1325">
        <v>835.2</v>
      </c>
      <c r="AO1325">
        <v>600.26</v>
      </c>
      <c r="AP1325">
        <v>501337.15</v>
      </c>
      <c r="AQ1325">
        <v>1410410.43</v>
      </c>
      <c r="AR1325" t="s">
        <v>61</v>
      </c>
      <c r="AS1325" t="s">
        <v>61</v>
      </c>
      <c r="AT1325" t="s">
        <v>62</v>
      </c>
      <c r="AU1325" t="s">
        <v>63</v>
      </c>
    </row>
    <row r="1326" spans="1:47" x14ac:dyDescent="0.25">
      <c r="A1326" t="s">
        <v>2305</v>
      </c>
      <c r="B1326">
        <v>2020</v>
      </c>
      <c r="C1326">
        <v>8</v>
      </c>
      <c r="D1326" t="s">
        <v>89</v>
      </c>
      <c r="E1326" s="1">
        <v>44066</v>
      </c>
      <c r="F1326" s="1">
        <v>44095</v>
      </c>
      <c r="G1326">
        <v>29</v>
      </c>
      <c r="H1326">
        <v>12.1</v>
      </c>
      <c r="I1326" t="s">
        <v>49</v>
      </c>
      <c r="J1326" t="s">
        <v>112</v>
      </c>
      <c r="K1326" t="s">
        <v>113</v>
      </c>
      <c r="L1326">
        <v>7304.39</v>
      </c>
      <c r="M1326" t="s">
        <v>98</v>
      </c>
      <c r="N1326" t="s">
        <v>106</v>
      </c>
      <c r="O1326" t="s">
        <v>189</v>
      </c>
      <c r="P1326" t="s">
        <v>257</v>
      </c>
      <c r="Q1326" t="s">
        <v>184</v>
      </c>
      <c r="R1326" t="s">
        <v>603</v>
      </c>
      <c r="S1326" t="s">
        <v>73</v>
      </c>
      <c r="T1326" t="s">
        <v>102</v>
      </c>
      <c r="U1326" t="s">
        <v>103</v>
      </c>
      <c r="V1326">
        <v>5273</v>
      </c>
      <c r="W1326">
        <v>3542</v>
      </c>
      <c r="X1326">
        <v>2.4</v>
      </c>
      <c r="Y1326">
        <v>15.1</v>
      </c>
      <c r="Z1326">
        <v>4391.72</v>
      </c>
      <c r="AB1326">
        <v>30.57</v>
      </c>
      <c r="AC1326">
        <v>134254.88</v>
      </c>
      <c r="AD1326">
        <v>1844214.98</v>
      </c>
      <c r="AE1326">
        <v>158.18</v>
      </c>
      <c r="AF1326">
        <v>291717925.54000002</v>
      </c>
      <c r="AG1326">
        <v>163171.49</v>
      </c>
      <c r="AH1326">
        <v>2</v>
      </c>
      <c r="AI1326">
        <v>25908.09</v>
      </c>
      <c r="AJ1326">
        <v>16.38</v>
      </c>
      <c r="AK1326">
        <v>302082.40999999997</v>
      </c>
      <c r="AL1326">
        <v>0.31900000000000001</v>
      </c>
      <c r="AM1326">
        <v>5883.05</v>
      </c>
      <c r="AN1326">
        <v>1572.6</v>
      </c>
      <c r="AO1326">
        <v>740.5</v>
      </c>
      <c r="AP1326">
        <v>1164510.3</v>
      </c>
      <c r="AQ1326">
        <v>1493727.81</v>
      </c>
      <c r="AR1326" t="s">
        <v>61</v>
      </c>
      <c r="AS1326" t="s">
        <v>61</v>
      </c>
      <c r="AT1326" t="s">
        <v>62</v>
      </c>
      <c r="AU1326" t="s">
        <v>63</v>
      </c>
    </row>
    <row r="1327" spans="1:47" x14ac:dyDescent="0.25">
      <c r="A1327" t="s">
        <v>2306</v>
      </c>
      <c r="B1327">
        <v>2025</v>
      </c>
      <c r="C1327">
        <v>1</v>
      </c>
      <c r="D1327" t="s">
        <v>48</v>
      </c>
      <c r="E1327" s="1">
        <v>45671</v>
      </c>
      <c r="F1327" s="1">
        <v>45689</v>
      </c>
      <c r="G1327">
        <v>18</v>
      </c>
      <c r="H1327">
        <v>7.3</v>
      </c>
      <c r="I1327" t="s">
        <v>49</v>
      </c>
      <c r="J1327" t="s">
        <v>239</v>
      </c>
      <c r="K1327" t="s">
        <v>270</v>
      </c>
      <c r="L1327">
        <v>2710.1990999999998</v>
      </c>
      <c r="M1327" t="s">
        <v>98</v>
      </c>
      <c r="N1327" t="s">
        <v>69</v>
      </c>
      <c r="O1327" t="s">
        <v>99</v>
      </c>
      <c r="P1327" t="s">
        <v>93</v>
      </c>
      <c r="Q1327" t="s">
        <v>128</v>
      </c>
      <c r="R1327" t="s">
        <v>272</v>
      </c>
      <c r="S1327" t="s">
        <v>142</v>
      </c>
      <c r="T1327" t="s">
        <v>95</v>
      </c>
      <c r="U1327" t="s">
        <v>132</v>
      </c>
      <c r="V1327">
        <v>68957</v>
      </c>
      <c r="W1327">
        <v>49160</v>
      </c>
      <c r="X1327">
        <v>12.8</v>
      </c>
      <c r="Y1327">
        <v>15.5</v>
      </c>
      <c r="Z1327">
        <v>54754.39</v>
      </c>
      <c r="AB1327">
        <v>43.56</v>
      </c>
      <c r="AC1327">
        <v>2385101.23</v>
      </c>
      <c r="AD1327">
        <v>59165403.659999996</v>
      </c>
      <c r="AE1327">
        <v>282.27999999999997</v>
      </c>
      <c r="AF1327">
        <v>16701210145.139999</v>
      </c>
      <c r="AG1327">
        <v>32715.3</v>
      </c>
      <c r="AH1327">
        <v>3.2</v>
      </c>
      <c r="AI1327">
        <v>29837.91</v>
      </c>
      <c r="AJ1327">
        <v>9.94</v>
      </c>
      <c r="AK1327">
        <v>5881041.1200000001</v>
      </c>
      <c r="AL1327">
        <v>0.26</v>
      </c>
      <c r="AM1327">
        <v>153830.04999999999</v>
      </c>
      <c r="AN1327">
        <v>333.2</v>
      </c>
      <c r="AO1327">
        <v>694.59</v>
      </c>
      <c r="AP1327">
        <v>231437.39</v>
      </c>
      <c r="AQ1327">
        <v>2832921.88</v>
      </c>
      <c r="AR1327" t="s">
        <v>61</v>
      </c>
      <c r="AS1327" t="s">
        <v>61</v>
      </c>
      <c r="AT1327" t="s">
        <v>62</v>
      </c>
      <c r="AU1327" t="s">
        <v>63</v>
      </c>
    </row>
    <row r="1328" spans="1:47" x14ac:dyDescent="0.25">
      <c r="A1328" t="s">
        <v>2307</v>
      </c>
      <c r="B1328">
        <v>2024</v>
      </c>
      <c r="C1328">
        <v>11</v>
      </c>
      <c r="D1328" t="s">
        <v>119</v>
      </c>
      <c r="E1328" s="1">
        <v>45618</v>
      </c>
      <c r="F1328" s="1">
        <v>45627</v>
      </c>
      <c r="G1328">
        <v>9</v>
      </c>
      <c r="H1328">
        <v>4.7</v>
      </c>
      <c r="I1328" t="s">
        <v>65</v>
      </c>
      <c r="J1328" t="s">
        <v>78</v>
      </c>
      <c r="K1328" t="s">
        <v>79</v>
      </c>
      <c r="L1328">
        <v>1005.9</v>
      </c>
      <c r="M1328" t="s">
        <v>52</v>
      </c>
      <c r="N1328" t="s">
        <v>69</v>
      </c>
      <c r="O1328" t="s">
        <v>99</v>
      </c>
      <c r="P1328" t="s">
        <v>128</v>
      </c>
      <c r="Q1328" t="s">
        <v>55</v>
      </c>
      <c r="R1328" t="s">
        <v>2308</v>
      </c>
      <c r="S1328" t="s">
        <v>85</v>
      </c>
      <c r="T1328" t="s">
        <v>148</v>
      </c>
      <c r="U1328" t="s">
        <v>103</v>
      </c>
      <c r="V1328">
        <v>65865</v>
      </c>
      <c r="W1328">
        <v>44572</v>
      </c>
      <c r="X1328">
        <v>14.7</v>
      </c>
      <c r="Y1328">
        <v>13.1</v>
      </c>
      <c r="Z1328">
        <v>52204.36</v>
      </c>
      <c r="AB1328">
        <v>22.41</v>
      </c>
      <c r="AC1328">
        <v>1169899.71</v>
      </c>
      <c r="AD1328">
        <v>32350519.850000001</v>
      </c>
      <c r="AE1328">
        <v>273.45999999999998</v>
      </c>
      <c r="AF1328">
        <v>8846573158.1800003</v>
      </c>
      <c r="AG1328">
        <v>18699.04</v>
      </c>
      <c r="AH1328">
        <v>0</v>
      </c>
      <c r="AI1328">
        <v>0</v>
      </c>
      <c r="AJ1328">
        <v>20.72</v>
      </c>
      <c r="AK1328">
        <v>0</v>
      </c>
      <c r="AL1328">
        <v>0.31</v>
      </c>
      <c r="AM1328">
        <v>100286.61</v>
      </c>
      <c r="AN1328">
        <v>463.5</v>
      </c>
      <c r="AO1328">
        <v>687.93</v>
      </c>
      <c r="AP1328">
        <v>318855.55</v>
      </c>
      <c r="AQ1328">
        <v>1607740.91</v>
      </c>
      <c r="AR1328" t="s">
        <v>61</v>
      </c>
      <c r="AS1328" t="s">
        <v>61</v>
      </c>
      <c r="AT1328" t="s">
        <v>62</v>
      </c>
      <c r="AU1328" t="s">
        <v>63</v>
      </c>
    </row>
    <row r="1329" spans="1:47" x14ac:dyDescent="0.25">
      <c r="A1329" t="s">
        <v>2309</v>
      </c>
      <c r="B1329">
        <v>2021</v>
      </c>
      <c r="C1329">
        <v>12</v>
      </c>
      <c r="D1329" t="s">
        <v>119</v>
      </c>
      <c r="E1329" s="1">
        <v>44552</v>
      </c>
      <c r="F1329" s="1">
        <v>44562</v>
      </c>
      <c r="G1329">
        <v>10</v>
      </c>
      <c r="H1329">
        <v>20.399999999999999</v>
      </c>
      <c r="I1329" t="s">
        <v>49</v>
      </c>
      <c r="J1329" t="s">
        <v>50</v>
      </c>
      <c r="K1329" t="s">
        <v>120</v>
      </c>
      <c r="L1329">
        <v>2710.1921000000002</v>
      </c>
      <c r="M1329" t="s">
        <v>90</v>
      </c>
      <c r="N1329" t="s">
        <v>69</v>
      </c>
      <c r="O1329" t="s">
        <v>54</v>
      </c>
      <c r="P1329" t="s">
        <v>108</v>
      </c>
      <c r="Q1329" t="s">
        <v>82</v>
      </c>
      <c r="R1329" t="s">
        <v>2310</v>
      </c>
      <c r="S1329" t="s">
        <v>142</v>
      </c>
      <c r="T1329" t="s">
        <v>86</v>
      </c>
      <c r="U1329" t="s">
        <v>60</v>
      </c>
      <c r="V1329">
        <v>57649</v>
      </c>
      <c r="W1329">
        <v>34472</v>
      </c>
      <c r="X1329">
        <v>22.1</v>
      </c>
      <c r="Y1329">
        <v>13</v>
      </c>
      <c r="Z1329">
        <v>52909.59</v>
      </c>
      <c r="AB1329">
        <v>36.22</v>
      </c>
      <c r="AC1329">
        <v>1916385.35</v>
      </c>
      <c r="AD1329">
        <v>20891351.609999999</v>
      </c>
      <c r="AE1329">
        <v>167.71</v>
      </c>
      <c r="AF1329">
        <v>3503688578.5100002</v>
      </c>
      <c r="AG1329">
        <v>30709.1</v>
      </c>
      <c r="AH1329">
        <v>0.4</v>
      </c>
      <c r="AI1329">
        <v>3293.76</v>
      </c>
      <c r="AJ1329">
        <v>14.93</v>
      </c>
      <c r="AK1329">
        <v>3119078.8</v>
      </c>
      <c r="AL1329">
        <v>0.121</v>
      </c>
      <c r="AM1329">
        <v>25278.54</v>
      </c>
      <c r="AN1329">
        <v>237.6</v>
      </c>
      <c r="AO1329">
        <v>743.59</v>
      </c>
      <c r="AP1329">
        <v>176676.98</v>
      </c>
      <c r="AQ1329">
        <v>2152343.73</v>
      </c>
      <c r="AR1329" t="s">
        <v>61</v>
      </c>
      <c r="AS1329" t="s">
        <v>61</v>
      </c>
      <c r="AT1329" t="s">
        <v>62</v>
      </c>
      <c r="AU1329" t="s">
        <v>63</v>
      </c>
    </row>
    <row r="1330" spans="1:47" x14ac:dyDescent="0.25">
      <c r="A1330" t="s">
        <v>2311</v>
      </c>
      <c r="B1330">
        <v>2023</v>
      </c>
      <c r="C1330">
        <v>4</v>
      </c>
      <c r="D1330" t="s">
        <v>77</v>
      </c>
      <c r="E1330" s="1">
        <v>45037</v>
      </c>
      <c r="F1330" s="1">
        <v>45049</v>
      </c>
      <c r="G1330">
        <v>12</v>
      </c>
      <c r="H1330">
        <v>1.2</v>
      </c>
      <c r="I1330" t="s">
        <v>49</v>
      </c>
      <c r="J1330" t="s">
        <v>239</v>
      </c>
      <c r="K1330" t="s">
        <v>240</v>
      </c>
      <c r="L1330">
        <v>3105.2</v>
      </c>
      <c r="M1330" t="s">
        <v>52</v>
      </c>
      <c r="N1330" t="s">
        <v>81</v>
      </c>
      <c r="O1330" t="s">
        <v>189</v>
      </c>
      <c r="P1330" t="s">
        <v>230</v>
      </c>
      <c r="Q1330" t="s">
        <v>184</v>
      </c>
      <c r="R1330" t="s">
        <v>345</v>
      </c>
      <c r="S1330" t="s">
        <v>161</v>
      </c>
      <c r="T1330" t="s">
        <v>162</v>
      </c>
      <c r="U1330" t="s">
        <v>87</v>
      </c>
      <c r="V1330">
        <v>39599</v>
      </c>
      <c r="W1330">
        <v>25655</v>
      </c>
      <c r="X1330">
        <v>3.1</v>
      </c>
      <c r="Y1330">
        <v>11</v>
      </c>
      <c r="Z1330">
        <v>31945.3</v>
      </c>
      <c r="AB1330">
        <v>12.87</v>
      </c>
      <c r="AC1330">
        <v>411136.01</v>
      </c>
      <c r="AD1330">
        <v>21610995.449999999</v>
      </c>
      <c r="AE1330">
        <v>287.20999999999998</v>
      </c>
      <c r="AF1330">
        <v>6206894003.1899996</v>
      </c>
      <c r="AG1330">
        <v>34359.589999999997</v>
      </c>
      <c r="AH1330">
        <v>2.2000000000000002</v>
      </c>
      <c r="AI1330">
        <v>30596.05</v>
      </c>
      <c r="AJ1330">
        <v>24.22</v>
      </c>
      <c r="AK1330">
        <v>5234183.0999999996</v>
      </c>
      <c r="AL1330">
        <v>0.27500000000000002</v>
      </c>
      <c r="AM1330">
        <v>59430.239999999998</v>
      </c>
      <c r="AN1330">
        <v>344</v>
      </c>
      <c r="AO1330">
        <v>414.22</v>
      </c>
      <c r="AP1330">
        <v>142491.68</v>
      </c>
      <c r="AQ1330">
        <v>678013.57</v>
      </c>
      <c r="AR1330" t="s">
        <v>61</v>
      </c>
      <c r="AS1330" t="s">
        <v>61</v>
      </c>
      <c r="AT1330" t="s">
        <v>62</v>
      </c>
      <c r="AU1330" t="s">
        <v>63</v>
      </c>
    </row>
    <row r="1331" spans="1:47" x14ac:dyDescent="0.25">
      <c r="A1331" t="s">
        <v>2312</v>
      </c>
      <c r="B1331">
        <v>2022</v>
      </c>
      <c r="C1331">
        <v>1</v>
      </c>
      <c r="D1331" t="s">
        <v>48</v>
      </c>
      <c r="E1331" s="1">
        <v>44564</v>
      </c>
      <c r="F1331" s="1">
        <v>44581</v>
      </c>
      <c r="G1331">
        <v>17</v>
      </c>
      <c r="H1331">
        <v>14.4</v>
      </c>
      <c r="I1331" t="s">
        <v>49</v>
      </c>
      <c r="J1331" t="s">
        <v>134</v>
      </c>
      <c r="K1331" t="s">
        <v>135</v>
      </c>
      <c r="L1331">
        <v>9999.0098999999991</v>
      </c>
      <c r="M1331" t="s">
        <v>90</v>
      </c>
      <c r="N1331" t="s">
        <v>81</v>
      </c>
      <c r="O1331" t="s">
        <v>54</v>
      </c>
      <c r="P1331" t="s">
        <v>71</v>
      </c>
      <c r="Q1331" t="s">
        <v>56</v>
      </c>
      <c r="R1331" t="s">
        <v>1908</v>
      </c>
      <c r="S1331" t="s">
        <v>137</v>
      </c>
      <c r="T1331" t="s">
        <v>59</v>
      </c>
      <c r="U1331" t="s">
        <v>259</v>
      </c>
      <c r="V1331">
        <v>13641</v>
      </c>
      <c r="W1331">
        <v>9152</v>
      </c>
      <c r="X1331">
        <v>12.5</v>
      </c>
      <c r="Y1331">
        <v>15.3</v>
      </c>
      <c r="Z1331">
        <v>11966.03</v>
      </c>
      <c r="AB1331">
        <v>13.94</v>
      </c>
      <c r="AC1331">
        <v>166806.46</v>
      </c>
      <c r="AD1331">
        <v>12640555.109999999</v>
      </c>
      <c r="AE1331">
        <v>219.42</v>
      </c>
      <c r="AF1331">
        <v>2773590602.2399998</v>
      </c>
      <c r="AG1331">
        <v>174007.57</v>
      </c>
      <c r="AH1331">
        <v>2.5</v>
      </c>
      <c r="AI1331">
        <v>34375.17</v>
      </c>
      <c r="AJ1331">
        <v>13.86</v>
      </c>
      <c r="AK1331">
        <v>1751980.94</v>
      </c>
      <c r="AL1331">
        <v>0.155</v>
      </c>
      <c r="AM1331">
        <v>19592.86</v>
      </c>
      <c r="AN1331">
        <v>310.3</v>
      </c>
      <c r="AO1331">
        <v>536.5</v>
      </c>
      <c r="AP1331">
        <v>166475.95000000001</v>
      </c>
      <c r="AQ1331">
        <v>561258.01</v>
      </c>
      <c r="AR1331" t="s">
        <v>61</v>
      </c>
      <c r="AS1331" t="s">
        <v>61</v>
      </c>
      <c r="AT1331" t="s">
        <v>62</v>
      </c>
      <c r="AU1331" t="s">
        <v>63</v>
      </c>
    </row>
    <row r="1332" spans="1:47" x14ac:dyDescent="0.25">
      <c r="A1332" t="s">
        <v>2313</v>
      </c>
      <c r="B1332">
        <v>2025</v>
      </c>
      <c r="C1332">
        <v>3</v>
      </c>
      <c r="D1332" t="s">
        <v>48</v>
      </c>
      <c r="E1332" s="1">
        <v>45733</v>
      </c>
      <c r="F1332" s="1">
        <v>45740</v>
      </c>
      <c r="G1332">
        <v>7</v>
      </c>
      <c r="H1332">
        <v>15.8</v>
      </c>
      <c r="I1332" t="s">
        <v>49</v>
      </c>
      <c r="J1332" t="s">
        <v>239</v>
      </c>
      <c r="K1332" t="s">
        <v>265</v>
      </c>
      <c r="L1332">
        <v>3102.1</v>
      </c>
      <c r="M1332" t="s">
        <v>98</v>
      </c>
      <c r="N1332" t="s">
        <v>168</v>
      </c>
      <c r="O1332" t="s">
        <v>91</v>
      </c>
      <c r="P1332" t="s">
        <v>201</v>
      </c>
      <c r="Q1332" t="s">
        <v>226</v>
      </c>
      <c r="R1332" t="s">
        <v>2314</v>
      </c>
      <c r="S1332" t="s">
        <v>161</v>
      </c>
      <c r="T1332" t="s">
        <v>131</v>
      </c>
      <c r="U1332" t="s">
        <v>228</v>
      </c>
      <c r="V1332">
        <v>37007</v>
      </c>
      <c r="W1332">
        <v>27234</v>
      </c>
      <c r="X1332">
        <v>8.1</v>
      </c>
      <c r="Y1332">
        <v>11.2</v>
      </c>
      <c r="Z1332">
        <v>30511.3</v>
      </c>
      <c r="AB1332">
        <v>14.01</v>
      </c>
      <c r="AC1332">
        <v>427463.31</v>
      </c>
      <c r="AD1332">
        <v>17312111.620000001</v>
      </c>
      <c r="AE1332">
        <v>283.2</v>
      </c>
      <c r="AF1332">
        <v>4902790010.7799997</v>
      </c>
      <c r="AG1332">
        <v>170295.36</v>
      </c>
      <c r="AH1332">
        <v>0</v>
      </c>
      <c r="AI1332">
        <v>0</v>
      </c>
      <c r="AJ1332">
        <v>7.12</v>
      </c>
      <c r="AK1332">
        <v>1232622.3500000001</v>
      </c>
      <c r="AL1332">
        <v>0.16400000000000001</v>
      </c>
      <c r="AM1332">
        <v>28391.86</v>
      </c>
      <c r="AN1332">
        <v>376.9</v>
      </c>
      <c r="AO1332">
        <v>556.91999999999996</v>
      </c>
      <c r="AP1332">
        <v>209903.15</v>
      </c>
      <c r="AQ1332">
        <v>836053.68</v>
      </c>
      <c r="AR1332" t="s">
        <v>61</v>
      </c>
      <c r="AS1332" t="s">
        <v>61</v>
      </c>
      <c r="AT1332" t="s">
        <v>62</v>
      </c>
      <c r="AU1332" t="s">
        <v>63</v>
      </c>
    </row>
    <row r="1333" spans="1:47" x14ac:dyDescent="0.25">
      <c r="A1333" t="s">
        <v>2315</v>
      </c>
      <c r="B1333">
        <v>2025</v>
      </c>
      <c r="C1333">
        <v>2</v>
      </c>
      <c r="D1333" t="s">
        <v>48</v>
      </c>
      <c r="E1333" s="1">
        <v>45710</v>
      </c>
      <c r="F1333" s="1">
        <v>45720</v>
      </c>
      <c r="G1333">
        <v>10</v>
      </c>
      <c r="H1333">
        <v>19</v>
      </c>
      <c r="I1333" t="s">
        <v>49</v>
      </c>
      <c r="J1333" t="s">
        <v>50</v>
      </c>
      <c r="K1333" t="s">
        <v>120</v>
      </c>
      <c r="L1333">
        <v>2710.1921000000002</v>
      </c>
      <c r="M1333" t="s">
        <v>52</v>
      </c>
      <c r="N1333" t="s">
        <v>106</v>
      </c>
      <c r="O1333" t="s">
        <v>91</v>
      </c>
      <c r="P1333" t="s">
        <v>93</v>
      </c>
      <c r="Q1333" t="s">
        <v>70</v>
      </c>
      <c r="R1333" t="s">
        <v>2316</v>
      </c>
      <c r="S1333" t="s">
        <v>142</v>
      </c>
      <c r="T1333" t="s">
        <v>187</v>
      </c>
      <c r="U1333" t="s">
        <v>110</v>
      </c>
      <c r="V1333">
        <v>68816</v>
      </c>
      <c r="W1333">
        <v>48202</v>
      </c>
      <c r="X1333">
        <v>19.600000000000001</v>
      </c>
      <c r="Y1333">
        <v>15.2</v>
      </c>
      <c r="Z1333">
        <v>60322.55</v>
      </c>
      <c r="AB1333">
        <v>23.43</v>
      </c>
      <c r="AC1333">
        <v>1413357.35</v>
      </c>
      <c r="AD1333">
        <v>64832263.840000004</v>
      </c>
      <c r="AE1333">
        <v>275.54000000000002</v>
      </c>
      <c r="AF1333">
        <v>17863881978.470001</v>
      </c>
      <c r="AG1333">
        <v>245791.22</v>
      </c>
      <c r="AH1333">
        <v>0</v>
      </c>
      <c r="AI1333">
        <v>0</v>
      </c>
      <c r="AJ1333">
        <v>7.68</v>
      </c>
      <c r="AK1333">
        <v>4979117.8600000003</v>
      </c>
      <c r="AL1333">
        <v>0.19</v>
      </c>
      <c r="AM1333">
        <v>123181.3</v>
      </c>
      <c r="AN1333">
        <v>461.4</v>
      </c>
      <c r="AO1333">
        <v>507.39</v>
      </c>
      <c r="AP1333">
        <v>234109.75</v>
      </c>
      <c r="AQ1333">
        <v>2016439.62</v>
      </c>
      <c r="AR1333" t="s">
        <v>61</v>
      </c>
      <c r="AS1333" t="s">
        <v>61</v>
      </c>
      <c r="AT1333" t="s">
        <v>62</v>
      </c>
      <c r="AU1333" t="s">
        <v>63</v>
      </c>
    </row>
    <row r="1334" spans="1:47" x14ac:dyDescent="0.25">
      <c r="A1334" t="s">
        <v>2317</v>
      </c>
      <c r="B1334">
        <v>2020</v>
      </c>
      <c r="C1334">
        <v>5</v>
      </c>
      <c r="D1334" t="s">
        <v>77</v>
      </c>
      <c r="E1334" s="1">
        <v>43964</v>
      </c>
      <c r="F1334" s="1">
        <v>43981</v>
      </c>
      <c r="G1334">
        <v>17</v>
      </c>
      <c r="H1334">
        <v>16.399999999999999</v>
      </c>
      <c r="I1334" t="s">
        <v>49</v>
      </c>
      <c r="J1334" t="s">
        <v>50</v>
      </c>
      <c r="K1334" t="s">
        <v>223</v>
      </c>
      <c r="L1334">
        <v>2710.1109999999999</v>
      </c>
      <c r="M1334" t="s">
        <v>114</v>
      </c>
      <c r="N1334" t="s">
        <v>53</v>
      </c>
      <c r="O1334" t="s">
        <v>107</v>
      </c>
      <c r="P1334" t="s">
        <v>257</v>
      </c>
      <c r="Q1334" t="s">
        <v>70</v>
      </c>
      <c r="R1334" t="s">
        <v>1455</v>
      </c>
      <c r="S1334" t="s">
        <v>186</v>
      </c>
      <c r="T1334" t="s">
        <v>95</v>
      </c>
      <c r="U1334" t="s">
        <v>259</v>
      </c>
      <c r="V1334">
        <v>131363</v>
      </c>
      <c r="W1334">
        <v>76853</v>
      </c>
      <c r="X1334">
        <v>9</v>
      </c>
      <c r="Y1334">
        <v>13.9</v>
      </c>
      <c r="Z1334">
        <v>110743.51</v>
      </c>
      <c r="AB1334">
        <v>13.55</v>
      </c>
      <c r="AC1334">
        <v>1500574.56</v>
      </c>
      <c r="AD1334">
        <v>111168765.08</v>
      </c>
      <c r="AE1334">
        <v>160.07</v>
      </c>
      <c r="AF1334">
        <v>17794784226.360001</v>
      </c>
      <c r="AG1334">
        <v>82238.41</v>
      </c>
      <c r="AH1334">
        <v>0</v>
      </c>
      <c r="AI1334">
        <v>0</v>
      </c>
      <c r="AJ1334">
        <v>10</v>
      </c>
      <c r="AK1334">
        <v>11116876.51</v>
      </c>
      <c r="AL1334">
        <v>0.20200000000000001</v>
      </c>
      <c r="AM1334">
        <v>224560.91</v>
      </c>
      <c r="AN1334">
        <v>873.6</v>
      </c>
      <c r="AO1334">
        <v>633.02</v>
      </c>
      <c r="AP1334">
        <v>553006.27</v>
      </c>
      <c r="AQ1334">
        <v>2360380.15</v>
      </c>
      <c r="AR1334" t="s">
        <v>61</v>
      </c>
      <c r="AS1334" t="s">
        <v>61</v>
      </c>
      <c r="AT1334" t="s">
        <v>62</v>
      </c>
      <c r="AU1334" t="s">
        <v>63</v>
      </c>
    </row>
    <row r="1335" spans="1:47" x14ac:dyDescent="0.25">
      <c r="A1335" t="s">
        <v>2318</v>
      </c>
      <c r="B1335">
        <v>2021</v>
      </c>
      <c r="C1335">
        <v>10</v>
      </c>
      <c r="D1335" t="s">
        <v>119</v>
      </c>
      <c r="E1335" s="1">
        <v>44478</v>
      </c>
      <c r="F1335" s="1">
        <v>44505</v>
      </c>
      <c r="G1335">
        <v>27</v>
      </c>
      <c r="H1335">
        <v>5.6</v>
      </c>
      <c r="I1335" t="s">
        <v>49</v>
      </c>
      <c r="J1335" t="s">
        <v>134</v>
      </c>
      <c r="K1335" t="s">
        <v>135</v>
      </c>
      <c r="L1335">
        <v>9999.0098999999991</v>
      </c>
      <c r="M1335" t="s">
        <v>68</v>
      </c>
      <c r="N1335" t="s">
        <v>53</v>
      </c>
      <c r="O1335" t="s">
        <v>189</v>
      </c>
      <c r="P1335" t="s">
        <v>174</v>
      </c>
      <c r="Q1335" t="s">
        <v>226</v>
      </c>
      <c r="R1335" t="s">
        <v>705</v>
      </c>
      <c r="S1335" t="s">
        <v>137</v>
      </c>
      <c r="T1335" t="s">
        <v>86</v>
      </c>
      <c r="U1335" t="s">
        <v>228</v>
      </c>
      <c r="V1335">
        <v>3018</v>
      </c>
      <c r="W1335">
        <v>2056</v>
      </c>
      <c r="X1335">
        <v>9</v>
      </c>
      <c r="Y1335">
        <v>11.8</v>
      </c>
      <c r="Z1335">
        <v>2590.9699999999998</v>
      </c>
      <c r="AB1335">
        <v>39.67</v>
      </c>
      <c r="AC1335">
        <v>102783.78</v>
      </c>
      <c r="AD1335">
        <v>3084342.51</v>
      </c>
      <c r="AE1335">
        <v>169.72</v>
      </c>
      <c r="AF1335">
        <v>523474610.80000001</v>
      </c>
      <c r="AG1335">
        <v>242853.73</v>
      </c>
      <c r="AH1335">
        <v>0</v>
      </c>
      <c r="AI1335">
        <v>0</v>
      </c>
      <c r="AJ1335">
        <v>2.62</v>
      </c>
      <c r="AK1335">
        <v>80809.77</v>
      </c>
      <c r="AL1335">
        <v>5.8000000000000003E-2</v>
      </c>
      <c r="AM1335">
        <v>1788.92</v>
      </c>
      <c r="AN1335">
        <v>832.4</v>
      </c>
      <c r="AO1335">
        <v>570.83000000000004</v>
      </c>
      <c r="AP1335">
        <v>475158.89</v>
      </c>
      <c r="AQ1335">
        <v>822585.32</v>
      </c>
      <c r="AR1335" t="s">
        <v>61</v>
      </c>
      <c r="AS1335" t="s">
        <v>61</v>
      </c>
      <c r="AT1335" t="s">
        <v>62</v>
      </c>
      <c r="AU1335" t="s">
        <v>117</v>
      </c>
    </row>
    <row r="1336" spans="1:47" x14ac:dyDescent="0.25">
      <c r="A1336" t="s">
        <v>2319</v>
      </c>
      <c r="B1336">
        <v>2024</v>
      </c>
      <c r="C1336">
        <v>9</v>
      </c>
      <c r="D1336" t="s">
        <v>89</v>
      </c>
      <c r="E1336" s="1">
        <v>45550</v>
      </c>
      <c r="F1336" s="1">
        <v>45569</v>
      </c>
      <c r="G1336">
        <v>19</v>
      </c>
      <c r="I1336" t="s">
        <v>65</v>
      </c>
      <c r="J1336" t="s">
        <v>50</v>
      </c>
      <c r="K1336" t="s">
        <v>51</v>
      </c>
      <c r="L1336">
        <v>2709</v>
      </c>
      <c r="M1336" t="s">
        <v>90</v>
      </c>
      <c r="N1336" t="s">
        <v>53</v>
      </c>
      <c r="O1336" t="s">
        <v>99</v>
      </c>
      <c r="P1336" t="s">
        <v>92</v>
      </c>
      <c r="Q1336" t="s">
        <v>257</v>
      </c>
      <c r="R1336" t="s">
        <v>122</v>
      </c>
      <c r="S1336" t="s">
        <v>186</v>
      </c>
      <c r="T1336" t="s">
        <v>148</v>
      </c>
      <c r="U1336" t="s">
        <v>60</v>
      </c>
      <c r="V1336">
        <v>88577</v>
      </c>
      <c r="W1336">
        <v>63589</v>
      </c>
      <c r="X1336">
        <v>1.4</v>
      </c>
      <c r="Y1336">
        <v>15.7</v>
      </c>
      <c r="Z1336">
        <v>77564.990000000005</v>
      </c>
      <c r="AB1336">
        <v>34.57</v>
      </c>
      <c r="AC1336">
        <v>2681421.7000000002</v>
      </c>
      <c r="AD1336">
        <v>5009922.7</v>
      </c>
      <c r="AE1336">
        <v>277.41000000000003</v>
      </c>
      <c r="AF1336">
        <v>1389802656.21</v>
      </c>
      <c r="AG1336">
        <v>39269.9</v>
      </c>
      <c r="AH1336">
        <v>2.9</v>
      </c>
      <c r="AI1336">
        <v>38524.080000000002</v>
      </c>
      <c r="AJ1336">
        <v>1.58</v>
      </c>
      <c r="AK1336">
        <v>0</v>
      </c>
      <c r="AL1336">
        <v>0.159</v>
      </c>
      <c r="AM1336">
        <v>7965.78</v>
      </c>
      <c r="AN1336">
        <v>582.9</v>
      </c>
      <c r="AO1336">
        <v>560.48</v>
      </c>
      <c r="AP1336">
        <v>326703.78999999998</v>
      </c>
      <c r="AQ1336">
        <v>3093885.25</v>
      </c>
      <c r="AR1336" t="s">
        <v>61</v>
      </c>
      <c r="AS1336" t="s">
        <v>61</v>
      </c>
      <c r="AT1336" t="s">
        <v>62</v>
      </c>
      <c r="AU1336" t="s">
        <v>63</v>
      </c>
    </row>
    <row r="1337" spans="1:47" x14ac:dyDescent="0.25">
      <c r="A1337" t="s">
        <v>2320</v>
      </c>
      <c r="B1337">
        <v>2020</v>
      </c>
      <c r="C1337">
        <v>1</v>
      </c>
      <c r="D1337" t="s">
        <v>48</v>
      </c>
      <c r="E1337" s="1">
        <v>43833</v>
      </c>
      <c r="F1337" s="1">
        <v>43851</v>
      </c>
      <c r="G1337">
        <v>18</v>
      </c>
      <c r="H1337">
        <v>15.2</v>
      </c>
      <c r="I1337" t="s">
        <v>49</v>
      </c>
      <c r="J1337" t="s">
        <v>50</v>
      </c>
      <c r="K1337" t="s">
        <v>51</v>
      </c>
      <c r="L1337">
        <v>2709</v>
      </c>
      <c r="M1337" t="s">
        <v>52</v>
      </c>
      <c r="N1337" t="s">
        <v>81</v>
      </c>
      <c r="O1337" t="s">
        <v>99</v>
      </c>
      <c r="P1337" t="s">
        <v>131</v>
      </c>
      <c r="Q1337" t="s">
        <v>128</v>
      </c>
      <c r="R1337" t="s">
        <v>1738</v>
      </c>
      <c r="S1337" t="s">
        <v>58</v>
      </c>
      <c r="T1337" t="s">
        <v>131</v>
      </c>
      <c r="U1337" t="s">
        <v>228</v>
      </c>
      <c r="V1337">
        <v>238578</v>
      </c>
      <c r="W1337">
        <v>178245</v>
      </c>
      <c r="X1337">
        <v>9.6</v>
      </c>
      <c r="Y1337">
        <v>13.1</v>
      </c>
      <c r="Z1337">
        <v>203286.43</v>
      </c>
      <c r="AB1337">
        <v>24.1</v>
      </c>
      <c r="AC1337">
        <v>4899202.96</v>
      </c>
      <c r="AD1337">
        <v>20107060.789999999</v>
      </c>
      <c r="AE1337">
        <v>167.98</v>
      </c>
      <c r="AF1337">
        <v>3377584071.5</v>
      </c>
      <c r="AG1337">
        <v>197058.02</v>
      </c>
      <c r="AH1337">
        <v>1.1000000000000001</v>
      </c>
      <c r="AI1337">
        <v>20808.04</v>
      </c>
      <c r="AJ1337">
        <v>11.22</v>
      </c>
      <c r="AK1337">
        <v>2256012.2200000002</v>
      </c>
      <c r="AL1337">
        <v>5.3999999999999999E-2</v>
      </c>
      <c r="AM1337">
        <v>10857.81</v>
      </c>
      <c r="AN1337">
        <v>978.4</v>
      </c>
      <c r="AO1337">
        <v>559.22</v>
      </c>
      <c r="AP1337">
        <v>547140.85</v>
      </c>
      <c r="AQ1337">
        <v>5675067.6799999997</v>
      </c>
      <c r="AR1337" t="s">
        <v>124</v>
      </c>
      <c r="AS1337" t="s">
        <v>61</v>
      </c>
      <c r="AT1337" t="s">
        <v>62</v>
      </c>
      <c r="AU1337" t="s">
        <v>63</v>
      </c>
    </row>
    <row r="1338" spans="1:47" x14ac:dyDescent="0.25">
      <c r="A1338" t="s">
        <v>2321</v>
      </c>
      <c r="B1338">
        <v>2020</v>
      </c>
      <c r="C1338">
        <v>7</v>
      </c>
      <c r="D1338" t="s">
        <v>89</v>
      </c>
      <c r="E1338" s="1">
        <v>44021</v>
      </c>
      <c r="F1338" s="1">
        <v>44031</v>
      </c>
      <c r="G1338">
        <v>10</v>
      </c>
      <c r="H1338">
        <v>3.4</v>
      </c>
      <c r="I1338" t="s">
        <v>49</v>
      </c>
      <c r="J1338" t="s">
        <v>50</v>
      </c>
      <c r="K1338" t="s">
        <v>120</v>
      </c>
      <c r="L1338">
        <v>2710.1921000000002</v>
      </c>
      <c r="M1338" t="s">
        <v>90</v>
      </c>
      <c r="N1338" t="s">
        <v>106</v>
      </c>
      <c r="O1338" t="s">
        <v>107</v>
      </c>
      <c r="P1338" t="s">
        <v>174</v>
      </c>
      <c r="Q1338" t="s">
        <v>226</v>
      </c>
      <c r="R1338" t="s">
        <v>2322</v>
      </c>
      <c r="S1338" t="s">
        <v>123</v>
      </c>
      <c r="T1338" t="s">
        <v>187</v>
      </c>
      <c r="U1338" t="s">
        <v>259</v>
      </c>
      <c r="V1338">
        <v>34605</v>
      </c>
      <c r="W1338">
        <v>23664</v>
      </c>
      <c r="X1338">
        <v>11.1</v>
      </c>
      <c r="Y1338">
        <v>15.4</v>
      </c>
      <c r="Z1338">
        <v>28209.200000000001</v>
      </c>
      <c r="AB1338">
        <v>12.73</v>
      </c>
      <c r="AC1338">
        <v>359103.12</v>
      </c>
      <c r="AD1338">
        <v>17467982.920000002</v>
      </c>
      <c r="AE1338">
        <v>167.18</v>
      </c>
      <c r="AF1338">
        <v>2920297384.5700002</v>
      </c>
      <c r="AG1338">
        <v>249190.22</v>
      </c>
      <c r="AH1338">
        <v>3.6</v>
      </c>
      <c r="AI1338">
        <v>81190.02</v>
      </c>
      <c r="AJ1338">
        <v>6.64</v>
      </c>
      <c r="AK1338">
        <v>1159874.07</v>
      </c>
      <c r="AL1338">
        <v>0.30099999999999999</v>
      </c>
      <c r="AM1338">
        <v>52578.63</v>
      </c>
      <c r="AN1338">
        <v>365.6</v>
      </c>
      <c r="AO1338">
        <v>362.65</v>
      </c>
      <c r="AP1338">
        <v>132584.84</v>
      </c>
      <c r="AQ1338">
        <v>874646.83</v>
      </c>
      <c r="AR1338" t="s">
        <v>61</v>
      </c>
      <c r="AS1338" t="s">
        <v>61</v>
      </c>
      <c r="AT1338" t="s">
        <v>62</v>
      </c>
      <c r="AU1338" t="s">
        <v>63</v>
      </c>
    </row>
    <row r="1339" spans="1:47" x14ac:dyDescent="0.25">
      <c r="A1339" t="s">
        <v>2323</v>
      </c>
      <c r="B1339">
        <v>2022</v>
      </c>
      <c r="C1339">
        <v>4</v>
      </c>
      <c r="D1339" t="s">
        <v>77</v>
      </c>
      <c r="E1339" s="1">
        <v>44675</v>
      </c>
      <c r="F1339" s="1">
        <v>44685</v>
      </c>
      <c r="G1339">
        <v>10</v>
      </c>
      <c r="H1339">
        <v>1.1000000000000001</v>
      </c>
      <c r="I1339" t="s">
        <v>49</v>
      </c>
      <c r="J1339" t="s">
        <v>50</v>
      </c>
      <c r="K1339" t="s">
        <v>145</v>
      </c>
      <c r="L1339">
        <v>2710.19</v>
      </c>
      <c r="M1339" t="s">
        <v>90</v>
      </c>
      <c r="N1339" t="s">
        <v>81</v>
      </c>
      <c r="O1339" t="s">
        <v>54</v>
      </c>
      <c r="P1339" t="s">
        <v>71</v>
      </c>
      <c r="Q1339" t="s">
        <v>56</v>
      </c>
      <c r="R1339" t="s">
        <v>2324</v>
      </c>
      <c r="S1339" t="s">
        <v>170</v>
      </c>
      <c r="T1339" t="s">
        <v>86</v>
      </c>
      <c r="U1339" t="s">
        <v>75</v>
      </c>
      <c r="V1339">
        <v>147032</v>
      </c>
      <c r="W1339">
        <v>83916</v>
      </c>
      <c r="X1339">
        <v>4.9000000000000004</v>
      </c>
      <c r="Y1339">
        <v>11.3</v>
      </c>
      <c r="Z1339">
        <v>115618.41</v>
      </c>
      <c r="AB1339">
        <v>43.08</v>
      </c>
      <c r="AC1339">
        <v>4980841.0999999996</v>
      </c>
      <c r="AD1339">
        <v>77768411.120000005</v>
      </c>
      <c r="AE1339">
        <v>215.98</v>
      </c>
      <c r="AF1339">
        <v>16796421433.700001</v>
      </c>
      <c r="AG1339">
        <v>115997.09</v>
      </c>
      <c r="AI1339">
        <v>51410.400000000001</v>
      </c>
      <c r="AJ1339">
        <v>7.85</v>
      </c>
      <c r="AK1339">
        <v>6104820.2699999996</v>
      </c>
      <c r="AL1339">
        <v>9.4E-2</v>
      </c>
      <c r="AM1339">
        <v>73102.31</v>
      </c>
      <c r="AN1339">
        <v>154.5</v>
      </c>
      <c r="AO1339">
        <v>440.88</v>
      </c>
      <c r="AP1339">
        <v>68115.960000000006</v>
      </c>
      <c r="AQ1339">
        <v>5289466.8600000003</v>
      </c>
      <c r="AR1339" t="s">
        <v>61</v>
      </c>
      <c r="AS1339" t="s">
        <v>61</v>
      </c>
      <c r="AT1339" t="s">
        <v>62</v>
      </c>
      <c r="AU1339" t="s">
        <v>63</v>
      </c>
    </row>
    <row r="1340" spans="1:47" x14ac:dyDescent="0.25">
      <c r="A1340" t="s">
        <v>2325</v>
      </c>
      <c r="B1340">
        <v>2023</v>
      </c>
      <c r="C1340">
        <v>9</v>
      </c>
      <c r="D1340" t="s">
        <v>89</v>
      </c>
      <c r="E1340" s="1">
        <v>45176</v>
      </c>
      <c r="F1340" s="1">
        <v>45210</v>
      </c>
      <c r="G1340">
        <v>34</v>
      </c>
      <c r="H1340">
        <v>14.2</v>
      </c>
      <c r="I1340" t="s">
        <v>65</v>
      </c>
      <c r="J1340" t="s">
        <v>134</v>
      </c>
      <c r="K1340" t="s">
        <v>135</v>
      </c>
      <c r="L1340">
        <v>9999.0098999999991</v>
      </c>
      <c r="M1340" t="s">
        <v>114</v>
      </c>
      <c r="N1340" t="s">
        <v>106</v>
      </c>
      <c r="O1340" t="s">
        <v>107</v>
      </c>
      <c r="P1340" t="s">
        <v>128</v>
      </c>
      <c r="Q1340" t="s">
        <v>55</v>
      </c>
      <c r="R1340" t="s">
        <v>1091</v>
      </c>
      <c r="S1340" t="s">
        <v>137</v>
      </c>
      <c r="T1340" t="s">
        <v>59</v>
      </c>
      <c r="U1340" t="s">
        <v>166</v>
      </c>
      <c r="V1340">
        <v>7109</v>
      </c>
      <c r="W1340">
        <v>4653</v>
      </c>
      <c r="X1340">
        <v>8.6999999999999993</v>
      </c>
      <c r="Y1340">
        <v>11.9</v>
      </c>
      <c r="Z1340">
        <v>6325.25</v>
      </c>
      <c r="AB1340">
        <v>13.04</v>
      </c>
      <c r="AC1340">
        <v>82481.259999999995</v>
      </c>
      <c r="AD1340">
        <v>5358182.53</v>
      </c>
      <c r="AE1340">
        <v>285.69</v>
      </c>
      <c r="AF1340">
        <v>1530779167</v>
      </c>
      <c r="AG1340">
        <v>37803.410000000003</v>
      </c>
      <c r="AH1340">
        <v>0</v>
      </c>
      <c r="AI1340">
        <v>0</v>
      </c>
      <c r="AJ1340">
        <v>18.73</v>
      </c>
      <c r="AK1340">
        <v>0</v>
      </c>
      <c r="AL1340">
        <v>0.124</v>
      </c>
      <c r="AM1340">
        <v>6644.15</v>
      </c>
      <c r="AN1340">
        <v>929.4</v>
      </c>
      <c r="AO1340">
        <v>495.09</v>
      </c>
      <c r="AP1340">
        <v>460136.65</v>
      </c>
      <c r="AQ1340">
        <v>587065.47</v>
      </c>
      <c r="AR1340" t="s">
        <v>61</v>
      </c>
      <c r="AS1340" t="s">
        <v>61</v>
      </c>
      <c r="AT1340" t="s">
        <v>62</v>
      </c>
      <c r="AU1340" t="s">
        <v>63</v>
      </c>
    </row>
    <row r="1341" spans="1:47" x14ac:dyDescent="0.25">
      <c r="A1341" t="s">
        <v>2326</v>
      </c>
      <c r="B1341">
        <v>2021</v>
      </c>
      <c r="C1341">
        <v>10</v>
      </c>
      <c r="D1341" t="s">
        <v>119</v>
      </c>
      <c r="E1341" s="1">
        <v>44499</v>
      </c>
      <c r="F1341" s="1">
        <v>44517</v>
      </c>
      <c r="G1341">
        <v>18</v>
      </c>
      <c r="H1341">
        <v>10.3</v>
      </c>
      <c r="I1341" t="s">
        <v>49</v>
      </c>
      <c r="J1341" t="s">
        <v>50</v>
      </c>
      <c r="K1341" t="s">
        <v>145</v>
      </c>
      <c r="L1341">
        <v>2710.19</v>
      </c>
      <c r="M1341" t="s">
        <v>80</v>
      </c>
      <c r="N1341" t="s">
        <v>168</v>
      </c>
      <c r="O1341" t="s">
        <v>200</v>
      </c>
      <c r="P1341" t="s">
        <v>108</v>
      </c>
      <c r="Q1341" t="s">
        <v>128</v>
      </c>
      <c r="R1341" t="s">
        <v>2327</v>
      </c>
      <c r="S1341" t="s">
        <v>170</v>
      </c>
      <c r="T1341" t="s">
        <v>95</v>
      </c>
      <c r="U1341" t="s">
        <v>110</v>
      </c>
      <c r="V1341">
        <v>140633</v>
      </c>
      <c r="W1341">
        <v>100646</v>
      </c>
      <c r="X1341">
        <v>11</v>
      </c>
      <c r="Y1341">
        <v>15.1</v>
      </c>
      <c r="Z1341">
        <v>119979.38</v>
      </c>
      <c r="AB1341">
        <v>46.12</v>
      </c>
      <c r="AC1341">
        <v>5533449.0099999998</v>
      </c>
      <c r="AD1341">
        <v>141274520.16</v>
      </c>
      <c r="AE1341">
        <v>171.93</v>
      </c>
      <c r="AF1341">
        <v>24289328251.110001</v>
      </c>
      <c r="AG1341">
        <v>110473.61</v>
      </c>
      <c r="AH1341">
        <v>2.2000000000000002</v>
      </c>
      <c r="AI1341">
        <v>40750.800000000003</v>
      </c>
      <c r="AJ1341">
        <v>7.39</v>
      </c>
      <c r="AK1341">
        <v>10440187.039999999</v>
      </c>
      <c r="AL1341">
        <v>0.28199999999999997</v>
      </c>
      <c r="AM1341">
        <v>398394.15</v>
      </c>
      <c r="AN1341">
        <v>572.70000000000005</v>
      </c>
      <c r="AO1341">
        <v>617.12</v>
      </c>
      <c r="AP1341">
        <v>353424.62</v>
      </c>
      <c r="AQ1341">
        <v>6436492.1900000004</v>
      </c>
      <c r="AR1341" t="s">
        <v>61</v>
      </c>
      <c r="AS1341" t="s">
        <v>61</v>
      </c>
      <c r="AT1341" t="s">
        <v>62</v>
      </c>
      <c r="AU1341" t="s">
        <v>63</v>
      </c>
    </row>
    <row r="1342" spans="1:47" x14ac:dyDescent="0.25">
      <c r="A1342" t="s">
        <v>2328</v>
      </c>
      <c r="B1342">
        <v>2023</v>
      </c>
      <c r="C1342">
        <v>9</v>
      </c>
      <c r="D1342" t="s">
        <v>89</v>
      </c>
      <c r="E1342" s="1">
        <v>45196</v>
      </c>
      <c r="F1342" s="1">
        <v>45213</v>
      </c>
      <c r="G1342">
        <v>17</v>
      </c>
      <c r="H1342">
        <v>3.2</v>
      </c>
      <c r="I1342" t="s">
        <v>49</v>
      </c>
      <c r="J1342" t="s">
        <v>50</v>
      </c>
      <c r="K1342" t="s">
        <v>145</v>
      </c>
      <c r="L1342">
        <v>2710.19</v>
      </c>
      <c r="M1342" t="s">
        <v>52</v>
      </c>
      <c r="N1342" t="s">
        <v>53</v>
      </c>
      <c r="O1342" t="s">
        <v>200</v>
      </c>
      <c r="P1342" t="s">
        <v>257</v>
      </c>
      <c r="Q1342" t="s">
        <v>56</v>
      </c>
      <c r="R1342" t="s">
        <v>1164</v>
      </c>
      <c r="S1342" t="s">
        <v>123</v>
      </c>
      <c r="T1342" t="s">
        <v>148</v>
      </c>
      <c r="U1342" t="s">
        <v>228</v>
      </c>
      <c r="V1342">
        <v>24567</v>
      </c>
      <c r="W1342">
        <v>16039</v>
      </c>
      <c r="X1342">
        <v>18.399999999999999</v>
      </c>
      <c r="Y1342">
        <v>13.1</v>
      </c>
      <c r="Z1342">
        <v>22646.2</v>
      </c>
      <c r="AB1342">
        <v>36.18</v>
      </c>
      <c r="AC1342">
        <v>819339.52</v>
      </c>
      <c r="AD1342">
        <v>7710578.1799999997</v>
      </c>
      <c r="AE1342">
        <v>280.29000000000002</v>
      </c>
      <c r="AF1342">
        <v>2161197958.0700002</v>
      </c>
      <c r="AG1342">
        <v>159037.34</v>
      </c>
      <c r="AH1342">
        <v>2.1</v>
      </c>
      <c r="AI1342">
        <v>67607.88</v>
      </c>
      <c r="AJ1342">
        <v>16.29</v>
      </c>
      <c r="AK1342">
        <v>1256053.19</v>
      </c>
      <c r="AL1342">
        <v>0.23300000000000001</v>
      </c>
      <c r="AM1342">
        <v>17965.650000000001</v>
      </c>
      <c r="AN1342">
        <v>885</v>
      </c>
      <c r="AO1342">
        <v>558.42999999999995</v>
      </c>
      <c r="AP1342">
        <v>494210.55</v>
      </c>
      <c r="AQ1342">
        <v>1558160.94</v>
      </c>
      <c r="AR1342" t="s">
        <v>61</v>
      </c>
      <c r="AS1342" t="s">
        <v>61</v>
      </c>
      <c r="AT1342" t="s">
        <v>62</v>
      </c>
      <c r="AU1342" t="s">
        <v>63</v>
      </c>
    </row>
    <row r="1343" spans="1:47" x14ac:dyDescent="0.25">
      <c r="A1343" t="s">
        <v>2329</v>
      </c>
      <c r="B1343">
        <v>2024</v>
      </c>
      <c r="C1343">
        <v>4</v>
      </c>
      <c r="D1343" t="s">
        <v>77</v>
      </c>
      <c r="E1343" s="1">
        <v>45403</v>
      </c>
      <c r="F1343" s="1">
        <v>45415</v>
      </c>
      <c r="G1343">
        <v>12</v>
      </c>
      <c r="H1343">
        <v>10.4</v>
      </c>
      <c r="I1343" t="s">
        <v>49</v>
      </c>
      <c r="J1343" t="s">
        <v>112</v>
      </c>
      <c r="K1343" t="s">
        <v>126</v>
      </c>
      <c r="L1343">
        <v>2701.12</v>
      </c>
      <c r="M1343" t="s">
        <v>90</v>
      </c>
      <c r="N1343" t="s">
        <v>106</v>
      </c>
      <c r="O1343" t="s">
        <v>189</v>
      </c>
      <c r="P1343" t="s">
        <v>230</v>
      </c>
      <c r="Q1343" t="s">
        <v>70</v>
      </c>
      <c r="R1343" t="s">
        <v>2330</v>
      </c>
      <c r="S1343" t="s">
        <v>130</v>
      </c>
      <c r="T1343" t="s">
        <v>187</v>
      </c>
      <c r="U1343" t="s">
        <v>181</v>
      </c>
      <c r="V1343">
        <v>97514</v>
      </c>
      <c r="W1343">
        <v>55538</v>
      </c>
      <c r="X1343">
        <v>12.2</v>
      </c>
      <c r="Y1343">
        <v>14.7</v>
      </c>
      <c r="Z1343">
        <v>79715.45</v>
      </c>
      <c r="AB1343">
        <v>20.18</v>
      </c>
      <c r="AC1343">
        <v>1608657.78</v>
      </c>
      <c r="AD1343">
        <v>7946833.21</v>
      </c>
      <c r="AE1343">
        <v>277.7</v>
      </c>
      <c r="AF1343">
        <v>2206835582.4200001</v>
      </c>
      <c r="AG1343">
        <v>57847.26</v>
      </c>
      <c r="AH1343">
        <v>0</v>
      </c>
      <c r="AI1343">
        <v>0</v>
      </c>
      <c r="AJ1343">
        <v>2.04</v>
      </c>
      <c r="AK1343">
        <v>162115.4</v>
      </c>
      <c r="AL1343">
        <v>0.255</v>
      </c>
      <c r="AM1343">
        <v>20264.419999999998</v>
      </c>
      <c r="AN1343">
        <v>641.9</v>
      </c>
      <c r="AO1343">
        <v>409.52</v>
      </c>
      <c r="AP1343">
        <v>262870.89</v>
      </c>
      <c r="AQ1343">
        <v>1949640.35</v>
      </c>
      <c r="AR1343" t="s">
        <v>61</v>
      </c>
      <c r="AS1343" t="s">
        <v>61</v>
      </c>
      <c r="AT1343" t="s">
        <v>62</v>
      </c>
      <c r="AU1343" t="s">
        <v>63</v>
      </c>
    </row>
    <row r="1344" spans="1:47" x14ac:dyDescent="0.25">
      <c r="A1344" t="s">
        <v>2331</v>
      </c>
      <c r="B1344">
        <v>2025</v>
      </c>
      <c r="C1344">
        <v>5</v>
      </c>
      <c r="D1344" t="s">
        <v>77</v>
      </c>
      <c r="E1344" s="1">
        <v>45803</v>
      </c>
      <c r="F1344" s="1">
        <v>45826</v>
      </c>
      <c r="G1344">
        <v>23</v>
      </c>
      <c r="H1344">
        <v>2.2000000000000002</v>
      </c>
      <c r="I1344" t="s">
        <v>49</v>
      </c>
      <c r="J1344" t="s">
        <v>66</v>
      </c>
      <c r="K1344" t="s">
        <v>248</v>
      </c>
      <c r="L1344">
        <v>9999</v>
      </c>
      <c r="M1344" t="s">
        <v>68</v>
      </c>
      <c r="N1344" t="s">
        <v>168</v>
      </c>
      <c r="O1344" t="s">
        <v>189</v>
      </c>
      <c r="P1344" t="s">
        <v>55</v>
      </c>
      <c r="Q1344" t="s">
        <v>92</v>
      </c>
      <c r="R1344" t="s">
        <v>2104</v>
      </c>
      <c r="S1344" t="s">
        <v>156</v>
      </c>
      <c r="T1344" t="s">
        <v>162</v>
      </c>
      <c r="U1344" t="s">
        <v>96</v>
      </c>
      <c r="V1344">
        <v>19807</v>
      </c>
      <c r="W1344">
        <v>14663</v>
      </c>
      <c r="X1344">
        <v>5.3</v>
      </c>
      <c r="Y1344">
        <v>14</v>
      </c>
      <c r="Z1344">
        <v>15648.41</v>
      </c>
      <c r="AA1344">
        <v>1117</v>
      </c>
      <c r="AB1344">
        <v>2683.66</v>
      </c>
      <c r="AC1344">
        <v>2997648.22</v>
      </c>
      <c r="AD1344">
        <v>73146927.700000003</v>
      </c>
      <c r="AE1344">
        <v>281.27</v>
      </c>
      <c r="AF1344">
        <v>20574036354.18</v>
      </c>
      <c r="AG1344">
        <v>49194.77</v>
      </c>
      <c r="AH1344">
        <v>3.4</v>
      </c>
      <c r="AI1344">
        <v>91486.11</v>
      </c>
      <c r="AJ1344">
        <v>24.59</v>
      </c>
      <c r="AK1344">
        <v>17986829.52</v>
      </c>
      <c r="AL1344">
        <v>0.307</v>
      </c>
      <c r="AM1344">
        <v>224561.07</v>
      </c>
      <c r="AN1344">
        <v>1021.2</v>
      </c>
      <c r="AO1344">
        <v>379.08</v>
      </c>
      <c r="AP1344">
        <v>387116.5</v>
      </c>
      <c r="AQ1344">
        <v>3750006.67</v>
      </c>
      <c r="AR1344" t="s">
        <v>61</v>
      </c>
      <c r="AS1344" t="s">
        <v>61</v>
      </c>
      <c r="AT1344" t="s">
        <v>62</v>
      </c>
      <c r="AU1344" t="s">
        <v>63</v>
      </c>
    </row>
    <row r="1345" spans="1:47" x14ac:dyDescent="0.25">
      <c r="A1345" t="s">
        <v>2332</v>
      </c>
      <c r="B1345">
        <v>2024</v>
      </c>
      <c r="C1345">
        <v>10</v>
      </c>
      <c r="D1345" t="s">
        <v>119</v>
      </c>
      <c r="E1345" s="1">
        <v>45574</v>
      </c>
      <c r="F1345" s="1">
        <v>45582</v>
      </c>
      <c r="G1345">
        <v>8</v>
      </c>
      <c r="H1345">
        <v>7.4</v>
      </c>
      <c r="I1345" t="s">
        <v>49</v>
      </c>
      <c r="J1345" t="s">
        <v>50</v>
      </c>
      <c r="K1345" t="s">
        <v>145</v>
      </c>
      <c r="L1345">
        <v>2710.19</v>
      </c>
      <c r="M1345" t="s">
        <v>114</v>
      </c>
      <c r="N1345" t="s">
        <v>81</v>
      </c>
      <c r="O1345" t="s">
        <v>107</v>
      </c>
      <c r="P1345" t="s">
        <v>204</v>
      </c>
      <c r="Q1345" t="s">
        <v>100</v>
      </c>
      <c r="R1345" t="s">
        <v>651</v>
      </c>
      <c r="S1345" t="s">
        <v>123</v>
      </c>
      <c r="T1345" t="s">
        <v>148</v>
      </c>
      <c r="U1345" t="s">
        <v>259</v>
      </c>
      <c r="V1345">
        <v>25396</v>
      </c>
      <c r="W1345">
        <v>17283</v>
      </c>
      <c r="X1345">
        <v>17.7</v>
      </c>
      <c r="Y1345">
        <v>14.8</v>
      </c>
      <c r="Z1345">
        <v>21866.59</v>
      </c>
      <c r="AB1345">
        <v>19.07</v>
      </c>
      <c r="AC1345">
        <v>416995.87</v>
      </c>
      <c r="AD1345">
        <v>8279128.3099999996</v>
      </c>
      <c r="AE1345">
        <v>278.47000000000003</v>
      </c>
      <c r="AF1345">
        <v>2305488860.4899998</v>
      </c>
      <c r="AG1345">
        <v>65629.34</v>
      </c>
      <c r="AH1345">
        <v>0</v>
      </c>
      <c r="AJ1345">
        <v>6.08</v>
      </c>
      <c r="AK1345">
        <v>503371</v>
      </c>
      <c r="AL1345">
        <v>0.153</v>
      </c>
      <c r="AM1345">
        <v>12667.07</v>
      </c>
      <c r="AN1345">
        <v>307.60000000000002</v>
      </c>
      <c r="AO1345">
        <v>451.42</v>
      </c>
      <c r="AP1345">
        <v>138856.79</v>
      </c>
      <c r="AQ1345">
        <v>634149.06999999995</v>
      </c>
      <c r="AR1345" t="s">
        <v>61</v>
      </c>
      <c r="AS1345" t="s">
        <v>61</v>
      </c>
      <c r="AT1345" t="s">
        <v>62</v>
      </c>
      <c r="AU1345" t="s">
        <v>63</v>
      </c>
    </row>
    <row r="1346" spans="1:47" x14ac:dyDescent="0.25">
      <c r="A1346" t="s">
        <v>2333</v>
      </c>
      <c r="B1346">
        <v>2022</v>
      </c>
      <c r="C1346">
        <v>8</v>
      </c>
      <c r="D1346" t="s">
        <v>89</v>
      </c>
      <c r="E1346" s="1">
        <v>44774</v>
      </c>
      <c r="F1346" s="1">
        <v>44789</v>
      </c>
      <c r="G1346">
        <v>15</v>
      </c>
      <c r="H1346">
        <v>2.5</v>
      </c>
      <c r="I1346" t="s">
        <v>49</v>
      </c>
      <c r="J1346" t="s">
        <v>50</v>
      </c>
      <c r="K1346" t="s">
        <v>51</v>
      </c>
      <c r="L1346">
        <v>2709</v>
      </c>
      <c r="M1346" t="s">
        <v>68</v>
      </c>
      <c r="N1346" t="s">
        <v>81</v>
      </c>
      <c r="O1346" t="s">
        <v>91</v>
      </c>
      <c r="P1346" t="s">
        <v>196</v>
      </c>
      <c r="Q1346" t="s">
        <v>128</v>
      </c>
      <c r="R1346" t="s">
        <v>1577</v>
      </c>
      <c r="S1346" t="s">
        <v>170</v>
      </c>
      <c r="T1346" t="s">
        <v>162</v>
      </c>
      <c r="U1346" t="s">
        <v>132</v>
      </c>
      <c r="V1346">
        <v>118641</v>
      </c>
      <c r="W1346">
        <v>76184</v>
      </c>
      <c r="X1346">
        <v>20.399999999999999</v>
      </c>
      <c r="Y1346">
        <v>10.3</v>
      </c>
      <c r="Z1346">
        <v>109070.79</v>
      </c>
      <c r="AB1346">
        <v>9.48</v>
      </c>
      <c r="AC1346">
        <v>1033991.09</v>
      </c>
      <c r="AD1346">
        <v>9266654.3200000003</v>
      </c>
      <c r="AE1346">
        <v>214.39</v>
      </c>
      <c r="AF1346">
        <v>1986678019.6600001</v>
      </c>
      <c r="AG1346">
        <v>186853.24</v>
      </c>
      <c r="AH1346">
        <v>0.6</v>
      </c>
      <c r="AI1346">
        <v>11959.84</v>
      </c>
      <c r="AJ1346">
        <v>17.98</v>
      </c>
      <c r="AK1346">
        <v>1666144.45</v>
      </c>
      <c r="AL1346">
        <v>0.13800000000000001</v>
      </c>
      <c r="AM1346">
        <v>12787.98</v>
      </c>
      <c r="AN1346">
        <v>766.7</v>
      </c>
      <c r="AO1346">
        <v>543.24</v>
      </c>
      <c r="AP1346">
        <v>416502.11</v>
      </c>
      <c r="AQ1346">
        <v>1662094.26</v>
      </c>
      <c r="AR1346" t="s">
        <v>61</v>
      </c>
      <c r="AS1346" t="s">
        <v>61</v>
      </c>
      <c r="AT1346" t="s">
        <v>62</v>
      </c>
      <c r="AU1346" t="s">
        <v>63</v>
      </c>
    </row>
    <row r="1347" spans="1:47" x14ac:dyDescent="0.25">
      <c r="A1347" t="s">
        <v>2334</v>
      </c>
      <c r="B1347">
        <v>2021</v>
      </c>
      <c r="C1347">
        <v>7</v>
      </c>
      <c r="D1347" t="s">
        <v>89</v>
      </c>
      <c r="E1347" s="1">
        <v>44403</v>
      </c>
      <c r="F1347" s="1">
        <v>44423</v>
      </c>
      <c r="G1347">
        <v>20</v>
      </c>
      <c r="H1347">
        <v>15.9</v>
      </c>
      <c r="I1347" t="s">
        <v>65</v>
      </c>
      <c r="J1347" t="s">
        <v>66</v>
      </c>
      <c r="K1347" t="s">
        <v>67</v>
      </c>
      <c r="L1347">
        <v>8479.8989999999994</v>
      </c>
      <c r="M1347" t="s">
        <v>68</v>
      </c>
      <c r="N1347" t="s">
        <v>168</v>
      </c>
      <c r="O1347" t="s">
        <v>99</v>
      </c>
      <c r="P1347" t="s">
        <v>82</v>
      </c>
      <c r="Q1347" t="s">
        <v>230</v>
      </c>
      <c r="R1347" t="s">
        <v>1045</v>
      </c>
      <c r="S1347" t="s">
        <v>156</v>
      </c>
      <c r="T1347" t="s">
        <v>162</v>
      </c>
      <c r="U1347" t="s">
        <v>143</v>
      </c>
      <c r="V1347">
        <v>11707</v>
      </c>
      <c r="W1347">
        <v>6647</v>
      </c>
      <c r="X1347">
        <v>12.8</v>
      </c>
      <c r="Y1347">
        <v>14.9</v>
      </c>
      <c r="Z1347">
        <v>10619.22</v>
      </c>
      <c r="AA1347">
        <v>758</v>
      </c>
      <c r="AB1347">
        <v>3308.82</v>
      </c>
      <c r="AC1347">
        <v>2508085.56</v>
      </c>
      <c r="AD1347">
        <v>48007263.579999998</v>
      </c>
      <c r="AE1347">
        <v>165</v>
      </c>
      <c r="AF1347">
        <v>7921198490.6999998</v>
      </c>
      <c r="AG1347">
        <v>176645.26</v>
      </c>
      <c r="AH1347">
        <v>0.8</v>
      </c>
      <c r="AI1347">
        <v>22967.45</v>
      </c>
      <c r="AJ1347">
        <v>21.19</v>
      </c>
      <c r="AK1347">
        <v>0</v>
      </c>
      <c r="AL1347">
        <v>8.2000000000000003E-2</v>
      </c>
      <c r="AM1347">
        <v>39365.96</v>
      </c>
      <c r="AN1347">
        <v>917.3</v>
      </c>
      <c r="AO1347">
        <v>488.77</v>
      </c>
      <c r="AP1347">
        <v>448348.72</v>
      </c>
      <c r="AQ1347">
        <v>3195412.95</v>
      </c>
      <c r="AR1347" t="s">
        <v>61</v>
      </c>
      <c r="AS1347" t="s">
        <v>61</v>
      </c>
      <c r="AT1347" t="s">
        <v>293</v>
      </c>
      <c r="AU1347" t="s">
        <v>63</v>
      </c>
    </row>
    <row r="1348" spans="1:47" x14ac:dyDescent="0.25">
      <c r="A1348" t="s">
        <v>2335</v>
      </c>
      <c r="B1348">
        <v>2022</v>
      </c>
      <c r="C1348">
        <v>1</v>
      </c>
      <c r="D1348" t="s">
        <v>48</v>
      </c>
      <c r="E1348" s="1">
        <v>44569</v>
      </c>
      <c r="F1348" s="1">
        <v>44574</v>
      </c>
      <c r="G1348">
        <v>5</v>
      </c>
      <c r="H1348">
        <v>4.4000000000000004</v>
      </c>
      <c r="I1348" t="s">
        <v>49</v>
      </c>
      <c r="J1348" t="s">
        <v>50</v>
      </c>
      <c r="K1348" t="s">
        <v>51</v>
      </c>
      <c r="L1348">
        <v>2709</v>
      </c>
      <c r="M1348" t="s">
        <v>52</v>
      </c>
      <c r="N1348" t="s">
        <v>106</v>
      </c>
      <c r="O1348" t="s">
        <v>107</v>
      </c>
      <c r="P1348" t="s">
        <v>131</v>
      </c>
      <c r="Q1348" t="s">
        <v>82</v>
      </c>
      <c r="R1348" t="s">
        <v>1318</v>
      </c>
      <c r="S1348" t="s">
        <v>58</v>
      </c>
      <c r="T1348" t="s">
        <v>74</v>
      </c>
      <c r="U1348" t="s">
        <v>259</v>
      </c>
      <c r="V1348">
        <v>304867</v>
      </c>
      <c r="W1348">
        <v>203183</v>
      </c>
      <c r="X1348">
        <v>22.8</v>
      </c>
      <c r="Y1348">
        <v>14.2</v>
      </c>
      <c r="Z1348">
        <v>253543.43</v>
      </c>
      <c r="AB1348">
        <v>8</v>
      </c>
      <c r="AC1348">
        <v>2028347.44</v>
      </c>
      <c r="AD1348">
        <v>24489759.899999999</v>
      </c>
      <c r="AE1348">
        <v>215.5</v>
      </c>
      <c r="AF1348">
        <v>5277543258.4499998</v>
      </c>
      <c r="AG1348">
        <v>160779.63</v>
      </c>
      <c r="AH1348">
        <v>1.6</v>
      </c>
      <c r="AI1348">
        <v>49812.2</v>
      </c>
      <c r="AJ1348">
        <v>22.84</v>
      </c>
      <c r="AK1348">
        <v>5593461.1600000001</v>
      </c>
      <c r="AL1348">
        <v>0.254</v>
      </c>
      <c r="AM1348">
        <v>62203.99</v>
      </c>
      <c r="AN1348">
        <v>272.10000000000002</v>
      </c>
      <c r="AO1348">
        <v>380.08</v>
      </c>
      <c r="AP1348">
        <v>103419.77</v>
      </c>
      <c r="AQ1348">
        <v>2404563.0299999998</v>
      </c>
      <c r="AR1348" t="s">
        <v>61</v>
      </c>
      <c r="AS1348" t="s">
        <v>61</v>
      </c>
      <c r="AT1348" t="s">
        <v>62</v>
      </c>
      <c r="AU1348" t="s">
        <v>63</v>
      </c>
    </row>
    <row r="1349" spans="1:47" x14ac:dyDescent="0.25">
      <c r="A1349" t="s">
        <v>2336</v>
      </c>
      <c r="B1349">
        <v>2024</v>
      </c>
      <c r="C1349">
        <v>1</v>
      </c>
      <c r="D1349" t="s">
        <v>48</v>
      </c>
      <c r="E1349" s="1">
        <v>45297</v>
      </c>
      <c r="F1349" s="1">
        <v>45328</v>
      </c>
      <c r="G1349">
        <v>31</v>
      </c>
      <c r="H1349">
        <v>5.9</v>
      </c>
      <c r="I1349" t="s">
        <v>65</v>
      </c>
      <c r="J1349" t="s">
        <v>66</v>
      </c>
      <c r="K1349" t="s">
        <v>245</v>
      </c>
      <c r="L1349">
        <v>8905.9</v>
      </c>
      <c r="M1349" t="s">
        <v>52</v>
      </c>
      <c r="N1349" t="s">
        <v>53</v>
      </c>
      <c r="O1349" t="s">
        <v>200</v>
      </c>
      <c r="P1349" t="s">
        <v>128</v>
      </c>
      <c r="Q1349" t="s">
        <v>174</v>
      </c>
      <c r="R1349" t="s">
        <v>1670</v>
      </c>
      <c r="S1349" t="s">
        <v>137</v>
      </c>
      <c r="T1349" t="s">
        <v>59</v>
      </c>
      <c r="U1349" t="s">
        <v>96</v>
      </c>
      <c r="V1349">
        <v>9438</v>
      </c>
      <c r="W1349">
        <v>6480</v>
      </c>
      <c r="X1349">
        <v>23</v>
      </c>
      <c r="Y1349">
        <v>15.9</v>
      </c>
      <c r="Z1349">
        <v>7571.7</v>
      </c>
      <c r="AB1349">
        <v>19.89</v>
      </c>
      <c r="AC1349">
        <v>150601.10999999999</v>
      </c>
      <c r="AD1349">
        <v>6567541.1500000004</v>
      </c>
      <c r="AE1349">
        <v>281.07</v>
      </c>
      <c r="AF1349">
        <v>1845938791.03</v>
      </c>
      <c r="AG1349">
        <v>242083.02</v>
      </c>
      <c r="AH1349">
        <v>3.4</v>
      </c>
      <c r="AI1349">
        <v>68931.92</v>
      </c>
      <c r="AJ1349">
        <v>15.2</v>
      </c>
      <c r="AK1349">
        <v>0</v>
      </c>
      <c r="AL1349">
        <v>0.34100000000000003</v>
      </c>
      <c r="AM1349">
        <v>22395.32</v>
      </c>
      <c r="AN1349">
        <v>1261.5</v>
      </c>
      <c r="AO1349">
        <v>704.8</v>
      </c>
      <c r="AP1349">
        <v>889105.2</v>
      </c>
      <c r="AQ1349">
        <v>1373116.57</v>
      </c>
      <c r="AR1349" t="s">
        <v>61</v>
      </c>
      <c r="AS1349" t="s">
        <v>61</v>
      </c>
      <c r="AT1349" t="s">
        <v>62</v>
      </c>
      <c r="AU1349" t="s">
        <v>63</v>
      </c>
    </row>
    <row r="1350" spans="1:47" x14ac:dyDescent="0.25">
      <c r="A1350" t="s">
        <v>2337</v>
      </c>
      <c r="B1350">
        <v>2023</v>
      </c>
      <c r="C1350">
        <v>8</v>
      </c>
      <c r="D1350" t="s">
        <v>89</v>
      </c>
      <c r="E1350" s="1">
        <v>45144</v>
      </c>
      <c r="F1350" s="1">
        <v>45173</v>
      </c>
      <c r="G1350">
        <v>29</v>
      </c>
      <c r="H1350">
        <v>8.8000000000000007</v>
      </c>
      <c r="I1350" t="s">
        <v>49</v>
      </c>
      <c r="J1350" t="s">
        <v>66</v>
      </c>
      <c r="K1350" t="s">
        <v>67</v>
      </c>
      <c r="L1350">
        <v>8479.8989999999994</v>
      </c>
      <c r="M1350" t="s">
        <v>114</v>
      </c>
      <c r="N1350" t="s">
        <v>106</v>
      </c>
      <c r="O1350" t="s">
        <v>200</v>
      </c>
      <c r="P1350" t="s">
        <v>121</v>
      </c>
      <c r="Q1350" t="s">
        <v>82</v>
      </c>
      <c r="R1350" t="s">
        <v>1382</v>
      </c>
      <c r="S1350" t="s">
        <v>73</v>
      </c>
      <c r="T1350" t="s">
        <v>148</v>
      </c>
      <c r="U1350" t="s">
        <v>87</v>
      </c>
      <c r="V1350">
        <v>5170</v>
      </c>
      <c r="W1350">
        <v>3789</v>
      </c>
      <c r="X1350">
        <v>23.1</v>
      </c>
      <c r="Y1350">
        <v>14</v>
      </c>
      <c r="Z1350">
        <v>4604.54</v>
      </c>
      <c r="AB1350">
        <v>20.12</v>
      </c>
      <c r="AC1350">
        <v>92643.34</v>
      </c>
      <c r="AD1350">
        <v>5330215.5</v>
      </c>
      <c r="AE1350">
        <v>281.35000000000002</v>
      </c>
      <c r="AF1350">
        <v>1499656130.9300001</v>
      </c>
      <c r="AG1350">
        <v>59910.01</v>
      </c>
      <c r="AH1350">
        <v>3.2</v>
      </c>
      <c r="AI1350">
        <v>77769.81</v>
      </c>
      <c r="AJ1350">
        <v>10.86</v>
      </c>
      <c r="AK1350">
        <v>578861.4</v>
      </c>
      <c r="AL1350">
        <v>0.26100000000000001</v>
      </c>
      <c r="AM1350">
        <v>13911.86</v>
      </c>
      <c r="AN1350">
        <v>878.5</v>
      </c>
      <c r="AO1350">
        <v>515.70000000000005</v>
      </c>
      <c r="AP1350">
        <v>453042.45</v>
      </c>
      <c r="AQ1350">
        <v>697277.47</v>
      </c>
      <c r="AR1350" t="s">
        <v>61</v>
      </c>
      <c r="AS1350" t="s">
        <v>61</v>
      </c>
      <c r="AT1350" t="s">
        <v>62</v>
      </c>
      <c r="AU1350" t="s">
        <v>63</v>
      </c>
    </row>
    <row r="1351" spans="1:47" x14ac:dyDescent="0.25">
      <c r="A1351" t="s">
        <v>2338</v>
      </c>
      <c r="B1351">
        <v>2024</v>
      </c>
      <c r="C1351">
        <v>3</v>
      </c>
      <c r="D1351" t="s">
        <v>48</v>
      </c>
      <c r="E1351" s="1">
        <v>45359</v>
      </c>
      <c r="F1351" s="1">
        <v>45368</v>
      </c>
      <c r="G1351">
        <v>9</v>
      </c>
      <c r="H1351">
        <v>10.5</v>
      </c>
      <c r="I1351" t="s">
        <v>65</v>
      </c>
      <c r="J1351" t="s">
        <v>112</v>
      </c>
      <c r="K1351" t="s">
        <v>126</v>
      </c>
      <c r="L1351">
        <v>2701.12</v>
      </c>
      <c r="M1351" t="s">
        <v>90</v>
      </c>
      <c r="N1351" t="s">
        <v>69</v>
      </c>
      <c r="O1351" t="s">
        <v>107</v>
      </c>
      <c r="P1351" t="s">
        <v>92</v>
      </c>
      <c r="Q1351" t="s">
        <v>174</v>
      </c>
      <c r="R1351" t="s">
        <v>1598</v>
      </c>
      <c r="S1351" t="s">
        <v>130</v>
      </c>
      <c r="T1351" t="s">
        <v>148</v>
      </c>
      <c r="U1351" t="s">
        <v>60</v>
      </c>
      <c r="V1351">
        <v>69125</v>
      </c>
      <c r="W1351">
        <v>38108</v>
      </c>
      <c r="X1351">
        <v>19.399999999999999</v>
      </c>
      <c r="Y1351">
        <v>12.8</v>
      </c>
      <c r="Z1351">
        <v>60441.17</v>
      </c>
      <c r="AB1351">
        <v>14.71</v>
      </c>
      <c r="AC1351">
        <v>889089.61</v>
      </c>
      <c r="AD1351">
        <v>9542451.9199999999</v>
      </c>
      <c r="AE1351">
        <v>279.86</v>
      </c>
      <c r="AF1351">
        <v>2670550594.3299999</v>
      </c>
      <c r="AG1351">
        <v>189362.18</v>
      </c>
      <c r="AH1351">
        <v>0</v>
      </c>
      <c r="AI1351">
        <v>0</v>
      </c>
      <c r="AJ1351">
        <v>19.850000000000001</v>
      </c>
      <c r="AK1351">
        <v>0</v>
      </c>
      <c r="AL1351">
        <v>0.23899999999999999</v>
      </c>
      <c r="AM1351">
        <v>22806.46</v>
      </c>
      <c r="AN1351">
        <v>367.1</v>
      </c>
      <c r="AO1351">
        <v>712.78</v>
      </c>
      <c r="AP1351">
        <v>261661.54</v>
      </c>
      <c r="AQ1351">
        <v>1362919.79</v>
      </c>
      <c r="AR1351" t="s">
        <v>61</v>
      </c>
      <c r="AS1351" t="s">
        <v>61</v>
      </c>
      <c r="AT1351" t="s">
        <v>62</v>
      </c>
      <c r="AU1351" t="s">
        <v>63</v>
      </c>
    </row>
    <row r="1352" spans="1:47" x14ac:dyDescent="0.25">
      <c r="A1352" t="s">
        <v>2339</v>
      </c>
      <c r="B1352">
        <v>2024</v>
      </c>
      <c r="C1352">
        <v>8</v>
      </c>
      <c r="D1352" t="s">
        <v>89</v>
      </c>
      <c r="E1352" s="1">
        <v>45515</v>
      </c>
      <c r="F1352" s="1">
        <v>45528</v>
      </c>
      <c r="G1352">
        <v>13</v>
      </c>
      <c r="H1352">
        <v>6.4</v>
      </c>
      <c r="I1352" t="s">
        <v>49</v>
      </c>
      <c r="J1352" t="s">
        <v>112</v>
      </c>
      <c r="K1352" t="s">
        <v>343</v>
      </c>
      <c r="L1352">
        <v>2523.1</v>
      </c>
      <c r="M1352" t="s">
        <v>68</v>
      </c>
      <c r="N1352" t="s">
        <v>168</v>
      </c>
      <c r="O1352" t="s">
        <v>91</v>
      </c>
      <c r="P1352" t="s">
        <v>164</v>
      </c>
      <c r="Q1352" t="s">
        <v>70</v>
      </c>
      <c r="R1352" t="s">
        <v>1897</v>
      </c>
      <c r="S1352" t="s">
        <v>130</v>
      </c>
      <c r="T1352" t="s">
        <v>102</v>
      </c>
      <c r="U1352" t="s">
        <v>213</v>
      </c>
      <c r="V1352">
        <v>83692</v>
      </c>
      <c r="W1352">
        <v>62100</v>
      </c>
      <c r="X1352">
        <v>11.5</v>
      </c>
      <c r="Y1352">
        <v>12.9</v>
      </c>
      <c r="Z1352">
        <v>66991.45</v>
      </c>
      <c r="AB1352">
        <v>38.39</v>
      </c>
      <c r="AC1352">
        <v>2571801.77</v>
      </c>
      <c r="AD1352">
        <v>79228778.170000002</v>
      </c>
      <c r="AE1352">
        <v>280.06</v>
      </c>
      <c r="AF1352">
        <v>22188811614.290001</v>
      </c>
      <c r="AG1352">
        <v>149731.54999999999</v>
      </c>
      <c r="AH1352">
        <v>0.3</v>
      </c>
      <c r="AI1352">
        <v>6980.09</v>
      </c>
      <c r="AJ1352">
        <v>18.61</v>
      </c>
      <c r="AK1352">
        <v>14744475.619999999</v>
      </c>
      <c r="AL1352">
        <v>0.17599999999999999</v>
      </c>
      <c r="AM1352">
        <v>139442.65</v>
      </c>
      <c r="AN1352">
        <v>612.29999999999995</v>
      </c>
      <c r="AO1352">
        <v>468.49</v>
      </c>
      <c r="AP1352">
        <v>286856.43</v>
      </c>
      <c r="AQ1352">
        <v>3154812.49</v>
      </c>
      <c r="AR1352" t="s">
        <v>61</v>
      </c>
      <c r="AS1352" t="s">
        <v>61</v>
      </c>
      <c r="AT1352" t="s">
        <v>62</v>
      </c>
      <c r="AU1352" t="s">
        <v>63</v>
      </c>
    </row>
    <row r="1353" spans="1:47" x14ac:dyDescent="0.25">
      <c r="A1353" t="s">
        <v>2340</v>
      </c>
      <c r="B1353">
        <v>2020</v>
      </c>
      <c r="C1353">
        <v>2</v>
      </c>
      <c r="D1353" t="s">
        <v>48</v>
      </c>
      <c r="E1353" s="1">
        <v>43886</v>
      </c>
      <c r="F1353" s="1">
        <v>43917</v>
      </c>
      <c r="G1353">
        <v>31</v>
      </c>
      <c r="H1353">
        <v>19.899999999999999</v>
      </c>
      <c r="I1353" t="s">
        <v>49</v>
      </c>
      <c r="J1353" t="s">
        <v>134</v>
      </c>
      <c r="K1353" t="s">
        <v>135</v>
      </c>
      <c r="L1353">
        <v>9999.0098999999991</v>
      </c>
      <c r="M1353" t="s">
        <v>52</v>
      </c>
      <c r="N1353" t="s">
        <v>168</v>
      </c>
      <c r="O1353" t="s">
        <v>54</v>
      </c>
      <c r="P1353" t="s">
        <v>121</v>
      </c>
      <c r="Q1353" t="s">
        <v>92</v>
      </c>
      <c r="R1353" t="s">
        <v>2341</v>
      </c>
      <c r="S1353" t="s">
        <v>137</v>
      </c>
      <c r="T1353" t="s">
        <v>131</v>
      </c>
      <c r="U1353" t="s">
        <v>87</v>
      </c>
      <c r="V1353">
        <v>3903</v>
      </c>
      <c r="W1353">
        <v>2916</v>
      </c>
      <c r="X1353">
        <v>17.399999999999999</v>
      </c>
      <c r="Y1353">
        <v>11</v>
      </c>
      <c r="Z1353">
        <v>3258.56</v>
      </c>
      <c r="AB1353">
        <v>29.17</v>
      </c>
      <c r="AC1353">
        <v>95052.2</v>
      </c>
      <c r="AD1353">
        <v>2528381.88</v>
      </c>
      <c r="AE1353">
        <v>165.97</v>
      </c>
      <c r="AF1353">
        <v>419635540.62</v>
      </c>
      <c r="AG1353">
        <v>242555.01</v>
      </c>
      <c r="AH1353">
        <v>0</v>
      </c>
      <c r="AJ1353">
        <v>17.809999999999999</v>
      </c>
      <c r="AK1353">
        <v>450304.81</v>
      </c>
      <c r="AL1353">
        <v>0.20699999999999999</v>
      </c>
      <c r="AM1353">
        <v>5233.75</v>
      </c>
      <c r="AN1353">
        <v>941.4</v>
      </c>
      <c r="AO1353">
        <v>584.04999999999995</v>
      </c>
      <c r="AP1353">
        <v>549824.67000000004</v>
      </c>
      <c r="AQ1353">
        <v>892665.63</v>
      </c>
      <c r="AR1353" t="s">
        <v>61</v>
      </c>
      <c r="AS1353" t="s">
        <v>61</v>
      </c>
      <c r="AT1353" t="s">
        <v>62</v>
      </c>
      <c r="AU1353" t="s">
        <v>63</v>
      </c>
    </row>
    <row r="1354" spans="1:47" x14ac:dyDescent="0.25">
      <c r="A1354" t="s">
        <v>2342</v>
      </c>
      <c r="B1354">
        <v>2022</v>
      </c>
      <c r="C1354">
        <v>1</v>
      </c>
      <c r="D1354" t="s">
        <v>48</v>
      </c>
      <c r="E1354" s="1">
        <v>44589</v>
      </c>
      <c r="F1354" s="1">
        <v>44603</v>
      </c>
      <c r="G1354">
        <v>14</v>
      </c>
      <c r="H1354">
        <v>5.7</v>
      </c>
      <c r="I1354" t="s">
        <v>65</v>
      </c>
      <c r="J1354" t="s">
        <v>66</v>
      </c>
      <c r="K1354" t="s">
        <v>245</v>
      </c>
      <c r="L1354">
        <v>8905.9</v>
      </c>
      <c r="M1354" t="s">
        <v>114</v>
      </c>
      <c r="N1354" t="s">
        <v>106</v>
      </c>
      <c r="O1354" t="s">
        <v>107</v>
      </c>
      <c r="P1354" t="s">
        <v>82</v>
      </c>
      <c r="Q1354" t="s">
        <v>131</v>
      </c>
      <c r="R1354" t="s">
        <v>2343</v>
      </c>
      <c r="S1354" t="s">
        <v>137</v>
      </c>
      <c r="T1354" t="s">
        <v>102</v>
      </c>
      <c r="U1354" t="s">
        <v>75</v>
      </c>
      <c r="V1354">
        <v>14544</v>
      </c>
      <c r="W1354">
        <v>10330</v>
      </c>
      <c r="X1354">
        <v>2.8</v>
      </c>
      <c r="Y1354">
        <v>13.5</v>
      </c>
      <c r="Z1354">
        <v>11427.61</v>
      </c>
      <c r="AB1354">
        <v>32.97</v>
      </c>
      <c r="AC1354">
        <v>376768.3</v>
      </c>
      <c r="AD1354">
        <v>10772922.220000001</v>
      </c>
      <c r="AE1354">
        <v>214.29</v>
      </c>
      <c r="AF1354">
        <v>2308529502.52</v>
      </c>
      <c r="AG1354">
        <v>185992.41</v>
      </c>
      <c r="AH1354">
        <v>0.2</v>
      </c>
      <c r="AI1354">
        <v>2479.29</v>
      </c>
      <c r="AJ1354">
        <v>11.71</v>
      </c>
      <c r="AK1354">
        <v>0</v>
      </c>
      <c r="AL1354">
        <v>0.32500000000000001</v>
      </c>
      <c r="AM1354">
        <v>35012</v>
      </c>
      <c r="AN1354">
        <v>327.7</v>
      </c>
      <c r="AO1354">
        <v>463.64</v>
      </c>
      <c r="AP1354">
        <v>151934.82999999999</v>
      </c>
      <c r="AQ1354">
        <v>752186.83</v>
      </c>
      <c r="AR1354" t="s">
        <v>61</v>
      </c>
      <c r="AS1354" t="s">
        <v>61</v>
      </c>
      <c r="AT1354" t="s">
        <v>62</v>
      </c>
      <c r="AU1354" t="s">
        <v>63</v>
      </c>
    </row>
    <row r="1355" spans="1:47" x14ac:dyDescent="0.25">
      <c r="A1355" t="s">
        <v>2344</v>
      </c>
      <c r="B1355">
        <v>2021</v>
      </c>
      <c r="C1355">
        <v>10</v>
      </c>
      <c r="D1355" t="s">
        <v>119</v>
      </c>
      <c r="E1355" s="1">
        <v>44487</v>
      </c>
      <c r="F1355" s="1">
        <v>44503</v>
      </c>
      <c r="G1355">
        <v>16</v>
      </c>
      <c r="H1355">
        <v>16.8</v>
      </c>
      <c r="I1355" t="s">
        <v>49</v>
      </c>
      <c r="J1355" t="s">
        <v>78</v>
      </c>
      <c r="K1355" t="s">
        <v>105</v>
      </c>
      <c r="L1355">
        <v>1201.9000000000001</v>
      </c>
      <c r="M1355" t="s">
        <v>98</v>
      </c>
      <c r="N1355" t="s">
        <v>53</v>
      </c>
      <c r="O1355" t="s">
        <v>107</v>
      </c>
      <c r="P1355" t="s">
        <v>204</v>
      </c>
      <c r="Q1355" t="s">
        <v>226</v>
      </c>
      <c r="R1355" t="s">
        <v>1789</v>
      </c>
      <c r="S1355" t="s">
        <v>85</v>
      </c>
      <c r="T1355" t="s">
        <v>187</v>
      </c>
      <c r="U1355" t="s">
        <v>103</v>
      </c>
      <c r="V1355">
        <v>68128</v>
      </c>
      <c r="W1355">
        <v>41215</v>
      </c>
      <c r="X1355">
        <v>18.2</v>
      </c>
      <c r="Y1355">
        <v>11</v>
      </c>
      <c r="Z1355">
        <v>55772.51</v>
      </c>
      <c r="AB1355">
        <v>26.1</v>
      </c>
      <c r="AC1355">
        <v>1455662.51</v>
      </c>
      <c r="AD1355">
        <v>46195812.310000002</v>
      </c>
      <c r="AE1355">
        <v>169.6</v>
      </c>
      <c r="AF1355">
        <v>7834809767.7799997</v>
      </c>
      <c r="AG1355">
        <v>103932.95</v>
      </c>
      <c r="AH1355">
        <v>0.2</v>
      </c>
      <c r="AI1355">
        <v>2805.71</v>
      </c>
      <c r="AJ1355">
        <v>21.36</v>
      </c>
      <c r="AK1355">
        <v>9867425.5099999998</v>
      </c>
      <c r="AL1355">
        <v>0.32600000000000001</v>
      </c>
      <c r="AM1355">
        <v>150598.35</v>
      </c>
      <c r="AN1355">
        <v>434.5</v>
      </c>
      <c r="AO1355">
        <v>694.14</v>
      </c>
      <c r="AP1355">
        <v>301603.83</v>
      </c>
      <c r="AQ1355">
        <v>2014603.35</v>
      </c>
      <c r="AR1355" t="s">
        <v>61</v>
      </c>
      <c r="AS1355" t="s">
        <v>61</v>
      </c>
      <c r="AT1355" t="s">
        <v>62</v>
      </c>
      <c r="AU1355" t="s">
        <v>63</v>
      </c>
    </row>
    <row r="1356" spans="1:47" x14ac:dyDescent="0.25">
      <c r="A1356" t="s">
        <v>2345</v>
      </c>
      <c r="B1356">
        <v>2024</v>
      </c>
      <c r="C1356">
        <v>6</v>
      </c>
      <c r="D1356" t="s">
        <v>77</v>
      </c>
      <c r="E1356" s="1">
        <v>45469</v>
      </c>
      <c r="F1356" s="1">
        <v>45489</v>
      </c>
      <c r="G1356">
        <v>20</v>
      </c>
      <c r="I1356" t="s">
        <v>49</v>
      </c>
      <c r="J1356" t="s">
        <v>66</v>
      </c>
      <c r="K1356" t="s">
        <v>67</v>
      </c>
      <c r="L1356">
        <v>8479.8989999999994</v>
      </c>
      <c r="M1356" t="s">
        <v>98</v>
      </c>
      <c r="N1356" t="s">
        <v>168</v>
      </c>
      <c r="O1356" t="s">
        <v>107</v>
      </c>
      <c r="P1356" t="s">
        <v>159</v>
      </c>
      <c r="Q1356" t="s">
        <v>226</v>
      </c>
      <c r="R1356" t="s">
        <v>2346</v>
      </c>
      <c r="S1356" t="s">
        <v>156</v>
      </c>
      <c r="T1356" t="s">
        <v>74</v>
      </c>
      <c r="U1356" t="s">
        <v>132</v>
      </c>
      <c r="V1356">
        <v>11420</v>
      </c>
      <c r="W1356">
        <v>7485</v>
      </c>
      <c r="X1356">
        <v>15.8</v>
      </c>
      <c r="Y1356">
        <v>12.7</v>
      </c>
      <c r="Z1356">
        <v>8970.7999999999993</v>
      </c>
      <c r="AA1356">
        <v>640</v>
      </c>
      <c r="AB1356">
        <v>314.57</v>
      </c>
      <c r="AC1356">
        <v>201324.79999999999</v>
      </c>
      <c r="AD1356">
        <v>39987071.880000003</v>
      </c>
      <c r="AE1356">
        <v>276.26</v>
      </c>
      <c r="AF1356">
        <v>11046828477.57</v>
      </c>
      <c r="AG1356">
        <v>112406.92</v>
      </c>
      <c r="AH1356">
        <v>2.2999999999999998</v>
      </c>
      <c r="AI1356">
        <v>39383.1</v>
      </c>
      <c r="AJ1356">
        <v>6.09</v>
      </c>
      <c r="AK1356">
        <v>2435212.6800000002</v>
      </c>
      <c r="AL1356">
        <v>0.23699999999999999</v>
      </c>
      <c r="AM1356">
        <v>94769.36</v>
      </c>
      <c r="AN1356">
        <v>1028.4000000000001</v>
      </c>
      <c r="AO1356">
        <v>546.66</v>
      </c>
      <c r="AP1356">
        <v>562185.14</v>
      </c>
      <c r="AQ1356">
        <v>1010069.32</v>
      </c>
      <c r="AR1356" t="s">
        <v>61</v>
      </c>
      <c r="AS1356" t="s">
        <v>61</v>
      </c>
      <c r="AT1356" t="s">
        <v>62</v>
      </c>
      <c r="AU1356" t="s">
        <v>63</v>
      </c>
    </row>
    <row r="1357" spans="1:47" x14ac:dyDescent="0.25">
      <c r="A1357" t="s">
        <v>2347</v>
      </c>
      <c r="B1357">
        <v>2023</v>
      </c>
      <c r="C1357">
        <v>8</v>
      </c>
      <c r="D1357" t="s">
        <v>89</v>
      </c>
      <c r="E1357" s="1">
        <v>45164</v>
      </c>
      <c r="F1357" s="1">
        <v>45178</v>
      </c>
      <c r="G1357">
        <v>14</v>
      </c>
      <c r="H1357">
        <v>15.4</v>
      </c>
      <c r="I1357" t="s">
        <v>49</v>
      </c>
      <c r="J1357" t="s">
        <v>66</v>
      </c>
      <c r="K1357" t="s">
        <v>245</v>
      </c>
      <c r="L1357">
        <v>8905.9</v>
      </c>
      <c r="M1357" t="s">
        <v>52</v>
      </c>
      <c r="N1357" t="s">
        <v>106</v>
      </c>
      <c r="O1357" t="s">
        <v>107</v>
      </c>
      <c r="P1357" t="s">
        <v>204</v>
      </c>
      <c r="Q1357" t="s">
        <v>56</v>
      </c>
      <c r="R1357" t="s">
        <v>561</v>
      </c>
      <c r="S1357" t="s">
        <v>73</v>
      </c>
      <c r="T1357" t="s">
        <v>74</v>
      </c>
      <c r="U1357" t="s">
        <v>181</v>
      </c>
      <c r="V1357">
        <v>10377</v>
      </c>
      <c r="W1357">
        <v>6975</v>
      </c>
      <c r="X1357">
        <v>15.2</v>
      </c>
      <c r="Y1357">
        <v>14.9</v>
      </c>
      <c r="Z1357">
        <v>8653.33</v>
      </c>
      <c r="AB1357">
        <v>25.75</v>
      </c>
      <c r="AC1357">
        <v>222823.25</v>
      </c>
      <c r="AD1357">
        <v>8742805.4299999997</v>
      </c>
      <c r="AE1357">
        <v>284.25</v>
      </c>
      <c r="AF1357">
        <v>2485142443.48</v>
      </c>
      <c r="AG1357">
        <v>78295.37</v>
      </c>
      <c r="AH1357">
        <v>0.2</v>
      </c>
      <c r="AI1357">
        <v>6254.97</v>
      </c>
      <c r="AJ1357">
        <v>7.83</v>
      </c>
      <c r="AK1357">
        <v>684561.67</v>
      </c>
      <c r="AL1357">
        <v>0.06</v>
      </c>
      <c r="AM1357">
        <v>5245.68</v>
      </c>
      <c r="AN1357">
        <v>282.2</v>
      </c>
      <c r="AO1357">
        <v>638.73</v>
      </c>
      <c r="AP1357">
        <v>180249.61</v>
      </c>
      <c r="AQ1357">
        <v>492868.88</v>
      </c>
      <c r="AR1357" t="s">
        <v>61</v>
      </c>
      <c r="AS1357" t="s">
        <v>61</v>
      </c>
      <c r="AT1357" t="s">
        <v>62</v>
      </c>
      <c r="AU1357" t="s">
        <v>63</v>
      </c>
    </row>
    <row r="1358" spans="1:47" x14ac:dyDescent="0.25">
      <c r="A1358" t="s">
        <v>2348</v>
      </c>
      <c r="B1358">
        <v>2022</v>
      </c>
      <c r="C1358">
        <v>11</v>
      </c>
      <c r="D1358" t="s">
        <v>119</v>
      </c>
      <c r="E1358" s="1">
        <v>44891</v>
      </c>
      <c r="F1358" s="1">
        <v>44907</v>
      </c>
      <c r="G1358">
        <v>16</v>
      </c>
      <c r="H1358">
        <v>20.5</v>
      </c>
      <c r="I1358" t="s">
        <v>49</v>
      </c>
      <c r="J1358" t="s">
        <v>239</v>
      </c>
      <c r="K1358" t="s">
        <v>265</v>
      </c>
      <c r="L1358">
        <v>3102.1</v>
      </c>
      <c r="M1358" t="s">
        <v>52</v>
      </c>
      <c r="N1358" t="s">
        <v>106</v>
      </c>
      <c r="O1358" t="s">
        <v>189</v>
      </c>
      <c r="P1358" t="s">
        <v>154</v>
      </c>
      <c r="Q1358" t="s">
        <v>92</v>
      </c>
      <c r="R1358" t="s">
        <v>2211</v>
      </c>
      <c r="S1358" t="s">
        <v>161</v>
      </c>
      <c r="T1358" t="s">
        <v>187</v>
      </c>
      <c r="U1358" t="s">
        <v>143</v>
      </c>
      <c r="V1358">
        <v>19319</v>
      </c>
      <c r="W1358">
        <v>14207</v>
      </c>
      <c r="X1358">
        <v>20.3</v>
      </c>
      <c r="Y1358">
        <v>15.8</v>
      </c>
      <c r="Z1358">
        <v>16646.310000000001</v>
      </c>
      <c r="AB1358">
        <v>24.39</v>
      </c>
      <c r="AC1358">
        <v>406003.5</v>
      </c>
      <c r="AD1358">
        <v>4633666.8499999996</v>
      </c>
      <c r="AE1358">
        <v>215.22</v>
      </c>
      <c r="AF1358">
        <v>997257779.46000004</v>
      </c>
      <c r="AG1358">
        <v>168486.91</v>
      </c>
      <c r="AH1358">
        <v>0</v>
      </c>
      <c r="AI1358">
        <v>0</v>
      </c>
      <c r="AJ1358">
        <v>22.46</v>
      </c>
      <c r="AK1358">
        <v>1040721.57</v>
      </c>
      <c r="AL1358">
        <v>0.14499999999999999</v>
      </c>
      <c r="AM1358">
        <v>6718.82</v>
      </c>
      <c r="AN1358">
        <v>759.9</v>
      </c>
      <c r="AO1358">
        <v>684.87</v>
      </c>
      <c r="AP1358">
        <v>520432.71</v>
      </c>
      <c r="AQ1358">
        <v>1101641.94</v>
      </c>
      <c r="AR1358" t="s">
        <v>61</v>
      </c>
      <c r="AS1358" t="s">
        <v>61</v>
      </c>
      <c r="AT1358" t="s">
        <v>62</v>
      </c>
      <c r="AU1358" t="s">
        <v>63</v>
      </c>
    </row>
    <row r="1359" spans="1:47" x14ac:dyDescent="0.25">
      <c r="A1359" t="s">
        <v>2349</v>
      </c>
      <c r="B1359">
        <v>2024</v>
      </c>
      <c r="C1359">
        <v>5</v>
      </c>
      <c r="D1359" t="s">
        <v>77</v>
      </c>
      <c r="E1359" s="1">
        <v>45421</v>
      </c>
      <c r="F1359" s="1">
        <v>45437</v>
      </c>
      <c r="G1359">
        <v>16</v>
      </c>
      <c r="H1359">
        <v>17.8</v>
      </c>
      <c r="I1359" t="s">
        <v>65</v>
      </c>
      <c r="J1359" t="s">
        <v>50</v>
      </c>
      <c r="K1359" t="s">
        <v>145</v>
      </c>
      <c r="L1359">
        <v>2710.19</v>
      </c>
      <c r="M1359" t="s">
        <v>114</v>
      </c>
      <c r="N1359" t="s">
        <v>168</v>
      </c>
      <c r="O1359" t="s">
        <v>189</v>
      </c>
      <c r="P1359" t="s">
        <v>82</v>
      </c>
      <c r="Q1359" t="s">
        <v>121</v>
      </c>
      <c r="R1359" t="s">
        <v>1004</v>
      </c>
      <c r="S1359" t="s">
        <v>170</v>
      </c>
      <c r="T1359" t="s">
        <v>187</v>
      </c>
      <c r="U1359" t="s">
        <v>143</v>
      </c>
      <c r="V1359">
        <v>78608</v>
      </c>
      <c r="W1359">
        <v>49489</v>
      </c>
      <c r="X1359">
        <v>13</v>
      </c>
      <c r="Y1359">
        <v>12.3</v>
      </c>
      <c r="Z1359">
        <v>60910.38</v>
      </c>
      <c r="AB1359">
        <v>53.17</v>
      </c>
      <c r="AC1359">
        <v>3238604.9</v>
      </c>
      <c r="AD1359">
        <v>60927434.909999996</v>
      </c>
      <c r="AE1359">
        <v>280.68</v>
      </c>
      <c r="AF1359">
        <v>17101112430.540001</v>
      </c>
      <c r="AG1359">
        <v>34158.31</v>
      </c>
      <c r="AH1359">
        <v>0</v>
      </c>
      <c r="AI1359">
        <v>0</v>
      </c>
      <c r="AJ1359">
        <v>2.1800000000000002</v>
      </c>
      <c r="AK1359">
        <v>0</v>
      </c>
      <c r="AL1359">
        <v>0.17499999999999999</v>
      </c>
      <c r="AM1359">
        <v>106623.01</v>
      </c>
      <c r="AN1359">
        <v>463.9</v>
      </c>
      <c r="AO1359">
        <v>473.08</v>
      </c>
      <c r="AP1359">
        <v>219461.81</v>
      </c>
      <c r="AQ1359">
        <v>3598848.03</v>
      </c>
      <c r="AR1359" t="s">
        <v>61</v>
      </c>
      <c r="AS1359" t="s">
        <v>61</v>
      </c>
      <c r="AT1359" t="s">
        <v>62</v>
      </c>
      <c r="AU1359" t="s">
        <v>63</v>
      </c>
    </row>
    <row r="1360" spans="1:47" x14ac:dyDescent="0.25">
      <c r="A1360" t="s">
        <v>2350</v>
      </c>
      <c r="B1360">
        <v>2021</v>
      </c>
      <c r="C1360">
        <v>2</v>
      </c>
      <c r="D1360" t="s">
        <v>48</v>
      </c>
      <c r="E1360" s="1">
        <v>44240</v>
      </c>
      <c r="F1360" s="1">
        <v>44259</v>
      </c>
      <c r="G1360">
        <v>19</v>
      </c>
      <c r="H1360">
        <v>13</v>
      </c>
      <c r="I1360" t="s">
        <v>65</v>
      </c>
      <c r="J1360" t="s">
        <v>50</v>
      </c>
      <c r="K1360" t="s">
        <v>223</v>
      </c>
      <c r="L1360">
        <v>2710.1109999999999</v>
      </c>
      <c r="M1360" t="s">
        <v>80</v>
      </c>
      <c r="N1360" t="s">
        <v>106</v>
      </c>
      <c r="O1360" t="s">
        <v>189</v>
      </c>
      <c r="P1360" t="s">
        <v>128</v>
      </c>
      <c r="Q1360" t="s">
        <v>154</v>
      </c>
      <c r="R1360" t="s">
        <v>888</v>
      </c>
      <c r="S1360" t="s">
        <v>123</v>
      </c>
      <c r="T1360" t="s">
        <v>187</v>
      </c>
      <c r="U1360" t="s">
        <v>132</v>
      </c>
      <c r="V1360">
        <v>38079</v>
      </c>
      <c r="W1360">
        <v>23159</v>
      </c>
      <c r="X1360">
        <v>9.4</v>
      </c>
      <c r="Y1360">
        <v>13.8</v>
      </c>
      <c r="Z1360">
        <v>29453.37</v>
      </c>
      <c r="AB1360">
        <v>17.71</v>
      </c>
      <c r="AC1360">
        <v>521619.18</v>
      </c>
      <c r="AD1360">
        <v>25812049.870000001</v>
      </c>
      <c r="AE1360">
        <v>174.19</v>
      </c>
      <c r="AF1360">
        <v>4496200966.8599997</v>
      </c>
      <c r="AG1360">
        <v>134580.14000000001</v>
      </c>
      <c r="AH1360">
        <v>0</v>
      </c>
      <c r="AI1360">
        <v>0</v>
      </c>
      <c r="AJ1360">
        <v>19.38</v>
      </c>
      <c r="AK1360">
        <v>0</v>
      </c>
      <c r="AL1360">
        <v>0.187</v>
      </c>
      <c r="AM1360">
        <v>48268.53</v>
      </c>
      <c r="AN1360">
        <v>829.6</v>
      </c>
      <c r="AO1360">
        <v>734.24</v>
      </c>
      <c r="AP1360">
        <v>609125.5</v>
      </c>
      <c r="AQ1360">
        <v>1313593.3500000001</v>
      </c>
      <c r="AR1360" t="s">
        <v>61</v>
      </c>
      <c r="AS1360" t="s">
        <v>61</v>
      </c>
      <c r="AT1360" t="s">
        <v>62</v>
      </c>
      <c r="AU1360" t="s">
        <v>63</v>
      </c>
    </row>
    <row r="1361" spans="1:47" x14ac:dyDescent="0.25">
      <c r="A1361" t="s">
        <v>2351</v>
      </c>
      <c r="B1361">
        <v>2025</v>
      </c>
      <c r="C1361">
        <v>7</v>
      </c>
      <c r="D1361" t="s">
        <v>89</v>
      </c>
      <c r="E1361" s="1">
        <v>45863</v>
      </c>
      <c r="F1361" s="1">
        <v>45875</v>
      </c>
      <c r="G1361">
        <v>12</v>
      </c>
      <c r="H1361">
        <v>10.8</v>
      </c>
      <c r="I1361" t="s">
        <v>65</v>
      </c>
      <c r="J1361" t="s">
        <v>66</v>
      </c>
      <c r="K1361" t="s">
        <v>391</v>
      </c>
      <c r="L1361">
        <v>9999.99</v>
      </c>
      <c r="M1361" t="s">
        <v>114</v>
      </c>
      <c r="N1361" t="s">
        <v>81</v>
      </c>
      <c r="O1361" t="s">
        <v>107</v>
      </c>
      <c r="P1361" t="s">
        <v>100</v>
      </c>
      <c r="Q1361" t="s">
        <v>93</v>
      </c>
      <c r="R1361" t="s">
        <v>2352</v>
      </c>
      <c r="S1361" t="s">
        <v>130</v>
      </c>
      <c r="T1361" t="s">
        <v>95</v>
      </c>
      <c r="U1361" t="s">
        <v>96</v>
      </c>
      <c r="V1361">
        <v>67288</v>
      </c>
      <c r="W1361">
        <v>38705</v>
      </c>
      <c r="X1361">
        <v>10.5</v>
      </c>
      <c r="Y1361">
        <v>15.6</v>
      </c>
      <c r="Z1361">
        <v>54951.12</v>
      </c>
      <c r="AB1361">
        <v>44.91</v>
      </c>
      <c r="AC1361">
        <v>2467854.7999999998</v>
      </c>
      <c r="AD1361">
        <v>23435004.149999999</v>
      </c>
      <c r="AE1361">
        <v>282.23</v>
      </c>
      <c r="AF1361">
        <v>6614061221.25</v>
      </c>
      <c r="AG1361">
        <v>149517.38</v>
      </c>
      <c r="AH1361">
        <v>0</v>
      </c>
      <c r="AI1361">
        <v>0</v>
      </c>
      <c r="AJ1361">
        <v>13.05</v>
      </c>
      <c r="AK1361">
        <v>0</v>
      </c>
      <c r="AL1361">
        <v>0.111</v>
      </c>
      <c r="AM1361">
        <v>26012.85</v>
      </c>
      <c r="AN1361">
        <v>289.2</v>
      </c>
      <c r="AO1361">
        <v>513.69000000000005</v>
      </c>
      <c r="AP1361">
        <v>148559.15</v>
      </c>
      <c r="AQ1361">
        <v>2791944.18</v>
      </c>
      <c r="AR1361" t="s">
        <v>61</v>
      </c>
      <c r="AS1361" t="s">
        <v>61</v>
      </c>
      <c r="AT1361" t="s">
        <v>62</v>
      </c>
      <c r="AU1361" t="s">
        <v>63</v>
      </c>
    </row>
    <row r="1362" spans="1:47" x14ac:dyDescent="0.25">
      <c r="A1362" t="s">
        <v>2353</v>
      </c>
      <c r="B1362">
        <v>2022</v>
      </c>
      <c r="C1362">
        <v>7</v>
      </c>
      <c r="D1362" t="s">
        <v>89</v>
      </c>
      <c r="E1362" s="1">
        <v>44754</v>
      </c>
      <c r="F1362" s="1">
        <v>44773</v>
      </c>
      <c r="G1362">
        <v>19</v>
      </c>
      <c r="H1362">
        <v>10.6</v>
      </c>
      <c r="I1362" t="s">
        <v>65</v>
      </c>
      <c r="J1362" t="s">
        <v>78</v>
      </c>
      <c r="K1362" t="s">
        <v>79</v>
      </c>
      <c r="L1362">
        <v>1005.9</v>
      </c>
      <c r="M1362" t="s">
        <v>52</v>
      </c>
      <c r="N1362" t="s">
        <v>168</v>
      </c>
      <c r="O1362" t="s">
        <v>54</v>
      </c>
      <c r="P1362" t="s">
        <v>56</v>
      </c>
      <c r="Q1362" t="s">
        <v>121</v>
      </c>
      <c r="R1362" t="s">
        <v>666</v>
      </c>
      <c r="S1362" t="s">
        <v>85</v>
      </c>
      <c r="T1362" t="s">
        <v>102</v>
      </c>
      <c r="U1362" t="s">
        <v>60</v>
      </c>
      <c r="V1362">
        <v>43485</v>
      </c>
      <c r="W1362">
        <v>32011</v>
      </c>
      <c r="X1362">
        <v>5.0999999999999996</v>
      </c>
      <c r="Y1362">
        <v>15.3</v>
      </c>
      <c r="Z1362">
        <v>34338.03</v>
      </c>
      <c r="AB1362">
        <v>29.68</v>
      </c>
      <c r="AC1362">
        <v>1019152.73</v>
      </c>
      <c r="AD1362">
        <v>19808579.370000001</v>
      </c>
      <c r="AE1362">
        <v>214.89</v>
      </c>
      <c r="AF1362">
        <v>4256665620.8200002</v>
      </c>
      <c r="AG1362">
        <v>67784.98</v>
      </c>
      <c r="AI1362">
        <v>0</v>
      </c>
      <c r="AJ1362">
        <v>8.51</v>
      </c>
      <c r="AK1362">
        <v>0</v>
      </c>
      <c r="AL1362">
        <v>0.27300000000000002</v>
      </c>
      <c r="AM1362">
        <v>54077.42</v>
      </c>
      <c r="AN1362">
        <v>566.70000000000005</v>
      </c>
      <c r="AO1362">
        <v>512.94000000000005</v>
      </c>
      <c r="AP1362">
        <v>290683.09999999998</v>
      </c>
      <c r="AQ1362">
        <v>1431698.23</v>
      </c>
      <c r="AR1362" t="s">
        <v>61</v>
      </c>
      <c r="AS1362" t="s">
        <v>61</v>
      </c>
      <c r="AT1362" t="s">
        <v>62</v>
      </c>
      <c r="AU1362" t="s">
        <v>63</v>
      </c>
    </row>
    <row r="1363" spans="1:47" x14ac:dyDescent="0.25">
      <c r="A1363" t="s">
        <v>2354</v>
      </c>
      <c r="B1363">
        <v>2023</v>
      </c>
      <c r="C1363">
        <v>10</v>
      </c>
      <c r="D1363" t="s">
        <v>119</v>
      </c>
      <c r="E1363" s="1">
        <v>45219</v>
      </c>
      <c r="F1363" s="1">
        <v>45231</v>
      </c>
      <c r="G1363">
        <v>12</v>
      </c>
      <c r="H1363">
        <v>3.3</v>
      </c>
      <c r="I1363" t="s">
        <v>49</v>
      </c>
      <c r="J1363" t="s">
        <v>50</v>
      </c>
      <c r="K1363" t="s">
        <v>51</v>
      </c>
      <c r="L1363">
        <v>2709</v>
      </c>
      <c r="M1363" t="s">
        <v>90</v>
      </c>
      <c r="N1363" t="s">
        <v>168</v>
      </c>
      <c r="O1363" t="s">
        <v>91</v>
      </c>
      <c r="P1363" t="s">
        <v>127</v>
      </c>
      <c r="Q1363" t="s">
        <v>184</v>
      </c>
      <c r="R1363" t="s">
        <v>546</v>
      </c>
      <c r="S1363" t="s">
        <v>58</v>
      </c>
      <c r="T1363" t="s">
        <v>131</v>
      </c>
      <c r="U1363" t="s">
        <v>259</v>
      </c>
      <c r="V1363">
        <v>239887</v>
      </c>
      <c r="W1363">
        <v>163531</v>
      </c>
      <c r="X1363">
        <v>6.5</v>
      </c>
      <c r="Y1363">
        <v>11.7</v>
      </c>
      <c r="Z1363">
        <v>214973.73</v>
      </c>
      <c r="AB1363">
        <v>32.9</v>
      </c>
      <c r="AC1363">
        <v>7072635.7199999997</v>
      </c>
      <c r="AD1363">
        <v>18193226.77</v>
      </c>
      <c r="AE1363">
        <v>282.48</v>
      </c>
      <c r="AF1363">
        <v>5139222697.9899998</v>
      </c>
      <c r="AG1363">
        <v>58474.93</v>
      </c>
      <c r="AH1363">
        <v>2.2999999999999998</v>
      </c>
      <c r="AI1363">
        <v>32705.83</v>
      </c>
      <c r="AJ1363">
        <v>9.68</v>
      </c>
      <c r="AK1363">
        <v>1761104.35</v>
      </c>
      <c r="AL1363">
        <v>0.23799999999999999</v>
      </c>
      <c r="AM1363">
        <v>43299.88</v>
      </c>
      <c r="AN1363">
        <v>211.3</v>
      </c>
      <c r="AO1363">
        <v>382.73</v>
      </c>
      <c r="AP1363">
        <v>80870.850000000006</v>
      </c>
      <c r="AQ1363">
        <v>7287987.21</v>
      </c>
      <c r="AR1363" t="s">
        <v>61</v>
      </c>
      <c r="AS1363" t="s">
        <v>61</v>
      </c>
      <c r="AT1363" t="s">
        <v>62</v>
      </c>
      <c r="AU1363" t="s">
        <v>63</v>
      </c>
    </row>
    <row r="1364" spans="1:47" x14ac:dyDescent="0.25">
      <c r="A1364" t="s">
        <v>2355</v>
      </c>
      <c r="B1364">
        <v>2022</v>
      </c>
      <c r="C1364">
        <v>6</v>
      </c>
      <c r="D1364" t="s">
        <v>77</v>
      </c>
      <c r="E1364" s="1">
        <v>44733</v>
      </c>
      <c r="F1364" s="1">
        <v>44760</v>
      </c>
      <c r="G1364">
        <v>27</v>
      </c>
      <c r="H1364">
        <v>15.8</v>
      </c>
      <c r="I1364" t="s">
        <v>49</v>
      </c>
      <c r="J1364" t="s">
        <v>134</v>
      </c>
      <c r="K1364" t="s">
        <v>135</v>
      </c>
      <c r="L1364">
        <v>9999.0098999999991</v>
      </c>
      <c r="M1364" t="s">
        <v>52</v>
      </c>
      <c r="N1364" t="s">
        <v>168</v>
      </c>
      <c r="O1364" t="s">
        <v>107</v>
      </c>
      <c r="P1364" t="s">
        <v>83</v>
      </c>
      <c r="Q1364" t="s">
        <v>226</v>
      </c>
      <c r="R1364" t="s">
        <v>2356</v>
      </c>
      <c r="S1364" t="s">
        <v>137</v>
      </c>
      <c r="T1364" t="s">
        <v>74</v>
      </c>
      <c r="U1364" t="s">
        <v>259</v>
      </c>
      <c r="V1364">
        <v>4256</v>
      </c>
      <c r="W1364">
        <v>2458</v>
      </c>
      <c r="X1364">
        <v>8.5</v>
      </c>
      <c r="Y1364">
        <v>10.4</v>
      </c>
      <c r="Z1364">
        <v>3637.57</v>
      </c>
      <c r="AB1364">
        <v>39.58</v>
      </c>
      <c r="AC1364">
        <v>143975.01999999999</v>
      </c>
      <c r="AD1364">
        <v>3245003.45</v>
      </c>
      <c r="AE1364">
        <v>210.65</v>
      </c>
      <c r="AF1364">
        <v>683559976.74000001</v>
      </c>
      <c r="AG1364">
        <v>106901.19</v>
      </c>
      <c r="AH1364">
        <v>1.4</v>
      </c>
      <c r="AI1364">
        <v>30962.06</v>
      </c>
      <c r="AJ1364">
        <v>22</v>
      </c>
      <c r="AK1364">
        <v>713900.76</v>
      </c>
      <c r="AL1364">
        <v>0.33300000000000002</v>
      </c>
      <c r="AM1364">
        <v>10805.86</v>
      </c>
      <c r="AN1364">
        <v>1204.0999999999999</v>
      </c>
      <c r="AO1364">
        <v>640.6</v>
      </c>
      <c r="AP1364">
        <v>771346.46</v>
      </c>
      <c r="AQ1364">
        <v>1063990.5900000001</v>
      </c>
      <c r="AR1364" t="s">
        <v>61</v>
      </c>
      <c r="AS1364" t="s">
        <v>61</v>
      </c>
      <c r="AT1364" t="s">
        <v>62</v>
      </c>
      <c r="AU1364" t="s">
        <v>63</v>
      </c>
    </row>
    <row r="1365" spans="1:47" x14ac:dyDescent="0.25">
      <c r="A1365" t="s">
        <v>2357</v>
      </c>
      <c r="B1365">
        <v>2025</v>
      </c>
      <c r="C1365">
        <v>2</v>
      </c>
      <c r="D1365" t="s">
        <v>48</v>
      </c>
      <c r="E1365" s="1">
        <v>45703</v>
      </c>
      <c r="F1365" s="1">
        <v>45716</v>
      </c>
      <c r="G1365">
        <v>13</v>
      </c>
      <c r="H1365">
        <v>11.5</v>
      </c>
      <c r="I1365" t="s">
        <v>65</v>
      </c>
      <c r="J1365" t="s">
        <v>66</v>
      </c>
      <c r="K1365" t="s">
        <v>251</v>
      </c>
      <c r="L1365">
        <v>8543.7000000000007</v>
      </c>
      <c r="M1365" t="s">
        <v>90</v>
      </c>
      <c r="N1365" t="s">
        <v>69</v>
      </c>
      <c r="O1365" t="s">
        <v>107</v>
      </c>
      <c r="P1365" t="s">
        <v>92</v>
      </c>
      <c r="Q1365" t="s">
        <v>159</v>
      </c>
      <c r="R1365" t="s">
        <v>2358</v>
      </c>
      <c r="S1365" t="s">
        <v>156</v>
      </c>
      <c r="T1365" t="s">
        <v>131</v>
      </c>
      <c r="U1365" t="s">
        <v>75</v>
      </c>
      <c r="V1365">
        <v>29741</v>
      </c>
      <c r="W1365">
        <v>18527</v>
      </c>
      <c r="X1365">
        <v>21.7</v>
      </c>
      <c r="Y1365">
        <v>12.2</v>
      </c>
      <c r="Z1365">
        <v>23942.19</v>
      </c>
      <c r="AA1365">
        <v>1710</v>
      </c>
      <c r="AB1365">
        <v>1362.24</v>
      </c>
      <c r="AC1365">
        <v>2329430.4</v>
      </c>
      <c r="AD1365">
        <v>93785149.560000002</v>
      </c>
      <c r="AE1365">
        <v>275.55</v>
      </c>
      <c r="AF1365">
        <v>25842497961.259998</v>
      </c>
      <c r="AG1365">
        <v>163342.74</v>
      </c>
      <c r="AH1365">
        <v>0</v>
      </c>
      <c r="AI1365">
        <v>0</v>
      </c>
      <c r="AJ1365">
        <v>2.94</v>
      </c>
      <c r="AK1365">
        <v>0</v>
      </c>
      <c r="AL1365">
        <v>0.17499999999999999</v>
      </c>
      <c r="AM1365">
        <v>164124.01</v>
      </c>
      <c r="AN1365">
        <v>290.2</v>
      </c>
      <c r="AO1365">
        <v>707.79</v>
      </c>
      <c r="AP1365">
        <v>205400.66</v>
      </c>
      <c r="AQ1365">
        <v>2862297.81</v>
      </c>
      <c r="AR1365" t="s">
        <v>61</v>
      </c>
      <c r="AS1365" t="s">
        <v>61</v>
      </c>
      <c r="AT1365" t="s">
        <v>62</v>
      </c>
      <c r="AU1365" t="s">
        <v>63</v>
      </c>
    </row>
    <row r="1366" spans="1:47" x14ac:dyDescent="0.25">
      <c r="A1366" t="s">
        <v>2359</v>
      </c>
      <c r="B1366">
        <v>2026</v>
      </c>
      <c r="C1366">
        <v>3</v>
      </c>
      <c r="D1366" t="s">
        <v>48</v>
      </c>
      <c r="E1366" s="1">
        <v>46097</v>
      </c>
      <c r="F1366" s="1">
        <v>46104</v>
      </c>
      <c r="G1366">
        <v>7</v>
      </c>
      <c r="H1366">
        <v>2.7</v>
      </c>
      <c r="I1366" t="s">
        <v>49</v>
      </c>
      <c r="J1366" t="s">
        <v>50</v>
      </c>
      <c r="K1366" t="s">
        <v>51</v>
      </c>
      <c r="L1366">
        <v>2709</v>
      </c>
      <c r="M1366" t="s">
        <v>114</v>
      </c>
      <c r="N1366" t="s">
        <v>106</v>
      </c>
      <c r="O1366" t="s">
        <v>189</v>
      </c>
      <c r="P1366" t="s">
        <v>196</v>
      </c>
      <c r="Q1366" t="s">
        <v>70</v>
      </c>
      <c r="R1366" t="s">
        <v>2360</v>
      </c>
      <c r="S1366" t="s">
        <v>58</v>
      </c>
      <c r="T1366" t="s">
        <v>59</v>
      </c>
      <c r="U1366" t="s">
        <v>110</v>
      </c>
      <c r="V1366">
        <v>220536</v>
      </c>
      <c r="W1366">
        <v>155930</v>
      </c>
      <c r="X1366">
        <v>18</v>
      </c>
      <c r="Y1366">
        <v>15.2</v>
      </c>
      <c r="Z1366">
        <v>172213.18</v>
      </c>
      <c r="AB1366">
        <v>25.16</v>
      </c>
      <c r="AC1366">
        <v>4332883.6100000003</v>
      </c>
      <c r="AD1366">
        <v>16275867.640000001</v>
      </c>
      <c r="AE1366">
        <v>286.12</v>
      </c>
      <c r="AF1366">
        <v>4656851249.1599998</v>
      </c>
      <c r="AG1366">
        <v>201411.33</v>
      </c>
      <c r="AH1366">
        <v>1.2</v>
      </c>
      <c r="AI1366">
        <v>18560.7</v>
      </c>
      <c r="AJ1366">
        <v>14.57</v>
      </c>
      <c r="AK1366">
        <v>2371393.92</v>
      </c>
      <c r="AL1366">
        <v>0.29599999999999999</v>
      </c>
      <c r="AM1366">
        <v>48176.57</v>
      </c>
      <c r="AN1366">
        <v>113</v>
      </c>
      <c r="AO1366">
        <v>725.66</v>
      </c>
      <c r="AP1366">
        <v>81999.58</v>
      </c>
      <c r="AQ1366">
        <v>4683031.79</v>
      </c>
      <c r="AR1366" t="s">
        <v>61</v>
      </c>
      <c r="AS1366" t="s">
        <v>61</v>
      </c>
      <c r="AT1366" t="s">
        <v>62</v>
      </c>
      <c r="AU1366" t="s">
        <v>63</v>
      </c>
    </row>
    <row r="1367" spans="1:47" x14ac:dyDescent="0.25">
      <c r="A1367" t="s">
        <v>2361</v>
      </c>
      <c r="B1367">
        <v>2025</v>
      </c>
      <c r="C1367">
        <v>10</v>
      </c>
      <c r="D1367" t="s">
        <v>119</v>
      </c>
      <c r="E1367" s="1">
        <v>45948</v>
      </c>
      <c r="F1367" s="1">
        <v>45969</v>
      </c>
      <c r="G1367">
        <v>21</v>
      </c>
      <c r="H1367">
        <v>18</v>
      </c>
      <c r="I1367" t="s">
        <v>49</v>
      </c>
      <c r="J1367" t="s">
        <v>66</v>
      </c>
      <c r="K1367" t="s">
        <v>153</v>
      </c>
      <c r="L1367">
        <v>6309</v>
      </c>
      <c r="M1367" t="s">
        <v>90</v>
      </c>
      <c r="N1367" t="s">
        <v>69</v>
      </c>
      <c r="O1367" t="s">
        <v>54</v>
      </c>
      <c r="P1367" t="s">
        <v>257</v>
      </c>
      <c r="Q1367" t="s">
        <v>128</v>
      </c>
      <c r="R1367" t="s">
        <v>494</v>
      </c>
      <c r="S1367" t="s">
        <v>156</v>
      </c>
      <c r="T1367" t="s">
        <v>59</v>
      </c>
      <c r="U1367" t="s">
        <v>181</v>
      </c>
      <c r="V1367">
        <v>6724</v>
      </c>
      <c r="W1367">
        <v>4723</v>
      </c>
      <c r="X1367">
        <v>3.6</v>
      </c>
      <c r="Y1367">
        <v>10.1</v>
      </c>
      <c r="Z1367">
        <v>5866.77</v>
      </c>
      <c r="AA1367">
        <v>419</v>
      </c>
      <c r="AB1367">
        <v>2880.98</v>
      </c>
      <c r="AC1367">
        <v>1207130.6200000001</v>
      </c>
      <c r="AD1367">
        <v>21778799.600000001</v>
      </c>
      <c r="AE1367">
        <v>276.07</v>
      </c>
      <c r="AF1367">
        <v>6012473205.5699997</v>
      </c>
      <c r="AG1367">
        <v>26282.79</v>
      </c>
      <c r="AH1367">
        <v>0</v>
      </c>
      <c r="AI1367">
        <v>0</v>
      </c>
      <c r="AJ1367">
        <v>14.68</v>
      </c>
      <c r="AK1367">
        <v>3197127.78</v>
      </c>
      <c r="AL1367">
        <v>9.8000000000000004E-2</v>
      </c>
      <c r="AM1367">
        <v>21343.22</v>
      </c>
      <c r="AN1367">
        <v>903.7</v>
      </c>
      <c r="AO1367">
        <v>570.05999999999995</v>
      </c>
      <c r="AP1367">
        <v>515163.22</v>
      </c>
      <c r="AQ1367">
        <v>1769919.85</v>
      </c>
      <c r="AR1367" t="s">
        <v>61</v>
      </c>
      <c r="AS1367" t="s">
        <v>61</v>
      </c>
      <c r="AT1367" t="s">
        <v>293</v>
      </c>
      <c r="AU1367" t="s">
        <v>63</v>
      </c>
    </row>
    <row r="1368" spans="1:47" x14ac:dyDescent="0.25">
      <c r="A1368" t="s">
        <v>2362</v>
      </c>
      <c r="B1368">
        <v>2022</v>
      </c>
      <c r="C1368">
        <v>10</v>
      </c>
      <c r="D1368" t="s">
        <v>119</v>
      </c>
      <c r="E1368" s="1">
        <v>44846</v>
      </c>
      <c r="F1368" s="1">
        <v>44867</v>
      </c>
      <c r="G1368">
        <v>21</v>
      </c>
      <c r="H1368">
        <v>20.9</v>
      </c>
      <c r="I1368" t="s">
        <v>49</v>
      </c>
      <c r="J1368" t="s">
        <v>78</v>
      </c>
      <c r="K1368" t="s">
        <v>315</v>
      </c>
      <c r="L1368">
        <v>1511.9</v>
      </c>
      <c r="M1368" t="s">
        <v>52</v>
      </c>
      <c r="N1368" t="s">
        <v>69</v>
      </c>
      <c r="O1368" t="s">
        <v>189</v>
      </c>
      <c r="P1368" t="s">
        <v>93</v>
      </c>
      <c r="Q1368" t="s">
        <v>92</v>
      </c>
      <c r="R1368" t="s">
        <v>2363</v>
      </c>
      <c r="S1368" t="s">
        <v>85</v>
      </c>
      <c r="T1368" t="s">
        <v>187</v>
      </c>
      <c r="U1368" t="s">
        <v>60</v>
      </c>
      <c r="V1368">
        <v>61864</v>
      </c>
      <c r="W1368">
        <v>37707</v>
      </c>
      <c r="X1368">
        <v>14.7</v>
      </c>
      <c r="Y1368">
        <v>13.4</v>
      </c>
      <c r="Z1368">
        <v>48222.32</v>
      </c>
      <c r="AB1368">
        <v>38.840000000000003</v>
      </c>
      <c r="AC1368">
        <v>1872954.91</v>
      </c>
      <c r="AD1368">
        <v>45684861.520000003</v>
      </c>
      <c r="AE1368">
        <v>211.25</v>
      </c>
      <c r="AF1368">
        <v>9650926996.1000004</v>
      </c>
      <c r="AG1368">
        <v>235896.07</v>
      </c>
      <c r="AI1368">
        <v>126168.01</v>
      </c>
      <c r="AJ1368">
        <v>17.02</v>
      </c>
      <c r="AK1368">
        <v>7775563.4299999997</v>
      </c>
      <c r="AL1368">
        <v>0.17299999999999999</v>
      </c>
      <c r="AM1368">
        <v>79034.81</v>
      </c>
      <c r="AN1368">
        <v>664.3</v>
      </c>
      <c r="AO1368">
        <v>705.32</v>
      </c>
      <c r="AP1368">
        <v>468544.08</v>
      </c>
      <c r="AQ1368">
        <v>2782597.88</v>
      </c>
      <c r="AR1368" t="s">
        <v>61</v>
      </c>
      <c r="AS1368" t="s">
        <v>61</v>
      </c>
      <c r="AT1368" t="s">
        <v>62</v>
      </c>
      <c r="AU1368" t="s">
        <v>63</v>
      </c>
    </row>
    <row r="1369" spans="1:47" x14ac:dyDescent="0.25">
      <c r="A1369" t="s">
        <v>2364</v>
      </c>
      <c r="B1369">
        <v>2022</v>
      </c>
      <c r="C1369">
        <v>1</v>
      </c>
      <c r="D1369" t="s">
        <v>48</v>
      </c>
      <c r="E1369" s="1">
        <v>44582</v>
      </c>
      <c r="F1369" s="1">
        <v>44600</v>
      </c>
      <c r="G1369">
        <v>18</v>
      </c>
      <c r="H1369">
        <v>11</v>
      </c>
      <c r="I1369" t="s">
        <v>49</v>
      </c>
      <c r="J1369" t="s">
        <v>50</v>
      </c>
      <c r="K1369" t="s">
        <v>120</v>
      </c>
      <c r="L1369">
        <v>2710.1921000000002</v>
      </c>
      <c r="M1369" t="s">
        <v>114</v>
      </c>
      <c r="N1369" t="s">
        <v>53</v>
      </c>
      <c r="O1369" t="s">
        <v>189</v>
      </c>
      <c r="P1369" t="s">
        <v>121</v>
      </c>
      <c r="Q1369" t="s">
        <v>82</v>
      </c>
      <c r="R1369" t="s">
        <v>2365</v>
      </c>
      <c r="S1369" t="s">
        <v>123</v>
      </c>
      <c r="T1369" t="s">
        <v>162</v>
      </c>
      <c r="U1369" t="s">
        <v>103</v>
      </c>
      <c r="V1369">
        <v>47836</v>
      </c>
      <c r="W1369">
        <v>34369</v>
      </c>
      <c r="X1369">
        <v>3.8</v>
      </c>
      <c r="Y1369">
        <v>11</v>
      </c>
      <c r="Z1369">
        <v>41712.47</v>
      </c>
      <c r="AB1369">
        <v>39.18</v>
      </c>
      <c r="AC1369">
        <v>1634294.57</v>
      </c>
      <c r="AD1369">
        <v>44055042.32</v>
      </c>
      <c r="AE1369">
        <v>218.24</v>
      </c>
      <c r="AF1369">
        <v>9614572435.9200001</v>
      </c>
      <c r="AG1369">
        <v>184714.32</v>
      </c>
      <c r="AH1369">
        <v>1.8</v>
      </c>
      <c r="AI1369">
        <v>55947.06</v>
      </c>
      <c r="AJ1369">
        <v>3.18</v>
      </c>
      <c r="AK1369">
        <v>1400950.35</v>
      </c>
      <c r="AL1369">
        <v>8.5000000000000006E-2</v>
      </c>
      <c r="AM1369">
        <v>37446.79</v>
      </c>
      <c r="AO1369">
        <v>634.34</v>
      </c>
      <c r="AP1369">
        <v>514259.44</v>
      </c>
      <c r="AQ1369">
        <v>2426662.1800000002</v>
      </c>
      <c r="AR1369" t="s">
        <v>61</v>
      </c>
      <c r="AS1369" t="s">
        <v>61</v>
      </c>
      <c r="AT1369" t="s">
        <v>62</v>
      </c>
      <c r="AU1369" t="s">
        <v>63</v>
      </c>
    </row>
    <row r="1370" spans="1:47" x14ac:dyDescent="0.25">
      <c r="A1370" t="s">
        <v>2366</v>
      </c>
      <c r="B1370">
        <v>2020</v>
      </c>
      <c r="C1370">
        <v>7</v>
      </c>
      <c r="D1370" t="s">
        <v>89</v>
      </c>
      <c r="E1370" s="1">
        <v>44022</v>
      </c>
      <c r="F1370" s="1">
        <v>44041</v>
      </c>
      <c r="G1370">
        <v>19</v>
      </c>
      <c r="H1370">
        <v>14</v>
      </c>
      <c r="I1370" t="s">
        <v>65</v>
      </c>
      <c r="J1370" t="s">
        <v>78</v>
      </c>
      <c r="K1370" t="s">
        <v>105</v>
      </c>
      <c r="L1370">
        <v>1201.9000000000001</v>
      </c>
      <c r="M1370" t="s">
        <v>68</v>
      </c>
      <c r="N1370" t="s">
        <v>53</v>
      </c>
      <c r="O1370" t="s">
        <v>189</v>
      </c>
      <c r="P1370" t="s">
        <v>82</v>
      </c>
      <c r="Q1370" t="s">
        <v>201</v>
      </c>
      <c r="R1370" t="s">
        <v>2367</v>
      </c>
      <c r="S1370" t="s">
        <v>85</v>
      </c>
      <c r="T1370" t="s">
        <v>187</v>
      </c>
      <c r="U1370" t="s">
        <v>143</v>
      </c>
      <c r="V1370">
        <v>45002</v>
      </c>
      <c r="W1370">
        <v>33524</v>
      </c>
      <c r="X1370">
        <v>1.8</v>
      </c>
      <c r="Y1370">
        <v>10.7</v>
      </c>
      <c r="Z1370">
        <v>35706.92</v>
      </c>
      <c r="AB1370">
        <v>39.950000000000003</v>
      </c>
      <c r="AC1370">
        <v>1426491.45</v>
      </c>
      <c r="AD1370">
        <v>19751996.940000001</v>
      </c>
      <c r="AE1370">
        <v>165.93</v>
      </c>
      <c r="AF1370">
        <v>3277448852.25</v>
      </c>
      <c r="AG1370">
        <v>129869.39</v>
      </c>
      <c r="AH1370">
        <v>0</v>
      </c>
      <c r="AI1370">
        <v>0</v>
      </c>
      <c r="AJ1370">
        <v>10.81</v>
      </c>
      <c r="AK1370">
        <v>0</v>
      </c>
      <c r="AL1370">
        <v>0.23799999999999999</v>
      </c>
      <c r="AM1370">
        <v>47009.75</v>
      </c>
      <c r="AN1370">
        <v>675.7</v>
      </c>
      <c r="AO1370">
        <v>744.04</v>
      </c>
      <c r="AP1370">
        <v>502747.83</v>
      </c>
      <c r="AQ1370">
        <v>2106118.42</v>
      </c>
      <c r="AR1370" t="s">
        <v>61</v>
      </c>
      <c r="AS1370" t="s">
        <v>61</v>
      </c>
      <c r="AT1370" t="s">
        <v>62</v>
      </c>
      <c r="AU1370" t="s">
        <v>63</v>
      </c>
    </row>
    <row r="1371" spans="1:47" x14ac:dyDescent="0.25">
      <c r="A1371" t="s">
        <v>2368</v>
      </c>
      <c r="B1371">
        <v>2023</v>
      </c>
      <c r="C1371">
        <v>8</v>
      </c>
      <c r="D1371" t="s">
        <v>89</v>
      </c>
      <c r="E1371" s="1">
        <v>45152</v>
      </c>
      <c r="F1371" s="1">
        <v>45159</v>
      </c>
      <c r="G1371">
        <v>7</v>
      </c>
      <c r="H1371">
        <v>12.5</v>
      </c>
      <c r="I1371" t="s">
        <v>65</v>
      </c>
      <c r="J1371" t="s">
        <v>239</v>
      </c>
      <c r="K1371" t="s">
        <v>265</v>
      </c>
      <c r="L1371">
        <v>3102.1</v>
      </c>
      <c r="M1371" t="s">
        <v>98</v>
      </c>
      <c r="N1371" t="s">
        <v>81</v>
      </c>
      <c r="O1371" t="s">
        <v>91</v>
      </c>
      <c r="P1371" t="s">
        <v>70</v>
      </c>
      <c r="Q1371" t="s">
        <v>164</v>
      </c>
      <c r="R1371" t="s">
        <v>410</v>
      </c>
      <c r="S1371" t="s">
        <v>161</v>
      </c>
      <c r="T1371" t="s">
        <v>86</v>
      </c>
      <c r="U1371" t="s">
        <v>87</v>
      </c>
      <c r="V1371">
        <v>25518</v>
      </c>
      <c r="W1371">
        <v>17283</v>
      </c>
      <c r="X1371">
        <v>5.7</v>
      </c>
      <c r="Y1371">
        <v>13</v>
      </c>
      <c r="Z1371">
        <v>19705.39</v>
      </c>
      <c r="AB1371">
        <v>35.840000000000003</v>
      </c>
      <c r="AC1371">
        <v>706241.18</v>
      </c>
      <c r="AD1371">
        <v>8783480.5399999991</v>
      </c>
      <c r="AE1371">
        <v>286.52</v>
      </c>
      <c r="AF1371">
        <v>2516642844.3200002</v>
      </c>
      <c r="AG1371">
        <v>63148.5</v>
      </c>
      <c r="AH1371">
        <v>2.7</v>
      </c>
      <c r="AI1371">
        <v>55896.9</v>
      </c>
      <c r="AJ1371">
        <v>14.13</v>
      </c>
      <c r="AK1371">
        <v>0</v>
      </c>
      <c r="AL1371">
        <v>0.23499999999999999</v>
      </c>
      <c r="AM1371">
        <v>20641.18</v>
      </c>
      <c r="AN1371">
        <v>109.7</v>
      </c>
      <c r="AO1371">
        <v>710.04</v>
      </c>
      <c r="AP1371">
        <v>77891.39</v>
      </c>
      <c r="AQ1371">
        <v>923819.15</v>
      </c>
      <c r="AR1371" t="s">
        <v>61</v>
      </c>
      <c r="AS1371" t="s">
        <v>61</v>
      </c>
      <c r="AT1371" t="s">
        <v>62</v>
      </c>
      <c r="AU1371" t="s">
        <v>63</v>
      </c>
    </row>
    <row r="1372" spans="1:47" x14ac:dyDescent="0.25">
      <c r="A1372" t="s">
        <v>2369</v>
      </c>
      <c r="B1372">
        <v>2024</v>
      </c>
      <c r="C1372">
        <v>5</v>
      </c>
      <c r="D1372" t="s">
        <v>77</v>
      </c>
      <c r="E1372" s="1">
        <v>45431</v>
      </c>
      <c r="F1372" s="1">
        <v>45444</v>
      </c>
      <c r="G1372">
        <v>13</v>
      </c>
      <c r="H1372">
        <v>1.5</v>
      </c>
      <c r="I1372" t="s">
        <v>49</v>
      </c>
      <c r="J1372" t="s">
        <v>78</v>
      </c>
      <c r="K1372" t="s">
        <v>158</v>
      </c>
      <c r="L1372">
        <v>1006.3</v>
      </c>
      <c r="M1372" t="s">
        <v>80</v>
      </c>
      <c r="N1372" t="s">
        <v>53</v>
      </c>
      <c r="O1372" t="s">
        <v>91</v>
      </c>
      <c r="P1372" t="s">
        <v>174</v>
      </c>
      <c r="Q1372" t="s">
        <v>128</v>
      </c>
      <c r="R1372" t="s">
        <v>2370</v>
      </c>
      <c r="S1372" t="s">
        <v>161</v>
      </c>
      <c r="T1372" t="s">
        <v>148</v>
      </c>
      <c r="U1372" t="s">
        <v>110</v>
      </c>
      <c r="V1372">
        <v>36742</v>
      </c>
      <c r="W1372">
        <v>22124</v>
      </c>
      <c r="X1372">
        <v>16.7</v>
      </c>
      <c r="Y1372">
        <v>11.7</v>
      </c>
      <c r="Z1372">
        <v>31539.58</v>
      </c>
      <c r="AB1372">
        <v>17.75</v>
      </c>
      <c r="AC1372">
        <v>559827.55000000005</v>
      </c>
      <c r="AD1372">
        <v>21193020.780000001</v>
      </c>
      <c r="AE1372">
        <v>280.70999999999998</v>
      </c>
      <c r="AF1372">
        <v>5949092863.1499996</v>
      </c>
      <c r="AG1372">
        <v>245314.64</v>
      </c>
      <c r="AH1372">
        <v>0.1</v>
      </c>
      <c r="AI1372">
        <v>1865.21</v>
      </c>
      <c r="AJ1372">
        <v>3.53</v>
      </c>
      <c r="AK1372">
        <v>748113.63</v>
      </c>
      <c r="AL1372">
        <v>0.182</v>
      </c>
      <c r="AM1372">
        <v>38571.300000000003</v>
      </c>
      <c r="AN1372">
        <v>592.5</v>
      </c>
      <c r="AO1372">
        <v>392.68</v>
      </c>
      <c r="AP1372">
        <v>232662.9</v>
      </c>
      <c r="AQ1372">
        <v>1078241.6000000001</v>
      </c>
      <c r="AR1372" t="s">
        <v>61</v>
      </c>
      <c r="AS1372" t="s">
        <v>61</v>
      </c>
      <c r="AT1372" t="s">
        <v>62</v>
      </c>
      <c r="AU1372" t="s">
        <v>63</v>
      </c>
    </row>
    <row r="1373" spans="1:47" x14ac:dyDescent="0.25">
      <c r="A1373" t="s">
        <v>2371</v>
      </c>
      <c r="B1373">
        <v>2021</v>
      </c>
      <c r="C1373">
        <v>5</v>
      </c>
      <c r="D1373" t="s">
        <v>77</v>
      </c>
      <c r="E1373" s="1">
        <v>44322</v>
      </c>
      <c r="F1373" s="1">
        <v>44331</v>
      </c>
      <c r="G1373">
        <v>9</v>
      </c>
      <c r="H1373">
        <v>12.7</v>
      </c>
      <c r="I1373" t="s">
        <v>49</v>
      </c>
      <c r="J1373" t="s">
        <v>50</v>
      </c>
      <c r="K1373" t="s">
        <v>51</v>
      </c>
      <c r="L1373">
        <v>2709</v>
      </c>
      <c r="M1373" t="s">
        <v>52</v>
      </c>
      <c r="N1373" t="s">
        <v>168</v>
      </c>
      <c r="O1373" t="s">
        <v>91</v>
      </c>
      <c r="P1373" t="s">
        <v>121</v>
      </c>
      <c r="Q1373" t="s">
        <v>184</v>
      </c>
      <c r="R1373" t="s">
        <v>2372</v>
      </c>
      <c r="S1373" t="s">
        <v>170</v>
      </c>
      <c r="T1373" t="s">
        <v>187</v>
      </c>
      <c r="U1373" t="s">
        <v>228</v>
      </c>
      <c r="V1373">
        <v>124579</v>
      </c>
      <c r="W1373">
        <v>76816</v>
      </c>
      <c r="X1373">
        <v>24.7</v>
      </c>
      <c r="Y1373">
        <v>14.5</v>
      </c>
      <c r="Z1373">
        <v>115047.91</v>
      </c>
      <c r="AB1373">
        <v>32.17</v>
      </c>
      <c r="AC1373">
        <v>3701091.26</v>
      </c>
      <c r="AD1373">
        <v>10980172.529999999</v>
      </c>
      <c r="AE1373">
        <v>172.4</v>
      </c>
      <c r="AF1373">
        <v>1892981744.1700001</v>
      </c>
      <c r="AG1373">
        <v>40144.99</v>
      </c>
      <c r="AH1373">
        <v>1.9</v>
      </c>
      <c r="AI1373">
        <v>37676.46</v>
      </c>
      <c r="AJ1373">
        <v>19.48</v>
      </c>
      <c r="AK1373">
        <v>2138937.61</v>
      </c>
      <c r="AL1373">
        <v>0.32600000000000001</v>
      </c>
      <c r="AM1373">
        <v>35795.360000000001</v>
      </c>
      <c r="AN1373">
        <v>377.8</v>
      </c>
      <c r="AO1373">
        <v>536.39</v>
      </c>
      <c r="AP1373">
        <v>202648.14</v>
      </c>
      <c r="AQ1373">
        <v>4017356.21</v>
      </c>
      <c r="AR1373" t="s">
        <v>61</v>
      </c>
      <c r="AS1373" t="s">
        <v>61</v>
      </c>
      <c r="AT1373" t="s">
        <v>62</v>
      </c>
      <c r="AU1373" t="s">
        <v>63</v>
      </c>
    </row>
    <row r="1374" spans="1:47" x14ac:dyDescent="0.25">
      <c r="A1374" t="s">
        <v>2373</v>
      </c>
      <c r="B1374">
        <v>2023</v>
      </c>
      <c r="C1374">
        <v>4</v>
      </c>
      <c r="D1374" t="s">
        <v>77</v>
      </c>
      <c r="E1374" s="1">
        <v>45026</v>
      </c>
      <c r="F1374" s="1">
        <v>45038</v>
      </c>
      <c r="G1374">
        <v>12</v>
      </c>
      <c r="H1374">
        <v>5.9</v>
      </c>
      <c r="I1374" t="s">
        <v>65</v>
      </c>
      <c r="J1374" t="s">
        <v>112</v>
      </c>
      <c r="K1374" t="s">
        <v>126</v>
      </c>
      <c r="L1374">
        <v>2701.12</v>
      </c>
      <c r="M1374" t="s">
        <v>80</v>
      </c>
      <c r="N1374" t="s">
        <v>106</v>
      </c>
      <c r="O1374" t="s">
        <v>200</v>
      </c>
      <c r="P1374" t="s">
        <v>128</v>
      </c>
      <c r="Q1374" t="s">
        <v>201</v>
      </c>
      <c r="R1374" t="s">
        <v>1692</v>
      </c>
      <c r="S1374" t="s">
        <v>130</v>
      </c>
      <c r="T1374" t="s">
        <v>59</v>
      </c>
      <c r="U1374" t="s">
        <v>259</v>
      </c>
      <c r="V1374">
        <v>86171</v>
      </c>
      <c r="W1374">
        <v>48452</v>
      </c>
      <c r="X1374">
        <v>20.6</v>
      </c>
      <c r="Y1374">
        <v>12.7</v>
      </c>
      <c r="Z1374">
        <v>68162</v>
      </c>
      <c r="AB1374">
        <v>11.88</v>
      </c>
      <c r="AC1374">
        <v>809764.56</v>
      </c>
      <c r="AD1374">
        <v>15695663.74</v>
      </c>
      <c r="AE1374">
        <v>285.44</v>
      </c>
      <c r="AF1374">
        <v>4480170257.9499998</v>
      </c>
      <c r="AG1374">
        <v>24431.74</v>
      </c>
      <c r="AH1374">
        <v>0.5</v>
      </c>
      <c r="AI1374">
        <v>15725.95</v>
      </c>
      <c r="AJ1374">
        <v>21.89</v>
      </c>
      <c r="AK1374">
        <v>0</v>
      </c>
      <c r="AL1374">
        <v>0.32</v>
      </c>
      <c r="AM1374">
        <v>50226.12</v>
      </c>
      <c r="AN1374">
        <v>391.2</v>
      </c>
      <c r="AO1374">
        <v>420.06</v>
      </c>
      <c r="AP1374">
        <v>164327.47</v>
      </c>
      <c r="AQ1374">
        <v>1064475.8400000001</v>
      </c>
      <c r="AR1374" t="s">
        <v>61</v>
      </c>
      <c r="AS1374" t="s">
        <v>61</v>
      </c>
      <c r="AT1374" t="s">
        <v>62</v>
      </c>
      <c r="AU1374" t="s">
        <v>63</v>
      </c>
    </row>
    <row r="1375" spans="1:47" x14ac:dyDescent="0.25">
      <c r="A1375" t="s">
        <v>2374</v>
      </c>
      <c r="B1375">
        <v>2024</v>
      </c>
      <c r="C1375">
        <v>1</v>
      </c>
      <c r="D1375" t="s">
        <v>48</v>
      </c>
      <c r="E1375" s="1">
        <v>45300</v>
      </c>
      <c r="F1375" s="1">
        <v>45325</v>
      </c>
      <c r="G1375">
        <v>25</v>
      </c>
      <c r="H1375">
        <v>10.8</v>
      </c>
      <c r="I1375" t="s">
        <v>49</v>
      </c>
      <c r="J1375" t="s">
        <v>78</v>
      </c>
      <c r="K1375" t="s">
        <v>177</v>
      </c>
      <c r="L1375">
        <v>1001.99</v>
      </c>
      <c r="M1375" t="s">
        <v>98</v>
      </c>
      <c r="N1375" t="s">
        <v>81</v>
      </c>
      <c r="O1375" t="s">
        <v>200</v>
      </c>
      <c r="P1375" t="s">
        <v>230</v>
      </c>
      <c r="Q1375" t="s">
        <v>92</v>
      </c>
      <c r="R1375" t="s">
        <v>819</v>
      </c>
      <c r="S1375" t="s">
        <v>130</v>
      </c>
      <c r="T1375" t="s">
        <v>74</v>
      </c>
      <c r="U1375" t="s">
        <v>166</v>
      </c>
      <c r="V1375">
        <v>83220</v>
      </c>
      <c r="W1375">
        <v>54174</v>
      </c>
      <c r="X1375">
        <v>1.1000000000000001</v>
      </c>
      <c r="Y1375">
        <v>12.5</v>
      </c>
      <c r="Z1375">
        <v>79052.320000000007</v>
      </c>
      <c r="AB1375">
        <v>14.26</v>
      </c>
      <c r="AC1375">
        <v>1127286.08</v>
      </c>
      <c r="AD1375">
        <v>19583631.23</v>
      </c>
      <c r="AE1375">
        <v>279.61</v>
      </c>
      <c r="AF1375">
        <v>5475779128.2200003</v>
      </c>
      <c r="AG1375">
        <v>72068.41</v>
      </c>
      <c r="AH1375">
        <v>1.8</v>
      </c>
      <c r="AI1375">
        <v>60024.3</v>
      </c>
      <c r="AJ1375">
        <v>4.08</v>
      </c>
      <c r="AK1375">
        <v>799012.15</v>
      </c>
      <c r="AL1375">
        <v>0.19800000000000001</v>
      </c>
      <c r="AM1375">
        <v>38775.589999999997</v>
      </c>
      <c r="AN1375">
        <v>1265.3</v>
      </c>
      <c r="AO1375">
        <v>353.7</v>
      </c>
      <c r="AP1375">
        <v>447536.61</v>
      </c>
      <c r="AQ1375">
        <v>1745690.99</v>
      </c>
      <c r="AR1375" t="s">
        <v>61</v>
      </c>
      <c r="AS1375" t="s">
        <v>61</v>
      </c>
      <c r="AT1375" t="s">
        <v>62</v>
      </c>
      <c r="AU1375" t="s">
        <v>63</v>
      </c>
    </row>
    <row r="1376" spans="1:47" x14ac:dyDescent="0.25">
      <c r="A1376" t="s">
        <v>2375</v>
      </c>
      <c r="B1376">
        <v>2025</v>
      </c>
      <c r="C1376">
        <v>9</v>
      </c>
      <c r="D1376" t="s">
        <v>89</v>
      </c>
      <c r="E1376" s="1">
        <v>45930</v>
      </c>
      <c r="F1376" s="1">
        <v>45960</v>
      </c>
      <c r="G1376">
        <v>30</v>
      </c>
      <c r="H1376">
        <v>11.5</v>
      </c>
      <c r="I1376" t="s">
        <v>65</v>
      </c>
      <c r="J1376" t="s">
        <v>112</v>
      </c>
      <c r="K1376" t="s">
        <v>126</v>
      </c>
      <c r="L1376">
        <v>2701.12</v>
      </c>
      <c r="M1376" t="s">
        <v>80</v>
      </c>
      <c r="N1376" t="s">
        <v>53</v>
      </c>
      <c r="O1376" t="s">
        <v>54</v>
      </c>
      <c r="P1376" t="s">
        <v>70</v>
      </c>
      <c r="Q1376" t="s">
        <v>55</v>
      </c>
      <c r="R1376" t="s">
        <v>944</v>
      </c>
      <c r="S1376" t="s">
        <v>130</v>
      </c>
      <c r="T1376" t="s">
        <v>148</v>
      </c>
      <c r="U1376" t="s">
        <v>75</v>
      </c>
      <c r="V1376">
        <v>96140</v>
      </c>
      <c r="W1376">
        <v>54376</v>
      </c>
      <c r="X1376">
        <v>14.3</v>
      </c>
      <c r="Y1376">
        <v>15.3</v>
      </c>
      <c r="Z1376">
        <v>79288.09</v>
      </c>
      <c r="AB1376">
        <v>22.49</v>
      </c>
      <c r="AC1376">
        <v>1783189.14</v>
      </c>
      <c r="AD1376">
        <v>8389472.8000000007</v>
      </c>
      <c r="AE1376">
        <v>275.47000000000003</v>
      </c>
      <c r="AF1376">
        <v>2311048072.2199998</v>
      </c>
      <c r="AG1376">
        <v>141454.82999999999</v>
      </c>
      <c r="AH1376">
        <v>0</v>
      </c>
      <c r="AI1376">
        <v>0</v>
      </c>
      <c r="AJ1376">
        <v>19.78</v>
      </c>
      <c r="AK1376">
        <v>0</v>
      </c>
      <c r="AL1376">
        <v>7.3999999999999996E-2</v>
      </c>
      <c r="AM1376">
        <v>6208.21</v>
      </c>
      <c r="AN1376">
        <v>1144</v>
      </c>
      <c r="AO1376">
        <v>730.25</v>
      </c>
      <c r="AP1376">
        <v>835406</v>
      </c>
      <c r="AQ1376">
        <v>2766258.18</v>
      </c>
      <c r="AR1376" t="s">
        <v>61</v>
      </c>
      <c r="AS1376" t="s">
        <v>61</v>
      </c>
      <c r="AT1376" t="s">
        <v>62</v>
      </c>
      <c r="AU1376" t="s">
        <v>63</v>
      </c>
    </row>
    <row r="1377" spans="1:47" x14ac:dyDescent="0.25">
      <c r="A1377" t="s">
        <v>2376</v>
      </c>
      <c r="B1377">
        <v>2024</v>
      </c>
      <c r="C1377">
        <v>3</v>
      </c>
      <c r="D1377" t="s">
        <v>48</v>
      </c>
      <c r="E1377" s="1">
        <v>45374</v>
      </c>
      <c r="F1377" s="1">
        <v>45401</v>
      </c>
      <c r="G1377">
        <v>27</v>
      </c>
      <c r="H1377">
        <v>1.4</v>
      </c>
      <c r="I1377" t="s">
        <v>49</v>
      </c>
      <c r="J1377" t="s">
        <v>78</v>
      </c>
      <c r="K1377" t="s">
        <v>158</v>
      </c>
      <c r="L1377">
        <v>1006.3</v>
      </c>
      <c r="M1377" t="s">
        <v>114</v>
      </c>
      <c r="N1377" t="s">
        <v>81</v>
      </c>
      <c r="O1377" t="s">
        <v>54</v>
      </c>
      <c r="P1377" t="s">
        <v>93</v>
      </c>
      <c r="Q1377" t="s">
        <v>100</v>
      </c>
      <c r="R1377" t="s">
        <v>2164</v>
      </c>
      <c r="S1377" t="s">
        <v>161</v>
      </c>
      <c r="T1377" t="s">
        <v>95</v>
      </c>
      <c r="U1377" t="s">
        <v>110</v>
      </c>
      <c r="V1377">
        <v>23080</v>
      </c>
      <c r="W1377">
        <v>13116</v>
      </c>
      <c r="X1377">
        <v>16.5</v>
      </c>
      <c r="Y1377">
        <v>13.7</v>
      </c>
      <c r="Z1377">
        <v>17962.82</v>
      </c>
      <c r="AB1377">
        <v>44.79</v>
      </c>
      <c r="AC1377">
        <v>804554.71</v>
      </c>
      <c r="AD1377">
        <v>15804587.18</v>
      </c>
      <c r="AE1377">
        <v>278.67</v>
      </c>
      <c r="AF1377">
        <v>4404264309.4499998</v>
      </c>
      <c r="AG1377">
        <v>136090.71</v>
      </c>
      <c r="AH1377">
        <v>0</v>
      </c>
      <c r="AI1377">
        <v>0</v>
      </c>
      <c r="AJ1377">
        <v>1.27</v>
      </c>
      <c r="AK1377">
        <v>200718.26</v>
      </c>
      <c r="AL1377">
        <v>0.23300000000000001</v>
      </c>
      <c r="AM1377">
        <v>36824.69</v>
      </c>
      <c r="AN1377">
        <v>944.6</v>
      </c>
      <c r="AO1377">
        <v>472.71</v>
      </c>
      <c r="AP1377">
        <v>446521.87</v>
      </c>
      <c r="AQ1377">
        <v>1423991.98</v>
      </c>
      <c r="AR1377" t="s">
        <v>61</v>
      </c>
      <c r="AS1377" t="s">
        <v>61</v>
      </c>
      <c r="AT1377" t="s">
        <v>62</v>
      </c>
      <c r="AU1377" t="s">
        <v>63</v>
      </c>
    </row>
    <row r="1378" spans="1:47" x14ac:dyDescent="0.25">
      <c r="A1378" t="s">
        <v>2377</v>
      </c>
      <c r="B1378">
        <v>2025</v>
      </c>
      <c r="C1378">
        <v>9</v>
      </c>
      <c r="D1378" t="s">
        <v>89</v>
      </c>
      <c r="E1378" s="1">
        <v>45924</v>
      </c>
      <c r="F1378" s="1">
        <v>45933</v>
      </c>
      <c r="G1378">
        <v>9</v>
      </c>
      <c r="H1378">
        <v>10.1</v>
      </c>
      <c r="I1378" t="s">
        <v>49</v>
      </c>
      <c r="J1378" t="s">
        <v>112</v>
      </c>
      <c r="K1378" t="s">
        <v>199</v>
      </c>
      <c r="L1378">
        <v>7204.49</v>
      </c>
      <c r="M1378" t="s">
        <v>98</v>
      </c>
      <c r="N1378" t="s">
        <v>168</v>
      </c>
      <c r="O1378" t="s">
        <v>54</v>
      </c>
      <c r="P1378" t="s">
        <v>257</v>
      </c>
      <c r="Q1378" t="s">
        <v>128</v>
      </c>
      <c r="R1378" t="s">
        <v>2378</v>
      </c>
      <c r="S1378" t="s">
        <v>161</v>
      </c>
      <c r="T1378" t="s">
        <v>102</v>
      </c>
      <c r="U1378" t="s">
        <v>143</v>
      </c>
      <c r="V1378">
        <v>28853</v>
      </c>
      <c r="W1378">
        <v>19349</v>
      </c>
      <c r="X1378">
        <v>22.1</v>
      </c>
      <c r="Y1378">
        <v>15.4</v>
      </c>
      <c r="Z1378">
        <v>25634.85</v>
      </c>
      <c r="AB1378">
        <v>29.04</v>
      </c>
      <c r="AC1378">
        <v>744436.04</v>
      </c>
      <c r="AD1378">
        <v>8138295.8300000001</v>
      </c>
      <c r="AE1378">
        <v>277.82</v>
      </c>
      <c r="AF1378">
        <v>2260981347.4899998</v>
      </c>
      <c r="AG1378">
        <v>27498.560000000001</v>
      </c>
      <c r="AH1378">
        <v>0.9</v>
      </c>
      <c r="AI1378">
        <v>31405.599999999999</v>
      </c>
      <c r="AJ1378">
        <v>5.56</v>
      </c>
      <c r="AK1378">
        <v>452489.25</v>
      </c>
      <c r="AL1378">
        <v>0.27200000000000002</v>
      </c>
      <c r="AM1378">
        <v>22136.16</v>
      </c>
      <c r="AN1378">
        <v>219.7</v>
      </c>
      <c r="AO1378">
        <v>420.16</v>
      </c>
      <c r="AP1378">
        <v>92309.15</v>
      </c>
      <c r="AQ1378">
        <v>917785.51</v>
      </c>
      <c r="AR1378" t="s">
        <v>61</v>
      </c>
      <c r="AS1378" t="s">
        <v>124</v>
      </c>
      <c r="AT1378" t="s">
        <v>293</v>
      </c>
      <c r="AU1378" t="s">
        <v>63</v>
      </c>
    </row>
    <row r="1379" spans="1:47" x14ac:dyDescent="0.25">
      <c r="A1379" t="s">
        <v>2379</v>
      </c>
      <c r="B1379">
        <v>2025</v>
      </c>
      <c r="C1379">
        <v>10</v>
      </c>
      <c r="D1379" t="s">
        <v>119</v>
      </c>
      <c r="E1379" s="1">
        <v>45932</v>
      </c>
      <c r="F1379" s="1">
        <v>45964</v>
      </c>
      <c r="G1379">
        <v>32</v>
      </c>
      <c r="H1379">
        <v>6.5</v>
      </c>
      <c r="I1379" t="s">
        <v>49</v>
      </c>
      <c r="J1379" t="s">
        <v>66</v>
      </c>
      <c r="K1379" t="s">
        <v>248</v>
      </c>
      <c r="L1379">
        <v>9999</v>
      </c>
      <c r="M1379" t="s">
        <v>52</v>
      </c>
      <c r="N1379" t="s">
        <v>53</v>
      </c>
      <c r="O1379" t="s">
        <v>107</v>
      </c>
      <c r="P1379" t="s">
        <v>83</v>
      </c>
      <c r="Q1379" t="s">
        <v>128</v>
      </c>
      <c r="R1379" t="s">
        <v>1035</v>
      </c>
      <c r="S1379" t="s">
        <v>156</v>
      </c>
      <c r="T1379" t="s">
        <v>86</v>
      </c>
      <c r="U1379" t="s">
        <v>181</v>
      </c>
      <c r="V1379">
        <v>23902</v>
      </c>
      <c r="W1379">
        <v>15961</v>
      </c>
      <c r="X1379">
        <v>19.5</v>
      </c>
      <c r="Y1379">
        <v>15.8</v>
      </c>
      <c r="Z1379">
        <v>18924.439999999999</v>
      </c>
      <c r="AA1379">
        <v>1351</v>
      </c>
      <c r="AB1379">
        <v>4403.29</v>
      </c>
      <c r="AC1379">
        <v>5948844.79</v>
      </c>
      <c r="AD1379">
        <v>74747942.359999999</v>
      </c>
      <c r="AE1379">
        <v>277.85000000000002</v>
      </c>
      <c r="AF1379">
        <v>20768715784.73</v>
      </c>
      <c r="AG1379">
        <v>113689.52</v>
      </c>
      <c r="AH1379">
        <v>1.3</v>
      </c>
      <c r="AI1379">
        <v>23889.55</v>
      </c>
      <c r="AJ1379">
        <v>23.45</v>
      </c>
      <c r="AK1379">
        <v>17528392.48</v>
      </c>
      <c r="AL1379">
        <v>0.246</v>
      </c>
      <c r="AM1379">
        <v>183879.94</v>
      </c>
      <c r="AN1379">
        <v>1222.5</v>
      </c>
      <c r="AO1379">
        <v>678.48</v>
      </c>
      <c r="AP1379">
        <v>829441.8</v>
      </c>
      <c r="AQ1379">
        <v>7099745.5999999996</v>
      </c>
      <c r="AR1379" t="s">
        <v>61</v>
      </c>
      <c r="AS1379" t="s">
        <v>61</v>
      </c>
      <c r="AT1379" t="s">
        <v>62</v>
      </c>
      <c r="AU1379" t="s">
        <v>63</v>
      </c>
    </row>
    <row r="1380" spans="1:47" x14ac:dyDescent="0.25">
      <c r="A1380" t="s">
        <v>2380</v>
      </c>
      <c r="B1380">
        <v>2023</v>
      </c>
      <c r="C1380">
        <v>8</v>
      </c>
      <c r="D1380" t="s">
        <v>89</v>
      </c>
      <c r="E1380" s="1">
        <v>45167</v>
      </c>
      <c r="F1380" s="1">
        <v>45172</v>
      </c>
      <c r="G1380">
        <v>5</v>
      </c>
      <c r="H1380">
        <v>13.1</v>
      </c>
      <c r="I1380" t="s">
        <v>65</v>
      </c>
      <c r="J1380" t="s">
        <v>50</v>
      </c>
      <c r="K1380" t="s">
        <v>51</v>
      </c>
      <c r="L1380">
        <v>2709</v>
      </c>
      <c r="M1380" t="s">
        <v>90</v>
      </c>
      <c r="N1380" t="s">
        <v>168</v>
      </c>
      <c r="O1380" t="s">
        <v>54</v>
      </c>
      <c r="P1380" t="s">
        <v>128</v>
      </c>
      <c r="Q1380" t="s">
        <v>204</v>
      </c>
      <c r="R1380" t="s">
        <v>1528</v>
      </c>
      <c r="S1380" t="s">
        <v>58</v>
      </c>
      <c r="T1380" t="s">
        <v>59</v>
      </c>
      <c r="U1380" t="s">
        <v>213</v>
      </c>
      <c r="V1380">
        <v>323790</v>
      </c>
      <c r="W1380">
        <v>234176</v>
      </c>
      <c r="X1380">
        <v>19.3</v>
      </c>
      <c r="Y1380">
        <v>11.4</v>
      </c>
      <c r="Z1380">
        <v>271965.81</v>
      </c>
      <c r="AB1380">
        <v>17.11</v>
      </c>
      <c r="AC1380">
        <v>4653335.01</v>
      </c>
      <c r="AD1380">
        <v>26707042.539999999</v>
      </c>
      <c r="AE1380">
        <v>280.22000000000003</v>
      </c>
      <c r="AF1380">
        <v>7483847460.5600004</v>
      </c>
      <c r="AG1380">
        <v>195647.06</v>
      </c>
      <c r="AH1380">
        <v>0.4</v>
      </c>
      <c r="AI1380">
        <v>10199.59</v>
      </c>
      <c r="AJ1380">
        <v>20.399999999999999</v>
      </c>
      <c r="AK1380">
        <v>0</v>
      </c>
      <c r="AL1380">
        <v>0.14399999999999999</v>
      </c>
      <c r="AM1380">
        <v>38458.14</v>
      </c>
      <c r="AN1380">
        <v>161.1</v>
      </c>
      <c r="AO1380">
        <v>621.09</v>
      </c>
      <c r="AP1380">
        <v>100057.60000000001</v>
      </c>
      <c r="AQ1380">
        <v>4997697.4000000004</v>
      </c>
      <c r="AR1380" t="s">
        <v>61</v>
      </c>
      <c r="AS1380" t="s">
        <v>61</v>
      </c>
      <c r="AT1380" t="s">
        <v>293</v>
      </c>
      <c r="AU1380" t="s">
        <v>63</v>
      </c>
    </row>
    <row r="1381" spans="1:47" x14ac:dyDescent="0.25">
      <c r="A1381" t="s">
        <v>2381</v>
      </c>
      <c r="B1381">
        <v>2021</v>
      </c>
      <c r="C1381">
        <v>4</v>
      </c>
      <c r="D1381" t="s">
        <v>77</v>
      </c>
      <c r="E1381" s="1">
        <v>44291</v>
      </c>
      <c r="F1381" s="1">
        <v>44308</v>
      </c>
      <c r="G1381">
        <v>17</v>
      </c>
      <c r="H1381">
        <v>16.899999999999999</v>
      </c>
      <c r="I1381" t="s">
        <v>49</v>
      </c>
      <c r="J1381" t="s">
        <v>50</v>
      </c>
      <c r="K1381" t="s">
        <v>223</v>
      </c>
      <c r="L1381">
        <v>2710.1109999999999</v>
      </c>
      <c r="M1381" t="s">
        <v>114</v>
      </c>
      <c r="N1381" t="s">
        <v>53</v>
      </c>
      <c r="O1381" t="s">
        <v>54</v>
      </c>
      <c r="P1381" t="s">
        <v>140</v>
      </c>
      <c r="Q1381" t="s">
        <v>56</v>
      </c>
      <c r="R1381" t="s">
        <v>1521</v>
      </c>
      <c r="S1381" t="s">
        <v>123</v>
      </c>
      <c r="T1381" t="s">
        <v>74</v>
      </c>
      <c r="U1381" t="s">
        <v>110</v>
      </c>
      <c r="V1381">
        <v>34465</v>
      </c>
      <c r="W1381">
        <v>23872</v>
      </c>
      <c r="X1381">
        <v>23.6</v>
      </c>
      <c r="Y1381">
        <v>11.7</v>
      </c>
      <c r="Z1381">
        <v>28426.11</v>
      </c>
      <c r="AB1381">
        <v>34.450000000000003</v>
      </c>
      <c r="AC1381">
        <v>979279.49</v>
      </c>
      <c r="AD1381">
        <v>18610005.690000001</v>
      </c>
      <c r="AE1381">
        <v>172.96</v>
      </c>
      <c r="AF1381">
        <v>3218786584.1399999</v>
      </c>
      <c r="AG1381">
        <v>23656.42</v>
      </c>
      <c r="AH1381">
        <v>0.8</v>
      </c>
      <c r="AI1381">
        <v>20828.419999999998</v>
      </c>
      <c r="AJ1381">
        <v>22.61</v>
      </c>
      <c r="AK1381">
        <v>4207722.29</v>
      </c>
      <c r="AL1381">
        <v>0.253</v>
      </c>
      <c r="AM1381">
        <v>47083.31</v>
      </c>
      <c r="AN1381">
        <v>846.4</v>
      </c>
      <c r="AO1381">
        <v>649.03</v>
      </c>
      <c r="AP1381">
        <v>549338.99</v>
      </c>
      <c r="AQ1381">
        <v>1620186.63</v>
      </c>
      <c r="AR1381" t="s">
        <v>61</v>
      </c>
      <c r="AS1381" t="s">
        <v>61</v>
      </c>
      <c r="AT1381" t="s">
        <v>62</v>
      </c>
      <c r="AU1381" t="s">
        <v>63</v>
      </c>
    </row>
    <row r="1382" spans="1:47" x14ac:dyDescent="0.25">
      <c r="A1382" t="s">
        <v>2382</v>
      </c>
      <c r="B1382">
        <v>2022</v>
      </c>
      <c r="C1382">
        <v>3</v>
      </c>
      <c r="D1382" t="s">
        <v>48</v>
      </c>
      <c r="E1382" s="1">
        <v>44628</v>
      </c>
      <c r="F1382" s="1">
        <v>44661</v>
      </c>
      <c r="G1382">
        <v>33</v>
      </c>
      <c r="H1382">
        <v>13.4</v>
      </c>
      <c r="I1382" t="s">
        <v>49</v>
      </c>
      <c r="J1382" t="s">
        <v>66</v>
      </c>
      <c r="K1382" t="s">
        <v>248</v>
      </c>
      <c r="L1382">
        <v>9999</v>
      </c>
      <c r="M1382" t="s">
        <v>52</v>
      </c>
      <c r="N1382" t="s">
        <v>53</v>
      </c>
      <c r="O1382" t="s">
        <v>99</v>
      </c>
      <c r="P1382" t="s">
        <v>93</v>
      </c>
      <c r="Q1382" t="s">
        <v>70</v>
      </c>
      <c r="R1382" t="s">
        <v>2213</v>
      </c>
      <c r="S1382" t="s">
        <v>156</v>
      </c>
      <c r="T1382" t="s">
        <v>95</v>
      </c>
      <c r="U1382" t="s">
        <v>110</v>
      </c>
      <c r="V1382">
        <v>14997</v>
      </c>
      <c r="W1382">
        <v>9330</v>
      </c>
      <c r="X1382">
        <v>22.2</v>
      </c>
      <c r="Y1382">
        <v>11.1</v>
      </c>
      <c r="Z1382">
        <v>13488.75</v>
      </c>
      <c r="AA1382">
        <v>963</v>
      </c>
      <c r="AB1382">
        <v>3284.22</v>
      </c>
      <c r="AC1382">
        <v>3162703.86</v>
      </c>
      <c r="AD1382">
        <v>59947916.740000002</v>
      </c>
      <c r="AE1382">
        <v>219.76</v>
      </c>
      <c r="AF1382">
        <v>13174154182.780001</v>
      </c>
      <c r="AG1382">
        <v>238802.6</v>
      </c>
      <c r="AH1382">
        <v>0</v>
      </c>
      <c r="AI1382">
        <v>0</v>
      </c>
      <c r="AJ1382">
        <v>16.649999999999999</v>
      </c>
      <c r="AK1382">
        <v>9981328.1400000006</v>
      </c>
      <c r="AL1382">
        <v>0.28499999999999998</v>
      </c>
      <c r="AM1382">
        <v>170851.56</v>
      </c>
      <c r="AN1382">
        <v>897.4</v>
      </c>
      <c r="AO1382">
        <v>529.33000000000004</v>
      </c>
      <c r="AP1382">
        <v>475020.74</v>
      </c>
      <c r="AQ1382">
        <v>4047378.76</v>
      </c>
      <c r="AR1382" t="s">
        <v>61</v>
      </c>
      <c r="AS1382" t="s">
        <v>61</v>
      </c>
      <c r="AT1382" t="s">
        <v>62</v>
      </c>
      <c r="AU1382" t="s">
        <v>63</v>
      </c>
    </row>
    <row r="1383" spans="1:47" x14ac:dyDescent="0.25">
      <c r="A1383" t="s">
        <v>2383</v>
      </c>
      <c r="B1383">
        <v>2020</v>
      </c>
      <c r="C1383">
        <v>2</v>
      </c>
      <c r="D1383" t="s">
        <v>48</v>
      </c>
      <c r="E1383" s="1">
        <v>43875</v>
      </c>
      <c r="F1383" s="1">
        <v>43910</v>
      </c>
      <c r="G1383">
        <v>35</v>
      </c>
      <c r="H1383">
        <v>10.1</v>
      </c>
      <c r="I1383" t="s">
        <v>49</v>
      </c>
      <c r="J1383" t="s">
        <v>66</v>
      </c>
      <c r="K1383" t="s">
        <v>248</v>
      </c>
      <c r="L1383">
        <v>9999</v>
      </c>
      <c r="M1383" t="s">
        <v>114</v>
      </c>
      <c r="N1383" t="s">
        <v>106</v>
      </c>
      <c r="O1383" t="s">
        <v>189</v>
      </c>
      <c r="P1383" t="s">
        <v>131</v>
      </c>
      <c r="Q1383" t="s">
        <v>56</v>
      </c>
      <c r="R1383" t="s">
        <v>1246</v>
      </c>
      <c r="S1383" t="s">
        <v>156</v>
      </c>
      <c r="T1383" t="s">
        <v>95</v>
      </c>
      <c r="U1383" t="s">
        <v>103</v>
      </c>
      <c r="V1383">
        <v>15327</v>
      </c>
      <c r="W1383">
        <v>10797</v>
      </c>
      <c r="X1383">
        <v>6.4</v>
      </c>
      <c r="Y1383">
        <v>12.4</v>
      </c>
      <c r="Z1383">
        <v>12296.82</v>
      </c>
      <c r="AA1383">
        <v>878</v>
      </c>
      <c r="AB1383">
        <v>4428.2</v>
      </c>
      <c r="AC1383">
        <v>3887959.6</v>
      </c>
      <c r="AD1383">
        <v>52959329.530000001</v>
      </c>
      <c r="AE1383">
        <v>162.80000000000001</v>
      </c>
      <c r="AF1383">
        <v>8621778847.4799995</v>
      </c>
      <c r="AG1383">
        <v>221628.13</v>
      </c>
      <c r="AH1383">
        <v>0</v>
      </c>
      <c r="AI1383">
        <v>0</v>
      </c>
      <c r="AJ1383">
        <v>2.69</v>
      </c>
      <c r="AK1383">
        <v>1424605.96</v>
      </c>
      <c r="AL1383">
        <v>0.13200000000000001</v>
      </c>
      <c r="AM1383">
        <v>69906.31</v>
      </c>
      <c r="AN1383">
        <v>1574</v>
      </c>
      <c r="AO1383">
        <v>379.19</v>
      </c>
      <c r="AP1383">
        <v>596845.06000000006</v>
      </c>
      <c r="AQ1383">
        <v>4776339.0999999996</v>
      </c>
      <c r="AR1383" t="s">
        <v>61</v>
      </c>
      <c r="AS1383" t="s">
        <v>61</v>
      </c>
      <c r="AT1383" t="s">
        <v>62</v>
      </c>
      <c r="AU1383" t="s">
        <v>63</v>
      </c>
    </row>
    <row r="1384" spans="1:47" x14ac:dyDescent="0.25">
      <c r="A1384" t="s">
        <v>2384</v>
      </c>
      <c r="B1384">
        <v>2026</v>
      </c>
      <c r="C1384">
        <v>3</v>
      </c>
      <c r="D1384" t="s">
        <v>48</v>
      </c>
      <c r="E1384" s="1">
        <v>46089</v>
      </c>
      <c r="F1384" s="1">
        <v>46104</v>
      </c>
      <c r="G1384">
        <v>15</v>
      </c>
      <c r="H1384">
        <v>15</v>
      </c>
      <c r="I1384" t="s">
        <v>49</v>
      </c>
      <c r="J1384" t="s">
        <v>78</v>
      </c>
      <c r="K1384" t="s">
        <v>105</v>
      </c>
      <c r="L1384">
        <v>1201.9000000000001</v>
      </c>
      <c r="M1384" t="s">
        <v>52</v>
      </c>
      <c r="N1384" t="s">
        <v>168</v>
      </c>
      <c r="O1384" t="s">
        <v>107</v>
      </c>
      <c r="P1384" t="s">
        <v>164</v>
      </c>
      <c r="Q1384" t="s">
        <v>82</v>
      </c>
      <c r="R1384" t="s">
        <v>1570</v>
      </c>
      <c r="S1384" t="s">
        <v>85</v>
      </c>
      <c r="T1384" t="s">
        <v>102</v>
      </c>
      <c r="U1384" t="s">
        <v>103</v>
      </c>
      <c r="V1384">
        <v>58298</v>
      </c>
      <c r="W1384">
        <v>35948</v>
      </c>
      <c r="X1384">
        <v>18.7</v>
      </c>
      <c r="Y1384">
        <v>15.2</v>
      </c>
      <c r="Z1384">
        <v>48467.32</v>
      </c>
      <c r="AB1384">
        <v>35.630000000000003</v>
      </c>
      <c r="AC1384">
        <v>1726890.61</v>
      </c>
      <c r="AD1384">
        <v>43064667.840000004</v>
      </c>
      <c r="AE1384">
        <v>284.61</v>
      </c>
      <c r="AF1384">
        <v>12256635113.940001</v>
      </c>
      <c r="AG1384">
        <v>56869.62</v>
      </c>
      <c r="AH1384">
        <v>1.5</v>
      </c>
      <c r="AI1384">
        <v>36736.76</v>
      </c>
      <c r="AJ1384">
        <v>22.91</v>
      </c>
      <c r="AK1384">
        <v>9866115.4000000004</v>
      </c>
      <c r="AL1384">
        <v>5.2999999999999999E-2</v>
      </c>
      <c r="AM1384">
        <v>22824.27</v>
      </c>
      <c r="AN1384">
        <v>356.2</v>
      </c>
      <c r="AO1384">
        <v>532.37</v>
      </c>
      <c r="AP1384">
        <v>189630.19</v>
      </c>
      <c r="AQ1384">
        <v>2032951.45</v>
      </c>
      <c r="AR1384" t="s">
        <v>61</v>
      </c>
      <c r="AS1384" t="s">
        <v>61</v>
      </c>
      <c r="AT1384" t="s">
        <v>62</v>
      </c>
      <c r="AU1384" t="s">
        <v>63</v>
      </c>
    </row>
    <row r="1385" spans="1:47" x14ac:dyDescent="0.25">
      <c r="A1385" t="s">
        <v>2385</v>
      </c>
      <c r="B1385">
        <v>2023</v>
      </c>
      <c r="C1385">
        <v>6</v>
      </c>
      <c r="D1385" t="s">
        <v>77</v>
      </c>
      <c r="E1385" s="1">
        <v>45093</v>
      </c>
      <c r="F1385" s="1">
        <v>45101</v>
      </c>
      <c r="G1385">
        <v>8</v>
      </c>
      <c r="H1385">
        <v>15.9</v>
      </c>
      <c r="I1385" t="s">
        <v>49</v>
      </c>
      <c r="J1385" t="s">
        <v>112</v>
      </c>
      <c r="K1385" t="s">
        <v>199</v>
      </c>
      <c r="L1385">
        <v>7204.49</v>
      </c>
      <c r="M1385" t="s">
        <v>98</v>
      </c>
      <c r="N1385" t="s">
        <v>168</v>
      </c>
      <c r="O1385" t="s">
        <v>99</v>
      </c>
      <c r="P1385" t="s">
        <v>196</v>
      </c>
      <c r="Q1385" t="s">
        <v>184</v>
      </c>
      <c r="R1385" t="s">
        <v>860</v>
      </c>
      <c r="S1385" t="s">
        <v>161</v>
      </c>
      <c r="T1385" t="s">
        <v>74</v>
      </c>
      <c r="U1385" t="s">
        <v>87</v>
      </c>
      <c r="V1385">
        <v>36777</v>
      </c>
      <c r="W1385">
        <v>23401</v>
      </c>
      <c r="X1385">
        <v>9.4</v>
      </c>
      <c r="Y1385">
        <v>14.5</v>
      </c>
      <c r="Z1385">
        <v>32046.959999999999</v>
      </c>
      <c r="AB1385">
        <v>39.19</v>
      </c>
      <c r="AC1385">
        <v>1255920.3600000001</v>
      </c>
      <c r="AD1385">
        <v>35339144.200000003</v>
      </c>
      <c r="AE1385">
        <v>289.39999999999998</v>
      </c>
      <c r="AF1385">
        <v>10227148331.48</v>
      </c>
      <c r="AG1385">
        <v>120081.88</v>
      </c>
      <c r="AH1385">
        <v>0.7</v>
      </c>
      <c r="AI1385">
        <v>18005.28</v>
      </c>
      <c r="AJ1385">
        <v>12.54</v>
      </c>
      <c r="AK1385">
        <v>4431528.68</v>
      </c>
      <c r="AL1385">
        <v>0.29399999999999998</v>
      </c>
      <c r="AM1385">
        <v>103897.08</v>
      </c>
      <c r="AN1385">
        <v>126.6</v>
      </c>
      <c r="AO1385">
        <v>602.1</v>
      </c>
      <c r="AP1385">
        <v>76225.86</v>
      </c>
      <c r="AQ1385">
        <v>1574130.46</v>
      </c>
      <c r="AR1385" t="s">
        <v>61</v>
      </c>
      <c r="AS1385" t="s">
        <v>61</v>
      </c>
      <c r="AT1385" t="s">
        <v>62</v>
      </c>
      <c r="AU1385" t="s">
        <v>63</v>
      </c>
    </row>
    <row r="1386" spans="1:47" x14ac:dyDescent="0.25">
      <c r="A1386" t="s">
        <v>2386</v>
      </c>
      <c r="B1386">
        <v>2023</v>
      </c>
      <c r="C1386">
        <v>1</v>
      </c>
      <c r="D1386" t="s">
        <v>48</v>
      </c>
      <c r="E1386" s="1">
        <v>44945</v>
      </c>
      <c r="F1386" s="1">
        <v>44954</v>
      </c>
      <c r="G1386">
        <v>9</v>
      </c>
      <c r="H1386">
        <v>9.8000000000000007</v>
      </c>
      <c r="I1386" t="s">
        <v>65</v>
      </c>
      <c r="J1386" t="s">
        <v>50</v>
      </c>
      <c r="K1386" t="s">
        <v>51</v>
      </c>
      <c r="L1386">
        <v>2709</v>
      </c>
      <c r="M1386" t="s">
        <v>68</v>
      </c>
      <c r="N1386" t="s">
        <v>69</v>
      </c>
      <c r="O1386" t="s">
        <v>107</v>
      </c>
      <c r="P1386" t="s">
        <v>226</v>
      </c>
      <c r="Q1386" t="s">
        <v>196</v>
      </c>
      <c r="R1386" t="s">
        <v>906</v>
      </c>
      <c r="S1386" t="s">
        <v>186</v>
      </c>
      <c r="T1386" t="s">
        <v>131</v>
      </c>
      <c r="U1386" t="s">
        <v>60</v>
      </c>
      <c r="V1386">
        <v>91330</v>
      </c>
      <c r="W1386">
        <v>51753</v>
      </c>
      <c r="X1386">
        <v>1.7</v>
      </c>
      <c r="Y1386">
        <v>13.3</v>
      </c>
      <c r="Z1386">
        <v>86194.27</v>
      </c>
      <c r="AB1386">
        <v>20.329999999999998</v>
      </c>
      <c r="AC1386">
        <v>1752329.51</v>
      </c>
      <c r="AD1386">
        <v>7836783.0300000003</v>
      </c>
      <c r="AE1386">
        <v>285.48</v>
      </c>
      <c r="AF1386">
        <v>2237244819.4000001</v>
      </c>
      <c r="AG1386">
        <v>223121.13</v>
      </c>
      <c r="AH1386">
        <v>1.2</v>
      </c>
      <c r="AI1386">
        <v>34047.03</v>
      </c>
      <c r="AJ1386">
        <v>5.89</v>
      </c>
      <c r="AK1386">
        <v>0</v>
      </c>
      <c r="AL1386">
        <v>0.34499999999999997</v>
      </c>
      <c r="AM1386">
        <v>27036.9</v>
      </c>
      <c r="AN1386">
        <v>373.5</v>
      </c>
      <c r="AO1386">
        <v>461.53</v>
      </c>
      <c r="AP1386">
        <v>172381.45</v>
      </c>
      <c r="AQ1386">
        <v>2208916.02</v>
      </c>
      <c r="AR1386" t="s">
        <v>124</v>
      </c>
      <c r="AS1386" t="s">
        <v>61</v>
      </c>
      <c r="AT1386" t="s">
        <v>62</v>
      </c>
      <c r="AU1386" t="s">
        <v>63</v>
      </c>
    </row>
    <row r="1387" spans="1:47" x14ac:dyDescent="0.25">
      <c r="A1387" t="s">
        <v>2387</v>
      </c>
      <c r="B1387">
        <v>2020</v>
      </c>
      <c r="C1387">
        <v>6</v>
      </c>
      <c r="D1387" t="s">
        <v>77</v>
      </c>
      <c r="E1387" s="1">
        <v>43988</v>
      </c>
      <c r="F1387" s="1">
        <v>44005</v>
      </c>
      <c r="G1387">
        <v>17</v>
      </c>
      <c r="H1387">
        <v>12.3</v>
      </c>
      <c r="I1387" t="s">
        <v>49</v>
      </c>
      <c r="J1387" t="s">
        <v>50</v>
      </c>
      <c r="K1387" t="s">
        <v>120</v>
      </c>
      <c r="L1387">
        <v>2710.1921000000002</v>
      </c>
      <c r="M1387" t="s">
        <v>114</v>
      </c>
      <c r="N1387" t="s">
        <v>69</v>
      </c>
      <c r="O1387" t="s">
        <v>99</v>
      </c>
      <c r="P1387" t="s">
        <v>159</v>
      </c>
      <c r="Q1387" t="s">
        <v>82</v>
      </c>
      <c r="R1387" t="s">
        <v>1339</v>
      </c>
      <c r="S1387" t="s">
        <v>142</v>
      </c>
      <c r="T1387" t="s">
        <v>59</v>
      </c>
      <c r="U1387" t="s">
        <v>110</v>
      </c>
      <c r="V1387">
        <v>42832</v>
      </c>
      <c r="W1387">
        <v>30212</v>
      </c>
      <c r="X1387">
        <v>3.2</v>
      </c>
      <c r="Y1387">
        <v>12.5</v>
      </c>
      <c r="Z1387">
        <v>34480.86</v>
      </c>
      <c r="AB1387">
        <v>23.07</v>
      </c>
      <c r="AC1387">
        <v>795473.44</v>
      </c>
      <c r="AD1387">
        <v>32027891.620000001</v>
      </c>
      <c r="AE1387">
        <v>162.74</v>
      </c>
      <c r="AF1387">
        <v>5212219082.2399998</v>
      </c>
      <c r="AG1387">
        <v>136655.66</v>
      </c>
      <c r="AH1387">
        <v>3.1</v>
      </c>
      <c r="AI1387">
        <v>74350.649999999994</v>
      </c>
      <c r="AJ1387">
        <v>16.73</v>
      </c>
      <c r="AK1387">
        <v>5358266.2699999996</v>
      </c>
      <c r="AL1387">
        <v>0.14799999999999999</v>
      </c>
      <c r="AM1387">
        <v>47401.279999999999</v>
      </c>
      <c r="AN1387">
        <v>412.2</v>
      </c>
      <c r="AO1387">
        <v>741.72</v>
      </c>
      <c r="AP1387">
        <v>305736.98</v>
      </c>
      <c r="AQ1387">
        <v>1359618.01</v>
      </c>
      <c r="AR1387" t="s">
        <v>61</v>
      </c>
      <c r="AS1387" t="s">
        <v>61</v>
      </c>
      <c r="AT1387" t="s">
        <v>62</v>
      </c>
      <c r="AU1387" t="s">
        <v>63</v>
      </c>
    </row>
    <row r="1388" spans="1:47" x14ac:dyDescent="0.25">
      <c r="A1388" t="s">
        <v>2388</v>
      </c>
      <c r="B1388">
        <v>2022</v>
      </c>
      <c r="C1388">
        <v>1</v>
      </c>
      <c r="D1388" t="s">
        <v>48</v>
      </c>
      <c r="E1388" s="1">
        <v>44592</v>
      </c>
      <c r="F1388" s="1">
        <v>44609</v>
      </c>
      <c r="G1388">
        <v>17</v>
      </c>
      <c r="H1388">
        <v>16.600000000000001</v>
      </c>
      <c r="I1388" t="s">
        <v>49</v>
      </c>
      <c r="J1388" t="s">
        <v>50</v>
      </c>
      <c r="K1388" t="s">
        <v>51</v>
      </c>
      <c r="L1388">
        <v>2709</v>
      </c>
      <c r="M1388" t="s">
        <v>52</v>
      </c>
      <c r="N1388" t="s">
        <v>53</v>
      </c>
      <c r="O1388" t="s">
        <v>91</v>
      </c>
      <c r="P1388" t="s">
        <v>174</v>
      </c>
      <c r="Q1388" t="s">
        <v>56</v>
      </c>
      <c r="R1388" t="s">
        <v>365</v>
      </c>
      <c r="S1388" t="s">
        <v>170</v>
      </c>
      <c r="T1388" t="s">
        <v>148</v>
      </c>
      <c r="U1388" t="s">
        <v>166</v>
      </c>
      <c r="V1388">
        <v>107331</v>
      </c>
      <c r="W1388">
        <v>64999</v>
      </c>
      <c r="X1388">
        <v>24.9</v>
      </c>
      <c r="Y1388">
        <v>15</v>
      </c>
      <c r="Z1388">
        <v>89820.18</v>
      </c>
      <c r="AB1388">
        <v>34.89</v>
      </c>
      <c r="AC1388">
        <v>3133826.08</v>
      </c>
      <c r="AD1388">
        <v>6690705.21</v>
      </c>
      <c r="AE1388">
        <v>212.2</v>
      </c>
      <c r="AF1388">
        <v>1419767645.5599999</v>
      </c>
      <c r="AG1388">
        <v>134251.31</v>
      </c>
      <c r="AH1388">
        <v>1.4</v>
      </c>
      <c r="AI1388">
        <v>34251.449999999997</v>
      </c>
      <c r="AJ1388">
        <v>14.54</v>
      </c>
      <c r="AK1388">
        <v>972828.54</v>
      </c>
      <c r="AL1388">
        <v>0.34300000000000003</v>
      </c>
      <c r="AM1388">
        <v>22949.119999999999</v>
      </c>
      <c r="AN1388">
        <v>934</v>
      </c>
      <c r="AO1388">
        <v>585.33000000000004</v>
      </c>
      <c r="AP1388">
        <v>546698.22</v>
      </c>
      <c r="AQ1388">
        <v>3871976.18</v>
      </c>
      <c r="AR1388" t="s">
        <v>61</v>
      </c>
      <c r="AS1388" t="s">
        <v>124</v>
      </c>
      <c r="AT1388" t="s">
        <v>62</v>
      </c>
      <c r="AU1388" t="s">
        <v>63</v>
      </c>
    </row>
    <row r="1389" spans="1:47" x14ac:dyDescent="0.25">
      <c r="A1389" t="s">
        <v>2389</v>
      </c>
      <c r="B1389">
        <v>2024</v>
      </c>
      <c r="C1389">
        <v>3</v>
      </c>
      <c r="D1389" t="s">
        <v>48</v>
      </c>
      <c r="E1389" s="1">
        <v>45375</v>
      </c>
      <c r="F1389" s="1">
        <v>45401</v>
      </c>
      <c r="G1389">
        <v>26</v>
      </c>
      <c r="H1389">
        <v>14.3</v>
      </c>
      <c r="I1389" t="s">
        <v>49</v>
      </c>
      <c r="J1389" t="s">
        <v>239</v>
      </c>
      <c r="K1389" t="s">
        <v>240</v>
      </c>
      <c r="L1389">
        <v>3105.2</v>
      </c>
      <c r="M1389" t="s">
        <v>90</v>
      </c>
      <c r="N1389" t="s">
        <v>69</v>
      </c>
      <c r="O1389" t="s">
        <v>91</v>
      </c>
      <c r="P1389" t="s">
        <v>164</v>
      </c>
      <c r="Q1389" t="s">
        <v>56</v>
      </c>
      <c r="R1389" t="s">
        <v>355</v>
      </c>
      <c r="S1389" t="s">
        <v>161</v>
      </c>
      <c r="T1389" t="s">
        <v>59</v>
      </c>
      <c r="U1389" t="s">
        <v>132</v>
      </c>
      <c r="V1389">
        <v>21168</v>
      </c>
      <c r="W1389">
        <v>12289</v>
      </c>
      <c r="X1389">
        <v>22</v>
      </c>
      <c r="Y1389">
        <v>15.6</v>
      </c>
      <c r="Z1389">
        <v>19090.88</v>
      </c>
      <c r="AB1389">
        <v>28.62</v>
      </c>
      <c r="AC1389">
        <v>546380.99</v>
      </c>
      <c r="AD1389">
        <v>10881801.6</v>
      </c>
      <c r="AE1389">
        <v>280.74</v>
      </c>
      <c r="AF1389">
        <v>3054956981.1799998</v>
      </c>
      <c r="AG1389">
        <v>15119.85</v>
      </c>
      <c r="AH1389">
        <v>1.7</v>
      </c>
      <c r="AI1389">
        <v>36780.74</v>
      </c>
      <c r="AJ1389">
        <v>6.65</v>
      </c>
      <c r="AK1389">
        <v>723639.81</v>
      </c>
      <c r="AL1389">
        <v>0.157</v>
      </c>
      <c r="AM1389">
        <v>17084.43</v>
      </c>
      <c r="AN1389">
        <v>640.1</v>
      </c>
      <c r="AO1389">
        <v>388</v>
      </c>
      <c r="AP1389">
        <v>248358.8</v>
      </c>
      <c r="AQ1389">
        <v>863724.81</v>
      </c>
      <c r="AR1389" t="s">
        <v>61</v>
      </c>
      <c r="AS1389" t="s">
        <v>61</v>
      </c>
      <c r="AT1389" t="s">
        <v>62</v>
      </c>
      <c r="AU1389" t="s">
        <v>63</v>
      </c>
    </row>
    <row r="1390" spans="1:47" x14ac:dyDescent="0.25">
      <c r="A1390" t="s">
        <v>2390</v>
      </c>
      <c r="B1390">
        <v>2022</v>
      </c>
      <c r="C1390">
        <v>2</v>
      </c>
      <c r="D1390" t="s">
        <v>48</v>
      </c>
      <c r="E1390" s="1">
        <v>44598</v>
      </c>
      <c r="F1390" s="1">
        <v>44616</v>
      </c>
      <c r="G1390">
        <v>18</v>
      </c>
      <c r="H1390">
        <v>3.4</v>
      </c>
      <c r="I1390" t="s">
        <v>65</v>
      </c>
      <c r="J1390" t="s">
        <v>112</v>
      </c>
      <c r="K1390" t="s">
        <v>113</v>
      </c>
      <c r="L1390">
        <v>7304.39</v>
      </c>
      <c r="M1390" t="s">
        <v>68</v>
      </c>
      <c r="N1390" t="s">
        <v>53</v>
      </c>
      <c r="O1390" t="s">
        <v>107</v>
      </c>
      <c r="P1390" t="s">
        <v>92</v>
      </c>
      <c r="Q1390" t="s">
        <v>71</v>
      </c>
      <c r="R1390" t="s">
        <v>1059</v>
      </c>
      <c r="S1390" t="s">
        <v>73</v>
      </c>
      <c r="T1390" t="s">
        <v>187</v>
      </c>
      <c r="U1390" t="s">
        <v>228</v>
      </c>
      <c r="V1390">
        <v>3586</v>
      </c>
      <c r="W1390">
        <v>2197</v>
      </c>
      <c r="X1390">
        <v>4.2</v>
      </c>
      <c r="Y1390">
        <v>11.3</v>
      </c>
      <c r="Z1390">
        <v>2900.7</v>
      </c>
      <c r="AB1390">
        <v>28.65</v>
      </c>
      <c r="AC1390">
        <v>83105.05</v>
      </c>
      <c r="AD1390">
        <v>2545480.2799999998</v>
      </c>
      <c r="AE1390">
        <v>213.27</v>
      </c>
      <c r="AF1390">
        <v>542874579.32000005</v>
      </c>
      <c r="AG1390">
        <v>177211.04</v>
      </c>
      <c r="AH1390">
        <v>0.2</v>
      </c>
      <c r="AI1390">
        <v>3756.09</v>
      </c>
      <c r="AJ1390">
        <v>11.37</v>
      </c>
      <c r="AK1390">
        <v>0</v>
      </c>
      <c r="AL1390">
        <v>0.216</v>
      </c>
      <c r="AM1390">
        <v>5498.24</v>
      </c>
      <c r="AN1390">
        <v>289.2</v>
      </c>
      <c r="AO1390">
        <v>637.74</v>
      </c>
      <c r="AP1390">
        <v>184434.41</v>
      </c>
      <c r="AQ1390">
        <v>454004.83</v>
      </c>
      <c r="AR1390" t="s">
        <v>61</v>
      </c>
      <c r="AS1390" t="s">
        <v>61</v>
      </c>
      <c r="AT1390" t="s">
        <v>62</v>
      </c>
      <c r="AU1390" t="s">
        <v>63</v>
      </c>
    </row>
    <row r="1391" spans="1:47" x14ac:dyDescent="0.25">
      <c r="A1391" t="s">
        <v>2391</v>
      </c>
      <c r="B1391">
        <v>2025</v>
      </c>
      <c r="C1391">
        <v>12</v>
      </c>
      <c r="D1391" t="s">
        <v>119</v>
      </c>
      <c r="E1391" s="1">
        <v>45993</v>
      </c>
      <c r="F1391" s="1">
        <v>46004</v>
      </c>
      <c r="G1391">
        <v>11</v>
      </c>
      <c r="H1391">
        <v>15.6</v>
      </c>
      <c r="I1391" t="s">
        <v>49</v>
      </c>
      <c r="J1391" t="s">
        <v>50</v>
      </c>
      <c r="K1391" t="s">
        <v>223</v>
      </c>
      <c r="L1391">
        <v>2710.1109999999999</v>
      </c>
      <c r="M1391" t="s">
        <v>98</v>
      </c>
      <c r="N1391" t="s">
        <v>69</v>
      </c>
      <c r="O1391" t="s">
        <v>189</v>
      </c>
      <c r="P1391" t="s">
        <v>230</v>
      </c>
      <c r="Q1391" t="s">
        <v>226</v>
      </c>
      <c r="R1391" t="s">
        <v>1874</v>
      </c>
      <c r="S1391" t="s">
        <v>123</v>
      </c>
      <c r="T1391" t="s">
        <v>74</v>
      </c>
      <c r="U1391" t="s">
        <v>259</v>
      </c>
      <c r="V1391">
        <v>24412</v>
      </c>
      <c r="W1391">
        <v>17599</v>
      </c>
      <c r="X1391">
        <v>13.4</v>
      </c>
      <c r="Y1391">
        <v>11.9</v>
      </c>
      <c r="Z1391">
        <v>20900.23</v>
      </c>
      <c r="AB1391">
        <v>44.12</v>
      </c>
      <c r="AC1391">
        <v>922118.15</v>
      </c>
      <c r="AD1391">
        <v>10438619.869999999</v>
      </c>
      <c r="AE1391">
        <v>281.64</v>
      </c>
      <c r="AF1391">
        <v>2939932900.1900001</v>
      </c>
      <c r="AG1391">
        <v>117166.66</v>
      </c>
      <c r="AH1391">
        <v>1.3</v>
      </c>
      <c r="AI1391">
        <v>12494.55</v>
      </c>
      <c r="AJ1391">
        <v>1.98</v>
      </c>
      <c r="AK1391">
        <v>206684.67</v>
      </c>
      <c r="AL1391">
        <v>0.113</v>
      </c>
      <c r="AM1391">
        <v>11795.64</v>
      </c>
      <c r="AN1391">
        <v>216.2</v>
      </c>
      <c r="AO1391">
        <v>532.76</v>
      </c>
      <c r="AP1391">
        <v>115182.71</v>
      </c>
      <c r="AQ1391">
        <v>1178757.71</v>
      </c>
      <c r="AR1391" t="s">
        <v>61</v>
      </c>
      <c r="AS1391" t="s">
        <v>61</v>
      </c>
      <c r="AT1391" t="s">
        <v>62</v>
      </c>
      <c r="AU1391" t="s">
        <v>63</v>
      </c>
    </row>
    <row r="1392" spans="1:47" x14ac:dyDescent="0.25">
      <c r="A1392" t="s">
        <v>2392</v>
      </c>
      <c r="B1392">
        <v>2022</v>
      </c>
      <c r="C1392">
        <v>7</v>
      </c>
      <c r="D1392" t="s">
        <v>89</v>
      </c>
      <c r="E1392" s="1">
        <v>44760</v>
      </c>
      <c r="F1392" s="1">
        <v>44766</v>
      </c>
      <c r="G1392">
        <v>6</v>
      </c>
      <c r="H1392">
        <v>16.600000000000001</v>
      </c>
      <c r="I1392" t="s">
        <v>65</v>
      </c>
      <c r="J1392" t="s">
        <v>50</v>
      </c>
      <c r="K1392" t="s">
        <v>51</v>
      </c>
      <c r="L1392">
        <v>2709</v>
      </c>
      <c r="M1392" t="s">
        <v>68</v>
      </c>
      <c r="N1392" t="s">
        <v>53</v>
      </c>
      <c r="O1392" t="s">
        <v>189</v>
      </c>
      <c r="P1392" t="s">
        <v>70</v>
      </c>
      <c r="Q1392" t="s">
        <v>164</v>
      </c>
      <c r="R1392" t="s">
        <v>2393</v>
      </c>
      <c r="S1392" t="s">
        <v>170</v>
      </c>
      <c r="T1392" t="s">
        <v>162</v>
      </c>
      <c r="U1392" t="s">
        <v>60</v>
      </c>
      <c r="V1392">
        <v>130116</v>
      </c>
      <c r="W1392">
        <v>96808</v>
      </c>
      <c r="X1392">
        <v>9.3000000000000007</v>
      </c>
      <c r="Y1392">
        <v>12.4</v>
      </c>
      <c r="Z1392">
        <v>119058.55</v>
      </c>
      <c r="AB1392">
        <v>21.89</v>
      </c>
      <c r="AC1392">
        <v>2606191.66</v>
      </c>
      <c r="AD1392">
        <v>10368809.119999999</v>
      </c>
      <c r="AE1392">
        <v>216.83</v>
      </c>
      <c r="AF1392">
        <v>2248268881.4899998</v>
      </c>
      <c r="AG1392">
        <v>214729.19</v>
      </c>
      <c r="AH1392">
        <v>1.5</v>
      </c>
      <c r="AJ1392">
        <v>7.06</v>
      </c>
      <c r="AK1392">
        <v>0</v>
      </c>
      <c r="AL1392">
        <v>0.219</v>
      </c>
      <c r="AM1392">
        <v>22707.69</v>
      </c>
      <c r="AN1392">
        <v>207.6</v>
      </c>
      <c r="AO1392">
        <v>492.07</v>
      </c>
      <c r="AP1392">
        <v>102153.73</v>
      </c>
      <c r="AQ1392">
        <v>2993477.16</v>
      </c>
      <c r="AR1392" t="s">
        <v>61</v>
      </c>
      <c r="AS1392" t="s">
        <v>61</v>
      </c>
      <c r="AT1392" t="s">
        <v>62</v>
      </c>
      <c r="AU1392" t="s">
        <v>63</v>
      </c>
    </row>
    <row r="1393" spans="1:47" x14ac:dyDescent="0.25">
      <c r="A1393" t="s">
        <v>2394</v>
      </c>
      <c r="B1393">
        <v>2023</v>
      </c>
      <c r="C1393">
        <v>9</v>
      </c>
      <c r="D1393" t="s">
        <v>89</v>
      </c>
      <c r="E1393" s="1">
        <v>45171</v>
      </c>
      <c r="F1393" s="1">
        <v>45188</v>
      </c>
      <c r="G1393">
        <v>17</v>
      </c>
      <c r="H1393">
        <v>10.1</v>
      </c>
      <c r="I1393" t="s">
        <v>65</v>
      </c>
      <c r="J1393" t="s">
        <v>50</v>
      </c>
      <c r="K1393" t="s">
        <v>51</v>
      </c>
      <c r="L1393">
        <v>2709</v>
      </c>
      <c r="M1393" t="s">
        <v>98</v>
      </c>
      <c r="N1393" t="s">
        <v>81</v>
      </c>
      <c r="O1393" t="s">
        <v>91</v>
      </c>
      <c r="P1393" t="s">
        <v>70</v>
      </c>
      <c r="Q1393" t="s">
        <v>174</v>
      </c>
      <c r="R1393" t="s">
        <v>2395</v>
      </c>
      <c r="S1393" t="s">
        <v>170</v>
      </c>
      <c r="T1393" t="s">
        <v>148</v>
      </c>
      <c r="U1393" t="s">
        <v>143</v>
      </c>
      <c r="V1393">
        <v>85487</v>
      </c>
      <c r="W1393">
        <v>62430</v>
      </c>
      <c r="X1393">
        <v>11.3</v>
      </c>
      <c r="Y1393">
        <v>12.8</v>
      </c>
      <c r="Z1393">
        <v>76759.86</v>
      </c>
      <c r="AB1393">
        <v>26.22</v>
      </c>
      <c r="AC1393">
        <v>2012643.53</v>
      </c>
      <c r="AD1393">
        <v>6826254.3499999996</v>
      </c>
      <c r="AE1393">
        <v>288.74</v>
      </c>
      <c r="AF1393">
        <v>1971012681.02</v>
      </c>
      <c r="AG1393">
        <v>51502.54</v>
      </c>
      <c r="AH1393">
        <v>0</v>
      </c>
      <c r="AI1393">
        <v>0</v>
      </c>
      <c r="AJ1393">
        <v>4.93</v>
      </c>
      <c r="AK1393">
        <v>0</v>
      </c>
      <c r="AL1393">
        <v>9.8000000000000004E-2</v>
      </c>
      <c r="AM1393">
        <v>6689.73</v>
      </c>
      <c r="AN1393">
        <v>773.6</v>
      </c>
      <c r="AO1393">
        <v>748.88</v>
      </c>
      <c r="AP1393">
        <v>579333.56999999995</v>
      </c>
      <c r="AQ1393">
        <v>2650169.37</v>
      </c>
      <c r="AR1393" t="s">
        <v>61</v>
      </c>
      <c r="AS1393" t="s">
        <v>124</v>
      </c>
      <c r="AT1393" t="s">
        <v>62</v>
      </c>
      <c r="AU1393" t="s">
        <v>63</v>
      </c>
    </row>
    <row r="1394" spans="1:47" x14ac:dyDescent="0.25">
      <c r="A1394" t="s">
        <v>2396</v>
      </c>
      <c r="B1394">
        <v>2020</v>
      </c>
      <c r="C1394">
        <v>5</v>
      </c>
      <c r="D1394" t="s">
        <v>77</v>
      </c>
      <c r="E1394" s="1">
        <v>43957</v>
      </c>
      <c r="F1394" s="1">
        <v>43977</v>
      </c>
      <c r="G1394">
        <v>20</v>
      </c>
      <c r="H1394">
        <v>20.9</v>
      </c>
      <c r="I1394" t="s">
        <v>65</v>
      </c>
      <c r="J1394" t="s">
        <v>50</v>
      </c>
      <c r="K1394" t="s">
        <v>51</v>
      </c>
      <c r="L1394">
        <v>2709</v>
      </c>
      <c r="M1394" t="s">
        <v>114</v>
      </c>
      <c r="N1394" t="s">
        <v>53</v>
      </c>
      <c r="O1394" t="s">
        <v>54</v>
      </c>
      <c r="P1394" t="s">
        <v>92</v>
      </c>
      <c r="Q1394" t="s">
        <v>121</v>
      </c>
      <c r="R1394" t="s">
        <v>2397</v>
      </c>
      <c r="S1394" t="s">
        <v>170</v>
      </c>
      <c r="T1394" t="s">
        <v>162</v>
      </c>
      <c r="U1394" t="s">
        <v>75</v>
      </c>
      <c r="V1394">
        <v>114637</v>
      </c>
      <c r="W1394">
        <v>79917</v>
      </c>
      <c r="X1394">
        <v>18.2</v>
      </c>
      <c r="Y1394">
        <v>13.3</v>
      </c>
      <c r="Z1394">
        <v>107244.52</v>
      </c>
      <c r="AB1394">
        <v>31.68</v>
      </c>
      <c r="AC1394">
        <v>3397506.39</v>
      </c>
      <c r="AD1394">
        <v>9372098.5999999996</v>
      </c>
      <c r="AE1394">
        <v>166.95</v>
      </c>
      <c r="AF1394">
        <v>1564671861.27</v>
      </c>
      <c r="AG1394">
        <v>32928.980000000003</v>
      </c>
      <c r="AH1394">
        <v>0.3</v>
      </c>
      <c r="AI1394">
        <v>9865.08</v>
      </c>
      <c r="AJ1394">
        <v>19.22</v>
      </c>
      <c r="AK1394">
        <v>0</v>
      </c>
      <c r="AL1394">
        <v>0.16500000000000001</v>
      </c>
      <c r="AM1394">
        <v>15463.96</v>
      </c>
      <c r="AN1394">
        <v>593.20000000000005</v>
      </c>
      <c r="AO1394">
        <v>428.41</v>
      </c>
      <c r="AP1394">
        <v>254132.81</v>
      </c>
      <c r="AQ1394">
        <v>3709897.22</v>
      </c>
      <c r="AR1394" t="s">
        <v>61</v>
      </c>
      <c r="AS1394" t="s">
        <v>61</v>
      </c>
      <c r="AT1394" t="s">
        <v>62</v>
      </c>
      <c r="AU1394" t="s">
        <v>63</v>
      </c>
    </row>
    <row r="1395" spans="1:47" x14ac:dyDescent="0.25">
      <c r="A1395" t="s">
        <v>2398</v>
      </c>
      <c r="B1395">
        <v>2021</v>
      </c>
      <c r="C1395">
        <v>6</v>
      </c>
      <c r="D1395" t="s">
        <v>77</v>
      </c>
      <c r="E1395" s="1">
        <v>44370</v>
      </c>
      <c r="F1395" s="1">
        <v>44375</v>
      </c>
      <c r="G1395">
        <v>5</v>
      </c>
      <c r="H1395">
        <v>2.9</v>
      </c>
      <c r="I1395" t="s">
        <v>65</v>
      </c>
      <c r="J1395" t="s">
        <v>50</v>
      </c>
      <c r="K1395" t="s">
        <v>51</v>
      </c>
      <c r="L1395">
        <v>2709</v>
      </c>
      <c r="M1395" t="s">
        <v>98</v>
      </c>
      <c r="N1395" t="s">
        <v>53</v>
      </c>
      <c r="O1395" t="s">
        <v>189</v>
      </c>
      <c r="P1395" t="s">
        <v>226</v>
      </c>
      <c r="Q1395" t="s">
        <v>146</v>
      </c>
      <c r="R1395" t="s">
        <v>1755</v>
      </c>
      <c r="S1395" t="s">
        <v>58</v>
      </c>
      <c r="T1395" t="s">
        <v>187</v>
      </c>
      <c r="U1395" t="s">
        <v>213</v>
      </c>
      <c r="V1395">
        <v>200379</v>
      </c>
      <c r="W1395">
        <v>120430</v>
      </c>
      <c r="X1395">
        <v>6.9</v>
      </c>
      <c r="Y1395">
        <v>13.5</v>
      </c>
      <c r="Z1395">
        <v>187275.35</v>
      </c>
      <c r="AB1395">
        <v>13.99</v>
      </c>
      <c r="AC1395">
        <v>2619982.15</v>
      </c>
      <c r="AD1395">
        <v>14502603.1</v>
      </c>
      <c r="AE1395">
        <v>174.06</v>
      </c>
      <c r="AF1395">
        <v>2524323095.5900002</v>
      </c>
      <c r="AG1395">
        <v>229490.76</v>
      </c>
      <c r="AH1395">
        <v>1.5</v>
      </c>
      <c r="AI1395">
        <v>14217.93</v>
      </c>
      <c r="AJ1395">
        <v>9.7100000000000009</v>
      </c>
      <c r="AK1395">
        <v>0</v>
      </c>
      <c r="AL1395">
        <v>0.22600000000000001</v>
      </c>
      <c r="AM1395">
        <v>32775.879999999997</v>
      </c>
      <c r="AN1395">
        <v>183.7</v>
      </c>
      <c r="AO1395">
        <v>485.47</v>
      </c>
      <c r="AP1395">
        <v>89180.84</v>
      </c>
      <c r="AQ1395">
        <v>2985647.56</v>
      </c>
      <c r="AR1395" t="s">
        <v>61</v>
      </c>
      <c r="AS1395" t="s">
        <v>61</v>
      </c>
      <c r="AT1395" t="s">
        <v>62</v>
      </c>
      <c r="AU1395" t="s">
        <v>63</v>
      </c>
    </row>
    <row r="1396" spans="1:47" x14ac:dyDescent="0.25">
      <c r="A1396" t="s">
        <v>2399</v>
      </c>
      <c r="B1396">
        <v>2023</v>
      </c>
      <c r="C1396">
        <v>4</v>
      </c>
      <c r="D1396" t="s">
        <v>77</v>
      </c>
      <c r="E1396" s="1">
        <v>45020</v>
      </c>
      <c r="F1396" s="1">
        <v>45032</v>
      </c>
      <c r="G1396">
        <v>12</v>
      </c>
      <c r="H1396">
        <v>1.6</v>
      </c>
      <c r="I1396" t="s">
        <v>65</v>
      </c>
      <c r="J1396" t="s">
        <v>66</v>
      </c>
      <c r="K1396" t="s">
        <v>245</v>
      </c>
      <c r="L1396">
        <v>8905.9</v>
      </c>
      <c r="M1396" t="s">
        <v>68</v>
      </c>
      <c r="N1396" t="s">
        <v>69</v>
      </c>
      <c r="O1396" t="s">
        <v>99</v>
      </c>
      <c r="P1396" t="s">
        <v>70</v>
      </c>
      <c r="Q1396" t="s">
        <v>55</v>
      </c>
      <c r="R1396" t="s">
        <v>989</v>
      </c>
      <c r="S1396" t="s">
        <v>137</v>
      </c>
      <c r="T1396" t="s">
        <v>162</v>
      </c>
      <c r="U1396" t="s">
        <v>103</v>
      </c>
      <c r="V1396">
        <v>13037</v>
      </c>
      <c r="W1396">
        <v>9096</v>
      </c>
      <c r="X1396">
        <v>6.3</v>
      </c>
      <c r="Y1396">
        <v>10</v>
      </c>
      <c r="Z1396">
        <v>11183.92</v>
      </c>
      <c r="AB1396">
        <v>39.270000000000003</v>
      </c>
      <c r="AC1396">
        <v>439192.54</v>
      </c>
      <c r="AD1396">
        <v>6840644.6699999999</v>
      </c>
      <c r="AE1396">
        <v>280.86</v>
      </c>
      <c r="AF1396">
        <v>1921263462.02</v>
      </c>
      <c r="AG1396">
        <v>84637.61</v>
      </c>
      <c r="AH1396">
        <v>0.3</v>
      </c>
      <c r="AI1396">
        <v>3663.07</v>
      </c>
      <c r="AJ1396">
        <v>13.87</v>
      </c>
      <c r="AK1396">
        <v>0</v>
      </c>
      <c r="AL1396">
        <v>0.10100000000000001</v>
      </c>
      <c r="AM1396">
        <v>6909.05</v>
      </c>
      <c r="AN1396">
        <v>597.20000000000005</v>
      </c>
      <c r="AO1396">
        <v>618.61</v>
      </c>
      <c r="AP1396">
        <v>369433.89</v>
      </c>
      <c r="AQ1396">
        <v>903836.16000000003</v>
      </c>
      <c r="AR1396" t="s">
        <v>61</v>
      </c>
      <c r="AS1396" t="s">
        <v>124</v>
      </c>
      <c r="AT1396" t="s">
        <v>62</v>
      </c>
      <c r="AU1396" t="s">
        <v>63</v>
      </c>
    </row>
    <row r="1397" spans="1:47" x14ac:dyDescent="0.25">
      <c r="A1397" t="s">
        <v>2400</v>
      </c>
      <c r="B1397">
        <v>2020</v>
      </c>
      <c r="C1397">
        <v>2</v>
      </c>
      <c r="D1397" t="s">
        <v>48</v>
      </c>
      <c r="E1397" s="1">
        <v>43883</v>
      </c>
      <c r="F1397" s="1">
        <v>43896</v>
      </c>
      <c r="G1397">
        <v>13</v>
      </c>
      <c r="H1397">
        <v>16.399999999999999</v>
      </c>
      <c r="I1397" t="s">
        <v>65</v>
      </c>
      <c r="J1397" t="s">
        <v>66</v>
      </c>
      <c r="K1397" t="s">
        <v>245</v>
      </c>
      <c r="L1397">
        <v>8905.9</v>
      </c>
      <c r="M1397" t="s">
        <v>90</v>
      </c>
      <c r="N1397" t="s">
        <v>106</v>
      </c>
      <c r="O1397" t="s">
        <v>54</v>
      </c>
      <c r="P1397" t="s">
        <v>82</v>
      </c>
      <c r="Q1397" t="s">
        <v>146</v>
      </c>
      <c r="R1397" t="s">
        <v>1281</v>
      </c>
      <c r="S1397" t="s">
        <v>137</v>
      </c>
      <c r="T1397" t="s">
        <v>148</v>
      </c>
      <c r="U1397" t="s">
        <v>96</v>
      </c>
      <c r="V1397">
        <v>3651</v>
      </c>
      <c r="W1397">
        <v>2248</v>
      </c>
      <c r="X1397">
        <v>10.6</v>
      </c>
      <c r="Y1397">
        <v>14.8</v>
      </c>
      <c r="Z1397">
        <v>3286.26</v>
      </c>
      <c r="AB1397">
        <v>33.909999999999997</v>
      </c>
      <c r="AC1397">
        <v>111437.08</v>
      </c>
      <c r="AD1397">
        <v>2794898.4</v>
      </c>
      <c r="AE1397">
        <v>162.72999999999999</v>
      </c>
      <c r="AF1397">
        <v>454813816.63</v>
      </c>
      <c r="AG1397">
        <v>113525.65</v>
      </c>
      <c r="AH1397">
        <v>0</v>
      </c>
      <c r="AI1397">
        <v>0</v>
      </c>
      <c r="AJ1397">
        <v>22.91</v>
      </c>
      <c r="AK1397">
        <v>0</v>
      </c>
      <c r="AL1397">
        <v>0.30499999999999999</v>
      </c>
      <c r="AM1397">
        <v>8524.44</v>
      </c>
      <c r="AN1397">
        <v>708.1</v>
      </c>
      <c r="AO1397">
        <v>628.86</v>
      </c>
      <c r="AP1397">
        <v>445295.77</v>
      </c>
      <c r="AQ1397">
        <v>678782.94</v>
      </c>
      <c r="AR1397" t="s">
        <v>61</v>
      </c>
      <c r="AS1397" t="s">
        <v>61</v>
      </c>
      <c r="AT1397" t="s">
        <v>62</v>
      </c>
      <c r="AU1397" t="s">
        <v>63</v>
      </c>
    </row>
    <row r="1398" spans="1:47" x14ac:dyDescent="0.25">
      <c r="A1398" t="s">
        <v>2401</v>
      </c>
      <c r="B1398">
        <v>2022</v>
      </c>
      <c r="C1398">
        <v>3</v>
      </c>
      <c r="D1398" t="s">
        <v>48</v>
      </c>
      <c r="E1398" s="1">
        <v>44643</v>
      </c>
      <c r="F1398" s="1">
        <v>44663</v>
      </c>
      <c r="G1398">
        <v>20</v>
      </c>
      <c r="H1398">
        <v>9</v>
      </c>
      <c r="I1398" t="s">
        <v>49</v>
      </c>
      <c r="J1398" t="s">
        <v>50</v>
      </c>
      <c r="K1398" t="s">
        <v>145</v>
      </c>
      <c r="L1398">
        <v>2710.19</v>
      </c>
      <c r="M1398" t="s">
        <v>68</v>
      </c>
      <c r="N1398" t="s">
        <v>69</v>
      </c>
      <c r="O1398" t="s">
        <v>200</v>
      </c>
      <c r="P1398" t="s">
        <v>201</v>
      </c>
      <c r="Q1398" t="s">
        <v>100</v>
      </c>
      <c r="R1398" t="s">
        <v>1318</v>
      </c>
      <c r="S1398" t="s">
        <v>170</v>
      </c>
      <c r="T1398" t="s">
        <v>187</v>
      </c>
      <c r="U1398" t="s">
        <v>259</v>
      </c>
      <c r="V1398">
        <v>124621</v>
      </c>
      <c r="W1398">
        <v>79788</v>
      </c>
      <c r="X1398">
        <v>11.4</v>
      </c>
      <c r="Y1398">
        <v>15.1</v>
      </c>
      <c r="Z1398">
        <v>105063.23</v>
      </c>
      <c r="AB1398">
        <v>54.31</v>
      </c>
      <c r="AC1398">
        <v>5705984.0199999996</v>
      </c>
      <c r="AD1398">
        <v>32179816.719999999</v>
      </c>
      <c r="AE1398">
        <v>216.34</v>
      </c>
      <c r="AF1398">
        <v>6961781549.1999998</v>
      </c>
      <c r="AG1398">
        <v>188658.31</v>
      </c>
      <c r="AH1398">
        <v>0.2</v>
      </c>
      <c r="AI1398">
        <v>1659.69</v>
      </c>
      <c r="AJ1398">
        <v>22.94</v>
      </c>
      <c r="AK1398">
        <v>7382049.96</v>
      </c>
      <c r="AL1398">
        <v>0.158</v>
      </c>
      <c r="AM1398">
        <v>50844.11</v>
      </c>
      <c r="AN1398">
        <v>1022.3</v>
      </c>
      <c r="AO1398">
        <v>549.79999999999995</v>
      </c>
      <c r="AP1398">
        <v>562060.54</v>
      </c>
      <c r="AQ1398">
        <v>6509206.6699999999</v>
      </c>
      <c r="AR1398" t="s">
        <v>61</v>
      </c>
      <c r="AS1398" t="s">
        <v>61</v>
      </c>
      <c r="AT1398" t="s">
        <v>62</v>
      </c>
      <c r="AU1398" t="s">
        <v>63</v>
      </c>
    </row>
    <row r="1399" spans="1:47" x14ac:dyDescent="0.25">
      <c r="A1399" t="s">
        <v>2402</v>
      </c>
      <c r="B1399">
        <v>2024</v>
      </c>
      <c r="C1399">
        <v>11</v>
      </c>
      <c r="D1399" t="s">
        <v>119</v>
      </c>
      <c r="E1399" s="1">
        <v>45597</v>
      </c>
      <c r="F1399" s="1">
        <v>45604</v>
      </c>
      <c r="G1399">
        <v>7</v>
      </c>
      <c r="H1399">
        <v>13.8</v>
      </c>
      <c r="I1399" t="s">
        <v>65</v>
      </c>
      <c r="J1399" t="s">
        <v>112</v>
      </c>
      <c r="K1399" t="s">
        <v>340</v>
      </c>
      <c r="L1399">
        <v>7208.39</v>
      </c>
      <c r="M1399" t="s">
        <v>98</v>
      </c>
      <c r="N1399" t="s">
        <v>69</v>
      </c>
      <c r="O1399" t="s">
        <v>189</v>
      </c>
      <c r="P1399" t="s">
        <v>82</v>
      </c>
      <c r="Q1399" t="s">
        <v>83</v>
      </c>
      <c r="R1399" t="s">
        <v>1327</v>
      </c>
      <c r="S1399" t="s">
        <v>73</v>
      </c>
      <c r="T1399" t="s">
        <v>187</v>
      </c>
      <c r="U1399" t="s">
        <v>228</v>
      </c>
      <c r="V1399">
        <v>8456</v>
      </c>
      <c r="W1399">
        <v>5093</v>
      </c>
      <c r="X1399">
        <v>8.1</v>
      </c>
      <c r="Y1399">
        <v>15.6</v>
      </c>
      <c r="Z1399">
        <v>7810.19</v>
      </c>
      <c r="AB1399">
        <v>37.11</v>
      </c>
      <c r="AC1399">
        <v>289836.15000000002</v>
      </c>
      <c r="AD1399">
        <v>7319475.7599999998</v>
      </c>
      <c r="AE1399">
        <v>276.29000000000002</v>
      </c>
      <c r="AF1399">
        <v>2022297957.73</v>
      </c>
      <c r="AG1399">
        <v>39098.81</v>
      </c>
      <c r="AH1399">
        <v>0.5</v>
      </c>
      <c r="AI1399">
        <v>7575.51</v>
      </c>
      <c r="AJ1399">
        <v>23.86</v>
      </c>
      <c r="AK1399">
        <v>0</v>
      </c>
      <c r="AL1399">
        <v>0.25600000000000001</v>
      </c>
      <c r="AM1399">
        <v>18737.86</v>
      </c>
      <c r="AN1399">
        <v>324.60000000000002</v>
      </c>
      <c r="AO1399">
        <v>641.15</v>
      </c>
      <c r="AP1399">
        <v>208117.29</v>
      </c>
      <c r="AQ1399">
        <v>563365.62</v>
      </c>
      <c r="AR1399" t="s">
        <v>61</v>
      </c>
      <c r="AS1399" t="s">
        <v>61</v>
      </c>
      <c r="AT1399" t="s">
        <v>62</v>
      </c>
      <c r="AU1399" t="s">
        <v>63</v>
      </c>
    </row>
    <row r="1400" spans="1:47" x14ac:dyDescent="0.25">
      <c r="A1400" t="s">
        <v>2403</v>
      </c>
      <c r="B1400">
        <v>2025</v>
      </c>
      <c r="C1400">
        <v>4</v>
      </c>
      <c r="D1400" t="s">
        <v>77</v>
      </c>
      <c r="E1400" s="1">
        <v>45761</v>
      </c>
      <c r="F1400" s="1">
        <v>45788</v>
      </c>
      <c r="G1400">
        <v>27</v>
      </c>
      <c r="H1400">
        <v>6.8</v>
      </c>
      <c r="I1400" t="s">
        <v>49</v>
      </c>
      <c r="J1400" t="s">
        <v>78</v>
      </c>
      <c r="K1400" t="s">
        <v>315</v>
      </c>
      <c r="L1400">
        <v>1511.9</v>
      </c>
      <c r="M1400" t="s">
        <v>68</v>
      </c>
      <c r="N1400" t="s">
        <v>168</v>
      </c>
      <c r="O1400" t="s">
        <v>189</v>
      </c>
      <c r="P1400" t="s">
        <v>150</v>
      </c>
      <c r="Q1400" t="s">
        <v>184</v>
      </c>
      <c r="R1400" t="s">
        <v>1043</v>
      </c>
      <c r="S1400" t="s">
        <v>85</v>
      </c>
      <c r="T1400" t="s">
        <v>187</v>
      </c>
      <c r="U1400" t="s">
        <v>87</v>
      </c>
      <c r="V1400">
        <v>53184</v>
      </c>
      <c r="W1400">
        <v>34603</v>
      </c>
      <c r="X1400">
        <v>14</v>
      </c>
      <c r="Y1400">
        <v>12.7</v>
      </c>
      <c r="Z1400">
        <v>41593.730000000003</v>
      </c>
      <c r="AB1400">
        <v>22.72</v>
      </c>
      <c r="AC1400">
        <v>945009.55</v>
      </c>
      <c r="AD1400">
        <v>53116025.079999998</v>
      </c>
      <c r="AE1400">
        <v>284.05</v>
      </c>
      <c r="AF1400">
        <v>15087606923.969999</v>
      </c>
      <c r="AG1400">
        <v>121192.39</v>
      </c>
      <c r="AH1400">
        <v>0.6</v>
      </c>
      <c r="AI1400">
        <v>15900.41</v>
      </c>
      <c r="AJ1400">
        <v>7.63</v>
      </c>
      <c r="AK1400">
        <v>4052752.71</v>
      </c>
      <c r="AL1400">
        <v>0.28899999999999998</v>
      </c>
      <c r="AM1400">
        <v>153505.31</v>
      </c>
      <c r="AN1400">
        <v>581.6</v>
      </c>
      <c r="AO1400">
        <v>387.81</v>
      </c>
      <c r="AP1400">
        <v>225550.3</v>
      </c>
      <c r="AQ1400">
        <v>1461157.96</v>
      </c>
      <c r="AR1400" t="s">
        <v>124</v>
      </c>
      <c r="AS1400" t="s">
        <v>61</v>
      </c>
      <c r="AT1400" t="s">
        <v>62</v>
      </c>
      <c r="AU1400" t="s">
        <v>63</v>
      </c>
    </row>
    <row r="1401" spans="1:47" x14ac:dyDescent="0.25">
      <c r="A1401" t="s">
        <v>2404</v>
      </c>
      <c r="B1401">
        <v>2020</v>
      </c>
      <c r="C1401">
        <v>10</v>
      </c>
      <c r="D1401" t="s">
        <v>119</v>
      </c>
      <c r="E1401" s="1">
        <v>44131</v>
      </c>
      <c r="F1401" s="1">
        <v>44147</v>
      </c>
      <c r="G1401">
        <v>16</v>
      </c>
      <c r="H1401">
        <v>12.9</v>
      </c>
      <c r="I1401" t="s">
        <v>49</v>
      </c>
      <c r="J1401" t="s">
        <v>50</v>
      </c>
      <c r="K1401" t="s">
        <v>139</v>
      </c>
      <c r="L1401">
        <v>2710.1210999999998</v>
      </c>
      <c r="M1401" t="s">
        <v>80</v>
      </c>
      <c r="N1401" t="s">
        <v>69</v>
      </c>
      <c r="O1401" t="s">
        <v>200</v>
      </c>
      <c r="P1401" t="s">
        <v>127</v>
      </c>
      <c r="Q1401" t="s">
        <v>128</v>
      </c>
      <c r="R1401" t="s">
        <v>2405</v>
      </c>
      <c r="S1401" t="s">
        <v>142</v>
      </c>
      <c r="T1401" t="s">
        <v>59</v>
      </c>
      <c r="U1401" t="s">
        <v>259</v>
      </c>
      <c r="V1401">
        <v>52703</v>
      </c>
      <c r="W1401">
        <v>36257</v>
      </c>
      <c r="X1401">
        <v>4.8</v>
      </c>
      <c r="Y1401">
        <v>15.6</v>
      </c>
      <c r="Z1401">
        <v>41281.410000000003</v>
      </c>
      <c r="AB1401">
        <v>27.34</v>
      </c>
      <c r="AC1401">
        <v>1128633.75</v>
      </c>
      <c r="AD1401">
        <v>36662433.039999999</v>
      </c>
      <c r="AE1401">
        <v>162.71</v>
      </c>
      <c r="AF1401">
        <v>5965344479.9399996</v>
      </c>
      <c r="AG1401">
        <v>48716.79</v>
      </c>
      <c r="AH1401">
        <v>2.6</v>
      </c>
      <c r="AI1401">
        <v>56447.76</v>
      </c>
      <c r="AJ1401">
        <v>18.71</v>
      </c>
      <c r="AK1401">
        <v>6859541.2199999997</v>
      </c>
      <c r="AL1401">
        <v>9.5000000000000001E-2</v>
      </c>
      <c r="AM1401">
        <v>34829.31</v>
      </c>
      <c r="AN1401">
        <v>637.4</v>
      </c>
      <c r="AO1401">
        <v>688.83</v>
      </c>
      <c r="AP1401">
        <v>439060.24</v>
      </c>
      <c r="AQ1401">
        <v>1707687.85</v>
      </c>
      <c r="AR1401" t="s">
        <v>61</v>
      </c>
      <c r="AS1401" t="s">
        <v>61</v>
      </c>
      <c r="AT1401" t="s">
        <v>62</v>
      </c>
      <c r="AU1401" t="s">
        <v>63</v>
      </c>
    </row>
    <row r="1402" spans="1:47" x14ac:dyDescent="0.25">
      <c r="A1402" t="s">
        <v>2406</v>
      </c>
      <c r="B1402">
        <v>2021</v>
      </c>
      <c r="C1402">
        <v>4</v>
      </c>
      <c r="D1402" t="s">
        <v>77</v>
      </c>
      <c r="E1402" s="1">
        <v>44310</v>
      </c>
      <c r="F1402" s="1">
        <v>44329</v>
      </c>
      <c r="G1402">
        <v>19</v>
      </c>
      <c r="H1402">
        <v>3</v>
      </c>
      <c r="I1402" t="s">
        <v>65</v>
      </c>
      <c r="J1402" t="s">
        <v>112</v>
      </c>
      <c r="K1402" t="s">
        <v>343</v>
      </c>
      <c r="L1402">
        <v>2523.1</v>
      </c>
      <c r="M1402" t="s">
        <v>114</v>
      </c>
      <c r="N1402" t="s">
        <v>168</v>
      </c>
      <c r="O1402" t="s">
        <v>200</v>
      </c>
      <c r="P1402" t="s">
        <v>128</v>
      </c>
      <c r="Q1402" t="s">
        <v>146</v>
      </c>
      <c r="R1402" t="s">
        <v>2109</v>
      </c>
      <c r="S1402" t="s">
        <v>130</v>
      </c>
      <c r="T1402" t="s">
        <v>102</v>
      </c>
      <c r="U1402" t="s">
        <v>75</v>
      </c>
      <c r="V1402">
        <v>60883</v>
      </c>
      <c r="W1402">
        <v>41572</v>
      </c>
      <c r="X1402">
        <v>5.6</v>
      </c>
      <c r="Y1402">
        <v>13.8</v>
      </c>
      <c r="Z1402">
        <v>57398.2</v>
      </c>
      <c r="AB1402">
        <v>36.4</v>
      </c>
      <c r="AC1402">
        <v>2089294.48</v>
      </c>
      <c r="AD1402">
        <v>57566376.729999997</v>
      </c>
      <c r="AE1402">
        <v>168.97</v>
      </c>
      <c r="AF1402">
        <v>9726990676.0699997</v>
      </c>
      <c r="AG1402">
        <v>105229.06</v>
      </c>
      <c r="AH1402">
        <v>0</v>
      </c>
      <c r="AI1402">
        <v>0</v>
      </c>
      <c r="AJ1402">
        <v>24.3</v>
      </c>
      <c r="AK1402">
        <v>0</v>
      </c>
      <c r="AL1402">
        <v>0.311</v>
      </c>
      <c r="AM1402">
        <v>179031.43</v>
      </c>
      <c r="AN1402">
        <v>907.5</v>
      </c>
      <c r="AO1402">
        <v>705.03</v>
      </c>
      <c r="AP1402">
        <v>639814.72</v>
      </c>
      <c r="AQ1402">
        <v>3013369.69</v>
      </c>
      <c r="AR1402" t="s">
        <v>61</v>
      </c>
      <c r="AS1402" t="s">
        <v>61</v>
      </c>
      <c r="AT1402" t="s">
        <v>62</v>
      </c>
      <c r="AU1402" t="s">
        <v>63</v>
      </c>
    </row>
    <row r="1403" spans="1:47" x14ac:dyDescent="0.25">
      <c r="A1403" t="s">
        <v>2407</v>
      </c>
      <c r="B1403">
        <v>2022</v>
      </c>
      <c r="C1403">
        <v>10</v>
      </c>
      <c r="D1403" t="s">
        <v>119</v>
      </c>
      <c r="E1403" s="1">
        <v>44849</v>
      </c>
      <c r="F1403" s="1">
        <v>44875</v>
      </c>
      <c r="G1403">
        <v>26</v>
      </c>
      <c r="H1403">
        <v>8.1</v>
      </c>
      <c r="I1403" t="s">
        <v>65</v>
      </c>
      <c r="J1403" t="s">
        <v>78</v>
      </c>
      <c r="K1403" t="s">
        <v>177</v>
      </c>
      <c r="L1403">
        <v>1001.99</v>
      </c>
      <c r="M1403" t="s">
        <v>114</v>
      </c>
      <c r="N1403" t="s">
        <v>81</v>
      </c>
      <c r="O1403" t="s">
        <v>107</v>
      </c>
      <c r="P1403" t="s">
        <v>56</v>
      </c>
      <c r="Q1403" t="s">
        <v>174</v>
      </c>
      <c r="R1403" t="s">
        <v>2358</v>
      </c>
      <c r="S1403" t="s">
        <v>130</v>
      </c>
      <c r="T1403" t="s">
        <v>102</v>
      </c>
      <c r="U1403" t="s">
        <v>181</v>
      </c>
      <c r="V1403">
        <v>61108</v>
      </c>
      <c r="W1403">
        <v>41046</v>
      </c>
      <c r="X1403">
        <v>8</v>
      </c>
      <c r="Y1403">
        <v>11.4</v>
      </c>
      <c r="Z1403">
        <v>57784.27</v>
      </c>
      <c r="AB1403">
        <v>26.99</v>
      </c>
      <c r="AC1403">
        <v>1559597.45</v>
      </c>
      <c r="AD1403">
        <v>14370947.949999999</v>
      </c>
      <c r="AE1403">
        <v>214.13</v>
      </c>
      <c r="AF1403">
        <v>3077251084.5300002</v>
      </c>
      <c r="AG1403">
        <v>146191.01</v>
      </c>
      <c r="AH1403">
        <v>0.9</v>
      </c>
      <c r="AI1403">
        <v>24547.55</v>
      </c>
      <c r="AJ1403">
        <v>19.38</v>
      </c>
      <c r="AK1403">
        <v>0</v>
      </c>
      <c r="AL1403">
        <v>0.245</v>
      </c>
      <c r="AM1403">
        <v>35208.82</v>
      </c>
      <c r="AN1403">
        <v>541.79999999999995</v>
      </c>
      <c r="AO1403">
        <v>601.62</v>
      </c>
      <c r="AP1403">
        <v>325957.71999999997</v>
      </c>
      <c r="AQ1403">
        <v>2091502.55</v>
      </c>
      <c r="AR1403" t="s">
        <v>61</v>
      </c>
      <c r="AS1403" t="s">
        <v>61</v>
      </c>
      <c r="AT1403" t="s">
        <v>62</v>
      </c>
      <c r="AU1403" t="s">
        <v>63</v>
      </c>
    </row>
    <row r="1404" spans="1:47" x14ac:dyDescent="0.25">
      <c r="A1404" t="s">
        <v>2408</v>
      </c>
      <c r="B1404">
        <v>2023</v>
      </c>
      <c r="C1404">
        <v>2</v>
      </c>
      <c r="D1404" t="s">
        <v>48</v>
      </c>
      <c r="E1404" s="1">
        <v>44972</v>
      </c>
      <c r="F1404" s="1">
        <v>44999</v>
      </c>
      <c r="G1404">
        <v>27</v>
      </c>
      <c r="H1404">
        <v>13.2</v>
      </c>
      <c r="I1404" t="s">
        <v>65</v>
      </c>
      <c r="J1404" t="s">
        <v>66</v>
      </c>
      <c r="K1404" t="s">
        <v>245</v>
      </c>
      <c r="L1404">
        <v>8905.9</v>
      </c>
      <c r="M1404" t="s">
        <v>90</v>
      </c>
      <c r="N1404" t="s">
        <v>69</v>
      </c>
      <c r="O1404" t="s">
        <v>200</v>
      </c>
      <c r="P1404" t="s">
        <v>128</v>
      </c>
      <c r="Q1404" t="s">
        <v>204</v>
      </c>
      <c r="R1404" t="s">
        <v>629</v>
      </c>
      <c r="S1404" t="s">
        <v>73</v>
      </c>
      <c r="T1404" t="s">
        <v>102</v>
      </c>
      <c r="U1404" t="s">
        <v>143</v>
      </c>
      <c r="V1404">
        <v>9871</v>
      </c>
      <c r="W1404">
        <v>6289</v>
      </c>
      <c r="X1404">
        <v>4.0999999999999996</v>
      </c>
      <c r="Y1404">
        <v>14.4</v>
      </c>
      <c r="Z1404">
        <v>7856.08</v>
      </c>
      <c r="AB1404">
        <v>17.579999999999998</v>
      </c>
      <c r="AC1404">
        <v>138109.89000000001</v>
      </c>
      <c r="AD1404">
        <v>4664468.9400000004</v>
      </c>
      <c r="AE1404">
        <v>283.02999999999997</v>
      </c>
      <c r="AF1404">
        <v>1320184644.0899999</v>
      </c>
      <c r="AG1404">
        <v>40411.01</v>
      </c>
      <c r="AH1404">
        <v>2.8</v>
      </c>
      <c r="AI1404">
        <v>65905.3</v>
      </c>
      <c r="AJ1404">
        <v>16.899999999999999</v>
      </c>
      <c r="AK1404">
        <v>0</v>
      </c>
      <c r="AL1404">
        <v>0.25900000000000001</v>
      </c>
      <c r="AM1404">
        <v>12080.97</v>
      </c>
      <c r="AN1404">
        <v>1108.5</v>
      </c>
      <c r="AO1404">
        <v>387.69</v>
      </c>
      <c r="AP1404">
        <v>429754.36</v>
      </c>
      <c r="AQ1404">
        <v>686261.53</v>
      </c>
      <c r="AR1404" t="s">
        <v>61</v>
      </c>
      <c r="AS1404" t="s">
        <v>61</v>
      </c>
      <c r="AT1404" t="s">
        <v>62</v>
      </c>
      <c r="AU1404" t="s">
        <v>63</v>
      </c>
    </row>
    <row r="1405" spans="1:47" x14ac:dyDescent="0.25">
      <c r="A1405" t="s">
        <v>2409</v>
      </c>
      <c r="B1405">
        <v>2022</v>
      </c>
      <c r="C1405">
        <v>8</v>
      </c>
      <c r="D1405" t="s">
        <v>89</v>
      </c>
      <c r="E1405" s="1">
        <v>44800</v>
      </c>
      <c r="F1405" s="1">
        <v>44817</v>
      </c>
      <c r="G1405">
        <v>17</v>
      </c>
      <c r="H1405">
        <v>13.3</v>
      </c>
      <c r="I1405" t="s">
        <v>49</v>
      </c>
      <c r="J1405" t="s">
        <v>239</v>
      </c>
      <c r="K1405" t="s">
        <v>240</v>
      </c>
      <c r="L1405">
        <v>3105.2</v>
      </c>
      <c r="M1405" t="s">
        <v>52</v>
      </c>
      <c r="N1405" t="s">
        <v>53</v>
      </c>
      <c r="O1405" t="s">
        <v>54</v>
      </c>
      <c r="P1405" t="s">
        <v>121</v>
      </c>
      <c r="Q1405" t="s">
        <v>56</v>
      </c>
      <c r="R1405" t="s">
        <v>2410</v>
      </c>
      <c r="S1405" t="s">
        <v>161</v>
      </c>
      <c r="T1405" t="s">
        <v>187</v>
      </c>
      <c r="U1405" t="s">
        <v>60</v>
      </c>
      <c r="V1405">
        <v>36623</v>
      </c>
      <c r="W1405">
        <v>25848</v>
      </c>
      <c r="X1405">
        <v>24.9</v>
      </c>
      <c r="Y1405">
        <v>14.3</v>
      </c>
      <c r="Z1405">
        <v>28906.11</v>
      </c>
      <c r="AB1405">
        <v>35.92</v>
      </c>
      <c r="AC1405">
        <v>1038307.47</v>
      </c>
      <c r="AD1405">
        <v>20149582.100000001</v>
      </c>
      <c r="AE1405">
        <v>216.93</v>
      </c>
      <c r="AF1405">
        <v>4371048844.9499998</v>
      </c>
      <c r="AG1405">
        <v>176405.14</v>
      </c>
      <c r="AH1405">
        <v>0.9</v>
      </c>
      <c r="AI1405">
        <v>19709.96</v>
      </c>
      <c r="AJ1405">
        <v>1.97</v>
      </c>
      <c r="AK1405">
        <v>396946.77</v>
      </c>
      <c r="AL1405">
        <v>0.26800000000000002</v>
      </c>
      <c r="AM1405">
        <v>54000.88</v>
      </c>
      <c r="AN1405">
        <v>782.4</v>
      </c>
      <c r="AO1405">
        <v>399.82</v>
      </c>
      <c r="AP1405">
        <v>312819.17</v>
      </c>
      <c r="AQ1405">
        <v>1601242.62</v>
      </c>
      <c r="AR1405" t="s">
        <v>61</v>
      </c>
      <c r="AS1405" t="s">
        <v>61</v>
      </c>
      <c r="AT1405" t="s">
        <v>62</v>
      </c>
      <c r="AU1405" t="s">
        <v>63</v>
      </c>
    </row>
    <row r="1406" spans="1:47" x14ac:dyDescent="0.25">
      <c r="A1406" t="s">
        <v>2411</v>
      </c>
      <c r="B1406">
        <v>2026</v>
      </c>
      <c r="C1406">
        <v>4</v>
      </c>
      <c r="D1406" t="s">
        <v>77</v>
      </c>
      <c r="E1406" s="1">
        <v>46118</v>
      </c>
      <c r="F1406" s="1">
        <v>46140</v>
      </c>
      <c r="G1406">
        <v>22</v>
      </c>
      <c r="H1406">
        <v>17.2</v>
      </c>
      <c r="I1406" t="s">
        <v>49</v>
      </c>
      <c r="J1406" t="s">
        <v>78</v>
      </c>
      <c r="K1406" t="s">
        <v>158</v>
      </c>
      <c r="L1406">
        <v>1006.3</v>
      </c>
      <c r="M1406" t="s">
        <v>114</v>
      </c>
      <c r="N1406" t="s">
        <v>168</v>
      </c>
      <c r="O1406" t="s">
        <v>107</v>
      </c>
      <c r="P1406" t="s">
        <v>150</v>
      </c>
      <c r="Q1406" t="s">
        <v>56</v>
      </c>
      <c r="R1406" t="s">
        <v>2412</v>
      </c>
      <c r="S1406" t="s">
        <v>161</v>
      </c>
      <c r="T1406" t="s">
        <v>86</v>
      </c>
      <c r="U1406" t="s">
        <v>213</v>
      </c>
      <c r="V1406">
        <v>35974</v>
      </c>
      <c r="W1406">
        <v>21483</v>
      </c>
      <c r="X1406">
        <v>24.3</v>
      </c>
      <c r="Y1406">
        <v>14.7</v>
      </c>
      <c r="Z1406">
        <v>28074.65</v>
      </c>
      <c r="AB1406">
        <v>21.76</v>
      </c>
      <c r="AC1406">
        <v>610904.38</v>
      </c>
      <c r="AD1406">
        <v>27632193.52</v>
      </c>
      <c r="AE1406">
        <v>279.39999999999998</v>
      </c>
      <c r="AF1406">
        <v>7720434869.4899998</v>
      </c>
      <c r="AG1406">
        <v>175734.99</v>
      </c>
      <c r="AH1406">
        <v>0</v>
      </c>
      <c r="AI1406">
        <v>0</v>
      </c>
      <c r="AJ1406">
        <v>8.84</v>
      </c>
      <c r="AK1406">
        <v>2442685.91</v>
      </c>
      <c r="AL1406">
        <v>0.32</v>
      </c>
      <c r="AM1406">
        <v>88423.02</v>
      </c>
      <c r="AN1406">
        <v>395.1</v>
      </c>
      <c r="AO1406">
        <v>512.85</v>
      </c>
      <c r="AP1406">
        <v>202627.04</v>
      </c>
      <c r="AQ1406">
        <v>1077689.43</v>
      </c>
      <c r="AR1406" t="s">
        <v>61</v>
      </c>
      <c r="AS1406" t="s">
        <v>61</v>
      </c>
      <c r="AT1406" t="s">
        <v>62</v>
      </c>
      <c r="AU1406" t="s">
        <v>63</v>
      </c>
    </row>
    <row r="1407" spans="1:47" x14ac:dyDescent="0.25">
      <c r="A1407" t="s">
        <v>2413</v>
      </c>
      <c r="B1407">
        <v>2021</v>
      </c>
      <c r="C1407">
        <v>8</v>
      </c>
      <c r="D1407" t="s">
        <v>89</v>
      </c>
      <c r="E1407" s="1">
        <v>44425</v>
      </c>
      <c r="F1407" s="1">
        <v>44442</v>
      </c>
      <c r="G1407">
        <v>17</v>
      </c>
      <c r="H1407">
        <v>17.600000000000001</v>
      </c>
      <c r="I1407" t="s">
        <v>49</v>
      </c>
      <c r="J1407" t="s">
        <v>50</v>
      </c>
      <c r="K1407" t="s">
        <v>145</v>
      </c>
      <c r="L1407">
        <v>2710.19</v>
      </c>
      <c r="M1407" t="s">
        <v>90</v>
      </c>
      <c r="N1407" t="s">
        <v>106</v>
      </c>
      <c r="O1407" t="s">
        <v>107</v>
      </c>
      <c r="P1407" t="s">
        <v>159</v>
      </c>
      <c r="Q1407" t="s">
        <v>226</v>
      </c>
      <c r="R1407" t="s">
        <v>533</v>
      </c>
      <c r="S1407" t="s">
        <v>123</v>
      </c>
      <c r="T1407" t="s">
        <v>59</v>
      </c>
      <c r="U1407" t="s">
        <v>143</v>
      </c>
      <c r="V1407">
        <v>45185</v>
      </c>
      <c r="W1407">
        <v>31390</v>
      </c>
      <c r="X1407">
        <v>11.3</v>
      </c>
      <c r="Y1407">
        <v>11.8</v>
      </c>
      <c r="Z1407">
        <v>35179.300000000003</v>
      </c>
      <c r="AB1407">
        <v>46.41</v>
      </c>
      <c r="AC1407">
        <v>1632671.31</v>
      </c>
      <c r="AD1407">
        <v>23544098.32</v>
      </c>
      <c r="AE1407">
        <v>171.85</v>
      </c>
      <c r="AF1407">
        <v>4046053296.29</v>
      </c>
      <c r="AG1407">
        <v>156572.29</v>
      </c>
      <c r="AH1407">
        <v>0.9</v>
      </c>
      <c r="AI1407">
        <v>30908.02</v>
      </c>
      <c r="AJ1407">
        <v>22.47</v>
      </c>
      <c r="AK1407">
        <v>5290358.8899999997</v>
      </c>
      <c r="AL1407">
        <v>7.0000000000000007E-2</v>
      </c>
      <c r="AM1407">
        <v>16480.87</v>
      </c>
      <c r="AN1407">
        <v>472.8</v>
      </c>
      <c r="AO1407">
        <v>523.78</v>
      </c>
      <c r="AP1407">
        <v>247643.18</v>
      </c>
      <c r="AQ1407">
        <v>2084275.67</v>
      </c>
      <c r="AR1407" t="s">
        <v>61</v>
      </c>
      <c r="AS1407" t="s">
        <v>61</v>
      </c>
      <c r="AT1407" t="s">
        <v>62</v>
      </c>
      <c r="AU1407" t="s">
        <v>63</v>
      </c>
    </row>
    <row r="1408" spans="1:47" x14ac:dyDescent="0.25">
      <c r="A1408" t="s">
        <v>2414</v>
      </c>
      <c r="B1408">
        <v>2024</v>
      </c>
      <c r="C1408">
        <v>7</v>
      </c>
      <c r="D1408" t="s">
        <v>89</v>
      </c>
      <c r="E1408" s="1">
        <v>45482</v>
      </c>
      <c r="F1408" s="1">
        <v>45488</v>
      </c>
      <c r="G1408">
        <v>6</v>
      </c>
      <c r="H1408">
        <v>9.1999999999999993</v>
      </c>
      <c r="I1408" t="s">
        <v>49</v>
      </c>
      <c r="J1408" t="s">
        <v>50</v>
      </c>
      <c r="K1408" t="s">
        <v>51</v>
      </c>
      <c r="L1408">
        <v>2709</v>
      </c>
      <c r="M1408" t="s">
        <v>90</v>
      </c>
      <c r="N1408" t="s">
        <v>69</v>
      </c>
      <c r="O1408" t="s">
        <v>189</v>
      </c>
      <c r="P1408" t="s">
        <v>131</v>
      </c>
      <c r="Q1408" t="s">
        <v>82</v>
      </c>
      <c r="R1408" t="s">
        <v>2415</v>
      </c>
      <c r="S1408" t="s">
        <v>58</v>
      </c>
      <c r="T1408" t="s">
        <v>148</v>
      </c>
      <c r="U1408" t="s">
        <v>259</v>
      </c>
      <c r="V1408">
        <v>189922</v>
      </c>
      <c r="W1408">
        <v>108982</v>
      </c>
      <c r="X1408">
        <v>20.100000000000001</v>
      </c>
      <c r="Y1408">
        <v>11.8</v>
      </c>
      <c r="Z1408">
        <v>175389.71</v>
      </c>
      <c r="AB1408">
        <v>21.4</v>
      </c>
      <c r="AC1408">
        <v>3753339.79</v>
      </c>
      <c r="AD1408">
        <v>14585408.279999999</v>
      </c>
      <c r="AE1408">
        <v>277.97000000000003</v>
      </c>
      <c r="AF1408">
        <v>4054305939.5900002</v>
      </c>
      <c r="AG1408">
        <v>171461.38</v>
      </c>
      <c r="AH1408">
        <v>0.7</v>
      </c>
      <c r="AI1408">
        <v>22258.29</v>
      </c>
      <c r="AJ1408">
        <v>8.1</v>
      </c>
      <c r="AK1408">
        <v>1181418.07</v>
      </c>
      <c r="AL1408">
        <v>0.22600000000000001</v>
      </c>
      <c r="AM1408">
        <v>32963.019999999997</v>
      </c>
      <c r="AN1408">
        <v>243</v>
      </c>
      <c r="AO1408">
        <v>496.95</v>
      </c>
      <c r="AP1408">
        <v>120758.85</v>
      </c>
      <c r="AQ1408">
        <v>4100781.33</v>
      </c>
      <c r="AR1408" t="s">
        <v>61</v>
      </c>
      <c r="AS1408" t="s">
        <v>61</v>
      </c>
      <c r="AT1408" t="s">
        <v>62</v>
      </c>
      <c r="AU1408" t="s">
        <v>63</v>
      </c>
    </row>
    <row r="1409" spans="1:47" x14ac:dyDescent="0.25">
      <c r="A1409" t="s">
        <v>2416</v>
      </c>
      <c r="B1409">
        <v>2025</v>
      </c>
      <c r="C1409">
        <v>5</v>
      </c>
      <c r="D1409" t="s">
        <v>77</v>
      </c>
      <c r="E1409" s="1">
        <v>45798</v>
      </c>
      <c r="F1409" s="1">
        <v>45828</v>
      </c>
      <c r="G1409">
        <v>30</v>
      </c>
      <c r="H1409">
        <v>6.9</v>
      </c>
      <c r="I1409" t="s">
        <v>65</v>
      </c>
      <c r="J1409" t="s">
        <v>66</v>
      </c>
      <c r="K1409" t="s">
        <v>391</v>
      </c>
      <c r="L1409">
        <v>9999.99</v>
      </c>
      <c r="M1409" t="s">
        <v>68</v>
      </c>
      <c r="N1409" t="s">
        <v>81</v>
      </c>
      <c r="O1409" t="s">
        <v>91</v>
      </c>
      <c r="P1409" t="s">
        <v>128</v>
      </c>
      <c r="Q1409" t="s">
        <v>83</v>
      </c>
      <c r="R1409" t="s">
        <v>2415</v>
      </c>
      <c r="S1409" t="s">
        <v>130</v>
      </c>
      <c r="T1409" t="s">
        <v>148</v>
      </c>
      <c r="U1409" t="s">
        <v>166</v>
      </c>
      <c r="V1409">
        <v>89771</v>
      </c>
      <c r="W1409">
        <v>55618</v>
      </c>
      <c r="X1409">
        <v>16.600000000000001</v>
      </c>
      <c r="Y1409">
        <v>11.7</v>
      </c>
      <c r="Z1409">
        <v>75823.710000000006</v>
      </c>
      <c r="AB1409">
        <v>32.92</v>
      </c>
      <c r="AC1409">
        <v>2496116.5299999998</v>
      </c>
      <c r="AD1409">
        <v>26301728.52</v>
      </c>
      <c r="AE1409">
        <v>278.36</v>
      </c>
      <c r="AF1409">
        <v>7321349150.8299999</v>
      </c>
      <c r="AG1409">
        <v>214143.91</v>
      </c>
      <c r="AH1409">
        <v>1.4</v>
      </c>
      <c r="AI1409">
        <v>25808.93</v>
      </c>
      <c r="AJ1409">
        <v>11.88</v>
      </c>
      <c r="AK1409">
        <v>0</v>
      </c>
      <c r="AL1409">
        <v>0.114</v>
      </c>
      <c r="AM1409">
        <v>29983.97</v>
      </c>
      <c r="AN1409">
        <v>524.5</v>
      </c>
      <c r="AO1409">
        <v>471.59</v>
      </c>
      <c r="AP1409">
        <v>247348.95</v>
      </c>
      <c r="AQ1409">
        <v>3013402.29</v>
      </c>
      <c r="AR1409" t="s">
        <v>61</v>
      </c>
      <c r="AS1409" t="s">
        <v>61</v>
      </c>
      <c r="AT1409" t="s">
        <v>62</v>
      </c>
      <c r="AU1409" t="s">
        <v>63</v>
      </c>
    </row>
    <row r="1410" spans="1:47" x14ac:dyDescent="0.25">
      <c r="A1410" t="s">
        <v>2417</v>
      </c>
      <c r="B1410">
        <v>2023</v>
      </c>
      <c r="C1410">
        <v>1</v>
      </c>
      <c r="D1410" t="s">
        <v>48</v>
      </c>
      <c r="E1410" s="1">
        <v>44946</v>
      </c>
      <c r="F1410" s="1">
        <v>44971</v>
      </c>
      <c r="G1410">
        <v>25</v>
      </c>
      <c r="H1410">
        <v>12.9</v>
      </c>
      <c r="I1410" t="s">
        <v>49</v>
      </c>
      <c r="J1410" t="s">
        <v>66</v>
      </c>
      <c r="K1410" t="s">
        <v>245</v>
      </c>
      <c r="L1410">
        <v>8905.9</v>
      </c>
      <c r="M1410" t="s">
        <v>90</v>
      </c>
      <c r="N1410" t="s">
        <v>168</v>
      </c>
      <c r="O1410" t="s">
        <v>107</v>
      </c>
      <c r="P1410" t="s">
        <v>146</v>
      </c>
      <c r="Q1410" t="s">
        <v>92</v>
      </c>
      <c r="R1410" t="s">
        <v>1327</v>
      </c>
      <c r="S1410" t="s">
        <v>137</v>
      </c>
      <c r="T1410" t="s">
        <v>74</v>
      </c>
      <c r="U1410" t="s">
        <v>259</v>
      </c>
      <c r="V1410">
        <v>7308</v>
      </c>
      <c r="W1410">
        <v>4107</v>
      </c>
      <c r="X1410">
        <v>21.2</v>
      </c>
      <c r="Y1410">
        <v>14.8</v>
      </c>
      <c r="Z1410">
        <v>6169.15</v>
      </c>
      <c r="AB1410">
        <v>43.74</v>
      </c>
      <c r="AC1410">
        <v>269838.62</v>
      </c>
      <c r="AD1410">
        <v>5125083.05</v>
      </c>
      <c r="AE1410">
        <v>287.87</v>
      </c>
      <c r="AF1410">
        <v>1475357657.5999999</v>
      </c>
      <c r="AG1410">
        <v>25663.65</v>
      </c>
      <c r="AH1410">
        <v>0</v>
      </c>
      <c r="AI1410">
        <v>0</v>
      </c>
      <c r="AJ1410">
        <v>17.93</v>
      </c>
      <c r="AK1410">
        <v>918927.39</v>
      </c>
      <c r="AL1410">
        <v>0.34300000000000003</v>
      </c>
      <c r="AM1410">
        <v>17579.03</v>
      </c>
      <c r="AN1410">
        <v>651.20000000000005</v>
      </c>
      <c r="AO1410">
        <v>633.83000000000004</v>
      </c>
      <c r="AP1410">
        <v>412750.1</v>
      </c>
      <c r="AQ1410">
        <v>725831.4</v>
      </c>
      <c r="AR1410" t="s">
        <v>61</v>
      </c>
      <c r="AS1410" t="s">
        <v>61</v>
      </c>
      <c r="AT1410" t="s">
        <v>62</v>
      </c>
      <c r="AU1410" t="s">
        <v>63</v>
      </c>
    </row>
    <row r="1411" spans="1:47" x14ac:dyDescent="0.25">
      <c r="A1411" t="s">
        <v>2418</v>
      </c>
      <c r="B1411">
        <v>2025</v>
      </c>
      <c r="C1411">
        <v>12</v>
      </c>
      <c r="D1411" t="s">
        <v>119</v>
      </c>
      <c r="E1411" s="1">
        <v>46020</v>
      </c>
      <c r="F1411" s="1">
        <v>46034</v>
      </c>
      <c r="G1411">
        <v>14</v>
      </c>
      <c r="H1411">
        <v>9</v>
      </c>
      <c r="I1411" t="s">
        <v>65</v>
      </c>
      <c r="J1411" t="s">
        <v>50</v>
      </c>
      <c r="K1411" t="s">
        <v>51</v>
      </c>
      <c r="L1411">
        <v>2709</v>
      </c>
      <c r="M1411" t="s">
        <v>98</v>
      </c>
      <c r="N1411" t="s">
        <v>168</v>
      </c>
      <c r="O1411" t="s">
        <v>54</v>
      </c>
      <c r="P1411" t="s">
        <v>128</v>
      </c>
      <c r="Q1411" t="s">
        <v>108</v>
      </c>
      <c r="R1411" t="s">
        <v>2419</v>
      </c>
      <c r="S1411" t="s">
        <v>186</v>
      </c>
      <c r="T1411" t="s">
        <v>59</v>
      </c>
      <c r="U1411" t="s">
        <v>96</v>
      </c>
      <c r="V1411">
        <v>132150</v>
      </c>
      <c r="W1411">
        <v>74229</v>
      </c>
      <c r="X1411">
        <v>7.1</v>
      </c>
      <c r="Y1411">
        <v>14</v>
      </c>
      <c r="Z1411">
        <v>105796.67</v>
      </c>
      <c r="AB1411">
        <v>27.7</v>
      </c>
      <c r="AC1411">
        <v>2930567.76</v>
      </c>
      <c r="AD1411">
        <v>9628554.9399999995</v>
      </c>
      <c r="AE1411">
        <v>284.04000000000002</v>
      </c>
      <c r="AF1411">
        <v>2734894745.1599998</v>
      </c>
      <c r="AG1411">
        <v>38131.019999999997</v>
      </c>
      <c r="AH1411">
        <v>1.2</v>
      </c>
      <c r="AI1411">
        <v>12994.35</v>
      </c>
      <c r="AJ1411">
        <v>20.5</v>
      </c>
      <c r="AK1411">
        <v>0</v>
      </c>
      <c r="AL1411">
        <v>8.7999999999999995E-2</v>
      </c>
      <c r="AM1411">
        <v>8473.1299999999992</v>
      </c>
      <c r="AN1411">
        <v>212</v>
      </c>
      <c r="AO1411">
        <v>393.89</v>
      </c>
      <c r="AP1411">
        <v>83504.679999999993</v>
      </c>
      <c r="AQ1411">
        <v>3073670.94</v>
      </c>
      <c r="AR1411" t="s">
        <v>61</v>
      </c>
      <c r="AS1411" t="s">
        <v>61</v>
      </c>
      <c r="AT1411" t="s">
        <v>62</v>
      </c>
      <c r="AU1411" t="s">
        <v>63</v>
      </c>
    </row>
    <row r="1412" spans="1:47" x14ac:dyDescent="0.25">
      <c r="A1412" t="s">
        <v>2420</v>
      </c>
      <c r="B1412">
        <v>2024</v>
      </c>
      <c r="C1412">
        <v>6</v>
      </c>
      <c r="D1412" t="s">
        <v>77</v>
      </c>
      <c r="E1412" s="1">
        <v>45452</v>
      </c>
      <c r="F1412" s="1">
        <v>45466</v>
      </c>
      <c r="G1412">
        <v>14</v>
      </c>
      <c r="H1412">
        <v>2.9</v>
      </c>
      <c r="I1412" t="s">
        <v>49</v>
      </c>
      <c r="J1412" t="s">
        <v>239</v>
      </c>
      <c r="K1412" t="s">
        <v>240</v>
      </c>
      <c r="L1412">
        <v>3105.2</v>
      </c>
      <c r="M1412" t="s">
        <v>80</v>
      </c>
      <c r="N1412" t="s">
        <v>81</v>
      </c>
      <c r="O1412" t="s">
        <v>91</v>
      </c>
      <c r="P1412" t="s">
        <v>121</v>
      </c>
      <c r="Q1412" t="s">
        <v>128</v>
      </c>
      <c r="R1412" t="s">
        <v>1619</v>
      </c>
      <c r="S1412" t="s">
        <v>161</v>
      </c>
      <c r="T1412" t="s">
        <v>148</v>
      </c>
      <c r="U1412" t="s">
        <v>110</v>
      </c>
      <c r="V1412">
        <v>24666</v>
      </c>
      <c r="W1412">
        <v>17192</v>
      </c>
      <c r="X1412">
        <v>13.4</v>
      </c>
      <c r="Y1412">
        <v>12.6</v>
      </c>
      <c r="Z1412">
        <v>22017.01</v>
      </c>
      <c r="AB1412">
        <v>14.76</v>
      </c>
      <c r="AC1412">
        <v>324971.07</v>
      </c>
      <c r="AD1412">
        <v>13885247.529999999</v>
      </c>
      <c r="AE1412">
        <v>281.64</v>
      </c>
      <c r="AF1412">
        <v>3910641114.3499999</v>
      </c>
      <c r="AG1412">
        <v>192559.12</v>
      </c>
      <c r="AH1412">
        <v>0.7</v>
      </c>
      <c r="AI1412">
        <v>9081.16</v>
      </c>
      <c r="AJ1412">
        <v>7.42</v>
      </c>
      <c r="AK1412">
        <v>1030285.37</v>
      </c>
      <c r="AL1412">
        <v>0.32800000000000001</v>
      </c>
      <c r="AM1412">
        <v>45543.61</v>
      </c>
      <c r="AN1412">
        <v>735.8</v>
      </c>
      <c r="AO1412">
        <v>746.56</v>
      </c>
      <c r="AP1412">
        <v>549318.85</v>
      </c>
      <c r="AQ1412">
        <v>1121473.81</v>
      </c>
      <c r="AR1412" t="s">
        <v>61</v>
      </c>
      <c r="AS1412" t="s">
        <v>61</v>
      </c>
      <c r="AT1412" t="s">
        <v>62</v>
      </c>
      <c r="AU1412" t="s">
        <v>63</v>
      </c>
    </row>
    <row r="1413" spans="1:47" x14ac:dyDescent="0.25">
      <c r="A1413" t="s">
        <v>2421</v>
      </c>
      <c r="B1413">
        <v>2020</v>
      </c>
      <c r="C1413">
        <v>6</v>
      </c>
      <c r="D1413" t="s">
        <v>77</v>
      </c>
      <c r="E1413" s="1">
        <v>44010</v>
      </c>
      <c r="F1413" s="1">
        <v>44035</v>
      </c>
      <c r="G1413">
        <v>25</v>
      </c>
      <c r="H1413">
        <v>15.7</v>
      </c>
      <c r="I1413" t="s">
        <v>49</v>
      </c>
      <c r="J1413" t="s">
        <v>112</v>
      </c>
      <c r="K1413" t="s">
        <v>340</v>
      </c>
      <c r="L1413">
        <v>7208.39</v>
      </c>
      <c r="M1413" t="s">
        <v>68</v>
      </c>
      <c r="N1413" t="s">
        <v>106</v>
      </c>
      <c r="O1413" t="s">
        <v>99</v>
      </c>
      <c r="P1413" t="s">
        <v>140</v>
      </c>
      <c r="Q1413" t="s">
        <v>56</v>
      </c>
      <c r="R1413" t="s">
        <v>1387</v>
      </c>
      <c r="S1413" t="s">
        <v>73</v>
      </c>
      <c r="T1413" t="s">
        <v>187</v>
      </c>
      <c r="U1413" t="s">
        <v>75</v>
      </c>
      <c r="V1413">
        <v>10247</v>
      </c>
      <c r="W1413">
        <v>6970</v>
      </c>
      <c r="X1413">
        <v>5.8</v>
      </c>
      <c r="Y1413">
        <v>11.3</v>
      </c>
      <c r="Z1413">
        <v>8846.58</v>
      </c>
      <c r="AB1413">
        <v>21.51</v>
      </c>
      <c r="AC1413">
        <v>190289.94</v>
      </c>
      <c r="AD1413">
        <v>8950084.9900000002</v>
      </c>
      <c r="AE1413">
        <v>159.59</v>
      </c>
      <c r="AF1413">
        <v>1428344063.55</v>
      </c>
      <c r="AG1413">
        <v>74231.009999999995</v>
      </c>
      <c r="AH1413">
        <v>0</v>
      </c>
      <c r="AI1413">
        <v>0</v>
      </c>
      <c r="AJ1413">
        <v>3.13</v>
      </c>
      <c r="AK1413">
        <v>280137.65999999997</v>
      </c>
      <c r="AL1413">
        <v>0.13300000000000001</v>
      </c>
      <c r="AM1413">
        <v>11903.61</v>
      </c>
      <c r="AN1413">
        <v>754.9</v>
      </c>
      <c r="AO1413">
        <v>655.38</v>
      </c>
      <c r="AP1413">
        <v>494746.36</v>
      </c>
      <c r="AQ1413">
        <v>771170.92</v>
      </c>
      <c r="AR1413" t="s">
        <v>61</v>
      </c>
      <c r="AS1413" t="s">
        <v>61</v>
      </c>
      <c r="AT1413" t="s">
        <v>62</v>
      </c>
      <c r="AU1413" t="s">
        <v>63</v>
      </c>
    </row>
    <row r="1414" spans="1:47" x14ac:dyDescent="0.25">
      <c r="A1414" t="s">
        <v>2422</v>
      </c>
      <c r="B1414">
        <v>2025</v>
      </c>
      <c r="C1414">
        <v>3</v>
      </c>
      <c r="D1414" t="s">
        <v>48</v>
      </c>
      <c r="E1414" s="1">
        <v>45745</v>
      </c>
      <c r="F1414" s="1">
        <v>45761</v>
      </c>
      <c r="G1414">
        <v>16</v>
      </c>
      <c r="H1414">
        <v>12.5</v>
      </c>
      <c r="I1414" t="s">
        <v>65</v>
      </c>
      <c r="J1414" t="s">
        <v>239</v>
      </c>
      <c r="K1414" t="s">
        <v>270</v>
      </c>
      <c r="L1414">
        <v>2710.1990999999998</v>
      </c>
      <c r="M1414" t="s">
        <v>98</v>
      </c>
      <c r="N1414" t="s">
        <v>106</v>
      </c>
      <c r="O1414" t="s">
        <v>189</v>
      </c>
      <c r="P1414" t="s">
        <v>100</v>
      </c>
      <c r="Q1414" t="s">
        <v>140</v>
      </c>
      <c r="R1414" t="s">
        <v>1514</v>
      </c>
      <c r="S1414" t="s">
        <v>142</v>
      </c>
      <c r="T1414" t="s">
        <v>148</v>
      </c>
      <c r="U1414" t="s">
        <v>259</v>
      </c>
      <c r="V1414">
        <v>55702</v>
      </c>
      <c r="W1414">
        <v>39411</v>
      </c>
      <c r="X1414">
        <v>19</v>
      </c>
      <c r="Y1414">
        <v>15.8</v>
      </c>
      <c r="Z1414">
        <v>52116.86</v>
      </c>
      <c r="AB1414">
        <v>33.86</v>
      </c>
      <c r="AC1414">
        <v>1764676.88</v>
      </c>
      <c r="AD1414">
        <v>15930039.43</v>
      </c>
      <c r="AE1414">
        <v>276.42</v>
      </c>
      <c r="AF1414">
        <v>4403381499.2399998</v>
      </c>
      <c r="AG1414">
        <v>67474.92</v>
      </c>
      <c r="AH1414">
        <v>0</v>
      </c>
      <c r="AI1414">
        <v>0</v>
      </c>
      <c r="AJ1414">
        <v>2.2400000000000002</v>
      </c>
      <c r="AK1414">
        <v>0</v>
      </c>
      <c r="AL1414">
        <v>0.317</v>
      </c>
      <c r="AM1414">
        <v>50498.22</v>
      </c>
      <c r="AN1414">
        <v>369.5</v>
      </c>
      <c r="AO1414">
        <v>631.86</v>
      </c>
      <c r="AP1414">
        <v>233472.27</v>
      </c>
      <c r="AQ1414">
        <v>2116122.29</v>
      </c>
      <c r="AR1414" t="s">
        <v>124</v>
      </c>
      <c r="AS1414" t="s">
        <v>61</v>
      </c>
      <c r="AT1414" t="s">
        <v>62</v>
      </c>
      <c r="AU1414" t="s">
        <v>63</v>
      </c>
    </row>
    <row r="1415" spans="1:47" x14ac:dyDescent="0.25">
      <c r="A1415" t="s">
        <v>2423</v>
      </c>
      <c r="B1415">
        <v>2023</v>
      </c>
      <c r="C1415">
        <v>8</v>
      </c>
      <c r="D1415" t="s">
        <v>89</v>
      </c>
      <c r="E1415" s="1">
        <v>45148</v>
      </c>
      <c r="F1415" s="1">
        <v>45163</v>
      </c>
      <c r="G1415">
        <v>15</v>
      </c>
      <c r="H1415">
        <v>12.7</v>
      </c>
      <c r="I1415" t="s">
        <v>65</v>
      </c>
      <c r="J1415" t="s">
        <v>78</v>
      </c>
      <c r="K1415" t="s">
        <v>211</v>
      </c>
      <c r="L1415">
        <v>1701.99</v>
      </c>
      <c r="M1415" t="s">
        <v>114</v>
      </c>
      <c r="N1415" t="s">
        <v>168</v>
      </c>
      <c r="O1415" t="s">
        <v>107</v>
      </c>
      <c r="P1415" t="s">
        <v>70</v>
      </c>
      <c r="Q1415" t="s">
        <v>164</v>
      </c>
      <c r="R1415" t="s">
        <v>1069</v>
      </c>
      <c r="S1415" t="s">
        <v>85</v>
      </c>
      <c r="T1415" t="s">
        <v>95</v>
      </c>
      <c r="U1415" t="s">
        <v>143</v>
      </c>
      <c r="V1415">
        <v>68706</v>
      </c>
      <c r="W1415">
        <v>41104</v>
      </c>
      <c r="X1415">
        <v>18.899999999999999</v>
      </c>
      <c r="Y1415">
        <v>12.2</v>
      </c>
      <c r="Z1415">
        <v>53574.28</v>
      </c>
      <c r="AB1415">
        <v>29.81</v>
      </c>
      <c r="AC1415">
        <v>1597049.29</v>
      </c>
      <c r="AD1415">
        <v>31661863.739999998</v>
      </c>
      <c r="AE1415">
        <v>284.79000000000002</v>
      </c>
      <c r="AF1415">
        <v>9016982174.5100002</v>
      </c>
      <c r="AG1415">
        <v>135383.16</v>
      </c>
      <c r="AH1415">
        <v>0</v>
      </c>
      <c r="AI1415">
        <v>0</v>
      </c>
      <c r="AJ1415">
        <v>17.22</v>
      </c>
      <c r="AK1415">
        <v>0</v>
      </c>
      <c r="AL1415">
        <v>9.1999999999999998E-2</v>
      </c>
      <c r="AM1415">
        <v>29128.91</v>
      </c>
      <c r="AN1415">
        <v>768.3</v>
      </c>
      <c r="AO1415">
        <v>576.87</v>
      </c>
      <c r="AP1415">
        <v>443209.22</v>
      </c>
      <c r="AQ1415">
        <v>2204770.58</v>
      </c>
      <c r="AR1415" t="s">
        <v>61</v>
      </c>
      <c r="AS1415" t="s">
        <v>61</v>
      </c>
      <c r="AT1415" t="s">
        <v>293</v>
      </c>
      <c r="AU1415" t="s">
        <v>63</v>
      </c>
    </row>
    <row r="1416" spans="1:47" x14ac:dyDescent="0.25">
      <c r="A1416" t="s">
        <v>2424</v>
      </c>
      <c r="B1416">
        <v>2020</v>
      </c>
      <c r="C1416">
        <v>3</v>
      </c>
      <c r="D1416" t="s">
        <v>48</v>
      </c>
      <c r="E1416" s="1">
        <v>43897</v>
      </c>
      <c r="F1416" s="1">
        <v>43924</v>
      </c>
      <c r="G1416">
        <v>27</v>
      </c>
      <c r="H1416">
        <v>3.8</v>
      </c>
      <c r="I1416" t="s">
        <v>49</v>
      </c>
      <c r="J1416" t="s">
        <v>112</v>
      </c>
      <c r="K1416" t="s">
        <v>340</v>
      </c>
      <c r="L1416">
        <v>7208.39</v>
      </c>
      <c r="M1416" t="s">
        <v>90</v>
      </c>
      <c r="N1416" t="s">
        <v>168</v>
      </c>
      <c r="O1416" t="s">
        <v>200</v>
      </c>
      <c r="P1416" t="s">
        <v>83</v>
      </c>
      <c r="Q1416" t="s">
        <v>226</v>
      </c>
      <c r="R1416" t="s">
        <v>241</v>
      </c>
      <c r="S1416" t="s">
        <v>73</v>
      </c>
      <c r="T1416" t="s">
        <v>74</v>
      </c>
      <c r="U1416" t="s">
        <v>213</v>
      </c>
      <c r="V1416">
        <v>5720</v>
      </c>
      <c r="W1416">
        <v>4153</v>
      </c>
      <c r="X1416">
        <v>2.5</v>
      </c>
      <c r="Y1416">
        <v>12.4</v>
      </c>
      <c r="Z1416">
        <v>4820.97</v>
      </c>
      <c r="AB1416">
        <v>16.05</v>
      </c>
      <c r="AC1416">
        <v>77376.570000000007</v>
      </c>
      <c r="AD1416">
        <v>3694791.41</v>
      </c>
      <c r="AE1416">
        <v>163.47999999999999</v>
      </c>
      <c r="AF1416">
        <v>604024499.71000004</v>
      </c>
      <c r="AG1416">
        <v>93587.4</v>
      </c>
      <c r="AH1416">
        <v>0</v>
      </c>
      <c r="AI1416">
        <v>0</v>
      </c>
      <c r="AJ1416">
        <v>16.850000000000001</v>
      </c>
      <c r="AK1416">
        <v>622572.35</v>
      </c>
      <c r="AL1416">
        <v>0.16700000000000001</v>
      </c>
      <c r="AM1416">
        <v>6170.3</v>
      </c>
      <c r="AN1416">
        <v>1231.0999999999999</v>
      </c>
      <c r="AO1416">
        <v>549.78</v>
      </c>
      <c r="AP1416">
        <v>676834.16</v>
      </c>
      <c r="AQ1416">
        <v>853968.43</v>
      </c>
      <c r="AR1416" t="s">
        <v>61</v>
      </c>
      <c r="AS1416" t="s">
        <v>61</v>
      </c>
      <c r="AT1416" t="s">
        <v>62</v>
      </c>
      <c r="AU1416" t="s">
        <v>63</v>
      </c>
    </row>
    <row r="1417" spans="1:47" x14ac:dyDescent="0.25">
      <c r="A1417" t="s">
        <v>2425</v>
      </c>
      <c r="B1417">
        <v>2024</v>
      </c>
      <c r="C1417">
        <v>2</v>
      </c>
      <c r="D1417" t="s">
        <v>48</v>
      </c>
      <c r="E1417" s="1">
        <v>45350</v>
      </c>
      <c r="F1417" s="1">
        <v>45361</v>
      </c>
      <c r="G1417">
        <v>11</v>
      </c>
      <c r="H1417">
        <v>12.5</v>
      </c>
      <c r="I1417" t="s">
        <v>49</v>
      </c>
      <c r="J1417" t="s">
        <v>78</v>
      </c>
      <c r="K1417" t="s">
        <v>158</v>
      </c>
      <c r="L1417">
        <v>1006.3</v>
      </c>
      <c r="M1417" t="s">
        <v>52</v>
      </c>
      <c r="N1417" t="s">
        <v>81</v>
      </c>
      <c r="O1417" t="s">
        <v>189</v>
      </c>
      <c r="P1417" t="s">
        <v>140</v>
      </c>
      <c r="Q1417" t="s">
        <v>82</v>
      </c>
      <c r="R1417" t="s">
        <v>1549</v>
      </c>
      <c r="S1417" t="s">
        <v>161</v>
      </c>
      <c r="T1417" t="s">
        <v>102</v>
      </c>
      <c r="U1417" t="s">
        <v>103</v>
      </c>
      <c r="V1417">
        <v>36811</v>
      </c>
      <c r="W1417">
        <v>23019</v>
      </c>
      <c r="X1417">
        <v>23.8</v>
      </c>
      <c r="Y1417">
        <v>12.5</v>
      </c>
      <c r="Z1417">
        <v>29513.11</v>
      </c>
      <c r="AB1417">
        <v>28.67</v>
      </c>
      <c r="AC1417">
        <v>846140.86</v>
      </c>
      <c r="AD1417">
        <v>24602423.629999999</v>
      </c>
      <c r="AE1417">
        <v>280.61</v>
      </c>
      <c r="AF1417">
        <v>6903686094.8100004</v>
      </c>
      <c r="AG1417">
        <v>157717.54999999999</v>
      </c>
      <c r="AH1417">
        <v>0.8</v>
      </c>
      <c r="AI1417">
        <v>19697.29</v>
      </c>
      <c r="AJ1417">
        <v>2.16</v>
      </c>
      <c r="AK1417">
        <v>531412.35</v>
      </c>
      <c r="AL1417">
        <v>0.158</v>
      </c>
      <c r="AM1417">
        <v>38871.83</v>
      </c>
      <c r="AN1417">
        <v>532.5</v>
      </c>
      <c r="AO1417">
        <v>555.36</v>
      </c>
      <c r="AP1417">
        <v>295729.2</v>
      </c>
      <c r="AQ1417">
        <v>1358156.73</v>
      </c>
      <c r="AR1417" t="s">
        <v>61</v>
      </c>
      <c r="AS1417" t="s">
        <v>61</v>
      </c>
      <c r="AT1417" t="s">
        <v>62</v>
      </c>
      <c r="AU1417" t="s">
        <v>63</v>
      </c>
    </row>
    <row r="1418" spans="1:47" x14ac:dyDescent="0.25">
      <c r="A1418" t="s">
        <v>2426</v>
      </c>
      <c r="B1418">
        <v>2025</v>
      </c>
      <c r="C1418">
        <v>1</v>
      </c>
      <c r="D1418" t="s">
        <v>48</v>
      </c>
      <c r="E1418" s="1">
        <v>45664</v>
      </c>
      <c r="F1418" s="1">
        <v>45669</v>
      </c>
      <c r="G1418">
        <v>5</v>
      </c>
      <c r="H1418">
        <v>6.1</v>
      </c>
      <c r="I1418" t="s">
        <v>65</v>
      </c>
      <c r="J1418" t="s">
        <v>50</v>
      </c>
      <c r="K1418" t="s">
        <v>145</v>
      </c>
      <c r="L1418">
        <v>2710.19</v>
      </c>
      <c r="M1418" t="s">
        <v>52</v>
      </c>
      <c r="N1418" t="s">
        <v>81</v>
      </c>
      <c r="O1418" t="s">
        <v>200</v>
      </c>
      <c r="P1418" t="s">
        <v>70</v>
      </c>
      <c r="Q1418" t="s">
        <v>204</v>
      </c>
      <c r="R1418" t="s">
        <v>2427</v>
      </c>
      <c r="S1418" t="s">
        <v>170</v>
      </c>
      <c r="T1418" t="s">
        <v>74</v>
      </c>
      <c r="U1418" t="s">
        <v>181</v>
      </c>
      <c r="V1418">
        <v>120857</v>
      </c>
      <c r="W1418">
        <v>82661</v>
      </c>
      <c r="X1418">
        <v>12</v>
      </c>
      <c r="Y1418">
        <v>12.4</v>
      </c>
      <c r="Z1418">
        <v>103863.98</v>
      </c>
      <c r="AB1418">
        <v>15.76</v>
      </c>
      <c r="AC1418">
        <v>1636896.32</v>
      </c>
      <c r="AD1418">
        <v>74578492.200000003</v>
      </c>
      <c r="AE1418">
        <v>284.01</v>
      </c>
      <c r="AF1418">
        <v>21181037569.720001</v>
      </c>
      <c r="AG1418">
        <v>67713.77</v>
      </c>
      <c r="AH1418">
        <v>0.4</v>
      </c>
      <c r="AI1418">
        <v>10807.86</v>
      </c>
      <c r="AJ1418">
        <v>18.8</v>
      </c>
      <c r="AK1418">
        <v>0</v>
      </c>
      <c r="AL1418">
        <v>9.6000000000000002E-2</v>
      </c>
      <c r="AM1418">
        <v>71595.350000000006</v>
      </c>
      <c r="AN1418">
        <v>206.2</v>
      </c>
      <c r="AO1418">
        <v>681.35</v>
      </c>
      <c r="AP1418">
        <v>140494.37</v>
      </c>
      <c r="AQ1418">
        <v>1927507.67</v>
      </c>
      <c r="AR1418" t="s">
        <v>61</v>
      </c>
      <c r="AS1418" t="s">
        <v>61</v>
      </c>
      <c r="AT1418" t="s">
        <v>62</v>
      </c>
      <c r="AU1418" t="s">
        <v>63</v>
      </c>
    </row>
    <row r="1419" spans="1:47" x14ac:dyDescent="0.25">
      <c r="A1419" t="s">
        <v>2428</v>
      </c>
      <c r="B1419">
        <v>2024</v>
      </c>
      <c r="C1419">
        <v>3</v>
      </c>
      <c r="D1419" t="s">
        <v>48</v>
      </c>
      <c r="E1419" s="1">
        <v>45364</v>
      </c>
      <c r="F1419" s="1">
        <v>45377</v>
      </c>
      <c r="G1419">
        <v>13</v>
      </c>
      <c r="H1419">
        <v>11.7</v>
      </c>
      <c r="I1419" t="s">
        <v>49</v>
      </c>
      <c r="J1419" t="s">
        <v>66</v>
      </c>
      <c r="K1419" t="s">
        <v>245</v>
      </c>
      <c r="L1419">
        <v>8905.9</v>
      </c>
      <c r="M1419" t="s">
        <v>98</v>
      </c>
      <c r="N1419" t="s">
        <v>53</v>
      </c>
      <c r="O1419" t="s">
        <v>54</v>
      </c>
      <c r="P1419" t="s">
        <v>71</v>
      </c>
      <c r="Q1419" t="s">
        <v>226</v>
      </c>
      <c r="R1419" t="s">
        <v>2429</v>
      </c>
      <c r="S1419" t="s">
        <v>73</v>
      </c>
      <c r="T1419" t="s">
        <v>86</v>
      </c>
      <c r="U1419" t="s">
        <v>96</v>
      </c>
      <c r="V1419">
        <v>15538</v>
      </c>
      <c r="W1419">
        <v>8782</v>
      </c>
      <c r="X1419">
        <v>23.8</v>
      </c>
      <c r="Y1419">
        <v>13.9</v>
      </c>
      <c r="Z1419">
        <v>12289.9</v>
      </c>
      <c r="AB1419">
        <v>35.82</v>
      </c>
      <c r="AC1419">
        <v>440224.22</v>
      </c>
      <c r="AD1419">
        <v>7658942.7800000003</v>
      </c>
      <c r="AE1419">
        <v>274.22000000000003</v>
      </c>
      <c r="AF1419">
        <v>2100235289.1300001</v>
      </c>
      <c r="AG1419">
        <v>65956.039999999994</v>
      </c>
      <c r="AH1419">
        <v>0</v>
      </c>
      <c r="AI1419">
        <v>0</v>
      </c>
      <c r="AJ1419">
        <v>16.22</v>
      </c>
      <c r="AK1419">
        <v>1242280.52</v>
      </c>
      <c r="AL1419">
        <v>0.26300000000000001</v>
      </c>
      <c r="AM1419">
        <v>20143.02</v>
      </c>
      <c r="AN1419">
        <v>595.4</v>
      </c>
      <c r="AO1419">
        <v>493.79</v>
      </c>
      <c r="AP1419">
        <v>294002.57</v>
      </c>
      <c r="AQ1419">
        <v>820325.85</v>
      </c>
      <c r="AR1419" t="s">
        <v>61</v>
      </c>
      <c r="AS1419" t="s">
        <v>61</v>
      </c>
      <c r="AT1419" t="s">
        <v>62</v>
      </c>
      <c r="AU1419" t="s">
        <v>63</v>
      </c>
    </row>
    <row r="1420" spans="1:47" x14ac:dyDescent="0.25">
      <c r="A1420" t="s">
        <v>2430</v>
      </c>
      <c r="B1420">
        <v>2023</v>
      </c>
      <c r="C1420">
        <v>5</v>
      </c>
      <c r="D1420" t="s">
        <v>77</v>
      </c>
      <c r="E1420" s="1">
        <v>45068</v>
      </c>
      <c r="F1420" s="1">
        <v>45077</v>
      </c>
      <c r="G1420">
        <v>9</v>
      </c>
      <c r="H1420">
        <v>4.9000000000000004</v>
      </c>
      <c r="I1420" t="s">
        <v>49</v>
      </c>
      <c r="J1420" t="s">
        <v>78</v>
      </c>
      <c r="K1420" t="s">
        <v>105</v>
      </c>
      <c r="L1420">
        <v>1201.9000000000001</v>
      </c>
      <c r="M1420" t="s">
        <v>90</v>
      </c>
      <c r="N1420" t="s">
        <v>168</v>
      </c>
      <c r="O1420" t="s">
        <v>107</v>
      </c>
      <c r="P1420" t="s">
        <v>201</v>
      </c>
      <c r="Q1420" t="s">
        <v>100</v>
      </c>
      <c r="R1420" t="s">
        <v>129</v>
      </c>
      <c r="S1420" t="s">
        <v>85</v>
      </c>
      <c r="T1420" t="s">
        <v>162</v>
      </c>
      <c r="U1420" t="s">
        <v>166</v>
      </c>
      <c r="V1420">
        <v>44126</v>
      </c>
      <c r="W1420">
        <v>25452</v>
      </c>
      <c r="X1420">
        <v>7.1</v>
      </c>
      <c r="Y1420">
        <v>11.1</v>
      </c>
      <c r="Z1420">
        <v>35024.120000000003</v>
      </c>
      <c r="AB1420">
        <v>18.75</v>
      </c>
      <c r="AC1420">
        <v>656702.25</v>
      </c>
      <c r="AD1420">
        <v>10884796.01</v>
      </c>
      <c r="AE1420">
        <v>283.5</v>
      </c>
      <c r="AF1420">
        <v>3085839668.8400002</v>
      </c>
      <c r="AG1420">
        <v>36559.85</v>
      </c>
      <c r="AH1420">
        <v>2.1</v>
      </c>
      <c r="AI1420">
        <v>67516.91</v>
      </c>
      <c r="AJ1420">
        <v>24.27</v>
      </c>
      <c r="AK1420">
        <v>2641739.9900000002</v>
      </c>
      <c r="AL1420">
        <v>0.215</v>
      </c>
      <c r="AM1420">
        <v>23402.31</v>
      </c>
      <c r="AN1420">
        <v>437.7</v>
      </c>
      <c r="AO1420">
        <v>508.08</v>
      </c>
      <c r="AP1420">
        <v>222386.62</v>
      </c>
      <c r="AQ1420">
        <v>1006567.94</v>
      </c>
      <c r="AR1420" t="s">
        <v>61</v>
      </c>
      <c r="AS1420" t="s">
        <v>61</v>
      </c>
      <c r="AT1420" t="s">
        <v>62</v>
      </c>
      <c r="AU1420" t="s">
        <v>63</v>
      </c>
    </row>
    <row r="1421" spans="1:47" x14ac:dyDescent="0.25">
      <c r="A1421" t="s">
        <v>2431</v>
      </c>
      <c r="B1421">
        <v>2025</v>
      </c>
      <c r="C1421">
        <v>3</v>
      </c>
      <c r="D1421" t="s">
        <v>48</v>
      </c>
      <c r="E1421" s="1">
        <v>45746</v>
      </c>
      <c r="F1421" s="1">
        <v>45752</v>
      </c>
      <c r="G1421">
        <v>6</v>
      </c>
      <c r="H1421">
        <v>20.5</v>
      </c>
      <c r="I1421" t="s">
        <v>65</v>
      </c>
      <c r="J1421" t="s">
        <v>50</v>
      </c>
      <c r="K1421" t="s">
        <v>120</v>
      </c>
      <c r="L1421">
        <v>2710.1921000000002</v>
      </c>
      <c r="M1421" t="s">
        <v>114</v>
      </c>
      <c r="N1421" t="s">
        <v>168</v>
      </c>
      <c r="O1421" t="s">
        <v>99</v>
      </c>
      <c r="P1421" t="s">
        <v>184</v>
      </c>
      <c r="Q1421" t="s">
        <v>204</v>
      </c>
      <c r="R1421" t="s">
        <v>1785</v>
      </c>
      <c r="S1421" t="s">
        <v>123</v>
      </c>
      <c r="T1421" t="s">
        <v>86</v>
      </c>
      <c r="U1421" t="s">
        <v>60</v>
      </c>
      <c r="V1421">
        <v>72170</v>
      </c>
      <c r="W1421">
        <v>45515</v>
      </c>
      <c r="X1421">
        <v>6.3</v>
      </c>
      <c r="Y1421">
        <v>12.7</v>
      </c>
      <c r="Z1421">
        <v>60465</v>
      </c>
      <c r="AB1421">
        <v>20.6</v>
      </c>
      <c r="AC1421">
        <v>1245579</v>
      </c>
      <c r="AD1421">
        <v>39538063.5</v>
      </c>
      <c r="AE1421">
        <v>280.05</v>
      </c>
      <c r="AF1421">
        <v>11072634683.18</v>
      </c>
      <c r="AG1421">
        <v>224764.6</v>
      </c>
      <c r="AH1421">
        <v>0</v>
      </c>
      <c r="AI1421">
        <v>0</v>
      </c>
      <c r="AJ1421">
        <v>15.19</v>
      </c>
      <c r="AK1421">
        <v>0</v>
      </c>
      <c r="AL1421">
        <v>0.28399999999999997</v>
      </c>
      <c r="AM1421">
        <v>112288.1</v>
      </c>
      <c r="AN1421">
        <v>217.7</v>
      </c>
      <c r="AO1421">
        <v>521.58000000000004</v>
      </c>
      <c r="AP1421">
        <v>113547.97</v>
      </c>
      <c r="AQ1421">
        <v>1696179.67</v>
      </c>
      <c r="AR1421" t="s">
        <v>61</v>
      </c>
      <c r="AS1421" t="s">
        <v>61</v>
      </c>
      <c r="AT1421" t="s">
        <v>62</v>
      </c>
      <c r="AU1421" t="s">
        <v>63</v>
      </c>
    </row>
    <row r="1422" spans="1:47" x14ac:dyDescent="0.25">
      <c r="A1422" t="s">
        <v>2432</v>
      </c>
      <c r="B1422">
        <v>2024</v>
      </c>
      <c r="C1422">
        <v>5</v>
      </c>
      <c r="D1422" t="s">
        <v>77</v>
      </c>
      <c r="E1422" s="1">
        <v>45421</v>
      </c>
      <c r="F1422" s="1">
        <v>45431</v>
      </c>
      <c r="G1422">
        <v>10</v>
      </c>
      <c r="H1422">
        <v>19</v>
      </c>
      <c r="I1422" t="s">
        <v>65</v>
      </c>
      <c r="J1422" t="s">
        <v>239</v>
      </c>
      <c r="K1422" t="s">
        <v>240</v>
      </c>
      <c r="L1422">
        <v>3105.2</v>
      </c>
      <c r="M1422" t="s">
        <v>80</v>
      </c>
      <c r="N1422" t="s">
        <v>168</v>
      </c>
      <c r="O1422" t="s">
        <v>99</v>
      </c>
      <c r="P1422" t="s">
        <v>100</v>
      </c>
      <c r="Q1422" t="s">
        <v>201</v>
      </c>
      <c r="R1422" t="s">
        <v>402</v>
      </c>
      <c r="S1422" t="s">
        <v>161</v>
      </c>
      <c r="T1422" t="s">
        <v>131</v>
      </c>
      <c r="U1422" t="s">
        <v>132</v>
      </c>
      <c r="V1422">
        <v>36257</v>
      </c>
      <c r="W1422">
        <v>24461</v>
      </c>
      <c r="X1422">
        <v>23.5</v>
      </c>
      <c r="Y1422">
        <v>14.6</v>
      </c>
      <c r="Z1422">
        <v>29058.42</v>
      </c>
      <c r="AB1422">
        <v>40.1</v>
      </c>
      <c r="AC1422">
        <v>1165242.6399999999</v>
      </c>
      <c r="AD1422">
        <v>13898932.869999999</v>
      </c>
      <c r="AE1422">
        <v>277.81</v>
      </c>
      <c r="AF1422">
        <v>3861262540.6100001</v>
      </c>
      <c r="AG1422">
        <v>94967.32</v>
      </c>
      <c r="AH1422">
        <v>2</v>
      </c>
      <c r="AI1422">
        <v>54628.74</v>
      </c>
      <c r="AJ1422">
        <v>4.1900000000000004</v>
      </c>
      <c r="AK1422">
        <v>0</v>
      </c>
      <c r="AL1422">
        <v>0.23799999999999999</v>
      </c>
      <c r="AM1422">
        <v>33079.46</v>
      </c>
      <c r="AN1422">
        <v>258.7</v>
      </c>
      <c r="AO1422">
        <v>646.29999999999995</v>
      </c>
      <c r="AP1422">
        <v>167197.81</v>
      </c>
      <c r="AQ1422">
        <v>1515115.97</v>
      </c>
      <c r="AR1422" t="s">
        <v>61</v>
      </c>
      <c r="AS1422" t="s">
        <v>61</v>
      </c>
      <c r="AT1422" t="s">
        <v>62</v>
      </c>
      <c r="AU1422" t="s">
        <v>63</v>
      </c>
    </row>
    <row r="1423" spans="1:47" x14ac:dyDescent="0.25">
      <c r="A1423" t="s">
        <v>2433</v>
      </c>
      <c r="B1423">
        <v>2025</v>
      </c>
      <c r="C1423">
        <v>5</v>
      </c>
      <c r="D1423" t="s">
        <v>77</v>
      </c>
      <c r="E1423" s="1">
        <v>45789</v>
      </c>
      <c r="F1423" s="1">
        <v>45816</v>
      </c>
      <c r="G1423">
        <v>27</v>
      </c>
      <c r="H1423">
        <v>4.2</v>
      </c>
      <c r="I1423" t="s">
        <v>49</v>
      </c>
      <c r="J1423" t="s">
        <v>66</v>
      </c>
      <c r="K1423" t="s">
        <v>248</v>
      </c>
      <c r="L1423">
        <v>9999</v>
      </c>
      <c r="M1423" t="s">
        <v>68</v>
      </c>
      <c r="N1423" t="s">
        <v>106</v>
      </c>
      <c r="O1423" t="s">
        <v>107</v>
      </c>
      <c r="P1423" t="s">
        <v>154</v>
      </c>
      <c r="Q1423" t="s">
        <v>70</v>
      </c>
      <c r="R1423" t="s">
        <v>1055</v>
      </c>
      <c r="S1423" t="s">
        <v>156</v>
      </c>
      <c r="T1423" t="s">
        <v>86</v>
      </c>
      <c r="U1423" t="s">
        <v>75</v>
      </c>
      <c r="V1423">
        <v>23978</v>
      </c>
      <c r="W1423">
        <v>15182</v>
      </c>
      <c r="X1423">
        <v>15.3</v>
      </c>
      <c r="Y1423">
        <v>13.7</v>
      </c>
      <c r="Z1423">
        <v>20569.54</v>
      </c>
      <c r="AA1423">
        <v>1469</v>
      </c>
      <c r="AB1423">
        <v>3790.99</v>
      </c>
      <c r="AC1423">
        <v>5568964.3099999996</v>
      </c>
      <c r="AD1423">
        <v>43486270.210000001</v>
      </c>
      <c r="AE1423">
        <v>281.82</v>
      </c>
      <c r="AF1423">
        <v>12255300670.58</v>
      </c>
      <c r="AG1423">
        <v>86499.520000000004</v>
      </c>
      <c r="AH1423">
        <v>0</v>
      </c>
      <c r="AI1423">
        <v>0</v>
      </c>
      <c r="AJ1423">
        <v>4.45</v>
      </c>
      <c r="AK1423">
        <v>1935139.02</v>
      </c>
      <c r="AL1423">
        <v>7.2999999999999995E-2</v>
      </c>
      <c r="AM1423">
        <v>31744.98</v>
      </c>
      <c r="AN1423">
        <v>1321.5</v>
      </c>
      <c r="AO1423">
        <v>358.33</v>
      </c>
      <c r="AP1423">
        <v>473533.09</v>
      </c>
      <c r="AQ1423">
        <v>6160741.9000000004</v>
      </c>
      <c r="AR1423" t="s">
        <v>61</v>
      </c>
      <c r="AS1423" t="s">
        <v>61</v>
      </c>
      <c r="AT1423" t="s">
        <v>62</v>
      </c>
      <c r="AU1423" t="s">
        <v>63</v>
      </c>
    </row>
    <row r="1424" spans="1:47" x14ac:dyDescent="0.25">
      <c r="A1424" t="s">
        <v>2434</v>
      </c>
      <c r="B1424">
        <v>2021</v>
      </c>
      <c r="C1424">
        <v>6</v>
      </c>
      <c r="D1424" t="s">
        <v>77</v>
      </c>
      <c r="E1424" s="1">
        <v>44376</v>
      </c>
      <c r="F1424" s="1">
        <v>44387</v>
      </c>
      <c r="G1424">
        <v>11</v>
      </c>
      <c r="H1424">
        <v>2.6</v>
      </c>
      <c r="I1424" t="s">
        <v>49</v>
      </c>
      <c r="J1424" t="s">
        <v>50</v>
      </c>
      <c r="K1424" t="s">
        <v>145</v>
      </c>
      <c r="L1424">
        <v>2710.19</v>
      </c>
      <c r="M1424" t="s">
        <v>114</v>
      </c>
      <c r="N1424" t="s">
        <v>69</v>
      </c>
      <c r="O1424" t="s">
        <v>189</v>
      </c>
      <c r="P1424" t="s">
        <v>164</v>
      </c>
      <c r="Q1424" t="s">
        <v>92</v>
      </c>
      <c r="R1424" t="s">
        <v>527</v>
      </c>
      <c r="S1424" t="s">
        <v>170</v>
      </c>
      <c r="T1424" t="s">
        <v>102</v>
      </c>
      <c r="U1424" t="s">
        <v>87</v>
      </c>
      <c r="V1424">
        <v>72812</v>
      </c>
      <c r="W1424">
        <v>48944</v>
      </c>
      <c r="X1424">
        <v>18.5</v>
      </c>
      <c r="Y1424">
        <v>15.6</v>
      </c>
      <c r="Z1424">
        <v>63974.37</v>
      </c>
      <c r="AB1424">
        <v>33.299999999999997</v>
      </c>
      <c r="AC1424">
        <v>2130346.52</v>
      </c>
      <c r="AD1424">
        <v>61668093.960000001</v>
      </c>
      <c r="AE1424">
        <v>166.58</v>
      </c>
      <c r="AF1424">
        <v>10272671091.860001</v>
      </c>
      <c r="AG1424">
        <v>78838.06</v>
      </c>
      <c r="AH1424">
        <v>0</v>
      </c>
      <c r="AI1424">
        <v>0</v>
      </c>
      <c r="AJ1424">
        <v>15.94</v>
      </c>
      <c r="AK1424">
        <v>9829894.1799999997</v>
      </c>
      <c r="AL1424">
        <v>0.193</v>
      </c>
      <c r="AM1424">
        <v>119019.42</v>
      </c>
      <c r="AN1424">
        <v>292.3</v>
      </c>
      <c r="AO1424">
        <v>640.47</v>
      </c>
      <c r="AP1424">
        <v>187209.38</v>
      </c>
      <c r="AQ1424">
        <v>2515413.38</v>
      </c>
      <c r="AR1424" t="s">
        <v>61</v>
      </c>
      <c r="AS1424" t="s">
        <v>61</v>
      </c>
      <c r="AT1424" t="s">
        <v>62</v>
      </c>
      <c r="AU1424" t="s">
        <v>63</v>
      </c>
    </row>
    <row r="1425" spans="1:47" x14ac:dyDescent="0.25">
      <c r="A1425" t="s">
        <v>2435</v>
      </c>
      <c r="B1425">
        <v>2024</v>
      </c>
      <c r="C1425">
        <v>12</v>
      </c>
      <c r="D1425" t="s">
        <v>119</v>
      </c>
      <c r="E1425" s="1">
        <v>45630</v>
      </c>
      <c r="F1425" s="1">
        <v>45652</v>
      </c>
      <c r="G1425">
        <v>22</v>
      </c>
      <c r="H1425">
        <v>11</v>
      </c>
      <c r="I1425" t="s">
        <v>65</v>
      </c>
      <c r="J1425" t="s">
        <v>239</v>
      </c>
      <c r="K1425" t="s">
        <v>240</v>
      </c>
      <c r="L1425">
        <v>3105.2</v>
      </c>
      <c r="M1425" t="s">
        <v>90</v>
      </c>
      <c r="N1425" t="s">
        <v>106</v>
      </c>
      <c r="O1425" t="s">
        <v>54</v>
      </c>
      <c r="P1425" t="s">
        <v>100</v>
      </c>
      <c r="Q1425" t="s">
        <v>230</v>
      </c>
      <c r="R1425" t="s">
        <v>2436</v>
      </c>
      <c r="S1425" t="s">
        <v>161</v>
      </c>
      <c r="T1425" t="s">
        <v>187</v>
      </c>
      <c r="U1425" t="s">
        <v>103</v>
      </c>
      <c r="V1425">
        <v>33006</v>
      </c>
      <c r="W1425">
        <v>20259</v>
      </c>
      <c r="X1425">
        <v>15.1</v>
      </c>
      <c r="Y1425">
        <v>12.9</v>
      </c>
      <c r="Z1425">
        <v>29617.22</v>
      </c>
      <c r="AB1425">
        <v>19.309999999999999</v>
      </c>
      <c r="AC1425">
        <v>571908.52</v>
      </c>
      <c r="AD1425">
        <v>19442224.07</v>
      </c>
      <c r="AE1425">
        <v>277.91000000000003</v>
      </c>
      <c r="AF1425">
        <v>5403188491.29</v>
      </c>
      <c r="AG1425">
        <v>174537.59</v>
      </c>
      <c r="AH1425">
        <v>0</v>
      </c>
      <c r="AI1425">
        <v>0</v>
      </c>
      <c r="AJ1425">
        <v>9.35</v>
      </c>
      <c r="AK1425">
        <v>0</v>
      </c>
      <c r="AL1425">
        <v>0.24199999999999999</v>
      </c>
      <c r="AM1425">
        <v>47050.18</v>
      </c>
      <c r="AN1425">
        <v>334.1</v>
      </c>
      <c r="AO1425">
        <v>609.87</v>
      </c>
      <c r="AP1425">
        <v>203757.57</v>
      </c>
      <c r="AQ1425">
        <v>997253.86</v>
      </c>
      <c r="AR1425" t="s">
        <v>61</v>
      </c>
      <c r="AS1425" t="s">
        <v>61</v>
      </c>
      <c r="AT1425" t="s">
        <v>62</v>
      </c>
      <c r="AU1425" t="s">
        <v>63</v>
      </c>
    </row>
    <row r="1426" spans="1:47" x14ac:dyDescent="0.25">
      <c r="A1426" t="s">
        <v>2437</v>
      </c>
      <c r="B1426">
        <v>2020</v>
      </c>
      <c r="C1426">
        <v>1</v>
      </c>
      <c r="D1426" t="s">
        <v>48</v>
      </c>
      <c r="E1426" s="1">
        <v>43831</v>
      </c>
      <c r="F1426" s="1">
        <v>43845</v>
      </c>
      <c r="G1426">
        <v>14</v>
      </c>
      <c r="H1426">
        <v>4.7</v>
      </c>
      <c r="I1426" t="s">
        <v>65</v>
      </c>
      <c r="J1426" t="s">
        <v>134</v>
      </c>
      <c r="K1426" t="s">
        <v>135</v>
      </c>
      <c r="L1426">
        <v>9999.0098999999991</v>
      </c>
      <c r="M1426" t="s">
        <v>90</v>
      </c>
      <c r="N1426" t="s">
        <v>81</v>
      </c>
      <c r="O1426" t="s">
        <v>91</v>
      </c>
      <c r="P1426" t="s">
        <v>92</v>
      </c>
      <c r="Q1426" t="s">
        <v>230</v>
      </c>
      <c r="R1426" t="s">
        <v>697</v>
      </c>
      <c r="S1426" t="s">
        <v>137</v>
      </c>
      <c r="T1426" t="s">
        <v>148</v>
      </c>
      <c r="U1426" t="s">
        <v>60</v>
      </c>
      <c r="V1426">
        <v>8121</v>
      </c>
      <c r="W1426">
        <v>5422</v>
      </c>
      <c r="X1426">
        <v>2.9</v>
      </c>
      <c r="Y1426">
        <v>14.8</v>
      </c>
      <c r="Z1426">
        <v>7487.58</v>
      </c>
      <c r="AB1426">
        <v>23.28</v>
      </c>
      <c r="AC1426">
        <v>174310.86</v>
      </c>
      <c r="AD1426">
        <v>2880696.65</v>
      </c>
      <c r="AE1426">
        <v>160.19999999999999</v>
      </c>
      <c r="AF1426">
        <v>461487603.32999998</v>
      </c>
      <c r="AG1426">
        <v>67586.490000000005</v>
      </c>
      <c r="AH1426">
        <v>0.3</v>
      </c>
      <c r="AI1426">
        <v>2740.73</v>
      </c>
      <c r="AJ1426">
        <v>12.46</v>
      </c>
      <c r="AK1426">
        <v>0</v>
      </c>
      <c r="AL1426">
        <v>0.161</v>
      </c>
      <c r="AM1426">
        <v>4637.92</v>
      </c>
      <c r="AN1426">
        <v>389.5</v>
      </c>
      <c r="AO1426">
        <v>533.30999999999995</v>
      </c>
      <c r="AP1426">
        <v>207724.24</v>
      </c>
      <c r="AQ1426">
        <v>457000.24</v>
      </c>
      <c r="AR1426" t="s">
        <v>61</v>
      </c>
      <c r="AS1426" t="s">
        <v>124</v>
      </c>
      <c r="AT1426" t="s">
        <v>62</v>
      </c>
      <c r="AU1426" t="s">
        <v>63</v>
      </c>
    </row>
    <row r="1427" spans="1:47" x14ac:dyDescent="0.25">
      <c r="A1427" t="s">
        <v>2438</v>
      </c>
      <c r="B1427">
        <v>2025</v>
      </c>
      <c r="C1427">
        <v>6</v>
      </c>
      <c r="D1427" t="s">
        <v>77</v>
      </c>
      <c r="E1427" s="1">
        <v>45810</v>
      </c>
      <c r="F1427" s="1">
        <v>45832</v>
      </c>
      <c r="G1427">
        <v>22</v>
      </c>
      <c r="H1427">
        <v>4.5999999999999996</v>
      </c>
      <c r="I1427" t="s">
        <v>49</v>
      </c>
      <c r="J1427" t="s">
        <v>134</v>
      </c>
      <c r="K1427" t="s">
        <v>135</v>
      </c>
      <c r="L1427">
        <v>9999.0098999999991</v>
      </c>
      <c r="M1427" t="s">
        <v>52</v>
      </c>
      <c r="N1427" t="s">
        <v>53</v>
      </c>
      <c r="O1427" t="s">
        <v>99</v>
      </c>
      <c r="P1427" t="s">
        <v>257</v>
      </c>
      <c r="Q1427" t="s">
        <v>226</v>
      </c>
      <c r="R1427" t="s">
        <v>2439</v>
      </c>
      <c r="S1427" t="s">
        <v>137</v>
      </c>
      <c r="T1427" t="s">
        <v>95</v>
      </c>
      <c r="U1427" t="s">
        <v>87</v>
      </c>
      <c r="V1427">
        <v>14696</v>
      </c>
      <c r="W1427">
        <v>10742</v>
      </c>
      <c r="X1427">
        <v>16.899999999999999</v>
      </c>
      <c r="Y1427">
        <v>11.9</v>
      </c>
      <c r="Z1427">
        <v>11376.71</v>
      </c>
      <c r="AB1427">
        <v>26.3</v>
      </c>
      <c r="AC1427">
        <v>299207.46999999997</v>
      </c>
      <c r="AD1427">
        <v>11534732.5</v>
      </c>
      <c r="AE1427">
        <v>281.62</v>
      </c>
      <c r="AF1427">
        <v>3248411366.6500001</v>
      </c>
      <c r="AG1427">
        <v>111474.34</v>
      </c>
      <c r="AH1427">
        <v>1.6</v>
      </c>
      <c r="AI1427">
        <v>34572.019999999997</v>
      </c>
      <c r="AJ1427">
        <v>12.08</v>
      </c>
      <c r="AK1427">
        <v>1393395.69</v>
      </c>
      <c r="AL1427">
        <v>0.32300000000000001</v>
      </c>
      <c r="AM1427">
        <v>37257.19</v>
      </c>
      <c r="AN1427">
        <v>1181.5</v>
      </c>
      <c r="AO1427">
        <v>388.83</v>
      </c>
      <c r="AP1427">
        <v>459402.64</v>
      </c>
      <c r="AQ1427">
        <v>941913.66</v>
      </c>
      <c r="AR1427" t="s">
        <v>61</v>
      </c>
      <c r="AS1427" t="s">
        <v>61</v>
      </c>
      <c r="AT1427" t="s">
        <v>62</v>
      </c>
      <c r="AU1427" t="s">
        <v>63</v>
      </c>
    </row>
    <row r="1428" spans="1:47" x14ac:dyDescent="0.25">
      <c r="A1428" t="s">
        <v>2440</v>
      </c>
      <c r="B1428">
        <v>2022</v>
      </c>
      <c r="C1428">
        <v>6</v>
      </c>
      <c r="D1428" t="s">
        <v>77</v>
      </c>
      <c r="E1428" s="1">
        <v>44736</v>
      </c>
      <c r="F1428" s="1">
        <v>44751</v>
      </c>
      <c r="G1428">
        <v>15</v>
      </c>
      <c r="H1428">
        <v>4.9000000000000004</v>
      </c>
      <c r="I1428" t="s">
        <v>49</v>
      </c>
      <c r="J1428" t="s">
        <v>134</v>
      </c>
      <c r="K1428" t="s">
        <v>135</v>
      </c>
      <c r="L1428">
        <v>9999.0098999999991</v>
      </c>
      <c r="M1428" t="s">
        <v>68</v>
      </c>
      <c r="N1428" t="s">
        <v>106</v>
      </c>
      <c r="O1428" t="s">
        <v>107</v>
      </c>
      <c r="P1428" t="s">
        <v>71</v>
      </c>
      <c r="Q1428" t="s">
        <v>128</v>
      </c>
      <c r="R1428" t="s">
        <v>2170</v>
      </c>
      <c r="S1428" t="s">
        <v>137</v>
      </c>
      <c r="T1428" t="s">
        <v>162</v>
      </c>
      <c r="U1428" t="s">
        <v>213</v>
      </c>
      <c r="V1428">
        <v>16979</v>
      </c>
      <c r="W1428">
        <v>10152</v>
      </c>
      <c r="X1428">
        <v>3.8</v>
      </c>
      <c r="Y1428">
        <v>13.1</v>
      </c>
      <c r="Z1428">
        <v>13734.73</v>
      </c>
      <c r="AB1428">
        <v>26.69</v>
      </c>
      <c r="AC1428">
        <v>366579.94</v>
      </c>
      <c r="AD1428">
        <v>5031993.03</v>
      </c>
      <c r="AE1428">
        <v>218.8</v>
      </c>
      <c r="AF1428">
        <v>1101000074.96</v>
      </c>
      <c r="AG1428">
        <v>74205.95</v>
      </c>
      <c r="AH1428">
        <v>0.4</v>
      </c>
      <c r="AI1428">
        <v>5150.87</v>
      </c>
      <c r="AJ1428">
        <v>13.81</v>
      </c>
      <c r="AK1428">
        <v>694918.24</v>
      </c>
      <c r="AL1428">
        <v>0.312</v>
      </c>
      <c r="AM1428">
        <v>15699.82</v>
      </c>
      <c r="AN1428">
        <v>259.89999999999998</v>
      </c>
      <c r="AO1428">
        <v>575.36</v>
      </c>
      <c r="AP1428">
        <v>149536.06</v>
      </c>
      <c r="AQ1428">
        <v>611172.64</v>
      </c>
      <c r="AR1428" t="s">
        <v>124</v>
      </c>
      <c r="AS1428" t="s">
        <v>61</v>
      </c>
      <c r="AT1428" t="s">
        <v>62</v>
      </c>
      <c r="AU1428" t="s">
        <v>63</v>
      </c>
    </row>
    <row r="1429" spans="1:47" x14ac:dyDescent="0.25">
      <c r="A1429" t="s">
        <v>2441</v>
      </c>
      <c r="B1429">
        <v>2022</v>
      </c>
      <c r="C1429">
        <v>6</v>
      </c>
      <c r="D1429" t="s">
        <v>77</v>
      </c>
      <c r="E1429" s="1">
        <v>44725</v>
      </c>
      <c r="F1429" s="1">
        <v>44743</v>
      </c>
      <c r="G1429">
        <v>18</v>
      </c>
      <c r="H1429">
        <v>20.3</v>
      </c>
      <c r="I1429" t="s">
        <v>65</v>
      </c>
      <c r="J1429" t="s">
        <v>66</v>
      </c>
      <c r="K1429" t="s">
        <v>67</v>
      </c>
      <c r="L1429">
        <v>8479.8989999999994</v>
      </c>
      <c r="M1429" t="s">
        <v>52</v>
      </c>
      <c r="N1429" t="s">
        <v>69</v>
      </c>
      <c r="O1429" t="s">
        <v>54</v>
      </c>
      <c r="P1429" t="s">
        <v>226</v>
      </c>
      <c r="Q1429" t="s">
        <v>121</v>
      </c>
      <c r="R1429" t="s">
        <v>2284</v>
      </c>
      <c r="S1429" t="s">
        <v>156</v>
      </c>
      <c r="T1429" t="s">
        <v>102</v>
      </c>
      <c r="U1429" t="s">
        <v>228</v>
      </c>
      <c r="V1429">
        <v>24829</v>
      </c>
      <c r="W1429">
        <v>15305</v>
      </c>
      <c r="X1429">
        <v>7</v>
      </c>
      <c r="Y1429">
        <v>13.5</v>
      </c>
      <c r="Z1429">
        <v>20950.419999999998</v>
      </c>
      <c r="AA1429">
        <v>1496</v>
      </c>
      <c r="AB1429">
        <v>855.06</v>
      </c>
      <c r="AC1429">
        <v>1279169.76</v>
      </c>
      <c r="AD1429">
        <v>23158384.760000002</v>
      </c>
      <c r="AE1429">
        <v>211.88</v>
      </c>
      <c r="AF1429">
        <v>4906798562.9499998</v>
      </c>
      <c r="AG1429">
        <v>190330.29</v>
      </c>
      <c r="AH1429">
        <v>0</v>
      </c>
      <c r="AI1429">
        <v>0</v>
      </c>
      <c r="AJ1429">
        <v>6.02</v>
      </c>
      <c r="AK1429">
        <v>0</v>
      </c>
      <c r="AL1429">
        <v>0.32</v>
      </c>
      <c r="AM1429">
        <v>74106.83</v>
      </c>
      <c r="AN1429">
        <v>358.8</v>
      </c>
      <c r="AO1429">
        <v>536.91999999999996</v>
      </c>
      <c r="AP1429">
        <v>192646.9</v>
      </c>
      <c r="AQ1429">
        <v>1736253.78</v>
      </c>
      <c r="AR1429" t="s">
        <v>124</v>
      </c>
      <c r="AS1429" t="s">
        <v>61</v>
      </c>
      <c r="AT1429" t="s">
        <v>62</v>
      </c>
      <c r="AU1429" t="s">
        <v>63</v>
      </c>
    </row>
    <row r="1430" spans="1:47" x14ac:dyDescent="0.25">
      <c r="A1430" t="s">
        <v>2442</v>
      </c>
      <c r="B1430">
        <v>2024</v>
      </c>
      <c r="C1430">
        <v>3</v>
      </c>
      <c r="D1430" t="s">
        <v>48</v>
      </c>
      <c r="E1430" s="1">
        <v>45381</v>
      </c>
      <c r="F1430" s="1">
        <v>45387</v>
      </c>
      <c r="G1430">
        <v>6</v>
      </c>
      <c r="H1430">
        <v>6.6</v>
      </c>
      <c r="I1430" t="s">
        <v>49</v>
      </c>
      <c r="J1430" t="s">
        <v>50</v>
      </c>
      <c r="K1430" t="s">
        <v>139</v>
      </c>
      <c r="L1430">
        <v>2710.1210999999998</v>
      </c>
      <c r="M1430" t="s">
        <v>68</v>
      </c>
      <c r="N1430" t="s">
        <v>69</v>
      </c>
      <c r="O1430" t="s">
        <v>99</v>
      </c>
      <c r="P1430" t="s">
        <v>257</v>
      </c>
      <c r="Q1430" t="s">
        <v>184</v>
      </c>
      <c r="R1430" t="s">
        <v>1008</v>
      </c>
      <c r="S1430" t="s">
        <v>142</v>
      </c>
      <c r="T1430" t="s">
        <v>59</v>
      </c>
      <c r="U1430" t="s">
        <v>75</v>
      </c>
      <c r="V1430">
        <v>69787</v>
      </c>
      <c r="W1430">
        <v>39687</v>
      </c>
      <c r="X1430">
        <v>7.7</v>
      </c>
      <c r="Y1430">
        <v>14</v>
      </c>
      <c r="Z1430">
        <v>62684.69</v>
      </c>
      <c r="AB1430">
        <v>25.81</v>
      </c>
      <c r="AC1430">
        <v>1617891.85</v>
      </c>
      <c r="AD1430">
        <v>67514545.359999999</v>
      </c>
      <c r="AE1430">
        <v>275.56</v>
      </c>
      <c r="AF1430">
        <v>18604308119.400002</v>
      </c>
      <c r="AG1430">
        <v>149166.71</v>
      </c>
      <c r="AH1430">
        <v>3.9</v>
      </c>
      <c r="AI1430">
        <v>31513.81</v>
      </c>
      <c r="AJ1430">
        <v>8.0299999999999994</v>
      </c>
      <c r="AK1430">
        <v>5421417.9900000002</v>
      </c>
      <c r="AL1430">
        <v>0.34100000000000003</v>
      </c>
      <c r="AM1430">
        <v>230224.6</v>
      </c>
      <c r="AN1430">
        <v>192.2</v>
      </c>
      <c r="AO1430">
        <v>745.22</v>
      </c>
      <c r="AP1430">
        <v>143231.28</v>
      </c>
      <c r="AQ1430">
        <v>2172028.25</v>
      </c>
      <c r="AR1430" t="s">
        <v>61</v>
      </c>
      <c r="AS1430" t="s">
        <v>61</v>
      </c>
      <c r="AT1430" t="s">
        <v>62</v>
      </c>
      <c r="AU1430" t="s">
        <v>63</v>
      </c>
    </row>
    <row r="1431" spans="1:47" x14ac:dyDescent="0.25">
      <c r="A1431" t="s">
        <v>2443</v>
      </c>
      <c r="B1431">
        <v>2023</v>
      </c>
      <c r="C1431">
        <v>1</v>
      </c>
      <c r="D1431" t="s">
        <v>48</v>
      </c>
      <c r="E1431" s="1">
        <v>44937</v>
      </c>
      <c r="F1431" s="1">
        <v>44944</v>
      </c>
      <c r="G1431">
        <v>7</v>
      </c>
      <c r="H1431">
        <v>14.7</v>
      </c>
      <c r="I1431" t="s">
        <v>49</v>
      </c>
      <c r="J1431" t="s">
        <v>78</v>
      </c>
      <c r="K1431" t="s">
        <v>177</v>
      </c>
      <c r="L1431">
        <v>1001.99</v>
      </c>
      <c r="M1431" t="s">
        <v>52</v>
      </c>
      <c r="N1431" t="s">
        <v>69</v>
      </c>
      <c r="O1431" t="s">
        <v>107</v>
      </c>
      <c r="P1431" t="s">
        <v>121</v>
      </c>
      <c r="Q1431" t="s">
        <v>82</v>
      </c>
      <c r="R1431" t="s">
        <v>1335</v>
      </c>
      <c r="S1431" t="s">
        <v>130</v>
      </c>
      <c r="T1431" t="s">
        <v>148</v>
      </c>
      <c r="U1431" t="s">
        <v>228</v>
      </c>
      <c r="V1431">
        <v>59241</v>
      </c>
      <c r="W1431">
        <v>43588</v>
      </c>
      <c r="X1431">
        <v>4.8</v>
      </c>
      <c r="Y1431">
        <v>11.8</v>
      </c>
      <c r="Z1431">
        <v>54596.97</v>
      </c>
      <c r="AB1431">
        <v>19.52</v>
      </c>
      <c r="AC1431">
        <v>1065732.8500000001</v>
      </c>
      <c r="AD1431">
        <v>19751545.84</v>
      </c>
      <c r="AE1431">
        <v>280.56</v>
      </c>
      <c r="AF1431">
        <v>5541493700.8699999</v>
      </c>
      <c r="AG1431">
        <v>183494.73</v>
      </c>
      <c r="AH1431">
        <v>0.2</v>
      </c>
      <c r="AI1431">
        <v>2139.2800000000002</v>
      </c>
      <c r="AJ1431">
        <v>16.39</v>
      </c>
      <c r="AK1431">
        <v>3237278.36</v>
      </c>
      <c r="AL1431">
        <v>0.217</v>
      </c>
      <c r="AM1431">
        <v>42860.85</v>
      </c>
      <c r="AN1431">
        <v>278.8</v>
      </c>
      <c r="AO1431">
        <v>514.05999999999995</v>
      </c>
      <c r="AP1431">
        <v>143319.93</v>
      </c>
      <c r="AQ1431">
        <v>1437547.64</v>
      </c>
      <c r="AR1431" t="s">
        <v>61</v>
      </c>
      <c r="AS1431" t="s">
        <v>61</v>
      </c>
      <c r="AT1431" t="s">
        <v>62</v>
      </c>
      <c r="AU1431" t="s">
        <v>63</v>
      </c>
    </row>
    <row r="1432" spans="1:47" x14ac:dyDescent="0.25">
      <c r="A1432" t="s">
        <v>2444</v>
      </c>
      <c r="B1432">
        <v>2024</v>
      </c>
      <c r="C1432">
        <v>7</v>
      </c>
      <c r="D1432" t="s">
        <v>89</v>
      </c>
      <c r="E1432" s="1">
        <v>45489</v>
      </c>
      <c r="F1432" s="1">
        <v>45500</v>
      </c>
      <c r="G1432">
        <v>11</v>
      </c>
      <c r="H1432">
        <v>11.2</v>
      </c>
      <c r="I1432" t="s">
        <v>49</v>
      </c>
      <c r="J1432" t="s">
        <v>50</v>
      </c>
      <c r="K1432" t="s">
        <v>51</v>
      </c>
      <c r="L1432">
        <v>2709</v>
      </c>
      <c r="M1432" t="s">
        <v>80</v>
      </c>
      <c r="N1432" t="s">
        <v>53</v>
      </c>
      <c r="O1432" t="s">
        <v>189</v>
      </c>
      <c r="P1432" t="s">
        <v>127</v>
      </c>
      <c r="Q1432" t="s">
        <v>184</v>
      </c>
      <c r="R1432" t="s">
        <v>2445</v>
      </c>
      <c r="S1432" t="s">
        <v>186</v>
      </c>
      <c r="T1432" t="s">
        <v>162</v>
      </c>
      <c r="U1432" t="s">
        <v>60</v>
      </c>
      <c r="V1432">
        <v>78969</v>
      </c>
      <c r="W1432">
        <v>55120</v>
      </c>
      <c r="X1432">
        <v>17.600000000000001</v>
      </c>
      <c r="Y1432">
        <v>12.5</v>
      </c>
      <c r="Z1432">
        <v>68724.97</v>
      </c>
      <c r="AB1432">
        <v>26.62</v>
      </c>
      <c r="AC1432">
        <v>1829458.7</v>
      </c>
      <c r="AD1432">
        <v>3881586.31</v>
      </c>
      <c r="AE1432">
        <v>274.91000000000003</v>
      </c>
      <c r="AF1432">
        <v>1067086892.48</v>
      </c>
      <c r="AG1432">
        <v>207159.34</v>
      </c>
      <c r="AH1432">
        <v>2.2999999999999998</v>
      </c>
      <c r="AI1432">
        <v>44370.39</v>
      </c>
      <c r="AJ1432">
        <v>24.23</v>
      </c>
      <c r="AK1432">
        <v>940508.36</v>
      </c>
      <c r="AL1432">
        <v>0.33700000000000002</v>
      </c>
      <c r="AM1432">
        <v>13080.95</v>
      </c>
      <c r="AN1432">
        <v>526.1</v>
      </c>
      <c r="AO1432">
        <v>567.30999999999995</v>
      </c>
      <c r="AP1432">
        <v>298461.78999999998</v>
      </c>
      <c r="AQ1432">
        <v>2392531.17</v>
      </c>
      <c r="AR1432" t="s">
        <v>124</v>
      </c>
      <c r="AS1432" t="s">
        <v>61</v>
      </c>
      <c r="AT1432" t="s">
        <v>62</v>
      </c>
      <c r="AU1432" t="s">
        <v>63</v>
      </c>
    </row>
    <row r="1433" spans="1:47" x14ac:dyDescent="0.25">
      <c r="A1433" t="s">
        <v>2446</v>
      </c>
      <c r="B1433">
        <v>2022</v>
      </c>
      <c r="C1433">
        <v>6</v>
      </c>
      <c r="D1433" t="s">
        <v>77</v>
      </c>
      <c r="E1433" s="1">
        <v>44722</v>
      </c>
      <c r="F1433" s="1">
        <v>44742</v>
      </c>
      <c r="G1433">
        <v>20</v>
      </c>
      <c r="H1433">
        <v>7.3</v>
      </c>
      <c r="I1433" t="s">
        <v>49</v>
      </c>
      <c r="J1433" t="s">
        <v>50</v>
      </c>
      <c r="K1433" t="s">
        <v>51</v>
      </c>
      <c r="L1433">
        <v>2709</v>
      </c>
      <c r="M1433" t="s">
        <v>80</v>
      </c>
      <c r="N1433" t="s">
        <v>168</v>
      </c>
      <c r="O1433" t="s">
        <v>200</v>
      </c>
      <c r="P1433" t="s">
        <v>164</v>
      </c>
      <c r="Q1433" t="s">
        <v>70</v>
      </c>
      <c r="R1433" t="s">
        <v>2447</v>
      </c>
      <c r="S1433" t="s">
        <v>58</v>
      </c>
      <c r="T1433" t="s">
        <v>162</v>
      </c>
      <c r="U1433" t="s">
        <v>213</v>
      </c>
      <c r="V1433">
        <v>247168</v>
      </c>
      <c r="W1433">
        <v>147470</v>
      </c>
      <c r="X1433">
        <v>9.6</v>
      </c>
      <c r="Y1433">
        <v>13.4</v>
      </c>
      <c r="Z1433">
        <v>226763.38</v>
      </c>
      <c r="AB1433">
        <v>9.48</v>
      </c>
      <c r="AC1433">
        <v>2149716.84</v>
      </c>
      <c r="AD1433">
        <v>17846278.010000002</v>
      </c>
      <c r="AE1433">
        <v>219.01</v>
      </c>
      <c r="AF1433">
        <v>3908513346.9699998</v>
      </c>
      <c r="AG1433">
        <v>198331.45</v>
      </c>
      <c r="AH1433">
        <v>2.7</v>
      </c>
      <c r="AI1433">
        <v>78922.52</v>
      </c>
      <c r="AJ1433">
        <v>14.49</v>
      </c>
      <c r="AK1433">
        <v>2585925.6800000002</v>
      </c>
      <c r="AL1433">
        <v>0.159</v>
      </c>
      <c r="AM1433">
        <v>28375.58</v>
      </c>
      <c r="AN1433">
        <v>650.79999999999995</v>
      </c>
      <c r="AO1433">
        <v>464.65</v>
      </c>
      <c r="AP1433">
        <v>302394.21999999997</v>
      </c>
      <c r="AQ1433">
        <v>2757740.61</v>
      </c>
      <c r="AR1433" t="s">
        <v>61</v>
      </c>
      <c r="AS1433" t="s">
        <v>61</v>
      </c>
      <c r="AT1433" t="s">
        <v>62</v>
      </c>
      <c r="AU1433" t="s">
        <v>63</v>
      </c>
    </row>
    <row r="1434" spans="1:47" x14ac:dyDescent="0.25">
      <c r="A1434" t="s">
        <v>2448</v>
      </c>
      <c r="B1434">
        <v>2024</v>
      </c>
      <c r="C1434">
        <v>9</v>
      </c>
      <c r="D1434" t="s">
        <v>89</v>
      </c>
      <c r="E1434" s="1">
        <v>45538</v>
      </c>
      <c r="F1434" s="1">
        <v>45556</v>
      </c>
      <c r="G1434">
        <v>18</v>
      </c>
      <c r="H1434">
        <v>20.9</v>
      </c>
      <c r="I1434" t="s">
        <v>49</v>
      </c>
      <c r="J1434" t="s">
        <v>50</v>
      </c>
      <c r="K1434" t="s">
        <v>183</v>
      </c>
      <c r="L1434">
        <v>2710.19</v>
      </c>
      <c r="M1434" t="s">
        <v>90</v>
      </c>
      <c r="N1434" t="s">
        <v>53</v>
      </c>
      <c r="O1434" t="s">
        <v>91</v>
      </c>
      <c r="P1434" t="s">
        <v>131</v>
      </c>
      <c r="Q1434" t="s">
        <v>100</v>
      </c>
      <c r="R1434" t="s">
        <v>1874</v>
      </c>
      <c r="S1434" t="s">
        <v>186</v>
      </c>
      <c r="T1434" t="s">
        <v>187</v>
      </c>
      <c r="U1434" t="s">
        <v>103</v>
      </c>
      <c r="V1434">
        <v>69353</v>
      </c>
      <c r="W1434">
        <v>38446</v>
      </c>
      <c r="X1434">
        <v>15.7</v>
      </c>
      <c r="Y1434">
        <v>10.9</v>
      </c>
      <c r="Z1434">
        <v>65724.210000000006</v>
      </c>
      <c r="AB1434">
        <v>32.08</v>
      </c>
      <c r="AC1434">
        <v>2108432.66</v>
      </c>
      <c r="AD1434">
        <v>20390278.91</v>
      </c>
      <c r="AE1434">
        <v>273.02</v>
      </c>
      <c r="AF1434">
        <v>5566953948.0100002</v>
      </c>
      <c r="AG1434">
        <v>209297.47</v>
      </c>
      <c r="AH1434">
        <v>0</v>
      </c>
      <c r="AI1434">
        <v>0</v>
      </c>
      <c r="AJ1434">
        <v>4.58</v>
      </c>
      <c r="AK1434">
        <v>933874.77</v>
      </c>
      <c r="AL1434">
        <v>0.26300000000000001</v>
      </c>
      <c r="AM1434">
        <v>53626.43</v>
      </c>
      <c r="AN1434">
        <v>658.9</v>
      </c>
      <c r="AO1434">
        <v>382.24</v>
      </c>
      <c r="AP1434">
        <v>251857.94</v>
      </c>
      <c r="AQ1434">
        <v>2623214.5</v>
      </c>
      <c r="AR1434" t="s">
        <v>124</v>
      </c>
      <c r="AS1434" t="s">
        <v>61</v>
      </c>
      <c r="AT1434" t="s">
        <v>62</v>
      </c>
      <c r="AU1434" t="s">
        <v>63</v>
      </c>
    </row>
    <row r="1435" spans="1:47" x14ac:dyDescent="0.25">
      <c r="A1435" t="s">
        <v>2449</v>
      </c>
      <c r="B1435">
        <v>2023</v>
      </c>
      <c r="C1435">
        <v>3</v>
      </c>
      <c r="D1435" t="s">
        <v>48</v>
      </c>
      <c r="E1435" s="1">
        <v>45011</v>
      </c>
      <c r="F1435" s="1">
        <v>45035</v>
      </c>
      <c r="G1435">
        <v>24</v>
      </c>
      <c r="H1435">
        <v>3.4</v>
      </c>
      <c r="I1435" t="s">
        <v>49</v>
      </c>
      <c r="J1435" t="s">
        <v>112</v>
      </c>
      <c r="K1435" t="s">
        <v>340</v>
      </c>
      <c r="L1435">
        <v>7208.39</v>
      </c>
      <c r="M1435" t="s">
        <v>68</v>
      </c>
      <c r="N1435" t="s">
        <v>106</v>
      </c>
      <c r="O1435" t="s">
        <v>107</v>
      </c>
      <c r="P1435" t="s">
        <v>257</v>
      </c>
      <c r="Q1435" t="s">
        <v>100</v>
      </c>
      <c r="R1435" t="s">
        <v>1665</v>
      </c>
      <c r="S1435" t="s">
        <v>73</v>
      </c>
      <c r="T1435" t="s">
        <v>102</v>
      </c>
      <c r="U1435" t="s">
        <v>132</v>
      </c>
      <c r="V1435">
        <v>15309</v>
      </c>
      <c r="W1435">
        <v>8658</v>
      </c>
      <c r="X1435">
        <v>23.1</v>
      </c>
      <c r="Y1435">
        <v>11.4</v>
      </c>
      <c r="Z1435">
        <v>11968.12</v>
      </c>
      <c r="AB1435">
        <v>31.3</v>
      </c>
      <c r="AC1435">
        <v>374602.16</v>
      </c>
      <c r="AD1435">
        <v>4518563.71</v>
      </c>
      <c r="AE1435">
        <v>288.49</v>
      </c>
      <c r="AF1435">
        <v>1303560444.7</v>
      </c>
      <c r="AG1435">
        <v>143549.37</v>
      </c>
      <c r="AH1435">
        <v>1.1000000000000001</v>
      </c>
      <c r="AI1435">
        <v>36171.29</v>
      </c>
      <c r="AJ1435">
        <v>24.69</v>
      </c>
      <c r="AK1435">
        <v>1115633.3799999999</v>
      </c>
      <c r="AL1435">
        <v>0.19600000000000001</v>
      </c>
      <c r="AM1435">
        <v>8856.3799999999992</v>
      </c>
      <c r="AN1435">
        <v>1098.9000000000001</v>
      </c>
      <c r="AO1435">
        <v>455.71</v>
      </c>
      <c r="AP1435">
        <v>500779.72</v>
      </c>
      <c r="AQ1435">
        <v>1063958.92</v>
      </c>
      <c r="AR1435" t="s">
        <v>61</v>
      </c>
      <c r="AS1435" t="s">
        <v>61</v>
      </c>
      <c r="AT1435" t="s">
        <v>62</v>
      </c>
      <c r="AU1435" t="s">
        <v>63</v>
      </c>
    </row>
    <row r="1436" spans="1:47" x14ac:dyDescent="0.25">
      <c r="A1436" t="s">
        <v>2450</v>
      </c>
      <c r="B1436">
        <v>2021</v>
      </c>
      <c r="C1436">
        <v>12</v>
      </c>
      <c r="D1436" t="s">
        <v>119</v>
      </c>
      <c r="E1436" s="1">
        <v>44538</v>
      </c>
      <c r="F1436" s="1">
        <v>44548</v>
      </c>
      <c r="G1436">
        <v>10</v>
      </c>
      <c r="H1436">
        <v>17.399999999999999</v>
      </c>
      <c r="I1436" t="s">
        <v>65</v>
      </c>
      <c r="J1436" t="s">
        <v>50</v>
      </c>
      <c r="K1436" t="s">
        <v>139</v>
      </c>
      <c r="L1436">
        <v>2710.1210999999998</v>
      </c>
      <c r="M1436" t="s">
        <v>98</v>
      </c>
      <c r="N1436" t="s">
        <v>106</v>
      </c>
      <c r="O1436" t="s">
        <v>107</v>
      </c>
      <c r="P1436" t="s">
        <v>184</v>
      </c>
      <c r="Q1436" t="s">
        <v>159</v>
      </c>
      <c r="R1436" t="s">
        <v>736</v>
      </c>
      <c r="S1436" t="s">
        <v>142</v>
      </c>
      <c r="T1436" t="s">
        <v>59</v>
      </c>
      <c r="U1436" t="s">
        <v>166</v>
      </c>
      <c r="V1436">
        <v>61325</v>
      </c>
      <c r="W1436">
        <v>40250</v>
      </c>
      <c r="X1436">
        <v>13.3</v>
      </c>
      <c r="Y1436">
        <v>14</v>
      </c>
      <c r="Z1436">
        <v>52724.71</v>
      </c>
      <c r="AB1436">
        <v>39.630000000000003</v>
      </c>
      <c r="AC1436">
        <v>2089480.26</v>
      </c>
      <c r="AD1436">
        <v>53032622.310000002</v>
      </c>
      <c r="AE1436">
        <v>167.74</v>
      </c>
      <c r="AF1436">
        <v>8895692066.2800007</v>
      </c>
      <c r="AG1436">
        <v>109380.36</v>
      </c>
      <c r="AH1436">
        <v>0.1</v>
      </c>
      <c r="AI1436">
        <v>1251.9100000000001</v>
      </c>
      <c r="AJ1436">
        <v>12.93</v>
      </c>
      <c r="AK1436">
        <v>0</v>
      </c>
      <c r="AL1436">
        <v>0.11899999999999999</v>
      </c>
      <c r="AM1436">
        <v>63108.82</v>
      </c>
      <c r="AN1436">
        <v>468.9</v>
      </c>
      <c r="AO1436">
        <v>477.75</v>
      </c>
      <c r="AP1436">
        <v>224016.97</v>
      </c>
      <c r="AQ1436">
        <v>2487238.3199999998</v>
      </c>
      <c r="AR1436" t="s">
        <v>61</v>
      </c>
      <c r="AS1436" t="s">
        <v>61</v>
      </c>
      <c r="AT1436" t="s">
        <v>62</v>
      </c>
      <c r="AU1436" t="s">
        <v>63</v>
      </c>
    </row>
    <row r="1437" spans="1:47" x14ac:dyDescent="0.25">
      <c r="A1437" t="s">
        <v>2451</v>
      </c>
      <c r="B1437">
        <v>2026</v>
      </c>
      <c r="C1437">
        <v>2</v>
      </c>
      <c r="D1437" t="s">
        <v>48</v>
      </c>
      <c r="E1437" s="1">
        <v>46070</v>
      </c>
      <c r="F1437" s="1">
        <v>46091</v>
      </c>
      <c r="G1437">
        <v>21</v>
      </c>
      <c r="H1437">
        <v>10.8</v>
      </c>
      <c r="I1437" t="s">
        <v>49</v>
      </c>
      <c r="J1437" t="s">
        <v>66</v>
      </c>
      <c r="K1437" t="s">
        <v>67</v>
      </c>
      <c r="L1437">
        <v>8479.8989999999994</v>
      </c>
      <c r="M1437" t="s">
        <v>80</v>
      </c>
      <c r="N1437" t="s">
        <v>168</v>
      </c>
      <c r="O1437" t="s">
        <v>189</v>
      </c>
      <c r="P1437" t="s">
        <v>154</v>
      </c>
      <c r="Q1437" t="s">
        <v>92</v>
      </c>
      <c r="R1437" t="s">
        <v>1376</v>
      </c>
      <c r="S1437" t="s">
        <v>156</v>
      </c>
      <c r="T1437" t="s">
        <v>74</v>
      </c>
      <c r="U1437" t="s">
        <v>132</v>
      </c>
      <c r="V1437">
        <v>21945</v>
      </c>
      <c r="W1437">
        <v>16276</v>
      </c>
      <c r="X1437">
        <v>21.5</v>
      </c>
      <c r="Y1437">
        <v>10.4</v>
      </c>
      <c r="Z1437">
        <v>17906.12</v>
      </c>
      <c r="AA1437">
        <v>1279</v>
      </c>
      <c r="AB1437">
        <v>917.14</v>
      </c>
      <c r="AC1437">
        <v>1173022.06</v>
      </c>
      <c r="AD1437">
        <v>40039695.869999997</v>
      </c>
      <c r="AE1437">
        <v>286.08999999999997</v>
      </c>
      <c r="AF1437">
        <v>11454956591.450001</v>
      </c>
      <c r="AG1437">
        <v>229157.42</v>
      </c>
      <c r="AH1437">
        <v>0</v>
      </c>
      <c r="AI1437">
        <v>0</v>
      </c>
      <c r="AJ1437">
        <v>14.04</v>
      </c>
      <c r="AK1437">
        <v>5621573.2999999998</v>
      </c>
      <c r="AL1437">
        <v>0.17499999999999999</v>
      </c>
      <c r="AM1437">
        <v>70069.47</v>
      </c>
      <c r="AN1437">
        <v>670.2</v>
      </c>
      <c r="AO1437">
        <v>666.25</v>
      </c>
      <c r="AP1437">
        <v>446520.75</v>
      </c>
      <c r="AQ1437">
        <v>1918769.7</v>
      </c>
      <c r="AR1437" t="s">
        <v>61</v>
      </c>
      <c r="AS1437" t="s">
        <v>61</v>
      </c>
      <c r="AT1437" t="s">
        <v>62</v>
      </c>
      <c r="AU1437" t="s">
        <v>63</v>
      </c>
    </row>
    <row r="1438" spans="1:47" x14ac:dyDescent="0.25">
      <c r="A1438" t="s">
        <v>2452</v>
      </c>
      <c r="B1438">
        <v>2020</v>
      </c>
      <c r="C1438">
        <v>4</v>
      </c>
      <c r="D1438" t="s">
        <v>77</v>
      </c>
      <c r="E1438" s="1">
        <v>43931</v>
      </c>
      <c r="F1438" s="1">
        <v>43959</v>
      </c>
      <c r="G1438">
        <v>28</v>
      </c>
      <c r="H1438">
        <v>14.5</v>
      </c>
      <c r="I1438" t="s">
        <v>65</v>
      </c>
      <c r="J1438" t="s">
        <v>112</v>
      </c>
      <c r="K1438" t="s">
        <v>343</v>
      </c>
      <c r="L1438">
        <v>2523.1</v>
      </c>
      <c r="M1438" t="s">
        <v>114</v>
      </c>
      <c r="N1438" t="s">
        <v>53</v>
      </c>
      <c r="O1438" t="s">
        <v>107</v>
      </c>
      <c r="P1438" t="s">
        <v>184</v>
      </c>
      <c r="Q1438" t="s">
        <v>127</v>
      </c>
      <c r="R1438" t="s">
        <v>2453</v>
      </c>
      <c r="S1438" t="s">
        <v>130</v>
      </c>
      <c r="T1438" t="s">
        <v>131</v>
      </c>
      <c r="U1438" t="s">
        <v>110</v>
      </c>
      <c r="V1438">
        <v>91914</v>
      </c>
      <c r="W1438">
        <v>58215</v>
      </c>
      <c r="X1438">
        <v>2.5</v>
      </c>
      <c r="Y1438">
        <v>10.4</v>
      </c>
      <c r="Z1438">
        <v>74146.559999999998</v>
      </c>
      <c r="AB1438">
        <v>41.45</v>
      </c>
      <c r="AC1438">
        <v>3073374.91</v>
      </c>
      <c r="AD1438">
        <v>25678436.66</v>
      </c>
      <c r="AE1438">
        <v>163.27000000000001</v>
      </c>
      <c r="AF1438">
        <v>4192518353.48</v>
      </c>
      <c r="AG1438">
        <v>40244.75</v>
      </c>
      <c r="AH1438">
        <v>0.6</v>
      </c>
      <c r="AI1438">
        <v>12848.02</v>
      </c>
      <c r="AJ1438">
        <v>3.34</v>
      </c>
      <c r="AK1438">
        <v>0</v>
      </c>
      <c r="AL1438">
        <v>0.14799999999999999</v>
      </c>
      <c r="AM1438">
        <v>38004.089999999997</v>
      </c>
      <c r="AN1438">
        <v>1149.5</v>
      </c>
      <c r="AO1438">
        <v>738.36</v>
      </c>
      <c r="AP1438">
        <v>848744.82</v>
      </c>
      <c r="AQ1438">
        <v>4013216.59</v>
      </c>
      <c r="AR1438" t="s">
        <v>61</v>
      </c>
      <c r="AS1438" t="s">
        <v>61</v>
      </c>
      <c r="AT1438" t="s">
        <v>62</v>
      </c>
      <c r="AU1438" t="s">
        <v>63</v>
      </c>
    </row>
    <row r="1439" spans="1:47" x14ac:dyDescent="0.25">
      <c r="A1439" t="s">
        <v>2454</v>
      </c>
      <c r="B1439">
        <v>2022</v>
      </c>
      <c r="C1439">
        <v>4</v>
      </c>
      <c r="D1439" t="s">
        <v>77</v>
      </c>
      <c r="E1439" s="1">
        <v>44655</v>
      </c>
      <c r="F1439" s="1">
        <v>44672</v>
      </c>
      <c r="G1439">
        <v>17</v>
      </c>
      <c r="H1439">
        <v>2.1</v>
      </c>
      <c r="I1439" t="s">
        <v>65</v>
      </c>
      <c r="J1439" t="s">
        <v>50</v>
      </c>
      <c r="K1439" t="s">
        <v>223</v>
      </c>
      <c r="L1439">
        <v>2710.1109999999999</v>
      </c>
      <c r="M1439" t="s">
        <v>52</v>
      </c>
      <c r="N1439" t="s">
        <v>168</v>
      </c>
      <c r="O1439" t="s">
        <v>200</v>
      </c>
      <c r="P1439" t="s">
        <v>226</v>
      </c>
      <c r="Q1439" t="s">
        <v>150</v>
      </c>
      <c r="R1439" t="s">
        <v>2455</v>
      </c>
      <c r="S1439" t="s">
        <v>186</v>
      </c>
      <c r="T1439" t="s">
        <v>148</v>
      </c>
      <c r="U1439" t="s">
        <v>103</v>
      </c>
      <c r="V1439">
        <v>126237</v>
      </c>
      <c r="W1439">
        <v>74027</v>
      </c>
      <c r="X1439">
        <v>20.6</v>
      </c>
      <c r="Y1439">
        <v>15.9</v>
      </c>
      <c r="Z1439">
        <v>109622.73</v>
      </c>
      <c r="AB1439">
        <v>44.16</v>
      </c>
      <c r="AC1439">
        <v>4840939.76</v>
      </c>
      <c r="AD1439">
        <v>116314101.44</v>
      </c>
      <c r="AE1439">
        <v>218.55</v>
      </c>
      <c r="AF1439">
        <v>25420446869.709999</v>
      </c>
      <c r="AG1439">
        <v>150636.64000000001</v>
      </c>
      <c r="AH1439">
        <v>0.5</v>
      </c>
      <c r="AJ1439">
        <v>23.7</v>
      </c>
      <c r="AK1439">
        <v>0</v>
      </c>
      <c r="AL1439">
        <v>5.0999999999999997E-2</v>
      </c>
      <c r="AM1439">
        <v>59320.19</v>
      </c>
      <c r="AN1439">
        <v>750.6</v>
      </c>
      <c r="AO1439">
        <v>481.4</v>
      </c>
      <c r="AP1439">
        <v>361338.84</v>
      </c>
      <c r="AQ1439">
        <v>5423231.8399999999</v>
      </c>
      <c r="AR1439" t="s">
        <v>61</v>
      </c>
      <c r="AS1439" t="s">
        <v>61</v>
      </c>
      <c r="AT1439" t="s">
        <v>62</v>
      </c>
      <c r="AU1439" t="s">
        <v>63</v>
      </c>
    </row>
    <row r="1440" spans="1:47" x14ac:dyDescent="0.25">
      <c r="A1440" t="s">
        <v>2456</v>
      </c>
      <c r="B1440">
        <v>2025</v>
      </c>
      <c r="C1440">
        <v>8</v>
      </c>
      <c r="D1440" t="s">
        <v>89</v>
      </c>
      <c r="E1440" s="1">
        <v>45875</v>
      </c>
      <c r="F1440" s="1">
        <v>45908</v>
      </c>
      <c r="G1440">
        <v>33</v>
      </c>
      <c r="H1440">
        <v>6</v>
      </c>
      <c r="I1440" t="s">
        <v>65</v>
      </c>
      <c r="J1440" t="s">
        <v>66</v>
      </c>
      <c r="K1440" t="s">
        <v>67</v>
      </c>
      <c r="L1440">
        <v>8479.8989999999994</v>
      </c>
      <c r="M1440" t="s">
        <v>90</v>
      </c>
      <c r="N1440" t="s">
        <v>69</v>
      </c>
      <c r="O1440" t="s">
        <v>200</v>
      </c>
      <c r="P1440" t="s">
        <v>92</v>
      </c>
      <c r="Q1440" t="s">
        <v>257</v>
      </c>
      <c r="R1440" t="s">
        <v>172</v>
      </c>
      <c r="S1440" t="s">
        <v>156</v>
      </c>
      <c r="T1440" t="s">
        <v>95</v>
      </c>
      <c r="U1440" t="s">
        <v>132</v>
      </c>
      <c r="V1440">
        <v>23344</v>
      </c>
      <c r="W1440">
        <v>16968</v>
      </c>
      <c r="X1440">
        <v>10.1</v>
      </c>
      <c r="Y1440">
        <v>15.3</v>
      </c>
      <c r="Z1440">
        <v>18956.400000000001</v>
      </c>
      <c r="AA1440">
        <v>1354</v>
      </c>
      <c r="AB1440">
        <v>3735.08</v>
      </c>
      <c r="AC1440">
        <v>5057298.32</v>
      </c>
      <c r="AD1440">
        <v>34700069.329999998</v>
      </c>
      <c r="AE1440">
        <v>282.70999999999998</v>
      </c>
      <c r="AF1440">
        <v>9810056600.2800007</v>
      </c>
      <c r="AG1440">
        <v>204026.86</v>
      </c>
      <c r="AH1440">
        <v>0</v>
      </c>
      <c r="AI1440">
        <v>0</v>
      </c>
      <c r="AJ1440">
        <v>11.33</v>
      </c>
      <c r="AK1440">
        <v>0</v>
      </c>
      <c r="AL1440">
        <v>0.24199999999999999</v>
      </c>
      <c r="AM1440">
        <v>83974.17</v>
      </c>
      <c r="AN1440">
        <v>1187.5</v>
      </c>
      <c r="AO1440">
        <v>499.41</v>
      </c>
      <c r="AP1440">
        <v>593049.38</v>
      </c>
      <c r="AQ1440">
        <v>5938348.7300000004</v>
      </c>
      <c r="AR1440" t="s">
        <v>61</v>
      </c>
      <c r="AS1440" t="s">
        <v>124</v>
      </c>
      <c r="AT1440" t="s">
        <v>62</v>
      </c>
      <c r="AU1440" t="s">
        <v>63</v>
      </c>
    </row>
    <row r="1441" spans="1:47" x14ac:dyDescent="0.25">
      <c r="A1441" t="s">
        <v>2457</v>
      </c>
      <c r="B1441">
        <v>2025</v>
      </c>
      <c r="C1441">
        <v>11</v>
      </c>
      <c r="D1441" t="s">
        <v>119</v>
      </c>
      <c r="E1441" s="1">
        <v>45976</v>
      </c>
      <c r="F1441" s="1">
        <v>45995</v>
      </c>
      <c r="G1441">
        <v>19</v>
      </c>
      <c r="H1441">
        <v>6.7</v>
      </c>
      <c r="I1441" t="s">
        <v>49</v>
      </c>
      <c r="J1441" t="s">
        <v>50</v>
      </c>
      <c r="K1441" t="s">
        <v>51</v>
      </c>
      <c r="L1441">
        <v>2709</v>
      </c>
      <c r="M1441" t="s">
        <v>90</v>
      </c>
      <c r="N1441" t="s">
        <v>81</v>
      </c>
      <c r="O1441" t="s">
        <v>107</v>
      </c>
      <c r="P1441" t="s">
        <v>257</v>
      </c>
      <c r="Q1441" t="s">
        <v>92</v>
      </c>
      <c r="R1441" t="s">
        <v>1979</v>
      </c>
      <c r="S1441" t="s">
        <v>186</v>
      </c>
      <c r="T1441" t="s">
        <v>162</v>
      </c>
      <c r="U1441" t="s">
        <v>110</v>
      </c>
      <c r="V1441">
        <v>134029</v>
      </c>
      <c r="W1441">
        <v>98606</v>
      </c>
      <c r="X1441">
        <v>15.3</v>
      </c>
      <c r="Y1441">
        <v>12.1</v>
      </c>
      <c r="Z1441">
        <v>112020.9</v>
      </c>
      <c r="AB1441">
        <v>16.38</v>
      </c>
      <c r="AC1441">
        <v>1834902.34</v>
      </c>
      <c r="AD1441">
        <v>6045767.9699999997</v>
      </c>
      <c r="AE1441">
        <v>279.45</v>
      </c>
      <c r="AF1441">
        <v>1689489859.22</v>
      </c>
      <c r="AG1441">
        <v>199496.93</v>
      </c>
      <c r="AH1441">
        <v>0</v>
      </c>
      <c r="AI1441">
        <v>0</v>
      </c>
      <c r="AJ1441">
        <v>6.97</v>
      </c>
      <c r="AK1441">
        <v>421390.03</v>
      </c>
      <c r="AL1441">
        <v>0.182</v>
      </c>
      <c r="AM1441">
        <v>11003.3</v>
      </c>
      <c r="AN1441">
        <v>844.6</v>
      </c>
      <c r="AO1441">
        <v>606.70000000000005</v>
      </c>
      <c r="AP1441">
        <v>512418.82</v>
      </c>
      <c r="AQ1441">
        <v>2557821.39</v>
      </c>
      <c r="AR1441" t="s">
        <v>61</v>
      </c>
      <c r="AS1441" t="s">
        <v>61</v>
      </c>
      <c r="AT1441" t="s">
        <v>62</v>
      </c>
      <c r="AU1441" t="s">
        <v>63</v>
      </c>
    </row>
    <row r="1442" spans="1:47" x14ac:dyDescent="0.25">
      <c r="A1442" t="s">
        <v>2458</v>
      </c>
      <c r="B1442">
        <v>2020</v>
      </c>
      <c r="C1442">
        <v>10</v>
      </c>
      <c r="D1442" t="s">
        <v>119</v>
      </c>
      <c r="E1442" s="1">
        <v>44112</v>
      </c>
      <c r="F1442" s="1">
        <v>44132</v>
      </c>
      <c r="G1442">
        <v>20</v>
      </c>
      <c r="H1442">
        <v>19.600000000000001</v>
      </c>
      <c r="I1442" t="s">
        <v>65</v>
      </c>
      <c r="J1442" t="s">
        <v>50</v>
      </c>
      <c r="K1442" t="s">
        <v>145</v>
      </c>
      <c r="L1442">
        <v>2710.19</v>
      </c>
      <c r="M1442" t="s">
        <v>114</v>
      </c>
      <c r="N1442" t="s">
        <v>168</v>
      </c>
      <c r="O1442" t="s">
        <v>189</v>
      </c>
      <c r="P1442" t="s">
        <v>70</v>
      </c>
      <c r="Q1442" t="s">
        <v>71</v>
      </c>
      <c r="R1442" t="s">
        <v>2459</v>
      </c>
      <c r="S1442" t="s">
        <v>170</v>
      </c>
      <c r="T1442" t="s">
        <v>187</v>
      </c>
      <c r="U1442" t="s">
        <v>166</v>
      </c>
      <c r="V1442">
        <v>132364</v>
      </c>
      <c r="W1442">
        <v>93553</v>
      </c>
      <c r="X1442">
        <v>12.4</v>
      </c>
      <c r="Y1442">
        <v>10.4</v>
      </c>
      <c r="Z1442">
        <v>105535.26</v>
      </c>
      <c r="AB1442">
        <v>47.8</v>
      </c>
      <c r="AC1442">
        <v>5044585.43</v>
      </c>
      <c r="AD1442">
        <v>119326607.78</v>
      </c>
      <c r="AE1442">
        <v>162.31</v>
      </c>
      <c r="AF1442">
        <v>19367901708.77</v>
      </c>
      <c r="AG1442">
        <v>246403.89</v>
      </c>
      <c r="AH1442">
        <v>1.6</v>
      </c>
      <c r="AI1442">
        <v>35869.199999999997</v>
      </c>
      <c r="AJ1442">
        <v>18.309999999999999</v>
      </c>
      <c r="AK1442">
        <v>0</v>
      </c>
      <c r="AL1442">
        <v>0.28299999999999997</v>
      </c>
      <c r="AM1442">
        <v>337694.3</v>
      </c>
      <c r="AN1442">
        <v>464</v>
      </c>
      <c r="AO1442">
        <v>739.72</v>
      </c>
      <c r="AP1442">
        <v>343230.08</v>
      </c>
      <c r="AQ1442">
        <v>6007782.9000000004</v>
      </c>
      <c r="AR1442" t="s">
        <v>61</v>
      </c>
      <c r="AS1442" t="s">
        <v>61</v>
      </c>
      <c r="AT1442" t="s">
        <v>116</v>
      </c>
      <c r="AU1442" t="s">
        <v>63</v>
      </c>
    </row>
    <row r="1443" spans="1:47" x14ac:dyDescent="0.25">
      <c r="A1443" t="s">
        <v>2460</v>
      </c>
      <c r="B1443">
        <v>2020</v>
      </c>
      <c r="C1443">
        <v>3</v>
      </c>
      <c r="D1443" t="s">
        <v>48</v>
      </c>
      <c r="E1443" s="1">
        <v>43912</v>
      </c>
      <c r="F1443" s="1">
        <v>43924</v>
      </c>
      <c r="G1443">
        <v>12</v>
      </c>
      <c r="I1443" t="s">
        <v>49</v>
      </c>
      <c r="J1443" t="s">
        <v>50</v>
      </c>
      <c r="K1443" t="s">
        <v>223</v>
      </c>
      <c r="L1443">
        <v>2710.1109999999999</v>
      </c>
      <c r="M1443" t="s">
        <v>90</v>
      </c>
      <c r="N1443" t="s">
        <v>81</v>
      </c>
      <c r="O1443" t="s">
        <v>107</v>
      </c>
      <c r="P1443" t="s">
        <v>121</v>
      </c>
      <c r="Q1443" t="s">
        <v>100</v>
      </c>
      <c r="R1443" t="s">
        <v>738</v>
      </c>
      <c r="S1443" t="s">
        <v>186</v>
      </c>
      <c r="T1443" t="s">
        <v>162</v>
      </c>
      <c r="U1443" t="s">
        <v>228</v>
      </c>
      <c r="V1443">
        <v>112041</v>
      </c>
      <c r="W1443">
        <v>73015</v>
      </c>
      <c r="X1443">
        <v>5.2</v>
      </c>
      <c r="Y1443">
        <v>15.4</v>
      </c>
      <c r="Z1443">
        <v>101591.22</v>
      </c>
      <c r="AB1443">
        <v>30.53</v>
      </c>
      <c r="AC1443">
        <v>3101579.95</v>
      </c>
      <c r="AD1443">
        <v>64030914.140000001</v>
      </c>
      <c r="AE1443">
        <v>158.44</v>
      </c>
      <c r="AF1443">
        <v>10145058036.34</v>
      </c>
      <c r="AG1443">
        <v>101746.94</v>
      </c>
      <c r="AH1443">
        <v>0</v>
      </c>
      <c r="AI1443">
        <v>0</v>
      </c>
      <c r="AJ1443">
        <v>6</v>
      </c>
      <c r="AK1443">
        <v>3841854.85</v>
      </c>
      <c r="AL1443">
        <v>0.22600000000000001</v>
      </c>
      <c r="AM1443">
        <v>144709.87</v>
      </c>
      <c r="AN1443">
        <v>407.1</v>
      </c>
      <c r="AO1443">
        <v>692.96</v>
      </c>
      <c r="AP1443">
        <v>282104.02</v>
      </c>
      <c r="AQ1443">
        <v>3630140.78</v>
      </c>
      <c r="AR1443" t="s">
        <v>61</v>
      </c>
      <c r="AS1443" t="s">
        <v>61</v>
      </c>
      <c r="AT1443" t="s">
        <v>62</v>
      </c>
      <c r="AU1443" t="s">
        <v>63</v>
      </c>
    </row>
    <row r="1444" spans="1:47" x14ac:dyDescent="0.25">
      <c r="A1444" t="s">
        <v>2461</v>
      </c>
      <c r="B1444">
        <v>2020</v>
      </c>
      <c r="C1444">
        <v>7</v>
      </c>
      <c r="D1444" t="s">
        <v>89</v>
      </c>
      <c r="E1444" s="1">
        <v>44029</v>
      </c>
      <c r="F1444" s="1">
        <v>44041</v>
      </c>
      <c r="G1444">
        <v>12</v>
      </c>
      <c r="H1444">
        <v>19.3</v>
      </c>
      <c r="I1444" t="s">
        <v>65</v>
      </c>
      <c r="J1444" t="s">
        <v>50</v>
      </c>
      <c r="K1444" t="s">
        <v>223</v>
      </c>
      <c r="L1444">
        <v>2710.1109999999999</v>
      </c>
      <c r="M1444" t="s">
        <v>80</v>
      </c>
      <c r="N1444" t="s">
        <v>81</v>
      </c>
      <c r="O1444" t="s">
        <v>91</v>
      </c>
      <c r="P1444" t="s">
        <v>128</v>
      </c>
      <c r="Q1444" t="s">
        <v>230</v>
      </c>
      <c r="R1444" t="s">
        <v>2462</v>
      </c>
      <c r="S1444" t="s">
        <v>186</v>
      </c>
      <c r="T1444" t="s">
        <v>86</v>
      </c>
      <c r="U1444" t="s">
        <v>60</v>
      </c>
      <c r="V1444">
        <v>121478</v>
      </c>
      <c r="W1444">
        <v>72451</v>
      </c>
      <c r="X1444">
        <v>24.2</v>
      </c>
      <c r="Y1444">
        <v>11.4</v>
      </c>
      <c r="Z1444">
        <v>115636.29</v>
      </c>
      <c r="AB1444">
        <v>15.05</v>
      </c>
      <c r="AC1444">
        <v>1740326.16</v>
      </c>
      <c r="AD1444">
        <v>44662204.289999999</v>
      </c>
      <c r="AE1444">
        <v>162.76</v>
      </c>
      <c r="AF1444">
        <v>7269220370.2399998</v>
      </c>
      <c r="AG1444">
        <v>153204.07</v>
      </c>
      <c r="AH1444">
        <v>0</v>
      </c>
      <c r="AI1444">
        <v>0</v>
      </c>
      <c r="AJ1444">
        <v>2.73</v>
      </c>
      <c r="AK1444">
        <v>0</v>
      </c>
      <c r="AL1444">
        <v>0.121</v>
      </c>
      <c r="AM1444">
        <v>54041.27</v>
      </c>
      <c r="AN1444">
        <v>658.2</v>
      </c>
      <c r="AO1444">
        <v>351.84</v>
      </c>
      <c r="AP1444">
        <v>231581.09</v>
      </c>
      <c r="AQ1444">
        <v>2179152.59</v>
      </c>
      <c r="AR1444" t="s">
        <v>61</v>
      </c>
      <c r="AS1444" t="s">
        <v>61</v>
      </c>
      <c r="AT1444" t="s">
        <v>62</v>
      </c>
      <c r="AU1444" t="s">
        <v>63</v>
      </c>
    </row>
    <row r="1445" spans="1:47" x14ac:dyDescent="0.25">
      <c r="A1445" t="s">
        <v>2463</v>
      </c>
      <c r="B1445">
        <v>2023</v>
      </c>
      <c r="C1445">
        <v>1</v>
      </c>
      <c r="D1445" t="s">
        <v>48</v>
      </c>
      <c r="E1445" s="1">
        <v>44948</v>
      </c>
      <c r="F1445" s="1">
        <v>44970</v>
      </c>
      <c r="G1445">
        <v>22</v>
      </c>
      <c r="H1445">
        <v>20.7</v>
      </c>
      <c r="I1445" t="s">
        <v>65</v>
      </c>
      <c r="J1445" t="s">
        <v>66</v>
      </c>
      <c r="K1445" t="s">
        <v>67</v>
      </c>
      <c r="L1445">
        <v>8479.8989999999994</v>
      </c>
      <c r="M1445" t="s">
        <v>114</v>
      </c>
      <c r="N1445" t="s">
        <v>81</v>
      </c>
      <c r="O1445" t="s">
        <v>189</v>
      </c>
      <c r="P1445" t="s">
        <v>56</v>
      </c>
      <c r="Q1445" t="s">
        <v>83</v>
      </c>
      <c r="R1445" t="s">
        <v>2464</v>
      </c>
      <c r="S1445" t="s">
        <v>156</v>
      </c>
      <c r="T1445" t="s">
        <v>187</v>
      </c>
      <c r="U1445" t="s">
        <v>103</v>
      </c>
      <c r="V1445">
        <v>20612</v>
      </c>
      <c r="W1445">
        <v>15325</v>
      </c>
      <c r="X1445">
        <v>14.8</v>
      </c>
      <c r="Y1445">
        <v>11.8</v>
      </c>
      <c r="Z1445">
        <v>17792.759999999998</v>
      </c>
      <c r="AA1445">
        <v>1270</v>
      </c>
      <c r="AB1445">
        <v>3952.68</v>
      </c>
      <c r="AC1445">
        <v>5019903.5999999996</v>
      </c>
      <c r="AD1445">
        <v>64472955.5</v>
      </c>
      <c r="AE1445">
        <v>283.63</v>
      </c>
      <c r="AF1445">
        <v>18286464368.470001</v>
      </c>
      <c r="AG1445">
        <v>240202.7</v>
      </c>
      <c r="AH1445">
        <v>0</v>
      </c>
      <c r="AI1445">
        <v>0</v>
      </c>
      <c r="AJ1445">
        <v>11.25</v>
      </c>
      <c r="AK1445">
        <v>0</v>
      </c>
      <c r="AL1445">
        <v>0.30399999999999999</v>
      </c>
      <c r="AM1445">
        <v>195997.78</v>
      </c>
      <c r="AN1445">
        <v>657.2</v>
      </c>
      <c r="AO1445">
        <v>415.93</v>
      </c>
      <c r="AP1445">
        <v>273349.2</v>
      </c>
      <c r="AQ1445">
        <v>5729453.2800000003</v>
      </c>
      <c r="AR1445" t="s">
        <v>61</v>
      </c>
      <c r="AS1445" t="s">
        <v>61</v>
      </c>
      <c r="AT1445" t="s">
        <v>62</v>
      </c>
      <c r="AU1445" t="s">
        <v>63</v>
      </c>
    </row>
    <row r="1446" spans="1:47" x14ac:dyDescent="0.25">
      <c r="A1446" t="s">
        <v>2465</v>
      </c>
      <c r="B1446">
        <v>2025</v>
      </c>
      <c r="C1446">
        <v>7</v>
      </c>
      <c r="D1446" t="s">
        <v>89</v>
      </c>
      <c r="E1446" s="1">
        <v>45846</v>
      </c>
      <c r="F1446" s="1">
        <v>45860</v>
      </c>
      <c r="G1446">
        <v>14</v>
      </c>
      <c r="H1446">
        <v>8.8000000000000007</v>
      </c>
      <c r="I1446" t="s">
        <v>65</v>
      </c>
      <c r="J1446" t="s">
        <v>50</v>
      </c>
      <c r="K1446" t="s">
        <v>139</v>
      </c>
      <c r="L1446">
        <v>2710.1210999999998</v>
      </c>
      <c r="M1446" t="s">
        <v>80</v>
      </c>
      <c r="N1446" t="s">
        <v>53</v>
      </c>
      <c r="O1446" t="s">
        <v>54</v>
      </c>
      <c r="P1446" t="s">
        <v>128</v>
      </c>
      <c r="Q1446" t="s">
        <v>164</v>
      </c>
      <c r="R1446" t="s">
        <v>1293</v>
      </c>
      <c r="S1446" t="s">
        <v>142</v>
      </c>
      <c r="T1446" t="s">
        <v>187</v>
      </c>
      <c r="U1446" t="s">
        <v>87</v>
      </c>
      <c r="V1446">
        <v>33403</v>
      </c>
      <c r="W1446">
        <v>24829</v>
      </c>
      <c r="X1446">
        <v>17</v>
      </c>
      <c r="Y1446">
        <v>11.6</v>
      </c>
      <c r="Z1446">
        <v>29413.31</v>
      </c>
      <c r="AB1446">
        <v>33.68</v>
      </c>
      <c r="AC1446">
        <v>990640.28</v>
      </c>
      <c r="AD1446">
        <v>22345291.609999999</v>
      </c>
      <c r="AE1446">
        <v>277.31</v>
      </c>
      <c r="AF1446">
        <v>6196572816.3699999</v>
      </c>
      <c r="AG1446">
        <v>109683.76</v>
      </c>
      <c r="AH1446">
        <v>0</v>
      </c>
      <c r="AI1446">
        <v>0</v>
      </c>
      <c r="AJ1446">
        <v>17</v>
      </c>
      <c r="AK1446">
        <v>0</v>
      </c>
      <c r="AL1446">
        <v>0.13900000000000001</v>
      </c>
      <c r="AM1446">
        <v>31059.96</v>
      </c>
      <c r="AN1446">
        <v>531.5</v>
      </c>
      <c r="AO1446">
        <v>741.71</v>
      </c>
      <c r="AP1446">
        <v>394218.86</v>
      </c>
      <c r="AQ1446">
        <v>1525602.86</v>
      </c>
      <c r="AR1446" t="s">
        <v>61</v>
      </c>
      <c r="AS1446" t="s">
        <v>61</v>
      </c>
      <c r="AT1446" t="s">
        <v>62</v>
      </c>
      <c r="AU1446" t="s">
        <v>63</v>
      </c>
    </row>
    <row r="1447" spans="1:47" x14ac:dyDescent="0.25">
      <c r="A1447" t="s">
        <v>2466</v>
      </c>
      <c r="B1447">
        <v>2022</v>
      </c>
      <c r="C1447">
        <v>10</v>
      </c>
      <c r="D1447" t="s">
        <v>119</v>
      </c>
      <c r="E1447" s="1">
        <v>44858</v>
      </c>
      <c r="F1447" s="1">
        <v>44871</v>
      </c>
      <c r="G1447">
        <v>13</v>
      </c>
      <c r="H1447">
        <v>16.100000000000001</v>
      </c>
      <c r="I1447" t="s">
        <v>49</v>
      </c>
      <c r="J1447" t="s">
        <v>50</v>
      </c>
      <c r="K1447" t="s">
        <v>145</v>
      </c>
      <c r="L1447">
        <v>2710.19</v>
      </c>
      <c r="M1447" t="s">
        <v>114</v>
      </c>
      <c r="N1447" t="s">
        <v>53</v>
      </c>
      <c r="O1447" t="s">
        <v>54</v>
      </c>
      <c r="P1447" t="s">
        <v>108</v>
      </c>
      <c r="Q1447" t="s">
        <v>128</v>
      </c>
      <c r="R1447" t="s">
        <v>1593</v>
      </c>
      <c r="S1447" t="s">
        <v>170</v>
      </c>
      <c r="T1447" t="s">
        <v>95</v>
      </c>
      <c r="U1447" t="s">
        <v>103</v>
      </c>
      <c r="V1447">
        <v>102839</v>
      </c>
      <c r="W1447">
        <v>76999</v>
      </c>
      <c r="X1447">
        <v>3.3</v>
      </c>
      <c r="Y1447">
        <v>10.5</v>
      </c>
      <c r="Z1447">
        <v>87188.03</v>
      </c>
      <c r="AB1447">
        <v>52.51</v>
      </c>
      <c r="AC1447">
        <v>4578243.46</v>
      </c>
      <c r="AD1447">
        <v>97906054.530000001</v>
      </c>
      <c r="AE1447">
        <v>212.54</v>
      </c>
      <c r="AF1447">
        <v>20808952829.810001</v>
      </c>
      <c r="AG1447">
        <v>109427.56</v>
      </c>
      <c r="AH1447">
        <v>2.1</v>
      </c>
      <c r="AI1447">
        <v>53275.25</v>
      </c>
      <c r="AJ1447">
        <v>10.94</v>
      </c>
      <c r="AK1447">
        <v>10710922.369999999</v>
      </c>
      <c r="AL1447">
        <v>0.23499999999999999</v>
      </c>
      <c r="AM1447">
        <v>230079.23</v>
      </c>
      <c r="AN1447">
        <v>452.6</v>
      </c>
      <c r="AO1447">
        <v>722.33</v>
      </c>
      <c r="AP1447">
        <v>326926.56</v>
      </c>
      <c r="AQ1447">
        <v>5297952.0599999996</v>
      </c>
      <c r="AR1447" t="s">
        <v>61</v>
      </c>
      <c r="AS1447" t="s">
        <v>61</v>
      </c>
      <c r="AT1447" t="s">
        <v>293</v>
      </c>
      <c r="AU1447" t="s">
        <v>63</v>
      </c>
    </row>
    <row r="1448" spans="1:47" x14ac:dyDescent="0.25">
      <c r="A1448" t="s">
        <v>2467</v>
      </c>
      <c r="B1448">
        <v>2020</v>
      </c>
      <c r="C1448">
        <v>6</v>
      </c>
      <c r="D1448" t="s">
        <v>77</v>
      </c>
      <c r="E1448" s="1">
        <v>43998</v>
      </c>
      <c r="F1448" s="1">
        <v>44017</v>
      </c>
      <c r="G1448">
        <v>19</v>
      </c>
      <c r="H1448">
        <v>8</v>
      </c>
      <c r="I1448" t="s">
        <v>65</v>
      </c>
      <c r="J1448" t="s">
        <v>66</v>
      </c>
      <c r="K1448" t="s">
        <v>153</v>
      </c>
      <c r="L1448">
        <v>6309</v>
      </c>
      <c r="M1448" t="s">
        <v>114</v>
      </c>
      <c r="N1448" t="s">
        <v>81</v>
      </c>
      <c r="O1448" t="s">
        <v>99</v>
      </c>
      <c r="P1448" t="s">
        <v>226</v>
      </c>
      <c r="Q1448" t="s">
        <v>164</v>
      </c>
      <c r="R1448" t="s">
        <v>305</v>
      </c>
      <c r="S1448" t="s">
        <v>156</v>
      </c>
      <c r="T1448" t="s">
        <v>131</v>
      </c>
      <c r="U1448" t="s">
        <v>103</v>
      </c>
      <c r="V1448">
        <v>24112</v>
      </c>
      <c r="W1448">
        <v>14261</v>
      </c>
      <c r="X1448">
        <v>3.3</v>
      </c>
      <c r="Y1448">
        <v>11.7</v>
      </c>
      <c r="Z1448">
        <v>22932.02</v>
      </c>
      <c r="AA1448">
        <v>1638</v>
      </c>
      <c r="AB1448">
        <v>1717</v>
      </c>
      <c r="AC1448">
        <v>2812446</v>
      </c>
      <c r="AD1448">
        <v>69524151.640000001</v>
      </c>
      <c r="AE1448">
        <v>164.97</v>
      </c>
      <c r="AF1448">
        <v>11469399296.049999</v>
      </c>
      <c r="AG1448">
        <v>94902.18</v>
      </c>
      <c r="AH1448">
        <v>0.5</v>
      </c>
      <c r="AI1448">
        <v>12122.08</v>
      </c>
      <c r="AJ1448">
        <v>13.53</v>
      </c>
      <c r="AK1448">
        <v>0</v>
      </c>
      <c r="AL1448">
        <v>0.13800000000000001</v>
      </c>
      <c r="AM1448">
        <v>95943.33</v>
      </c>
      <c r="AN1448">
        <v>945.7</v>
      </c>
      <c r="AO1448">
        <v>408.02</v>
      </c>
      <c r="AP1448">
        <v>385864.51</v>
      </c>
      <c r="AQ1448">
        <v>3401278.1</v>
      </c>
      <c r="AR1448" t="s">
        <v>61</v>
      </c>
      <c r="AS1448" t="s">
        <v>61</v>
      </c>
      <c r="AT1448" t="s">
        <v>62</v>
      </c>
      <c r="AU1448" t="s">
        <v>63</v>
      </c>
    </row>
    <row r="1449" spans="1:47" x14ac:dyDescent="0.25">
      <c r="A1449" t="s">
        <v>2468</v>
      </c>
      <c r="B1449">
        <v>2022</v>
      </c>
      <c r="C1449">
        <v>12</v>
      </c>
      <c r="D1449" t="s">
        <v>119</v>
      </c>
      <c r="E1449" s="1">
        <v>44925</v>
      </c>
      <c r="F1449" s="1">
        <v>44953</v>
      </c>
      <c r="G1449">
        <v>28</v>
      </c>
      <c r="H1449">
        <v>10.199999999999999</v>
      </c>
      <c r="I1449" t="s">
        <v>65</v>
      </c>
      <c r="J1449" t="s">
        <v>78</v>
      </c>
      <c r="K1449" t="s">
        <v>177</v>
      </c>
      <c r="L1449">
        <v>1001.99</v>
      </c>
      <c r="M1449" t="s">
        <v>68</v>
      </c>
      <c r="N1449" t="s">
        <v>69</v>
      </c>
      <c r="O1449" t="s">
        <v>99</v>
      </c>
      <c r="P1449" t="s">
        <v>56</v>
      </c>
      <c r="Q1449" t="s">
        <v>201</v>
      </c>
      <c r="R1449" t="s">
        <v>668</v>
      </c>
      <c r="S1449" t="s">
        <v>130</v>
      </c>
      <c r="T1449" t="s">
        <v>59</v>
      </c>
      <c r="U1449" t="s">
        <v>60</v>
      </c>
      <c r="V1449">
        <v>78584</v>
      </c>
      <c r="W1449">
        <v>44956</v>
      </c>
      <c r="X1449">
        <v>16.2</v>
      </c>
      <c r="Y1449">
        <v>12.8</v>
      </c>
      <c r="Z1449">
        <v>64863.8</v>
      </c>
      <c r="AB1449">
        <v>29.06</v>
      </c>
      <c r="AC1449">
        <v>1884942.03</v>
      </c>
      <c r="AD1449">
        <v>23107728.75</v>
      </c>
      <c r="AE1449">
        <v>217.17</v>
      </c>
      <c r="AF1449">
        <v>5018305452.6400003</v>
      </c>
      <c r="AG1449">
        <v>116340.69</v>
      </c>
      <c r="AH1449">
        <v>0</v>
      </c>
      <c r="AI1449">
        <v>0</v>
      </c>
      <c r="AJ1449">
        <v>22.88</v>
      </c>
      <c r="AK1449">
        <v>0</v>
      </c>
      <c r="AL1449">
        <v>0.112</v>
      </c>
      <c r="AM1449">
        <v>25880.66</v>
      </c>
      <c r="AN1449">
        <v>936.4</v>
      </c>
      <c r="AO1449">
        <v>674.3</v>
      </c>
      <c r="AP1449">
        <v>631414.52</v>
      </c>
      <c r="AQ1449">
        <v>2658577.9</v>
      </c>
      <c r="AR1449" t="s">
        <v>61</v>
      </c>
      <c r="AS1449" t="s">
        <v>61</v>
      </c>
      <c r="AT1449" t="s">
        <v>62</v>
      </c>
      <c r="AU1449" t="s">
        <v>63</v>
      </c>
    </row>
    <row r="1450" spans="1:47" x14ac:dyDescent="0.25">
      <c r="A1450" t="s">
        <v>2469</v>
      </c>
      <c r="B1450">
        <v>2024</v>
      </c>
      <c r="C1450">
        <v>9</v>
      </c>
      <c r="D1450" t="s">
        <v>89</v>
      </c>
      <c r="E1450" s="1">
        <v>45552</v>
      </c>
      <c r="F1450" s="1">
        <v>45564</v>
      </c>
      <c r="G1450">
        <v>12</v>
      </c>
      <c r="H1450">
        <v>4</v>
      </c>
      <c r="I1450" t="s">
        <v>49</v>
      </c>
      <c r="J1450" t="s">
        <v>66</v>
      </c>
      <c r="K1450" t="s">
        <v>245</v>
      </c>
      <c r="L1450">
        <v>8905.9</v>
      </c>
      <c r="M1450" t="s">
        <v>90</v>
      </c>
      <c r="N1450" t="s">
        <v>168</v>
      </c>
      <c r="O1450" t="s">
        <v>107</v>
      </c>
      <c r="P1450" t="s">
        <v>55</v>
      </c>
      <c r="Q1450" t="s">
        <v>100</v>
      </c>
      <c r="R1450" t="s">
        <v>2104</v>
      </c>
      <c r="S1450" t="s">
        <v>73</v>
      </c>
      <c r="T1450" t="s">
        <v>102</v>
      </c>
      <c r="U1450" t="s">
        <v>259</v>
      </c>
      <c r="V1450">
        <v>14797</v>
      </c>
      <c r="W1450">
        <v>9734</v>
      </c>
      <c r="X1450">
        <v>16.2</v>
      </c>
      <c r="Y1450">
        <v>15.7</v>
      </c>
      <c r="Z1450">
        <v>12719.49</v>
      </c>
      <c r="AB1450">
        <v>37.06</v>
      </c>
      <c r="AC1450">
        <v>471384.3</v>
      </c>
      <c r="AD1450">
        <v>7999414.46</v>
      </c>
      <c r="AE1450">
        <v>273.72000000000003</v>
      </c>
      <c r="AF1450">
        <v>2189599725.9899998</v>
      </c>
      <c r="AG1450">
        <v>97128.5</v>
      </c>
      <c r="AH1450">
        <v>2.2999999999999998</v>
      </c>
      <c r="AI1450">
        <v>78326.509999999995</v>
      </c>
      <c r="AJ1450">
        <v>11.53</v>
      </c>
      <c r="AK1450">
        <v>922332.49</v>
      </c>
      <c r="AL1450">
        <v>0.21299999999999999</v>
      </c>
      <c r="AM1450">
        <v>17038.75</v>
      </c>
      <c r="AN1450">
        <v>355.9</v>
      </c>
      <c r="AO1450">
        <v>742.04</v>
      </c>
      <c r="AP1450">
        <v>264092.03999999998</v>
      </c>
      <c r="AQ1450">
        <v>927970.1</v>
      </c>
      <c r="AR1450" t="s">
        <v>61</v>
      </c>
      <c r="AS1450" t="s">
        <v>61</v>
      </c>
      <c r="AT1450" t="s">
        <v>62</v>
      </c>
      <c r="AU1450" t="s">
        <v>63</v>
      </c>
    </row>
    <row r="1451" spans="1:47" x14ac:dyDescent="0.25">
      <c r="A1451" t="s">
        <v>2470</v>
      </c>
      <c r="B1451">
        <v>2025</v>
      </c>
      <c r="C1451">
        <v>10</v>
      </c>
      <c r="D1451" t="s">
        <v>119</v>
      </c>
      <c r="E1451" s="1">
        <v>45945</v>
      </c>
      <c r="F1451" s="1">
        <v>45963</v>
      </c>
      <c r="G1451">
        <v>18</v>
      </c>
      <c r="H1451">
        <v>16.2</v>
      </c>
      <c r="I1451" t="s">
        <v>65</v>
      </c>
      <c r="J1451" t="s">
        <v>66</v>
      </c>
      <c r="K1451" t="s">
        <v>67</v>
      </c>
      <c r="L1451">
        <v>8479.8989999999994</v>
      </c>
      <c r="M1451" t="s">
        <v>68</v>
      </c>
      <c r="N1451" t="s">
        <v>81</v>
      </c>
      <c r="O1451" t="s">
        <v>200</v>
      </c>
      <c r="P1451" t="s">
        <v>226</v>
      </c>
      <c r="Q1451" t="s">
        <v>204</v>
      </c>
      <c r="R1451" t="s">
        <v>860</v>
      </c>
      <c r="S1451" t="s">
        <v>156</v>
      </c>
      <c r="T1451" t="s">
        <v>102</v>
      </c>
      <c r="U1451" t="s">
        <v>166</v>
      </c>
      <c r="V1451">
        <v>18401</v>
      </c>
      <c r="W1451">
        <v>12586</v>
      </c>
      <c r="X1451">
        <v>24.7</v>
      </c>
      <c r="Y1451">
        <v>11.7</v>
      </c>
      <c r="Z1451">
        <v>15846</v>
      </c>
      <c r="AA1451">
        <v>1131</v>
      </c>
      <c r="AB1451">
        <v>1318.37</v>
      </c>
      <c r="AC1451">
        <v>1491076.47</v>
      </c>
      <c r="AD1451">
        <v>25432671.539999999</v>
      </c>
      <c r="AE1451">
        <v>276.42</v>
      </c>
      <c r="AF1451">
        <v>7030099067.0900002</v>
      </c>
      <c r="AG1451">
        <v>121439.22</v>
      </c>
      <c r="AH1451">
        <v>2.1</v>
      </c>
      <c r="AI1451">
        <v>18043.23</v>
      </c>
      <c r="AJ1451">
        <v>2.98</v>
      </c>
      <c r="AK1451">
        <v>0</v>
      </c>
      <c r="AL1451">
        <v>0.192</v>
      </c>
      <c r="AM1451">
        <v>48830.73</v>
      </c>
      <c r="AN1451">
        <v>913.8</v>
      </c>
      <c r="AO1451">
        <v>422.52</v>
      </c>
      <c r="AP1451">
        <v>386098.78</v>
      </c>
      <c r="AQ1451">
        <v>2065488.43</v>
      </c>
      <c r="AR1451" t="s">
        <v>61</v>
      </c>
      <c r="AS1451" t="s">
        <v>61</v>
      </c>
      <c r="AT1451" t="s">
        <v>62</v>
      </c>
      <c r="AU1451" t="s">
        <v>117</v>
      </c>
    </row>
    <row r="1452" spans="1:47" x14ac:dyDescent="0.25">
      <c r="A1452" t="s">
        <v>2471</v>
      </c>
      <c r="B1452">
        <v>2026</v>
      </c>
      <c r="C1452">
        <v>1</v>
      </c>
      <c r="D1452" t="s">
        <v>48</v>
      </c>
      <c r="E1452" s="1">
        <v>46046</v>
      </c>
      <c r="F1452" s="1">
        <v>46055</v>
      </c>
      <c r="G1452">
        <v>9</v>
      </c>
      <c r="H1452">
        <v>20.399999999999999</v>
      </c>
      <c r="I1452" t="s">
        <v>49</v>
      </c>
      <c r="J1452" t="s">
        <v>50</v>
      </c>
      <c r="K1452" t="s">
        <v>120</v>
      </c>
      <c r="L1452">
        <v>2710.1921000000002</v>
      </c>
      <c r="M1452" t="s">
        <v>52</v>
      </c>
      <c r="N1452" t="s">
        <v>69</v>
      </c>
      <c r="O1452" t="s">
        <v>107</v>
      </c>
      <c r="P1452" t="s">
        <v>131</v>
      </c>
      <c r="Q1452" t="s">
        <v>56</v>
      </c>
      <c r="R1452" t="s">
        <v>884</v>
      </c>
      <c r="S1452" t="s">
        <v>123</v>
      </c>
      <c r="T1452" t="s">
        <v>95</v>
      </c>
      <c r="U1452" t="s">
        <v>228</v>
      </c>
      <c r="V1452">
        <v>46760</v>
      </c>
      <c r="W1452">
        <v>32763</v>
      </c>
      <c r="X1452">
        <v>1.7</v>
      </c>
      <c r="Y1452">
        <v>13.1</v>
      </c>
      <c r="Z1452">
        <v>40643</v>
      </c>
      <c r="AB1452">
        <v>31.41</v>
      </c>
      <c r="AC1452">
        <v>1276596.6299999999</v>
      </c>
      <c r="AD1452">
        <v>30995977.52</v>
      </c>
      <c r="AE1452">
        <v>285.3</v>
      </c>
      <c r="AF1452">
        <v>8843152386.4599991</v>
      </c>
      <c r="AG1452">
        <v>69391.5</v>
      </c>
      <c r="AH1452">
        <v>2.4</v>
      </c>
      <c r="AI1452">
        <v>53419.03</v>
      </c>
      <c r="AJ1452">
        <v>15.51</v>
      </c>
      <c r="AK1452">
        <v>4807476.1100000003</v>
      </c>
      <c r="AL1452">
        <v>0.307</v>
      </c>
      <c r="AM1452">
        <v>95157.65</v>
      </c>
      <c r="AN1452">
        <v>218.4</v>
      </c>
      <c r="AO1452">
        <v>355.78</v>
      </c>
      <c r="AP1452">
        <v>77702.350000000006</v>
      </c>
      <c r="AQ1452">
        <v>1572267.16</v>
      </c>
      <c r="AR1452" t="s">
        <v>61</v>
      </c>
      <c r="AS1452" t="s">
        <v>61</v>
      </c>
      <c r="AT1452" t="s">
        <v>62</v>
      </c>
      <c r="AU1452" t="s">
        <v>63</v>
      </c>
    </row>
    <row r="1453" spans="1:47" x14ac:dyDescent="0.25">
      <c r="A1453" t="s">
        <v>2472</v>
      </c>
      <c r="B1453">
        <v>2021</v>
      </c>
      <c r="C1453">
        <v>8</v>
      </c>
      <c r="D1453" t="s">
        <v>89</v>
      </c>
      <c r="E1453" s="1">
        <v>44422</v>
      </c>
      <c r="F1453" s="1">
        <v>44434</v>
      </c>
      <c r="G1453">
        <v>12</v>
      </c>
      <c r="H1453">
        <v>18.5</v>
      </c>
      <c r="I1453" t="s">
        <v>65</v>
      </c>
      <c r="J1453" t="s">
        <v>50</v>
      </c>
      <c r="K1453" t="s">
        <v>120</v>
      </c>
      <c r="L1453">
        <v>2710.1921000000002</v>
      </c>
      <c r="M1453" t="s">
        <v>98</v>
      </c>
      <c r="N1453" t="s">
        <v>53</v>
      </c>
      <c r="O1453" t="s">
        <v>54</v>
      </c>
      <c r="P1453" t="s">
        <v>82</v>
      </c>
      <c r="Q1453" t="s">
        <v>140</v>
      </c>
      <c r="R1453" t="s">
        <v>888</v>
      </c>
      <c r="S1453" t="s">
        <v>142</v>
      </c>
      <c r="T1453" t="s">
        <v>59</v>
      </c>
      <c r="U1453" t="s">
        <v>60</v>
      </c>
      <c r="V1453">
        <v>57148</v>
      </c>
      <c r="W1453">
        <v>36881</v>
      </c>
      <c r="X1453">
        <v>7.9</v>
      </c>
      <c r="Y1453">
        <v>16</v>
      </c>
      <c r="Z1453">
        <v>49402.92</v>
      </c>
      <c r="AB1453">
        <v>28.27</v>
      </c>
      <c r="AC1453">
        <v>1396620.55</v>
      </c>
      <c r="AD1453">
        <v>49595097.359999999</v>
      </c>
      <c r="AE1453">
        <v>171.95</v>
      </c>
      <c r="AF1453">
        <v>8527876991.0500002</v>
      </c>
      <c r="AG1453">
        <v>247168.81</v>
      </c>
      <c r="AH1453">
        <v>0</v>
      </c>
      <c r="AI1453">
        <v>0</v>
      </c>
      <c r="AJ1453">
        <v>1.06</v>
      </c>
      <c r="AK1453">
        <v>0</v>
      </c>
      <c r="AL1453">
        <v>0.34300000000000003</v>
      </c>
      <c r="AM1453">
        <v>170111.18</v>
      </c>
      <c r="AN1453">
        <v>467</v>
      </c>
      <c r="AO1453">
        <v>482.62</v>
      </c>
      <c r="AP1453">
        <v>225383.54</v>
      </c>
      <c r="AQ1453">
        <v>2039284.08</v>
      </c>
      <c r="AR1453" t="s">
        <v>124</v>
      </c>
      <c r="AS1453" t="s">
        <v>61</v>
      </c>
      <c r="AT1453" t="s">
        <v>116</v>
      </c>
      <c r="AU1453" t="s">
        <v>63</v>
      </c>
    </row>
    <row r="1454" spans="1:47" x14ac:dyDescent="0.25">
      <c r="A1454" t="s">
        <v>2473</v>
      </c>
      <c r="B1454">
        <v>2023</v>
      </c>
      <c r="C1454">
        <v>1</v>
      </c>
      <c r="D1454" t="s">
        <v>48</v>
      </c>
      <c r="E1454" s="1">
        <v>44948</v>
      </c>
      <c r="F1454" s="1">
        <v>44967</v>
      </c>
      <c r="G1454">
        <v>19</v>
      </c>
      <c r="H1454">
        <v>10.8</v>
      </c>
      <c r="I1454" t="s">
        <v>65</v>
      </c>
      <c r="J1454" t="s">
        <v>50</v>
      </c>
      <c r="K1454" t="s">
        <v>223</v>
      </c>
      <c r="L1454">
        <v>2710.1109999999999</v>
      </c>
      <c r="M1454" t="s">
        <v>80</v>
      </c>
      <c r="N1454" t="s">
        <v>69</v>
      </c>
      <c r="O1454" t="s">
        <v>200</v>
      </c>
      <c r="P1454" t="s">
        <v>128</v>
      </c>
      <c r="Q1454" t="s">
        <v>83</v>
      </c>
      <c r="R1454" t="s">
        <v>993</v>
      </c>
      <c r="S1454" t="s">
        <v>186</v>
      </c>
      <c r="T1454" t="s">
        <v>131</v>
      </c>
      <c r="U1454" t="s">
        <v>132</v>
      </c>
      <c r="V1454">
        <v>87047</v>
      </c>
      <c r="W1454">
        <v>59977</v>
      </c>
      <c r="X1454">
        <v>24.4</v>
      </c>
      <c r="Y1454">
        <v>15.4</v>
      </c>
      <c r="Z1454">
        <v>73382.94</v>
      </c>
      <c r="AB1454">
        <v>21.12</v>
      </c>
      <c r="AC1454">
        <v>1549847.69</v>
      </c>
      <c r="AD1454">
        <v>25323718.760000002</v>
      </c>
      <c r="AE1454">
        <v>284.75</v>
      </c>
      <c r="AF1454">
        <v>7210928916.9099998</v>
      </c>
      <c r="AG1454">
        <v>28471.200000000001</v>
      </c>
      <c r="AH1454">
        <v>0</v>
      </c>
      <c r="AI1454">
        <v>0</v>
      </c>
      <c r="AJ1454">
        <v>19.420000000000002</v>
      </c>
      <c r="AK1454">
        <v>0</v>
      </c>
      <c r="AL1454">
        <v>0.27100000000000002</v>
      </c>
      <c r="AM1454">
        <v>68627.28</v>
      </c>
      <c r="AN1454">
        <v>440.5</v>
      </c>
      <c r="AO1454">
        <v>693.55</v>
      </c>
      <c r="AP1454">
        <v>305508.77</v>
      </c>
      <c r="AQ1454">
        <v>1952454.94</v>
      </c>
      <c r="AR1454" t="s">
        <v>61</v>
      </c>
      <c r="AS1454" t="s">
        <v>61</v>
      </c>
      <c r="AT1454" t="s">
        <v>62</v>
      </c>
      <c r="AU1454" t="s">
        <v>63</v>
      </c>
    </row>
    <row r="1455" spans="1:47" x14ac:dyDescent="0.25">
      <c r="A1455" t="s">
        <v>2474</v>
      </c>
      <c r="B1455">
        <v>2026</v>
      </c>
      <c r="C1455">
        <v>1</v>
      </c>
      <c r="D1455" t="s">
        <v>48</v>
      </c>
      <c r="E1455" s="1">
        <v>46046</v>
      </c>
      <c r="F1455" s="1">
        <v>46072</v>
      </c>
      <c r="G1455">
        <v>26</v>
      </c>
      <c r="H1455">
        <v>9.9</v>
      </c>
      <c r="I1455" t="s">
        <v>49</v>
      </c>
      <c r="J1455" t="s">
        <v>78</v>
      </c>
      <c r="K1455" t="s">
        <v>105</v>
      </c>
      <c r="L1455">
        <v>1201.9000000000001</v>
      </c>
      <c r="M1455" t="s">
        <v>90</v>
      </c>
      <c r="N1455" t="s">
        <v>53</v>
      </c>
      <c r="O1455" t="s">
        <v>91</v>
      </c>
      <c r="P1455" t="s">
        <v>150</v>
      </c>
      <c r="Q1455" t="s">
        <v>82</v>
      </c>
      <c r="R1455" t="s">
        <v>886</v>
      </c>
      <c r="S1455" t="s">
        <v>85</v>
      </c>
      <c r="T1455" t="s">
        <v>131</v>
      </c>
      <c r="U1455" t="s">
        <v>213</v>
      </c>
      <c r="V1455">
        <v>49712</v>
      </c>
      <c r="W1455">
        <v>29514</v>
      </c>
      <c r="X1455">
        <v>3.1</v>
      </c>
      <c r="Y1455">
        <v>13.3</v>
      </c>
      <c r="Z1455">
        <v>38428.730000000003</v>
      </c>
      <c r="AB1455">
        <v>43.05</v>
      </c>
      <c r="AC1455">
        <v>1654356.83</v>
      </c>
      <c r="AD1455">
        <v>21249550.539999999</v>
      </c>
      <c r="AE1455">
        <v>286.27</v>
      </c>
      <c r="AF1455">
        <v>6083108833.0900002</v>
      </c>
      <c r="AG1455">
        <v>241490.82</v>
      </c>
      <c r="AH1455">
        <v>2.6</v>
      </c>
      <c r="AI1455">
        <v>31013.49</v>
      </c>
      <c r="AJ1455">
        <v>24.84</v>
      </c>
      <c r="AK1455">
        <v>5278388.3499999996</v>
      </c>
      <c r="AL1455">
        <v>0.19700000000000001</v>
      </c>
      <c r="AM1455">
        <v>41861.61</v>
      </c>
      <c r="AN1455">
        <v>1112.2</v>
      </c>
      <c r="AO1455">
        <v>737.32</v>
      </c>
      <c r="AP1455">
        <v>820047.3</v>
      </c>
      <c r="AQ1455">
        <v>2788770.05</v>
      </c>
      <c r="AR1455" t="s">
        <v>61</v>
      </c>
      <c r="AS1455" t="s">
        <v>61</v>
      </c>
      <c r="AT1455" t="s">
        <v>62</v>
      </c>
      <c r="AU1455" t="s">
        <v>63</v>
      </c>
    </row>
    <row r="1456" spans="1:47" x14ac:dyDescent="0.25">
      <c r="A1456" t="s">
        <v>2475</v>
      </c>
      <c r="B1456">
        <v>2024</v>
      </c>
      <c r="C1456">
        <v>7</v>
      </c>
      <c r="D1456" t="s">
        <v>89</v>
      </c>
      <c r="E1456" s="1">
        <v>45489</v>
      </c>
      <c r="F1456" s="1">
        <v>45513</v>
      </c>
      <c r="G1456">
        <v>24</v>
      </c>
      <c r="H1456">
        <v>2.5</v>
      </c>
      <c r="I1456" t="s">
        <v>65</v>
      </c>
      <c r="J1456" t="s">
        <v>66</v>
      </c>
      <c r="K1456" t="s">
        <v>391</v>
      </c>
      <c r="L1456">
        <v>9999.99</v>
      </c>
      <c r="M1456" t="s">
        <v>68</v>
      </c>
      <c r="N1456" t="s">
        <v>69</v>
      </c>
      <c r="O1456" t="s">
        <v>189</v>
      </c>
      <c r="P1456" t="s">
        <v>100</v>
      </c>
      <c r="Q1456" t="s">
        <v>127</v>
      </c>
      <c r="R1456" t="s">
        <v>438</v>
      </c>
      <c r="S1456" t="s">
        <v>130</v>
      </c>
      <c r="T1456" t="s">
        <v>59</v>
      </c>
      <c r="U1456" t="s">
        <v>103</v>
      </c>
      <c r="V1456">
        <v>83179</v>
      </c>
      <c r="W1456">
        <v>52362</v>
      </c>
      <c r="X1456">
        <v>14.6</v>
      </c>
      <c r="Y1456">
        <v>15.4</v>
      </c>
      <c r="Z1456">
        <v>73500.539999999994</v>
      </c>
      <c r="AB1456">
        <v>19.399999999999999</v>
      </c>
      <c r="AC1456">
        <v>1425910.48</v>
      </c>
      <c r="AD1456">
        <v>28396933.629999999</v>
      </c>
      <c r="AE1456">
        <v>273.98</v>
      </c>
      <c r="AF1456">
        <v>7780191875.9499998</v>
      </c>
      <c r="AG1456">
        <v>166446.31</v>
      </c>
      <c r="AH1456">
        <v>0</v>
      </c>
      <c r="AI1456">
        <v>0</v>
      </c>
      <c r="AJ1456">
        <v>9.07</v>
      </c>
      <c r="AK1456">
        <v>0</v>
      </c>
      <c r="AL1456">
        <v>0.17199999999999999</v>
      </c>
      <c r="AM1456">
        <v>48842.73</v>
      </c>
      <c r="AN1456">
        <v>671.5</v>
      </c>
      <c r="AO1456">
        <v>501.7</v>
      </c>
      <c r="AP1456">
        <v>336891.55</v>
      </c>
      <c r="AQ1456">
        <v>1978091.07</v>
      </c>
      <c r="AR1456" t="s">
        <v>61</v>
      </c>
      <c r="AS1456" t="s">
        <v>61</v>
      </c>
      <c r="AT1456" t="s">
        <v>62</v>
      </c>
      <c r="AU1456" t="s">
        <v>63</v>
      </c>
    </row>
    <row r="1457" spans="1:47" x14ac:dyDescent="0.25">
      <c r="A1457" t="s">
        <v>2476</v>
      </c>
      <c r="B1457">
        <v>2024</v>
      </c>
      <c r="C1457">
        <v>6</v>
      </c>
      <c r="D1457" t="s">
        <v>77</v>
      </c>
      <c r="E1457" s="1">
        <v>45465</v>
      </c>
      <c r="F1457" s="1">
        <v>45473</v>
      </c>
      <c r="G1457">
        <v>8</v>
      </c>
      <c r="H1457">
        <v>7.1</v>
      </c>
      <c r="I1457" t="s">
        <v>49</v>
      </c>
      <c r="J1457" t="s">
        <v>50</v>
      </c>
      <c r="K1457" t="s">
        <v>145</v>
      </c>
      <c r="L1457">
        <v>2710.19</v>
      </c>
      <c r="M1457" t="s">
        <v>90</v>
      </c>
      <c r="N1457" t="s">
        <v>81</v>
      </c>
      <c r="O1457" t="s">
        <v>107</v>
      </c>
      <c r="P1457" t="s">
        <v>174</v>
      </c>
      <c r="Q1457" t="s">
        <v>226</v>
      </c>
      <c r="R1457" t="s">
        <v>858</v>
      </c>
      <c r="S1457" t="s">
        <v>123</v>
      </c>
      <c r="T1457" t="s">
        <v>102</v>
      </c>
      <c r="U1457" t="s">
        <v>259</v>
      </c>
      <c r="V1457">
        <v>69334</v>
      </c>
      <c r="W1457">
        <v>41984</v>
      </c>
      <c r="X1457">
        <v>13.2</v>
      </c>
      <c r="Y1457">
        <v>11.1</v>
      </c>
      <c r="Z1457">
        <v>55230.35</v>
      </c>
      <c r="AB1457">
        <v>45.36</v>
      </c>
      <c r="AC1457">
        <v>2505248.6800000002</v>
      </c>
      <c r="AD1457">
        <v>56249902.259999998</v>
      </c>
      <c r="AE1457">
        <v>282.54000000000002</v>
      </c>
      <c r="AF1457">
        <v>15892847384.540001</v>
      </c>
      <c r="AG1457">
        <v>201956.01</v>
      </c>
      <c r="AH1457">
        <v>0</v>
      </c>
      <c r="AI1457">
        <v>0</v>
      </c>
      <c r="AJ1457">
        <v>5.6</v>
      </c>
      <c r="AK1457">
        <v>3149994.53</v>
      </c>
      <c r="AL1457">
        <v>9.2999999999999999E-2</v>
      </c>
      <c r="AM1457">
        <v>52312.41</v>
      </c>
      <c r="AN1457">
        <v>140.19999999999999</v>
      </c>
      <c r="AO1457">
        <v>705.38</v>
      </c>
      <c r="AP1457">
        <v>98894.28</v>
      </c>
      <c r="AQ1457">
        <v>2858411.38</v>
      </c>
      <c r="AR1457" t="s">
        <v>61</v>
      </c>
      <c r="AS1457" t="s">
        <v>61</v>
      </c>
      <c r="AT1457" t="s">
        <v>62</v>
      </c>
      <c r="AU1457" t="s">
        <v>63</v>
      </c>
    </row>
    <row r="1458" spans="1:47" x14ac:dyDescent="0.25">
      <c r="A1458" t="s">
        <v>2477</v>
      </c>
      <c r="B1458">
        <v>2021</v>
      </c>
      <c r="C1458">
        <v>7</v>
      </c>
      <c r="D1458" t="s">
        <v>89</v>
      </c>
      <c r="E1458" s="1">
        <v>44379</v>
      </c>
      <c r="F1458" s="1">
        <v>44391</v>
      </c>
      <c r="G1458">
        <v>12</v>
      </c>
      <c r="H1458">
        <v>2.2000000000000002</v>
      </c>
      <c r="I1458" t="s">
        <v>49</v>
      </c>
      <c r="J1458" t="s">
        <v>66</v>
      </c>
      <c r="K1458" t="s">
        <v>245</v>
      </c>
      <c r="L1458">
        <v>8905.9</v>
      </c>
      <c r="M1458" t="s">
        <v>98</v>
      </c>
      <c r="N1458" t="s">
        <v>106</v>
      </c>
      <c r="O1458" t="s">
        <v>91</v>
      </c>
      <c r="P1458" t="s">
        <v>146</v>
      </c>
      <c r="Q1458" t="s">
        <v>128</v>
      </c>
      <c r="R1458" t="s">
        <v>477</v>
      </c>
      <c r="S1458" t="s">
        <v>137</v>
      </c>
      <c r="T1458" t="s">
        <v>102</v>
      </c>
      <c r="U1458" t="s">
        <v>213</v>
      </c>
      <c r="V1458">
        <v>15897</v>
      </c>
      <c r="W1458">
        <v>9726</v>
      </c>
      <c r="X1458">
        <v>2</v>
      </c>
      <c r="Y1458">
        <v>16</v>
      </c>
      <c r="Z1458">
        <v>14103.1</v>
      </c>
      <c r="AB1458">
        <v>31.36</v>
      </c>
      <c r="AC1458">
        <v>442273.22</v>
      </c>
      <c r="AD1458">
        <v>14899078.960000001</v>
      </c>
      <c r="AE1458">
        <v>166.84</v>
      </c>
      <c r="AF1458">
        <v>2485762333.6900001</v>
      </c>
      <c r="AG1458">
        <v>226893.35</v>
      </c>
      <c r="AH1458">
        <v>0</v>
      </c>
      <c r="AI1458">
        <v>0</v>
      </c>
      <c r="AJ1458">
        <v>5.9</v>
      </c>
      <c r="AK1458">
        <v>879045.66</v>
      </c>
      <c r="AL1458">
        <v>0.13</v>
      </c>
      <c r="AM1458">
        <v>19368.8</v>
      </c>
      <c r="AN1458">
        <v>293.10000000000002</v>
      </c>
      <c r="AO1458">
        <v>445.67</v>
      </c>
      <c r="AP1458">
        <v>130625.88</v>
      </c>
      <c r="AQ1458">
        <v>819161.25</v>
      </c>
      <c r="AR1458" t="s">
        <v>61</v>
      </c>
      <c r="AS1458" t="s">
        <v>61</v>
      </c>
      <c r="AT1458" t="s">
        <v>62</v>
      </c>
      <c r="AU1458" t="s">
        <v>63</v>
      </c>
    </row>
    <row r="1459" spans="1:47" x14ac:dyDescent="0.25">
      <c r="A1459" t="s">
        <v>2478</v>
      </c>
      <c r="B1459">
        <v>2022</v>
      </c>
      <c r="C1459">
        <v>8</v>
      </c>
      <c r="D1459" t="s">
        <v>89</v>
      </c>
      <c r="E1459" s="1">
        <v>44777</v>
      </c>
      <c r="F1459" s="1">
        <v>44791</v>
      </c>
      <c r="G1459">
        <v>14</v>
      </c>
      <c r="H1459">
        <v>14.5</v>
      </c>
      <c r="I1459" t="s">
        <v>65</v>
      </c>
      <c r="J1459" t="s">
        <v>66</v>
      </c>
      <c r="K1459" t="s">
        <v>67</v>
      </c>
      <c r="L1459">
        <v>8479.8989999999994</v>
      </c>
      <c r="M1459" t="s">
        <v>52</v>
      </c>
      <c r="N1459" t="s">
        <v>69</v>
      </c>
      <c r="O1459" t="s">
        <v>189</v>
      </c>
      <c r="P1459" t="s">
        <v>70</v>
      </c>
      <c r="Q1459" t="s">
        <v>127</v>
      </c>
      <c r="R1459" t="s">
        <v>731</v>
      </c>
      <c r="S1459" t="s">
        <v>73</v>
      </c>
      <c r="T1459" t="s">
        <v>162</v>
      </c>
      <c r="U1459" t="s">
        <v>213</v>
      </c>
      <c r="V1459">
        <v>12375</v>
      </c>
      <c r="W1459">
        <v>7714</v>
      </c>
      <c r="X1459">
        <v>15.6</v>
      </c>
      <c r="Y1459">
        <v>12.1</v>
      </c>
      <c r="Z1459">
        <v>10928.26</v>
      </c>
      <c r="AB1459">
        <v>40.36</v>
      </c>
      <c r="AC1459">
        <v>441064.57</v>
      </c>
      <c r="AD1459">
        <v>7085337.3700000001</v>
      </c>
      <c r="AE1459">
        <v>218.76</v>
      </c>
      <c r="AF1459">
        <v>1549988403.0599999</v>
      </c>
      <c r="AG1459">
        <v>94933.37</v>
      </c>
      <c r="AH1459">
        <v>0.5</v>
      </c>
      <c r="AI1459">
        <v>6659.71</v>
      </c>
      <c r="AJ1459">
        <v>5.92</v>
      </c>
      <c r="AK1459">
        <v>0</v>
      </c>
      <c r="AL1459">
        <v>0.26</v>
      </c>
      <c r="AM1459">
        <v>18421.88</v>
      </c>
      <c r="AN1459">
        <v>465.3</v>
      </c>
      <c r="AO1459">
        <v>573.1</v>
      </c>
      <c r="AP1459">
        <v>266663.43</v>
      </c>
      <c r="AQ1459">
        <v>827742.96</v>
      </c>
      <c r="AR1459" t="s">
        <v>61</v>
      </c>
      <c r="AS1459" t="s">
        <v>61</v>
      </c>
      <c r="AT1459" t="s">
        <v>62</v>
      </c>
      <c r="AU1459" t="s">
        <v>63</v>
      </c>
    </row>
    <row r="1460" spans="1:47" x14ac:dyDescent="0.25">
      <c r="A1460" t="s">
        <v>2479</v>
      </c>
      <c r="B1460">
        <v>2022</v>
      </c>
      <c r="C1460">
        <v>7</v>
      </c>
      <c r="D1460" t="s">
        <v>89</v>
      </c>
      <c r="E1460" s="1">
        <v>44753</v>
      </c>
      <c r="F1460" s="1">
        <v>44766</v>
      </c>
      <c r="G1460">
        <v>13</v>
      </c>
      <c r="H1460">
        <v>15.4</v>
      </c>
      <c r="I1460" t="s">
        <v>65</v>
      </c>
      <c r="J1460" t="s">
        <v>78</v>
      </c>
      <c r="K1460" t="s">
        <v>211</v>
      </c>
      <c r="L1460">
        <v>1701.99</v>
      </c>
      <c r="M1460" t="s">
        <v>52</v>
      </c>
      <c r="N1460" t="s">
        <v>106</v>
      </c>
      <c r="O1460" t="s">
        <v>54</v>
      </c>
      <c r="P1460" t="s">
        <v>184</v>
      </c>
      <c r="Q1460" t="s">
        <v>196</v>
      </c>
      <c r="R1460" t="s">
        <v>1605</v>
      </c>
      <c r="S1460" t="s">
        <v>85</v>
      </c>
      <c r="T1460" t="s">
        <v>102</v>
      </c>
      <c r="U1460" t="s">
        <v>213</v>
      </c>
      <c r="V1460">
        <v>53702</v>
      </c>
      <c r="W1460">
        <v>33925</v>
      </c>
      <c r="X1460">
        <v>11.3</v>
      </c>
      <c r="Y1460">
        <v>12</v>
      </c>
      <c r="Z1460">
        <v>49214.3</v>
      </c>
      <c r="AB1460">
        <v>19.88</v>
      </c>
      <c r="AC1460">
        <v>978380.28</v>
      </c>
      <c r="AD1460">
        <v>51790668.600000001</v>
      </c>
      <c r="AE1460">
        <v>217.22</v>
      </c>
      <c r="AF1460">
        <v>11249969033.290001</v>
      </c>
      <c r="AG1460">
        <v>70013.009999999995</v>
      </c>
      <c r="AH1460">
        <v>0</v>
      </c>
      <c r="AI1460">
        <v>0</v>
      </c>
      <c r="AJ1460">
        <v>4.8099999999999996</v>
      </c>
      <c r="AK1460">
        <v>0</v>
      </c>
      <c r="AL1460">
        <v>0.29699999999999999</v>
      </c>
      <c r="AM1460">
        <v>153818.29</v>
      </c>
      <c r="AN1460">
        <v>425.9</v>
      </c>
      <c r="AO1460">
        <v>658.94</v>
      </c>
      <c r="AP1460">
        <v>280642.55</v>
      </c>
      <c r="AQ1460">
        <v>1482854.13</v>
      </c>
      <c r="AR1460" t="s">
        <v>61</v>
      </c>
      <c r="AS1460" t="s">
        <v>61</v>
      </c>
      <c r="AT1460" t="s">
        <v>62</v>
      </c>
      <c r="AU1460" t="s">
        <v>63</v>
      </c>
    </row>
    <row r="1461" spans="1:47" x14ac:dyDescent="0.25">
      <c r="A1461" t="s">
        <v>2480</v>
      </c>
      <c r="B1461">
        <v>2020</v>
      </c>
      <c r="C1461">
        <v>6</v>
      </c>
      <c r="D1461" t="s">
        <v>77</v>
      </c>
      <c r="E1461" s="1">
        <v>44005</v>
      </c>
      <c r="F1461" s="1">
        <v>44033</v>
      </c>
      <c r="G1461">
        <v>28</v>
      </c>
      <c r="H1461">
        <v>7.2</v>
      </c>
      <c r="I1461" t="s">
        <v>65</v>
      </c>
      <c r="J1461" t="s">
        <v>78</v>
      </c>
      <c r="K1461" t="s">
        <v>79</v>
      </c>
      <c r="L1461">
        <v>1005.9</v>
      </c>
      <c r="M1461" t="s">
        <v>98</v>
      </c>
      <c r="N1461" t="s">
        <v>106</v>
      </c>
      <c r="O1461" t="s">
        <v>91</v>
      </c>
      <c r="P1461" t="s">
        <v>184</v>
      </c>
      <c r="Q1461" t="s">
        <v>204</v>
      </c>
      <c r="R1461" t="s">
        <v>1084</v>
      </c>
      <c r="S1461" t="s">
        <v>85</v>
      </c>
      <c r="T1461" t="s">
        <v>95</v>
      </c>
      <c r="U1461" t="s">
        <v>143</v>
      </c>
      <c r="V1461">
        <v>58506</v>
      </c>
      <c r="W1461">
        <v>33883</v>
      </c>
      <c r="X1461">
        <v>14.9</v>
      </c>
      <c r="Y1461">
        <v>13.1</v>
      </c>
      <c r="Z1461">
        <v>47510.99</v>
      </c>
      <c r="AB1461">
        <v>22.16</v>
      </c>
      <c r="AC1461">
        <v>1052843.54</v>
      </c>
      <c r="AD1461">
        <v>30767166.899999999</v>
      </c>
      <c r="AE1461">
        <v>161.06</v>
      </c>
      <c r="AF1461">
        <v>4955359900.9099998</v>
      </c>
      <c r="AG1461">
        <v>154770.99</v>
      </c>
      <c r="AH1461">
        <v>0.2</v>
      </c>
      <c r="AI1461">
        <v>3396.17</v>
      </c>
      <c r="AJ1461">
        <v>5.54</v>
      </c>
      <c r="AK1461">
        <v>0</v>
      </c>
      <c r="AL1461">
        <v>0.16700000000000001</v>
      </c>
      <c r="AM1461">
        <v>51381.17</v>
      </c>
      <c r="AN1461">
        <v>987.6</v>
      </c>
      <c r="AO1461">
        <v>651.80999999999995</v>
      </c>
      <c r="AP1461">
        <v>643727.56000000006</v>
      </c>
      <c r="AQ1461">
        <v>1906119.43</v>
      </c>
      <c r="AR1461" t="s">
        <v>61</v>
      </c>
      <c r="AS1461" t="s">
        <v>61</v>
      </c>
      <c r="AT1461" t="s">
        <v>62</v>
      </c>
      <c r="AU1461" t="s">
        <v>63</v>
      </c>
    </row>
    <row r="1462" spans="1:47" x14ac:dyDescent="0.25">
      <c r="A1462" t="s">
        <v>2481</v>
      </c>
      <c r="B1462">
        <v>2023</v>
      </c>
      <c r="C1462">
        <v>6</v>
      </c>
      <c r="D1462" t="s">
        <v>77</v>
      </c>
      <c r="E1462" s="1">
        <v>45105</v>
      </c>
      <c r="F1462" s="1">
        <v>45123</v>
      </c>
      <c r="G1462">
        <v>18</v>
      </c>
      <c r="H1462">
        <v>17.5</v>
      </c>
      <c r="I1462" t="s">
        <v>65</v>
      </c>
      <c r="J1462" t="s">
        <v>66</v>
      </c>
      <c r="K1462" t="s">
        <v>391</v>
      </c>
      <c r="L1462">
        <v>9999.99</v>
      </c>
      <c r="M1462" t="s">
        <v>52</v>
      </c>
      <c r="N1462" t="s">
        <v>106</v>
      </c>
      <c r="O1462" t="s">
        <v>107</v>
      </c>
      <c r="P1462" t="s">
        <v>100</v>
      </c>
      <c r="Q1462" t="s">
        <v>140</v>
      </c>
      <c r="R1462" t="s">
        <v>509</v>
      </c>
      <c r="S1462" t="s">
        <v>130</v>
      </c>
      <c r="T1462" t="s">
        <v>86</v>
      </c>
      <c r="U1462" t="s">
        <v>181</v>
      </c>
      <c r="V1462">
        <v>70759</v>
      </c>
      <c r="W1462">
        <v>39401</v>
      </c>
      <c r="X1462">
        <v>19.399999999999999</v>
      </c>
      <c r="Y1462">
        <v>14.6</v>
      </c>
      <c r="Z1462">
        <v>55675.16</v>
      </c>
      <c r="AB1462">
        <v>43.23</v>
      </c>
      <c r="AC1462">
        <v>2406837.17</v>
      </c>
      <c r="AD1462">
        <v>22508353.68</v>
      </c>
      <c r="AE1462">
        <v>283</v>
      </c>
      <c r="AF1462">
        <v>6369864091.4399996</v>
      </c>
      <c r="AG1462">
        <v>176016.97</v>
      </c>
      <c r="AH1462">
        <v>0</v>
      </c>
      <c r="AI1462">
        <v>0</v>
      </c>
      <c r="AJ1462">
        <v>19.36</v>
      </c>
      <c r="AK1462">
        <v>0</v>
      </c>
      <c r="AL1462">
        <v>0.251</v>
      </c>
      <c r="AM1462">
        <v>56495.97</v>
      </c>
      <c r="AN1462">
        <v>975.2</v>
      </c>
      <c r="AO1462">
        <v>522.45000000000005</v>
      </c>
      <c r="AP1462">
        <v>509493.24</v>
      </c>
      <c r="AQ1462">
        <v>3148843.35</v>
      </c>
      <c r="AR1462" t="s">
        <v>61</v>
      </c>
      <c r="AS1462" t="s">
        <v>61</v>
      </c>
      <c r="AT1462" t="s">
        <v>293</v>
      </c>
      <c r="AU1462" t="s">
        <v>63</v>
      </c>
    </row>
    <row r="1463" spans="1:47" x14ac:dyDescent="0.25">
      <c r="A1463" t="s">
        <v>2482</v>
      </c>
      <c r="B1463">
        <v>2024</v>
      </c>
      <c r="C1463">
        <v>6</v>
      </c>
      <c r="D1463" t="s">
        <v>77</v>
      </c>
      <c r="E1463" s="1">
        <v>45471</v>
      </c>
      <c r="F1463" s="1">
        <v>45490</v>
      </c>
      <c r="G1463">
        <v>19</v>
      </c>
      <c r="H1463">
        <v>19</v>
      </c>
      <c r="I1463" t="s">
        <v>49</v>
      </c>
      <c r="J1463" t="s">
        <v>50</v>
      </c>
      <c r="K1463" t="s">
        <v>51</v>
      </c>
      <c r="L1463">
        <v>2709</v>
      </c>
      <c r="M1463" t="s">
        <v>114</v>
      </c>
      <c r="N1463" t="s">
        <v>69</v>
      </c>
      <c r="O1463" t="s">
        <v>189</v>
      </c>
      <c r="P1463" t="s">
        <v>140</v>
      </c>
      <c r="Q1463" t="s">
        <v>184</v>
      </c>
      <c r="R1463" t="s">
        <v>2036</v>
      </c>
      <c r="S1463" t="s">
        <v>58</v>
      </c>
      <c r="T1463" t="s">
        <v>74</v>
      </c>
      <c r="U1463" t="s">
        <v>75</v>
      </c>
      <c r="V1463">
        <v>195517</v>
      </c>
      <c r="W1463">
        <v>123974</v>
      </c>
      <c r="X1463">
        <v>20.7</v>
      </c>
      <c r="Y1463">
        <v>15</v>
      </c>
      <c r="Z1463">
        <v>160083.49</v>
      </c>
      <c r="AB1463">
        <v>20.440000000000001</v>
      </c>
      <c r="AC1463">
        <v>3272106.54</v>
      </c>
      <c r="AD1463">
        <v>8375568.2000000002</v>
      </c>
      <c r="AE1463">
        <v>275.94</v>
      </c>
      <c r="AF1463">
        <v>2311154289.1100001</v>
      </c>
      <c r="AG1463">
        <v>152916.75</v>
      </c>
      <c r="AH1463">
        <v>2.2999999999999998</v>
      </c>
      <c r="AI1463">
        <v>37627.58</v>
      </c>
      <c r="AJ1463">
        <v>2</v>
      </c>
      <c r="AK1463">
        <v>167511.35999999999</v>
      </c>
      <c r="AL1463">
        <v>0.30199999999999999</v>
      </c>
      <c r="AM1463">
        <v>25294.22</v>
      </c>
      <c r="AN1463">
        <v>529.70000000000005</v>
      </c>
      <c r="AO1463">
        <v>469.49</v>
      </c>
      <c r="AP1463">
        <v>248688.85</v>
      </c>
      <c r="AQ1463">
        <v>3736633.94</v>
      </c>
      <c r="AR1463" t="s">
        <v>61</v>
      </c>
      <c r="AS1463" t="s">
        <v>61</v>
      </c>
      <c r="AT1463" t="s">
        <v>62</v>
      </c>
      <c r="AU1463" t="s">
        <v>63</v>
      </c>
    </row>
    <row r="1464" spans="1:47" x14ac:dyDescent="0.25">
      <c r="A1464" t="s">
        <v>2483</v>
      </c>
      <c r="B1464">
        <v>2022</v>
      </c>
      <c r="C1464">
        <v>8</v>
      </c>
      <c r="D1464" t="s">
        <v>89</v>
      </c>
      <c r="E1464" s="1">
        <v>44781</v>
      </c>
      <c r="F1464" s="1">
        <v>44813</v>
      </c>
      <c r="G1464">
        <v>32</v>
      </c>
      <c r="H1464">
        <v>20.399999999999999</v>
      </c>
      <c r="I1464" t="s">
        <v>49</v>
      </c>
      <c r="J1464" t="s">
        <v>66</v>
      </c>
      <c r="K1464" t="s">
        <v>245</v>
      </c>
      <c r="L1464">
        <v>8905.9</v>
      </c>
      <c r="M1464" t="s">
        <v>52</v>
      </c>
      <c r="N1464" t="s">
        <v>106</v>
      </c>
      <c r="O1464" t="s">
        <v>189</v>
      </c>
      <c r="P1464" t="s">
        <v>131</v>
      </c>
      <c r="Q1464" t="s">
        <v>70</v>
      </c>
      <c r="R1464" t="s">
        <v>2352</v>
      </c>
      <c r="S1464" t="s">
        <v>137</v>
      </c>
      <c r="T1464" t="s">
        <v>59</v>
      </c>
      <c r="U1464" t="s">
        <v>103</v>
      </c>
      <c r="V1464">
        <v>6501</v>
      </c>
      <c r="W1464">
        <v>4647</v>
      </c>
      <c r="X1464">
        <v>23.7</v>
      </c>
      <c r="Y1464">
        <v>10.1</v>
      </c>
      <c r="Z1464">
        <v>5966.23</v>
      </c>
      <c r="AB1464">
        <v>38.78</v>
      </c>
      <c r="AC1464">
        <v>231370.4</v>
      </c>
      <c r="AD1464">
        <v>6255532.4900000002</v>
      </c>
      <c r="AE1464">
        <v>213.3</v>
      </c>
      <c r="AF1464">
        <v>1334305080.1199999</v>
      </c>
      <c r="AG1464">
        <v>154258.73000000001</v>
      </c>
      <c r="AH1464">
        <v>0.4</v>
      </c>
      <c r="AI1464">
        <v>13986.96</v>
      </c>
      <c r="AJ1464">
        <v>4.49</v>
      </c>
      <c r="AK1464">
        <v>280873.40999999997</v>
      </c>
      <c r="AL1464">
        <v>0.114</v>
      </c>
      <c r="AM1464">
        <v>7131.31</v>
      </c>
      <c r="AN1464">
        <v>1407.6</v>
      </c>
      <c r="AO1464">
        <v>607.64</v>
      </c>
      <c r="AP1464">
        <v>855314.06</v>
      </c>
      <c r="AQ1464">
        <v>1262061.46</v>
      </c>
      <c r="AR1464" t="s">
        <v>61</v>
      </c>
      <c r="AS1464" t="s">
        <v>61</v>
      </c>
      <c r="AT1464" t="s">
        <v>293</v>
      </c>
      <c r="AU1464" t="s">
        <v>63</v>
      </c>
    </row>
    <row r="1465" spans="1:47" x14ac:dyDescent="0.25">
      <c r="A1465" t="s">
        <v>2484</v>
      </c>
      <c r="B1465">
        <v>2024</v>
      </c>
      <c r="C1465">
        <v>11</v>
      </c>
      <c r="D1465" t="s">
        <v>119</v>
      </c>
      <c r="E1465" s="1">
        <v>45600</v>
      </c>
      <c r="F1465" s="1">
        <v>45613</v>
      </c>
      <c r="G1465">
        <v>13</v>
      </c>
      <c r="H1465">
        <v>16.899999999999999</v>
      </c>
      <c r="I1465" t="s">
        <v>49</v>
      </c>
      <c r="J1465" t="s">
        <v>112</v>
      </c>
      <c r="K1465" t="s">
        <v>199</v>
      </c>
      <c r="L1465">
        <v>7204.49</v>
      </c>
      <c r="M1465" t="s">
        <v>68</v>
      </c>
      <c r="N1465" t="s">
        <v>168</v>
      </c>
      <c r="O1465" t="s">
        <v>189</v>
      </c>
      <c r="P1465" t="s">
        <v>108</v>
      </c>
      <c r="Q1465" t="s">
        <v>184</v>
      </c>
      <c r="R1465" t="s">
        <v>2485</v>
      </c>
      <c r="S1465" t="s">
        <v>161</v>
      </c>
      <c r="T1465" t="s">
        <v>131</v>
      </c>
      <c r="U1465" t="s">
        <v>96</v>
      </c>
      <c r="V1465">
        <v>20710</v>
      </c>
      <c r="W1465">
        <v>14918</v>
      </c>
      <c r="X1465">
        <v>9.9</v>
      </c>
      <c r="Y1465">
        <v>13.4</v>
      </c>
      <c r="Z1465">
        <v>18561.310000000001</v>
      </c>
      <c r="AB1465">
        <v>38.11</v>
      </c>
      <c r="AC1465">
        <v>707371.52000000002</v>
      </c>
      <c r="AD1465">
        <v>10566582.560000001</v>
      </c>
      <c r="AE1465">
        <v>274.35000000000002</v>
      </c>
      <c r="AF1465">
        <v>2898941925.3400002</v>
      </c>
      <c r="AG1465">
        <v>114302.23</v>
      </c>
      <c r="AH1465">
        <v>0</v>
      </c>
      <c r="AI1465">
        <v>0</v>
      </c>
      <c r="AJ1465">
        <v>11.07</v>
      </c>
      <c r="AK1465">
        <v>1169720.69</v>
      </c>
      <c r="AL1465">
        <v>0.26700000000000002</v>
      </c>
      <c r="AM1465">
        <v>28212.78</v>
      </c>
      <c r="AN1465">
        <v>372.2</v>
      </c>
      <c r="AO1465">
        <v>640.35</v>
      </c>
      <c r="AP1465">
        <v>238338.27</v>
      </c>
      <c r="AQ1465">
        <v>1088224.8</v>
      </c>
      <c r="AR1465" t="s">
        <v>61</v>
      </c>
      <c r="AS1465" t="s">
        <v>61</v>
      </c>
      <c r="AT1465" t="s">
        <v>62</v>
      </c>
      <c r="AU1465" t="s">
        <v>63</v>
      </c>
    </row>
    <row r="1466" spans="1:47" x14ac:dyDescent="0.25">
      <c r="A1466" t="s">
        <v>2486</v>
      </c>
      <c r="B1466">
        <v>2021</v>
      </c>
      <c r="C1466">
        <v>3</v>
      </c>
      <c r="D1466" t="s">
        <v>48</v>
      </c>
      <c r="E1466" s="1">
        <v>44258</v>
      </c>
      <c r="F1466" s="1">
        <v>44275</v>
      </c>
      <c r="G1466">
        <v>17</v>
      </c>
      <c r="H1466">
        <v>9.6</v>
      </c>
      <c r="I1466" t="s">
        <v>65</v>
      </c>
      <c r="J1466" t="s">
        <v>50</v>
      </c>
      <c r="K1466" t="s">
        <v>51</v>
      </c>
      <c r="L1466">
        <v>2709</v>
      </c>
      <c r="M1466" t="s">
        <v>90</v>
      </c>
      <c r="N1466" t="s">
        <v>106</v>
      </c>
      <c r="O1466" t="s">
        <v>107</v>
      </c>
      <c r="P1466" t="s">
        <v>100</v>
      </c>
      <c r="Q1466" t="s">
        <v>150</v>
      </c>
      <c r="R1466" t="s">
        <v>2487</v>
      </c>
      <c r="S1466" t="s">
        <v>170</v>
      </c>
      <c r="T1466" t="s">
        <v>86</v>
      </c>
      <c r="U1466" t="s">
        <v>75</v>
      </c>
      <c r="V1466">
        <v>121212</v>
      </c>
      <c r="W1466">
        <v>86436</v>
      </c>
      <c r="X1466">
        <v>10</v>
      </c>
      <c r="Y1466">
        <v>11.3</v>
      </c>
      <c r="Z1466">
        <v>101009.95</v>
      </c>
      <c r="AB1466">
        <v>24.72</v>
      </c>
      <c r="AC1466">
        <v>2496965.96</v>
      </c>
      <c r="AD1466">
        <v>8171704.96</v>
      </c>
      <c r="AE1466">
        <v>171.83</v>
      </c>
      <c r="AF1466">
        <v>1404144063.28</v>
      </c>
      <c r="AG1466">
        <v>105368.2</v>
      </c>
      <c r="AH1466">
        <v>0</v>
      </c>
      <c r="AI1466">
        <v>0</v>
      </c>
      <c r="AJ1466">
        <v>16.71</v>
      </c>
      <c r="AK1466">
        <v>0</v>
      </c>
      <c r="AL1466">
        <v>0.14199999999999999</v>
      </c>
      <c r="AM1466">
        <v>11603.82</v>
      </c>
      <c r="AN1466">
        <v>518.9</v>
      </c>
      <c r="AO1466">
        <v>592.72</v>
      </c>
      <c r="AP1466">
        <v>307562.40999999997</v>
      </c>
      <c r="AQ1466">
        <v>2921500.39</v>
      </c>
      <c r="AR1466" t="s">
        <v>61</v>
      </c>
      <c r="AS1466" t="s">
        <v>61</v>
      </c>
      <c r="AT1466" t="s">
        <v>62</v>
      </c>
      <c r="AU1466" t="s">
        <v>63</v>
      </c>
    </row>
    <row r="1467" spans="1:47" x14ac:dyDescent="0.25">
      <c r="A1467" t="s">
        <v>2488</v>
      </c>
      <c r="B1467">
        <v>2024</v>
      </c>
      <c r="C1467">
        <v>3</v>
      </c>
      <c r="D1467" t="s">
        <v>48</v>
      </c>
      <c r="E1467" s="1">
        <v>45358</v>
      </c>
      <c r="F1467" s="1">
        <v>45365</v>
      </c>
      <c r="G1467">
        <v>7</v>
      </c>
      <c r="H1467">
        <v>11.5</v>
      </c>
      <c r="I1467" t="s">
        <v>49</v>
      </c>
      <c r="J1467" t="s">
        <v>50</v>
      </c>
      <c r="K1467" t="s">
        <v>145</v>
      </c>
      <c r="L1467">
        <v>2710.19</v>
      </c>
      <c r="M1467" t="s">
        <v>114</v>
      </c>
      <c r="N1467" t="s">
        <v>106</v>
      </c>
      <c r="O1467" t="s">
        <v>200</v>
      </c>
      <c r="P1467" t="s">
        <v>83</v>
      </c>
      <c r="Q1467" t="s">
        <v>184</v>
      </c>
      <c r="R1467" t="s">
        <v>2489</v>
      </c>
      <c r="S1467" t="s">
        <v>170</v>
      </c>
      <c r="T1467" t="s">
        <v>162</v>
      </c>
      <c r="U1467" t="s">
        <v>110</v>
      </c>
      <c r="V1467">
        <v>105913</v>
      </c>
      <c r="W1467">
        <v>61145</v>
      </c>
      <c r="X1467">
        <v>8.5</v>
      </c>
      <c r="Y1467">
        <v>14.5</v>
      </c>
      <c r="Z1467">
        <v>99416.8</v>
      </c>
      <c r="AB1467">
        <v>38.130000000000003</v>
      </c>
      <c r="AC1467">
        <v>3790762.58</v>
      </c>
      <c r="AD1467">
        <v>118231429.40000001</v>
      </c>
      <c r="AE1467">
        <v>279.91000000000003</v>
      </c>
      <c r="AF1467">
        <v>33094159403.349998</v>
      </c>
      <c r="AG1467">
        <v>233907.11</v>
      </c>
      <c r="AH1467">
        <v>1.7</v>
      </c>
      <c r="AI1467">
        <v>19013.13</v>
      </c>
      <c r="AJ1467">
        <v>12.97</v>
      </c>
      <c r="AK1467">
        <v>15334616.390000001</v>
      </c>
      <c r="AL1467">
        <v>0.223</v>
      </c>
      <c r="AM1467">
        <v>263656.09000000003</v>
      </c>
      <c r="AN1467">
        <v>377</v>
      </c>
      <c r="AO1467">
        <v>701.3</v>
      </c>
      <c r="AP1467">
        <v>264390.09999999998</v>
      </c>
      <c r="AQ1467">
        <v>4571729.01</v>
      </c>
      <c r="AR1467" t="s">
        <v>61</v>
      </c>
      <c r="AS1467" t="s">
        <v>61</v>
      </c>
      <c r="AT1467" t="s">
        <v>62</v>
      </c>
      <c r="AU1467" t="s">
        <v>63</v>
      </c>
    </row>
    <row r="1468" spans="1:47" x14ac:dyDescent="0.25">
      <c r="A1468" t="s">
        <v>2490</v>
      </c>
      <c r="B1468">
        <v>2022</v>
      </c>
      <c r="C1468">
        <v>11</v>
      </c>
      <c r="D1468" t="s">
        <v>119</v>
      </c>
      <c r="E1468" s="1">
        <v>44873</v>
      </c>
      <c r="F1468" s="1">
        <v>44892</v>
      </c>
      <c r="G1468">
        <v>19</v>
      </c>
      <c r="H1468">
        <v>18.8</v>
      </c>
      <c r="I1468" t="s">
        <v>65</v>
      </c>
      <c r="J1468" t="s">
        <v>112</v>
      </c>
      <c r="K1468" t="s">
        <v>343</v>
      </c>
      <c r="L1468">
        <v>2523.1</v>
      </c>
      <c r="M1468" t="s">
        <v>80</v>
      </c>
      <c r="N1468" t="s">
        <v>53</v>
      </c>
      <c r="O1468" t="s">
        <v>54</v>
      </c>
      <c r="P1468" t="s">
        <v>56</v>
      </c>
      <c r="Q1468" t="s">
        <v>140</v>
      </c>
      <c r="R1468" t="s">
        <v>2491</v>
      </c>
      <c r="S1468" t="s">
        <v>130</v>
      </c>
      <c r="T1468" t="s">
        <v>95</v>
      </c>
      <c r="U1468" t="s">
        <v>60</v>
      </c>
      <c r="V1468">
        <v>66040</v>
      </c>
      <c r="W1468">
        <v>41549</v>
      </c>
      <c r="X1468">
        <v>1.5</v>
      </c>
      <c r="Y1468">
        <v>11.5</v>
      </c>
      <c r="Z1468">
        <v>53551.02</v>
      </c>
      <c r="AB1468">
        <v>23.17</v>
      </c>
      <c r="AC1468">
        <v>1240777.1299999999</v>
      </c>
      <c r="AD1468">
        <v>28394892.84</v>
      </c>
      <c r="AE1468">
        <v>211.77</v>
      </c>
      <c r="AF1468">
        <v>6013186456.7299995</v>
      </c>
      <c r="AG1468">
        <v>143010.35</v>
      </c>
      <c r="AH1468">
        <v>0</v>
      </c>
      <c r="AI1468">
        <v>0</v>
      </c>
      <c r="AJ1468">
        <v>13.01</v>
      </c>
      <c r="AK1468">
        <v>0</v>
      </c>
      <c r="AL1468">
        <v>0.154</v>
      </c>
      <c r="AM1468">
        <v>43728.13</v>
      </c>
      <c r="AN1468">
        <v>469.9</v>
      </c>
      <c r="AO1468">
        <v>389.91</v>
      </c>
      <c r="AP1468">
        <v>183218.71</v>
      </c>
      <c r="AQ1468">
        <v>1610734.32</v>
      </c>
      <c r="AR1468" t="s">
        <v>61</v>
      </c>
      <c r="AS1468" t="s">
        <v>61</v>
      </c>
      <c r="AT1468" t="s">
        <v>62</v>
      </c>
      <c r="AU1468" t="s">
        <v>63</v>
      </c>
    </row>
    <row r="1469" spans="1:47" x14ac:dyDescent="0.25">
      <c r="A1469" t="s">
        <v>2492</v>
      </c>
      <c r="B1469">
        <v>2023</v>
      </c>
      <c r="C1469">
        <v>10</v>
      </c>
      <c r="D1469" t="s">
        <v>119</v>
      </c>
      <c r="E1469" s="1">
        <v>45210</v>
      </c>
      <c r="F1469" s="1">
        <v>45217</v>
      </c>
      <c r="G1469">
        <v>7</v>
      </c>
      <c r="H1469">
        <v>6.6</v>
      </c>
      <c r="I1469" t="s">
        <v>65</v>
      </c>
      <c r="J1469" t="s">
        <v>239</v>
      </c>
      <c r="K1469" t="s">
        <v>265</v>
      </c>
      <c r="L1469">
        <v>3102.1</v>
      </c>
      <c r="M1469" t="s">
        <v>114</v>
      </c>
      <c r="N1469" t="s">
        <v>81</v>
      </c>
      <c r="O1469" t="s">
        <v>107</v>
      </c>
      <c r="P1469" t="s">
        <v>56</v>
      </c>
      <c r="Q1469" t="s">
        <v>174</v>
      </c>
      <c r="R1469" t="s">
        <v>2493</v>
      </c>
      <c r="S1469" t="s">
        <v>161</v>
      </c>
      <c r="T1469" t="s">
        <v>86</v>
      </c>
      <c r="U1469" t="s">
        <v>181</v>
      </c>
      <c r="V1469">
        <v>35327</v>
      </c>
      <c r="W1469">
        <v>22323</v>
      </c>
      <c r="X1469">
        <v>14.8</v>
      </c>
      <c r="Y1469">
        <v>15.8</v>
      </c>
      <c r="Z1469">
        <v>31344.53</v>
      </c>
      <c r="AB1469">
        <v>14.86</v>
      </c>
      <c r="AC1469">
        <v>465779.72</v>
      </c>
      <c r="AD1469">
        <v>11958878.529999999</v>
      </c>
      <c r="AE1469">
        <v>280.45999999999998</v>
      </c>
      <c r="AF1469">
        <v>3353987072.52</v>
      </c>
      <c r="AG1469">
        <v>198625.84</v>
      </c>
      <c r="AH1469">
        <v>0.9</v>
      </c>
      <c r="AI1469">
        <v>8154.59</v>
      </c>
      <c r="AJ1469">
        <v>6.88</v>
      </c>
      <c r="AK1469">
        <v>0</v>
      </c>
      <c r="AL1469">
        <v>0.28899999999999998</v>
      </c>
      <c r="AM1469">
        <v>34561.160000000003</v>
      </c>
      <c r="AN1469">
        <v>202.5</v>
      </c>
      <c r="AO1469">
        <v>365.66</v>
      </c>
      <c r="AP1469">
        <v>74046.149999999994</v>
      </c>
      <c r="AQ1469">
        <v>781167.46</v>
      </c>
      <c r="AR1469" t="s">
        <v>61</v>
      </c>
      <c r="AS1469" t="s">
        <v>61</v>
      </c>
      <c r="AT1469" t="s">
        <v>62</v>
      </c>
      <c r="AU1469" t="s">
        <v>63</v>
      </c>
    </row>
    <row r="1470" spans="1:47" x14ac:dyDescent="0.25">
      <c r="A1470" t="s">
        <v>2494</v>
      </c>
      <c r="B1470">
        <v>2020</v>
      </c>
      <c r="C1470">
        <v>8</v>
      </c>
      <c r="D1470" t="s">
        <v>89</v>
      </c>
      <c r="E1470" s="1">
        <v>44070</v>
      </c>
      <c r="F1470" s="1">
        <v>44099</v>
      </c>
      <c r="G1470">
        <v>29</v>
      </c>
      <c r="H1470">
        <v>4.7</v>
      </c>
      <c r="I1470" t="s">
        <v>65</v>
      </c>
      <c r="J1470" t="s">
        <v>66</v>
      </c>
      <c r="K1470" t="s">
        <v>391</v>
      </c>
      <c r="L1470">
        <v>9999.99</v>
      </c>
      <c r="M1470" t="s">
        <v>90</v>
      </c>
      <c r="N1470" t="s">
        <v>106</v>
      </c>
      <c r="O1470" t="s">
        <v>91</v>
      </c>
      <c r="P1470" t="s">
        <v>70</v>
      </c>
      <c r="Q1470" t="s">
        <v>83</v>
      </c>
      <c r="R1470" t="s">
        <v>1832</v>
      </c>
      <c r="S1470" t="s">
        <v>130</v>
      </c>
      <c r="T1470" t="s">
        <v>131</v>
      </c>
      <c r="U1470" t="s">
        <v>110</v>
      </c>
      <c r="V1470">
        <v>60128</v>
      </c>
      <c r="W1470">
        <v>40409</v>
      </c>
      <c r="X1470">
        <v>13</v>
      </c>
      <c r="Y1470">
        <v>13.7</v>
      </c>
      <c r="Z1470">
        <v>51096.97</v>
      </c>
      <c r="AB1470">
        <v>37.049999999999997</v>
      </c>
      <c r="AC1470">
        <v>1893142.74</v>
      </c>
      <c r="AD1470">
        <v>25475416.329999998</v>
      </c>
      <c r="AE1470">
        <v>165.84</v>
      </c>
      <c r="AF1470">
        <v>4224843044.1700001</v>
      </c>
      <c r="AG1470">
        <v>178911.8</v>
      </c>
      <c r="AH1470">
        <v>0.3</v>
      </c>
      <c r="AI1470">
        <v>4895.82</v>
      </c>
      <c r="AJ1470">
        <v>16.39</v>
      </c>
      <c r="AK1470">
        <v>0</v>
      </c>
      <c r="AL1470">
        <v>0.187</v>
      </c>
      <c r="AM1470">
        <v>47639.03</v>
      </c>
      <c r="AN1470">
        <v>712.9</v>
      </c>
      <c r="AO1470">
        <v>523.76</v>
      </c>
      <c r="AP1470">
        <v>373388.5</v>
      </c>
      <c r="AQ1470">
        <v>2497977.89</v>
      </c>
      <c r="AR1470" t="s">
        <v>61</v>
      </c>
      <c r="AS1470" t="s">
        <v>124</v>
      </c>
      <c r="AT1470" t="s">
        <v>62</v>
      </c>
      <c r="AU1470" t="s">
        <v>63</v>
      </c>
    </row>
    <row r="1471" spans="1:47" x14ac:dyDescent="0.25">
      <c r="A1471" t="s">
        <v>2495</v>
      </c>
      <c r="B1471">
        <v>2020</v>
      </c>
      <c r="C1471">
        <v>4</v>
      </c>
      <c r="D1471" t="s">
        <v>77</v>
      </c>
      <c r="E1471" s="1">
        <v>43948</v>
      </c>
      <c r="F1471" s="1">
        <v>43959</v>
      </c>
      <c r="G1471">
        <v>11</v>
      </c>
      <c r="H1471">
        <v>6.8</v>
      </c>
      <c r="I1471" t="s">
        <v>49</v>
      </c>
      <c r="J1471" t="s">
        <v>112</v>
      </c>
      <c r="K1471" t="s">
        <v>199</v>
      </c>
      <c r="L1471">
        <v>7204.49</v>
      </c>
      <c r="M1471" t="s">
        <v>68</v>
      </c>
      <c r="N1471" t="s">
        <v>69</v>
      </c>
      <c r="O1471" t="s">
        <v>189</v>
      </c>
      <c r="P1471" t="s">
        <v>121</v>
      </c>
      <c r="Q1471" t="s">
        <v>184</v>
      </c>
      <c r="R1471" t="s">
        <v>2496</v>
      </c>
      <c r="S1471" t="s">
        <v>161</v>
      </c>
      <c r="T1471" t="s">
        <v>74</v>
      </c>
      <c r="U1471" t="s">
        <v>75</v>
      </c>
      <c r="V1471">
        <v>21194</v>
      </c>
      <c r="W1471">
        <v>13918</v>
      </c>
      <c r="X1471">
        <v>24.7</v>
      </c>
      <c r="Y1471">
        <v>14.9</v>
      </c>
      <c r="Z1471">
        <v>19204.02</v>
      </c>
      <c r="AB1471">
        <v>40.89</v>
      </c>
      <c r="AC1471">
        <v>785252.38</v>
      </c>
      <c r="AD1471">
        <v>14194843.42</v>
      </c>
      <c r="AE1471">
        <v>160.25</v>
      </c>
      <c r="AF1471">
        <v>2274723658.0500002</v>
      </c>
      <c r="AG1471">
        <v>24684.04</v>
      </c>
      <c r="AH1471">
        <v>2.7</v>
      </c>
      <c r="AI1471">
        <v>70861.350000000006</v>
      </c>
      <c r="AJ1471">
        <v>16.440000000000001</v>
      </c>
      <c r="AK1471">
        <v>2333632.2599999998</v>
      </c>
      <c r="AL1471">
        <v>0.13300000000000001</v>
      </c>
      <c r="AM1471">
        <v>18879.14</v>
      </c>
      <c r="AN1471">
        <v>300.60000000000002</v>
      </c>
      <c r="AO1471">
        <v>745.3</v>
      </c>
      <c r="AP1471">
        <v>224037.18</v>
      </c>
      <c r="AQ1471">
        <v>1123714.0900000001</v>
      </c>
      <c r="AR1471" t="s">
        <v>61</v>
      </c>
      <c r="AS1471" t="s">
        <v>61</v>
      </c>
      <c r="AT1471" t="s">
        <v>62</v>
      </c>
      <c r="AU1471" t="s">
        <v>63</v>
      </c>
    </row>
    <row r="1472" spans="1:47" x14ac:dyDescent="0.25">
      <c r="A1472" t="s">
        <v>2497</v>
      </c>
      <c r="B1472">
        <v>2024</v>
      </c>
      <c r="C1472">
        <v>8</v>
      </c>
      <c r="D1472" t="s">
        <v>89</v>
      </c>
      <c r="E1472" s="1">
        <v>45526</v>
      </c>
      <c r="F1472" s="1">
        <v>45544</v>
      </c>
      <c r="G1472">
        <v>18</v>
      </c>
      <c r="H1472">
        <v>7.2</v>
      </c>
      <c r="I1472" t="s">
        <v>65</v>
      </c>
      <c r="J1472" t="s">
        <v>50</v>
      </c>
      <c r="K1472" t="s">
        <v>120</v>
      </c>
      <c r="L1472">
        <v>2710.1921000000002</v>
      </c>
      <c r="M1472" t="s">
        <v>90</v>
      </c>
      <c r="N1472" t="s">
        <v>106</v>
      </c>
      <c r="O1472" t="s">
        <v>107</v>
      </c>
      <c r="P1472" t="s">
        <v>226</v>
      </c>
      <c r="Q1472" t="s">
        <v>71</v>
      </c>
      <c r="R1472" t="s">
        <v>775</v>
      </c>
      <c r="S1472" t="s">
        <v>123</v>
      </c>
      <c r="T1472" t="s">
        <v>74</v>
      </c>
      <c r="U1472" t="s">
        <v>110</v>
      </c>
      <c r="V1472">
        <v>52703</v>
      </c>
      <c r="W1472">
        <v>32618</v>
      </c>
      <c r="X1472">
        <v>15.7</v>
      </c>
      <c r="Y1472">
        <v>11.2</v>
      </c>
      <c r="Z1472">
        <v>47231.519999999997</v>
      </c>
      <c r="AB1472">
        <v>39.869999999999997</v>
      </c>
      <c r="AC1472">
        <v>1883120.7</v>
      </c>
      <c r="AD1472">
        <v>17264537.510000002</v>
      </c>
      <c r="AE1472">
        <v>276.48</v>
      </c>
      <c r="AF1472">
        <v>4773299330.7600002</v>
      </c>
      <c r="AG1472">
        <v>188309.47</v>
      </c>
      <c r="AH1472">
        <v>0</v>
      </c>
      <c r="AI1472">
        <v>0</v>
      </c>
      <c r="AJ1472">
        <v>5.18</v>
      </c>
      <c r="AK1472">
        <v>0</v>
      </c>
      <c r="AL1472">
        <v>0.17299999999999999</v>
      </c>
      <c r="AM1472">
        <v>29867.65</v>
      </c>
      <c r="AN1472">
        <v>963.1</v>
      </c>
      <c r="AO1472">
        <v>411.8</v>
      </c>
      <c r="AP1472">
        <v>396604.58</v>
      </c>
      <c r="AQ1472">
        <v>2497902.4</v>
      </c>
      <c r="AR1472" t="s">
        <v>61</v>
      </c>
      <c r="AS1472" t="s">
        <v>124</v>
      </c>
      <c r="AT1472" t="s">
        <v>62</v>
      </c>
      <c r="AU1472" t="s">
        <v>63</v>
      </c>
    </row>
    <row r="1473" spans="1:47" x14ac:dyDescent="0.25">
      <c r="A1473" t="s">
        <v>2498</v>
      </c>
      <c r="B1473">
        <v>2026</v>
      </c>
      <c r="C1473">
        <v>2</v>
      </c>
      <c r="D1473" t="s">
        <v>48</v>
      </c>
      <c r="E1473" s="1">
        <v>46060</v>
      </c>
      <c r="F1473" s="1">
        <v>46066</v>
      </c>
      <c r="G1473">
        <v>6</v>
      </c>
      <c r="H1473">
        <v>20.6</v>
      </c>
      <c r="I1473" t="s">
        <v>65</v>
      </c>
      <c r="J1473" t="s">
        <v>50</v>
      </c>
      <c r="K1473" t="s">
        <v>51</v>
      </c>
      <c r="L1473">
        <v>2709</v>
      </c>
      <c r="M1473" t="s">
        <v>52</v>
      </c>
      <c r="N1473" t="s">
        <v>69</v>
      </c>
      <c r="O1473" t="s">
        <v>189</v>
      </c>
      <c r="P1473" t="s">
        <v>226</v>
      </c>
      <c r="Q1473" t="s">
        <v>201</v>
      </c>
      <c r="R1473" t="s">
        <v>305</v>
      </c>
      <c r="S1473" t="s">
        <v>58</v>
      </c>
      <c r="T1473" t="s">
        <v>74</v>
      </c>
      <c r="U1473" t="s">
        <v>259</v>
      </c>
      <c r="V1473">
        <v>334893</v>
      </c>
      <c r="W1473">
        <v>245711</v>
      </c>
      <c r="X1473">
        <v>2.2999999999999998</v>
      </c>
      <c r="Y1473">
        <v>12.7</v>
      </c>
      <c r="Z1473">
        <v>286995.71000000002</v>
      </c>
      <c r="AB1473">
        <v>19.57</v>
      </c>
      <c r="AC1473">
        <v>5616506.04</v>
      </c>
      <c r="AD1473">
        <v>19771134.460000001</v>
      </c>
      <c r="AE1473">
        <v>279.31</v>
      </c>
      <c r="AF1473">
        <v>5522275566.0200005</v>
      </c>
      <c r="AG1473">
        <v>164402.74</v>
      </c>
      <c r="AH1473">
        <v>1.3</v>
      </c>
      <c r="AI1473">
        <v>34462.03</v>
      </c>
      <c r="AJ1473">
        <v>10.78</v>
      </c>
      <c r="AK1473">
        <v>0</v>
      </c>
      <c r="AL1473">
        <v>0.23400000000000001</v>
      </c>
      <c r="AM1473">
        <v>46264.45</v>
      </c>
      <c r="AN1473">
        <v>167.3</v>
      </c>
      <c r="AO1473">
        <v>380.93</v>
      </c>
      <c r="AP1473">
        <v>63729.59</v>
      </c>
      <c r="AQ1473">
        <v>5925364.8499999996</v>
      </c>
      <c r="AR1473" t="s">
        <v>61</v>
      </c>
      <c r="AS1473" t="s">
        <v>61</v>
      </c>
      <c r="AT1473" t="s">
        <v>62</v>
      </c>
      <c r="AU1473" t="s">
        <v>63</v>
      </c>
    </row>
    <row r="1474" spans="1:47" x14ac:dyDescent="0.25">
      <c r="A1474" t="s">
        <v>2499</v>
      </c>
      <c r="B1474">
        <v>2023</v>
      </c>
      <c r="C1474">
        <v>5</v>
      </c>
      <c r="D1474" t="s">
        <v>77</v>
      </c>
      <c r="E1474" s="1">
        <v>45077</v>
      </c>
      <c r="F1474" s="1">
        <v>45097</v>
      </c>
      <c r="G1474">
        <v>20</v>
      </c>
      <c r="H1474">
        <v>8.9</v>
      </c>
      <c r="I1474" t="s">
        <v>65</v>
      </c>
      <c r="J1474" t="s">
        <v>134</v>
      </c>
      <c r="K1474" t="s">
        <v>135</v>
      </c>
      <c r="L1474">
        <v>9999.0098999999991</v>
      </c>
      <c r="M1474" t="s">
        <v>68</v>
      </c>
      <c r="N1474" t="s">
        <v>168</v>
      </c>
      <c r="O1474" t="s">
        <v>189</v>
      </c>
      <c r="P1474" t="s">
        <v>92</v>
      </c>
      <c r="Q1474" t="s">
        <v>140</v>
      </c>
      <c r="R1474" t="s">
        <v>2500</v>
      </c>
      <c r="S1474" t="s">
        <v>137</v>
      </c>
      <c r="T1474" t="s">
        <v>102</v>
      </c>
      <c r="U1474" t="s">
        <v>103</v>
      </c>
      <c r="V1474">
        <v>8830</v>
      </c>
      <c r="W1474">
        <v>5524</v>
      </c>
      <c r="X1474">
        <v>5.6</v>
      </c>
      <c r="Y1474">
        <v>12.4</v>
      </c>
      <c r="Z1474">
        <v>7928.88</v>
      </c>
      <c r="AB1474">
        <v>39.01</v>
      </c>
      <c r="AC1474">
        <v>309305.61</v>
      </c>
      <c r="AD1474">
        <v>2500213.73</v>
      </c>
      <c r="AE1474">
        <v>285.82</v>
      </c>
      <c r="AF1474">
        <v>714611088.30999994</v>
      </c>
      <c r="AG1474">
        <v>221981.45</v>
      </c>
      <c r="AJ1474">
        <v>21.85</v>
      </c>
      <c r="AK1474">
        <v>0</v>
      </c>
      <c r="AL1474">
        <v>0.23599999999999999</v>
      </c>
      <c r="AM1474">
        <v>5900.5</v>
      </c>
      <c r="AN1474">
        <v>727.5</v>
      </c>
      <c r="AO1474">
        <v>731.59</v>
      </c>
      <c r="AP1474">
        <v>532231.72</v>
      </c>
      <c r="AQ1474">
        <v>1069419.28</v>
      </c>
      <c r="AR1474" t="s">
        <v>61</v>
      </c>
      <c r="AS1474" t="s">
        <v>61</v>
      </c>
      <c r="AT1474" t="s">
        <v>62</v>
      </c>
      <c r="AU1474" t="s">
        <v>63</v>
      </c>
    </row>
    <row r="1475" spans="1:47" x14ac:dyDescent="0.25">
      <c r="A1475" t="s">
        <v>2501</v>
      </c>
      <c r="B1475">
        <v>2024</v>
      </c>
      <c r="C1475">
        <v>3</v>
      </c>
      <c r="D1475" t="s">
        <v>48</v>
      </c>
      <c r="E1475" s="1">
        <v>45374</v>
      </c>
      <c r="F1475" s="1">
        <v>45382</v>
      </c>
      <c r="G1475">
        <v>8</v>
      </c>
      <c r="H1475">
        <v>2.5</v>
      </c>
      <c r="I1475" t="s">
        <v>65</v>
      </c>
      <c r="J1475" t="s">
        <v>78</v>
      </c>
      <c r="K1475" t="s">
        <v>211</v>
      </c>
      <c r="L1475">
        <v>1701.99</v>
      </c>
      <c r="M1475" t="s">
        <v>52</v>
      </c>
      <c r="N1475" t="s">
        <v>168</v>
      </c>
      <c r="O1475" t="s">
        <v>99</v>
      </c>
      <c r="P1475" t="s">
        <v>226</v>
      </c>
      <c r="Q1475" t="s">
        <v>83</v>
      </c>
      <c r="R1475" t="s">
        <v>2162</v>
      </c>
      <c r="S1475" t="s">
        <v>85</v>
      </c>
      <c r="T1475" t="s">
        <v>131</v>
      </c>
      <c r="U1475" t="s">
        <v>103</v>
      </c>
      <c r="V1475">
        <v>38320</v>
      </c>
      <c r="W1475">
        <v>26095</v>
      </c>
      <c r="X1475">
        <v>2.2000000000000002</v>
      </c>
      <c r="Y1475">
        <v>15.7</v>
      </c>
      <c r="Z1475">
        <v>33170.01</v>
      </c>
      <c r="AB1475">
        <v>18.850000000000001</v>
      </c>
      <c r="AC1475">
        <v>625254.68999999994</v>
      </c>
      <c r="AD1475">
        <v>38685519.259999998</v>
      </c>
      <c r="AE1475">
        <v>282.57</v>
      </c>
      <c r="AF1475">
        <v>10931367177.299999</v>
      </c>
      <c r="AG1475">
        <v>56633.87</v>
      </c>
      <c r="AH1475">
        <v>0</v>
      </c>
      <c r="AI1475">
        <v>0</v>
      </c>
      <c r="AJ1475">
        <v>1.45</v>
      </c>
      <c r="AK1475">
        <v>0</v>
      </c>
      <c r="AL1475">
        <v>0.19600000000000001</v>
      </c>
      <c r="AM1475">
        <v>75823.62</v>
      </c>
      <c r="AN1475">
        <v>256.60000000000002</v>
      </c>
      <c r="AO1475">
        <v>492.59</v>
      </c>
      <c r="AP1475">
        <v>126398.59</v>
      </c>
      <c r="AQ1475">
        <v>884110.77</v>
      </c>
      <c r="AR1475" t="s">
        <v>61</v>
      </c>
      <c r="AS1475" t="s">
        <v>61</v>
      </c>
      <c r="AT1475" t="s">
        <v>62</v>
      </c>
      <c r="AU1475" t="s">
        <v>63</v>
      </c>
    </row>
    <row r="1476" spans="1:47" x14ac:dyDescent="0.25">
      <c r="A1476" t="s">
        <v>2502</v>
      </c>
      <c r="B1476">
        <v>2021</v>
      </c>
      <c r="C1476">
        <v>10</v>
      </c>
      <c r="D1476" t="s">
        <v>119</v>
      </c>
      <c r="E1476" s="1">
        <v>44477</v>
      </c>
      <c r="F1476" s="1">
        <v>44487</v>
      </c>
      <c r="G1476">
        <v>10</v>
      </c>
      <c r="H1476">
        <v>2.2000000000000002</v>
      </c>
      <c r="I1476" t="s">
        <v>65</v>
      </c>
      <c r="J1476" t="s">
        <v>50</v>
      </c>
      <c r="K1476" t="s">
        <v>51</v>
      </c>
      <c r="L1476">
        <v>2709</v>
      </c>
      <c r="M1476" t="s">
        <v>98</v>
      </c>
      <c r="N1476" t="s">
        <v>53</v>
      </c>
      <c r="O1476" t="s">
        <v>200</v>
      </c>
      <c r="P1476" t="s">
        <v>82</v>
      </c>
      <c r="Q1476" t="s">
        <v>204</v>
      </c>
      <c r="R1476" t="s">
        <v>2503</v>
      </c>
      <c r="S1476" t="s">
        <v>58</v>
      </c>
      <c r="T1476" t="s">
        <v>86</v>
      </c>
      <c r="U1476" t="s">
        <v>132</v>
      </c>
      <c r="V1476">
        <v>326706</v>
      </c>
      <c r="W1476">
        <v>212926</v>
      </c>
      <c r="X1476">
        <v>8.5</v>
      </c>
      <c r="Y1476">
        <v>13.3</v>
      </c>
      <c r="Z1476">
        <v>299693.51</v>
      </c>
      <c r="AB1476">
        <v>22.36</v>
      </c>
      <c r="AC1476">
        <v>6701146.8799999999</v>
      </c>
      <c r="AD1476">
        <v>20606925.75</v>
      </c>
      <c r="AE1476">
        <v>168.86</v>
      </c>
      <c r="AF1476">
        <v>3479685482.1500001</v>
      </c>
      <c r="AG1476">
        <v>60815.48</v>
      </c>
      <c r="AH1476">
        <v>0</v>
      </c>
      <c r="AI1476">
        <v>0</v>
      </c>
      <c r="AJ1476">
        <v>3.84</v>
      </c>
      <c r="AK1476">
        <v>0</v>
      </c>
      <c r="AL1476">
        <v>0.33400000000000002</v>
      </c>
      <c r="AM1476">
        <v>68827.13</v>
      </c>
      <c r="AN1476">
        <v>175.4</v>
      </c>
      <c r="AO1476">
        <v>627.24</v>
      </c>
      <c r="AP1476">
        <v>110017.9</v>
      </c>
      <c r="AQ1476">
        <v>6940807.3899999997</v>
      </c>
      <c r="AR1476" t="s">
        <v>61</v>
      </c>
      <c r="AS1476" t="s">
        <v>61</v>
      </c>
      <c r="AT1476" t="s">
        <v>62</v>
      </c>
      <c r="AU1476" t="s">
        <v>117</v>
      </c>
    </row>
    <row r="1477" spans="1:47" x14ac:dyDescent="0.25">
      <c r="A1477" t="s">
        <v>2504</v>
      </c>
      <c r="B1477">
        <v>2020</v>
      </c>
      <c r="C1477">
        <v>9</v>
      </c>
      <c r="D1477" t="s">
        <v>89</v>
      </c>
      <c r="E1477" s="1">
        <v>44091</v>
      </c>
      <c r="F1477" s="1">
        <v>44102</v>
      </c>
      <c r="G1477">
        <v>11</v>
      </c>
      <c r="I1477" t="s">
        <v>65</v>
      </c>
      <c r="J1477" t="s">
        <v>50</v>
      </c>
      <c r="K1477" t="s">
        <v>51</v>
      </c>
      <c r="L1477">
        <v>2709</v>
      </c>
      <c r="M1477" t="s">
        <v>68</v>
      </c>
      <c r="N1477" t="s">
        <v>81</v>
      </c>
      <c r="O1477" t="s">
        <v>200</v>
      </c>
      <c r="P1477" t="s">
        <v>70</v>
      </c>
      <c r="Q1477" t="s">
        <v>131</v>
      </c>
      <c r="R1477" t="s">
        <v>408</v>
      </c>
      <c r="S1477" t="s">
        <v>186</v>
      </c>
      <c r="T1477" t="s">
        <v>59</v>
      </c>
      <c r="U1477" t="s">
        <v>132</v>
      </c>
      <c r="V1477">
        <v>78469</v>
      </c>
      <c r="W1477">
        <v>48486</v>
      </c>
      <c r="X1477">
        <v>4.3</v>
      </c>
      <c r="Y1477">
        <v>10.5</v>
      </c>
      <c r="Z1477">
        <v>63708.17</v>
      </c>
      <c r="AB1477">
        <v>27.95</v>
      </c>
      <c r="AC1477">
        <v>1780643.35</v>
      </c>
      <c r="AD1477">
        <v>5574464.8799999999</v>
      </c>
      <c r="AE1477">
        <v>164.51</v>
      </c>
      <c r="AF1477">
        <v>917055217.40999997</v>
      </c>
      <c r="AG1477">
        <v>187068.07</v>
      </c>
      <c r="AH1477">
        <v>1.3</v>
      </c>
      <c r="AI1477">
        <v>13487.6</v>
      </c>
      <c r="AJ1477">
        <v>12.57</v>
      </c>
      <c r="AK1477">
        <v>0</v>
      </c>
      <c r="AL1477">
        <v>0.34</v>
      </c>
      <c r="AM1477">
        <v>18953.18</v>
      </c>
      <c r="AN1477">
        <v>375.1</v>
      </c>
      <c r="AO1477">
        <v>374.96</v>
      </c>
      <c r="AP1477">
        <v>140647.5</v>
      </c>
      <c r="AQ1477">
        <v>2140799.7000000002</v>
      </c>
      <c r="AR1477" t="s">
        <v>61</v>
      </c>
      <c r="AS1477" t="s">
        <v>61</v>
      </c>
      <c r="AT1477" t="s">
        <v>62</v>
      </c>
      <c r="AU1477" t="s">
        <v>63</v>
      </c>
    </row>
    <row r="1478" spans="1:47" x14ac:dyDescent="0.25">
      <c r="A1478" t="s">
        <v>2505</v>
      </c>
      <c r="B1478">
        <v>2022</v>
      </c>
      <c r="C1478">
        <v>11</v>
      </c>
      <c r="D1478" t="s">
        <v>119</v>
      </c>
      <c r="E1478" s="1">
        <v>44866</v>
      </c>
      <c r="F1478" s="1">
        <v>44889</v>
      </c>
      <c r="G1478">
        <v>23</v>
      </c>
      <c r="H1478">
        <v>3.2</v>
      </c>
      <c r="I1478" t="s">
        <v>49</v>
      </c>
      <c r="J1478" t="s">
        <v>66</v>
      </c>
      <c r="K1478" t="s">
        <v>153</v>
      </c>
      <c r="L1478">
        <v>6309</v>
      </c>
      <c r="M1478" t="s">
        <v>52</v>
      </c>
      <c r="N1478" t="s">
        <v>81</v>
      </c>
      <c r="O1478" t="s">
        <v>54</v>
      </c>
      <c r="P1478" t="s">
        <v>93</v>
      </c>
      <c r="Q1478" t="s">
        <v>92</v>
      </c>
      <c r="R1478" t="s">
        <v>2506</v>
      </c>
      <c r="S1478" t="s">
        <v>156</v>
      </c>
      <c r="T1478" t="s">
        <v>86</v>
      </c>
      <c r="U1478" t="s">
        <v>96</v>
      </c>
      <c r="V1478">
        <v>18639</v>
      </c>
      <c r="W1478">
        <v>13902</v>
      </c>
      <c r="X1478">
        <v>10.5</v>
      </c>
      <c r="Y1478">
        <v>11.9</v>
      </c>
      <c r="Z1478">
        <v>17604.21</v>
      </c>
      <c r="AA1478">
        <v>1257</v>
      </c>
      <c r="AB1478">
        <v>630.57000000000005</v>
      </c>
      <c r="AC1478">
        <v>792626.49</v>
      </c>
      <c r="AD1478">
        <v>27049572.829999998</v>
      </c>
      <c r="AE1478">
        <v>212.59</v>
      </c>
      <c r="AF1478">
        <v>5750468687.9300003</v>
      </c>
      <c r="AG1478">
        <v>190954.81</v>
      </c>
      <c r="AH1478">
        <v>0.9</v>
      </c>
      <c r="AI1478">
        <v>10405.27</v>
      </c>
      <c r="AJ1478">
        <v>2.54</v>
      </c>
      <c r="AK1478">
        <v>687059.15</v>
      </c>
      <c r="AL1478">
        <v>0.27500000000000002</v>
      </c>
      <c r="AM1478">
        <v>74386.33</v>
      </c>
      <c r="AN1478">
        <v>1004.9</v>
      </c>
      <c r="AO1478">
        <v>430</v>
      </c>
      <c r="AP1478">
        <v>432107</v>
      </c>
      <c r="AQ1478">
        <v>1500479.9</v>
      </c>
      <c r="AR1478" t="s">
        <v>61</v>
      </c>
      <c r="AS1478" t="s">
        <v>61</v>
      </c>
      <c r="AT1478" t="s">
        <v>62</v>
      </c>
      <c r="AU1478" t="s">
        <v>63</v>
      </c>
    </row>
    <row r="1479" spans="1:47" x14ac:dyDescent="0.25">
      <c r="A1479" t="s">
        <v>2507</v>
      </c>
      <c r="B1479">
        <v>2023</v>
      </c>
      <c r="C1479">
        <v>7</v>
      </c>
      <c r="D1479" t="s">
        <v>89</v>
      </c>
      <c r="E1479" s="1">
        <v>45128</v>
      </c>
      <c r="F1479" s="1">
        <v>45141</v>
      </c>
      <c r="G1479">
        <v>13</v>
      </c>
      <c r="H1479">
        <v>13.3</v>
      </c>
      <c r="I1479" t="s">
        <v>65</v>
      </c>
      <c r="J1479" t="s">
        <v>112</v>
      </c>
      <c r="K1479" t="s">
        <v>343</v>
      </c>
      <c r="L1479">
        <v>2523.1</v>
      </c>
      <c r="M1479" t="s">
        <v>90</v>
      </c>
      <c r="N1479" t="s">
        <v>69</v>
      </c>
      <c r="O1479" t="s">
        <v>54</v>
      </c>
      <c r="P1479" t="s">
        <v>226</v>
      </c>
      <c r="Q1479" t="s">
        <v>108</v>
      </c>
      <c r="R1479" t="s">
        <v>2058</v>
      </c>
      <c r="S1479" t="s">
        <v>130</v>
      </c>
      <c r="T1479" t="s">
        <v>162</v>
      </c>
      <c r="U1479" t="s">
        <v>259</v>
      </c>
      <c r="V1479">
        <v>81800</v>
      </c>
      <c r="W1479">
        <v>48921</v>
      </c>
      <c r="X1479">
        <v>7.3</v>
      </c>
      <c r="Y1479">
        <v>13.6</v>
      </c>
      <c r="Z1479">
        <v>63802.16</v>
      </c>
      <c r="AB1479">
        <v>20.75</v>
      </c>
      <c r="AC1479">
        <v>1323894.82</v>
      </c>
      <c r="AD1479">
        <v>45068569.780000001</v>
      </c>
      <c r="AE1479">
        <v>287.69</v>
      </c>
      <c r="AF1479">
        <v>12965776840.01</v>
      </c>
      <c r="AG1479">
        <v>194072.34</v>
      </c>
      <c r="AH1479">
        <v>0.1</v>
      </c>
      <c r="AI1479">
        <v>2192.59</v>
      </c>
      <c r="AJ1479">
        <v>15.53</v>
      </c>
      <c r="AK1479">
        <v>0</v>
      </c>
      <c r="AL1479">
        <v>6.4000000000000001E-2</v>
      </c>
      <c r="AM1479">
        <v>28843.88</v>
      </c>
      <c r="AN1479">
        <v>389.7</v>
      </c>
      <c r="AO1479">
        <v>648.98</v>
      </c>
      <c r="AP1479">
        <v>252907.51</v>
      </c>
      <c r="AQ1479">
        <v>1801911.14</v>
      </c>
      <c r="AR1479" t="s">
        <v>61</v>
      </c>
      <c r="AS1479" t="s">
        <v>61</v>
      </c>
      <c r="AT1479" t="s">
        <v>62</v>
      </c>
      <c r="AU1479" t="s">
        <v>63</v>
      </c>
    </row>
    <row r="1480" spans="1:47" x14ac:dyDescent="0.25">
      <c r="A1480" t="s">
        <v>2508</v>
      </c>
      <c r="B1480">
        <v>2025</v>
      </c>
      <c r="C1480">
        <v>12</v>
      </c>
      <c r="D1480" t="s">
        <v>119</v>
      </c>
      <c r="E1480" s="1">
        <v>45995</v>
      </c>
      <c r="F1480" s="1">
        <v>46013</v>
      </c>
      <c r="G1480">
        <v>18</v>
      </c>
      <c r="H1480">
        <v>12.2</v>
      </c>
      <c r="I1480" t="s">
        <v>49</v>
      </c>
      <c r="J1480" t="s">
        <v>66</v>
      </c>
      <c r="K1480" t="s">
        <v>67</v>
      </c>
      <c r="L1480">
        <v>8479.8989999999994</v>
      </c>
      <c r="M1480" t="s">
        <v>68</v>
      </c>
      <c r="N1480" t="s">
        <v>81</v>
      </c>
      <c r="O1480" t="s">
        <v>54</v>
      </c>
      <c r="P1480" t="s">
        <v>127</v>
      </c>
      <c r="Q1480" t="s">
        <v>128</v>
      </c>
      <c r="R1480" t="s">
        <v>556</v>
      </c>
      <c r="S1480" t="s">
        <v>73</v>
      </c>
      <c r="T1480" t="s">
        <v>59</v>
      </c>
      <c r="U1480" t="s">
        <v>60</v>
      </c>
      <c r="V1480">
        <v>14062</v>
      </c>
      <c r="W1480">
        <v>8327</v>
      </c>
      <c r="X1480">
        <v>6.4</v>
      </c>
      <c r="Y1480">
        <v>11.8</v>
      </c>
      <c r="Z1480">
        <v>12505.37</v>
      </c>
      <c r="AB1480">
        <v>30.22</v>
      </c>
      <c r="AC1480">
        <v>377912.28</v>
      </c>
      <c r="AD1480">
        <v>3770744.22</v>
      </c>
      <c r="AE1480">
        <v>281.36</v>
      </c>
      <c r="AF1480">
        <v>1060936593.74</v>
      </c>
      <c r="AG1480">
        <v>190987.1</v>
      </c>
      <c r="AH1480">
        <v>0.2</v>
      </c>
      <c r="AI1480">
        <v>6814.92</v>
      </c>
      <c r="AJ1480">
        <v>23.74</v>
      </c>
      <c r="AK1480">
        <v>895174.68</v>
      </c>
      <c r="AL1480">
        <v>0.23300000000000001</v>
      </c>
      <c r="AM1480">
        <v>8785.83</v>
      </c>
      <c r="AN1480">
        <v>729.8</v>
      </c>
      <c r="AO1480">
        <v>599.94000000000005</v>
      </c>
      <c r="AP1480">
        <v>437836.21</v>
      </c>
      <c r="AQ1480">
        <v>1022336.34</v>
      </c>
      <c r="AR1480" t="s">
        <v>61</v>
      </c>
      <c r="AS1480" t="s">
        <v>61</v>
      </c>
      <c r="AT1480" t="s">
        <v>62</v>
      </c>
      <c r="AU1480" t="s">
        <v>63</v>
      </c>
    </row>
    <row r="1481" spans="1:47" x14ac:dyDescent="0.25">
      <c r="A1481" t="s">
        <v>2509</v>
      </c>
      <c r="B1481">
        <v>2025</v>
      </c>
      <c r="C1481">
        <v>12</v>
      </c>
      <c r="D1481" t="s">
        <v>119</v>
      </c>
      <c r="E1481" s="1">
        <v>46021</v>
      </c>
      <c r="F1481" s="1">
        <v>46041</v>
      </c>
      <c r="G1481">
        <v>20</v>
      </c>
      <c r="H1481">
        <v>2.9</v>
      </c>
      <c r="I1481" t="s">
        <v>65</v>
      </c>
      <c r="J1481" t="s">
        <v>112</v>
      </c>
      <c r="K1481" t="s">
        <v>126</v>
      </c>
      <c r="L1481">
        <v>2701.12</v>
      </c>
      <c r="M1481" t="s">
        <v>52</v>
      </c>
      <c r="N1481" t="s">
        <v>53</v>
      </c>
      <c r="O1481" t="s">
        <v>200</v>
      </c>
      <c r="P1481" t="s">
        <v>56</v>
      </c>
      <c r="Q1481" t="s">
        <v>140</v>
      </c>
      <c r="R1481" t="s">
        <v>2187</v>
      </c>
      <c r="S1481" t="s">
        <v>130</v>
      </c>
      <c r="T1481" t="s">
        <v>59</v>
      </c>
      <c r="U1481" t="s">
        <v>228</v>
      </c>
      <c r="V1481">
        <v>88097</v>
      </c>
      <c r="W1481">
        <v>65465</v>
      </c>
      <c r="X1481">
        <v>9.4</v>
      </c>
      <c r="Y1481">
        <v>11.6</v>
      </c>
      <c r="Z1481">
        <v>67907.75</v>
      </c>
      <c r="AB1481">
        <v>13.19</v>
      </c>
      <c r="AC1481">
        <v>895703.22</v>
      </c>
      <c r="AD1481">
        <v>12758508.07</v>
      </c>
      <c r="AE1481">
        <v>279.3</v>
      </c>
      <c r="AF1481">
        <v>3563451303.9499998</v>
      </c>
      <c r="AG1481">
        <v>19369.13</v>
      </c>
      <c r="AH1481">
        <v>0</v>
      </c>
      <c r="AI1481">
        <v>0</v>
      </c>
      <c r="AJ1481">
        <v>18.309999999999999</v>
      </c>
      <c r="AK1481">
        <v>0</v>
      </c>
      <c r="AL1481">
        <v>8.4000000000000005E-2</v>
      </c>
      <c r="AM1481">
        <v>10717.15</v>
      </c>
      <c r="AN1481">
        <v>756.7</v>
      </c>
      <c r="AO1481">
        <v>587.11</v>
      </c>
      <c r="AP1481">
        <v>444266.14</v>
      </c>
      <c r="AQ1481">
        <v>1370055.64</v>
      </c>
      <c r="AR1481" t="s">
        <v>61</v>
      </c>
      <c r="AS1481" t="s">
        <v>61</v>
      </c>
      <c r="AT1481" t="s">
        <v>62</v>
      </c>
      <c r="AU1481" t="s">
        <v>63</v>
      </c>
    </row>
    <row r="1482" spans="1:47" x14ac:dyDescent="0.25">
      <c r="A1482" t="s">
        <v>2510</v>
      </c>
      <c r="B1482">
        <v>2025</v>
      </c>
      <c r="C1482">
        <v>2</v>
      </c>
      <c r="D1482" t="s">
        <v>48</v>
      </c>
      <c r="E1482" s="1">
        <v>45691</v>
      </c>
      <c r="F1482" s="1">
        <v>45699</v>
      </c>
      <c r="G1482">
        <v>8</v>
      </c>
      <c r="H1482">
        <v>3.1</v>
      </c>
      <c r="I1482" t="s">
        <v>49</v>
      </c>
      <c r="J1482" t="s">
        <v>112</v>
      </c>
      <c r="K1482" t="s">
        <v>199</v>
      </c>
      <c r="L1482">
        <v>7204.49</v>
      </c>
      <c r="M1482" t="s">
        <v>80</v>
      </c>
      <c r="N1482" t="s">
        <v>106</v>
      </c>
      <c r="O1482" t="s">
        <v>54</v>
      </c>
      <c r="P1482" t="s">
        <v>121</v>
      </c>
      <c r="Q1482" t="s">
        <v>128</v>
      </c>
      <c r="R1482" t="s">
        <v>2104</v>
      </c>
      <c r="S1482" t="s">
        <v>161</v>
      </c>
      <c r="T1482" t="s">
        <v>187</v>
      </c>
      <c r="U1482" t="s">
        <v>132</v>
      </c>
      <c r="V1482">
        <v>37464</v>
      </c>
      <c r="W1482">
        <v>21572</v>
      </c>
      <c r="X1482">
        <v>2</v>
      </c>
      <c r="Y1482">
        <v>11</v>
      </c>
      <c r="Z1482">
        <v>30504.23</v>
      </c>
      <c r="AB1482">
        <v>32.31</v>
      </c>
      <c r="AC1482">
        <v>985591.67</v>
      </c>
      <c r="AD1482">
        <v>25448153.879999999</v>
      </c>
      <c r="AE1482">
        <v>284.12</v>
      </c>
      <c r="AF1482">
        <v>7230329480.3900003</v>
      </c>
      <c r="AG1482">
        <v>121257.78</v>
      </c>
      <c r="AH1482">
        <v>0</v>
      </c>
      <c r="AI1482">
        <v>0</v>
      </c>
      <c r="AJ1482">
        <v>14.63</v>
      </c>
      <c r="AK1482">
        <v>3723064.91</v>
      </c>
      <c r="AL1482">
        <v>0.123</v>
      </c>
      <c r="AM1482">
        <v>31301.23</v>
      </c>
      <c r="AN1482">
        <v>309.7</v>
      </c>
      <c r="AO1482">
        <v>654.52</v>
      </c>
      <c r="AP1482">
        <v>202704.84</v>
      </c>
      <c r="AQ1482">
        <v>1340855.52</v>
      </c>
      <c r="AR1482" t="s">
        <v>61</v>
      </c>
      <c r="AS1482" t="s">
        <v>61</v>
      </c>
      <c r="AT1482" t="s">
        <v>62</v>
      </c>
      <c r="AU1482" t="s">
        <v>63</v>
      </c>
    </row>
    <row r="1483" spans="1:47" x14ac:dyDescent="0.25">
      <c r="A1483" t="s">
        <v>2511</v>
      </c>
      <c r="B1483">
        <v>2022</v>
      </c>
      <c r="C1483">
        <v>3</v>
      </c>
      <c r="D1483" t="s">
        <v>48</v>
      </c>
      <c r="E1483" s="1">
        <v>44630</v>
      </c>
      <c r="F1483" s="1">
        <v>44638</v>
      </c>
      <c r="G1483">
        <v>8</v>
      </c>
      <c r="I1483" t="s">
        <v>49</v>
      </c>
      <c r="J1483" t="s">
        <v>239</v>
      </c>
      <c r="K1483" t="s">
        <v>265</v>
      </c>
      <c r="L1483">
        <v>3102.1</v>
      </c>
      <c r="M1483" t="s">
        <v>98</v>
      </c>
      <c r="N1483" t="s">
        <v>168</v>
      </c>
      <c r="O1483" t="s">
        <v>99</v>
      </c>
      <c r="P1483" t="s">
        <v>174</v>
      </c>
      <c r="Q1483" t="s">
        <v>92</v>
      </c>
      <c r="R1483" t="s">
        <v>1485</v>
      </c>
      <c r="S1483" t="s">
        <v>161</v>
      </c>
      <c r="T1483" t="s">
        <v>95</v>
      </c>
      <c r="U1483" t="s">
        <v>103</v>
      </c>
      <c r="V1483">
        <v>28020</v>
      </c>
      <c r="W1483">
        <v>15523</v>
      </c>
      <c r="X1483">
        <v>19.7</v>
      </c>
      <c r="Y1483">
        <v>14.7</v>
      </c>
      <c r="Z1483">
        <v>21643.1</v>
      </c>
      <c r="AB1483">
        <v>31.08</v>
      </c>
      <c r="AC1483">
        <v>672667.55</v>
      </c>
      <c r="AD1483">
        <v>6366534.2999999998</v>
      </c>
      <c r="AE1483">
        <v>219.35</v>
      </c>
      <c r="AF1483">
        <v>1396499298.7</v>
      </c>
      <c r="AG1483">
        <v>94170.6</v>
      </c>
      <c r="AH1483">
        <v>0</v>
      </c>
      <c r="AI1483">
        <v>0</v>
      </c>
      <c r="AJ1483">
        <v>2.17</v>
      </c>
      <c r="AK1483">
        <v>138153.79</v>
      </c>
      <c r="AL1483">
        <v>0.31900000000000001</v>
      </c>
      <c r="AM1483">
        <v>20309.240000000002</v>
      </c>
      <c r="AN1483">
        <v>431.1</v>
      </c>
      <c r="AO1483">
        <v>593.35</v>
      </c>
      <c r="AP1483">
        <v>255793.19</v>
      </c>
      <c r="AQ1483">
        <v>1042940.58</v>
      </c>
      <c r="AR1483" t="s">
        <v>61</v>
      </c>
      <c r="AS1483" t="s">
        <v>61</v>
      </c>
      <c r="AT1483" t="s">
        <v>62</v>
      </c>
      <c r="AU1483" t="s">
        <v>63</v>
      </c>
    </row>
    <row r="1484" spans="1:47" x14ac:dyDescent="0.25">
      <c r="A1484" t="s">
        <v>2512</v>
      </c>
      <c r="B1484">
        <v>2021</v>
      </c>
      <c r="C1484">
        <v>9</v>
      </c>
      <c r="D1484" t="s">
        <v>89</v>
      </c>
      <c r="E1484" s="1">
        <v>44459</v>
      </c>
      <c r="F1484" s="1">
        <v>44464</v>
      </c>
      <c r="G1484">
        <v>5</v>
      </c>
      <c r="H1484">
        <v>13.8</v>
      </c>
      <c r="I1484" t="s">
        <v>65</v>
      </c>
      <c r="J1484" t="s">
        <v>50</v>
      </c>
      <c r="K1484" t="s">
        <v>145</v>
      </c>
      <c r="L1484">
        <v>2710.19</v>
      </c>
      <c r="M1484" t="s">
        <v>90</v>
      </c>
      <c r="N1484" t="s">
        <v>81</v>
      </c>
      <c r="O1484" t="s">
        <v>189</v>
      </c>
      <c r="P1484" t="s">
        <v>92</v>
      </c>
      <c r="Q1484" t="s">
        <v>121</v>
      </c>
      <c r="R1484" t="s">
        <v>542</v>
      </c>
      <c r="S1484" t="s">
        <v>123</v>
      </c>
      <c r="T1484" t="s">
        <v>86</v>
      </c>
      <c r="U1484" t="s">
        <v>87</v>
      </c>
      <c r="V1484">
        <v>55054</v>
      </c>
      <c r="W1484">
        <v>34105</v>
      </c>
      <c r="X1484">
        <v>13.5</v>
      </c>
      <c r="Y1484">
        <v>12.3</v>
      </c>
      <c r="Z1484">
        <v>43497.78</v>
      </c>
      <c r="AB1484">
        <v>35.76</v>
      </c>
      <c r="AC1484">
        <v>1555480.61</v>
      </c>
      <c r="AD1484">
        <v>28177861.879999999</v>
      </c>
      <c r="AE1484">
        <v>169.69</v>
      </c>
      <c r="AF1484">
        <v>4781501382.4200001</v>
      </c>
      <c r="AG1484">
        <v>164321.96</v>
      </c>
      <c r="AH1484">
        <v>0.7</v>
      </c>
      <c r="AI1484">
        <v>21799.49</v>
      </c>
      <c r="AJ1484">
        <v>11.15</v>
      </c>
      <c r="AK1484">
        <v>0</v>
      </c>
      <c r="AL1484">
        <v>7.3999999999999996E-2</v>
      </c>
      <c r="AM1484">
        <v>20851.62</v>
      </c>
      <c r="AO1484">
        <v>369.4</v>
      </c>
      <c r="AP1484">
        <v>101141.72</v>
      </c>
      <c r="AQ1484">
        <v>1863595.4</v>
      </c>
      <c r="AR1484" t="s">
        <v>61</v>
      </c>
      <c r="AS1484" t="s">
        <v>61</v>
      </c>
      <c r="AT1484" t="s">
        <v>62</v>
      </c>
      <c r="AU1484" t="s">
        <v>63</v>
      </c>
    </row>
    <row r="1485" spans="1:47" x14ac:dyDescent="0.25">
      <c r="A1485" t="s">
        <v>2513</v>
      </c>
      <c r="B1485">
        <v>2025</v>
      </c>
      <c r="C1485">
        <v>10</v>
      </c>
      <c r="D1485" t="s">
        <v>119</v>
      </c>
      <c r="E1485" s="1">
        <v>45958</v>
      </c>
      <c r="F1485" s="1">
        <v>45969</v>
      </c>
      <c r="G1485">
        <v>11</v>
      </c>
      <c r="H1485">
        <v>14.3</v>
      </c>
      <c r="I1485" t="s">
        <v>49</v>
      </c>
      <c r="J1485" t="s">
        <v>239</v>
      </c>
      <c r="K1485" t="s">
        <v>240</v>
      </c>
      <c r="L1485">
        <v>3105.2</v>
      </c>
      <c r="M1485" t="s">
        <v>90</v>
      </c>
      <c r="N1485" t="s">
        <v>106</v>
      </c>
      <c r="O1485" t="s">
        <v>54</v>
      </c>
      <c r="P1485" t="s">
        <v>108</v>
      </c>
      <c r="Q1485" t="s">
        <v>56</v>
      </c>
      <c r="R1485" t="s">
        <v>1391</v>
      </c>
      <c r="S1485" t="s">
        <v>161</v>
      </c>
      <c r="T1485" t="s">
        <v>102</v>
      </c>
      <c r="U1485" t="s">
        <v>60</v>
      </c>
      <c r="V1485">
        <v>31040</v>
      </c>
      <c r="W1485">
        <v>19755</v>
      </c>
      <c r="X1485">
        <v>24.1</v>
      </c>
      <c r="Y1485">
        <v>15.7</v>
      </c>
      <c r="Z1485">
        <v>28933.34</v>
      </c>
      <c r="AB1485">
        <v>39.76</v>
      </c>
      <c r="AC1485">
        <v>1150389.6000000001</v>
      </c>
      <c r="AD1485">
        <v>15679844.949999999</v>
      </c>
      <c r="AE1485">
        <v>280.7</v>
      </c>
      <c r="AF1485">
        <v>4401332477.46</v>
      </c>
      <c r="AG1485">
        <v>181275.29</v>
      </c>
      <c r="AH1485">
        <v>1.5</v>
      </c>
      <c r="AI1485">
        <v>29388.38</v>
      </c>
      <c r="AJ1485">
        <v>13.28</v>
      </c>
      <c r="AK1485">
        <v>2082283.41</v>
      </c>
      <c r="AL1485">
        <v>6.6000000000000003E-2</v>
      </c>
      <c r="AM1485">
        <v>10348.700000000001</v>
      </c>
      <c r="AN1485">
        <v>513.70000000000005</v>
      </c>
      <c r="AO1485">
        <v>409.64</v>
      </c>
      <c r="AP1485">
        <v>210432.07</v>
      </c>
      <c r="AQ1485">
        <v>1581834.04</v>
      </c>
      <c r="AR1485" t="s">
        <v>61</v>
      </c>
      <c r="AS1485" t="s">
        <v>124</v>
      </c>
      <c r="AT1485" t="s">
        <v>62</v>
      </c>
      <c r="AU1485" t="s">
        <v>63</v>
      </c>
    </row>
    <row r="1486" spans="1:47" x14ac:dyDescent="0.25">
      <c r="A1486" t="s">
        <v>2514</v>
      </c>
      <c r="B1486">
        <v>2020</v>
      </c>
      <c r="C1486">
        <v>4</v>
      </c>
      <c r="D1486" t="s">
        <v>77</v>
      </c>
      <c r="E1486" s="1">
        <v>43943</v>
      </c>
      <c r="F1486" s="1">
        <v>43953</v>
      </c>
      <c r="G1486">
        <v>10</v>
      </c>
      <c r="H1486">
        <v>6</v>
      </c>
      <c r="I1486" t="s">
        <v>49</v>
      </c>
      <c r="J1486" t="s">
        <v>78</v>
      </c>
      <c r="K1486" t="s">
        <v>211</v>
      </c>
      <c r="L1486">
        <v>1701.99</v>
      </c>
      <c r="M1486" t="s">
        <v>90</v>
      </c>
      <c r="N1486" t="s">
        <v>106</v>
      </c>
      <c r="O1486" t="s">
        <v>200</v>
      </c>
      <c r="P1486" t="s">
        <v>230</v>
      </c>
      <c r="Q1486" t="s">
        <v>128</v>
      </c>
      <c r="R1486" t="s">
        <v>351</v>
      </c>
      <c r="S1486" t="s">
        <v>85</v>
      </c>
      <c r="T1486" t="s">
        <v>187</v>
      </c>
      <c r="U1486" t="s">
        <v>143</v>
      </c>
      <c r="V1486">
        <v>68303</v>
      </c>
      <c r="W1486">
        <v>47471</v>
      </c>
      <c r="X1486">
        <v>22</v>
      </c>
      <c r="Y1486">
        <v>13.6</v>
      </c>
      <c r="Z1486">
        <v>57486.17</v>
      </c>
      <c r="AB1486">
        <v>36.32</v>
      </c>
      <c r="AC1486">
        <v>2087897.69</v>
      </c>
      <c r="AD1486">
        <v>41682647.009999998</v>
      </c>
      <c r="AE1486">
        <v>164.11</v>
      </c>
      <c r="AF1486">
        <v>6840539200.8100004</v>
      </c>
      <c r="AG1486">
        <v>40083.120000000003</v>
      </c>
      <c r="AH1486">
        <v>0</v>
      </c>
      <c r="AI1486">
        <v>0</v>
      </c>
      <c r="AJ1486">
        <v>22.21</v>
      </c>
      <c r="AK1486">
        <v>9257715.9000000004</v>
      </c>
      <c r="AL1486">
        <v>0.222</v>
      </c>
      <c r="AM1486">
        <v>92535.48</v>
      </c>
      <c r="AN1486">
        <v>217.6</v>
      </c>
      <c r="AO1486">
        <v>693.11</v>
      </c>
      <c r="AP1486">
        <v>150820.74</v>
      </c>
      <c r="AQ1486">
        <v>2371337.0299999998</v>
      </c>
      <c r="AR1486" t="s">
        <v>61</v>
      </c>
      <c r="AS1486" t="s">
        <v>61</v>
      </c>
      <c r="AT1486" t="s">
        <v>62</v>
      </c>
      <c r="AU1486" t="s">
        <v>63</v>
      </c>
    </row>
    <row r="1487" spans="1:47" x14ac:dyDescent="0.25">
      <c r="A1487" t="s">
        <v>2515</v>
      </c>
      <c r="B1487">
        <v>2022</v>
      </c>
      <c r="C1487">
        <v>5</v>
      </c>
      <c r="D1487" t="s">
        <v>77</v>
      </c>
      <c r="E1487" s="1">
        <v>44710</v>
      </c>
      <c r="F1487" s="1">
        <v>44720</v>
      </c>
      <c r="G1487">
        <v>10</v>
      </c>
      <c r="H1487">
        <v>6.7</v>
      </c>
      <c r="I1487" t="s">
        <v>49</v>
      </c>
      <c r="J1487" t="s">
        <v>50</v>
      </c>
      <c r="K1487" t="s">
        <v>145</v>
      </c>
      <c r="L1487">
        <v>2710.19</v>
      </c>
      <c r="M1487" t="s">
        <v>68</v>
      </c>
      <c r="N1487" t="s">
        <v>168</v>
      </c>
      <c r="O1487" t="s">
        <v>91</v>
      </c>
      <c r="P1487" t="s">
        <v>55</v>
      </c>
      <c r="Q1487" t="s">
        <v>70</v>
      </c>
      <c r="R1487" t="s">
        <v>2516</v>
      </c>
      <c r="S1487" t="s">
        <v>170</v>
      </c>
      <c r="T1487" t="s">
        <v>162</v>
      </c>
      <c r="U1487" t="s">
        <v>87</v>
      </c>
      <c r="V1487">
        <v>126398</v>
      </c>
      <c r="W1487">
        <v>86813</v>
      </c>
      <c r="X1487">
        <v>17.100000000000001</v>
      </c>
      <c r="Y1487">
        <v>12.4</v>
      </c>
      <c r="Z1487">
        <v>115857.91</v>
      </c>
      <c r="AB1487">
        <v>46</v>
      </c>
      <c r="AC1487">
        <v>5329463.8600000003</v>
      </c>
      <c r="AD1487">
        <v>132851948.23999999</v>
      </c>
      <c r="AE1487">
        <v>213.02</v>
      </c>
      <c r="AF1487">
        <v>28300122014.080002</v>
      </c>
      <c r="AG1487">
        <v>217363</v>
      </c>
      <c r="AH1487">
        <v>0.7</v>
      </c>
      <c r="AJ1487">
        <v>0.69</v>
      </c>
      <c r="AK1487">
        <v>916678.44</v>
      </c>
      <c r="AL1487">
        <v>0.11</v>
      </c>
      <c r="AM1487">
        <v>146137.14000000001</v>
      </c>
      <c r="AN1487">
        <v>217</v>
      </c>
      <c r="AO1487">
        <v>427.61</v>
      </c>
      <c r="AP1487">
        <v>92791.37</v>
      </c>
      <c r="AQ1487">
        <v>5800595.4500000002</v>
      </c>
      <c r="AR1487" t="s">
        <v>61</v>
      </c>
      <c r="AS1487" t="s">
        <v>61</v>
      </c>
      <c r="AT1487" t="s">
        <v>62</v>
      </c>
      <c r="AU1487" t="s">
        <v>63</v>
      </c>
    </row>
    <row r="1488" spans="1:47" x14ac:dyDescent="0.25">
      <c r="A1488" t="s">
        <v>2517</v>
      </c>
      <c r="B1488">
        <v>2022</v>
      </c>
      <c r="C1488">
        <v>12</v>
      </c>
      <c r="D1488" t="s">
        <v>119</v>
      </c>
      <c r="E1488" s="1">
        <v>44911</v>
      </c>
      <c r="F1488" s="1">
        <v>44941</v>
      </c>
      <c r="G1488">
        <v>30</v>
      </c>
      <c r="H1488">
        <v>11.6</v>
      </c>
      <c r="I1488" t="s">
        <v>49</v>
      </c>
      <c r="J1488" t="s">
        <v>66</v>
      </c>
      <c r="K1488" t="s">
        <v>67</v>
      </c>
      <c r="L1488">
        <v>8479.8989999999994</v>
      </c>
      <c r="M1488" t="s">
        <v>98</v>
      </c>
      <c r="N1488" t="s">
        <v>69</v>
      </c>
      <c r="O1488" t="s">
        <v>189</v>
      </c>
      <c r="P1488" t="s">
        <v>127</v>
      </c>
      <c r="Q1488" t="s">
        <v>92</v>
      </c>
      <c r="R1488" t="s">
        <v>2314</v>
      </c>
      <c r="S1488" t="s">
        <v>156</v>
      </c>
      <c r="T1488" t="s">
        <v>162</v>
      </c>
      <c r="U1488" t="s">
        <v>103</v>
      </c>
      <c r="V1488">
        <v>14786</v>
      </c>
      <c r="W1488">
        <v>9275</v>
      </c>
      <c r="X1488">
        <v>6.6</v>
      </c>
      <c r="Y1488">
        <v>12.2</v>
      </c>
      <c r="Z1488">
        <v>12827.81</v>
      </c>
      <c r="AA1488">
        <v>916</v>
      </c>
      <c r="AB1488">
        <v>4339.5</v>
      </c>
      <c r="AC1488">
        <v>3974982</v>
      </c>
      <c r="AD1488">
        <v>51437209.090000004</v>
      </c>
      <c r="AE1488">
        <v>213.2</v>
      </c>
      <c r="AF1488">
        <v>10966412977.99</v>
      </c>
      <c r="AG1488">
        <v>238626.96</v>
      </c>
      <c r="AH1488">
        <v>0</v>
      </c>
      <c r="AI1488">
        <v>0</v>
      </c>
      <c r="AJ1488">
        <v>13.2</v>
      </c>
      <c r="AK1488">
        <v>6789711.5999999996</v>
      </c>
      <c r="AL1488">
        <v>0.27900000000000003</v>
      </c>
      <c r="AM1488">
        <v>143509.81</v>
      </c>
      <c r="AN1488">
        <v>1310.2</v>
      </c>
      <c r="AO1488">
        <v>581.24</v>
      </c>
      <c r="AP1488">
        <v>761540.65</v>
      </c>
      <c r="AQ1488">
        <v>5118659.42</v>
      </c>
      <c r="AR1488" t="s">
        <v>61</v>
      </c>
      <c r="AS1488" t="s">
        <v>61</v>
      </c>
      <c r="AT1488" t="s">
        <v>62</v>
      </c>
      <c r="AU1488" t="s">
        <v>63</v>
      </c>
    </row>
    <row r="1489" spans="1:47" x14ac:dyDescent="0.25">
      <c r="A1489" t="s">
        <v>2518</v>
      </c>
      <c r="B1489">
        <v>2026</v>
      </c>
      <c r="C1489">
        <v>3</v>
      </c>
      <c r="D1489" t="s">
        <v>48</v>
      </c>
      <c r="E1489" s="1">
        <v>46084</v>
      </c>
      <c r="F1489" s="1">
        <v>46100</v>
      </c>
      <c r="G1489">
        <v>16</v>
      </c>
      <c r="H1489">
        <v>12.3</v>
      </c>
      <c r="I1489" t="s">
        <v>49</v>
      </c>
      <c r="J1489" t="s">
        <v>50</v>
      </c>
      <c r="K1489" t="s">
        <v>51</v>
      </c>
      <c r="L1489">
        <v>2709</v>
      </c>
      <c r="M1489" t="s">
        <v>98</v>
      </c>
      <c r="N1489" t="s">
        <v>69</v>
      </c>
      <c r="O1489" t="s">
        <v>200</v>
      </c>
      <c r="P1489" t="s">
        <v>174</v>
      </c>
      <c r="Q1489" t="s">
        <v>82</v>
      </c>
      <c r="R1489" t="s">
        <v>2324</v>
      </c>
      <c r="S1489" t="s">
        <v>58</v>
      </c>
      <c r="T1489" t="s">
        <v>74</v>
      </c>
      <c r="U1489" t="s">
        <v>166</v>
      </c>
      <c r="V1489">
        <v>315218</v>
      </c>
      <c r="W1489">
        <v>180111</v>
      </c>
      <c r="X1489">
        <v>23.8</v>
      </c>
      <c r="Y1489">
        <v>13.7</v>
      </c>
      <c r="Z1489">
        <v>294276.81</v>
      </c>
      <c r="AB1489">
        <v>18.399999999999999</v>
      </c>
      <c r="AC1489">
        <v>5414693.2999999998</v>
      </c>
      <c r="AD1489">
        <v>27973953.559999999</v>
      </c>
      <c r="AE1489">
        <v>285.20999999999998</v>
      </c>
      <c r="AF1489">
        <v>7978451294.8500004</v>
      </c>
      <c r="AG1489">
        <v>164851.10999999999</v>
      </c>
      <c r="AI1489">
        <v>92418.81</v>
      </c>
      <c r="AJ1489">
        <v>8.25</v>
      </c>
      <c r="AK1489">
        <v>2307851.17</v>
      </c>
      <c r="AL1489">
        <v>0.17899999999999999</v>
      </c>
      <c r="AM1489">
        <v>50073.38</v>
      </c>
      <c r="AO1489">
        <v>533.03</v>
      </c>
      <c r="AP1489">
        <v>437990.75</v>
      </c>
      <c r="AQ1489">
        <v>6160027.3499999996</v>
      </c>
      <c r="AR1489" t="s">
        <v>61</v>
      </c>
      <c r="AS1489" t="s">
        <v>61</v>
      </c>
      <c r="AT1489" t="s">
        <v>62</v>
      </c>
      <c r="AU1489" t="s">
        <v>63</v>
      </c>
    </row>
    <row r="1490" spans="1:47" x14ac:dyDescent="0.25">
      <c r="A1490" t="s">
        <v>2519</v>
      </c>
      <c r="B1490">
        <v>2024</v>
      </c>
      <c r="C1490">
        <v>5</v>
      </c>
      <c r="D1490" t="s">
        <v>77</v>
      </c>
      <c r="E1490" s="1">
        <v>45428</v>
      </c>
      <c r="F1490" s="1">
        <v>45440</v>
      </c>
      <c r="G1490">
        <v>12</v>
      </c>
      <c r="H1490">
        <v>4.3</v>
      </c>
      <c r="I1490" t="s">
        <v>65</v>
      </c>
      <c r="J1490" t="s">
        <v>78</v>
      </c>
      <c r="K1490" t="s">
        <v>315</v>
      </c>
      <c r="L1490">
        <v>1511.9</v>
      </c>
      <c r="M1490" t="s">
        <v>52</v>
      </c>
      <c r="N1490" t="s">
        <v>168</v>
      </c>
      <c r="O1490" t="s">
        <v>107</v>
      </c>
      <c r="P1490" t="s">
        <v>184</v>
      </c>
      <c r="Q1490" t="s">
        <v>55</v>
      </c>
      <c r="R1490" t="s">
        <v>1855</v>
      </c>
      <c r="S1490" t="s">
        <v>85</v>
      </c>
      <c r="T1490" t="s">
        <v>102</v>
      </c>
      <c r="U1490" t="s">
        <v>228</v>
      </c>
      <c r="V1490">
        <v>66783</v>
      </c>
      <c r="W1490">
        <v>42858</v>
      </c>
      <c r="X1490">
        <v>19</v>
      </c>
      <c r="Y1490">
        <v>10.4</v>
      </c>
      <c r="Z1490">
        <v>57656.43</v>
      </c>
      <c r="AB1490">
        <v>31.56</v>
      </c>
      <c r="AC1490">
        <v>1819636.93</v>
      </c>
      <c r="AD1490">
        <v>41999249.869999997</v>
      </c>
      <c r="AE1490">
        <v>274.89999999999998</v>
      </c>
      <c r="AF1490">
        <v>11545593789.26</v>
      </c>
      <c r="AG1490">
        <v>183286.09</v>
      </c>
      <c r="AH1490">
        <v>0.5</v>
      </c>
      <c r="AI1490">
        <v>6000.96</v>
      </c>
      <c r="AJ1490">
        <v>6.3</v>
      </c>
      <c r="AK1490">
        <v>0</v>
      </c>
      <c r="AL1490">
        <v>0.16</v>
      </c>
      <c r="AM1490">
        <v>67198.8</v>
      </c>
      <c r="AN1490">
        <v>460.5</v>
      </c>
      <c r="AO1490">
        <v>593.01</v>
      </c>
      <c r="AP1490">
        <v>273081.09999999998</v>
      </c>
      <c r="AQ1490">
        <v>2349203.88</v>
      </c>
      <c r="AR1490" t="s">
        <v>61</v>
      </c>
      <c r="AS1490" t="s">
        <v>61</v>
      </c>
      <c r="AT1490" t="s">
        <v>62</v>
      </c>
      <c r="AU1490" t="s">
        <v>63</v>
      </c>
    </row>
    <row r="1491" spans="1:47" x14ac:dyDescent="0.25">
      <c r="A1491" t="s">
        <v>2520</v>
      </c>
      <c r="B1491">
        <v>2023</v>
      </c>
      <c r="C1491">
        <v>3</v>
      </c>
      <c r="D1491" t="s">
        <v>48</v>
      </c>
      <c r="E1491" s="1">
        <v>45012</v>
      </c>
      <c r="F1491" s="1">
        <v>45031</v>
      </c>
      <c r="G1491">
        <v>19</v>
      </c>
      <c r="H1491">
        <v>13.4</v>
      </c>
      <c r="I1491" t="s">
        <v>65</v>
      </c>
      <c r="J1491" t="s">
        <v>239</v>
      </c>
      <c r="K1491" t="s">
        <v>270</v>
      </c>
      <c r="L1491">
        <v>2710.1990999999998</v>
      </c>
      <c r="M1491" t="s">
        <v>90</v>
      </c>
      <c r="N1491" t="s">
        <v>69</v>
      </c>
      <c r="O1491" t="s">
        <v>107</v>
      </c>
      <c r="P1491" t="s">
        <v>70</v>
      </c>
      <c r="Q1491" t="s">
        <v>159</v>
      </c>
      <c r="R1491" t="s">
        <v>802</v>
      </c>
      <c r="S1491" t="s">
        <v>142</v>
      </c>
      <c r="T1491" t="s">
        <v>95</v>
      </c>
      <c r="U1491" t="s">
        <v>103</v>
      </c>
      <c r="V1491">
        <v>26309</v>
      </c>
      <c r="W1491">
        <v>15322</v>
      </c>
      <c r="X1491">
        <v>20.100000000000001</v>
      </c>
      <c r="Y1491">
        <v>14.4</v>
      </c>
      <c r="Z1491">
        <v>22796.84</v>
      </c>
      <c r="AB1491">
        <v>25.28</v>
      </c>
      <c r="AC1491">
        <v>576304.12</v>
      </c>
      <c r="AD1491">
        <v>15333154.58</v>
      </c>
      <c r="AE1491">
        <v>283.33999999999997</v>
      </c>
      <c r="AF1491">
        <v>4344496018.6999998</v>
      </c>
      <c r="AG1491">
        <v>146068.84</v>
      </c>
      <c r="AH1491">
        <v>0</v>
      </c>
      <c r="AI1491">
        <v>0</v>
      </c>
      <c r="AJ1491">
        <v>12.64</v>
      </c>
      <c r="AK1491">
        <v>0</v>
      </c>
      <c r="AL1491">
        <v>0.14199999999999999</v>
      </c>
      <c r="AM1491">
        <v>21773.08</v>
      </c>
      <c r="AN1491">
        <v>703.9</v>
      </c>
      <c r="AO1491">
        <v>540.94000000000005</v>
      </c>
      <c r="AP1491">
        <v>380767.67</v>
      </c>
      <c r="AQ1491">
        <v>1124913.71</v>
      </c>
      <c r="AR1491" t="s">
        <v>61</v>
      </c>
      <c r="AS1491" t="s">
        <v>61</v>
      </c>
      <c r="AT1491" t="s">
        <v>62</v>
      </c>
      <c r="AU1491" t="s">
        <v>63</v>
      </c>
    </row>
    <row r="1492" spans="1:47" x14ac:dyDescent="0.25">
      <c r="A1492" t="s">
        <v>2521</v>
      </c>
      <c r="B1492">
        <v>2023</v>
      </c>
      <c r="C1492">
        <v>4</v>
      </c>
      <c r="D1492" t="s">
        <v>77</v>
      </c>
      <c r="E1492" s="1">
        <v>45017</v>
      </c>
      <c r="F1492" s="1">
        <v>45028</v>
      </c>
      <c r="G1492">
        <v>11</v>
      </c>
      <c r="H1492">
        <v>9.1999999999999993</v>
      </c>
      <c r="I1492" t="s">
        <v>49</v>
      </c>
      <c r="J1492" t="s">
        <v>50</v>
      </c>
      <c r="K1492" t="s">
        <v>51</v>
      </c>
      <c r="L1492">
        <v>2709</v>
      </c>
      <c r="M1492" t="s">
        <v>52</v>
      </c>
      <c r="N1492" t="s">
        <v>69</v>
      </c>
      <c r="O1492" t="s">
        <v>107</v>
      </c>
      <c r="P1492" t="s">
        <v>159</v>
      </c>
      <c r="Q1492" t="s">
        <v>82</v>
      </c>
      <c r="R1492" t="s">
        <v>1420</v>
      </c>
      <c r="S1492" t="s">
        <v>58</v>
      </c>
      <c r="T1492" t="s">
        <v>162</v>
      </c>
      <c r="U1492" t="s">
        <v>103</v>
      </c>
      <c r="V1492">
        <v>268548</v>
      </c>
      <c r="W1492">
        <v>187813</v>
      </c>
      <c r="X1492">
        <v>13.8</v>
      </c>
      <c r="Y1492">
        <v>12.6</v>
      </c>
      <c r="Z1492">
        <v>250150.39999999999</v>
      </c>
      <c r="AB1492">
        <v>29.66</v>
      </c>
      <c r="AC1492">
        <v>7419460.8600000003</v>
      </c>
      <c r="AD1492">
        <v>24672333.949999999</v>
      </c>
      <c r="AE1492">
        <v>286.29000000000002</v>
      </c>
      <c r="AF1492">
        <v>7063442486.5500002</v>
      </c>
      <c r="AG1492">
        <v>220493.4</v>
      </c>
      <c r="AH1492">
        <v>0.5</v>
      </c>
      <c r="AI1492">
        <v>6897.74</v>
      </c>
      <c r="AJ1492">
        <v>16.75</v>
      </c>
      <c r="AK1492">
        <v>4132615.94</v>
      </c>
      <c r="AL1492">
        <v>0.19700000000000001</v>
      </c>
      <c r="AM1492">
        <v>48604.5</v>
      </c>
      <c r="AN1492">
        <v>292.7</v>
      </c>
      <c r="AO1492">
        <v>503.04</v>
      </c>
      <c r="AP1492">
        <v>147239.81</v>
      </c>
      <c r="AQ1492">
        <v>7842696.3099999996</v>
      </c>
      <c r="AR1492" t="s">
        <v>61</v>
      </c>
      <c r="AS1492" t="s">
        <v>61</v>
      </c>
      <c r="AT1492" t="s">
        <v>62</v>
      </c>
      <c r="AU1492" t="s">
        <v>63</v>
      </c>
    </row>
    <row r="1493" spans="1:47" x14ac:dyDescent="0.25">
      <c r="A1493" t="s">
        <v>2522</v>
      </c>
      <c r="B1493">
        <v>2022</v>
      </c>
      <c r="C1493">
        <v>5</v>
      </c>
      <c r="D1493" t="s">
        <v>77</v>
      </c>
      <c r="E1493" s="1">
        <v>44701</v>
      </c>
      <c r="F1493" s="1">
        <v>44715</v>
      </c>
      <c r="G1493">
        <v>14</v>
      </c>
      <c r="H1493">
        <v>16.8</v>
      </c>
      <c r="I1493" t="s">
        <v>65</v>
      </c>
      <c r="J1493" t="s">
        <v>50</v>
      </c>
      <c r="K1493" t="s">
        <v>51</v>
      </c>
      <c r="L1493">
        <v>2709</v>
      </c>
      <c r="M1493" t="s">
        <v>114</v>
      </c>
      <c r="N1493" t="s">
        <v>53</v>
      </c>
      <c r="O1493" t="s">
        <v>107</v>
      </c>
      <c r="P1493" t="s">
        <v>92</v>
      </c>
      <c r="Q1493" t="s">
        <v>83</v>
      </c>
      <c r="R1493" t="s">
        <v>1335</v>
      </c>
      <c r="S1493" t="s">
        <v>58</v>
      </c>
      <c r="T1493" t="s">
        <v>74</v>
      </c>
      <c r="U1493" t="s">
        <v>166</v>
      </c>
      <c r="V1493">
        <v>234368</v>
      </c>
      <c r="W1493">
        <v>148168</v>
      </c>
      <c r="X1493">
        <v>4.7</v>
      </c>
      <c r="Y1493">
        <v>10.4</v>
      </c>
      <c r="Z1493">
        <v>202469.34</v>
      </c>
      <c r="AB1493">
        <v>25.45</v>
      </c>
      <c r="AC1493">
        <v>5152844.7</v>
      </c>
      <c r="AD1493">
        <v>11297789.17</v>
      </c>
      <c r="AE1493">
        <v>210.93</v>
      </c>
      <c r="AF1493">
        <v>2383042669.6300001</v>
      </c>
      <c r="AG1493">
        <v>170103.05</v>
      </c>
      <c r="AH1493">
        <v>0.4</v>
      </c>
      <c r="AI1493">
        <v>9100.02</v>
      </c>
      <c r="AJ1493">
        <v>22.24</v>
      </c>
      <c r="AK1493">
        <v>0</v>
      </c>
      <c r="AL1493">
        <v>0.26100000000000001</v>
      </c>
      <c r="AM1493">
        <v>29487.23</v>
      </c>
      <c r="AN1493">
        <v>585.4</v>
      </c>
      <c r="AO1493">
        <v>446.39</v>
      </c>
      <c r="AP1493">
        <v>261316.71</v>
      </c>
      <c r="AQ1493">
        <v>5622851.71</v>
      </c>
      <c r="AR1493" t="s">
        <v>61</v>
      </c>
      <c r="AS1493" t="s">
        <v>61</v>
      </c>
      <c r="AT1493" t="s">
        <v>62</v>
      </c>
      <c r="AU1493" t="s">
        <v>63</v>
      </c>
    </row>
    <row r="1494" spans="1:47" x14ac:dyDescent="0.25">
      <c r="A1494" t="s">
        <v>2523</v>
      </c>
      <c r="B1494">
        <v>2026</v>
      </c>
      <c r="C1494">
        <v>2</v>
      </c>
      <c r="D1494" t="s">
        <v>48</v>
      </c>
      <c r="E1494" s="1">
        <v>46068</v>
      </c>
      <c r="F1494" s="1">
        <v>46096</v>
      </c>
      <c r="G1494">
        <v>28</v>
      </c>
      <c r="H1494">
        <v>6.7</v>
      </c>
      <c r="I1494" t="s">
        <v>49</v>
      </c>
      <c r="J1494" t="s">
        <v>112</v>
      </c>
      <c r="K1494" t="s">
        <v>343</v>
      </c>
      <c r="L1494">
        <v>2523.1</v>
      </c>
      <c r="M1494" t="s">
        <v>114</v>
      </c>
      <c r="N1494" t="s">
        <v>106</v>
      </c>
      <c r="O1494" t="s">
        <v>99</v>
      </c>
      <c r="P1494" t="s">
        <v>154</v>
      </c>
      <c r="Q1494" t="s">
        <v>92</v>
      </c>
      <c r="R1494" t="s">
        <v>965</v>
      </c>
      <c r="S1494" t="s">
        <v>130</v>
      </c>
      <c r="T1494" t="s">
        <v>187</v>
      </c>
      <c r="U1494" t="s">
        <v>259</v>
      </c>
      <c r="V1494">
        <v>71843</v>
      </c>
      <c r="W1494">
        <v>50891</v>
      </c>
      <c r="X1494">
        <v>16.3</v>
      </c>
      <c r="Y1494">
        <v>14</v>
      </c>
      <c r="Z1494">
        <v>59457.54</v>
      </c>
      <c r="AB1494">
        <v>18.46</v>
      </c>
      <c r="AC1494">
        <v>1097586.19</v>
      </c>
      <c r="AD1494">
        <v>59349327.280000001</v>
      </c>
      <c r="AE1494">
        <v>283.49</v>
      </c>
      <c r="AF1494">
        <v>16824940790.610001</v>
      </c>
      <c r="AG1494">
        <v>158781.24</v>
      </c>
      <c r="AH1494">
        <v>0</v>
      </c>
      <c r="AI1494">
        <v>0</v>
      </c>
      <c r="AJ1494">
        <v>19.260000000000002</v>
      </c>
      <c r="AK1494">
        <v>11430680.43</v>
      </c>
      <c r="AL1494">
        <v>0.182</v>
      </c>
      <c r="AM1494">
        <v>108015.78</v>
      </c>
      <c r="AN1494">
        <v>930.4</v>
      </c>
      <c r="AO1494">
        <v>729.44</v>
      </c>
      <c r="AP1494">
        <v>678670.98</v>
      </c>
      <c r="AQ1494">
        <v>2043054.19</v>
      </c>
      <c r="AR1494" t="s">
        <v>61</v>
      </c>
      <c r="AS1494" t="s">
        <v>61</v>
      </c>
      <c r="AT1494" t="s">
        <v>62</v>
      </c>
      <c r="AU1494" t="s">
        <v>63</v>
      </c>
    </row>
    <row r="1495" spans="1:47" x14ac:dyDescent="0.25">
      <c r="A1495" t="s">
        <v>2524</v>
      </c>
      <c r="B1495">
        <v>2020</v>
      </c>
      <c r="C1495">
        <v>4</v>
      </c>
      <c r="D1495" t="s">
        <v>77</v>
      </c>
      <c r="E1495" s="1">
        <v>43925</v>
      </c>
      <c r="F1495" s="1">
        <v>43952</v>
      </c>
      <c r="G1495">
        <v>27</v>
      </c>
      <c r="H1495">
        <v>15.3</v>
      </c>
      <c r="I1495" t="s">
        <v>49</v>
      </c>
      <c r="J1495" t="s">
        <v>66</v>
      </c>
      <c r="K1495" t="s">
        <v>248</v>
      </c>
      <c r="L1495">
        <v>9999</v>
      </c>
      <c r="M1495" t="s">
        <v>68</v>
      </c>
      <c r="N1495" t="s">
        <v>168</v>
      </c>
      <c r="O1495" t="s">
        <v>91</v>
      </c>
      <c r="P1495" t="s">
        <v>201</v>
      </c>
      <c r="Q1495" t="s">
        <v>82</v>
      </c>
      <c r="R1495" t="s">
        <v>1180</v>
      </c>
      <c r="S1495" t="s">
        <v>156</v>
      </c>
      <c r="T1495" t="s">
        <v>102</v>
      </c>
      <c r="U1495" t="s">
        <v>75</v>
      </c>
      <c r="V1495">
        <v>9353</v>
      </c>
      <c r="W1495">
        <v>6974</v>
      </c>
      <c r="X1495">
        <v>5.5</v>
      </c>
      <c r="Y1495">
        <v>13.2</v>
      </c>
      <c r="Z1495">
        <v>8586.0499999999993</v>
      </c>
      <c r="AA1495">
        <v>613</v>
      </c>
      <c r="AB1495">
        <v>3135.02</v>
      </c>
      <c r="AC1495">
        <v>1921767.26</v>
      </c>
      <c r="AD1495">
        <v>27659530.77</v>
      </c>
      <c r="AE1495">
        <v>159.72999999999999</v>
      </c>
      <c r="AF1495">
        <v>4418056849.8900003</v>
      </c>
      <c r="AG1495">
        <v>30511.49</v>
      </c>
      <c r="AH1495">
        <v>1.6</v>
      </c>
      <c r="AI1495">
        <v>47323.040000000001</v>
      </c>
      <c r="AJ1495">
        <v>6.26</v>
      </c>
      <c r="AK1495">
        <v>1731486.63</v>
      </c>
      <c r="AL1495">
        <v>0.22700000000000001</v>
      </c>
      <c r="AM1495">
        <v>62787.13</v>
      </c>
      <c r="AN1495">
        <v>1317</v>
      </c>
      <c r="AO1495">
        <v>641.73</v>
      </c>
      <c r="AP1495">
        <v>845158.41</v>
      </c>
      <c r="AQ1495">
        <v>2907547.33</v>
      </c>
      <c r="AR1495" t="s">
        <v>61</v>
      </c>
      <c r="AS1495" t="s">
        <v>61</v>
      </c>
      <c r="AT1495" t="s">
        <v>62</v>
      </c>
      <c r="AU1495" t="s">
        <v>63</v>
      </c>
    </row>
    <row r="1496" spans="1:47" x14ac:dyDescent="0.25">
      <c r="A1496" t="s">
        <v>2525</v>
      </c>
      <c r="B1496">
        <v>2020</v>
      </c>
      <c r="C1496">
        <v>3</v>
      </c>
      <c r="D1496" t="s">
        <v>48</v>
      </c>
      <c r="E1496" s="1">
        <v>43909</v>
      </c>
      <c r="F1496" s="1">
        <v>43938</v>
      </c>
      <c r="G1496">
        <v>29</v>
      </c>
      <c r="H1496">
        <v>15.3</v>
      </c>
      <c r="I1496" t="s">
        <v>65</v>
      </c>
      <c r="J1496" t="s">
        <v>66</v>
      </c>
      <c r="K1496" t="s">
        <v>245</v>
      </c>
      <c r="L1496">
        <v>8905.9</v>
      </c>
      <c r="M1496" t="s">
        <v>98</v>
      </c>
      <c r="N1496" t="s">
        <v>168</v>
      </c>
      <c r="O1496" t="s">
        <v>189</v>
      </c>
      <c r="P1496" t="s">
        <v>56</v>
      </c>
      <c r="Q1496" t="s">
        <v>159</v>
      </c>
      <c r="R1496" t="s">
        <v>923</v>
      </c>
      <c r="S1496" t="s">
        <v>137</v>
      </c>
      <c r="T1496" t="s">
        <v>187</v>
      </c>
      <c r="U1496" t="s">
        <v>213</v>
      </c>
      <c r="V1496">
        <v>13596</v>
      </c>
      <c r="W1496">
        <v>10005</v>
      </c>
      <c r="X1496">
        <v>18.100000000000001</v>
      </c>
      <c r="Y1496">
        <v>10.1</v>
      </c>
      <c r="Z1496">
        <v>12812.37</v>
      </c>
      <c r="AB1496">
        <v>18.98</v>
      </c>
      <c r="AC1496">
        <v>243178.78</v>
      </c>
      <c r="AD1496">
        <v>11226198.59</v>
      </c>
      <c r="AE1496">
        <v>158.4</v>
      </c>
      <c r="AF1496">
        <v>1778229856.6600001</v>
      </c>
      <c r="AG1496">
        <v>31201.040000000001</v>
      </c>
      <c r="AH1496">
        <v>2.2000000000000002</v>
      </c>
      <c r="AI1496">
        <v>40168.54</v>
      </c>
      <c r="AJ1496">
        <v>14.46</v>
      </c>
      <c r="AK1496">
        <v>0</v>
      </c>
      <c r="AL1496">
        <v>0.11899999999999999</v>
      </c>
      <c r="AM1496">
        <v>13359.18</v>
      </c>
      <c r="AN1496">
        <v>1240.8</v>
      </c>
      <c r="AO1496">
        <v>442.41</v>
      </c>
      <c r="AP1496">
        <v>548942.32999999996</v>
      </c>
      <c r="AQ1496">
        <v>876849.87</v>
      </c>
      <c r="AR1496" t="s">
        <v>61</v>
      </c>
      <c r="AS1496" t="s">
        <v>61</v>
      </c>
      <c r="AT1496" t="s">
        <v>293</v>
      </c>
      <c r="AU1496" t="s">
        <v>63</v>
      </c>
    </row>
    <row r="1497" spans="1:47" x14ac:dyDescent="0.25">
      <c r="A1497" t="s">
        <v>2526</v>
      </c>
      <c r="B1497">
        <v>2023</v>
      </c>
      <c r="C1497">
        <v>2</v>
      </c>
      <c r="D1497" t="s">
        <v>48</v>
      </c>
      <c r="E1497" s="1">
        <v>44969</v>
      </c>
      <c r="F1497" s="1">
        <v>44980</v>
      </c>
      <c r="G1497">
        <v>11</v>
      </c>
      <c r="H1497">
        <v>17.5</v>
      </c>
      <c r="I1497" t="s">
        <v>65</v>
      </c>
      <c r="J1497" t="s">
        <v>239</v>
      </c>
      <c r="K1497" t="s">
        <v>240</v>
      </c>
      <c r="L1497">
        <v>3105.2</v>
      </c>
      <c r="M1497" t="s">
        <v>68</v>
      </c>
      <c r="N1497" t="s">
        <v>106</v>
      </c>
      <c r="O1497" t="s">
        <v>99</v>
      </c>
      <c r="P1497" t="s">
        <v>56</v>
      </c>
      <c r="Q1497" t="s">
        <v>159</v>
      </c>
      <c r="R1497" t="s">
        <v>2527</v>
      </c>
      <c r="S1497" t="s">
        <v>161</v>
      </c>
      <c r="T1497" t="s">
        <v>95</v>
      </c>
      <c r="U1497" t="s">
        <v>143</v>
      </c>
      <c r="V1497">
        <v>41317</v>
      </c>
      <c r="W1497">
        <v>30548</v>
      </c>
      <c r="X1497">
        <v>24.6</v>
      </c>
      <c r="Y1497">
        <v>10.6</v>
      </c>
      <c r="Z1497">
        <v>32163.25</v>
      </c>
      <c r="AB1497">
        <v>27.39</v>
      </c>
      <c r="AC1497">
        <v>880951.42</v>
      </c>
      <c r="AD1497">
        <v>15721074.970000001</v>
      </c>
      <c r="AE1497">
        <v>287.54000000000002</v>
      </c>
      <c r="AF1497">
        <v>4520437896.8699999</v>
      </c>
      <c r="AG1497">
        <v>198166.19</v>
      </c>
      <c r="AH1497">
        <v>0.9</v>
      </c>
      <c r="AI1497">
        <v>22816.42</v>
      </c>
      <c r="AJ1497">
        <v>17.64</v>
      </c>
      <c r="AK1497">
        <v>0</v>
      </c>
      <c r="AL1497">
        <v>0.249</v>
      </c>
      <c r="AM1497">
        <v>39145.480000000003</v>
      </c>
      <c r="AN1497">
        <v>284.5</v>
      </c>
      <c r="AO1497">
        <v>352.28</v>
      </c>
      <c r="AP1497">
        <v>100223.66</v>
      </c>
      <c r="AQ1497">
        <v>1241303.17</v>
      </c>
      <c r="AR1497" t="s">
        <v>61</v>
      </c>
      <c r="AS1497" t="s">
        <v>61</v>
      </c>
      <c r="AT1497" t="s">
        <v>62</v>
      </c>
      <c r="AU1497" t="s">
        <v>63</v>
      </c>
    </row>
    <row r="1498" spans="1:47" x14ac:dyDescent="0.25">
      <c r="A1498" t="s">
        <v>2528</v>
      </c>
      <c r="B1498">
        <v>2024</v>
      </c>
      <c r="C1498">
        <v>6</v>
      </c>
      <c r="D1498" t="s">
        <v>77</v>
      </c>
      <c r="E1498" s="1">
        <v>45450</v>
      </c>
      <c r="F1498" s="1">
        <v>45480</v>
      </c>
      <c r="G1498">
        <v>30</v>
      </c>
      <c r="H1498">
        <v>20.5</v>
      </c>
      <c r="I1498" t="s">
        <v>49</v>
      </c>
      <c r="J1498" t="s">
        <v>66</v>
      </c>
      <c r="K1498" t="s">
        <v>245</v>
      </c>
      <c r="L1498">
        <v>8905.9</v>
      </c>
      <c r="M1498" t="s">
        <v>80</v>
      </c>
      <c r="N1498" t="s">
        <v>81</v>
      </c>
      <c r="O1498" t="s">
        <v>91</v>
      </c>
      <c r="P1498" t="s">
        <v>93</v>
      </c>
      <c r="Q1498" t="s">
        <v>226</v>
      </c>
      <c r="R1498" t="s">
        <v>2164</v>
      </c>
      <c r="S1498" t="s">
        <v>137</v>
      </c>
      <c r="T1498" t="s">
        <v>148</v>
      </c>
      <c r="U1498" t="s">
        <v>75</v>
      </c>
      <c r="V1498">
        <v>4735</v>
      </c>
      <c r="W1498">
        <v>3548</v>
      </c>
      <c r="X1498">
        <v>23.7</v>
      </c>
      <c r="Y1498">
        <v>14.6</v>
      </c>
      <c r="Z1498">
        <v>3786.33</v>
      </c>
      <c r="AB1498">
        <v>26.49</v>
      </c>
      <c r="AC1498">
        <v>100299.88</v>
      </c>
      <c r="AD1498">
        <v>1635240.2</v>
      </c>
      <c r="AE1498">
        <v>282.02</v>
      </c>
      <c r="AF1498">
        <v>461170441.19999999</v>
      </c>
      <c r="AG1498">
        <v>204339.31</v>
      </c>
      <c r="AH1498">
        <v>0.4</v>
      </c>
      <c r="AI1498">
        <v>12045.98</v>
      </c>
      <c r="AJ1498">
        <v>10.25</v>
      </c>
      <c r="AK1498">
        <v>167612.12</v>
      </c>
      <c r="AL1498">
        <v>0.125</v>
      </c>
      <c r="AM1498">
        <v>2044.05</v>
      </c>
      <c r="AN1498">
        <v>809.1</v>
      </c>
      <c r="AO1498">
        <v>672.56</v>
      </c>
      <c r="AP1498">
        <v>544168.30000000005</v>
      </c>
      <c r="AQ1498">
        <v>862897.52</v>
      </c>
      <c r="AR1498" t="s">
        <v>61</v>
      </c>
      <c r="AS1498" t="s">
        <v>61</v>
      </c>
      <c r="AT1498" t="s">
        <v>62</v>
      </c>
      <c r="AU1498" t="s">
        <v>63</v>
      </c>
    </row>
    <row r="1499" spans="1:47" x14ac:dyDescent="0.25">
      <c r="A1499" t="s">
        <v>2529</v>
      </c>
      <c r="B1499">
        <v>2026</v>
      </c>
      <c r="C1499">
        <v>3</v>
      </c>
      <c r="D1499" t="s">
        <v>48</v>
      </c>
      <c r="E1499" s="1">
        <v>46086</v>
      </c>
      <c r="F1499" s="1">
        <v>46100</v>
      </c>
      <c r="G1499">
        <v>14</v>
      </c>
      <c r="H1499">
        <v>15.6</v>
      </c>
      <c r="I1499" t="s">
        <v>49</v>
      </c>
      <c r="J1499" t="s">
        <v>78</v>
      </c>
      <c r="K1499" t="s">
        <v>158</v>
      </c>
      <c r="L1499">
        <v>1006.3</v>
      </c>
      <c r="M1499" t="s">
        <v>52</v>
      </c>
      <c r="N1499" t="s">
        <v>81</v>
      </c>
      <c r="O1499" t="s">
        <v>54</v>
      </c>
      <c r="P1499" t="s">
        <v>201</v>
      </c>
      <c r="Q1499" t="s">
        <v>184</v>
      </c>
      <c r="R1499" t="s">
        <v>1969</v>
      </c>
      <c r="S1499" t="s">
        <v>161</v>
      </c>
      <c r="T1499" t="s">
        <v>86</v>
      </c>
      <c r="U1499" t="s">
        <v>110</v>
      </c>
      <c r="V1499">
        <v>28674</v>
      </c>
      <c r="W1499">
        <v>20386</v>
      </c>
      <c r="X1499">
        <v>23.5</v>
      </c>
      <c r="Y1499">
        <v>11.5</v>
      </c>
      <c r="Z1499">
        <v>25679.09</v>
      </c>
      <c r="AB1499">
        <v>38.200000000000003</v>
      </c>
      <c r="AC1499">
        <v>980941.24</v>
      </c>
      <c r="AD1499">
        <v>14079588.26</v>
      </c>
      <c r="AE1499">
        <v>282.08</v>
      </c>
      <c r="AF1499">
        <v>3971570256.3800001</v>
      </c>
      <c r="AG1499">
        <v>147545.59</v>
      </c>
      <c r="AH1499">
        <v>0.3</v>
      </c>
      <c r="AI1499">
        <v>10039.18</v>
      </c>
      <c r="AJ1499">
        <v>19.670000000000002</v>
      </c>
      <c r="AK1499">
        <v>2769455.01</v>
      </c>
      <c r="AL1499">
        <v>0.23200000000000001</v>
      </c>
      <c r="AM1499">
        <v>32664.639999999999</v>
      </c>
      <c r="AN1499">
        <v>316.10000000000002</v>
      </c>
      <c r="AO1499">
        <v>696.54</v>
      </c>
      <c r="AP1499">
        <v>220176.29</v>
      </c>
      <c r="AQ1499">
        <v>1391366.94</v>
      </c>
      <c r="AR1499" t="s">
        <v>61</v>
      </c>
      <c r="AS1499" t="s">
        <v>61</v>
      </c>
      <c r="AT1499" t="s">
        <v>62</v>
      </c>
      <c r="AU1499" t="s">
        <v>63</v>
      </c>
    </row>
    <row r="1500" spans="1:47" x14ac:dyDescent="0.25">
      <c r="A1500" t="s">
        <v>2530</v>
      </c>
      <c r="B1500">
        <v>2020</v>
      </c>
      <c r="C1500">
        <v>5</v>
      </c>
      <c r="D1500" t="s">
        <v>77</v>
      </c>
      <c r="E1500" s="1">
        <v>43969</v>
      </c>
      <c r="F1500" s="1">
        <v>43978</v>
      </c>
      <c r="G1500">
        <v>9</v>
      </c>
      <c r="H1500">
        <v>9</v>
      </c>
      <c r="I1500" t="s">
        <v>65</v>
      </c>
      <c r="J1500" t="s">
        <v>239</v>
      </c>
      <c r="K1500" t="s">
        <v>240</v>
      </c>
      <c r="L1500">
        <v>3105.2</v>
      </c>
      <c r="M1500" t="s">
        <v>80</v>
      </c>
      <c r="N1500" t="s">
        <v>168</v>
      </c>
      <c r="O1500" t="s">
        <v>91</v>
      </c>
      <c r="P1500" t="s">
        <v>100</v>
      </c>
      <c r="Q1500" t="s">
        <v>55</v>
      </c>
      <c r="R1500" t="s">
        <v>561</v>
      </c>
      <c r="S1500" t="s">
        <v>161</v>
      </c>
      <c r="T1500" t="s">
        <v>162</v>
      </c>
      <c r="U1500" t="s">
        <v>60</v>
      </c>
      <c r="V1500">
        <v>34422</v>
      </c>
      <c r="W1500">
        <v>19255</v>
      </c>
      <c r="X1500">
        <v>15.2</v>
      </c>
      <c r="Y1500">
        <v>10.8</v>
      </c>
      <c r="Z1500">
        <v>29502.79</v>
      </c>
      <c r="AB1500">
        <v>19.04</v>
      </c>
      <c r="AC1500">
        <v>561733.12</v>
      </c>
      <c r="AD1500">
        <v>15541774.74</v>
      </c>
      <c r="AE1500">
        <v>162.47999999999999</v>
      </c>
      <c r="AF1500">
        <v>2525227559.7600002</v>
      </c>
      <c r="AG1500">
        <v>52283.96</v>
      </c>
      <c r="AH1500">
        <v>0</v>
      </c>
      <c r="AI1500">
        <v>0</v>
      </c>
      <c r="AJ1500">
        <v>6.44</v>
      </c>
      <c r="AK1500">
        <v>0</v>
      </c>
      <c r="AL1500">
        <v>5.8999999999999997E-2</v>
      </c>
      <c r="AM1500">
        <v>9169.65</v>
      </c>
      <c r="AN1500">
        <v>185.1</v>
      </c>
      <c r="AO1500">
        <v>423.15</v>
      </c>
      <c r="AP1500">
        <v>78325.06</v>
      </c>
      <c r="AQ1500">
        <v>701511.79</v>
      </c>
      <c r="AR1500" t="s">
        <v>61</v>
      </c>
      <c r="AS1500" t="s">
        <v>61</v>
      </c>
      <c r="AT1500" t="s">
        <v>62</v>
      </c>
      <c r="AU1500" t="s">
        <v>63</v>
      </c>
    </row>
    <row r="1501" spans="1:47" x14ac:dyDescent="0.25">
      <c r="A1501" t="s">
        <v>2531</v>
      </c>
      <c r="B1501">
        <v>2026</v>
      </c>
      <c r="C1501">
        <v>2</v>
      </c>
      <c r="D1501" t="s">
        <v>48</v>
      </c>
      <c r="E1501" s="1">
        <v>46065</v>
      </c>
      <c r="F1501" s="1">
        <v>46078</v>
      </c>
      <c r="G1501">
        <v>13</v>
      </c>
      <c r="H1501">
        <v>12.1</v>
      </c>
      <c r="I1501" t="s">
        <v>49</v>
      </c>
      <c r="J1501" t="s">
        <v>50</v>
      </c>
      <c r="K1501" t="s">
        <v>223</v>
      </c>
      <c r="L1501">
        <v>2710.1109999999999</v>
      </c>
      <c r="M1501" t="s">
        <v>98</v>
      </c>
      <c r="N1501" t="s">
        <v>81</v>
      </c>
      <c r="O1501" t="s">
        <v>189</v>
      </c>
      <c r="P1501" t="s">
        <v>154</v>
      </c>
      <c r="Q1501" t="s">
        <v>128</v>
      </c>
      <c r="R1501" t="s">
        <v>511</v>
      </c>
      <c r="S1501" t="s">
        <v>123</v>
      </c>
      <c r="T1501" t="s">
        <v>131</v>
      </c>
      <c r="U1501" t="s">
        <v>259</v>
      </c>
      <c r="V1501">
        <v>64075</v>
      </c>
      <c r="W1501">
        <v>40419</v>
      </c>
      <c r="X1501">
        <v>4.8</v>
      </c>
      <c r="Y1501">
        <v>12.4</v>
      </c>
      <c r="Z1501">
        <v>56151.99</v>
      </c>
      <c r="AB1501">
        <v>26.5</v>
      </c>
      <c r="AC1501">
        <v>1488027.73</v>
      </c>
      <c r="AD1501">
        <v>24278997.440000001</v>
      </c>
      <c r="AE1501">
        <v>278</v>
      </c>
      <c r="AF1501">
        <v>6749561288.3199997</v>
      </c>
      <c r="AG1501">
        <v>85016.01</v>
      </c>
      <c r="AH1501">
        <v>0.9</v>
      </c>
      <c r="AI1501">
        <v>26591.78</v>
      </c>
      <c r="AJ1501">
        <v>0.74</v>
      </c>
      <c r="AK1501">
        <v>179664.58</v>
      </c>
      <c r="AL1501">
        <v>0.23799999999999999</v>
      </c>
      <c r="AM1501">
        <v>57784.01</v>
      </c>
      <c r="AN1501">
        <v>200.1</v>
      </c>
      <c r="AO1501">
        <v>619.55999999999995</v>
      </c>
      <c r="AP1501">
        <v>123973.96</v>
      </c>
      <c r="AQ1501">
        <v>1781393.49</v>
      </c>
      <c r="AR1501" t="s">
        <v>61</v>
      </c>
      <c r="AS1501" t="s">
        <v>61</v>
      </c>
      <c r="AT1501" t="s">
        <v>62</v>
      </c>
      <c r="AU1501" t="s">
        <v>63</v>
      </c>
    </row>
    <row r="1502" spans="1:47" x14ac:dyDescent="0.25">
      <c r="A1502" t="s">
        <v>2532</v>
      </c>
      <c r="B1502">
        <v>2020</v>
      </c>
      <c r="C1502">
        <v>4</v>
      </c>
      <c r="D1502" t="s">
        <v>77</v>
      </c>
      <c r="E1502" s="1">
        <v>43933</v>
      </c>
      <c r="F1502" s="1">
        <v>43939</v>
      </c>
      <c r="G1502">
        <v>6</v>
      </c>
      <c r="H1502">
        <v>18.5</v>
      </c>
      <c r="I1502" t="s">
        <v>49</v>
      </c>
      <c r="J1502" t="s">
        <v>50</v>
      </c>
      <c r="K1502" t="s">
        <v>183</v>
      </c>
      <c r="L1502">
        <v>2710.19</v>
      </c>
      <c r="M1502" t="s">
        <v>52</v>
      </c>
      <c r="N1502" t="s">
        <v>53</v>
      </c>
      <c r="O1502" t="s">
        <v>54</v>
      </c>
      <c r="P1502" t="s">
        <v>131</v>
      </c>
      <c r="Q1502" t="s">
        <v>56</v>
      </c>
      <c r="R1502" t="s">
        <v>1916</v>
      </c>
      <c r="S1502" t="s">
        <v>186</v>
      </c>
      <c r="T1502" t="s">
        <v>59</v>
      </c>
      <c r="U1502" t="s">
        <v>87</v>
      </c>
      <c r="V1502">
        <v>124398</v>
      </c>
      <c r="W1502">
        <v>77641</v>
      </c>
      <c r="X1502">
        <v>17.5</v>
      </c>
      <c r="Y1502">
        <v>15.4</v>
      </c>
      <c r="Z1502">
        <v>102743.26</v>
      </c>
      <c r="AB1502">
        <v>24.98</v>
      </c>
      <c r="AC1502">
        <v>2566526.63</v>
      </c>
      <c r="AD1502">
        <v>62441188.829999998</v>
      </c>
      <c r="AE1502">
        <v>163.30000000000001</v>
      </c>
      <c r="AF1502">
        <v>10196646135.940001</v>
      </c>
      <c r="AG1502">
        <v>105982.06</v>
      </c>
      <c r="AH1502">
        <v>1.6</v>
      </c>
      <c r="AI1502">
        <v>16333.72</v>
      </c>
      <c r="AJ1502">
        <v>21.08</v>
      </c>
      <c r="AK1502">
        <v>13162602.609999999</v>
      </c>
      <c r="AL1502">
        <v>0.10299999999999999</v>
      </c>
      <c r="AM1502">
        <v>64314.42</v>
      </c>
      <c r="AN1502">
        <v>195.8</v>
      </c>
      <c r="AO1502">
        <v>639.5</v>
      </c>
      <c r="AP1502">
        <v>125214.1</v>
      </c>
      <c r="AQ1502">
        <v>2878370.93</v>
      </c>
      <c r="AR1502" t="s">
        <v>61</v>
      </c>
      <c r="AS1502" t="s">
        <v>61</v>
      </c>
      <c r="AT1502" t="s">
        <v>62</v>
      </c>
      <c r="AU1502" t="s">
        <v>63</v>
      </c>
    </row>
    <row r="1503" spans="1:47" x14ac:dyDescent="0.25">
      <c r="A1503" t="s">
        <v>2533</v>
      </c>
      <c r="B1503">
        <v>2023</v>
      </c>
      <c r="C1503">
        <v>4</v>
      </c>
      <c r="D1503" t="s">
        <v>77</v>
      </c>
      <c r="E1503" s="1">
        <v>45026</v>
      </c>
      <c r="F1503" s="1">
        <v>45035</v>
      </c>
      <c r="G1503">
        <v>9</v>
      </c>
      <c r="H1503">
        <v>5.4</v>
      </c>
      <c r="I1503" t="s">
        <v>49</v>
      </c>
      <c r="J1503" t="s">
        <v>50</v>
      </c>
      <c r="K1503" t="s">
        <v>120</v>
      </c>
      <c r="L1503">
        <v>2710.1921000000002</v>
      </c>
      <c r="M1503" t="s">
        <v>90</v>
      </c>
      <c r="N1503" t="s">
        <v>106</v>
      </c>
      <c r="O1503" t="s">
        <v>54</v>
      </c>
      <c r="P1503" t="s">
        <v>140</v>
      </c>
      <c r="Q1503" t="s">
        <v>100</v>
      </c>
      <c r="R1503" t="s">
        <v>2534</v>
      </c>
      <c r="S1503" t="s">
        <v>123</v>
      </c>
      <c r="T1503" t="s">
        <v>95</v>
      </c>
      <c r="U1503" t="s">
        <v>75</v>
      </c>
      <c r="V1503">
        <v>64586</v>
      </c>
      <c r="W1503">
        <v>47648</v>
      </c>
      <c r="X1503">
        <v>21.6</v>
      </c>
      <c r="Y1503">
        <v>15.8</v>
      </c>
      <c r="Z1503">
        <v>56634.37</v>
      </c>
      <c r="AB1503">
        <v>28.67</v>
      </c>
      <c r="AC1503">
        <v>1623707.39</v>
      </c>
      <c r="AD1503">
        <v>37332810.359999999</v>
      </c>
      <c r="AE1503">
        <v>289.14999999999998</v>
      </c>
      <c r="AF1503">
        <v>10794782115.59</v>
      </c>
      <c r="AG1503">
        <v>69250.58</v>
      </c>
      <c r="AH1503">
        <v>3</v>
      </c>
      <c r="AI1503">
        <v>44814.58</v>
      </c>
      <c r="AJ1503">
        <v>21.6</v>
      </c>
      <c r="AK1503">
        <v>8063887.04</v>
      </c>
      <c r="AL1503">
        <v>0.127</v>
      </c>
      <c r="AM1503">
        <v>47412.67</v>
      </c>
      <c r="AN1503">
        <v>350.1</v>
      </c>
      <c r="AO1503">
        <v>352.83</v>
      </c>
      <c r="AP1503">
        <v>123525.78</v>
      </c>
      <c r="AQ1503">
        <v>1908711</v>
      </c>
      <c r="AR1503" t="s">
        <v>61</v>
      </c>
      <c r="AS1503" t="s">
        <v>124</v>
      </c>
      <c r="AT1503" t="s">
        <v>62</v>
      </c>
      <c r="AU1503" t="s">
        <v>63</v>
      </c>
    </row>
    <row r="1504" spans="1:47" x14ac:dyDescent="0.25">
      <c r="A1504" t="s">
        <v>2535</v>
      </c>
      <c r="B1504">
        <v>2021</v>
      </c>
      <c r="C1504">
        <v>1</v>
      </c>
      <c r="D1504" t="s">
        <v>48</v>
      </c>
      <c r="E1504" s="1">
        <v>44224</v>
      </c>
      <c r="F1504" s="1">
        <v>44246</v>
      </c>
      <c r="G1504">
        <v>22</v>
      </c>
      <c r="H1504">
        <v>18.3</v>
      </c>
      <c r="I1504" t="s">
        <v>65</v>
      </c>
      <c r="J1504" t="s">
        <v>239</v>
      </c>
      <c r="K1504" t="s">
        <v>265</v>
      </c>
      <c r="L1504">
        <v>3102.1</v>
      </c>
      <c r="M1504" t="s">
        <v>52</v>
      </c>
      <c r="N1504" t="s">
        <v>69</v>
      </c>
      <c r="O1504" t="s">
        <v>54</v>
      </c>
      <c r="P1504" t="s">
        <v>226</v>
      </c>
      <c r="Q1504" t="s">
        <v>201</v>
      </c>
      <c r="R1504" t="s">
        <v>2536</v>
      </c>
      <c r="S1504" t="s">
        <v>161</v>
      </c>
      <c r="T1504" t="s">
        <v>102</v>
      </c>
      <c r="U1504" t="s">
        <v>259</v>
      </c>
      <c r="V1504">
        <v>17320</v>
      </c>
      <c r="W1504">
        <v>11839</v>
      </c>
      <c r="X1504">
        <v>22.4</v>
      </c>
      <c r="Y1504">
        <v>10.6</v>
      </c>
      <c r="Z1504">
        <v>15682.6</v>
      </c>
      <c r="AB1504">
        <v>16.87</v>
      </c>
      <c r="AC1504">
        <v>264565.46000000002</v>
      </c>
      <c r="AD1504">
        <v>5244418.2699999996</v>
      </c>
      <c r="AE1504">
        <v>172.68</v>
      </c>
      <c r="AF1504">
        <v>905606146.86000001</v>
      </c>
      <c r="AG1504">
        <v>67349.98</v>
      </c>
      <c r="AH1504">
        <v>0.6</v>
      </c>
      <c r="AI1504">
        <v>16018.78</v>
      </c>
      <c r="AJ1504">
        <v>23.91</v>
      </c>
      <c r="AK1504">
        <v>0</v>
      </c>
      <c r="AL1504">
        <v>8.7999999999999995E-2</v>
      </c>
      <c r="AM1504">
        <v>4615.09</v>
      </c>
      <c r="AN1504">
        <v>1037</v>
      </c>
      <c r="AO1504">
        <v>696.45</v>
      </c>
      <c r="AP1504">
        <v>722218.65</v>
      </c>
      <c r="AQ1504">
        <v>1074767.96</v>
      </c>
      <c r="AR1504" t="s">
        <v>61</v>
      </c>
      <c r="AS1504" t="s">
        <v>61</v>
      </c>
      <c r="AT1504" t="s">
        <v>62</v>
      </c>
      <c r="AU1504" t="s">
        <v>63</v>
      </c>
    </row>
    <row r="1505" spans="1:47" x14ac:dyDescent="0.25">
      <c r="A1505" t="s">
        <v>2537</v>
      </c>
      <c r="B1505">
        <v>2023</v>
      </c>
      <c r="C1505">
        <v>6</v>
      </c>
      <c r="D1505" t="s">
        <v>77</v>
      </c>
      <c r="E1505" s="1">
        <v>45098</v>
      </c>
      <c r="F1505" s="1">
        <v>45103</v>
      </c>
      <c r="G1505">
        <v>5</v>
      </c>
      <c r="H1505">
        <v>17.8</v>
      </c>
      <c r="I1505" t="s">
        <v>49</v>
      </c>
      <c r="J1505" t="s">
        <v>50</v>
      </c>
      <c r="K1505" t="s">
        <v>120</v>
      </c>
      <c r="L1505">
        <v>2710.1921000000002</v>
      </c>
      <c r="M1505" t="s">
        <v>114</v>
      </c>
      <c r="N1505" t="s">
        <v>81</v>
      </c>
      <c r="O1505" t="s">
        <v>107</v>
      </c>
      <c r="P1505" t="s">
        <v>108</v>
      </c>
      <c r="Q1505" t="s">
        <v>70</v>
      </c>
      <c r="R1505" t="s">
        <v>2301</v>
      </c>
      <c r="S1505" t="s">
        <v>142</v>
      </c>
      <c r="T1505" t="s">
        <v>102</v>
      </c>
      <c r="U1505" t="s">
        <v>259</v>
      </c>
      <c r="V1505">
        <v>51083</v>
      </c>
      <c r="W1505">
        <v>37868</v>
      </c>
      <c r="X1505">
        <v>12.6</v>
      </c>
      <c r="Y1505">
        <v>12.1</v>
      </c>
      <c r="Z1505">
        <v>46269.26</v>
      </c>
      <c r="AB1505">
        <v>24.08</v>
      </c>
      <c r="AC1505">
        <v>1114163.78</v>
      </c>
      <c r="AD1505">
        <v>41057953.25</v>
      </c>
      <c r="AE1505">
        <v>283.06</v>
      </c>
      <c r="AF1505">
        <v>11621864246.940001</v>
      </c>
      <c r="AG1505">
        <v>71020.639999999999</v>
      </c>
      <c r="AH1505">
        <v>0.9</v>
      </c>
      <c r="AI1505">
        <v>19061.93</v>
      </c>
      <c r="AJ1505">
        <v>23.54</v>
      </c>
      <c r="AK1505">
        <v>9665042.1999999993</v>
      </c>
      <c r="AL1505">
        <v>0.29199999999999998</v>
      </c>
      <c r="AM1505">
        <v>119889.22</v>
      </c>
      <c r="AN1505">
        <v>237.4</v>
      </c>
      <c r="AO1505">
        <v>719.17</v>
      </c>
      <c r="AP1505">
        <v>170730.96</v>
      </c>
      <c r="AQ1505">
        <v>1494866.53</v>
      </c>
      <c r="AR1505" t="s">
        <v>61</v>
      </c>
      <c r="AS1505" t="s">
        <v>61</v>
      </c>
      <c r="AT1505" t="s">
        <v>62</v>
      </c>
      <c r="AU1505" t="s">
        <v>63</v>
      </c>
    </row>
    <row r="1506" spans="1:47" x14ac:dyDescent="0.25">
      <c r="A1506" t="s">
        <v>2538</v>
      </c>
      <c r="B1506">
        <v>2021</v>
      </c>
      <c r="C1506">
        <v>7</v>
      </c>
      <c r="D1506" t="s">
        <v>89</v>
      </c>
      <c r="E1506" s="1">
        <v>44390</v>
      </c>
      <c r="F1506" s="1">
        <v>44412</v>
      </c>
      <c r="G1506">
        <v>22</v>
      </c>
      <c r="H1506">
        <v>6</v>
      </c>
      <c r="I1506" t="s">
        <v>65</v>
      </c>
      <c r="J1506" t="s">
        <v>112</v>
      </c>
      <c r="K1506" t="s">
        <v>113</v>
      </c>
      <c r="L1506">
        <v>7304.39</v>
      </c>
      <c r="M1506" t="s">
        <v>90</v>
      </c>
      <c r="N1506" t="s">
        <v>53</v>
      </c>
      <c r="O1506" t="s">
        <v>54</v>
      </c>
      <c r="P1506" t="s">
        <v>226</v>
      </c>
      <c r="Q1506" t="s">
        <v>230</v>
      </c>
      <c r="R1506" t="s">
        <v>2539</v>
      </c>
      <c r="S1506" t="s">
        <v>73</v>
      </c>
      <c r="T1506" t="s">
        <v>131</v>
      </c>
      <c r="U1506" t="s">
        <v>132</v>
      </c>
      <c r="V1506">
        <v>16690</v>
      </c>
      <c r="W1506">
        <v>9260</v>
      </c>
      <c r="X1506">
        <v>16.899999999999999</v>
      </c>
      <c r="Y1506">
        <v>11</v>
      </c>
      <c r="Z1506">
        <v>14311.47</v>
      </c>
      <c r="AB1506">
        <v>34.549999999999997</v>
      </c>
      <c r="AC1506">
        <v>494461.29</v>
      </c>
      <c r="AD1506">
        <v>7015911.9400000004</v>
      </c>
      <c r="AE1506">
        <v>165.4</v>
      </c>
      <c r="AF1506">
        <v>1160431834.8800001</v>
      </c>
      <c r="AG1506">
        <v>49592.05</v>
      </c>
      <c r="AH1506">
        <v>0.4</v>
      </c>
      <c r="AJ1506">
        <v>10.91</v>
      </c>
      <c r="AK1506">
        <v>0</v>
      </c>
      <c r="AL1506">
        <v>0.23899999999999999</v>
      </c>
      <c r="AM1506">
        <v>16768.03</v>
      </c>
      <c r="AN1506">
        <v>1002.8</v>
      </c>
      <c r="AO1506">
        <v>495.76</v>
      </c>
      <c r="AP1506">
        <v>497148.13</v>
      </c>
      <c r="AQ1506">
        <v>1070403.3500000001</v>
      </c>
      <c r="AR1506" t="s">
        <v>61</v>
      </c>
      <c r="AS1506" t="s">
        <v>61</v>
      </c>
      <c r="AT1506" t="s">
        <v>62</v>
      </c>
      <c r="AU1506" t="s">
        <v>63</v>
      </c>
    </row>
    <row r="1507" spans="1:47" x14ac:dyDescent="0.25">
      <c r="A1507" t="s">
        <v>2540</v>
      </c>
      <c r="B1507">
        <v>2025</v>
      </c>
      <c r="C1507">
        <v>8</v>
      </c>
      <c r="D1507" t="s">
        <v>89</v>
      </c>
      <c r="E1507" s="1">
        <v>45876</v>
      </c>
      <c r="F1507" s="1">
        <v>45890</v>
      </c>
      <c r="G1507">
        <v>14</v>
      </c>
      <c r="H1507">
        <v>1.2</v>
      </c>
      <c r="I1507" t="s">
        <v>49</v>
      </c>
      <c r="J1507" t="s">
        <v>50</v>
      </c>
      <c r="K1507" t="s">
        <v>423</v>
      </c>
      <c r="L1507">
        <v>2710.1941000000002</v>
      </c>
      <c r="M1507" t="s">
        <v>90</v>
      </c>
      <c r="N1507" t="s">
        <v>168</v>
      </c>
      <c r="O1507" t="s">
        <v>54</v>
      </c>
      <c r="P1507" t="s">
        <v>230</v>
      </c>
      <c r="Q1507" t="s">
        <v>226</v>
      </c>
      <c r="R1507" t="s">
        <v>2140</v>
      </c>
      <c r="S1507" t="s">
        <v>142</v>
      </c>
      <c r="T1507" t="s">
        <v>86</v>
      </c>
      <c r="U1507" t="s">
        <v>143</v>
      </c>
      <c r="V1507">
        <v>69069</v>
      </c>
      <c r="W1507">
        <v>38272</v>
      </c>
      <c r="X1507">
        <v>23.4</v>
      </c>
      <c r="Y1507">
        <v>11.8</v>
      </c>
      <c r="Z1507">
        <v>56784.59</v>
      </c>
      <c r="AB1507">
        <v>18.920000000000002</v>
      </c>
      <c r="AC1507">
        <v>1074364.44</v>
      </c>
      <c r="AD1507">
        <v>51775053.469999999</v>
      </c>
      <c r="AE1507">
        <v>277.93</v>
      </c>
      <c r="AF1507">
        <v>14389840610.92</v>
      </c>
      <c r="AG1507">
        <v>201915.05</v>
      </c>
      <c r="AH1507">
        <v>1.3</v>
      </c>
      <c r="AI1507">
        <v>24516.18</v>
      </c>
      <c r="AJ1507">
        <v>19.260000000000002</v>
      </c>
      <c r="AK1507">
        <v>9971875.3000000007</v>
      </c>
      <c r="AL1507">
        <v>0.24399999999999999</v>
      </c>
      <c r="AM1507">
        <v>126331.13</v>
      </c>
      <c r="AN1507">
        <v>486.9</v>
      </c>
      <c r="AO1507">
        <v>366.77</v>
      </c>
      <c r="AP1507">
        <v>178580.31</v>
      </c>
      <c r="AQ1507">
        <v>1605707.11</v>
      </c>
      <c r="AR1507" t="s">
        <v>61</v>
      </c>
      <c r="AS1507" t="s">
        <v>61</v>
      </c>
      <c r="AT1507" t="s">
        <v>62</v>
      </c>
      <c r="AU1507" t="s">
        <v>63</v>
      </c>
    </row>
    <row r="1508" spans="1:47" x14ac:dyDescent="0.25">
      <c r="A1508" t="s">
        <v>2541</v>
      </c>
      <c r="B1508">
        <v>2023</v>
      </c>
      <c r="C1508">
        <v>10</v>
      </c>
      <c r="D1508" t="s">
        <v>119</v>
      </c>
      <c r="E1508" s="1">
        <v>45205</v>
      </c>
      <c r="F1508" s="1">
        <v>45216</v>
      </c>
      <c r="G1508">
        <v>11</v>
      </c>
      <c r="H1508">
        <v>20.6</v>
      </c>
      <c r="I1508" t="s">
        <v>49</v>
      </c>
      <c r="J1508" t="s">
        <v>50</v>
      </c>
      <c r="K1508" t="s">
        <v>120</v>
      </c>
      <c r="L1508">
        <v>2710.1921000000002</v>
      </c>
      <c r="M1508" t="s">
        <v>68</v>
      </c>
      <c r="N1508" t="s">
        <v>168</v>
      </c>
      <c r="O1508" t="s">
        <v>200</v>
      </c>
      <c r="P1508" t="s">
        <v>257</v>
      </c>
      <c r="Q1508" t="s">
        <v>128</v>
      </c>
      <c r="R1508" t="s">
        <v>1698</v>
      </c>
      <c r="S1508" t="s">
        <v>123</v>
      </c>
      <c r="T1508" t="s">
        <v>74</v>
      </c>
      <c r="U1508" t="s">
        <v>96</v>
      </c>
      <c r="V1508">
        <v>36266</v>
      </c>
      <c r="W1508">
        <v>22531</v>
      </c>
      <c r="X1508">
        <v>5.9</v>
      </c>
      <c r="Y1508">
        <v>10.4</v>
      </c>
      <c r="Z1508">
        <v>28660.05</v>
      </c>
      <c r="AB1508">
        <v>26.01</v>
      </c>
      <c r="AC1508">
        <v>745447.9</v>
      </c>
      <c r="AD1508">
        <v>30111394.93</v>
      </c>
      <c r="AE1508">
        <v>284.8</v>
      </c>
      <c r="AF1508">
        <v>8575725276.0600004</v>
      </c>
      <c r="AG1508">
        <v>152795.19</v>
      </c>
      <c r="AH1508">
        <v>0</v>
      </c>
      <c r="AI1508">
        <v>0</v>
      </c>
      <c r="AJ1508">
        <v>24.58</v>
      </c>
      <c r="AK1508">
        <v>7401380.8700000001</v>
      </c>
      <c r="AL1508">
        <v>0.11700000000000001</v>
      </c>
      <c r="AM1508">
        <v>35230.33</v>
      </c>
      <c r="AN1508">
        <v>284.2</v>
      </c>
      <c r="AO1508">
        <v>509.09</v>
      </c>
      <c r="AP1508">
        <v>144683.38</v>
      </c>
      <c r="AQ1508">
        <v>1078156.8</v>
      </c>
      <c r="AR1508" t="s">
        <v>124</v>
      </c>
      <c r="AS1508" t="s">
        <v>61</v>
      </c>
      <c r="AT1508" t="s">
        <v>62</v>
      </c>
      <c r="AU1508" t="s">
        <v>63</v>
      </c>
    </row>
    <row r="1509" spans="1:47" x14ac:dyDescent="0.25">
      <c r="A1509" t="s">
        <v>2542</v>
      </c>
      <c r="B1509">
        <v>2025</v>
      </c>
      <c r="C1509">
        <v>7</v>
      </c>
      <c r="D1509" t="s">
        <v>89</v>
      </c>
      <c r="E1509" s="1">
        <v>45866</v>
      </c>
      <c r="F1509" s="1">
        <v>45880</v>
      </c>
      <c r="G1509">
        <v>14</v>
      </c>
      <c r="H1509">
        <v>8.8000000000000007</v>
      </c>
      <c r="I1509" t="s">
        <v>49</v>
      </c>
      <c r="J1509" t="s">
        <v>50</v>
      </c>
      <c r="K1509" t="s">
        <v>145</v>
      </c>
      <c r="L1509">
        <v>2710.19</v>
      </c>
      <c r="M1509" t="s">
        <v>80</v>
      </c>
      <c r="N1509" t="s">
        <v>53</v>
      </c>
      <c r="O1509" t="s">
        <v>91</v>
      </c>
      <c r="P1509" t="s">
        <v>154</v>
      </c>
      <c r="Q1509" t="s">
        <v>128</v>
      </c>
      <c r="R1509" t="s">
        <v>1343</v>
      </c>
      <c r="S1509" t="s">
        <v>170</v>
      </c>
      <c r="T1509" t="s">
        <v>95</v>
      </c>
      <c r="U1509" t="s">
        <v>87</v>
      </c>
      <c r="V1509">
        <v>91688</v>
      </c>
      <c r="W1509">
        <v>51522</v>
      </c>
      <c r="X1509">
        <v>13.1</v>
      </c>
      <c r="Y1509">
        <v>14.2</v>
      </c>
      <c r="Z1509">
        <v>86460.34</v>
      </c>
      <c r="AB1509">
        <v>39.75</v>
      </c>
      <c r="AC1509">
        <v>3436798.51</v>
      </c>
      <c r="AD1509">
        <v>95932070.25</v>
      </c>
      <c r="AE1509">
        <v>278.3</v>
      </c>
      <c r="AF1509">
        <v>26697895150.580002</v>
      </c>
      <c r="AG1509">
        <v>214746.37</v>
      </c>
      <c r="AH1509">
        <v>1.6</v>
      </c>
      <c r="AI1509">
        <v>16838.29</v>
      </c>
      <c r="AJ1509">
        <v>22.42</v>
      </c>
      <c r="AK1509">
        <v>21507970.149999999</v>
      </c>
      <c r="AL1509">
        <v>0.122</v>
      </c>
      <c r="AM1509">
        <v>117037.13</v>
      </c>
      <c r="AN1509">
        <v>379.3</v>
      </c>
      <c r="AO1509">
        <v>367.97</v>
      </c>
      <c r="AP1509">
        <v>139571.01999999999</v>
      </c>
      <c r="AQ1509">
        <v>3924991.32</v>
      </c>
      <c r="AR1509" t="s">
        <v>61</v>
      </c>
      <c r="AS1509" t="s">
        <v>61</v>
      </c>
      <c r="AT1509" t="s">
        <v>62</v>
      </c>
      <c r="AU1509" t="s">
        <v>63</v>
      </c>
    </row>
    <row r="1510" spans="1:47" x14ac:dyDescent="0.25">
      <c r="A1510" t="s">
        <v>2543</v>
      </c>
      <c r="B1510">
        <v>2024</v>
      </c>
      <c r="C1510">
        <v>5</v>
      </c>
      <c r="D1510" t="s">
        <v>77</v>
      </c>
      <c r="E1510" s="1">
        <v>45430</v>
      </c>
      <c r="F1510" s="1">
        <v>45461</v>
      </c>
      <c r="G1510">
        <v>31</v>
      </c>
      <c r="H1510">
        <v>3.6</v>
      </c>
      <c r="I1510" t="s">
        <v>65</v>
      </c>
      <c r="J1510" t="s">
        <v>66</v>
      </c>
      <c r="K1510" t="s">
        <v>245</v>
      </c>
      <c r="L1510">
        <v>8905.9</v>
      </c>
      <c r="M1510" t="s">
        <v>98</v>
      </c>
      <c r="N1510" t="s">
        <v>168</v>
      </c>
      <c r="O1510" t="s">
        <v>189</v>
      </c>
      <c r="P1510" t="s">
        <v>70</v>
      </c>
      <c r="Q1510" t="s">
        <v>127</v>
      </c>
      <c r="R1510" t="s">
        <v>169</v>
      </c>
      <c r="S1510" t="s">
        <v>137</v>
      </c>
      <c r="T1510" t="s">
        <v>187</v>
      </c>
      <c r="U1510" t="s">
        <v>110</v>
      </c>
      <c r="V1510">
        <v>10857</v>
      </c>
      <c r="W1510">
        <v>7045</v>
      </c>
      <c r="X1510">
        <v>18.899999999999999</v>
      </c>
      <c r="Y1510">
        <v>13.1</v>
      </c>
      <c r="Z1510">
        <v>9236.98</v>
      </c>
      <c r="AB1510">
        <v>39.549999999999997</v>
      </c>
      <c r="AC1510">
        <v>365322.56</v>
      </c>
      <c r="AD1510">
        <v>6175105.8700000001</v>
      </c>
      <c r="AE1510">
        <v>279.17</v>
      </c>
      <c r="AF1510">
        <v>1723904305.73</v>
      </c>
      <c r="AG1510">
        <v>226505.55</v>
      </c>
      <c r="AH1510">
        <v>0</v>
      </c>
      <c r="AI1510">
        <v>0</v>
      </c>
      <c r="AJ1510">
        <v>14.25</v>
      </c>
      <c r="AK1510">
        <v>0</v>
      </c>
      <c r="AL1510">
        <v>0.19800000000000001</v>
      </c>
      <c r="AM1510">
        <v>12226.71</v>
      </c>
      <c r="AN1510">
        <v>1554.8</v>
      </c>
      <c r="AO1510">
        <v>707.93</v>
      </c>
      <c r="AP1510">
        <v>1100689.56</v>
      </c>
      <c r="AQ1510">
        <v>1704744.38</v>
      </c>
      <c r="AR1510" t="s">
        <v>124</v>
      </c>
      <c r="AS1510" t="s">
        <v>61</v>
      </c>
      <c r="AT1510" t="s">
        <v>62</v>
      </c>
      <c r="AU1510" t="s">
        <v>63</v>
      </c>
    </row>
    <row r="1511" spans="1:47" x14ac:dyDescent="0.25">
      <c r="A1511" t="s">
        <v>2544</v>
      </c>
      <c r="B1511">
        <v>2024</v>
      </c>
      <c r="C1511">
        <v>2</v>
      </c>
      <c r="D1511" t="s">
        <v>48</v>
      </c>
      <c r="E1511" s="1">
        <v>45328</v>
      </c>
      <c r="F1511" s="1">
        <v>45351</v>
      </c>
      <c r="G1511">
        <v>23</v>
      </c>
      <c r="H1511">
        <v>13.8</v>
      </c>
      <c r="I1511" t="s">
        <v>65</v>
      </c>
      <c r="J1511" t="s">
        <v>66</v>
      </c>
      <c r="K1511" t="s">
        <v>251</v>
      </c>
      <c r="L1511">
        <v>8543.7000000000007</v>
      </c>
      <c r="M1511" t="s">
        <v>52</v>
      </c>
      <c r="N1511" t="s">
        <v>168</v>
      </c>
      <c r="O1511" t="s">
        <v>54</v>
      </c>
      <c r="P1511" t="s">
        <v>70</v>
      </c>
      <c r="Q1511" t="s">
        <v>108</v>
      </c>
      <c r="R1511" t="s">
        <v>2545</v>
      </c>
      <c r="S1511" t="s">
        <v>156</v>
      </c>
      <c r="T1511" t="s">
        <v>86</v>
      </c>
      <c r="U1511" t="s">
        <v>75</v>
      </c>
      <c r="V1511">
        <v>15750</v>
      </c>
      <c r="W1511">
        <v>10638</v>
      </c>
      <c r="X1511">
        <v>13.8</v>
      </c>
      <c r="Y1511">
        <v>10.199999999999999</v>
      </c>
      <c r="Z1511">
        <v>14070.74</v>
      </c>
      <c r="AA1511">
        <v>1005</v>
      </c>
      <c r="AB1511">
        <v>2214.0700000000002</v>
      </c>
      <c r="AC1511">
        <v>2225140.35</v>
      </c>
      <c r="AD1511">
        <v>41702718.5</v>
      </c>
      <c r="AE1511">
        <v>278.2</v>
      </c>
      <c r="AF1511">
        <v>11601696286.700001</v>
      </c>
      <c r="AG1511">
        <v>238340.98</v>
      </c>
      <c r="AH1511">
        <v>1.4</v>
      </c>
      <c r="AI1511">
        <v>35747.339999999997</v>
      </c>
      <c r="AJ1511">
        <v>14.63</v>
      </c>
      <c r="AK1511">
        <v>0</v>
      </c>
      <c r="AL1511">
        <v>0.10299999999999999</v>
      </c>
      <c r="AM1511">
        <v>42953.8</v>
      </c>
      <c r="AN1511">
        <v>655.8</v>
      </c>
      <c r="AO1511">
        <v>521.01</v>
      </c>
      <c r="AP1511">
        <v>341678.36</v>
      </c>
      <c r="AQ1511">
        <v>2883860.83</v>
      </c>
      <c r="AR1511" t="s">
        <v>61</v>
      </c>
      <c r="AS1511" t="s">
        <v>61</v>
      </c>
      <c r="AT1511" t="s">
        <v>62</v>
      </c>
      <c r="AU1511" t="s">
        <v>63</v>
      </c>
    </row>
    <row r="1512" spans="1:47" x14ac:dyDescent="0.25">
      <c r="A1512" t="s">
        <v>2546</v>
      </c>
      <c r="B1512">
        <v>2020</v>
      </c>
      <c r="C1512">
        <v>4</v>
      </c>
      <c r="D1512" t="s">
        <v>77</v>
      </c>
      <c r="E1512" s="1">
        <v>43923</v>
      </c>
      <c r="F1512" s="1">
        <v>43951</v>
      </c>
      <c r="G1512">
        <v>28</v>
      </c>
      <c r="H1512">
        <v>19.5</v>
      </c>
      <c r="I1512" t="s">
        <v>49</v>
      </c>
      <c r="J1512" t="s">
        <v>112</v>
      </c>
      <c r="K1512" t="s">
        <v>343</v>
      </c>
      <c r="L1512">
        <v>2523.1</v>
      </c>
      <c r="M1512" t="s">
        <v>68</v>
      </c>
      <c r="N1512" t="s">
        <v>69</v>
      </c>
      <c r="O1512" t="s">
        <v>107</v>
      </c>
      <c r="P1512" t="s">
        <v>150</v>
      </c>
      <c r="Q1512" t="s">
        <v>226</v>
      </c>
      <c r="R1512" t="s">
        <v>2547</v>
      </c>
      <c r="S1512" t="s">
        <v>130</v>
      </c>
      <c r="T1512" t="s">
        <v>162</v>
      </c>
      <c r="U1512" t="s">
        <v>228</v>
      </c>
      <c r="V1512">
        <v>66598</v>
      </c>
      <c r="W1512">
        <v>42124</v>
      </c>
      <c r="X1512">
        <v>1.2</v>
      </c>
      <c r="Y1512">
        <v>11.8</v>
      </c>
      <c r="Z1512">
        <v>51854.13</v>
      </c>
      <c r="AB1512">
        <v>38.89</v>
      </c>
      <c r="AC1512">
        <v>2016607.12</v>
      </c>
      <c r="AD1512">
        <v>31613907.440000001</v>
      </c>
      <c r="AE1512">
        <v>167.14</v>
      </c>
      <c r="AF1512">
        <v>5283948489.5200005</v>
      </c>
      <c r="AG1512">
        <v>51286.38</v>
      </c>
      <c r="AH1512">
        <v>0.5</v>
      </c>
      <c r="AJ1512">
        <v>9.61</v>
      </c>
      <c r="AK1512">
        <v>3038096.5</v>
      </c>
      <c r="AL1512">
        <v>7.8E-2</v>
      </c>
      <c r="AM1512">
        <v>24658.85</v>
      </c>
      <c r="AN1512">
        <v>977.8</v>
      </c>
      <c r="AO1512">
        <v>424.06</v>
      </c>
      <c r="AP1512">
        <v>414645.87</v>
      </c>
      <c r="AQ1512">
        <v>2513751.4700000002</v>
      </c>
      <c r="AR1512" t="s">
        <v>61</v>
      </c>
      <c r="AS1512" t="s">
        <v>61</v>
      </c>
      <c r="AT1512" t="s">
        <v>62</v>
      </c>
      <c r="AU1512" t="s">
        <v>63</v>
      </c>
    </row>
    <row r="1513" spans="1:47" x14ac:dyDescent="0.25">
      <c r="A1513" t="s">
        <v>2548</v>
      </c>
      <c r="B1513">
        <v>2021</v>
      </c>
      <c r="C1513">
        <v>2</v>
      </c>
      <c r="D1513" t="s">
        <v>48</v>
      </c>
      <c r="E1513" s="1">
        <v>44251</v>
      </c>
      <c r="F1513" s="1">
        <v>44258</v>
      </c>
      <c r="G1513">
        <v>7</v>
      </c>
      <c r="H1513">
        <v>15.3</v>
      </c>
      <c r="I1513" t="s">
        <v>65</v>
      </c>
      <c r="J1513" t="s">
        <v>78</v>
      </c>
      <c r="K1513" t="s">
        <v>177</v>
      </c>
      <c r="L1513">
        <v>1001.99</v>
      </c>
      <c r="M1513" t="s">
        <v>98</v>
      </c>
      <c r="N1513" t="s">
        <v>69</v>
      </c>
      <c r="O1513" t="s">
        <v>107</v>
      </c>
      <c r="P1513" t="s">
        <v>128</v>
      </c>
      <c r="Q1513" t="s">
        <v>121</v>
      </c>
      <c r="R1513" t="s">
        <v>828</v>
      </c>
      <c r="S1513" t="s">
        <v>130</v>
      </c>
      <c r="T1513" t="s">
        <v>102</v>
      </c>
      <c r="U1513" t="s">
        <v>87</v>
      </c>
      <c r="V1513">
        <v>76714</v>
      </c>
      <c r="W1513">
        <v>55142</v>
      </c>
      <c r="X1513">
        <v>9.6999999999999993</v>
      </c>
      <c r="Y1513">
        <v>10.7</v>
      </c>
      <c r="Z1513">
        <v>63996.85</v>
      </c>
      <c r="AB1513">
        <v>26.73</v>
      </c>
      <c r="AC1513">
        <v>1710635.8</v>
      </c>
      <c r="AD1513">
        <v>26760282.829999998</v>
      </c>
      <c r="AE1513">
        <v>165.49</v>
      </c>
      <c r="AF1513">
        <v>4428559205.54</v>
      </c>
      <c r="AG1513">
        <v>52812.29</v>
      </c>
      <c r="AH1513">
        <v>0</v>
      </c>
      <c r="AI1513">
        <v>0</v>
      </c>
      <c r="AJ1513">
        <v>2.5099999999999998</v>
      </c>
      <c r="AK1513">
        <v>0</v>
      </c>
      <c r="AL1513">
        <v>0.23699999999999999</v>
      </c>
      <c r="AM1513">
        <v>63421.87</v>
      </c>
      <c r="AN1513">
        <v>176.4</v>
      </c>
      <c r="AO1513">
        <v>421.15</v>
      </c>
      <c r="AP1513">
        <v>74290.86</v>
      </c>
      <c r="AQ1513">
        <v>1901160.82</v>
      </c>
      <c r="AR1513" t="s">
        <v>61</v>
      </c>
      <c r="AS1513" t="s">
        <v>61</v>
      </c>
      <c r="AT1513" t="s">
        <v>62</v>
      </c>
      <c r="AU1513" t="s">
        <v>63</v>
      </c>
    </row>
    <row r="1514" spans="1:47" x14ac:dyDescent="0.25">
      <c r="A1514" t="s">
        <v>2549</v>
      </c>
      <c r="B1514">
        <v>2021</v>
      </c>
      <c r="C1514">
        <v>10</v>
      </c>
      <c r="D1514" t="s">
        <v>119</v>
      </c>
      <c r="E1514" s="1">
        <v>44491</v>
      </c>
      <c r="F1514" s="1">
        <v>44500</v>
      </c>
      <c r="G1514">
        <v>9</v>
      </c>
      <c r="H1514">
        <v>20</v>
      </c>
      <c r="I1514" t="s">
        <v>49</v>
      </c>
      <c r="J1514" t="s">
        <v>50</v>
      </c>
      <c r="K1514" t="s">
        <v>423</v>
      </c>
      <c r="L1514">
        <v>2710.1941000000002</v>
      </c>
      <c r="M1514" t="s">
        <v>68</v>
      </c>
      <c r="N1514" t="s">
        <v>106</v>
      </c>
      <c r="O1514" t="s">
        <v>91</v>
      </c>
      <c r="P1514" t="s">
        <v>55</v>
      </c>
      <c r="Q1514" t="s">
        <v>56</v>
      </c>
      <c r="R1514" t="s">
        <v>2259</v>
      </c>
      <c r="S1514" t="s">
        <v>142</v>
      </c>
      <c r="T1514" t="s">
        <v>148</v>
      </c>
      <c r="U1514" t="s">
        <v>132</v>
      </c>
      <c r="V1514">
        <v>33233</v>
      </c>
      <c r="W1514">
        <v>22079</v>
      </c>
      <c r="X1514">
        <v>24.5</v>
      </c>
      <c r="Y1514">
        <v>13</v>
      </c>
      <c r="Z1514">
        <v>27787.79</v>
      </c>
      <c r="AB1514">
        <v>39.659999999999997</v>
      </c>
      <c r="AC1514">
        <v>1102063.75</v>
      </c>
      <c r="AD1514">
        <v>22431415.600000001</v>
      </c>
      <c r="AE1514">
        <v>166.76</v>
      </c>
      <c r="AF1514">
        <v>3740662865.46</v>
      </c>
      <c r="AG1514">
        <v>247690.61</v>
      </c>
      <c r="AH1514">
        <v>0</v>
      </c>
      <c r="AI1514">
        <v>0</v>
      </c>
      <c r="AJ1514">
        <v>11.1</v>
      </c>
      <c r="AK1514">
        <v>2489887.13</v>
      </c>
      <c r="AL1514">
        <v>0.18099999999999999</v>
      </c>
      <c r="AM1514">
        <v>40600.86</v>
      </c>
      <c r="AN1514">
        <v>386.1</v>
      </c>
      <c r="AO1514">
        <v>497.05</v>
      </c>
      <c r="AP1514">
        <v>191911.01</v>
      </c>
      <c r="AQ1514">
        <v>1582266.23</v>
      </c>
      <c r="AR1514" t="s">
        <v>61</v>
      </c>
      <c r="AS1514" t="s">
        <v>61</v>
      </c>
      <c r="AT1514" t="s">
        <v>62</v>
      </c>
      <c r="AU1514" t="s">
        <v>63</v>
      </c>
    </row>
    <row r="1515" spans="1:47" x14ac:dyDescent="0.25">
      <c r="A1515" t="s">
        <v>2550</v>
      </c>
      <c r="B1515">
        <v>2020</v>
      </c>
      <c r="C1515">
        <v>1</v>
      </c>
      <c r="D1515" t="s">
        <v>48</v>
      </c>
      <c r="E1515" s="1">
        <v>43836</v>
      </c>
      <c r="F1515" s="1">
        <v>43849</v>
      </c>
      <c r="G1515">
        <v>13</v>
      </c>
      <c r="H1515">
        <v>16.5</v>
      </c>
      <c r="I1515" t="s">
        <v>65</v>
      </c>
      <c r="J1515" t="s">
        <v>50</v>
      </c>
      <c r="K1515" t="s">
        <v>139</v>
      </c>
      <c r="L1515">
        <v>2710.1210999999998</v>
      </c>
      <c r="M1515" t="s">
        <v>114</v>
      </c>
      <c r="N1515" t="s">
        <v>81</v>
      </c>
      <c r="O1515" t="s">
        <v>99</v>
      </c>
      <c r="P1515" t="s">
        <v>226</v>
      </c>
      <c r="Q1515" t="s">
        <v>150</v>
      </c>
      <c r="R1515" t="s">
        <v>1267</v>
      </c>
      <c r="S1515" t="s">
        <v>142</v>
      </c>
      <c r="T1515" t="s">
        <v>59</v>
      </c>
      <c r="U1515" t="s">
        <v>181</v>
      </c>
      <c r="V1515">
        <v>68110</v>
      </c>
      <c r="W1515">
        <v>46817</v>
      </c>
      <c r="X1515">
        <v>12.6</v>
      </c>
      <c r="Y1515">
        <v>16</v>
      </c>
      <c r="Z1515">
        <v>58874.87</v>
      </c>
      <c r="AB1515">
        <v>12.97</v>
      </c>
      <c r="AC1515">
        <v>763607.06</v>
      </c>
      <c r="AD1515">
        <v>40964545.799999997</v>
      </c>
      <c r="AE1515">
        <v>163.11000000000001</v>
      </c>
      <c r="AF1515">
        <v>6681727065.4399996</v>
      </c>
      <c r="AG1515">
        <v>157652.57999999999</v>
      </c>
      <c r="AI1515">
        <v>3090.79</v>
      </c>
      <c r="AJ1515">
        <v>18.45</v>
      </c>
      <c r="AK1515">
        <v>0</v>
      </c>
      <c r="AL1515">
        <v>0.152</v>
      </c>
      <c r="AM1515">
        <v>62266.11</v>
      </c>
      <c r="AN1515">
        <v>636.29999999999995</v>
      </c>
      <c r="AO1515">
        <v>454.01</v>
      </c>
      <c r="AP1515">
        <v>288886.56</v>
      </c>
      <c r="AQ1515">
        <v>1275503.1000000001</v>
      </c>
      <c r="AR1515" t="s">
        <v>61</v>
      </c>
      <c r="AS1515" t="s">
        <v>61</v>
      </c>
      <c r="AT1515" t="s">
        <v>62</v>
      </c>
      <c r="AU1515" t="s">
        <v>63</v>
      </c>
    </row>
    <row r="1516" spans="1:47" x14ac:dyDescent="0.25">
      <c r="A1516" t="s">
        <v>2551</v>
      </c>
      <c r="B1516">
        <v>2020</v>
      </c>
      <c r="C1516">
        <v>5</v>
      </c>
      <c r="D1516" t="s">
        <v>77</v>
      </c>
      <c r="E1516" s="1">
        <v>43952</v>
      </c>
      <c r="F1516" s="1">
        <v>43967</v>
      </c>
      <c r="G1516">
        <v>15</v>
      </c>
      <c r="H1516">
        <v>3.9</v>
      </c>
      <c r="I1516" t="s">
        <v>65</v>
      </c>
      <c r="J1516" t="s">
        <v>50</v>
      </c>
      <c r="K1516" t="s">
        <v>145</v>
      </c>
      <c r="L1516">
        <v>2710.19</v>
      </c>
      <c r="M1516" t="s">
        <v>114</v>
      </c>
      <c r="N1516" t="s">
        <v>69</v>
      </c>
      <c r="O1516" t="s">
        <v>200</v>
      </c>
      <c r="P1516" t="s">
        <v>100</v>
      </c>
      <c r="Q1516" t="s">
        <v>257</v>
      </c>
      <c r="R1516" t="s">
        <v>1001</v>
      </c>
      <c r="S1516" t="s">
        <v>123</v>
      </c>
      <c r="T1516" t="s">
        <v>148</v>
      </c>
      <c r="U1516" t="s">
        <v>143</v>
      </c>
      <c r="V1516">
        <v>32256</v>
      </c>
      <c r="W1516">
        <v>22154</v>
      </c>
      <c r="X1516">
        <v>3.6</v>
      </c>
      <c r="Y1516">
        <v>14.9</v>
      </c>
      <c r="Z1516">
        <v>28779.759999999998</v>
      </c>
      <c r="AB1516">
        <v>27.56</v>
      </c>
      <c r="AC1516">
        <v>793170.19</v>
      </c>
      <c r="AD1516">
        <v>20350456.09</v>
      </c>
      <c r="AE1516">
        <v>166.51</v>
      </c>
      <c r="AF1516">
        <v>3388554443.5500002</v>
      </c>
      <c r="AG1516">
        <v>197915.13</v>
      </c>
      <c r="AH1516">
        <v>0</v>
      </c>
      <c r="AI1516">
        <v>0</v>
      </c>
      <c r="AJ1516">
        <v>16.690000000000001</v>
      </c>
      <c r="AK1516">
        <v>0</v>
      </c>
      <c r="AL1516">
        <v>0.24399999999999999</v>
      </c>
      <c r="AM1516">
        <v>49655.11</v>
      </c>
      <c r="AN1516">
        <v>308.7</v>
      </c>
      <c r="AO1516">
        <v>663.39</v>
      </c>
      <c r="AP1516">
        <v>204788.49</v>
      </c>
      <c r="AQ1516">
        <v>1245528.92</v>
      </c>
      <c r="AR1516" t="s">
        <v>61</v>
      </c>
      <c r="AS1516" t="s">
        <v>61</v>
      </c>
      <c r="AT1516" t="s">
        <v>62</v>
      </c>
      <c r="AU1516" t="s">
        <v>63</v>
      </c>
    </row>
    <row r="1517" spans="1:47" x14ac:dyDescent="0.25">
      <c r="A1517" t="s">
        <v>2552</v>
      </c>
      <c r="B1517">
        <v>2026</v>
      </c>
      <c r="C1517">
        <v>3</v>
      </c>
      <c r="D1517" t="s">
        <v>48</v>
      </c>
      <c r="E1517" s="1">
        <v>46110</v>
      </c>
      <c r="F1517" s="1">
        <v>46116</v>
      </c>
      <c r="G1517">
        <v>6</v>
      </c>
      <c r="H1517">
        <v>10</v>
      </c>
      <c r="I1517" t="s">
        <v>65</v>
      </c>
      <c r="J1517" t="s">
        <v>50</v>
      </c>
      <c r="K1517" t="s">
        <v>120</v>
      </c>
      <c r="L1517">
        <v>2710.1921000000002</v>
      </c>
      <c r="M1517" t="s">
        <v>98</v>
      </c>
      <c r="N1517" t="s">
        <v>53</v>
      </c>
      <c r="O1517" t="s">
        <v>200</v>
      </c>
      <c r="P1517" t="s">
        <v>82</v>
      </c>
      <c r="Q1517" t="s">
        <v>127</v>
      </c>
      <c r="R1517" t="s">
        <v>192</v>
      </c>
      <c r="S1517" t="s">
        <v>123</v>
      </c>
      <c r="T1517" t="s">
        <v>148</v>
      </c>
      <c r="U1517" t="s">
        <v>228</v>
      </c>
      <c r="V1517">
        <v>79977</v>
      </c>
      <c r="W1517">
        <v>56724</v>
      </c>
      <c r="X1517">
        <v>16.2</v>
      </c>
      <c r="Y1517">
        <v>11.6</v>
      </c>
      <c r="Z1517">
        <v>64967.44</v>
      </c>
      <c r="AB1517">
        <v>40.08</v>
      </c>
      <c r="AC1517">
        <v>2603895</v>
      </c>
      <c r="AD1517">
        <v>63449150.93</v>
      </c>
      <c r="AE1517">
        <v>283.62</v>
      </c>
      <c r="AF1517">
        <v>17995448186.77</v>
      </c>
      <c r="AG1517">
        <v>114118.65</v>
      </c>
      <c r="AH1517">
        <v>1.6</v>
      </c>
      <c r="AI1517">
        <v>44357.61</v>
      </c>
      <c r="AJ1517">
        <v>3.03</v>
      </c>
      <c r="AK1517">
        <v>0</v>
      </c>
      <c r="AL1517">
        <v>0.218</v>
      </c>
      <c r="AM1517">
        <v>138319.15</v>
      </c>
      <c r="AN1517">
        <v>182.3</v>
      </c>
      <c r="AO1517">
        <v>356.97</v>
      </c>
      <c r="AP1517">
        <v>65075.63</v>
      </c>
      <c r="AQ1517">
        <v>2965766.04</v>
      </c>
      <c r="AR1517" t="s">
        <v>124</v>
      </c>
      <c r="AS1517" t="s">
        <v>61</v>
      </c>
      <c r="AT1517" t="s">
        <v>62</v>
      </c>
      <c r="AU1517" t="s">
        <v>63</v>
      </c>
    </row>
    <row r="1518" spans="1:47" x14ac:dyDescent="0.25">
      <c r="A1518" t="s">
        <v>2553</v>
      </c>
      <c r="B1518">
        <v>2023</v>
      </c>
      <c r="C1518">
        <v>9</v>
      </c>
      <c r="D1518" t="s">
        <v>89</v>
      </c>
      <c r="E1518" s="1">
        <v>45194</v>
      </c>
      <c r="F1518" s="1">
        <v>45205</v>
      </c>
      <c r="G1518">
        <v>11</v>
      </c>
      <c r="I1518" t="s">
        <v>65</v>
      </c>
      <c r="J1518" t="s">
        <v>78</v>
      </c>
      <c r="K1518" t="s">
        <v>105</v>
      </c>
      <c r="L1518">
        <v>1201.9000000000001</v>
      </c>
      <c r="M1518" t="s">
        <v>52</v>
      </c>
      <c r="N1518" t="s">
        <v>81</v>
      </c>
      <c r="O1518" t="s">
        <v>107</v>
      </c>
      <c r="P1518" t="s">
        <v>226</v>
      </c>
      <c r="Q1518" t="s">
        <v>93</v>
      </c>
      <c r="R1518" t="s">
        <v>2274</v>
      </c>
      <c r="S1518" t="s">
        <v>85</v>
      </c>
      <c r="T1518" t="s">
        <v>59</v>
      </c>
      <c r="U1518" t="s">
        <v>96</v>
      </c>
      <c r="V1518">
        <v>52241</v>
      </c>
      <c r="W1518">
        <v>35874</v>
      </c>
      <c r="X1518">
        <v>2</v>
      </c>
      <c r="Y1518">
        <v>13.2</v>
      </c>
      <c r="Z1518">
        <v>40718.14</v>
      </c>
      <c r="AB1518">
        <v>38.69</v>
      </c>
      <c r="AC1518">
        <v>1575384.84</v>
      </c>
      <c r="AD1518">
        <v>32104217.48</v>
      </c>
      <c r="AE1518">
        <v>280.10000000000002</v>
      </c>
      <c r="AF1518">
        <v>8992391316.1499996</v>
      </c>
      <c r="AG1518">
        <v>125413.3</v>
      </c>
      <c r="AH1518">
        <v>0.2</v>
      </c>
      <c r="AI1518">
        <v>3785.34</v>
      </c>
      <c r="AJ1518">
        <v>23.98</v>
      </c>
      <c r="AK1518">
        <v>0</v>
      </c>
      <c r="AL1518">
        <v>0.10299999999999999</v>
      </c>
      <c r="AM1518">
        <v>33067.339999999997</v>
      </c>
      <c r="AN1518">
        <v>184.2</v>
      </c>
      <c r="AO1518">
        <v>549.66999999999996</v>
      </c>
      <c r="AP1518">
        <v>101249.21</v>
      </c>
      <c r="AQ1518">
        <v>1838900.03</v>
      </c>
      <c r="AR1518" t="s">
        <v>61</v>
      </c>
      <c r="AS1518" t="s">
        <v>61</v>
      </c>
      <c r="AT1518" t="s">
        <v>62</v>
      </c>
      <c r="AU1518" t="s">
        <v>63</v>
      </c>
    </row>
    <row r="1519" spans="1:47" x14ac:dyDescent="0.25">
      <c r="A1519" t="s">
        <v>2554</v>
      </c>
      <c r="B1519">
        <v>2024</v>
      </c>
      <c r="C1519">
        <v>4</v>
      </c>
      <c r="D1519" t="s">
        <v>77</v>
      </c>
      <c r="E1519" s="1">
        <v>45410</v>
      </c>
      <c r="F1519" s="1">
        <v>45422</v>
      </c>
      <c r="G1519">
        <v>12</v>
      </c>
      <c r="H1519">
        <v>3.6</v>
      </c>
      <c r="I1519" t="s">
        <v>49</v>
      </c>
      <c r="J1519" t="s">
        <v>50</v>
      </c>
      <c r="K1519" t="s">
        <v>120</v>
      </c>
      <c r="L1519">
        <v>2710.1921000000002</v>
      </c>
      <c r="M1519" t="s">
        <v>68</v>
      </c>
      <c r="N1519" t="s">
        <v>106</v>
      </c>
      <c r="O1519" t="s">
        <v>54</v>
      </c>
      <c r="P1519" t="s">
        <v>196</v>
      </c>
      <c r="Q1519" t="s">
        <v>82</v>
      </c>
      <c r="R1519" t="s">
        <v>297</v>
      </c>
      <c r="S1519" t="s">
        <v>123</v>
      </c>
      <c r="T1519" t="s">
        <v>102</v>
      </c>
      <c r="U1519" t="s">
        <v>181</v>
      </c>
      <c r="V1519">
        <v>31127</v>
      </c>
      <c r="W1519">
        <v>18618</v>
      </c>
      <c r="X1519">
        <v>7.9</v>
      </c>
      <c r="Y1519">
        <v>13.7</v>
      </c>
      <c r="Z1519">
        <v>25645.61</v>
      </c>
      <c r="AB1519">
        <v>39.65</v>
      </c>
      <c r="AC1519">
        <v>1016848.44</v>
      </c>
      <c r="AD1519">
        <v>10321845.109999999</v>
      </c>
      <c r="AE1519">
        <v>278.13</v>
      </c>
      <c r="AF1519">
        <v>2870814780.4400001</v>
      </c>
      <c r="AG1519">
        <v>137457.57999999999</v>
      </c>
      <c r="AH1519">
        <v>0</v>
      </c>
      <c r="AI1519">
        <v>0</v>
      </c>
      <c r="AJ1519">
        <v>18.91</v>
      </c>
      <c r="AK1519">
        <v>1951860.91</v>
      </c>
      <c r="AL1519">
        <v>0.25700000000000001</v>
      </c>
      <c r="AM1519">
        <v>26527.14</v>
      </c>
      <c r="AN1519">
        <v>199.6</v>
      </c>
      <c r="AO1519">
        <v>655.13</v>
      </c>
      <c r="AP1519">
        <v>130763.95</v>
      </c>
      <c r="AQ1519">
        <v>1311597.1100000001</v>
      </c>
      <c r="AR1519" t="s">
        <v>61</v>
      </c>
      <c r="AS1519" t="s">
        <v>61</v>
      </c>
      <c r="AT1519" t="s">
        <v>62</v>
      </c>
      <c r="AU1519" t="s">
        <v>63</v>
      </c>
    </row>
    <row r="1520" spans="1:47" x14ac:dyDescent="0.25">
      <c r="A1520" t="s">
        <v>2555</v>
      </c>
      <c r="B1520">
        <v>2024</v>
      </c>
      <c r="C1520">
        <v>7</v>
      </c>
      <c r="D1520" t="s">
        <v>89</v>
      </c>
      <c r="E1520" s="1">
        <v>45479</v>
      </c>
      <c r="F1520" s="1">
        <v>45484</v>
      </c>
      <c r="G1520">
        <v>5</v>
      </c>
      <c r="H1520">
        <v>19.2</v>
      </c>
      <c r="I1520" t="s">
        <v>65</v>
      </c>
      <c r="J1520" t="s">
        <v>239</v>
      </c>
      <c r="K1520" t="s">
        <v>270</v>
      </c>
      <c r="L1520">
        <v>2710.1990999999998</v>
      </c>
      <c r="M1520" t="s">
        <v>90</v>
      </c>
      <c r="N1520" t="s">
        <v>53</v>
      </c>
      <c r="O1520" t="s">
        <v>200</v>
      </c>
      <c r="P1520" t="s">
        <v>184</v>
      </c>
      <c r="Q1520" t="s">
        <v>257</v>
      </c>
      <c r="R1520" t="s">
        <v>914</v>
      </c>
      <c r="S1520" t="s">
        <v>142</v>
      </c>
      <c r="T1520" t="s">
        <v>95</v>
      </c>
      <c r="U1520" t="s">
        <v>75</v>
      </c>
      <c r="V1520">
        <v>53781</v>
      </c>
      <c r="W1520">
        <v>30407</v>
      </c>
      <c r="X1520">
        <v>4.8</v>
      </c>
      <c r="Y1520">
        <v>11.7</v>
      </c>
      <c r="Z1520">
        <v>48884.94</v>
      </c>
      <c r="AB1520">
        <v>43.81</v>
      </c>
      <c r="AC1520">
        <v>2141649.2200000002</v>
      </c>
      <c r="AD1520">
        <v>40500195.090000004</v>
      </c>
      <c r="AE1520">
        <v>276.04000000000002</v>
      </c>
      <c r="AF1520">
        <v>11179673852.639999</v>
      </c>
      <c r="AG1520">
        <v>104657.33</v>
      </c>
      <c r="AH1520">
        <v>1.3</v>
      </c>
      <c r="AI1520">
        <v>35241.03</v>
      </c>
      <c r="AJ1520">
        <v>5.83</v>
      </c>
      <c r="AK1520">
        <v>0</v>
      </c>
      <c r="AL1520">
        <v>0.153</v>
      </c>
      <c r="AM1520">
        <v>61965.3</v>
      </c>
      <c r="AN1520">
        <v>157.69999999999999</v>
      </c>
      <c r="AO1520">
        <v>635.62</v>
      </c>
      <c r="AP1520">
        <v>100237.27</v>
      </c>
      <c r="AQ1520">
        <v>2443750.15</v>
      </c>
      <c r="AR1520" t="s">
        <v>61</v>
      </c>
      <c r="AS1520" t="s">
        <v>61</v>
      </c>
      <c r="AT1520" t="s">
        <v>62</v>
      </c>
      <c r="AU1520" t="s">
        <v>63</v>
      </c>
    </row>
    <row r="1521" spans="1:47" x14ac:dyDescent="0.25">
      <c r="A1521" t="s">
        <v>2556</v>
      </c>
      <c r="B1521">
        <v>2024</v>
      </c>
      <c r="C1521">
        <v>10</v>
      </c>
      <c r="D1521" t="s">
        <v>119</v>
      </c>
      <c r="E1521" s="1">
        <v>45591</v>
      </c>
      <c r="F1521" s="1">
        <v>45597</v>
      </c>
      <c r="G1521">
        <v>6</v>
      </c>
      <c r="H1521">
        <v>1.9</v>
      </c>
      <c r="I1521" t="s">
        <v>65</v>
      </c>
      <c r="J1521" t="s">
        <v>50</v>
      </c>
      <c r="K1521" t="s">
        <v>51</v>
      </c>
      <c r="L1521">
        <v>2709</v>
      </c>
      <c r="M1521" t="s">
        <v>52</v>
      </c>
      <c r="N1521" t="s">
        <v>69</v>
      </c>
      <c r="O1521" t="s">
        <v>107</v>
      </c>
      <c r="P1521" t="s">
        <v>70</v>
      </c>
      <c r="Q1521" t="s">
        <v>196</v>
      </c>
      <c r="R1521" t="s">
        <v>1528</v>
      </c>
      <c r="S1521" t="s">
        <v>170</v>
      </c>
      <c r="T1521" t="s">
        <v>59</v>
      </c>
      <c r="U1521" t="s">
        <v>259</v>
      </c>
      <c r="V1521">
        <v>118049</v>
      </c>
      <c r="W1521">
        <v>68485</v>
      </c>
      <c r="X1521">
        <v>13.4</v>
      </c>
      <c r="Y1521">
        <v>12.8</v>
      </c>
      <c r="Z1521">
        <v>112235.74</v>
      </c>
      <c r="AB1521">
        <v>12.93</v>
      </c>
      <c r="AC1521">
        <v>1451208.12</v>
      </c>
      <c r="AD1521">
        <v>9463717.5999999996</v>
      </c>
      <c r="AE1521">
        <v>276.52999999999997</v>
      </c>
      <c r="AF1521">
        <v>2617001827.9299998</v>
      </c>
      <c r="AG1521">
        <v>245423.88</v>
      </c>
      <c r="AH1521">
        <v>0</v>
      </c>
      <c r="AJ1521">
        <v>17.46</v>
      </c>
      <c r="AK1521">
        <v>0</v>
      </c>
      <c r="AL1521">
        <v>0.27</v>
      </c>
      <c r="AM1521">
        <v>25552.04</v>
      </c>
      <c r="AN1521">
        <v>252.5</v>
      </c>
      <c r="AO1521">
        <v>565.29999999999995</v>
      </c>
      <c r="AP1521">
        <v>142738.25</v>
      </c>
      <c r="AQ1521">
        <v>1864922.29</v>
      </c>
      <c r="AR1521" t="s">
        <v>61</v>
      </c>
      <c r="AS1521" t="s">
        <v>61</v>
      </c>
      <c r="AT1521" t="s">
        <v>62</v>
      </c>
      <c r="AU1521" t="s">
        <v>63</v>
      </c>
    </row>
    <row r="1522" spans="1:47" x14ac:dyDescent="0.25">
      <c r="A1522" t="s">
        <v>2557</v>
      </c>
      <c r="B1522">
        <v>2024</v>
      </c>
      <c r="C1522">
        <v>12</v>
      </c>
      <c r="D1522" t="s">
        <v>119</v>
      </c>
      <c r="E1522" s="1">
        <v>45649</v>
      </c>
      <c r="F1522" s="1">
        <v>45655</v>
      </c>
      <c r="G1522">
        <v>6</v>
      </c>
      <c r="H1522">
        <v>5.3</v>
      </c>
      <c r="I1522" t="s">
        <v>65</v>
      </c>
      <c r="J1522" t="s">
        <v>239</v>
      </c>
      <c r="K1522" t="s">
        <v>270</v>
      </c>
      <c r="L1522">
        <v>2710.1990999999998</v>
      </c>
      <c r="M1522" t="s">
        <v>68</v>
      </c>
      <c r="N1522" t="s">
        <v>53</v>
      </c>
      <c r="O1522" t="s">
        <v>54</v>
      </c>
      <c r="P1522" t="s">
        <v>226</v>
      </c>
      <c r="Q1522" t="s">
        <v>159</v>
      </c>
      <c r="R1522" t="s">
        <v>1410</v>
      </c>
      <c r="S1522" t="s">
        <v>142</v>
      </c>
      <c r="T1522" t="s">
        <v>131</v>
      </c>
      <c r="U1522" t="s">
        <v>132</v>
      </c>
      <c r="V1522">
        <v>55198</v>
      </c>
      <c r="W1522">
        <v>33134</v>
      </c>
      <c r="X1522">
        <v>4.9000000000000004</v>
      </c>
      <c r="Y1522">
        <v>14.3</v>
      </c>
      <c r="Z1522">
        <v>48341.05</v>
      </c>
      <c r="AB1522">
        <v>31.69</v>
      </c>
      <c r="AC1522">
        <v>1531927.87</v>
      </c>
      <c r="AD1522">
        <v>43470205.799999997</v>
      </c>
      <c r="AE1522">
        <v>275</v>
      </c>
      <c r="AF1522">
        <v>11954306595</v>
      </c>
      <c r="AG1522">
        <v>78146.06</v>
      </c>
      <c r="AH1522">
        <v>0</v>
      </c>
      <c r="AI1522">
        <v>0</v>
      </c>
      <c r="AJ1522">
        <v>18.29</v>
      </c>
      <c r="AK1522">
        <v>0</v>
      </c>
      <c r="AL1522">
        <v>0.191</v>
      </c>
      <c r="AM1522">
        <v>83028.09</v>
      </c>
      <c r="AN1522">
        <v>189.9</v>
      </c>
      <c r="AO1522">
        <v>705.89</v>
      </c>
      <c r="AP1522">
        <v>134048.51</v>
      </c>
      <c r="AQ1522">
        <v>1827150.53</v>
      </c>
      <c r="AR1522" t="s">
        <v>61</v>
      </c>
      <c r="AS1522" t="s">
        <v>61</v>
      </c>
      <c r="AT1522" t="s">
        <v>62</v>
      </c>
      <c r="AU1522" t="s">
        <v>63</v>
      </c>
    </row>
    <row r="1523" spans="1:47" x14ac:dyDescent="0.25">
      <c r="A1523" t="s">
        <v>2558</v>
      </c>
      <c r="B1523">
        <v>2020</v>
      </c>
      <c r="C1523">
        <v>3</v>
      </c>
      <c r="D1523" t="s">
        <v>48</v>
      </c>
      <c r="E1523" s="1">
        <v>43914</v>
      </c>
      <c r="F1523" s="1">
        <v>43927</v>
      </c>
      <c r="G1523">
        <v>13</v>
      </c>
      <c r="H1523">
        <v>11.9</v>
      </c>
      <c r="I1523" t="s">
        <v>49</v>
      </c>
      <c r="J1523" t="s">
        <v>50</v>
      </c>
      <c r="K1523" t="s">
        <v>145</v>
      </c>
      <c r="L1523">
        <v>2710.19</v>
      </c>
      <c r="M1523" t="s">
        <v>52</v>
      </c>
      <c r="N1523" t="s">
        <v>69</v>
      </c>
      <c r="O1523" t="s">
        <v>107</v>
      </c>
      <c r="P1523" t="s">
        <v>201</v>
      </c>
      <c r="Q1523" t="s">
        <v>82</v>
      </c>
      <c r="R1523" t="s">
        <v>1445</v>
      </c>
      <c r="S1523" t="s">
        <v>170</v>
      </c>
      <c r="T1523" t="s">
        <v>148</v>
      </c>
      <c r="U1523" t="s">
        <v>143</v>
      </c>
      <c r="V1523">
        <v>154469</v>
      </c>
      <c r="W1523">
        <v>109030</v>
      </c>
      <c r="X1523">
        <v>16</v>
      </c>
      <c r="Y1523">
        <v>15.4</v>
      </c>
      <c r="Z1523">
        <v>119011.22</v>
      </c>
      <c r="AB1523">
        <v>41.79</v>
      </c>
      <c r="AC1523">
        <v>4973478.88</v>
      </c>
      <c r="AD1523">
        <v>128226258.76000001</v>
      </c>
      <c r="AE1523">
        <v>163.08000000000001</v>
      </c>
      <c r="AF1523">
        <v>20911138278.580002</v>
      </c>
      <c r="AG1523">
        <v>234635.9</v>
      </c>
      <c r="AH1523">
        <v>0</v>
      </c>
      <c r="AJ1523">
        <v>6.48</v>
      </c>
      <c r="AK1523">
        <v>8309061.5700000003</v>
      </c>
      <c r="AL1523">
        <v>0.156</v>
      </c>
      <c r="AM1523">
        <v>200032.96</v>
      </c>
      <c r="AN1523">
        <v>224.1</v>
      </c>
      <c r="AO1523">
        <v>586.59</v>
      </c>
      <c r="AP1523">
        <v>131454.82</v>
      </c>
      <c r="AQ1523">
        <v>5539602.5599999996</v>
      </c>
      <c r="AR1523" t="s">
        <v>61</v>
      </c>
      <c r="AS1523" t="s">
        <v>61</v>
      </c>
      <c r="AT1523" t="s">
        <v>62</v>
      </c>
      <c r="AU1523" t="s">
        <v>63</v>
      </c>
    </row>
    <row r="1524" spans="1:47" x14ac:dyDescent="0.25">
      <c r="A1524" t="s">
        <v>2559</v>
      </c>
      <c r="B1524">
        <v>2022</v>
      </c>
      <c r="C1524">
        <v>1</v>
      </c>
      <c r="D1524" t="s">
        <v>48</v>
      </c>
      <c r="E1524" s="1">
        <v>44585</v>
      </c>
      <c r="F1524" s="1">
        <v>44599</v>
      </c>
      <c r="G1524">
        <v>14</v>
      </c>
      <c r="H1524">
        <v>7</v>
      </c>
      <c r="I1524" t="s">
        <v>65</v>
      </c>
      <c r="J1524" t="s">
        <v>78</v>
      </c>
      <c r="K1524" t="s">
        <v>315</v>
      </c>
      <c r="L1524">
        <v>1511.9</v>
      </c>
      <c r="M1524" t="s">
        <v>98</v>
      </c>
      <c r="N1524" t="s">
        <v>81</v>
      </c>
      <c r="O1524" t="s">
        <v>99</v>
      </c>
      <c r="P1524" t="s">
        <v>56</v>
      </c>
      <c r="Q1524" t="s">
        <v>93</v>
      </c>
      <c r="R1524" t="s">
        <v>2560</v>
      </c>
      <c r="S1524" t="s">
        <v>85</v>
      </c>
      <c r="T1524" t="s">
        <v>162</v>
      </c>
      <c r="U1524" t="s">
        <v>143</v>
      </c>
      <c r="V1524">
        <v>46025</v>
      </c>
      <c r="W1524">
        <v>30313</v>
      </c>
      <c r="X1524">
        <v>3.5</v>
      </c>
      <c r="Y1524">
        <v>12.6</v>
      </c>
      <c r="Z1524">
        <v>40429.550000000003</v>
      </c>
      <c r="AB1524">
        <v>24.76</v>
      </c>
      <c r="AC1524">
        <v>1001035.66</v>
      </c>
      <c r="AD1524">
        <v>52868105.350000001</v>
      </c>
      <c r="AE1524">
        <v>218.54</v>
      </c>
      <c r="AF1524">
        <v>11553795743.190001</v>
      </c>
      <c r="AG1524">
        <v>155727.96</v>
      </c>
      <c r="AH1524">
        <v>0.2</v>
      </c>
      <c r="AI1524">
        <v>3804.78</v>
      </c>
      <c r="AJ1524">
        <v>16.52</v>
      </c>
      <c r="AK1524">
        <v>0</v>
      </c>
      <c r="AL1524">
        <v>0.14599999999999999</v>
      </c>
      <c r="AM1524">
        <v>77187.429999999993</v>
      </c>
      <c r="AN1524">
        <v>239.3</v>
      </c>
      <c r="AO1524">
        <v>747.02</v>
      </c>
      <c r="AP1524">
        <v>178761.89</v>
      </c>
      <c r="AQ1524">
        <v>1416517.72</v>
      </c>
      <c r="AR1524" t="s">
        <v>61</v>
      </c>
      <c r="AS1524" t="s">
        <v>61</v>
      </c>
      <c r="AT1524" t="s">
        <v>62</v>
      </c>
      <c r="AU1524" t="s">
        <v>63</v>
      </c>
    </row>
    <row r="1525" spans="1:47" x14ac:dyDescent="0.25">
      <c r="A1525" t="s">
        <v>2561</v>
      </c>
      <c r="B1525">
        <v>2021</v>
      </c>
      <c r="C1525">
        <v>3</v>
      </c>
      <c r="D1525" t="s">
        <v>48</v>
      </c>
      <c r="E1525" s="1">
        <v>44273</v>
      </c>
      <c r="F1525" s="1">
        <v>44290</v>
      </c>
      <c r="G1525">
        <v>17</v>
      </c>
      <c r="H1525">
        <v>12.4</v>
      </c>
      <c r="I1525" t="s">
        <v>49</v>
      </c>
      <c r="J1525" t="s">
        <v>78</v>
      </c>
      <c r="K1525" t="s">
        <v>79</v>
      </c>
      <c r="L1525">
        <v>1005.9</v>
      </c>
      <c r="M1525" t="s">
        <v>114</v>
      </c>
      <c r="N1525" t="s">
        <v>53</v>
      </c>
      <c r="O1525" t="s">
        <v>189</v>
      </c>
      <c r="P1525" t="s">
        <v>83</v>
      </c>
      <c r="Q1525" t="s">
        <v>184</v>
      </c>
      <c r="R1525" t="s">
        <v>473</v>
      </c>
      <c r="S1525" t="s">
        <v>85</v>
      </c>
      <c r="T1525" t="s">
        <v>162</v>
      </c>
      <c r="U1525" t="s">
        <v>110</v>
      </c>
      <c r="V1525">
        <v>47965</v>
      </c>
      <c r="W1525">
        <v>33731</v>
      </c>
      <c r="X1525">
        <v>16.8</v>
      </c>
      <c r="Y1525">
        <v>11.5</v>
      </c>
      <c r="Z1525">
        <v>44213.09</v>
      </c>
      <c r="AB1525">
        <v>12.8</v>
      </c>
      <c r="AC1525">
        <v>565927.55000000005</v>
      </c>
      <c r="AD1525">
        <v>34800565.270000003</v>
      </c>
      <c r="AE1525">
        <v>173.7</v>
      </c>
      <c r="AF1525">
        <v>6044858187.3999996</v>
      </c>
      <c r="AG1525">
        <v>196549.75</v>
      </c>
      <c r="AH1525">
        <v>0</v>
      </c>
      <c r="AI1525">
        <v>0</v>
      </c>
      <c r="AJ1525">
        <v>22.32</v>
      </c>
      <c r="AK1525">
        <v>7767486.1699999999</v>
      </c>
      <c r="AL1525">
        <v>0.13300000000000001</v>
      </c>
      <c r="AM1525">
        <v>46284.75</v>
      </c>
      <c r="AN1525">
        <v>846.3</v>
      </c>
      <c r="AO1525">
        <v>600.16</v>
      </c>
      <c r="AP1525">
        <v>507915.41</v>
      </c>
      <c r="AQ1525">
        <v>1316677.46</v>
      </c>
      <c r="AR1525" t="s">
        <v>61</v>
      </c>
      <c r="AS1525" t="s">
        <v>61</v>
      </c>
      <c r="AT1525" t="s">
        <v>62</v>
      </c>
      <c r="AU1525" t="s">
        <v>63</v>
      </c>
    </row>
    <row r="1526" spans="1:47" x14ac:dyDescent="0.25">
      <c r="A1526" t="s">
        <v>2562</v>
      </c>
      <c r="B1526">
        <v>2024</v>
      </c>
      <c r="C1526">
        <v>2</v>
      </c>
      <c r="D1526" t="s">
        <v>48</v>
      </c>
      <c r="E1526" s="1">
        <v>45342</v>
      </c>
      <c r="F1526" s="1">
        <v>45361</v>
      </c>
      <c r="G1526">
        <v>19</v>
      </c>
      <c r="H1526">
        <v>5.9</v>
      </c>
      <c r="I1526" t="s">
        <v>65</v>
      </c>
      <c r="J1526" t="s">
        <v>50</v>
      </c>
      <c r="K1526" t="s">
        <v>51</v>
      </c>
      <c r="L1526">
        <v>2709</v>
      </c>
      <c r="M1526" t="s">
        <v>90</v>
      </c>
      <c r="N1526" t="s">
        <v>106</v>
      </c>
      <c r="O1526" t="s">
        <v>54</v>
      </c>
      <c r="P1526" t="s">
        <v>128</v>
      </c>
      <c r="Q1526" t="s">
        <v>55</v>
      </c>
      <c r="R1526" t="s">
        <v>141</v>
      </c>
      <c r="S1526" t="s">
        <v>186</v>
      </c>
      <c r="T1526" t="s">
        <v>148</v>
      </c>
      <c r="U1526" t="s">
        <v>103</v>
      </c>
      <c r="V1526">
        <v>70883</v>
      </c>
      <c r="W1526">
        <v>43692</v>
      </c>
      <c r="X1526">
        <v>14.3</v>
      </c>
      <c r="Y1526">
        <v>12.9</v>
      </c>
      <c r="Z1526">
        <v>60086.83</v>
      </c>
      <c r="AB1526">
        <v>17.53</v>
      </c>
      <c r="AC1526">
        <v>1053322.1299999999</v>
      </c>
      <c r="AD1526">
        <v>5581465.6399999997</v>
      </c>
      <c r="AE1526">
        <v>273.27</v>
      </c>
      <c r="AF1526">
        <v>1525247115.4400001</v>
      </c>
      <c r="AG1526">
        <v>15763.26</v>
      </c>
      <c r="AH1526">
        <v>1.2</v>
      </c>
      <c r="AI1526">
        <v>38807.870000000003</v>
      </c>
      <c r="AJ1526">
        <v>20.38</v>
      </c>
      <c r="AK1526">
        <v>0</v>
      </c>
      <c r="AL1526">
        <v>8.2000000000000003E-2</v>
      </c>
      <c r="AM1526">
        <v>4576.8</v>
      </c>
      <c r="AN1526">
        <v>767.1</v>
      </c>
      <c r="AO1526">
        <v>391.47</v>
      </c>
      <c r="AP1526">
        <v>300296.64</v>
      </c>
      <c r="AQ1526">
        <v>1412766.7</v>
      </c>
      <c r="AR1526" t="s">
        <v>61</v>
      </c>
      <c r="AS1526" t="s">
        <v>61</v>
      </c>
      <c r="AT1526" t="s">
        <v>62</v>
      </c>
      <c r="AU1526" t="s">
        <v>63</v>
      </c>
    </row>
    <row r="1527" spans="1:47" x14ac:dyDescent="0.25">
      <c r="A1527" t="s">
        <v>2563</v>
      </c>
      <c r="B1527">
        <v>2020</v>
      </c>
      <c r="C1527">
        <v>7</v>
      </c>
      <c r="D1527" t="s">
        <v>89</v>
      </c>
      <c r="E1527" s="1">
        <v>44019</v>
      </c>
      <c r="F1527" s="1">
        <v>44034</v>
      </c>
      <c r="G1527">
        <v>15</v>
      </c>
      <c r="H1527">
        <v>15.3</v>
      </c>
      <c r="I1527" t="s">
        <v>65</v>
      </c>
      <c r="J1527" t="s">
        <v>78</v>
      </c>
      <c r="K1527" t="s">
        <v>105</v>
      </c>
      <c r="L1527">
        <v>1201.9000000000001</v>
      </c>
      <c r="M1527" t="s">
        <v>80</v>
      </c>
      <c r="N1527" t="s">
        <v>69</v>
      </c>
      <c r="O1527" t="s">
        <v>200</v>
      </c>
      <c r="P1527" t="s">
        <v>128</v>
      </c>
      <c r="Q1527" t="s">
        <v>108</v>
      </c>
      <c r="R1527" t="s">
        <v>2564</v>
      </c>
      <c r="S1527" t="s">
        <v>85</v>
      </c>
      <c r="T1527" t="s">
        <v>74</v>
      </c>
      <c r="U1527" t="s">
        <v>75</v>
      </c>
      <c r="V1527">
        <v>57725</v>
      </c>
      <c r="W1527">
        <v>43131</v>
      </c>
      <c r="X1527">
        <v>6.2</v>
      </c>
      <c r="Y1527">
        <v>11.8</v>
      </c>
      <c r="Z1527">
        <v>44549</v>
      </c>
      <c r="AB1527">
        <v>31.06</v>
      </c>
      <c r="AC1527">
        <v>1383691.94</v>
      </c>
      <c r="AD1527">
        <v>43134569.25</v>
      </c>
      <c r="AE1527">
        <v>160.35</v>
      </c>
      <c r="AF1527">
        <v>6916628179.2399998</v>
      </c>
      <c r="AG1527">
        <v>83931.96</v>
      </c>
      <c r="AH1527">
        <v>0.1</v>
      </c>
      <c r="AI1527">
        <v>2337.71</v>
      </c>
      <c r="AJ1527">
        <v>20.65</v>
      </c>
      <c r="AK1527">
        <v>0</v>
      </c>
      <c r="AL1527">
        <v>7.6999999999999999E-2</v>
      </c>
      <c r="AM1527">
        <v>33213.620000000003</v>
      </c>
      <c r="AN1527">
        <v>259.60000000000002</v>
      </c>
      <c r="AO1527">
        <v>498.62</v>
      </c>
      <c r="AP1527">
        <v>129441.75</v>
      </c>
      <c r="AQ1527">
        <v>1632616.98</v>
      </c>
      <c r="AR1527" t="s">
        <v>61</v>
      </c>
      <c r="AS1527" t="s">
        <v>61</v>
      </c>
      <c r="AT1527" t="s">
        <v>62</v>
      </c>
      <c r="AU1527" t="s">
        <v>63</v>
      </c>
    </row>
    <row r="1528" spans="1:47" x14ac:dyDescent="0.25">
      <c r="A1528" t="s">
        <v>2565</v>
      </c>
      <c r="B1528">
        <v>2023</v>
      </c>
      <c r="C1528">
        <v>5</v>
      </c>
      <c r="D1528" t="s">
        <v>77</v>
      </c>
      <c r="E1528" s="1">
        <v>45068</v>
      </c>
      <c r="F1528" s="1">
        <v>45075</v>
      </c>
      <c r="G1528">
        <v>7</v>
      </c>
      <c r="H1528">
        <v>1.2</v>
      </c>
      <c r="I1528" t="s">
        <v>49</v>
      </c>
      <c r="J1528" t="s">
        <v>50</v>
      </c>
      <c r="K1528" t="s">
        <v>51</v>
      </c>
      <c r="L1528">
        <v>2709</v>
      </c>
      <c r="M1528" t="s">
        <v>90</v>
      </c>
      <c r="N1528" t="s">
        <v>69</v>
      </c>
      <c r="O1528" t="s">
        <v>91</v>
      </c>
      <c r="P1528" t="s">
        <v>121</v>
      </c>
      <c r="Q1528" t="s">
        <v>82</v>
      </c>
      <c r="R1528" t="s">
        <v>619</v>
      </c>
      <c r="S1528" t="s">
        <v>170</v>
      </c>
      <c r="T1528" t="s">
        <v>148</v>
      </c>
      <c r="U1528" t="s">
        <v>181</v>
      </c>
      <c r="V1528">
        <v>147736</v>
      </c>
      <c r="W1528">
        <v>88045</v>
      </c>
      <c r="X1528">
        <v>3.6</v>
      </c>
      <c r="Y1528">
        <v>14.3</v>
      </c>
      <c r="Z1528">
        <v>118877.38</v>
      </c>
      <c r="AB1528">
        <v>10.84</v>
      </c>
      <c r="AC1528">
        <v>1288630.8</v>
      </c>
      <c r="AD1528">
        <v>9286700.9299999997</v>
      </c>
      <c r="AE1528">
        <v>280.06</v>
      </c>
      <c r="AF1528">
        <v>2600833462.46</v>
      </c>
      <c r="AG1528">
        <v>182480.46</v>
      </c>
      <c r="AH1528">
        <v>0</v>
      </c>
      <c r="AJ1528">
        <v>24.21</v>
      </c>
      <c r="AK1528">
        <v>2248310.2999999998</v>
      </c>
      <c r="AL1528">
        <v>0.22800000000000001</v>
      </c>
      <c r="AM1528">
        <v>21173.68</v>
      </c>
      <c r="AN1528">
        <v>287.39999999999998</v>
      </c>
      <c r="AO1528">
        <v>407.75</v>
      </c>
      <c r="AP1528">
        <v>117187.35</v>
      </c>
      <c r="AQ1528">
        <v>1609472.29</v>
      </c>
      <c r="AR1528" t="s">
        <v>61</v>
      </c>
      <c r="AS1528" t="s">
        <v>61</v>
      </c>
      <c r="AT1528" t="s">
        <v>62</v>
      </c>
      <c r="AU1528" t="s">
        <v>63</v>
      </c>
    </row>
    <row r="1529" spans="1:47" x14ac:dyDescent="0.25">
      <c r="A1529" t="s">
        <v>2566</v>
      </c>
      <c r="B1529">
        <v>2022</v>
      </c>
      <c r="C1529">
        <v>6</v>
      </c>
      <c r="D1529" t="s">
        <v>77</v>
      </c>
      <c r="E1529" s="1">
        <v>44737</v>
      </c>
      <c r="F1529" s="1">
        <v>44746</v>
      </c>
      <c r="G1529">
        <v>9</v>
      </c>
      <c r="H1529">
        <v>2.6</v>
      </c>
      <c r="I1529" t="s">
        <v>49</v>
      </c>
      <c r="J1529" t="s">
        <v>239</v>
      </c>
      <c r="K1529" t="s">
        <v>270</v>
      </c>
      <c r="L1529">
        <v>2710.1990999999998</v>
      </c>
      <c r="M1529" t="s">
        <v>114</v>
      </c>
      <c r="N1529" t="s">
        <v>168</v>
      </c>
      <c r="O1529" t="s">
        <v>54</v>
      </c>
      <c r="P1529" t="s">
        <v>196</v>
      </c>
      <c r="Q1529" t="s">
        <v>128</v>
      </c>
      <c r="R1529" t="s">
        <v>249</v>
      </c>
      <c r="S1529" t="s">
        <v>142</v>
      </c>
      <c r="T1529" t="s">
        <v>187</v>
      </c>
      <c r="U1529" t="s">
        <v>110</v>
      </c>
      <c r="V1529">
        <v>49513</v>
      </c>
      <c r="W1529">
        <v>34420</v>
      </c>
      <c r="X1529">
        <v>20.2</v>
      </c>
      <c r="Y1529">
        <v>14.6</v>
      </c>
      <c r="Z1529">
        <v>46772.3</v>
      </c>
      <c r="AB1529">
        <v>16.34</v>
      </c>
      <c r="AC1529">
        <v>764259.38</v>
      </c>
      <c r="AD1529">
        <v>30921635.25</v>
      </c>
      <c r="AE1529">
        <v>215.69</v>
      </c>
      <c r="AF1529">
        <v>6669487507.0699997</v>
      </c>
      <c r="AG1529">
        <v>146337.06</v>
      </c>
      <c r="AH1529">
        <v>0.1</v>
      </c>
      <c r="AI1529">
        <v>1121.5</v>
      </c>
      <c r="AJ1529">
        <v>3.19</v>
      </c>
      <c r="AK1529">
        <v>986400.16</v>
      </c>
      <c r="AL1529">
        <v>0.318</v>
      </c>
      <c r="AM1529">
        <v>98330.8</v>
      </c>
      <c r="AN1529">
        <v>493.6</v>
      </c>
      <c r="AO1529">
        <v>451.59</v>
      </c>
      <c r="AP1529">
        <v>222904.82</v>
      </c>
      <c r="AQ1529">
        <v>1232953.56</v>
      </c>
      <c r="AR1529" t="s">
        <v>61</v>
      </c>
      <c r="AS1529" t="s">
        <v>61</v>
      </c>
      <c r="AT1529" t="s">
        <v>62</v>
      </c>
      <c r="AU1529" t="s">
        <v>63</v>
      </c>
    </row>
    <row r="1530" spans="1:47" x14ac:dyDescent="0.25">
      <c r="A1530" t="s">
        <v>2567</v>
      </c>
      <c r="B1530">
        <v>2021</v>
      </c>
      <c r="C1530">
        <v>1</v>
      </c>
      <c r="D1530" t="s">
        <v>48</v>
      </c>
      <c r="E1530" s="1">
        <v>44221</v>
      </c>
      <c r="F1530" s="1">
        <v>44227</v>
      </c>
      <c r="G1530">
        <v>6</v>
      </c>
      <c r="H1530">
        <v>10.199999999999999</v>
      </c>
      <c r="I1530" t="s">
        <v>49</v>
      </c>
      <c r="J1530" t="s">
        <v>50</v>
      </c>
      <c r="K1530" t="s">
        <v>51</v>
      </c>
      <c r="L1530">
        <v>2709</v>
      </c>
      <c r="M1530" t="s">
        <v>68</v>
      </c>
      <c r="N1530" t="s">
        <v>81</v>
      </c>
      <c r="O1530" t="s">
        <v>54</v>
      </c>
      <c r="P1530" t="s">
        <v>140</v>
      </c>
      <c r="Q1530" t="s">
        <v>100</v>
      </c>
      <c r="R1530" t="s">
        <v>1703</v>
      </c>
      <c r="S1530" t="s">
        <v>170</v>
      </c>
      <c r="T1530" t="s">
        <v>187</v>
      </c>
      <c r="U1530" t="s">
        <v>110</v>
      </c>
      <c r="V1530">
        <v>107517</v>
      </c>
      <c r="W1530">
        <v>75053</v>
      </c>
      <c r="X1530">
        <v>22.1</v>
      </c>
      <c r="Y1530">
        <v>10.7</v>
      </c>
      <c r="Z1530">
        <v>89268.18</v>
      </c>
      <c r="AB1530">
        <v>14.38</v>
      </c>
      <c r="AC1530">
        <v>1283676.43</v>
      </c>
      <c r="AD1530">
        <v>7243220.1299999999</v>
      </c>
      <c r="AE1530">
        <v>166.15</v>
      </c>
      <c r="AF1530">
        <v>1203461024.5999999</v>
      </c>
      <c r="AG1530">
        <v>44902.15</v>
      </c>
      <c r="AH1530">
        <v>0.8</v>
      </c>
      <c r="AI1530">
        <v>17071.97</v>
      </c>
      <c r="AJ1530">
        <v>24.61</v>
      </c>
      <c r="AK1530">
        <v>1782556.47</v>
      </c>
      <c r="AL1530">
        <v>0.187</v>
      </c>
      <c r="AM1530">
        <v>13544.82</v>
      </c>
      <c r="AN1530">
        <v>328.2</v>
      </c>
      <c r="AO1530">
        <v>359.13</v>
      </c>
      <c r="AP1530">
        <v>117866.47</v>
      </c>
      <c r="AQ1530">
        <v>1477061.84</v>
      </c>
      <c r="AR1530" t="s">
        <v>61</v>
      </c>
      <c r="AS1530" t="s">
        <v>61</v>
      </c>
      <c r="AT1530" t="s">
        <v>62</v>
      </c>
      <c r="AU1530" t="s">
        <v>63</v>
      </c>
    </row>
    <row r="1531" spans="1:47" x14ac:dyDescent="0.25">
      <c r="A1531" t="s">
        <v>2568</v>
      </c>
      <c r="B1531">
        <v>2023</v>
      </c>
      <c r="C1531">
        <v>10</v>
      </c>
      <c r="D1531" t="s">
        <v>119</v>
      </c>
      <c r="E1531" s="1">
        <v>45230</v>
      </c>
      <c r="F1531" s="1">
        <v>45248</v>
      </c>
      <c r="G1531">
        <v>18</v>
      </c>
      <c r="H1531">
        <v>6.4</v>
      </c>
      <c r="I1531" t="s">
        <v>49</v>
      </c>
      <c r="J1531" t="s">
        <v>50</v>
      </c>
      <c r="K1531" t="s">
        <v>51</v>
      </c>
      <c r="L1531">
        <v>2709</v>
      </c>
      <c r="M1531" t="s">
        <v>80</v>
      </c>
      <c r="N1531" t="s">
        <v>168</v>
      </c>
      <c r="O1531" t="s">
        <v>200</v>
      </c>
      <c r="P1531" t="s">
        <v>140</v>
      </c>
      <c r="Q1531" t="s">
        <v>92</v>
      </c>
      <c r="R1531" t="s">
        <v>341</v>
      </c>
      <c r="S1531" t="s">
        <v>58</v>
      </c>
      <c r="T1531" t="s">
        <v>95</v>
      </c>
      <c r="U1531" t="s">
        <v>60</v>
      </c>
      <c r="V1531">
        <v>288049</v>
      </c>
      <c r="W1531">
        <v>180516</v>
      </c>
      <c r="X1531">
        <v>7.4</v>
      </c>
      <c r="Y1531">
        <v>15.2</v>
      </c>
      <c r="Z1531">
        <v>232482.53</v>
      </c>
      <c r="AB1531">
        <v>16.350000000000001</v>
      </c>
      <c r="AC1531">
        <v>3801089.37</v>
      </c>
      <c r="AD1531">
        <v>17478036.609999999</v>
      </c>
      <c r="AE1531">
        <v>285.58999999999997</v>
      </c>
      <c r="AF1531">
        <v>4991552475.4499998</v>
      </c>
      <c r="AG1531">
        <v>71422.539999999994</v>
      </c>
      <c r="AH1531">
        <v>0</v>
      </c>
      <c r="AI1531">
        <v>0</v>
      </c>
      <c r="AJ1531">
        <v>20.51</v>
      </c>
      <c r="AK1531">
        <v>3584745.31</v>
      </c>
      <c r="AL1531">
        <v>0.26700000000000002</v>
      </c>
      <c r="AM1531">
        <v>46666.36</v>
      </c>
      <c r="AN1531">
        <v>392.4</v>
      </c>
      <c r="AO1531">
        <v>379.43</v>
      </c>
      <c r="AP1531">
        <v>148888.32999999999</v>
      </c>
      <c r="AQ1531">
        <v>4068066.6</v>
      </c>
      <c r="AR1531" t="s">
        <v>61</v>
      </c>
      <c r="AS1531" t="s">
        <v>61</v>
      </c>
      <c r="AT1531" t="s">
        <v>62</v>
      </c>
      <c r="AU1531" t="s">
        <v>63</v>
      </c>
    </row>
    <row r="1532" spans="1:47" x14ac:dyDescent="0.25">
      <c r="A1532" t="s">
        <v>2569</v>
      </c>
      <c r="B1532">
        <v>2025</v>
      </c>
      <c r="C1532">
        <v>1</v>
      </c>
      <c r="D1532" t="s">
        <v>48</v>
      </c>
      <c r="E1532" s="1">
        <v>45672</v>
      </c>
      <c r="F1532" s="1">
        <v>45702</v>
      </c>
      <c r="G1532">
        <v>30</v>
      </c>
      <c r="H1532">
        <v>15.4</v>
      </c>
      <c r="I1532" t="s">
        <v>49</v>
      </c>
      <c r="J1532" t="s">
        <v>66</v>
      </c>
      <c r="K1532" t="s">
        <v>245</v>
      </c>
      <c r="L1532">
        <v>8905.9</v>
      </c>
      <c r="M1532" t="s">
        <v>90</v>
      </c>
      <c r="N1532" t="s">
        <v>106</v>
      </c>
      <c r="O1532" t="s">
        <v>54</v>
      </c>
      <c r="P1532" t="s">
        <v>230</v>
      </c>
      <c r="Q1532" t="s">
        <v>56</v>
      </c>
      <c r="R1532" t="s">
        <v>1055</v>
      </c>
      <c r="S1532" t="s">
        <v>137</v>
      </c>
      <c r="T1532" t="s">
        <v>162</v>
      </c>
      <c r="U1532" t="s">
        <v>60</v>
      </c>
      <c r="V1532">
        <v>4322</v>
      </c>
      <c r="W1532">
        <v>2901</v>
      </c>
      <c r="X1532">
        <v>24.4</v>
      </c>
      <c r="Y1532">
        <v>12.7</v>
      </c>
      <c r="Z1532">
        <v>3551.99</v>
      </c>
      <c r="AB1532">
        <v>17.309999999999999</v>
      </c>
      <c r="AC1532">
        <v>61484.95</v>
      </c>
      <c r="AD1532">
        <v>2769735.24</v>
      </c>
      <c r="AE1532">
        <v>284.70999999999998</v>
      </c>
      <c r="AF1532">
        <v>788571320.17999995</v>
      </c>
      <c r="AG1532">
        <v>98950.32</v>
      </c>
      <c r="AH1532">
        <v>0.4</v>
      </c>
      <c r="AI1532">
        <v>7311.79</v>
      </c>
      <c r="AJ1532">
        <v>2.2000000000000002</v>
      </c>
      <c r="AK1532">
        <v>60934.18</v>
      </c>
      <c r="AL1532">
        <v>0.23799999999999999</v>
      </c>
      <c r="AM1532">
        <v>6591.97</v>
      </c>
      <c r="AO1532">
        <v>505.28</v>
      </c>
      <c r="AP1532">
        <v>764438.11</v>
      </c>
      <c r="AQ1532">
        <v>938777.14</v>
      </c>
      <c r="AR1532" t="s">
        <v>61</v>
      </c>
      <c r="AS1532" t="s">
        <v>124</v>
      </c>
      <c r="AT1532" t="s">
        <v>62</v>
      </c>
      <c r="AU1532" t="s">
        <v>63</v>
      </c>
    </row>
    <row r="1533" spans="1:47" x14ac:dyDescent="0.25">
      <c r="A1533" t="s">
        <v>2570</v>
      </c>
      <c r="B1533">
        <v>2025</v>
      </c>
      <c r="C1533">
        <v>12</v>
      </c>
      <c r="D1533" t="s">
        <v>119</v>
      </c>
      <c r="E1533" s="1">
        <v>46020</v>
      </c>
      <c r="F1533" s="1">
        <v>46029</v>
      </c>
      <c r="G1533">
        <v>9</v>
      </c>
      <c r="H1533">
        <v>18.7</v>
      </c>
      <c r="I1533" t="s">
        <v>65</v>
      </c>
      <c r="J1533" t="s">
        <v>78</v>
      </c>
      <c r="K1533" t="s">
        <v>158</v>
      </c>
      <c r="L1533">
        <v>1006.3</v>
      </c>
      <c r="M1533" t="s">
        <v>68</v>
      </c>
      <c r="N1533" t="s">
        <v>168</v>
      </c>
      <c r="O1533" t="s">
        <v>200</v>
      </c>
      <c r="P1533" t="s">
        <v>70</v>
      </c>
      <c r="Q1533" t="s">
        <v>257</v>
      </c>
      <c r="R1533" t="s">
        <v>720</v>
      </c>
      <c r="S1533" t="s">
        <v>161</v>
      </c>
      <c r="T1533" t="s">
        <v>131</v>
      </c>
      <c r="U1533" t="s">
        <v>87</v>
      </c>
      <c r="V1533">
        <v>30373</v>
      </c>
      <c r="W1533">
        <v>17095</v>
      </c>
      <c r="X1533">
        <v>21.1</v>
      </c>
      <c r="Y1533">
        <v>13.4</v>
      </c>
      <c r="Z1533">
        <v>28589.08</v>
      </c>
      <c r="AB1533">
        <v>19.53</v>
      </c>
      <c r="AC1533">
        <v>558344.73</v>
      </c>
      <c r="AD1533">
        <v>15250558.84</v>
      </c>
      <c r="AE1533">
        <v>278.76</v>
      </c>
      <c r="AF1533">
        <v>4251245782.2399998</v>
      </c>
      <c r="AG1533">
        <v>86454.93</v>
      </c>
      <c r="AH1533">
        <v>0</v>
      </c>
      <c r="AI1533">
        <v>0</v>
      </c>
      <c r="AJ1533">
        <v>3.14</v>
      </c>
      <c r="AK1533">
        <v>0</v>
      </c>
      <c r="AL1533">
        <v>7.0000000000000007E-2</v>
      </c>
      <c r="AM1533">
        <v>10675.39</v>
      </c>
      <c r="AN1533">
        <v>315.89999999999998</v>
      </c>
      <c r="AO1533">
        <v>546.49</v>
      </c>
      <c r="AP1533">
        <v>172636.19</v>
      </c>
      <c r="AQ1533">
        <v>828111.24</v>
      </c>
      <c r="AR1533" t="s">
        <v>61</v>
      </c>
      <c r="AS1533" t="s">
        <v>61</v>
      </c>
      <c r="AT1533" t="s">
        <v>62</v>
      </c>
      <c r="AU1533" t="s">
        <v>63</v>
      </c>
    </row>
    <row r="1534" spans="1:47" x14ac:dyDescent="0.25">
      <c r="A1534" t="s">
        <v>2571</v>
      </c>
      <c r="B1534">
        <v>2025</v>
      </c>
      <c r="C1534">
        <v>1</v>
      </c>
      <c r="D1534" t="s">
        <v>48</v>
      </c>
      <c r="E1534" s="1">
        <v>45679</v>
      </c>
      <c r="F1534" s="1">
        <v>45699</v>
      </c>
      <c r="G1534">
        <v>20</v>
      </c>
      <c r="H1534">
        <v>5.3</v>
      </c>
      <c r="I1534" t="s">
        <v>49</v>
      </c>
      <c r="J1534" t="s">
        <v>50</v>
      </c>
      <c r="K1534" t="s">
        <v>423</v>
      </c>
      <c r="L1534">
        <v>2710.1941000000002</v>
      </c>
      <c r="M1534" t="s">
        <v>68</v>
      </c>
      <c r="N1534" t="s">
        <v>81</v>
      </c>
      <c r="O1534" t="s">
        <v>107</v>
      </c>
      <c r="P1534" t="s">
        <v>121</v>
      </c>
      <c r="Q1534" t="s">
        <v>92</v>
      </c>
      <c r="R1534" t="s">
        <v>877</v>
      </c>
      <c r="S1534" t="s">
        <v>142</v>
      </c>
      <c r="T1534" t="s">
        <v>95</v>
      </c>
      <c r="U1534" t="s">
        <v>143</v>
      </c>
      <c r="V1534">
        <v>57861</v>
      </c>
      <c r="W1534">
        <v>38036</v>
      </c>
      <c r="X1534">
        <v>23.1</v>
      </c>
      <c r="Y1534">
        <v>10.3</v>
      </c>
      <c r="Z1534">
        <v>45852.69</v>
      </c>
      <c r="AB1534">
        <v>26.48</v>
      </c>
      <c r="AC1534">
        <v>1214179.23</v>
      </c>
      <c r="AD1534">
        <v>41113814.490000002</v>
      </c>
      <c r="AE1534">
        <v>280.02</v>
      </c>
      <c r="AF1534">
        <v>11512690333.49</v>
      </c>
      <c r="AG1534">
        <v>93664.71</v>
      </c>
      <c r="AH1534">
        <v>1.3</v>
      </c>
      <c r="AI1534">
        <v>24215.72</v>
      </c>
      <c r="AJ1534">
        <v>22.89</v>
      </c>
      <c r="AK1534">
        <v>9410952.1400000006</v>
      </c>
      <c r="AL1534">
        <v>0.107</v>
      </c>
      <c r="AM1534">
        <v>43991.78</v>
      </c>
      <c r="AN1534">
        <v>562</v>
      </c>
      <c r="AO1534">
        <v>640.79</v>
      </c>
      <c r="AP1534">
        <v>360123.98</v>
      </c>
      <c r="AQ1534">
        <v>1736175.42</v>
      </c>
      <c r="AR1534" t="s">
        <v>61</v>
      </c>
      <c r="AS1534" t="s">
        <v>61</v>
      </c>
      <c r="AT1534" t="s">
        <v>62</v>
      </c>
      <c r="AU1534" t="s">
        <v>63</v>
      </c>
    </row>
    <row r="1535" spans="1:47" x14ac:dyDescent="0.25">
      <c r="A1535" t="s">
        <v>2572</v>
      </c>
      <c r="B1535">
        <v>2020</v>
      </c>
      <c r="C1535">
        <v>12</v>
      </c>
      <c r="D1535" t="s">
        <v>119</v>
      </c>
      <c r="E1535" s="1">
        <v>44185</v>
      </c>
      <c r="F1535" s="1">
        <v>44200</v>
      </c>
      <c r="G1535">
        <v>15</v>
      </c>
      <c r="H1535">
        <v>5.4</v>
      </c>
      <c r="I1535" t="s">
        <v>49</v>
      </c>
      <c r="J1535" t="s">
        <v>50</v>
      </c>
      <c r="K1535" t="s">
        <v>223</v>
      </c>
      <c r="L1535">
        <v>2710.1109999999999</v>
      </c>
      <c r="M1535" t="s">
        <v>114</v>
      </c>
      <c r="N1535" t="s">
        <v>81</v>
      </c>
      <c r="O1535" t="s">
        <v>189</v>
      </c>
      <c r="P1535" t="s">
        <v>146</v>
      </c>
      <c r="Q1535" t="s">
        <v>128</v>
      </c>
      <c r="R1535" t="s">
        <v>601</v>
      </c>
      <c r="S1535" t="s">
        <v>186</v>
      </c>
      <c r="T1535" t="s">
        <v>86</v>
      </c>
      <c r="U1535" t="s">
        <v>213</v>
      </c>
      <c r="V1535">
        <v>149037</v>
      </c>
      <c r="W1535">
        <v>83505</v>
      </c>
      <c r="X1535">
        <v>13.1</v>
      </c>
      <c r="Y1535">
        <v>10.3</v>
      </c>
      <c r="Z1535">
        <v>115396.45</v>
      </c>
      <c r="AB1535">
        <v>33.03</v>
      </c>
      <c r="AC1535">
        <v>3811544.74</v>
      </c>
      <c r="AD1535">
        <v>133473303.89</v>
      </c>
      <c r="AE1535">
        <v>158.91999999999999</v>
      </c>
      <c r="AF1535">
        <v>21211577454.200001</v>
      </c>
      <c r="AG1535">
        <v>29277.13</v>
      </c>
      <c r="AH1535">
        <v>1.7</v>
      </c>
      <c r="AI1535">
        <v>41332.410000000003</v>
      </c>
      <c r="AJ1535">
        <v>6.12</v>
      </c>
      <c r="AK1535">
        <v>8168566.2000000002</v>
      </c>
      <c r="AL1535">
        <v>0.151</v>
      </c>
      <c r="AM1535">
        <v>201544.69</v>
      </c>
      <c r="AN1535">
        <v>767.9</v>
      </c>
      <c r="AO1535">
        <v>556.23</v>
      </c>
      <c r="AP1535">
        <v>427129.02</v>
      </c>
      <c r="AQ1535">
        <v>4510827.99</v>
      </c>
      <c r="AR1535" t="s">
        <v>61</v>
      </c>
      <c r="AS1535" t="s">
        <v>61</v>
      </c>
      <c r="AT1535" t="s">
        <v>62</v>
      </c>
      <c r="AU1535" t="s">
        <v>63</v>
      </c>
    </row>
    <row r="1536" spans="1:47" x14ac:dyDescent="0.25">
      <c r="A1536" t="s">
        <v>2573</v>
      </c>
      <c r="B1536">
        <v>2025</v>
      </c>
      <c r="C1536">
        <v>5</v>
      </c>
      <c r="D1536" t="s">
        <v>77</v>
      </c>
      <c r="E1536" s="1">
        <v>45788</v>
      </c>
      <c r="F1536" s="1">
        <v>45820</v>
      </c>
      <c r="G1536">
        <v>32</v>
      </c>
      <c r="H1536">
        <v>9.9</v>
      </c>
      <c r="I1536" t="s">
        <v>49</v>
      </c>
      <c r="J1536" t="s">
        <v>66</v>
      </c>
      <c r="K1536" t="s">
        <v>67</v>
      </c>
      <c r="L1536">
        <v>8479.8989999999994</v>
      </c>
      <c r="M1536" t="s">
        <v>80</v>
      </c>
      <c r="N1536" t="s">
        <v>81</v>
      </c>
      <c r="O1536" t="s">
        <v>107</v>
      </c>
      <c r="P1536" t="s">
        <v>121</v>
      </c>
      <c r="Q1536" t="s">
        <v>100</v>
      </c>
      <c r="R1536" t="s">
        <v>2574</v>
      </c>
      <c r="S1536" t="s">
        <v>156</v>
      </c>
      <c r="T1536" t="s">
        <v>148</v>
      </c>
      <c r="U1536" t="s">
        <v>110</v>
      </c>
      <c r="V1536">
        <v>19688</v>
      </c>
      <c r="W1536">
        <v>13418</v>
      </c>
      <c r="X1536">
        <v>5.8</v>
      </c>
      <c r="Y1536">
        <v>12.7</v>
      </c>
      <c r="Z1536">
        <v>18418.62</v>
      </c>
      <c r="AA1536">
        <v>1315</v>
      </c>
      <c r="AB1536">
        <v>582.13</v>
      </c>
      <c r="AC1536">
        <v>765500.95</v>
      </c>
      <c r="AD1536">
        <v>18921079.949999999</v>
      </c>
      <c r="AE1536">
        <v>280.86</v>
      </c>
      <c r="AF1536">
        <v>5314174514.7600002</v>
      </c>
      <c r="AG1536">
        <v>223514.56</v>
      </c>
      <c r="AH1536">
        <v>2.1</v>
      </c>
      <c r="AI1536">
        <v>62783.21</v>
      </c>
      <c r="AJ1536">
        <v>7.27</v>
      </c>
      <c r="AK1536">
        <v>1375562.51</v>
      </c>
      <c r="AL1536">
        <v>0.17599999999999999</v>
      </c>
      <c r="AM1536">
        <v>33301.1</v>
      </c>
      <c r="AN1536">
        <v>1645.5</v>
      </c>
      <c r="AO1536">
        <v>391.38</v>
      </c>
      <c r="AP1536">
        <v>644015.79</v>
      </c>
      <c r="AQ1536">
        <v>1729115.61</v>
      </c>
      <c r="AR1536" t="s">
        <v>61</v>
      </c>
      <c r="AS1536" t="s">
        <v>61</v>
      </c>
      <c r="AT1536" t="s">
        <v>62</v>
      </c>
      <c r="AU1536" t="s">
        <v>63</v>
      </c>
    </row>
    <row r="1537" spans="1:47" x14ac:dyDescent="0.25">
      <c r="A1537" t="s">
        <v>2575</v>
      </c>
      <c r="B1537">
        <v>2022</v>
      </c>
      <c r="C1537">
        <v>6</v>
      </c>
      <c r="D1537" t="s">
        <v>77</v>
      </c>
      <c r="E1537" s="1">
        <v>44734</v>
      </c>
      <c r="F1537" s="1">
        <v>44756</v>
      </c>
      <c r="G1537">
        <v>22</v>
      </c>
      <c r="H1537">
        <v>14.9</v>
      </c>
      <c r="I1537" t="s">
        <v>65</v>
      </c>
      <c r="J1537" t="s">
        <v>112</v>
      </c>
      <c r="K1537" t="s">
        <v>199</v>
      </c>
      <c r="L1537">
        <v>7204.49</v>
      </c>
      <c r="M1537" t="s">
        <v>98</v>
      </c>
      <c r="N1537" t="s">
        <v>168</v>
      </c>
      <c r="O1537" t="s">
        <v>107</v>
      </c>
      <c r="P1537" t="s">
        <v>226</v>
      </c>
      <c r="Q1537" t="s">
        <v>154</v>
      </c>
      <c r="R1537" t="s">
        <v>455</v>
      </c>
      <c r="S1537" t="s">
        <v>161</v>
      </c>
      <c r="T1537" t="s">
        <v>162</v>
      </c>
      <c r="U1537" t="s">
        <v>110</v>
      </c>
      <c r="V1537">
        <v>24492</v>
      </c>
      <c r="W1537">
        <v>15679</v>
      </c>
      <c r="X1537">
        <v>6.2</v>
      </c>
      <c r="Y1537">
        <v>13.6</v>
      </c>
      <c r="Z1537">
        <v>20594.61</v>
      </c>
      <c r="AB1537">
        <v>29.74</v>
      </c>
      <c r="AC1537">
        <v>612483.69999999995</v>
      </c>
      <c r="AD1537">
        <v>19121271.600000001</v>
      </c>
      <c r="AE1537">
        <v>216.31</v>
      </c>
      <c r="AF1537">
        <v>4136122259.8000002</v>
      </c>
      <c r="AG1537">
        <v>236286.04</v>
      </c>
      <c r="AH1537">
        <v>0.6</v>
      </c>
      <c r="AI1537">
        <v>17688.86</v>
      </c>
      <c r="AJ1537">
        <v>20.95</v>
      </c>
      <c r="AK1537">
        <v>0</v>
      </c>
      <c r="AL1537">
        <v>0.33800000000000002</v>
      </c>
      <c r="AM1537">
        <v>64629.9</v>
      </c>
      <c r="AN1537">
        <v>793.7</v>
      </c>
      <c r="AO1537">
        <v>357.08</v>
      </c>
      <c r="AP1537">
        <v>283414.40000000002</v>
      </c>
      <c r="AQ1537">
        <v>1214502.8999999999</v>
      </c>
      <c r="AR1537" t="s">
        <v>61</v>
      </c>
      <c r="AS1537" t="s">
        <v>61</v>
      </c>
      <c r="AT1537" t="s">
        <v>62</v>
      </c>
      <c r="AU1537" t="s">
        <v>63</v>
      </c>
    </row>
    <row r="1538" spans="1:47" x14ac:dyDescent="0.25">
      <c r="A1538" t="s">
        <v>2576</v>
      </c>
      <c r="B1538">
        <v>2020</v>
      </c>
      <c r="C1538">
        <v>10</v>
      </c>
      <c r="D1538" t="s">
        <v>119</v>
      </c>
      <c r="E1538" s="1">
        <v>44130</v>
      </c>
      <c r="F1538" s="1">
        <v>44148</v>
      </c>
      <c r="G1538">
        <v>18</v>
      </c>
      <c r="H1538">
        <v>2.7</v>
      </c>
      <c r="I1538" t="s">
        <v>49</v>
      </c>
      <c r="J1538" t="s">
        <v>134</v>
      </c>
      <c r="K1538" t="s">
        <v>135</v>
      </c>
      <c r="L1538">
        <v>9999.0098999999991</v>
      </c>
      <c r="M1538" t="s">
        <v>52</v>
      </c>
      <c r="N1538" t="s">
        <v>53</v>
      </c>
      <c r="O1538" t="s">
        <v>99</v>
      </c>
      <c r="P1538" t="s">
        <v>108</v>
      </c>
      <c r="Q1538" t="s">
        <v>70</v>
      </c>
      <c r="R1538" t="s">
        <v>580</v>
      </c>
      <c r="S1538" t="s">
        <v>137</v>
      </c>
      <c r="T1538" t="s">
        <v>59</v>
      </c>
      <c r="U1538" t="s">
        <v>60</v>
      </c>
      <c r="V1538">
        <v>3430</v>
      </c>
      <c r="W1538">
        <v>2540</v>
      </c>
      <c r="X1538">
        <v>7.7</v>
      </c>
      <c r="Y1538">
        <v>13.1</v>
      </c>
      <c r="Z1538">
        <v>2937.29</v>
      </c>
      <c r="AB1538">
        <v>17.149999999999999</v>
      </c>
      <c r="AC1538">
        <v>50374.52</v>
      </c>
      <c r="AD1538">
        <v>1025936.65</v>
      </c>
      <c r="AE1538">
        <v>162.01</v>
      </c>
      <c r="AF1538">
        <v>166211996.66999999</v>
      </c>
      <c r="AG1538">
        <v>94166.46</v>
      </c>
      <c r="AH1538">
        <v>1.3</v>
      </c>
      <c r="AI1538">
        <v>31318.57</v>
      </c>
      <c r="AJ1538">
        <v>23.47</v>
      </c>
      <c r="AK1538">
        <v>240787.33</v>
      </c>
      <c r="AL1538">
        <v>0.14299999999999999</v>
      </c>
      <c r="AM1538">
        <v>1467.09</v>
      </c>
      <c r="AN1538">
        <v>348.4</v>
      </c>
      <c r="AO1538">
        <v>378.37</v>
      </c>
      <c r="AP1538">
        <v>131824.10999999999</v>
      </c>
      <c r="AQ1538">
        <v>309150.75</v>
      </c>
      <c r="AR1538" t="s">
        <v>61</v>
      </c>
      <c r="AS1538" t="s">
        <v>61</v>
      </c>
      <c r="AT1538" t="s">
        <v>62</v>
      </c>
      <c r="AU1538" t="s">
        <v>63</v>
      </c>
    </row>
    <row r="1539" spans="1:47" x14ac:dyDescent="0.25">
      <c r="A1539" t="s">
        <v>2577</v>
      </c>
      <c r="B1539">
        <v>2026</v>
      </c>
      <c r="C1539">
        <v>3</v>
      </c>
      <c r="D1539" t="s">
        <v>48</v>
      </c>
      <c r="E1539" s="1">
        <v>46099</v>
      </c>
      <c r="F1539" s="1">
        <v>46112</v>
      </c>
      <c r="G1539">
        <v>13</v>
      </c>
      <c r="H1539">
        <v>5.8</v>
      </c>
      <c r="I1539" t="s">
        <v>65</v>
      </c>
      <c r="J1539" t="s">
        <v>78</v>
      </c>
      <c r="K1539" t="s">
        <v>177</v>
      </c>
      <c r="L1539">
        <v>1001.99</v>
      </c>
      <c r="M1539" t="s">
        <v>90</v>
      </c>
      <c r="N1539" t="s">
        <v>81</v>
      </c>
      <c r="O1539" t="s">
        <v>54</v>
      </c>
      <c r="P1539" t="s">
        <v>82</v>
      </c>
      <c r="Q1539" t="s">
        <v>121</v>
      </c>
      <c r="R1539" t="s">
        <v>2266</v>
      </c>
      <c r="S1539" t="s">
        <v>130</v>
      </c>
      <c r="T1539" t="s">
        <v>86</v>
      </c>
      <c r="U1539" t="s">
        <v>143</v>
      </c>
      <c r="V1539">
        <v>80281</v>
      </c>
      <c r="W1539">
        <v>52439</v>
      </c>
      <c r="X1539">
        <v>21.5</v>
      </c>
      <c r="Y1539">
        <v>11.2</v>
      </c>
      <c r="Z1539">
        <v>62886.36</v>
      </c>
      <c r="AB1539">
        <v>24.83</v>
      </c>
      <c r="AC1539">
        <v>1561468.32</v>
      </c>
      <c r="AD1539">
        <v>16812039.48</v>
      </c>
      <c r="AE1539">
        <v>282.62</v>
      </c>
      <c r="AF1539">
        <v>4751418597.8400002</v>
      </c>
      <c r="AG1539">
        <v>80482.83</v>
      </c>
      <c r="AH1539">
        <v>3.8</v>
      </c>
      <c r="AI1539">
        <v>70271.7</v>
      </c>
      <c r="AJ1539">
        <v>4.83</v>
      </c>
      <c r="AK1539">
        <v>0</v>
      </c>
      <c r="AL1539">
        <v>0.33600000000000002</v>
      </c>
      <c r="AM1539">
        <v>56488.45</v>
      </c>
      <c r="AN1539">
        <v>615.20000000000005</v>
      </c>
      <c r="AO1539">
        <v>497.59</v>
      </c>
      <c r="AP1539">
        <v>306117.37</v>
      </c>
      <c r="AQ1539">
        <v>2074828.67</v>
      </c>
      <c r="AR1539" t="s">
        <v>61</v>
      </c>
      <c r="AS1539" t="s">
        <v>61</v>
      </c>
      <c r="AT1539" t="s">
        <v>62</v>
      </c>
      <c r="AU1539" t="s">
        <v>63</v>
      </c>
    </row>
    <row r="1540" spans="1:47" x14ac:dyDescent="0.25">
      <c r="A1540" t="s">
        <v>2578</v>
      </c>
      <c r="B1540">
        <v>2023</v>
      </c>
      <c r="C1540">
        <v>12</v>
      </c>
      <c r="D1540" t="s">
        <v>119</v>
      </c>
      <c r="E1540" s="1">
        <v>45277</v>
      </c>
      <c r="F1540" s="1">
        <v>45289</v>
      </c>
      <c r="G1540">
        <v>12</v>
      </c>
      <c r="H1540">
        <v>11.7</v>
      </c>
      <c r="I1540" t="s">
        <v>65</v>
      </c>
      <c r="J1540" t="s">
        <v>78</v>
      </c>
      <c r="K1540" t="s">
        <v>177</v>
      </c>
      <c r="L1540">
        <v>1001.99</v>
      </c>
      <c r="M1540" t="s">
        <v>68</v>
      </c>
      <c r="N1540" t="s">
        <v>69</v>
      </c>
      <c r="O1540" t="s">
        <v>107</v>
      </c>
      <c r="P1540" t="s">
        <v>92</v>
      </c>
      <c r="Q1540" t="s">
        <v>159</v>
      </c>
      <c r="R1540" t="s">
        <v>1277</v>
      </c>
      <c r="S1540" t="s">
        <v>130</v>
      </c>
      <c r="T1540" t="s">
        <v>74</v>
      </c>
      <c r="U1540" t="s">
        <v>87</v>
      </c>
      <c r="V1540">
        <v>100651</v>
      </c>
      <c r="W1540">
        <v>67836</v>
      </c>
      <c r="X1540">
        <v>12.7</v>
      </c>
      <c r="Y1540">
        <v>12.1</v>
      </c>
      <c r="Z1540">
        <v>79569.8</v>
      </c>
      <c r="AB1540">
        <v>17.36</v>
      </c>
      <c r="AC1540">
        <v>1381331.73</v>
      </c>
      <c r="AD1540">
        <v>22906554.02</v>
      </c>
      <c r="AE1540">
        <v>286.37</v>
      </c>
      <c r="AF1540">
        <v>6559749874.71</v>
      </c>
      <c r="AG1540">
        <v>240956.45</v>
      </c>
      <c r="AH1540">
        <v>1.1000000000000001</v>
      </c>
      <c r="AI1540">
        <v>31246.54</v>
      </c>
      <c r="AJ1540">
        <v>14.06</v>
      </c>
      <c r="AK1540">
        <v>0</v>
      </c>
      <c r="AL1540">
        <v>0.317</v>
      </c>
      <c r="AM1540">
        <v>72613.78</v>
      </c>
      <c r="AN1540">
        <v>279.89999999999998</v>
      </c>
      <c r="AO1540">
        <v>532.51</v>
      </c>
      <c r="AP1540">
        <v>149049.54999999999</v>
      </c>
      <c r="AQ1540">
        <v>1875198.05</v>
      </c>
      <c r="AR1540" t="s">
        <v>61</v>
      </c>
      <c r="AS1540" t="s">
        <v>61</v>
      </c>
      <c r="AT1540" t="s">
        <v>62</v>
      </c>
      <c r="AU1540" t="s">
        <v>63</v>
      </c>
    </row>
    <row r="1541" spans="1:47" x14ac:dyDescent="0.25">
      <c r="A1541" t="s">
        <v>2579</v>
      </c>
      <c r="B1541">
        <v>2022</v>
      </c>
      <c r="C1541">
        <v>10</v>
      </c>
      <c r="D1541" t="s">
        <v>119</v>
      </c>
      <c r="E1541" s="1">
        <v>44850</v>
      </c>
      <c r="F1541" s="1">
        <v>44872</v>
      </c>
      <c r="G1541">
        <v>22</v>
      </c>
      <c r="H1541">
        <v>13.7</v>
      </c>
      <c r="I1541" t="s">
        <v>65</v>
      </c>
      <c r="J1541" t="s">
        <v>66</v>
      </c>
      <c r="K1541" t="s">
        <v>391</v>
      </c>
      <c r="L1541">
        <v>9999.99</v>
      </c>
      <c r="M1541" t="s">
        <v>52</v>
      </c>
      <c r="N1541" t="s">
        <v>69</v>
      </c>
      <c r="O1541" t="s">
        <v>107</v>
      </c>
      <c r="P1541" t="s">
        <v>184</v>
      </c>
      <c r="Q1541" t="s">
        <v>159</v>
      </c>
      <c r="R1541" t="s">
        <v>172</v>
      </c>
      <c r="S1541" t="s">
        <v>130</v>
      </c>
      <c r="T1541" t="s">
        <v>74</v>
      </c>
      <c r="U1541" t="s">
        <v>75</v>
      </c>
      <c r="V1541">
        <v>71721</v>
      </c>
      <c r="W1541">
        <v>39902</v>
      </c>
      <c r="X1541">
        <v>15.4</v>
      </c>
      <c r="Y1541">
        <v>13.5</v>
      </c>
      <c r="Z1541">
        <v>56242.559999999998</v>
      </c>
      <c r="AB1541">
        <v>28.45</v>
      </c>
      <c r="AC1541">
        <v>1600100.83</v>
      </c>
      <c r="AD1541">
        <v>36927740.039999999</v>
      </c>
      <c r="AE1541">
        <v>216.17</v>
      </c>
      <c r="AF1541">
        <v>7982669564.4499998</v>
      </c>
      <c r="AG1541">
        <v>216026.72</v>
      </c>
      <c r="AH1541">
        <v>2.8</v>
      </c>
      <c r="AI1541">
        <v>34964.03</v>
      </c>
      <c r="AJ1541">
        <v>23.78</v>
      </c>
      <c r="AK1541">
        <v>0</v>
      </c>
      <c r="AL1541">
        <v>7.3999999999999996E-2</v>
      </c>
      <c r="AM1541">
        <v>27326.53</v>
      </c>
      <c r="AN1541">
        <v>1135.5999999999999</v>
      </c>
      <c r="AO1541">
        <v>353.88</v>
      </c>
      <c r="AP1541">
        <v>401866.13</v>
      </c>
      <c r="AQ1541">
        <v>2280284.2400000002</v>
      </c>
      <c r="AR1541" t="s">
        <v>61</v>
      </c>
      <c r="AS1541" t="s">
        <v>61</v>
      </c>
      <c r="AT1541" t="s">
        <v>62</v>
      </c>
      <c r="AU1541" t="s">
        <v>63</v>
      </c>
    </row>
    <row r="1542" spans="1:47" x14ac:dyDescent="0.25">
      <c r="A1542" t="s">
        <v>2580</v>
      </c>
      <c r="B1542">
        <v>2024</v>
      </c>
      <c r="C1542">
        <v>2</v>
      </c>
      <c r="D1542" t="s">
        <v>48</v>
      </c>
      <c r="E1542" s="1">
        <v>45336</v>
      </c>
      <c r="F1542" s="1">
        <v>45344</v>
      </c>
      <c r="G1542">
        <v>8</v>
      </c>
      <c r="H1542">
        <v>18.5</v>
      </c>
      <c r="I1542" t="s">
        <v>65</v>
      </c>
      <c r="J1542" t="s">
        <v>50</v>
      </c>
      <c r="K1542" t="s">
        <v>145</v>
      </c>
      <c r="L1542">
        <v>2710.19</v>
      </c>
      <c r="M1542" t="s">
        <v>52</v>
      </c>
      <c r="N1542" t="s">
        <v>69</v>
      </c>
      <c r="O1542" t="s">
        <v>91</v>
      </c>
      <c r="P1542" t="s">
        <v>128</v>
      </c>
      <c r="Q1542" t="s">
        <v>131</v>
      </c>
      <c r="R1542" t="s">
        <v>1706</v>
      </c>
      <c r="S1542" t="s">
        <v>170</v>
      </c>
      <c r="T1542" t="s">
        <v>148</v>
      </c>
      <c r="U1542" t="s">
        <v>60</v>
      </c>
      <c r="V1542">
        <v>110269</v>
      </c>
      <c r="W1542">
        <v>81264</v>
      </c>
      <c r="X1542">
        <v>20.9</v>
      </c>
      <c r="Y1542">
        <v>15.5</v>
      </c>
      <c r="Z1542">
        <v>97854.78</v>
      </c>
      <c r="AB1542">
        <v>34</v>
      </c>
      <c r="AC1542">
        <v>3327062.52</v>
      </c>
      <c r="AD1542">
        <v>59915503.25</v>
      </c>
      <c r="AE1542">
        <v>279.27999999999997</v>
      </c>
      <c r="AF1542">
        <v>16733201747.66</v>
      </c>
      <c r="AG1542">
        <v>27384.99</v>
      </c>
      <c r="AH1542">
        <v>0.6</v>
      </c>
      <c r="AI1542">
        <v>10907.76</v>
      </c>
      <c r="AJ1542">
        <v>13.06</v>
      </c>
      <c r="AK1542">
        <v>0</v>
      </c>
      <c r="AL1542">
        <v>0.315</v>
      </c>
      <c r="AM1542">
        <v>188733.84</v>
      </c>
      <c r="AN1542">
        <v>251</v>
      </c>
      <c r="AO1542">
        <v>463.38</v>
      </c>
      <c r="AP1542">
        <v>116308.38</v>
      </c>
      <c r="AQ1542">
        <v>3670397.49</v>
      </c>
      <c r="AR1542" t="s">
        <v>61</v>
      </c>
      <c r="AS1542" t="s">
        <v>124</v>
      </c>
      <c r="AT1542" t="s">
        <v>62</v>
      </c>
      <c r="AU1542" t="s">
        <v>63</v>
      </c>
    </row>
    <row r="1543" spans="1:47" x14ac:dyDescent="0.25">
      <c r="A1543" t="s">
        <v>2581</v>
      </c>
      <c r="B1543">
        <v>2020</v>
      </c>
      <c r="C1543">
        <v>8</v>
      </c>
      <c r="D1543" t="s">
        <v>89</v>
      </c>
      <c r="E1543" s="1">
        <v>44053</v>
      </c>
      <c r="F1543" s="1">
        <v>44073</v>
      </c>
      <c r="G1543">
        <v>20</v>
      </c>
      <c r="H1543">
        <v>8.1999999999999993</v>
      </c>
      <c r="I1543" t="s">
        <v>49</v>
      </c>
      <c r="J1543" t="s">
        <v>78</v>
      </c>
      <c r="K1543" t="s">
        <v>315</v>
      </c>
      <c r="L1543">
        <v>1511.9</v>
      </c>
      <c r="M1543" t="s">
        <v>68</v>
      </c>
      <c r="N1543" t="s">
        <v>53</v>
      </c>
      <c r="O1543" t="s">
        <v>107</v>
      </c>
      <c r="P1543" t="s">
        <v>108</v>
      </c>
      <c r="Q1543" t="s">
        <v>82</v>
      </c>
      <c r="R1543" t="s">
        <v>2582</v>
      </c>
      <c r="S1543" t="s">
        <v>85</v>
      </c>
      <c r="T1543" t="s">
        <v>131</v>
      </c>
      <c r="U1543" t="s">
        <v>143</v>
      </c>
      <c r="V1543">
        <v>35564</v>
      </c>
      <c r="W1543">
        <v>26326</v>
      </c>
      <c r="X1543">
        <v>12.1</v>
      </c>
      <c r="Y1543">
        <v>13.7</v>
      </c>
      <c r="Z1543">
        <v>32751.43</v>
      </c>
      <c r="AB1543">
        <v>27.81</v>
      </c>
      <c r="AC1543">
        <v>910817.27</v>
      </c>
      <c r="AD1543">
        <v>44445000.57</v>
      </c>
      <c r="AE1543">
        <v>163.61000000000001</v>
      </c>
      <c r="AF1543">
        <v>7271646543.2600002</v>
      </c>
      <c r="AG1543">
        <v>171877.09</v>
      </c>
      <c r="AH1543">
        <v>0</v>
      </c>
      <c r="AI1543">
        <v>0</v>
      </c>
      <c r="AJ1543">
        <v>21.94</v>
      </c>
      <c r="AK1543">
        <v>9751233.1300000008</v>
      </c>
      <c r="AL1543">
        <v>8.5999999999999993E-2</v>
      </c>
      <c r="AM1543">
        <v>38222.699999999997</v>
      </c>
      <c r="AN1543">
        <v>780.5</v>
      </c>
      <c r="AO1543">
        <v>693.95</v>
      </c>
      <c r="AP1543">
        <v>541627.98</v>
      </c>
      <c r="AQ1543">
        <v>1662545.04</v>
      </c>
      <c r="AR1543" t="s">
        <v>61</v>
      </c>
      <c r="AS1543" t="s">
        <v>61</v>
      </c>
      <c r="AT1543" t="s">
        <v>62</v>
      </c>
      <c r="AU1543" t="s">
        <v>63</v>
      </c>
    </row>
    <row r="1544" spans="1:47" x14ac:dyDescent="0.25">
      <c r="A1544" t="s">
        <v>2583</v>
      </c>
      <c r="B1544">
        <v>2021</v>
      </c>
      <c r="C1544">
        <v>6</v>
      </c>
      <c r="D1544" t="s">
        <v>77</v>
      </c>
      <c r="E1544" s="1">
        <v>44367</v>
      </c>
      <c r="F1544" s="1">
        <v>44392</v>
      </c>
      <c r="G1544">
        <v>25</v>
      </c>
      <c r="H1544">
        <v>19.600000000000001</v>
      </c>
      <c r="I1544" t="s">
        <v>49</v>
      </c>
      <c r="J1544" t="s">
        <v>66</v>
      </c>
      <c r="K1544" t="s">
        <v>391</v>
      </c>
      <c r="L1544">
        <v>9999.99</v>
      </c>
      <c r="M1544" t="s">
        <v>68</v>
      </c>
      <c r="N1544" t="s">
        <v>69</v>
      </c>
      <c r="O1544" t="s">
        <v>91</v>
      </c>
      <c r="P1544" t="s">
        <v>140</v>
      </c>
      <c r="Q1544" t="s">
        <v>70</v>
      </c>
      <c r="R1544" t="s">
        <v>601</v>
      </c>
      <c r="S1544" t="s">
        <v>130</v>
      </c>
      <c r="T1544" t="s">
        <v>95</v>
      </c>
      <c r="U1544" t="s">
        <v>96</v>
      </c>
      <c r="V1544">
        <v>63176</v>
      </c>
      <c r="W1544">
        <v>41551</v>
      </c>
      <c r="X1544">
        <v>23.8</v>
      </c>
      <c r="Y1544">
        <v>15.6</v>
      </c>
      <c r="Z1544">
        <v>50099.5</v>
      </c>
      <c r="AB1544">
        <v>18.27</v>
      </c>
      <c r="AC1544">
        <v>915317.86</v>
      </c>
      <c r="AD1544">
        <v>17477711.57</v>
      </c>
      <c r="AE1544">
        <v>174.5</v>
      </c>
      <c r="AF1544">
        <v>3049860668.9699998</v>
      </c>
      <c r="AG1544">
        <v>51118.01</v>
      </c>
      <c r="AH1544">
        <v>0.6</v>
      </c>
      <c r="AI1544">
        <v>13362.65</v>
      </c>
      <c r="AJ1544">
        <v>18.13</v>
      </c>
      <c r="AK1544">
        <v>3168709.11</v>
      </c>
      <c r="AL1544">
        <v>0.129</v>
      </c>
      <c r="AM1544">
        <v>22546.25</v>
      </c>
      <c r="AN1544">
        <v>1042.4000000000001</v>
      </c>
      <c r="AO1544">
        <v>515.64</v>
      </c>
      <c r="AP1544">
        <v>537503.14</v>
      </c>
      <c r="AQ1544">
        <v>1539847.91</v>
      </c>
      <c r="AR1544" t="s">
        <v>61</v>
      </c>
      <c r="AS1544" t="s">
        <v>61</v>
      </c>
      <c r="AT1544" t="s">
        <v>62</v>
      </c>
      <c r="AU1544" t="s">
        <v>63</v>
      </c>
    </row>
    <row r="1545" spans="1:47" x14ac:dyDescent="0.25">
      <c r="A1545" t="s">
        <v>2584</v>
      </c>
      <c r="B1545">
        <v>2025</v>
      </c>
      <c r="C1545">
        <v>7</v>
      </c>
      <c r="D1545" t="s">
        <v>89</v>
      </c>
      <c r="E1545" s="1">
        <v>45849</v>
      </c>
      <c r="F1545" s="1">
        <v>45868</v>
      </c>
      <c r="G1545">
        <v>19</v>
      </c>
      <c r="H1545">
        <v>7.7</v>
      </c>
      <c r="I1545" t="s">
        <v>65</v>
      </c>
      <c r="J1545" t="s">
        <v>50</v>
      </c>
      <c r="K1545" t="s">
        <v>51</v>
      </c>
      <c r="L1545">
        <v>2709</v>
      </c>
      <c r="M1545" t="s">
        <v>98</v>
      </c>
      <c r="N1545" t="s">
        <v>53</v>
      </c>
      <c r="O1545" t="s">
        <v>107</v>
      </c>
      <c r="P1545" t="s">
        <v>56</v>
      </c>
      <c r="Q1545" t="s">
        <v>196</v>
      </c>
      <c r="R1545" t="s">
        <v>2585</v>
      </c>
      <c r="S1545" t="s">
        <v>58</v>
      </c>
      <c r="T1545" t="s">
        <v>162</v>
      </c>
      <c r="U1545" t="s">
        <v>132</v>
      </c>
      <c r="V1545">
        <v>279074</v>
      </c>
      <c r="W1545">
        <v>154900</v>
      </c>
      <c r="X1545">
        <v>24</v>
      </c>
      <c r="Y1545">
        <v>12.4</v>
      </c>
      <c r="Z1545">
        <v>252036.31</v>
      </c>
      <c r="AB1545">
        <v>18.84</v>
      </c>
      <c r="AC1545">
        <v>4748364.08</v>
      </c>
      <c r="AD1545">
        <v>14040942.83</v>
      </c>
      <c r="AE1545">
        <v>282.19</v>
      </c>
      <c r="AF1545">
        <v>3962213657.1999998</v>
      </c>
      <c r="AG1545">
        <v>208660.59</v>
      </c>
      <c r="AH1545">
        <v>0</v>
      </c>
      <c r="AI1545">
        <v>0</v>
      </c>
      <c r="AJ1545">
        <v>6.5</v>
      </c>
      <c r="AK1545">
        <v>0</v>
      </c>
      <c r="AL1545">
        <v>6.4000000000000001E-2</v>
      </c>
      <c r="AM1545">
        <v>8986.2000000000007</v>
      </c>
      <c r="AN1545">
        <v>758.6</v>
      </c>
      <c r="AO1545">
        <v>703.02</v>
      </c>
      <c r="AP1545">
        <v>533310.97</v>
      </c>
      <c r="AQ1545">
        <v>5499321.8399999999</v>
      </c>
      <c r="AR1545" t="s">
        <v>61</v>
      </c>
      <c r="AS1545" t="s">
        <v>61</v>
      </c>
      <c r="AT1545" t="s">
        <v>62</v>
      </c>
      <c r="AU1545" t="s">
        <v>63</v>
      </c>
    </row>
    <row r="1546" spans="1:47" x14ac:dyDescent="0.25">
      <c r="A1546" t="s">
        <v>2586</v>
      </c>
      <c r="B1546">
        <v>2021</v>
      </c>
      <c r="C1546">
        <v>8</v>
      </c>
      <c r="D1546" t="s">
        <v>89</v>
      </c>
      <c r="E1546" s="1">
        <v>44420</v>
      </c>
      <c r="F1546" s="1">
        <v>44432</v>
      </c>
      <c r="G1546">
        <v>12</v>
      </c>
      <c r="H1546">
        <v>15.5</v>
      </c>
      <c r="I1546" t="s">
        <v>65</v>
      </c>
      <c r="J1546" t="s">
        <v>50</v>
      </c>
      <c r="K1546" t="s">
        <v>223</v>
      </c>
      <c r="L1546">
        <v>2710.1109999999999</v>
      </c>
      <c r="M1546" t="s">
        <v>114</v>
      </c>
      <c r="N1546" t="s">
        <v>69</v>
      </c>
      <c r="O1546" t="s">
        <v>189</v>
      </c>
      <c r="P1546" t="s">
        <v>100</v>
      </c>
      <c r="Q1546" t="s">
        <v>204</v>
      </c>
      <c r="R1546" t="s">
        <v>2587</v>
      </c>
      <c r="S1546" t="s">
        <v>123</v>
      </c>
      <c r="T1546" t="s">
        <v>148</v>
      </c>
      <c r="U1546" t="s">
        <v>213</v>
      </c>
      <c r="V1546">
        <v>73998</v>
      </c>
      <c r="W1546">
        <v>50701</v>
      </c>
      <c r="X1546">
        <v>13.6</v>
      </c>
      <c r="Y1546">
        <v>15.5</v>
      </c>
      <c r="Z1546">
        <v>64536.04</v>
      </c>
      <c r="AB1546">
        <v>38.67</v>
      </c>
      <c r="AC1546">
        <v>2495608.67</v>
      </c>
      <c r="AD1546">
        <v>46582759.030000001</v>
      </c>
      <c r="AE1546">
        <v>172.24</v>
      </c>
      <c r="AF1546">
        <v>8023414415.3299999</v>
      </c>
      <c r="AG1546">
        <v>213251.59</v>
      </c>
      <c r="AH1546">
        <v>2.7</v>
      </c>
      <c r="AI1546">
        <v>56785.36</v>
      </c>
      <c r="AJ1546">
        <v>8.92</v>
      </c>
      <c r="AK1546">
        <v>0</v>
      </c>
      <c r="AL1546">
        <v>0.221</v>
      </c>
      <c r="AM1546">
        <v>102947.9</v>
      </c>
      <c r="AN1546">
        <v>648.6</v>
      </c>
      <c r="AO1546">
        <v>440.9</v>
      </c>
      <c r="AP1546">
        <v>285967.74</v>
      </c>
      <c r="AQ1546">
        <v>3154561.26</v>
      </c>
      <c r="AR1546" t="s">
        <v>61</v>
      </c>
      <c r="AS1546" t="s">
        <v>61</v>
      </c>
      <c r="AT1546" t="s">
        <v>62</v>
      </c>
      <c r="AU1546" t="s">
        <v>63</v>
      </c>
    </row>
    <row r="1547" spans="1:47" x14ac:dyDescent="0.25">
      <c r="A1547" t="s">
        <v>2588</v>
      </c>
      <c r="B1547">
        <v>2022</v>
      </c>
      <c r="C1547">
        <v>3</v>
      </c>
      <c r="D1547" t="s">
        <v>48</v>
      </c>
      <c r="E1547" s="1">
        <v>44638</v>
      </c>
      <c r="F1547" s="1">
        <v>44658</v>
      </c>
      <c r="G1547">
        <v>20</v>
      </c>
      <c r="H1547">
        <v>12.6</v>
      </c>
      <c r="I1547" t="s">
        <v>49</v>
      </c>
      <c r="J1547" t="s">
        <v>78</v>
      </c>
      <c r="K1547" t="s">
        <v>158</v>
      </c>
      <c r="L1547">
        <v>1006.3</v>
      </c>
      <c r="M1547" t="s">
        <v>98</v>
      </c>
      <c r="N1547" t="s">
        <v>81</v>
      </c>
      <c r="O1547" t="s">
        <v>54</v>
      </c>
      <c r="P1547" t="s">
        <v>55</v>
      </c>
      <c r="Q1547" t="s">
        <v>56</v>
      </c>
      <c r="R1547" t="s">
        <v>1202</v>
      </c>
      <c r="S1547" t="s">
        <v>161</v>
      </c>
      <c r="T1547" t="s">
        <v>187</v>
      </c>
      <c r="U1547" t="s">
        <v>110</v>
      </c>
      <c r="V1547">
        <v>23558</v>
      </c>
      <c r="W1547">
        <v>15183</v>
      </c>
      <c r="X1547">
        <v>12.9</v>
      </c>
      <c r="Y1547">
        <v>10.1</v>
      </c>
      <c r="Z1547">
        <v>18856.62</v>
      </c>
      <c r="AB1547">
        <v>34.33</v>
      </c>
      <c r="AC1547">
        <v>647347.76</v>
      </c>
      <c r="AD1547">
        <v>12694653.720000001</v>
      </c>
      <c r="AE1547">
        <v>210.24</v>
      </c>
      <c r="AF1547">
        <v>2668923998.0900002</v>
      </c>
      <c r="AG1547">
        <v>96512.54</v>
      </c>
      <c r="AH1547">
        <v>0.2</v>
      </c>
      <c r="AI1547">
        <v>5956.42</v>
      </c>
      <c r="AJ1547">
        <v>5.48</v>
      </c>
      <c r="AK1547">
        <v>695667.02</v>
      </c>
      <c r="AL1547">
        <v>0.20799999999999999</v>
      </c>
      <c r="AM1547">
        <v>26404.880000000001</v>
      </c>
      <c r="AN1547">
        <v>680.4</v>
      </c>
      <c r="AO1547">
        <v>484.42</v>
      </c>
      <c r="AP1547">
        <v>329599.37</v>
      </c>
      <c r="AQ1547">
        <v>1105820.97</v>
      </c>
      <c r="AR1547" t="s">
        <v>61</v>
      </c>
      <c r="AS1547" t="s">
        <v>61</v>
      </c>
      <c r="AT1547" t="s">
        <v>116</v>
      </c>
      <c r="AU1547" t="s">
        <v>63</v>
      </c>
    </row>
    <row r="1548" spans="1:47" x14ac:dyDescent="0.25">
      <c r="A1548" t="s">
        <v>2589</v>
      </c>
      <c r="B1548">
        <v>2024</v>
      </c>
      <c r="C1548">
        <v>5</v>
      </c>
      <c r="D1548" t="s">
        <v>77</v>
      </c>
      <c r="E1548" s="1">
        <v>45419</v>
      </c>
      <c r="F1548" s="1">
        <v>45432</v>
      </c>
      <c r="G1548">
        <v>13</v>
      </c>
      <c r="H1548">
        <v>10.8</v>
      </c>
      <c r="I1548" t="s">
        <v>65</v>
      </c>
      <c r="J1548" t="s">
        <v>50</v>
      </c>
      <c r="K1548" t="s">
        <v>51</v>
      </c>
      <c r="L1548">
        <v>2709</v>
      </c>
      <c r="M1548" t="s">
        <v>52</v>
      </c>
      <c r="N1548" t="s">
        <v>53</v>
      </c>
      <c r="O1548" t="s">
        <v>91</v>
      </c>
      <c r="P1548" t="s">
        <v>100</v>
      </c>
      <c r="Q1548" t="s">
        <v>201</v>
      </c>
      <c r="R1548" t="s">
        <v>1124</v>
      </c>
      <c r="S1548" t="s">
        <v>58</v>
      </c>
      <c r="T1548" t="s">
        <v>131</v>
      </c>
      <c r="U1548" t="s">
        <v>103</v>
      </c>
      <c r="V1548">
        <v>304430</v>
      </c>
      <c r="W1548">
        <v>187014</v>
      </c>
      <c r="X1548">
        <v>19.100000000000001</v>
      </c>
      <c r="Y1548">
        <v>11.8</v>
      </c>
      <c r="Z1548">
        <v>251230.44</v>
      </c>
      <c r="AB1548">
        <v>25.24</v>
      </c>
      <c r="AC1548">
        <v>6341056.3099999996</v>
      </c>
      <c r="AD1548">
        <v>17344949.579999998</v>
      </c>
      <c r="AE1548">
        <v>273.07</v>
      </c>
      <c r="AF1548">
        <v>4736385381.8100004</v>
      </c>
      <c r="AG1548">
        <v>74284.3</v>
      </c>
      <c r="AH1548">
        <v>0</v>
      </c>
      <c r="AI1548">
        <v>0</v>
      </c>
      <c r="AJ1548">
        <v>23.64</v>
      </c>
      <c r="AK1548">
        <v>0</v>
      </c>
      <c r="AL1548">
        <v>0.33400000000000002</v>
      </c>
      <c r="AM1548">
        <v>57932.13</v>
      </c>
      <c r="AN1548">
        <v>616.20000000000005</v>
      </c>
      <c r="AO1548">
        <v>587.58000000000004</v>
      </c>
      <c r="AP1548">
        <v>362066.8</v>
      </c>
      <c r="AQ1548">
        <v>6835339.54</v>
      </c>
      <c r="AR1548" t="s">
        <v>61</v>
      </c>
      <c r="AS1548" t="s">
        <v>61</v>
      </c>
      <c r="AT1548" t="s">
        <v>62</v>
      </c>
      <c r="AU1548" t="s">
        <v>63</v>
      </c>
    </row>
    <row r="1549" spans="1:47" x14ac:dyDescent="0.25">
      <c r="A1549" t="s">
        <v>2590</v>
      </c>
      <c r="B1549">
        <v>2022</v>
      </c>
      <c r="C1549">
        <v>4</v>
      </c>
      <c r="D1549" t="s">
        <v>77</v>
      </c>
      <c r="E1549" s="1">
        <v>44678</v>
      </c>
      <c r="F1549" s="1">
        <v>44697</v>
      </c>
      <c r="G1549">
        <v>19</v>
      </c>
      <c r="H1549">
        <v>19.899999999999999</v>
      </c>
      <c r="I1549" t="s">
        <v>49</v>
      </c>
      <c r="J1549" t="s">
        <v>78</v>
      </c>
      <c r="K1549" t="s">
        <v>158</v>
      </c>
      <c r="L1549">
        <v>1006.3</v>
      </c>
      <c r="M1549" t="s">
        <v>90</v>
      </c>
      <c r="N1549" t="s">
        <v>81</v>
      </c>
      <c r="O1549" t="s">
        <v>91</v>
      </c>
      <c r="P1549" t="s">
        <v>71</v>
      </c>
      <c r="Q1549" t="s">
        <v>184</v>
      </c>
      <c r="R1549" t="s">
        <v>2415</v>
      </c>
      <c r="S1549" t="s">
        <v>161</v>
      </c>
      <c r="T1549" t="s">
        <v>162</v>
      </c>
      <c r="U1549" t="s">
        <v>60</v>
      </c>
      <c r="V1549">
        <v>38487</v>
      </c>
      <c r="W1549">
        <v>24440</v>
      </c>
      <c r="X1549">
        <v>3.9</v>
      </c>
      <c r="Y1549">
        <v>13.7</v>
      </c>
      <c r="Z1549">
        <v>34509.69</v>
      </c>
      <c r="AB1549">
        <v>27.76</v>
      </c>
      <c r="AC1549">
        <v>957988.99</v>
      </c>
      <c r="AD1549">
        <v>34414443.259999998</v>
      </c>
      <c r="AE1549">
        <v>217.68</v>
      </c>
      <c r="AF1549">
        <v>7491336008.8400002</v>
      </c>
      <c r="AG1549">
        <v>131896.72</v>
      </c>
      <c r="AH1549">
        <v>0.8</v>
      </c>
      <c r="AI1549">
        <v>23585.61</v>
      </c>
      <c r="AJ1549">
        <v>12.52</v>
      </c>
      <c r="AK1549">
        <v>4308688.3</v>
      </c>
      <c r="AL1549">
        <v>0.24099999999999999</v>
      </c>
      <c r="AM1549">
        <v>82938.81</v>
      </c>
      <c r="AN1549">
        <v>385.8</v>
      </c>
      <c r="AO1549">
        <v>506.12</v>
      </c>
      <c r="AP1549">
        <v>195261.1</v>
      </c>
      <c r="AQ1549">
        <v>1391671.23</v>
      </c>
      <c r="AR1549" t="s">
        <v>61</v>
      </c>
      <c r="AS1549" t="s">
        <v>61</v>
      </c>
      <c r="AT1549" t="s">
        <v>62</v>
      </c>
      <c r="AU1549" t="s">
        <v>63</v>
      </c>
    </row>
    <row r="1550" spans="1:47" x14ac:dyDescent="0.25">
      <c r="A1550" t="s">
        <v>2591</v>
      </c>
      <c r="B1550">
        <v>2020</v>
      </c>
      <c r="C1550">
        <v>7</v>
      </c>
      <c r="D1550" t="s">
        <v>89</v>
      </c>
      <c r="E1550" s="1">
        <v>44043</v>
      </c>
      <c r="F1550" s="1">
        <v>44053</v>
      </c>
      <c r="G1550">
        <v>10</v>
      </c>
      <c r="H1550">
        <v>20.3</v>
      </c>
      <c r="I1550" t="s">
        <v>65</v>
      </c>
      <c r="J1550" t="s">
        <v>78</v>
      </c>
      <c r="K1550" t="s">
        <v>211</v>
      </c>
      <c r="L1550">
        <v>1701.99</v>
      </c>
      <c r="M1550" t="s">
        <v>98</v>
      </c>
      <c r="N1550" t="s">
        <v>81</v>
      </c>
      <c r="O1550" t="s">
        <v>54</v>
      </c>
      <c r="P1550" t="s">
        <v>100</v>
      </c>
      <c r="Q1550" t="s">
        <v>108</v>
      </c>
      <c r="R1550" t="s">
        <v>655</v>
      </c>
      <c r="S1550" t="s">
        <v>85</v>
      </c>
      <c r="T1550" t="s">
        <v>95</v>
      </c>
      <c r="U1550" t="s">
        <v>259</v>
      </c>
      <c r="V1550">
        <v>55154</v>
      </c>
      <c r="W1550">
        <v>38914</v>
      </c>
      <c r="X1550">
        <v>6.5</v>
      </c>
      <c r="Y1550">
        <v>11.5</v>
      </c>
      <c r="Z1550">
        <v>49794.29</v>
      </c>
      <c r="AB1550">
        <v>44.08</v>
      </c>
      <c r="AC1550">
        <v>2194932.2999999998</v>
      </c>
      <c r="AD1550">
        <v>22468179.530000001</v>
      </c>
      <c r="AE1550">
        <v>162.1</v>
      </c>
      <c r="AF1550">
        <v>3642091901.8099999</v>
      </c>
      <c r="AG1550">
        <v>37347.040000000001</v>
      </c>
      <c r="AH1550">
        <v>0</v>
      </c>
      <c r="AI1550">
        <v>0</v>
      </c>
      <c r="AJ1550">
        <v>8.09</v>
      </c>
      <c r="AK1550">
        <v>0</v>
      </c>
      <c r="AL1550">
        <v>0.25600000000000001</v>
      </c>
      <c r="AM1550">
        <v>57518.54</v>
      </c>
      <c r="AN1550">
        <v>521.20000000000005</v>
      </c>
      <c r="AO1550">
        <v>619.16</v>
      </c>
      <c r="AP1550">
        <v>322706.19</v>
      </c>
      <c r="AQ1550">
        <v>2612504.0699999998</v>
      </c>
      <c r="AR1550" t="s">
        <v>61</v>
      </c>
      <c r="AS1550" t="s">
        <v>61</v>
      </c>
      <c r="AT1550" t="s">
        <v>62</v>
      </c>
      <c r="AU1550" t="s">
        <v>63</v>
      </c>
    </row>
    <row r="1551" spans="1:47" x14ac:dyDescent="0.25">
      <c r="A1551" t="s">
        <v>2592</v>
      </c>
      <c r="B1551">
        <v>2021</v>
      </c>
      <c r="C1551">
        <v>3</v>
      </c>
      <c r="D1551" t="s">
        <v>48</v>
      </c>
      <c r="E1551" s="1">
        <v>44280</v>
      </c>
      <c r="F1551" s="1">
        <v>44300</v>
      </c>
      <c r="G1551">
        <v>20</v>
      </c>
      <c r="H1551">
        <v>12.3</v>
      </c>
      <c r="I1551" t="s">
        <v>65</v>
      </c>
      <c r="J1551" t="s">
        <v>50</v>
      </c>
      <c r="K1551" t="s">
        <v>223</v>
      </c>
      <c r="L1551">
        <v>2710.1109999999999</v>
      </c>
      <c r="M1551" t="s">
        <v>98</v>
      </c>
      <c r="N1551" t="s">
        <v>81</v>
      </c>
      <c r="O1551" t="s">
        <v>200</v>
      </c>
      <c r="P1551" t="s">
        <v>184</v>
      </c>
      <c r="Q1551" t="s">
        <v>127</v>
      </c>
      <c r="R1551" t="s">
        <v>2054</v>
      </c>
      <c r="S1551" t="s">
        <v>123</v>
      </c>
      <c r="T1551" t="s">
        <v>102</v>
      </c>
      <c r="U1551" t="s">
        <v>110</v>
      </c>
      <c r="V1551">
        <v>67064</v>
      </c>
      <c r="W1551">
        <v>37330</v>
      </c>
      <c r="X1551">
        <v>18</v>
      </c>
      <c r="Y1551">
        <v>13.7</v>
      </c>
      <c r="Z1551">
        <v>56120.46</v>
      </c>
      <c r="AB1551">
        <v>13.63</v>
      </c>
      <c r="AC1551">
        <v>764921.87</v>
      </c>
      <c r="AD1551">
        <v>47065984.979999997</v>
      </c>
      <c r="AE1551">
        <v>170.28</v>
      </c>
      <c r="AF1551">
        <v>8014395922.3900003</v>
      </c>
      <c r="AG1551">
        <v>83854.27</v>
      </c>
      <c r="AH1551">
        <v>0</v>
      </c>
      <c r="AI1551">
        <v>0</v>
      </c>
      <c r="AJ1551">
        <v>4.26</v>
      </c>
      <c r="AK1551">
        <v>0</v>
      </c>
      <c r="AL1551">
        <v>9.1999999999999998E-2</v>
      </c>
      <c r="AM1551">
        <v>43300.71</v>
      </c>
      <c r="AN1551">
        <v>548.70000000000005</v>
      </c>
      <c r="AO1551">
        <v>526.35</v>
      </c>
      <c r="AP1551">
        <v>288808.25</v>
      </c>
      <c r="AQ1551">
        <v>1180885.1000000001</v>
      </c>
      <c r="AR1551" t="s">
        <v>61</v>
      </c>
      <c r="AS1551" t="s">
        <v>61</v>
      </c>
      <c r="AT1551" t="s">
        <v>62</v>
      </c>
      <c r="AU1551" t="s">
        <v>63</v>
      </c>
    </row>
    <row r="1552" spans="1:47" x14ac:dyDescent="0.25">
      <c r="A1552" t="s">
        <v>2593</v>
      </c>
      <c r="B1552">
        <v>2020</v>
      </c>
      <c r="C1552">
        <v>9</v>
      </c>
      <c r="D1552" t="s">
        <v>89</v>
      </c>
      <c r="E1552" s="1">
        <v>44082</v>
      </c>
      <c r="F1552" s="1">
        <v>44097</v>
      </c>
      <c r="G1552">
        <v>15</v>
      </c>
      <c r="H1552">
        <v>6.6</v>
      </c>
      <c r="I1552" t="s">
        <v>49</v>
      </c>
      <c r="J1552" t="s">
        <v>78</v>
      </c>
      <c r="K1552" t="s">
        <v>177</v>
      </c>
      <c r="L1552">
        <v>1001.99</v>
      </c>
      <c r="M1552" t="s">
        <v>90</v>
      </c>
      <c r="N1552" t="s">
        <v>53</v>
      </c>
      <c r="O1552" t="s">
        <v>99</v>
      </c>
      <c r="P1552" t="s">
        <v>55</v>
      </c>
      <c r="Q1552" t="s">
        <v>226</v>
      </c>
      <c r="R1552" t="s">
        <v>1588</v>
      </c>
      <c r="S1552" t="s">
        <v>130</v>
      </c>
      <c r="T1552" t="s">
        <v>74</v>
      </c>
      <c r="U1552" t="s">
        <v>166</v>
      </c>
      <c r="V1552">
        <v>72239</v>
      </c>
      <c r="W1552">
        <v>46547</v>
      </c>
      <c r="X1552">
        <v>8.9</v>
      </c>
      <c r="Y1552">
        <v>14.2</v>
      </c>
      <c r="Z1552">
        <v>60799.96</v>
      </c>
      <c r="AB1552">
        <v>22.97</v>
      </c>
      <c r="AC1552">
        <v>1396575.08</v>
      </c>
      <c r="AD1552">
        <v>19305811.300000001</v>
      </c>
      <c r="AE1552">
        <v>167.63</v>
      </c>
      <c r="AF1552">
        <v>3236233148.2199998</v>
      </c>
      <c r="AG1552">
        <v>97809.95</v>
      </c>
      <c r="AH1552">
        <v>0</v>
      </c>
      <c r="AI1552">
        <v>0</v>
      </c>
      <c r="AJ1552">
        <v>0.15</v>
      </c>
      <c r="AK1552">
        <v>28958.720000000001</v>
      </c>
      <c r="AL1552">
        <v>0.115</v>
      </c>
      <c r="AM1552">
        <v>22201.68</v>
      </c>
      <c r="AN1552">
        <v>687.6</v>
      </c>
      <c r="AO1552">
        <v>462.08</v>
      </c>
      <c r="AP1552">
        <v>317726.21000000002</v>
      </c>
      <c r="AQ1552">
        <v>1834312.92</v>
      </c>
      <c r="AR1552" t="s">
        <v>61</v>
      </c>
      <c r="AS1552" t="s">
        <v>61</v>
      </c>
      <c r="AT1552" t="s">
        <v>62</v>
      </c>
      <c r="AU1552" t="s">
        <v>63</v>
      </c>
    </row>
    <row r="1553" spans="1:47" x14ac:dyDescent="0.25">
      <c r="A1553" t="s">
        <v>2594</v>
      </c>
      <c r="B1553">
        <v>2022</v>
      </c>
      <c r="C1553">
        <v>6</v>
      </c>
      <c r="D1553" t="s">
        <v>77</v>
      </c>
      <c r="E1553" s="1">
        <v>44720</v>
      </c>
      <c r="F1553" s="1">
        <v>44740</v>
      </c>
      <c r="G1553">
        <v>20</v>
      </c>
      <c r="H1553">
        <v>7.7</v>
      </c>
      <c r="I1553" t="s">
        <v>65</v>
      </c>
      <c r="J1553" t="s">
        <v>50</v>
      </c>
      <c r="K1553" t="s">
        <v>51</v>
      </c>
      <c r="L1553">
        <v>2709</v>
      </c>
      <c r="M1553" t="s">
        <v>98</v>
      </c>
      <c r="N1553" t="s">
        <v>53</v>
      </c>
      <c r="O1553" t="s">
        <v>200</v>
      </c>
      <c r="P1553" t="s">
        <v>70</v>
      </c>
      <c r="Q1553" t="s">
        <v>204</v>
      </c>
      <c r="R1553" t="s">
        <v>2595</v>
      </c>
      <c r="S1553" t="s">
        <v>58</v>
      </c>
      <c r="T1553" t="s">
        <v>59</v>
      </c>
      <c r="U1553" t="s">
        <v>213</v>
      </c>
      <c r="V1553">
        <v>235360</v>
      </c>
      <c r="W1553">
        <v>139290</v>
      </c>
      <c r="X1553">
        <v>20.6</v>
      </c>
      <c r="Y1553">
        <v>12.8</v>
      </c>
      <c r="Z1553">
        <v>211206.45</v>
      </c>
      <c r="AB1553">
        <v>9.01</v>
      </c>
      <c r="AC1553">
        <v>1902970.11</v>
      </c>
      <c r="AD1553">
        <v>13063118.93</v>
      </c>
      <c r="AE1553">
        <v>217.79</v>
      </c>
      <c r="AF1553">
        <v>2845016671.7600002</v>
      </c>
      <c r="AG1553">
        <v>157406.76999999999</v>
      </c>
      <c r="AH1553">
        <v>1.8</v>
      </c>
      <c r="AI1553">
        <v>24400.45</v>
      </c>
      <c r="AJ1553">
        <v>16.61</v>
      </c>
      <c r="AK1553">
        <v>0</v>
      </c>
      <c r="AL1553">
        <v>0.218</v>
      </c>
      <c r="AM1553">
        <v>28477.599999999999</v>
      </c>
      <c r="AN1553">
        <v>1019.8</v>
      </c>
      <c r="AO1553">
        <v>437.88</v>
      </c>
      <c r="AP1553">
        <v>446550.02</v>
      </c>
      <c r="AQ1553">
        <v>2559804.9500000002</v>
      </c>
      <c r="AR1553" t="s">
        <v>61</v>
      </c>
      <c r="AS1553" t="s">
        <v>61</v>
      </c>
      <c r="AT1553" t="s">
        <v>62</v>
      </c>
      <c r="AU1553" t="s">
        <v>63</v>
      </c>
    </row>
    <row r="1554" spans="1:47" x14ac:dyDescent="0.25">
      <c r="A1554" t="s">
        <v>2596</v>
      </c>
      <c r="B1554">
        <v>2025</v>
      </c>
      <c r="C1554">
        <v>6</v>
      </c>
      <c r="D1554" t="s">
        <v>77</v>
      </c>
      <c r="E1554" s="1">
        <v>45825</v>
      </c>
      <c r="F1554" s="1">
        <v>45846</v>
      </c>
      <c r="G1554">
        <v>21</v>
      </c>
      <c r="H1554">
        <v>4.7</v>
      </c>
      <c r="I1554" t="s">
        <v>65</v>
      </c>
      <c r="J1554" t="s">
        <v>112</v>
      </c>
      <c r="K1554" t="s">
        <v>199</v>
      </c>
      <c r="L1554">
        <v>7204.49</v>
      </c>
      <c r="M1554" t="s">
        <v>52</v>
      </c>
      <c r="N1554" t="s">
        <v>53</v>
      </c>
      <c r="O1554" t="s">
        <v>91</v>
      </c>
      <c r="P1554" t="s">
        <v>70</v>
      </c>
      <c r="Q1554" t="s">
        <v>150</v>
      </c>
      <c r="R1554" t="s">
        <v>1566</v>
      </c>
      <c r="S1554" t="s">
        <v>161</v>
      </c>
      <c r="T1554" t="s">
        <v>102</v>
      </c>
      <c r="U1554" t="s">
        <v>96</v>
      </c>
      <c r="V1554">
        <v>36583</v>
      </c>
      <c r="W1554">
        <v>24337</v>
      </c>
      <c r="X1554">
        <v>23.1</v>
      </c>
      <c r="Y1554">
        <v>10.6</v>
      </c>
      <c r="Z1554">
        <v>29828.400000000001</v>
      </c>
      <c r="AB1554">
        <v>17.25</v>
      </c>
      <c r="AC1554">
        <v>514539.9</v>
      </c>
      <c r="AD1554">
        <v>25478226.140000001</v>
      </c>
      <c r="AE1554">
        <v>283.70999999999998</v>
      </c>
      <c r="AF1554">
        <v>7228427538.1800003</v>
      </c>
      <c r="AG1554">
        <v>122606.92</v>
      </c>
      <c r="AH1554">
        <v>1.7</v>
      </c>
      <c r="AI1554">
        <v>19843.61</v>
      </c>
      <c r="AJ1554">
        <v>3.17</v>
      </c>
      <c r="AK1554">
        <v>0</v>
      </c>
      <c r="AL1554">
        <v>0.128</v>
      </c>
      <c r="AM1554">
        <v>32612.13</v>
      </c>
      <c r="AN1554">
        <v>746.3</v>
      </c>
      <c r="AO1554">
        <v>377.88</v>
      </c>
      <c r="AP1554">
        <v>282011.84000000003</v>
      </c>
      <c r="AQ1554">
        <v>971614.4</v>
      </c>
      <c r="AR1554" t="s">
        <v>61</v>
      </c>
      <c r="AS1554" t="s">
        <v>61</v>
      </c>
      <c r="AT1554" t="s">
        <v>62</v>
      </c>
      <c r="AU1554" t="s">
        <v>63</v>
      </c>
    </row>
    <row r="1555" spans="1:47" x14ac:dyDescent="0.25">
      <c r="A1555" t="s">
        <v>2597</v>
      </c>
      <c r="B1555">
        <v>2021</v>
      </c>
      <c r="C1555">
        <v>2</v>
      </c>
      <c r="D1555" t="s">
        <v>48</v>
      </c>
      <c r="E1555" s="1">
        <v>44252</v>
      </c>
      <c r="F1555" s="1">
        <v>44272</v>
      </c>
      <c r="G1555">
        <v>20</v>
      </c>
      <c r="H1555">
        <v>1.8</v>
      </c>
      <c r="I1555" t="s">
        <v>65</v>
      </c>
      <c r="J1555" t="s">
        <v>66</v>
      </c>
      <c r="K1555" t="s">
        <v>67</v>
      </c>
      <c r="L1555">
        <v>8479.8989999999994</v>
      </c>
      <c r="M1555" t="s">
        <v>114</v>
      </c>
      <c r="N1555" t="s">
        <v>69</v>
      </c>
      <c r="O1555" t="s">
        <v>189</v>
      </c>
      <c r="P1555" t="s">
        <v>226</v>
      </c>
      <c r="Q1555" t="s">
        <v>140</v>
      </c>
      <c r="R1555" t="s">
        <v>1028</v>
      </c>
      <c r="S1555" t="s">
        <v>73</v>
      </c>
      <c r="T1555" t="s">
        <v>74</v>
      </c>
      <c r="U1555" t="s">
        <v>60</v>
      </c>
      <c r="V1555">
        <v>5248</v>
      </c>
      <c r="W1555">
        <v>3330</v>
      </c>
      <c r="X1555">
        <v>2.5</v>
      </c>
      <c r="Y1555">
        <v>15.6</v>
      </c>
      <c r="Z1555">
        <v>4904.26</v>
      </c>
      <c r="AB1555">
        <v>26.52</v>
      </c>
      <c r="AC1555">
        <v>130060.98</v>
      </c>
      <c r="AD1555">
        <v>3563042.98</v>
      </c>
      <c r="AE1555">
        <v>170.65</v>
      </c>
      <c r="AF1555">
        <v>608033284.53999996</v>
      </c>
      <c r="AG1555">
        <v>180819.52</v>
      </c>
      <c r="AH1555">
        <v>1.4</v>
      </c>
      <c r="AI1555">
        <v>12985.24</v>
      </c>
      <c r="AJ1555">
        <v>18.649999999999999</v>
      </c>
      <c r="AK1555">
        <v>0</v>
      </c>
      <c r="AL1555">
        <v>0.11700000000000001</v>
      </c>
      <c r="AM1555">
        <v>4168.76</v>
      </c>
      <c r="AN1555">
        <v>689.1</v>
      </c>
      <c r="AO1555">
        <v>528.53</v>
      </c>
      <c r="AP1555">
        <v>364210.02</v>
      </c>
      <c r="AQ1555">
        <v>692244.52</v>
      </c>
      <c r="AR1555" t="s">
        <v>61</v>
      </c>
      <c r="AS1555" t="s">
        <v>61</v>
      </c>
      <c r="AT1555" t="s">
        <v>293</v>
      </c>
      <c r="AU1555" t="s">
        <v>63</v>
      </c>
    </row>
    <row r="1556" spans="1:47" x14ac:dyDescent="0.25">
      <c r="A1556" t="s">
        <v>2598</v>
      </c>
      <c r="B1556">
        <v>2022</v>
      </c>
      <c r="C1556">
        <v>3</v>
      </c>
      <c r="D1556" t="s">
        <v>48</v>
      </c>
      <c r="E1556" s="1">
        <v>44646</v>
      </c>
      <c r="F1556" s="1">
        <v>44663</v>
      </c>
      <c r="G1556">
        <v>17</v>
      </c>
      <c r="H1556">
        <v>5.3</v>
      </c>
      <c r="I1556" t="s">
        <v>49</v>
      </c>
      <c r="J1556" t="s">
        <v>66</v>
      </c>
      <c r="K1556" t="s">
        <v>251</v>
      </c>
      <c r="L1556">
        <v>8543.7000000000007</v>
      </c>
      <c r="M1556" t="s">
        <v>90</v>
      </c>
      <c r="N1556" t="s">
        <v>168</v>
      </c>
      <c r="O1556" t="s">
        <v>200</v>
      </c>
      <c r="P1556" t="s">
        <v>121</v>
      </c>
      <c r="Q1556" t="s">
        <v>226</v>
      </c>
      <c r="R1556" t="s">
        <v>1318</v>
      </c>
      <c r="S1556" t="s">
        <v>156</v>
      </c>
      <c r="T1556" t="s">
        <v>95</v>
      </c>
      <c r="U1556" t="s">
        <v>143</v>
      </c>
      <c r="V1556">
        <v>22978</v>
      </c>
      <c r="W1556">
        <v>15753</v>
      </c>
      <c r="X1556">
        <v>7.9</v>
      </c>
      <c r="Y1556">
        <v>14.1</v>
      </c>
      <c r="Z1556">
        <v>20610.77</v>
      </c>
      <c r="AA1556">
        <v>1472</v>
      </c>
      <c r="AB1556">
        <v>3295.25</v>
      </c>
      <c r="AC1556">
        <v>4850608</v>
      </c>
      <c r="AD1556">
        <v>69060507.040000007</v>
      </c>
      <c r="AE1556">
        <v>219.35</v>
      </c>
      <c r="AF1556">
        <v>15148422219.219999</v>
      </c>
      <c r="AG1556">
        <v>114230.93</v>
      </c>
      <c r="AH1556">
        <v>0</v>
      </c>
      <c r="AI1556">
        <v>0</v>
      </c>
      <c r="AJ1556">
        <v>5.73</v>
      </c>
      <c r="AK1556">
        <v>3957167.05</v>
      </c>
      <c r="AL1556">
        <v>0.14199999999999999</v>
      </c>
      <c r="AM1556">
        <v>98065.919999999998</v>
      </c>
      <c r="AN1556">
        <v>859.8</v>
      </c>
      <c r="AO1556">
        <v>619.83000000000004</v>
      </c>
      <c r="AP1556">
        <v>532929.82999999996</v>
      </c>
      <c r="AQ1556">
        <v>5595834.6799999997</v>
      </c>
      <c r="AR1556" t="s">
        <v>61</v>
      </c>
      <c r="AS1556" t="s">
        <v>61</v>
      </c>
      <c r="AT1556" t="s">
        <v>293</v>
      </c>
      <c r="AU1556" t="s">
        <v>63</v>
      </c>
    </row>
    <row r="1557" spans="1:47" x14ac:dyDescent="0.25">
      <c r="A1557" t="s">
        <v>2599</v>
      </c>
      <c r="B1557">
        <v>2023</v>
      </c>
      <c r="C1557">
        <v>9</v>
      </c>
      <c r="D1557" t="s">
        <v>89</v>
      </c>
      <c r="E1557" s="1">
        <v>45171</v>
      </c>
      <c r="F1557" s="1">
        <v>45190</v>
      </c>
      <c r="G1557">
        <v>19</v>
      </c>
      <c r="H1557">
        <v>8.6999999999999993</v>
      </c>
      <c r="I1557" t="s">
        <v>65</v>
      </c>
      <c r="J1557" t="s">
        <v>50</v>
      </c>
      <c r="K1557" t="s">
        <v>51</v>
      </c>
      <c r="L1557">
        <v>2709</v>
      </c>
      <c r="M1557" t="s">
        <v>68</v>
      </c>
      <c r="N1557" t="s">
        <v>106</v>
      </c>
      <c r="O1557" t="s">
        <v>200</v>
      </c>
      <c r="P1557" t="s">
        <v>56</v>
      </c>
      <c r="Q1557" t="s">
        <v>83</v>
      </c>
      <c r="R1557" t="s">
        <v>2574</v>
      </c>
      <c r="S1557" t="s">
        <v>58</v>
      </c>
      <c r="T1557" t="s">
        <v>95</v>
      </c>
      <c r="U1557" t="s">
        <v>110</v>
      </c>
      <c r="V1557">
        <v>302999</v>
      </c>
      <c r="W1557">
        <v>207039</v>
      </c>
      <c r="X1557">
        <v>12.2</v>
      </c>
      <c r="Y1557">
        <v>14.4</v>
      </c>
      <c r="Z1557">
        <v>274172.14</v>
      </c>
      <c r="AB1557">
        <v>22.68</v>
      </c>
      <c r="AC1557">
        <v>6218224.1399999997</v>
      </c>
      <c r="AD1557">
        <v>14654500.880000001</v>
      </c>
      <c r="AE1557">
        <v>281</v>
      </c>
      <c r="AF1557">
        <v>4117914747.2800002</v>
      </c>
      <c r="AG1557">
        <v>145282.10999999999</v>
      </c>
      <c r="AI1557">
        <v>38756.44</v>
      </c>
      <c r="AJ1557">
        <v>20.059999999999999</v>
      </c>
      <c r="AK1557">
        <v>0</v>
      </c>
      <c r="AL1557">
        <v>0.27200000000000002</v>
      </c>
      <c r="AM1557">
        <v>39860.239999999998</v>
      </c>
      <c r="AN1557">
        <v>1033.7</v>
      </c>
      <c r="AO1557">
        <v>468.09</v>
      </c>
      <c r="AP1557">
        <v>483864.63</v>
      </c>
      <c r="AQ1557">
        <v>6925987.5599999996</v>
      </c>
      <c r="AR1557" t="s">
        <v>124</v>
      </c>
      <c r="AS1557" t="s">
        <v>61</v>
      </c>
      <c r="AT1557" t="s">
        <v>62</v>
      </c>
      <c r="AU1557" t="s">
        <v>63</v>
      </c>
    </row>
    <row r="1558" spans="1:47" x14ac:dyDescent="0.25">
      <c r="A1558" t="s">
        <v>2600</v>
      </c>
      <c r="B1558">
        <v>2021</v>
      </c>
      <c r="C1558">
        <v>8</v>
      </c>
      <c r="D1558" t="s">
        <v>89</v>
      </c>
      <c r="E1558" s="1">
        <v>44412</v>
      </c>
      <c r="F1558" s="1">
        <v>44420</v>
      </c>
      <c r="G1558">
        <v>8</v>
      </c>
      <c r="H1558">
        <v>4.7</v>
      </c>
      <c r="I1558" t="s">
        <v>65</v>
      </c>
      <c r="J1558" t="s">
        <v>50</v>
      </c>
      <c r="K1558" t="s">
        <v>145</v>
      </c>
      <c r="L1558">
        <v>2710.19</v>
      </c>
      <c r="M1558" t="s">
        <v>90</v>
      </c>
      <c r="N1558" t="s">
        <v>53</v>
      </c>
      <c r="O1558" t="s">
        <v>189</v>
      </c>
      <c r="P1558" t="s">
        <v>82</v>
      </c>
      <c r="Q1558" t="s">
        <v>146</v>
      </c>
      <c r="R1558" t="s">
        <v>683</v>
      </c>
      <c r="S1558" t="s">
        <v>170</v>
      </c>
      <c r="T1558" t="s">
        <v>102</v>
      </c>
      <c r="U1558" t="s">
        <v>143</v>
      </c>
      <c r="V1558">
        <v>123354</v>
      </c>
      <c r="W1558">
        <v>84973</v>
      </c>
      <c r="X1558">
        <v>21.9</v>
      </c>
      <c r="Y1558">
        <v>12.4</v>
      </c>
      <c r="Z1558">
        <v>98683.54</v>
      </c>
      <c r="AB1558">
        <v>49.22</v>
      </c>
      <c r="AC1558">
        <v>4857203.84</v>
      </c>
      <c r="AD1558">
        <v>81075435.959999993</v>
      </c>
      <c r="AE1558">
        <v>172.9</v>
      </c>
      <c r="AF1558">
        <v>14017942877.48</v>
      </c>
      <c r="AG1558">
        <v>112396.26</v>
      </c>
      <c r="AH1558">
        <v>0</v>
      </c>
      <c r="AI1558">
        <v>0</v>
      </c>
      <c r="AJ1558">
        <v>0.78</v>
      </c>
      <c r="AK1558">
        <v>0</v>
      </c>
      <c r="AL1558">
        <v>0.309</v>
      </c>
      <c r="AM1558">
        <v>250523.1</v>
      </c>
      <c r="AN1558">
        <v>204.4</v>
      </c>
      <c r="AO1558">
        <v>574.66999999999996</v>
      </c>
      <c r="AP1558">
        <v>117462.55</v>
      </c>
      <c r="AQ1558">
        <v>5337585.75</v>
      </c>
      <c r="AR1558" t="s">
        <v>61</v>
      </c>
      <c r="AS1558" t="s">
        <v>61</v>
      </c>
      <c r="AT1558" t="s">
        <v>62</v>
      </c>
      <c r="AU1558" t="s">
        <v>63</v>
      </c>
    </row>
    <row r="1559" spans="1:47" x14ac:dyDescent="0.25">
      <c r="A1559" t="s">
        <v>2601</v>
      </c>
      <c r="B1559">
        <v>2022</v>
      </c>
      <c r="C1559">
        <v>4</v>
      </c>
      <c r="D1559" t="s">
        <v>77</v>
      </c>
      <c r="E1559" s="1">
        <v>44660</v>
      </c>
      <c r="F1559" s="1">
        <v>44672</v>
      </c>
      <c r="G1559">
        <v>12</v>
      </c>
      <c r="H1559">
        <v>8.3000000000000007</v>
      </c>
      <c r="I1559" t="s">
        <v>49</v>
      </c>
      <c r="J1559" t="s">
        <v>134</v>
      </c>
      <c r="K1559" t="s">
        <v>135</v>
      </c>
      <c r="L1559">
        <v>9999.0098999999991</v>
      </c>
      <c r="M1559" t="s">
        <v>52</v>
      </c>
      <c r="N1559" t="s">
        <v>168</v>
      </c>
      <c r="O1559" t="s">
        <v>200</v>
      </c>
      <c r="P1559" t="s">
        <v>108</v>
      </c>
      <c r="Q1559" t="s">
        <v>184</v>
      </c>
      <c r="R1559" t="s">
        <v>963</v>
      </c>
      <c r="S1559" t="s">
        <v>137</v>
      </c>
      <c r="T1559" t="s">
        <v>131</v>
      </c>
      <c r="U1559" t="s">
        <v>87</v>
      </c>
      <c r="V1559">
        <v>8460</v>
      </c>
      <c r="W1559">
        <v>6280</v>
      </c>
      <c r="X1559">
        <v>11.5</v>
      </c>
      <c r="Y1559">
        <v>12.5</v>
      </c>
      <c r="Z1559">
        <v>7471.68</v>
      </c>
      <c r="AB1559">
        <v>33.5</v>
      </c>
      <c r="AC1559">
        <v>250301.28</v>
      </c>
      <c r="AD1559">
        <v>5494748.1900000004</v>
      </c>
      <c r="AE1559">
        <v>216.97</v>
      </c>
      <c r="AF1559">
        <v>1192195514.78</v>
      </c>
      <c r="AG1559">
        <v>215554.47</v>
      </c>
      <c r="AH1559">
        <v>0.7</v>
      </c>
      <c r="AI1559">
        <v>9296.0300000000007</v>
      </c>
      <c r="AJ1559">
        <v>9.5299999999999994</v>
      </c>
      <c r="AK1559">
        <v>523649.5</v>
      </c>
      <c r="AL1559">
        <v>0.246</v>
      </c>
      <c r="AM1559">
        <v>13517.08</v>
      </c>
      <c r="AN1559">
        <v>636.6</v>
      </c>
      <c r="AO1559">
        <v>707.79</v>
      </c>
      <c r="AP1559">
        <v>450579.11</v>
      </c>
      <c r="AQ1559">
        <v>939247.97</v>
      </c>
      <c r="AR1559" t="s">
        <v>61</v>
      </c>
      <c r="AS1559" t="s">
        <v>61</v>
      </c>
      <c r="AT1559" t="s">
        <v>62</v>
      </c>
      <c r="AU1559" t="s">
        <v>63</v>
      </c>
    </row>
    <row r="1560" spans="1:47" x14ac:dyDescent="0.25">
      <c r="A1560" t="s">
        <v>2602</v>
      </c>
      <c r="B1560">
        <v>2020</v>
      </c>
      <c r="C1560">
        <v>9</v>
      </c>
      <c r="D1560" t="s">
        <v>89</v>
      </c>
      <c r="E1560" s="1">
        <v>44081</v>
      </c>
      <c r="F1560" s="1">
        <v>44091</v>
      </c>
      <c r="G1560">
        <v>10</v>
      </c>
      <c r="H1560">
        <v>9.3000000000000007</v>
      </c>
      <c r="I1560" t="s">
        <v>65</v>
      </c>
      <c r="J1560" t="s">
        <v>50</v>
      </c>
      <c r="K1560" t="s">
        <v>120</v>
      </c>
      <c r="L1560">
        <v>2710.1921000000002</v>
      </c>
      <c r="M1560" t="s">
        <v>68</v>
      </c>
      <c r="N1560" t="s">
        <v>81</v>
      </c>
      <c r="O1560" t="s">
        <v>91</v>
      </c>
      <c r="P1560" t="s">
        <v>184</v>
      </c>
      <c r="Q1560" t="s">
        <v>108</v>
      </c>
      <c r="R1560" t="s">
        <v>1508</v>
      </c>
      <c r="S1560" t="s">
        <v>123</v>
      </c>
      <c r="T1560" t="s">
        <v>162</v>
      </c>
      <c r="U1560" t="s">
        <v>87</v>
      </c>
      <c r="V1560">
        <v>49856</v>
      </c>
      <c r="W1560">
        <v>27753</v>
      </c>
      <c r="X1560">
        <v>16.7</v>
      </c>
      <c r="Y1560">
        <v>13.6</v>
      </c>
      <c r="Z1560">
        <v>43103.39</v>
      </c>
      <c r="AB1560">
        <v>33.28</v>
      </c>
      <c r="AC1560">
        <v>1434480.82</v>
      </c>
      <c r="AD1560">
        <v>15182307.060000001</v>
      </c>
      <c r="AE1560">
        <v>164.96</v>
      </c>
      <c r="AF1560">
        <v>2504473372.6199999</v>
      </c>
      <c r="AG1560">
        <v>181192.21</v>
      </c>
      <c r="AH1560">
        <v>0</v>
      </c>
      <c r="AI1560">
        <v>0</v>
      </c>
      <c r="AJ1560">
        <v>20.43</v>
      </c>
      <c r="AK1560">
        <v>0</v>
      </c>
      <c r="AL1560">
        <v>0.16600000000000001</v>
      </c>
      <c r="AM1560">
        <v>25202.63</v>
      </c>
      <c r="AO1560">
        <v>516.61</v>
      </c>
      <c r="AP1560">
        <v>120835.08</v>
      </c>
      <c r="AQ1560">
        <v>1761710.74</v>
      </c>
      <c r="AR1560" t="s">
        <v>61</v>
      </c>
      <c r="AS1560" t="s">
        <v>61</v>
      </c>
      <c r="AT1560" t="s">
        <v>62</v>
      </c>
      <c r="AU1560" t="s">
        <v>63</v>
      </c>
    </row>
    <row r="1561" spans="1:47" x14ac:dyDescent="0.25">
      <c r="A1561" t="s">
        <v>2603</v>
      </c>
      <c r="B1561">
        <v>2020</v>
      </c>
      <c r="C1561">
        <v>2</v>
      </c>
      <c r="D1561" t="s">
        <v>48</v>
      </c>
      <c r="E1561" s="1">
        <v>43863</v>
      </c>
      <c r="F1561" s="1">
        <v>43895</v>
      </c>
      <c r="G1561">
        <v>32</v>
      </c>
      <c r="H1561">
        <v>1.8</v>
      </c>
      <c r="I1561" t="s">
        <v>49</v>
      </c>
      <c r="J1561" t="s">
        <v>66</v>
      </c>
      <c r="K1561" t="s">
        <v>245</v>
      </c>
      <c r="L1561">
        <v>8905.9</v>
      </c>
      <c r="M1561" t="s">
        <v>52</v>
      </c>
      <c r="N1561" t="s">
        <v>81</v>
      </c>
      <c r="O1561" t="s">
        <v>54</v>
      </c>
      <c r="P1561" t="s">
        <v>204</v>
      </c>
      <c r="Q1561" t="s">
        <v>100</v>
      </c>
      <c r="R1561" t="s">
        <v>1537</v>
      </c>
      <c r="S1561" t="s">
        <v>137</v>
      </c>
      <c r="T1561" t="s">
        <v>148</v>
      </c>
      <c r="U1561" t="s">
        <v>60</v>
      </c>
      <c r="V1561">
        <v>14773</v>
      </c>
      <c r="W1561">
        <v>8531</v>
      </c>
      <c r="X1561">
        <v>23.4</v>
      </c>
      <c r="Y1561">
        <v>13.7</v>
      </c>
      <c r="Z1561">
        <v>14059.29</v>
      </c>
      <c r="AB1561">
        <v>30.69</v>
      </c>
      <c r="AC1561">
        <v>431479.61</v>
      </c>
      <c r="AD1561">
        <v>15630275.060000001</v>
      </c>
      <c r="AE1561">
        <v>167.02</v>
      </c>
      <c r="AF1561">
        <v>2610568540.52</v>
      </c>
      <c r="AG1561">
        <v>236874.73</v>
      </c>
      <c r="AH1561">
        <v>0</v>
      </c>
      <c r="AI1561">
        <v>0</v>
      </c>
      <c r="AJ1561">
        <v>1.38</v>
      </c>
      <c r="AK1561">
        <v>215697.8</v>
      </c>
      <c r="AL1561">
        <v>0.155</v>
      </c>
      <c r="AM1561">
        <v>24226.93</v>
      </c>
      <c r="AN1561">
        <v>995</v>
      </c>
      <c r="AO1561">
        <v>360.22</v>
      </c>
      <c r="AP1561">
        <v>358418.9</v>
      </c>
      <c r="AQ1561">
        <v>1051000.17</v>
      </c>
      <c r="AR1561" t="s">
        <v>124</v>
      </c>
      <c r="AS1561" t="s">
        <v>61</v>
      </c>
      <c r="AT1561" t="s">
        <v>62</v>
      </c>
      <c r="AU1561" t="s">
        <v>63</v>
      </c>
    </row>
    <row r="1562" spans="1:47" x14ac:dyDescent="0.25">
      <c r="A1562" t="s">
        <v>2604</v>
      </c>
      <c r="B1562">
        <v>2021</v>
      </c>
      <c r="C1562">
        <v>6</v>
      </c>
      <c r="D1562" t="s">
        <v>77</v>
      </c>
      <c r="E1562" s="1">
        <v>44356</v>
      </c>
      <c r="F1562" s="1">
        <v>44385</v>
      </c>
      <c r="G1562">
        <v>29</v>
      </c>
      <c r="H1562">
        <v>8.4</v>
      </c>
      <c r="I1562" t="s">
        <v>49</v>
      </c>
      <c r="J1562" t="s">
        <v>66</v>
      </c>
      <c r="K1562" t="s">
        <v>245</v>
      </c>
      <c r="L1562">
        <v>8905.9</v>
      </c>
      <c r="M1562" t="s">
        <v>98</v>
      </c>
      <c r="N1562" t="s">
        <v>168</v>
      </c>
      <c r="O1562" t="s">
        <v>107</v>
      </c>
      <c r="P1562" t="s">
        <v>146</v>
      </c>
      <c r="Q1562" t="s">
        <v>92</v>
      </c>
      <c r="R1562" t="s">
        <v>1055</v>
      </c>
      <c r="S1562" t="s">
        <v>73</v>
      </c>
      <c r="T1562" t="s">
        <v>102</v>
      </c>
      <c r="U1562" t="s">
        <v>132</v>
      </c>
      <c r="V1562">
        <v>9569</v>
      </c>
      <c r="W1562">
        <v>5979</v>
      </c>
      <c r="X1562">
        <v>9.1</v>
      </c>
      <c r="Y1562">
        <v>14.9</v>
      </c>
      <c r="Z1562">
        <v>8194.27</v>
      </c>
      <c r="AB1562">
        <v>26.59</v>
      </c>
      <c r="AC1562">
        <v>217885.64</v>
      </c>
      <c r="AD1562">
        <v>8039889.9500000002</v>
      </c>
      <c r="AE1562">
        <v>167.8</v>
      </c>
      <c r="AF1562">
        <v>1349093533.6099999</v>
      </c>
      <c r="AG1562">
        <v>66119.83</v>
      </c>
      <c r="AH1562">
        <v>0</v>
      </c>
      <c r="AI1562">
        <v>0</v>
      </c>
      <c r="AJ1562">
        <v>24.31</v>
      </c>
      <c r="AK1562">
        <v>1954497.25</v>
      </c>
      <c r="AL1562">
        <v>0.12</v>
      </c>
      <c r="AM1562">
        <v>9647.8700000000008</v>
      </c>
      <c r="AN1562">
        <v>1256.5</v>
      </c>
      <c r="AO1562">
        <v>352.23</v>
      </c>
      <c r="AP1562">
        <v>442576.99</v>
      </c>
      <c r="AQ1562">
        <v>736230.33</v>
      </c>
      <c r="AR1562" t="s">
        <v>61</v>
      </c>
      <c r="AS1562" t="s">
        <v>61</v>
      </c>
      <c r="AT1562" t="s">
        <v>62</v>
      </c>
      <c r="AU1562" t="s">
        <v>63</v>
      </c>
    </row>
    <row r="1563" spans="1:47" x14ac:dyDescent="0.25">
      <c r="A1563" t="s">
        <v>2605</v>
      </c>
      <c r="B1563">
        <v>2022</v>
      </c>
      <c r="C1563">
        <v>6</v>
      </c>
      <c r="D1563" t="s">
        <v>77</v>
      </c>
      <c r="E1563" s="1">
        <v>44718</v>
      </c>
      <c r="F1563" s="1">
        <v>44724</v>
      </c>
      <c r="G1563">
        <v>6</v>
      </c>
      <c r="H1563">
        <v>4.2</v>
      </c>
      <c r="I1563" t="s">
        <v>65</v>
      </c>
      <c r="J1563" t="s">
        <v>50</v>
      </c>
      <c r="K1563" t="s">
        <v>139</v>
      </c>
      <c r="L1563">
        <v>2710.1210999999998</v>
      </c>
      <c r="M1563" t="s">
        <v>98</v>
      </c>
      <c r="N1563" t="s">
        <v>69</v>
      </c>
      <c r="O1563" t="s">
        <v>54</v>
      </c>
      <c r="P1563" t="s">
        <v>184</v>
      </c>
      <c r="Q1563" t="s">
        <v>146</v>
      </c>
      <c r="R1563" t="s">
        <v>2606</v>
      </c>
      <c r="S1563" t="s">
        <v>142</v>
      </c>
      <c r="T1563" t="s">
        <v>131</v>
      </c>
      <c r="U1563" t="s">
        <v>228</v>
      </c>
      <c r="V1563">
        <v>68501</v>
      </c>
      <c r="W1563">
        <v>49957</v>
      </c>
      <c r="X1563">
        <v>21.1</v>
      </c>
      <c r="Y1563">
        <v>11.1</v>
      </c>
      <c r="Z1563">
        <v>64692.93</v>
      </c>
      <c r="AB1563">
        <v>36.96</v>
      </c>
      <c r="AC1563">
        <v>2391050.69</v>
      </c>
      <c r="AD1563">
        <v>59142276.609999999</v>
      </c>
      <c r="AE1563">
        <v>214.05</v>
      </c>
      <c r="AF1563">
        <v>12659404308.370001</v>
      </c>
      <c r="AG1563">
        <v>145472.73000000001</v>
      </c>
      <c r="AH1563">
        <v>0</v>
      </c>
      <c r="AI1563">
        <v>0</v>
      </c>
      <c r="AJ1563">
        <v>19.68</v>
      </c>
      <c r="AK1563">
        <v>0</v>
      </c>
      <c r="AL1563">
        <v>0.27200000000000002</v>
      </c>
      <c r="AM1563">
        <v>160866.99</v>
      </c>
      <c r="AN1563">
        <v>191.2</v>
      </c>
      <c r="AO1563">
        <v>519.1</v>
      </c>
      <c r="AP1563">
        <v>99251.92</v>
      </c>
      <c r="AQ1563">
        <v>2796642.33</v>
      </c>
      <c r="AR1563" t="s">
        <v>124</v>
      </c>
      <c r="AS1563" t="s">
        <v>61</v>
      </c>
      <c r="AT1563" t="s">
        <v>62</v>
      </c>
      <c r="AU1563" t="s">
        <v>63</v>
      </c>
    </row>
    <row r="1564" spans="1:47" x14ac:dyDescent="0.25">
      <c r="A1564" t="s">
        <v>2607</v>
      </c>
      <c r="B1564">
        <v>2024</v>
      </c>
      <c r="C1564">
        <v>2</v>
      </c>
      <c r="D1564" t="s">
        <v>48</v>
      </c>
      <c r="E1564" s="1">
        <v>45325</v>
      </c>
      <c r="F1564" s="1">
        <v>45343</v>
      </c>
      <c r="G1564">
        <v>18</v>
      </c>
      <c r="H1564">
        <v>17.100000000000001</v>
      </c>
      <c r="I1564" t="s">
        <v>49</v>
      </c>
      <c r="J1564" t="s">
        <v>50</v>
      </c>
      <c r="K1564" t="s">
        <v>51</v>
      </c>
      <c r="L1564">
        <v>2709</v>
      </c>
      <c r="M1564" t="s">
        <v>98</v>
      </c>
      <c r="N1564" t="s">
        <v>106</v>
      </c>
      <c r="O1564" t="s">
        <v>107</v>
      </c>
      <c r="P1564" t="s">
        <v>196</v>
      </c>
      <c r="Q1564" t="s">
        <v>92</v>
      </c>
      <c r="R1564" t="s">
        <v>2299</v>
      </c>
      <c r="S1564" t="s">
        <v>58</v>
      </c>
      <c r="T1564" t="s">
        <v>131</v>
      </c>
      <c r="U1564" t="s">
        <v>110</v>
      </c>
      <c r="V1564">
        <v>333792</v>
      </c>
      <c r="W1564">
        <v>211965</v>
      </c>
      <c r="X1564">
        <v>8.6</v>
      </c>
      <c r="Y1564">
        <v>11.9</v>
      </c>
      <c r="Z1564">
        <v>263994.64</v>
      </c>
      <c r="AB1564">
        <v>30.62</v>
      </c>
      <c r="AC1564">
        <v>8083515.8799999999</v>
      </c>
      <c r="AD1564">
        <v>14451066.59</v>
      </c>
      <c r="AE1564">
        <v>278.63</v>
      </c>
      <c r="AF1564">
        <v>4026500683.9699998</v>
      </c>
      <c r="AG1564">
        <v>194010.9</v>
      </c>
      <c r="AH1564">
        <v>0</v>
      </c>
      <c r="AI1564">
        <v>0</v>
      </c>
      <c r="AJ1564">
        <v>2.23</v>
      </c>
      <c r="AK1564">
        <v>322258.78000000003</v>
      </c>
      <c r="AL1564">
        <v>0.308</v>
      </c>
      <c r="AM1564">
        <v>44509.29</v>
      </c>
      <c r="AN1564">
        <v>271</v>
      </c>
      <c r="AO1564">
        <v>443.66</v>
      </c>
      <c r="AP1564">
        <v>120231.86</v>
      </c>
      <c r="AQ1564">
        <v>8442267.9299999997</v>
      </c>
      <c r="AR1564" t="s">
        <v>61</v>
      </c>
      <c r="AS1564" t="s">
        <v>61</v>
      </c>
      <c r="AT1564" t="s">
        <v>62</v>
      </c>
      <c r="AU1564" t="s">
        <v>63</v>
      </c>
    </row>
    <row r="1565" spans="1:47" x14ac:dyDescent="0.25">
      <c r="A1565" t="s">
        <v>2608</v>
      </c>
      <c r="B1565">
        <v>2024</v>
      </c>
      <c r="C1565">
        <v>2</v>
      </c>
      <c r="D1565" t="s">
        <v>48</v>
      </c>
      <c r="E1565" s="1">
        <v>45332</v>
      </c>
      <c r="F1565" s="1">
        <v>45343</v>
      </c>
      <c r="G1565">
        <v>11</v>
      </c>
      <c r="H1565">
        <v>10</v>
      </c>
      <c r="I1565" t="s">
        <v>49</v>
      </c>
      <c r="J1565" t="s">
        <v>66</v>
      </c>
      <c r="K1565" t="s">
        <v>391</v>
      </c>
      <c r="L1565">
        <v>9999.99</v>
      </c>
      <c r="M1565" t="s">
        <v>90</v>
      </c>
      <c r="N1565" t="s">
        <v>106</v>
      </c>
      <c r="O1565" t="s">
        <v>107</v>
      </c>
      <c r="P1565" t="s">
        <v>174</v>
      </c>
      <c r="Q1565" t="s">
        <v>70</v>
      </c>
      <c r="R1565" t="s">
        <v>2609</v>
      </c>
      <c r="S1565" t="s">
        <v>130</v>
      </c>
      <c r="T1565" t="s">
        <v>74</v>
      </c>
      <c r="U1565" t="s">
        <v>181</v>
      </c>
      <c r="V1565">
        <v>61379</v>
      </c>
      <c r="W1565">
        <v>42260</v>
      </c>
      <c r="X1565">
        <v>11.4</v>
      </c>
      <c r="Y1565">
        <v>12.6</v>
      </c>
      <c r="Z1565">
        <v>52685.02</v>
      </c>
      <c r="AB1565">
        <v>15.05</v>
      </c>
      <c r="AC1565">
        <v>792909.55</v>
      </c>
      <c r="AD1565">
        <v>29597390.539999999</v>
      </c>
      <c r="AE1565">
        <v>275.14</v>
      </c>
      <c r="AF1565">
        <v>8143426033.1800003</v>
      </c>
      <c r="AG1565">
        <v>234664.46</v>
      </c>
      <c r="AH1565">
        <v>1.1000000000000001</v>
      </c>
      <c r="AI1565">
        <v>24138.400000000001</v>
      </c>
      <c r="AJ1565">
        <v>3.22</v>
      </c>
      <c r="AK1565">
        <v>953035.98</v>
      </c>
      <c r="AL1565">
        <v>0.314</v>
      </c>
      <c r="AM1565">
        <v>92935.81</v>
      </c>
      <c r="AN1565">
        <v>197.6</v>
      </c>
      <c r="AO1565">
        <v>561.75</v>
      </c>
      <c r="AP1565">
        <v>111001.8</v>
      </c>
      <c r="AQ1565">
        <v>1255650.02</v>
      </c>
      <c r="AR1565" t="s">
        <v>61</v>
      </c>
      <c r="AS1565" t="s">
        <v>61</v>
      </c>
      <c r="AT1565" t="s">
        <v>62</v>
      </c>
      <c r="AU1565" t="s">
        <v>63</v>
      </c>
    </row>
    <row r="1566" spans="1:47" x14ac:dyDescent="0.25">
      <c r="A1566" t="s">
        <v>2610</v>
      </c>
      <c r="B1566">
        <v>2022</v>
      </c>
      <c r="C1566">
        <v>11</v>
      </c>
      <c r="D1566" t="s">
        <v>119</v>
      </c>
      <c r="E1566" s="1">
        <v>44889</v>
      </c>
      <c r="F1566" s="1">
        <v>44901</v>
      </c>
      <c r="G1566">
        <v>12</v>
      </c>
      <c r="H1566">
        <v>2</v>
      </c>
      <c r="I1566" t="s">
        <v>49</v>
      </c>
      <c r="J1566" t="s">
        <v>50</v>
      </c>
      <c r="K1566" t="s">
        <v>120</v>
      </c>
      <c r="L1566">
        <v>2710.1921000000002</v>
      </c>
      <c r="M1566" t="s">
        <v>52</v>
      </c>
      <c r="N1566" t="s">
        <v>168</v>
      </c>
      <c r="O1566" t="s">
        <v>189</v>
      </c>
      <c r="P1566" t="s">
        <v>230</v>
      </c>
      <c r="Q1566" t="s">
        <v>128</v>
      </c>
      <c r="R1566" t="s">
        <v>1763</v>
      </c>
      <c r="S1566" t="s">
        <v>123</v>
      </c>
      <c r="T1566" t="s">
        <v>95</v>
      </c>
      <c r="U1566" t="s">
        <v>87</v>
      </c>
      <c r="V1566">
        <v>58682</v>
      </c>
      <c r="W1566">
        <v>41016</v>
      </c>
      <c r="X1566">
        <v>8.4</v>
      </c>
      <c r="Y1566">
        <v>12.6</v>
      </c>
      <c r="Z1566">
        <v>49130.61</v>
      </c>
      <c r="AB1566">
        <v>21.09</v>
      </c>
      <c r="AC1566">
        <v>1036164.56</v>
      </c>
      <c r="AD1566">
        <v>50128452.689999998</v>
      </c>
      <c r="AE1566">
        <v>216.7</v>
      </c>
      <c r="AF1566">
        <v>10862835697.92</v>
      </c>
      <c r="AG1566">
        <v>167830.17</v>
      </c>
      <c r="AH1566">
        <v>1.3</v>
      </c>
      <c r="AI1566">
        <v>20024.04</v>
      </c>
      <c r="AJ1566">
        <v>1.1499999999999999</v>
      </c>
      <c r="AK1566">
        <v>576477.21</v>
      </c>
      <c r="AL1566">
        <v>0.29299999999999998</v>
      </c>
      <c r="AM1566">
        <v>146876.37</v>
      </c>
      <c r="AN1566">
        <v>343.8</v>
      </c>
      <c r="AO1566">
        <v>593.01</v>
      </c>
      <c r="AP1566">
        <v>203876.84</v>
      </c>
      <c r="AQ1566">
        <v>1574771.98</v>
      </c>
      <c r="AR1566" t="s">
        <v>61</v>
      </c>
      <c r="AS1566" t="s">
        <v>61</v>
      </c>
      <c r="AT1566" t="s">
        <v>62</v>
      </c>
      <c r="AU1566" t="s">
        <v>63</v>
      </c>
    </row>
    <row r="1567" spans="1:47" x14ac:dyDescent="0.25">
      <c r="A1567" t="s">
        <v>2611</v>
      </c>
      <c r="B1567">
        <v>2020</v>
      </c>
      <c r="C1567">
        <v>6</v>
      </c>
      <c r="D1567" t="s">
        <v>77</v>
      </c>
      <c r="E1567" s="1">
        <v>43983</v>
      </c>
      <c r="F1567" s="1">
        <v>43991</v>
      </c>
      <c r="G1567">
        <v>8</v>
      </c>
      <c r="H1567">
        <v>5.0999999999999996</v>
      </c>
      <c r="I1567" t="s">
        <v>49</v>
      </c>
      <c r="J1567" t="s">
        <v>50</v>
      </c>
      <c r="K1567" t="s">
        <v>51</v>
      </c>
      <c r="L1567">
        <v>2709</v>
      </c>
      <c r="M1567" t="s">
        <v>98</v>
      </c>
      <c r="N1567" t="s">
        <v>53</v>
      </c>
      <c r="O1567" t="s">
        <v>99</v>
      </c>
      <c r="P1567" t="s">
        <v>150</v>
      </c>
      <c r="Q1567" t="s">
        <v>226</v>
      </c>
      <c r="R1567" t="s">
        <v>1570</v>
      </c>
      <c r="S1567" t="s">
        <v>58</v>
      </c>
      <c r="T1567" t="s">
        <v>148</v>
      </c>
      <c r="U1567" t="s">
        <v>132</v>
      </c>
      <c r="V1567">
        <v>319198</v>
      </c>
      <c r="W1567">
        <v>190986</v>
      </c>
      <c r="X1567">
        <v>13.6</v>
      </c>
      <c r="Y1567">
        <v>10.4</v>
      </c>
      <c r="Z1567">
        <v>255284.9</v>
      </c>
      <c r="AB1567">
        <v>13.43</v>
      </c>
      <c r="AC1567">
        <v>3428476.21</v>
      </c>
      <c r="AD1567">
        <v>15130736.02</v>
      </c>
      <c r="AE1567">
        <v>167.58</v>
      </c>
      <c r="AF1567">
        <v>2535608742.23</v>
      </c>
      <c r="AG1567">
        <v>153571.10999999999</v>
      </c>
      <c r="AH1567">
        <v>0.4</v>
      </c>
      <c r="AI1567">
        <v>7413.26</v>
      </c>
      <c r="AJ1567">
        <v>9.92</v>
      </c>
      <c r="AK1567">
        <v>1500969.01</v>
      </c>
      <c r="AL1567">
        <v>0.308</v>
      </c>
      <c r="AM1567">
        <v>46602.67</v>
      </c>
      <c r="AN1567">
        <v>189.9</v>
      </c>
      <c r="AO1567">
        <v>707.26</v>
      </c>
      <c r="AP1567">
        <v>134308.67000000001</v>
      </c>
      <c r="AQ1567">
        <v>3770371.92</v>
      </c>
      <c r="AR1567" t="s">
        <v>61</v>
      </c>
      <c r="AS1567" t="s">
        <v>61</v>
      </c>
      <c r="AT1567" t="s">
        <v>62</v>
      </c>
      <c r="AU1567" t="s">
        <v>63</v>
      </c>
    </row>
    <row r="1568" spans="1:47" x14ac:dyDescent="0.25">
      <c r="A1568" t="s">
        <v>2612</v>
      </c>
      <c r="B1568">
        <v>2025</v>
      </c>
      <c r="C1568">
        <v>2</v>
      </c>
      <c r="D1568" t="s">
        <v>48</v>
      </c>
      <c r="E1568" s="1">
        <v>45697</v>
      </c>
      <c r="F1568" s="1">
        <v>45708</v>
      </c>
      <c r="G1568">
        <v>11</v>
      </c>
      <c r="H1568">
        <v>11.4</v>
      </c>
      <c r="I1568" t="s">
        <v>65</v>
      </c>
      <c r="J1568" t="s">
        <v>50</v>
      </c>
      <c r="K1568" t="s">
        <v>139</v>
      </c>
      <c r="L1568">
        <v>2710.1210999999998</v>
      </c>
      <c r="M1568" t="s">
        <v>90</v>
      </c>
      <c r="N1568" t="s">
        <v>168</v>
      </c>
      <c r="O1568" t="s">
        <v>91</v>
      </c>
      <c r="P1568" t="s">
        <v>100</v>
      </c>
      <c r="Q1568" t="s">
        <v>257</v>
      </c>
      <c r="R1568" t="s">
        <v>2534</v>
      </c>
      <c r="S1568" t="s">
        <v>142</v>
      </c>
      <c r="T1568" t="s">
        <v>59</v>
      </c>
      <c r="U1568" t="s">
        <v>132</v>
      </c>
      <c r="V1568">
        <v>31084</v>
      </c>
      <c r="W1568">
        <v>20205</v>
      </c>
      <c r="X1568">
        <v>16.3</v>
      </c>
      <c r="Y1568">
        <v>13.9</v>
      </c>
      <c r="Z1568">
        <v>25478.06</v>
      </c>
      <c r="AB1568">
        <v>32.78</v>
      </c>
      <c r="AC1568">
        <v>835170.81</v>
      </c>
      <c r="AD1568">
        <v>12539282.01</v>
      </c>
      <c r="AE1568">
        <v>281.06</v>
      </c>
      <c r="AF1568">
        <v>3524290601.73</v>
      </c>
      <c r="AG1568">
        <v>105029.48</v>
      </c>
      <c r="AH1568">
        <v>0.8</v>
      </c>
      <c r="AI1568">
        <v>21153.72</v>
      </c>
      <c r="AJ1568">
        <v>15.89</v>
      </c>
      <c r="AK1568">
        <v>0</v>
      </c>
      <c r="AL1568">
        <v>0.25700000000000001</v>
      </c>
      <c r="AM1568">
        <v>32225.95</v>
      </c>
      <c r="AN1568">
        <v>423.3</v>
      </c>
      <c r="AO1568">
        <v>412.34</v>
      </c>
      <c r="AP1568">
        <v>174543.52</v>
      </c>
      <c r="AQ1568">
        <v>1168123.48</v>
      </c>
      <c r="AR1568" t="s">
        <v>61</v>
      </c>
      <c r="AS1568" t="s">
        <v>61</v>
      </c>
      <c r="AT1568" t="s">
        <v>62</v>
      </c>
      <c r="AU1568" t="s">
        <v>63</v>
      </c>
    </row>
    <row r="1569" spans="1:47" x14ac:dyDescent="0.25">
      <c r="A1569" t="s">
        <v>2613</v>
      </c>
      <c r="B1569">
        <v>2024</v>
      </c>
      <c r="C1569">
        <v>4</v>
      </c>
      <c r="D1569" t="s">
        <v>77</v>
      </c>
      <c r="E1569" s="1">
        <v>45405</v>
      </c>
      <c r="F1569" s="1">
        <v>45419</v>
      </c>
      <c r="G1569">
        <v>14</v>
      </c>
      <c r="H1569">
        <v>3.2</v>
      </c>
      <c r="I1569" t="s">
        <v>49</v>
      </c>
      <c r="J1569" t="s">
        <v>78</v>
      </c>
      <c r="K1569" t="s">
        <v>158</v>
      </c>
      <c r="L1569">
        <v>1006.3</v>
      </c>
      <c r="M1569" t="s">
        <v>68</v>
      </c>
      <c r="N1569" t="s">
        <v>69</v>
      </c>
      <c r="O1569" t="s">
        <v>99</v>
      </c>
      <c r="P1569" t="s">
        <v>127</v>
      </c>
      <c r="Q1569" t="s">
        <v>92</v>
      </c>
      <c r="R1569" t="s">
        <v>2614</v>
      </c>
      <c r="S1569" t="s">
        <v>161</v>
      </c>
      <c r="T1569" t="s">
        <v>162</v>
      </c>
      <c r="U1569" t="s">
        <v>166</v>
      </c>
      <c r="V1569">
        <v>20705</v>
      </c>
      <c r="W1569">
        <v>15084</v>
      </c>
      <c r="X1569">
        <v>22.6</v>
      </c>
      <c r="Y1569">
        <v>11.9</v>
      </c>
      <c r="Z1569">
        <v>19212.330000000002</v>
      </c>
      <c r="AB1569">
        <v>20.59</v>
      </c>
      <c r="AC1569">
        <v>395581.87</v>
      </c>
      <c r="AD1569">
        <v>21665744.539999999</v>
      </c>
      <c r="AE1569">
        <v>280.58999999999997</v>
      </c>
      <c r="AF1569">
        <v>6079191260.4799995</v>
      </c>
      <c r="AG1569">
        <v>144923.70000000001</v>
      </c>
      <c r="AH1569">
        <v>0</v>
      </c>
      <c r="AI1569">
        <v>0</v>
      </c>
      <c r="AJ1569">
        <v>19.93</v>
      </c>
      <c r="AK1569">
        <v>4317982.8899999997</v>
      </c>
      <c r="AL1569">
        <v>0.184</v>
      </c>
      <c r="AM1569">
        <v>39864.97</v>
      </c>
      <c r="AN1569">
        <v>623.9</v>
      </c>
      <c r="AO1569">
        <v>595.73</v>
      </c>
      <c r="AP1569">
        <v>371675.95</v>
      </c>
      <c r="AQ1569">
        <v>952046.49</v>
      </c>
      <c r="AR1569" t="s">
        <v>61</v>
      </c>
      <c r="AS1569" t="s">
        <v>61</v>
      </c>
      <c r="AT1569" t="s">
        <v>62</v>
      </c>
      <c r="AU1569" t="s">
        <v>63</v>
      </c>
    </row>
    <row r="1570" spans="1:47" x14ac:dyDescent="0.25">
      <c r="A1570" t="s">
        <v>2615</v>
      </c>
      <c r="B1570">
        <v>2021</v>
      </c>
      <c r="C1570">
        <v>8</v>
      </c>
      <c r="D1570" t="s">
        <v>89</v>
      </c>
      <c r="E1570" s="1">
        <v>44430</v>
      </c>
      <c r="F1570" s="1">
        <v>44439</v>
      </c>
      <c r="G1570">
        <v>9</v>
      </c>
      <c r="H1570">
        <v>14.1</v>
      </c>
      <c r="I1570" t="s">
        <v>65</v>
      </c>
      <c r="J1570" t="s">
        <v>50</v>
      </c>
      <c r="K1570" t="s">
        <v>145</v>
      </c>
      <c r="L1570">
        <v>2710.19</v>
      </c>
      <c r="M1570" t="s">
        <v>114</v>
      </c>
      <c r="N1570" t="s">
        <v>106</v>
      </c>
      <c r="O1570" t="s">
        <v>200</v>
      </c>
      <c r="P1570" t="s">
        <v>70</v>
      </c>
      <c r="Q1570" t="s">
        <v>159</v>
      </c>
      <c r="R1570" t="s">
        <v>1067</v>
      </c>
      <c r="S1570" t="s">
        <v>170</v>
      </c>
      <c r="T1570" t="s">
        <v>162</v>
      </c>
      <c r="U1570" t="s">
        <v>132</v>
      </c>
      <c r="V1570">
        <v>121961</v>
      </c>
      <c r="W1570">
        <v>81799</v>
      </c>
      <c r="X1570">
        <v>18.600000000000001</v>
      </c>
      <c r="Y1570">
        <v>10.1</v>
      </c>
      <c r="Z1570">
        <v>106801.81</v>
      </c>
      <c r="AB1570">
        <v>17.97</v>
      </c>
      <c r="AC1570">
        <v>1919228.53</v>
      </c>
      <c r="AD1570">
        <v>62663825.979999997</v>
      </c>
      <c r="AE1570">
        <v>168.19</v>
      </c>
      <c r="AF1570">
        <v>10539428891.58</v>
      </c>
      <c r="AG1570">
        <v>92491.98</v>
      </c>
      <c r="AH1570">
        <v>0</v>
      </c>
      <c r="AI1570">
        <v>0</v>
      </c>
      <c r="AJ1570">
        <v>5.26</v>
      </c>
      <c r="AK1570">
        <v>0</v>
      </c>
      <c r="AL1570">
        <v>0.14799999999999999</v>
      </c>
      <c r="AM1570">
        <v>92742.46</v>
      </c>
      <c r="AN1570">
        <v>174</v>
      </c>
      <c r="AO1570">
        <v>456.02</v>
      </c>
      <c r="AP1570">
        <v>79347.48</v>
      </c>
      <c r="AQ1570">
        <v>2183810.4500000002</v>
      </c>
      <c r="AR1570" t="s">
        <v>61</v>
      </c>
      <c r="AS1570" t="s">
        <v>124</v>
      </c>
      <c r="AT1570" t="s">
        <v>62</v>
      </c>
      <c r="AU1570" t="s">
        <v>63</v>
      </c>
    </row>
    <row r="1571" spans="1:47" x14ac:dyDescent="0.25">
      <c r="A1571" t="s">
        <v>2616</v>
      </c>
      <c r="B1571">
        <v>2021</v>
      </c>
      <c r="C1571">
        <v>8</v>
      </c>
      <c r="D1571" t="s">
        <v>89</v>
      </c>
      <c r="E1571" s="1">
        <v>44409</v>
      </c>
      <c r="F1571" s="1">
        <v>44414</v>
      </c>
      <c r="G1571">
        <v>5</v>
      </c>
      <c r="H1571">
        <v>3.3</v>
      </c>
      <c r="I1571" t="s">
        <v>49</v>
      </c>
      <c r="J1571" t="s">
        <v>50</v>
      </c>
      <c r="K1571" t="s">
        <v>51</v>
      </c>
      <c r="L1571">
        <v>2709</v>
      </c>
      <c r="M1571" t="s">
        <v>80</v>
      </c>
      <c r="N1571" t="s">
        <v>81</v>
      </c>
      <c r="O1571" t="s">
        <v>91</v>
      </c>
      <c r="P1571" t="s">
        <v>83</v>
      </c>
      <c r="Q1571" t="s">
        <v>92</v>
      </c>
      <c r="R1571" t="s">
        <v>2617</v>
      </c>
      <c r="S1571" t="s">
        <v>186</v>
      </c>
      <c r="T1571" t="s">
        <v>86</v>
      </c>
      <c r="U1571" t="s">
        <v>60</v>
      </c>
      <c r="V1571">
        <v>77830</v>
      </c>
      <c r="W1571">
        <v>56858</v>
      </c>
      <c r="X1571">
        <v>16.399999999999999</v>
      </c>
      <c r="Y1571">
        <v>12.4</v>
      </c>
      <c r="Z1571">
        <v>63927.82</v>
      </c>
      <c r="AB1571">
        <v>24.27</v>
      </c>
      <c r="AC1571">
        <v>1551528.19</v>
      </c>
      <c r="AD1571">
        <v>6387028.5</v>
      </c>
      <c r="AE1571">
        <v>166.01</v>
      </c>
      <c r="AF1571">
        <v>1060310601.28</v>
      </c>
      <c r="AG1571">
        <v>207989.1</v>
      </c>
      <c r="AH1571">
        <v>0.5</v>
      </c>
      <c r="AI1571">
        <v>5604.02</v>
      </c>
      <c r="AJ1571">
        <v>7.89</v>
      </c>
      <c r="AK1571">
        <v>503936.55</v>
      </c>
      <c r="AL1571">
        <v>7.6999999999999999E-2</v>
      </c>
      <c r="AM1571">
        <v>4918.01</v>
      </c>
      <c r="AN1571">
        <v>257.3</v>
      </c>
      <c r="AO1571">
        <v>662.61</v>
      </c>
      <c r="AP1571">
        <v>170489.55</v>
      </c>
      <c r="AQ1571">
        <v>1940528.87</v>
      </c>
      <c r="AR1571" t="s">
        <v>61</v>
      </c>
      <c r="AS1571" t="s">
        <v>61</v>
      </c>
      <c r="AT1571" t="s">
        <v>62</v>
      </c>
      <c r="AU1571" t="s">
        <v>63</v>
      </c>
    </row>
    <row r="1572" spans="1:47" x14ac:dyDescent="0.25">
      <c r="A1572" t="s">
        <v>2618</v>
      </c>
      <c r="B1572">
        <v>2025</v>
      </c>
      <c r="C1572">
        <v>7</v>
      </c>
      <c r="D1572" t="s">
        <v>89</v>
      </c>
      <c r="E1572" s="1">
        <v>45860</v>
      </c>
      <c r="F1572" s="1">
        <v>45870</v>
      </c>
      <c r="G1572">
        <v>10</v>
      </c>
      <c r="H1572">
        <v>6.2</v>
      </c>
      <c r="I1572" t="s">
        <v>49</v>
      </c>
      <c r="J1572" t="s">
        <v>78</v>
      </c>
      <c r="K1572" t="s">
        <v>79</v>
      </c>
      <c r="L1572">
        <v>1005.9</v>
      </c>
      <c r="M1572" t="s">
        <v>90</v>
      </c>
      <c r="N1572" t="s">
        <v>69</v>
      </c>
      <c r="O1572" t="s">
        <v>91</v>
      </c>
      <c r="P1572" t="s">
        <v>159</v>
      </c>
      <c r="Q1572" t="s">
        <v>100</v>
      </c>
      <c r="R1572" t="s">
        <v>804</v>
      </c>
      <c r="S1572" t="s">
        <v>85</v>
      </c>
      <c r="T1572" t="s">
        <v>187</v>
      </c>
      <c r="U1572" t="s">
        <v>103</v>
      </c>
      <c r="V1572">
        <v>54336</v>
      </c>
      <c r="W1572">
        <v>36482</v>
      </c>
      <c r="X1572">
        <v>15.6</v>
      </c>
      <c r="Y1572">
        <v>15.5</v>
      </c>
      <c r="Z1572">
        <v>50241.2</v>
      </c>
      <c r="AB1572">
        <v>29.59</v>
      </c>
      <c r="AC1572">
        <v>1486637.11</v>
      </c>
      <c r="AD1572">
        <v>55021147.770000003</v>
      </c>
      <c r="AE1572">
        <v>279.49</v>
      </c>
      <c r="AF1572">
        <v>15377860590.24</v>
      </c>
      <c r="AG1572">
        <v>50176.13</v>
      </c>
      <c r="AH1572">
        <v>0</v>
      </c>
      <c r="AI1572">
        <v>0</v>
      </c>
      <c r="AJ1572">
        <v>18.18</v>
      </c>
      <c r="AK1572">
        <v>10002844.66</v>
      </c>
      <c r="AL1572">
        <v>0.28199999999999997</v>
      </c>
      <c r="AM1572">
        <v>155159.64000000001</v>
      </c>
      <c r="AN1572">
        <v>384</v>
      </c>
      <c r="AO1572">
        <v>661.77</v>
      </c>
      <c r="AP1572">
        <v>254119.67999999999</v>
      </c>
      <c r="AQ1572">
        <v>1946092.56</v>
      </c>
      <c r="AR1572" t="s">
        <v>124</v>
      </c>
      <c r="AS1572" t="s">
        <v>61</v>
      </c>
      <c r="AT1572" t="s">
        <v>62</v>
      </c>
      <c r="AU1572" t="s">
        <v>63</v>
      </c>
    </row>
    <row r="1573" spans="1:47" x14ac:dyDescent="0.25">
      <c r="A1573" t="s">
        <v>2619</v>
      </c>
      <c r="B1573">
        <v>2020</v>
      </c>
      <c r="C1573">
        <v>8</v>
      </c>
      <c r="D1573" t="s">
        <v>89</v>
      </c>
      <c r="E1573" s="1">
        <v>44063</v>
      </c>
      <c r="F1573" s="1">
        <v>44069</v>
      </c>
      <c r="G1573">
        <v>6</v>
      </c>
      <c r="H1573">
        <v>10.3</v>
      </c>
      <c r="I1573" t="s">
        <v>49</v>
      </c>
      <c r="J1573" t="s">
        <v>50</v>
      </c>
      <c r="K1573" t="s">
        <v>423</v>
      </c>
      <c r="L1573">
        <v>2710.1941000000002</v>
      </c>
      <c r="M1573" t="s">
        <v>52</v>
      </c>
      <c r="N1573" t="s">
        <v>168</v>
      </c>
      <c r="O1573" t="s">
        <v>91</v>
      </c>
      <c r="P1573" t="s">
        <v>164</v>
      </c>
      <c r="Q1573" t="s">
        <v>128</v>
      </c>
      <c r="R1573" t="s">
        <v>504</v>
      </c>
      <c r="S1573" t="s">
        <v>142</v>
      </c>
      <c r="T1573" t="s">
        <v>187</v>
      </c>
      <c r="U1573" t="s">
        <v>181</v>
      </c>
      <c r="V1573">
        <v>62968</v>
      </c>
      <c r="W1573">
        <v>36222</v>
      </c>
      <c r="X1573">
        <v>3.6</v>
      </c>
      <c r="Y1573">
        <v>13.3</v>
      </c>
      <c r="Z1573">
        <v>53889.49</v>
      </c>
      <c r="AB1573">
        <v>25.31</v>
      </c>
      <c r="AC1573">
        <v>1363942.99</v>
      </c>
      <c r="AD1573">
        <v>31212792.609999999</v>
      </c>
      <c r="AE1573">
        <v>162.78</v>
      </c>
      <c r="AF1573">
        <v>5080818381.0600004</v>
      </c>
      <c r="AG1573">
        <v>19474.16</v>
      </c>
      <c r="AH1573">
        <v>1.7</v>
      </c>
      <c r="AI1573">
        <v>27250.560000000001</v>
      </c>
      <c r="AJ1573">
        <v>18.27</v>
      </c>
      <c r="AK1573">
        <v>5702577.21</v>
      </c>
      <c r="AL1573">
        <v>0.3</v>
      </c>
      <c r="AM1573">
        <v>93638.38</v>
      </c>
      <c r="AN1573">
        <v>203.9</v>
      </c>
      <c r="AO1573">
        <v>503.71</v>
      </c>
      <c r="AP1573">
        <v>102706.47</v>
      </c>
      <c r="AQ1573">
        <v>1607012.56</v>
      </c>
      <c r="AR1573" t="s">
        <v>61</v>
      </c>
      <c r="AS1573" t="s">
        <v>61</v>
      </c>
      <c r="AT1573" t="s">
        <v>62</v>
      </c>
      <c r="AU1573" t="s">
        <v>63</v>
      </c>
    </row>
    <row r="1574" spans="1:47" x14ac:dyDescent="0.25">
      <c r="A1574" t="s">
        <v>2620</v>
      </c>
      <c r="B1574">
        <v>2023</v>
      </c>
      <c r="C1574">
        <v>2</v>
      </c>
      <c r="D1574" t="s">
        <v>48</v>
      </c>
      <c r="E1574" s="1">
        <v>44972</v>
      </c>
      <c r="F1574" s="1">
        <v>44979</v>
      </c>
      <c r="G1574">
        <v>7</v>
      </c>
      <c r="H1574">
        <v>20.6</v>
      </c>
      <c r="I1574" t="s">
        <v>49</v>
      </c>
      <c r="J1574" t="s">
        <v>50</v>
      </c>
      <c r="K1574" t="s">
        <v>51</v>
      </c>
      <c r="L1574">
        <v>2709</v>
      </c>
      <c r="M1574" t="s">
        <v>68</v>
      </c>
      <c r="N1574" t="s">
        <v>69</v>
      </c>
      <c r="O1574" t="s">
        <v>189</v>
      </c>
      <c r="P1574" t="s">
        <v>257</v>
      </c>
      <c r="Q1574" t="s">
        <v>56</v>
      </c>
      <c r="R1574" t="s">
        <v>280</v>
      </c>
      <c r="S1574" t="s">
        <v>186</v>
      </c>
      <c r="T1574" t="s">
        <v>102</v>
      </c>
      <c r="U1574" t="s">
        <v>132</v>
      </c>
      <c r="V1574">
        <v>83101</v>
      </c>
      <c r="W1574">
        <v>54723</v>
      </c>
      <c r="X1574">
        <v>11.2</v>
      </c>
      <c r="Y1574">
        <v>10.199999999999999</v>
      </c>
      <c r="Z1574">
        <v>71576.94</v>
      </c>
      <c r="AB1574">
        <v>11.96</v>
      </c>
      <c r="AC1574">
        <v>856060.2</v>
      </c>
      <c r="AD1574">
        <v>6412578.0499999998</v>
      </c>
      <c r="AE1574">
        <v>284.64999999999998</v>
      </c>
      <c r="AF1574">
        <v>1825340341.9300001</v>
      </c>
      <c r="AG1574">
        <v>200725.26</v>
      </c>
      <c r="AH1574">
        <v>0</v>
      </c>
      <c r="AI1574">
        <v>0</v>
      </c>
      <c r="AJ1574">
        <v>20.32</v>
      </c>
      <c r="AK1574">
        <v>1303035.8600000001</v>
      </c>
      <c r="AL1574">
        <v>0.32100000000000001</v>
      </c>
      <c r="AM1574">
        <v>20584.38</v>
      </c>
      <c r="AN1574">
        <v>144.30000000000001</v>
      </c>
      <c r="AO1574">
        <v>383.91</v>
      </c>
      <c r="AP1574">
        <v>55398.21</v>
      </c>
      <c r="AQ1574">
        <v>1132768.05</v>
      </c>
      <c r="AR1574" t="s">
        <v>61</v>
      </c>
      <c r="AS1574" t="s">
        <v>61</v>
      </c>
      <c r="AT1574" t="s">
        <v>62</v>
      </c>
      <c r="AU1574" t="s">
        <v>63</v>
      </c>
    </row>
    <row r="1575" spans="1:47" x14ac:dyDescent="0.25">
      <c r="A1575" t="s">
        <v>2621</v>
      </c>
      <c r="B1575">
        <v>2024</v>
      </c>
      <c r="C1575">
        <v>9</v>
      </c>
      <c r="D1575" t="s">
        <v>89</v>
      </c>
      <c r="E1575" s="1">
        <v>45541</v>
      </c>
      <c r="F1575" s="1">
        <v>45560</v>
      </c>
      <c r="G1575">
        <v>19</v>
      </c>
      <c r="H1575">
        <v>10.1</v>
      </c>
      <c r="I1575" t="s">
        <v>49</v>
      </c>
      <c r="J1575" t="s">
        <v>239</v>
      </c>
      <c r="K1575" t="s">
        <v>265</v>
      </c>
      <c r="L1575">
        <v>3102.1</v>
      </c>
      <c r="M1575" t="s">
        <v>80</v>
      </c>
      <c r="N1575" t="s">
        <v>53</v>
      </c>
      <c r="O1575" t="s">
        <v>200</v>
      </c>
      <c r="P1575" t="s">
        <v>174</v>
      </c>
      <c r="Q1575" t="s">
        <v>128</v>
      </c>
      <c r="R1575" t="s">
        <v>643</v>
      </c>
      <c r="S1575" t="s">
        <v>161</v>
      </c>
      <c r="T1575" t="s">
        <v>148</v>
      </c>
      <c r="U1575" t="s">
        <v>87</v>
      </c>
      <c r="V1575">
        <v>22106</v>
      </c>
      <c r="W1575">
        <v>14288</v>
      </c>
      <c r="X1575">
        <v>21.5</v>
      </c>
      <c r="Y1575">
        <v>15.3</v>
      </c>
      <c r="Z1575">
        <v>20264.62</v>
      </c>
      <c r="AB1575">
        <v>26.58</v>
      </c>
      <c r="AC1575">
        <v>538633.6</v>
      </c>
      <c r="AD1575">
        <v>10921009.01</v>
      </c>
      <c r="AE1575">
        <v>278.01</v>
      </c>
      <c r="AF1575">
        <v>3036149714.8699999</v>
      </c>
      <c r="AG1575">
        <v>227248.22</v>
      </c>
      <c r="AH1575">
        <v>1.4</v>
      </c>
      <c r="AI1575">
        <v>46726.559999999998</v>
      </c>
      <c r="AJ1575">
        <v>19.62</v>
      </c>
      <c r="AK1575">
        <v>2142701.9700000002</v>
      </c>
      <c r="AL1575">
        <v>7.8E-2</v>
      </c>
      <c r="AM1575">
        <v>8518.39</v>
      </c>
      <c r="AN1575">
        <v>794.9</v>
      </c>
      <c r="AO1575">
        <v>700.1</v>
      </c>
      <c r="AP1575">
        <v>556509.49</v>
      </c>
      <c r="AQ1575">
        <v>1377636.26</v>
      </c>
      <c r="AR1575" t="s">
        <v>124</v>
      </c>
      <c r="AS1575" t="s">
        <v>61</v>
      </c>
      <c r="AT1575" t="s">
        <v>62</v>
      </c>
      <c r="AU1575" t="s">
        <v>63</v>
      </c>
    </row>
    <row r="1576" spans="1:47" x14ac:dyDescent="0.25">
      <c r="A1576" t="s">
        <v>2622</v>
      </c>
      <c r="B1576">
        <v>2023</v>
      </c>
      <c r="C1576">
        <v>11</v>
      </c>
      <c r="D1576" t="s">
        <v>119</v>
      </c>
      <c r="E1576" s="1">
        <v>45254</v>
      </c>
      <c r="F1576" s="1">
        <v>45288</v>
      </c>
      <c r="G1576">
        <v>34</v>
      </c>
      <c r="H1576">
        <v>1.6</v>
      </c>
      <c r="I1576" t="s">
        <v>65</v>
      </c>
      <c r="J1576" t="s">
        <v>66</v>
      </c>
      <c r="K1576" t="s">
        <v>251</v>
      </c>
      <c r="L1576">
        <v>8543.7000000000007</v>
      </c>
      <c r="M1576" t="s">
        <v>68</v>
      </c>
      <c r="N1576" t="s">
        <v>53</v>
      </c>
      <c r="O1576" t="s">
        <v>189</v>
      </c>
      <c r="P1576" t="s">
        <v>100</v>
      </c>
      <c r="Q1576" t="s">
        <v>154</v>
      </c>
      <c r="R1576" t="s">
        <v>751</v>
      </c>
      <c r="S1576" t="s">
        <v>156</v>
      </c>
      <c r="T1576" t="s">
        <v>95</v>
      </c>
      <c r="U1576" t="s">
        <v>181</v>
      </c>
      <c r="V1576">
        <v>29039</v>
      </c>
      <c r="W1576">
        <v>19082</v>
      </c>
      <c r="X1576">
        <v>12.8</v>
      </c>
      <c r="Y1576">
        <v>14.7</v>
      </c>
      <c r="Z1576">
        <v>24889.55</v>
      </c>
      <c r="AA1576">
        <v>1777</v>
      </c>
      <c r="AB1576">
        <v>2475.62</v>
      </c>
      <c r="AC1576">
        <v>4399176.74</v>
      </c>
      <c r="AD1576">
        <v>29660876.73</v>
      </c>
      <c r="AE1576">
        <v>281.67</v>
      </c>
      <c r="AF1576">
        <v>8354579148.54</v>
      </c>
      <c r="AG1576">
        <v>91050.29</v>
      </c>
      <c r="AH1576">
        <v>0</v>
      </c>
      <c r="AI1576">
        <v>0</v>
      </c>
      <c r="AJ1576">
        <v>17.16</v>
      </c>
      <c r="AK1576">
        <v>0</v>
      </c>
      <c r="AL1576">
        <v>0.19600000000000001</v>
      </c>
      <c r="AM1576">
        <v>58135.32</v>
      </c>
      <c r="AN1576">
        <v>1618.9</v>
      </c>
      <c r="AO1576">
        <v>442.21</v>
      </c>
      <c r="AP1576">
        <v>715893.77</v>
      </c>
      <c r="AQ1576">
        <v>5264256.12</v>
      </c>
      <c r="AR1576" t="s">
        <v>61</v>
      </c>
      <c r="AS1576" t="s">
        <v>61</v>
      </c>
      <c r="AT1576" t="s">
        <v>62</v>
      </c>
      <c r="AU1576" t="s">
        <v>63</v>
      </c>
    </row>
    <row r="1577" spans="1:47" x14ac:dyDescent="0.25">
      <c r="A1577" t="s">
        <v>2623</v>
      </c>
      <c r="B1577">
        <v>2025</v>
      </c>
      <c r="C1577">
        <v>8</v>
      </c>
      <c r="D1577" t="s">
        <v>89</v>
      </c>
      <c r="E1577" s="1">
        <v>45894</v>
      </c>
      <c r="F1577" s="1">
        <v>45915</v>
      </c>
      <c r="G1577">
        <v>21</v>
      </c>
      <c r="H1577">
        <v>14.1</v>
      </c>
      <c r="I1577" t="s">
        <v>65</v>
      </c>
      <c r="J1577" t="s">
        <v>66</v>
      </c>
      <c r="K1577" t="s">
        <v>153</v>
      </c>
      <c r="L1577">
        <v>6309</v>
      </c>
      <c r="M1577" t="s">
        <v>68</v>
      </c>
      <c r="N1577" t="s">
        <v>69</v>
      </c>
      <c r="O1577" t="s">
        <v>99</v>
      </c>
      <c r="P1577" t="s">
        <v>56</v>
      </c>
      <c r="Q1577" t="s">
        <v>140</v>
      </c>
      <c r="R1577" t="s">
        <v>1168</v>
      </c>
      <c r="S1577" t="s">
        <v>156</v>
      </c>
      <c r="T1577" t="s">
        <v>86</v>
      </c>
      <c r="U1577" t="s">
        <v>259</v>
      </c>
      <c r="V1577">
        <v>6695</v>
      </c>
      <c r="W1577">
        <v>4249</v>
      </c>
      <c r="X1577">
        <v>8.9</v>
      </c>
      <c r="Y1577">
        <v>12.2</v>
      </c>
      <c r="Z1577">
        <v>5968.46</v>
      </c>
      <c r="AA1577">
        <v>426</v>
      </c>
      <c r="AB1577">
        <v>3253.58</v>
      </c>
      <c r="AC1577">
        <v>1386025.08</v>
      </c>
      <c r="AD1577">
        <v>29284845.84</v>
      </c>
      <c r="AE1577">
        <v>279.47000000000003</v>
      </c>
      <c r="AF1577">
        <v>8184235866.8999996</v>
      </c>
      <c r="AG1577">
        <v>76009.009999999995</v>
      </c>
      <c r="AH1577">
        <v>1.3</v>
      </c>
      <c r="AI1577">
        <v>15899.18</v>
      </c>
      <c r="AJ1577">
        <v>6.83</v>
      </c>
      <c r="AK1577">
        <v>0</v>
      </c>
      <c r="AL1577">
        <v>6.5000000000000002E-2</v>
      </c>
      <c r="AM1577">
        <v>19035.150000000001</v>
      </c>
      <c r="AN1577">
        <v>1033.7</v>
      </c>
      <c r="AO1577">
        <v>549.34</v>
      </c>
      <c r="AP1577">
        <v>567852.76</v>
      </c>
      <c r="AQ1577">
        <v>2064821.18</v>
      </c>
      <c r="AR1577" t="s">
        <v>61</v>
      </c>
      <c r="AS1577" t="s">
        <v>61</v>
      </c>
      <c r="AT1577" t="s">
        <v>62</v>
      </c>
      <c r="AU1577" t="s">
        <v>63</v>
      </c>
    </row>
    <row r="1578" spans="1:47" x14ac:dyDescent="0.25">
      <c r="A1578" t="s">
        <v>2624</v>
      </c>
      <c r="B1578">
        <v>2025</v>
      </c>
      <c r="C1578">
        <v>6</v>
      </c>
      <c r="D1578" t="s">
        <v>77</v>
      </c>
      <c r="E1578" s="1">
        <v>45820</v>
      </c>
      <c r="F1578" s="1">
        <v>45840</v>
      </c>
      <c r="G1578">
        <v>20</v>
      </c>
      <c r="H1578">
        <v>11.7</v>
      </c>
      <c r="I1578" t="s">
        <v>49</v>
      </c>
      <c r="J1578" t="s">
        <v>78</v>
      </c>
      <c r="K1578" t="s">
        <v>315</v>
      </c>
      <c r="L1578">
        <v>1511.9</v>
      </c>
      <c r="M1578" t="s">
        <v>68</v>
      </c>
      <c r="N1578" t="s">
        <v>69</v>
      </c>
      <c r="O1578" t="s">
        <v>107</v>
      </c>
      <c r="P1578" t="s">
        <v>146</v>
      </c>
      <c r="Q1578" t="s">
        <v>226</v>
      </c>
      <c r="R1578" t="s">
        <v>1184</v>
      </c>
      <c r="S1578" t="s">
        <v>85</v>
      </c>
      <c r="T1578" t="s">
        <v>131</v>
      </c>
      <c r="U1578" t="s">
        <v>110</v>
      </c>
      <c r="V1578">
        <v>70211</v>
      </c>
      <c r="W1578">
        <v>49885</v>
      </c>
      <c r="X1578">
        <v>2</v>
      </c>
      <c r="Y1578">
        <v>13.7</v>
      </c>
      <c r="Z1578">
        <v>57013.95</v>
      </c>
      <c r="AB1578">
        <v>28.62</v>
      </c>
      <c r="AC1578">
        <v>1631739.25</v>
      </c>
      <c r="AD1578">
        <v>46792489.039999999</v>
      </c>
      <c r="AE1578">
        <v>276.93</v>
      </c>
      <c r="AF1578">
        <v>12958243989.85</v>
      </c>
      <c r="AG1578">
        <v>178213.26</v>
      </c>
      <c r="AH1578">
        <v>4</v>
      </c>
      <c r="AI1578">
        <v>113553.69</v>
      </c>
      <c r="AJ1578">
        <v>9.7899999999999991</v>
      </c>
      <c r="AK1578">
        <v>4580984.68</v>
      </c>
      <c r="AL1578">
        <v>0.21099999999999999</v>
      </c>
      <c r="AM1578">
        <v>98732.15</v>
      </c>
      <c r="AN1578">
        <v>419.6</v>
      </c>
      <c r="AO1578">
        <v>516.97</v>
      </c>
      <c r="AP1578">
        <v>216920.61</v>
      </c>
      <c r="AQ1578">
        <v>2239158.96</v>
      </c>
      <c r="AR1578" t="s">
        <v>61</v>
      </c>
      <c r="AS1578" t="s">
        <v>61</v>
      </c>
      <c r="AT1578" t="s">
        <v>62</v>
      </c>
      <c r="AU1578" t="s">
        <v>63</v>
      </c>
    </row>
    <row r="1579" spans="1:47" x14ac:dyDescent="0.25">
      <c r="A1579" t="s">
        <v>2625</v>
      </c>
      <c r="B1579">
        <v>2024</v>
      </c>
      <c r="C1579">
        <v>6</v>
      </c>
      <c r="D1579" t="s">
        <v>77</v>
      </c>
      <c r="E1579" s="1">
        <v>45455</v>
      </c>
      <c r="F1579" s="1">
        <v>45482</v>
      </c>
      <c r="G1579">
        <v>27</v>
      </c>
      <c r="H1579">
        <v>7.2</v>
      </c>
      <c r="I1579" t="s">
        <v>49</v>
      </c>
      <c r="J1579" t="s">
        <v>112</v>
      </c>
      <c r="K1579" t="s">
        <v>199</v>
      </c>
      <c r="L1579">
        <v>7204.49</v>
      </c>
      <c r="M1579" t="s">
        <v>52</v>
      </c>
      <c r="N1579" t="s">
        <v>81</v>
      </c>
      <c r="O1579" t="s">
        <v>91</v>
      </c>
      <c r="P1579" t="s">
        <v>174</v>
      </c>
      <c r="Q1579" t="s">
        <v>82</v>
      </c>
      <c r="R1579" t="s">
        <v>2089</v>
      </c>
      <c r="S1579" t="s">
        <v>161</v>
      </c>
      <c r="T1579" t="s">
        <v>148</v>
      </c>
      <c r="U1579" t="s">
        <v>96</v>
      </c>
      <c r="V1579">
        <v>27652</v>
      </c>
      <c r="W1579">
        <v>17510</v>
      </c>
      <c r="X1579">
        <v>5.9</v>
      </c>
      <c r="Y1579">
        <v>11.2</v>
      </c>
      <c r="Z1579">
        <v>21711.72</v>
      </c>
      <c r="AB1579">
        <v>23.56</v>
      </c>
      <c r="AC1579">
        <v>511528.12</v>
      </c>
      <c r="AD1579">
        <v>8298219.3799999999</v>
      </c>
      <c r="AE1579">
        <v>274.60000000000002</v>
      </c>
      <c r="AF1579">
        <v>2278691041.75</v>
      </c>
      <c r="AG1579">
        <v>53030.54</v>
      </c>
      <c r="AH1579">
        <v>1.7</v>
      </c>
      <c r="AI1579">
        <v>30731.02</v>
      </c>
      <c r="AJ1579">
        <v>19.68</v>
      </c>
      <c r="AK1579">
        <v>1633089.57</v>
      </c>
      <c r="AL1579">
        <v>6.5000000000000002E-2</v>
      </c>
      <c r="AM1579">
        <v>5393.84</v>
      </c>
      <c r="AN1579">
        <v>632.5</v>
      </c>
      <c r="AO1579">
        <v>747.19</v>
      </c>
      <c r="AP1579">
        <v>472597.68</v>
      </c>
      <c r="AQ1579">
        <v>1073281.2</v>
      </c>
      <c r="AR1579" t="s">
        <v>61</v>
      </c>
      <c r="AS1579" t="s">
        <v>61</v>
      </c>
      <c r="AT1579" t="s">
        <v>62</v>
      </c>
      <c r="AU1579" t="s">
        <v>63</v>
      </c>
    </row>
    <row r="1580" spans="1:47" x14ac:dyDescent="0.25">
      <c r="A1580" t="s">
        <v>2626</v>
      </c>
      <c r="B1580">
        <v>2024</v>
      </c>
      <c r="C1580">
        <v>6</v>
      </c>
      <c r="D1580" t="s">
        <v>77</v>
      </c>
      <c r="E1580" s="1">
        <v>45449</v>
      </c>
      <c r="F1580" s="1">
        <v>45464</v>
      </c>
      <c r="G1580">
        <v>15</v>
      </c>
      <c r="H1580">
        <v>7.2</v>
      </c>
      <c r="I1580" t="s">
        <v>65</v>
      </c>
      <c r="J1580" t="s">
        <v>239</v>
      </c>
      <c r="K1580" t="s">
        <v>270</v>
      </c>
      <c r="L1580">
        <v>2710.1990999999998</v>
      </c>
      <c r="M1580" t="s">
        <v>98</v>
      </c>
      <c r="N1580" t="s">
        <v>168</v>
      </c>
      <c r="O1580" t="s">
        <v>91</v>
      </c>
      <c r="P1580" t="s">
        <v>56</v>
      </c>
      <c r="Q1580" t="s">
        <v>174</v>
      </c>
      <c r="R1580" t="s">
        <v>297</v>
      </c>
      <c r="S1580" t="s">
        <v>142</v>
      </c>
      <c r="T1580" t="s">
        <v>59</v>
      </c>
      <c r="U1580" t="s">
        <v>96</v>
      </c>
      <c r="V1580">
        <v>51752</v>
      </c>
      <c r="W1580">
        <v>31129</v>
      </c>
      <c r="X1580">
        <v>14.3</v>
      </c>
      <c r="Y1580">
        <v>13.7</v>
      </c>
      <c r="Z1580">
        <v>45684.88</v>
      </c>
      <c r="AB1580">
        <v>16.59</v>
      </c>
      <c r="AC1580">
        <v>757912.16</v>
      </c>
      <c r="AD1580">
        <v>24897345.899999999</v>
      </c>
      <c r="AE1580">
        <v>274.68</v>
      </c>
      <c r="AF1580">
        <v>6838802971.8100004</v>
      </c>
      <c r="AG1580">
        <v>44282.07</v>
      </c>
      <c r="AH1580">
        <v>0.5</v>
      </c>
      <c r="AI1580">
        <v>12521.34</v>
      </c>
      <c r="AJ1580">
        <v>16.309999999999999</v>
      </c>
      <c r="AK1580">
        <v>0</v>
      </c>
      <c r="AL1580">
        <v>9.5000000000000001E-2</v>
      </c>
      <c r="AM1580">
        <v>23652.48</v>
      </c>
      <c r="AN1580">
        <v>736.3</v>
      </c>
      <c r="AO1580">
        <v>398.17</v>
      </c>
      <c r="AP1580">
        <v>293172.57</v>
      </c>
      <c r="AQ1580">
        <v>1131540.6200000001</v>
      </c>
      <c r="AR1580" t="s">
        <v>124</v>
      </c>
      <c r="AS1580" t="s">
        <v>61</v>
      </c>
      <c r="AT1580" t="s">
        <v>62</v>
      </c>
      <c r="AU1580" t="s">
        <v>63</v>
      </c>
    </row>
    <row r="1581" spans="1:47" x14ac:dyDescent="0.25">
      <c r="A1581" t="s">
        <v>2627</v>
      </c>
      <c r="B1581">
        <v>2023</v>
      </c>
      <c r="C1581">
        <v>10</v>
      </c>
      <c r="D1581" t="s">
        <v>119</v>
      </c>
      <c r="E1581" s="1">
        <v>45229</v>
      </c>
      <c r="F1581" s="1">
        <v>45255</v>
      </c>
      <c r="G1581">
        <v>26</v>
      </c>
      <c r="H1581">
        <v>18.899999999999999</v>
      </c>
      <c r="I1581" t="s">
        <v>49</v>
      </c>
      <c r="J1581" t="s">
        <v>112</v>
      </c>
      <c r="K1581" t="s">
        <v>340</v>
      </c>
      <c r="L1581">
        <v>7208.39</v>
      </c>
      <c r="M1581" t="s">
        <v>114</v>
      </c>
      <c r="N1581" t="s">
        <v>106</v>
      </c>
      <c r="O1581" t="s">
        <v>91</v>
      </c>
      <c r="P1581" t="s">
        <v>146</v>
      </c>
      <c r="Q1581" t="s">
        <v>82</v>
      </c>
      <c r="R1581" t="s">
        <v>1395</v>
      </c>
      <c r="S1581" t="s">
        <v>73</v>
      </c>
      <c r="T1581" t="s">
        <v>74</v>
      </c>
      <c r="U1581" t="s">
        <v>132</v>
      </c>
      <c r="V1581">
        <v>17080</v>
      </c>
      <c r="W1581">
        <v>10013</v>
      </c>
      <c r="X1581">
        <v>24.4</v>
      </c>
      <c r="Y1581">
        <v>11.1</v>
      </c>
      <c r="Z1581">
        <v>13667</v>
      </c>
      <c r="AB1581">
        <v>14.62</v>
      </c>
      <c r="AC1581">
        <v>199811.54</v>
      </c>
      <c r="AD1581">
        <v>8391811.3399999999</v>
      </c>
      <c r="AE1581">
        <v>286.11</v>
      </c>
      <c r="AF1581">
        <v>2400981142.4899998</v>
      </c>
      <c r="AG1581">
        <v>146462.47</v>
      </c>
      <c r="AH1581">
        <v>2.7</v>
      </c>
      <c r="AI1581">
        <v>28626.91</v>
      </c>
      <c r="AJ1581">
        <v>13.92</v>
      </c>
      <c r="AK1581">
        <v>1168140.1399999999</v>
      </c>
      <c r="AL1581">
        <v>0.33100000000000002</v>
      </c>
      <c r="AM1581">
        <v>27776.9</v>
      </c>
      <c r="AN1581">
        <v>1213.7</v>
      </c>
      <c r="AO1581">
        <v>373.91</v>
      </c>
      <c r="AP1581">
        <v>453814.57</v>
      </c>
      <c r="AQ1581">
        <v>856492.39</v>
      </c>
      <c r="AR1581" t="s">
        <v>61</v>
      </c>
      <c r="AS1581" t="s">
        <v>61</v>
      </c>
      <c r="AT1581" t="s">
        <v>62</v>
      </c>
      <c r="AU1581" t="s">
        <v>63</v>
      </c>
    </row>
    <row r="1582" spans="1:47" x14ac:dyDescent="0.25">
      <c r="A1582" t="s">
        <v>2628</v>
      </c>
      <c r="B1582">
        <v>2020</v>
      </c>
      <c r="C1582">
        <v>10</v>
      </c>
      <c r="D1582" t="s">
        <v>119</v>
      </c>
      <c r="E1582" s="1">
        <v>44127</v>
      </c>
      <c r="F1582" s="1">
        <v>44156</v>
      </c>
      <c r="G1582">
        <v>29</v>
      </c>
      <c r="H1582">
        <v>19.2</v>
      </c>
      <c r="I1582" t="s">
        <v>65</v>
      </c>
      <c r="J1582" t="s">
        <v>78</v>
      </c>
      <c r="K1582" t="s">
        <v>315</v>
      </c>
      <c r="L1582">
        <v>1511.9</v>
      </c>
      <c r="M1582" t="s">
        <v>114</v>
      </c>
      <c r="N1582" t="s">
        <v>106</v>
      </c>
      <c r="O1582" t="s">
        <v>91</v>
      </c>
      <c r="P1582" t="s">
        <v>70</v>
      </c>
      <c r="Q1582" t="s">
        <v>140</v>
      </c>
      <c r="R1582" t="s">
        <v>2629</v>
      </c>
      <c r="S1582" t="s">
        <v>85</v>
      </c>
      <c r="T1582" t="s">
        <v>74</v>
      </c>
      <c r="U1582" t="s">
        <v>181</v>
      </c>
      <c r="V1582">
        <v>68775</v>
      </c>
      <c r="W1582">
        <v>39059</v>
      </c>
      <c r="X1582">
        <v>9.1</v>
      </c>
      <c r="Y1582">
        <v>11.2</v>
      </c>
      <c r="Z1582">
        <v>54729.5</v>
      </c>
      <c r="AB1582">
        <v>34.25</v>
      </c>
      <c r="AC1582">
        <v>1874485.38</v>
      </c>
      <c r="AD1582">
        <v>49048577.899999999</v>
      </c>
      <c r="AE1582">
        <v>159.9</v>
      </c>
      <c r="AF1582">
        <v>7842867606.21</v>
      </c>
      <c r="AG1582">
        <v>206885.28</v>
      </c>
      <c r="AH1582">
        <v>0</v>
      </c>
      <c r="AI1582">
        <v>0</v>
      </c>
      <c r="AJ1582">
        <v>9.68</v>
      </c>
      <c r="AK1582">
        <v>0</v>
      </c>
      <c r="AL1582">
        <v>0.155</v>
      </c>
      <c r="AM1582">
        <v>76025.3</v>
      </c>
      <c r="AN1582">
        <v>1476</v>
      </c>
      <c r="AO1582">
        <v>437</v>
      </c>
      <c r="AP1582">
        <v>645012</v>
      </c>
      <c r="AQ1582">
        <v>2802407.96</v>
      </c>
      <c r="AR1582" t="s">
        <v>61</v>
      </c>
      <c r="AS1582" t="s">
        <v>61</v>
      </c>
      <c r="AT1582" t="s">
        <v>62</v>
      </c>
      <c r="AU1582" t="s">
        <v>63</v>
      </c>
    </row>
    <row r="1583" spans="1:47" x14ac:dyDescent="0.25">
      <c r="A1583" t="s">
        <v>2630</v>
      </c>
      <c r="B1583">
        <v>2021</v>
      </c>
      <c r="C1583">
        <v>1</v>
      </c>
      <c r="D1583" t="s">
        <v>48</v>
      </c>
      <c r="E1583" s="1">
        <v>44211</v>
      </c>
      <c r="F1583" s="1">
        <v>44235</v>
      </c>
      <c r="G1583">
        <v>24</v>
      </c>
      <c r="H1583">
        <v>1.4</v>
      </c>
      <c r="I1583" t="s">
        <v>65</v>
      </c>
      <c r="J1583" t="s">
        <v>78</v>
      </c>
      <c r="K1583" t="s">
        <v>211</v>
      </c>
      <c r="L1583">
        <v>1701.99</v>
      </c>
      <c r="M1583" t="s">
        <v>98</v>
      </c>
      <c r="N1583" t="s">
        <v>81</v>
      </c>
      <c r="O1583" t="s">
        <v>99</v>
      </c>
      <c r="P1583" t="s">
        <v>82</v>
      </c>
      <c r="Q1583" t="s">
        <v>154</v>
      </c>
      <c r="R1583" t="s">
        <v>2164</v>
      </c>
      <c r="S1583" t="s">
        <v>85</v>
      </c>
      <c r="T1583" t="s">
        <v>162</v>
      </c>
      <c r="U1583" t="s">
        <v>87</v>
      </c>
      <c r="V1583">
        <v>54670</v>
      </c>
      <c r="W1583">
        <v>32848</v>
      </c>
      <c r="X1583">
        <v>17.7</v>
      </c>
      <c r="Y1583">
        <v>14.9</v>
      </c>
      <c r="Z1583">
        <v>47826.84</v>
      </c>
      <c r="AB1583">
        <v>41.07</v>
      </c>
      <c r="AC1583">
        <v>1964248.32</v>
      </c>
      <c r="AD1583">
        <v>15850771.310000001</v>
      </c>
      <c r="AE1583">
        <v>173.29</v>
      </c>
      <c r="AF1583">
        <v>2746780160.3099999</v>
      </c>
      <c r="AG1583">
        <v>111490.86</v>
      </c>
      <c r="AH1583">
        <v>2.2999999999999998</v>
      </c>
      <c r="AI1583">
        <v>59260.22</v>
      </c>
      <c r="AJ1583">
        <v>23.69</v>
      </c>
      <c r="AK1583">
        <v>0</v>
      </c>
      <c r="AL1583">
        <v>5.5E-2</v>
      </c>
      <c r="AM1583">
        <v>8717.92</v>
      </c>
      <c r="AN1583">
        <v>522.4</v>
      </c>
      <c r="AO1583">
        <v>506.89</v>
      </c>
      <c r="AP1583">
        <v>264799.34000000003</v>
      </c>
      <c r="AQ1583">
        <v>2408516.66</v>
      </c>
      <c r="AR1583" t="s">
        <v>61</v>
      </c>
      <c r="AS1583" t="s">
        <v>61</v>
      </c>
      <c r="AT1583" t="s">
        <v>62</v>
      </c>
      <c r="AU1583" t="s">
        <v>63</v>
      </c>
    </row>
    <row r="1584" spans="1:47" x14ac:dyDescent="0.25">
      <c r="A1584" t="s">
        <v>2631</v>
      </c>
      <c r="B1584">
        <v>2022</v>
      </c>
      <c r="C1584">
        <v>1</v>
      </c>
      <c r="D1584" t="s">
        <v>48</v>
      </c>
      <c r="E1584" s="1">
        <v>44572</v>
      </c>
      <c r="F1584" s="1">
        <v>44600</v>
      </c>
      <c r="G1584">
        <v>28</v>
      </c>
      <c r="H1584">
        <v>17.2</v>
      </c>
      <c r="I1584" t="s">
        <v>65</v>
      </c>
      <c r="J1584" t="s">
        <v>134</v>
      </c>
      <c r="K1584" t="s">
        <v>135</v>
      </c>
      <c r="L1584">
        <v>9999.0098999999991</v>
      </c>
      <c r="M1584" t="s">
        <v>80</v>
      </c>
      <c r="N1584" t="s">
        <v>106</v>
      </c>
      <c r="O1584" t="s">
        <v>54</v>
      </c>
      <c r="P1584" t="s">
        <v>82</v>
      </c>
      <c r="Q1584" t="s">
        <v>83</v>
      </c>
      <c r="R1584" t="s">
        <v>918</v>
      </c>
      <c r="S1584" t="s">
        <v>137</v>
      </c>
      <c r="T1584" t="s">
        <v>131</v>
      </c>
      <c r="U1584" t="s">
        <v>166</v>
      </c>
      <c r="V1584">
        <v>15654</v>
      </c>
      <c r="W1584">
        <v>9238</v>
      </c>
      <c r="X1584">
        <v>8.4</v>
      </c>
      <c r="Y1584">
        <v>13.2</v>
      </c>
      <c r="Z1584">
        <v>12692.4</v>
      </c>
      <c r="AB1584">
        <v>18.8</v>
      </c>
      <c r="AC1584">
        <v>238617.12</v>
      </c>
      <c r="AD1584">
        <v>13696876.539999999</v>
      </c>
      <c r="AE1584">
        <v>214.98</v>
      </c>
      <c r="AF1584">
        <v>2944554518.5700002</v>
      </c>
      <c r="AG1584">
        <v>101046.06</v>
      </c>
      <c r="AH1584">
        <v>0</v>
      </c>
      <c r="AI1584">
        <v>0</v>
      </c>
      <c r="AJ1584">
        <v>20.13</v>
      </c>
      <c r="AK1584">
        <v>0</v>
      </c>
      <c r="AL1584">
        <v>0.19900000000000001</v>
      </c>
      <c r="AM1584">
        <v>27256.78</v>
      </c>
      <c r="AN1584">
        <v>1199.5999999999999</v>
      </c>
      <c r="AO1584">
        <v>553.71</v>
      </c>
      <c r="AP1584">
        <v>664230.52</v>
      </c>
      <c r="AQ1584">
        <v>1031150.48</v>
      </c>
      <c r="AR1584" t="s">
        <v>124</v>
      </c>
      <c r="AS1584" t="s">
        <v>61</v>
      </c>
      <c r="AT1584" t="s">
        <v>62</v>
      </c>
      <c r="AU1584" t="s">
        <v>63</v>
      </c>
    </row>
    <row r="1585" spans="1:47" x14ac:dyDescent="0.25">
      <c r="A1585" t="s">
        <v>2632</v>
      </c>
      <c r="B1585">
        <v>2020</v>
      </c>
      <c r="C1585">
        <v>2</v>
      </c>
      <c r="D1585" t="s">
        <v>48</v>
      </c>
      <c r="E1585" s="1">
        <v>43885</v>
      </c>
      <c r="F1585" s="1">
        <v>43892</v>
      </c>
      <c r="G1585">
        <v>7</v>
      </c>
      <c r="H1585">
        <v>18</v>
      </c>
      <c r="I1585" t="s">
        <v>49</v>
      </c>
      <c r="J1585" t="s">
        <v>50</v>
      </c>
      <c r="K1585" t="s">
        <v>145</v>
      </c>
      <c r="L1585">
        <v>2710.19</v>
      </c>
      <c r="M1585" t="s">
        <v>114</v>
      </c>
      <c r="N1585" t="s">
        <v>53</v>
      </c>
      <c r="O1585" t="s">
        <v>200</v>
      </c>
      <c r="P1585" t="s">
        <v>127</v>
      </c>
      <c r="Q1585" t="s">
        <v>92</v>
      </c>
      <c r="R1585" t="s">
        <v>1084</v>
      </c>
      <c r="S1585" t="s">
        <v>123</v>
      </c>
      <c r="T1585" t="s">
        <v>131</v>
      </c>
      <c r="U1585" t="s">
        <v>132</v>
      </c>
      <c r="V1585">
        <v>49242</v>
      </c>
      <c r="W1585">
        <v>29761</v>
      </c>
      <c r="X1585">
        <v>9.1</v>
      </c>
      <c r="Y1585">
        <v>10.9</v>
      </c>
      <c r="Z1585">
        <v>38766.800000000003</v>
      </c>
      <c r="AB1585">
        <v>54.8</v>
      </c>
      <c r="AC1585">
        <v>2124420.64</v>
      </c>
      <c r="AD1585">
        <v>16781372.379999999</v>
      </c>
      <c r="AE1585">
        <v>163.93</v>
      </c>
      <c r="AF1585">
        <v>2750970374.25</v>
      </c>
      <c r="AG1585">
        <v>223177.81</v>
      </c>
      <c r="AI1585">
        <v>63731.53</v>
      </c>
      <c r="AJ1585">
        <v>9.85</v>
      </c>
      <c r="AK1585">
        <v>1652965.18</v>
      </c>
      <c r="AL1585">
        <v>0.26300000000000001</v>
      </c>
      <c r="AM1585">
        <v>44135.01</v>
      </c>
      <c r="AN1585">
        <v>316.60000000000002</v>
      </c>
      <c r="AO1585">
        <v>569.59</v>
      </c>
      <c r="AP1585">
        <v>180332.19</v>
      </c>
      <c r="AQ1585">
        <v>2635797.1800000002</v>
      </c>
      <c r="AR1585" t="s">
        <v>61</v>
      </c>
      <c r="AS1585" t="s">
        <v>61</v>
      </c>
      <c r="AT1585" t="s">
        <v>62</v>
      </c>
      <c r="AU1585" t="s">
        <v>63</v>
      </c>
    </row>
    <row r="1586" spans="1:47" x14ac:dyDescent="0.25">
      <c r="A1586" t="s">
        <v>2633</v>
      </c>
      <c r="B1586">
        <v>2022</v>
      </c>
      <c r="C1586">
        <v>2</v>
      </c>
      <c r="D1586" t="s">
        <v>48</v>
      </c>
      <c r="E1586" s="1">
        <v>44605</v>
      </c>
      <c r="F1586" s="1">
        <v>44623</v>
      </c>
      <c r="G1586">
        <v>18</v>
      </c>
      <c r="H1586">
        <v>14.5</v>
      </c>
      <c r="I1586" t="s">
        <v>49</v>
      </c>
      <c r="J1586" t="s">
        <v>50</v>
      </c>
      <c r="K1586" t="s">
        <v>51</v>
      </c>
      <c r="L1586">
        <v>2709</v>
      </c>
      <c r="M1586" t="s">
        <v>68</v>
      </c>
      <c r="N1586" t="s">
        <v>106</v>
      </c>
      <c r="O1586" t="s">
        <v>54</v>
      </c>
      <c r="P1586" t="s">
        <v>230</v>
      </c>
      <c r="Q1586" t="s">
        <v>100</v>
      </c>
      <c r="R1586" t="s">
        <v>2634</v>
      </c>
      <c r="S1586" t="s">
        <v>170</v>
      </c>
      <c r="T1586" t="s">
        <v>59</v>
      </c>
      <c r="U1586" t="s">
        <v>75</v>
      </c>
      <c r="V1586">
        <v>85697</v>
      </c>
      <c r="W1586">
        <v>55209</v>
      </c>
      <c r="X1586">
        <v>7.6</v>
      </c>
      <c r="Y1586">
        <v>12.4</v>
      </c>
      <c r="Z1586">
        <v>76116.7</v>
      </c>
      <c r="AB1586">
        <v>21.35</v>
      </c>
      <c r="AC1586">
        <v>1625091.55</v>
      </c>
      <c r="AD1586">
        <v>6458501.9900000002</v>
      </c>
      <c r="AE1586">
        <v>210.12</v>
      </c>
      <c r="AF1586">
        <v>1357060438.1400001</v>
      </c>
      <c r="AG1586">
        <v>164804.76</v>
      </c>
      <c r="AH1586">
        <v>0</v>
      </c>
      <c r="AI1586">
        <v>0</v>
      </c>
      <c r="AJ1586">
        <v>23.22</v>
      </c>
      <c r="AK1586">
        <v>1499664.16</v>
      </c>
      <c r="AL1586">
        <v>9.1999999999999998E-2</v>
      </c>
      <c r="AM1586">
        <v>5941.82</v>
      </c>
      <c r="AO1586">
        <v>653.41999999999996</v>
      </c>
      <c r="AP1586">
        <v>207918.24</v>
      </c>
      <c r="AQ1586">
        <v>2003756.37</v>
      </c>
      <c r="AR1586" t="s">
        <v>61</v>
      </c>
      <c r="AS1586" t="s">
        <v>61</v>
      </c>
      <c r="AT1586" t="s">
        <v>62</v>
      </c>
      <c r="AU1586" t="s">
        <v>63</v>
      </c>
    </row>
    <row r="1587" spans="1:47" x14ac:dyDescent="0.25">
      <c r="A1587" t="s">
        <v>2635</v>
      </c>
      <c r="B1587">
        <v>2024</v>
      </c>
      <c r="C1587">
        <v>9</v>
      </c>
      <c r="D1587" t="s">
        <v>89</v>
      </c>
      <c r="E1587" s="1">
        <v>45565</v>
      </c>
      <c r="F1587" s="1">
        <v>45574</v>
      </c>
      <c r="G1587">
        <v>9</v>
      </c>
      <c r="H1587">
        <v>13</v>
      </c>
      <c r="I1587" t="s">
        <v>49</v>
      </c>
      <c r="J1587" t="s">
        <v>50</v>
      </c>
      <c r="K1587" t="s">
        <v>145</v>
      </c>
      <c r="L1587">
        <v>2710.19</v>
      </c>
      <c r="M1587" t="s">
        <v>80</v>
      </c>
      <c r="N1587" t="s">
        <v>168</v>
      </c>
      <c r="O1587" t="s">
        <v>189</v>
      </c>
      <c r="P1587" t="s">
        <v>93</v>
      </c>
      <c r="Q1587" t="s">
        <v>82</v>
      </c>
      <c r="R1587" t="s">
        <v>689</v>
      </c>
      <c r="S1587" t="s">
        <v>170</v>
      </c>
      <c r="T1587" t="s">
        <v>131</v>
      </c>
      <c r="U1587" t="s">
        <v>110</v>
      </c>
      <c r="V1587">
        <v>92918</v>
      </c>
      <c r="W1587">
        <v>65348</v>
      </c>
      <c r="X1587">
        <v>13.3</v>
      </c>
      <c r="Y1587">
        <v>11.8</v>
      </c>
      <c r="Z1587">
        <v>86863.97</v>
      </c>
      <c r="AB1587">
        <v>43.28</v>
      </c>
      <c r="AC1587">
        <v>3759472.62</v>
      </c>
      <c r="AD1587">
        <v>51247136.380000003</v>
      </c>
      <c r="AE1587">
        <v>281.44</v>
      </c>
      <c r="AF1587">
        <v>14422994062.790001</v>
      </c>
      <c r="AG1587">
        <v>140684.6</v>
      </c>
      <c r="AH1587">
        <v>0.8</v>
      </c>
      <c r="AI1587">
        <v>26781.93</v>
      </c>
      <c r="AJ1587">
        <v>0.57999999999999996</v>
      </c>
      <c r="AK1587">
        <v>297233.39</v>
      </c>
      <c r="AL1587">
        <v>0.34200000000000003</v>
      </c>
      <c r="AM1587">
        <v>175265.21</v>
      </c>
      <c r="AN1587">
        <v>224.7</v>
      </c>
      <c r="AO1587">
        <v>544.26</v>
      </c>
      <c r="AP1587">
        <v>122295.22</v>
      </c>
      <c r="AQ1587">
        <v>4224499.58</v>
      </c>
      <c r="AR1587" t="s">
        <v>124</v>
      </c>
      <c r="AS1587" t="s">
        <v>124</v>
      </c>
      <c r="AT1587" t="s">
        <v>62</v>
      </c>
      <c r="AU1587" t="s">
        <v>63</v>
      </c>
    </row>
    <row r="1588" spans="1:47" x14ac:dyDescent="0.25">
      <c r="A1588" t="s">
        <v>2636</v>
      </c>
      <c r="B1588">
        <v>2024</v>
      </c>
      <c r="C1588">
        <v>5</v>
      </c>
      <c r="D1588" t="s">
        <v>77</v>
      </c>
      <c r="E1588" s="1">
        <v>45432</v>
      </c>
      <c r="F1588" s="1">
        <v>45448</v>
      </c>
      <c r="G1588">
        <v>16</v>
      </c>
      <c r="H1588">
        <v>3.5</v>
      </c>
      <c r="I1588" t="s">
        <v>65</v>
      </c>
      <c r="J1588" t="s">
        <v>50</v>
      </c>
      <c r="K1588" t="s">
        <v>120</v>
      </c>
      <c r="L1588">
        <v>2710.1921000000002</v>
      </c>
      <c r="M1588" t="s">
        <v>52</v>
      </c>
      <c r="N1588" t="s">
        <v>168</v>
      </c>
      <c r="O1588" t="s">
        <v>107</v>
      </c>
      <c r="P1588" t="s">
        <v>92</v>
      </c>
      <c r="Q1588" t="s">
        <v>146</v>
      </c>
      <c r="R1588" t="s">
        <v>766</v>
      </c>
      <c r="S1588" t="s">
        <v>123</v>
      </c>
      <c r="T1588" t="s">
        <v>74</v>
      </c>
      <c r="U1588" t="s">
        <v>166</v>
      </c>
      <c r="V1588">
        <v>51666</v>
      </c>
      <c r="W1588">
        <v>37725</v>
      </c>
      <c r="X1588">
        <v>1</v>
      </c>
      <c r="Y1588">
        <v>11.1</v>
      </c>
      <c r="Z1588">
        <v>44397.11</v>
      </c>
      <c r="AB1588">
        <v>37.29</v>
      </c>
      <c r="AC1588">
        <v>1655568.23</v>
      </c>
      <c r="AD1588">
        <v>29033490.079999998</v>
      </c>
      <c r="AE1588">
        <v>277.39999999999998</v>
      </c>
      <c r="AF1588">
        <v>8053890148.1899996</v>
      </c>
      <c r="AG1588">
        <v>140715.57999999999</v>
      </c>
      <c r="AH1588">
        <v>1.6</v>
      </c>
      <c r="AI1588">
        <v>49574.080000000002</v>
      </c>
      <c r="AJ1588">
        <v>6.11</v>
      </c>
      <c r="AK1588">
        <v>0</v>
      </c>
      <c r="AL1588">
        <v>9.6000000000000002E-2</v>
      </c>
      <c r="AM1588">
        <v>27872.15</v>
      </c>
      <c r="AO1588">
        <v>581.79999999999995</v>
      </c>
      <c r="AP1588">
        <v>438560.84</v>
      </c>
      <c r="AQ1588">
        <v>2312290.88</v>
      </c>
      <c r="AR1588" t="s">
        <v>61</v>
      </c>
      <c r="AS1588" t="s">
        <v>61</v>
      </c>
      <c r="AT1588" t="s">
        <v>62</v>
      </c>
      <c r="AU1588" t="s">
        <v>63</v>
      </c>
    </row>
    <row r="1589" spans="1:47" x14ac:dyDescent="0.25">
      <c r="A1589" t="s">
        <v>2637</v>
      </c>
      <c r="B1589">
        <v>2024</v>
      </c>
      <c r="C1589">
        <v>4</v>
      </c>
      <c r="D1589" t="s">
        <v>77</v>
      </c>
      <c r="E1589" s="1">
        <v>45390</v>
      </c>
      <c r="F1589" s="1">
        <v>45417</v>
      </c>
      <c r="G1589">
        <v>27</v>
      </c>
      <c r="H1589">
        <v>11.6</v>
      </c>
      <c r="I1589" t="s">
        <v>49</v>
      </c>
      <c r="J1589" t="s">
        <v>66</v>
      </c>
      <c r="K1589" t="s">
        <v>391</v>
      </c>
      <c r="L1589">
        <v>9999.99</v>
      </c>
      <c r="M1589" t="s">
        <v>90</v>
      </c>
      <c r="N1589" t="s">
        <v>106</v>
      </c>
      <c r="O1589" t="s">
        <v>99</v>
      </c>
      <c r="P1589" t="s">
        <v>121</v>
      </c>
      <c r="Q1589" t="s">
        <v>92</v>
      </c>
      <c r="R1589" t="s">
        <v>1374</v>
      </c>
      <c r="S1589" t="s">
        <v>130</v>
      </c>
      <c r="T1589" t="s">
        <v>187</v>
      </c>
      <c r="U1589" t="s">
        <v>166</v>
      </c>
      <c r="V1589">
        <v>86334</v>
      </c>
      <c r="W1589">
        <v>53485</v>
      </c>
      <c r="X1589">
        <v>19.5</v>
      </c>
      <c r="Y1589">
        <v>14.4</v>
      </c>
      <c r="Z1589">
        <v>78682.850000000006</v>
      </c>
      <c r="AB1589">
        <v>19.64</v>
      </c>
      <c r="AC1589">
        <v>1545331.17</v>
      </c>
      <c r="AD1589">
        <v>36866062.539999999</v>
      </c>
      <c r="AE1589">
        <v>282.77</v>
      </c>
      <c r="AF1589">
        <v>10424616504.440001</v>
      </c>
      <c r="AG1589">
        <v>209214.23</v>
      </c>
      <c r="AH1589">
        <v>0.2</v>
      </c>
      <c r="AI1589">
        <v>5534.52</v>
      </c>
      <c r="AJ1589">
        <v>15.23</v>
      </c>
      <c r="AK1589">
        <v>5614701.3200000003</v>
      </c>
      <c r="AL1589">
        <v>0.23300000000000001</v>
      </c>
      <c r="AM1589">
        <v>85897.93</v>
      </c>
      <c r="AN1589">
        <v>1119.5999999999999</v>
      </c>
      <c r="AO1589">
        <v>377.35</v>
      </c>
      <c r="AP1589">
        <v>422481.06</v>
      </c>
      <c r="AQ1589">
        <v>2268458.91</v>
      </c>
      <c r="AR1589" t="s">
        <v>61</v>
      </c>
      <c r="AS1589" t="s">
        <v>61</v>
      </c>
      <c r="AT1589" t="s">
        <v>62</v>
      </c>
      <c r="AU1589" t="s">
        <v>63</v>
      </c>
    </row>
    <row r="1590" spans="1:47" x14ac:dyDescent="0.25">
      <c r="A1590" t="s">
        <v>2638</v>
      </c>
      <c r="B1590">
        <v>2025</v>
      </c>
      <c r="C1590">
        <v>7</v>
      </c>
      <c r="D1590" t="s">
        <v>89</v>
      </c>
      <c r="E1590" s="1">
        <v>45856</v>
      </c>
      <c r="F1590" s="1">
        <v>45869</v>
      </c>
      <c r="G1590">
        <v>13</v>
      </c>
      <c r="H1590">
        <v>19</v>
      </c>
      <c r="I1590" t="s">
        <v>49</v>
      </c>
      <c r="J1590" t="s">
        <v>78</v>
      </c>
      <c r="K1590" t="s">
        <v>211</v>
      </c>
      <c r="L1590">
        <v>1701.99</v>
      </c>
      <c r="M1590" t="s">
        <v>98</v>
      </c>
      <c r="N1590" t="s">
        <v>53</v>
      </c>
      <c r="O1590" t="s">
        <v>189</v>
      </c>
      <c r="P1590" t="s">
        <v>121</v>
      </c>
      <c r="Q1590" t="s">
        <v>92</v>
      </c>
      <c r="R1590" t="s">
        <v>567</v>
      </c>
      <c r="S1590" t="s">
        <v>85</v>
      </c>
      <c r="T1590" t="s">
        <v>95</v>
      </c>
      <c r="U1590" t="s">
        <v>110</v>
      </c>
      <c r="V1590">
        <v>50633</v>
      </c>
      <c r="W1590">
        <v>27984</v>
      </c>
      <c r="X1590">
        <v>18.8</v>
      </c>
      <c r="Y1590">
        <v>10.199999999999999</v>
      </c>
      <c r="Z1590">
        <v>42805.72</v>
      </c>
      <c r="AB1590">
        <v>33.909999999999997</v>
      </c>
      <c r="AC1590">
        <v>1451541.97</v>
      </c>
      <c r="AD1590">
        <v>24244731.75</v>
      </c>
      <c r="AE1590">
        <v>278.13</v>
      </c>
      <c r="AF1590">
        <v>6743187241.6300001</v>
      </c>
      <c r="AG1590">
        <v>44273.37</v>
      </c>
      <c r="AH1590">
        <v>0.8</v>
      </c>
      <c r="AI1590">
        <v>12562.9</v>
      </c>
      <c r="AJ1590">
        <v>9.66</v>
      </c>
      <c r="AK1590">
        <v>2342041.09</v>
      </c>
      <c r="AL1590">
        <v>0.311</v>
      </c>
      <c r="AM1590">
        <v>75401.119999999995</v>
      </c>
      <c r="AN1590">
        <v>270.7</v>
      </c>
      <c r="AO1590">
        <v>479.01</v>
      </c>
      <c r="AP1590">
        <v>129668.01</v>
      </c>
      <c r="AQ1590">
        <v>1713447.37</v>
      </c>
      <c r="AR1590" t="s">
        <v>61</v>
      </c>
      <c r="AS1590" t="s">
        <v>61</v>
      </c>
      <c r="AT1590" t="s">
        <v>62</v>
      </c>
      <c r="AU1590" t="s">
        <v>63</v>
      </c>
    </row>
    <row r="1591" spans="1:47" x14ac:dyDescent="0.25">
      <c r="A1591" t="s">
        <v>2639</v>
      </c>
      <c r="B1591">
        <v>2021</v>
      </c>
      <c r="C1591">
        <v>10</v>
      </c>
      <c r="D1591" t="s">
        <v>119</v>
      </c>
      <c r="E1591" s="1">
        <v>44482</v>
      </c>
      <c r="F1591" s="1">
        <v>44500</v>
      </c>
      <c r="G1591">
        <v>18</v>
      </c>
      <c r="H1591">
        <v>13.7</v>
      </c>
      <c r="I1591" t="s">
        <v>65</v>
      </c>
      <c r="J1591" t="s">
        <v>50</v>
      </c>
      <c r="K1591" t="s">
        <v>223</v>
      </c>
      <c r="L1591">
        <v>2710.1109999999999</v>
      </c>
      <c r="M1591" t="s">
        <v>80</v>
      </c>
      <c r="N1591" t="s">
        <v>168</v>
      </c>
      <c r="O1591" t="s">
        <v>200</v>
      </c>
      <c r="P1591" t="s">
        <v>100</v>
      </c>
      <c r="Q1591" t="s">
        <v>93</v>
      </c>
      <c r="R1591" t="s">
        <v>1062</v>
      </c>
      <c r="S1591" t="s">
        <v>186</v>
      </c>
      <c r="T1591" t="s">
        <v>74</v>
      </c>
      <c r="U1591" t="s">
        <v>75</v>
      </c>
      <c r="V1591">
        <v>100477</v>
      </c>
      <c r="W1591">
        <v>59536</v>
      </c>
      <c r="X1591">
        <v>13</v>
      </c>
      <c r="Y1591">
        <v>13.8</v>
      </c>
      <c r="Z1591">
        <v>80727.710000000006</v>
      </c>
      <c r="AB1591">
        <v>39.979999999999997</v>
      </c>
      <c r="AC1591">
        <v>3227493.85</v>
      </c>
      <c r="AD1591">
        <v>25032048.32</v>
      </c>
      <c r="AE1591">
        <v>171.41</v>
      </c>
      <c r="AF1591">
        <v>4290743402.5300002</v>
      </c>
      <c r="AG1591">
        <v>45858.42</v>
      </c>
      <c r="AH1591">
        <v>0.4</v>
      </c>
      <c r="AI1591">
        <v>12090.73</v>
      </c>
      <c r="AJ1591">
        <v>3.91</v>
      </c>
      <c r="AK1591">
        <v>0</v>
      </c>
      <c r="AL1591">
        <v>0.107</v>
      </c>
      <c r="AM1591">
        <v>26784.29</v>
      </c>
      <c r="AN1591">
        <v>983.7</v>
      </c>
      <c r="AO1591">
        <v>706.42</v>
      </c>
      <c r="AP1591">
        <v>694905.35</v>
      </c>
      <c r="AQ1591">
        <v>4007132.64</v>
      </c>
      <c r="AR1591" t="s">
        <v>124</v>
      </c>
      <c r="AS1591" t="s">
        <v>61</v>
      </c>
      <c r="AT1591" t="s">
        <v>62</v>
      </c>
      <c r="AU1591" t="s">
        <v>63</v>
      </c>
    </row>
    <row r="1592" spans="1:47" x14ac:dyDescent="0.25">
      <c r="A1592" t="s">
        <v>2640</v>
      </c>
      <c r="B1592">
        <v>2021</v>
      </c>
      <c r="C1592">
        <v>12</v>
      </c>
      <c r="D1592" t="s">
        <v>119</v>
      </c>
      <c r="E1592" s="1">
        <v>44547</v>
      </c>
      <c r="F1592" s="1">
        <v>44560</v>
      </c>
      <c r="G1592">
        <v>13</v>
      </c>
      <c r="H1592">
        <v>9.5</v>
      </c>
      <c r="I1592" t="s">
        <v>49</v>
      </c>
      <c r="J1592" t="s">
        <v>50</v>
      </c>
      <c r="K1592" t="s">
        <v>183</v>
      </c>
      <c r="L1592">
        <v>2710.19</v>
      </c>
      <c r="M1592" t="s">
        <v>68</v>
      </c>
      <c r="N1592" t="s">
        <v>106</v>
      </c>
      <c r="O1592" t="s">
        <v>91</v>
      </c>
      <c r="P1592" t="s">
        <v>159</v>
      </c>
      <c r="Q1592" t="s">
        <v>82</v>
      </c>
      <c r="R1592" t="s">
        <v>625</v>
      </c>
      <c r="S1592" t="s">
        <v>186</v>
      </c>
      <c r="T1592" t="s">
        <v>102</v>
      </c>
      <c r="U1592" t="s">
        <v>259</v>
      </c>
      <c r="V1592">
        <v>115518</v>
      </c>
      <c r="W1592">
        <v>72155</v>
      </c>
      <c r="X1592">
        <v>3.3</v>
      </c>
      <c r="Y1592">
        <v>11.3</v>
      </c>
      <c r="Z1592">
        <v>95586.44</v>
      </c>
      <c r="AB1592">
        <v>22.54</v>
      </c>
      <c r="AC1592">
        <v>2154518.36</v>
      </c>
      <c r="AD1592">
        <v>114565127.66</v>
      </c>
      <c r="AE1592">
        <v>170.47</v>
      </c>
      <c r="AF1592">
        <v>19529917312.200001</v>
      </c>
      <c r="AG1592">
        <v>113727.38</v>
      </c>
      <c r="AH1592">
        <v>0.2</v>
      </c>
      <c r="AI1592">
        <v>2126.64</v>
      </c>
      <c r="AJ1592">
        <v>13.69</v>
      </c>
      <c r="AK1592">
        <v>15683965.98</v>
      </c>
      <c r="AL1592">
        <v>0.34699999999999998</v>
      </c>
      <c r="AM1592">
        <v>397540.99</v>
      </c>
      <c r="AN1592">
        <v>390.4</v>
      </c>
      <c r="AO1592">
        <v>402.9</v>
      </c>
      <c r="AP1592">
        <v>157292.16</v>
      </c>
      <c r="AQ1592">
        <v>2825205.53</v>
      </c>
      <c r="AR1592" t="s">
        <v>61</v>
      </c>
      <c r="AS1592" t="s">
        <v>61</v>
      </c>
      <c r="AT1592" t="s">
        <v>62</v>
      </c>
      <c r="AU1592" t="s">
        <v>63</v>
      </c>
    </row>
    <row r="1593" spans="1:47" x14ac:dyDescent="0.25">
      <c r="A1593" t="s">
        <v>2641</v>
      </c>
      <c r="B1593">
        <v>2022</v>
      </c>
      <c r="C1593">
        <v>7</v>
      </c>
      <c r="D1593" t="s">
        <v>89</v>
      </c>
      <c r="E1593" s="1">
        <v>44761</v>
      </c>
      <c r="F1593" s="1">
        <v>44781</v>
      </c>
      <c r="G1593">
        <v>20</v>
      </c>
      <c r="I1593" t="s">
        <v>65</v>
      </c>
      <c r="J1593" t="s">
        <v>50</v>
      </c>
      <c r="K1593" t="s">
        <v>223</v>
      </c>
      <c r="L1593">
        <v>2710.1109999999999</v>
      </c>
      <c r="M1593" t="s">
        <v>80</v>
      </c>
      <c r="N1593" t="s">
        <v>69</v>
      </c>
      <c r="O1593" t="s">
        <v>107</v>
      </c>
      <c r="P1593" t="s">
        <v>56</v>
      </c>
      <c r="Q1593" t="s">
        <v>164</v>
      </c>
      <c r="R1593" t="s">
        <v>2439</v>
      </c>
      <c r="S1593" t="s">
        <v>186</v>
      </c>
      <c r="T1593" t="s">
        <v>95</v>
      </c>
      <c r="U1593" t="s">
        <v>228</v>
      </c>
      <c r="V1593">
        <v>105407</v>
      </c>
      <c r="W1593">
        <v>67148</v>
      </c>
      <c r="X1593">
        <v>10.7</v>
      </c>
      <c r="Y1593">
        <v>15.3</v>
      </c>
      <c r="Z1593">
        <v>96456.81</v>
      </c>
      <c r="AB1593">
        <v>36.01</v>
      </c>
      <c r="AC1593">
        <v>3473409.73</v>
      </c>
      <c r="AD1593">
        <v>70786759.150000006</v>
      </c>
      <c r="AE1593">
        <v>212.46</v>
      </c>
      <c r="AF1593">
        <v>15039354849.01</v>
      </c>
      <c r="AG1593">
        <v>160908.74</v>
      </c>
      <c r="AH1593">
        <v>0.9</v>
      </c>
      <c r="AI1593">
        <v>20301.53</v>
      </c>
      <c r="AJ1593">
        <v>21.23</v>
      </c>
      <c r="AK1593">
        <v>0</v>
      </c>
      <c r="AL1593">
        <v>0.27</v>
      </c>
      <c r="AM1593">
        <v>191124.25</v>
      </c>
      <c r="AN1593">
        <v>888.4</v>
      </c>
      <c r="AO1593">
        <v>711.36</v>
      </c>
      <c r="AP1593">
        <v>631972.22</v>
      </c>
      <c r="AQ1593">
        <v>4477716.47</v>
      </c>
      <c r="AR1593" t="s">
        <v>61</v>
      </c>
      <c r="AS1593" t="s">
        <v>61</v>
      </c>
      <c r="AT1593" t="s">
        <v>62</v>
      </c>
      <c r="AU1593" t="s">
        <v>63</v>
      </c>
    </row>
    <row r="1594" spans="1:47" x14ac:dyDescent="0.25">
      <c r="A1594" t="s">
        <v>2642</v>
      </c>
      <c r="B1594">
        <v>2020</v>
      </c>
      <c r="C1594">
        <v>6</v>
      </c>
      <c r="D1594" t="s">
        <v>77</v>
      </c>
      <c r="E1594" s="1">
        <v>43988</v>
      </c>
      <c r="F1594" s="1">
        <v>44016</v>
      </c>
      <c r="G1594">
        <v>28</v>
      </c>
      <c r="I1594" t="s">
        <v>49</v>
      </c>
      <c r="J1594" t="s">
        <v>78</v>
      </c>
      <c r="K1594" t="s">
        <v>79</v>
      </c>
      <c r="L1594">
        <v>1005.9</v>
      </c>
      <c r="M1594" t="s">
        <v>114</v>
      </c>
      <c r="N1594" t="s">
        <v>81</v>
      </c>
      <c r="O1594" t="s">
        <v>107</v>
      </c>
      <c r="P1594" t="s">
        <v>108</v>
      </c>
      <c r="Q1594" t="s">
        <v>128</v>
      </c>
      <c r="R1594" t="s">
        <v>1012</v>
      </c>
      <c r="S1594" t="s">
        <v>85</v>
      </c>
      <c r="T1594" t="s">
        <v>102</v>
      </c>
      <c r="U1594" t="s">
        <v>132</v>
      </c>
      <c r="V1594">
        <v>35808</v>
      </c>
      <c r="W1594">
        <v>25816</v>
      </c>
      <c r="X1594">
        <v>13.4</v>
      </c>
      <c r="Y1594">
        <v>12.5</v>
      </c>
      <c r="Z1594">
        <v>31527.49</v>
      </c>
      <c r="AB1594">
        <v>27.05</v>
      </c>
      <c r="AC1594">
        <v>852818.6</v>
      </c>
      <c r="AD1594">
        <v>30651341.050000001</v>
      </c>
      <c r="AE1594">
        <v>163.83000000000001</v>
      </c>
      <c r="AF1594">
        <v>5021609204.2200003</v>
      </c>
      <c r="AG1594">
        <v>56164.05</v>
      </c>
      <c r="AH1594">
        <v>0</v>
      </c>
      <c r="AI1594">
        <v>0</v>
      </c>
      <c r="AJ1594">
        <v>20.88</v>
      </c>
      <c r="AK1594">
        <v>6400000.0099999998</v>
      </c>
      <c r="AL1594">
        <v>0.315</v>
      </c>
      <c r="AM1594">
        <v>96551.72</v>
      </c>
      <c r="AN1594">
        <v>807.5</v>
      </c>
      <c r="AO1594">
        <v>373.05</v>
      </c>
      <c r="AP1594">
        <v>301237.88</v>
      </c>
      <c r="AQ1594">
        <v>1306772.25</v>
      </c>
      <c r="AR1594" t="s">
        <v>61</v>
      </c>
      <c r="AS1594" t="s">
        <v>61</v>
      </c>
      <c r="AT1594" t="s">
        <v>62</v>
      </c>
      <c r="AU1594" t="s">
        <v>63</v>
      </c>
    </row>
    <row r="1595" spans="1:47" x14ac:dyDescent="0.25">
      <c r="A1595" t="s">
        <v>2643</v>
      </c>
      <c r="B1595">
        <v>2025</v>
      </c>
      <c r="C1595">
        <v>7</v>
      </c>
      <c r="D1595" t="s">
        <v>89</v>
      </c>
      <c r="E1595" s="1">
        <v>45844</v>
      </c>
      <c r="F1595" s="1">
        <v>45875</v>
      </c>
      <c r="G1595">
        <v>31</v>
      </c>
      <c r="H1595">
        <v>12.9</v>
      </c>
      <c r="I1595" t="s">
        <v>49</v>
      </c>
      <c r="J1595" t="s">
        <v>66</v>
      </c>
      <c r="K1595" t="s">
        <v>251</v>
      </c>
      <c r="L1595">
        <v>8543.7000000000007</v>
      </c>
      <c r="M1595" t="s">
        <v>68</v>
      </c>
      <c r="N1595" t="s">
        <v>106</v>
      </c>
      <c r="O1595" t="s">
        <v>189</v>
      </c>
      <c r="P1595" t="s">
        <v>257</v>
      </c>
      <c r="Q1595" t="s">
        <v>100</v>
      </c>
      <c r="R1595" t="s">
        <v>1435</v>
      </c>
      <c r="S1595" t="s">
        <v>156</v>
      </c>
      <c r="T1595" t="s">
        <v>86</v>
      </c>
      <c r="U1595" t="s">
        <v>75</v>
      </c>
      <c r="V1595">
        <v>29610</v>
      </c>
      <c r="W1595">
        <v>18056</v>
      </c>
      <c r="X1595">
        <v>7.8</v>
      </c>
      <c r="Y1595">
        <v>15.6</v>
      </c>
      <c r="Z1595">
        <v>23609.83</v>
      </c>
      <c r="AA1595">
        <v>1686</v>
      </c>
      <c r="AB1595">
        <v>576.46</v>
      </c>
      <c r="AC1595">
        <v>971911.56</v>
      </c>
      <c r="AD1595">
        <v>92379834.530000001</v>
      </c>
      <c r="AE1595">
        <v>278.77999999999997</v>
      </c>
      <c r="AF1595">
        <v>25753650270.27</v>
      </c>
      <c r="AG1595">
        <v>237963.48</v>
      </c>
      <c r="AH1595">
        <v>0</v>
      </c>
      <c r="AI1595">
        <v>0</v>
      </c>
      <c r="AJ1595">
        <v>24.95</v>
      </c>
      <c r="AK1595">
        <v>23048768.719999999</v>
      </c>
      <c r="AL1595">
        <v>0.20499999999999999</v>
      </c>
      <c r="AM1595">
        <v>189378.66</v>
      </c>
      <c r="AN1595">
        <v>1439.9</v>
      </c>
      <c r="AO1595">
        <v>668.35</v>
      </c>
      <c r="AP1595">
        <v>962357.17</v>
      </c>
      <c r="AQ1595">
        <v>2361610.87</v>
      </c>
      <c r="AR1595" t="s">
        <v>61</v>
      </c>
      <c r="AS1595" t="s">
        <v>61</v>
      </c>
      <c r="AT1595" t="s">
        <v>62</v>
      </c>
      <c r="AU1595" t="s">
        <v>63</v>
      </c>
    </row>
    <row r="1596" spans="1:47" x14ac:dyDescent="0.25">
      <c r="A1596" t="s">
        <v>2644</v>
      </c>
      <c r="B1596">
        <v>2021</v>
      </c>
      <c r="C1596">
        <v>9</v>
      </c>
      <c r="D1596" t="s">
        <v>89</v>
      </c>
      <c r="E1596" s="1">
        <v>44441</v>
      </c>
      <c r="F1596" s="1">
        <v>44465</v>
      </c>
      <c r="G1596">
        <v>24</v>
      </c>
      <c r="H1596">
        <v>8.1</v>
      </c>
      <c r="I1596" t="s">
        <v>65</v>
      </c>
      <c r="J1596" t="s">
        <v>78</v>
      </c>
      <c r="K1596" t="s">
        <v>105</v>
      </c>
      <c r="L1596">
        <v>1201.9000000000001</v>
      </c>
      <c r="M1596" t="s">
        <v>98</v>
      </c>
      <c r="N1596" t="s">
        <v>53</v>
      </c>
      <c r="O1596" t="s">
        <v>99</v>
      </c>
      <c r="P1596" t="s">
        <v>92</v>
      </c>
      <c r="Q1596" t="s">
        <v>159</v>
      </c>
      <c r="R1596" t="s">
        <v>2645</v>
      </c>
      <c r="S1596" t="s">
        <v>85</v>
      </c>
      <c r="T1596" t="s">
        <v>95</v>
      </c>
      <c r="U1596" t="s">
        <v>166</v>
      </c>
      <c r="V1596">
        <v>54748</v>
      </c>
      <c r="W1596">
        <v>39348</v>
      </c>
      <c r="X1596">
        <v>2.6</v>
      </c>
      <c r="Y1596">
        <v>10.5</v>
      </c>
      <c r="Z1596">
        <v>42206.879999999997</v>
      </c>
      <c r="AB1596">
        <v>24.76</v>
      </c>
      <c r="AC1596">
        <v>1045042.35</v>
      </c>
      <c r="AD1596">
        <v>19952458.379999999</v>
      </c>
      <c r="AE1596">
        <v>174.64</v>
      </c>
      <c r="AF1596">
        <v>3484497331.48</v>
      </c>
      <c r="AG1596">
        <v>240457.5</v>
      </c>
      <c r="AH1596">
        <v>0</v>
      </c>
      <c r="AI1596">
        <v>0</v>
      </c>
      <c r="AJ1596">
        <v>10.47</v>
      </c>
      <c r="AK1596">
        <v>0</v>
      </c>
      <c r="AL1596">
        <v>0.3</v>
      </c>
      <c r="AM1596">
        <v>59857.38</v>
      </c>
      <c r="AN1596">
        <v>700</v>
      </c>
      <c r="AO1596">
        <v>730.81</v>
      </c>
      <c r="AP1596">
        <v>511567</v>
      </c>
      <c r="AQ1596">
        <v>1856924.23</v>
      </c>
      <c r="AR1596" t="s">
        <v>61</v>
      </c>
      <c r="AS1596" t="s">
        <v>61</v>
      </c>
      <c r="AT1596" t="s">
        <v>62</v>
      </c>
      <c r="AU1596" t="s">
        <v>63</v>
      </c>
    </row>
    <row r="1597" spans="1:47" x14ac:dyDescent="0.25">
      <c r="A1597" t="s">
        <v>2646</v>
      </c>
      <c r="B1597">
        <v>2023</v>
      </c>
      <c r="C1597">
        <v>11</v>
      </c>
      <c r="D1597" t="s">
        <v>119</v>
      </c>
      <c r="E1597" s="1">
        <v>45232</v>
      </c>
      <c r="F1597" s="1">
        <v>45239</v>
      </c>
      <c r="G1597">
        <v>7</v>
      </c>
      <c r="H1597">
        <v>1.3</v>
      </c>
      <c r="I1597" t="s">
        <v>65</v>
      </c>
      <c r="J1597" t="s">
        <v>50</v>
      </c>
      <c r="K1597" t="s">
        <v>51</v>
      </c>
      <c r="L1597">
        <v>2709</v>
      </c>
      <c r="M1597" t="s">
        <v>90</v>
      </c>
      <c r="N1597" t="s">
        <v>168</v>
      </c>
      <c r="O1597" t="s">
        <v>200</v>
      </c>
      <c r="P1597" t="s">
        <v>70</v>
      </c>
      <c r="Q1597" t="s">
        <v>121</v>
      </c>
      <c r="R1597" t="s">
        <v>1111</v>
      </c>
      <c r="S1597" t="s">
        <v>58</v>
      </c>
      <c r="T1597" t="s">
        <v>86</v>
      </c>
      <c r="U1597" t="s">
        <v>166</v>
      </c>
      <c r="V1597">
        <v>291059</v>
      </c>
      <c r="W1597">
        <v>205571</v>
      </c>
      <c r="X1597">
        <v>10.9</v>
      </c>
      <c r="Y1597">
        <v>10.4</v>
      </c>
      <c r="Z1597">
        <v>254859.89</v>
      </c>
      <c r="AB1597">
        <v>28.38</v>
      </c>
      <c r="AC1597">
        <v>7232923.6799999997</v>
      </c>
      <c r="AD1597">
        <v>22397087.129999999</v>
      </c>
      <c r="AE1597">
        <v>280.61</v>
      </c>
      <c r="AF1597">
        <v>6284846619.5500002</v>
      </c>
      <c r="AG1597">
        <v>62753.78</v>
      </c>
      <c r="AH1597">
        <v>2</v>
      </c>
      <c r="AI1597">
        <v>42528.22</v>
      </c>
      <c r="AJ1597">
        <v>16.510000000000002</v>
      </c>
      <c r="AK1597">
        <v>0</v>
      </c>
      <c r="AL1597">
        <v>0.05</v>
      </c>
      <c r="AM1597">
        <v>11198.54</v>
      </c>
      <c r="AN1597">
        <v>219.3</v>
      </c>
      <c r="AO1597">
        <v>686.38</v>
      </c>
      <c r="AP1597">
        <v>150523.13</v>
      </c>
      <c r="AQ1597">
        <v>7499927.3499999996</v>
      </c>
      <c r="AR1597" t="s">
        <v>61</v>
      </c>
      <c r="AS1597" t="s">
        <v>61</v>
      </c>
      <c r="AT1597" t="s">
        <v>62</v>
      </c>
      <c r="AU1597" t="s">
        <v>63</v>
      </c>
    </row>
    <row r="1598" spans="1:47" x14ac:dyDescent="0.25">
      <c r="A1598" t="s">
        <v>2647</v>
      </c>
      <c r="B1598">
        <v>2025</v>
      </c>
      <c r="C1598">
        <v>2</v>
      </c>
      <c r="D1598" t="s">
        <v>48</v>
      </c>
      <c r="E1598" s="1">
        <v>45689</v>
      </c>
      <c r="F1598" s="1">
        <v>45718</v>
      </c>
      <c r="G1598">
        <v>29</v>
      </c>
      <c r="H1598">
        <v>2.8</v>
      </c>
      <c r="I1598" t="s">
        <v>49</v>
      </c>
      <c r="J1598" t="s">
        <v>78</v>
      </c>
      <c r="K1598" t="s">
        <v>79</v>
      </c>
      <c r="L1598">
        <v>1005.9</v>
      </c>
      <c r="M1598" t="s">
        <v>98</v>
      </c>
      <c r="N1598" t="s">
        <v>69</v>
      </c>
      <c r="O1598" t="s">
        <v>54</v>
      </c>
      <c r="P1598" t="s">
        <v>150</v>
      </c>
      <c r="Q1598" t="s">
        <v>92</v>
      </c>
      <c r="R1598" t="s">
        <v>1774</v>
      </c>
      <c r="S1598" t="s">
        <v>85</v>
      </c>
      <c r="T1598" t="s">
        <v>148</v>
      </c>
      <c r="U1598" t="s">
        <v>60</v>
      </c>
      <c r="V1598">
        <v>41108</v>
      </c>
      <c r="W1598">
        <v>22831</v>
      </c>
      <c r="X1598">
        <v>15.2</v>
      </c>
      <c r="Y1598">
        <v>11.6</v>
      </c>
      <c r="Z1598">
        <v>34059.879999999997</v>
      </c>
      <c r="AB1598">
        <v>30.3</v>
      </c>
      <c r="AC1598">
        <v>1032014.36</v>
      </c>
      <c r="AD1598">
        <v>31016629.719999999</v>
      </c>
      <c r="AE1598">
        <v>277.3</v>
      </c>
      <c r="AF1598">
        <v>8600911421.3600006</v>
      </c>
      <c r="AG1598">
        <v>135397.60999999999</v>
      </c>
      <c r="AH1598">
        <v>0.5</v>
      </c>
      <c r="AI1598">
        <v>6123.86</v>
      </c>
      <c r="AJ1598">
        <v>3.92</v>
      </c>
      <c r="AK1598">
        <v>1215851.8899999999</v>
      </c>
      <c r="AL1598">
        <v>9.0999999999999998E-2</v>
      </c>
      <c r="AM1598">
        <v>28225.13</v>
      </c>
      <c r="AN1598">
        <v>961.8</v>
      </c>
      <c r="AO1598">
        <v>498.69</v>
      </c>
      <c r="AP1598">
        <v>479640.04</v>
      </c>
      <c r="AQ1598">
        <v>1681401</v>
      </c>
      <c r="AR1598" t="s">
        <v>61</v>
      </c>
      <c r="AS1598" t="s">
        <v>61</v>
      </c>
      <c r="AT1598" t="s">
        <v>62</v>
      </c>
      <c r="AU1598" t="s">
        <v>63</v>
      </c>
    </row>
    <row r="1599" spans="1:47" x14ac:dyDescent="0.25">
      <c r="A1599" t="s">
        <v>2648</v>
      </c>
      <c r="B1599">
        <v>2024</v>
      </c>
      <c r="C1599">
        <v>3</v>
      </c>
      <c r="D1599" t="s">
        <v>48</v>
      </c>
      <c r="E1599" s="1">
        <v>45365</v>
      </c>
      <c r="F1599" s="1">
        <v>45383</v>
      </c>
      <c r="G1599">
        <v>18</v>
      </c>
      <c r="H1599">
        <v>7.6</v>
      </c>
      <c r="I1599" t="s">
        <v>65</v>
      </c>
      <c r="J1599" t="s">
        <v>50</v>
      </c>
      <c r="K1599" t="s">
        <v>51</v>
      </c>
      <c r="L1599">
        <v>2709</v>
      </c>
      <c r="M1599" t="s">
        <v>98</v>
      </c>
      <c r="N1599" t="s">
        <v>69</v>
      </c>
      <c r="O1599" t="s">
        <v>189</v>
      </c>
      <c r="P1599" t="s">
        <v>56</v>
      </c>
      <c r="Q1599" t="s">
        <v>121</v>
      </c>
      <c r="R1599" t="s">
        <v>1117</v>
      </c>
      <c r="S1599" t="s">
        <v>170</v>
      </c>
      <c r="T1599" t="s">
        <v>148</v>
      </c>
      <c r="U1599" t="s">
        <v>228</v>
      </c>
      <c r="V1599">
        <v>142423</v>
      </c>
      <c r="W1599">
        <v>80930</v>
      </c>
      <c r="X1599">
        <v>5.7</v>
      </c>
      <c r="Y1599">
        <v>10.8</v>
      </c>
      <c r="Z1599">
        <v>113438.99</v>
      </c>
      <c r="AB1599">
        <v>24.53</v>
      </c>
      <c r="AC1599">
        <v>2782658.42</v>
      </c>
      <c r="AD1599">
        <v>10641711.65</v>
      </c>
      <c r="AE1599">
        <v>278.27</v>
      </c>
      <c r="AF1599">
        <v>2961269100.8499999</v>
      </c>
      <c r="AG1599">
        <v>36119.56</v>
      </c>
      <c r="AH1599">
        <v>1.8</v>
      </c>
      <c r="AI1599">
        <v>36915.769999999997</v>
      </c>
      <c r="AJ1599">
        <v>9.7200000000000006</v>
      </c>
      <c r="AK1599">
        <v>0</v>
      </c>
      <c r="AL1599">
        <v>0.14199999999999999</v>
      </c>
      <c r="AM1599">
        <v>15111.23</v>
      </c>
      <c r="AN1599">
        <v>450.6</v>
      </c>
      <c r="AO1599">
        <v>622.91</v>
      </c>
      <c r="AP1599">
        <v>280683.25</v>
      </c>
      <c r="AQ1599">
        <v>3151488.23</v>
      </c>
      <c r="AR1599" t="s">
        <v>61</v>
      </c>
      <c r="AS1599" t="s">
        <v>61</v>
      </c>
      <c r="AT1599" t="s">
        <v>62</v>
      </c>
      <c r="AU1599" t="s">
        <v>63</v>
      </c>
    </row>
    <row r="1600" spans="1:47" x14ac:dyDescent="0.25">
      <c r="A1600" t="s">
        <v>2649</v>
      </c>
      <c r="B1600">
        <v>2022</v>
      </c>
      <c r="C1600">
        <v>8</v>
      </c>
      <c r="D1600" t="s">
        <v>89</v>
      </c>
      <c r="E1600" s="1">
        <v>44789</v>
      </c>
      <c r="F1600" s="1">
        <v>44796</v>
      </c>
      <c r="G1600">
        <v>7</v>
      </c>
      <c r="H1600">
        <v>5.4</v>
      </c>
      <c r="I1600" t="s">
        <v>49</v>
      </c>
      <c r="J1600" t="s">
        <v>50</v>
      </c>
      <c r="K1600" t="s">
        <v>51</v>
      </c>
      <c r="L1600">
        <v>2709</v>
      </c>
      <c r="M1600" t="s">
        <v>114</v>
      </c>
      <c r="N1600" t="s">
        <v>81</v>
      </c>
      <c r="O1600" t="s">
        <v>200</v>
      </c>
      <c r="P1600" t="s">
        <v>230</v>
      </c>
      <c r="Q1600" t="s">
        <v>92</v>
      </c>
      <c r="R1600" t="s">
        <v>901</v>
      </c>
      <c r="S1600" t="s">
        <v>170</v>
      </c>
      <c r="T1600" t="s">
        <v>187</v>
      </c>
      <c r="U1600" t="s">
        <v>110</v>
      </c>
      <c r="V1600">
        <v>99217</v>
      </c>
      <c r="W1600">
        <v>59660</v>
      </c>
      <c r="X1600">
        <v>5.4</v>
      </c>
      <c r="Y1600">
        <v>15.9</v>
      </c>
      <c r="Z1600">
        <v>83155.710000000006</v>
      </c>
      <c r="AB1600">
        <v>25.08</v>
      </c>
      <c r="AC1600">
        <v>2085545.21</v>
      </c>
      <c r="AD1600">
        <v>6388021.6399999997</v>
      </c>
      <c r="AE1600">
        <v>215.49</v>
      </c>
      <c r="AF1600">
        <v>1376554783.2</v>
      </c>
      <c r="AG1600">
        <v>73409.149999999994</v>
      </c>
      <c r="AH1600">
        <v>0</v>
      </c>
      <c r="AI1600">
        <v>0</v>
      </c>
      <c r="AJ1600">
        <v>1.76</v>
      </c>
      <c r="AK1600">
        <v>112429.18</v>
      </c>
      <c r="AL1600">
        <v>0.154</v>
      </c>
      <c r="AM1600">
        <v>9837.5499999999993</v>
      </c>
      <c r="AN1600">
        <v>204.1</v>
      </c>
      <c r="AO1600">
        <v>534.21</v>
      </c>
      <c r="AP1600">
        <v>109032.26</v>
      </c>
      <c r="AQ1600">
        <v>2277824.17</v>
      </c>
      <c r="AR1600" t="s">
        <v>124</v>
      </c>
      <c r="AS1600" t="s">
        <v>61</v>
      </c>
      <c r="AT1600" t="s">
        <v>62</v>
      </c>
      <c r="AU1600" t="s">
        <v>63</v>
      </c>
    </row>
    <row r="1601" spans="1:47" x14ac:dyDescent="0.25">
      <c r="A1601" t="s">
        <v>2650</v>
      </c>
      <c r="B1601">
        <v>2026</v>
      </c>
      <c r="C1601">
        <v>1</v>
      </c>
      <c r="D1601" t="s">
        <v>48</v>
      </c>
      <c r="E1601" s="1">
        <v>46042</v>
      </c>
      <c r="F1601" s="1">
        <v>46053</v>
      </c>
      <c r="G1601">
        <v>11</v>
      </c>
      <c r="H1601">
        <v>13.5</v>
      </c>
      <c r="I1601" t="s">
        <v>65</v>
      </c>
      <c r="J1601" t="s">
        <v>78</v>
      </c>
      <c r="K1601" t="s">
        <v>315</v>
      </c>
      <c r="L1601">
        <v>1511.9</v>
      </c>
      <c r="M1601" t="s">
        <v>68</v>
      </c>
      <c r="N1601" t="s">
        <v>53</v>
      </c>
      <c r="O1601" t="s">
        <v>91</v>
      </c>
      <c r="P1601" t="s">
        <v>56</v>
      </c>
      <c r="Q1601" t="s">
        <v>121</v>
      </c>
      <c r="R1601" t="s">
        <v>2429</v>
      </c>
      <c r="S1601" t="s">
        <v>85</v>
      </c>
      <c r="T1601" t="s">
        <v>86</v>
      </c>
      <c r="U1601" t="s">
        <v>60</v>
      </c>
      <c r="V1601">
        <v>53486</v>
      </c>
      <c r="W1601">
        <v>38907</v>
      </c>
      <c r="X1601">
        <v>15.8</v>
      </c>
      <c r="Y1601">
        <v>12.6</v>
      </c>
      <c r="Z1601">
        <v>48286.44</v>
      </c>
      <c r="AB1601">
        <v>33.4</v>
      </c>
      <c r="AC1601">
        <v>1612767.1</v>
      </c>
      <c r="AD1601">
        <v>65665695.479999997</v>
      </c>
      <c r="AE1601">
        <v>285.58</v>
      </c>
      <c r="AF1601">
        <v>18752809315.18</v>
      </c>
      <c r="AG1601">
        <v>201578.41</v>
      </c>
      <c r="AH1601">
        <v>0.5</v>
      </c>
      <c r="AI1601">
        <v>16846.97</v>
      </c>
      <c r="AJ1601">
        <v>24.44</v>
      </c>
      <c r="AK1601">
        <v>0</v>
      </c>
      <c r="AL1601">
        <v>0.08</v>
      </c>
      <c r="AM1601">
        <v>52532.56</v>
      </c>
      <c r="AN1601">
        <v>595</v>
      </c>
      <c r="AO1601">
        <v>501.83</v>
      </c>
      <c r="AP1601">
        <v>298588.84999999998</v>
      </c>
      <c r="AQ1601">
        <v>2182313.89</v>
      </c>
      <c r="AR1601" t="s">
        <v>124</v>
      </c>
      <c r="AS1601" t="s">
        <v>61</v>
      </c>
      <c r="AT1601" t="s">
        <v>62</v>
      </c>
      <c r="AU1601" t="s">
        <v>63</v>
      </c>
    </row>
    <row r="1602" spans="1:47" x14ac:dyDescent="0.25">
      <c r="A1602" t="s">
        <v>2651</v>
      </c>
      <c r="B1602">
        <v>2023</v>
      </c>
      <c r="C1602">
        <v>4</v>
      </c>
      <c r="D1602" t="s">
        <v>77</v>
      </c>
      <c r="E1602" s="1">
        <v>45026</v>
      </c>
      <c r="F1602" s="1">
        <v>45035</v>
      </c>
      <c r="G1602">
        <v>9</v>
      </c>
      <c r="H1602">
        <v>3.4</v>
      </c>
      <c r="I1602" t="s">
        <v>65</v>
      </c>
      <c r="J1602" t="s">
        <v>50</v>
      </c>
      <c r="K1602" t="s">
        <v>183</v>
      </c>
      <c r="L1602">
        <v>2710.19</v>
      </c>
      <c r="M1602" t="s">
        <v>90</v>
      </c>
      <c r="N1602" t="s">
        <v>106</v>
      </c>
      <c r="O1602" t="s">
        <v>54</v>
      </c>
      <c r="P1602" t="s">
        <v>128</v>
      </c>
      <c r="Q1602" t="s">
        <v>108</v>
      </c>
      <c r="R1602" t="s">
        <v>2652</v>
      </c>
      <c r="S1602" t="s">
        <v>186</v>
      </c>
      <c r="T1602" t="s">
        <v>187</v>
      </c>
      <c r="U1602" t="s">
        <v>96</v>
      </c>
      <c r="V1602">
        <v>111016</v>
      </c>
      <c r="W1602">
        <v>79040</v>
      </c>
      <c r="X1602">
        <v>20.3</v>
      </c>
      <c r="Y1602">
        <v>13.2</v>
      </c>
      <c r="Z1602">
        <v>104373.38</v>
      </c>
      <c r="AB1602">
        <v>8.82</v>
      </c>
      <c r="AC1602">
        <v>920573.21</v>
      </c>
      <c r="AD1602">
        <v>96581907.180000007</v>
      </c>
      <c r="AE1602">
        <v>289.35000000000002</v>
      </c>
      <c r="AF1602">
        <v>27945974842.529999</v>
      </c>
      <c r="AG1602">
        <v>104935.98</v>
      </c>
      <c r="AH1602">
        <v>1</v>
      </c>
      <c r="AI1602">
        <v>10880.53</v>
      </c>
      <c r="AJ1602">
        <v>7.54</v>
      </c>
      <c r="AK1602">
        <v>0</v>
      </c>
      <c r="AL1602">
        <v>0.28399999999999997</v>
      </c>
      <c r="AM1602">
        <v>274292.62</v>
      </c>
      <c r="AN1602">
        <v>479.4</v>
      </c>
      <c r="AO1602">
        <v>542.42999999999995</v>
      </c>
      <c r="AP1602">
        <v>260040.94</v>
      </c>
      <c r="AQ1602">
        <v>1570723.28</v>
      </c>
      <c r="AR1602" t="s">
        <v>61</v>
      </c>
      <c r="AS1602" t="s">
        <v>61</v>
      </c>
      <c r="AT1602" t="s">
        <v>62</v>
      </c>
      <c r="AU1602" t="s">
        <v>63</v>
      </c>
    </row>
    <row r="1603" spans="1:47" x14ac:dyDescent="0.25">
      <c r="A1603" t="s">
        <v>2653</v>
      </c>
      <c r="B1603">
        <v>2024</v>
      </c>
      <c r="C1603">
        <v>1</v>
      </c>
      <c r="D1603" t="s">
        <v>48</v>
      </c>
      <c r="E1603" s="1">
        <v>45312</v>
      </c>
      <c r="F1603" s="1">
        <v>45328</v>
      </c>
      <c r="G1603">
        <v>16</v>
      </c>
      <c r="H1603">
        <v>11.9</v>
      </c>
      <c r="I1603" t="s">
        <v>49</v>
      </c>
      <c r="J1603" t="s">
        <v>50</v>
      </c>
      <c r="K1603" t="s">
        <v>139</v>
      </c>
      <c r="L1603">
        <v>2710.1210999999998</v>
      </c>
      <c r="M1603" t="s">
        <v>90</v>
      </c>
      <c r="N1603" t="s">
        <v>168</v>
      </c>
      <c r="O1603" t="s">
        <v>107</v>
      </c>
      <c r="P1603" t="s">
        <v>204</v>
      </c>
      <c r="Q1603" t="s">
        <v>92</v>
      </c>
      <c r="R1603" t="s">
        <v>2654</v>
      </c>
      <c r="S1603" t="s">
        <v>142</v>
      </c>
      <c r="T1603" t="s">
        <v>86</v>
      </c>
      <c r="U1603" t="s">
        <v>228</v>
      </c>
      <c r="V1603">
        <v>63744</v>
      </c>
      <c r="W1603">
        <v>39575</v>
      </c>
      <c r="X1603">
        <v>13</v>
      </c>
      <c r="Y1603">
        <v>11.7</v>
      </c>
      <c r="Z1603">
        <v>50463.11</v>
      </c>
      <c r="AB1603">
        <v>28.82</v>
      </c>
      <c r="AC1603">
        <v>1454346.83</v>
      </c>
      <c r="AD1603">
        <v>57965460.560000002</v>
      </c>
      <c r="AE1603">
        <v>276.99</v>
      </c>
      <c r="AF1603">
        <v>16055852920.51</v>
      </c>
      <c r="AG1603">
        <v>69002.17</v>
      </c>
      <c r="AH1603">
        <v>1.3</v>
      </c>
      <c r="AI1603">
        <v>21864.85</v>
      </c>
      <c r="AJ1603">
        <v>3.33</v>
      </c>
      <c r="AK1603">
        <v>1930249.84</v>
      </c>
      <c r="AL1603">
        <v>5.1999999999999998E-2</v>
      </c>
      <c r="AM1603">
        <v>30142.04</v>
      </c>
      <c r="AN1603">
        <v>627.20000000000005</v>
      </c>
      <c r="AO1603">
        <v>634.66999999999996</v>
      </c>
      <c r="AP1603">
        <v>398065.02</v>
      </c>
      <c r="AQ1603">
        <v>1973420.91</v>
      </c>
      <c r="AR1603" t="s">
        <v>61</v>
      </c>
      <c r="AS1603" t="s">
        <v>61</v>
      </c>
      <c r="AT1603" t="s">
        <v>62</v>
      </c>
      <c r="AU1603" t="s">
        <v>63</v>
      </c>
    </row>
    <row r="1604" spans="1:47" x14ac:dyDescent="0.25">
      <c r="A1604" t="s">
        <v>2655</v>
      </c>
      <c r="B1604">
        <v>2023</v>
      </c>
      <c r="C1604">
        <v>5</v>
      </c>
      <c r="D1604" t="s">
        <v>77</v>
      </c>
      <c r="E1604" s="1">
        <v>45056</v>
      </c>
      <c r="F1604" s="1">
        <v>45068</v>
      </c>
      <c r="G1604">
        <v>12</v>
      </c>
      <c r="H1604">
        <v>9.1999999999999993</v>
      </c>
      <c r="I1604" t="s">
        <v>49</v>
      </c>
      <c r="J1604" t="s">
        <v>50</v>
      </c>
      <c r="K1604" t="s">
        <v>120</v>
      </c>
      <c r="L1604">
        <v>2710.1921000000002</v>
      </c>
      <c r="M1604" t="s">
        <v>68</v>
      </c>
      <c r="N1604" t="s">
        <v>81</v>
      </c>
      <c r="O1604" t="s">
        <v>200</v>
      </c>
      <c r="P1604" t="s">
        <v>121</v>
      </c>
      <c r="Q1604" t="s">
        <v>184</v>
      </c>
      <c r="R1604" t="s">
        <v>2656</v>
      </c>
      <c r="S1604" t="s">
        <v>123</v>
      </c>
      <c r="T1604" t="s">
        <v>102</v>
      </c>
      <c r="U1604" t="s">
        <v>143</v>
      </c>
      <c r="V1604">
        <v>69321</v>
      </c>
      <c r="W1604">
        <v>45854</v>
      </c>
      <c r="X1604">
        <v>9.6</v>
      </c>
      <c r="Y1604">
        <v>11.4</v>
      </c>
      <c r="Z1604">
        <v>57197.49</v>
      </c>
      <c r="AB1604">
        <v>42.58</v>
      </c>
      <c r="AC1604">
        <v>2435469.12</v>
      </c>
      <c r="AD1604">
        <v>38373796.039999999</v>
      </c>
      <c r="AE1604">
        <v>287.41000000000003</v>
      </c>
      <c r="AF1604">
        <v>11029012719.860001</v>
      </c>
      <c r="AG1604">
        <v>32548.14</v>
      </c>
      <c r="AH1604">
        <v>0</v>
      </c>
      <c r="AJ1604">
        <v>4.22</v>
      </c>
      <c r="AK1604">
        <v>1619374.19</v>
      </c>
      <c r="AL1604">
        <v>7.1999999999999995E-2</v>
      </c>
      <c r="AM1604">
        <v>27629.13</v>
      </c>
      <c r="AN1604">
        <v>207.7</v>
      </c>
      <c r="AO1604">
        <v>597.44000000000005</v>
      </c>
      <c r="AP1604">
        <v>124088.29</v>
      </c>
      <c r="AQ1604">
        <v>2619734.6800000002</v>
      </c>
      <c r="AR1604" t="s">
        <v>61</v>
      </c>
      <c r="AS1604" t="s">
        <v>61</v>
      </c>
      <c r="AT1604" t="s">
        <v>62</v>
      </c>
      <c r="AU1604" t="s">
        <v>63</v>
      </c>
    </row>
    <row r="1605" spans="1:47" x14ac:dyDescent="0.25">
      <c r="A1605" t="s">
        <v>2657</v>
      </c>
      <c r="B1605">
        <v>2021</v>
      </c>
      <c r="C1605">
        <v>4</v>
      </c>
      <c r="D1605" t="s">
        <v>77</v>
      </c>
      <c r="E1605" s="1">
        <v>44300</v>
      </c>
      <c r="F1605" s="1">
        <v>44319</v>
      </c>
      <c r="G1605">
        <v>19</v>
      </c>
      <c r="H1605">
        <v>15.3</v>
      </c>
      <c r="I1605" t="s">
        <v>49</v>
      </c>
      <c r="J1605" t="s">
        <v>50</v>
      </c>
      <c r="K1605" t="s">
        <v>183</v>
      </c>
      <c r="L1605">
        <v>2710.19</v>
      </c>
      <c r="M1605" t="s">
        <v>68</v>
      </c>
      <c r="N1605" t="s">
        <v>106</v>
      </c>
      <c r="O1605" t="s">
        <v>99</v>
      </c>
      <c r="P1605" t="s">
        <v>230</v>
      </c>
      <c r="Q1605" t="s">
        <v>56</v>
      </c>
      <c r="R1605" t="s">
        <v>219</v>
      </c>
      <c r="S1605" t="s">
        <v>186</v>
      </c>
      <c r="T1605" t="s">
        <v>86</v>
      </c>
      <c r="U1605" t="s">
        <v>143</v>
      </c>
      <c r="V1605">
        <v>126628</v>
      </c>
      <c r="W1605">
        <v>84832</v>
      </c>
      <c r="X1605">
        <v>16.5</v>
      </c>
      <c r="Y1605">
        <v>11.4</v>
      </c>
      <c r="Z1605">
        <v>107743.06</v>
      </c>
      <c r="AB1605">
        <v>17.170000000000002</v>
      </c>
      <c r="AC1605">
        <v>1849948.34</v>
      </c>
      <c r="AD1605">
        <v>69860600.099999994</v>
      </c>
      <c r="AE1605">
        <v>173.16</v>
      </c>
      <c r="AF1605">
        <v>12097061513.32</v>
      </c>
      <c r="AG1605">
        <v>67314.03</v>
      </c>
      <c r="AH1605">
        <v>0.1</v>
      </c>
      <c r="AI1605">
        <v>1121.73</v>
      </c>
      <c r="AJ1605">
        <v>1.42</v>
      </c>
      <c r="AK1605">
        <v>992020.52</v>
      </c>
      <c r="AL1605">
        <v>0.17799999999999999</v>
      </c>
      <c r="AM1605">
        <v>124351.87</v>
      </c>
      <c r="AN1605">
        <v>861.9</v>
      </c>
      <c r="AO1605">
        <v>699.09</v>
      </c>
      <c r="AP1605">
        <v>602545.67000000004</v>
      </c>
      <c r="AQ1605">
        <v>2645281.64</v>
      </c>
      <c r="AR1605" t="s">
        <v>61</v>
      </c>
      <c r="AS1605" t="s">
        <v>61</v>
      </c>
      <c r="AT1605" t="s">
        <v>62</v>
      </c>
      <c r="AU1605" t="s">
        <v>63</v>
      </c>
    </row>
    <row r="1606" spans="1:47" x14ac:dyDescent="0.25">
      <c r="A1606" t="s">
        <v>2658</v>
      </c>
      <c r="B1606">
        <v>2025</v>
      </c>
      <c r="C1606">
        <v>8</v>
      </c>
      <c r="D1606" t="s">
        <v>89</v>
      </c>
      <c r="E1606" s="1">
        <v>45893</v>
      </c>
      <c r="F1606" s="1">
        <v>45920</v>
      </c>
      <c r="G1606">
        <v>27</v>
      </c>
      <c r="H1606">
        <v>4.9000000000000004</v>
      </c>
      <c r="I1606" t="s">
        <v>49</v>
      </c>
      <c r="J1606" t="s">
        <v>134</v>
      </c>
      <c r="K1606" t="s">
        <v>135</v>
      </c>
      <c r="L1606">
        <v>9999.0098999999991</v>
      </c>
      <c r="M1606" t="s">
        <v>114</v>
      </c>
      <c r="N1606" t="s">
        <v>69</v>
      </c>
      <c r="O1606" t="s">
        <v>189</v>
      </c>
      <c r="P1606" t="s">
        <v>55</v>
      </c>
      <c r="Q1606" t="s">
        <v>56</v>
      </c>
      <c r="R1606" t="s">
        <v>2659</v>
      </c>
      <c r="S1606" t="s">
        <v>137</v>
      </c>
      <c r="T1606" t="s">
        <v>59</v>
      </c>
      <c r="U1606" t="s">
        <v>60</v>
      </c>
      <c r="V1606">
        <v>6251</v>
      </c>
      <c r="W1606">
        <v>3654</v>
      </c>
      <c r="X1606">
        <v>5</v>
      </c>
      <c r="Y1606">
        <v>16</v>
      </c>
      <c r="Z1606">
        <v>5657.36</v>
      </c>
      <c r="AB1606">
        <v>15.14</v>
      </c>
      <c r="AC1606">
        <v>85652.43</v>
      </c>
      <c r="AD1606">
        <v>2987595.24</v>
      </c>
      <c r="AE1606">
        <v>276.04000000000002</v>
      </c>
      <c r="AF1606">
        <v>824695790.04999995</v>
      </c>
      <c r="AG1606">
        <v>90769.21</v>
      </c>
      <c r="AH1606">
        <v>1.2</v>
      </c>
      <c r="AI1606">
        <v>22539.599999999999</v>
      </c>
      <c r="AJ1606">
        <v>19.059999999999999</v>
      </c>
      <c r="AK1606">
        <v>569435.65</v>
      </c>
      <c r="AL1606">
        <v>6.8000000000000005E-2</v>
      </c>
      <c r="AM1606">
        <v>2031.56</v>
      </c>
      <c r="AN1606">
        <v>969.5</v>
      </c>
      <c r="AO1606">
        <v>567.71</v>
      </c>
      <c r="AP1606">
        <v>550394.85</v>
      </c>
      <c r="AQ1606">
        <v>751387.65</v>
      </c>
      <c r="AR1606" t="s">
        <v>61</v>
      </c>
      <c r="AS1606" t="s">
        <v>61</v>
      </c>
      <c r="AT1606" t="s">
        <v>62</v>
      </c>
      <c r="AU1606" t="s">
        <v>63</v>
      </c>
    </row>
    <row r="1607" spans="1:47" x14ac:dyDescent="0.25">
      <c r="A1607" t="s">
        <v>2660</v>
      </c>
      <c r="B1607">
        <v>2021</v>
      </c>
      <c r="C1607">
        <v>7</v>
      </c>
      <c r="D1607" t="s">
        <v>89</v>
      </c>
      <c r="E1607" s="1">
        <v>44391</v>
      </c>
      <c r="F1607" s="1">
        <v>44421</v>
      </c>
      <c r="G1607">
        <v>30</v>
      </c>
      <c r="H1607">
        <v>2.7</v>
      </c>
      <c r="I1607" t="s">
        <v>49</v>
      </c>
      <c r="J1607" t="s">
        <v>66</v>
      </c>
      <c r="K1607" t="s">
        <v>248</v>
      </c>
      <c r="L1607">
        <v>9999</v>
      </c>
      <c r="M1607" t="s">
        <v>90</v>
      </c>
      <c r="N1607" t="s">
        <v>81</v>
      </c>
      <c r="O1607" t="s">
        <v>200</v>
      </c>
      <c r="P1607" t="s">
        <v>127</v>
      </c>
      <c r="Q1607" t="s">
        <v>82</v>
      </c>
      <c r="R1607" t="s">
        <v>2109</v>
      </c>
      <c r="S1607" t="s">
        <v>156</v>
      </c>
      <c r="T1607" t="s">
        <v>131</v>
      </c>
      <c r="U1607" t="s">
        <v>132</v>
      </c>
      <c r="V1607">
        <v>13642</v>
      </c>
      <c r="W1607">
        <v>8458</v>
      </c>
      <c r="X1607">
        <v>11.5</v>
      </c>
      <c r="Y1607">
        <v>14.2</v>
      </c>
      <c r="Z1607">
        <v>12151.28</v>
      </c>
      <c r="AA1607">
        <v>867</v>
      </c>
      <c r="AB1607">
        <v>3199.07</v>
      </c>
      <c r="AC1607">
        <v>2773593.69</v>
      </c>
      <c r="AD1607">
        <v>33782016.549999997</v>
      </c>
      <c r="AE1607">
        <v>168.29</v>
      </c>
      <c r="AF1607">
        <v>5685175565.1999998</v>
      </c>
      <c r="AG1607">
        <v>77307.520000000004</v>
      </c>
      <c r="AH1607">
        <v>0.6</v>
      </c>
      <c r="AI1607">
        <v>19795.55</v>
      </c>
      <c r="AJ1607">
        <v>4.6500000000000004</v>
      </c>
      <c r="AK1607">
        <v>1570863.77</v>
      </c>
      <c r="AL1607">
        <v>0.107</v>
      </c>
      <c r="AM1607">
        <v>36146.76</v>
      </c>
      <c r="AN1607">
        <v>937.9</v>
      </c>
      <c r="AO1607">
        <v>662.79</v>
      </c>
      <c r="AP1607">
        <v>621630.74</v>
      </c>
      <c r="AQ1607">
        <v>3528474.26</v>
      </c>
      <c r="AR1607" t="s">
        <v>61</v>
      </c>
      <c r="AS1607" t="s">
        <v>61</v>
      </c>
      <c r="AT1607" t="s">
        <v>62</v>
      </c>
      <c r="AU1607" t="s">
        <v>63</v>
      </c>
    </row>
    <row r="1608" spans="1:47" x14ac:dyDescent="0.25">
      <c r="A1608" t="s">
        <v>2661</v>
      </c>
      <c r="B1608">
        <v>2023</v>
      </c>
      <c r="C1608">
        <v>7</v>
      </c>
      <c r="D1608" t="s">
        <v>89</v>
      </c>
      <c r="E1608" s="1">
        <v>45132</v>
      </c>
      <c r="F1608" s="1">
        <v>45138</v>
      </c>
      <c r="G1608">
        <v>6</v>
      </c>
      <c r="H1608">
        <v>5.8</v>
      </c>
      <c r="I1608" t="s">
        <v>65</v>
      </c>
      <c r="J1608" t="s">
        <v>50</v>
      </c>
      <c r="K1608" t="s">
        <v>423</v>
      </c>
      <c r="L1608">
        <v>2710.1941000000002</v>
      </c>
      <c r="M1608" t="s">
        <v>114</v>
      </c>
      <c r="N1608" t="s">
        <v>106</v>
      </c>
      <c r="O1608" t="s">
        <v>99</v>
      </c>
      <c r="P1608" t="s">
        <v>128</v>
      </c>
      <c r="Q1608" t="s">
        <v>174</v>
      </c>
      <c r="R1608" t="s">
        <v>1526</v>
      </c>
      <c r="S1608" t="s">
        <v>142</v>
      </c>
      <c r="T1608" t="s">
        <v>74</v>
      </c>
      <c r="U1608" t="s">
        <v>166</v>
      </c>
      <c r="V1608">
        <v>63988</v>
      </c>
      <c r="W1608">
        <v>42511</v>
      </c>
      <c r="X1608">
        <v>7.5</v>
      </c>
      <c r="Y1608">
        <v>13.9</v>
      </c>
      <c r="Z1608">
        <v>51902.79</v>
      </c>
      <c r="AB1608">
        <v>22.68</v>
      </c>
      <c r="AC1608">
        <v>1177155.28</v>
      </c>
      <c r="AD1608">
        <v>41866347.5</v>
      </c>
      <c r="AE1608">
        <v>287.43</v>
      </c>
      <c r="AF1608">
        <v>12033644261.93</v>
      </c>
      <c r="AG1608">
        <v>163765.09</v>
      </c>
      <c r="AH1608">
        <v>2.7</v>
      </c>
      <c r="AI1608">
        <v>25739.32</v>
      </c>
      <c r="AJ1608">
        <v>20.97</v>
      </c>
      <c r="AK1608">
        <v>0</v>
      </c>
      <c r="AL1608">
        <v>0.19400000000000001</v>
      </c>
      <c r="AM1608">
        <v>81220.710000000006</v>
      </c>
      <c r="AN1608">
        <v>280.60000000000002</v>
      </c>
      <c r="AO1608">
        <v>708.13</v>
      </c>
      <c r="AP1608">
        <v>198701.28</v>
      </c>
      <c r="AQ1608">
        <v>1646581.68</v>
      </c>
      <c r="AR1608" t="s">
        <v>61</v>
      </c>
      <c r="AS1608" t="s">
        <v>61</v>
      </c>
      <c r="AT1608" t="s">
        <v>62</v>
      </c>
      <c r="AU1608" t="s">
        <v>63</v>
      </c>
    </row>
    <row r="1609" spans="1:47" x14ac:dyDescent="0.25">
      <c r="A1609" t="s">
        <v>2662</v>
      </c>
      <c r="B1609">
        <v>2023</v>
      </c>
      <c r="C1609">
        <v>7</v>
      </c>
      <c r="D1609" t="s">
        <v>89</v>
      </c>
      <c r="E1609" s="1">
        <v>45126</v>
      </c>
      <c r="F1609" s="1">
        <v>45149</v>
      </c>
      <c r="G1609">
        <v>23</v>
      </c>
      <c r="H1609">
        <v>16</v>
      </c>
      <c r="I1609" t="s">
        <v>49</v>
      </c>
      <c r="J1609" t="s">
        <v>66</v>
      </c>
      <c r="K1609" t="s">
        <v>391</v>
      </c>
      <c r="L1609">
        <v>9999.99</v>
      </c>
      <c r="M1609" t="s">
        <v>98</v>
      </c>
      <c r="N1609" t="s">
        <v>106</v>
      </c>
      <c r="O1609" t="s">
        <v>200</v>
      </c>
      <c r="P1609" t="s">
        <v>159</v>
      </c>
      <c r="Q1609" t="s">
        <v>82</v>
      </c>
      <c r="R1609" t="s">
        <v>1458</v>
      </c>
      <c r="S1609" t="s">
        <v>130</v>
      </c>
      <c r="T1609" t="s">
        <v>187</v>
      </c>
      <c r="U1609" t="s">
        <v>103</v>
      </c>
      <c r="V1609">
        <v>80036</v>
      </c>
      <c r="W1609">
        <v>52234</v>
      </c>
      <c r="X1609">
        <v>6.8</v>
      </c>
      <c r="Y1609">
        <v>12.7</v>
      </c>
      <c r="Z1609">
        <v>71961.86</v>
      </c>
      <c r="AB1609">
        <v>16.91</v>
      </c>
      <c r="AC1609">
        <v>1216875.05</v>
      </c>
      <c r="AD1609">
        <v>45662678.640000001</v>
      </c>
      <c r="AE1609">
        <v>286.19</v>
      </c>
      <c r="AF1609">
        <v>13068201999.98</v>
      </c>
      <c r="AG1609">
        <v>158220.69</v>
      </c>
      <c r="AH1609">
        <v>1.4</v>
      </c>
      <c r="AI1609">
        <v>46026.67</v>
      </c>
      <c r="AJ1609">
        <v>11.18</v>
      </c>
      <c r="AK1609">
        <v>5105087.47</v>
      </c>
      <c r="AL1609">
        <v>0.24</v>
      </c>
      <c r="AM1609">
        <v>109590.43</v>
      </c>
      <c r="AN1609">
        <v>906.6</v>
      </c>
      <c r="AO1609">
        <v>678.9</v>
      </c>
      <c r="AP1609">
        <v>615490.74</v>
      </c>
      <c r="AQ1609">
        <v>2146203.58</v>
      </c>
      <c r="AR1609" t="s">
        <v>61</v>
      </c>
      <c r="AS1609" t="s">
        <v>61</v>
      </c>
      <c r="AT1609" t="s">
        <v>62</v>
      </c>
      <c r="AU1609" t="s">
        <v>63</v>
      </c>
    </row>
    <row r="1610" spans="1:47" x14ac:dyDescent="0.25">
      <c r="A1610" t="s">
        <v>2663</v>
      </c>
      <c r="B1610">
        <v>2020</v>
      </c>
      <c r="C1610">
        <v>10</v>
      </c>
      <c r="D1610" t="s">
        <v>119</v>
      </c>
      <c r="E1610" s="1">
        <v>44112</v>
      </c>
      <c r="F1610" s="1">
        <v>44136</v>
      </c>
      <c r="G1610">
        <v>24</v>
      </c>
      <c r="H1610">
        <v>8.9</v>
      </c>
      <c r="I1610" t="s">
        <v>65</v>
      </c>
      <c r="J1610" t="s">
        <v>78</v>
      </c>
      <c r="K1610" t="s">
        <v>158</v>
      </c>
      <c r="L1610">
        <v>1006.3</v>
      </c>
      <c r="M1610" t="s">
        <v>98</v>
      </c>
      <c r="N1610" t="s">
        <v>69</v>
      </c>
      <c r="O1610" t="s">
        <v>107</v>
      </c>
      <c r="P1610" t="s">
        <v>56</v>
      </c>
      <c r="Q1610" t="s">
        <v>55</v>
      </c>
      <c r="R1610" t="s">
        <v>828</v>
      </c>
      <c r="S1610" t="s">
        <v>161</v>
      </c>
      <c r="T1610" t="s">
        <v>59</v>
      </c>
      <c r="U1610" t="s">
        <v>166</v>
      </c>
      <c r="V1610">
        <v>21860</v>
      </c>
      <c r="W1610">
        <v>15397</v>
      </c>
      <c r="X1610">
        <v>17.899999999999999</v>
      </c>
      <c r="Y1610">
        <v>11.8</v>
      </c>
      <c r="Z1610">
        <v>18609.53</v>
      </c>
      <c r="AB1610">
        <v>34.950000000000003</v>
      </c>
      <c r="AC1610">
        <v>650403.06999999995</v>
      </c>
      <c r="AD1610">
        <v>18771060.719999999</v>
      </c>
      <c r="AE1610">
        <v>162.47</v>
      </c>
      <c r="AF1610">
        <v>3049734235.1799998</v>
      </c>
      <c r="AG1610">
        <v>90959.89</v>
      </c>
      <c r="AH1610">
        <v>0</v>
      </c>
      <c r="AI1610">
        <v>0</v>
      </c>
      <c r="AJ1610">
        <v>16.579999999999998</v>
      </c>
      <c r="AK1610">
        <v>0</v>
      </c>
      <c r="AL1610">
        <v>0.26600000000000001</v>
      </c>
      <c r="AM1610">
        <v>49931.02</v>
      </c>
      <c r="AO1610">
        <v>707.87</v>
      </c>
      <c r="AP1610">
        <v>320523.53999999998</v>
      </c>
      <c r="AQ1610">
        <v>1111817.52</v>
      </c>
      <c r="AR1610" t="s">
        <v>61</v>
      </c>
      <c r="AS1610" t="s">
        <v>61</v>
      </c>
      <c r="AT1610" t="s">
        <v>62</v>
      </c>
      <c r="AU1610" t="s">
        <v>63</v>
      </c>
    </row>
    <row r="1611" spans="1:47" x14ac:dyDescent="0.25">
      <c r="A1611" t="s">
        <v>2664</v>
      </c>
      <c r="B1611">
        <v>2022</v>
      </c>
      <c r="C1611">
        <v>9</v>
      </c>
      <c r="D1611" t="s">
        <v>89</v>
      </c>
      <c r="E1611" s="1">
        <v>44829</v>
      </c>
      <c r="F1611" s="1">
        <v>44841</v>
      </c>
      <c r="G1611">
        <v>12</v>
      </c>
      <c r="H1611">
        <v>1.2</v>
      </c>
      <c r="I1611" t="s">
        <v>65</v>
      </c>
      <c r="J1611" t="s">
        <v>50</v>
      </c>
      <c r="K1611" t="s">
        <v>145</v>
      </c>
      <c r="L1611">
        <v>2710.19</v>
      </c>
      <c r="M1611" t="s">
        <v>68</v>
      </c>
      <c r="N1611" t="s">
        <v>106</v>
      </c>
      <c r="O1611" t="s">
        <v>200</v>
      </c>
      <c r="P1611" t="s">
        <v>70</v>
      </c>
      <c r="Q1611" t="s">
        <v>159</v>
      </c>
      <c r="R1611" t="s">
        <v>556</v>
      </c>
      <c r="S1611" t="s">
        <v>123</v>
      </c>
      <c r="T1611" t="s">
        <v>59</v>
      </c>
      <c r="U1611" t="s">
        <v>96</v>
      </c>
      <c r="V1611">
        <v>65290</v>
      </c>
      <c r="W1611">
        <v>47088</v>
      </c>
      <c r="X1611">
        <v>24</v>
      </c>
      <c r="Y1611">
        <v>15.1</v>
      </c>
      <c r="Z1611">
        <v>50470.22</v>
      </c>
      <c r="AB1611">
        <v>40.92</v>
      </c>
      <c r="AC1611">
        <v>2065241.4</v>
      </c>
      <c r="AD1611">
        <v>17816492.359999999</v>
      </c>
      <c r="AE1611">
        <v>218.18</v>
      </c>
      <c r="AF1611">
        <v>3887202303.0999999</v>
      </c>
      <c r="AG1611">
        <v>148022.73000000001</v>
      </c>
      <c r="AH1611">
        <v>0</v>
      </c>
      <c r="AI1611">
        <v>0</v>
      </c>
      <c r="AJ1611">
        <v>22.14</v>
      </c>
      <c r="AK1611">
        <v>0</v>
      </c>
      <c r="AL1611">
        <v>7.2999999999999995E-2</v>
      </c>
      <c r="AM1611">
        <v>13006.04</v>
      </c>
      <c r="AN1611">
        <v>314.5</v>
      </c>
      <c r="AO1611">
        <v>594.03</v>
      </c>
      <c r="AP1611">
        <v>186822.43</v>
      </c>
      <c r="AQ1611">
        <v>2413092.6</v>
      </c>
      <c r="AR1611" t="s">
        <v>61</v>
      </c>
      <c r="AS1611" t="s">
        <v>61</v>
      </c>
      <c r="AT1611" t="s">
        <v>62</v>
      </c>
      <c r="AU1611" t="s">
        <v>63</v>
      </c>
    </row>
    <row r="1612" spans="1:47" x14ac:dyDescent="0.25">
      <c r="A1612" t="s">
        <v>2665</v>
      </c>
      <c r="B1612">
        <v>2026</v>
      </c>
      <c r="C1612">
        <v>3</v>
      </c>
      <c r="D1612" t="s">
        <v>48</v>
      </c>
      <c r="E1612" s="1">
        <v>46084</v>
      </c>
      <c r="F1612" s="1">
        <v>46095</v>
      </c>
      <c r="G1612">
        <v>11</v>
      </c>
      <c r="H1612">
        <v>8.1</v>
      </c>
      <c r="I1612" t="s">
        <v>49</v>
      </c>
      <c r="J1612" t="s">
        <v>50</v>
      </c>
      <c r="K1612" t="s">
        <v>120</v>
      </c>
      <c r="L1612">
        <v>2710.1921000000002</v>
      </c>
      <c r="M1612" t="s">
        <v>98</v>
      </c>
      <c r="N1612" t="s">
        <v>81</v>
      </c>
      <c r="O1612" t="s">
        <v>99</v>
      </c>
      <c r="P1612" t="s">
        <v>154</v>
      </c>
      <c r="Q1612" t="s">
        <v>92</v>
      </c>
      <c r="R1612" t="s">
        <v>1766</v>
      </c>
      <c r="S1612" t="s">
        <v>142</v>
      </c>
      <c r="T1612" t="s">
        <v>74</v>
      </c>
      <c r="U1612" t="s">
        <v>87</v>
      </c>
      <c r="V1612">
        <v>28058</v>
      </c>
      <c r="W1612">
        <v>16690</v>
      </c>
      <c r="X1612">
        <v>16.7</v>
      </c>
      <c r="Y1612">
        <v>13.4</v>
      </c>
      <c r="Z1612">
        <v>21713.07</v>
      </c>
      <c r="AB1612">
        <v>37.450000000000003</v>
      </c>
      <c r="AC1612">
        <v>813154.47</v>
      </c>
      <c r="AD1612">
        <v>8696953.0600000005</v>
      </c>
      <c r="AE1612">
        <v>281.11</v>
      </c>
      <c r="AF1612">
        <v>2444800474.6999998</v>
      </c>
      <c r="AG1612">
        <v>207099.81</v>
      </c>
      <c r="AH1612">
        <v>0</v>
      </c>
      <c r="AI1612">
        <v>0</v>
      </c>
      <c r="AJ1612">
        <v>24.42</v>
      </c>
      <c r="AK1612">
        <v>2123795.94</v>
      </c>
      <c r="AL1612">
        <v>0.11700000000000001</v>
      </c>
      <c r="AM1612">
        <v>10175.44</v>
      </c>
      <c r="AN1612">
        <v>341.2</v>
      </c>
      <c r="AO1612">
        <v>657.33</v>
      </c>
      <c r="AP1612">
        <v>224281</v>
      </c>
      <c r="AQ1612">
        <v>1254710.72</v>
      </c>
      <c r="AR1612" t="s">
        <v>61</v>
      </c>
      <c r="AS1612" t="s">
        <v>61</v>
      </c>
      <c r="AT1612" t="s">
        <v>62</v>
      </c>
      <c r="AU1612" t="s">
        <v>63</v>
      </c>
    </row>
    <row r="1613" spans="1:47" x14ac:dyDescent="0.25">
      <c r="A1613" t="s">
        <v>2666</v>
      </c>
      <c r="B1613">
        <v>2020</v>
      </c>
      <c r="C1613">
        <v>2</v>
      </c>
      <c r="D1613" t="s">
        <v>48</v>
      </c>
      <c r="E1613" s="1">
        <v>43882</v>
      </c>
      <c r="F1613" s="1">
        <v>43908</v>
      </c>
      <c r="G1613">
        <v>26</v>
      </c>
      <c r="H1613">
        <v>2.4</v>
      </c>
      <c r="I1613" t="s">
        <v>65</v>
      </c>
      <c r="J1613" t="s">
        <v>66</v>
      </c>
      <c r="K1613" t="s">
        <v>153</v>
      </c>
      <c r="L1613">
        <v>6309</v>
      </c>
      <c r="M1613" t="s">
        <v>98</v>
      </c>
      <c r="N1613" t="s">
        <v>81</v>
      </c>
      <c r="O1613" t="s">
        <v>54</v>
      </c>
      <c r="P1613" t="s">
        <v>70</v>
      </c>
      <c r="Q1613" t="s">
        <v>146</v>
      </c>
      <c r="R1613" t="s">
        <v>1958</v>
      </c>
      <c r="S1613" t="s">
        <v>156</v>
      </c>
      <c r="T1613" t="s">
        <v>148</v>
      </c>
      <c r="U1613" t="s">
        <v>259</v>
      </c>
      <c r="V1613">
        <v>26474</v>
      </c>
      <c r="W1613">
        <v>18853</v>
      </c>
      <c r="X1613">
        <v>4.7</v>
      </c>
      <c r="Y1613">
        <v>10.7</v>
      </c>
      <c r="Z1613">
        <v>22347.79</v>
      </c>
      <c r="AA1613">
        <v>1596</v>
      </c>
      <c r="AB1613">
        <v>1731.52</v>
      </c>
      <c r="AC1613">
        <v>2763505.92</v>
      </c>
      <c r="AD1613">
        <v>79863403.209999993</v>
      </c>
      <c r="AE1613">
        <v>163.49</v>
      </c>
      <c r="AF1613">
        <v>13056867790.799999</v>
      </c>
      <c r="AG1613">
        <v>80434.460000000006</v>
      </c>
      <c r="AH1613">
        <v>0.3</v>
      </c>
      <c r="AI1613">
        <v>4602.72</v>
      </c>
      <c r="AJ1613">
        <v>2.36</v>
      </c>
      <c r="AK1613">
        <v>0</v>
      </c>
      <c r="AL1613">
        <v>0.153</v>
      </c>
      <c r="AM1613">
        <v>122191.01</v>
      </c>
      <c r="AN1613">
        <v>884.7</v>
      </c>
      <c r="AO1613">
        <v>509.87</v>
      </c>
      <c r="AP1613">
        <v>451081.99</v>
      </c>
      <c r="AQ1613">
        <v>3421816.1</v>
      </c>
      <c r="AR1613" t="s">
        <v>61</v>
      </c>
      <c r="AS1613" t="s">
        <v>61</v>
      </c>
      <c r="AT1613" t="s">
        <v>62</v>
      </c>
      <c r="AU1613" t="s">
        <v>63</v>
      </c>
    </row>
    <row r="1614" spans="1:47" x14ac:dyDescent="0.25">
      <c r="A1614" t="s">
        <v>2667</v>
      </c>
      <c r="B1614">
        <v>2024</v>
      </c>
      <c r="C1614">
        <v>11</v>
      </c>
      <c r="D1614" t="s">
        <v>119</v>
      </c>
      <c r="E1614" s="1">
        <v>45607</v>
      </c>
      <c r="F1614" s="1">
        <v>45626</v>
      </c>
      <c r="G1614">
        <v>19</v>
      </c>
      <c r="H1614">
        <v>12.6</v>
      </c>
      <c r="I1614" t="s">
        <v>65</v>
      </c>
      <c r="J1614" t="s">
        <v>66</v>
      </c>
      <c r="K1614" t="s">
        <v>248</v>
      </c>
      <c r="L1614">
        <v>9999</v>
      </c>
      <c r="M1614" t="s">
        <v>90</v>
      </c>
      <c r="N1614" t="s">
        <v>168</v>
      </c>
      <c r="O1614" t="s">
        <v>54</v>
      </c>
      <c r="P1614" t="s">
        <v>70</v>
      </c>
      <c r="Q1614" t="s">
        <v>83</v>
      </c>
      <c r="R1614" t="s">
        <v>235</v>
      </c>
      <c r="S1614" t="s">
        <v>156</v>
      </c>
      <c r="T1614" t="s">
        <v>59</v>
      </c>
      <c r="U1614" t="s">
        <v>96</v>
      </c>
      <c r="V1614">
        <v>21771</v>
      </c>
      <c r="W1614">
        <v>13420</v>
      </c>
      <c r="X1614">
        <v>22.5</v>
      </c>
      <c r="Y1614">
        <v>14.6</v>
      </c>
      <c r="Z1614">
        <v>19436.2</v>
      </c>
      <c r="AA1614">
        <v>1388</v>
      </c>
      <c r="AB1614">
        <v>4302.62</v>
      </c>
      <c r="AC1614">
        <v>5972036.5599999996</v>
      </c>
      <c r="AD1614">
        <v>77063561.189999998</v>
      </c>
      <c r="AE1614">
        <v>274.79000000000002</v>
      </c>
      <c r="AF1614">
        <v>21176295979.400002</v>
      </c>
      <c r="AG1614">
        <v>234847.5</v>
      </c>
      <c r="AH1614">
        <v>0</v>
      </c>
      <c r="AI1614">
        <v>0</v>
      </c>
      <c r="AJ1614">
        <v>6</v>
      </c>
      <c r="AK1614">
        <v>0</v>
      </c>
      <c r="AL1614">
        <v>0.28899999999999998</v>
      </c>
      <c r="AM1614">
        <v>222713.69</v>
      </c>
      <c r="AN1614">
        <v>510.2</v>
      </c>
      <c r="AO1614">
        <v>622.62</v>
      </c>
      <c r="AP1614">
        <v>317660.71999999997</v>
      </c>
      <c r="AQ1614">
        <v>6747258.4699999997</v>
      </c>
      <c r="AR1614" t="s">
        <v>61</v>
      </c>
      <c r="AS1614" t="s">
        <v>61</v>
      </c>
      <c r="AT1614" t="s">
        <v>62</v>
      </c>
      <c r="AU1614" t="s">
        <v>63</v>
      </c>
    </row>
    <row r="1615" spans="1:47" x14ac:dyDescent="0.25">
      <c r="A1615" t="s">
        <v>2668</v>
      </c>
      <c r="B1615">
        <v>2022</v>
      </c>
      <c r="C1615">
        <v>12</v>
      </c>
      <c r="D1615" t="s">
        <v>119</v>
      </c>
      <c r="E1615" s="1">
        <v>44915</v>
      </c>
      <c r="F1615" s="1">
        <v>44929</v>
      </c>
      <c r="G1615">
        <v>14</v>
      </c>
      <c r="H1615">
        <v>1.5</v>
      </c>
      <c r="I1615" t="s">
        <v>49</v>
      </c>
      <c r="J1615" t="s">
        <v>50</v>
      </c>
      <c r="K1615" t="s">
        <v>120</v>
      </c>
      <c r="L1615">
        <v>2710.1921000000002</v>
      </c>
      <c r="M1615" t="s">
        <v>52</v>
      </c>
      <c r="N1615" t="s">
        <v>106</v>
      </c>
      <c r="O1615" t="s">
        <v>189</v>
      </c>
      <c r="P1615" t="s">
        <v>196</v>
      </c>
      <c r="Q1615" t="s">
        <v>70</v>
      </c>
      <c r="R1615" t="s">
        <v>725</v>
      </c>
      <c r="S1615" t="s">
        <v>123</v>
      </c>
      <c r="T1615" t="s">
        <v>131</v>
      </c>
      <c r="U1615" t="s">
        <v>259</v>
      </c>
      <c r="V1615">
        <v>60326</v>
      </c>
      <c r="W1615">
        <v>43555</v>
      </c>
      <c r="X1615">
        <v>11.5</v>
      </c>
      <c r="Y1615">
        <v>10.199999999999999</v>
      </c>
      <c r="Z1615">
        <v>51674.31</v>
      </c>
      <c r="AB1615">
        <v>30.56</v>
      </c>
      <c r="AC1615">
        <v>1579166.91</v>
      </c>
      <c r="AD1615">
        <v>43434324.530000001</v>
      </c>
      <c r="AE1615">
        <v>215.74</v>
      </c>
      <c r="AF1615">
        <v>9370521174.1000004</v>
      </c>
      <c r="AG1615">
        <v>34238.129999999997</v>
      </c>
      <c r="AH1615">
        <v>0</v>
      </c>
      <c r="AI1615">
        <v>0</v>
      </c>
      <c r="AJ1615">
        <v>6.28</v>
      </c>
      <c r="AK1615">
        <v>2727675.58</v>
      </c>
      <c r="AL1615">
        <v>8.5999999999999993E-2</v>
      </c>
      <c r="AM1615">
        <v>37353.519999999997</v>
      </c>
      <c r="AN1615">
        <v>364.4</v>
      </c>
      <c r="AO1615">
        <v>745.39</v>
      </c>
      <c r="AP1615">
        <v>271620.12</v>
      </c>
      <c r="AQ1615">
        <v>1922378.68</v>
      </c>
      <c r="AR1615" t="s">
        <v>61</v>
      </c>
      <c r="AS1615" t="s">
        <v>61</v>
      </c>
      <c r="AT1615" t="s">
        <v>62</v>
      </c>
      <c r="AU1615" t="s">
        <v>63</v>
      </c>
    </row>
    <row r="1616" spans="1:47" x14ac:dyDescent="0.25">
      <c r="A1616" t="s">
        <v>2669</v>
      </c>
      <c r="B1616">
        <v>2024</v>
      </c>
      <c r="C1616">
        <v>12</v>
      </c>
      <c r="D1616" t="s">
        <v>119</v>
      </c>
      <c r="E1616" s="1">
        <v>45629</v>
      </c>
      <c r="F1616" s="1">
        <v>45650</v>
      </c>
      <c r="G1616">
        <v>21</v>
      </c>
      <c r="H1616">
        <v>17.899999999999999</v>
      </c>
      <c r="I1616" t="s">
        <v>49</v>
      </c>
      <c r="J1616" t="s">
        <v>78</v>
      </c>
      <c r="K1616" t="s">
        <v>158</v>
      </c>
      <c r="L1616">
        <v>1006.3</v>
      </c>
      <c r="M1616" t="s">
        <v>52</v>
      </c>
      <c r="N1616" t="s">
        <v>69</v>
      </c>
      <c r="O1616" t="s">
        <v>189</v>
      </c>
      <c r="P1616" t="s">
        <v>140</v>
      </c>
      <c r="Q1616" t="s">
        <v>92</v>
      </c>
      <c r="R1616" t="s">
        <v>2104</v>
      </c>
      <c r="S1616" t="s">
        <v>161</v>
      </c>
      <c r="T1616" t="s">
        <v>187</v>
      </c>
      <c r="U1616" t="s">
        <v>75</v>
      </c>
      <c r="V1616">
        <v>24427</v>
      </c>
      <c r="W1616">
        <v>16725</v>
      </c>
      <c r="X1616">
        <v>8.4</v>
      </c>
      <c r="Y1616">
        <v>11.9</v>
      </c>
      <c r="Z1616">
        <v>20404.580000000002</v>
      </c>
      <c r="AB1616">
        <v>33.9</v>
      </c>
      <c r="AC1616">
        <v>691715.26</v>
      </c>
      <c r="AD1616">
        <v>8293849.6299999999</v>
      </c>
      <c r="AE1616">
        <v>279.02</v>
      </c>
      <c r="AF1616">
        <v>2314149923.7600002</v>
      </c>
      <c r="AG1616">
        <v>246353.15</v>
      </c>
      <c r="AH1616">
        <v>1.7</v>
      </c>
      <c r="AI1616">
        <v>59388.53</v>
      </c>
      <c r="AJ1616">
        <v>4.28</v>
      </c>
      <c r="AK1616">
        <v>354976.76</v>
      </c>
      <c r="AL1616">
        <v>0.186</v>
      </c>
      <c r="AM1616">
        <v>15426.56</v>
      </c>
      <c r="AN1616">
        <v>553</v>
      </c>
      <c r="AO1616">
        <v>694.33</v>
      </c>
      <c r="AP1616">
        <v>383964.49</v>
      </c>
      <c r="AQ1616">
        <v>1396847.99</v>
      </c>
      <c r="AR1616" t="s">
        <v>61</v>
      </c>
      <c r="AS1616" t="s">
        <v>61</v>
      </c>
      <c r="AT1616" t="s">
        <v>62</v>
      </c>
      <c r="AU1616" t="s">
        <v>63</v>
      </c>
    </row>
    <row r="1617" spans="1:47" x14ac:dyDescent="0.25">
      <c r="A1617" t="s">
        <v>2670</v>
      </c>
      <c r="B1617">
        <v>2024</v>
      </c>
      <c r="C1617">
        <v>1</v>
      </c>
      <c r="D1617" t="s">
        <v>48</v>
      </c>
      <c r="E1617" s="1">
        <v>45319</v>
      </c>
      <c r="F1617" s="1">
        <v>45341</v>
      </c>
      <c r="G1617">
        <v>22</v>
      </c>
      <c r="H1617">
        <v>11.4</v>
      </c>
      <c r="I1617" t="s">
        <v>49</v>
      </c>
      <c r="J1617" t="s">
        <v>66</v>
      </c>
      <c r="K1617" t="s">
        <v>67</v>
      </c>
      <c r="L1617">
        <v>8479.8989999999994</v>
      </c>
      <c r="M1617" t="s">
        <v>114</v>
      </c>
      <c r="N1617" t="s">
        <v>106</v>
      </c>
      <c r="O1617" t="s">
        <v>99</v>
      </c>
      <c r="P1617" t="s">
        <v>201</v>
      </c>
      <c r="Q1617" t="s">
        <v>82</v>
      </c>
      <c r="R1617" t="s">
        <v>2671</v>
      </c>
      <c r="S1617" t="s">
        <v>73</v>
      </c>
      <c r="T1617" t="s">
        <v>59</v>
      </c>
      <c r="U1617" t="s">
        <v>132</v>
      </c>
      <c r="V1617">
        <v>8621</v>
      </c>
      <c r="W1617">
        <v>4834</v>
      </c>
      <c r="X1617">
        <v>8.1</v>
      </c>
      <c r="Y1617">
        <v>11.4</v>
      </c>
      <c r="Z1617">
        <v>7481.5</v>
      </c>
      <c r="AB1617">
        <v>23.19</v>
      </c>
      <c r="AC1617">
        <v>173495.99</v>
      </c>
      <c r="AD1617">
        <v>6308101.54</v>
      </c>
      <c r="AE1617">
        <v>275.19</v>
      </c>
      <c r="AF1617">
        <v>1735926462.79</v>
      </c>
      <c r="AG1617">
        <v>69024.97</v>
      </c>
      <c r="AH1617">
        <v>0</v>
      </c>
      <c r="AI1617">
        <v>0</v>
      </c>
      <c r="AJ1617">
        <v>20.420000000000002</v>
      </c>
      <c r="AK1617">
        <v>1288114.33</v>
      </c>
      <c r="AL1617">
        <v>0.30499999999999999</v>
      </c>
      <c r="AM1617">
        <v>19239.71</v>
      </c>
      <c r="AN1617">
        <v>857.7</v>
      </c>
      <c r="AO1617">
        <v>692.35</v>
      </c>
      <c r="AP1617">
        <v>593828.6</v>
      </c>
      <c r="AQ1617">
        <v>855589.27</v>
      </c>
      <c r="AR1617" t="s">
        <v>61</v>
      </c>
      <c r="AS1617" t="s">
        <v>61</v>
      </c>
      <c r="AT1617" t="s">
        <v>62</v>
      </c>
      <c r="AU1617" t="s">
        <v>117</v>
      </c>
    </row>
    <row r="1618" spans="1:47" x14ac:dyDescent="0.25">
      <c r="A1618" t="s">
        <v>2672</v>
      </c>
      <c r="B1618">
        <v>2024</v>
      </c>
      <c r="C1618">
        <v>4</v>
      </c>
      <c r="D1618" t="s">
        <v>77</v>
      </c>
      <c r="E1618" s="1">
        <v>45390</v>
      </c>
      <c r="F1618" s="1">
        <v>45397</v>
      </c>
      <c r="G1618">
        <v>7</v>
      </c>
      <c r="H1618">
        <v>12.3</v>
      </c>
      <c r="I1618" t="s">
        <v>65</v>
      </c>
      <c r="J1618" t="s">
        <v>50</v>
      </c>
      <c r="K1618" t="s">
        <v>51</v>
      </c>
      <c r="L1618">
        <v>2709</v>
      </c>
      <c r="M1618" t="s">
        <v>68</v>
      </c>
      <c r="N1618" t="s">
        <v>81</v>
      </c>
      <c r="O1618" t="s">
        <v>54</v>
      </c>
      <c r="P1618" t="s">
        <v>70</v>
      </c>
      <c r="Q1618" t="s">
        <v>131</v>
      </c>
      <c r="R1618" t="s">
        <v>1590</v>
      </c>
      <c r="S1618" t="s">
        <v>170</v>
      </c>
      <c r="T1618" t="s">
        <v>148</v>
      </c>
      <c r="U1618" t="s">
        <v>143</v>
      </c>
      <c r="V1618">
        <v>108425</v>
      </c>
      <c r="W1618">
        <v>72506</v>
      </c>
      <c r="X1618">
        <v>2.2000000000000002</v>
      </c>
      <c r="Y1618">
        <v>15.7</v>
      </c>
      <c r="Z1618">
        <v>84523.56</v>
      </c>
      <c r="AB1618">
        <v>33.17</v>
      </c>
      <c r="AC1618">
        <v>2803646.49</v>
      </c>
      <c r="AD1618">
        <v>8042416.7300000004</v>
      </c>
      <c r="AE1618">
        <v>275.08</v>
      </c>
      <c r="AF1618">
        <v>2212307994.0900002</v>
      </c>
      <c r="AG1618">
        <v>75856.740000000005</v>
      </c>
      <c r="AH1618">
        <v>0</v>
      </c>
      <c r="AI1618">
        <v>0</v>
      </c>
      <c r="AJ1618">
        <v>9.76</v>
      </c>
      <c r="AK1618">
        <v>0</v>
      </c>
      <c r="AL1618">
        <v>0.24</v>
      </c>
      <c r="AM1618">
        <v>19301.8</v>
      </c>
      <c r="AN1618">
        <v>152.69999999999999</v>
      </c>
      <c r="AO1618">
        <v>398.16</v>
      </c>
      <c r="AP1618">
        <v>60799.03</v>
      </c>
      <c r="AQ1618">
        <v>2959604.06</v>
      </c>
      <c r="AR1618" t="s">
        <v>61</v>
      </c>
      <c r="AS1618" t="s">
        <v>61</v>
      </c>
      <c r="AT1618" t="s">
        <v>62</v>
      </c>
      <c r="AU1618" t="s">
        <v>63</v>
      </c>
    </row>
    <row r="1619" spans="1:47" x14ac:dyDescent="0.25">
      <c r="A1619" t="s">
        <v>2673</v>
      </c>
      <c r="B1619">
        <v>2023</v>
      </c>
      <c r="C1619">
        <v>5</v>
      </c>
      <c r="D1619" t="s">
        <v>77</v>
      </c>
      <c r="E1619" s="1">
        <v>45052</v>
      </c>
      <c r="F1619" s="1">
        <v>45069</v>
      </c>
      <c r="G1619">
        <v>17</v>
      </c>
      <c r="H1619">
        <v>18</v>
      </c>
      <c r="I1619" t="s">
        <v>49</v>
      </c>
      <c r="J1619" t="s">
        <v>66</v>
      </c>
      <c r="K1619" t="s">
        <v>67</v>
      </c>
      <c r="L1619">
        <v>8479.8989999999994</v>
      </c>
      <c r="M1619" t="s">
        <v>114</v>
      </c>
      <c r="N1619" t="s">
        <v>69</v>
      </c>
      <c r="O1619" t="s">
        <v>200</v>
      </c>
      <c r="P1619" t="s">
        <v>140</v>
      </c>
      <c r="Q1619" t="s">
        <v>184</v>
      </c>
      <c r="R1619" t="s">
        <v>2674</v>
      </c>
      <c r="S1619" t="s">
        <v>156</v>
      </c>
      <c r="T1619" t="s">
        <v>59</v>
      </c>
      <c r="U1619" t="s">
        <v>143</v>
      </c>
      <c r="V1619">
        <v>6506</v>
      </c>
      <c r="W1619">
        <v>4654</v>
      </c>
      <c r="X1619">
        <v>8.9</v>
      </c>
      <c r="Y1619">
        <v>15</v>
      </c>
      <c r="Z1619">
        <v>5667.81</v>
      </c>
      <c r="AA1619">
        <v>404</v>
      </c>
      <c r="AB1619">
        <v>1828.1</v>
      </c>
      <c r="AC1619">
        <v>738552.4</v>
      </c>
      <c r="AD1619">
        <v>12571429.289999999</v>
      </c>
      <c r="AE1619">
        <v>284.31</v>
      </c>
      <c r="AF1619">
        <v>3574183061.4400001</v>
      </c>
      <c r="AG1619">
        <v>133277.85999999999</v>
      </c>
      <c r="AH1619">
        <v>0</v>
      </c>
      <c r="AI1619">
        <v>0</v>
      </c>
      <c r="AJ1619">
        <v>5.82</v>
      </c>
      <c r="AK1619">
        <v>731657.18</v>
      </c>
      <c r="AL1619">
        <v>0.14399999999999999</v>
      </c>
      <c r="AM1619">
        <v>18102.86</v>
      </c>
      <c r="AN1619">
        <v>309</v>
      </c>
      <c r="AO1619">
        <v>480.34</v>
      </c>
      <c r="AP1619">
        <v>148425.06</v>
      </c>
      <c r="AQ1619">
        <v>1038358.18</v>
      </c>
      <c r="AR1619" t="s">
        <v>61</v>
      </c>
      <c r="AS1619" t="s">
        <v>61</v>
      </c>
      <c r="AT1619" t="s">
        <v>62</v>
      </c>
      <c r="AU1619" t="s">
        <v>63</v>
      </c>
    </row>
    <row r="1620" spans="1:47" x14ac:dyDescent="0.25">
      <c r="A1620" t="s">
        <v>2675</v>
      </c>
      <c r="B1620">
        <v>2023</v>
      </c>
      <c r="C1620">
        <v>7</v>
      </c>
      <c r="D1620" t="s">
        <v>89</v>
      </c>
      <c r="E1620" s="1">
        <v>45113</v>
      </c>
      <c r="F1620" s="1">
        <v>45137</v>
      </c>
      <c r="G1620">
        <v>24</v>
      </c>
      <c r="H1620">
        <v>4.5</v>
      </c>
      <c r="I1620" t="s">
        <v>65</v>
      </c>
      <c r="J1620" t="s">
        <v>66</v>
      </c>
      <c r="K1620" t="s">
        <v>248</v>
      </c>
      <c r="L1620">
        <v>9999</v>
      </c>
      <c r="M1620" t="s">
        <v>114</v>
      </c>
      <c r="N1620" t="s">
        <v>168</v>
      </c>
      <c r="O1620" t="s">
        <v>91</v>
      </c>
      <c r="P1620" t="s">
        <v>92</v>
      </c>
      <c r="Q1620" t="s">
        <v>164</v>
      </c>
      <c r="R1620" t="s">
        <v>1583</v>
      </c>
      <c r="S1620" t="s">
        <v>156</v>
      </c>
      <c r="T1620" t="s">
        <v>102</v>
      </c>
      <c r="U1620" t="s">
        <v>110</v>
      </c>
      <c r="V1620">
        <v>15383</v>
      </c>
      <c r="W1620">
        <v>9781</v>
      </c>
      <c r="X1620">
        <v>7.7</v>
      </c>
      <c r="Y1620">
        <v>15.9</v>
      </c>
      <c r="Z1620">
        <v>13967</v>
      </c>
      <c r="AA1620">
        <v>997</v>
      </c>
      <c r="AB1620">
        <v>1085.7</v>
      </c>
      <c r="AC1620">
        <v>1082442.8999999999</v>
      </c>
      <c r="AD1620">
        <v>21727623.879999999</v>
      </c>
      <c r="AE1620">
        <v>284.25</v>
      </c>
      <c r="AF1620">
        <v>6176077087.8900003</v>
      </c>
      <c r="AG1620">
        <v>192312.61</v>
      </c>
      <c r="AH1620">
        <v>0.9</v>
      </c>
      <c r="AI1620">
        <v>15162.62</v>
      </c>
      <c r="AJ1620">
        <v>24.11</v>
      </c>
      <c r="AK1620">
        <v>0</v>
      </c>
      <c r="AL1620">
        <v>8.2000000000000003E-2</v>
      </c>
      <c r="AM1620">
        <v>17816.650000000001</v>
      </c>
      <c r="AN1620">
        <v>1168.2</v>
      </c>
      <c r="AO1620">
        <v>519.26</v>
      </c>
      <c r="AP1620">
        <v>606599.53</v>
      </c>
      <c r="AQ1620">
        <v>1914334.31</v>
      </c>
      <c r="AR1620" t="s">
        <v>61</v>
      </c>
      <c r="AS1620" t="s">
        <v>124</v>
      </c>
      <c r="AT1620" t="s">
        <v>62</v>
      </c>
      <c r="AU1620" t="s">
        <v>63</v>
      </c>
    </row>
    <row r="1621" spans="1:47" x14ac:dyDescent="0.25">
      <c r="A1621" t="s">
        <v>2676</v>
      </c>
      <c r="B1621">
        <v>2022</v>
      </c>
      <c r="C1621">
        <v>7</v>
      </c>
      <c r="D1621" t="s">
        <v>89</v>
      </c>
      <c r="E1621" s="1">
        <v>44760</v>
      </c>
      <c r="F1621" s="1">
        <v>44767</v>
      </c>
      <c r="G1621">
        <v>7</v>
      </c>
      <c r="H1621">
        <v>11</v>
      </c>
      <c r="I1621" t="s">
        <v>49</v>
      </c>
      <c r="J1621" t="s">
        <v>239</v>
      </c>
      <c r="K1621" t="s">
        <v>270</v>
      </c>
      <c r="L1621">
        <v>2710.1990999999998</v>
      </c>
      <c r="M1621" t="s">
        <v>68</v>
      </c>
      <c r="N1621" t="s">
        <v>106</v>
      </c>
      <c r="O1621" t="s">
        <v>200</v>
      </c>
      <c r="P1621" t="s">
        <v>196</v>
      </c>
      <c r="Q1621" t="s">
        <v>56</v>
      </c>
      <c r="R1621" t="s">
        <v>2677</v>
      </c>
      <c r="S1621" t="s">
        <v>142</v>
      </c>
      <c r="T1621" t="s">
        <v>86</v>
      </c>
      <c r="U1621" t="s">
        <v>110</v>
      </c>
      <c r="V1621">
        <v>63189</v>
      </c>
      <c r="W1621">
        <v>40354</v>
      </c>
      <c r="X1621">
        <v>12.4</v>
      </c>
      <c r="Y1621">
        <v>15.3</v>
      </c>
      <c r="Z1621">
        <v>53291.74</v>
      </c>
      <c r="AB1621">
        <v>34.159999999999997</v>
      </c>
      <c r="AC1621">
        <v>1820445.84</v>
      </c>
      <c r="AD1621">
        <v>26217404.41</v>
      </c>
      <c r="AE1621">
        <v>213.39</v>
      </c>
      <c r="AF1621">
        <v>5594531927.0500002</v>
      </c>
      <c r="AG1621">
        <v>135583.79999999999</v>
      </c>
      <c r="AH1621">
        <v>2.9</v>
      </c>
      <c r="AI1621">
        <v>73143.199999999997</v>
      </c>
      <c r="AJ1621">
        <v>10.86</v>
      </c>
      <c r="AK1621">
        <v>2847210.12</v>
      </c>
      <c r="AL1621">
        <v>0.21199999999999999</v>
      </c>
      <c r="AM1621">
        <v>55580.9</v>
      </c>
      <c r="AN1621">
        <v>282.2</v>
      </c>
      <c r="AO1621">
        <v>639.04999999999995</v>
      </c>
      <c r="AP1621">
        <v>180339.91</v>
      </c>
      <c r="AQ1621">
        <v>2265093.65</v>
      </c>
      <c r="AR1621" t="s">
        <v>61</v>
      </c>
      <c r="AS1621" t="s">
        <v>61</v>
      </c>
      <c r="AT1621" t="s">
        <v>62</v>
      </c>
      <c r="AU1621" t="s">
        <v>63</v>
      </c>
    </row>
    <row r="1622" spans="1:47" x14ac:dyDescent="0.25">
      <c r="A1622" t="s">
        <v>2678</v>
      </c>
      <c r="B1622">
        <v>2024</v>
      </c>
      <c r="C1622">
        <v>3</v>
      </c>
      <c r="D1622" t="s">
        <v>48</v>
      </c>
      <c r="E1622" s="1">
        <v>45375</v>
      </c>
      <c r="F1622" s="1">
        <v>45384</v>
      </c>
      <c r="G1622">
        <v>9</v>
      </c>
      <c r="H1622">
        <v>17</v>
      </c>
      <c r="I1622" t="s">
        <v>65</v>
      </c>
      <c r="J1622" t="s">
        <v>50</v>
      </c>
      <c r="K1622" t="s">
        <v>145</v>
      </c>
      <c r="L1622">
        <v>2710.19</v>
      </c>
      <c r="M1622" t="s">
        <v>68</v>
      </c>
      <c r="N1622" t="s">
        <v>81</v>
      </c>
      <c r="O1622" t="s">
        <v>91</v>
      </c>
      <c r="P1622" t="s">
        <v>226</v>
      </c>
      <c r="Q1622" t="s">
        <v>154</v>
      </c>
      <c r="R1622" t="s">
        <v>2679</v>
      </c>
      <c r="S1622" t="s">
        <v>123</v>
      </c>
      <c r="T1622" t="s">
        <v>148</v>
      </c>
      <c r="U1622" t="s">
        <v>181</v>
      </c>
      <c r="V1622">
        <v>50367</v>
      </c>
      <c r="W1622">
        <v>31992</v>
      </c>
      <c r="X1622">
        <v>20</v>
      </c>
      <c r="Y1622">
        <v>11.5</v>
      </c>
      <c r="Z1622">
        <v>46886.74</v>
      </c>
      <c r="AB1622">
        <v>40.72</v>
      </c>
      <c r="AC1622">
        <v>1909228.05</v>
      </c>
      <c r="AD1622">
        <v>38471039.039999999</v>
      </c>
      <c r="AE1622">
        <v>273.27</v>
      </c>
      <c r="AF1622">
        <v>10512980838.459999</v>
      </c>
      <c r="AG1622">
        <v>249905.62</v>
      </c>
      <c r="AH1622">
        <v>0.4</v>
      </c>
      <c r="AI1622">
        <v>4335.25</v>
      </c>
      <c r="AJ1622">
        <v>6.82</v>
      </c>
      <c r="AK1622">
        <v>0</v>
      </c>
      <c r="AL1622">
        <v>0.127</v>
      </c>
      <c r="AM1622">
        <v>48858.22</v>
      </c>
      <c r="AN1622">
        <v>356.8</v>
      </c>
      <c r="AO1622">
        <v>676</v>
      </c>
      <c r="AP1622">
        <v>241196.79999999999</v>
      </c>
      <c r="AQ1622">
        <v>2453523.94</v>
      </c>
      <c r="AR1622" t="s">
        <v>61</v>
      </c>
      <c r="AS1622" t="s">
        <v>61</v>
      </c>
      <c r="AT1622" t="s">
        <v>62</v>
      </c>
      <c r="AU1622" t="s">
        <v>63</v>
      </c>
    </row>
    <row r="1623" spans="1:47" x14ac:dyDescent="0.25">
      <c r="A1623" t="s">
        <v>2680</v>
      </c>
      <c r="B1623">
        <v>2020</v>
      </c>
      <c r="C1623">
        <v>8</v>
      </c>
      <c r="D1623" t="s">
        <v>89</v>
      </c>
      <c r="E1623" s="1">
        <v>44049</v>
      </c>
      <c r="F1623" s="1">
        <v>44069</v>
      </c>
      <c r="G1623">
        <v>20</v>
      </c>
      <c r="H1623">
        <v>18.5</v>
      </c>
      <c r="I1623" t="s">
        <v>65</v>
      </c>
      <c r="J1623" t="s">
        <v>50</v>
      </c>
      <c r="K1623" t="s">
        <v>223</v>
      </c>
      <c r="L1623">
        <v>2710.1109999999999</v>
      </c>
      <c r="M1623" t="s">
        <v>114</v>
      </c>
      <c r="N1623" t="s">
        <v>53</v>
      </c>
      <c r="O1623" t="s">
        <v>91</v>
      </c>
      <c r="P1623" t="s">
        <v>184</v>
      </c>
      <c r="Q1623" t="s">
        <v>204</v>
      </c>
      <c r="R1623" t="s">
        <v>395</v>
      </c>
      <c r="S1623" t="s">
        <v>123</v>
      </c>
      <c r="T1623" t="s">
        <v>59</v>
      </c>
      <c r="U1623" t="s">
        <v>143</v>
      </c>
      <c r="V1623">
        <v>43359</v>
      </c>
      <c r="W1623">
        <v>24094</v>
      </c>
      <c r="X1623">
        <v>7.4</v>
      </c>
      <c r="Y1623">
        <v>13.1</v>
      </c>
      <c r="Z1623">
        <v>40351.75</v>
      </c>
      <c r="AB1623">
        <v>24.52</v>
      </c>
      <c r="AC1623">
        <v>989424.91</v>
      </c>
      <c r="AD1623">
        <v>47462535.380000003</v>
      </c>
      <c r="AE1623">
        <v>159.16999999999999</v>
      </c>
      <c r="AF1623">
        <v>7554611756.4300003</v>
      </c>
      <c r="AG1623">
        <v>129358.68</v>
      </c>
      <c r="AH1623">
        <v>0</v>
      </c>
      <c r="AI1623">
        <v>0</v>
      </c>
      <c r="AJ1623">
        <v>15.2</v>
      </c>
      <c r="AK1623">
        <v>0</v>
      </c>
      <c r="AL1623">
        <v>0.29499999999999998</v>
      </c>
      <c r="AM1623">
        <v>140014.48000000001</v>
      </c>
      <c r="AN1623">
        <v>779.6</v>
      </c>
      <c r="AO1623">
        <v>630.34</v>
      </c>
      <c r="AP1623">
        <v>491413.06</v>
      </c>
      <c r="AQ1623">
        <v>1750211.13</v>
      </c>
      <c r="AR1623" t="s">
        <v>61</v>
      </c>
      <c r="AS1623" t="s">
        <v>61</v>
      </c>
      <c r="AT1623" t="s">
        <v>62</v>
      </c>
      <c r="AU1623" t="s">
        <v>63</v>
      </c>
    </row>
    <row r="1624" spans="1:47" x14ac:dyDescent="0.25">
      <c r="A1624" t="s">
        <v>2681</v>
      </c>
      <c r="B1624">
        <v>2021</v>
      </c>
      <c r="C1624">
        <v>3</v>
      </c>
      <c r="D1624" t="s">
        <v>48</v>
      </c>
      <c r="E1624" s="1">
        <v>44267</v>
      </c>
      <c r="F1624" s="1">
        <v>44287</v>
      </c>
      <c r="G1624">
        <v>20</v>
      </c>
      <c r="H1624">
        <v>3.1</v>
      </c>
      <c r="I1624" t="s">
        <v>49</v>
      </c>
      <c r="J1624" t="s">
        <v>50</v>
      </c>
      <c r="K1624" t="s">
        <v>183</v>
      </c>
      <c r="L1624">
        <v>2710.19</v>
      </c>
      <c r="M1624" t="s">
        <v>52</v>
      </c>
      <c r="N1624" t="s">
        <v>53</v>
      </c>
      <c r="O1624" t="s">
        <v>99</v>
      </c>
      <c r="P1624" t="s">
        <v>140</v>
      </c>
      <c r="Q1624" t="s">
        <v>226</v>
      </c>
      <c r="R1624" t="s">
        <v>1680</v>
      </c>
      <c r="S1624" t="s">
        <v>186</v>
      </c>
      <c r="T1624" t="s">
        <v>74</v>
      </c>
      <c r="U1624" t="s">
        <v>103</v>
      </c>
      <c r="V1624">
        <v>132623</v>
      </c>
      <c r="W1624">
        <v>97713</v>
      </c>
      <c r="X1624">
        <v>5.7</v>
      </c>
      <c r="Y1624">
        <v>10.5</v>
      </c>
      <c r="Z1624">
        <v>114480.7</v>
      </c>
      <c r="AB1624">
        <v>10.48</v>
      </c>
      <c r="AC1624">
        <v>1199757.74</v>
      </c>
      <c r="AD1624">
        <v>68442286.5</v>
      </c>
      <c r="AE1624">
        <v>172.09</v>
      </c>
      <c r="AF1624">
        <v>11778233083.780001</v>
      </c>
      <c r="AG1624">
        <v>240212.38</v>
      </c>
      <c r="AH1624">
        <v>0.1</v>
      </c>
      <c r="AI1624">
        <v>3354.32</v>
      </c>
      <c r="AJ1624">
        <v>18.239999999999998</v>
      </c>
      <c r="AK1624">
        <v>12483873.060000001</v>
      </c>
      <c r="AL1624">
        <v>0.23799999999999999</v>
      </c>
      <c r="AM1624">
        <v>162892.64000000001</v>
      </c>
      <c r="AN1624">
        <v>571</v>
      </c>
      <c r="AO1624">
        <v>409.97</v>
      </c>
      <c r="AP1624">
        <v>234092.87</v>
      </c>
      <c r="AQ1624">
        <v>1840309.95</v>
      </c>
      <c r="AR1624" t="s">
        <v>61</v>
      </c>
      <c r="AS1624" t="s">
        <v>61</v>
      </c>
      <c r="AT1624" t="s">
        <v>62</v>
      </c>
      <c r="AU1624" t="s">
        <v>63</v>
      </c>
    </row>
    <row r="1625" spans="1:47" x14ac:dyDescent="0.25">
      <c r="A1625" t="s">
        <v>2682</v>
      </c>
      <c r="B1625">
        <v>2025</v>
      </c>
      <c r="C1625">
        <v>7</v>
      </c>
      <c r="D1625" t="s">
        <v>89</v>
      </c>
      <c r="E1625" s="1">
        <v>45848</v>
      </c>
      <c r="F1625" s="1">
        <v>45859</v>
      </c>
      <c r="G1625">
        <v>11</v>
      </c>
      <c r="H1625">
        <v>6.9</v>
      </c>
      <c r="I1625" t="s">
        <v>65</v>
      </c>
      <c r="J1625" t="s">
        <v>50</v>
      </c>
      <c r="K1625" t="s">
        <v>145</v>
      </c>
      <c r="L1625">
        <v>2710.19</v>
      </c>
      <c r="M1625" t="s">
        <v>98</v>
      </c>
      <c r="N1625" t="s">
        <v>168</v>
      </c>
      <c r="O1625" t="s">
        <v>189</v>
      </c>
      <c r="P1625" t="s">
        <v>184</v>
      </c>
      <c r="Q1625" t="s">
        <v>121</v>
      </c>
      <c r="R1625" t="s">
        <v>872</v>
      </c>
      <c r="S1625" t="s">
        <v>123</v>
      </c>
      <c r="T1625" t="s">
        <v>74</v>
      </c>
      <c r="U1625" t="s">
        <v>96</v>
      </c>
      <c r="V1625">
        <v>52187</v>
      </c>
      <c r="W1625">
        <v>39131</v>
      </c>
      <c r="X1625">
        <v>4.8</v>
      </c>
      <c r="Y1625">
        <v>13.9</v>
      </c>
      <c r="Z1625">
        <v>47202.44</v>
      </c>
      <c r="AB1625">
        <v>34.08</v>
      </c>
      <c r="AC1625">
        <v>1608659.16</v>
      </c>
      <c r="AD1625">
        <v>14342461.390000001</v>
      </c>
      <c r="AE1625">
        <v>284.76</v>
      </c>
      <c r="AF1625">
        <v>4084159305.4200001</v>
      </c>
      <c r="AG1625">
        <v>97152.39</v>
      </c>
      <c r="AH1625">
        <v>0.2</v>
      </c>
      <c r="AI1625">
        <v>2994.3</v>
      </c>
      <c r="AJ1625">
        <v>10.14</v>
      </c>
      <c r="AK1625">
        <v>0</v>
      </c>
      <c r="AL1625">
        <v>0.311</v>
      </c>
      <c r="AM1625">
        <v>44605.05</v>
      </c>
      <c r="AN1625">
        <v>327.2</v>
      </c>
      <c r="AO1625">
        <v>709.33</v>
      </c>
      <c r="AP1625">
        <v>232092.78</v>
      </c>
      <c r="AQ1625">
        <v>1985503.68</v>
      </c>
      <c r="AR1625" t="s">
        <v>61</v>
      </c>
      <c r="AS1625" t="s">
        <v>61</v>
      </c>
      <c r="AT1625" t="s">
        <v>62</v>
      </c>
      <c r="AU1625" t="s">
        <v>63</v>
      </c>
    </row>
    <row r="1626" spans="1:47" x14ac:dyDescent="0.25">
      <c r="A1626" t="s">
        <v>2683</v>
      </c>
      <c r="B1626">
        <v>2023</v>
      </c>
      <c r="C1626">
        <v>6</v>
      </c>
      <c r="D1626" t="s">
        <v>77</v>
      </c>
      <c r="E1626" s="1">
        <v>45080</v>
      </c>
      <c r="F1626" s="1">
        <v>45098</v>
      </c>
      <c r="G1626">
        <v>18</v>
      </c>
      <c r="H1626">
        <v>9.1</v>
      </c>
      <c r="I1626" t="s">
        <v>49</v>
      </c>
      <c r="J1626" t="s">
        <v>50</v>
      </c>
      <c r="K1626" t="s">
        <v>145</v>
      </c>
      <c r="L1626">
        <v>2710.19</v>
      </c>
      <c r="M1626" t="s">
        <v>68</v>
      </c>
      <c r="N1626" t="s">
        <v>53</v>
      </c>
      <c r="O1626" t="s">
        <v>91</v>
      </c>
      <c r="P1626" t="s">
        <v>201</v>
      </c>
      <c r="Q1626" t="s">
        <v>82</v>
      </c>
      <c r="R1626" t="s">
        <v>415</v>
      </c>
      <c r="S1626" t="s">
        <v>170</v>
      </c>
      <c r="T1626" t="s">
        <v>86</v>
      </c>
      <c r="U1626" t="s">
        <v>110</v>
      </c>
      <c r="V1626">
        <v>125851</v>
      </c>
      <c r="W1626">
        <v>93319</v>
      </c>
      <c r="X1626">
        <v>7.6</v>
      </c>
      <c r="Y1626">
        <v>13.1</v>
      </c>
      <c r="Z1626">
        <v>104983.45</v>
      </c>
      <c r="AB1626">
        <v>24.12</v>
      </c>
      <c r="AC1626">
        <v>2532200.81</v>
      </c>
      <c r="AD1626">
        <v>92319296.430000007</v>
      </c>
      <c r="AE1626">
        <v>289.22000000000003</v>
      </c>
      <c r="AF1626">
        <v>26700586913.48</v>
      </c>
      <c r="AG1626">
        <v>131668.31</v>
      </c>
      <c r="AH1626">
        <v>0</v>
      </c>
      <c r="AI1626">
        <v>0</v>
      </c>
      <c r="AJ1626">
        <v>11.43</v>
      </c>
      <c r="AK1626">
        <v>10552095.58</v>
      </c>
      <c r="AL1626">
        <v>0.26</v>
      </c>
      <c r="AM1626">
        <v>240030.17</v>
      </c>
      <c r="AN1626">
        <v>545.1</v>
      </c>
      <c r="AO1626">
        <v>380.66</v>
      </c>
      <c r="AP1626">
        <v>207497.77</v>
      </c>
      <c r="AQ1626">
        <v>3111397.06</v>
      </c>
      <c r="AR1626" t="s">
        <v>61</v>
      </c>
      <c r="AS1626" t="s">
        <v>61</v>
      </c>
      <c r="AT1626" t="s">
        <v>62</v>
      </c>
      <c r="AU1626" t="s">
        <v>63</v>
      </c>
    </row>
    <row r="1627" spans="1:47" x14ac:dyDescent="0.25">
      <c r="A1627" t="s">
        <v>2684</v>
      </c>
      <c r="B1627">
        <v>2020</v>
      </c>
      <c r="C1627">
        <v>7</v>
      </c>
      <c r="D1627" t="s">
        <v>89</v>
      </c>
      <c r="E1627" s="1">
        <v>44024</v>
      </c>
      <c r="F1627" s="1">
        <v>44032</v>
      </c>
      <c r="G1627">
        <v>8</v>
      </c>
      <c r="H1627">
        <v>9.1999999999999993</v>
      </c>
      <c r="I1627" t="s">
        <v>49</v>
      </c>
      <c r="J1627" t="s">
        <v>50</v>
      </c>
      <c r="K1627" t="s">
        <v>183</v>
      </c>
      <c r="L1627">
        <v>2710.19</v>
      </c>
      <c r="M1627" t="s">
        <v>90</v>
      </c>
      <c r="N1627" t="s">
        <v>69</v>
      </c>
      <c r="O1627" t="s">
        <v>107</v>
      </c>
      <c r="P1627" t="s">
        <v>201</v>
      </c>
      <c r="Q1627" t="s">
        <v>128</v>
      </c>
      <c r="R1627" t="s">
        <v>2685</v>
      </c>
      <c r="S1627" t="s">
        <v>186</v>
      </c>
      <c r="T1627" t="s">
        <v>74</v>
      </c>
      <c r="U1627" t="s">
        <v>60</v>
      </c>
      <c r="V1627">
        <v>123127</v>
      </c>
      <c r="W1627">
        <v>85662</v>
      </c>
      <c r="X1627">
        <v>10.3</v>
      </c>
      <c r="Y1627">
        <v>10.5</v>
      </c>
      <c r="Z1627">
        <v>95786.74</v>
      </c>
      <c r="AB1627">
        <v>31.42</v>
      </c>
      <c r="AC1627">
        <v>3009619.37</v>
      </c>
      <c r="AD1627">
        <v>87854640.060000002</v>
      </c>
      <c r="AE1627">
        <v>161.81</v>
      </c>
      <c r="AF1627">
        <v>14215759308.110001</v>
      </c>
      <c r="AG1627">
        <v>45015.63</v>
      </c>
      <c r="AH1627">
        <v>1</v>
      </c>
      <c r="AI1627">
        <v>30041.13</v>
      </c>
      <c r="AJ1627">
        <v>12.56</v>
      </c>
      <c r="AK1627">
        <v>11034542.789999999</v>
      </c>
      <c r="AL1627">
        <v>0.30099999999999999</v>
      </c>
      <c r="AM1627">
        <v>264442.46999999997</v>
      </c>
      <c r="AN1627">
        <v>289.7</v>
      </c>
      <c r="AO1627">
        <v>435.85</v>
      </c>
      <c r="AP1627">
        <v>126265.74</v>
      </c>
      <c r="AQ1627">
        <v>3475384.34</v>
      </c>
      <c r="AR1627" t="s">
        <v>124</v>
      </c>
      <c r="AS1627" t="s">
        <v>61</v>
      </c>
      <c r="AT1627" t="s">
        <v>62</v>
      </c>
      <c r="AU1627" t="s">
        <v>63</v>
      </c>
    </row>
    <row r="1628" spans="1:47" x14ac:dyDescent="0.25">
      <c r="A1628" t="s">
        <v>2686</v>
      </c>
      <c r="B1628">
        <v>2022</v>
      </c>
      <c r="C1628">
        <v>9</v>
      </c>
      <c r="D1628" t="s">
        <v>89</v>
      </c>
      <c r="E1628" s="1">
        <v>44822</v>
      </c>
      <c r="F1628" s="1">
        <v>44829</v>
      </c>
      <c r="G1628">
        <v>7</v>
      </c>
      <c r="H1628">
        <v>6.7</v>
      </c>
      <c r="I1628" t="s">
        <v>49</v>
      </c>
      <c r="J1628" t="s">
        <v>239</v>
      </c>
      <c r="K1628" t="s">
        <v>270</v>
      </c>
      <c r="L1628">
        <v>2710.1990999999998</v>
      </c>
      <c r="M1628" t="s">
        <v>98</v>
      </c>
      <c r="N1628" t="s">
        <v>69</v>
      </c>
      <c r="O1628" t="s">
        <v>99</v>
      </c>
      <c r="P1628" t="s">
        <v>146</v>
      </c>
      <c r="Q1628" t="s">
        <v>184</v>
      </c>
      <c r="R1628" t="s">
        <v>1684</v>
      </c>
      <c r="S1628" t="s">
        <v>142</v>
      </c>
      <c r="T1628" t="s">
        <v>102</v>
      </c>
      <c r="U1628" t="s">
        <v>87</v>
      </c>
      <c r="V1628">
        <v>42752</v>
      </c>
      <c r="W1628">
        <v>31305</v>
      </c>
      <c r="X1628">
        <v>24.3</v>
      </c>
      <c r="Y1628">
        <v>13.6</v>
      </c>
      <c r="Z1628">
        <v>35291.269999999997</v>
      </c>
      <c r="AB1628">
        <v>33.270000000000003</v>
      </c>
      <c r="AC1628">
        <v>1174140.55</v>
      </c>
      <c r="AD1628">
        <v>11452370.029999999</v>
      </c>
      <c r="AE1628">
        <v>215.94</v>
      </c>
      <c r="AF1628">
        <v>2473024784.2800002</v>
      </c>
      <c r="AG1628">
        <v>81608.929999999993</v>
      </c>
      <c r="AH1628">
        <v>0</v>
      </c>
      <c r="AI1628">
        <v>0</v>
      </c>
      <c r="AJ1628">
        <v>0.68</v>
      </c>
      <c r="AK1628">
        <v>77876.12</v>
      </c>
      <c r="AL1628">
        <v>0.247</v>
      </c>
      <c r="AM1628">
        <v>28287.35</v>
      </c>
      <c r="AN1628">
        <v>112.7</v>
      </c>
      <c r="AO1628">
        <v>399.07</v>
      </c>
      <c r="AP1628">
        <v>44975.19</v>
      </c>
      <c r="AQ1628">
        <v>1329012.02</v>
      </c>
      <c r="AR1628" t="s">
        <v>61</v>
      </c>
      <c r="AS1628" t="s">
        <v>61</v>
      </c>
      <c r="AT1628" t="s">
        <v>62</v>
      </c>
      <c r="AU1628" t="s">
        <v>63</v>
      </c>
    </row>
    <row r="1629" spans="1:47" x14ac:dyDescent="0.25">
      <c r="A1629" t="s">
        <v>2687</v>
      </c>
      <c r="B1629">
        <v>2025</v>
      </c>
      <c r="C1629">
        <v>10</v>
      </c>
      <c r="D1629" t="s">
        <v>119</v>
      </c>
      <c r="E1629" s="1">
        <v>45944</v>
      </c>
      <c r="F1629" s="1">
        <v>45959</v>
      </c>
      <c r="G1629">
        <v>15</v>
      </c>
      <c r="H1629">
        <v>11</v>
      </c>
      <c r="I1629" t="s">
        <v>65</v>
      </c>
      <c r="J1629" t="s">
        <v>50</v>
      </c>
      <c r="K1629" t="s">
        <v>145</v>
      </c>
      <c r="L1629">
        <v>2710.19</v>
      </c>
      <c r="M1629" t="s">
        <v>114</v>
      </c>
      <c r="N1629" t="s">
        <v>168</v>
      </c>
      <c r="O1629" t="s">
        <v>99</v>
      </c>
      <c r="P1629" t="s">
        <v>100</v>
      </c>
      <c r="Q1629" t="s">
        <v>257</v>
      </c>
      <c r="R1629" t="s">
        <v>2688</v>
      </c>
      <c r="S1629" t="s">
        <v>170</v>
      </c>
      <c r="T1629" t="s">
        <v>187</v>
      </c>
      <c r="U1629" t="s">
        <v>132</v>
      </c>
      <c r="V1629">
        <v>110991</v>
      </c>
      <c r="W1629">
        <v>78581</v>
      </c>
      <c r="X1629">
        <v>19.100000000000001</v>
      </c>
      <c r="Y1629">
        <v>15.6</v>
      </c>
      <c r="Z1629">
        <v>95082.1</v>
      </c>
      <c r="AB1629">
        <v>51.47</v>
      </c>
      <c r="AC1629">
        <v>4893875.6900000004</v>
      </c>
      <c r="AD1629">
        <v>106097361.28</v>
      </c>
      <c r="AE1629">
        <v>276.51</v>
      </c>
      <c r="AF1629">
        <v>29336981367.529999</v>
      </c>
      <c r="AG1629">
        <v>105374.88</v>
      </c>
      <c r="AH1629">
        <v>1.1000000000000001</v>
      </c>
      <c r="AI1629">
        <v>10083.129999999999</v>
      </c>
      <c r="AJ1629">
        <v>2.4</v>
      </c>
      <c r="AK1629">
        <v>0</v>
      </c>
      <c r="AL1629">
        <v>0.16400000000000001</v>
      </c>
      <c r="AM1629">
        <v>173999.67</v>
      </c>
      <c r="AN1629">
        <v>362.8</v>
      </c>
      <c r="AO1629">
        <v>477.9</v>
      </c>
      <c r="AP1629">
        <v>173382.12</v>
      </c>
      <c r="AQ1629">
        <v>5356715.49</v>
      </c>
      <c r="AR1629" t="s">
        <v>61</v>
      </c>
      <c r="AS1629" t="s">
        <v>61</v>
      </c>
      <c r="AT1629" t="s">
        <v>62</v>
      </c>
      <c r="AU1629" t="s">
        <v>63</v>
      </c>
    </row>
    <row r="1630" spans="1:47" x14ac:dyDescent="0.25">
      <c r="A1630" t="s">
        <v>2689</v>
      </c>
      <c r="B1630">
        <v>2023</v>
      </c>
      <c r="C1630">
        <v>11</v>
      </c>
      <c r="D1630" t="s">
        <v>119</v>
      </c>
      <c r="E1630" s="1">
        <v>45231</v>
      </c>
      <c r="F1630" s="1">
        <v>45239</v>
      </c>
      <c r="G1630">
        <v>8</v>
      </c>
      <c r="H1630">
        <v>9.6999999999999993</v>
      </c>
      <c r="I1630" t="s">
        <v>49</v>
      </c>
      <c r="J1630" t="s">
        <v>50</v>
      </c>
      <c r="K1630" t="s">
        <v>120</v>
      </c>
      <c r="L1630">
        <v>2710.1921000000002</v>
      </c>
      <c r="M1630" t="s">
        <v>98</v>
      </c>
      <c r="N1630" t="s">
        <v>168</v>
      </c>
      <c r="O1630" t="s">
        <v>189</v>
      </c>
      <c r="P1630" t="s">
        <v>204</v>
      </c>
      <c r="Q1630" t="s">
        <v>70</v>
      </c>
      <c r="R1630" t="s">
        <v>2690</v>
      </c>
      <c r="S1630" t="s">
        <v>142</v>
      </c>
      <c r="T1630" t="s">
        <v>148</v>
      </c>
      <c r="U1630" t="s">
        <v>132</v>
      </c>
      <c r="V1630">
        <v>67430</v>
      </c>
      <c r="W1630">
        <v>47765</v>
      </c>
      <c r="X1630">
        <v>4.2</v>
      </c>
      <c r="Y1630">
        <v>14.1</v>
      </c>
      <c r="Z1630">
        <v>53607.22</v>
      </c>
      <c r="AB1630">
        <v>36.21</v>
      </c>
      <c r="AC1630">
        <v>1941117.44</v>
      </c>
      <c r="AD1630">
        <v>60092621.479999997</v>
      </c>
      <c r="AE1630">
        <v>283.88</v>
      </c>
      <c r="AF1630">
        <v>17059093385.74</v>
      </c>
      <c r="AG1630">
        <v>135930.70000000001</v>
      </c>
      <c r="AH1630">
        <v>1.7</v>
      </c>
      <c r="AI1630">
        <v>48912.27</v>
      </c>
      <c r="AJ1630">
        <v>0.57999999999999996</v>
      </c>
      <c r="AK1630">
        <v>348537.2</v>
      </c>
      <c r="AL1630">
        <v>6.8000000000000005E-2</v>
      </c>
      <c r="AM1630">
        <v>40862.980000000003</v>
      </c>
      <c r="AN1630">
        <v>239</v>
      </c>
      <c r="AO1630">
        <v>697.25</v>
      </c>
      <c r="AP1630">
        <v>166642.75</v>
      </c>
      <c r="AQ1630">
        <v>2333466.14</v>
      </c>
      <c r="AR1630" t="s">
        <v>61</v>
      </c>
      <c r="AS1630" t="s">
        <v>61</v>
      </c>
      <c r="AT1630" t="s">
        <v>62</v>
      </c>
      <c r="AU1630" t="s">
        <v>63</v>
      </c>
    </row>
    <row r="1631" spans="1:47" x14ac:dyDescent="0.25">
      <c r="A1631" t="s">
        <v>2691</v>
      </c>
      <c r="B1631">
        <v>2022</v>
      </c>
      <c r="C1631">
        <v>1</v>
      </c>
      <c r="D1631" t="s">
        <v>48</v>
      </c>
      <c r="E1631" s="1">
        <v>44577</v>
      </c>
      <c r="F1631" s="1">
        <v>44606</v>
      </c>
      <c r="G1631">
        <v>29</v>
      </c>
      <c r="H1631">
        <v>16.7</v>
      </c>
      <c r="I1631" t="s">
        <v>49</v>
      </c>
      <c r="J1631" t="s">
        <v>239</v>
      </c>
      <c r="K1631" t="s">
        <v>240</v>
      </c>
      <c r="L1631">
        <v>3105.2</v>
      </c>
      <c r="M1631" t="s">
        <v>114</v>
      </c>
      <c r="N1631" t="s">
        <v>106</v>
      </c>
      <c r="O1631" t="s">
        <v>99</v>
      </c>
      <c r="P1631" t="s">
        <v>201</v>
      </c>
      <c r="Q1631" t="s">
        <v>92</v>
      </c>
      <c r="R1631" t="s">
        <v>1164</v>
      </c>
      <c r="S1631" t="s">
        <v>161</v>
      </c>
      <c r="T1631" t="s">
        <v>59</v>
      </c>
      <c r="U1631" t="s">
        <v>60</v>
      </c>
      <c r="V1631">
        <v>37646</v>
      </c>
      <c r="W1631">
        <v>26792</v>
      </c>
      <c r="X1631">
        <v>11.9</v>
      </c>
      <c r="Y1631">
        <v>14.2</v>
      </c>
      <c r="Z1631">
        <v>29685.46</v>
      </c>
      <c r="AB1631">
        <v>12.72</v>
      </c>
      <c r="AC1631">
        <v>377599.05</v>
      </c>
      <c r="AD1631">
        <v>16597140.689999999</v>
      </c>
      <c r="AE1631">
        <v>211.92</v>
      </c>
      <c r="AF1631">
        <v>3517266055.02</v>
      </c>
      <c r="AG1631">
        <v>114306.9</v>
      </c>
      <c r="AH1631">
        <v>0.4</v>
      </c>
      <c r="AI1631">
        <v>9947.14</v>
      </c>
      <c r="AJ1631">
        <v>10.36</v>
      </c>
      <c r="AK1631">
        <v>1719463.78</v>
      </c>
      <c r="AL1631">
        <v>0.2</v>
      </c>
      <c r="AM1631">
        <v>33194.28</v>
      </c>
      <c r="AN1631">
        <v>471.1</v>
      </c>
      <c r="AO1631">
        <v>706.32</v>
      </c>
      <c r="AP1631">
        <v>332747.34999999998</v>
      </c>
      <c r="AQ1631">
        <v>867794.72</v>
      </c>
      <c r="AR1631" t="s">
        <v>61</v>
      </c>
      <c r="AS1631" t="s">
        <v>61</v>
      </c>
      <c r="AT1631" t="s">
        <v>62</v>
      </c>
      <c r="AU1631" t="s">
        <v>63</v>
      </c>
    </row>
    <row r="1632" spans="1:47" x14ac:dyDescent="0.25">
      <c r="A1632" t="s">
        <v>2692</v>
      </c>
      <c r="B1632">
        <v>2021</v>
      </c>
      <c r="C1632">
        <v>1</v>
      </c>
      <c r="D1632" t="s">
        <v>48</v>
      </c>
      <c r="E1632" s="1">
        <v>44215</v>
      </c>
      <c r="F1632" s="1">
        <v>44232</v>
      </c>
      <c r="G1632">
        <v>17</v>
      </c>
      <c r="H1632">
        <v>3</v>
      </c>
      <c r="I1632" t="s">
        <v>65</v>
      </c>
      <c r="J1632" t="s">
        <v>66</v>
      </c>
      <c r="K1632" t="s">
        <v>245</v>
      </c>
      <c r="L1632">
        <v>8905.9</v>
      </c>
      <c r="M1632" t="s">
        <v>52</v>
      </c>
      <c r="N1632" t="s">
        <v>53</v>
      </c>
      <c r="O1632" t="s">
        <v>54</v>
      </c>
      <c r="P1632" t="s">
        <v>92</v>
      </c>
      <c r="Q1632" t="s">
        <v>201</v>
      </c>
      <c r="R1632" t="s">
        <v>1111</v>
      </c>
      <c r="S1632" t="s">
        <v>73</v>
      </c>
      <c r="T1632" t="s">
        <v>187</v>
      </c>
      <c r="U1632" t="s">
        <v>75</v>
      </c>
      <c r="V1632">
        <v>14818</v>
      </c>
      <c r="W1632">
        <v>8948</v>
      </c>
      <c r="X1632">
        <v>4.7</v>
      </c>
      <c r="Y1632">
        <v>14.2</v>
      </c>
      <c r="Z1632">
        <v>12007.61</v>
      </c>
      <c r="AB1632">
        <v>20.23</v>
      </c>
      <c r="AC1632">
        <v>242913.95</v>
      </c>
      <c r="AD1632">
        <v>14205723.09</v>
      </c>
      <c r="AE1632">
        <v>166.79</v>
      </c>
      <c r="AF1632">
        <v>2369372554.1799998</v>
      </c>
      <c r="AG1632">
        <v>229810.37</v>
      </c>
      <c r="AH1632">
        <v>2.2000000000000002</v>
      </c>
      <c r="AI1632">
        <v>44708.77</v>
      </c>
      <c r="AJ1632">
        <v>21.63</v>
      </c>
      <c r="AK1632">
        <v>0</v>
      </c>
      <c r="AL1632">
        <v>0.13900000000000001</v>
      </c>
      <c r="AM1632">
        <v>19745.96</v>
      </c>
      <c r="AN1632">
        <v>812.8</v>
      </c>
      <c r="AO1632">
        <v>710.57</v>
      </c>
      <c r="AP1632">
        <v>577551.30000000005</v>
      </c>
      <c r="AQ1632">
        <v>1114730.3500000001</v>
      </c>
      <c r="AR1632" t="s">
        <v>61</v>
      </c>
      <c r="AS1632" t="s">
        <v>61</v>
      </c>
      <c r="AT1632" t="s">
        <v>62</v>
      </c>
      <c r="AU1632" t="s">
        <v>63</v>
      </c>
    </row>
    <row r="1633" spans="1:47" x14ac:dyDescent="0.25">
      <c r="A1633" t="s">
        <v>2693</v>
      </c>
      <c r="B1633">
        <v>2026</v>
      </c>
      <c r="C1633">
        <v>1</v>
      </c>
      <c r="D1633" t="s">
        <v>48</v>
      </c>
      <c r="E1633" s="1">
        <v>46036</v>
      </c>
      <c r="F1633" s="1">
        <v>46055</v>
      </c>
      <c r="G1633">
        <v>19</v>
      </c>
      <c r="H1633">
        <v>19.399999999999999</v>
      </c>
      <c r="I1633" t="s">
        <v>65</v>
      </c>
      <c r="J1633" t="s">
        <v>50</v>
      </c>
      <c r="K1633" t="s">
        <v>51</v>
      </c>
      <c r="L1633">
        <v>2709</v>
      </c>
      <c r="M1633" t="s">
        <v>114</v>
      </c>
      <c r="N1633" t="s">
        <v>69</v>
      </c>
      <c r="O1633" t="s">
        <v>99</v>
      </c>
      <c r="P1633" t="s">
        <v>56</v>
      </c>
      <c r="Q1633" t="s">
        <v>93</v>
      </c>
      <c r="R1633" t="s">
        <v>2694</v>
      </c>
      <c r="S1633" t="s">
        <v>58</v>
      </c>
      <c r="T1633" t="s">
        <v>59</v>
      </c>
      <c r="U1633" t="s">
        <v>132</v>
      </c>
      <c r="V1633">
        <v>183394</v>
      </c>
      <c r="W1633">
        <v>116273</v>
      </c>
      <c r="X1633">
        <v>12.8</v>
      </c>
      <c r="Y1633">
        <v>12.8</v>
      </c>
      <c r="Z1633">
        <v>165944.57</v>
      </c>
      <c r="AB1633">
        <v>32.11</v>
      </c>
      <c r="AC1633">
        <v>5328480.1399999997</v>
      </c>
      <c r="AD1633">
        <v>9933441.9600000009</v>
      </c>
      <c r="AE1633">
        <v>284.37</v>
      </c>
      <c r="AF1633">
        <v>2824772890.1700001</v>
      </c>
      <c r="AG1633">
        <v>186279.52</v>
      </c>
      <c r="AH1633">
        <v>0</v>
      </c>
      <c r="AI1633">
        <v>0</v>
      </c>
      <c r="AJ1633">
        <v>8.99</v>
      </c>
      <c r="AK1633">
        <v>0</v>
      </c>
      <c r="AL1633">
        <v>0.33100000000000002</v>
      </c>
      <c r="AM1633">
        <v>32879.69</v>
      </c>
      <c r="AN1633">
        <v>1017.9</v>
      </c>
      <c r="AO1633">
        <v>644.94000000000005</v>
      </c>
      <c r="AP1633">
        <v>656484.43000000005</v>
      </c>
      <c r="AQ1633">
        <v>6204123.7800000003</v>
      </c>
      <c r="AR1633" t="s">
        <v>124</v>
      </c>
      <c r="AS1633" t="s">
        <v>61</v>
      </c>
      <c r="AT1633" t="s">
        <v>62</v>
      </c>
      <c r="AU1633" t="s">
        <v>63</v>
      </c>
    </row>
    <row r="1634" spans="1:47" x14ac:dyDescent="0.25">
      <c r="A1634" t="s">
        <v>2695</v>
      </c>
      <c r="B1634">
        <v>2024</v>
      </c>
      <c r="C1634">
        <v>6</v>
      </c>
      <c r="D1634" t="s">
        <v>77</v>
      </c>
      <c r="E1634" s="1">
        <v>45471</v>
      </c>
      <c r="F1634" s="1">
        <v>45478</v>
      </c>
      <c r="G1634">
        <v>7</v>
      </c>
      <c r="H1634">
        <v>11</v>
      </c>
      <c r="I1634" t="s">
        <v>49</v>
      </c>
      <c r="J1634" t="s">
        <v>50</v>
      </c>
      <c r="K1634" t="s">
        <v>139</v>
      </c>
      <c r="L1634">
        <v>2710.1210999999998</v>
      </c>
      <c r="M1634" t="s">
        <v>52</v>
      </c>
      <c r="N1634" t="s">
        <v>69</v>
      </c>
      <c r="O1634" t="s">
        <v>99</v>
      </c>
      <c r="P1634" t="s">
        <v>154</v>
      </c>
      <c r="Q1634" t="s">
        <v>100</v>
      </c>
      <c r="R1634" t="s">
        <v>1770</v>
      </c>
      <c r="S1634" t="s">
        <v>142</v>
      </c>
      <c r="T1634" t="s">
        <v>131</v>
      </c>
      <c r="U1634" t="s">
        <v>110</v>
      </c>
      <c r="V1634">
        <v>67794</v>
      </c>
      <c r="W1634">
        <v>38355</v>
      </c>
      <c r="X1634">
        <v>14.6</v>
      </c>
      <c r="Y1634">
        <v>14.6</v>
      </c>
      <c r="Z1634">
        <v>57320.06</v>
      </c>
      <c r="AB1634">
        <v>15.46</v>
      </c>
      <c r="AC1634">
        <v>886168.13</v>
      </c>
      <c r="AD1634">
        <v>47434069.25</v>
      </c>
      <c r="AE1634">
        <v>274.43</v>
      </c>
      <c r="AF1634">
        <v>13017331624.280001</v>
      </c>
      <c r="AG1634">
        <v>84940.94</v>
      </c>
      <c r="AH1634">
        <v>2.6</v>
      </c>
      <c r="AI1634">
        <v>23550.7</v>
      </c>
      <c r="AJ1634">
        <v>17.850000000000001</v>
      </c>
      <c r="AK1634">
        <v>8466981.3599999994</v>
      </c>
      <c r="AL1634">
        <v>6.6000000000000003E-2</v>
      </c>
      <c r="AM1634">
        <v>31306.49</v>
      </c>
      <c r="AN1634">
        <v>266.39999999999998</v>
      </c>
      <c r="AO1634">
        <v>683.29</v>
      </c>
      <c r="AP1634">
        <v>182028.46</v>
      </c>
      <c r="AQ1634">
        <v>1207994.72</v>
      </c>
      <c r="AR1634" t="s">
        <v>61</v>
      </c>
      <c r="AS1634" t="s">
        <v>61</v>
      </c>
      <c r="AT1634" t="s">
        <v>62</v>
      </c>
      <c r="AU1634" t="s">
        <v>63</v>
      </c>
    </row>
    <row r="1635" spans="1:47" x14ac:dyDescent="0.25">
      <c r="A1635" t="s">
        <v>2696</v>
      </c>
      <c r="B1635">
        <v>2022</v>
      </c>
      <c r="C1635">
        <v>1</v>
      </c>
      <c r="D1635" t="s">
        <v>48</v>
      </c>
      <c r="E1635" s="1">
        <v>44569</v>
      </c>
      <c r="F1635" s="1">
        <v>44583</v>
      </c>
      <c r="G1635">
        <v>14</v>
      </c>
      <c r="H1635">
        <v>6.8</v>
      </c>
      <c r="I1635" t="s">
        <v>49</v>
      </c>
      <c r="J1635" t="s">
        <v>50</v>
      </c>
      <c r="K1635" t="s">
        <v>139</v>
      </c>
      <c r="L1635">
        <v>2710.1210999999998</v>
      </c>
      <c r="M1635" t="s">
        <v>114</v>
      </c>
      <c r="N1635" t="s">
        <v>81</v>
      </c>
      <c r="O1635" t="s">
        <v>189</v>
      </c>
      <c r="P1635" t="s">
        <v>108</v>
      </c>
      <c r="Q1635" t="s">
        <v>56</v>
      </c>
      <c r="R1635" t="s">
        <v>376</v>
      </c>
      <c r="S1635" t="s">
        <v>142</v>
      </c>
      <c r="T1635" t="s">
        <v>162</v>
      </c>
      <c r="U1635" t="s">
        <v>60</v>
      </c>
      <c r="V1635">
        <v>36557</v>
      </c>
      <c r="W1635">
        <v>20175</v>
      </c>
      <c r="X1635">
        <v>1.6</v>
      </c>
      <c r="Y1635">
        <v>14</v>
      </c>
      <c r="Z1635">
        <v>29812.82</v>
      </c>
      <c r="AB1635">
        <v>39.5</v>
      </c>
      <c r="AC1635">
        <v>1177606.3899999999</v>
      </c>
      <c r="AD1635">
        <v>11480916.98</v>
      </c>
      <c r="AE1635">
        <v>214.04</v>
      </c>
      <c r="AF1635">
        <v>2457375470.4000001</v>
      </c>
      <c r="AG1635">
        <v>61878.93</v>
      </c>
      <c r="AH1635">
        <v>1.7</v>
      </c>
      <c r="AI1635">
        <v>53809.36</v>
      </c>
      <c r="AJ1635">
        <v>3.58</v>
      </c>
      <c r="AK1635">
        <v>411016.83</v>
      </c>
      <c r="AL1635">
        <v>0.23899999999999999</v>
      </c>
      <c r="AM1635">
        <v>27439.39</v>
      </c>
      <c r="AN1635">
        <v>737.5</v>
      </c>
      <c r="AO1635">
        <v>730.82</v>
      </c>
      <c r="AP1635">
        <v>538979.75</v>
      </c>
      <c r="AQ1635">
        <v>1859713.82</v>
      </c>
      <c r="AR1635" t="s">
        <v>61</v>
      </c>
      <c r="AS1635" t="s">
        <v>61</v>
      </c>
      <c r="AT1635" t="s">
        <v>62</v>
      </c>
      <c r="AU1635" t="s">
        <v>63</v>
      </c>
    </row>
    <row r="1636" spans="1:47" x14ac:dyDescent="0.25">
      <c r="A1636" t="s">
        <v>2697</v>
      </c>
      <c r="B1636">
        <v>2022</v>
      </c>
      <c r="C1636">
        <v>8</v>
      </c>
      <c r="D1636" t="s">
        <v>89</v>
      </c>
      <c r="E1636" s="1">
        <v>44792</v>
      </c>
      <c r="F1636" s="1">
        <v>44810</v>
      </c>
      <c r="G1636">
        <v>18</v>
      </c>
      <c r="H1636">
        <v>17.5</v>
      </c>
      <c r="I1636" t="s">
        <v>49</v>
      </c>
      <c r="J1636" t="s">
        <v>50</v>
      </c>
      <c r="K1636" t="s">
        <v>51</v>
      </c>
      <c r="L1636">
        <v>2709</v>
      </c>
      <c r="M1636" t="s">
        <v>90</v>
      </c>
      <c r="N1636" t="s">
        <v>53</v>
      </c>
      <c r="O1636" t="s">
        <v>200</v>
      </c>
      <c r="P1636" t="s">
        <v>257</v>
      </c>
      <c r="Q1636" t="s">
        <v>70</v>
      </c>
      <c r="R1636" t="s">
        <v>556</v>
      </c>
      <c r="S1636" t="s">
        <v>58</v>
      </c>
      <c r="T1636" t="s">
        <v>59</v>
      </c>
      <c r="U1636" t="s">
        <v>60</v>
      </c>
      <c r="V1636">
        <v>268051</v>
      </c>
      <c r="W1636">
        <v>192091</v>
      </c>
      <c r="X1636">
        <v>7.4</v>
      </c>
      <c r="Y1636">
        <v>14</v>
      </c>
      <c r="Z1636">
        <v>248834.51</v>
      </c>
      <c r="AB1636">
        <v>8.15</v>
      </c>
      <c r="AC1636">
        <v>2028001.26</v>
      </c>
      <c r="AD1636">
        <v>16908304.949999999</v>
      </c>
      <c r="AE1636">
        <v>215.13</v>
      </c>
      <c r="AF1636">
        <v>3637483643.8899999</v>
      </c>
      <c r="AG1636">
        <v>132307.24</v>
      </c>
      <c r="AH1636">
        <v>1.2</v>
      </c>
      <c r="AI1636">
        <v>38280.239999999998</v>
      </c>
      <c r="AJ1636">
        <v>6.88</v>
      </c>
      <c r="AK1636">
        <v>1163291.3799999999</v>
      </c>
      <c r="AL1636">
        <v>0.26900000000000002</v>
      </c>
      <c r="AM1636">
        <v>45483.34</v>
      </c>
      <c r="AN1636">
        <v>610.9</v>
      </c>
      <c r="AO1636">
        <v>430.58</v>
      </c>
      <c r="AP1636">
        <v>263041.32</v>
      </c>
      <c r="AQ1636">
        <v>2507113.4</v>
      </c>
      <c r="AR1636" t="s">
        <v>61</v>
      </c>
      <c r="AS1636" t="s">
        <v>61</v>
      </c>
      <c r="AT1636" t="s">
        <v>62</v>
      </c>
      <c r="AU1636" t="s">
        <v>63</v>
      </c>
    </row>
    <row r="1637" spans="1:47" x14ac:dyDescent="0.25">
      <c r="A1637" t="s">
        <v>2698</v>
      </c>
      <c r="B1637">
        <v>2023</v>
      </c>
      <c r="C1637">
        <v>2</v>
      </c>
      <c r="D1637" t="s">
        <v>48</v>
      </c>
      <c r="E1637" s="1">
        <v>44975</v>
      </c>
      <c r="F1637" s="1">
        <v>44987</v>
      </c>
      <c r="G1637">
        <v>12</v>
      </c>
      <c r="H1637">
        <v>13</v>
      </c>
      <c r="I1637" t="s">
        <v>49</v>
      </c>
      <c r="J1637" t="s">
        <v>50</v>
      </c>
      <c r="K1637" t="s">
        <v>51</v>
      </c>
      <c r="L1637">
        <v>2709</v>
      </c>
      <c r="M1637" t="s">
        <v>90</v>
      </c>
      <c r="N1637" t="s">
        <v>53</v>
      </c>
      <c r="O1637" t="s">
        <v>189</v>
      </c>
      <c r="P1637" t="s">
        <v>196</v>
      </c>
      <c r="Q1637" t="s">
        <v>128</v>
      </c>
      <c r="R1637" t="s">
        <v>2699</v>
      </c>
      <c r="S1637" t="s">
        <v>170</v>
      </c>
      <c r="T1637" t="s">
        <v>162</v>
      </c>
      <c r="U1637" t="s">
        <v>60</v>
      </c>
      <c r="V1637">
        <v>125297</v>
      </c>
      <c r="W1637">
        <v>72757</v>
      </c>
      <c r="X1637">
        <v>24.7</v>
      </c>
      <c r="Y1637">
        <v>12.9</v>
      </c>
      <c r="Z1637">
        <v>113318.59</v>
      </c>
      <c r="AB1637">
        <v>26.3</v>
      </c>
      <c r="AC1637">
        <v>2980278.92</v>
      </c>
      <c r="AD1637">
        <v>6623471.5899999999</v>
      </c>
      <c r="AE1637">
        <v>287.05</v>
      </c>
      <c r="AF1637">
        <v>1901267519.9100001</v>
      </c>
      <c r="AG1637">
        <v>189236.92</v>
      </c>
      <c r="AH1637">
        <v>0.7</v>
      </c>
      <c r="AI1637">
        <v>22362.04</v>
      </c>
      <c r="AJ1637">
        <v>16.43</v>
      </c>
      <c r="AK1637">
        <v>1088236.3799999999</v>
      </c>
      <c r="AL1637">
        <v>0.17599999999999999</v>
      </c>
      <c r="AM1637">
        <v>11657.31</v>
      </c>
      <c r="AN1637">
        <v>607.6</v>
      </c>
      <c r="AO1637">
        <v>608.11</v>
      </c>
      <c r="AP1637">
        <v>369487.64</v>
      </c>
      <c r="AQ1637">
        <v>3573022.83</v>
      </c>
      <c r="AR1637" t="s">
        <v>61</v>
      </c>
      <c r="AS1637" t="s">
        <v>61</v>
      </c>
      <c r="AT1637" t="s">
        <v>62</v>
      </c>
      <c r="AU1637" t="s">
        <v>63</v>
      </c>
    </row>
    <row r="1638" spans="1:47" x14ac:dyDescent="0.25">
      <c r="A1638" t="s">
        <v>2700</v>
      </c>
      <c r="B1638">
        <v>2023</v>
      </c>
      <c r="C1638">
        <v>1</v>
      </c>
      <c r="D1638" t="s">
        <v>48</v>
      </c>
      <c r="E1638" s="1">
        <v>44953</v>
      </c>
      <c r="F1638" s="1">
        <v>44958</v>
      </c>
      <c r="G1638">
        <v>5</v>
      </c>
      <c r="H1638">
        <v>12.4</v>
      </c>
      <c r="I1638" t="s">
        <v>65</v>
      </c>
      <c r="J1638" t="s">
        <v>50</v>
      </c>
      <c r="K1638" t="s">
        <v>51</v>
      </c>
      <c r="L1638">
        <v>2709</v>
      </c>
      <c r="M1638" t="s">
        <v>114</v>
      </c>
      <c r="N1638" t="s">
        <v>81</v>
      </c>
      <c r="O1638" t="s">
        <v>200</v>
      </c>
      <c r="P1638" t="s">
        <v>70</v>
      </c>
      <c r="Q1638" t="s">
        <v>140</v>
      </c>
      <c r="R1638" t="s">
        <v>2701</v>
      </c>
      <c r="S1638" t="s">
        <v>58</v>
      </c>
      <c r="T1638" t="s">
        <v>95</v>
      </c>
      <c r="U1638" t="s">
        <v>110</v>
      </c>
      <c r="V1638">
        <v>279680</v>
      </c>
      <c r="W1638">
        <v>159180</v>
      </c>
      <c r="X1638">
        <v>10.1</v>
      </c>
      <c r="Y1638">
        <v>13.9</v>
      </c>
      <c r="Z1638">
        <v>224550.14</v>
      </c>
      <c r="AB1638">
        <v>11.47</v>
      </c>
      <c r="AC1638">
        <v>2575590.11</v>
      </c>
      <c r="AD1638">
        <v>11310590.550000001</v>
      </c>
      <c r="AE1638">
        <v>281.25</v>
      </c>
      <c r="AF1638">
        <v>3181103592.1900001</v>
      </c>
      <c r="AG1638">
        <v>239703.37</v>
      </c>
      <c r="AH1638">
        <v>0.6</v>
      </c>
      <c r="AI1638">
        <v>5517.56</v>
      </c>
      <c r="AJ1638">
        <v>7</v>
      </c>
      <c r="AK1638">
        <v>0</v>
      </c>
      <c r="AL1638">
        <v>0.248</v>
      </c>
      <c r="AM1638">
        <v>28050.26</v>
      </c>
      <c r="AN1638">
        <v>216</v>
      </c>
      <c r="AO1638">
        <v>746.99</v>
      </c>
      <c r="AP1638">
        <v>161349.84</v>
      </c>
      <c r="AQ1638">
        <v>3010211.14</v>
      </c>
      <c r="AR1638" t="s">
        <v>61</v>
      </c>
      <c r="AS1638" t="s">
        <v>61</v>
      </c>
      <c r="AT1638" t="s">
        <v>62</v>
      </c>
      <c r="AU1638" t="s">
        <v>63</v>
      </c>
    </row>
    <row r="1639" spans="1:47" x14ac:dyDescent="0.25">
      <c r="A1639" t="s">
        <v>2702</v>
      </c>
      <c r="B1639">
        <v>2021</v>
      </c>
      <c r="C1639">
        <v>1</v>
      </c>
      <c r="D1639" t="s">
        <v>48</v>
      </c>
      <c r="E1639" s="1">
        <v>44213</v>
      </c>
      <c r="F1639" s="1">
        <v>44241</v>
      </c>
      <c r="G1639">
        <v>28</v>
      </c>
      <c r="H1639">
        <v>2.6</v>
      </c>
      <c r="I1639" t="s">
        <v>65</v>
      </c>
      <c r="J1639" t="s">
        <v>112</v>
      </c>
      <c r="K1639" t="s">
        <v>126</v>
      </c>
      <c r="L1639">
        <v>2701.12</v>
      </c>
      <c r="M1639" t="s">
        <v>98</v>
      </c>
      <c r="N1639" t="s">
        <v>53</v>
      </c>
      <c r="O1639" t="s">
        <v>200</v>
      </c>
      <c r="P1639" t="s">
        <v>128</v>
      </c>
      <c r="Q1639" t="s">
        <v>127</v>
      </c>
      <c r="R1639" t="s">
        <v>2703</v>
      </c>
      <c r="S1639" t="s">
        <v>130</v>
      </c>
      <c r="T1639" t="s">
        <v>86</v>
      </c>
      <c r="U1639" t="s">
        <v>132</v>
      </c>
      <c r="V1639">
        <v>65474</v>
      </c>
      <c r="W1639">
        <v>37347</v>
      </c>
      <c r="X1639">
        <v>5.0999999999999996</v>
      </c>
      <c r="Y1639">
        <v>12.7</v>
      </c>
      <c r="Z1639">
        <v>61600.93</v>
      </c>
      <c r="AB1639">
        <v>19.309999999999999</v>
      </c>
      <c r="AC1639">
        <v>1189513.96</v>
      </c>
      <c r="AD1639">
        <v>13353849.609999999</v>
      </c>
      <c r="AE1639">
        <v>170.78</v>
      </c>
      <c r="AF1639">
        <v>2280570436.4000001</v>
      </c>
      <c r="AG1639">
        <v>23755.439999999999</v>
      </c>
      <c r="AH1639">
        <v>0.3</v>
      </c>
      <c r="AI1639">
        <v>9228.94</v>
      </c>
      <c r="AJ1639">
        <v>0.64</v>
      </c>
      <c r="AK1639">
        <v>0</v>
      </c>
      <c r="AL1639">
        <v>6.7000000000000004E-2</v>
      </c>
      <c r="AM1639">
        <v>8947.08</v>
      </c>
      <c r="AN1639">
        <v>703.2</v>
      </c>
      <c r="AO1639">
        <v>400.61</v>
      </c>
      <c r="AP1639">
        <v>281708.95</v>
      </c>
      <c r="AQ1639">
        <v>1513154.37</v>
      </c>
      <c r="AR1639" t="s">
        <v>61</v>
      </c>
      <c r="AS1639" t="s">
        <v>61</v>
      </c>
      <c r="AT1639" t="s">
        <v>62</v>
      </c>
      <c r="AU1639" t="s">
        <v>63</v>
      </c>
    </row>
    <row r="1640" spans="1:47" x14ac:dyDescent="0.25">
      <c r="A1640" t="s">
        <v>2704</v>
      </c>
      <c r="B1640">
        <v>2021</v>
      </c>
      <c r="C1640">
        <v>12</v>
      </c>
      <c r="D1640" t="s">
        <v>119</v>
      </c>
      <c r="E1640" s="1">
        <v>44545</v>
      </c>
      <c r="F1640" s="1">
        <v>44557</v>
      </c>
      <c r="G1640">
        <v>12</v>
      </c>
      <c r="H1640">
        <v>10.5</v>
      </c>
      <c r="I1640" t="s">
        <v>49</v>
      </c>
      <c r="J1640" t="s">
        <v>50</v>
      </c>
      <c r="K1640" t="s">
        <v>51</v>
      </c>
      <c r="L1640">
        <v>2709</v>
      </c>
      <c r="M1640" t="s">
        <v>52</v>
      </c>
      <c r="N1640" t="s">
        <v>106</v>
      </c>
      <c r="O1640" t="s">
        <v>107</v>
      </c>
      <c r="P1640" t="s">
        <v>146</v>
      </c>
      <c r="Q1640" t="s">
        <v>92</v>
      </c>
      <c r="R1640" t="s">
        <v>1925</v>
      </c>
      <c r="S1640" t="s">
        <v>170</v>
      </c>
      <c r="T1640" t="s">
        <v>74</v>
      </c>
      <c r="U1640" t="s">
        <v>143</v>
      </c>
      <c r="V1640">
        <v>119836</v>
      </c>
      <c r="W1640">
        <v>78318</v>
      </c>
      <c r="X1640">
        <v>23.5</v>
      </c>
      <c r="Y1640">
        <v>10.8</v>
      </c>
      <c r="Z1640">
        <v>99522.33</v>
      </c>
      <c r="AB1640">
        <v>14.11</v>
      </c>
      <c r="AC1640">
        <v>1404260.08</v>
      </c>
      <c r="AD1640">
        <v>5070662.71</v>
      </c>
      <c r="AE1640">
        <v>169.18</v>
      </c>
      <c r="AF1640">
        <v>857854717.27999997</v>
      </c>
      <c r="AG1640">
        <v>87951.75</v>
      </c>
      <c r="AH1640">
        <v>0</v>
      </c>
      <c r="AI1640">
        <v>0</v>
      </c>
      <c r="AJ1640">
        <v>5.34</v>
      </c>
      <c r="AK1640">
        <v>270773.39</v>
      </c>
      <c r="AL1640">
        <v>0.27700000000000002</v>
      </c>
      <c r="AM1640">
        <v>14045.74</v>
      </c>
      <c r="AN1640">
        <v>415.7</v>
      </c>
      <c r="AO1640">
        <v>518.53</v>
      </c>
      <c r="AP1640">
        <v>215552.92</v>
      </c>
      <c r="AQ1640">
        <v>1721810.49</v>
      </c>
      <c r="AR1640" t="s">
        <v>61</v>
      </c>
      <c r="AS1640" t="s">
        <v>61</v>
      </c>
      <c r="AT1640" t="s">
        <v>62</v>
      </c>
      <c r="AU1640" t="s">
        <v>63</v>
      </c>
    </row>
    <row r="1641" spans="1:47" x14ac:dyDescent="0.25">
      <c r="A1641" t="s">
        <v>2705</v>
      </c>
      <c r="B1641">
        <v>2022</v>
      </c>
      <c r="C1641">
        <v>10</v>
      </c>
      <c r="D1641" t="s">
        <v>119</v>
      </c>
      <c r="E1641" s="1">
        <v>44855</v>
      </c>
      <c r="F1641" s="1">
        <v>44864</v>
      </c>
      <c r="G1641">
        <v>9</v>
      </c>
      <c r="H1641">
        <v>13</v>
      </c>
      <c r="I1641" t="s">
        <v>49</v>
      </c>
      <c r="J1641" t="s">
        <v>112</v>
      </c>
      <c r="K1641" t="s">
        <v>113</v>
      </c>
      <c r="L1641">
        <v>7304.39</v>
      </c>
      <c r="M1641" t="s">
        <v>68</v>
      </c>
      <c r="N1641" t="s">
        <v>106</v>
      </c>
      <c r="O1641" t="s">
        <v>200</v>
      </c>
      <c r="P1641" t="s">
        <v>154</v>
      </c>
      <c r="Q1641" t="s">
        <v>100</v>
      </c>
      <c r="R1641" t="s">
        <v>398</v>
      </c>
      <c r="S1641" t="s">
        <v>73</v>
      </c>
      <c r="T1641" t="s">
        <v>102</v>
      </c>
      <c r="U1641" t="s">
        <v>259</v>
      </c>
      <c r="V1641">
        <v>12453</v>
      </c>
      <c r="W1641">
        <v>8619</v>
      </c>
      <c r="X1641">
        <v>11.9</v>
      </c>
      <c r="Y1641">
        <v>12.8</v>
      </c>
      <c r="Z1641">
        <v>10557.91</v>
      </c>
      <c r="AB1641">
        <v>42.28</v>
      </c>
      <c r="AC1641">
        <v>446388.43</v>
      </c>
      <c r="AD1641">
        <v>12162078.85</v>
      </c>
      <c r="AE1641">
        <v>211.68</v>
      </c>
      <c r="AF1641">
        <v>2574468850.9699998</v>
      </c>
      <c r="AG1641">
        <v>76527.05</v>
      </c>
      <c r="AH1641">
        <v>0</v>
      </c>
      <c r="AI1641">
        <v>0</v>
      </c>
      <c r="AJ1641">
        <v>24.27</v>
      </c>
      <c r="AK1641">
        <v>2951736.54</v>
      </c>
      <c r="AL1641">
        <v>0.22500000000000001</v>
      </c>
      <c r="AM1641">
        <v>27364.68</v>
      </c>
      <c r="AN1641">
        <v>330.4</v>
      </c>
      <c r="AO1641">
        <v>673.42</v>
      </c>
      <c r="AP1641">
        <v>222497.97</v>
      </c>
      <c r="AQ1641">
        <v>772778.13</v>
      </c>
      <c r="AR1641" t="s">
        <v>61</v>
      </c>
      <c r="AS1641" t="s">
        <v>61</v>
      </c>
      <c r="AT1641" t="s">
        <v>62</v>
      </c>
      <c r="AU1641" t="s">
        <v>63</v>
      </c>
    </row>
    <row r="1642" spans="1:47" x14ac:dyDescent="0.25">
      <c r="A1642" t="s">
        <v>2706</v>
      </c>
      <c r="B1642">
        <v>2021</v>
      </c>
      <c r="C1642">
        <v>12</v>
      </c>
      <c r="D1642" t="s">
        <v>119</v>
      </c>
      <c r="E1642" s="1">
        <v>44558</v>
      </c>
      <c r="F1642" s="1">
        <v>44569</v>
      </c>
      <c r="G1642">
        <v>11</v>
      </c>
      <c r="H1642">
        <v>16.600000000000001</v>
      </c>
      <c r="I1642" t="s">
        <v>65</v>
      </c>
      <c r="J1642" t="s">
        <v>50</v>
      </c>
      <c r="K1642" t="s">
        <v>183</v>
      </c>
      <c r="L1642">
        <v>2710.19</v>
      </c>
      <c r="M1642" t="s">
        <v>114</v>
      </c>
      <c r="N1642" t="s">
        <v>69</v>
      </c>
      <c r="O1642" t="s">
        <v>200</v>
      </c>
      <c r="P1642" t="s">
        <v>70</v>
      </c>
      <c r="Q1642" t="s">
        <v>121</v>
      </c>
      <c r="R1642" t="s">
        <v>2707</v>
      </c>
      <c r="S1642" t="s">
        <v>186</v>
      </c>
      <c r="T1642" t="s">
        <v>162</v>
      </c>
      <c r="U1642" t="s">
        <v>143</v>
      </c>
      <c r="V1642">
        <v>112903</v>
      </c>
      <c r="W1642">
        <v>73365</v>
      </c>
      <c r="X1642">
        <v>18.8</v>
      </c>
      <c r="Y1642">
        <v>11.8</v>
      </c>
      <c r="Z1642">
        <v>96760.5</v>
      </c>
      <c r="AB1642">
        <v>25.47</v>
      </c>
      <c r="AC1642">
        <v>2464489.94</v>
      </c>
      <c r="AD1642">
        <v>113624887.55</v>
      </c>
      <c r="AE1642">
        <v>171.18</v>
      </c>
      <c r="AF1642">
        <v>19450308250.810001</v>
      </c>
      <c r="AG1642">
        <v>104367.03</v>
      </c>
      <c r="AH1642">
        <v>2.1</v>
      </c>
      <c r="AI1642">
        <v>17585.16</v>
      </c>
      <c r="AJ1642">
        <v>11.27</v>
      </c>
      <c r="AK1642">
        <v>0</v>
      </c>
      <c r="AL1642">
        <v>0.34499999999999997</v>
      </c>
      <c r="AM1642">
        <v>392005.86</v>
      </c>
      <c r="AN1642">
        <v>205.5</v>
      </c>
      <c r="AO1642">
        <v>522</v>
      </c>
      <c r="AP1642">
        <v>107271</v>
      </c>
      <c r="AQ1642">
        <v>3085718.99</v>
      </c>
      <c r="AR1642" t="s">
        <v>61</v>
      </c>
      <c r="AS1642" t="s">
        <v>124</v>
      </c>
      <c r="AT1642" t="s">
        <v>62</v>
      </c>
      <c r="AU1642" t="s">
        <v>63</v>
      </c>
    </row>
    <row r="1643" spans="1:47" x14ac:dyDescent="0.25">
      <c r="A1643" t="s">
        <v>2708</v>
      </c>
      <c r="B1643">
        <v>2022</v>
      </c>
      <c r="C1643">
        <v>11</v>
      </c>
      <c r="D1643" t="s">
        <v>119</v>
      </c>
      <c r="E1643" s="1">
        <v>44873</v>
      </c>
      <c r="F1643" s="1">
        <v>44879</v>
      </c>
      <c r="G1643">
        <v>6</v>
      </c>
      <c r="H1643">
        <v>12.4</v>
      </c>
      <c r="I1643" t="s">
        <v>65</v>
      </c>
      <c r="J1643" t="s">
        <v>50</v>
      </c>
      <c r="K1643" t="s">
        <v>120</v>
      </c>
      <c r="L1643">
        <v>2710.1921000000002</v>
      </c>
      <c r="M1643" t="s">
        <v>114</v>
      </c>
      <c r="N1643" t="s">
        <v>53</v>
      </c>
      <c r="O1643" t="s">
        <v>200</v>
      </c>
      <c r="P1643" t="s">
        <v>92</v>
      </c>
      <c r="Q1643" t="s">
        <v>196</v>
      </c>
      <c r="R1643" t="s">
        <v>2709</v>
      </c>
      <c r="S1643" t="s">
        <v>123</v>
      </c>
      <c r="T1643" t="s">
        <v>162</v>
      </c>
      <c r="U1643" t="s">
        <v>110</v>
      </c>
      <c r="V1643">
        <v>55238</v>
      </c>
      <c r="W1643">
        <v>34527</v>
      </c>
      <c r="X1643">
        <v>19.3</v>
      </c>
      <c r="Y1643">
        <v>15.3</v>
      </c>
      <c r="Z1643">
        <v>44376.91</v>
      </c>
      <c r="AB1643">
        <v>23.52</v>
      </c>
      <c r="AC1643">
        <v>1043744.92</v>
      </c>
      <c r="AD1643">
        <v>22989458.23</v>
      </c>
      <c r="AE1643">
        <v>216.72</v>
      </c>
      <c r="AF1643">
        <v>4982275387.6099997</v>
      </c>
      <c r="AG1643">
        <v>103624.4</v>
      </c>
      <c r="AH1643">
        <v>2.4</v>
      </c>
      <c r="AI1643">
        <v>60112.68</v>
      </c>
      <c r="AJ1643">
        <v>11.24</v>
      </c>
      <c r="AK1643">
        <v>0</v>
      </c>
      <c r="AL1643">
        <v>0.311</v>
      </c>
      <c r="AM1643">
        <v>71497.22</v>
      </c>
      <c r="AN1643">
        <v>172.5</v>
      </c>
      <c r="AO1643">
        <v>386.69</v>
      </c>
      <c r="AP1643">
        <v>66704.02</v>
      </c>
      <c r="AQ1643">
        <v>1345683.24</v>
      </c>
      <c r="AR1643" t="s">
        <v>61</v>
      </c>
      <c r="AS1643" t="s">
        <v>61</v>
      </c>
      <c r="AT1643" t="s">
        <v>62</v>
      </c>
      <c r="AU1643" t="s">
        <v>63</v>
      </c>
    </row>
    <row r="1644" spans="1:47" x14ac:dyDescent="0.25">
      <c r="A1644" t="s">
        <v>2710</v>
      </c>
      <c r="B1644">
        <v>2022</v>
      </c>
      <c r="C1644">
        <v>4</v>
      </c>
      <c r="D1644" t="s">
        <v>77</v>
      </c>
      <c r="E1644" s="1">
        <v>44667</v>
      </c>
      <c r="F1644" s="1">
        <v>44684</v>
      </c>
      <c r="G1644">
        <v>17</v>
      </c>
      <c r="H1644">
        <v>18.399999999999999</v>
      </c>
      <c r="I1644" t="s">
        <v>65</v>
      </c>
      <c r="J1644" t="s">
        <v>78</v>
      </c>
      <c r="K1644" t="s">
        <v>315</v>
      </c>
      <c r="L1644">
        <v>1511.9</v>
      </c>
      <c r="M1644" t="s">
        <v>114</v>
      </c>
      <c r="N1644" t="s">
        <v>69</v>
      </c>
      <c r="O1644" t="s">
        <v>99</v>
      </c>
      <c r="P1644" t="s">
        <v>128</v>
      </c>
      <c r="Q1644" t="s">
        <v>164</v>
      </c>
      <c r="R1644" t="s">
        <v>1768</v>
      </c>
      <c r="S1644" t="s">
        <v>85</v>
      </c>
      <c r="T1644" t="s">
        <v>59</v>
      </c>
      <c r="U1644" t="s">
        <v>166</v>
      </c>
      <c r="V1644">
        <v>37802</v>
      </c>
      <c r="W1644">
        <v>24888</v>
      </c>
      <c r="X1644">
        <v>14.9</v>
      </c>
      <c r="Y1644">
        <v>13.6</v>
      </c>
      <c r="Z1644">
        <v>34692.31</v>
      </c>
      <c r="AB1644">
        <v>24.11</v>
      </c>
      <c r="AC1644">
        <v>836431.59</v>
      </c>
      <c r="AD1644">
        <v>36475494.729999997</v>
      </c>
      <c r="AE1644">
        <v>216.57</v>
      </c>
      <c r="AF1644">
        <v>7899497893.6800003</v>
      </c>
      <c r="AG1644">
        <v>92872.2</v>
      </c>
      <c r="AH1644">
        <v>1.2</v>
      </c>
      <c r="AI1644">
        <v>30725.26</v>
      </c>
      <c r="AJ1644">
        <v>8.76</v>
      </c>
      <c r="AK1644">
        <v>0</v>
      </c>
      <c r="AL1644">
        <v>0.17699999999999999</v>
      </c>
      <c r="AM1644">
        <v>64561.63</v>
      </c>
      <c r="AN1644">
        <v>611.6</v>
      </c>
      <c r="AO1644">
        <v>637.61</v>
      </c>
      <c r="AP1644">
        <v>389962.28</v>
      </c>
      <c r="AQ1644">
        <v>1414552.96</v>
      </c>
      <c r="AR1644" t="s">
        <v>61</v>
      </c>
      <c r="AS1644" t="s">
        <v>124</v>
      </c>
      <c r="AT1644" t="s">
        <v>62</v>
      </c>
      <c r="AU1644" t="s">
        <v>63</v>
      </c>
    </row>
    <row r="1645" spans="1:47" x14ac:dyDescent="0.25">
      <c r="A1645" t="s">
        <v>2711</v>
      </c>
      <c r="B1645">
        <v>2024</v>
      </c>
      <c r="C1645">
        <v>9</v>
      </c>
      <c r="D1645" t="s">
        <v>89</v>
      </c>
      <c r="E1645" s="1">
        <v>45559</v>
      </c>
      <c r="F1645" s="1">
        <v>45573</v>
      </c>
      <c r="G1645">
        <v>14</v>
      </c>
      <c r="H1645">
        <v>2.8</v>
      </c>
      <c r="I1645" t="s">
        <v>65</v>
      </c>
      <c r="J1645" t="s">
        <v>50</v>
      </c>
      <c r="K1645" t="s">
        <v>51</v>
      </c>
      <c r="L1645">
        <v>2709</v>
      </c>
      <c r="M1645" t="s">
        <v>52</v>
      </c>
      <c r="N1645" t="s">
        <v>53</v>
      </c>
      <c r="O1645" t="s">
        <v>91</v>
      </c>
      <c r="P1645" t="s">
        <v>184</v>
      </c>
      <c r="Q1645" t="s">
        <v>201</v>
      </c>
      <c r="R1645" t="s">
        <v>2712</v>
      </c>
      <c r="S1645" t="s">
        <v>186</v>
      </c>
      <c r="T1645" t="s">
        <v>86</v>
      </c>
      <c r="U1645" t="s">
        <v>87</v>
      </c>
      <c r="V1645">
        <v>70364</v>
      </c>
      <c r="W1645">
        <v>47858</v>
      </c>
      <c r="X1645">
        <v>17.899999999999999</v>
      </c>
      <c r="Y1645">
        <v>11.5</v>
      </c>
      <c r="Z1645">
        <v>62423.34</v>
      </c>
      <c r="AB1645">
        <v>23.21</v>
      </c>
      <c r="AC1645">
        <v>1448845.72</v>
      </c>
      <c r="AD1645">
        <v>3500700.91</v>
      </c>
      <c r="AE1645">
        <v>276.14999999999998</v>
      </c>
      <c r="AF1645">
        <v>966718556.29999995</v>
      </c>
      <c r="AG1645">
        <v>170482.31</v>
      </c>
      <c r="AH1645">
        <v>0.8</v>
      </c>
      <c r="AI1645">
        <v>9800.15</v>
      </c>
      <c r="AJ1645">
        <v>14.43</v>
      </c>
      <c r="AK1645">
        <v>0</v>
      </c>
      <c r="AL1645">
        <v>9.4E-2</v>
      </c>
      <c r="AM1645">
        <v>3290.66</v>
      </c>
      <c r="AN1645">
        <v>467.2</v>
      </c>
      <c r="AO1645">
        <v>393.74</v>
      </c>
      <c r="AP1645">
        <v>183955.33</v>
      </c>
      <c r="AQ1645">
        <v>1816374.17</v>
      </c>
      <c r="AR1645" t="s">
        <v>61</v>
      </c>
      <c r="AS1645" t="s">
        <v>61</v>
      </c>
      <c r="AT1645" t="s">
        <v>62</v>
      </c>
      <c r="AU1645" t="s">
        <v>63</v>
      </c>
    </row>
    <row r="1646" spans="1:47" x14ac:dyDescent="0.25">
      <c r="A1646" t="s">
        <v>2713</v>
      </c>
      <c r="B1646">
        <v>2023</v>
      </c>
      <c r="C1646">
        <v>10</v>
      </c>
      <c r="D1646" t="s">
        <v>119</v>
      </c>
      <c r="E1646" s="1">
        <v>45224</v>
      </c>
      <c r="F1646" s="1">
        <v>45237</v>
      </c>
      <c r="G1646">
        <v>13</v>
      </c>
      <c r="H1646">
        <v>13.4</v>
      </c>
      <c r="I1646" t="s">
        <v>49</v>
      </c>
      <c r="J1646" t="s">
        <v>50</v>
      </c>
      <c r="K1646" t="s">
        <v>423</v>
      </c>
      <c r="L1646">
        <v>2710.1941000000002</v>
      </c>
      <c r="M1646" t="s">
        <v>114</v>
      </c>
      <c r="N1646" t="s">
        <v>69</v>
      </c>
      <c r="O1646" t="s">
        <v>189</v>
      </c>
      <c r="P1646" t="s">
        <v>108</v>
      </c>
      <c r="Q1646" t="s">
        <v>82</v>
      </c>
      <c r="R1646" t="s">
        <v>2714</v>
      </c>
      <c r="S1646" t="s">
        <v>142</v>
      </c>
      <c r="T1646" t="s">
        <v>162</v>
      </c>
      <c r="U1646" t="s">
        <v>87</v>
      </c>
      <c r="V1646">
        <v>70746</v>
      </c>
      <c r="W1646">
        <v>39759</v>
      </c>
      <c r="X1646">
        <v>12.5</v>
      </c>
      <c r="Y1646">
        <v>14.8</v>
      </c>
      <c r="Z1646">
        <v>64714.11</v>
      </c>
      <c r="AB1646">
        <v>21.61</v>
      </c>
      <c r="AC1646">
        <v>1398471.92</v>
      </c>
      <c r="AD1646">
        <v>64919900.869999997</v>
      </c>
      <c r="AE1646">
        <v>288.3</v>
      </c>
      <c r="AF1646">
        <v>18716407420.82</v>
      </c>
      <c r="AG1646">
        <v>248699.03</v>
      </c>
      <c r="AH1646">
        <v>2</v>
      </c>
      <c r="AI1646">
        <v>67707.13</v>
      </c>
      <c r="AJ1646">
        <v>14.54</v>
      </c>
      <c r="AK1646">
        <v>9439353.5899999999</v>
      </c>
      <c r="AL1646">
        <v>0.111</v>
      </c>
      <c r="AM1646">
        <v>72061.09</v>
      </c>
      <c r="AN1646">
        <v>214.4</v>
      </c>
      <c r="AO1646">
        <v>672.49</v>
      </c>
      <c r="AP1646">
        <v>144181.85999999999</v>
      </c>
      <c r="AQ1646">
        <v>1931121.03</v>
      </c>
      <c r="AR1646" t="s">
        <v>61</v>
      </c>
      <c r="AS1646" t="s">
        <v>61</v>
      </c>
      <c r="AT1646" t="s">
        <v>62</v>
      </c>
      <c r="AU1646" t="s">
        <v>63</v>
      </c>
    </row>
    <row r="1647" spans="1:47" x14ac:dyDescent="0.25">
      <c r="A1647" t="s">
        <v>2715</v>
      </c>
      <c r="B1647">
        <v>2024</v>
      </c>
      <c r="C1647">
        <v>7</v>
      </c>
      <c r="D1647" t="s">
        <v>89</v>
      </c>
      <c r="E1647" s="1">
        <v>45504</v>
      </c>
      <c r="F1647" s="1">
        <v>45538</v>
      </c>
      <c r="G1647">
        <v>34</v>
      </c>
      <c r="H1647">
        <v>17.2</v>
      </c>
      <c r="I1647" t="s">
        <v>65</v>
      </c>
      <c r="J1647" t="s">
        <v>66</v>
      </c>
      <c r="K1647" t="s">
        <v>251</v>
      </c>
      <c r="L1647">
        <v>8543.7000000000007</v>
      </c>
      <c r="M1647" t="s">
        <v>52</v>
      </c>
      <c r="N1647" t="s">
        <v>69</v>
      </c>
      <c r="O1647" t="s">
        <v>54</v>
      </c>
      <c r="P1647" t="s">
        <v>226</v>
      </c>
      <c r="Q1647" t="s">
        <v>204</v>
      </c>
      <c r="R1647" t="s">
        <v>2716</v>
      </c>
      <c r="S1647" t="s">
        <v>156</v>
      </c>
      <c r="T1647" t="s">
        <v>102</v>
      </c>
      <c r="U1647" t="s">
        <v>181</v>
      </c>
      <c r="V1647">
        <v>6516</v>
      </c>
      <c r="W1647">
        <v>3648</v>
      </c>
      <c r="X1647">
        <v>23</v>
      </c>
      <c r="Y1647">
        <v>10.7</v>
      </c>
      <c r="Z1647">
        <v>5532.91</v>
      </c>
      <c r="AA1647">
        <v>395</v>
      </c>
      <c r="AB1647">
        <v>3058.68</v>
      </c>
      <c r="AC1647">
        <v>1208178.6000000001</v>
      </c>
      <c r="AD1647">
        <v>6256780.6200000001</v>
      </c>
      <c r="AE1647">
        <v>275.51</v>
      </c>
      <c r="AF1647">
        <v>1723805628.6199999</v>
      </c>
      <c r="AG1647">
        <v>184649.64</v>
      </c>
      <c r="AH1647">
        <v>0.2</v>
      </c>
      <c r="AI1647">
        <v>3114.19</v>
      </c>
      <c r="AJ1647">
        <v>1.63</v>
      </c>
      <c r="AK1647">
        <v>0</v>
      </c>
      <c r="AL1647">
        <v>8.7999999999999995E-2</v>
      </c>
      <c r="AM1647">
        <v>5505.97</v>
      </c>
      <c r="AN1647">
        <v>1862</v>
      </c>
      <c r="AO1647">
        <v>422.07</v>
      </c>
      <c r="AP1647">
        <v>785894.34</v>
      </c>
      <c r="AQ1647">
        <v>2187342.7400000002</v>
      </c>
      <c r="AR1647" t="s">
        <v>61</v>
      </c>
      <c r="AS1647" t="s">
        <v>61</v>
      </c>
      <c r="AT1647" t="s">
        <v>62</v>
      </c>
      <c r="AU1647" t="s">
        <v>63</v>
      </c>
    </row>
    <row r="1648" spans="1:47" x14ac:dyDescent="0.25">
      <c r="A1648" t="s">
        <v>2717</v>
      </c>
      <c r="B1648">
        <v>2025</v>
      </c>
      <c r="C1648">
        <v>11</v>
      </c>
      <c r="D1648" t="s">
        <v>119</v>
      </c>
      <c r="E1648" s="1">
        <v>45975</v>
      </c>
      <c r="F1648" s="1">
        <v>45988</v>
      </c>
      <c r="G1648">
        <v>13</v>
      </c>
      <c r="H1648">
        <v>4.5</v>
      </c>
      <c r="I1648" t="s">
        <v>49</v>
      </c>
      <c r="J1648" t="s">
        <v>50</v>
      </c>
      <c r="K1648" t="s">
        <v>145</v>
      </c>
      <c r="L1648">
        <v>2710.19</v>
      </c>
      <c r="M1648" t="s">
        <v>52</v>
      </c>
      <c r="N1648" t="s">
        <v>81</v>
      </c>
      <c r="O1648" t="s">
        <v>91</v>
      </c>
      <c r="P1648" t="s">
        <v>204</v>
      </c>
      <c r="Q1648" t="s">
        <v>226</v>
      </c>
      <c r="R1648" t="s">
        <v>2718</v>
      </c>
      <c r="S1648" t="s">
        <v>123</v>
      </c>
      <c r="T1648" t="s">
        <v>131</v>
      </c>
      <c r="U1648" t="s">
        <v>87</v>
      </c>
      <c r="V1648">
        <v>75018</v>
      </c>
      <c r="W1648">
        <v>44718</v>
      </c>
      <c r="X1648">
        <v>19.7</v>
      </c>
      <c r="Y1648">
        <v>14.4</v>
      </c>
      <c r="Z1648">
        <v>60354.28</v>
      </c>
      <c r="AB1648">
        <v>54.64</v>
      </c>
      <c r="AC1648">
        <v>3297757.86</v>
      </c>
      <c r="AD1648">
        <v>38953255.850000001</v>
      </c>
      <c r="AE1648">
        <v>281.31</v>
      </c>
      <c r="AF1648">
        <v>10957940403.16</v>
      </c>
      <c r="AG1648">
        <v>198086.44</v>
      </c>
      <c r="AH1648">
        <v>0</v>
      </c>
      <c r="AI1648">
        <v>0</v>
      </c>
      <c r="AJ1648">
        <v>23.01</v>
      </c>
      <c r="AK1648">
        <v>8963144.1699999999</v>
      </c>
      <c r="AL1648">
        <v>6.3E-2</v>
      </c>
      <c r="AM1648">
        <v>24540.55</v>
      </c>
      <c r="AN1648">
        <v>219.1</v>
      </c>
      <c r="AO1648">
        <v>685.16</v>
      </c>
      <c r="AP1648">
        <v>150118.56</v>
      </c>
      <c r="AQ1648">
        <v>3670503.41</v>
      </c>
      <c r="AR1648" t="s">
        <v>61</v>
      </c>
      <c r="AS1648" t="s">
        <v>61</v>
      </c>
      <c r="AT1648" t="s">
        <v>62</v>
      </c>
      <c r="AU1648" t="s">
        <v>63</v>
      </c>
    </row>
    <row r="1649" spans="1:47" x14ac:dyDescent="0.25">
      <c r="A1649" t="s">
        <v>2719</v>
      </c>
      <c r="B1649">
        <v>2021</v>
      </c>
      <c r="C1649">
        <v>1</v>
      </c>
      <c r="D1649" t="s">
        <v>48</v>
      </c>
      <c r="E1649" s="1">
        <v>44223</v>
      </c>
      <c r="F1649" s="1">
        <v>44242</v>
      </c>
      <c r="G1649">
        <v>19</v>
      </c>
      <c r="H1649">
        <v>16.7</v>
      </c>
      <c r="I1649" t="s">
        <v>49</v>
      </c>
      <c r="J1649" t="s">
        <v>112</v>
      </c>
      <c r="K1649" t="s">
        <v>113</v>
      </c>
      <c r="L1649">
        <v>7304.39</v>
      </c>
      <c r="M1649" t="s">
        <v>80</v>
      </c>
      <c r="N1649" t="s">
        <v>69</v>
      </c>
      <c r="O1649" t="s">
        <v>91</v>
      </c>
      <c r="P1649" t="s">
        <v>146</v>
      </c>
      <c r="Q1649" t="s">
        <v>70</v>
      </c>
      <c r="R1649" t="s">
        <v>1057</v>
      </c>
      <c r="S1649" t="s">
        <v>73</v>
      </c>
      <c r="T1649" t="s">
        <v>148</v>
      </c>
      <c r="U1649" t="s">
        <v>143</v>
      </c>
      <c r="V1649">
        <v>16748</v>
      </c>
      <c r="W1649">
        <v>10407</v>
      </c>
      <c r="X1649">
        <v>6</v>
      </c>
      <c r="Y1649">
        <v>14</v>
      </c>
      <c r="Z1649">
        <v>13770.39</v>
      </c>
      <c r="AB1649">
        <v>21.81</v>
      </c>
      <c r="AC1649">
        <v>300332.21000000002</v>
      </c>
      <c r="AD1649">
        <v>5047398.75</v>
      </c>
      <c r="AE1649">
        <v>169.81</v>
      </c>
      <c r="AF1649">
        <v>857098781.74000001</v>
      </c>
      <c r="AG1649">
        <v>85138.81</v>
      </c>
      <c r="AH1649">
        <v>0</v>
      </c>
      <c r="AI1649">
        <v>0</v>
      </c>
      <c r="AJ1649">
        <v>16.09</v>
      </c>
      <c r="AK1649">
        <v>812126.46</v>
      </c>
      <c r="AL1649">
        <v>0.14799999999999999</v>
      </c>
      <c r="AM1649">
        <v>7470.15</v>
      </c>
      <c r="AN1649">
        <v>866.6</v>
      </c>
      <c r="AO1649">
        <v>586.99</v>
      </c>
      <c r="AP1649">
        <v>508685.53</v>
      </c>
      <c r="AQ1649">
        <v>901626.7</v>
      </c>
      <c r="AR1649" t="s">
        <v>61</v>
      </c>
      <c r="AS1649" t="s">
        <v>124</v>
      </c>
      <c r="AT1649" t="s">
        <v>62</v>
      </c>
      <c r="AU1649" t="s">
        <v>63</v>
      </c>
    </row>
    <row r="1650" spans="1:47" x14ac:dyDescent="0.25">
      <c r="A1650" t="s">
        <v>2720</v>
      </c>
      <c r="B1650">
        <v>2023</v>
      </c>
      <c r="C1650">
        <v>8</v>
      </c>
      <c r="D1650" t="s">
        <v>89</v>
      </c>
      <c r="E1650" s="1">
        <v>45158</v>
      </c>
      <c r="F1650" s="1">
        <v>45165</v>
      </c>
      <c r="G1650">
        <v>7</v>
      </c>
      <c r="H1650">
        <v>17.5</v>
      </c>
      <c r="I1650" t="s">
        <v>49</v>
      </c>
      <c r="J1650" t="s">
        <v>66</v>
      </c>
      <c r="K1650" t="s">
        <v>245</v>
      </c>
      <c r="L1650">
        <v>8905.9</v>
      </c>
      <c r="M1650" t="s">
        <v>90</v>
      </c>
      <c r="N1650" t="s">
        <v>168</v>
      </c>
      <c r="O1650" t="s">
        <v>107</v>
      </c>
      <c r="P1650" t="s">
        <v>257</v>
      </c>
      <c r="Q1650" t="s">
        <v>92</v>
      </c>
      <c r="R1650" t="s">
        <v>1570</v>
      </c>
      <c r="S1650" t="s">
        <v>73</v>
      </c>
      <c r="T1650" t="s">
        <v>187</v>
      </c>
      <c r="U1650" t="s">
        <v>166</v>
      </c>
      <c r="V1650">
        <v>5867</v>
      </c>
      <c r="W1650">
        <v>3916</v>
      </c>
      <c r="X1650">
        <v>5.8</v>
      </c>
      <c r="Y1650">
        <v>13.9</v>
      </c>
      <c r="Z1650">
        <v>5113.46</v>
      </c>
      <c r="AB1650">
        <v>12.01</v>
      </c>
      <c r="AC1650">
        <v>61412.65</v>
      </c>
      <c r="AD1650">
        <v>5228819.66</v>
      </c>
      <c r="AE1650">
        <v>288.23</v>
      </c>
      <c r="AF1650">
        <v>1507102690.5999999</v>
      </c>
      <c r="AG1650">
        <v>178937.06</v>
      </c>
      <c r="AH1650">
        <v>0.7</v>
      </c>
      <c r="AI1650">
        <v>21117.29</v>
      </c>
      <c r="AJ1650">
        <v>1.22</v>
      </c>
      <c r="AK1650">
        <v>63791.6</v>
      </c>
      <c r="AL1650">
        <v>0.22900000000000001</v>
      </c>
      <c r="AM1650">
        <v>11974</v>
      </c>
      <c r="AN1650">
        <v>273.7</v>
      </c>
      <c r="AO1650">
        <v>610.01</v>
      </c>
      <c r="AP1650">
        <v>166959.74</v>
      </c>
      <c r="AQ1650">
        <v>440400.74</v>
      </c>
      <c r="AR1650" t="s">
        <v>61</v>
      </c>
      <c r="AS1650" t="s">
        <v>61</v>
      </c>
      <c r="AT1650" t="s">
        <v>62</v>
      </c>
      <c r="AU1650" t="s">
        <v>63</v>
      </c>
    </row>
    <row r="1651" spans="1:47" x14ac:dyDescent="0.25">
      <c r="A1651" t="s">
        <v>2721</v>
      </c>
      <c r="B1651">
        <v>2026</v>
      </c>
      <c r="C1651">
        <v>1</v>
      </c>
      <c r="D1651" t="s">
        <v>48</v>
      </c>
      <c r="E1651" s="1">
        <v>46030</v>
      </c>
      <c r="F1651" s="1">
        <v>46055</v>
      </c>
      <c r="G1651">
        <v>25</v>
      </c>
      <c r="H1651">
        <v>11.7</v>
      </c>
      <c r="I1651" t="s">
        <v>49</v>
      </c>
      <c r="J1651" t="s">
        <v>112</v>
      </c>
      <c r="K1651" t="s">
        <v>113</v>
      </c>
      <c r="L1651">
        <v>7304.39</v>
      </c>
      <c r="M1651" t="s">
        <v>68</v>
      </c>
      <c r="N1651" t="s">
        <v>106</v>
      </c>
      <c r="O1651" t="s">
        <v>91</v>
      </c>
      <c r="P1651" t="s">
        <v>174</v>
      </c>
      <c r="Q1651" t="s">
        <v>184</v>
      </c>
      <c r="R1651" t="s">
        <v>268</v>
      </c>
      <c r="S1651" t="s">
        <v>73</v>
      </c>
      <c r="T1651" t="s">
        <v>162</v>
      </c>
      <c r="U1651" t="s">
        <v>228</v>
      </c>
      <c r="V1651">
        <v>12416</v>
      </c>
      <c r="W1651">
        <v>8314</v>
      </c>
      <c r="X1651">
        <v>6.7</v>
      </c>
      <c r="Y1651">
        <v>15.5</v>
      </c>
      <c r="Z1651">
        <v>10207.879999999999</v>
      </c>
      <c r="AB1651">
        <v>16.3</v>
      </c>
      <c r="AC1651">
        <v>166388.44</v>
      </c>
      <c r="AD1651">
        <v>5220718.1500000004</v>
      </c>
      <c r="AE1651">
        <v>283.19</v>
      </c>
      <c r="AF1651">
        <v>1478455172.9000001</v>
      </c>
      <c r="AG1651">
        <v>19157.89</v>
      </c>
      <c r="AH1651">
        <v>0</v>
      </c>
      <c r="AI1651">
        <v>0</v>
      </c>
      <c r="AJ1651">
        <v>6.52</v>
      </c>
      <c r="AK1651">
        <v>340390.82</v>
      </c>
      <c r="AL1651">
        <v>0.189</v>
      </c>
      <c r="AM1651">
        <v>9867.16</v>
      </c>
      <c r="AN1651">
        <v>801.6</v>
      </c>
      <c r="AO1651">
        <v>601.94000000000005</v>
      </c>
      <c r="AP1651">
        <v>482515.1</v>
      </c>
      <c r="AQ1651">
        <v>677928.59</v>
      </c>
      <c r="AR1651" t="s">
        <v>124</v>
      </c>
      <c r="AS1651" t="s">
        <v>124</v>
      </c>
      <c r="AT1651" t="s">
        <v>62</v>
      </c>
      <c r="AU1651" t="s">
        <v>63</v>
      </c>
    </row>
    <row r="1652" spans="1:47" x14ac:dyDescent="0.25">
      <c r="A1652" t="s">
        <v>2722</v>
      </c>
      <c r="B1652">
        <v>2021</v>
      </c>
      <c r="C1652">
        <v>12</v>
      </c>
      <c r="D1652" t="s">
        <v>119</v>
      </c>
      <c r="E1652" s="1">
        <v>44537</v>
      </c>
      <c r="F1652" s="1">
        <v>44556</v>
      </c>
      <c r="G1652">
        <v>19</v>
      </c>
      <c r="H1652">
        <v>12.7</v>
      </c>
      <c r="I1652" t="s">
        <v>65</v>
      </c>
      <c r="J1652" t="s">
        <v>78</v>
      </c>
      <c r="K1652" t="s">
        <v>211</v>
      </c>
      <c r="L1652">
        <v>1701.99</v>
      </c>
      <c r="M1652" t="s">
        <v>68</v>
      </c>
      <c r="N1652" t="s">
        <v>69</v>
      </c>
      <c r="O1652" t="s">
        <v>91</v>
      </c>
      <c r="P1652" t="s">
        <v>70</v>
      </c>
      <c r="Q1652" t="s">
        <v>127</v>
      </c>
      <c r="R1652" t="s">
        <v>2723</v>
      </c>
      <c r="S1652" t="s">
        <v>85</v>
      </c>
      <c r="T1652" t="s">
        <v>74</v>
      </c>
      <c r="U1652" t="s">
        <v>60</v>
      </c>
      <c r="V1652">
        <v>34449</v>
      </c>
      <c r="W1652">
        <v>21230</v>
      </c>
      <c r="X1652">
        <v>11.3</v>
      </c>
      <c r="Y1652">
        <v>15.2</v>
      </c>
      <c r="Z1652">
        <v>30989.82</v>
      </c>
      <c r="AB1652">
        <v>14.57</v>
      </c>
      <c r="AC1652">
        <v>451521.68</v>
      </c>
      <c r="AD1652">
        <v>11564781.029999999</v>
      </c>
      <c r="AE1652">
        <v>172.78</v>
      </c>
      <c r="AF1652">
        <v>1998162866.3599999</v>
      </c>
      <c r="AG1652">
        <v>97310.37</v>
      </c>
      <c r="AH1652">
        <v>1.6</v>
      </c>
      <c r="AI1652">
        <v>20142.27</v>
      </c>
      <c r="AJ1652">
        <v>8.4499999999999993</v>
      </c>
      <c r="AK1652">
        <v>0</v>
      </c>
      <c r="AL1652">
        <v>0.16800000000000001</v>
      </c>
      <c r="AM1652">
        <v>19428.830000000002</v>
      </c>
      <c r="AN1652">
        <v>957.2</v>
      </c>
      <c r="AO1652">
        <v>681.08</v>
      </c>
      <c r="AP1652">
        <v>651929.78</v>
      </c>
      <c r="AQ1652">
        <v>1240332.93</v>
      </c>
      <c r="AR1652" t="s">
        <v>61</v>
      </c>
      <c r="AS1652" t="s">
        <v>61</v>
      </c>
      <c r="AT1652" t="s">
        <v>62</v>
      </c>
      <c r="AU1652" t="s">
        <v>63</v>
      </c>
    </row>
    <row r="1653" spans="1:47" x14ac:dyDescent="0.25">
      <c r="A1653" t="s">
        <v>2724</v>
      </c>
      <c r="B1653">
        <v>2023</v>
      </c>
      <c r="C1653">
        <v>8</v>
      </c>
      <c r="D1653" t="s">
        <v>89</v>
      </c>
      <c r="E1653" s="1">
        <v>45154</v>
      </c>
      <c r="F1653" s="1">
        <v>45170</v>
      </c>
      <c r="G1653">
        <v>16</v>
      </c>
      <c r="H1653">
        <v>17.399999999999999</v>
      </c>
      <c r="I1653" t="s">
        <v>65</v>
      </c>
      <c r="J1653" t="s">
        <v>50</v>
      </c>
      <c r="K1653" t="s">
        <v>223</v>
      </c>
      <c r="L1653">
        <v>2710.1109999999999</v>
      </c>
      <c r="M1653" t="s">
        <v>68</v>
      </c>
      <c r="N1653" t="s">
        <v>81</v>
      </c>
      <c r="O1653" t="s">
        <v>91</v>
      </c>
      <c r="P1653" t="s">
        <v>100</v>
      </c>
      <c r="Q1653" t="s">
        <v>71</v>
      </c>
      <c r="R1653" t="s">
        <v>2725</v>
      </c>
      <c r="S1653" t="s">
        <v>186</v>
      </c>
      <c r="T1653" t="s">
        <v>102</v>
      </c>
      <c r="U1653" t="s">
        <v>75</v>
      </c>
      <c r="V1653">
        <v>120591</v>
      </c>
      <c r="W1653">
        <v>84668</v>
      </c>
      <c r="X1653">
        <v>20.399999999999999</v>
      </c>
      <c r="Y1653">
        <v>11.8</v>
      </c>
      <c r="Z1653">
        <v>111889.86</v>
      </c>
      <c r="AB1653">
        <v>30.8</v>
      </c>
      <c r="AC1653">
        <v>3446207.69</v>
      </c>
      <c r="AD1653">
        <v>98643219.469999999</v>
      </c>
      <c r="AE1653">
        <v>285.57</v>
      </c>
      <c r="AF1653">
        <v>28169544184.049999</v>
      </c>
      <c r="AG1653">
        <v>199613.2</v>
      </c>
      <c r="AH1653">
        <v>0</v>
      </c>
      <c r="AI1653">
        <v>0</v>
      </c>
      <c r="AJ1653">
        <v>4.76</v>
      </c>
      <c r="AK1653">
        <v>0</v>
      </c>
      <c r="AL1653">
        <v>0.13100000000000001</v>
      </c>
      <c r="AM1653">
        <v>129222.62</v>
      </c>
      <c r="AN1653">
        <v>565.20000000000005</v>
      </c>
      <c r="AO1653">
        <v>403.55</v>
      </c>
      <c r="AP1653">
        <v>228086.46</v>
      </c>
      <c r="AQ1653">
        <v>4003129.97</v>
      </c>
      <c r="AR1653" t="s">
        <v>61</v>
      </c>
      <c r="AS1653" t="s">
        <v>61</v>
      </c>
      <c r="AT1653" t="s">
        <v>62</v>
      </c>
      <c r="AU1653" t="s">
        <v>63</v>
      </c>
    </row>
    <row r="1654" spans="1:47" x14ac:dyDescent="0.25">
      <c r="A1654" t="s">
        <v>2726</v>
      </c>
      <c r="B1654">
        <v>2023</v>
      </c>
      <c r="C1654">
        <v>4</v>
      </c>
      <c r="D1654" t="s">
        <v>77</v>
      </c>
      <c r="E1654" s="1">
        <v>45035</v>
      </c>
      <c r="F1654" s="1">
        <v>45051</v>
      </c>
      <c r="G1654">
        <v>16</v>
      </c>
      <c r="H1654">
        <v>17.3</v>
      </c>
      <c r="I1654" t="s">
        <v>49</v>
      </c>
      <c r="J1654" t="s">
        <v>50</v>
      </c>
      <c r="K1654" t="s">
        <v>51</v>
      </c>
      <c r="L1654">
        <v>2709</v>
      </c>
      <c r="M1654" t="s">
        <v>52</v>
      </c>
      <c r="N1654" t="s">
        <v>106</v>
      </c>
      <c r="O1654" t="s">
        <v>54</v>
      </c>
      <c r="P1654" t="s">
        <v>108</v>
      </c>
      <c r="Q1654" t="s">
        <v>82</v>
      </c>
      <c r="R1654" t="s">
        <v>918</v>
      </c>
      <c r="S1654" t="s">
        <v>58</v>
      </c>
      <c r="T1654" t="s">
        <v>59</v>
      </c>
      <c r="U1654" t="s">
        <v>87</v>
      </c>
      <c r="V1654">
        <v>222626</v>
      </c>
      <c r="W1654">
        <v>155197</v>
      </c>
      <c r="X1654">
        <v>17.899999999999999</v>
      </c>
      <c r="Y1654">
        <v>11</v>
      </c>
      <c r="Z1654">
        <v>207807.26</v>
      </c>
      <c r="AB1654">
        <v>12.92</v>
      </c>
      <c r="AC1654">
        <v>2684869.8</v>
      </c>
      <c r="AD1654">
        <v>13141731.119999999</v>
      </c>
      <c r="AE1654">
        <v>287.06</v>
      </c>
      <c r="AF1654">
        <v>3772465335.3099999</v>
      </c>
      <c r="AG1654">
        <v>215880.62</v>
      </c>
      <c r="AH1654">
        <v>0.6</v>
      </c>
      <c r="AI1654">
        <v>5384.17</v>
      </c>
      <c r="AJ1654">
        <v>11.86</v>
      </c>
      <c r="AK1654">
        <v>1558609.31</v>
      </c>
      <c r="AL1654">
        <v>0.308</v>
      </c>
      <c r="AM1654">
        <v>40476.53</v>
      </c>
      <c r="AN1654">
        <v>399.8</v>
      </c>
      <c r="AO1654">
        <v>403.8</v>
      </c>
      <c r="AP1654">
        <v>161439.24</v>
      </c>
      <c r="AQ1654">
        <v>3108050.36</v>
      </c>
      <c r="AR1654" t="s">
        <v>61</v>
      </c>
      <c r="AS1654" t="s">
        <v>61</v>
      </c>
      <c r="AT1654" t="s">
        <v>62</v>
      </c>
      <c r="AU1654" t="s">
        <v>63</v>
      </c>
    </row>
    <row r="1655" spans="1:47" x14ac:dyDescent="0.25">
      <c r="A1655" t="s">
        <v>2727</v>
      </c>
      <c r="B1655">
        <v>2023</v>
      </c>
      <c r="C1655">
        <v>5</v>
      </c>
      <c r="D1655" t="s">
        <v>77</v>
      </c>
      <c r="E1655" s="1">
        <v>45076</v>
      </c>
      <c r="F1655" s="1">
        <v>45090</v>
      </c>
      <c r="G1655">
        <v>14</v>
      </c>
      <c r="H1655">
        <v>12.2</v>
      </c>
      <c r="I1655" t="s">
        <v>49</v>
      </c>
      <c r="J1655" t="s">
        <v>239</v>
      </c>
      <c r="K1655" t="s">
        <v>270</v>
      </c>
      <c r="L1655">
        <v>2710.1990999999998</v>
      </c>
      <c r="M1655" t="s">
        <v>80</v>
      </c>
      <c r="N1655" t="s">
        <v>106</v>
      </c>
      <c r="O1655" t="s">
        <v>107</v>
      </c>
      <c r="P1655" t="s">
        <v>201</v>
      </c>
      <c r="Q1655" t="s">
        <v>70</v>
      </c>
      <c r="R1655" t="s">
        <v>1462</v>
      </c>
      <c r="S1655" t="s">
        <v>142</v>
      </c>
      <c r="T1655" t="s">
        <v>74</v>
      </c>
      <c r="U1655" t="s">
        <v>166</v>
      </c>
      <c r="V1655">
        <v>60174</v>
      </c>
      <c r="W1655">
        <v>41483</v>
      </c>
      <c r="X1655">
        <v>1</v>
      </c>
      <c r="Y1655">
        <v>14.9</v>
      </c>
      <c r="Z1655">
        <v>55889.18</v>
      </c>
      <c r="AB1655">
        <v>19.55</v>
      </c>
      <c r="AC1655">
        <v>1092633.47</v>
      </c>
      <c r="AD1655">
        <v>24589003.629999999</v>
      </c>
      <c r="AE1655">
        <v>286.23</v>
      </c>
      <c r="AF1655">
        <v>7038110509.0100002</v>
      </c>
      <c r="AG1655">
        <v>33114.28</v>
      </c>
      <c r="AH1655">
        <v>0</v>
      </c>
      <c r="AI1655">
        <v>0</v>
      </c>
      <c r="AJ1655">
        <v>5.25</v>
      </c>
      <c r="AK1655">
        <v>1290922.69</v>
      </c>
      <c r="AL1655">
        <v>0.12</v>
      </c>
      <c r="AM1655">
        <v>29506.799999999999</v>
      </c>
      <c r="AN1655">
        <v>491</v>
      </c>
      <c r="AO1655">
        <v>629.41</v>
      </c>
      <c r="AP1655">
        <v>309040.31</v>
      </c>
      <c r="AQ1655">
        <v>1464294.86</v>
      </c>
      <c r="AR1655" t="s">
        <v>61</v>
      </c>
      <c r="AS1655" t="s">
        <v>61</v>
      </c>
      <c r="AT1655" t="s">
        <v>62</v>
      </c>
      <c r="AU1655" t="s">
        <v>63</v>
      </c>
    </row>
    <row r="1656" spans="1:47" x14ac:dyDescent="0.25">
      <c r="A1656" t="s">
        <v>2728</v>
      </c>
      <c r="B1656">
        <v>2024</v>
      </c>
      <c r="C1656">
        <v>9</v>
      </c>
      <c r="D1656" t="s">
        <v>89</v>
      </c>
      <c r="E1656" s="1">
        <v>45558</v>
      </c>
      <c r="F1656" s="1">
        <v>45565</v>
      </c>
      <c r="G1656">
        <v>7</v>
      </c>
      <c r="H1656">
        <v>8</v>
      </c>
      <c r="I1656" t="s">
        <v>65</v>
      </c>
      <c r="J1656" t="s">
        <v>50</v>
      </c>
      <c r="K1656" t="s">
        <v>139</v>
      </c>
      <c r="L1656">
        <v>2710.1210999999998</v>
      </c>
      <c r="M1656" t="s">
        <v>90</v>
      </c>
      <c r="N1656" t="s">
        <v>69</v>
      </c>
      <c r="O1656" t="s">
        <v>107</v>
      </c>
      <c r="P1656" t="s">
        <v>82</v>
      </c>
      <c r="Q1656" t="s">
        <v>150</v>
      </c>
      <c r="R1656" t="s">
        <v>2729</v>
      </c>
      <c r="S1656" t="s">
        <v>142</v>
      </c>
      <c r="T1656" t="s">
        <v>86</v>
      </c>
      <c r="U1656" t="s">
        <v>143</v>
      </c>
      <c r="V1656">
        <v>51814</v>
      </c>
      <c r="W1656">
        <v>30561</v>
      </c>
      <c r="X1656">
        <v>22.1</v>
      </c>
      <c r="Y1656">
        <v>13.5</v>
      </c>
      <c r="Z1656">
        <v>40374</v>
      </c>
      <c r="AB1656">
        <v>19.84</v>
      </c>
      <c r="AC1656">
        <v>801020.16</v>
      </c>
      <c r="AD1656">
        <v>47373236.640000001</v>
      </c>
      <c r="AE1656">
        <v>278.66000000000003</v>
      </c>
      <c r="AF1656">
        <v>13201026122.1</v>
      </c>
      <c r="AG1656">
        <v>45780.75</v>
      </c>
      <c r="AH1656">
        <v>0</v>
      </c>
      <c r="AI1656">
        <v>0</v>
      </c>
      <c r="AJ1656">
        <v>19.059999999999999</v>
      </c>
      <c r="AK1656">
        <v>0</v>
      </c>
      <c r="AL1656">
        <v>0.113</v>
      </c>
      <c r="AM1656">
        <v>53531.76</v>
      </c>
      <c r="AN1656">
        <v>300.89999999999998</v>
      </c>
      <c r="AO1656">
        <v>611.59</v>
      </c>
      <c r="AP1656">
        <v>184027.43</v>
      </c>
      <c r="AQ1656">
        <v>1084360.1000000001</v>
      </c>
      <c r="AR1656" t="s">
        <v>61</v>
      </c>
      <c r="AS1656" t="s">
        <v>61</v>
      </c>
      <c r="AT1656" t="s">
        <v>62</v>
      </c>
      <c r="AU1656" t="s">
        <v>63</v>
      </c>
    </row>
    <row r="1657" spans="1:47" x14ac:dyDescent="0.25">
      <c r="A1657" t="s">
        <v>2730</v>
      </c>
      <c r="B1657">
        <v>2022</v>
      </c>
      <c r="C1657">
        <v>9</v>
      </c>
      <c r="D1657" t="s">
        <v>89</v>
      </c>
      <c r="E1657" s="1">
        <v>44834</v>
      </c>
      <c r="F1657" s="1">
        <v>44851</v>
      </c>
      <c r="G1657">
        <v>17</v>
      </c>
      <c r="H1657">
        <v>3</v>
      </c>
      <c r="I1657" t="s">
        <v>49</v>
      </c>
      <c r="J1657" t="s">
        <v>50</v>
      </c>
      <c r="K1657" t="s">
        <v>51</v>
      </c>
      <c r="L1657">
        <v>2709</v>
      </c>
      <c r="M1657" t="s">
        <v>114</v>
      </c>
      <c r="N1657" t="s">
        <v>168</v>
      </c>
      <c r="O1657" t="s">
        <v>189</v>
      </c>
      <c r="P1657" t="s">
        <v>204</v>
      </c>
      <c r="Q1657" t="s">
        <v>184</v>
      </c>
      <c r="R1657" t="s">
        <v>1105</v>
      </c>
      <c r="S1657" t="s">
        <v>58</v>
      </c>
      <c r="T1657" t="s">
        <v>59</v>
      </c>
      <c r="U1657" t="s">
        <v>110</v>
      </c>
      <c r="V1657">
        <v>287201</v>
      </c>
      <c r="W1657">
        <v>195365</v>
      </c>
      <c r="X1657">
        <v>2.2000000000000002</v>
      </c>
      <c r="Y1657">
        <v>10.199999999999999</v>
      </c>
      <c r="Z1657">
        <v>255961.3</v>
      </c>
      <c r="AB1657">
        <v>27.08</v>
      </c>
      <c r="AC1657">
        <v>6931432</v>
      </c>
      <c r="AD1657">
        <v>25145638.109999999</v>
      </c>
      <c r="AE1657">
        <v>213.46</v>
      </c>
      <c r="AF1657">
        <v>5367587910.96</v>
      </c>
      <c r="AG1657">
        <v>221468.75</v>
      </c>
      <c r="AH1657">
        <v>0</v>
      </c>
      <c r="AI1657">
        <v>0</v>
      </c>
      <c r="AJ1657">
        <v>21.14</v>
      </c>
      <c r="AK1657">
        <v>5315787.9000000004</v>
      </c>
      <c r="AL1657">
        <v>0.24399999999999999</v>
      </c>
      <c r="AM1657">
        <v>61355.360000000001</v>
      </c>
      <c r="AN1657">
        <v>741</v>
      </c>
      <c r="AO1657">
        <v>694.81</v>
      </c>
      <c r="AP1657">
        <v>514854.21</v>
      </c>
      <c r="AQ1657">
        <v>7729110.3200000003</v>
      </c>
      <c r="AR1657" t="s">
        <v>61</v>
      </c>
      <c r="AS1657" t="s">
        <v>61</v>
      </c>
      <c r="AT1657" t="s">
        <v>62</v>
      </c>
      <c r="AU1657" t="s">
        <v>63</v>
      </c>
    </row>
    <row r="1658" spans="1:47" x14ac:dyDescent="0.25">
      <c r="A1658" t="s">
        <v>2731</v>
      </c>
      <c r="B1658">
        <v>2022</v>
      </c>
      <c r="C1658">
        <v>9</v>
      </c>
      <c r="D1658" t="s">
        <v>89</v>
      </c>
      <c r="E1658" s="1">
        <v>44811</v>
      </c>
      <c r="F1658" s="1">
        <v>44827</v>
      </c>
      <c r="G1658">
        <v>16</v>
      </c>
      <c r="H1658">
        <v>1.5</v>
      </c>
      <c r="I1658" t="s">
        <v>65</v>
      </c>
      <c r="J1658" t="s">
        <v>78</v>
      </c>
      <c r="K1658" t="s">
        <v>79</v>
      </c>
      <c r="L1658">
        <v>1005.9</v>
      </c>
      <c r="M1658" t="s">
        <v>52</v>
      </c>
      <c r="N1658" t="s">
        <v>106</v>
      </c>
      <c r="O1658" t="s">
        <v>189</v>
      </c>
      <c r="P1658" t="s">
        <v>184</v>
      </c>
      <c r="Q1658" t="s">
        <v>108</v>
      </c>
      <c r="R1658" t="s">
        <v>2032</v>
      </c>
      <c r="S1658" t="s">
        <v>85</v>
      </c>
      <c r="T1658" t="s">
        <v>187</v>
      </c>
      <c r="U1658" t="s">
        <v>143</v>
      </c>
      <c r="V1658">
        <v>53993</v>
      </c>
      <c r="W1658">
        <v>39033</v>
      </c>
      <c r="X1658">
        <v>3.4</v>
      </c>
      <c r="Y1658">
        <v>13</v>
      </c>
      <c r="Z1658">
        <v>48511.39</v>
      </c>
      <c r="AB1658">
        <v>13.01</v>
      </c>
      <c r="AC1658">
        <v>631133.18000000005</v>
      </c>
      <c r="AD1658">
        <v>52010516.560000002</v>
      </c>
      <c r="AE1658">
        <v>217.32</v>
      </c>
      <c r="AF1658">
        <v>11302925458.82</v>
      </c>
      <c r="AG1658">
        <v>103936.06</v>
      </c>
      <c r="AH1658">
        <v>0.1</v>
      </c>
      <c r="AI1658">
        <v>3141.17</v>
      </c>
      <c r="AJ1658">
        <v>22.77</v>
      </c>
      <c r="AK1658">
        <v>0</v>
      </c>
      <c r="AL1658">
        <v>0.14199999999999999</v>
      </c>
      <c r="AM1658">
        <v>73854.929999999993</v>
      </c>
      <c r="AN1658">
        <v>324.7</v>
      </c>
      <c r="AO1658">
        <v>710.9</v>
      </c>
      <c r="AP1658">
        <v>230829.23</v>
      </c>
      <c r="AQ1658">
        <v>1042894.57</v>
      </c>
      <c r="AR1658" t="s">
        <v>61</v>
      </c>
      <c r="AS1658" t="s">
        <v>61</v>
      </c>
      <c r="AT1658" t="s">
        <v>62</v>
      </c>
      <c r="AU1658" t="s">
        <v>63</v>
      </c>
    </row>
    <row r="1659" spans="1:47" x14ac:dyDescent="0.25">
      <c r="A1659" t="s">
        <v>2732</v>
      </c>
      <c r="B1659">
        <v>2025</v>
      </c>
      <c r="C1659">
        <v>4</v>
      </c>
      <c r="D1659" t="s">
        <v>77</v>
      </c>
      <c r="E1659" s="1">
        <v>45777</v>
      </c>
      <c r="F1659" s="1">
        <v>45793</v>
      </c>
      <c r="G1659">
        <v>16</v>
      </c>
      <c r="H1659">
        <v>15.1</v>
      </c>
      <c r="I1659" t="s">
        <v>65</v>
      </c>
      <c r="J1659" t="s">
        <v>78</v>
      </c>
      <c r="K1659" t="s">
        <v>158</v>
      </c>
      <c r="L1659">
        <v>1006.3</v>
      </c>
      <c r="M1659" t="s">
        <v>90</v>
      </c>
      <c r="N1659" t="s">
        <v>168</v>
      </c>
      <c r="O1659" t="s">
        <v>54</v>
      </c>
      <c r="P1659" t="s">
        <v>128</v>
      </c>
      <c r="Q1659" t="s">
        <v>93</v>
      </c>
      <c r="R1659" t="s">
        <v>1568</v>
      </c>
      <c r="S1659" t="s">
        <v>161</v>
      </c>
      <c r="T1659" t="s">
        <v>131</v>
      </c>
      <c r="U1659" t="s">
        <v>213</v>
      </c>
      <c r="V1659">
        <v>36050</v>
      </c>
      <c r="W1659">
        <v>22595</v>
      </c>
      <c r="X1659">
        <v>23.2</v>
      </c>
      <c r="Y1659">
        <v>15.2</v>
      </c>
      <c r="Z1659">
        <v>29996.720000000001</v>
      </c>
      <c r="AB1659">
        <v>42.5</v>
      </c>
      <c r="AC1659">
        <v>1274860.6000000001</v>
      </c>
      <c r="AD1659">
        <v>27444299.100000001</v>
      </c>
      <c r="AE1659">
        <v>276.85000000000002</v>
      </c>
      <c r="AF1659">
        <v>7597954205.8400002</v>
      </c>
      <c r="AG1659">
        <v>87442.75</v>
      </c>
      <c r="AH1659">
        <v>0</v>
      </c>
      <c r="AI1659">
        <v>0</v>
      </c>
      <c r="AJ1659">
        <v>24.03</v>
      </c>
      <c r="AK1659">
        <v>0</v>
      </c>
      <c r="AL1659">
        <v>9.6000000000000002E-2</v>
      </c>
      <c r="AM1659">
        <v>26346.53</v>
      </c>
      <c r="AN1659">
        <v>509.3</v>
      </c>
      <c r="AO1659">
        <v>642.97</v>
      </c>
      <c r="AP1659">
        <v>327464.62</v>
      </c>
      <c r="AQ1659">
        <v>1716114.5</v>
      </c>
      <c r="AR1659" t="s">
        <v>61</v>
      </c>
      <c r="AS1659" t="s">
        <v>61</v>
      </c>
      <c r="AT1659" t="s">
        <v>62</v>
      </c>
      <c r="AU1659" t="s">
        <v>63</v>
      </c>
    </row>
    <row r="1660" spans="1:47" x14ac:dyDescent="0.25">
      <c r="A1660" t="s">
        <v>2733</v>
      </c>
      <c r="B1660">
        <v>2022</v>
      </c>
      <c r="C1660">
        <v>4</v>
      </c>
      <c r="D1660" t="s">
        <v>77</v>
      </c>
      <c r="E1660" s="1">
        <v>44681</v>
      </c>
      <c r="F1660" s="1">
        <v>44692</v>
      </c>
      <c r="G1660">
        <v>11</v>
      </c>
      <c r="H1660">
        <v>10.8</v>
      </c>
      <c r="I1660" t="s">
        <v>65</v>
      </c>
      <c r="J1660" t="s">
        <v>50</v>
      </c>
      <c r="K1660" t="s">
        <v>223</v>
      </c>
      <c r="L1660">
        <v>2710.1109999999999</v>
      </c>
      <c r="M1660" t="s">
        <v>98</v>
      </c>
      <c r="N1660" t="s">
        <v>69</v>
      </c>
      <c r="O1660" t="s">
        <v>200</v>
      </c>
      <c r="P1660" t="s">
        <v>128</v>
      </c>
      <c r="Q1660" t="s">
        <v>230</v>
      </c>
      <c r="R1660" t="s">
        <v>320</v>
      </c>
      <c r="S1660" t="s">
        <v>123</v>
      </c>
      <c r="T1660" t="s">
        <v>102</v>
      </c>
      <c r="U1660" t="s">
        <v>87</v>
      </c>
      <c r="V1660">
        <v>38103</v>
      </c>
      <c r="W1660">
        <v>21767</v>
      </c>
      <c r="X1660">
        <v>17.100000000000001</v>
      </c>
      <c r="Y1660">
        <v>11.8</v>
      </c>
      <c r="Z1660">
        <v>33209.230000000003</v>
      </c>
      <c r="AB1660">
        <v>23.02</v>
      </c>
      <c r="AC1660">
        <v>764476.47</v>
      </c>
      <c r="AD1660">
        <v>10773738.4</v>
      </c>
      <c r="AE1660">
        <v>219.71</v>
      </c>
      <c r="AF1660">
        <v>2367098063.8600001</v>
      </c>
      <c r="AG1660">
        <v>206161.36</v>
      </c>
      <c r="AH1660">
        <v>2.1</v>
      </c>
      <c r="AI1660">
        <v>20579.669999999998</v>
      </c>
      <c r="AJ1660">
        <v>11.07</v>
      </c>
      <c r="AK1660">
        <v>0</v>
      </c>
      <c r="AL1660">
        <v>0.115</v>
      </c>
      <c r="AM1660">
        <v>12389.8</v>
      </c>
      <c r="AN1660">
        <v>590.5</v>
      </c>
      <c r="AO1660">
        <v>465.46</v>
      </c>
      <c r="AP1660">
        <v>274854.13</v>
      </c>
      <c r="AQ1660">
        <v>1278461.43</v>
      </c>
      <c r="AR1660" t="s">
        <v>61</v>
      </c>
      <c r="AS1660" t="s">
        <v>61</v>
      </c>
      <c r="AT1660" t="s">
        <v>62</v>
      </c>
      <c r="AU1660" t="s">
        <v>63</v>
      </c>
    </row>
    <row r="1661" spans="1:47" x14ac:dyDescent="0.25">
      <c r="A1661" t="s">
        <v>2734</v>
      </c>
      <c r="B1661">
        <v>2023</v>
      </c>
      <c r="C1661">
        <v>4</v>
      </c>
      <c r="D1661" t="s">
        <v>77</v>
      </c>
      <c r="E1661" s="1">
        <v>45020</v>
      </c>
      <c r="F1661" s="1">
        <v>45050</v>
      </c>
      <c r="G1661">
        <v>30</v>
      </c>
      <c r="H1661">
        <v>13</v>
      </c>
      <c r="I1661" t="s">
        <v>49</v>
      </c>
      <c r="J1661" t="s">
        <v>112</v>
      </c>
      <c r="K1661" t="s">
        <v>199</v>
      </c>
      <c r="L1661">
        <v>7204.49</v>
      </c>
      <c r="M1661" t="s">
        <v>52</v>
      </c>
      <c r="N1661" t="s">
        <v>106</v>
      </c>
      <c r="O1661" t="s">
        <v>99</v>
      </c>
      <c r="P1661" t="s">
        <v>93</v>
      </c>
      <c r="Q1661" t="s">
        <v>184</v>
      </c>
      <c r="R1661" t="s">
        <v>2207</v>
      </c>
      <c r="S1661" t="s">
        <v>161</v>
      </c>
      <c r="T1661" t="s">
        <v>95</v>
      </c>
      <c r="U1661" t="s">
        <v>75</v>
      </c>
      <c r="V1661">
        <v>22128</v>
      </c>
      <c r="W1661">
        <v>16174</v>
      </c>
      <c r="X1661">
        <v>19.600000000000001</v>
      </c>
      <c r="Y1661">
        <v>10.4</v>
      </c>
      <c r="Z1661">
        <v>19268.52</v>
      </c>
      <c r="AB1661">
        <v>29.69</v>
      </c>
      <c r="AC1661">
        <v>572082.36</v>
      </c>
      <c r="AD1661">
        <v>17416044.489999998</v>
      </c>
      <c r="AE1661">
        <v>287.25</v>
      </c>
      <c r="AF1661">
        <v>5002758779.75</v>
      </c>
      <c r="AG1661">
        <v>192248.09</v>
      </c>
      <c r="AH1661">
        <v>1</v>
      </c>
      <c r="AI1661">
        <v>8994.48</v>
      </c>
      <c r="AJ1661">
        <v>1.31</v>
      </c>
      <c r="AK1661">
        <v>228150.18</v>
      </c>
      <c r="AL1661">
        <v>0.16900000000000001</v>
      </c>
      <c r="AM1661">
        <v>29433.119999999999</v>
      </c>
      <c r="AN1661">
        <v>1348.2</v>
      </c>
      <c r="AO1661">
        <v>375.4</v>
      </c>
      <c r="AP1661">
        <v>506114.28</v>
      </c>
      <c r="AQ1661">
        <v>1308872.33</v>
      </c>
      <c r="AR1661" t="s">
        <v>61</v>
      </c>
      <c r="AS1661" t="s">
        <v>61</v>
      </c>
      <c r="AT1661" t="s">
        <v>62</v>
      </c>
      <c r="AU1661" t="s">
        <v>63</v>
      </c>
    </row>
    <row r="1662" spans="1:47" x14ac:dyDescent="0.25">
      <c r="A1662" t="s">
        <v>2735</v>
      </c>
      <c r="B1662">
        <v>2020</v>
      </c>
      <c r="C1662">
        <v>2</v>
      </c>
      <c r="D1662" t="s">
        <v>48</v>
      </c>
      <c r="E1662" s="1">
        <v>43886</v>
      </c>
      <c r="F1662" s="1">
        <v>43892</v>
      </c>
      <c r="G1662">
        <v>6</v>
      </c>
      <c r="H1662">
        <v>10.8</v>
      </c>
      <c r="I1662" t="s">
        <v>65</v>
      </c>
      <c r="J1662" t="s">
        <v>50</v>
      </c>
      <c r="K1662" t="s">
        <v>145</v>
      </c>
      <c r="L1662">
        <v>2710.19</v>
      </c>
      <c r="M1662" t="s">
        <v>80</v>
      </c>
      <c r="N1662" t="s">
        <v>168</v>
      </c>
      <c r="O1662" t="s">
        <v>189</v>
      </c>
      <c r="P1662" t="s">
        <v>70</v>
      </c>
      <c r="Q1662" t="s">
        <v>204</v>
      </c>
      <c r="R1662" t="s">
        <v>2736</v>
      </c>
      <c r="S1662" t="s">
        <v>170</v>
      </c>
      <c r="T1662" t="s">
        <v>86</v>
      </c>
      <c r="U1662" t="s">
        <v>181</v>
      </c>
      <c r="V1662">
        <v>80096</v>
      </c>
      <c r="W1662">
        <v>53885</v>
      </c>
      <c r="X1662">
        <v>9.5</v>
      </c>
      <c r="Y1662">
        <v>14.8</v>
      </c>
      <c r="Z1662">
        <v>71143.86</v>
      </c>
      <c r="AB1662">
        <v>31.68</v>
      </c>
      <c r="AC1662">
        <v>2253837.48</v>
      </c>
      <c r="AD1662">
        <v>50966038.43</v>
      </c>
      <c r="AE1662">
        <v>162.06</v>
      </c>
      <c r="AF1662">
        <v>8259556187.9700003</v>
      </c>
      <c r="AG1662">
        <v>123898.21</v>
      </c>
      <c r="AH1662">
        <v>0</v>
      </c>
      <c r="AI1662">
        <v>0</v>
      </c>
      <c r="AJ1662">
        <v>18.079999999999998</v>
      </c>
      <c r="AK1662">
        <v>0</v>
      </c>
      <c r="AL1662">
        <v>0.218</v>
      </c>
      <c r="AM1662">
        <v>111105.96</v>
      </c>
      <c r="AN1662">
        <v>196.4</v>
      </c>
      <c r="AO1662">
        <v>546.41</v>
      </c>
      <c r="AP1662">
        <v>107314.92</v>
      </c>
      <c r="AQ1662">
        <v>2596156.5699999998</v>
      </c>
      <c r="AR1662" t="s">
        <v>61</v>
      </c>
      <c r="AS1662" t="s">
        <v>61</v>
      </c>
      <c r="AT1662" t="s">
        <v>62</v>
      </c>
      <c r="AU1662" t="s">
        <v>117</v>
      </c>
    </row>
    <row r="1663" spans="1:47" x14ac:dyDescent="0.25">
      <c r="A1663" t="s">
        <v>2737</v>
      </c>
      <c r="B1663">
        <v>2020</v>
      </c>
      <c r="C1663">
        <v>11</v>
      </c>
      <c r="D1663" t="s">
        <v>119</v>
      </c>
      <c r="E1663" s="1">
        <v>44160</v>
      </c>
      <c r="F1663" s="1">
        <v>44167</v>
      </c>
      <c r="G1663">
        <v>7</v>
      </c>
      <c r="H1663">
        <v>6.6</v>
      </c>
      <c r="I1663" t="s">
        <v>65</v>
      </c>
      <c r="J1663" t="s">
        <v>50</v>
      </c>
      <c r="K1663" t="s">
        <v>145</v>
      </c>
      <c r="L1663">
        <v>2710.19</v>
      </c>
      <c r="M1663" t="s">
        <v>90</v>
      </c>
      <c r="N1663" t="s">
        <v>69</v>
      </c>
      <c r="O1663" t="s">
        <v>189</v>
      </c>
      <c r="P1663" t="s">
        <v>226</v>
      </c>
      <c r="Q1663" t="s">
        <v>257</v>
      </c>
      <c r="R1663" t="s">
        <v>2738</v>
      </c>
      <c r="S1663" t="s">
        <v>123</v>
      </c>
      <c r="T1663" t="s">
        <v>131</v>
      </c>
      <c r="U1663" t="s">
        <v>132</v>
      </c>
      <c r="V1663">
        <v>60164</v>
      </c>
      <c r="W1663">
        <v>43643</v>
      </c>
      <c r="X1663">
        <v>24.2</v>
      </c>
      <c r="Y1663">
        <v>11.4</v>
      </c>
      <c r="Z1663">
        <v>50148.71</v>
      </c>
      <c r="AB1663">
        <v>23.85</v>
      </c>
      <c r="AC1663">
        <v>1196046.73</v>
      </c>
      <c r="AD1663">
        <v>32463265.93</v>
      </c>
      <c r="AE1663">
        <v>164.25</v>
      </c>
      <c r="AF1663">
        <v>5332091429</v>
      </c>
      <c r="AG1663">
        <v>21785.919999999998</v>
      </c>
      <c r="AH1663">
        <v>2.6</v>
      </c>
      <c r="AI1663">
        <v>51475.39</v>
      </c>
      <c r="AJ1663">
        <v>12.68</v>
      </c>
      <c r="AK1663">
        <v>0</v>
      </c>
      <c r="AL1663">
        <v>6.7000000000000004E-2</v>
      </c>
      <c r="AM1663">
        <v>21750.39</v>
      </c>
      <c r="AO1663">
        <v>399.33</v>
      </c>
      <c r="AP1663">
        <v>128584.26</v>
      </c>
      <c r="AQ1663">
        <v>1419642.69</v>
      </c>
      <c r="AR1663" t="s">
        <v>61</v>
      </c>
      <c r="AS1663" t="s">
        <v>61</v>
      </c>
      <c r="AT1663" t="s">
        <v>62</v>
      </c>
      <c r="AU1663" t="s">
        <v>63</v>
      </c>
    </row>
    <row r="1664" spans="1:47" x14ac:dyDescent="0.25">
      <c r="A1664" t="s">
        <v>2739</v>
      </c>
      <c r="B1664">
        <v>2025</v>
      </c>
      <c r="C1664">
        <v>6</v>
      </c>
      <c r="D1664" t="s">
        <v>77</v>
      </c>
      <c r="E1664" s="1">
        <v>45825</v>
      </c>
      <c r="F1664" s="1">
        <v>45853</v>
      </c>
      <c r="G1664">
        <v>28</v>
      </c>
      <c r="H1664">
        <v>10.3</v>
      </c>
      <c r="I1664" t="s">
        <v>65</v>
      </c>
      <c r="J1664" t="s">
        <v>239</v>
      </c>
      <c r="K1664" t="s">
        <v>265</v>
      </c>
      <c r="L1664">
        <v>3102.1</v>
      </c>
      <c r="M1664" t="s">
        <v>80</v>
      </c>
      <c r="N1664" t="s">
        <v>106</v>
      </c>
      <c r="O1664" t="s">
        <v>99</v>
      </c>
      <c r="P1664" t="s">
        <v>128</v>
      </c>
      <c r="Q1664" t="s">
        <v>93</v>
      </c>
      <c r="R1664" t="s">
        <v>736</v>
      </c>
      <c r="S1664" t="s">
        <v>161</v>
      </c>
      <c r="T1664" t="s">
        <v>74</v>
      </c>
      <c r="U1664" t="s">
        <v>213</v>
      </c>
      <c r="V1664">
        <v>23399</v>
      </c>
      <c r="W1664">
        <v>16772</v>
      </c>
      <c r="X1664">
        <v>8.5</v>
      </c>
      <c r="Y1664">
        <v>11.4</v>
      </c>
      <c r="Z1664">
        <v>20153.810000000001</v>
      </c>
      <c r="AB1664">
        <v>43.15</v>
      </c>
      <c r="AC1664">
        <v>869636.9</v>
      </c>
      <c r="AD1664">
        <v>12510276.02</v>
      </c>
      <c r="AE1664">
        <v>282.82</v>
      </c>
      <c r="AF1664">
        <v>3538156263.98</v>
      </c>
      <c r="AG1664">
        <v>218171.01</v>
      </c>
      <c r="AH1664">
        <v>0</v>
      </c>
      <c r="AI1664">
        <v>0</v>
      </c>
      <c r="AJ1664">
        <v>1.51</v>
      </c>
      <c r="AK1664">
        <v>0</v>
      </c>
      <c r="AL1664">
        <v>0.13200000000000001</v>
      </c>
      <c r="AM1664">
        <v>16513.560000000001</v>
      </c>
      <c r="AN1664">
        <v>1414</v>
      </c>
      <c r="AO1664">
        <v>608.98</v>
      </c>
      <c r="AP1664">
        <v>861097.72</v>
      </c>
      <c r="AQ1664">
        <v>1965419.19</v>
      </c>
      <c r="AR1664" t="s">
        <v>61</v>
      </c>
      <c r="AS1664" t="s">
        <v>61</v>
      </c>
      <c r="AT1664" t="s">
        <v>62</v>
      </c>
      <c r="AU1664" t="s">
        <v>63</v>
      </c>
    </row>
    <row r="1665" spans="1:47" x14ac:dyDescent="0.25">
      <c r="A1665" t="s">
        <v>2740</v>
      </c>
      <c r="B1665">
        <v>2021</v>
      </c>
      <c r="C1665">
        <v>6</v>
      </c>
      <c r="D1665" t="s">
        <v>77</v>
      </c>
      <c r="E1665" s="1">
        <v>44376</v>
      </c>
      <c r="F1665" s="1">
        <v>44399</v>
      </c>
      <c r="G1665">
        <v>23</v>
      </c>
      <c r="H1665">
        <v>19.7</v>
      </c>
      <c r="I1665" t="s">
        <v>65</v>
      </c>
      <c r="J1665" t="s">
        <v>134</v>
      </c>
      <c r="K1665" t="s">
        <v>135</v>
      </c>
      <c r="L1665">
        <v>9999.0098999999991</v>
      </c>
      <c r="M1665" t="s">
        <v>80</v>
      </c>
      <c r="N1665" t="s">
        <v>106</v>
      </c>
      <c r="O1665" t="s">
        <v>99</v>
      </c>
      <c r="P1665" t="s">
        <v>92</v>
      </c>
      <c r="Q1665" t="s">
        <v>257</v>
      </c>
      <c r="R1665" t="s">
        <v>2257</v>
      </c>
      <c r="S1665" t="s">
        <v>137</v>
      </c>
      <c r="T1665" t="s">
        <v>95</v>
      </c>
      <c r="U1665" t="s">
        <v>60</v>
      </c>
      <c r="V1665">
        <v>12016</v>
      </c>
      <c r="W1665">
        <v>8217</v>
      </c>
      <c r="X1665">
        <v>24.9</v>
      </c>
      <c r="Y1665">
        <v>15.5</v>
      </c>
      <c r="Z1665">
        <v>9284.89</v>
      </c>
      <c r="AB1665">
        <v>28.72</v>
      </c>
      <c r="AC1665">
        <v>266662.03999999998</v>
      </c>
      <c r="AD1665">
        <v>8218056.1399999997</v>
      </c>
      <c r="AE1665">
        <v>172.55</v>
      </c>
      <c r="AF1665">
        <v>1418025586.96</v>
      </c>
      <c r="AG1665">
        <v>145280.41</v>
      </c>
      <c r="AH1665">
        <v>1</v>
      </c>
      <c r="AI1665">
        <v>33333.71</v>
      </c>
      <c r="AJ1665">
        <v>10.11</v>
      </c>
      <c r="AK1665">
        <v>0</v>
      </c>
      <c r="AL1665">
        <v>0.308</v>
      </c>
      <c r="AM1665">
        <v>25311.61</v>
      </c>
      <c r="AN1665">
        <v>1176.8</v>
      </c>
      <c r="AO1665">
        <v>682.34</v>
      </c>
      <c r="AP1665">
        <v>802977.71</v>
      </c>
      <c r="AQ1665">
        <v>1273565.48</v>
      </c>
      <c r="AR1665" t="s">
        <v>61</v>
      </c>
      <c r="AS1665" t="s">
        <v>61</v>
      </c>
      <c r="AT1665" t="s">
        <v>62</v>
      </c>
      <c r="AU1665" t="s">
        <v>63</v>
      </c>
    </row>
    <row r="1666" spans="1:47" x14ac:dyDescent="0.25">
      <c r="A1666" t="s">
        <v>2741</v>
      </c>
      <c r="B1666">
        <v>2022</v>
      </c>
      <c r="C1666">
        <v>1</v>
      </c>
      <c r="D1666" t="s">
        <v>48</v>
      </c>
      <c r="E1666" s="1">
        <v>44592</v>
      </c>
      <c r="F1666" s="1">
        <v>44612</v>
      </c>
      <c r="G1666">
        <v>20</v>
      </c>
      <c r="H1666">
        <v>12.6</v>
      </c>
      <c r="I1666" t="s">
        <v>49</v>
      </c>
      <c r="J1666" t="s">
        <v>50</v>
      </c>
      <c r="K1666" t="s">
        <v>423</v>
      </c>
      <c r="L1666">
        <v>2710.1941000000002</v>
      </c>
      <c r="M1666" t="s">
        <v>80</v>
      </c>
      <c r="N1666" t="s">
        <v>106</v>
      </c>
      <c r="O1666" t="s">
        <v>54</v>
      </c>
      <c r="P1666" t="s">
        <v>121</v>
      </c>
      <c r="Q1666" t="s">
        <v>70</v>
      </c>
      <c r="R1666" t="s">
        <v>895</v>
      </c>
      <c r="S1666" t="s">
        <v>142</v>
      </c>
      <c r="T1666" t="s">
        <v>162</v>
      </c>
      <c r="U1666" t="s">
        <v>259</v>
      </c>
      <c r="V1666">
        <v>49170</v>
      </c>
      <c r="W1666">
        <v>34775</v>
      </c>
      <c r="X1666">
        <v>16.899999999999999</v>
      </c>
      <c r="Y1666">
        <v>11.3</v>
      </c>
      <c r="Z1666">
        <v>38296.959999999999</v>
      </c>
      <c r="AB1666">
        <v>21.36</v>
      </c>
      <c r="AC1666">
        <v>818023.07</v>
      </c>
      <c r="AD1666">
        <v>22999622.300000001</v>
      </c>
      <c r="AE1666">
        <v>217.67</v>
      </c>
      <c r="AF1666">
        <v>5006327786.04</v>
      </c>
      <c r="AG1666">
        <v>69728.100000000006</v>
      </c>
      <c r="AH1666">
        <v>4.5</v>
      </c>
      <c r="AI1666">
        <v>109368.82</v>
      </c>
      <c r="AJ1666">
        <v>20.84</v>
      </c>
      <c r="AK1666">
        <v>4793121.29</v>
      </c>
      <c r="AL1666">
        <v>0.129</v>
      </c>
      <c r="AM1666">
        <v>29669.51</v>
      </c>
      <c r="AN1666">
        <v>1041.0999999999999</v>
      </c>
      <c r="AO1666">
        <v>627.39</v>
      </c>
      <c r="AP1666">
        <v>653175.73</v>
      </c>
      <c r="AQ1666">
        <v>1679965.23</v>
      </c>
      <c r="AR1666" t="s">
        <v>61</v>
      </c>
      <c r="AS1666" t="s">
        <v>61</v>
      </c>
      <c r="AT1666" t="s">
        <v>62</v>
      </c>
      <c r="AU1666" t="s">
        <v>63</v>
      </c>
    </row>
    <row r="1667" spans="1:47" x14ac:dyDescent="0.25">
      <c r="A1667" t="s">
        <v>2742</v>
      </c>
      <c r="B1667">
        <v>2022</v>
      </c>
      <c r="C1667">
        <v>6</v>
      </c>
      <c r="D1667" t="s">
        <v>77</v>
      </c>
      <c r="E1667" s="1">
        <v>44716</v>
      </c>
      <c r="F1667" s="1">
        <v>44725</v>
      </c>
      <c r="G1667">
        <v>9</v>
      </c>
      <c r="H1667">
        <v>20.100000000000001</v>
      </c>
      <c r="I1667" t="s">
        <v>65</v>
      </c>
      <c r="J1667" t="s">
        <v>78</v>
      </c>
      <c r="K1667" t="s">
        <v>177</v>
      </c>
      <c r="L1667">
        <v>1001.99</v>
      </c>
      <c r="M1667" t="s">
        <v>68</v>
      </c>
      <c r="N1667" t="s">
        <v>69</v>
      </c>
      <c r="O1667" t="s">
        <v>99</v>
      </c>
      <c r="P1667" t="s">
        <v>92</v>
      </c>
      <c r="Q1667" t="s">
        <v>159</v>
      </c>
      <c r="R1667" t="s">
        <v>755</v>
      </c>
      <c r="S1667" t="s">
        <v>130</v>
      </c>
      <c r="T1667" t="s">
        <v>131</v>
      </c>
      <c r="U1667" t="s">
        <v>96</v>
      </c>
      <c r="V1667">
        <v>81638</v>
      </c>
      <c r="W1667">
        <v>55263</v>
      </c>
      <c r="X1667">
        <v>13.9</v>
      </c>
      <c r="Y1667">
        <v>13.3</v>
      </c>
      <c r="Z1667">
        <v>70145.77</v>
      </c>
      <c r="AB1667">
        <v>19.350000000000001</v>
      </c>
      <c r="AC1667">
        <v>1357320.65</v>
      </c>
      <c r="AD1667">
        <v>20634781.16</v>
      </c>
      <c r="AE1667">
        <v>215.56</v>
      </c>
      <c r="AF1667">
        <v>4448033426.8500004</v>
      </c>
      <c r="AG1667">
        <v>43333.09</v>
      </c>
      <c r="AH1667">
        <v>0</v>
      </c>
      <c r="AI1667">
        <v>0</v>
      </c>
      <c r="AJ1667">
        <v>16.3</v>
      </c>
      <c r="AK1667">
        <v>0</v>
      </c>
      <c r="AL1667">
        <v>0.315</v>
      </c>
      <c r="AM1667">
        <v>64999.56</v>
      </c>
      <c r="AN1667">
        <v>360.7</v>
      </c>
      <c r="AO1667">
        <v>377.93</v>
      </c>
      <c r="AP1667">
        <v>136319.35</v>
      </c>
      <c r="AQ1667">
        <v>1601972.65</v>
      </c>
      <c r="AR1667" t="s">
        <v>61</v>
      </c>
      <c r="AS1667" t="s">
        <v>61</v>
      </c>
      <c r="AT1667" t="s">
        <v>62</v>
      </c>
      <c r="AU1667" t="s">
        <v>63</v>
      </c>
    </row>
    <row r="1668" spans="1:47" x14ac:dyDescent="0.25">
      <c r="A1668" t="s">
        <v>2743</v>
      </c>
      <c r="B1668">
        <v>2025</v>
      </c>
      <c r="C1668">
        <v>2</v>
      </c>
      <c r="D1668" t="s">
        <v>48</v>
      </c>
      <c r="E1668" s="1">
        <v>45695</v>
      </c>
      <c r="F1668" s="1">
        <v>45711</v>
      </c>
      <c r="G1668">
        <v>16</v>
      </c>
      <c r="H1668">
        <v>20.6</v>
      </c>
      <c r="I1668" t="s">
        <v>49</v>
      </c>
      <c r="J1668" t="s">
        <v>66</v>
      </c>
      <c r="K1668" t="s">
        <v>245</v>
      </c>
      <c r="L1668">
        <v>8905.9</v>
      </c>
      <c r="M1668" t="s">
        <v>90</v>
      </c>
      <c r="N1668" t="s">
        <v>106</v>
      </c>
      <c r="O1668" t="s">
        <v>99</v>
      </c>
      <c r="P1668" t="s">
        <v>131</v>
      </c>
      <c r="Q1668" t="s">
        <v>56</v>
      </c>
      <c r="R1668" t="s">
        <v>2233</v>
      </c>
      <c r="S1668" t="s">
        <v>73</v>
      </c>
      <c r="T1668" t="s">
        <v>95</v>
      </c>
      <c r="U1668" t="s">
        <v>166</v>
      </c>
      <c r="V1668">
        <v>4204</v>
      </c>
      <c r="W1668">
        <v>2996</v>
      </c>
      <c r="X1668">
        <v>7.4</v>
      </c>
      <c r="Y1668">
        <v>12.7</v>
      </c>
      <c r="Z1668">
        <v>3732.43</v>
      </c>
      <c r="AB1668">
        <v>31.13</v>
      </c>
      <c r="AC1668">
        <v>116190.55</v>
      </c>
      <c r="AD1668">
        <v>2448996.62</v>
      </c>
      <c r="AE1668">
        <v>282.99</v>
      </c>
      <c r="AF1668">
        <v>693041553.49000001</v>
      </c>
      <c r="AG1668">
        <v>142646.79999999999</v>
      </c>
      <c r="AH1668">
        <v>0</v>
      </c>
      <c r="AI1668">
        <v>0</v>
      </c>
      <c r="AJ1668">
        <v>19.350000000000001</v>
      </c>
      <c r="AK1668">
        <v>473880.85</v>
      </c>
      <c r="AL1668">
        <v>0.20699999999999999</v>
      </c>
      <c r="AM1668">
        <v>5069.42</v>
      </c>
      <c r="AN1668">
        <v>585.4</v>
      </c>
      <c r="AO1668">
        <v>535.14</v>
      </c>
      <c r="AP1668">
        <v>313270.96000000002</v>
      </c>
      <c r="AQ1668">
        <v>577177.73</v>
      </c>
      <c r="AR1668" t="s">
        <v>61</v>
      </c>
      <c r="AS1668" t="s">
        <v>61</v>
      </c>
      <c r="AT1668" t="s">
        <v>62</v>
      </c>
      <c r="AU1668" t="s">
        <v>63</v>
      </c>
    </row>
    <row r="1669" spans="1:47" x14ac:dyDescent="0.25">
      <c r="A1669" t="s">
        <v>2744</v>
      </c>
      <c r="B1669">
        <v>2020</v>
      </c>
      <c r="C1669">
        <v>12</v>
      </c>
      <c r="D1669" t="s">
        <v>119</v>
      </c>
      <c r="E1669" s="1">
        <v>44167</v>
      </c>
      <c r="F1669" s="1">
        <v>44185</v>
      </c>
      <c r="G1669">
        <v>18</v>
      </c>
      <c r="H1669">
        <v>21</v>
      </c>
      <c r="I1669" t="s">
        <v>49</v>
      </c>
      <c r="J1669" t="s">
        <v>239</v>
      </c>
      <c r="K1669" t="s">
        <v>270</v>
      </c>
      <c r="L1669">
        <v>2710.1990999999998</v>
      </c>
      <c r="M1669" t="s">
        <v>98</v>
      </c>
      <c r="N1669" t="s">
        <v>106</v>
      </c>
      <c r="O1669" t="s">
        <v>54</v>
      </c>
      <c r="P1669" t="s">
        <v>121</v>
      </c>
      <c r="Q1669" t="s">
        <v>70</v>
      </c>
      <c r="R1669" t="s">
        <v>246</v>
      </c>
      <c r="S1669" t="s">
        <v>142</v>
      </c>
      <c r="T1669" t="s">
        <v>162</v>
      </c>
      <c r="U1669" t="s">
        <v>132</v>
      </c>
      <c r="V1669">
        <v>47792</v>
      </c>
      <c r="W1669">
        <v>34182</v>
      </c>
      <c r="X1669">
        <v>2.9</v>
      </c>
      <c r="Y1669">
        <v>14.7</v>
      </c>
      <c r="Z1669">
        <v>42629.96</v>
      </c>
      <c r="AB1669">
        <v>18.71</v>
      </c>
      <c r="AC1669">
        <v>797606.55</v>
      </c>
      <c r="AD1669">
        <v>47462918.57</v>
      </c>
      <c r="AE1669">
        <v>165.55</v>
      </c>
      <c r="AF1669">
        <v>7857486169.2600002</v>
      </c>
      <c r="AG1669">
        <v>175029.69</v>
      </c>
      <c r="AH1669">
        <v>0</v>
      </c>
      <c r="AI1669">
        <v>0</v>
      </c>
      <c r="AJ1669">
        <v>14.46</v>
      </c>
      <c r="AK1669">
        <v>6863138.0300000003</v>
      </c>
      <c r="AL1669">
        <v>6.8000000000000005E-2</v>
      </c>
      <c r="AM1669">
        <v>32274.78</v>
      </c>
      <c r="AN1669">
        <v>323.10000000000002</v>
      </c>
      <c r="AO1669">
        <v>566.01</v>
      </c>
      <c r="AP1669">
        <v>182877.83</v>
      </c>
      <c r="AQ1669">
        <v>1187788.8500000001</v>
      </c>
      <c r="AR1669" t="s">
        <v>61</v>
      </c>
      <c r="AS1669" t="s">
        <v>61</v>
      </c>
      <c r="AT1669" t="s">
        <v>293</v>
      </c>
      <c r="AU1669" t="s">
        <v>63</v>
      </c>
    </row>
    <row r="1670" spans="1:47" x14ac:dyDescent="0.25">
      <c r="A1670" t="s">
        <v>2745</v>
      </c>
      <c r="B1670">
        <v>2022</v>
      </c>
      <c r="C1670">
        <v>12</v>
      </c>
      <c r="D1670" t="s">
        <v>119</v>
      </c>
      <c r="E1670" s="1">
        <v>44926</v>
      </c>
      <c r="F1670" s="1">
        <v>44944</v>
      </c>
      <c r="G1670">
        <v>18</v>
      </c>
      <c r="H1670">
        <v>3.6</v>
      </c>
      <c r="I1670" t="s">
        <v>65</v>
      </c>
      <c r="J1670" t="s">
        <v>50</v>
      </c>
      <c r="K1670" t="s">
        <v>145</v>
      </c>
      <c r="L1670">
        <v>2710.19</v>
      </c>
      <c r="M1670" t="s">
        <v>114</v>
      </c>
      <c r="N1670" t="s">
        <v>81</v>
      </c>
      <c r="O1670" t="s">
        <v>189</v>
      </c>
      <c r="P1670" t="s">
        <v>184</v>
      </c>
      <c r="Q1670" t="s">
        <v>83</v>
      </c>
      <c r="R1670" t="s">
        <v>1579</v>
      </c>
      <c r="S1670" t="s">
        <v>170</v>
      </c>
      <c r="T1670" t="s">
        <v>187</v>
      </c>
      <c r="U1670" t="s">
        <v>75</v>
      </c>
      <c r="V1670">
        <v>91570</v>
      </c>
      <c r="W1670">
        <v>64541</v>
      </c>
      <c r="X1670">
        <v>10.3</v>
      </c>
      <c r="Y1670">
        <v>12.4</v>
      </c>
      <c r="Z1670">
        <v>76651.95</v>
      </c>
      <c r="AB1670">
        <v>51.6</v>
      </c>
      <c r="AC1670">
        <v>3955240.62</v>
      </c>
      <c r="AD1670">
        <v>54131607.090000004</v>
      </c>
      <c r="AE1670">
        <v>218.98</v>
      </c>
      <c r="AF1670">
        <v>11853739320.57</v>
      </c>
      <c r="AG1670">
        <v>85284.06</v>
      </c>
      <c r="AH1670">
        <v>1.3</v>
      </c>
      <c r="AI1670">
        <v>17466.14</v>
      </c>
      <c r="AJ1670">
        <v>10.93</v>
      </c>
      <c r="AK1670">
        <v>0</v>
      </c>
      <c r="AL1670">
        <v>0.26</v>
      </c>
      <c r="AM1670">
        <v>140742.18</v>
      </c>
      <c r="AN1670">
        <v>312.10000000000002</v>
      </c>
      <c r="AO1670">
        <v>632.04</v>
      </c>
      <c r="AP1670">
        <v>197259.68</v>
      </c>
      <c r="AQ1670">
        <v>4395992.68</v>
      </c>
      <c r="AR1670" t="s">
        <v>124</v>
      </c>
      <c r="AS1670" t="s">
        <v>61</v>
      </c>
      <c r="AT1670" t="s">
        <v>62</v>
      </c>
      <c r="AU1670" t="s">
        <v>63</v>
      </c>
    </row>
    <row r="1671" spans="1:47" x14ac:dyDescent="0.25">
      <c r="A1671" t="s">
        <v>2746</v>
      </c>
      <c r="B1671">
        <v>2020</v>
      </c>
      <c r="C1671">
        <v>8</v>
      </c>
      <c r="D1671" t="s">
        <v>89</v>
      </c>
      <c r="E1671" s="1">
        <v>44068</v>
      </c>
      <c r="F1671" s="1">
        <v>44093</v>
      </c>
      <c r="G1671">
        <v>25</v>
      </c>
      <c r="H1671">
        <v>10.3</v>
      </c>
      <c r="I1671" t="s">
        <v>65</v>
      </c>
      <c r="J1671" t="s">
        <v>66</v>
      </c>
      <c r="K1671" t="s">
        <v>245</v>
      </c>
      <c r="L1671">
        <v>8905.9</v>
      </c>
      <c r="M1671" t="s">
        <v>114</v>
      </c>
      <c r="N1671" t="s">
        <v>69</v>
      </c>
      <c r="O1671" t="s">
        <v>200</v>
      </c>
      <c r="P1671" t="s">
        <v>70</v>
      </c>
      <c r="Q1671" t="s">
        <v>154</v>
      </c>
      <c r="R1671" t="s">
        <v>703</v>
      </c>
      <c r="S1671" t="s">
        <v>73</v>
      </c>
      <c r="T1671" t="s">
        <v>74</v>
      </c>
      <c r="U1671" t="s">
        <v>259</v>
      </c>
      <c r="V1671">
        <v>10524</v>
      </c>
      <c r="W1671">
        <v>5835</v>
      </c>
      <c r="X1671">
        <v>2.7</v>
      </c>
      <c r="Y1671">
        <v>15</v>
      </c>
      <c r="Z1671">
        <v>8541.58</v>
      </c>
      <c r="AB1671">
        <v>12.37</v>
      </c>
      <c r="AC1671">
        <v>105659.34</v>
      </c>
      <c r="AD1671">
        <v>7272215.7999999998</v>
      </c>
      <c r="AE1671">
        <v>167.2</v>
      </c>
      <c r="AF1671">
        <v>1215914481.76</v>
      </c>
      <c r="AG1671">
        <v>41091.1</v>
      </c>
      <c r="AH1671">
        <v>0.3</v>
      </c>
      <c r="AI1671">
        <v>7184.44</v>
      </c>
      <c r="AJ1671">
        <v>19.78</v>
      </c>
      <c r="AK1671">
        <v>0</v>
      </c>
      <c r="AL1671">
        <v>9.8000000000000004E-2</v>
      </c>
      <c r="AM1671">
        <v>7126.77</v>
      </c>
      <c r="AN1671">
        <v>1031.5999999999999</v>
      </c>
      <c r="AO1671">
        <v>482.87</v>
      </c>
      <c r="AP1671">
        <v>498128.69</v>
      </c>
      <c r="AQ1671">
        <v>659190.34</v>
      </c>
      <c r="AR1671" t="s">
        <v>61</v>
      </c>
      <c r="AS1671" t="s">
        <v>124</v>
      </c>
      <c r="AT1671" t="s">
        <v>62</v>
      </c>
      <c r="AU1671" t="s">
        <v>63</v>
      </c>
    </row>
    <row r="1672" spans="1:47" x14ac:dyDescent="0.25">
      <c r="A1672" t="s">
        <v>2747</v>
      </c>
      <c r="B1672">
        <v>2022</v>
      </c>
      <c r="C1672">
        <v>4</v>
      </c>
      <c r="D1672" t="s">
        <v>77</v>
      </c>
      <c r="E1672" s="1">
        <v>44672</v>
      </c>
      <c r="F1672" s="1">
        <v>44687</v>
      </c>
      <c r="G1672">
        <v>15</v>
      </c>
      <c r="H1672">
        <v>8.9</v>
      </c>
      <c r="I1672" t="s">
        <v>49</v>
      </c>
      <c r="J1672" t="s">
        <v>134</v>
      </c>
      <c r="K1672" t="s">
        <v>135</v>
      </c>
      <c r="L1672">
        <v>9999.0098999999991</v>
      </c>
      <c r="M1672" t="s">
        <v>80</v>
      </c>
      <c r="N1672" t="s">
        <v>53</v>
      </c>
      <c r="O1672" t="s">
        <v>54</v>
      </c>
      <c r="P1672" t="s">
        <v>164</v>
      </c>
      <c r="Q1672" t="s">
        <v>100</v>
      </c>
      <c r="R1672" t="s">
        <v>569</v>
      </c>
      <c r="S1672" t="s">
        <v>137</v>
      </c>
      <c r="T1672" t="s">
        <v>86</v>
      </c>
      <c r="U1672" t="s">
        <v>213</v>
      </c>
      <c r="V1672">
        <v>9843</v>
      </c>
      <c r="W1672">
        <v>7263</v>
      </c>
      <c r="X1672">
        <v>10.4</v>
      </c>
      <c r="Y1672">
        <v>10</v>
      </c>
      <c r="Z1672">
        <v>8705.74</v>
      </c>
      <c r="AB1672">
        <v>43.86</v>
      </c>
      <c r="AC1672">
        <v>381833.76</v>
      </c>
      <c r="AD1672">
        <v>4307513.09</v>
      </c>
      <c r="AE1672">
        <v>215</v>
      </c>
      <c r="AF1672">
        <v>926115314.35000002</v>
      </c>
      <c r="AG1672">
        <v>161754.34</v>
      </c>
      <c r="AH1672">
        <v>0</v>
      </c>
      <c r="AI1672">
        <v>0</v>
      </c>
      <c r="AJ1672">
        <v>12.41</v>
      </c>
      <c r="AK1672">
        <v>534562.37</v>
      </c>
      <c r="AL1672">
        <v>0.124</v>
      </c>
      <c r="AM1672">
        <v>5341.32</v>
      </c>
      <c r="AN1672">
        <v>764.6</v>
      </c>
      <c r="AO1672">
        <v>382.69</v>
      </c>
      <c r="AP1672">
        <v>292604.77</v>
      </c>
      <c r="AQ1672">
        <v>841534.19</v>
      </c>
      <c r="AR1672" t="s">
        <v>61</v>
      </c>
      <c r="AS1672" t="s">
        <v>61</v>
      </c>
      <c r="AT1672" t="s">
        <v>62</v>
      </c>
      <c r="AU1672" t="s">
        <v>117</v>
      </c>
    </row>
    <row r="1673" spans="1:47" x14ac:dyDescent="0.25">
      <c r="A1673" t="s">
        <v>2748</v>
      </c>
      <c r="B1673">
        <v>2021</v>
      </c>
      <c r="C1673">
        <v>6</v>
      </c>
      <c r="D1673" t="s">
        <v>77</v>
      </c>
      <c r="E1673" s="1">
        <v>44351</v>
      </c>
      <c r="F1673" s="1">
        <v>44380</v>
      </c>
      <c r="G1673">
        <v>29</v>
      </c>
      <c r="H1673">
        <v>2.6</v>
      </c>
      <c r="I1673" t="s">
        <v>49</v>
      </c>
      <c r="J1673" t="s">
        <v>112</v>
      </c>
      <c r="K1673" t="s">
        <v>343</v>
      </c>
      <c r="L1673">
        <v>2523.1</v>
      </c>
      <c r="M1673" t="s">
        <v>90</v>
      </c>
      <c r="N1673" t="s">
        <v>81</v>
      </c>
      <c r="O1673" t="s">
        <v>91</v>
      </c>
      <c r="P1673" t="s">
        <v>230</v>
      </c>
      <c r="Q1673" t="s">
        <v>56</v>
      </c>
      <c r="R1673" t="s">
        <v>1246</v>
      </c>
      <c r="S1673" t="s">
        <v>130</v>
      </c>
      <c r="T1673" t="s">
        <v>86</v>
      </c>
      <c r="U1673" t="s">
        <v>166</v>
      </c>
      <c r="V1673">
        <v>98273</v>
      </c>
      <c r="W1673">
        <v>67607</v>
      </c>
      <c r="X1673">
        <v>1.8</v>
      </c>
      <c r="Y1673">
        <v>15.4</v>
      </c>
      <c r="Z1673">
        <v>78927.47</v>
      </c>
      <c r="AB1673">
        <v>16.32</v>
      </c>
      <c r="AC1673">
        <v>1288096.31</v>
      </c>
      <c r="AD1673">
        <v>66645566.390000001</v>
      </c>
      <c r="AE1673">
        <v>174.99</v>
      </c>
      <c r="AF1673">
        <v>11662307662.59</v>
      </c>
      <c r="AG1673">
        <v>47539.18</v>
      </c>
      <c r="AH1673">
        <v>0.4</v>
      </c>
      <c r="AI1673">
        <v>7778.59</v>
      </c>
      <c r="AJ1673">
        <v>5.91</v>
      </c>
      <c r="AK1673">
        <v>3938752.97</v>
      </c>
      <c r="AL1673">
        <v>9.8000000000000004E-2</v>
      </c>
      <c r="AM1673">
        <v>65312.66</v>
      </c>
      <c r="AN1673">
        <v>644.29999999999995</v>
      </c>
      <c r="AO1673">
        <v>366.17</v>
      </c>
      <c r="AP1673">
        <v>235923.33</v>
      </c>
      <c r="AQ1673">
        <v>1644650.07</v>
      </c>
      <c r="AR1673" t="s">
        <v>61</v>
      </c>
      <c r="AS1673" t="s">
        <v>61</v>
      </c>
      <c r="AT1673" t="s">
        <v>62</v>
      </c>
      <c r="AU1673" t="s">
        <v>63</v>
      </c>
    </row>
    <row r="1674" spans="1:47" x14ac:dyDescent="0.25">
      <c r="A1674" t="s">
        <v>2749</v>
      </c>
      <c r="B1674">
        <v>2023</v>
      </c>
      <c r="C1674">
        <v>7</v>
      </c>
      <c r="D1674" t="s">
        <v>89</v>
      </c>
      <c r="E1674" s="1">
        <v>45118</v>
      </c>
      <c r="F1674" s="1">
        <v>45127</v>
      </c>
      <c r="G1674">
        <v>9</v>
      </c>
      <c r="H1674">
        <v>1.5</v>
      </c>
      <c r="I1674" t="s">
        <v>49</v>
      </c>
      <c r="J1674" t="s">
        <v>50</v>
      </c>
      <c r="K1674" t="s">
        <v>145</v>
      </c>
      <c r="L1674">
        <v>2710.19</v>
      </c>
      <c r="M1674" t="s">
        <v>52</v>
      </c>
      <c r="N1674" t="s">
        <v>168</v>
      </c>
      <c r="O1674" t="s">
        <v>200</v>
      </c>
      <c r="P1674" t="s">
        <v>146</v>
      </c>
      <c r="Q1674" t="s">
        <v>100</v>
      </c>
      <c r="R1674" t="s">
        <v>498</v>
      </c>
      <c r="S1674" t="s">
        <v>123</v>
      </c>
      <c r="T1674" t="s">
        <v>86</v>
      </c>
      <c r="U1674" t="s">
        <v>213</v>
      </c>
      <c r="V1674">
        <v>55655</v>
      </c>
      <c r="W1674">
        <v>34087</v>
      </c>
      <c r="X1674">
        <v>19.7</v>
      </c>
      <c r="Y1674">
        <v>15.9</v>
      </c>
      <c r="Z1674">
        <v>46443.16</v>
      </c>
      <c r="AB1674">
        <v>28.85</v>
      </c>
      <c r="AC1674">
        <v>1339885.17</v>
      </c>
      <c r="AD1674">
        <v>30891203.440000001</v>
      </c>
      <c r="AE1674">
        <v>281.19</v>
      </c>
      <c r="AF1674">
        <v>8686297495.2900009</v>
      </c>
      <c r="AG1674">
        <v>190835.11</v>
      </c>
      <c r="AH1674">
        <v>0</v>
      </c>
      <c r="AI1674">
        <v>0</v>
      </c>
      <c r="AJ1674">
        <v>5.36</v>
      </c>
      <c r="AK1674">
        <v>1655768.5</v>
      </c>
      <c r="AL1674">
        <v>0.255</v>
      </c>
      <c r="AM1674">
        <v>78772.570000000007</v>
      </c>
      <c r="AN1674">
        <v>139.80000000000001</v>
      </c>
      <c r="AO1674">
        <v>472.46</v>
      </c>
      <c r="AP1674">
        <v>66049.91</v>
      </c>
      <c r="AQ1674">
        <v>1675542.76</v>
      </c>
      <c r="AR1674" t="s">
        <v>61</v>
      </c>
      <c r="AS1674" t="s">
        <v>61</v>
      </c>
      <c r="AT1674" t="s">
        <v>62</v>
      </c>
      <c r="AU1674" t="s">
        <v>63</v>
      </c>
    </row>
    <row r="1675" spans="1:47" x14ac:dyDescent="0.25">
      <c r="A1675" t="s">
        <v>2750</v>
      </c>
      <c r="B1675">
        <v>2022</v>
      </c>
      <c r="C1675">
        <v>7</v>
      </c>
      <c r="D1675" t="s">
        <v>89</v>
      </c>
      <c r="E1675" s="1">
        <v>44746</v>
      </c>
      <c r="F1675" s="1">
        <v>44752</v>
      </c>
      <c r="G1675">
        <v>6</v>
      </c>
      <c r="H1675">
        <v>1.8</v>
      </c>
      <c r="I1675" t="s">
        <v>49</v>
      </c>
      <c r="J1675" t="s">
        <v>50</v>
      </c>
      <c r="K1675" t="s">
        <v>423</v>
      </c>
      <c r="L1675">
        <v>2710.1941000000002</v>
      </c>
      <c r="M1675" t="s">
        <v>114</v>
      </c>
      <c r="N1675" t="s">
        <v>53</v>
      </c>
      <c r="O1675" t="s">
        <v>99</v>
      </c>
      <c r="P1675" t="s">
        <v>201</v>
      </c>
      <c r="Q1675" t="s">
        <v>128</v>
      </c>
      <c r="R1675" t="s">
        <v>2500</v>
      </c>
      <c r="S1675" t="s">
        <v>142</v>
      </c>
      <c r="T1675" t="s">
        <v>102</v>
      </c>
      <c r="U1675" t="s">
        <v>132</v>
      </c>
      <c r="V1675">
        <v>26184</v>
      </c>
      <c r="W1675">
        <v>17089</v>
      </c>
      <c r="X1675">
        <v>20.5</v>
      </c>
      <c r="Y1675">
        <v>13.6</v>
      </c>
      <c r="Z1675">
        <v>22790.94</v>
      </c>
      <c r="AB1675">
        <v>27.65</v>
      </c>
      <c r="AC1675">
        <v>630169.49</v>
      </c>
      <c r="AD1675">
        <v>15163268.199999999</v>
      </c>
      <c r="AE1675">
        <v>219.21</v>
      </c>
      <c r="AF1675">
        <v>3323940022.1199999</v>
      </c>
      <c r="AG1675">
        <v>33931.79</v>
      </c>
      <c r="AH1675">
        <v>2.4</v>
      </c>
      <c r="AI1675">
        <v>69558.289999999994</v>
      </c>
      <c r="AJ1675">
        <v>23.66</v>
      </c>
      <c r="AK1675">
        <v>3587629.26</v>
      </c>
      <c r="AL1675">
        <v>7.4999999999999997E-2</v>
      </c>
      <c r="AM1675">
        <v>11372.45</v>
      </c>
      <c r="AN1675">
        <v>300.60000000000002</v>
      </c>
      <c r="AO1675">
        <v>381.91</v>
      </c>
      <c r="AP1675">
        <v>114802.15</v>
      </c>
      <c r="AQ1675">
        <v>859834.17</v>
      </c>
      <c r="AR1675" t="s">
        <v>61</v>
      </c>
      <c r="AS1675" t="s">
        <v>61</v>
      </c>
      <c r="AT1675" t="s">
        <v>62</v>
      </c>
      <c r="AU1675" t="s">
        <v>63</v>
      </c>
    </row>
    <row r="1676" spans="1:47" x14ac:dyDescent="0.25">
      <c r="A1676" t="s">
        <v>2751</v>
      </c>
      <c r="B1676">
        <v>2023</v>
      </c>
      <c r="C1676">
        <v>7</v>
      </c>
      <c r="D1676" t="s">
        <v>89</v>
      </c>
      <c r="E1676" s="1">
        <v>45112</v>
      </c>
      <c r="F1676" s="1">
        <v>45129</v>
      </c>
      <c r="G1676">
        <v>17</v>
      </c>
      <c r="H1676">
        <v>13.8</v>
      </c>
      <c r="I1676" t="s">
        <v>65</v>
      </c>
      <c r="J1676" t="s">
        <v>112</v>
      </c>
      <c r="K1676" t="s">
        <v>199</v>
      </c>
      <c r="L1676">
        <v>7204.49</v>
      </c>
      <c r="M1676" t="s">
        <v>90</v>
      </c>
      <c r="N1676" t="s">
        <v>53</v>
      </c>
      <c r="O1676" t="s">
        <v>99</v>
      </c>
      <c r="P1676" t="s">
        <v>82</v>
      </c>
      <c r="Q1676" t="s">
        <v>121</v>
      </c>
      <c r="R1676" t="s">
        <v>2752</v>
      </c>
      <c r="S1676" t="s">
        <v>161</v>
      </c>
      <c r="T1676" t="s">
        <v>74</v>
      </c>
      <c r="U1676" t="s">
        <v>143</v>
      </c>
      <c r="V1676">
        <v>32951</v>
      </c>
      <c r="W1676">
        <v>18837</v>
      </c>
      <c r="X1676">
        <v>3.1</v>
      </c>
      <c r="Y1676">
        <v>15.8</v>
      </c>
      <c r="Z1676">
        <v>26077.87</v>
      </c>
      <c r="AB1676">
        <v>39.200000000000003</v>
      </c>
      <c r="AC1676">
        <v>1022252.5</v>
      </c>
      <c r="AD1676">
        <v>30972425.420000002</v>
      </c>
      <c r="AE1676">
        <v>287.24</v>
      </c>
      <c r="AF1676">
        <v>8896519477.6399994</v>
      </c>
      <c r="AG1676">
        <v>80408.58</v>
      </c>
      <c r="AH1676">
        <v>2.1</v>
      </c>
      <c r="AI1676">
        <v>56488.07</v>
      </c>
      <c r="AJ1676">
        <v>23.85</v>
      </c>
      <c r="AK1676">
        <v>0</v>
      </c>
      <c r="AL1676">
        <v>0.19</v>
      </c>
      <c r="AM1676">
        <v>58847.61</v>
      </c>
      <c r="AN1676">
        <v>892.9</v>
      </c>
      <c r="AO1676">
        <v>711.16</v>
      </c>
      <c r="AP1676">
        <v>634994.76</v>
      </c>
      <c r="AQ1676">
        <v>1852991.52</v>
      </c>
      <c r="AR1676" t="s">
        <v>61</v>
      </c>
      <c r="AS1676" t="s">
        <v>61</v>
      </c>
      <c r="AT1676" t="s">
        <v>62</v>
      </c>
      <c r="AU1676" t="s">
        <v>63</v>
      </c>
    </row>
    <row r="1677" spans="1:47" x14ac:dyDescent="0.25">
      <c r="A1677" t="s">
        <v>2753</v>
      </c>
      <c r="B1677">
        <v>2022</v>
      </c>
      <c r="C1677">
        <v>12</v>
      </c>
      <c r="D1677" t="s">
        <v>119</v>
      </c>
      <c r="E1677" s="1">
        <v>44924</v>
      </c>
      <c r="F1677" s="1">
        <v>44939</v>
      </c>
      <c r="G1677">
        <v>15</v>
      </c>
      <c r="H1677">
        <v>19.399999999999999</v>
      </c>
      <c r="I1677" t="s">
        <v>49</v>
      </c>
      <c r="J1677" t="s">
        <v>50</v>
      </c>
      <c r="K1677" t="s">
        <v>51</v>
      </c>
      <c r="L1677">
        <v>2709</v>
      </c>
      <c r="M1677" t="s">
        <v>80</v>
      </c>
      <c r="N1677" t="s">
        <v>69</v>
      </c>
      <c r="O1677" t="s">
        <v>99</v>
      </c>
      <c r="P1677" t="s">
        <v>108</v>
      </c>
      <c r="Q1677" t="s">
        <v>128</v>
      </c>
      <c r="R1677" t="s">
        <v>2153</v>
      </c>
      <c r="S1677" t="s">
        <v>170</v>
      </c>
      <c r="T1677" t="s">
        <v>86</v>
      </c>
      <c r="U1677" t="s">
        <v>110</v>
      </c>
      <c r="V1677">
        <v>124166</v>
      </c>
      <c r="W1677">
        <v>71189</v>
      </c>
      <c r="X1677">
        <v>1.6</v>
      </c>
      <c r="Y1677">
        <v>14.8</v>
      </c>
      <c r="Z1677">
        <v>114591.06</v>
      </c>
      <c r="AB1677">
        <v>32.25</v>
      </c>
      <c r="AC1677">
        <v>3695561.69</v>
      </c>
      <c r="AD1677">
        <v>10426640.550000001</v>
      </c>
      <c r="AE1677">
        <v>216.95</v>
      </c>
      <c r="AF1677">
        <v>2262059667.3200002</v>
      </c>
      <c r="AG1677">
        <v>20735.919999999998</v>
      </c>
      <c r="AH1677">
        <v>2.1</v>
      </c>
      <c r="AI1677">
        <v>24298.78</v>
      </c>
      <c r="AJ1677">
        <v>16.600000000000001</v>
      </c>
      <c r="AK1677">
        <v>1730822.33</v>
      </c>
      <c r="AL1677">
        <v>0.14399999999999999</v>
      </c>
      <c r="AM1677">
        <v>15014.36</v>
      </c>
      <c r="AN1677">
        <v>518</v>
      </c>
      <c r="AO1677">
        <v>406.85</v>
      </c>
      <c r="AP1677">
        <v>210748.3</v>
      </c>
      <c r="AQ1677">
        <v>3966359.05</v>
      </c>
      <c r="AR1677" t="s">
        <v>124</v>
      </c>
      <c r="AS1677" t="s">
        <v>61</v>
      </c>
      <c r="AT1677" t="s">
        <v>62</v>
      </c>
      <c r="AU1677" t="s">
        <v>117</v>
      </c>
    </row>
    <row r="1678" spans="1:47" x14ac:dyDescent="0.25">
      <c r="A1678" t="s">
        <v>2754</v>
      </c>
      <c r="B1678">
        <v>2025</v>
      </c>
      <c r="C1678">
        <v>11</v>
      </c>
      <c r="D1678" t="s">
        <v>119</v>
      </c>
      <c r="E1678" s="1">
        <v>45987</v>
      </c>
      <c r="F1678" s="1">
        <v>46014</v>
      </c>
      <c r="G1678">
        <v>27</v>
      </c>
      <c r="H1678">
        <v>19.899999999999999</v>
      </c>
      <c r="I1678" t="s">
        <v>49</v>
      </c>
      <c r="J1678" t="s">
        <v>239</v>
      </c>
      <c r="K1678" t="s">
        <v>265</v>
      </c>
      <c r="L1678">
        <v>3102.1</v>
      </c>
      <c r="M1678" t="s">
        <v>98</v>
      </c>
      <c r="N1678" t="s">
        <v>106</v>
      </c>
      <c r="O1678" t="s">
        <v>107</v>
      </c>
      <c r="P1678" t="s">
        <v>108</v>
      </c>
      <c r="Q1678" t="s">
        <v>56</v>
      </c>
      <c r="R1678" t="s">
        <v>408</v>
      </c>
      <c r="S1678" t="s">
        <v>161</v>
      </c>
      <c r="T1678" t="s">
        <v>148</v>
      </c>
      <c r="U1678" t="s">
        <v>181</v>
      </c>
      <c r="V1678">
        <v>34898</v>
      </c>
      <c r="W1678">
        <v>25587</v>
      </c>
      <c r="X1678">
        <v>13.8</v>
      </c>
      <c r="Y1678">
        <v>14.3</v>
      </c>
      <c r="Z1678">
        <v>32690.04</v>
      </c>
      <c r="AB1678">
        <v>23.18</v>
      </c>
      <c r="AC1678">
        <v>757755.13</v>
      </c>
      <c r="AD1678">
        <v>18453200.68</v>
      </c>
      <c r="AE1678">
        <v>277.91000000000003</v>
      </c>
      <c r="AF1678">
        <v>5128329000.9799995</v>
      </c>
      <c r="AG1678">
        <v>132516.74</v>
      </c>
      <c r="AH1678">
        <v>0</v>
      </c>
      <c r="AI1678">
        <v>0</v>
      </c>
      <c r="AJ1678">
        <v>5.8</v>
      </c>
      <c r="AK1678">
        <v>1070285.6399999999</v>
      </c>
      <c r="AL1678">
        <v>9.2999999999999999E-2</v>
      </c>
      <c r="AM1678">
        <v>17161.48</v>
      </c>
      <c r="AN1678">
        <v>450.3</v>
      </c>
      <c r="AO1678">
        <v>544.1</v>
      </c>
      <c r="AP1678">
        <v>245008.23</v>
      </c>
      <c r="AQ1678">
        <v>1152441.58</v>
      </c>
      <c r="AR1678" t="s">
        <v>61</v>
      </c>
      <c r="AS1678" t="s">
        <v>61</v>
      </c>
      <c r="AT1678" t="s">
        <v>62</v>
      </c>
      <c r="AU1678" t="s">
        <v>63</v>
      </c>
    </row>
    <row r="1679" spans="1:47" x14ac:dyDescent="0.25">
      <c r="A1679" t="s">
        <v>2755</v>
      </c>
      <c r="B1679">
        <v>2024</v>
      </c>
      <c r="C1679">
        <v>7</v>
      </c>
      <c r="D1679" t="s">
        <v>89</v>
      </c>
      <c r="E1679" s="1">
        <v>45478</v>
      </c>
      <c r="F1679" s="1">
        <v>45488</v>
      </c>
      <c r="G1679">
        <v>10</v>
      </c>
      <c r="H1679">
        <v>6.1</v>
      </c>
      <c r="I1679" t="s">
        <v>65</v>
      </c>
      <c r="J1679" t="s">
        <v>50</v>
      </c>
      <c r="K1679" t="s">
        <v>51</v>
      </c>
      <c r="L1679">
        <v>2709</v>
      </c>
      <c r="M1679" t="s">
        <v>68</v>
      </c>
      <c r="N1679" t="s">
        <v>81</v>
      </c>
      <c r="O1679" t="s">
        <v>99</v>
      </c>
      <c r="P1679" t="s">
        <v>92</v>
      </c>
      <c r="Q1679" t="s">
        <v>230</v>
      </c>
      <c r="R1679" t="s">
        <v>217</v>
      </c>
      <c r="S1679" t="s">
        <v>58</v>
      </c>
      <c r="T1679" t="s">
        <v>148</v>
      </c>
      <c r="U1679" t="s">
        <v>132</v>
      </c>
      <c r="V1679">
        <v>331527</v>
      </c>
      <c r="W1679">
        <v>194837</v>
      </c>
      <c r="X1679">
        <v>9.1</v>
      </c>
      <c r="Y1679">
        <v>13.3</v>
      </c>
      <c r="Z1679">
        <v>269453.28000000003</v>
      </c>
      <c r="AB1679">
        <v>23.13</v>
      </c>
      <c r="AC1679">
        <v>6232454.3700000001</v>
      </c>
      <c r="AD1679">
        <v>16005524.83</v>
      </c>
      <c r="AE1679">
        <v>277.87</v>
      </c>
      <c r="AF1679">
        <v>4447455184.5100002</v>
      </c>
      <c r="AG1679">
        <v>231499.56</v>
      </c>
      <c r="AH1679">
        <v>1</v>
      </c>
      <c r="AI1679">
        <v>24664.75</v>
      </c>
      <c r="AJ1679">
        <v>13.33</v>
      </c>
      <c r="AK1679">
        <v>0</v>
      </c>
      <c r="AL1679">
        <v>0.13400000000000001</v>
      </c>
      <c r="AM1679">
        <v>21447.4</v>
      </c>
      <c r="AN1679">
        <v>433.1</v>
      </c>
      <c r="AO1679">
        <v>643.76</v>
      </c>
      <c r="AP1679">
        <v>278812.46000000002</v>
      </c>
      <c r="AQ1679">
        <v>6788878.54</v>
      </c>
      <c r="AR1679" t="s">
        <v>61</v>
      </c>
      <c r="AS1679" t="s">
        <v>61</v>
      </c>
      <c r="AT1679" t="s">
        <v>62</v>
      </c>
      <c r="AU1679" t="s">
        <v>63</v>
      </c>
    </row>
    <row r="1680" spans="1:47" x14ac:dyDescent="0.25">
      <c r="A1680" t="s">
        <v>2756</v>
      </c>
      <c r="B1680">
        <v>2022</v>
      </c>
      <c r="C1680">
        <v>8</v>
      </c>
      <c r="D1680" t="s">
        <v>89</v>
      </c>
      <c r="E1680" s="1">
        <v>44774</v>
      </c>
      <c r="F1680" s="1">
        <v>44783</v>
      </c>
      <c r="G1680">
        <v>9</v>
      </c>
      <c r="H1680">
        <v>15.6</v>
      </c>
      <c r="I1680" t="s">
        <v>65</v>
      </c>
      <c r="J1680" t="s">
        <v>50</v>
      </c>
      <c r="K1680" t="s">
        <v>51</v>
      </c>
      <c r="L1680">
        <v>2709</v>
      </c>
      <c r="M1680" t="s">
        <v>52</v>
      </c>
      <c r="N1680" t="s">
        <v>81</v>
      </c>
      <c r="O1680" t="s">
        <v>99</v>
      </c>
      <c r="P1680" t="s">
        <v>184</v>
      </c>
      <c r="Q1680" t="s">
        <v>146</v>
      </c>
      <c r="R1680" t="s">
        <v>1976</v>
      </c>
      <c r="S1680" t="s">
        <v>186</v>
      </c>
      <c r="T1680" t="s">
        <v>148</v>
      </c>
      <c r="U1680" t="s">
        <v>259</v>
      </c>
      <c r="V1680">
        <v>74150</v>
      </c>
      <c r="W1680">
        <v>54982</v>
      </c>
      <c r="X1680">
        <v>4.8</v>
      </c>
      <c r="Y1680">
        <v>13.7</v>
      </c>
      <c r="Z1680">
        <v>69881.100000000006</v>
      </c>
      <c r="AB1680">
        <v>28.26</v>
      </c>
      <c r="AC1680">
        <v>1974839.89</v>
      </c>
      <c r="AD1680">
        <v>5844156.3899999997</v>
      </c>
      <c r="AE1680">
        <v>210.12</v>
      </c>
      <c r="AF1680">
        <v>1227974140.6700001</v>
      </c>
      <c r="AG1680">
        <v>28834.959999999999</v>
      </c>
      <c r="AH1680">
        <v>0</v>
      </c>
      <c r="AI1680">
        <v>0</v>
      </c>
      <c r="AJ1680">
        <v>13.19</v>
      </c>
      <c r="AK1680">
        <v>0</v>
      </c>
      <c r="AL1680">
        <v>0.33200000000000002</v>
      </c>
      <c r="AM1680">
        <v>19402.599999999999</v>
      </c>
      <c r="AN1680">
        <v>396.2</v>
      </c>
      <c r="AO1680">
        <v>463.06</v>
      </c>
      <c r="AP1680">
        <v>183464.37</v>
      </c>
      <c r="AQ1680">
        <v>2206541.8199999998</v>
      </c>
      <c r="AR1680" t="s">
        <v>61</v>
      </c>
      <c r="AS1680" t="s">
        <v>61</v>
      </c>
      <c r="AT1680" t="s">
        <v>62</v>
      </c>
      <c r="AU1680" t="s">
        <v>63</v>
      </c>
    </row>
    <row r="1681" spans="1:47" x14ac:dyDescent="0.25">
      <c r="A1681" t="s">
        <v>2757</v>
      </c>
      <c r="B1681">
        <v>2023</v>
      </c>
      <c r="C1681">
        <v>10</v>
      </c>
      <c r="D1681" t="s">
        <v>119</v>
      </c>
      <c r="E1681" s="1">
        <v>45222</v>
      </c>
      <c r="F1681" s="1">
        <v>45242</v>
      </c>
      <c r="G1681">
        <v>20</v>
      </c>
      <c r="H1681">
        <v>17.600000000000001</v>
      </c>
      <c r="I1681" t="s">
        <v>65</v>
      </c>
      <c r="J1681" t="s">
        <v>50</v>
      </c>
      <c r="K1681" t="s">
        <v>51</v>
      </c>
      <c r="L1681">
        <v>2709</v>
      </c>
      <c r="M1681" t="s">
        <v>68</v>
      </c>
      <c r="N1681" t="s">
        <v>81</v>
      </c>
      <c r="O1681" t="s">
        <v>200</v>
      </c>
      <c r="P1681" t="s">
        <v>56</v>
      </c>
      <c r="Q1681" t="s">
        <v>93</v>
      </c>
      <c r="R1681" t="s">
        <v>2758</v>
      </c>
      <c r="S1681" t="s">
        <v>58</v>
      </c>
      <c r="T1681" t="s">
        <v>131</v>
      </c>
      <c r="U1681" t="s">
        <v>213</v>
      </c>
      <c r="V1681">
        <v>273371</v>
      </c>
      <c r="W1681">
        <v>171017</v>
      </c>
      <c r="X1681">
        <v>21.2</v>
      </c>
      <c r="Y1681">
        <v>11.4</v>
      </c>
      <c r="Z1681">
        <v>238347.28</v>
      </c>
      <c r="AB1681">
        <v>11.87</v>
      </c>
      <c r="AC1681">
        <v>2829182.21</v>
      </c>
      <c r="AD1681">
        <v>16736746</v>
      </c>
      <c r="AE1681">
        <v>280.33</v>
      </c>
      <c r="AF1681">
        <v>4691812006.1800003</v>
      </c>
      <c r="AG1681">
        <v>65907.600000000006</v>
      </c>
      <c r="AH1681">
        <v>2.8</v>
      </c>
      <c r="AI1681">
        <v>28060.07</v>
      </c>
      <c r="AJ1681">
        <v>16.41</v>
      </c>
      <c r="AK1681">
        <v>0</v>
      </c>
      <c r="AL1681">
        <v>0.20300000000000001</v>
      </c>
      <c r="AM1681">
        <v>33975.589999999997</v>
      </c>
      <c r="AN1681">
        <v>1037.7</v>
      </c>
      <c r="AO1681">
        <v>371.68</v>
      </c>
      <c r="AP1681">
        <v>385692.34</v>
      </c>
      <c r="AQ1681">
        <v>3342817.81</v>
      </c>
      <c r="AR1681" t="s">
        <v>124</v>
      </c>
      <c r="AS1681" t="s">
        <v>61</v>
      </c>
      <c r="AT1681" t="s">
        <v>62</v>
      </c>
      <c r="AU1681" t="s">
        <v>63</v>
      </c>
    </row>
    <row r="1682" spans="1:47" x14ac:dyDescent="0.25">
      <c r="A1682" t="s">
        <v>2759</v>
      </c>
      <c r="B1682">
        <v>2025</v>
      </c>
      <c r="C1682">
        <v>10</v>
      </c>
      <c r="D1682" t="s">
        <v>119</v>
      </c>
      <c r="E1682" s="1">
        <v>45944</v>
      </c>
      <c r="F1682" s="1">
        <v>45961</v>
      </c>
      <c r="G1682">
        <v>17</v>
      </c>
      <c r="H1682">
        <v>9.1</v>
      </c>
      <c r="I1682" t="s">
        <v>49</v>
      </c>
      <c r="J1682" t="s">
        <v>50</v>
      </c>
      <c r="K1682" t="s">
        <v>51</v>
      </c>
      <c r="L1682">
        <v>2709</v>
      </c>
      <c r="M1682" t="s">
        <v>68</v>
      </c>
      <c r="N1682" t="s">
        <v>168</v>
      </c>
      <c r="O1682" t="s">
        <v>189</v>
      </c>
      <c r="P1682" t="s">
        <v>71</v>
      </c>
      <c r="Q1682" t="s">
        <v>92</v>
      </c>
      <c r="R1682" t="s">
        <v>2760</v>
      </c>
      <c r="S1682" t="s">
        <v>58</v>
      </c>
      <c r="T1682" t="s">
        <v>59</v>
      </c>
      <c r="U1682" t="s">
        <v>143</v>
      </c>
      <c r="V1682">
        <v>267189</v>
      </c>
      <c r="W1682">
        <v>164555</v>
      </c>
      <c r="X1682">
        <v>23.6</v>
      </c>
      <c r="Y1682">
        <v>13.4</v>
      </c>
      <c r="Z1682">
        <v>253336.95</v>
      </c>
      <c r="AB1682">
        <v>24.77</v>
      </c>
      <c r="AC1682">
        <v>6275156.25</v>
      </c>
      <c r="AD1682">
        <v>18252927.25</v>
      </c>
      <c r="AE1682">
        <v>277.39999999999998</v>
      </c>
      <c r="AF1682">
        <v>5063362019.1499996</v>
      </c>
      <c r="AG1682">
        <v>116213.55</v>
      </c>
      <c r="AH1682">
        <v>0.3</v>
      </c>
      <c r="AI1682">
        <v>5535.54</v>
      </c>
      <c r="AJ1682">
        <v>22.7</v>
      </c>
      <c r="AK1682">
        <v>4143414.49</v>
      </c>
      <c r="AL1682">
        <v>0.20799999999999999</v>
      </c>
      <c r="AM1682">
        <v>37966.089999999997</v>
      </c>
      <c r="AN1682">
        <v>374.8</v>
      </c>
      <c r="AO1682">
        <v>549.46</v>
      </c>
      <c r="AP1682">
        <v>205937.61</v>
      </c>
      <c r="AQ1682">
        <v>6640809.04</v>
      </c>
      <c r="AR1682" t="s">
        <v>61</v>
      </c>
      <c r="AS1682" t="s">
        <v>61</v>
      </c>
      <c r="AT1682" t="s">
        <v>62</v>
      </c>
      <c r="AU1682" t="s">
        <v>63</v>
      </c>
    </row>
    <row r="1683" spans="1:47" x14ac:dyDescent="0.25">
      <c r="A1683" t="s">
        <v>2761</v>
      </c>
      <c r="B1683">
        <v>2023</v>
      </c>
      <c r="C1683">
        <v>10</v>
      </c>
      <c r="D1683" t="s">
        <v>119</v>
      </c>
      <c r="E1683" s="1">
        <v>45228</v>
      </c>
      <c r="F1683" s="1">
        <v>45236</v>
      </c>
      <c r="G1683">
        <v>8</v>
      </c>
      <c r="H1683">
        <v>16.7</v>
      </c>
      <c r="I1683" t="s">
        <v>65</v>
      </c>
      <c r="J1683" t="s">
        <v>112</v>
      </c>
      <c r="K1683" t="s">
        <v>343</v>
      </c>
      <c r="L1683">
        <v>2523.1</v>
      </c>
      <c r="M1683" t="s">
        <v>114</v>
      </c>
      <c r="N1683" t="s">
        <v>168</v>
      </c>
      <c r="O1683" t="s">
        <v>107</v>
      </c>
      <c r="P1683" t="s">
        <v>128</v>
      </c>
      <c r="Q1683" t="s">
        <v>93</v>
      </c>
      <c r="R1683" t="s">
        <v>2634</v>
      </c>
      <c r="S1683" t="s">
        <v>130</v>
      </c>
      <c r="T1683" t="s">
        <v>59</v>
      </c>
      <c r="U1683" t="s">
        <v>60</v>
      </c>
      <c r="V1683">
        <v>82249</v>
      </c>
      <c r="W1683">
        <v>53847</v>
      </c>
      <c r="X1683">
        <v>15.6</v>
      </c>
      <c r="Y1683">
        <v>13.1</v>
      </c>
      <c r="Z1683">
        <v>77546.259999999995</v>
      </c>
      <c r="AB1683">
        <v>30.44</v>
      </c>
      <c r="AC1683">
        <v>2360508.15</v>
      </c>
      <c r="AD1683">
        <v>41068499.299999997</v>
      </c>
      <c r="AE1683">
        <v>280.31</v>
      </c>
      <c r="AF1683">
        <v>11511911038.780001</v>
      </c>
      <c r="AG1683">
        <v>94030.92</v>
      </c>
      <c r="AH1683">
        <v>1</v>
      </c>
      <c r="AI1683">
        <v>23459.95</v>
      </c>
      <c r="AJ1683">
        <v>0.72</v>
      </c>
      <c r="AK1683">
        <v>0</v>
      </c>
      <c r="AL1683">
        <v>0.28399999999999997</v>
      </c>
      <c r="AM1683">
        <v>116634.54</v>
      </c>
      <c r="AN1683">
        <v>238.6</v>
      </c>
      <c r="AO1683">
        <v>736.15</v>
      </c>
      <c r="AP1683">
        <v>175645.39</v>
      </c>
      <c r="AQ1683">
        <v>2770278.95</v>
      </c>
      <c r="AR1683" t="s">
        <v>124</v>
      </c>
      <c r="AS1683" t="s">
        <v>61</v>
      </c>
      <c r="AT1683" t="s">
        <v>62</v>
      </c>
      <c r="AU1683" t="s">
        <v>117</v>
      </c>
    </row>
    <row r="1684" spans="1:47" x14ac:dyDescent="0.25">
      <c r="A1684" t="s">
        <v>2762</v>
      </c>
      <c r="B1684">
        <v>2023</v>
      </c>
      <c r="C1684">
        <v>12</v>
      </c>
      <c r="D1684" t="s">
        <v>119</v>
      </c>
      <c r="E1684" s="1">
        <v>45282</v>
      </c>
      <c r="F1684" s="1">
        <v>45300</v>
      </c>
      <c r="G1684">
        <v>18</v>
      </c>
      <c r="H1684">
        <v>14</v>
      </c>
      <c r="I1684" t="s">
        <v>65</v>
      </c>
      <c r="J1684" t="s">
        <v>50</v>
      </c>
      <c r="K1684" t="s">
        <v>51</v>
      </c>
      <c r="L1684">
        <v>2709</v>
      </c>
      <c r="M1684" t="s">
        <v>114</v>
      </c>
      <c r="N1684" t="s">
        <v>53</v>
      </c>
      <c r="O1684" t="s">
        <v>91</v>
      </c>
      <c r="P1684" t="s">
        <v>56</v>
      </c>
      <c r="Q1684" t="s">
        <v>55</v>
      </c>
      <c r="R1684" t="s">
        <v>1413</v>
      </c>
      <c r="S1684" t="s">
        <v>186</v>
      </c>
      <c r="T1684" t="s">
        <v>131</v>
      </c>
      <c r="U1684" t="s">
        <v>132</v>
      </c>
      <c r="V1684">
        <v>86477</v>
      </c>
      <c r="W1684">
        <v>52703</v>
      </c>
      <c r="X1684">
        <v>3.2</v>
      </c>
      <c r="Y1684">
        <v>10.4</v>
      </c>
      <c r="Z1684">
        <v>69607.17</v>
      </c>
      <c r="AB1684">
        <v>22.62</v>
      </c>
      <c r="AC1684">
        <v>1574514.19</v>
      </c>
      <c r="AD1684">
        <v>4597553.58</v>
      </c>
      <c r="AE1684">
        <v>285.27</v>
      </c>
      <c r="AF1684">
        <v>1311544109.77</v>
      </c>
      <c r="AG1684">
        <v>144784.73000000001</v>
      </c>
      <c r="AH1684">
        <v>0.9</v>
      </c>
      <c r="AI1684">
        <v>22617.9</v>
      </c>
      <c r="AJ1684">
        <v>3.42</v>
      </c>
      <c r="AK1684">
        <v>0</v>
      </c>
      <c r="AL1684">
        <v>0.253</v>
      </c>
      <c r="AM1684">
        <v>11631.81</v>
      </c>
      <c r="AN1684">
        <v>511.2</v>
      </c>
      <c r="AO1684">
        <v>688.68</v>
      </c>
      <c r="AP1684">
        <v>352053.22</v>
      </c>
      <c r="AQ1684">
        <v>2105601.85</v>
      </c>
      <c r="AR1684" t="s">
        <v>61</v>
      </c>
      <c r="AS1684" t="s">
        <v>61</v>
      </c>
      <c r="AT1684" t="s">
        <v>62</v>
      </c>
      <c r="AU1684" t="s">
        <v>63</v>
      </c>
    </row>
    <row r="1685" spans="1:47" x14ac:dyDescent="0.25">
      <c r="A1685" t="s">
        <v>2763</v>
      </c>
      <c r="B1685">
        <v>2020</v>
      </c>
      <c r="C1685">
        <v>8</v>
      </c>
      <c r="D1685" t="s">
        <v>89</v>
      </c>
      <c r="E1685" s="1">
        <v>44045</v>
      </c>
      <c r="F1685" s="1">
        <v>44063</v>
      </c>
      <c r="G1685">
        <v>18</v>
      </c>
      <c r="H1685">
        <v>19</v>
      </c>
      <c r="I1685" t="s">
        <v>49</v>
      </c>
      <c r="J1685" t="s">
        <v>50</v>
      </c>
      <c r="K1685" t="s">
        <v>423</v>
      </c>
      <c r="L1685">
        <v>2710.1941000000002</v>
      </c>
      <c r="M1685" t="s">
        <v>80</v>
      </c>
      <c r="N1685" t="s">
        <v>168</v>
      </c>
      <c r="O1685" t="s">
        <v>189</v>
      </c>
      <c r="P1685" t="s">
        <v>108</v>
      </c>
      <c r="Q1685" t="s">
        <v>56</v>
      </c>
      <c r="R1685" t="s">
        <v>2201</v>
      </c>
      <c r="S1685" t="s">
        <v>142</v>
      </c>
      <c r="T1685" t="s">
        <v>86</v>
      </c>
      <c r="U1685" t="s">
        <v>110</v>
      </c>
      <c r="V1685">
        <v>67112</v>
      </c>
      <c r="W1685">
        <v>42399</v>
      </c>
      <c r="X1685">
        <v>15.4</v>
      </c>
      <c r="Y1685">
        <v>11.2</v>
      </c>
      <c r="Z1685">
        <v>54843.11</v>
      </c>
      <c r="AB1685">
        <v>40.79</v>
      </c>
      <c r="AC1685">
        <v>2237050.46</v>
      </c>
      <c r="AD1685">
        <v>59417573.810000002</v>
      </c>
      <c r="AE1685">
        <v>165.09</v>
      </c>
      <c r="AF1685">
        <v>9809247260.2900009</v>
      </c>
      <c r="AG1685">
        <v>137053.15</v>
      </c>
      <c r="AH1685">
        <v>0</v>
      </c>
      <c r="AI1685">
        <v>0</v>
      </c>
      <c r="AJ1685">
        <v>7.39</v>
      </c>
      <c r="AK1685">
        <v>4390958.7</v>
      </c>
      <c r="AL1685">
        <v>5.2999999999999999E-2</v>
      </c>
      <c r="AM1685">
        <v>31491.31</v>
      </c>
      <c r="AN1685">
        <v>348.9</v>
      </c>
      <c r="AO1685">
        <v>477.6</v>
      </c>
      <c r="AP1685">
        <v>166634.64000000001</v>
      </c>
      <c r="AQ1685">
        <v>2572229.56</v>
      </c>
      <c r="AR1685" t="s">
        <v>124</v>
      </c>
      <c r="AS1685" t="s">
        <v>61</v>
      </c>
      <c r="AT1685" t="s">
        <v>62</v>
      </c>
      <c r="AU1685" t="s">
        <v>63</v>
      </c>
    </row>
    <row r="1686" spans="1:47" x14ac:dyDescent="0.25">
      <c r="A1686" t="s">
        <v>2764</v>
      </c>
      <c r="B1686">
        <v>2020</v>
      </c>
      <c r="C1686">
        <v>3</v>
      </c>
      <c r="D1686" t="s">
        <v>48</v>
      </c>
      <c r="E1686" s="1">
        <v>43894</v>
      </c>
      <c r="F1686" s="1">
        <v>43912</v>
      </c>
      <c r="G1686">
        <v>18</v>
      </c>
      <c r="H1686">
        <v>15.3</v>
      </c>
      <c r="I1686" t="s">
        <v>65</v>
      </c>
      <c r="J1686" t="s">
        <v>66</v>
      </c>
      <c r="K1686" t="s">
        <v>245</v>
      </c>
      <c r="L1686">
        <v>8905.9</v>
      </c>
      <c r="M1686" t="s">
        <v>114</v>
      </c>
      <c r="N1686" t="s">
        <v>106</v>
      </c>
      <c r="O1686" t="s">
        <v>91</v>
      </c>
      <c r="P1686" t="s">
        <v>128</v>
      </c>
      <c r="Q1686" t="s">
        <v>201</v>
      </c>
      <c r="R1686" t="s">
        <v>519</v>
      </c>
      <c r="S1686" t="s">
        <v>137</v>
      </c>
      <c r="T1686" t="s">
        <v>162</v>
      </c>
      <c r="U1686" t="s">
        <v>96</v>
      </c>
      <c r="V1686">
        <v>14386</v>
      </c>
      <c r="W1686">
        <v>8783</v>
      </c>
      <c r="X1686">
        <v>3.3</v>
      </c>
      <c r="Y1686">
        <v>10.7</v>
      </c>
      <c r="Z1686">
        <v>12736.42</v>
      </c>
      <c r="AB1686">
        <v>33.5</v>
      </c>
      <c r="AC1686">
        <v>426670.07</v>
      </c>
      <c r="AD1686">
        <v>5757880.75</v>
      </c>
      <c r="AE1686">
        <v>165.89</v>
      </c>
      <c r="AF1686">
        <v>955174837.62</v>
      </c>
      <c r="AG1686">
        <v>133491.67000000001</v>
      </c>
      <c r="AH1686">
        <v>0</v>
      </c>
      <c r="AI1686">
        <v>0</v>
      </c>
      <c r="AJ1686">
        <v>16.440000000000001</v>
      </c>
      <c r="AK1686">
        <v>0</v>
      </c>
      <c r="AL1686">
        <v>0.106</v>
      </c>
      <c r="AM1686">
        <v>6103.35</v>
      </c>
      <c r="AN1686">
        <v>745.8</v>
      </c>
      <c r="AO1686">
        <v>620.54999999999995</v>
      </c>
      <c r="AP1686">
        <v>462806.19</v>
      </c>
      <c r="AQ1686">
        <v>1029071.28</v>
      </c>
      <c r="AR1686" t="s">
        <v>61</v>
      </c>
      <c r="AS1686" t="s">
        <v>124</v>
      </c>
      <c r="AT1686" t="s">
        <v>62</v>
      </c>
      <c r="AU1686" t="s">
        <v>63</v>
      </c>
    </row>
    <row r="1687" spans="1:47" x14ac:dyDescent="0.25">
      <c r="A1687" t="s">
        <v>2765</v>
      </c>
      <c r="B1687">
        <v>2021</v>
      </c>
      <c r="C1687">
        <v>5</v>
      </c>
      <c r="D1687" t="s">
        <v>77</v>
      </c>
      <c r="E1687" s="1">
        <v>44330</v>
      </c>
      <c r="F1687" s="1">
        <v>44343</v>
      </c>
      <c r="G1687">
        <v>13</v>
      </c>
      <c r="H1687">
        <v>16</v>
      </c>
      <c r="I1687" t="s">
        <v>65</v>
      </c>
      <c r="J1687" t="s">
        <v>50</v>
      </c>
      <c r="K1687" t="s">
        <v>145</v>
      </c>
      <c r="L1687">
        <v>2710.19</v>
      </c>
      <c r="M1687" t="s">
        <v>52</v>
      </c>
      <c r="N1687" t="s">
        <v>81</v>
      </c>
      <c r="O1687" t="s">
        <v>99</v>
      </c>
      <c r="P1687" t="s">
        <v>82</v>
      </c>
      <c r="Q1687" t="s">
        <v>164</v>
      </c>
      <c r="R1687" t="s">
        <v>311</v>
      </c>
      <c r="S1687" t="s">
        <v>170</v>
      </c>
      <c r="T1687" t="s">
        <v>95</v>
      </c>
      <c r="U1687" t="s">
        <v>96</v>
      </c>
      <c r="V1687">
        <v>100679</v>
      </c>
      <c r="W1687">
        <v>59265</v>
      </c>
      <c r="X1687">
        <v>10.9</v>
      </c>
      <c r="Y1687">
        <v>10.199999999999999</v>
      </c>
      <c r="Z1687">
        <v>81968.98</v>
      </c>
      <c r="AB1687">
        <v>48.71</v>
      </c>
      <c r="AC1687">
        <v>3992709.02</v>
      </c>
      <c r="AD1687">
        <v>96754544.609999999</v>
      </c>
      <c r="AE1687">
        <v>167.06</v>
      </c>
      <c r="AF1687">
        <v>16163814222.549999</v>
      </c>
      <c r="AG1687">
        <v>150611.15</v>
      </c>
      <c r="AI1687">
        <v>6515.48</v>
      </c>
      <c r="AJ1687">
        <v>20.27</v>
      </c>
      <c r="AK1687">
        <v>0</v>
      </c>
      <c r="AL1687">
        <v>8.3000000000000004E-2</v>
      </c>
      <c r="AM1687">
        <v>80306.27</v>
      </c>
      <c r="AN1687">
        <v>368.7</v>
      </c>
      <c r="AO1687">
        <v>600.4</v>
      </c>
      <c r="AP1687">
        <v>221367.48</v>
      </c>
      <c r="AQ1687">
        <v>4451509.4000000004</v>
      </c>
      <c r="AR1687" t="s">
        <v>61</v>
      </c>
      <c r="AS1687" t="s">
        <v>61</v>
      </c>
      <c r="AT1687" t="s">
        <v>62</v>
      </c>
      <c r="AU1687" t="s">
        <v>63</v>
      </c>
    </row>
    <row r="1688" spans="1:47" x14ac:dyDescent="0.25">
      <c r="A1688" t="s">
        <v>2766</v>
      </c>
      <c r="B1688">
        <v>2020</v>
      </c>
      <c r="C1688">
        <v>8</v>
      </c>
      <c r="D1688" t="s">
        <v>89</v>
      </c>
      <c r="E1688" s="1">
        <v>44061</v>
      </c>
      <c r="F1688" s="1">
        <v>44086</v>
      </c>
      <c r="G1688">
        <v>25</v>
      </c>
      <c r="H1688">
        <v>17.399999999999999</v>
      </c>
      <c r="I1688" t="s">
        <v>49</v>
      </c>
      <c r="J1688" t="s">
        <v>78</v>
      </c>
      <c r="K1688" t="s">
        <v>158</v>
      </c>
      <c r="L1688">
        <v>1006.3</v>
      </c>
      <c r="M1688" t="s">
        <v>114</v>
      </c>
      <c r="N1688" t="s">
        <v>53</v>
      </c>
      <c r="O1688" t="s">
        <v>99</v>
      </c>
      <c r="P1688" t="s">
        <v>257</v>
      </c>
      <c r="Q1688" t="s">
        <v>100</v>
      </c>
      <c r="R1688" t="s">
        <v>136</v>
      </c>
      <c r="S1688" t="s">
        <v>161</v>
      </c>
      <c r="T1688" t="s">
        <v>74</v>
      </c>
      <c r="U1688" t="s">
        <v>143</v>
      </c>
      <c r="V1688">
        <v>34229</v>
      </c>
      <c r="W1688">
        <v>19701</v>
      </c>
      <c r="X1688">
        <v>7.3</v>
      </c>
      <c r="Y1688">
        <v>15.9</v>
      </c>
      <c r="Z1688">
        <v>30868.39</v>
      </c>
      <c r="AB1688">
        <v>30.02</v>
      </c>
      <c r="AC1688">
        <v>926669.07</v>
      </c>
      <c r="AD1688">
        <v>25394498.399999999</v>
      </c>
      <c r="AE1688">
        <v>166</v>
      </c>
      <c r="AF1688">
        <v>4215486734.4000001</v>
      </c>
      <c r="AG1688">
        <v>139278.19</v>
      </c>
      <c r="AH1688">
        <v>1</v>
      </c>
      <c r="AI1688">
        <v>31772.37</v>
      </c>
      <c r="AJ1688">
        <v>10.29</v>
      </c>
      <c r="AK1688">
        <v>2613093.89</v>
      </c>
      <c r="AL1688">
        <v>0.154</v>
      </c>
      <c r="AM1688">
        <v>39107.53</v>
      </c>
      <c r="AN1688">
        <v>1301.8</v>
      </c>
      <c r="AO1688">
        <v>738.8</v>
      </c>
      <c r="AP1688">
        <v>961769.84</v>
      </c>
      <c r="AQ1688">
        <v>2098597</v>
      </c>
      <c r="AR1688" t="s">
        <v>61</v>
      </c>
      <c r="AS1688" t="s">
        <v>61</v>
      </c>
      <c r="AT1688" t="s">
        <v>62</v>
      </c>
      <c r="AU1688" t="s">
        <v>63</v>
      </c>
    </row>
    <row r="1689" spans="1:47" x14ac:dyDescent="0.25">
      <c r="A1689" t="s">
        <v>2767</v>
      </c>
      <c r="B1689">
        <v>2021</v>
      </c>
      <c r="C1689">
        <v>9</v>
      </c>
      <c r="D1689" t="s">
        <v>89</v>
      </c>
      <c r="E1689" s="1">
        <v>44442</v>
      </c>
      <c r="F1689" s="1">
        <v>44467</v>
      </c>
      <c r="G1689">
        <v>25</v>
      </c>
      <c r="H1689">
        <v>8.6</v>
      </c>
      <c r="I1689" t="s">
        <v>65</v>
      </c>
      <c r="J1689" t="s">
        <v>112</v>
      </c>
      <c r="K1689" t="s">
        <v>199</v>
      </c>
      <c r="L1689">
        <v>7204.49</v>
      </c>
      <c r="M1689" t="s">
        <v>68</v>
      </c>
      <c r="N1689" t="s">
        <v>81</v>
      </c>
      <c r="O1689" t="s">
        <v>54</v>
      </c>
      <c r="P1689" t="s">
        <v>56</v>
      </c>
      <c r="Q1689" t="s">
        <v>196</v>
      </c>
      <c r="R1689" t="s">
        <v>421</v>
      </c>
      <c r="S1689" t="s">
        <v>161</v>
      </c>
      <c r="T1689" t="s">
        <v>59</v>
      </c>
      <c r="U1689" t="s">
        <v>60</v>
      </c>
      <c r="V1689">
        <v>19221</v>
      </c>
      <c r="W1689">
        <v>13721</v>
      </c>
      <c r="X1689">
        <v>13.9</v>
      </c>
      <c r="Y1689">
        <v>15.5</v>
      </c>
      <c r="Z1689">
        <v>17845.98</v>
      </c>
      <c r="AB1689">
        <v>41.41</v>
      </c>
      <c r="AC1689">
        <v>739002.03</v>
      </c>
      <c r="AD1689">
        <v>10633348.720000001</v>
      </c>
      <c r="AE1689">
        <v>165.13</v>
      </c>
      <c r="AF1689">
        <v>1755884874.1300001</v>
      </c>
      <c r="AG1689">
        <v>106955.11</v>
      </c>
      <c r="AH1689">
        <v>4.0999999999999996</v>
      </c>
      <c r="AI1689">
        <v>89168.04</v>
      </c>
      <c r="AJ1689">
        <v>8.82</v>
      </c>
      <c r="AK1689">
        <v>0</v>
      </c>
      <c r="AL1689">
        <v>0.152</v>
      </c>
      <c r="AM1689">
        <v>16162.69</v>
      </c>
      <c r="AN1689">
        <v>423.8</v>
      </c>
      <c r="AO1689">
        <v>528.03</v>
      </c>
      <c r="AP1689">
        <v>223779.11</v>
      </c>
      <c r="AQ1689">
        <v>1175066.98</v>
      </c>
      <c r="AR1689" t="s">
        <v>61</v>
      </c>
      <c r="AS1689" t="s">
        <v>61</v>
      </c>
      <c r="AT1689" t="s">
        <v>62</v>
      </c>
      <c r="AU1689" t="s">
        <v>63</v>
      </c>
    </row>
    <row r="1690" spans="1:47" x14ac:dyDescent="0.25">
      <c r="A1690" t="s">
        <v>2768</v>
      </c>
      <c r="B1690">
        <v>2024</v>
      </c>
      <c r="C1690">
        <v>3</v>
      </c>
      <c r="D1690" t="s">
        <v>48</v>
      </c>
      <c r="E1690" s="1">
        <v>45360</v>
      </c>
      <c r="F1690" s="1">
        <v>45373</v>
      </c>
      <c r="G1690">
        <v>13</v>
      </c>
      <c r="H1690">
        <v>13.5</v>
      </c>
      <c r="I1690" t="s">
        <v>49</v>
      </c>
      <c r="J1690" t="s">
        <v>66</v>
      </c>
      <c r="K1690" t="s">
        <v>67</v>
      </c>
      <c r="L1690">
        <v>8479.8989999999994</v>
      </c>
      <c r="M1690" t="s">
        <v>80</v>
      </c>
      <c r="N1690" t="s">
        <v>69</v>
      </c>
      <c r="O1690" t="s">
        <v>99</v>
      </c>
      <c r="P1690" t="s">
        <v>150</v>
      </c>
      <c r="Q1690" t="s">
        <v>92</v>
      </c>
      <c r="R1690" t="s">
        <v>2769</v>
      </c>
      <c r="S1690" t="s">
        <v>73</v>
      </c>
      <c r="T1690" t="s">
        <v>95</v>
      </c>
      <c r="U1690" t="s">
        <v>75</v>
      </c>
      <c r="V1690">
        <v>5894</v>
      </c>
      <c r="W1690">
        <v>3940</v>
      </c>
      <c r="X1690">
        <v>23.9</v>
      </c>
      <c r="Y1690">
        <v>11.3</v>
      </c>
      <c r="Z1690">
        <v>5439.79</v>
      </c>
      <c r="AB1690">
        <v>41.5</v>
      </c>
      <c r="AC1690">
        <v>225751.29</v>
      </c>
      <c r="AD1690">
        <v>2102206.85</v>
      </c>
      <c r="AE1690">
        <v>277.11</v>
      </c>
      <c r="AF1690">
        <v>582542540.20000005</v>
      </c>
      <c r="AG1690">
        <v>110601.8</v>
      </c>
      <c r="AH1690">
        <v>0.2</v>
      </c>
      <c r="AI1690">
        <v>5082.4399999999996</v>
      </c>
      <c r="AJ1690">
        <v>10.84</v>
      </c>
      <c r="AK1690">
        <v>227879.22</v>
      </c>
      <c r="AL1690">
        <v>0.153</v>
      </c>
      <c r="AM1690">
        <v>3216.38</v>
      </c>
      <c r="AN1690">
        <v>509.1</v>
      </c>
      <c r="AO1690">
        <v>731.82</v>
      </c>
      <c r="AP1690">
        <v>372569.56</v>
      </c>
      <c r="AQ1690">
        <v>717221.47</v>
      </c>
      <c r="AR1690" t="s">
        <v>61</v>
      </c>
      <c r="AS1690" t="s">
        <v>61</v>
      </c>
      <c r="AT1690" t="s">
        <v>62</v>
      </c>
      <c r="AU1690" t="s">
        <v>63</v>
      </c>
    </row>
    <row r="1691" spans="1:47" x14ac:dyDescent="0.25">
      <c r="A1691" t="s">
        <v>2770</v>
      </c>
      <c r="B1691">
        <v>2023</v>
      </c>
      <c r="C1691">
        <v>8</v>
      </c>
      <c r="D1691" t="s">
        <v>89</v>
      </c>
      <c r="E1691" s="1">
        <v>45157</v>
      </c>
      <c r="F1691" s="1">
        <v>45186</v>
      </c>
      <c r="G1691">
        <v>29</v>
      </c>
      <c r="H1691">
        <v>10.6</v>
      </c>
      <c r="I1691" t="s">
        <v>65</v>
      </c>
      <c r="J1691" t="s">
        <v>66</v>
      </c>
      <c r="K1691" t="s">
        <v>248</v>
      </c>
      <c r="L1691">
        <v>9999</v>
      </c>
      <c r="M1691" t="s">
        <v>114</v>
      </c>
      <c r="N1691" t="s">
        <v>106</v>
      </c>
      <c r="O1691" t="s">
        <v>54</v>
      </c>
      <c r="P1691" t="s">
        <v>100</v>
      </c>
      <c r="Q1691" t="s">
        <v>146</v>
      </c>
      <c r="R1691" t="s">
        <v>573</v>
      </c>
      <c r="S1691" t="s">
        <v>156</v>
      </c>
      <c r="T1691" t="s">
        <v>162</v>
      </c>
      <c r="U1691" t="s">
        <v>166</v>
      </c>
      <c r="V1691">
        <v>14216</v>
      </c>
      <c r="W1691">
        <v>9864</v>
      </c>
      <c r="X1691">
        <v>18.2</v>
      </c>
      <c r="Y1691">
        <v>11.8</v>
      </c>
      <c r="Z1691">
        <v>12195.82</v>
      </c>
      <c r="AA1691">
        <v>871</v>
      </c>
      <c r="AB1691">
        <v>4009.26</v>
      </c>
      <c r="AC1691">
        <v>3492065.46</v>
      </c>
      <c r="AD1691">
        <v>17377336.09</v>
      </c>
      <c r="AE1691">
        <v>289.36</v>
      </c>
      <c r="AF1691">
        <v>5028305971</v>
      </c>
      <c r="AG1691">
        <v>97364.28</v>
      </c>
      <c r="AH1691">
        <v>1</v>
      </c>
      <c r="AI1691">
        <v>18252.63</v>
      </c>
      <c r="AJ1691">
        <v>13.08</v>
      </c>
      <c r="AK1691">
        <v>0</v>
      </c>
      <c r="AL1691">
        <v>5.8999999999999997E-2</v>
      </c>
      <c r="AM1691">
        <v>10252.629999999999</v>
      </c>
      <c r="AN1691">
        <v>836.4</v>
      </c>
      <c r="AO1691">
        <v>573.49</v>
      </c>
      <c r="AP1691">
        <v>479667.04</v>
      </c>
      <c r="AQ1691">
        <v>4097602.04</v>
      </c>
      <c r="AR1691" t="s">
        <v>61</v>
      </c>
      <c r="AS1691" t="s">
        <v>61</v>
      </c>
      <c r="AT1691" t="s">
        <v>62</v>
      </c>
      <c r="AU1691" t="s">
        <v>63</v>
      </c>
    </row>
    <row r="1692" spans="1:47" x14ac:dyDescent="0.25">
      <c r="A1692" t="s">
        <v>2771</v>
      </c>
      <c r="B1692">
        <v>2023</v>
      </c>
      <c r="C1692">
        <v>9</v>
      </c>
      <c r="D1692" t="s">
        <v>89</v>
      </c>
      <c r="E1692" s="1">
        <v>45181</v>
      </c>
      <c r="F1692" s="1">
        <v>45212</v>
      </c>
      <c r="G1692">
        <v>31</v>
      </c>
      <c r="H1692">
        <v>5.5</v>
      </c>
      <c r="I1692" t="s">
        <v>65</v>
      </c>
      <c r="J1692" t="s">
        <v>66</v>
      </c>
      <c r="K1692" t="s">
        <v>251</v>
      </c>
      <c r="L1692">
        <v>8543.7000000000007</v>
      </c>
      <c r="M1692" t="s">
        <v>80</v>
      </c>
      <c r="N1692" t="s">
        <v>81</v>
      </c>
      <c r="O1692" t="s">
        <v>99</v>
      </c>
      <c r="P1692" t="s">
        <v>56</v>
      </c>
      <c r="Q1692" t="s">
        <v>127</v>
      </c>
      <c r="R1692" t="s">
        <v>2030</v>
      </c>
      <c r="S1692" t="s">
        <v>156</v>
      </c>
      <c r="T1692" t="s">
        <v>131</v>
      </c>
      <c r="U1692" t="s">
        <v>143</v>
      </c>
      <c r="V1692">
        <v>18741</v>
      </c>
      <c r="W1692">
        <v>10443</v>
      </c>
      <c r="X1692">
        <v>17.600000000000001</v>
      </c>
      <c r="Y1692">
        <v>12.3</v>
      </c>
      <c r="Z1692">
        <v>16166</v>
      </c>
      <c r="AA1692">
        <v>1154</v>
      </c>
      <c r="AB1692">
        <v>3281.58</v>
      </c>
      <c r="AC1692">
        <v>3786943.32</v>
      </c>
      <c r="AD1692">
        <v>61616870.659999996</v>
      </c>
      <c r="AE1692">
        <v>282.35000000000002</v>
      </c>
      <c r="AF1692">
        <v>17397523430.849998</v>
      </c>
      <c r="AG1692">
        <v>195993.98</v>
      </c>
      <c r="AH1692">
        <v>0.9</v>
      </c>
      <c r="AI1692">
        <v>20008.97</v>
      </c>
      <c r="AJ1692">
        <v>15.41</v>
      </c>
      <c r="AK1692">
        <v>0</v>
      </c>
      <c r="AL1692">
        <v>0.30399999999999999</v>
      </c>
      <c r="AM1692">
        <v>187315.29</v>
      </c>
      <c r="AN1692">
        <v>785.9</v>
      </c>
      <c r="AO1692">
        <v>557.49</v>
      </c>
      <c r="AP1692">
        <v>438131.39</v>
      </c>
      <c r="AQ1692">
        <v>4628392.95</v>
      </c>
      <c r="AR1692" t="s">
        <v>61</v>
      </c>
      <c r="AS1692" t="s">
        <v>61</v>
      </c>
      <c r="AT1692" t="s">
        <v>62</v>
      </c>
      <c r="AU1692" t="s">
        <v>117</v>
      </c>
    </row>
    <row r="1693" spans="1:47" x14ac:dyDescent="0.25">
      <c r="A1693" t="s">
        <v>2772</v>
      </c>
      <c r="B1693">
        <v>2021</v>
      </c>
      <c r="C1693">
        <v>10</v>
      </c>
      <c r="D1693" t="s">
        <v>119</v>
      </c>
      <c r="E1693" s="1">
        <v>44471</v>
      </c>
      <c r="F1693" s="1">
        <v>44489</v>
      </c>
      <c r="G1693">
        <v>18</v>
      </c>
      <c r="H1693">
        <v>20.5</v>
      </c>
      <c r="I1693" t="s">
        <v>65</v>
      </c>
      <c r="J1693" t="s">
        <v>50</v>
      </c>
      <c r="K1693" t="s">
        <v>51</v>
      </c>
      <c r="L1693">
        <v>2709</v>
      </c>
      <c r="M1693" t="s">
        <v>114</v>
      </c>
      <c r="N1693" t="s">
        <v>53</v>
      </c>
      <c r="O1693" t="s">
        <v>189</v>
      </c>
      <c r="P1693" t="s">
        <v>82</v>
      </c>
      <c r="Q1693" t="s">
        <v>257</v>
      </c>
      <c r="R1693" t="s">
        <v>316</v>
      </c>
      <c r="S1693" t="s">
        <v>58</v>
      </c>
      <c r="T1693" t="s">
        <v>86</v>
      </c>
      <c r="U1693" t="s">
        <v>143</v>
      </c>
      <c r="V1693">
        <v>282930</v>
      </c>
      <c r="W1693">
        <v>168046</v>
      </c>
      <c r="X1693">
        <v>17.7</v>
      </c>
      <c r="Y1693">
        <v>10.1</v>
      </c>
      <c r="Z1693">
        <v>243347.29</v>
      </c>
      <c r="AB1693">
        <v>19.34</v>
      </c>
      <c r="AC1693">
        <v>4706336.59</v>
      </c>
      <c r="AD1693">
        <v>22835709.690000001</v>
      </c>
      <c r="AE1693">
        <v>170.23</v>
      </c>
      <c r="AF1693">
        <v>3887322860.5300002</v>
      </c>
      <c r="AG1693">
        <v>23418.54</v>
      </c>
      <c r="AH1693">
        <v>0</v>
      </c>
      <c r="AI1693">
        <v>0</v>
      </c>
      <c r="AJ1693">
        <v>7.96</v>
      </c>
      <c r="AK1693">
        <v>0</v>
      </c>
      <c r="AL1693">
        <v>0.21</v>
      </c>
      <c r="AM1693">
        <v>47954.99</v>
      </c>
      <c r="AN1693">
        <v>907.1</v>
      </c>
      <c r="AO1693">
        <v>665.53</v>
      </c>
      <c r="AP1693">
        <v>603702.26</v>
      </c>
      <c r="AQ1693">
        <v>5381412.3799999999</v>
      </c>
      <c r="AR1693" t="s">
        <v>61</v>
      </c>
      <c r="AS1693" t="s">
        <v>61</v>
      </c>
      <c r="AT1693" t="s">
        <v>62</v>
      </c>
      <c r="AU1693" t="s">
        <v>63</v>
      </c>
    </row>
    <row r="1694" spans="1:47" x14ac:dyDescent="0.25">
      <c r="A1694" t="s">
        <v>2773</v>
      </c>
      <c r="B1694">
        <v>2024</v>
      </c>
      <c r="C1694">
        <v>1</v>
      </c>
      <c r="D1694" t="s">
        <v>48</v>
      </c>
      <c r="E1694" s="1">
        <v>45298</v>
      </c>
      <c r="F1694" s="1">
        <v>45325</v>
      </c>
      <c r="G1694">
        <v>27</v>
      </c>
      <c r="H1694">
        <v>13.7</v>
      </c>
      <c r="I1694" t="s">
        <v>49</v>
      </c>
      <c r="J1694" t="s">
        <v>78</v>
      </c>
      <c r="K1694" t="s">
        <v>79</v>
      </c>
      <c r="L1694">
        <v>1005.9</v>
      </c>
      <c r="M1694" t="s">
        <v>114</v>
      </c>
      <c r="N1694" t="s">
        <v>81</v>
      </c>
      <c r="O1694" t="s">
        <v>91</v>
      </c>
      <c r="P1694" t="s">
        <v>121</v>
      </c>
      <c r="Q1694" t="s">
        <v>70</v>
      </c>
      <c r="R1694" t="s">
        <v>633</v>
      </c>
      <c r="S1694" t="s">
        <v>85</v>
      </c>
      <c r="T1694" t="s">
        <v>74</v>
      </c>
      <c r="U1694" t="s">
        <v>87</v>
      </c>
      <c r="V1694">
        <v>46066</v>
      </c>
      <c r="W1694">
        <v>28144</v>
      </c>
      <c r="X1694">
        <v>5.4</v>
      </c>
      <c r="Y1694">
        <v>10.4</v>
      </c>
      <c r="Z1694">
        <v>35472.82</v>
      </c>
      <c r="AB1694">
        <v>42.8</v>
      </c>
      <c r="AC1694">
        <v>1518236.7</v>
      </c>
      <c r="AD1694">
        <v>20725349.809999999</v>
      </c>
      <c r="AE1694">
        <v>279.92</v>
      </c>
      <c r="AF1694">
        <v>5801439918.8199997</v>
      </c>
      <c r="AG1694">
        <v>207459.43</v>
      </c>
      <c r="AH1694">
        <v>1</v>
      </c>
      <c r="AI1694">
        <v>31335.42</v>
      </c>
      <c r="AJ1694">
        <v>18.329999999999998</v>
      </c>
      <c r="AK1694">
        <v>3798956.62</v>
      </c>
      <c r="AL1694">
        <v>0.21</v>
      </c>
      <c r="AM1694">
        <v>43523.23</v>
      </c>
      <c r="AN1694">
        <v>1313.9</v>
      </c>
      <c r="AO1694">
        <v>734.35</v>
      </c>
      <c r="AP1694">
        <v>964862.47</v>
      </c>
      <c r="AQ1694">
        <v>2765417.25</v>
      </c>
      <c r="AR1694" t="s">
        <v>61</v>
      </c>
      <c r="AS1694" t="s">
        <v>61</v>
      </c>
      <c r="AT1694" t="s">
        <v>62</v>
      </c>
      <c r="AU1694" t="s">
        <v>63</v>
      </c>
    </row>
    <row r="1695" spans="1:47" x14ac:dyDescent="0.25">
      <c r="A1695" t="s">
        <v>2774</v>
      </c>
      <c r="B1695">
        <v>2021</v>
      </c>
      <c r="C1695">
        <v>3</v>
      </c>
      <c r="D1695" t="s">
        <v>48</v>
      </c>
      <c r="E1695" s="1">
        <v>44282</v>
      </c>
      <c r="F1695" s="1">
        <v>44299</v>
      </c>
      <c r="G1695">
        <v>17</v>
      </c>
      <c r="H1695">
        <v>6.5</v>
      </c>
      <c r="I1695" t="s">
        <v>49</v>
      </c>
      <c r="J1695" t="s">
        <v>50</v>
      </c>
      <c r="K1695" t="s">
        <v>139</v>
      </c>
      <c r="L1695">
        <v>2710.1210999999998</v>
      </c>
      <c r="M1695" t="s">
        <v>80</v>
      </c>
      <c r="N1695" t="s">
        <v>106</v>
      </c>
      <c r="O1695" t="s">
        <v>91</v>
      </c>
      <c r="P1695" t="s">
        <v>201</v>
      </c>
      <c r="Q1695" t="s">
        <v>128</v>
      </c>
      <c r="R1695" t="s">
        <v>299</v>
      </c>
      <c r="S1695" t="s">
        <v>142</v>
      </c>
      <c r="T1695" t="s">
        <v>95</v>
      </c>
      <c r="U1695" t="s">
        <v>181</v>
      </c>
      <c r="V1695">
        <v>41054</v>
      </c>
      <c r="W1695">
        <v>28290</v>
      </c>
      <c r="X1695">
        <v>14.3</v>
      </c>
      <c r="Y1695">
        <v>15</v>
      </c>
      <c r="Z1695">
        <v>38248.26</v>
      </c>
      <c r="AB1695">
        <v>19.420000000000002</v>
      </c>
      <c r="AC1695">
        <v>742781.21</v>
      </c>
      <c r="AD1695">
        <v>12139232.76</v>
      </c>
      <c r="AE1695">
        <v>167.37</v>
      </c>
      <c r="AF1695">
        <v>2031743387.04</v>
      </c>
      <c r="AG1695">
        <v>179480.91</v>
      </c>
      <c r="AH1695">
        <v>0.8</v>
      </c>
      <c r="AI1695">
        <v>26090.33</v>
      </c>
      <c r="AJ1695">
        <v>14.25</v>
      </c>
      <c r="AK1695">
        <v>1729840.67</v>
      </c>
      <c r="AL1695">
        <v>0.26500000000000001</v>
      </c>
      <c r="AM1695">
        <v>32168.97</v>
      </c>
      <c r="AN1695">
        <v>562.70000000000005</v>
      </c>
      <c r="AO1695">
        <v>649.14</v>
      </c>
      <c r="AP1695">
        <v>365271.08</v>
      </c>
      <c r="AQ1695">
        <v>1345792.5</v>
      </c>
      <c r="AR1695" t="s">
        <v>61</v>
      </c>
      <c r="AS1695" t="s">
        <v>61</v>
      </c>
      <c r="AT1695" t="s">
        <v>62</v>
      </c>
      <c r="AU1695" t="s">
        <v>63</v>
      </c>
    </row>
    <row r="1696" spans="1:47" x14ac:dyDescent="0.25">
      <c r="A1696" t="s">
        <v>2775</v>
      </c>
      <c r="B1696">
        <v>2021</v>
      </c>
      <c r="C1696">
        <v>11</v>
      </c>
      <c r="D1696" t="s">
        <v>119</v>
      </c>
      <c r="E1696" s="1">
        <v>44516</v>
      </c>
      <c r="F1696" s="1">
        <v>44538</v>
      </c>
      <c r="G1696">
        <v>22</v>
      </c>
      <c r="H1696">
        <v>7.4</v>
      </c>
      <c r="I1696" t="s">
        <v>65</v>
      </c>
      <c r="J1696" t="s">
        <v>112</v>
      </c>
      <c r="K1696" t="s">
        <v>126</v>
      </c>
      <c r="L1696">
        <v>2701.12</v>
      </c>
      <c r="M1696" t="s">
        <v>52</v>
      </c>
      <c r="N1696" t="s">
        <v>53</v>
      </c>
      <c r="O1696" t="s">
        <v>54</v>
      </c>
      <c r="P1696" t="s">
        <v>92</v>
      </c>
      <c r="Q1696" t="s">
        <v>121</v>
      </c>
      <c r="R1696" t="s">
        <v>1376</v>
      </c>
      <c r="S1696" t="s">
        <v>130</v>
      </c>
      <c r="T1696" t="s">
        <v>59</v>
      </c>
      <c r="U1696" t="s">
        <v>87</v>
      </c>
      <c r="V1696">
        <v>63092</v>
      </c>
      <c r="W1696">
        <v>41887</v>
      </c>
      <c r="X1696">
        <v>7.9</v>
      </c>
      <c r="Y1696">
        <v>10.1</v>
      </c>
      <c r="Z1696">
        <v>59053.49</v>
      </c>
      <c r="AB1696">
        <v>14.26</v>
      </c>
      <c r="AC1696">
        <v>842102.77</v>
      </c>
      <c r="AD1696">
        <v>6604542.3200000003</v>
      </c>
      <c r="AE1696">
        <v>168.59</v>
      </c>
      <c r="AF1696">
        <v>1113459789.73</v>
      </c>
      <c r="AG1696">
        <v>23431.73</v>
      </c>
      <c r="AH1696">
        <v>1.9</v>
      </c>
      <c r="AI1696">
        <v>48438.25</v>
      </c>
      <c r="AJ1696">
        <v>10.45</v>
      </c>
      <c r="AK1696">
        <v>0</v>
      </c>
      <c r="AL1696">
        <v>0.26400000000000001</v>
      </c>
      <c r="AM1696">
        <v>17435.990000000002</v>
      </c>
      <c r="AN1696">
        <v>573.20000000000005</v>
      </c>
      <c r="AO1696">
        <v>406.95</v>
      </c>
      <c r="AP1696">
        <v>233263.74</v>
      </c>
      <c r="AQ1696">
        <v>1164672.48</v>
      </c>
      <c r="AR1696" t="s">
        <v>61</v>
      </c>
      <c r="AS1696" t="s">
        <v>61</v>
      </c>
      <c r="AT1696" t="s">
        <v>62</v>
      </c>
      <c r="AU1696" t="s">
        <v>63</v>
      </c>
    </row>
    <row r="1697" spans="1:47" x14ac:dyDescent="0.25">
      <c r="A1697" t="s">
        <v>2776</v>
      </c>
      <c r="B1697">
        <v>2023</v>
      </c>
      <c r="C1697">
        <v>5</v>
      </c>
      <c r="D1697" t="s">
        <v>77</v>
      </c>
      <c r="E1697" s="1">
        <v>45059</v>
      </c>
      <c r="F1697" s="1">
        <v>45083</v>
      </c>
      <c r="G1697">
        <v>24</v>
      </c>
      <c r="H1697">
        <v>8.5</v>
      </c>
      <c r="I1697" t="s">
        <v>49</v>
      </c>
      <c r="J1697" t="s">
        <v>78</v>
      </c>
      <c r="K1697" t="s">
        <v>177</v>
      </c>
      <c r="L1697">
        <v>1001.99</v>
      </c>
      <c r="M1697" t="s">
        <v>90</v>
      </c>
      <c r="N1697" t="s">
        <v>69</v>
      </c>
      <c r="O1697" t="s">
        <v>54</v>
      </c>
      <c r="P1697" t="s">
        <v>71</v>
      </c>
      <c r="Q1697" t="s">
        <v>226</v>
      </c>
      <c r="R1697" t="s">
        <v>2172</v>
      </c>
      <c r="S1697" t="s">
        <v>130</v>
      </c>
      <c r="T1697" t="s">
        <v>131</v>
      </c>
      <c r="U1697" t="s">
        <v>75</v>
      </c>
      <c r="V1697">
        <v>59763</v>
      </c>
      <c r="W1697">
        <v>43172</v>
      </c>
      <c r="X1697">
        <v>21</v>
      </c>
      <c r="Y1697">
        <v>11.8</v>
      </c>
      <c r="Z1697">
        <v>53828.28</v>
      </c>
      <c r="AB1697">
        <v>29.18</v>
      </c>
      <c r="AC1697">
        <v>1570709.21</v>
      </c>
      <c r="AD1697">
        <v>15833050.279999999</v>
      </c>
      <c r="AE1697">
        <v>285.27</v>
      </c>
      <c r="AF1697">
        <v>4516694253.3800001</v>
      </c>
      <c r="AG1697">
        <v>187448.14</v>
      </c>
      <c r="AH1697">
        <v>0</v>
      </c>
      <c r="AI1697">
        <v>0</v>
      </c>
      <c r="AJ1697">
        <v>9.3699999999999992</v>
      </c>
      <c r="AK1697">
        <v>1483556.81</v>
      </c>
      <c r="AL1697">
        <v>0.27700000000000002</v>
      </c>
      <c r="AM1697">
        <v>43857.55</v>
      </c>
      <c r="AN1697">
        <v>472.4</v>
      </c>
      <c r="AO1697">
        <v>453.01</v>
      </c>
      <c r="AP1697">
        <v>214001.92000000001</v>
      </c>
      <c r="AQ1697">
        <v>2016016.82</v>
      </c>
      <c r="AR1697" t="s">
        <v>61</v>
      </c>
      <c r="AS1697" t="s">
        <v>61</v>
      </c>
      <c r="AT1697" t="s">
        <v>62</v>
      </c>
      <c r="AU1697" t="s">
        <v>63</v>
      </c>
    </row>
    <row r="1698" spans="1:47" x14ac:dyDescent="0.25">
      <c r="A1698" t="s">
        <v>2777</v>
      </c>
      <c r="B1698">
        <v>2024</v>
      </c>
      <c r="C1698">
        <v>9</v>
      </c>
      <c r="D1698" t="s">
        <v>89</v>
      </c>
      <c r="E1698" s="1">
        <v>45538</v>
      </c>
      <c r="F1698" s="1">
        <v>45545</v>
      </c>
      <c r="G1698">
        <v>7</v>
      </c>
      <c r="H1698">
        <v>4.9000000000000004</v>
      </c>
      <c r="I1698" t="s">
        <v>65</v>
      </c>
      <c r="J1698" t="s">
        <v>78</v>
      </c>
      <c r="K1698" t="s">
        <v>79</v>
      </c>
      <c r="L1698">
        <v>1005.9</v>
      </c>
      <c r="M1698" t="s">
        <v>52</v>
      </c>
      <c r="N1698" t="s">
        <v>69</v>
      </c>
      <c r="O1698" t="s">
        <v>99</v>
      </c>
      <c r="P1698" t="s">
        <v>184</v>
      </c>
      <c r="Q1698" t="s">
        <v>55</v>
      </c>
      <c r="R1698" t="s">
        <v>1420</v>
      </c>
      <c r="S1698" t="s">
        <v>85</v>
      </c>
      <c r="T1698" t="s">
        <v>74</v>
      </c>
      <c r="U1698" t="s">
        <v>166</v>
      </c>
      <c r="V1698">
        <v>43481</v>
      </c>
      <c r="W1698">
        <v>27137</v>
      </c>
      <c r="X1698">
        <v>2.4</v>
      </c>
      <c r="Y1698">
        <v>11.7</v>
      </c>
      <c r="Z1698">
        <v>40845.65</v>
      </c>
      <c r="AB1698">
        <v>13.72</v>
      </c>
      <c r="AC1698">
        <v>560402.31999999995</v>
      </c>
      <c r="AD1698">
        <v>29850409.48</v>
      </c>
      <c r="AE1698">
        <v>280.39999999999998</v>
      </c>
      <c r="AF1698">
        <v>8370054818.1899996</v>
      </c>
      <c r="AG1698">
        <v>135730.10999999999</v>
      </c>
      <c r="AH1698">
        <v>0.3</v>
      </c>
      <c r="AI1698">
        <v>8142.13</v>
      </c>
      <c r="AJ1698">
        <v>23.37</v>
      </c>
      <c r="AK1698">
        <v>0</v>
      </c>
      <c r="AL1698">
        <v>0.224</v>
      </c>
      <c r="AM1698">
        <v>66864.92</v>
      </c>
      <c r="AN1698">
        <v>302.3</v>
      </c>
      <c r="AO1698">
        <v>499.97</v>
      </c>
      <c r="AP1698">
        <v>151140.93</v>
      </c>
      <c r="AQ1698">
        <v>922280.41</v>
      </c>
      <c r="AR1698" t="s">
        <v>61</v>
      </c>
      <c r="AS1698" t="s">
        <v>61</v>
      </c>
      <c r="AT1698" t="s">
        <v>62</v>
      </c>
      <c r="AU1698" t="s">
        <v>63</v>
      </c>
    </row>
    <row r="1699" spans="1:47" x14ac:dyDescent="0.25">
      <c r="A1699" t="s">
        <v>2778</v>
      </c>
      <c r="B1699">
        <v>2023</v>
      </c>
      <c r="C1699">
        <v>9</v>
      </c>
      <c r="D1699" t="s">
        <v>89</v>
      </c>
      <c r="E1699" s="1">
        <v>45193</v>
      </c>
      <c r="F1699" s="1">
        <v>45204</v>
      </c>
      <c r="G1699">
        <v>11</v>
      </c>
      <c r="H1699">
        <v>15.3</v>
      </c>
      <c r="I1699" t="s">
        <v>49</v>
      </c>
      <c r="J1699" t="s">
        <v>50</v>
      </c>
      <c r="K1699" t="s">
        <v>145</v>
      </c>
      <c r="L1699">
        <v>2710.19</v>
      </c>
      <c r="M1699" t="s">
        <v>80</v>
      </c>
      <c r="N1699" t="s">
        <v>69</v>
      </c>
      <c r="O1699" t="s">
        <v>189</v>
      </c>
      <c r="P1699" t="s">
        <v>159</v>
      </c>
      <c r="Q1699" t="s">
        <v>70</v>
      </c>
      <c r="R1699" t="s">
        <v>2779</v>
      </c>
      <c r="S1699" t="s">
        <v>170</v>
      </c>
      <c r="T1699" t="s">
        <v>86</v>
      </c>
      <c r="U1699" t="s">
        <v>181</v>
      </c>
      <c r="V1699">
        <v>74738</v>
      </c>
      <c r="W1699">
        <v>53449</v>
      </c>
      <c r="X1699">
        <v>17.399999999999999</v>
      </c>
      <c r="Y1699">
        <v>10.4</v>
      </c>
      <c r="Z1699">
        <v>67926.94</v>
      </c>
      <c r="AB1699">
        <v>24.49</v>
      </c>
      <c r="AC1699">
        <v>1663530.76</v>
      </c>
      <c r="AD1699">
        <v>59671778.979999997</v>
      </c>
      <c r="AE1699">
        <v>280.52</v>
      </c>
      <c r="AF1699">
        <v>16739127439.469999</v>
      </c>
      <c r="AG1699">
        <v>79081.919999999998</v>
      </c>
      <c r="AH1699">
        <v>0</v>
      </c>
      <c r="AJ1699">
        <v>16.14</v>
      </c>
      <c r="AK1699">
        <v>9631025.1300000008</v>
      </c>
      <c r="AL1699">
        <v>0.32500000000000001</v>
      </c>
      <c r="AM1699">
        <v>193933.28</v>
      </c>
      <c r="AN1699">
        <v>238.7</v>
      </c>
      <c r="AO1699">
        <v>515.76</v>
      </c>
      <c r="AP1699">
        <v>123111.91</v>
      </c>
      <c r="AQ1699">
        <v>2059657.87</v>
      </c>
      <c r="AR1699" t="s">
        <v>61</v>
      </c>
      <c r="AS1699" t="s">
        <v>61</v>
      </c>
      <c r="AT1699" t="s">
        <v>62</v>
      </c>
      <c r="AU1699" t="s">
        <v>117</v>
      </c>
    </row>
    <row r="1700" spans="1:47" x14ac:dyDescent="0.25">
      <c r="A1700" t="s">
        <v>2780</v>
      </c>
      <c r="B1700">
        <v>2020</v>
      </c>
      <c r="C1700">
        <v>6</v>
      </c>
      <c r="D1700" t="s">
        <v>77</v>
      </c>
      <c r="E1700" s="1">
        <v>44005</v>
      </c>
      <c r="F1700" s="1">
        <v>44015</v>
      </c>
      <c r="G1700">
        <v>10</v>
      </c>
      <c r="H1700">
        <v>7.5</v>
      </c>
      <c r="I1700" t="s">
        <v>65</v>
      </c>
      <c r="J1700" t="s">
        <v>50</v>
      </c>
      <c r="K1700" t="s">
        <v>51</v>
      </c>
      <c r="L1700">
        <v>2709</v>
      </c>
      <c r="M1700" t="s">
        <v>98</v>
      </c>
      <c r="N1700" t="s">
        <v>53</v>
      </c>
      <c r="O1700" t="s">
        <v>107</v>
      </c>
      <c r="P1700" t="s">
        <v>226</v>
      </c>
      <c r="Q1700" t="s">
        <v>196</v>
      </c>
      <c r="R1700" t="s">
        <v>1161</v>
      </c>
      <c r="S1700" t="s">
        <v>58</v>
      </c>
      <c r="T1700" t="s">
        <v>187</v>
      </c>
      <c r="U1700" t="s">
        <v>60</v>
      </c>
      <c r="V1700">
        <v>252505</v>
      </c>
      <c r="W1700">
        <v>151255</v>
      </c>
      <c r="X1700">
        <v>8</v>
      </c>
      <c r="Y1700">
        <v>13.5</v>
      </c>
      <c r="Z1700">
        <v>205867.75</v>
      </c>
      <c r="AB1700">
        <v>19.29</v>
      </c>
      <c r="AC1700">
        <v>3971188.9</v>
      </c>
      <c r="AD1700">
        <v>12417942.68</v>
      </c>
      <c r="AE1700">
        <v>159.5</v>
      </c>
      <c r="AF1700">
        <v>1980661857.46</v>
      </c>
      <c r="AG1700">
        <v>134660.41</v>
      </c>
      <c r="AH1700">
        <v>0.2</v>
      </c>
      <c r="AI1700">
        <v>1834.11</v>
      </c>
      <c r="AJ1700">
        <v>18.100000000000001</v>
      </c>
      <c r="AK1700">
        <v>0</v>
      </c>
      <c r="AL1700">
        <v>0.29599999999999999</v>
      </c>
      <c r="AM1700">
        <v>36757.11</v>
      </c>
      <c r="AN1700">
        <v>279</v>
      </c>
      <c r="AO1700">
        <v>474.19</v>
      </c>
      <c r="AP1700">
        <v>132299.01</v>
      </c>
      <c r="AQ1700">
        <v>4276739.54</v>
      </c>
      <c r="AR1700" t="s">
        <v>61</v>
      </c>
      <c r="AS1700" t="s">
        <v>61</v>
      </c>
      <c r="AT1700" t="s">
        <v>62</v>
      </c>
      <c r="AU1700" t="s">
        <v>63</v>
      </c>
    </row>
    <row r="1701" spans="1:47" x14ac:dyDescent="0.25">
      <c r="A1701" t="s">
        <v>2781</v>
      </c>
      <c r="B1701">
        <v>2024</v>
      </c>
      <c r="C1701">
        <v>9</v>
      </c>
      <c r="D1701" t="s">
        <v>89</v>
      </c>
      <c r="E1701" s="1">
        <v>45538</v>
      </c>
      <c r="F1701" s="1">
        <v>45551</v>
      </c>
      <c r="G1701">
        <v>13</v>
      </c>
      <c r="H1701">
        <v>15.4</v>
      </c>
      <c r="I1701" t="s">
        <v>65</v>
      </c>
      <c r="J1701" t="s">
        <v>50</v>
      </c>
      <c r="K1701" t="s">
        <v>145</v>
      </c>
      <c r="L1701">
        <v>2710.19</v>
      </c>
      <c r="M1701" t="s">
        <v>90</v>
      </c>
      <c r="N1701" t="s">
        <v>53</v>
      </c>
      <c r="O1701" t="s">
        <v>54</v>
      </c>
      <c r="P1701" t="s">
        <v>100</v>
      </c>
      <c r="Q1701" t="s">
        <v>230</v>
      </c>
      <c r="R1701" t="s">
        <v>2718</v>
      </c>
      <c r="S1701" t="s">
        <v>123</v>
      </c>
      <c r="T1701" t="s">
        <v>131</v>
      </c>
      <c r="U1701" t="s">
        <v>103</v>
      </c>
      <c r="V1701">
        <v>33096</v>
      </c>
      <c r="W1701">
        <v>19336</v>
      </c>
      <c r="X1701">
        <v>20.7</v>
      </c>
      <c r="Y1701">
        <v>14.2</v>
      </c>
      <c r="Z1701">
        <v>25593.88</v>
      </c>
      <c r="AB1701">
        <v>52.33</v>
      </c>
      <c r="AC1701">
        <v>1339327.74</v>
      </c>
      <c r="AD1701">
        <v>22377497.100000001</v>
      </c>
      <c r="AE1701">
        <v>273.27</v>
      </c>
      <c r="AF1701">
        <v>6115098632.5200005</v>
      </c>
      <c r="AG1701">
        <v>170656.27</v>
      </c>
      <c r="AH1701">
        <v>1.5</v>
      </c>
      <c r="AI1701">
        <v>30109.71</v>
      </c>
      <c r="AJ1701">
        <v>12.14</v>
      </c>
      <c r="AK1701">
        <v>0</v>
      </c>
      <c r="AL1701">
        <v>0.106</v>
      </c>
      <c r="AM1701">
        <v>23720.15</v>
      </c>
      <c r="AN1701">
        <v>479.6</v>
      </c>
      <c r="AO1701">
        <v>362.15</v>
      </c>
      <c r="AP1701">
        <v>173687.14</v>
      </c>
      <c r="AQ1701">
        <v>1737501.01</v>
      </c>
      <c r="AR1701" t="s">
        <v>61</v>
      </c>
      <c r="AS1701" t="s">
        <v>61</v>
      </c>
      <c r="AT1701" t="s">
        <v>62</v>
      </c>
      <c r="AU1701" t="s">
        <v>63</v>
      </c>
    </row>
    <row r="1702" spans="1:47" x14ac:dyDescent="0.25">
      <c r="A1702" t="s">
        <v>2782</v>
      </c>
      <c r="B1702">
        <v>2021</v>
      </c>
      <c r="C1702">
        <v>2</v>
      </c>
      <c r="D1702" t="s">
        <v>48</v>
      </c>
      <c r="E1702" s="1">
        <v>44240</v>
      </c>
      <c r="F1702" s="1">
        <v>44271</v>
      </c>
      <c r="G1702">
        <v>31</v>
      </c>
      <c r="H1702">
        <v>2.4</v>
      </c>
      <c r="I1702" t="s">
        <v>49</v>
      </c>
      <c r="J1702" t="s">
        <v>66</v>
      </c>
      <c r="K1702" t="s">
        <v>251</v>
      </c>
      <c r="L1702">
        <v>8543.7000000000007</v>
      </c>
      <c r="M1702" t="s">
        <v>68</v>
      </c>
      <c r="N1702" t="s">
        <v>168</v>
      </c>
      <c r="O1702" t="s">
        <v>91</v>
      </c>
      <c r="P1702" t="s">
        <v>127</v>
      </c>
      <c r="Q1702" t="s">
        <v>226</v>
      </c>
      <c r="R1702" t="s">
        <v>246</v>
      </c>
      <c r="S1702" t="s">
        <v>156</v>
      </c>
      <c r="T1702" t="s">
        <v>95</v>
      </c>
      <c r="U1702" t="s">
        <v>143</v>
      </c>
      <c r="V1702">
        <v>20638</v>
      </c>
      <c r="W1702">
        <v>14691</v>
      </c>
      <c r="X1702">
        <v>7.9</v>
      </c>
      <c r="Y1702">
        <v>10.1</v>
      </c>
      <c r="Z1702">
        <v>17931.759999999998</v>
      </c>
      <c r="AA1702">
        <v>1280</v>
      </c>
      <c r="AB1702">
        <v>2966.95</v>
      </c>
      <c r="AC1702">
        <v>3797696</v>
      </c>
      <c r="AD1702">
        <v>25196991.879999999</v>
      </c>
      <c r="AE1702">
        <v>168.49</v>
      </c>
      <c r="AF1702">
        <v>4245441161.8600001</v>
      </c>
      <c r="AG1702">
        <v>152686.26</v>
      </c>
      <c r="AH1702">
        <v>0.6</v>
      </c>
      <c r="AI1702">
        <v>14845.85</v>
      </c>
      <c r="AJ1702">
        <v>7.01</v>
      </c>
      <c r="AK1702">
        <v>1766309.13</v>
      </c>
      <c r="AL1702">
        <v>6.2E-2</v>
      </c>
      <c r="AM1702">
        <v>15622.13</v>
      </c>
      <c r="AN1702">
        <v>903.2</v>
      </c>
      <c r="AO1702">
        <v>427.93</v>
      </c>
      <c r="AP1702">
        <v>386506.38</v>
      </c>
      <c r="AQ1702">
        <v>4367356.62</v>
      </c>
      <c r="AR1702" t="s">
        <v>61</v>
      </c>
      <c r="AS1702" t="s">
        <v>61</v>
      </c>
      <c r="AT1702" t="s">
        <v>62</v>
      </c>
      <c r="AU1702" t="s">
        <v>63</v>
      </c>
    </row>
    <row r="1703" spans="1:47" x14ac:dyDescent="0.25">
      <c r="A1703" t="s">
        <v>2783</v>
      </c>
      <c r="B1703">
        <v>2021</v>
      </c>
      <c r="C1703">
        <v>2</v>
      </c>
      <c r="D1703" t="s">
        <v>48</v>
      </c>
      <c r="E1703" s="1">
        <v>44241</v>
      </c>
      <c r="F1703" s="1">
        <v>44259</v>
      </c>
      <c r="G1703">
        <v>18</v>
      </c>
      <c r="I1703" t="s">
        <v>49</v>
      </c>
      <c r="J1703" t="s">
        <v>50</v>
      </c>
      <c r="K1703" t="s">
        <v>145</v>
      </c>
      <c r="L1703">
        <v>2710.19</v>
      </c>
      <c r="M1703" t="s">
        <v>80</v>
      </c>
      <c r="N1703" t="s">
        <v>69</v>
      </c>
      <c r="O1703" t="s">
        <v>189</v>
      </c>
      <c r="P1703" t="s">
        <v>93</v>
      </c>
      <c r="Q1703" t="s">
        <v>56</v>
      </c>
      <c r="R1703" t="s">
        <v>237</v>
      </c>
      <c r="S1703" t="s">
        <v>170</v>
      </c>
      <c r="T1703" t="s">
        <v>187</v>
      </c>
      <c r="U1703" t="s">
        <v>143</v>
      </c>
      <c r="V1703">
        <v>90305</v>
      </c>
      <c r="W1703">
        <v>51986</v>
      </c>
      <c r="X1703">
        <v>11.7</v>
      </c>
      <c r="Y1703">
        <v>14.9</v>
      </c>
      <c r="Z1703">
        <v>76101.95</v>
      </c>
      <c r="AB1703">
        <v>47.84</v>
      </c>
      <c r="AC1703">
        <v>3640717.29</v>
      </c>
      <c r="AD1703">
        <v>33993219.030000001</v>
      </c>
      <c r="AE1703">
        <v>172.8</v>
      </c>
      <c r="AF1703">
        <v>5874028248.3800001</v>
      </c>
      <c r="AG1703">
        <v>173636.9</v>
      </c>
      <c r="AH1703">
        <v>0</v>
      </c>
      <c r="AI1703">
        <v>0</v>
      </c>
      <c r="AJ1703">
        <v>14.24</v>
      </c>
      <c r="AK1703">
        <v>4840634.3899999997</v>
      </c>
      <c r="AL1703">
        <v>0.314</v>
      </c>
      <c r="AM1703">
        <v>106738.71</v>
      </c>
      <c r="AN1703">
        <v>327.39999999999998</v>
      </c>
      <c r="AO1703">
        <v>432.91</v>
      </c>
      <c r="AP1703">
        <v>141734.73000000001</v>
      </c>
      <c r="AQ1703">
        <v>4062827.63</v>
      </c>
      <c r="AR1703" t="s">
        <v>61</v>
      </c>
      <c r="AS1703" t="s">
        <v>61</v>
      </c>
      <c r="AT1703" t="s">
        <v>62</v>
      </c>
      <c r="AU1703" t="s">
        <v>63</v>
      </c>
    </row>
    <row r="1704" spans="1:47" x14ac:dyDescent="0.25">
      <c r="A1704" t="s">
        <v>2784</v>
      </c>
      <c r="B1704">
        <v>2020</v>
      </c>
      <c r="C1704">
        <v>5</v>
      </c>
      <c r="D1704" t="s">
        <v>77</v>
      </c>
      <c r="E1704" s="1">
        <v>43981</v>
      </c>
      <c r="F1704" s="1">
        <v>44003</v>
      </c>
      <c r="G1704">
        <v>22</v>
      </c>
      <c r="H1704">
        <v>1.6</v>
      </c>
      <c r="I1704" t="s">
        <v>65</v>
      </c>
      <c r="J1704" t="s">
        <v>78</v>
      </c>
      <c r="K1704" t="s">
        <v>211</v>
      </c>
      <c r="L1704">
        <v>1701.99</v>
      </c>
      <c r="M1704" t="s">
        <v>80</v>
      </c>
      <c r="N1704" t="s">
        <v>69</v>
      </c>
      <c r="O1704" t="s">
        <v>91</v>
      </c>
      <c r="P1704" t="s">
        <v>128</v>
      </c>
      <c r="Q1704" t="s">
        <v>196</v>
      </c>
      <c r="R1704" t="s">
        <v>2322</v>
      </c>
      <c r="S1704" t="s">
        <v>85</v>
      </c>
      <c r="T1704" t="s">
        <v>162</v>
      </c>
      <c r="U1704" t="s">
        <v>259</v>
      </c>
      <c r="V1704">
        <v>37469</v>
      </c>
      <c r="W1704">
        <v>23088</v>
      </c>
      <c r="X1704">
        <v>1.3</v>
      </c>
      <c r="Y1704">
        <v>13.9</v>
      </c>
      <c r="Z1704">
        <v>34067.31</v>
      </c>
      <c r="AB1704">
        <v>39.42</v>
      </c>
      <c r="AC1704">
        <v>1342933.36</v>
      </c>
      <c r="AD1704">
        <v>36663239.020000003</v>
      </c>
      <c r="AE1704">
        <v>163.28</v>
      </c>
      <c r="AF1704">
        <v>5986373667.1899996</v>
      </c>
      <c r="AG1704">
        <v>39481.85</v>
      </c>
      <c r="AH1704">
        <v>0.9</v>
      </c>
      <c r="AI1704">
        <v>29779.32</v>
      </c>
      <c r="AJ1704">
        <v>20.7</v>
      </c>
      <c r="AK1704">
        <v>0</v>
      </c>
      <c r="AL1704">
        <v>0.19700000000000001</v>
      </c>
      <c r="AM1704">
        <v>72226.58</v>
      </c>
      <c r="AN1704">
        <v>692.1</v>
      </c>
      <c r="AO1704">
        <v>488.2</v>
      </c>
      <c r="AP1704">
        <v>337883.22</v>
      </c>
      <c r="AQ1704">
        <v>1822304.33</v>
      </c>
      <c r="AR1704" t="s">
        <v>61</v>
      </c>
      <c r="AS1704" t="s">
        <v>61</v>
      </c>
      <c r="AT1704" t="s">
        <v>62</v>
      </c>
      <c r="AU1704" t="s">
        <v>63</v>
      </c>
    </row>
    <row r="1705" spans="1:47" x14ac:dyDescent="0.25">
      <c r="A1705" t="s">
        <v>2785</v>
      </c>
      <c r="B1705">
        <v>2024</v>
      </c>
      <c r="C1705">
        <v>8</v>
      </c>
      <c r="D1705" t="s">
        <v>89</v>
      </c>
      <c r="E1705" s="1">
        <v>45512</v>
      </c>
      <c r="F1705" s="1">
        <v>45542</v>
      </c>
      <c r="G1705">
        <v>30</v>
      </c>
      <c r="H1705">
        <v>9.6999999999999993</v>
      </c>
      <c r="I1705" t="s">
        <v>49</v>
      </c>
      <c r="J1705" t="s">
        <v>66</v>
      </c>
      <c r="K1705" t="s">
        <v>67</v>
      </c>
      <c r="L1705">
        <v>8479.8989999999994</v>
      </c>
      <c r="M1705" t="s">
        <v>98</v>
      </c>
      <c r="N1705" t="s">
        <v>168</v>
      </c>
      <c r="O1705" t="s">
        <v>54</v>
      </c>
      <c r="P1705" t="s">
        <v>174</v>
      </c>
      <c r="Q1705" t="s">
        <v>56</v>
      </c>
      <c r="R1705" t="s">
        <v>2052</v>
      </c>
      <c r="S1705" t="s">
        <v>156</v>
      </c>
      <c r="T1705" t="s">
        <v>162</v>
      </c>
      <c r="U1705" t="s">
        <v>132</v>
      </c>
      <c r="V1705">
        <v>10066</v>
      </c>
      <c r="W1705">
        <v>6572</v>
      </c>
      <c r="X1705">
        <v>16</v>
      </c>
      <c r="Y1705">
        <v>12.3</v>
      </c>
      <c r="Z1705">
        <v>9444.01</v>
      </c>
      <c r="AA1705">
        <v>674</v>
      </c>
      <c r="AB1705">
        <v>3536.24</v>
      </c>
      <c r="AC1705">
        <v>2383425.7599999998</v>
      </c>
      <c r="AD1705">
        <v>35143994.409999996</v>
      </c>
      <c r="AE1705">
        <v>276.61</v>
      </c>
      <c r="AF1705">
        <v>9721180293.75</v>
      </c>
      <c r="AG1705">
        <v>90462.29</v>
      </c>
      <c r="AH1705">
        <v>0</v>
      </c>
      <c r="AI1705">
        <v>0</v>
      </c>
      <c r="AJ1705">
        <v>20.69</v>
      </c>
      <c r="AK1705">
        <v>7271292.4400000004</v>
      </c>
      <c r="AL1705">
        <v>0.20100000000000001</v>
      </c>
      <c r="AM1705">
        <v>70639.429999999993</v>
      </c>
      <c r="AN1705">
        <v>643.5</v>
      </c>
      <c r="AO1705">
        <v>678.28</v>
      </c>
      <c r="AP1705">
        <v>436473.18</v>
      </c>
      <c r="AQ1705">
        <v>2981000.66</v>
      </c>
      <c r="AR1705" t="s">
        <v>61</v>
      </c>
      <c r="AS1705" t="s">
        <v>61</v>
      </c>
      <c r="AT1705" t="s">
        <v>62</v>
      </c>
      <c r="AU1705" t="s">
        <v>63</v>
      </c>
    </row>
    <row r="1706" spans="1:47" x14ac:dyDescent="0.25">
      <c r="A1706" t="s">
        <v>2786</v>
      </c>
      <c r="B1706">
        <v>2025</v>
      </c>
      <c r="C1706">
        <v>3</v>
      </c>
      <c r="D1706" t="s">
        <v>48</v>
      </c>
      <c r="E1706" s="1">
        <v>45730</v>
      </c>
      <c r="F1706" s="1">
        <v>45751</v>
      </c>
      <c r="G1706">
        <v>21</v>
      </c>
      <c r="H1706">
        <v>10.9</v>
      </c>
      <c r="I1706" t="s">
        <v>65</v>
      </c>
      <c r="J1706" t="s">
        <v>78</v>
      </c>
      <c r="K1706" t="s">
        <v>105</v>
      </c>
      <c r="L1706">
        <v>1201.9000000000001</v>
      </c>
      <c r="M1706" t="s">
        <v>90</v>
      </c>
      <c r="N1706" t="s">
        <v>168</v>
      </c>
      <c r="O1706" t="s">
        <v>91</v>
      </c>
      <c r="P1706" t="s">
        <v>226</v>
      </c>
      <c r="Q1706" t="s">
        <v>150</v>
      </c>
      <c r="R1706" t="s">
        <v>2617</v>
      </c>
      <c r="S1706" t="s">
        <v>85</v>
      </c>
      <c r="T1706" t="s">
        <v>86</v>
      </c>
      <c r="U1706" t="s">
        <v>259</v>
      </c>
      <c r="V1706">
        <v>49094</v>
      </c>
      <c r="W1706">
        <v>34418</v>
      </c>
      <c r="X1706">
        <v>14.4</v>
      </c>
      <c r="Y1706">
        <v>11.2</v>
      </c>
      <c r="Z1706">
        <v>46134.95</v>
      </c>
      <c r="AB1706">
        <v>15.05</v>
      </c>
      <c r="AC1706">
        <v>694331</v>
      </c>
      <c r="AD1706">
        <v>40783757.149999999</v>
      </c>
      <c r="AE1706">
        <v>279.25</v>
      </c>
      <c r="AF1706">
        <v>11388864184.139999</v>
      </c>
      <c r="AG1706">
        <v>205675.76</v>
      </c>
      <c r="AH1706">
        <v>0.8</v>
      </c>
      <c r="AI1706">
        <v>22202.84</v>
      </c>
      <c r="AJ1706">
        <v>14.84</v>
      </c>
      <c r="AK1706">
        <v>0</v>
      </c>
      <c r="AL1706">
        <v>0.32</v>
      </c>
      <c r="AM1706">
        <v>130508.02</v>
      </c>
      <c r="AN1706">
        <v>397.5</v>
      </c>
      <c r="AO1706">
        <v>626.26</v>
      </c>
      <c r="AP1706">
        <v>248938.35</v>
      </c>
      <c r="AQ1706">
        <v>1301655.97</v>
      </c>
      <c r="AR1706" t="s">
        <v>61</v>
      </c>
      <c r="AS1706" t="s">
        <v>61</v>
      </c>
      <c r="AT1706" t="s">
        <v>62</v>
      </c>
      <c r="AU1706" t="s">
        <v>63</v>
      </c>
    </row>
    <row r="1707" spans="1:47" x14ac:dyDescent="0.25">
      <c r="A1707" t="s">
        <v>2787</v>
      </c>
      <c r="B1707">
        <v>2022</v>
      </c>
      <c r="C1707">
        <v>12</v>
      </c>
      <c r="D1707" t="s">
        <v>119</v>
      </c>
      <c r="E1707" s="1">
        <v>44905</v>
      </c>
      <c r="F1707" s="1">
        <v>44934</v>
      </c>
      <c r="G1707">
        <v>29</v>
      </c>
      <c r="H1707">
        <v>8.9</v>
      </c>
      <c r="I1707" t="s">
        <v>49</v>
      </c>
      <c r="J1707" t="s">
        <v>112</v>
      </c>
      <c r="K1707" t="s">
        <v>126</v>
      </c>
      <c r="L1707">
        <v>2701.12</v>
      </c>
      <c r="M1707" t="s">
        <v>52</v>
      </c>
      <c r="N1707" t="s">
        <v>106</v>
      </c>
      <c r="O1707" t="s">
        <v>200</v>
      </c>
      <c r="P1707" t="s">
        <v>83</v>
      </c>
      <c r="Q1707" t="s">
        <v>82</v>
      </c>
      <c r="R1707" t="s">
        <v>540</v>
      </c>
      <c r="S1707" t="s">
        <v>130</v>
      </c>
      <c r="T1707" t="s">
        <v>95</v>
      </c>
      <c r="U1707" t="s">
        <v>143</v>
      </c>
      <c r="V1707">
        <v>92648</v>
      </c>
      <c r="W1707">
        <v>55340</v>
      </c>
      <c r="X1707">
        <v>5.3</v>
      </c>
      <c r="Y1707">
        <v>11</v>
      </c>
      <c r="Z1707">
        <v>74685.47</v>
      </c>
      <c r="AB1707">
        <v>27.01</v>
      </c>
      <c r="AC1707">
        <v>2017254.54</v>
      </c>
      <c r="AD1707">
        <v>14121528.67</v>
      </c>
      <c r="AE1707">
        <v>218.33</v>
      </c>
      <c r="AF1707">
        <v>3083153354.52</v>
      </c>
      <c r="AG1707">
        <v>179656.09</v>
      </c>
      <c r="AH1707">
        <v>1.6</v>
      </c>
      <c r="AI1707">
        <v>16574.68</v>
      </c>
      <c r="AJ1707">
        <v>7.86</v>
      </c>
      <c r="AK1707">
        <v>1109952.1499999999</v>
      </c>
      <c r="AL1707">
        <v>0.14599999999999999</v>
      </c>
      <c r="AM1707">
        <v>20617.43</v>
      </c>
      <c r="AN1707">
        <v>775.9</v>
      </c>
      <c r="AO1707">
        <v>357.87</v>
      </c>
      <c r="AP1707">
        <v>277671.33</v>
      </c>
      <c r="AQ1707">
        <v>2511774.0699999998</v>
      </c>
      <c r="AR1707" t="s">
        <v>124</v>
      </c>
      <c r="AS1707" t="s">
        <v>61</v>
      </c>
      <c r="AT1707" t="s">
        <v>293</v>
      </c>
      <c r="AU1707" t="s">
        <v>63</v>
      </c>
    </row>
    <row r="1708" spans="1:47" x14ac:dyDescent="0.25">
      <c r="A1708" t="s">
        <v>2788</v>
      </c>
      <c r="B1708">
        <v>2024</v>
      </c>
      <c r="C1708">
        <v>5</v>
      </c>
      <c r="D1708" t="s">
        <v>77</v>
      </c>
      <c r="E1708" s="1">
        <v>45442</v>
      </c>
      <c r="F1708" s="1">
        <v>45466</v>
      </c>
      <c r="G1708">
        <v>24</v>
      </c>
      <c r="H1708">
        <v>13.3</v>
      </c>
      <c r="I1708" t="s">
        <v>65</v>
      </c>
      <c r="J1708" t="s">
        <v>112</v>
      </c>
      <c r="K1708" t="s">
        <v>343</v>
      </c>
      <c r="L1708">
        <v>2523.1</v>
      </c>
      <c r="M1708" t="s">
        <v>68</v>
      </c>
      <c r="N1708" t="s">
        <v>81</v>
      </c>
      <c r="O1708" t="s">
        <v>99</v>
      </c>
      <c r="P1708" t="s">
        <v>184</v>
      </c>
      <c r="Q1708" t="s">
        <v>196</v>
      </c>
      <c r="R1708" t="s">
        <v>2485</v>
      </c>
      <c r="S1708" t="s">
        <v>130</v>
      </c>
      <c r="T1708" t="s">
        <v>95</v>
      </c>
      <c r="U1708" t="s">
        <v>96</v>
      </c>
      <c r="V1708">
        <v>78243</v>
      </c>
      <c r="W1708">
        <v>55578</v>
      </c>
      <c r="X1708">
        <v>16.600000000000001</v>
      </c>
      <c r="Y1708">
        <v>13.8</v>
      </c>
      <c r="Z1708">
        <v>64187.33</v>
      </c>
      <c r="AB1708">
        <v>37.36</v>
      </c>
      <c r="AC1708">
        <v>2398038.65</v>
      </c>
      <c r="AD1708">
        <v>69066850.829999998</v>
      </c>
      <c r="AE1708">
        <v>281.2</v>
      </c>
      <c r="AF1708">
        <v>19421598453.400002</v>
      </c>
      <c r="AG1708">
        <v>112867.56</v>
      </c>
      <c r="AH1708">
        <v>0</v>
      </c>
      <c r="AI1708">
        <v>0</v>
      </c>
      <c r="AJ1708">
        <v>3.92</v>
      </c>
      <c r="AK1708">
        <v>0</v>
      </c>
      <c r="AL1708">
        <v>0.30599999999999999</v>
      </c>
      <c r="AM1708">
        <v>211344.56</v>
      </c>
      <c r="AN1708">
        <v>1135.3</v>
      </c>
      <c r="AO1708">
        <v>659.64</v>
      </c>
      <c r="AP1708">
        <v>748889.29</v>
      </c>
      <c r="AQ1708">
        <v>3471140.06</v>
      </c>
      <c r="AR1708" t="s">
        <v>61</v>
      </c>
      <c r="AS1708" t="s">
        <v>124</v>
      </c>
      <c r="AT1708" t="s">
        <v>62</v>
      </c>
      <c r="AU1708" t="s">
        <v>63</v>
      </c>
    </row>
    <row r="1709" spans="1:47" x14ac:dyDescent="0.25">
      <c r="A1709" t="s">
        <v>2789</v>
      </c>
      <c r="B1709">
        <v>2023</v>
      </c>
      <c r="C1709">
        <v>5</v>
      </c>
      <c r="D1709" t="s">
        <v>77</v>
      </c>
      <c r="E1709" s="1">
        <v>45065</v>
      </c>
      <c r="F1709" s="1">
        <v>45092</v>
      </c>
      <c r="G1709">
        <v>27</v>
      </c>
      <c r="H1709">
        <v>1.5</v>
      </c>
      <c r="I1709" t="s">
        <v>65</v>
      </c>
      <c r="J1709" t="s">
        <v>66</v>
      </c>
      <c r="K1709" t="s">
        <v>245</v>
      </c>
      <c r="L1709">
        <v>8905.9</v>
      </c>
      <c r="M1709" t="s">
        <v>68</v>
      </c>
      <c r="N1709" t="s">
        <v>168</v>
      </c>
      <c r="O1709" t="s">
        <v>99</v>
      </c>
      <c r="P1709" t="s">
        <v>184</v>
      </c>
      <c r="Q1709" t="s">
        <v>127</v>
      </c>
      <c r="R1709" t="s">
        <v>404</v>
      </c>
      <c r="S1709" t="s">
        <v>137</v>
      </c>
      <c r="T1709" t="s">
        <v>74</v>
      </c>
      <c r="U1709" t="s">
        <v>60</v>
      </c>
      <c r="V1709">
        <v>7497</v>
      </c>
      <c r="W1709">
        <v>5200</v>
      </c>
      <c r="X1709">
        <v>21.9</v>
      </c>
      <c r="Y1709">
        <v>10.8</v>
      </c>
      <c r="Z1709">
        <v>5872.24</v>
      </c>
      <c r="AB1709">
        <v>14.46</v>
      </c>
      <c r="AC1709">
        <v>84912.59</v>
      </c>
      <c r="AD1709">
        <v>2694477.32</v>
      </c>
      <c r="AE1709">
        <v>280.93</v>
      </c>
      <c r="AF1709">
        <v>756959513.50999999</v>
      </c>
      <c r="AG1709">
        <v>72201.919999999998</v>
      </c>
      <c r="AH1709">
        <v>2</v>
      </c>
      <c r="AI1709">
        <v>40814.74</v>
      </c>
      <c r="AJ1709">
        <v>8.5299999999999994</v>
      </c>
      <c r="AK1709">
        <v>0</v>
      </c>
      <c r="AL1709">
        <v>0.255</v>
      </c>
      <c r="AM1709">
        <v>6870.92</v>
      </c>
      <c r="AN1709">
        <v>1270.2</v>
      </c>
      <c r="AO1709">
        <v>715.83</v>
      </c>
      <c r="AP1709">
        <v>909247.27</v>
      </c>
      <c r="AQ1709">
        <v>1114047.44</v>
      </c>
      <c r="AR1709" t="s">
        <v>61</v>
      </c>
      <c r="AS1709" t="s">
        <v>61</v>
      </c>
      <c r="AT1709" t="s">
        <v>62</v>
      </c>
      <c r="AU1709" t="s">
        <v>63</v>
      </c>
    </row>
    <row r="1710" spans="1:47" x14ac:dyDescent="0.25">
      <c r="A1710" t="s">
        <v>2790</v>
      </c>
      <c r="B1710">
        <v>2021</v>
      </c>
      <c r="C1710">
        <v>11</v>
      </c>
      <c r="D1710" t="s">
        <v>119</v>
      </c>
      <c r="E1710" s="1">
        <v>44517</v>
      </c>
      <c r="F1710" s="1">
        <v>44529</v>
      </c>
      <c r="G1710">
        <v>12</v>
      </c>
      <c r="H1710">
        <v>16.5</v>
      </c>
      <c r="I1710" t="s">
        <v>49</v>
      </c>
      <c r="J1710" t="s">
        <v>50</v>
      </c>
      <c r="K1710" t="s">
        <v>51</v>
      </c>
      <c r="L1710">
        <v>2709</v>
      </c>
      <c r="M1710" t="s">
        <v>98</v>
      </c>
      <c r="N1710" t="s">
        <v>69</v>
      </c>
      <c r="O1710" t="s">
        <v>99</v>
      </c>
      <c r="P1710" t="s">
        <v>201</v>
      </c>
      <c r="Q1710" t="s">
        <v>70</v>
      </c>
      <c r="R1710" t="s">
        <v>2109</v>
      </c>
      <c r="S1710" t="s">
        <v>58</v>
      </c>
      <c r="T1710" t="s">
        <v>162</v>
      </c>
      <c r="U1710" t="s">
        <v>110</v>
      </c>
      <c r="V1710">
        <v>245829</v>
      </c>
      <c r="W1710">
        <v>168388</v>
      </c>
      <c r="X1710">
        <v>12.5</v>
      </c>
      <c r="Y1710">
        <v>14.8</v>
      </c>
      <c r="Z1710">
        <v>203115.67</v>
      </c>
      <c r="AB1710">
        <v>27.06</v>
      </c>
      <c r="AC1710">
        <v>5496310.0300000003</v>
      </c>
      <c r="AD1710">
        <v>11660870.609999999</v>
      </c>
      <c r="AE1710">
        <v>171.91</v>
      </c>
      <c r="AF1710">
        <v>2004620266.5699999</v>
      </c>
      <c r="AG1710">
        <v>20042.02</v>
      </c>
      <c r="AH1710">
        <v>1.2</v>
      </c>
      <c r="AI1710">
        <v>32663.95</v>
      </c>
      <c r="AJ1710">
        <v>24.16</v>
      </c>
      <c r="AK1710">
        <v>2817266.34</v>
      </c>
      <c r="AL1710">
        <v>0.317</v>
      </c>
      <c r="AM1710">
        <v>36964.959999999999</v>
      </c>
      <c r="AN1710">
        <v>513.5</v>
      </c>
      <c r="AO1710">
        <v>579.66</v>
      </c>
      <c r="AP1710">
        <v>297655.40999999997</v>
      </c>
      <c r="AQ1710">
        <v>5883636.3700000001</v>
      </c>
      <c r="AR1710" t="s">
        <v>61</v>
      </c>
      <c r="AS1710" t="s">
        <v>61</v>
      </c>
      <c r="AT1710" t="s">
        <v>62</v>
      </c>
      <c r="AU1710" t="s">
        <v>117</v>
      </c>
    </row>
    <row r="1711" spans="1:47" x14ac:dyDescent="0.25">
      <c r="A1711" t="s">
        <v>2791</v>
      </c>
      <c r="B1711">
        <v>2025</v>
      </c>
      <c r="C1711">
        <v>6</v>
      </c>
      <c r="D1711" t="s">
        <v>77</v>
      </c>
      <c r="E1711" s="1">
        <v>45834</v>
      </c>
      <c r="F1711" s="1">
        <v>45846</v>
      </c>
      <c r="G1711">
        <v>12</v>
      </c>
      <c r="H1711">
        <v>10.7</v>
      </c>
      <c r="I1711" t="s">
        <v>65</v>
      </c>
      <c r="J1711" t="s">
        <v>50</v>
      </c>
      <c r="K1711" t="s">
        <v>223</v>
      </c>
      <c r="L1711">
        <v>2710.1109999999999</v>
      </c>
      <c r="M1711" t="s">
        <v>98</v>
      </c>
      <c r="N1711" t="s">
        <v>168</v>
      </c>
      <c r="O1711" t="s">
        <v>99</v>
      </c>
      <c r="P1711" t="s">
        <v>70</v>
      </c>
      <c r="Q1711" t="s">
        <v>140</v>
      </c>
      <c r="R1711" t="s">
        <v>701</v>
      </c>
      <c r="S1711" t="s">
        <v>123</v>
      </c>
      <c r="T1711" t="s">
        <v>95</v>
      </c>
      <c r="U1711" t="s">
        <v>143</v>
      </c>
      <c r="V1711">
        <v>26864</v>
      </c>
      <c r="W1711">
        <v>17035</v>
      </c>
      <c r="X1711">
        <v>8.9</v>
      </c>
      <c r="Y1711">
        <v>13.1</v>
      </c>
      <c r="Z1711">
        <v>25427.4</v>
      </c>
      <c r="AB1711">
        <v>17.46</v>
      </c>
      <c r="AC1711">
        <v>443962.4</v>
      </c>
      <c r="AD1711">
        <v>26399998.050000001</v>
      </c>
      <c r="AE1711">
        <v>283.02999999999997</v>
      </c>
      <c r="AF1711">
        <v>7471991448.0900002</v>
      </c>
      <c r="AG1711">
        <v>159397.85</v>
      </c>
      <c r="AH1711">
        <v>0</v>
      </c>
      <c r="AI1711">
        <v>0</v>
      </c>
      <c r="AJ1711">
        <v>23.23</v>
      </c>
      <c r="AK1711">
        <v>0</v>
      </c>
      <c r="AL1711">
        <v>8.3000000000000004E-2</v>
      </c>
      <c r="AM1711">
        <v>21912</v>
      </c>
      <c r="AN1711">
        <v>356.6</v>
      </c>
      <c r="AO1711">
        <v>746.04</v>
      </c>
      <c r="AP1711">
        <v>266037.86</v>
      </c>
      <c r="AQ1711">
        <v>891310.11</v>
      </c>
      <c r="AR1711" t="s">
        <v>61</v>
      </c>
      <c r="AS1711" t="s">
        <v>61</v>
      </c>
      <c r="AT1711" t="s">
        <v>62</v>
      </c>
      <c r="AU1711" t="s">
        <v>63</v>
      </c>
    </row>
    <row r="1712" spans="1:47" x14ac:dyDescent="0.25">
      <c r="A1712" t="s">
        <v>2792</v>
      </c>
      <c r="B1712">
        <v>2020</v>
      </c>
      <c r="C1712">
        <v>4</v>
      </c>
      <c r="D1712" t="s">
        <v>77</v>
      </c>
      <c r="E1712" s="1">
        <v>43935</v>
      </c>
      <c r="F1712" s="1">
        <v>43948</v>
      </c>
      <c r="G1712">
        <v>13</v>
      </c>
      <c r="H1712">
        <v>6.9</v>
      </c>
      <c r="I1712" t="s">
        <v>49</v>
      </c>
      <c r="J1712" t="s">
        <v>239</v>
      </c>
      <c r="K1712" t="s">
        <v>265</v>
      </c>
      <c r="L1712">
        <v>3102.1</v>
      </c>
      <c r="M1712" t="s">
        <v>114</v>
      </c>
      <c r="N1712" t="s">
        <v>81</v>
      </c>
      <c r="O1712" t="s">
        <v>189</v>
      </c>
      <c r="P1712" t="s">
        <v>230</v>
      </c>
      <c r="Q1712" t="s">
        <v>92</v>
      </c>
      <c r="R1712" t="s">
        <v>1930</v>
      </c>
      <c r="S1712" t="s">
        <v>161</v>
      </c>
      <c r="T1712" t="s">
        <v>86</v>
      </c>
      <c r="U1712" t="s">
        <v>228</v>
      </c>
      <c r="V1712">
        <v>41404</v>
      </c>
      <c r="W1712">
        <v>25034</v>
      </c>
      <c r="X1712">
        <v>19.899999999999999</v>
      </c>
      <c r="Y1712">
        <v>10.6</v>
      </c>
      <c r="Z1712">
        <v>32237.279999999999</v>
      </c>
      <c r="AB1712">
        <v>26.48</v>
      </c>
      <c r="AC1712">
        <v>853643.17</v>
      </c>
      <c r="AD1712">
        <v>22561582.780000001</v>
      </c>
      <c r="AE1712">
        <v>163.13999999999999</v>
      </c>
      <c r="AF1712">
        <v>3680696614.73</v>
      </c>
      <c r="AG1712">
        <v>54272.68</v>
      </c>
      <c r="AH1712">
        <v>0</v>
      </c>
      <c r="AI1712">
        <v>0</v>
      </c>
      <c r="AJ1712">
        <v>1.73</v>
      </c>
      <c r="AK1712">
        <v>390315.38</v>
      </c>
      <c r="AL1712">
        <v>0.13600000000000001</v>
      </c>
      <c r="AM1712">
        <v>30683.75</v>
      </c>
      <c r="AN1712">
        <v>454.7</v>
      </c>
      <c r="AO1712">
        <v>633.34</v>
      </c>
      <c r="AP1712">
        <v>287979.7</v>
      </c>
      <c r="AQ1712">
        <v>1226579.3</v>
      </c>
      <c r="AR1712" t="s">
        <v>61</v>
      </c>
      <c r="AS1712" t="s">
        <v>61</v>
      </c>
      <c r="AT1712" t="s">
        <v>62</v>
      </c>
      <c r="AU1712" t="s">
        <v>63</v>
      </c>
    </row>
    <row r="1713" spans="1:47" x14ac:dyDescent="0.25">
      <c r="A1713" t="s">
        <v>2793</v>
      </c>
      <c r="B1713">
        <v>2023</v>
      </c>
      <c r="C1713">
        <v>1</v>
      </c>
      <c r="D1713" t="s">
        <v>48</v>
      </c>
      <c r="E1713" s="1">
        <v>44935</v>
      </c>
      <c r="F1713" s="1">
        <v>44941</v>
      </c>
      <c r="G1713">
        <v>6</v>
      </c>
      <c r="H1713">
        <v>10.1</v>
      </c>
      <c r="I1713" t="s">
        <v>65</v>
      </c>
      <c r="J1713" t="s">
        <v>50</v>
      </c>
      <c r="K1713" t="s">
        <v>183</v>
      </c>
      <c r="L1713">
        <v>2710.19</v>
      </c>
      <c r="M1713" t="s">
        <v>90</v>
      </c>
      <c r="N1713" t="s">
        <v>106</v>
      </c>
      <c r="O1713" t="s">
        <v>54</v>
      </c>
      <c r="P1713" t="s">
        <v>82</v>
      </c>
      <c r="Q1713" t="s">
        <v>83</v>
      </c>
      <c r="R1713" t="s">
        <v>1965</v>
      </c>
      <c r="S1713" t="s">
        <v>186</v>
      </c>
      <c r="T1713" t="s">
        <v>148</v>
      </c>
      <c r="U1713" t="s">
        <v>259</v>
      </c>
      <c r="V1713">
        <v>118186</v>
      </c>
      <c r="W1713">
        <v>85881</v>
      </c>
      <c r="X1713">
        <v>16.2</v>
      </c>
      <c r="Y1713">
        <v>15.4</v>
      </c>
      <c r="Z1713">
        <v>105070.87</v>
      </c>
      <c r="AB1713">
        <v>9.61</v>
      </c>
      <c r="AC1713">
        <v>1009731.06</v>
      </c>
      <c r="AD1713">
        <v>63668744.390000001</v>
      </c>
      <c r="AE1713">
        <v>282.88</v>
      </c>
      <c r="AF1713">
        <v>18010614413.040001</v>
      </c>
      <c r="AG1713">
        <v>39510.58</v>
      </c>
      <c r="AH1713">
        <v>1</v>
      </c>
      <c r="AI1713">
        <v>17786.73</v>
      </c>
      <c r="AJ1713">
        <v>18.670000000000002</v>
      </c>
      <c r="AK1713">
        <v>0</v>
      </c>
      <c r="AL1713">
        <v>9.4E-2</v>
      </c>
      <c r="AM1713">
        <v>59848.62</v>
      </c>
      <c r="AN1713">
        <v>126.6</v>
      </c>
      <c r="AO1713">
        <v>426.84</v>
      </c>
      <c r="AP1713">
        <v>54037.94</v>
      </c>
      <c r="AQ1713">
        <v>1180914.93</v>
      </c>
      <c r="AR1713" t="s">
        <v>124</v>
      </c>
      <c r="AS1713" t="s">
        <v>61</v>
      </c>
      <c r="AT1713" t="s">
        <v>62</v>
      </c>
      <c r="AU1713" t="s">
        <v>63</v>
      </c>
    </row>
    <row r="1714" spans="1:47" x14ac:dyDescent="0.25">
      <c r="A1714" t="s">
        <v>2794</v>
      </c>
      <c r="B1714">
        <v>2024</v>
      </c>
      <c r="C1714">
        <v>7</v>
      </c>
      <c r="D1714" t="s">
        <v>89</v>
      </c>
      <c r="E1714" s="1">
        <v>45476</v>
      </c>
      <c r="F1714" s="1">
        <v>45504</v>
      </c>
      <c r="G1714">
        <v>28</v>
      </c>
      <c r="H1714">
        <v>14.4</v>
      </c>
      <c r="I1714" t="s">
        <v>65</v>
      </c>
      <c r="J1714" t="s">
        <v>78</v>
      </c>
      <c r="K1714" t="s">
        <v>105</v>
      </c>
      <c r="L1714">
        <v>1201.9000000000001</v>
      </c>
      <c r="M1714" t="s">
        <v>90</v>
      </c>
      <c r="N1714" t="s">
        <v>53</v>
      </c>
      <c r="O1714" t="s">
        <v>189</v>
      </c>
      <c r="P1714" t="s">
        <v>100</v>
      </c>
      <c r="Q1714" t="s">
        <v>196</v>
      </c>
      <c r="R1714" t="s">
        <v>1124</v>
      </c>
      <c r="S1714" t="s">
        <v>85</v>
      </c>
      <c r="T1714" t="s">
        <v>131</v>
      </c>
      <c r="U1714" t="s">
        <v>228</v>
      </c>
      <c r="V1714">
        <v>41413</v>
      </c>
      <c r="W1714">
        <v>27492</v>
      </c>
      <c r="X1714">
        <v>18.7</v>
      </c>
      <c r="Y1714">
        <v>11.2</v>
      </c>
      <c r="Z1714">
        <v>32980.99</v>
      </c>
      <c r="AB1714">
        <v>22.22</v>
      </c>
      <c r="AC1714">
        <v>732837.6</v>
      </c>
      <c r="AD1714">
        <v>26291455.800000001</v>
      </c>
      <c r="AE1714">
        <v>282.88</v>
      </c>
      <c r="AF1714">
        <v>7437327016.6999998</v>
      </c>
      <c r="AG1714">
        <v>201441.49</v>
      </c>
      <c r="AH1714">
        <v>2.2999999999999998</v>
      </c>
      <c r="AI1714">
        <v>57107.43</v>
      </c>
      <c r="AJ1714">
        <v>18.649999999999999</v>
      </c>
      <c r="AK1714">
        <v>0</v>
      </c>
      <c r="AL1714">
        <v>0.09</v>
      </c>
      <c r="AM1714">
        <v>23662.31</v>
      </c>
      <c r="AN1714">
        <v>1191.2</v>
      </c>
      <c r="AO1714">
        <v>690.17</v>
      </c>
      <c r="AP1714">
        <v>822130.5</v>
      </c>
      <c r="AQ1714">
        <v>1837179.33</v>
      </c>
      <c r="AR1714" t="s">
        <v>124</v>
      </c>
      <c r="AS1714" t="s">
        <v>61</v>
      </c>
      <c r="AT1714" t="s">
        <v>62</v>
      </c>
      <c r="AU1714" t="s">
        <v>63</v>
      </c>
    </row>
    <row r="1715" spans="1:47" x14ac:dyDescent="0.25">
      <c r="A1715" t="s">
        <v>2795</v>
      </c>
      <c r="B1715">
        <v>2021</v>
      </c>
      <c r="C1715">
        <v>6</v>
      </c>
      <c r="D1715" t="s">
        <v>77</v>
      </c>
      <c r="E1715" s="1">
        <v>44355</v>
      </c>
      <c r="F1715" s="1">
        <v>44364</v>
      </c>
      <c r="G1715">
        <v>9</v>
      </c>
      <c r="H1715">
        <v>11.4</v>
      </c>
      <c r="I1715" t="s">
        <v>49</v>
      </c>
      <c r="J1715" t="s">
        <v>50</v>
      </c>
      <c r="K1715" t="s">
        <v>183</v>
      </c>
      <c r="L1715">
        <v>2710.19</v>
      </c>
      <c r="M1715" t="s">
        <v>90</v>
      </c>
      <c r="N1715" t="s">
        <v>81</v>
      </c>
      <c r="O1715" t="s">
        <v>200</v>
      </c>
      <c r="P1715" t="s">
        <v>83</v>
      </c>
      <c r="Q1715" t="s">
        <v>100</v>
      </c>
      <c r="R1715" t="s">
        <v>1963</v>
      </c>
      <c r="S1715" t="s">
        <v>186</v>
      </c>
      <c r="T1715" t="s">
        <v>187</v>
      </c>
      <c r="U1715" t="s">
        <v>228</v>
      </c>
      <c r="V1715">
        <v>94816</v>
      </c>
      <c r="W1715">
        <v>55699</v>
      </c>
      <c r="X1715">
        <v>12.3</v>
      </c>
      <c r="Y1715">
        <v>14.9</v>
      </c>
      <c r="Z1715">
        <v>84555.74</v>
      </c>
      <c r="AB1715">
        <v>34.46</v>
      </c>
      <c r="AC1715">
        <v>2913790.8</v>
      </c>
      <c r="AD1715">
        <v>41809431.200000003</v>
      </c>
      <c r="AE1715">
        <v>169.17</v>
      </c>
      <c r="AF1715">
        <v>7072901476.1000004</v>
      </c>
      <c r="AG1715">
        <v>103952.92</v>
      </c>
      <c r="AH1715">
        <v>0</v>
      </c>
      <c r="AI1715">
        <v>0</v>
      </c>
      <c r="AJ1715">
        <v>21.44</v>
      </c>
      <c r="AK1715">
        <v>8963942.0500000007</v>
      </c>
      <c r="AL1715">
        <v>0.14099999999999999</v>
      </c>
      <c r="AM1715">
        <v>58951.3</v>
      </c>
      <c r="AN1715">
        <v>463.1</v>
      </c>
      <c r="AO1715">
        <v>379.18</v>
      </c>
      <c r="AP1715">
        <v>175598.26</v>
      </c>
      <c r="AQ1715">
        <v>3252293.28</v>
      </c>
      <c r="AR1715" t="s">
        <v>61</v>
      </c>
      <c r="AS1715" t="s">
        <v>61</v>
      </c>
      <c r="AT1715" t="s">
        <v>62</v>
      </c>
      <c r="AU1715" t="s">
        <v>63</v>
      </c>
    </row>
    <row r="1716" spans="1:47" x14ac:dyDescent="0.25">
      <c r="A1716" t="s">
        <v>2796</v>
      </c>
      <c r="B1716">
        <v>2021</v>
      </c>
      <c r="C1716">
        <v>11</v>
      </c>
      <c r="D1716" t="s">
        <v>119</v>
      </c>
      <c r="E1716" s="1">
        <v>44506</v>
      </c>
      <c r="F1716" s="1">
        <v>44526</v>
      </c>
      <c r="G1716">
        <v>20</v>
      </c>
      <c r="H1716">
        <v>1.6</v>
      </c>
      <c r="I1716" t="s">
        <v>65</v>
      </c>
      <c r="J1716" t="s">
        <v>50</v>
      </c>
      <c r="K1716" t="s">
        <v>423</v>
      </c>
      <c r="L1716">
        <v>2710.1941000000002</v>
      </c>
      <c r="M1716" t="s">
        <v>68</v>
      </c>
      <c r="N1716" t="s">
        <v>69</v>
      </c>
      <c r="O1716" t="s">
        <v>189</v>
      </c>
      <c r="P1716" t="s">
        <v>70</v>
      </c>
      <c r="Q1716" t="s">
        <v>230</v>
      </c>
      <c r="R1716" t="s">
        <v>2539</v>
      </c>
      <c r="S1716" t="s">
        <v>142</v>
      </c>
      <c r="T1716" t="s">
        <v>74</v>
      </c>
      <c r="U1716" t="s">
        <v>166</v>
      </c>
      <c r="V1716">
        <v>66613</v>
      </c>
      <c r="W1716">
        <v>43256</v>
      </c>
      <c r="X1716">
        <v>7.5</v>
      </c>
      <c r="Y1716">
        <v>13.1</v>
      </c>
      <c r="Z1716">
        <v>54039.1</v>
      </c>
      <c r="AB1716">
        <v>25.21</v>
      </c>
      <c r="AC1716">
        <v>1362325.71</v>
      </c>
      <c r="AD1716">
        <v>24738559.59</v>
      </c>
      <c r="AE1716">
        <v>171.01</v>
      </c>
      <c r="AF1716">
        <v>4230541075.4899998</v>
      </c>
      <c r="AG1716">
        <v>180816.61</v>
      </c>
      <c r="AH1716">
        <v>0</v>
      </c>
      <c r="AI1716">
        <v>0</v>
      </c>
      <c r="AJ1716">
        <v>8.48</v>
      </c>
      <c r="AK1716">
        <v>0</v>
      </c>
      <c r="AL1716">
        <v>0.20699999999999999</v>
      </c>
      <c r="AM1716">
        <v>51208.82</v>
      </c>
      <c r="AN1716">
        <v>466.5</v>
      </c>
      <c r="AO1716">
        <v>660.7</v>
      </c>
      <c r="AP1716">
        <v>308216.55</v>
      </c>
      <c r="AQ1716">
        <v>1902567.69</v>
      </c>
      <c r="AR1716" t="s">
        <v>61</v>
      </c>
      <c r="AS1716" t="s">
        <v>61</v>
      </c>
      <c r="AT1716" t="s">
        <v>62</v>
      </c>
      <c r="AU1716" t="s">
        <v>63</v>
      </c>
    </row>
    <row r="1717" spans="1:47" x14ac:dyDescent="0.25">
      <c r="A1717" t="s">
        <v>2797</v>
      </c>
      <c r="B1717">
        <v>2020</v>
      </c>
      <c r="C1717">
        <v>4</v>
      </c>
      <c r="D1717" t="s">
        <v>77</v>
      </c>
      <c r="E1717" s="1">
        <v>43922</v>
      </c>
      <c r="F1717" s="1">
        <v>43933</v>
      </c>
      <c r="G1717">
        <v>11</v>
      </c>
      <c r="H1717">
        <v>10.4</v>
      </c>
      <c r="I1717" t="s">
        <v>65</v>
      </c>
      <c r="J1717" t="s">
        <v>50</v>
      </c>
      <c r="K1717" t="s">
        <v>120</v>
      </c>
      <c r="L1717">
        <v>2710.1921000000002</v>
      </c>
      <c r="M1717" t="s">
        <v>80</v>
      </c>
      <c r="N1717" t="s">
        <v>69</v>
      </c>
      <c r="O1717" t="s">
        <v>54</v>
      </c>
      <c r="P1717" t="s">
        <v>128</v>
      </c>
      <c r="Q1717" t="s">
        <v>150</v>
      </c>
      <c r="R1717" t="s">
        <v>2798</v>
      </c>
      <c r="S1717" t="s">
        <v>123</v>
      </c>
      <c r="T1717" t="s">
        <v>187</v>
      </c>
      <c r="U1717" t="s">
        <v>213</v>
      </c>
      <c r="V1717">
        <v>38680</v>
      </c>
      <c r="W1717">
        <v>21491</v>
      </c>
      <c r="X1717">
        <v>1.4</v>
      </c>
      <c r="Y1717">
        <v>12.4</v>
      </c>
      <c r="Z1717">
        <v>33448.800000000003</v>
      </c>
      <c r="AB1717">
        <v>31.15</v>
      </c>
      <c r="AC1717">
        <v>1041930.12</v>
      </c>
      <c r="AD1717">
        <v>18208523.260000002</v>
      </c>
      <c r="AE1717">
        <v>162.25</v>
      </c>
      <c r="AF1717">
        <v>2954332898.9400001</v>
      </c>
      <c r="AG1717">
        <v>63765.94</v>
      </c>
      <c r="AH1717">
        <v>0.3</v>
      </c>
      <c r="AI1717">
        <v>7527.36</v>
      </c>
      <c r="AJ1717">
        <v>4.58</v>
      </c>
      <c r="AK1717">
        <v>0</v>
      </c>
      <c r="AL1717">
        <v>0.22600000000000001</v>
      </c>
      <c r="AM1717">
        <v>41151.26</v>
      </c>
      <c r="AN1717">
        <v>452.9</v>
      </c>
      <c r="AO1717">
        <v>730.96</v>
      </c>
      <c r="AP1717">
        <v>331051.78000000003</v>
      </c>
      <c r="AQ1717">
        <v>1485426.46</v>
      </c>
      <c r="AR1717" t="s">
        <v>61</v>
      </c>
      <c r="AS1717" t="s">
        <v>61</v>
      </c>
      <c r="AT1717" t="s">
        <v>62</v>
      </c>
      <c r="AU1717" t="s">
        <v>63</v>
      </c>
    </row>
    <row r="1718" spans="1:47" x14ac:dyDescent="0.25">
      <c r="A1718" t="s">
        <v>2799</v>
      </c>
      <c r="B1718">
        <v>2024</v>
      </c>
      <c r="C1718">
        <v>8</v>
      </c>
      <c r="D1718" t="s">
        <v>89</v>
      </c>
      <c r="E1718" s="1">
        <v>45531</v>
      </c>
      <c r="F1718" s="1">
        <v>45545</v>
      </c>
      <c r="G1718">
        <v>14</v>
      </c>
      <c r="H1718">
        <v>7.1</v>
      </c>
      <c r="I1718" t="s">
        <v>65</v>
      </c>
      <c r="J1718" t="s">
        <v>66</v>
      </c>
      <c r="K1718" t="s">
        <v>67</v>
      </c>
      <c r="L1718">
        <v>8479.8989999999994</v>
      </c>
      <c r="M1718" t="s">
        <v>114</v>
      </c>
      <c r="N1718" t="s">
        <v>53</v>
      </c>
      <c r="O1718" t="s">
        <v>54</v>
      </c>
      <c r="P1718" t="s">
        <v>82</v>
      </c>
      <c r="Q1718" t="s">
        <v>164</v>
      </c>
      <c r="R1718" t="s">
        <v>1156</v>
      </c>
      <c r="S1718" t="s">
        <v>73</v>
      </c>
      <c r="T1718" t="s">
        <v>86</v>
      </c>
      <c r="U1718" t="s">
        <v>103</v>
      </c>
      <c r="V1718">
        <v>10709</v>
      </c>
      <c r="W1718">
        <v>7585</v>
      </c>
      <c r="X1718">
        <v>10.1</v>
      </c>
      <c r="Y1718">
        <v>13.4</v>
      </c>
      <c r="Z1718">
        <v>8873.57</v>
      </c>
      <c r="AB1718">
        <v>37.979999999999997</v>
      </c>
      <c r="AC1718">
        <v>337018.19</v>
      </c>
      <c r="AD1718">
        <v>8676044.3300000001</v>
      </c>
      <c r="AE1718">
        <v>282.22000000000003</v>
      </c>
      <c r="AF1718">
        <v>2448553230.8099999</v>
      </c>
      <c r="AG1718">
        <v>65294.2</v>
      </c>
      <c r="AH1718">
        <v>0</v>
      </c>
      <c r="AI1718">
        <v>0</v>
      </c>
      <c r="AJ1718">
        <v>4.41</v>
      </c>
      <c r="AK1718">
        <v>0</v>
      </c>
      <c r="AL1718">
        <v>0.21299999999999999</v>
      </c>
      <c r="AM1718">
        <v>18479.97</v>
      </c>
      <c r="AN1718">
        <v>672.4</v>
      </c>
      <c r="AO1718">
        <v>532.80999999999995</v>
      </c>
      <c r="AP1718">
        <v>358261.44</v>
      </c>
      <c r="AQ1718">
        <v>779053.8</v>
      </c>
      <c r="AR1718" t="s">
        <v>61</v>
      </c>
      <c r="AS1718" t="s">
        <v>61</v>
      </c>
      <c r="AT1718" t="s">
        <v>62</v>
      </c>
      <c r="AU1718" t="s">
        <v>63</v>
      </c>
    </row>
    <row r="1719" spans="1:47" x14ac:dyDescent="0.25">
      <c r="A1719" t="s">
        <v>2800</v>
      </c>
      <c r="B1719">
        <v>2021</v>
      </c>
      <c r="C1719">
        <v>11</v>
      </c>
      <c r="D1719" t="s">
        <v>119</v>
      </c>
      <c r="E1719" s="1">
        <v>44511</v>
      </c>
      <c r="F1719" s="1">
        <v>44518</v>
      </c>
      <c r="G1719">
        <v>7</v>
      </c>
      <c r="H1719">
        <v>1.7</v>
      </c>
      <c r="I1719" t="s">
        <v>49</v>
      </c>
      <c r="J1719" t="s">
        <v>50</v>
      </c>
      <c r="K1719" t="s">
        <v>145</v>
      </c>
      <c r="L1719">
        <v>2710.19</v>
      </c>
      <c r="M1719" t="s">
        <v>98</v>
      </c>
      <c r="N1719" t="s">
        <v>106</v>
      </c>
      <c r="O1719" t="s">
        <v>200</v>
      </c>
      <c r="P1719" t="s">
        <v>93</v>
      </c>
      <c r="Q1719" t="s">
        <v>56</v>
      </c>
      <c r="R1719" t="s">
        <v>1768</v>
      </c>
      <c r="S1719" t="s">
        <v>123</v>
      </c>
      <c r="T1719" t="s">
        <v>74</v>
      </c>
      <c r="U1719" t="s">
        <v>75</v>
      </c>
      <c r="V1719">
        <v>62548</v>
      </c>
      <c r="W1719">
        <v>37940</v>
      </c>
      <c r="X1719">
        <v>20.399999999999999</v>
      </c>
      <c r="Y1719">
        <v>11.6</v>
      </c>
      <c r="Z1719">
        <v>56656.39</v>
      </c>
      <c r="AB1719">
        <v>27.45</v>
      </c>
      <c r="AC1719">
        <v>1555217.91</v>
      </c>
      <c r="AD1719">
        <v>46335295.43</v>
      </c>
      <c r="AE1719">
        <v>167.08</v>
      </c>
      <c r="AF1719">
        <v>7741701160.4399996</v>
      </c>
      <c r="AG1719">
        <v>105579.8</v>
      </c>
      <c r="AH1719">
        <v>0</v>
      </c>
      <c r="AI1719">
        <v>0</v>
      </c>
      <c r="AJ1719">
        <v>2.75</v>
      </c>
      <c r="AK1719">
        <v>1274220.6200000001</v>
      </c>
      <c r="AL1719">
        <v>0.27400000000000002</v>
      </c>
      <c r="AM1719">
        <v>126958.71</v>
      </c>
      <c r="AN1719">
        <v>288.2</v>
      </c>
      <c r="AO1719">
        <v>629.67999999999995</v>
      </c>
      <c r="AP1719">
        <v>181473.78</v>
      </c>
      <c r="AQ1719">
        <v>1969230.2</v>
      </c>
      <c r="AR1719" t="s">
        <v>61</v>
      </c>
      <c r="AS1719" t="s">
        <v>61</v>
      </c>
      <c r="AT1719" t="s">
        <v>62</v>
      </c>
      <c r="AU1719" t="s">
        <v>63</v>
      </c>
    </row>
    <row r="1720" spans="1:47" x14ac:dyDescent="0.25">
      <c r="A1720" t="s">
        <v>2801</v>
      </c>
      <c r="B1720">
        <v>2023</v>
      </c>
      <c r="C1720">
        <v>7</v>
      </c>
      <c r="D1720" t="s">
        <v>89</v>
      </c>
      <c r="E1720" s="1">
        <v>45135</v>
      </c>
      <c r="F1720" s="1">
        <v>45161</v>
      </c>
      <c r="G1720">
        <v>26</v>
      </c>
      <c r="H1720">
        <v>6.8</v>
      </c>
      <c r="I1720" t="s">
        <v>65</v>
      </c>
      <c r="J1720" t="s">
        <v>66</v>
      </c>
      <c r="K1720" t="s">
        <v>245</v>
      </c>
      <c r="L1720">
        <v>8905.9</v>
      </c>
      <c r="M1720" t="s">
        <v>80</v>
      </c>
      <c r="N1720" t="s">
        <v>81</v>
      </c>
      <c r="O1720" t="s">
        <v>91</v>
      </c>
      <c r="P1720" t="s">
        <v>70</v>
      </c>
      <c r="Q1720" t="s">
        <v>93</v>
      </c>
      <c r="R1720" t="s">
        <v>2802</v>
      </c>
      <c r="S1720" t="s">
        <v>137</v>
      </c>
      <c r="T1720" t="s">
        <v>187</v>
      </c>
      <c r="U1720" t="s">
        <v>87</v>
      </c>
      <c r="V1720">
        <v>7941</v>
      </c>
      <c r="W1720">
        <v>5767</v>
      </c>
      <c r="X1720">
        <v>23.2</v>
      </c>
      <c r="Y1720">
        <v>15.5</v>
      </c>
      <c r="Z1720">
        <v>6486.54</v>
      </c>
      <c r="AB1720">
        <v>27.67</v>
      </c>
      <c r="AC1720">
        <v>179482.56</v>
      </c>
      <c r="AD1720">
        <v>4303105.7699999996</v>
      </c>
      <c r="AE1720">
        <v>289.47000000000003</v>
      </c>
      <c r="AF1720">
        <v>1245620027.24</v>
      </c>
      <c r="AG1720">
        <v>90187.98</v>
      </c>
      <c r="AH1720">
        <v>0</v>
      </c>
      <c r="AI1720">
        <v>0</v>
      </c>
      <c r="AJ1720">
        <v>11.38</v>
      </c>
      <c r="AK1720">
        <v>0</v>
      </c>
      <c r="AL1720">
        <v>0.27400000000000002</v>
      </c>
      <c r="AM1720">
        <v>11790.51</v>
      </c>
      <c r="AN1720">
        <v>740.7</v>
      </c>
      <c r="AO1720">
        <v>527.78</v>
      </c>
      <c r="AP1720">
        <v>390926.65</v>
      </c>
      <c r="AQ1720">
        <v>672387.7</v>
      </c>
      <c r="AR1720" t="s">
        <v>61</v>
      </c>
      <c r="AS1720" t="s">
        <v>61</v>
      </c>
      <c r="AT1720" t="s">
        <v>62</v>
      </c>
      <c r="AU1720" t="s">
        <v>63</v>
      </c>
    </row>
    <row r="1721" spans="1:47" x14ac:dyDescent="0.25">
      <c r="A1721" t="s">
        <v>2803</v>
      </c>
      <c r="B1721">
        <v>2022</v>
      </c>
      <c r="C1721">
        <v>5</v>
      </c>
      <c r="D1721" t="s">
        <v>77</v>
      </c>
      <c r="E1721" s="1">
        <v>44706</v>
      </c>
      <c r="F1721" s="1">
        <v>44723</v>
      </c>
      <c r="G1721">
        <v>17</v>
      </c>
      <c r="H1721">
        <v>21</v>
      </c>
      <c r="I1721" t="s">
        <v>65</v>
      </c>
      <c r="J1721" t="s">
        <v>50</v>
      </c>
      <c r="K1721" t="s">
        <v>120</v>
      </c>
      <c r="L1721">
        <v>2710.1921000000002</v>
      </c>
      <c r="M1721" t="s">
        <v>68</v>
      </c>
      <c r="N1721" t="s">
        <v>53</v>
      </c>
      <c r="O1721" t="s">
        <v>107</v>
      </c>
      <c r="P1721" t="s">
        <v>82</v>
      </c>
      <c r="Q1721" t="s">
        <v>201</v>
      </c>
      <c r="R1721" t="s">
        <v>2279</v>
      </c>
      <c r="S1721" t="s">
        <v>123</v>
      </c>
      <c r="T1721" t="s">
        <v>95</v>
      </c>
      <c r="U1721" t="s">
        <v>96</v>
      </c>
      <c r="V1721">
        <v>68410</v>
      </c>
      <c r="W1721">
        <v>50113</v>
      </c>
      <c r="X1721">
        <v>9.5</v>
      </c>
      <c r="Y1721">
        <v>10.1</v>
      </c>
      <c r="Z1721">
        <v>60476.52</v>
      </c>
      <c r="AB1721">
        <v>23.83</v>
      </c>
      <c r="AC1721">
        <v>1441155.47</v>
      </c>
      <c r="AD1721">
        <v>44296631.840000004</v>
      </c>
      <c r="AE1721">
        <v>219.05</v>
      </c>
      <c r="AF1721">
        <v>9703177204.5499992</v>
      </c>
      <c r="AG1721">
        <v>203527.16</v>
      </c>
      <c r="AH1721">
        <v>0</v>
      </c>
      <c r="AI1721">
        <v>0</v>
      </c>
      <c r="AJ1721">
        <v>19.350000000000001</v>
      </c>
      <c r="AK1721">
        <v>0</v>
      </c>
      <c r="AL1721">
        <v>0.19500000000000001</v>
      </c>
      <c r="AM1721">
        <v>86378.43</v>
      </c>
      <c r="AN1721">
        <v>729.3</v>
      </c>
      <c r="AO1721">
        <v>505.74</v>
      </c>
      <c r="AP1721">
        <v>368836.18</v>
      </c>
      <c r="AQ1721">
        <v>2099897.2400000002</v>
      </c>
      <c r="AR1721" t="s">
        <v>61</v>
      </c>
      <c r="AS1721" t="s">
        <v>61</v>
      </c>
      <c r="AT1721" t="s">
        <v>62</v>
      </c>
      <c r="AU1721" t="s">
        <v>63</v>
      </c>
    </row>
    <row r="1722" spans="1:47" x14ac:dyDescent="0.25">
      <c r="A1722" t="s">
        <v>2804</v>
      </c>
      <c r="B1722">
        <v>2021</v>
      </c>
      <c r="C1722">
        <v>2</v>
      </c>
      <c r="D1722" t="s">
        <v>48</v>
      </c>
      <c r="E1722" s="1">
        <v>44239</v>
      </c>
      <c r="F1722" s="1">
        <v>44268</v>
      </c>
      <c r="G1722">
        <v>29</v>
      </c>
      <c r="H1722">
        <v>4.8</v>
      </c>
      <c r="I1722" t="s">
        <v>65</v>
      </c>
      <c r="J1722" t="s">
        <v>66</v>
      </c>
      <c r="K1722" t="s">
        <v>67</v>
      </c>
      <c r="L1722">
        <v>8479.8989999999994</v>
      </c>
      <c r="M1722" t="s">
        <v>68</v>
      </c>
      <c r="N1722" t="s">
        <v>106</v>
      </c>
      <c r="O1722" t="s">
        <v>107</v>
      </c>
      <c r="P1722" t="s">
        <v>70</v>
      </c>
      <c r="Q1722" t="s">
        <v>146</v>
      </c>
      <c r="R1722" t="s">
        <v>2805</v>
      </c>
      <c r="S1722" t="s">
        <v>156</v>
      </c>
      <c r="T1722" t="s">
        <v>74</v>
      </c>
      <c r="U1722" t="s">
        <v>87</v>
      </c>
      <c r="V1722">
        <v>21523</v>
      </c>
      <c r="W1722">
        <v>13065</v>
      </c>
      <c r="X1722">
        <v>1.2</v>
      </c>
      <c r="Y1722">
        <v>11.4</v>
      </c>
      <c r="Z1722">
        <v>17659.73</v>
      </c>
      <c r="AA1722">
        <v>1261</v>
      </c>
      <c r="AB1722">
        <v>2848.11</v>
      </c>
      <c r="AC1722">
        <v>3591466.71</v>
      </c>
      <c r="AD1722">
        <v>49791432.140000001</v>
      </c>
      <c r="AE1722">
        <v>174.44</v>
      </c>
      <c r="AF1722">
        <v>8685617422.5</v>
      </c>
      <c r="AG1722">
        <v>20439.39</v>
      </c>
      <c r="AH1722">
        <v>0</v>
      </c>
      <c r="AI1722">
        <v>0</v>
      </c>
      <c r="AJ1722">
        <v>4.17</v>
      </c>
      <c r="AK1722">
        <v>0</v>
      </c>
      <c r="AL1722">
        <v>0.26900000000000002</v>
      </c>
      <c r="AM1722">
        <v>133938.95000000001</v>
      </c>
      <c r="AN1722">
        <v>985.7</v>
      </c>
      <c r="AO1722">
        <v>448.8</v>
      </c>
      <c r="AP1722">
        <v>442382.16</v>
      </c>
      <c r="AQ1722">
        <v>4188227.21</v>
      </c>
      <c r="AR1722" t="s">
        <v>61</v>
      </c>
      <c r="AS1722" t="s">
        <v>61</v>
      </c>
      <c r="AT1722" t="s">
        <v>62</v>
      </c>
      <c r="AU1722" t="s">
        <v>63</v>
      </c>
    </row>
    <row r="1723" spans="1:47" x14ac:dyDescent="0.25">
      <c r="A1723" t="s">
        <v>2806</v>
      </c>
      <c r="B1723">
        <v>2021</v>
      </c>
      <c r="C1723">
        <v>2</v>
      </c>
      <c r="D1723" t="s">
        <v>48</v>
      </c>
      <c r="E1723" s="1">
        <v>44230</v>
      </c>
      <c r="F1723" s="1">
        <v>44238</v>
      </c>
      <c r="G1723">
        <v>8</v>
      </c>
      <c r="H1723">
        <v>11.9</v>
      </c>
      <c r="I1723" t="s">
        <v>65</v>
      </c>
      <c r="J1723" t="s">
        <v>50</v>
      </c>
      <c r="K1723" t="s">
        <v>139</v>
      </c>
      <c r="L1723">
        <v>2710.1210999999998</v>
      </c>
      <c r="M1723" t="s">
        <v>98</v>
      </c>
      <c r="N1723" t="s">
        <v>69</v>
      </c>
      <c r="O1723" t="s">
        <v>200</v>
      </c>
      <c r="P1723" t="s">
        <v>56</v>
      </c>
      <c r="Q1723" t="s">
        <v>204</v>
      </c>
      <c r="R1723" t="s">
        <v>2807</v>
      </c>
      <c r="S1723" t="s">
        <v>142</v>
      </c>
      <c r="T1723" t="s">
        <v>187</v>
      </c>
      <c r="U1723" t="s">
        <v>181</v>
      </c>
      <c r="V1723">
        <v>56608</v>
      </c>
      <c r="W1723">
        <v>32522</v>
      </c>
      <c r="X1723">
        <v>8.8000000000000007</v>
      </c>
      <c r="Y1723">
        <v>10.3</v>
      </c>
      <c r="Z1723">
        <v>46110.52</v>
      </c>
      <c r="AB1723">
        <v>35.78</v>
      </c>
      <c r="AC1723">
        <v>1649834.41</v>
      </c>
      <c r="AD1723">
        <v>27572707.640000001</v>
      </c>
      <c r="AE1723">
        <v>171.03</v>
      </c>
      <c r="AF1723">
        <v>4715760187.6700001</v>
      </c>
      <c r="AG1723">
        <v>208840.87</v>
      </c>
      <c r="AH1723">
        <v>2.9</v>
      </c>
      <c r="AI1723">
        <v>30577.759999999998</v>
      </c>
      <c r="AJ1723">
        <v>5.66</v>
      </c>
      <c r="AK1723">
        <v>0</v>
      </c>
      <c r="AL1723">
        <v>0.29599999999999999</v>
      </c>
      <c r="AM1723">
        <v>81615.210000000006</v>
      </c>
      <c r="AN1723">
        <v>151.6</v>
      </c>
      <c r="AO1723">
        <v>558.4</v>
      </c>
      <c r="AP1723">
        <v>84653.440000000002</v>
      </c>
      <c r="AQ1723">
        <v>2055521.69</v>
      </c>
      <c r="AR1723" t="s">
        <v>61</v>
      </c>
      <c r="AS1723" t="s">
        <v>61</v>
      </c>
      <c r="AT1723" t="s">
        <v>62</v>
      </c>
      <c r="AU1723" t="s">
        <v>63</v>
      </c>
    </row>
    <row r="1724" spans="1:47" x14ac:dyDescent="0.25">
      <c r="A1724" t="s">
        <v>2808</v>
      </c>
      <c r="B1724">
        <v>2020</v>
      </c>
      <c r="C1724">
        <v>2</v>
      </c>
      <c r="D1724" t="s">
        <v>48</v>
      </c>
      <c r="E1724" s="1">
        <v>43874</v>
      </c>
      <c r="F1724" s="1">
        <v>43899</v>
      </c>
      <c r="G1724">
        <v>25</v>
      </c>
      <c r="H1724">
        <v>20.8</v>
      </c>
      <c r="I1724" t="s">
        <v>49</v>
      </c>
      <c r="J1724" t="s">
        <v>66</v>
      </c>
      <c r="K1724" t="s">
        <v>67</v>
      </c>
      <c r="L1724">
        <v>8479.8989999999994</v>
      </c>
      <c r="M1724" t="s">
        <v>52</v>
      </c>
      <c r="N1724" t="s">
        <v>69</v>
      </c>
      <c r="O1724" t="s">
        <v>99</v>
      </c>
      <c r="P1724" t="s">
        <v>146</v>
      </c>
      <c r="Q1724" t="s">
        <v>92</v>
      </c>
      <c r="R1724" t="s">
        <v>2358</v>
      </c>
      <c r="S1724" t="s">
        <v>156</v>
      </c>
      <c r="T1724" t="s">
        <v>187</v>
      </c>
      <c r="U1724" t="s">
        <v>60</v>
      </c>
      <c r="V1724">
        <v>17909</v>
      </c>
      <c r="W1724">
        <v>10163</v>
      </c>
      <c r="X1724">
        <v>8.8000000000000007</v>
      </c>
      <c r="Y1724">
        <v>11.7</v>
      </c>
      <c r="Z1724">
        <v>16778.84</v>
      </c>
      <c r="AA1724">
        <v>1198</v>
      </c>
      <c r="AB1724">
        <v>3365.52</v>
      </c>
      <c r="AC1724">
        <v>4031892.96</v>
      </c>
      <c r="AD1724">
        <v>31693550.879999999</v>
      </c>
      <c r="AE1724">
        <v>166.42</v>
      </c>
      <c r="AF1724">
        <v>5274440737.4499998</v>
      </c>
      <c r="AG1724">
        <v>238988.45</v>
      </c>
      <c r="AH1724">
        <v>2.9</v>
      </c>
      <c r="AI1724">
        <v>64295.63</v>
      </c>
      <c r="AJ1724">
        <v>5.73</v>
      </c>
      <c r="AK1724">
        <v>1816040.47</v>
      </c>
      <c r="AL1724">
        <v>0.24099999999999999</v>
      </c>
      <c r="AM1724">
        <v>76381.460000000006</v>
      </c>
      <c r="AN1724">
        <v>1028.2</v>
      </c>
      <c r="AO1724">
        <v>434.16</v>
      </c>
      <c r="AP1724">
        <v>446403.31</v>
      </c>
      <c r="AQ1724">
        <v>4857961.8099999996</v>
      </c>
      <c r="AR1724" t="s">
        <v>61</v>
      </c>
      <c r="AS1724" t="s">
        <v>61</v>
      </c>
      <c r="AT1724" t="s">
        <v>62</v>
      </c>
      <c r="AU1724" t="s">
        <v>63</v>
      </c>
    </row>
    <row r="1725" spans="1:47" x14ac:dyDescent="0.25">
      <c r="A1725" t="s">
        <v>2809</v>
      </c>
      <c r="B1725">
        <v>2021</v>
      </c>
      <c r="C1725">
        <v>1</v>
      </c>
      <c r="D1725" t="s">
        <v>48</v>
      </c>
      <c r="E1725" s="1">
        <v>44215</v>
      </c>
      <c r="F1725" s="1">
        <v>44242</v>
      </c>
      <c r="G1725">
        <v>27</v>
      </c>
      <c r="H1725">
        <v>4.0999999999999996</v>
      </c>
      <c r="I1725" t="s">
        <v>65</v>
      </c>
      <c r="J1725" t="s">
        <v>66</v>
      </c>
      <c r="K1725" t="s">
        <v>248</v>
      </c>
      <c r="L1725">
        <v>9999</v>
      </c>
      <c r="M1725" t="s">
        <v>52</v>
      </c>
      <c r="N1725" t="s">
        <v>69</v>
      </c>
      <c r="O1725" t="s">
        <v>91</v>
      </c>
      <c r="P1725" t="s">
        <v>56</v>
      </c>
      <c r="Q1725" t="s">
        <v>150</v>
      </c>
      <c r="R1725" t="s">
        <v>1680</v>
      </c>
      <c r="S1725" t="s">
        <v>156</v>
      </c>
      <c r="T1725" t="s">
        <v>59</v>
      </c>
      <c r="U1725" t="s">
        <v>103</v>
      </c>
      <c r="V1725">
        <v>22820</v>
      </c>
      <c r="W1725">
        <v>13107</v>
      </c>
      <c r="X1725">
        <v>21.6</v>
      </c>
      <c r="Y1725">
        <v>11.3</v>
      </c>
      <c r="Z1725">
        <v>20705.400000000001</v>
      </c>
      <c r="AA1725">
        <v>1478</v>
      </c>
      <c r="AB1725">
        <v>765.41</v>
      </c>
      <c r="AC1725">
        <v>1131275.98</v>
      </c>
      <c r="AD1725">
        <v>94408963</v>
      </c>
      <c r="AE1725">
        <v>173.4</v>
      </c>
      <c r="AF1725">
        <v>16370514184.200001</v>
      </c>
      <c r="AG1725">
        <v>174519.73</v>
      </c>
      <c r="AH1725">
        <v>0.5</v>
      </c>
      <c r="AI1725">
        <v>4910.1000000000004</v>
      </c>
      <c r="AJ1725">
        <v>13.6</v>
      </c>
      <c r="AK1725">
        <v>0</v>
      </c>
      <c r="AL1725">
        <v>0.13200000000000001</v>
      </c>
      <c r="AM1725">
        <v>124619.83</v>
      </c>
      <c r="AN1725">
        <v>1026.9000000000001</v>
      </c>
      <c r="AO1725">
        <v>499.03</v>
      </c>
      <c r="AP1725">
        <v>512453.91</v>
      </c>
      <c r="AQ1725">
        <v>1947779.55</v>
      </c>
      <c r="AR1725" t="s">
        <v>61</v>
      </c>
      <c r="AS1725" t="s">
        <v>61</v>
      </c>
      <c r="AT1725" t="s">
        <v>62</v>
      </c>
      <c r="AU1725" t="s">
        <v>63</v>
      </c>
    </row>
    <row r="1726" spans="1:47" x14ac:dyDescent="0.25">
      <c r="A1726" t="s">
        <v>2810</v>
      </c>
      <c r="B1726">
        <v>2021</v>
      </c>
      <c r="C1726">
        <v>10</v>
      </c>
      <c r="D1726" t="s">
        <v>119</v>
      </c>
      <c r="E1726" s="1">
        <v>44493</v>
      </c>
      <c r="F1726" s="1">
        <v>44510</v>
      </c>
      <c r="G1726">
        <v>17</v>
      </c>
      <c r="I1726" t="s">
        <v>49</v>
      </c>
      <c r="J1726" t="s">
        <v>50</v>
      </c>
      <c r="K1726" t="s">
        <v>423</v>
      </c>
      <c r="L1726">
        <v>2710.1941000000002</v>
      </c>
      <c r="M1726" t="s">
        <v>98</v>
      </c>
      <c r="N1726" t="s">
        <v>106</v>
      </c>
      <c r="O1726" t="s">
        <v>91</v>
      </c>
      <c r="P1726" t="s">
        <v>131</v>
      </c>
      <c r="Q1726" t="s">
        <v>184</v>
      </c>
      <c r="R1726" t="s">
        <v>1546</v>
      </c>
      <c r="S1726" t="s">
        <v>142</v>
      </c>
      <c r="T1726" t="s">
        <v>74</v>
      </c>
      <c r="U1726" t="s">
        <v>143</v>
      </c>
      <c r="V1726">
        <v>29170</v>
      </c>
      <c r="W1726">
        <v>20988</v>
      </c>
      <c r="X1726">
        <v>1.7</v>
      </c>
      <c r="Y1726">
        <v>13.4</v>
      </c>
      <c r="Z1726">
        <v>26325.200000000001</v>
      </c>
      <c r="AB1726">
        <v>36.39</v>
      </c>
      <c r="AC1726">
        <v>957974.03</v>
      </c>
      <c r="AD1726">
        <v>17066890.41</v>
      </c>
      <c r="AE1726">
        <v>172.35</v>
      </c>
      <c r="AF1726">
        <v>2941478562.1599998</v>
      </c>
      <c r="AG1726">
        <v>39147.53</v>
      </c>
      <c r="AH1726">
        <v>0</v>
      </c>
      <c r="AI1726">
        <v>0</v>
      </c>
      <c r="AJ1726">
        <v>17.03</v>
      </c>
      <c r="AK1726">
        <v>2906491.44</v>
      </c>
      <c r="AL1726">
        <v>0.33400000000000002</v>
      </c>
      <c r="AM1726">
        <v>57003.41</v>
      </c>
      <c r="AN1726">
        <v>525.1</v>
      </c>
      <c r="AO1726">
        <v>457.31</v>
      </c>
      <c r="AP1726">
        <v>240133.48</v>
      </c>
      <c r="AQ1726">
        <v>1294258.45</v>
      </c>
      <c r="AR1726" t="s">
        <v>61</v>
      </c>
      <c r="AS1726" t="s">
        <v>61</v>
      </c>
      <c r="AT1726" t="s">
        <v>62</v>
      </c>
      <c r="AU1726" t="s">
        <v>63</v>
      </c>
    </row>
    <row r="1727" spans="1:47" x14ac:dyDescent="0.25">
      <c r="A1727" t="s">
        <v>2811</v>
      </c>
      <c r="B1727">
        <v>2022</v>
      </c>
      <c r="C1727">
        <v>10</v>
      </c>
      <c r="D1727" t="s">
        <v>119</v>
      </c>
      <c r="E1727" s="1">
        <v>44855</v>
      </c>
      <c r="F1727" s="1">
        <v>44861</v>
      </c>
      <c r="G1727">
        <v>6</v>
      </c>
      <c r="H1727">
        <v>1.1000000000000001</v>
      </c>
      <c r="I1727" t="s">
        <v>65</v>
      </c>
      <c r="J1727" t="s">
        <v>50</v>
      </c>
      <c r="K1727" t="s">
        <v>51</v>
      </c>
      <c r="L1727">
        <v>2709</v>
      </c>
      <c r="M1727" t="s">
        <v>80</v>
      </c>
      <c r="N1727" t="s">
        <v>81</v>
      </c>
      <c r="O1727" t="s">
        <v>54</v>
      </c>
      <c r="P1727" t="s">
        <v>82</v>
      </c>
      <c r="Q1727" t="s">
        <v>71</v>
      </c>
      <c r="R1727" t="s">
        <v>428</v>
      </c>
      <c r="S1727" t="s">
        <v>58</v>
      </c>
      <c r="T1727" t="s">
        <v>148</v>
      </c>
      <c r="U1727" t="s">
        <v>87</v>
      </c>
      <c r="V1727">
        <v>325150</v>
      </c>
      <c r="W1727">
        <v>206808</v>
      </c>
      <c r="X1727">
        <v>15.4</v>
      </c>
      <c r="Y1727">
        <v>13.1</v>
      </c>
      <c r="Z1727">
        <v>290106.57</v>
      </c>
      <c r="AB1727">
        <v>26.42</v>
      </c>
      <c r="AC1727">
        <v>7664615.5800000001</v>
      </c>
      <c r="AD1727">
        <v>24154273.02</v>
      </c>
      <c r="AE1727">
        <v>214.26</v>
      </c>
      <c r="AF1727">
        <v>5175294537.2700005</v>
      </c>
      <c r="AG1727">
        <v>213586.45</v>
      </c>
      <c r="AH1727">
        <v>3.5</v>
      </c>
      <c r="AI1727">
        <v>95442.02</v>
      </c>
      <c r="AJ1727">
        <v>20.190000000000001</v>
      </c>
      <c r="AK1727">
        <v>0</v>
      </c>
      <c r="AL1727">
        <v>8.6999999999999994E-2</v>
      </c>
      <c r="AM1727">
        <v>21014.22</v>
      </c>
      <c r="AN1727">
        <v>170.7</v>
      </c>
      <c r="AO1727">
        <v>486.84</v>
      </c>
      <c r="AP1727">
        <v>83103.59</v>
      </c>
      <c r="AQ1727">
        <v>8077761.8600000003</v>
      </c>
      <c r="AR1727" t="s">
        <v>61</v>
      </c>
      <c r="AS1727" t="s">
        <v>61</v>
      </c>
      <c r="AT1727" t="s">
        <v>116</v>
      </c>
      <c r="AU1727" t="s">
        <v>63</v>
      </c>
    </row>
    <row r="1728" spans="1:47" x14ac:dyDescent="0.25">
      <c r="A1728" t="s">
        <v>2812</v>
      </c>
      <c r="B1728">
        <v>2021</v>
      </c>
      <c r="C1728">
        <v>2</v>
      </c>
      <c r="D1728" t="s">
        <v>48</v>
      </c>
      <c r="E1728" s="1">
        <v>44239</v>
      </c>
      <c r="F1728" s="1">
        <v>44252</v>
      </c>
      <c r="G1728">
        <v>13</v>
      </c>
      <c r="H1728">
        <v>4.7</v>
      </c>
      <c r="I1728" t="s">
        <v>65</v>
      </c>
      <c r="J1728" t="s">
        <v>112</v>
      </c>
      <c r="K1728" t="s">
        <v>340</v>
      </c>
      <c r="L1728">
        <v>7208.39</v>
      </c>
      <c r="M1728" t="s">
        <v>98</v>
      </c>
      <c r="N1728" t="s">
        <v>106</v>
      </c>
      <c r="O1728" t="s">
        <v>54</v>
      </c>
      <c r="P1728" t="s">
        <v>92</v>
      </c>
      <c r="Q1728" t="s">
        <v>83</v>
      </c>
      <c r="R1728" t="s">
        <v>2813</v>
      </c>
      <c r="S1728" t="s">
        <v>73</v>
      </c>
      <c r="T1728" t="s">
        <v>74</v>
      </c>
      <c r="U1728" t="s">
        <v>213</v>
      </c>
      <c r="V1728">
        <v>8662</v>
      </c>
      <c r="W1728">
        <v>5503</v>
      </c>
      <c r="X1728">
        <v>11.3</v>
      </c>
      <c r="Y1728">
        <v>15.5</v>
      </c>
      <c r="Z1728">
        <v>8205.74</v>
      </c>
      <c r="AB1728">
        <v>44.9</v>
      </c>
      <c r="AC1728">
        <v>368437.73</v>
      </c>
      <c r="AD1728">
        <v>5477659.6799999997</v>
      </c>
      <c r="AE1728">
        <v>166.82</v>
      </c>
      <c r="AF1728">
        <v>913783187.82000005</v>
      </c>
      <c r="AG1728">
        <v>159197.49</v>
      </c>
      <c r="AH1728">
        <v>0</v>
      </c>
      <c r="AI1728">
        <v>0</v>
      </c>
      <c r="AJ1728">
        <v>19.600000000000001</v>
      </c>
      <c r="AK1728">
        <v>0</v>
      </c>
      <c r="AL1728">
        <v>8.8999999999999996E-2</v>
      </c>
      <c r="AM1728">
        <v>4875.12</v>
      </c>
      <c r="AN1728">
        <v>500.5</v>
      </c>
      <c r="AO1728">
        <v>361.05</v>
      </c>
      <c r="AP1728">
        <v>180705.52</v>
      </c>
      <c r="AQ1728">
        <v>713215.86</v>
      </c>
      <c r="AR1728" t="s">
        <v>61</v>
      </c>
      <c r="AS1728" t="s">
        <v>61</v>
      </c>
      <c r="AT1728" t="s">
        <v>62</v>
      </c>
      <c r="AU1728" t="s">
        <v>117</v>
      </c>
    </row>
    <row r="1729" spans="1:47" x14ac:dyDescent="0.25">
      <c r="A1729" t="s">
        <v>2814</v>
      </c>
      <c r="B1729">
        <v>2021</v>
      </c>
      <c r="C1729">
        <v>7</v>
      </c>
      <c r="D1729" t="s">
        <v>89</v>
      </c>
      <c r="E1729" s="1">
        <v>44398</v>
      </c>
      <c r="F1729" s="1">
        <v>44420</v>
      </c>
      <c r="G1729">
        <v>22</v>
      </c>
      <c r="H1729">
        <v>5.7</v>
      </c>
      <c r="I1729" t="s">
        <v>65</v>
      </c>
      <c r="J1729" t="s">
        <v>134</v>
      </c>
      <c r="K1729" t="s">
        <v>135</v>
      </c>
      <c r="L1729">
        <v>9999.0098999999991</v>
      </c>
      <c r="M1729" t="s">
        <v>114</v>
      </c>
      <c r="N1729" t="s">
        <v>53</v>
      </c>
      <c r="O1729" t="s">
        <v>189</v>
      </c>
      <c r="P1729" t="s">
        <v>56</v>
      </c>
      <c r="Q1729" t="s">
        <v>159</v>
      </c>
      <c r="R1729" t="s">
        <v>1345</v>
      </c>
      <c r="S1729" t="s">
        <v>137</v>
      </c>
      <c r="T1729" t="s">
        <v>148</v>
      </c>
      <c r="U1729" t="s">
        <v>60</v>
      </c>
      <c r="V1729">
        <v>15725</v>
      </c>
      <c r="W1729">
        <v>10930</v>
      </c>
      <c r="X1729">
        <v>3.5</v>
      </c>
      <c r="Y1729">
        <v>14.8</v>
      </c>
      <c r="Z1729">
        <v>14518.64</v>
      </c>
      <c r="AB1729">
        <v>22.16</v>
      </c>
      <c r="AC1729">
        <v>321733.06</v>
      </c>
      <c r="AD1729">
        <v>10235350.83</v>
      </c>
      <c r="AE1729">
        <v>167.84</v>
      </c>
      <c r="AF1729">
        <v>1717901283.3099999</v>
      </c>
      <c r="AG1729">
        <v>186179.01</v>
      </c>
      <c r="AH1729">
        <v>0.1</v>
      </c>
      <c r="AI1729">
        <v>2111.34</v>
      </c>
      <c r="AJ1729">
        <v>3.44</v>
      </c>
      <c r="AK1729">
        <v>0</v>
      </c>
      <c r="AL1729">
        <v>0.2</v>
      </c>
      <c r="AM1729">
        <v>20470.7</v>
      </c>
      <c r="AN1729">
        <v>575.29999999999995</v>
      </c>
      <c r="AO1729">
        <v>460.57</v>
      </c>
      <c r="AP1729">
        <v>264965.92</v>
      </c>
      <c r="AQ1729">
        <v>795460.03</v>
      </c>
      <c r="AR1729" t="s">
        <v>61</v>
      </c>
      <c r="AS1729" t="s">
        <v>61</v>
      </c>
      <c r="AT1729" t="s">
        <v>62</v>
      </c>
      <c r="AU1729" t="s">
        <v>63</v>
      </c>
    </row>
    <row r="1730" spans="1:47" x14ac:dyDescent="0.25">
      <c r="A1730" t="s">
        <v>2815</v>
      </c>
      <c r="B1730">
        <v>2022</v>
      </c>
      <c r="C1730">
        <v>8</v>
      </c>
      <c r="D1730" t="s">
        <v>89</v>
      </c>
      <c r="E1730" s="1">
        <v>44780</v>
      </c>
      <c r="F1730" s="1">
        <v>44793</v>
      </c>
      <c r="G1730">
        <v>13</v>
      </c>
      <c r="H1730">
        <v>14.4</v>
      </c>
      <c r="I1730" t="s">
        <v>49</v>
      </c>
      <c r="J1730" t="s">
        <v>78</v>
      </c>
      <c r="K1730" t="s">
        <v>79</v>
      </c>
      <c r="L1730">
        <v>1005.9</v>
      </c>
      <c r="M1730" t="s">
        <v>114</v>
      </c>
      <c r="N1730" t="s">
        <v>106</v>
      </c>
      <c r="O1730" t="s">
        <v>200</v>
      </c>
      <c r="P1730" t="s">
        <v>196</v>
      </c>
      <c r="Q1730" t="s">
        <v>100</v>
      </c>
      <c r="R1730" t="s">
        <v>2203</v>
      </c>
      <c r="S1730" t="s">
        <v>85</v>
      </c>
      <c r="T1730" t="s">
        <v>187</v>
      </c>
      <c r="U1730" t="s">
        <v>103</v>
      </c>
      <c r="V1730">
        <v>68676</v>
      </c>
      <c r="W1730">
        <v>40999</v>
      </c>
      <c r="X1730">
        <v>24.7</v>
      </c>
      <c r="Y1730">
        <v>11.1</v>
      </c>
      <c r="Z1730">
        <v>53348.68</v>
      </c>
      <c r="AB1730">
        <v>16.88</v>
      </c>
      <c r="AC1730">
        <v>900525.72</v>
      </c>
      <c r="AD1730">
        <v>45615788.829999998</v>
      </c>
      <c r="AE1730">
        <v>219.55</v>
      </c>
      <c r="AF1730">
        <v>10014946437.629999</v>
      </c>
      <c r="AG1730">
        <v>212706.24</v>
      </c>
      <c r="AH1730">
        <v>0.2</v>
      </c>
      <c r="AI1730">
        <v>2368.8200000000002</v>
      </c>
      <c r="AJ1730">
        <v>21.04</v>
      </c>
      <c r="AK1730">
        <v>9597561.9700000007</v>
      </c>
      <c r="AL1730">
        <v>0.12</v>
      </c>
      <c r="AM1730">
        <v>54738.95</v>
      </c>
      <c r="AN1730">
        <v>200.8</v>
      </c>
      <c r="AO1730">
        <v>514.78</v>
      </c>
      <c r="AP1730">
        <v>103367.82</v>
      </c>
      <c r="AQ1730">
        <v>1273707.55</v>
      </c>
      <c r="AR1730" t="s">
        <v>61</v>
      </c>
      <c r="AS1730" t="s">
        <v>61</v>
      </c>
      <c r="AT1730" t="s">
        <v>62</v>
      </c>
      <c r="AU1730" t="s">
        <v>63</v>
      </c>
    </row>
    <row r="1731" spans="1:47" x14ac:dyDescent="0.25">
      <c r="A1731" t="s">
        <v>2816</v>
      </c>
      <c r="B1731">
        <v>2022</v>
      </c>
      <c r="C1731">
        <v>11</v>
      </c>
      <c r="D1731" t="s">
        <v>119</v>
      </c>
      <c r="E1731" s="1">
        <v>44870</v>
      </c>
      <c r="F1731" s="1">
        <v>44887</v>
      </c>
      <c r="G1731">
        <v>17</v>
      </c>
      <c r="H1731">
        <v>2.9</v>
      </c>
      <c r="I1731" t="s">
        <v>65</v>
      </c>
      <c r="J1731" t="s">
        <v>50</v>
      </c>
      <c r="K1731" t="s">
        <v>223</v>
      </c>
      <c r="L1731">
        <v>2710.1109999999999</v>
      </c>
      <c r="M1731" t="s">
        <v>90</v>
      </c>
      <c r="N1731" t="s">
        <v>53</v>
      </c>
      <c r="O1731" t="s">
        <v>107</v>
      </c>
      <c r="P1731" t="s">
        <v>100</v>
      </c>
      <c r="Q1731" t="s">
        <v>196</v>
      </c>
      <c r="R1731" t="s">
        <v>2817</v>
      </c>
      <c r="S1731" t="s">
        <v>123</v>
      </c>
      <c r="T1731" t="s">
        <v>148</v>
      </c>
      <c r="U1731" t="s">
        <v>132</v>
      </c>
      <c r="V1731">
        <v>72748</v>
      </c>
      <c r="W1731">
        <v>48623</v>
      </c>
      <c r="X1731">
        <v>13.3</v>
      </c>
      <c r="Y1731">
        <v>10.5</v>
      </c>
      <c r="Z1731">
        <v>60474.69</v>
      </c>
      <c r="AB1731">
        <v>41.8</v>
      </c>
      <c r="AC1731">
        <v>2527842.04</v>
      </c>
      <c r="AD1731">
        <v>25095182.109999999</v>
      </c>
      <c r="AE1731">
        <v>212.04</v>
      </c>
      <c r="AF1731">
        <v>5321182414.6000004</v>
      </c>
      <c r="AG1731">
        <v>110891.12</v>
      </c>
      <c r="AH1731">
        <v>0</v>
      </c>
      <c r="AI1731">
        <v>0</v>
      </c>
      <c r="AJ1731">
        <v>11.94</v>
      </c>
      <c r="AK1731">
        <v>0</v>
      </c>
      <c r="AL1731">
        <v>0.34799999999999998</v>
      </c>
      <c r="AM1731">
        <v>87331.23</v>
      </c>
      <c r="AN1731">
        <v>608.1</v>
      </c>
      <c r="AO1731">
        <v>468.26</v>
      </c>
      <c r="AP1731">
        <v>284748.90999999997</v>
      </c>
      <c r="AQ1731">
        <v>3010813.3</v>
      </c>
      <c r="AR1731" t="s">
        <v>61</v>
      </c>
      <c r="AS1731" t="s">
        <v>61</v>
      </c>
      <c r="AT1731" t="s">
        <v>62</v>
      </c>
      <c r="AU1731" t="s">
        <v>63</v>
      </c>
    </row>
    <row r="1732" spans="1:47" x14ac:dyDescent="0.25">
      <c r="A1732" t="s">
        <v>2818</v>
      </c>
      <c r="B1732">
        <v>2025</v>
      </c>
      <c r="C1732">
        <v>10</v>
      </c>
      <c r="D1732" t="s">
        <v>119</v>
      </c>
      <c r="E1732" s="1">
        <v>45933</v>
      </c>
      <c r="F1732" s="1">
        <v>45953</v>
      </c>
      <c r="G1732">
        <v>20</v>
      </c>
      <c r="H1732">
        <v>1.2</v>
      </c>
      <c r="I1732" t="s">
        <v>65</v>
      </c>
      <c r="J1732" t="s">
        <v>50</v>
      </c>
      <c r="K1732" t="s">
        <v>423</v>
      </c>
      <c r="L1732">
        <v>2710.1941000000002</v>
      </c>
      <c r="M1732" t="s">
        <v>52</v>
      </c>
      <c r="N1732" t="s">
        <v>81</v>
      </c>
      <c r="O1732" t="s">
        <v>200</v>
      </c>
      <c r="P1732" t="s">
        <v>128</v>
      </c>
      <c r="Q1732" t="s">
        <v>55</v>
      </c>
      <c r="R1732" t="s">
        <v>2819</v>
      </c>
      <c r="S1732" t="s">
        <v>142</v>
      </c>
      <c r="T1732" t="s">
        <v>131</v>
      </c>
      <c r="U1732" t="s">
        <v>132</v>
      </c>
      <c r="V1732">
        <v>49384</v>
      </c>
      <c r="W1732">
        <v>29784</v>
      </c>
      <c r="X1732">
        <v>20.6</v>
      </c>
      <c r="Y1732">
        <v>11.9</v>
      </c>
      <c r="Z1732">
        <v>44296.1</v>
      </c>
      <c r="AB1732">
        <v>37.950000000000003</v>
      </c>
      <c r="AC1732">
        <v>1681037</v>
      </c>
      <c r="AD1732">
        <v>36310842.049999997</v>
      </c>
      <c r="AE1732">
        <v>283.52</v>
      </c>
      <c r="AF1732">
        <v>10294849938.02</v>
      </c>
      <c r="AG1732">
        <v>106590.64</v>
      </c>
      <c r="AH1732">
        <v>0.1</v>
      </c>
      <c r="AI1732">
        <v>2931.79</v>
      </c>
      <c r="AJ1732">
        <v>3.87</v>
      </c>
      <c r="AK1732">
        <v>0</v>
      </c>
      <c r="AL1732">
        <v>0.34599999999999997</v>
      </c>
      <c r="AM1732">
        <v>125635.51</v>
      </c>
      <c r="AN1732">
        <v>387.1</v>
      </c>
      <c r="AO1732">
        <v>397.5</v>
      </c>
      <c r="AP1732">
        <v>153872.25</v>
      </c>
      <c r="AQ1732">
        <v>2070067.19</v>
      </c>
      <c r="AR1732" t="s">
        <v>61</v>
      </c>
      <c r="AS1732" t="s">
        <v>61</v>
      </c>
      <c r="AT1732" t="s">
        <v>62</v>
      </c>
      <c r="AU1732" t="s">
        <v>63</v>
      </c>
    </row>
    <row r="1733" spans="1:47" x14ac:dyDescent="0.25">
      <c r="A1733" t="s">
        <v>2820</v>
      </c>
      <c r="B1733">
        <v>2023</v>
      </c>
      <c r="C1733">
        <v>5</v>
      </c>
      <c r="D1733" t="s">
        <v>77</v>
      </c>
      <c r="E1733" s="1">
        <v>45073</v>
      </c>
      <c r="F1733" s="1">
        <v>45082</v>
      </c>
      <c r="G1733">
        <v>9</v>
      </c>
      <c r="H1733">
        <v>9</v>
      </c>
      <c r="I1733" t="s">
        <v>49</v>
      </c>
      <c r="J1733" t="s">
        <v>78</v>
      </c>
      <c r="K1733" t="s">
        <v>158</v>
      </c>
      <c r="L1733">
        <v>1006.3</v>
      </c>
      <c r="M1733" t="s">
        <v>52</v>
      </c>
      <c r="N1733" t="s">
        <v>53</v>
      </c>
      <c r="O1733" t="s">
        <v>91</v>
      </c>
      <c r="P1733" t="s">
        <v>108</v>
      </c>
      <c r="Q1733" t="s">
        <v>70</v>
      </c>
      <c r="R1733" t="s">
        <v>1925</v>
      </c>
      <c r="S1733" t="s">
        <v>161</v>
      </c>
      <c r="T1733" t="s">
        <v>102</v>
      </c>
      <c r="U1733" t="s">
        <v>259</v>
      </c>
      <c r="V1733">
        <v>24546</v>
      </c>
      <c r="W1733">
        <v>13804</v>
      </c>
      <c r="X1733">
        <v>15.4</v>
      </c>
      <c r="Y1733">
        <v>13.6</v>
      </c>
      <c r="Z1733">
        <v>21206.85</v>
      </c>
      <c r="AB1733">
        <v>13.24</v>
      </c>
      <c r="AC1733">
        <v>280778.69</v>
      </c>
      <c r="AD1733">
        <v>16124416.33</v>
      </c>
      <c r="AE1733">
        <v>282.14</v>
      </c>
      <c r="AF1733">
        <v>4549342823.3500004</v>
      </c>
      <c r="AG1733">
        <v>137038</v>
      </c>
      <c r="AH1733">
        <v>0.5</v>
      </c>
      <c r="AI1733">
        <v>5900.32</v>
      </c>
      <c r="AJ1733">
        <v>7.56</v>
      </c>
      <c r="AK1733">
        <v>1219005.8700000001</v>
      </c>
      <c r="AL1733">
        <v>0.122</v>
      </c>
      <c r="AM1733">
        <v>19671.79</v>
      </c>
      <c r="AN1733">
        <v>346.9</v>
      </c>
      <c r="AO1733">
        <v>602.28</v>
      </c>
      <c r="AP1733">
        <v>208930.93</v>
      </c>
      <c r="AQ1733">
        <v>652319.73</v>
      </c>
      <c r="AR1733" t="s">
        <v>61</v>
      </c>
      <c r="AS1733" t="s">
        <v>61</v>
      </c>
      <c r="AT1733" t="s">
        <v>62</v>
      </c>
      <c r="AU1733" t="s">
        <v>63</v>
      </c>
    </row>
    <row r="1734" spans="1:47" x14ac:dyDescent="0.25">
      <c r="A1734" t="s">
        <v>2821</v>
      </c>
      <c r="B1734">
        <v>2024</v>
      </c>
      <c r="C1734">
        <v>4</v>
      </c>
      <c r="D1734" t="s">
        <v>77</v>
      </c>
      <c r="E1734" s="1">
        <v>45408</v>
      </c>
      <c r="F1734" s="1">
        <v>45432</v>
      </c>
      <c r="G1734">
        <v>24</v>
      </c>
      <c r="H1734">
        <v>8.4</v>
      </c>
      <c r="I1734" t="s">
        <v>49</v>
      </c>
      <c r="J1734" t="s">
        <v>78</v>
      </c>
      <c r="K1734" t="s">
        <v>105</v>
      </c>
      <c r="L1734">
        <v>1201.9000000000001</v>
      </c>
      <c r="M1734" t="s">
        <v>80</v>
      </c>
      <c r="N1734" t="s">
        <v>106</v>
      </c>
      <c r="O1734" t="s">
        <v>200</v>
      </c>
      <c r="P1734" t="s">
        <v>93</v>
      </c>
      <c r="Q1734" t="s">
        <v>226</v>
      </c>
      <c r="R1734" t="s">
        <v>389</v>
      </c>
      <c r="S1734" t="s">
        <v>85</v>
      </c>
      <c r="T1734" t="s">
        <v>74</v>
      </c>
      <c r="U1734" t="s">
        <v>228</v>
      </c>
      <c r="V1734">
        <v>44567</v>
      </c>
      <c r="W1734">
        <v>31402</v>
      </c>
      <c r="X1734">
        <v>3.8</v>
      </c>
      <c r="Y1734">
        <v>12.2</v>
      </c>
      <c r="Z1734">
        <v>34448.71</v>
      </c>
      <c r="AB1734">
        <v>21.43</v>
      </c>
      <c r="AC1734">
        <v>738235.86</v>
      </c>
      <c r="AD1734">
        <v>16835429.059999999</v>
      </c>
      <c r="AE1734">
        <v>278.41000000000003</v>
      </c>
      <c r="AF1734">
        <v>4687151804.5900002</v>
      </c>
      <c r="AG1734">
        <v>123350.44</v>
      </c>
      <c r="AH1734">
        <v>2.1</v>
      </c>
      <c r="AI1734">
        <v>22128.31</v>
      </c>
      <c r="AJ1734">
        <v>21.63</v>
      </c>
      <c r="AK1734">
        <v>3641503.31</v>
      </c>
      <c r="AL1734">
        <v>7.1999999999999995E-2</v>
      </c>
      <c r="AM1734">
        <v>12121.51</v>
      </c>
      <c r="AN1734">
        <v>682</v>
      </c>
      <c r="AO1734">
        <v>747.26</v>
      </c>
      <c r="AP1734">
        <v>509631.32</v>
      </c>
      <c r="AQ1734">
        <v>1405467.44</v>
      </c>
      <c r="AR1734" t="s">
        <v>61</v>
      </c>
      <c r="AS1734" t="s">
        <v>61</v>
      </c>
      <c r="AT1734" t="s">
        <v>62</v>
      </c>
      <c r="AU1734" t="s">
        <v>63</v>
      </c>
    </row>
    <row r="1735" spans="1:47" x14ac:dyDescent="0.25">
      <c r="A1735" t="s">
        <v>2822</v>
      </c>
      <c r="B1735">
        <v>2025</v>
      </c>
      <c r="C1735">
        <v>4</v>
      </c>
      <c r="D1735" t="s">
        <v>77</v>
      </c>
      <c r="E1735" s="1">
        <v>45766</v>
      </c>
      <c r="F1735" s="1">
        <v>45780</v>
      </c>
      <c r="G1735">
        <v>14</v>
      </c>
      <c r="H1735">
        <v>5.3</v>
      </c>
      <c r="I1735" t="s">
        <v>49</v>
      </c>
      <c r="J1735" t="s">
        <v>78</v>
      </c>
      <c r="K1735" t="s">
        <v>211</v>
      </c>
      <c r="L1735">
        <v>1701.99</v>
      </c>
      <c r="M1735" t="s">
        <v>52</v>
      </c>
      <c r="N1735" t="s">
        <v>69</v>
      </c>
      <c r="O1735" t="s">
        <v>200</v>
      </c>
      <c r="P1735" t="s">
        <v>150</v>
      </c>
      <c r="Q1735" t="s">
        <v>100</v>
      </c>
      <c r="R1735" t="s">
        <v>1945</v>
      </c>
      <c r="S1735" t="s">
        <v>85</v>
      </c>
      <c r="T1735" t="s">
        <v>162</v>
      </c>
      <c r="U1735" t="s">
        <v>96</v>
      </c>
      <c r="V1735">
        <v>74719</v>
      </c>
      <c r="W1735">
        <v>42975</v>
      </c>
      <c r="X1735">
        <v>11.9</v>
      </c>
      <c r="Y1735">
        <v>12</v>
      </c>
      <c r="Z1735">
        <v>57595.37</v>
      </c>
      <c r="AB1735">
        <v>18.260000000000002</v>
      </c>
      <c r="AC1735">
        <v>1051691.46</v>
      </c>
      <c r="AD1735">
        <v>49932306.020000003</v>
      </c>
      <c r="AE1735">
        <v>280.36</v>
      </c>
      <c r="AF1735">
        <v>13999021315.77</v>
      </c>
      <c r="AG1735">
        <v>51277.77</v>
      </c>
      <c r="AH1735">
        <v>0</v>
      </c>
      <c r="AI1735">
        <v>0</v>
      </c>
      <c r="AJ1735">
        <v>6.71</v>
      </c>
      <c r="AK1735">
        <v>3350457.73</v>
      </c>
      <c r="AL1735">
        <v>0.20300000000000001</v>
      </c>
      <c r="AM1735">
        <v>101362.58</v>
      </c>
      <c r="AN1735">
        <v>464.8</v>
      </c>
      <c r="AO1735">
        <v>416.6</v>
      </c>
      <c r="AP1735">
        <v>193635.68</v>
      </c>
      <c r="AQ1735">
        <v>1397967.49</v>
      </c>
      <c r="AR1735" t="s">
        <v>61</v>
      </c>
      <c r="AS1735" t="s">
        <v>61</v>
      </c>
      <c r="AT1735" t="s">
        <v>62</v>
      </c>
      <c r="AU1735" t="s">
        <v>63</v>
      </c>
    </row>
    <row r="1736" spans="1:47" x14ac:dyDescent="0.25">
      <c r="A1736" t="s">
        <v>2823</v>
      </c>
      <c r="B1736">
        <v>2026</v>
      </c>
      <c r="C1736">
        <v>2</v>
      </c>
      <c r="D1736" t="s">
        <v>48</v>
      </c>
      <c r="E1736" s="1">
        <v>46054</v>
      </c>
      <c r="F1736" s="1">
        <v>46069</v>
      </c>
      <c r="G1736">
        <v>15</v>
      </c>
      <c r="H1736">
        <v>5.8</v>
      </c>
      <c r="I1736" t="s">
        <v>49</v>
      </c>
      <c r="J1736" t="s">
        <v>78</v>
      </c>
      <c r="K1736" t="s">
        <v>315</v>
      </c>
      <c r="L1736">
        <v>1511.9</v>
      </c>
      <c r="M1736" t="s">
        <v>68</v>
      </c>
      <c r="N1736" t="s">
        <v>69</v>
      </c>
      <c r="O1736" t="s">
        <v>54</v>
      </c>
      <c r="P1736" t="s">
        <v>83</v>
      </c>
      <c r="Q1736" t="s">
        <v>128</v>
      </c>
      <c r="R1736" t="s">
        <v>2174</v>
      </c>
      <c r="S1736" t="s">
        <v>85</v>
      </c>
      <c r="T1736" t="s">
        <v>131</v>
      </c>
      <c r="U1736" t="s">
        <v>166</v>
      </c>
      <c r="V1736">
        <v>47921</v>
      </c>
      <c r="W1736">
        <v>29100</v>
      </c>
      <c r="X1736">
        <v>21.3</v>
      </c>
      <c r="Y1736">
        <v>13.8</v>
      </c>
      <c r="Z1736">
        <v>39148.400000000001</v>
      </c>
      <c r="AB1736">
        <v>14.32</v>
      </c>
      <c r="AC1736">
        <v>560605.09</v>
      </c>
      <c r="AD1736">
        <v>51353696.670000002</v>
      </c>
      <c r="AE1736">
        <v>278.99</v>
      </c>
      <c r="AF1736">
        <v>14327167833.959999</v>
      </c>
      <c r="AG1736">
        <v>192871.53</v>
      </c>
      <c r="AH1736">
        <v>0</v>
      </c>
      <c r="AI1736">
        <v>0</v>
      </c>
      <c r="AJ1736">
        <v>17.04</v>
      </c>
      <c r="AK1736">
        <v>8750669.9100000001</v>
      </c>
      <c r="AL1736">
        <v>0.109</v>
      </c>
      <c r="AM1736">
        <v>55975.53</v>
      </c>
      <c r="AN1736">
        <v>281.7</v>
      </c>
      <c r="AO1736">
        <v>598.04999999999995</v>
      </c>
      <c r="AP1736">
        <v>168470.68</v>
      </c>
      <c r="AQ1736">
        <v>977922.83</v>
      </c>
      <c r="AR1736" t="s">
        <v>61</v>
      </c>
      <c r="AS1736" t="s">
        <v>61</v>
      </c>
      <c r="AT1736" t="s">
        <v>62</v>
      </c>
      <c r="AU1736" t="s">
        <v>117</v>
      </c>
    </row>
    <row r="1737" spans="1:47" x14ac:dyDescent="0.25">
      <c r="A1737" t="s">
        <v>2824</v>
      </c>
      <c r="B1737">
        <v>2020</v>
      </c>
      <c r="C1737">
        <v>7</v>
      </c>
      <c r="D1737" t="s">
        <v>89</v>
      </c>
      <c r="E1737" s="1">
        <v>44041</v>
      </c>
      <c r="F1737" s="1">
        <v>44062</v>
      </c>
      <c r="G1737">
        <v>21</v>
      </c>
      <c r="H1737">
        <v>14.3</v>
      </c>
      <c r="I1737" t="s">
        <v>49</v>
      </c>
      <c r="J1737" t="s">
        <v>78</v>
      </c>
      <c r="K1737" t="s">
        <v>79</v>
      </c>
      <c r="L1737">
        <v>1005.9</v>
      </c>
      <c r="M1737" t="s">
        <v>52</v>
      </c>
      <c r="N1737" t="s">
        <v>53</v>
      </c>
      <c r="O1737" t="s">
        <v>189</v>
      </c>
      <c r="P1737" t="s">
        <v>230</v>
      </c>
      <c r="Q1737" t="s">
        <v>184</v>
      </c>
      <c r="R1737" t="s">
        <v>2825</v>
      </c>
      <c r="S1737" t="s">
        <v>85</v>
      </c>
      <c r="T1737" t="s">
        <v>162</v>
      </c>
      <c r="U1737" t="s">
        <v>228</v>
      </c>
      <c r="V1737">
        <v>52053</v>
      </c>
      <c r="W1737">
        <v>38598</v>
      </c>
      <c r="X1737">
        <v>3.2</v>
      </c>
      <c r="Y1737">
        <v>11.9</v>
      </c>
      <c r="Z1737">
        <v>44375.39</v>
      </c>
      <c r="AB1737">
        <v>15.76</v>
      </c>
      <c r="AC1737">
        <v>699356.15</v>
      </c>
      <c r="AD1737">
        <v>39236276.079999998</v>
      </c>
      <c r="AE1737">
        <v>162.47</v>
      </c>
      <c r="AF1737">
        <v>6374717774.7200003</v>
      </c>
      <c r="AG1737">
        <v>66022.039999999994</v>
      </c>
      <c r="AH1737">
        <v>0</v>
      </c>
      <c r="AI1737">
        <v>0</v>
      </c>
      <c r="AJ1737">
        <v>2.56</v>
      </c>
      <c r="AK1737">
        <v>1004448.67</v>
      </c>
      <c r="AL1737">
        <v>0.29699999999999999</v>
      </c>
      <c r="AM1737">
        <v>116531.74</v>
      </c>
      <c r="AN1737">
        <v>816.3</v>
      </c>
      <c r="AO1737">
        <v>460.86</v>
      </c>
      <c r="AP1737">
        <v>376200.02</v>
      </c>
      <c r="AQ1737">
        <v>1258109.95</v>
      </c>
      <c r="AR1737" t="s">
        <v>61</v>
      </c>
      <c r="AS1737" t="s">
        <v>61</v>
      </c>
      <c r="AT1737" t="s">
        <v>62</v>
      </c>
      <c r="AU1737" t="s">
        <v>63</v>
      </c>
    </row>
    <row r="1738" spans="1:47" x14ac:dyDescent="0.25">
      <c r="A1738" t="s">
        <v>2826</v>
      </c>
      <c r="B1738">
        <v>2023</v>
      </c>
      <c r="C1738">
        <v>4</v>
      </c>
      <c r="D1738" t="s">
        <v>77</v>
      </c>
      <c r="E1738" s="1">
        <v>45018</v>
      </c>
      <c r="F1738" s="1">
        <v>45046</v>
      </c>
      <c r="G1738">
        <v>28</v>
      </c>
      <c r="H1738">
        <v>5.7</v>
      </c>
      <c r="I1738" t="s">
        <v>65</v>
      </c>
      <c r="J1738" t="s">
        <v>112</v>
      </c>
      <c r="K1738" t="s">
        <v>199</v>
      </c>
      <c r="L1738">
        <v>7204.49</v>
      </c>
      <c r="M1738" t="s">
        <v>52</v>
      </c>
      <c r="N1738" t="s">
        <v>168</v>
      </c>
      <c r="O1738" t="s">
        <v>91</v>
      </c>
      <c r="P1738" t="s">
        <v>184</v>
      </c>
      <c r="Q1738" t="s">
        <v>121</v>
      </c>
      <c r="R1738" t="s">
        <v>1670</v>
      </c>
      <c r="S1738" t="s">
        <v>161</v>
      </c>
      <c r="T1738" t="s">
        <v>148</v>
      </c>
      <c r="U1738" t="s">
        <v>132</v>
      </c>
      <c r="V1738">
        <v>36227</v>
      </c>
      <c r="W1738">
        <v>22334</v>
      </c>
      <c r="X1738">
        <v>20.9</v>
      </c>
      <c r="Y1738">
        <v>12.5</v>
      </c>
      <c r="Z1738">
        <v>29668.12</v>
      </c>
      <c r="AB1738">
        <v>35.86</v>
      </c>
      <c r="AC1738">
        <v>1063898.78</v>
      </c>
      <c r="AD1738">
        <v>23640744.739999998</v>
      </c>
      <c r="AE1738">
        <v>282.41000000000003</v>
      </c>
      <c r="AF1738">
        <v>6676382722.0200005</v>
      </c>
      <c r="AG1738">
        <v>74620.39</v>
      </c>
      <c r="AH1738">
        <v>0</v>
      </c>
      <c r="AI1738">
        <v>0</v>
      </c>
      <c r="AJ1738">
        <v>20.82</v>
      </c>
      <c r="AK1738">
        <v>0</v>
      </c>
      <c r="AL1738">
        <v>0.317</v>
      </c>
      <c r="AM1738">
        <v>74941.16</v>
      </c>
      <c r="AN1738">
        <v>450.1</v>
      </c>
      <c r="AO1738">
        <v>627.98</v>
      </c>
      <c r="AP1738">
        <v>282653.8</v>
      </c>
      <c r="AQ1738">
        <v>1496114.13</v>
      </c>
      <c r="AR1738" t="s">
        <v>61</v>
      </c>
      <c r="AS1738" t="s">
        <v>61</v>
      </c>
      <c r="AT1738" t="s">
        <v>62</v>
      </c>
      <c r="AU1738" t="s">
        <v>63</v>
      </c>
    </row>
    <row r="1739" spans="1:47" x14ac:dyDescent="0.25">
      <c r="A1739" t="s">
        <v>2827</v>
      </c>
      <c r="B1739">
        <v>2022</v>
      </c>
      <c r="C1739">
        <v>4</v>
      </c>
      <c r="D1739" t="s">
        <v>77</v>
      </c>
      <c r="E1739" s="1">
        <v>44663</v>
      </c>
      <c r="F1739" s="1">
        <v>44688</v>
      </c>
      <c r="G1739">
        <v>25</v>
      </c>
      <c r="H1739">
        <v>6</v>
      </c>
      <c r="I1739" t="s">
        <v>49</v>
      </c>
      <c r="J1739" t="s">
        <v>78</v>
      </c>
      <c r="K1739" t="s">
        <v>79</v>
      </c>
      <c r="L1739">
        <v>1005.9</v>
      </c>
      <c r="M1739" t="s">
        <v>80</v>
      </c>
      <c r="N1739" t="s">
        <v>53</v>
      </c>
      <c r="O1739" t="s">
        <v>99</v>
      </c>
      <c r="P1739" t="s">
        <v>71</v>
      </c>
      <c r="Q1739" t="s">
        <v>70</v>
      </c>
      <c r="R1739" t="s">
        <v>2140</v>
      </c>
      <c r="S1739" t="s">
        <v>85</v>
      </c>
      <c r="T1739" t="s">
        <v>59</v>
      </c>
      <c r="U1739" t="s">
        <v>87</v>
      </c>
      <c r="V1739">
        <v>60111</v>
      </c>
      <c r="W1739">
        <v>39277</v>
      </c>
      <c r="X1739">
        <v>17.2</v>
      </c>
      <c r="Y1739">
        <v>15.8</v>
      </c>
      <c r="Z1739">
        <v>51952.93</v>
      </c>
      <c r="AB1739">
        <v>12.59</v>
      </c>
      <c r="AC1739">
        <v>654087.39</v>
      </c>
      <c r="AD1739">
        <v>43408231.600000001</v>
      </c>
      <c r="AE1739">
        <v>215.88</v>
      </c>
      <c r="AF1739">
        <v>9370969037.8099995</v>
      </c>
      <c r="AG1739">
        <v>103996.36</v>
      </c>
      <c r="AH1739">
        <v>0</v>
      </c>
      <c r="AI1739">
        <v>0</v>
      </c>
      <c r="AJ1739">
        <v>15.16</v>
      </c>
      <c r="AK1739">
        <v>6580687.9100000001</v>
      </c>
      <c r="AL1739">
        <v>0.27100000000000002</v>
      </c>
      <c r="AM1739">
        <v>117636.31</v>
      </c>
      <c r="AN1739">
        <v>755.1</v>
      </c>
      <c r="AO1739">
        <v>375.79</v>
      </c>
      <c r="AP1739">
        <v>283759.03000000003</v>
      </c>
      <c r="AQ1739">
        <v>1159479.0900000001</v>
      </c>
      <c r="AR1739" t="s">
        <v>61</v>
      </c>
      <c r="AS1739" t="s">
        <v>61</v>
      </c>
      <c r="AT1739" t="s">
        <v>62</v>
      </c>
      <c r="AU1739" t="s">
        <v>63</v>
      </c>
    </row>
    <row r="1740" spans="1:47" x14ac:dyDescent="0.25">
      <c r="A1740" t="s">
        <v>2828</v>
      </c>
      <c r="B1740">
        <v>2022</v>
      </c>
      <c r="C1740">
        <v>6</v>
      </c>
      <c r="D1740" t="s">
        <v>77</v>
      </c>
      <c r="E1740" s="1">
        <v>44725</v>
      </c>
      <c r="F1740" s="1">
        <v>44753</v>
      </c>
      <c r="G1740">
        <v>28</v>
      </c>
      <c r="H1740">
        <v>12.8</v>
      </c>
      <c r="I1740" t="s">
        <v>65</v>
      </c>
      <c r="J1740" t="s">
        <v>134</v>
      </c>
      <c r="K1740" t="s">
        <v>135</v>
      </c>
      <c r="L1740">
        <v>9999.0098999999991</v>
      </c>
      <c r="M1740" t="s">
        <v>52</v>
      </c>
      <c r="N1740" t="s">
        <v>168</v>
      </c>
      <c r="O1740" t="s">
        <v>189</v>
      </c>
      <c r="P1740" t="s">
        <v>56</v>
      </c>
      <c r="Q1740" t="s">
        <v>121</v>
      </c>
      <c r="R1740" t="s">
        <v>661</v>
      </c>
      <c r="S1740" t="s">
        <v>137</v>
      </c>
      <c r="T1740" t="s">
        <v>102</v>
      </c>
      <c r="U1740" t="s">
        <v>96</v>
      </c>
      <c r="V1740">
        <v>17446</v>
      </c>
      <c r="W1740">
        <v>10038</v>
      </c>
      <c r="X1740">
        <v>5.5</v>
      </c>
      <c r="Y1740">
        <v>11.8</v>
      </c>
      <c r="Z1740">
        <v>14843.63</v>
      </c>
      <c r="AB1740">
        <v>32.590000000000003</v>
      </c>
      <c r="AC1740">
        <v>483753.9</v>
      </c>
      <c r="AD1740">
        <v>17097041.469999999</v>
      </c>
      <c r="AE1740">
        <v>211.04</v>
      </c>
      <c r="AF1740">
        <v>3608159631.8299999</v>
      </c>
      <c r="AG1740">
        <v>95377.95</v>
      </c>
      <c r="AH1740">
        <v>0.7</v>
      </c>
      <c r="AI1740">
        <v>22238.48</v>
      </c>
      <c r="AJ1740">
        <v>12.66</v>
      </c>
      <c r="AK1740">
        <v>0</v>
      </c>
      <c r="AL1740">
        <v>0.25800000000000001</v>
      </c>
      <c r="AM1740">
        <v>44110.37</v>
      </c>
      <c r="AN1740">
        <v>870.7</v>
      </c>
      <c r="AO1740">
        <v>358.54</v>
      </c>
      <c r="AP1740">
        <v>312180.78000000003</v>
      </c>
      <c r="AQ1740">
        <v>957661.48</v>
      </c>
      <c r="AR1740" t="s">
        <v>61</v>
      </c>
      <c r="AS1740" t="s">
        <v>61</v>
      </c>
      <c r="AT1740" t="s">
        <v>62</v>
      </c>
      <c r="AU1740" t="s">
        <v>63</v>
      </c>
    </row>
    <row r="1741" spans="1:47" x14ac:dyDescent="0.25">
      <c r="A1741" t="s">
        <v>2829</v>
      </c>
      <c r="B1741">
        <v>2024</v>
      </c>
      <c r="C1741">
        <v>7</v>
      </c>
      <c r="D1741" t="s">
        <v>89</v>
      </c>
      <c r="E1741" s="1">
        <v>45495</v>
      </c>
      <c r="F1741" s="1">
        <v>45504</v>
      </c>
      <c r="G1741">
        <v>9</v>
      </c>
      <c r="H1741">
        <v>19.899999999999999</v>
      </c>
      <c r="I1741" t="s">
        <v>49</v>
      </c>
      <c r="J1741" t="s">
        <v>50</v>
      </c>
      <c r="K1741" t="s">
        <v>223</v>
      </c>
      <c r="L1741">
        <v>2710.1109999999999</v>
      </c>
      <c r="M1741" t="s">
        <v>52</v>
      </c>
      <c r="N1741" t="s">
        <v>69</v>
      </c>
      <c r="O1741" t="s">
        <v>107</v>
      </c>
      <c r="P1741" t="s">
        <v>159</v>
      </c>
      <c r="Q1741" t="s">
        <v>100</v>
      </c>
      <c r="R1741" t="s">
        <v>380</v>
      </c>
      <c r="S1741" t="s">
        <v>186</v>
      </c>
      <c r="T1741" t="s">
        <v>148</v>
      </c>
      <c r="U1741" t="s">
        <v>259</v>
      </c>
      <c r="V1741">
        <v>123303</v>
      </c>
      <c r="W1741">
        <v>75878</v>
      </c>
      <c r="X1741">
        <v>1.4</v>
      </c>
      <c r="Y1741">
        <v>11.2</v>
      </c>
      <c r="Z1741">
        <v>96608.58</v>
      </c>
      <c r="AB1741">
        <v>25.96</v>
      </c>
      <c r="AC1741">
        <v>2507958.7400000002</v>
      </c>
      <c r="AD1741">
        <v>108954190.44</v>
      </c>
      <c r="AE1741">
        <v>279.42</v>
      </c>
      <c r="AF1741">
        <v>30443979892.740002</v>
      </c>
      <c r="AG1741">
        <v>108693.21</v>
      </c>
      <c r="AH1741">
        <v>0.3</v>
      </c>
      <c r="AI1741">
        <v>4535.07</v>
      </c>
      <c r="AJ1741">
        <v>16.350000000000001</v>
      </c>
      <c r="AK1741">
        <v>17814010.140000001</v>
      </c>
      <c r="AL1741">
        <v>0.21</v>
      </c>
      <c r="AM1741">
        <v>228803.8</v>
      </c>
      <c r="AN1741">
        <v>435</v>
      </c>
      <c r="AO1741">
        <v>431.68</v>
      </c>
      <c r="AP1741">
        <v>187780.8</v>
      </c>
      <c r="AQ1741">
        <v>3037771.62</v>
      </c>
      <c r="AR1741" t="s">
        <v>61</v>
      </c>
      <c r="AS1741" t="s">
        <v>61</v>
      </c>
      <c r="AT1741" t="s">
        <v>62</v>
      </c>
      <c r="AU1741" t="s">
        <v>63</v>
      </c>
    </row>
    <row r="1742" spans="1:47" x14ac:dyDescent="0.25">
      <c r="A1742" t="s">
        <v>2830</v>
      </c>
      <c r="B1742">
        <v>2024</v>
      </c>
      <c r="C1742">
        <v>9</v>
      </c>
      <c r="D1742" t="s">
        <v>89</v>
      </c>
      <c r="E1742" s="1">
        <v>45549</v>
      </c>
      <c r="F1742" s="1">
        <v>45561</v>
      </c>
      <c r="G1742">
        <v>12</v>
      </c>
      <c r="H1742">
        <v>10.6</v>
      </c>
      <c r="I1742" t="s">
        <v>49</v>
      </c>
      <c r="J1742" t="s">
        <v>78</v>
      </c>
      <c r="K1742" t="s">
        <v>315</v>
      </c>
      <c r="L1742">
        <v>1511.9</v>
      </c>
      <c r="M1742" t="s">
        <v>68</v>
      </c>
      <c r="N1742" t="s">
        <v>81</v>
      </c>
      <c r="O1742" t="s">
        <v>107</v>
      </c>
      <c r="P1742" t="s">
        <v>174</v>
      </c>
      <c r="Q1742" t="s">
        <v>128</v>
      </c>
      <c r="R1742" t="s">
        <v>828</v>
      </c>
      <c r="S1742" t="s">
        <v>85</v>
      </c>
      <c r="T1742" t="s">
        <v>148</v>
      </c>
      <c r="U1742" t="s">
        <v>213</v>
      </c>
      <c r="V1742">
        <v>38853</v>
      </c>
      <c r="W1742">
        <v>25315</v>
      </c>
      <c r="X1742">
        <v>15.4</v>
      </c>
      <c r="Y1742">
        <v>11.7</v>
      </c>
      <c r="Z1742">
        <v>36951.1</v>
      </c>
      <c r="AB1742">
        <v>18.329999999999998</v>
      </c>
      <c r="AC1742">
        <v>677313.66</v>
      </c>
      <c r="AD1742">
        <v>26845713.170000002</v>
      </c>
      <c r="AE1742">
        <v>282.52999999999997</v>
      </c>
      <c r="AF1742">
        <v>7584719341.9200001</v>
      </c>
      <c r="AG1742">
        <v>156477.43</v>
      </c>
      <c r="AH1742">
        <v>1.2</v>
      </c>
      <c r="AI1742">
        <v>17070.63</v>
      </c>
      <c r="AJ1742">
        <v>1.55</v>
      </c>
      <c r="AK1742">
        <v>416108.55</v>
      </c>
      <c r="AL1742">
        <v>0.186</v>
      </c>
      <c r="AM1742">
        <v>49933.03</v>
      </c>
      <c r="AN1742">
        <v>311.8</v>
      </c>
      <c r="AO1742">
        <v>438.95</v>
      </c>
      <c r="AP1742">
        <v>136864.60999999999</v>
      </c>
      <c r="AQ1742">
        <v>1037659.36</v>
      </c>
      <c r="AR1742" t="s">
        <v>61</v>
      </c>
      <c r="AS1742" t="s">
        <v>61</v>
      </c>
      <c r="AT1742" t="s">
        <v>62</v>
      </c>
      <c r="AU1742" t="s">
        <v>63</v>
      </c>
    </row>
    <row r="1743" spans="1:47" x14ac:dyDescent="0.25">
      <c r="A1743" t="s">
        <v>2831</v>
      </c>
      <c r="B1743">
        <v>2024</v>
      </c>
      <c r="C1743">
        <v>4</v>
      </c>
      <c r="D1743" t="s">
        <v>77</v>
      </c>
      <c r="E1743" s="1">
        <v>45383</v>
      </c>
      <c r="F1743" s="1">
        <v>45388</v>
      </c>
      <c r="G1743">
        <v>5</v>
      </c>
      <c r="H1743">
        <v>9.9</v>
      </c>
      <c r="I1743" t="s">
        <v>65</v>
      </c>
      <c r="J1743" t="s">
        <v>50</v>
      </c>
      <c r="K1743" t="s">
        <v>120</v>
      </c>
      <c r="L1743">
        <v>2710.1921000000002</v>
      </c>
      <c r="M1743" t="s">
        <v>80</v>
      </c>
      <c r="N1743" t="s">
        <v>106</v>
      </c>
      <c r="O1743" t="s">
        <v>107</v>
      </c>
      <c r="P1743" t="s">
        <v>92</v>
      </c>
      <c r="Q1743" t="s">
        <v>71</v>
      </c>
      <c r="R1743" t="s">
        <v>365</v>
      </c>
      <c r="S1743" t="s">
        <v>142</v>
      </c>
      <c r="T1743" t="s">
        <v>162</v>
      </c>
      <c r="U1743" t="s">
        <v>166</v>
      </c>
      <c r="V1743">
        <v>45287</v>
      </c>
      <c r="W1743">
        <v>28131</v>
      </c>
      <c r="X1743">
        <v>24.8</v>
      </c>
      <c r="Y1743">
        <v>11.3</v>
      </c>
      <c r="Z1743">
        <v>34963.78</v>
      </c>
      <c r="AB1743">
        <v>23.65</v>
      </c>
      <c r="AC1743">
        <v>826893.4</v>
      </c>
      <c r="AD1743">
        <v>20205568.460000001</v>
      </c>
      <c r="AE1743">
        <v>282.79000000000002</v>
      </c>
      <c r="AF1743">
        <v>5713932704.8000002</v>
      </c>
      <c r="AG1743">
        <v>234191.81</v>
      </c>
      <c r="AH1743">
        <v>0.7</v>
      </c>
      <c r="AI1743">
        <v>16458.240000000002</v>
      </c>
      <c r="AJ1743">
        <v>23.98</v>
      </c>
      <c r="AK1743">
        <v>0</v>
      </c>
      <c r="AL1743">
        <v>0.23300000000000001</v>
      </c>
      <c r="AM1743">
        <v>47078.97</v>
      </c>
      <c r="AN1743">
        <v>212.9</v>
      </c>
      <c r="AO1743">
        <v>432.3</v>
      </c>
      <c r="AP1743">
        <v>92036.67</v>
      </c>
      <c r="AQ1743">
        <v>1216659.0900000001</v>
      </c>
      <c r="AR1743" t="s">
        <v>61</v>
      </c>
      <c r="AS1743" t="s">
        <v>61</v>
      </c>
      <c r="AT1743" t="s">
        <v>62</v>
      </c>
      <c r="AU1743" t="s">
        <v>63</v>
      </c>
    </row>
    <row r="1744" spans="1:47" x14ac:dyDescent="0.25">
      <c r="A1744" t="s">
        <v>2832</v>
      </c>
      <c r="B1744">
        <v>2021</v>
      </c>
      <c r="C1744">
        <v>7</v>
      </c>
      <c r="D1744" t="s">
        <v>89</v>
      </c>
      <c r="E1744" s="1">
        <v>44406</v>
      </c>
      <c r="F1744" s="1">
        <v>44432</v>
      </c>
      <c r="G1744">
        <v>26</v>
      </c>
      <c r="I1744" t="s">
        <v>65</v>
      </c>
      <c r="J1744" t="s">
        <v>78</v>
      </c>
      <c r="K1744" t="s">
        <v>211</v>
      </c>
      <c r="L1744">
        <v>1701.99</v>
      </c>
      <c r="M1744" t="s">
        <v>80</v>
      </c>
      <c r="N1744" t="s">
        <v>168</v>
      </c>
      <c r="O1744" t="s">
        <v>200</v>
      </c>
      <c r="P1744" t="s">
        <v>70</v>
      </c>
      <c r="Q1744" t="s">
        <v>154</v>
      </c>
      <c r="R1744" t="s">
        <v>2833</v>
      </c>
      <c r="S1744" t="s">
        <v>85</v>
      </c>
      <c r="T1744" t="s">
        <v>95</v>
      </c>
      <c r="U1744" t="s">
        <v>132</v>
      </c>
      <c r="V1744">
        <v>46968</v>
      </c>
      <c r="W1744">
        <v>27194</v>
      </c>
      <c r="X1744">
        <v>24.8</v>
      </c>
      <c r="Y1744">
        <v>11.8</v>
      </c>
      <c r="Z1744">
        <v>39502.019999999997</v>
      </c>
      <c r="AB1744">
        <v>19.510000000000002</v>
      </c>
      <c r="AC1744">
        <v>770684.41</v>
      </c>
      <c r="AD1744">
        <v>20560011.370000001</v>
      </c>
      <c r="AE1744">
        <v>165.05</v>
      </c>
      <c r="AF1744">
        <v>3393429876.6199999</v>
      </c>
      <c r="AG1744">
        <v>221966.58</v>
      </c>
      <c r="AH1744">
        <v>0</v>
      </c>
      <c r="AI1744">
        <v>0</v>
      </c>
      <c r="AJ1744">
        <v>10.96</v>
      </c>
      <c r="AK1744">
        <v>0</v>
      </c>
      <c r="AL1744">
        <v>0.219</v>
      </c>
      <c r="AM1744">
        <v>45026.42</v>
      </c>
      <c r="AN1744">
        <v>704.6</v>
      </c>
      <c r="AO1744">
        <v>519.79</v>
      </c>
      <c r="AP1744">
        <v>366244.03</v>
      </c>
      <c r="AQ1744">
        <v>1403921.44</v>
      </c>
      <c r="AR1744" t="s">
        <v>61</v>
      </c>
      <c r="AS1744" t="s">
        <v>61</v>
      </c>
      <c r="AT1744" t="s">
        <v>62</v>
      </c>
      <c r="AU1744" t="s">
        <v>63</v>
      </c>
    </row>
    <row r="1745" spans="1:47" x14ac:dyDescent="0.25">
      <c r="A1745" t="s">
        <v>2834</v>
      </c>
      <c r="B1745">
        <v>2025</v>
      </c>
      <c r="C1745">
        <v>5</v>
      </c>
      <c r="D1745" t="s">
        <v>77</v>
      </c>
      <c r="E1745" s="1">
        <v>45792</v>
      </c>
      <c r="F1745" s="1">
        <v>45809</v>
      </c>
      <c r="G1745">
        <v>17</v>
      </c>
      <c r="H1745">
        <v>6.5</v>
      </c>
      <c r="I1745" t="s">
        <v>65</v>
      </c>
      <c r="J1745" t="s">
        <v>66</v>
      </c>
      <c r="K1745" t="s">
        <v>245</v>
      </c>
      <c r="L1745">
        <v>8905.9</v>
      </c>
      <c r="M1745" t="s">
        <v>90</v>
      </c>
      <c r="N1745" t="s">
        <v>106</v>
      </c>
      <c r="O1745" t="s">
        <v>91</v>
      </c>
      <c r="P1745" t="s">
        <v>100</v>
      </c>
      <c r="Q1745" t="s">
        <v>140</v>
      </c>
      <c r="R1745" t="s">
        <v>1283</v>
      </c>
      <c r="S1745" t="s">
        <v>73</v>
      </c>
      <c r="T1745" t="s">
        <v>59</v>
      </c>
      <c r="U1745" t="s">
        <v>213</v>
      </c>
      <c r="V1745">
        <v>6557</v>
      </c>
      <c r="W1745">
        <v>4515</v>
      </c>
      <c r="X1745">
        <v>24.4</v>
      </c>
      <c r="Y1745">
        <v>10.9</v>
      </c>
      <c r="Z1745">
        <v>6083.89</v>
      </c>
      <c r="AB1745">
        <v>42.21</v>
      </c>
      <c r="AC1745">
        <v>256801</v>
      </c>
      <c r="AD1745">
        <v>2054894.69</v>
      </c>
      <c r="AE1745">
        <v>277.35000000000002</v>
      </c>
      <c r="AF1745">
        <v>569925042.26999998</v>
      </c>
      <c r="AG1745">
        <v>205009.91</v>
      </c>
      <c r="AI1745">
        <v>3051.69</v>
      </c>
      <c r="AJ1745">
        <v>11.4</v>
      </c>
      <c r="AK1745">
        <v>0</v>
      </c>
      <c r="AL1745">
        <v>0.13900000000000001</v>
      </c>
      <c r="AM1745">
        <v>2856.3</v>
      </c>
      <c r="AN1745">
        <v>453</v>
      </c>
      <c r="AO1745">
        <v>582.04</v>
      </c>
      <c r="AP1745">
        <v>263664.12</v>
      </c>
      <c r="AQ1745">
        <v>731383.02</v>
      </c>
      <c r="AR1745" t="s">
        <v>61</v>
      </c>
      <c r="AS1745" t="s">
        <v>61</v>
      </c>
      <c r="AT1745" t="s">
        <v>62</v>
      </c>
      <c r="AU1745" t="s">
        <v>63</v>
      </c>
    </row>
    <row r="1746" spans="1:47" x14ac:dyDescent="0.25">
      <c r="A1746" t="s">
        <v>2835</v>
      </c>
      <c r="B1746">
        <v>2024</v>
      </c>
      <c r="C1746">
        <v>8</v>
      </c>
      <c r="D1746" t="s">
        <v>89</v>
      </c>
      <c r="E1746" s="1">
        <v>45511</v>
      </c>
      <c r="F1746" s="1">
        <v>45525</v>
      </c>
      <c r="G1746">
        <v>14</v>
      </c>
      <c r="H1746">
        <v>6.1</v>
      </c>
      <c r="I1746" t="s">
        <v>49</v>
      </c>
      <c r="J1746" t="s">
        <v>50</v>
      </c>
      <c r="K1746" t="s">
        <v>183</v>
      </c>
      <c r="L1746">
        <v>2710.19</v>
      </c>
      <c r="M1746" t="s">
        <v>52</v>
      </c>
      <c r="N1746" t="s">
        <v>69</v>
      </c>
      <c r="O1746" t="s">
        <v>54</v>
      </c>
      <c r="P1746" t="s">
        <v>108</v>
      </c>
      <c r="Q1746" t="s">
        <v>184</v>
      </c>
      <c r="R1746" t="s">
        <v>235</v>
      </c>
      <c r="S1746" t="s">
        <v>186</v>
      </c>
      <c r="T1746" t="s">
        <v>131</v>
      </c>
      <c r="U1746" t="s">
        <v>228</v>
      </c>
      <c r="V1746">
        <v>125700</v>
      </c>
      <c r="W1746">
        <v>73274</v>
      </c>
      <c r="X1746">
        <v>18.2</v>
      </c>
      <c r="Y1746">
        <v>13.4</v>
      </c>
      <c r="Z1746">
        <v>109558.18</v>
      </c>
      <c r="AB1746">
        <v>17.82</v>
      </c>
      <c r="AC1746">
        <v>1952326.77</v>
      </c>
      <c r="AD1746">
        <v>67171215.739999995</v>
      </c>
      <c r="AE1746">
        <v>277.68</v>
      </c>
      <c r="AF1746">
        <v>18652103186.68</v>
      </c>
      <c r="AG1746">
        <v>166470.57</v>
      </c>
      <c r="AH1746">
        <v>0</v>
      </c>
      <c r="AI1746">
        <v>0</v>
      </c>
      <c r="AJ1746">
        <v>10.65</v>
      </c>
      <c r="AK1746">
        <v>7153734.4800000004</v>
      </c>
      <c r="AL1746">
        <v>0.317</v>
      </c>
      <c r="AM1746">
        <v>212932.75</v>
      </c>
      <c r="AN1746">
        <v>750.6</v>
      </c>
      <c r="AO1746">
        <v>391.31</v>
      </c>
      <c r="AP1746">
        <v>293717.28999999998</v>
      </c>
      <c r="AQ1746">
        <v>2625447.38</v>
      </c>
      <c r="AR1746" t="s">
        <v>61</v>
      </c>
      <c r="AS1746" t="s">
        <v>61</v>
      </c>
      <c r="AT1746" t="s">
        <v>62</v>
      </c>
      <c r="AU1746" t="s">
        <v>63</v>
      </c>
    </row>
    <row r="1747" spans="1:47" x14ac:dyDescent="0.25">
      <c r="A1747" t="s">
        <v>2836</v>
      </c>
      <c r="B1747">
        <v>2021</v>
      </c>
      <c r="C1747">
        <v>6</v>
      </c>
      <c r="D1747" t="s">
        <v>77</v>
      </c>
      <c r="E1747" s="1">
        <v>44363</v>
      </c>
      <c r="F1747" s="1">
        <v>44373</v>
      </c>
      <c r="G1747">
        <v>10</v>
      </c>
      <c r="H1747">
        <v>17.7</v>
      </c>
      <c r="I1747" t="s">
        <v>49</v>
      </c>
      <c r="J1747" t="s">
        <v>50</v>
      </c>
      <c r="K1747" t="s">
        <v>51</v>
      </c>
      <c r="L1747">
        <v>2709</v>
      </c>
      <c r="M1747" t="s">
        <v>98</v>
      </c>
      <c r="N1747" t="s">
        <v>69</v>
      </c>
      <c r="O1747" t="s">
        <v>189</v>
      </c>
      <c r="P1747" t="s">
        <v>140</v>
      </c>
      <c r="Q1747" t="s">
        <v>100</v>
      </c>
      <c r="R1747" t="s">
        <v>1043</v>
      </c>
      <c r="S1747" t="s">
        <v>58</v>
      </c>
      <c r="T1747" t="s">
        <v>102</v>
      </c>
      <c r="U1747" t="s">
        <v>75</v>
      </c>
      <c r="V1747">
        <v>265105</v>
      </c>
      <c r="W1747">
        <v>166151</v>
      </c>
      <c r="X1747">
        <v>23.8</v>
      </c>
      <c r="Y1747">
        <v>14.4</v>
      </c>
      <c r="Z1747">
        <v>219026.31</v>
      </c>
      <c r="AB1747">
        <v>19.32</v>
      </c>
      <c r="AC1747">
        <v>4231588.3099999996</v>
      </c>
      <c r="AD1747">
        <v>17524295.059999999</v>
      </c>
      <c r="AE1747">
        <v>173.12</v>
      </c>
      <c r="AF1747">
        <v>3033805960.79</v>
      </c>
      <c r="AG1747">
        <v>212740.29</v>
      </c>
      <c r="AH1747">
        <v>2.2000000000000002</v>
      </c>
      <c r="AI1747">
        <v>57409.56</v>
      </c>
      <c r="AJ1747">
        <v>23.04</v>
      </c>
      <c r="AK1747">
        <v>4037597.58</v>
      </c>
      <c r="AL1747">
        <v>0.19700000000000001</v>
      </c>
      <c r="AM1747">
        <v>34522.86</v>
      </c>
      <c r="AN1747">
        <v>300.8</v>
      </c>
      <c r="AO1747">
        <v>413.55</v>
      </c>
      <c r="AP1747">
        <v>124395.84</v>
      </c>
      <c r="AQ1747">
        <v>4660656.8600000003</v>
      </c>
      <c r="AR1747" t="s">
        <v>61</v>
      </c>
      <c r="AS1747" t="s">
        <v>61</v>
      </c>
      <c r="AT1747" t="s">
        <v>62</v>
      </c>
      <c r="AU1747" t="s">
        <v>63</v>
      </c>
    </row>
    <row r="1748" spans="1:47" x14ac:dyDescent="0.25">
      <c r="A1748" t="s">
        <v>2837</v>
      </c>
      <c r="B1748">
        <v>2025</v>
      </c>
      <c r="C1748">
        <v>11</v>
      </c>
      <c r="D1748" t="s">
        <v>119</v>
      </c>
      <c r="E1748" s="1">
        <v>45979</v>
      </c>
      <c r="F1748" s="1">
        <v>45999</v>
      </c>
      <c r="G1748">
        <v>20</v>
      </c>
      <c r="H1748">
        <v>1.1000000000000001</v>
      </c>
      <c r="I1748" t="s">
        <v>65</v>
      </c>
      <c r="J1748" t="s">
        <v>50</v>
      </c>
      <c r="K1748" t="s">
        <v>120</v>
      </c>
      <c r="L1748">
        <v>2710.1921000000002</v>
      </c>
      <c r="M1748" t="s">
        <v>68</v>
      </c>
      <c r="N1748" t="s">
        <v>106</v>
      </c>
      <c r="O1748" t="s">
        <v>91</v>
      </c>
      <c r="P1748" t="s">
        <v>56</v>
      </c>
      <c r="Q1748" t="s">
        <v>127</v>
      </c>
      <c r="R1748" t="s">
        <v>1281</v>
      </c>
      <c r="S1748" t="s">
        <v>142</v>
      </c>
      <c r="T1748" t="s">
        <v>86</v>
      </c>
      <c r="U1748" t="s">
        <v>259</v>
      </c>
      <c r="V1748">
        <v>53559</v>
      </c>
      <c r="W1748">
        <v>30385</v>
      </c>
      <c r="X1748">
        <v>10.7</v>
      </c>
      <c r="Y1748">
        <v>12.6</v>
      </c>
      <c r="Z1748">
        <v>46392.67</v>
      </c>
      <c r="AB1748">
        <v>18.48</v>
      </c>
      <c r="AC1748">
        <v>857336.54</v>
      </c>
      <c r="AD1748">
        <v>33024158.210000001</v>
      </c>
      <c r="AE1748">
        <v>283.73</v>
      </c>
      <c r="AF1748">
        <v>9369944408.9200001</v>
      </c>
      <c r="AG1748">
        <v>35214.269999999997</v>
      </c>
      <c r="AH1748">
        <v>0.6</v>
      </c>
      <c r="AI1748">
        <v>10163.19</v>
      </c>
      <c r="AJ1748">
        <v>22.46</v>
      </c>
      <c r="AK1748">
        <v>0</v>
      </c>
      <c r="AL1748">
        <v>0.115</v>
      </c>
      <c r="AM1748">
        <v>37977.78</v>
      </c>
      <c r="AN1748">
        <v>1077.5</v>
      </c>
      <c r="AO1748">
        <v>680.71</v>
      </c>
      <c r="AP1748">
        <v>733465.03</v>
      </c>
      <c r="AQ1748">
        <v>1674156.81</v>
      </c>
      <c r="AR1748" t="s">
        <v>61</v>
      </c>
      <c r="AS1748" t="s">
        <v>61</v>
      </c>
      <c r="AT1748" t="s">
        <v>62</v>
      </c>
      <c r="AU1748" t="s">
        <v>63</v>
      </c>
    </row>
    <row r="1749" spans="1:47" x14ac:dyDescent="0.25">
      <c r="A1749" t="s">
        <v>2838</v>
      </c>
      <c r="B1749">
        <v>2023</v>
      </c>
      <c r="C1749">
        <v>5</v>
      </c>
      <c r="D1749" t="s">
        <v>77</v>
      </c>
      <c r="E1749" s="1">
        <v>45061</v>
      </c>
      <c r="F1749" s="1">
        <v>45069</v>
      </c>
      <c r="G1749">
        <v>8</v>
      </c>
      <c r="H1749">
        <v>13.2</v>
      </c>
      <c r="I1749" t="s">
        <v>65</v>
      </c>
      <c r="J1749" t="s">
        <v>50</v>
      </c>
      <c r="K1749" t="s">
        <v>223</v>
      </c>
      <c r="L1749">
        <v>2710.1109999999999</v>
      </c>
      <c r="M1749" t="s">
        <v>114</v>
      </c>
      <c r="N1749" t="s">
        <v>81</v>
      </c>
      <c r="O1749" t="s">
        <v>107</v>
      </c>
      <c r="P1749" t="s">
        <v>92</v>
      </c>
      <c r="Q1749" t="s">
        <v>71</v>
      </c>
      <c r="R1749" t="s">
        <v>1437</v>
      </c>
      <c r="S1749" t="s">
        <v>123</v>
      </c>
      <c r="T1749" t="s">
        <v>148</v>
      </c>
      <c r="U1749" t="s">
        <v>166</v>
      </c>
      <c r="V1749">
        <v>27192</v>
      </c>
      <c r="W1749">
        <v>18479</v>
      </c>
      <c r="X1749">
        <v>12.2</v>
      </c>
      <c r="Y1749">
        <v>15.8</v>
      </c>
      <c r="Z1749">
        <v>24856.89</v>
      </c>
      <c r="AB1749">
        <v>28.78</v>
      </c>
      <c r="AC1749">
        <v>715381.29</v>
      </c>
      <c r="AD1749">
        <v>23789783.710000001</v>
      </c>
      <c r="AE1749">
        <v>286.98</v>
      </c>
      <c r="AF1749">
        <v>6827192129.1000004</v>
      </c>
      <c r="AG1749">
        <v>193797.84</v>
      </c>
      <c r="AH1749">
        <v>0</v>
      </c>
      <c r="AI1749">
        <v>0</v>
      </c>
      <c r="AJ1749">
        <v>1.76</v>
      </c>
      <c r="AK1749">
        <v>0</v>
      </c>
      <c r="AL1749">
        <v>6.9000000000000006E-2</v>
      </c>
      <c r="AM1749">
        <v>16414.95</v>
      </c>
      <c r="AN1749">
        <v>168.6</v>
      </c>
      <c r="AO1749">
        <v>467.78</v>
      </c>
      <c r="AP1749">
        <v>78867.710000000006</v>
      </c>
      <c r="AQ1749">
        <v>1004461.79</v>
      </c>
      <c r="AR1749" t="s">
        <v>61</v>
      </c>
      <c r="AS1749" t="s">
        <v>61</v>
      </c>
      <c r="AT1749" t="s">
        <v>62</v>
      </c>
      <c r="AU1749" t="s">
        <v>63</v>
      </c>
    </row>
    <row r="1750" spans="1:47" x14ac:dyDescent="0.25">
      <c r="A1750" t="s">
        <v>2839</v>
      </c>
      <c r="B1750">
        <v>2020</v>
      </c>
      <c r="C1750">
        <v>11</v>
      </c>
      <c r="D1750" t="s">
        <v>119</v>
      </c>
      <c r="E1750" s="1">
        <v>44155</v>
      </c>
      <c r="F1750" s="1">
        <v>44166</v>
      </c>
      <c r="G1750">
        <v>11</v>
      </c>
      <c r="H1750">
        <v>15.8</v>
      </c>
      <c r="I1750" t="s">
        <v>65</v>
      </c>
      <c r="J1750" t="s">
        <v>112</v>
      </c>
      <c r="K1750" t="s">
        <v>113</v>
      </c>
      <c r="L1750">
        <v>7304.39</v>
      </c>
      <c r="M1750" t="s">
        <v>52</v>
      </c>
      <c r="N1750" t="s">
        <v>69</v>
      </c>
      <c r="O1750" t="s">
        <v>200</v>
      </c>
      <c r="P1750" t="s">
        <v>128</v>
      </c>
      <c r="Q1750" t="s">
        <v>108</v>
      </c>
      <c r="R1750" t="s">
        <v>953</v>
      </c>
      <c r="S1750" t="s">
        <v>73</v>
      </c>
      <c r="T1750" t="s">
        <v>102</v>
      </c>
      <c r="U1750" t="s">
        <v>132</v>
      </c>
      <c r="V1750">
        <v>14558</v>
      </c>
      <c r="W1750">
        <v>9149</v>
      </c>
      <c r="X1750">
        <v>3.7</v>
      </c>
      <c r="Y1750">
        <v>10.9</v>
      </c>
      <c r="Z1750">
        <v>11979.25</v>
      </c>
      <c r="AB1750">
        <v>25.52</v>
      </c>
      <c r="AC1750">
        <v>305710.46000000002</v>
      </c>
      <c r="AD1750">
        <v>5550226.1100000003</v>
      </c>
      <c r="AE1750">
        <v>162.66999999999999</v>
      </c>
      <c r="AF1750">
        <v>902855281.30999994</v>
      </c>
      <c r="AG1750">
        <v>148703.24</v>
      </c>
      <c r="AH1750">
        <v>1.7</v>
      </c>
      <c r="AI1750">
        <v>26667.7</v>
      </c>
      <c r="AJ1750">
        <v>5.62</v>
      </c>
      <c r="AK1750">
        <v>0</v>
      </c>
      <c r="AL1750">
        <v>0.22700000000000001</v>
      </c>
      <c r="AM1750">
        <v>12599.01</v>
      </c>
      <c r="AN1750">
        <v>210.2</v>
      </c>
      <c r="AO1750">
        <v>559.29</v>
      </c>
      <c r="AP1750">
        <v>117562.76</v>
      </c>
      <c r="AQ1750">
        <v>611243.17000000004</v>
      </c>
      <c r="AR1750" t="s">
        <v>61</v>
      </c>
      <c r="AS1750" t="s">
        <v>61</v>
      </c>
      <c r="AT1750" t="s">
        <v>62</v>
      </c>
      <c r="AU1750" t="s">
        <v>63</v>
      </c>
    </row>
    <row r="1751" spans="1:47" x14ac:dyDescent="0.25">
      <c r="A1751" t="s">
        <v>2840</v>
      </c>
      <c r="B1751">
        <v>2020</v>
      </c>
      <c r="C1751">
        <v>10</v>
      </c>
      <c r="D1751" t="s">
        <v>119</v>
      </c>
      <c r="E1751" s="1">
        <v>44110</v>
      </c>
      <c r="F1751" s="1">
        <v>44118</v>
      </c>
      <c r="G1751">
        <v>8</v>
      </c>
      <c r="H1751">
        <v>10.9</v>
      </c>
      <c r="I1751" t="s">
        <v>49</v>
      </c>
      <c r="J1751" t="s">
        <v>112</v>
      </c>
      <c r="K1751" t="s">
        <v>113</v>
      </c>
      <c r="L1751">
        <v>7304.39</v>
      </c>
      <c r="M1751" t="s">
        <v>80</v>
      </c>
      <c r="N1751" t="s">
        <v>53</v>
      </c>
      <c r="O1751" t="s">
        <v>189</v>
      </c>
      <c r="P1751" t="s">
        <v>93</v>
      </c>
      <c r="Q1751" t="s">
        <v>92</v>
      </c>
      <c r="R1751" t="s">
        <v>1327</v>
      </c>
      <c r="S1751" t="s">
        <v>73</v>
      </c>
      <c r="T1751" t="s">
        <v>131</v>
      </c>
      <c r="U1751" t="s">
        <v>143</v>
      </c>
      <c r="V1751">
        <v>11770</v>
      </c>
      <c r="W1751">
        <v>8351</v>
      </c>
      <c r="X1751">
        <v>3.2</v>
      </c>
      <c r="Y1751">
        <v>12.2</v>
      </c>
      <c r="Z1751">
        <v>10775.14</v>
      </c>
      <c r="AB1751">
        <v>15.74</v>
      </c>
      <c r="AC1751">
        <v>169600.7</v>
      </c>
      <c r="AD1751">
        <v>12132807.640000001</v>
      </c>
      <c r="AE1751">
        <v>160.26</v>
      </c>
      <c r="AF1751">
        <v>1944403752.3900001</v>
      </c>
      <c r="AG1751">
        <v>43194.2</v>
      </c>
      <c r="AH1751">
        <v>0.4</v>
      </c>
      <c r="AI1751">
        <v>5389.15</v>
      </c>
      <c r="AJ1751">
        <v>9.7100000000000009</v>
      </c>
      <c r="AK1751">
        <v>1178095.6200000001</v>
      </c>
      <c r="AL1751">
        <v>0.33500000000000002</v>
      </c>
      <c r="AM1751">
        <v>40644.910000000003</v>
      </c>
      <c r="AN1751">
        <v>173.4</v>
      </c>
      <c r="AO1751">
        <v>459.62</v>
      </c>
      <c r="AP1751">
        <v>79698.11</v>
      </c>
      <c r="AQ1751">
        <v>338527.07</v>
      </c>
      <c r="AR1751" t="s">
        <v>61</v>
      </c>
      <c r="AS1751" t="s">
        <v>61</v>
      </c>
      <c r="AT1751" t="s">
        <v>62</v>
      </c>
      <c r="AU1751" t="s">
        <v>63</v>
      </c>
    </row>
    <row r="1752" spans="1:47" x14ac:dyDescent="0.25">
      <c r="A1752" t="s">
        <v>2841</v>
      </c>
      <c r="B1752">
        <v>2022</v>
      </c>
      <c r="C1752">
        <v>7</v>
      </c>
      <c r="D1752" t="s">
        <v>89</v>
      </c>
      <c r="E1752" s="1">
        <v>44772</v>
      </c>
      <c r="F1752" s="1">
        <v>44802</v>
      </c>
      <c r="G1752">
        <v>30</v>
      </c>
      <c r="H1752">
        <v>2.7</v>
      </c>
      <c r="I1752" t="s">
        <v>49</v>
      </c>
      <c r="J1752" t="s">
        <v>66</v>
      </c>
      <c r="K1752" t="s">
        <v>391</v>
      </c>
      <c r="L1752">
        <v>9999.99</v>
      </c>
      <c r="M1752" t="s">
        <v>114</v>
      </c>
      <c r="N1752" t="s">
        <v>53</v>
      </c>
      <c r="O1752" t="s">
        <v>200</v>
      </c>
      <c r="P1752" t="s">
        <v>159</v>
      </c>
      <c r="Q1752" t="s">
        <v>128</v>
      </c>
      <c r="R1752" t="s">
        <v>436</v>
      </c>
      <c r="S1752" t="s">
        <v>130</v>
      </c>
      <c r="T1752" t="s">
        <v>95</v>
      </c>
      <c r="U1752" t="s">
        <v>181</v>
      </c>
      <c r="V1752">
        <v>61683</v>
      </c>
      <c r="W1752">
        <v>36379</v>
      </c>
      <c r="X1752">
        <v>14</v>
      </c>
      <c r="Y1752">
        <v>14.5</v>
      </c>
      <c r="Z1752">
        <v>57169</v>
      </c>
      <c r="AB1752">
        <v>28.46</v>
      </c>
      <c r="AC1752">
        <v>1627029.74</v>
      </c>
      <c r="AD1752">
        <v>21791679.420000002</v>
      </c>
      <c r="AE1752">
        <v>215.16</v>
      </c>
      <c r="AF1752">
        <v>4688697744.0100002</v>
      </c>
      <c r="AG1752">
        <v>172283.95</v>
      </c>
      <c r="AH1752">
        <v>1.6</v>
      </c>
      <c r="AI1752">
        <v>21681.52</v>
      </c>
      <c r="AJ1752">
        <v>13.18</v>
      </c>
      <c r="AK1752">
        <v>2872143.35</v>
      </c>
      <c r="AL1752">
        <v>0.14799999999999999</v>
      </c>
      <c r="AM1752">
        <v>32251.69</v>
      </c>
      <c r="AN1752">
        <v>827</v>
      </c>
      <c r="AO1752">
        <v>741.49</v>
      </c>
      <c r="AP1752">
        <v>613212.23</v>
      </c>
      <c r="AQ1752">
        <v>2466459.13</v>
      </c>
      <c r="AR1752" t="s">
        <v>61</v>
      </c>
      <c r="AS1752" t="s">
        <v>61</v>
      </c>
      <c r="AT1752" t="s">
        <v>293</v>
      </c>
      <c r="AU1752" t="s">
        <v>63</v>
      </c>
    </row>
    <row r="1753" spans="1:47" x14ac:dyDescent="0.25">
      <c r="A1753" t="s">
        <v>2842</v>
      </c>
      <c r="B1753">
        <v>2026</v>
      </c>
      <c r="C1753">
        <v>3</v>
      </c>
      <c r="D1753" t="s">
        <v>48</v>
      </c>
      <c r="E1753" s="1">
        <v>46105</v>
      </c>
      <c r="F1753" s="1">
        <v>46118</v>
      </c>
      <c r="G1753">
        <v>13</v>
      </c>
      <c r="I1753" t="s">
        <v>49</v>
      </c>
      <c r="J1753" t="s">
        <v>112</v>
      </c>
      <c r="K1753" t="s">
        <v>113</v>
      </c>
      <c r="L1753">
        <v>7304.39</v>
      </c>
      <c r="M1753" t="s">
        <v>90</v>
      </c>
      <c r="N1753" t="s">
        <v>69</v>
      </c>
      <c r="O1753" t="s">
        <v>189</v>
      </c>
      <c r="P1753" t="s">
        <v>159</v>
      </c>
      <c r="Q1753" t="s">
        <v>128</v>
      </c>
      <c r="R1753" t="s">
        <v>1458</v>
      </c>
      <c r="S1753" t="s">
        <v>73</v>
      </c>
      <c r="T1753" t="s">
        <v>86</v>
      </c>
      <c r="U1753" t="s">
        <v>75</v>
      </c>
      <c r="V1753">
        <v>13887</v>
      </c>
      <c r="W1753">
        <v>8391</v>
      </c>
      <c r="X1753">
        <v>9.8000000000000007</v>
      </c>
      <c r="Y1753">
        <v>11</v>
      </c>
      <c r="Z1753">
        <v>11860.8</v>
      </c>
      <c r="AB1753">
        <v>13.9</v>
      </c>
      <c r="AC1753">
        <v>164865.12</v>
      </c>
      <c r="AD1753">
        <v>8990367.7899999991</v>
      </c>
      <c r="AE1753">
        <v>282.63</v>
      </c>
      <c r="AF1753">
        <v>2540947648.4899998</v>
      </c>
      <c r="AG1753">
        <v>178396.14</v>
      </c>
      <c r="AH1753">
        <v>1.9</v>
      </c>
      <c r="AI1753">
        <v>40736.980000000003</v>
      </c>
      <c r="AJ1753">
        <v>7.94</v>
      </c>
      <c r="AK1753">
        <v>713835.2</v>
      </c>
      <c r="AL1753">
        <v>6.9000000000000006E-2</v>
      </c>
      <c r="AM1753">
        <v>6203.35</v>
      </c>
      <c r="AN1753">
        <v>640.79999999999995</v>
      </c>
      <c r="AO1753">
        <v>584.65</v>
      </c>
      <c r="AP1753">
        <v>374643.72</v>
      </c>
      <c r="AQ1753">
        <v>764845.31</v>
      </c>
      <c r="AR1753" t="s">
        <v>61</v>
      </c>
      <c r="AS1753" t="s">
        <v>61</v>
      </c>
      <c r="AT1753" t="s">
        <v>62</v>
      </c>
      <c r="AU1753" t="s">
        <v>63</v>
      </c>
    </row>
    <row r="1754" spans="1:47" x14ac:dyDescent="0.25">
      <c r="A1754" t="s">
        <v>2843</v>
      </c>
      <c r="B1754">
        <v>2021</v>
      </c>
      <c r="C1754">
        <v>2</v>
      </c>
      <c r="D1754" t="s">
        <v>48</v>
      </c>
      <c r="E1754" s="1">
        <v>44239</v>
      </c>
      <c r="F1754" s="1">
        <v>44258</v>
      </c>
      <c r="G1754">
        <v>19</v>
      </c>
      <c r="H1754">
        <v>1.6</v>
      </c>
      <c r="I1754" t="s">
        <v>65</v>
      </c>
      <c r="J1754" t="s">
        <v>50</v>
      </c>
      <c r="K1754" t="s">
        <v>223</v>
      </c>
      <c r="L1754">
        <v>2710.1109999999999</v>
      </c>
      <c r="M1754" t="s">
        <v>52</v>
      </c>
      <c r="N1754" t="s">
        <v>106</v>
      </c>
      <c r="O1754" t="s">
        <v>54</v>
      </c>
      <c r="P1754" t="s">
        <v>128</v>
      </c>
      <c r="Q1754" t="s">
        <v>140</v>
      </c>
      <c r="R1754" t="s">
        <v>1619</v>
      </c>
      <c r="S1754" t="s">
        <v>123</v>
      </c>
      <c r="T1754" t="s">
        <v>86</v>
      </c>
      <c r="U1754" t="s">
        <v>213</v>
      </c>
      <c r="V1754">
        <v>65476</v>
      </c>
      <c r="W1754">
        <v>43897</v>
      </c>
      <c r="X1754">
        <v>13</v>
      </c>
      <c r="Y1754">
        <v>11.2</v>
      </c>
      <c r="Z1754">
        <v>55045.120000000003</v>
      </c>
      <c r="AB1754">
        <v>38.69</v>
      </c>
      <c r="AC1754">
        <v>2129695.69</v>
      </c>
      <c r="AD1754">
        <v>57297015.859999999</v>
      </c>
      <c r="AE1754">
        <v>170.51</v>
      </c>
      <c r="AF1754">
        <v>9769714174.2900009</v>
      </c>
      <c r="AG1754">
        <v>56623.34</v>
      </c>
      <c r="AH1754">
        <v>0.9</v>
      </c>
      <c r="AI1754">
        <v>16106.3</v>
      </c>
      <c r="AJ1754">
        <v>0.82</v>
      </c>
      <c r="AK1754">
        <v>0</v>
      </c>
      <c r="AL1754">
        <v>0.26600000000000001</v>
      </c>
      <c r="AM1754">
        <v>152410.06</v>
      </c>
      <c r="AN1754">
        <v>780.7</v>
      </c>
      <c r="AO1754">
        <v>568.63</v>
      </c>
      <c r="AP1754">
        <v>443929.44</v>
      </c>
      <c r="AQ1754">
        <v>2798764.83</v>
      </c>
      <c r="AR1754" t="s">
        <v>61</v>
      </c>
      <c r="AS1754" t="s">
        <v>61</v>
      </c>
      <c r="AT1754" t="s">
        <v>62</v>
      </c>
      <c r="AU1754" t="s">
        <v>63</v>
      </c>
    </row>
    <row r="1755" spans="1:47" x14ac:dyDescent="0.25">
      <c r="A1755" t="s">
        <v>2844</v>
      </c>
      <c r="B1755">
        <v>2021</v>
      </c>
      <c r="C1755">
        <v>6</v>
      </c>
      <c r="D1755" t="s">
        <v>77</v>
      </c>
      <c r="E1755" s="1">
        <v>44366</v>
      </c>
      <c r="F1755" s="1">
        <v>44379</v>
      </c>
      <c r="G1755">
        <v>13</v>
      </c>
      <c r="H1755">
        <v>4.5</v>
      </c>
      <c r="I1755" t="s">
        <v>65</v>
      </c>
      <c r="J1755" t="s">
        <v>134</v>
      </c>
      <c r="K1755" t="s">
        <v>135</v>
      </c>
      <c r="L1755">
        <v>9999.0098999999991</v>
      </c>
      <c r="M1755" t="s">
        <v>68</v>
      </c>
      <c r="N1755" t="s">
        <v>81</v>
      </c>
      <c r="O1755" t="s">
        <v>200</v>
      </c>
      <c r="P1755" t="s">
        <v>226</v>
      </c>
      <c r="Q1755" t="s">
        <v>83</v>
      </c>
      <c r="R1755" t="s">
        <v>703</v>
      </c>
      <c r="S1755" t="s">
        <v>137</v>
      </c>
      <c r="T1755" t="s">
        <v>95</v>
      </c>
      <c r="U1755" t="s">
        <v>96</v>
      </c>
      <c r="V1755">
        <v>18210</v>
      </c>
      <c r="W1755">
        <v>11779</v>
      </c>
      <c r="X1755">
        <v>15.9</v>
      </c>
      <c r="Y1755">
        <v>14.9</v>
      </c>
      <c r="Z1755">
        <v>14763.33</v>
      </c>
      <c r="AB1755">
        <v>39.57</v>
      </c>
      <c r="AC1755">
        <v>584184.97</v>
      </c>
      <c r="AD1755">
        <v>9918300.3599999994</v>
      </c>
      <c r="AE1755">
        <v>171.16</v>
      </c>
      <c r="AF1755">
        <v>1697616289.6199999</v>
      </c>
      <c r="AG1755">
        <v>42563.02</v>
      </c>
      <c r="AH1755">
        <v>0</v>
      </c>
      <c r="AI1755">
        <v>0</v>
      </c>
      <c r="AJ1755">
        <v>20.079999999999998</v>
      </c>
      <c r="AK1755">
        <v>0</v>
      </c>
      <c r="AL1755">
        <v>0.13200000000000001</v>
      </c>
      <c r="AM1755">
        <v>13092.16</v>
      </c>
      <c r="AN1755">
        <v>513</v>
      </c>
      <c r="AO1755">
        <v>499.09</v>
      </c>
      <c r="AP1755">
        <v>256033.17</v>
      </c>
      <c r="AQ1755">
        <v>895873.32</v>
      </c>
      <c r="AR1755" t="s">
        <v>61</v>
      </c>
      <c r="AS1755" t="s">
        <v>124</v>
      </c>
      <c r="AT1755" t="s">
        <v>62</v>
      </c>
      <c r="AU1755" t="s">
        <v>63</v>
      </c>
    </row>
    <row r="1756" spans="1:47" x14ac:dyDescent="0.25">
      <c r="A1756" t="s">
        <v>2845</v>
      </c>
      <c r="B1756">
        <v>2023</v>
      </c>
      <c r="C1756">
        <v>10</v>
      </c>
      <c r="D1756" t="s">
        <v>119</v>
      </c>
      <c r="E1756" s="1">
        <v>45225</v>
      </c>
      <c r="F1756" s="1">
        <v>45253</v>
      </c>
      <c r="G1756">
        <v>28</v>
      </c>
      <c r="H1756">
        <v>15</v>
      </c>
      <c r="I1756" t="s">
        <v>65</v>
      </c>
      <c r="J1756" t="s">
        <v>134</v>
      </c>
      <c r="K1756" t="s">
        <v>135</v>
      </c>
      <c r="L1756">
        <v>9999.0098999999991</v>
      </c>
      <c r="M1756" t="s">
        <v>80</v>
      </c>
      <c r="N1756" t="s">
        <v>81</v>
      </c>
      <c r="O1756" t="s">
        <v>189</v>
      </c>
      <c r="P1756" t="s">
        <v>56</v>
      </c>
      <c r="Q1756" t="s">
        <v>164</v>
      </c>
      <c r="R1756" t="s">
        <v>582</v>
      </c>
      <c r="S1756" t="s">
        <v>137</v>
      </c>
      <c r="T1756" t="s">
        <v>59</v>
      </c>
      <c r="U1756" t="s">
        <v>259</v>
      </c>
      <c r="V1756">
        <v>3061</v>
      </c>
      <c r="W1756">
        <v>2196</v>
      </c>
      <c r="X1756">
        <v>8.4</v>
      </c>
      <c r="Y1756">
        <v>12.9</v>
      </c>
      <c r="Z1756">
        <v>2527.87</v>
      </c>
      <c r="AB1756">
        <v>19.670000000000002</v>
      </c>
      <c r="AC1756">
        <v>49723.199999999997</v>
      </c>
      <c r="AD1756">
        <v>2781061.46</v>
      </c>
      <c r="AE1756">
        <v>288.18</v>
      </c>
      <c r="AF1756">
        <v>801446291.53999996</v>
      </c>
      <c r="AG1756">
        <v>150090.53</v>
      </c>
      <c r="AH1756">
        <v>3.7</v>
      </c>
      <c r="AI1756">
        <v>76178.19</v>
      </c>
      <c r="AJ1756">
        <v>8.25</v>
      </c>
      <c r="AK1756">
        <v>0</v>
      </c>
      <c r="AL1756">
        <v>0.29899999999999999</v>
      </c>
      <c r="AM1756">
        <v>8315.3700000000008</v>
      </c>
      <c r="AN1756">
        <v>615.6</v>
      </c>
      <c r="AO1756">
        <v>381.08</v>
      </c>
      <c r="AP1756">
        <v>234592.85</v>
      </c>
      <c r="AQ1756">
        <v>518900.14</v>
      </c>
      <c r="AR1756" t="s">
        <v>124</v>
      </c>
      <c r="AS1756" t="s">
        <v>61</v>
      </c>
      <c r="AT1756" t="s">
        <v>62</v>
      </c>
      <c r="AU1756" t="s">
        <v>63</v>
      </c>
    </row>
    <row r="1757" spans="1:47" x14ac:dyDescent="0.25">
      <c r="A1757" t="s">
        <v>2846</v>
      </c>
      <c r="B1757">
        <v>2021</v>
      </c>
      <c r="C1757">
        <v>11</v>
      </c>
      <c r="D1757" t="s">
        <v>119</v>
      </c>
      <c r="E1757" s="1">
        <v>44506</v>
      </c>
      <c r="F1757" s="1">
        <v>44511</v>
      </c>
      <c r="G1757">
        <v>5</v>
      </c>
      <c r="H1757">
        <v>5.8</v>
      </c>
      <c r="I1757" t="s">
        <v>49</v>
      </c>
      <c r="J1757" t="s">
        <v>239</v>
      </c>
      <c r="K1757" t="s">
        <v>270</v>
      </c>
      <c r="L1757">
        <v>2710.1990999999998</v>
      </c>
      <c r="M1757" t="s">
        <v>90</v>
      </c>
      <c r="N1757" t="s">
        <v>106</v>
      </c>
      <c r="O1757" t="s">
        <v>91</v>
      </c>
      <c r="P1757" t="s">
        <v>204</v>
      </c>
      <c r="Q1757" t="s">
        <v>184</v>
      </c>
      <c r="R1757" t="s">
        <v>807</v>
      </c>
      <c r="S1757" t="s">
        <v>142</v>
      </c>
      <c r="T1757" t="s">
        <v>86</v>
      </c>
      <c r="U1757" t="s">
        <v>166</v>
      </c>
      <c r="V1757">
        <v>58497</v>
      </c>
      <c r="W1757">
        <v>43425</v>
      </c>
      <c r="X1757">
        <v>21.5</v>
      </c>
      <c r="Y1757">
        <v>10.199999999999999</v>
      </c>
      <c r="Z1757">
        <v>51482.26</v>
      </c>
      <c r="AB1757">
        <v>40.549999999999997</v>
      </c>
      <c r="AC1757">
        <v>2087605.64</v>
      </c>
      <c r="AD1757">
        <v>52856836.340000004</v>
      </c>
      <c r="AE1757">
        <v>171.56</v>
      </c>
      <c r="AF1757">
        <v>9068118842.4899998</v>
      </c>
      <c r="AG1757">
        <v>48223.14</v>
      </c>
      <c r="AH1757">
        <v>0</v>
      </c>
      <c r="AI1757">
        <v>0</v>
      </c>
      <c r="AJ1757">
        <v>19.05</v>
      </c>
      <c r="AK1757">
        <v>10069227.32</v>
      </c>
      <c r="AL1757">
        <v>0.222</v>
      </c>
      <c r="AM1757">
        <v>117342.18</v>
      </c>
      <c r="AN1757">
        <v>183.6</v>
      </c>
      <c r="AO1757">
        <v>672.38</v>
      </c>
      <c r="AP1757">
        <v>123448.97</v>
      </c>
      <c r="AQ1757">
        <v>2376619.9300000002</v>
      </c>
      <c r="AR1757" t="s">
        <v>124</v>
      </c>
      <c r="AS1757" t="s">
        <v>61</v>
      </c>
      <c r="AT1757" t="s">
        <v>62</v>
      </c>
      <c r="AU1757" t="s">
        <v>63</v>
      </c>
    </row>
    <row r="1758" spans="1:47" x14ac:dyDescent="0.25">
      <c r="A1758" t="s">
        <v>2847</v>
      </c>
      <c r="B1758">
        <v>2023</v>
      </c>
      <c r="C1758">
        <v>11</v>
      </c>
      <c r="D1758" t="s">
        <v>119</v>
      </c>
      <c r="E1758" s="1">
        <v>45247</v>
      </c>
      <c r="F1758" s="1">
        <v>45273</v>
      </c>
      <c r="G1758">
        <v>26</v>
      </c>
      <c r="H1758">
        <v>9.5</v>
      </c>
      <c r="I1758" t="s">
        <v>65</v>
      </c>
      <c r="J1758" t="s">
        <v>239</v>
      </c>
      <c r="K1758" t="s">
        <v>240</v>
      </c>
      <c r="L1758">
        <v>3105.2</v>
      </c>
      <c r="M1758" t="s">
        <v>80</v>
      </c>
      <c r="N1758" t="s">
        <v>69</v>
      </c>
      <c r="O1758" t="s">
        <v>99</v>
      </c>
      <c r="P1758" t="s">
        <v>226</v>
      </c>
      <c r="Q1758" t="s">
        <v>127</v>
      </c>
      <c r="R1758" t="s">
        <v>2848</v>
      </c>
      <c r="S1758" t="s">
        <v>161</v>
      </c>
      <c r="T1758" t="s">
        <v>86</v>
      </c>
      <c r="U1758" t="s">
        <v>103</v>
      </c>
      <c r="V1758">
        <v>24274</v>
      </c>
      <c r="W1758">
        <v>17268</v>
      </c>
      <c r="X1758">
        <v>12.5</v>
      </c>
      <c r="Y1758">
        <v>13.8</v>
      </c>
      <c r="Z1758">
        <v>20522.46</v>
      </c>
      <c r="AB1758">
        <v>41.61</v>
      </c>
      <c r="AC1758">
        <v>853939.56</v>
      </c>
      <c r="AD1758">
        <v>7312562.9500000002</v>
      </c>
      <c r="AE1758">
        <v>280.76</v>
      </c>
      <c r="AF1758">
        <v>2053075173.8399999</v>
      </c>
      <c r="AG1758">
        <v>52585.74</v>
      </c>
      <c r="AH1758">
        <v>0.1</v>
      </c>
      <c r="AI1758">
        <v>2951.75</v>
      </c>
      <c r="AJ1758">
        <v>20.05</v>
      </c>
      <c r="AK1758">
        <v>0</v>
      </c>
      <c r="AL1758">
        <v>0.08</v>
      </c>
      <c r="AM1758">
        <v>5850.05</v>
      </c>
      <c r="AN1758">
        <v>1120.7</v>
      </c>
      <c r="AO1758">
        <v>709.64</v>
      </c>
      <c r="AP1758">
        <v>795293.55</v>
      </c>
      <c r="AQ1758">
        <v>1710620.65</v>
      </c>
      <c r="AR1758" t="s">
        <v>61</v>
      </c>
      <c r="AS1758" t="s">
        <v>124</v>
      </c>
      <c r="AT1758" t="s">
        <v>62</v>
      </c>
      <c r="AU1758" t="s">
        <v>63</v>
      </c>
    </row>
    <row r="1759" spans="1:47" x14ac:dyDescent="0.25">
      <c r="A1759" t="s">
        <v>2849</v>
      </c>
      <c r="B1759">
        <v>2025</v>
      </c>
      <c r="C1759">
        <v>3</v>
      </c>
      <c r="D1759" t="s">
        <v>48</v>
      </c>
      <c r="E1759" s="1">
        <v>45719</v>
      </c>
      <c r="F1759" s="1">
        <v>45746</v>
      </c>
      <c r="G1759">
        <v>27</v>
      </c>
      <c r="H1759">
        <v>17.600000000000001</v>
      </c>
      <c r="I1759" t="s">
        <v>65</v>
      </c>
      <c r="J1759" t="s">
        <v>66</v>
      </c>
      <c r="K1759" t="s">
        <v>153</v>
      </c>
      <c r="L1759">
        <v>6309</v>
      </c>
      <c r="M1759" t="s">
        <v>90</v>
      </c>
      <c r="N1759" t="s">
        <v>69</v>
      </c>
      <c r="O1759" t="s">
        <v>107</v>
      </c>
      <c r="P1759" t="s">
        <v>56</v>
      </c>
      <c r="Q1759" t="s">
        <v>93</v>
      </c>
      <c r="R1759" t="s">
        <v>1243</v>
      </c>
      <c r="S1759" t="s">
        <v>156</v>
      </c>
      <c r="T1759" t="s">
        <v>162</v>
      </c>
      <c r="U1759" t="s">
        <v>60</v>
      </c>
      <c r="V1759">
        <v>11945</v>
      </c>
      <c r="W1759">
        <v>7483</v>
      </c>
      <c r="X1759">
        <v>19</v>
      </c>
      <c r="Y1759">
        <v>15.2</v>
      </c>
      <c r="Z1759">
        <v>9486.48</v>
      </c>
      <c r="AA1759">
        <v>677</v>
      </c>
      <c r="AB1759">
        <v>2837.72</v>
      </c>
      <c r="AC1759">
        <v>1921136.44</v>
      </c>
      <c r="AD1759">
        <v>24851541.93</v>
      </c>
      <c r="AE1759">
        <v>278.83</v>
      </c>
      <c r="AF1759">
        <v>6929355436.3400002</v>
      </c>
      <c r="AG1759">
        <v>40077.69</v>
      </c>
      <c r="AH1759">
        <v>2.2999999999999998</v>
      </c>
      <c r="AI1759">
        <v>26735.89</v>
      </c>
      <c r="AJ1759">
        <v>2.02</v>
      </c>
      <c r="AK1759">
        <v>0</v>
      </c>
      <c r="AL1759">
        <v>0.23699999999999999</v>
      </c>
      <c r="AM1759">
        <v>58898.15</v>
      </c>
      <c r="AN1759">
        <v>1311</v>
      </c>
      <c r="AO1759">
        <v>499.11</v>
      </c>
      <c r="AP1759">
        <v>654333.21</v>
      </c>
      <c r="AQ1759">
        <v>2701181.38</v>
      </c>
      <c r="AR1759" t="s">
        <v>61</v>
      </c>
      <c r="AS1759" t="s">
        <v>61</v>
      </c>
      <c r="AT1759" t="s">
        <v>62</v>
      </c>
      <c r="AU1759" t="s">
        <v>63</v>
      </c>
    </row>
    <row r="1760" spans="1:47" x14ac:dyDescent="0.25">
      <c r="A1760" t="s">
        <v>2850</v>
      </c>
      <c r="B1760">
        <v>2021</v>
      </c>
      <c r="C1760">
        <v>3</v>
      </c>
      <c r="D1760" t="s">
        <v>48</v>
      </c>
      <c r="E1760" s="1">
        <v>44282</v>
      </c>
      <c r="F1760" s="1">
        <v>44304</v>
      </c>
      <c r="G1760">
        <v>22</v>
      </c>
      <c r="H1760">
        <v>16.7</v>
      </c>
      <c r="I1760" t="s">
        <v>65</v>
      </c>
      <c r="J1760" t="s">
        <v>66</v>
      </c>
      <c r="K1760" t="s">
        <v>245</v>
      </c>
      <c r="L1760">
        <v>8905.9</v>
      </c>
      <c r="M1760" t="s">
        <v>114</v>
      </c>
      <c r="N1760" t="s">
        <v>168</v>
      </c>
      <c r="O1760" t="s">
        <v>91</v>
      </c>
      <c r="P1760" t="s">
        <v>92</v>
      </c>
      <c r="Q1760" t="s">
        <v>131</v>
      </c>
      <c r="R1760" t="s">
        <v>676</v>
      </c>
      <c r="S1760" t="s">
        <v>137</v>
      </c>
      <c r="T1760" t="s">
        <v>102</v>
      </c>
      <c r="U1760" t="s">
        <v>228</v>
      </c>
      <c r="V1760">
        <v>14054</v>
      </c>
      <c r="W1760">
        <v>10310</v>
      </c>
      <c r="X1760">
        <v>17.7</v>
      </c>
      <c r="Y1760">
        <v>10.7</v>
      </c>
      <c r="Z1760">
        <v>11688.04</v>
      </c>
      <c r="AB1760">
        <v>26.11</v>
      </c>
      <c r="AC1760">
        <v>305174.71999999997</v>
      </c>
      <c r="AD1760">
        <v>12343972.800000001</v>
      </c>
      <c r="AE1760">
        <v>170.31</v>
      </c>
      <c r="AF1760">
        <v>2102302007.5699999</v>
      </c>
      <c r="AG1760">
        <v>194741.41</v>
      </c>
      <c r="AH1760">
        <v>0.7</v>
      </c>
      <c r="AI1760">
        <v>16000.37</v>
      </c>
      <c r="AJ1760">
        <v>5.49</v>
      </c>
      <c r="AK1760">
        <v>0</v>
      </c>
      <c r="AL1760">
        <v>0.29799999999999999</v>
      </c>
      <c r="AM1760">
        <v>36785.040000000001</v>
      </c>
      <c r="AN1760">
        <v>877.5</v>
      </c>
      <c r="AO1760">
        <v>703.1</v>
      </c>
      <c r="AP1760">
        <v>616970.25</v>
      </c>
      <c r="AQ1760">
        <v>1169671.79</v>
      </c>
      <c r="AR1760" t="s">
        <v>61</v>
      </c>
      <c r="AS1760" t="s">
        <v>61</v>
      </c>
      <c r="AT1760" t="s">
        <v>62</v>
      </c>
      <c r="AU1760" t="s">
        <v>63</v>
      </c>
    </row>
    <row r="1761" spans="1:47" x14ac:dyDescent="0.25">
      <c r="A1761" t="s">
        <v>2851</v>
      </c>
      <c r="B1761">
        <v>2023</v>
      </c>
      <c r="C1761">
        <v>4</v>
      </c>
      <c r="D1761" t="s">
        <v>77</v>
      </c>
      <c r="E1761" s="1">
        <v>45031</v>
      </c>
      <c r="F1761" s="1">
        <v>45051</v>
      </c>
      <c r="G1761">
        <v>20</v>
      </c>
      <c r="H1761">
        <v>2.7</v>
      </c>
      <c r="I1761" t="s">
        <v>65</v>
      </c>
      <c r="J1761" t="s">
        <v>50</v>
      </c>
      <c r="K1761" t="s">
        <v>51</v>
      </c>
      <c r="L1761">
        <v>2709</v>
      </c>
      <c r="M1761" t="s">
        <v>98</v>
      </c>
      <c r="N1761" t="s">
        <v>106</v>
      </c>
      <c r="O1761" t="s">
        <v>189</v>
      </c>
      <c r="P1761" t="s">
        <v>92</v>
      </c>
      <c r="Q1761" t="s">
        <v>150</v>
      </c>
      <c r="R1761" t="s">
        <v>1552</v>
      </c>
      <c r="S1761" t="s">
        <v>58</v>
      </c>
      <c r="T1761" t="s">
        <v>102</v>
      </c>
      <c r="U1761" t="s">
        <v>103</v>
      </c>
      <c r="V1761">
        <v>213424</v>
      </c>
      <c r="W1761">
        <v>142123</v>
      </c>
      <c r="X1761">
        <v>5.8</v>
      </c>
      <c r="Y1761">
        <v>11.8</v>
      </c>
      <c r="Z1761">
        <v>165168.31</v>
      </c>
      <c r="AB1761">
        <v>30.94</v>
      </c>
      <c r="AC1761">
        <v>5110307.51</v>
      </c>
      <c r="AD1761">
        <v>14853586.119999999</v>
      </c>
      <c r="AE1761">
        <v>285.04000000000002</v>
      </c>
      <c r="AF1761">
        <v>4233866187.6399999</v>
      </c>
      <c r="AG1761">
        <v>87590.94</v>
      </c>
      <c r="AH1761">
        <v>0</v>
      </c>
      <c r="AI1761">
        <v>0</v>
      </c>
      <c r="AJ1761">
        <v>5.45</v>
      </c>
      <c r="AK1761">
        <v>0</v>
      </c>
      <c r="AL1761">
        <v>0.27900000000000003</v>
      </c>
      <c r="AM1761">
        <v>41441.51</v>
      </c>
      <c r="AN1761">
        <v>1088.5999999999999</v>
      </c>
      <c r="AO1761">
        <v>550.33000000000004</v>
      </c>
      <c r="AP1761">
        <v>599089.24</v>
      </c>
      <c r="AQ1761">
        <v>5838429.2000000002</v>
      </c>
      <c r="AR1761" t="s">
        <v>61</v>
      </c>
      <c r="AS1761" t="s">
        <v>61</v>
      </c>
      <c r="AT1761" t="s">
        <v>62</v>
      </c>
      <c r="AU1761" t="s">
        <v>63</v>
      </c>
    </row>
    <row r="1762" spans="1:47" x14ac:dyDescent="0.25">
      <c r="A1762" t="s">
        <v>2852</v>
      </c>
      <c r="B1762">
        <v>2024</v>
      </c>
      <c r="C1762">
        <v>7</v>
      </c>
      <c r="D1762" t="s">
        <v>89</v>
      </c>
      <c r="E1762" s="1">
        <v>45491</v>
      </c>
      <c r="F1762" s="1">
        <v>45510</v>
      </c>
      <c r="G1762">
        <v>19</v>
      </c>
      <c r="H1762">
        <v>16.8</v>
      </c>
      <c r="I1762" t="s">
        <v>65</v>
      </c>
      <c r="J1762" t="s">
        <v>239</v>
      </c>
      <c r="K1762" t="s">
        <v>240</v>
      </c>
      <c r="L1762">
        <v>3105.2</v>
      </c>
      <c r="M1762" t="s">
        <v>68</v>
      </c>
      <c r="N1762" t="s">
        <v>81</v>
      </c>
      <c r="O1762" t="s">
        <v>99</v>
      </c>
      <c r="P1762" t="s">
        <v>56</v>
      </c>
      <c r="Q1762" t="s">
        <v>108</v>
      </c>
      <c r="R1762" t="s">
        <v>554</v>
      </c>
      <c r="S1762" t="s">
        <v>161</v>
      </c>
      <c r="T1762" t="s">
        <v>148</v>
      </c>
      <c r="U1762" t="s">
        <v>103</v>
      </c>
      <c r="V1762">
        <v>30790</v>
      </c>
      <c r="W1762">
        <v>20010</v>
      </c>
      <c r="X1762">
        <v>4.7</v>
      </c>
      <c r="Y1762">
        <v>11.9</v>
      </c>
      <c r="Z1762">
        <v>25330.79</v>
      </c>
      <c r="AB1762">
        <v>13.2</v>
      </c>
      <c r="AC1762">
        <v>334366.43</v>
      </c>
      <c r="AD1762">
        <v>17236082.75</v>
      </c>
      <c r="AE1762">
        <v>274.74</v>
      </c>
      <c r="AF1762">
        <v>4735441374.7399998</v>
      </c>
      <c r="AG1762">
        <v>141510.04</v>
      </c>
      <c r="AH1762">
        <v>0</v>
      </c>
      <c r="AI1762">
        <v>0</v>
      </c>
      <c r="AJ1762">
        <v>11.08</v>
      </c>
      <c r="AK1762">
        <v>0</v>
      </c>
      <c r="AL1762">
        <v>0.1</v>
      </c>
      <c r="AM1762">
        <v>17236.080000000002</v>
      </c>
      <c r="AN1762">
        <v>446.4</v>
      </c>
      <c r="AO1762">
        <v>400.33</v>
      </c>
      <c r="AP1762">
        <v>178707.31</v>
      </c>
      <c r="AQ1762">
        <v>671819.86</v>
      </c>
      <c r="AR1762" t="s">
        <v>124</v>
      </c>
      <c r="AS1762" t="s">
        <v>61</v>
      </c>
      <c r="AT1762" t="s">
        <v>62</v>
      </c>
      <c r="AU1762" t="s">
        <v>63</v>
      </c>
    </row>
    <row r="1763" spans="1:47" x14ac:dyDescent="0.25">
      <c r="A1763" t="s">
        <v>2853</v>
      </c>
      <c r="B1763">
        <v>2023</v>
      </c>
      <c r="C1763">
        <v>9</v>
      </c>
      <c r="D1763" t="s">
        <v>89</v>
      </c>
      <c r="E1763" s="1">
        <v>45191</v>
      </c>
      <c r="F1763" s="1">
        <v>45202</v>
      </c>
      <c r="G1763">
        <v>11</v>
      </c>
      <c r="H1763">
        <v>17.7</v>
      </c>
      <c r="I1763" t="s">
        <v>49</v>
      </c>
      <c r="J1763" t="s">
        <v>78</v>
      </c>
      <c r="K1763" t="s">
        <v>177</v>
      </c>
      <c r="L1763">
        <v>1001.99</v>
      </c>
      <c r="M1763" t="s">
        <v>68</v>
      </c>
      <c r="N1763" t="s">
        <v>168</v>
      </c>
      <c r="O1763" t="s">
        <v>189</v>
      </c>
      <c r="P1763" t="s">
        <v>204</v>
      </c>
      <c r="Q1763" t="s">
        <v>100</v>
      </c>
      <c r="R1763" t="s">
        <v>442</v>
      </c>
      <c r="S1763" t="s">
        <v>130</v>
      </c>
      <c r="T1763" t="s">
        <v>86</v>
      </c>
      <c r="U1763" t="s">
        <v>143</v>
      </c>
      <c r="V1763">
        <v>77106</v>
      </c>
      <c r="W1763">
        <v>42753</v>
      </c>
      <c r="X1763">
        <v>7.4</v>
      </c>
      <c r="Y1763">
        <v>13.3</v>
      </c>
      <c r="Z1763">
        <v>61327.43</v>
      </c>
      <c r="AB1763">
        <v>20.82</v>
      </c>
      <c r="AC1763">
        <v>1276837.0900000001</v>
      </c>
      <c r="AD1763">
        <v>13381031.949999999</v>
      </c>
      <c r="AE1763">
        <v>286.04000000000002</v>
      </c>
      <c r="AF1763">
        <v>3827510378.98</v>
      </c>
      <c r="AG1763">
        <v>248360.74</v>
      </c>
      <c r="AH1763">
        <v>0</v>
      </c>
      <c r="AI1763">
        <v>0</v>
      </c>
      <c r="AJ1763">
        <v>1.39</v>
      </c>
      <c r="AK1763">
        <v>185996.34</v>
      </c>
      <c r="AL1763">
        <v>0.112</v>
      </c>
      <c r="AM1763">
        <v>14986.76</v>
      </c>
      <c r="AN1763">
        <v>243.5</v>
      </c>
      <c r="AO1763">
        <v>683.52</v>
      </c>
      <c r="AP1763">
        <v>166437.12</v>
      </c>
      <c r="AQ1763">
        <v>1706621.71</v>
      </c>
      <c r="AR1763" t="s">
        <v>61</v>
      </c>
      <c r="AS1763" t="s">
        <v>61</v>
      </c>
      <c r="AT1763" t="s">
        <v>62</v>
      </c>
      <c r="AU1763" t="s">
        <v>63</v>
      </c>
    </row>
    <row r="1764" spans="1:47" x14ac:dyDescent="0.25">
      <c r="A1764" t="s">
        <v>2854</v>
      </c>
      <c r="B1764">
        <v>2020</v>
      </c>
      <c r="C1764">
        <v>9</v>
      </c>
      <c r="D1764" t="s">
        <v>89</v>
      </c>
      <c r="E1764" s="1">
        <v>44100</v>
      </c>
      <c r="F1764" s="1">
        <v>44123</v>
      </c>
      <c r="G1764">
        <v>23</v>
      </c>
      <c r="H1764">
        <v>2.9</v>
      </c>
      <c r="I1764" t="s">
        <v>49</v>
      </c>
      <c r="J1764" t="s">
        <v>78</v>
      </c>
      <c r="K1764" t="s">
        <v>211</v>
      </c>
      <c r="L1764">
        <v>1701.99</v>
      </c>
      <c r="M1764" t="s">
        <v>114</v>
      </c>
      <c r="N1764" t="s">
        <v>168</v>
      </c>
      <c r="O1764" t="s">
        <v>107</v>
      </c>
      <c r="P1764" t="s">
        <v>93</v>
      </c>
      <c r="Q1764" t="s">
        <v>56</v>
      </c>
      <c r="R1764" t="s">
        <v>2855</v>
      </c>
      <c r="S1764" t="s">
        <v>85</v>
      </c>
      <c r="T1764" t="s">
        <v>187</v>
      </c>
      <c r="U1764" t="s">
        <v>181</v>
      </c>
      <c r="V1764">
        <v>63478</v>
      </c>
      <c r="W1764">
        <v>35466</v>
      </c>
      <c r="X1764">
        <v>24.3</v>
      </c>
      <c r="Y1764">
        <v>11.7</v>
      </c>
      <c r="Z1764">
        <v>51760.47</v>
      </c>
      <c r="AB1764">
        <v>36.94</v>
      </c>
      <c r="AC1764">
        <v>1912031.76</v>
      </c>
      <c r="AD1764">
        <v>53546723.82</v>
      </c>
      <c r="AE1764">
        <v>160.19999999999999</v>
      </c>
      <c r="AF1764">
        <v>8578185155.96</v>
      </c>
      <c r="AG1764">
        <v>186289.71</v>
      </c>
      <c r="AH1764">
        <v>2.5</v>
      </c>
      <c r="AI1764">
        <v>28236.47</v>
      </c>
      <c r="AJ1764">
        <v>3.09</v>
      </c>
      <c r="AK1764">
        <v>1654593.77</v>
      </c>
      <c r="AL1764">
        <v>0.17899999999999999</v>
      </c>
      <c r="AM1764">
        <v>95848.639999999999</v>
      </c>
      <c r="AO1764">
        <v>539.51</v>
      </c>
      <c r="AP1764">
        <v>586663.17000000004</v>
      </c>
      <c r="AQ1764">
        <v>2809069.75</v>
      </c>
      <c r="AR1764" t="s">
        <v>124</v>
      </c>
      <c r="AS1764" t="s">
        <v>61</v>
      </c>
      <c r="AT1764" t="s">
        <v>62</v>
      </c>
      <c r="AU1764" t="s">
        <v>63</v>
      </c>
    </row>
    <row r="1765" spans="1:47" x14ac:dyDescent="0.25">
      <c r="A1765" t="s">
        <v>2856</v>
      </c>
      <c r="B1765">
        <v>2024</v>
      </c>
      <c r="C1765">
        <v>9</v>
      </c>
      <c r="D1765" t="s">
        <v>89</v>
      </c>
      <c r="E1765" s="1">
        <v>45540</v>
      </c>
      <c r="F1765" s="1">
        <v>45558</v>
      </c>
      <c r="G1765">
        <v>18</v>
      </c>
      <c r="H1765">
        <v>8</v>
      </c>
      <c r="I1765" t="s">
        <v>65</v>
      </c>
      <c r="J1765" t="s">
        <v>50</v>
      </c>
      <c r="K1765" t="s">
        <v>51</v>
      </c>
      <c r="L1765">
        <v>2709</v>
      </c>
      <c r="M1765" t="s">
        <v>98</v>
      </c>
      <c r="N1765" t="s">
        <v>106</v>
      </c>
      <c r="O1765" t="s">
        <v>99</v>
      </c>
      <c r="P1765" t="s">
        <v>82</v>
      </c>
      <c r="Q1765" t="s">
        <v>146</v>
      </c>
      <c r="R1765" t="s">
        <v>965</v>
      </c>
      <c r="S1765" t="s">
        <v>170</v>
      </c>
      <c r="T1765" t="s">
        <v>187</v>
      </c>
      <c r="U1765" t="s">
        <v>259</v>
      </c>
      <c r="V1765">
        <v>93846</v>
      </c>
      <c r="W1765">
        <v>55614</v>
      </c>
      <c r="X1765">
        <v>4.5</v>
      </c>
      <c r="Y1765">
        <v>15</v>
      </c>
      <c r="Z1765">
        <v>89072.24</v>
      </c>
      <c r="AB1765">
        <v>27.36</v>
      </c>
      <c r="AC1765">
        <v>2437016.4900000002</v>
      </c>
      <c r="AD1765">
        <v>6065819.54</v>
      </c>
      <c r="AE1765">
        <v>276.52999999999997</v>
      </c>
      <c r="AF1765">
        <v>1677381077.4000001</v>
      </c>
      <c r="AG1765">
        <v>192877.7</v>
      </c>
      <c r="AH1765">
        <v>0</v>
      </c>
      <c r="AI1765">
        <v>0</v>
      </c>
      <c r="AJ1765">
        <v>7.29</v>
      </c>
      <c r="AK1765">
        <v>0</v>
      </c>
      <c r="AL1765">
        <v>0.251</v>
      </c>
      <c r="AM1765">
        <v>15225.21</v>
      </c>
      <c r="AN1765">
        <v>408.3</v>
      </c>
      <c r="AO1765">
        <v>575.19000000000005</v>
      </c>
      <c r="AP1765">
        <v>234850.08</v>
      </c>
      <c r="AQ1765">
        <v>2879969.48</v>
      </c>
      <c r="AR1765" t="s">
        <v>61</v>
      </c>
      <c r="AS1765" t="s">
        <v>61</v>
      </c>
      <c r="AT1765" t="s">
        <v>62</v>
      </c>
      <c r="AU1765" t="s">
        <v>63</v>
      </c>
    </row>
    <row r="1766" spans="1:47" x14ac:dyDescent="0.25">
      <c r="A1766" t="s">
        <v>2857</v>
      </c>
      <c r="B1766">
        <v>2023</v>
      </c>
      <c r="C1766">
        <v>8</v>
      </c>
      <c r="D1766" t="s">
        <v>89</v>
      </c>
      <c r="E1766" s="1">
        <v>45159</v>
      </c>
      <c r="F1766" s="1">
        <v>45166</v>
      </c>
      <c r="G1766">
        <v>7</v>
      </c>
      <c r="H1766">
        <v>7</v>
      </c>
      <c r="I1766" t="s">
        <v>49</v>
      </c>
      <c r="J1766" t="s">
        <v>112</v>
      </c>
      <c r="K1766" t="s">
        <v>343</v>
      </c>
      <c r="L1766">
        <v>2523.1</v>
      </c>
      <c r="M1766" t="s">
        <v>80</v>
      </c>
      <c r="N1766" t="s">
        <v>69</v>
      </c>
      <c r="O1766" t="s">
        <v>189</v>
      </c>
      <c r="P1766" t="s">
        <v>150</v>
      </c>
      <c r="Q1766" t="s">
        <v>100</v>
      </c>
      <c r="R1766" t="s">
        <v>1357</v>
      </c>
      <c r="S1766" t="s">
        <v>130</v>
      </c>
      <c r="T1766" t="s">
        <v>102</v>
      </c>
      <c r="U1766" t="s">
        <v>110</v>
      </c>
      <c r="V1766">
        <v>66571</v>
      </c>
      <c r="W1766">
        <v>44055</v>
      </c>
      <c r="X1766">
        <v>3.8</v>
      </c>
      <c r="Y1766">
        <v>11.3</v>
      </c>
      <c r="Z1766">
        <v>61034.49</v>
      </c>
      <c r="AB1766">
        <v>28.69</v>
      </c>
      <c r="AC1766">
        <v>1751079.52</v>
      </c>
      <c r="AD1766">
        <v>52409095.869999997</v>
      </c>
      <c r="AE1766">
        <v>288.94</v>
      </c>
      <c r="AF1766">
        <v>15143084160.68</v>
      </c>
      <c r="AG1766">
        <v>60188.78</v>
      </c>
      <c r="AH1766">
        <v>0.8</v>
      </c>
      <c r="AI1766">
        <v>14913.23</v>
      </c>
      <c r="AJ1766">
        <v>24.94</v>
      </c>
      <c r="AK1766">
        <v>13070828.51</v>
      </c>
      <c r="AL1766">
        <v>0.17199999999999999</v>
      </c>
      <c r="AM1766">
        <v>90143.64</v>
      </c>
      <c r="AN1766">
        <v>281.10000000000002</v>
      </c>
      <c r="AO1766">
        <v>447.7</v>
      </c>
      <c r="AP1766">
        <v>125848.47</v>
      </c>
      <c r="AQ1766">
        <v>2042173.64</v>
      </c>
      <c r="AR1766" t="s">
        <v>61</v>
      </c>
      <c r="AS1766" t="s">
        <v>61</v>
      </c>
      <c r="AT1766" t="s">
        <v>293</v>
      </c>
      <c r="AU1766" t="s">
        <v>63</v>
      </c>
    </row>
    <row r="1767" spans="1:47" x14ac:dyDescent="0.25">
      <c r="A1767" t="s">
        <v>2858</v>
      </c>
      <c r="B1767">
        <v>2021</v>
      </c>
      <c r="C1767">
        <v>8</v>
      </c>
      <c r="D1767" t="s">
        <v>89</v>
      </c>
      <c r="E1767" s="1">
        <v>44427</v>
      </c>
      <c r="F1767" s="1">
        <v>44446</v>
      </c>
      <c r="G1767">
        <v>19</v>
      </c>
      <c r="H1767">
        <v>6.6</v>
      </c>
      <c r="I1767" t="s">
        <v>65</v>
      </c>
      <c r="J1767" t="s">
        <v>50</v>
      </c>
      <c r="K1767" t="s">
        <v>120</v>
      </c>
      <c r="L1767">
        <v>2710.1921000000002</v>
      </c>
      <c r="M1767" t="s">
        <v>80</v>
      </c>
      <c r="N1767" t="s">
        <v>106</v>
      </c>
      <c r="O1767" t="s">
        <v>54</v>
      </c>
      <c r="P1767" t="s">
        <v>82</v>
      </c>
      <c r="Q1767" t="s">
        <v>55</v>
      </c>
      <c r="R1767" t="s">
        <v>2752</v>
      </c>
      <c r="S1767" t="s">
        <v>123</v>
      </c>
      <c r="T1767" t="s">
        <v>95</v>
      </c>
      <c r="U1767" t="s">
        <v>166</v>
      </c>
      <c r="V1767">
        <v>52700</v>
      </c>
      <c r="W1767">
        <v>30888</v>
      </c>
      <c r="X1767">
        <v>9</v>
      </c>
      <c r="Y1767">
        <v>10.3</v>
      </c>
      <c r="Z1767">
        <v>42233.87</v>
      </c>
      <c r="AB1767">
        <v>27.93</v>
      </c>
      <c r="AC1767">
        <v>1179591.99</v>
      </c>
      <c r="AD1767">
        <v>29910026.73</v>
      </c>
      <c r="AE1767">
        <v>172.96</v>
      </c>
      <c r="AF1767">
        <v>5173238223.2200003</v>
      </c>
      <c r="AG1767">
        <v>65904.06</v>
      </c>
      <c r="AI1767">
        <v>0</v>
      </c>
      <c r="AJ1767">
        <v>8.32</v>
      </c>
      <c r="AK1767">
        <v>0</v>
      </c>
      <c r="AL1767">
        <v>0.217</v>
      </c>
      <c r="AM1767">
        <v>64904.76</v>
      </c>
      <c r="AN1767">
        <v>979.9</v>
      </c>
      <c r="AO1767">
        <v>389.47</v>
      </c>
      <c r="AP1767">
        <v>381641.65</v>
      </c>
      <c r="AQ1767">
        <v>1692042.46</v>
      </c>
      <c r="AR1767" t="s">
        <v>61</v>
      </c>
      <c r="AS1767" t="s">
        <v>61</v>
      </c>
      <c r="AT1767" t="s">
        <v>293</v>
      </c>
      <c r="AU1767" t="s">
        <v>63</v>
      </c>
    </row>
    <row r="1768" spans="1:47" x14ac:dyDescent="0.25">
      <c r="A1768" t="s">
        <v>2859</v>
      </c>
      <c r="B1768">
        <v>2020</v>
      </c>
      <c r="C1768">
        <v>9</v>
      </c>
      <c r="D1768" t="s">
        <v>89</v>
      </c>
      <c r="E1768" s="1">
        <v>44081</v>
      </c>
      <c r="F1768" s="1">
        <v>44111</v>
      </c>
      <c r="G1768">
        <v>30</v>
      </c>
      <c r="H1768">
        <v>11</v>
      </c>
      <c r="I1768" t="s">
        <v>49</v>
      </c>
      <c r="J1768" t="s">
        <v>78</v>
      </c>
      <c r="K1768" t="s">
        <v>158</v>
      </c>
      <c r="L1768">
        <v>1006.3</v>
      </c>
      <c r="M1768" t="s">
        <v>90</v>
      </c>
      <c r="N1768" t="s">
        <v>81</v>
      </c>
      <c r="O1768" t="s">
        <v>200</v>
      </c>
      <c r="P1768" t="s">
        <v>121</v>
      </c>
      <c r="Q1768" t="s">
        <v>82</v>
      </c>
      <c r="R1768" t="s">
        <v>2439</v>
      </c>
      <c r="S1768" t="s">
        <v>161</v>
      </c>
      <c r="T1768" t="s">
        <v>187</v>
      </c>
      <c r="U1768" t="s">
        <v>60</v>
      </c>
      <c r="V1768">
        <v>25493</v>
      </c>
      <c r="W1768">
        <v>17180</v>
      </c>
      <c r="X1768">
        <v>21.3</v>
      </c>
      <c r="Y1768">
        <v>13.3</v>
      </c>
      <c r="Z1768">
        <v>20585.47</v>
      </c>
      <c r="AB1768">
        <v>15.61</v>
      </c>
      <c r="AC1768">
        <v>321339.19</v>
      </c>
      <c r="AD1768">
        <v>10931090.42</v>
      </c>
      <c r="AE1768">
        <v>166.38</v>
      </c>
      <c r="AF1768">
        <v>1818714824.0799999</v>
      </c>
      <c r="AG1768">
        <v>159566.32</v>
      </c>
      <c r="AH1768">
        <v>1.2</v>
      </c>
      <c r="AI1768">
        <v>35543.07</v>
      </c>
      <c r="AJ1768">
        <v>9.35</v>
      </c>
      <c r="AK1768">
        <v>1022056.95</v>
      </c>
      <c r="AL1768">
        <v>0.11700000000000001</v>
      </c>
      <c r="AM1768">
        <v>12789.38</v>
      </c>
      <c r="AN1768">
        <v>1517.4</v>
      </c>
      <c r="AO1768">
        <v>587.59</v>
      </c>
      <c r="AP1768">
        <v>891609.07</v>
      </c>
      <c r="AQ1768">
        <v>1420847.03</v>
      </c>
      <c r="AR1768" t="s">
        <v>61</v>
      </c>
      <c r="AS1768" t="s">
        <v>61</v>
      </c>
      <c r="AT1768" t="s">
        <v>293</v>
      </c>
      <c r="AU1768" t="s">
        <v>63</v>
      </c>
    </row>
    <row r="1769" spans="1:47" x14ac:dyDescent="0.25">
      <c r="A1769" t="s">
        <v>2860</v>
      </c>
      <c r="B1769">
        <v>2023</v>
      </c>
      <c r="C1769">
        <v>11</v>
      </c>
      <c r="D1769" t="s">
        <v>119</v>
      </c>
      <c r="E1769" s="1">
        <v>45251</v>
      </c>
      <c r="F1769" s="1">
        <v>45263</v>
      </c>
      <c r="G1769">
        <v>12</v>
      </c>
      <c r="H1769">
        <v>1.9</v>
      </c>
      <c r="I1769" t="s">
        <v>49</v>
      </c>
      <c r="J1769" t="s">
        <v>78</v>
      </c>
      <c r="K1769" t="s">
        <v>105</v>
      </c>
      <c r="L1769">
        <v>1201.9000000000001</v>
      </c>
      <c r="M1769" t="s">
        <v>68</v>
      </c>
      <c r="N1769" t="s">
        <v>106</v>
      </c>
      <c r="O1769" t="s">
        <v>107</v>
      </c>
      <c r="P1769" t="s">
        <v>127</v>
      </c>
      <c r="Q1769" t="s">
        <v>82</v>
      </c>
      <c r="R1769" t="s">
        <v>822</v>
      </c>
      <c r="S1769" t="s">
        <v>85</v>
      </c>
      <c r="T1769" t="s">
        <v>187</v>
      </c>
      <c r="U1769" t="s">
        <v>87</v>
      </c>
      <c r="V1769">
        <v>61625</v>
      </c>
      <c r="W1769">
        <v>45955</v>
      </c>
      <c r="X1769">
        <v>4.4000000000000004</v>
      </c>
      <c r="Y1769">
        <v>12.2</v>
      </c>
      <c r="Z1769">
        <v>55748.99</v>
      </c>
      <c r="AB1769">
        <v>23.78</v>
      </c>
      <c r="AC1769">
        <v>1325710.98</v>
      </c>
      <c r="AD1769">
        <v>51602380.119999997</v>
      </c>
      <c r="AE1769">
        <v>286.49</v>
      </c>
      <c r="AF1769">
        <v>14783565880.58</v>
      </c>
      <c r="AG1769">
        <v>172551.95</v>
      </c>
      <c r="AH1769">
        <v>0</v>
      </c>
      <c r="AI1769">
        <v>0</v>
      </c>
      <c r="AJ1769">
        <v>11.69</v>
      </c>
      <c r="AK1769">
        <v>6032318.2400000002</v>
      </c>
      <c r="AL1769">
        <v>0.17799999999999999</v>
      </c>
      <c r="AM1769">
        <v>91852.24</v>
      </c>
      <c r="AN1769">
        <v>555.4</v>
      </c>
      <c r="AO1769">
        <v>648.14</v>
      </c>
      <c r="AP1769">
        <v>359976.96000000002</v>
      </c>
      <c r="AQ1769">
        <v>1950092.13</v>
      </c>
      <c r="AR1769" t="s">
        <v>61</v>
      </c>
      <c r="AS1769" t="s">
        <v>61</v>
      </c>
      <c r="AT1769" t="s">
        <v>62</v>
      </c>
      <c r="AU1769" t="s">
        <v>63</v>
      </c>
    </row>
    <row r="1770" spans="1:47" x14ac:dyDescent="0.25">
      <c r="A1770" t="s">
        <v>2861</v>
      </c>
      <c r="B1770">
        <v>2023</v>
      </c>
      <c r="C1770">
        <v>10</v>
      </c>
      <c r="D1770" t="s">
        <v>119</v>
      </c>
      <c r="E1770" s="1">
        <v>45225</v>
      </c>
      <c r="F1770" s="1">
        <v>45237</v>
      </c>
      <c r="G1770">
        <v>12</v>
      </c>
      <c r="H1770">
        <v>10</v>
      </c>
      <c r="I1770" t="s">
        <v>49</v>
      </c>
      <c r="J1770" t="s">
        <v>50</v>
      </c>
      <c r="K1770" t="s">
        <v>183</v>
      </c>
      <c r="L1770">
        <v>2710.19</v>
      </c>
      <c r="M1770" t="s">
        <v>68</v>
      </c>
      <c r="N1770" t="s">
        <v>81</v>
      </c>
      <c r="O1770" t="s">
        <v>99</v>
      </c>
      <c r="P1770" t="s">
        <v>201</v>
      </c>
      <c r="Q1770" t="s">
        <v>128</v>
      </c>
      <c r="R1770" t="s">
        <v>2862</v>
      </c>
      <c r="S1770" t="s">
        <v>186</v>
      </c>
      <c r="T1770" t="s">
        <v>74</v>
      </c>
      <c r="U1770" t="s">
        <v>166</v>
      </c>
      <c r="V1770">
        <v>128028</v>
      </c>
      <c r="W1770">
        <v>78513</v>
      </c>
      <c r="X1770">
        <v>16.399999999999999</v>
      </c>
      <c r="Y1770">
        <v>11.4</v>
      </c>
      <c r="Z1770">
        <v>114313.5</v>
      </c>
      <c r="AB1770">
        <v>18.68</v>
      </c>
      <c r="AC1770">
        <v>2135376.1800000002</v>
      </c>
      <c r="AD1770">
        <v>92337872.760000005</v>
      </c>
      <c r="AE1770">
        <v>288.92</v>
      </c>
      <c r="AF1770">
        <v>26678258197.82</v>
      </c>
      <c r="AG1770">
        <v>248554.29</v>
      </c>
      <c r="AH1770">
        <v>1</v>
      </c>
      <c r="AI1770">
        <v>28151.74</v>
      </c>
      <c r="AJ1770">
        <v>9.56</v>
      </c>
      <c r="AK1770">
        <v>8827500.6400000006</v>
      </c>
      <c r="AL1770">
        <v>0.32400000000000001</v>
      </c>
      <c r="AM1770">
        <v>299174.71000000002</v>
      </c>
      <c r="AN1770">
        <v>457.3</v>
      </c>
      <c r="AO1770">
        <v>494.39</v>
      </c>
      <c r="AP1770">
        <v>226084.55</v>
      </c>
      <c r="AQ1770">
        <v>2937341.47</v>
      </c>
      <c r="AR1770" t="s">
        <v>61</v>
      </c>
      <c r="AS1770" t="s">
        <v>61</v>
      </c>
      <c r="AT1770" t="s">
        <v>62</v>
      </c>
      <c r="AU1770" t="s">
        <v>63</v>
      </c>
    </row>
    <row r="1771" spans="1:47" x14ac:dyDescent="0.25">
      <c r="A1771" t="s">
        <v>2863</v>
      </c>
      <c r="B1771">
        <v>2025</v>
      </c>
      <c r="C1771">
        <v>2</v>
      </c>
      <c r="D1771" t="s">
        <v>48</v>
      </c>
      <c r="E1771" s="1">
        <v>45709</v>
      </c>
      <c r="F1771" s="1">
        <v>45726</v>
      </c>
      <c r="G1771">
        <v>17</v>
      </c>
      <c r="H1771">
        <v>14</v>
      </c>
      <c r="I1771" t="s">
        <v>49</v>
      </c>
      <c r="J1771" t="s">
        <v>66</v>
      </c>
      <c r="K1771" t="s">
        <v>245</v>
      </c>
      <c r="L1771">
        <v>8905.9</v>
      </c>
      <c r="M1771" t="s">
        <v>98</v>
      </c>
      <c r="N1771" t="s">
        <v>168</v>
      </c>
      <c r="O1771" t="s">
        <v>54</v>
      </c>
      <c r="P1771" t="s">
        <v>150</v>
      </c>
      <c r="Q1771" t="s">
        <v>100</v>
      </c>
      <c r="R1771" t="s">
        <v>1752</v>
      </c>
      <c r="S1771" t="s">
        <v>137</v>
      </c>
      <c r="T1771" t="s">
        <v>102</v>
      </c>
      <c r="U1771" t="s">
        <v>60</v>
      </c>
      <c r="V1771">
        <v>12130</v>
      </c>
      <c r="W1771">
        <v>7892</v>
      </c>
      <c r="X1771">
        <v>5</v>
      </c>
      <c r="Y1771">
        <v>14.9</v>
      </c>
      <c r="Z1771">
        <v>10619.92</v>
      </c>
      <c r="AB1771">
        <v>30.63</v>
      </c>
      <c r="AC1771">
        <v>325288.15000000002</v>
      </c>
      <c r="AD1771">
        <v>12017289.07</v>
      </c>
      <c r="AE1771">
        <v>276.02</v>
      </c>
      <c r="AF1771">
        <v>3317012129.0999999</v>
      </c>
      <c r="AG1771">
        <v>66850.600000000006</v>
      </c>
      <c r="AH1771">
        <v>1</v>
      </c>
      <c r="AI1771">
        <v>28691.4</v>
      </c>
      <c r="AJ1771">
        <v>1.1200000000000001</v>
      </c>
      <c r="AK1771">
        <v>134593.64000000001</v>
      </c>
      <c r="AL1771">
        <v>0.13700000000000001</v>
      </c>
      <c r="AM1771">
        <v>16463.689999999999</v>
      </c>
      <c r="AN1771">
        <v>608.79999999999995</v>
      </c>
      <c r="AO1771">
        <v>364.15</v>
      </c>
      <c r="AP1771">
        <v>221694.52</v>
      </c>
      <c r="AQ1771">
        <v>658988.36</v>
      </c>
      <c r="AR1771" t="s">
        <v>61</v>
      </c>
      <c r="AS1771" t="s">
        <v>61</v>
      </c>
      <c r="AT1771" t="s">
        <v>62</v>
      </c>
      <c r="AU1771" t="s">
        <v>63</v>
      </c>
    </row>
    <row r="1772" spans="1:47" x14ac:dyDescent="0.25">
      <c r="A1772" t="s">
        <v>2864</v>
      </c>
      <c r="B1772">
        <v>2023</v>
      </c>
      <c r="C1772">
        <v>12</v>
      </c>
      <c r="D1772" t="s">
        <v>119</v>
      </c>
      <c r="E1772" s="1">
        <v>45291</v>
      </c>
      <c r="F1772" s="1">
        <v>45306</v>
      </c>
      <c r="G1772">
        <v>15</v>
      </c>
      <c r="H1772">
        <v>7.7</v>
      </c>
      <c r="I1772" t="s">
        <v>49</v>
      </c>
      <c r="J1772" t="s">
        <v>50</v>
      </c>
      <c r="K1772" t="s">
        <v>183</v>
      </c>
      <c r="L1772">
        <v>2710.19</v>
      </c>
      <c r="M1772" t="s">
        <v>80</v>
      </c>
      <c r="N1772" t="s">
        <v>168</v>
      </c>
      <c r="O1772" t="s">
        <v>200</v>
      </c>
      <c r="P1772" t="s">
        <v>83</v>
      </c>
      <c r="Q1772" t="s">
        <v>82</v>
      </c>
      <c r="R1772" t="s">
        <v>940</v>
      </c>
      <c r="S1772" t="s">
        <v>186</v>
      </c>
      <c r="T1772" t="s">
        <v>162</v>
      </c>
      <c r="U1772" t="s">
        <v>132</v>
      </c>
      <c r="V1772">
        <v>85283</v>
      </c>
      <c r="W1772">
        <v>56684</v>
      </c>
      <c r="X1772">
        <v>16.899999999999999</v>
      </c>
      <c r="Y1772">
        <v>11.7</v>
      </c>
      <c r="Z1772">
        <v>76917.06</v>
      </c>
      <c r="AB1772">
        <v>25.26</v>
      </c>
      <c r="AC1772">
        <v>1942924.94</v>
      </c>
      <c r="AD1772">
        <v>36875576.909999996</v>
      </c>
      <c r="AE1772">
        <v>288.27</v>
      </c>
      <c r="AF1772">
        <v>10630122555.85</v>
      </c>
      <c r="AG1772">
        <v>173995.34</v>
      </c>
      <c r="AH1772">
        <v>1.8</v>
      </c>
      <c r="AI1772">
        <v>33441.519999999997</v>
      </c>
      <c r="AJ1772">
        <v>8.59</v>
      </c>
      <c r="AK1772">
        <v>3167612.06</v>
      </c>
      <c r="AL1772">
        <v>0.16900000000000001</v>
      </c>
      <c r="AM1772">
        <v>62319.72</v>
      </c>
      <c r="AN1772">
        <v>651.1</v>
      </c>
      <c r="AO1772">
        <v>610.54</v>
      </c>
      <c r="AP1772">
        <v>397522.59</v>
      </c>
      <c r="AQ1772">
        <v>2610204.11</v>
      </c>
      <c r="AR1772" t="s">
        <v>61</v>
      </c>
      <c r="AS1772" t="s">
        <v>61</v>
      </c>
      <c r="AT1772" t="s">
        <v>62</v>
      </c>
      <c r="AU1772" t="s">
        <v>63</v>
      </c>
    </row>
    <row r="1773" spans="1:47" x14ac:dyDescent="0.25">
      <c r="A1773" t="s">
        <v>2865</v>
      </c>
      <c r="B1773">
        <v>2021</v>
      </c>
      <c r="C1773">
        <v>10</v>
      </c>
      <c r="D1773" t="s">
        <v>119</v>
      </c>
      <c r="E1773" s="1">
        <v>44471</v>
      </c>
      <c r="F1773" s="1">
        <v>44489</v>
      </c>
      <c r="G1773">
        <v>18</v>
      </c>
      <c r="H1773">
        <v>8.9</v>
      </c>
      <c r="I1773" t="s">
        <v>49</v>
      </c>
      <c r="J1773" t="s">
        <v>112</v>
      </c>
      <c r="K1773" t="s">
        <v>199</v>
      </c>
      <c r="L1773">
        <v>7204.49</v>
      </c>
      <c r="M1773" t="s">
        <v>98</v>
      </c>
      <c r="N1773" t="s">
        <v>81</v>
      </c>
      <c r="O1773" t="s">
        <v>107</v>
      </c>
      <c r="P1773" t="s">
        <v>196</v>
      </c>
      <c r="Q1773" t="s">
        <v>226</v>
      </c>
      <c r="R1773" t="s">
        <v>1148</v>
      </c>
      <c r="S1773" t="s">
        <v>161</v>
      </c>
      <c r="T1773" t="s">
        <v>187</v>
      </c>
      <c r="U1773" t="s">
        <v>96</v>
      </c>
      <c r="V1773">
        <v>26918</v>
      </c>
      <c r="W1773">
        <v>18970</v>
      </c>
      <c r="X1773">
        <v>14.1</v>
      </c>
      <c r="Y1773">
        <v>15.9</v>
      </c>
      <c r="Z1773">
        <v>23815.55</v>
      </c>
      <c r="AB1773">
        <v>25.13</v>
      </c>
      <c r="AC1773">
        <v>598484.77</v>
      </c>
      <c r="AD1773">
        <v>14969263.949999999</v>
      </c>
      <c r="AE1773">
        <v>167.83</v>
      </c>
      <c r="AF1773">
        <v>2512291568.73</v>
      </c>
      <c r="AG1773">
        <v>35138.720000000001</v>
      </c>
      <c r="AH1773">
        <v>0.4</v>
      </c>
      <c r="AI1773">
        <v>6096.61</v>
      </c>
      <c r="AJ1773">
        <v>23.62</v>
      </c>
      <c r="AK1773">
        <v>3535740.14</v>
      </c>
      <c r="AL1773">
        <v>0.29799999999999999</v>
      </c>
      <c r="AM1773">
        <v>44608.41</v>
      </c>
      <c r="AN1773">
        <v>900.9</v>
      </c>
      <c r="AO1773">
        <v>596.69000000000005</v>
      </c>
      <c r="AP1773">
        <v>537558.02</v>
      </c>
      <c r="AQ1773">
        <v>1221886.53</v>
      </c>
      <c r="AR1773" t="s">
        <v>61</v>
      </c>
      <c r="AS1773" t="s">
        <v>61</v>
      </c>
      <c r="AT1773" t="s">
        <v>293</v>
      </c>
      <c r="AU1773" t="s">
        <v>63</v>
      </c>
    </row>
    <row r="1774" spans="1:47" x14ac:dyDescent="0.25">
      <c r="A1774" t="s">
        <v>2866</v>
      </c>
      <c r="B1774">
        <v>2022</v>
      </c>
      <c r="C1774">
        <v>7</v>
      </c>
      <c r="D1774" t="s">
        <v>89</v>
      </c>
      <c r="E1774" s="1">
        <v>44745</v>
      </c>
      <c r="F1774" s="1">
        <v>44775</v>
      </c>
      <c r="G1774">
        <v>30</v>
      </c>
      <c r="H1774">
        <v>17.8</v>
      </c>
      <c r="I1774" t="s">
        <v>65</v>
      </c>
      <c r="J1774" t="s">
        <v>78</v>
      </c>
      <c r="K1774" t="s">
        <v>315</v>
      </c>
      <c r="L1774">
        <v>1511.9</v>
      </c>
      <c r="M1774" t="s">
        <v>52</v>
      </c>
      <c r="N1774" t="s">
        <v>168</v>
      </c>
      <c r="O1774" t="s">
        <v>200</v>
      </c>
      <c r="P1774" t="s">
        <v>70</v>
      </c>
      <c r="Q1774" t="s">
        <v>230</v>
      </c>
      <c r="R1774" t="s">
        <v>1380</v>
      </c>
      <c r="S1774" t="s">
        <v>85</v>
      </c>
      <c r="T1774" t="s">
        <v>86</v>
      </c>
      <c r="U1774" t="s">
        <v>60</v>
      </c>
      <c r="V1774">
        <v>53751</v>
      </c>
      <c r="W1774">
        <v>38986</v>
      </c>
      <c r="X1774">
        <v>18.2</v>
      </c>
      <c r="Y1774">
        <v>15.5</v>
      </c>
      <c r="Z1774">
        <v>46757.42</v>
      </c>
      <c r="AB1774">
        <v>16.27</v>
      </c>
      <c r="AC1774">
        <v>760743.22</v>
      </c>
      <c r="AD1774">
        <v>55076500.170000002</v>
      </c>
      <c r="AE1774">
        <v>216</v>
      </c>
      <c r="AF1774">
        <v>11896524036.719999</v>
      </c>
      <c r="AG1774">
        <v>134129.04</v>
      </c>
      <c r="AH1774">
        <v>0</v>
      </c>
      <c r="AI1774">
        <v>0</v>
      </c>
      <c r="AJ1774">
        <v>19.649999999999999</v>
      </c>
      <c r="AK1774">
        <v>0</v>
      </c>
      <c r="AL1774">
        <v>5.3999999999999999E-2</v>
      </c>
      <c r="AM1774">
        <v>29741.31</v>
      </c>
      <c r="AN1774">
        <v>779.9</v>
      </c>
      <c r="AO1774">
        <v>705.19</v>
      </c>
      <c r="AP1774">
        <v>549977.68000000005</v>
      </c>
      <c r="AQ1774">
        <v>1474591.25</v>
      </c>
      <c r="AR1774" t="s">
        <v>61</v>
      </c>
      <c r="AS1774" t="s">
        <v>61</v>
      </c>
      <c r="AT1774" t="s">
        <v>62</v>
      </c>
      <c r="AU1774" t="s">
        <v>63</v>
      </c>
    </row>
    <row r="1775" spans="1:47" x14ac:dyDescent="0.25">
      <c r="A1775" t="s">
        <v>2867</v>
      </c>
      <c r="B1775">
        <v>2022</v>
      </c>
      <c r="C1775">
        <v>8</v>
      </c>
      <c r="D1775" t="s">
        <v>89</v>
      </c>
      <c r="E1775" s="1">
        <v>44775</v>
      </c>
      <c r="F1775" s="1">
        <v>44792</v>
      </c>
      <c r="G1775">
        <v>17</v>
      </c>
      <c r="H1775">
        <v>5.0999999999999996</v>
      </c>
      <c r="I1775" t="s">
        <v>65</v>
      </c>
      <c r="J1775" t="s">
        <v>66</v>
      </c>
      <c r="K1775" t="s">
        <v>248</v>
      </c>
      <c r="L1775">
        <v>9999</v>
      </c>
      <c r="M1775" t="s">
        <v>52</v>
      </c>
      <c r="N1775" t="s">
        <v>81</v>
      </c>
      <c r="O1775" t="s">
        <v>99</v>
      </c>
      <c r="P1775" t="s">
        <v>56</v>
      </c>
      <c r="Q1775" t="s">
        <v>93</v>
      </c>
      <c r="R1775" t="s">
        <v>2162</v>
      </c>
      <c r="S1775" t="s">
        <v>156</v>
      </c>
      <c r="T1775" t="s">
        <v>102</v>
      </c>
      <c r="U1775" t="s">
        <v>110</v>
      </c>
      <c r="V1775">
        <v>10613</v>
      </c>
      <c r="W1775">
        <v>7209</v>
      </c>
      <c r="X1775">
        <v>7.6</v>
      </c>
      <c r="Y1775">
        <v>13.3</v>
      </c>
      <c r="Z1775">
        <v>8939.36</v>
      </c>
      <c r="AA1775">
        <v>638</v>
      </c>
      <c r="AB1775">
        <v>2146.5100000000002</v>
      </c>
      <c r="AC1775">
        <v>1369473.38</v>
      </c>
      <c r="AD1775">
        <v>35287855.420000002</v>
      </c>
      <c r="AE1775">
        <v>216.4</v>
      </c>
      <c r="AF1775">
        <v>7636291912.8900003</v>
      </c>
      <c r="AG1775">
        <v>112741.66</v>
      </c>
      <c r="AH1775">
        <v>3.2</v>
      </c>
      <c r="AI1775">
        <v>84233.1</v>
      </c>
      <c r="AJ1775">
        <v>17.350000000000001</v>
      </c>
      <c r="AK1775">
        <v>0</v>
      </c>
      <c r="AL1775">
        <v>5.0999999999999997E-2</v>
      </c>
      <c r="AM1775">
        <v>17996.810000000001</v>
      </c>
      <c r="AN1775">
        <v>527.70000000000005</v>
      </c>
      <c r="AO1775">
        <v>471.24</v>
      </c>
      <c r="AP1775">
        <v>248673.35</v>
      </c>
      <c r="AQ1775">
        <v>1833118.3</v>
      </c>
      <c r="AR1775" t="s">
        <v>61</v>
      </c>
      <c r="AS1775" t="s">
        <v>61</v>
      </c>
      <c r="AT1775" t="s">
        <v>62</v>
      </c>
      <c r="AU1775" t="s">
        <v>63</v>
      </c>
    </row>
    <row r="1776" spans="1:47" x14ac:dyDescent="0.25">
      <c r="A1776" t="s">
        <v>2868</v>
      </c>
      <c r="B1776">
        <v>2023</v>
      </c>
      <c r="C1776">
        <v>7</v>
      </c>
      <c r="D1776" t="s">
        <v>89</v>
      </c>
      <c r="E1776" s="1">
        <v>45125</v>
      </c>
      <c r="F1776" s="1">
        <v>45134</v>
      </c>
      <c r="G1776">
        <v>9</v>
      </c>
      <c r="H1776">
        <v>10.199999999999999</v>
      </c>
      <c r="I1776" t="s">
        <v>65</v>
      </c>
      <c r="J1776" t="s">
        <v>50</v>
      </c>
      <c r="K1776" t="s">
        <v>51</v>
      </c>
      <c r="L1776">
        <v>2709</v>
      </c>
      <c r="M1776" t="s">
        <v>90</v>
      </c>
      <c r="N1776" t="s">
        <v>69</v>
      </c>
      <c r="O1776" t="s">
        <v>91</v>
      </c>
      <c r="P1776" t="s">
        <v>128</v>
      </c>
      <c r="Q1776" t="s">
        <v>71</v>
      </c>
      <c r="R1776" t="s">
        <v>2067</v>
      </c>
      <c r="S1776" t="s">
        <v>58</v>
      </c>
      <c r="T1776" t="s">
        <v>86</v>
      </c>
      <c r="U1776" t="s">
        <v>75</v>
      </c>
      <c r="V1776">
        <v>259134</v>
      </c>
      <c r="W1776">
        <v>162426</v>
      </c>
      <c r="X1776">
        <v>21.4</v>
      </c>
      <c r="Y1776">
        <v>10.4</v>
      </c>
      <c r="Z1776">
        <v>227356.2</v>
      </c>
      <c r="AB1776">
        <v>25.42</v>
      </c>
      <c r="AC1776">
        <v>5779394.5999999996</v>
      </c>
      <c r="AD1776">
        <v>22342293.77</v>
      </c>
      <c r="AE1776">
        <v>288.33</v>
      </c>
      <c r="AF1776">
        <v>6441953562.6999998</v>
      </c>
      <c r="AG1776">
        <v>183530.22</v>
      </c>
      <c r="AH1776">
        <v>0</v>
      </c>
      <c r="AI1776">
        <v>0</v>
      </c>
      <c r="AJ1776">
        <v>6.8</v>
      </c>
      <c r="AK1776">
        <v>0</v>
      </c>
      <c r="AL1776">
        <v>0.13200000000000001</v>
      </c>
      <c r="AM1776">
        <v>29491.83</v>
      </c>
      <c r="AN1776">
        <v>356</v>
      </c>
      <c r="AO1776">
        <v>529.23</v>
      </c>
      <c r="AP1776">
        <v>188405.88</v>
      </c>
      <c r="AQ1776">
        <v>6180822.5300000003</v>
      </c>
      <c r="AR1776" t="s">
        <v>61</v>
      </c>
      <c r="AS1776" t="s">
        <v>61</v>
      </c>
      <c r="AT1776" t="s">
        <v>62</v>
      </c>
      <c r="AU1776" t="s">
        <v>63</v>
      </c>
    </row>
    <row r="1777" spans="1:47" x14ac:dyDescent="0.25">
      <c r="A1777" t="s">
        <v>2869</v>
      </c>
      <c r="B1777">
        <v>2020</v>
      </c>
      <c r="C1777">
        <v>11</v>
      </c>
      <c r="D1777" t="s">
        <v>119</v>
      </c>
      <c r="E1777" s="1">
        <v>44147</v>
      </c>
      <c r="F1777" s="1">
        <v>44163</v>
      </c>
      <c r="G1777">
        <v>16</v>
      </c>
      <c r="H1777">
        <v>4.0999999999999996</v>
      </c>
      <c r="I1777" t="s">
        <v>65</v>
      </c>
      <c r="J1777" t="s">
        <v>78</v>
      </c>
      <c r="K1777" t="s">
        <v>211</v>
      </c>
      <c r="L1777">
        <v>1701.99</v>
      </c>
      <c r="M1777" t="s">
        <v>114</v>
      </c>
      <c r="N1777" t="s">
        <v>81</v>
      </c>
      <c r="O1777" t="s">
        <v>54</v>
      </c>
      <c r="P1777" t="s">
        <v>100</v>
      </c>
      <c r="Q1777" t="s">
        <v>201</v>
      </c>
      <c r="R1777" t="s">
        <v>877</v>
      </c>
      <c r="S1777" t="s">
        <v>85</v>
      </c>
      <c r="T1777" t="s">
        <v>102</v>
      </c>
      <c r="U1777" t="s">
        <v>228</v>
      </c>
      <c r="V1777">
        <v>53470</v>
      </c>
      <c r="W1777">
        <v>29988</v>
      </c>
      <c r="X1777">
        <v>23.4</v>
      </c>
      <c r="Y1777">
        <v>10</v>
      </c>
      <c r="Z1777">
        <v>46966.9</v>
      </c>
      <c r="AB1777">
        <v>30.05</v>
      </c>
      <c r="AC1777">
        <v>1411355.34</v>
      </c>
      <c r="AD1777">
        <v>47857392.420000002</v>
      </c>
      <c r="AE1777">
        <v>165.51</v>
      </c>
      <c r="AF1777">
        <v>7920877019.4300003</v>
      </c>
      <c r="AG1777">
        <v>196291.66</v>
      </c>
      <c r="AH1777">
        <v>0</v>
      </c>
      <c r="AI1777">
        <v>0</v>
      </c>
      <c r="AJ1777">
        <v>10.49</v>
      </c>
      <c r="AK1777">
        <v>0</v>
      </c>
      <c r="AL1777">
        <v>0.23400000000000001</v>
      </c>
      <c r="AM1777">
        <v>111986.3</v>
      </c>
      <c r="AN1777">
        <v>700.4</v>
      </c>
      <c r="AO1777">
        <v>573.49</v>
      </c>
      <c r="AP1777">
        <v>401672.4</v>
      </c>
      <c r="AQ1777">
        <v>2121305.7000000002</v>
      </c>
      <c r="AR1777" t="s">
        <v>61</v>
      </c>
      <c r="AS1777" t="s">
        <v>61</v>
      </c>
      <c r="AT1777" t="s">
        <v>62</v>
      </c>
      <c r="AU1777" t="s">
        <v>63</v>
      </c>
    </row>
    <row r="1778" spans="1:47" x14ac:dyDescent="0.25">
      <c r="A1778" t="s">
        <v>2870</v>
      </c>
      <c r="B1778">
        <v>2022</v>
      </c>
      <c r="C1778">
        <v>6</v>
      </c>
      <c r="D1778" t="s">
        <v>77</v>
      </c>
      <c r="E1778" s="1">
        <v>44717</v>
      </c>
      <c r="F1778" s="1">
        <v>44743</v>
      </c>
      <c r="G1778">
        <v>26</v>
      </c>
      <c r="H1778">
        <v>7.1</v>
      </c>
      <c r="I1778" t="s">
        <v>49</v>
      </c>
      <c r="J1778" t="s">
        <v>112</v>
      </c>
      <c r="K1778" t="s">
        <v>343</v>
      </c>
      <c r="L1778">
        <v>2523.1</v>
      </c>
      <c r="M1778" t="s">
        <v>114</v>
      </c>
      <c r="N1778" t="s">
        <v>69</v>
      </c>
      <c r="O1778" t="s">
        <v>99</v>
      </c>
      <c r="P1778" t="s">
        <v>108</v>
      </c>
      <c r="Q1778" t="s">
        <v>82</v>
      </c>
      <c r="R1778" t="s">
        <v>1899</v>
      </c>
      <c r="S1778" t="s">
        <v>130</v>
      </c>
      <c r="T1778" t="s">
        <v>59</v>
      </c>
      <c r="U1778" t="s">
        <v>181</v>
      </c>
      <c r="V1778">
        <v>75515</v>
      </c>
      <c r="W1778">
        <v>49979</v>
      </c>
      <c r="X1778">
        <v>14.7</v>
      </c>
      <c r="Y1778">
        <v>13.6</v>
      </c>
      <c r="Z1778">
        <v>64541.08</v>
      </c>
      <c r="AB1778">
        <v>25.98</v>
      </c>
      <c r="AC1778">
        <v>1676777.26</v>
      </c>
      <c r="AD1778">
        <v>49537860.539999999</v>
      </c>
      <c r="AE1778">
        <v>211.62</v>
      </c>
      <c r="AF1778">
        <v>10483202047.469999</v>
      </c>
      <c r="AG1778">
        <v>40547.26</v>
      </c>
      <c r="AH1778">
        <v>2</v>
      </c>
      <c r="AI1778">
        <v>47767.55</v>
      </c>
      <c r="AJ1778">
        <v>2.44</v>
      </c>
      <c r="AK1778">
        <v>1208723.8</v>
      </c>
      <c r="AL1778">
        <v>0.31900000000000001</v>
      </c>
      <c r="AM1778">
        <v>158025.78</v>
      </c>
      <c r="AN1778">
        <v>1115.7</v>
      </c>
      <c r="AO1778">
        <v>535.6</v>
      </c>
      <c r="AP1778">
        <v>597568.92000000004</v>
      </c>
      <c r="AQ1778">
        <v>2520686.77</v>
      </c>
      <c r="AR1778" t="s">
        <v>61</v>
      </c>
      <c r="AS1778" t="s">
        <v>61</v>
      </c>
      <c r="AT1778" t="s">
        <v>62</v>
      </c>
      <c r="AU1778" t="s">
        <v>63</v>
      </c>
    </row>
    <row r="1779" spans="1:47" x14ac:dyDescent="0.25">
      <c r="A1779" t="s">
        <v>2871</v>
      </c>
      <c r="B1779">
        <v>2025</v>
      </c>
      <c r="C1779">
        <v>11</v>
      </c>
      <c r="D1779" t="s">
        <v>119</v>
      </c>
      <c r="E1779" s="1">
        <v>45973</v>
      </c>
      <c r="F1779" s="1">
        <v>45981</v>
      </c>
      <c r="G1779">
        <v>8</v>
      </c>
      <c r="H1779">
        <v>15</v>
      </c>
      <c r="I1779" t="s">
        <v>49</v>
      </c>
      <c r="J1779" t="s">
        <v>50</v>
      </c>
      <c r="K1779" t="s">
        <v>223</v>
      </c>
      <c r="L1779">
        <v>2710.1109999999999</v>
      </c>
      <c r="M1779" t="s">
        <v>80</v>
      </c>
      <c r="N1779" t="s">
        <v>168</v>
      </c>
      <c r="O1779" t="s">
        <v>99</v>
      </c>
      <c r="P1779" t="s">
        <v>121</v>
      </c>
      <c r="Q1779" t="s">
        <v>82</v>
      </c>
      <c r="R1779" t="s">
        <v>2872</v>
      </c>
      <c r="S1779" t="s">
        <v>123</v>
      </c>
      <c r="T1779" t="s">
        <v>95</v>
      </c>
      <c r="U1779" t="s">
        <v>213</v>
      </c>
      <c r="V1779">
        <v>57933</v>
      </c>
      <c r="W1779">
        <v>40019</v>
      </c>
      <c r="X1779">
        <v>18.3</v>
      </c>
      <c r="Y1779">
        <v>13.4</v>
      </c>
      <c r="Z1779">
        <v>54041.63</v>
      </c>
      <c r="AB1779">
        <v>31.29</v>
      </c>
      <c r="AC1779">
        <v>1690962.6</v>
      </c>
      <c r="AD1779">
        <v>18829184.719999999</v>
      </c>
      <c r="AE1779">
        <v>283.89999999999998</v>
      </c>
      <c r="AF1779">
        <v>5345605542.0100002</v>
      </c>
      <c r="AG1779">
        <v>86800.99</v>
      </c>
      <c r="AH1779">
        <v>0</v>
      </c>
      <c r="AI1779">
        <v>0</v>
      </c>
      <c r="AJ1779">
        <v>22.89</v>
      </c>
      <c r="AK1779">
        <v>4310000.38</v>
      </c>
      <c r="AL1779">
        <v>0.155</v>
      </c>
      <c r="AM1779">
        <v>29185.24</v>
      </c>
      <c r="AN1779">
        <v>318.2</v>
      </c>
      <c r="AO1779">
        <v>741.79</v>
      </c>
      <c r="AP1779">
        <v>236037.58</v>
      </c>
      <c r="AQ1779">
        <v>2042986.41</v>
      </c>
      <c r="AR1779" t="s">
        <v>61</v>
      </c>
      <c r="AS1779" t="s">
        <v>61</v>
      </c>
      <c r="AT1779" t="s">
        <v>62</v>
      </c>
      <c r="AU1779" t="s">
        <v>63</v>
      </c>
    </row>
    <row r="1780" spans="1:47" x14ac:dyDescent="0.25">
      <c r="A1780" t="s">
        <v>2873</v>
      </c>
      <c r="B1780">
        <v>2024</v>
      </c>
      <c r="C1780">
        <v>6</v>
      </c>
      <c r="D1780" t="s">
        <v>77</v>
      </c>
      <c r="E1780" s="1">
        <v>45470</v>
      </c>
      <c r="F1780" s="1">
        <v>45480</v>
      </c>
      <c r="G1780">
        <v>10</v>
      </c>
      <c r="H1780">
        <v>1.2</v>
      </c>
      <c r="I1780" t="s">
        <v>65</v>
      </c>
      <c r="J1780" t="s">
        <v>50</v>
      </c>
      <c r="K1780" t="s">
        <v>223</v>
      </c>
      <c r="L1780">
        <v>2710.1109999999999</v>
      </c>
      <c r="M1780" t="s">
        <v>68</v>
      </c>
      <c r="N1780" t="s">
        <v>53</v>
      </c>
      <c r="O1780" t="s">
        <v>54</v>
      </c>
      <c r="P1780" t="s">
        <v>92</v>
      </c>
      <c r="Q1780" t="s">
        <v>146</v>
      </c>
      <c r="R1780" t="s">
        <v>575</v>
      </c>
      <c r="S1780" t="s">
        <v>186</v>
      </c>
      <c r="T1780" t="s">
        <v>102</v>
      </c>
      <c r="U1780" t="s">
        <v>132</v>
      </c>
      <c r="V1780">
        <v>91882</v>
      </c>
      <c r="W1780">
        <v>54385</v>
      </c>
      <c r="X1780">
        <v>2.6</v>
      </c>
      <c r="Y1780">
        <v>16</v>
      </c>
      <c r="Z1780">
        <v>78740.77</v>
      </c>
      <c r="AB1780">
        <v>43.56</v>
      </c>
      <c r="AC1780">
        <v>3429947.94</v>
      </c>
      <c r="AD1780">
        <v>34162470.469999999</v>
      </c>
      <c r="AE1780">
        <v>280.64</v>
      </c>
      <c r="AF1780">
        <v>9587355712.7000008</v>
      </c>
      <c r="AG1780">
        <v>163728.19</v>
      </c>
      <c r="AH1780">
        <v>3</v>
      </c>
      <c r="AI1780">
        <v>97394.5</v>
      </c>
      <c r="AJ1780">
        <v>19.420000000000002</v>
      </c>
      <c r="AK1780">
        <v>0</v>
      </c>
      <c r="AL1780">
        <v>0.29499999999999998</v>
      </c>
      <c r="AM1780">
        <v>100779.29</v>
      </c>
      <c r="AN1780">
        <v>314.89999999999998</v>
      </c>
      <c r="AO1780">
        <v>357.72</v>
      </c>
      <c r="AP1780">
        <v>112646.03</v>
      </c>
      <c r="AQ1780">
        <v>3904495.95</v>
      </c>
      <c r="AR1780" t="s">
        <v>61</v>
      </c>
      <c r="AS1780" t="s">
        <v>61</v>
      </c>
      <c r="AT1780" t="s">
        <v>62</v>
      </c>
      <c r="AU1780" t="s">
        <v>63</v>
      </c>
    </row>
    <row r="1781" spans="1:47" x14ac:dyDescent="0.25">
      <c r="A1781" t="s">
        <v>2874</v>
      </c>
      <c r="B1781">
        <v>2022</v>
      </c>
      <c r="C1781">
        <v>3</v>
      </c>
      <c r="D1781" t="s">
        <v>48</v>
      </c>
      <c r="E1781" s="1">
        <v>44622</v>
      </c>
      <c r="F1781" s="1">
        <v>44641</v>
      </c>
      <c r="G1781">
        <v>19</v>
      </c>
      <c r="H1781">
        <v>3.6</v>
      </c>
      <c r="I1781" t="s">
        <v>65</v>
      </c>
      <c r="J1781" t="s">
        <v>50</v>
      </c>
      <c r="K1781" t="s">
        <v>51</v>
      </c>
      <c r="L1781">
        <v>2709</v>
      </c>
      <c r="M1781" t="s">
        <v>68</v>
      </c>
      <c r="N1781" t="s">
        <v>53</v>
      </c>
      <c r="O1781" t="s">
        <v>107</v>
      </c>
      <c r="P1781" t="s">
        <v>100</v>
      </c>
      <c r="Q1781" t="s">
        <v>196</v>
      </c>
      <c r="R1781" t="s">
        <v>2875</v>
      </c>
      <c r="S1781" t="s">
        <v>58</v>
      </c>
      <c r="T1781" t="s">
        <v>102</v>
      </c>
      <c r="U1781" t="s">
        <v>103</v>
      </c>
      <c r="V1781">
        <v>225363</v>
      </c>
      <c r="W1781">
        <v>160600</v>
      </c>
      <c r="X1781">
        <v>7</v>
      </c>
      <c r="Y1781">
        <v>10.5</v>
      </c>
      <c r="Z1781">
        <v>185209.48</v>
      </c>
      <c r="AB1781">
        <v>23.87</v>
      </c>
      <c r="AC1781">
        <v>4420950.29</v>
      </c>
      <c r="AD1781">
        <v>18169049.989999998</v>
      </c>
      <c r="AE1781">
        <v>211.04</v>
      </c>
      <c r="AF1781">
        <v>3834396309.8899999</v>
      </c>
      <c r="AG1781">
        <v>43569.66</v>
      </c>
      <c r="AH1781">
        <v>2.8</v>
      </c>
      <c r="AI1781">
        <v>75452.98</v>
      </c>
      <c r="AJ1781">
        <v>23.14</v>
      </c>
      <c r="AK1781">
        <v>0</v>
      </c>
      <c r="AL1781">
        <v>0.11</v>
      </c>
      <c r="AM1781">
        <v>19985.95</v>
      </c>
      <c r="AN1781">
        <v>543</v>
      </c>
      <c r="AO1781">
        <v>425.14</v>
      </c>
      <c r="AP1781">
        <v>230851.02</v>
      </c>
      <c r="AQ1781">
        <v>4790809.9000000004</v>
      </c>
      <c r="AR1781" t="s">
        <v>61</v>
      </c>
      <c r="AS1781" t="s">
        <v>61</v>
      </c>
      <c r="AT1781" t="s">
        <v>62</v>
      </c>
      <c r="AU1781" t="s">
        <v>63</v>
      </c>
    </row>
    <row r="1782" spans="1:47" x14ac:dyDescent="0.25">
      <c r="A1782" t="s">
        <v>2876</v>
      </c>
      <c r="B1782">
        <v>2024</v>
      </c>
      <c r="C1782">
        <v>2</v>
      </c>
      <c r="D1782" t="s">
        <v>48</v>
      </c>
      <c r="E1782" s="1">
        <v>45351</v>
      </c>
      <c r="F1782" s="1">
        <v>45359</v>
      </c>
      <c r="G1782">
        <v>8</v>
      </c>
      <c r="H1782">
        <v>3.8</v>
      </c>
      <c r="I1782" t="s">
        <v>65</v>
      </c>
      <c r="J1782" t="s">
        <v>50</v>
      </c>
      <c r="K1782" t="s">
        <v>183</v>
      </c>
      <c r="L1782">
        <v>2710.19</v>
      </c>
      <c r="M1782" t="s">
        <v>52</v>
      </c>
      <c r="N1782" t="s">
        <v>53</v>
      </c>
      <c r="O1782" t="s">
        <v>54</v>
      </c>
      <c r="P1782" t="s">
        <v>70</v>
      </c>
      <c r="Q1782" t="s">
        <v>196</v>
      </c>
      <c r="R1782" t="s">
        <v>875</v>
      </c>
      <c r="S1782" t="s">
        <v>186</v>
      </c>
      <c r="T1782" t="s">
        <v>59</v>
      </c>
      <c r="U1782" t="s">
        <v>213</v>
      </c>
      <c r="V1782">
        <v>109435</v>
      </c>
      <c r="W1782">
        <v>64747</v>
      </c>
      <c r="X1782">
        <v>13.8</v>
      </c>
      <c r="Y1782">
        <v>11.5</v>
      </c>
      <c r="Z1782">
        <v>91616.47</v>
      </c>
      <c r="AB1782">
        <v>26.54</v>
      </c>
      <c r="AC1782">
        <v>2431501.11</v>
      </c>
      <c r="AD1782">
        <v>67963845.939999998</v>
      </c>
      <c r="AE1782">
        <v>279.61</v>
      </c>
      <c r="AF1782">
        <v>19003370963.279999</v>
      </c>
      <c r="AG1782">
        <v>100756.32</v>
      </c>
      <c r="AH1782">
        <v>3.6</v>
      </c>
      <c r="AI1782">
        <v>47325.760000000002</v>
      </c>
      <c r="AJ1782">
        <v>18.97</v>
      </c>
      <c r="AK1782">
        <v>0</v>
      </c>
      <c r="AL1782">
        <v>0.14699999999999999</v>
      </c>
      <c r="AM1782">
        <v>99906.85</v>
      </c>
      <c r="AN1782">
        <v>356.1</v>
      </c>
      <c r="AO1782">
        <v>644.42999999999995</v>
      </c>
      <c r="AP1782">
        <v>229481.52</v>
      </c>
      <c r="AQ1782">
        <v>2908971.56</v>
      </c>
      <c r="AR1782" t="s">
        <v>61</v>
      </c>
      <c r="AS1782" t="s">
        <v>61</v>
      </c>
      <c r="AT1782" t="s">
        <v>62</v>
      </c>
      <c r="AU1782" t="s">
        <v>63</v>
      </c>
    </row>
    <row r="1783" spans="1:47" x14ac:dyDescent="0.25">
      <c r="A1783" t="s">
        <v>2877</v>
      </c>
      <c r="B1783">
        <v>2024</v>
      </c>
      <c r="C1783">
        <v>3</v>
      </c>
      <c r="D1783" t="s">
        <v>48</v>
      </c>
      <c r="E1783" s="1">
        <v>45357</v>
      </c>
      <c r="F1783" s="1">
        <v>45366</v>
      </c>
      <c r="G1783">
        <v>9</v>
      </c>
      <c r="H1783">
        <v>11.8</v>
      </c>
      <c r="I1783" t="s">
        <v>65</v>
      </c>
      <c r="J1783" t="s">
        <v>78</v>
      </c>
      <c r="K1783" t="s">
        <v>158</v>
      </c>
      <c r="L1783">
        <v>1006.3</v>
      </c>
      <c r="M1783" t="s">
        <v>52</v>
      </c>
      <c r="N1783" t="s">
        <v>69</v>
      </c>
      <c r="O1783" t="s">
        <v>107</v>
      </c>
      <c r="P1783" t="s">
        <v>184</v>
      </c>
      <c r="Q1783" t="s">
        <v>146</v>
      </c>
      <c r="R1783" t="s">
        <v>1711</v>
      </c>
      <c r="S1783" t="s">
        <v>161</v>
      </c>
      <c r="T1783" t="s">
        <v>74</v>
      </c>
      <c r="U1783" t="s">
        <v>228</v>
      </c>
      <c r="V1783">
        <v>22640</v>
      </c>
      <c r="W1783">
        <v>15411</v>
      </c>
      <c r="X1783">
        <v>12.3</v>
      </c>
      <c r="Y1783">
        <v>11.2</v>
      </c>
      <c r="Z1783">
        <v>20528.03</v>
      </c>
      <c r="AB1783">
        <v>40.79</v>
      </c>
      <c r="AC1783">
        <v>837338.34</v>
      </c>
      <c r="AD1783">
        <v>18874086.620000001</v>
      </c>
      <c r="AE1783">
        <v>276.45999999999998</v>
      </c>
      <c r="AF1783">
        <v>5217929986.9700003</v>
      </c>
      <c r="AG1783">
        <v>115460.07</v>
      </c>
      <c r="AH1783">
        <v>0</v>
      </c>
      <c r="AI1783">
        <v>0</v>
      </c>
      <c r="AJ1783">
        <v>15.21</v>
      </c>
      <c r="AK1783">
        <v>0</v>
      </c>
      <c r="AL1783">
        <v>0.214</v>
      </c>
      <c r="AM1783">
        <v>40390.550000000003</v>
      </c>
      <c r="AN1783">
        <v>282.7</v>
      </c>
      <c r="AO1783">
        <v>562.79</v>
      </c>
      <c r="AP1783">
        <v>159100.73000000001</v>
      </c>
      <c r="AQ1783">
        <v>1152289.69</v>
      </c>
      <c r="AR1783" t="s">
        <v>61</v>
      </c>
      <c r="AS1783" t="s">
        <v>61</v>
      </c>
      <c r="AT1783" t="s">
        <v>62</v>
      </c>
      <c r="AU1783" t="s">
        <v>63</v>
      </c>
    </row>
    <row r="1784" spans="1:47" x14ac:dyDescent="0.25">
      <c r="A1784" t="s">
        <v>2878</v>
      </c>
      <c r="B1784">
        <v>2020</v>
      </c>
      <c r="C1784">
        <v>7</v>
      </c>
      <c r="D1784" t="s">
        <v>89</v>
      </c>
      <c r="E1784" s="1">
        <v>44030</v>
      </c>
      <c r="F1784" s="1">
        <v>44057</v>
      </c>
      <c r="G1784">
        <v>27</v>
      </c>
      <c r="H1784">
        <v>6.9</v>
      </c>
      <c r="I1784" t="s">
        <v>49</v>
      </c>
      <c r="J1784" t="s">
        <v>112</v>
      </c>
      <c r="K1784" t="s">
        <v>126</v>
      </c>
      <c r="L1784">
        <v>2701.12</v>
      </c>
      <c r="M1784" t="s">
        <v>68</v>
      </c>
      <c r="N1784" t="s">
        <v>168</v>
      </c>
      <c r="O1784" t="s">
        <v>107</v>
      </c>
      <c r="P1784" t="s">
        <v>204</v>
      </c>
      <c r="Q1784" t="s">
        <v>100</v>
      </c>
      <c r="R1784" t="s">
        <v>2879</v>
      </c>
      <c r="S1784" t="s">
        <v>130</v>
      </c>
      <c r="T1784" t="s">
        <v>102</v>
      </c>
      <c r="U1784" t="s">
        <v>213</v>
      </c>
      <c r="V1784">
        <v>88549</v>
      </c>
      <c r="W1784">
        <v>51844</v>
      </c>
      <c r="X1784">
        <v>1.9</v>
      </c>
      <c r="Y1784">
        <v>14.8</v>
      </c>
      <c r="Z1784">
        <v>73401.88</v>
      </c>
      <c r="AB1784">
        <v>23.08</v>
      </c>
      <c r="AC1784">
        <v>1694115.39</v>
      </c>
      <c r="AD1784">
        <v>11195254.74</v>
      </c>
      <c r="AE1784">
        <v>167.74</v>
      </c>
      <c r="AF1784">
        <v>1877892030.0899999</v>
      </c>
      <c r="AG1784">
        <v>40331.949999999997</v>
      </c>
      <c r="AH1784">
        <v>0</v>
      </c>
      <c r="AI1784">
        <v>0</v>
      </c>
      <c r="AJ1784">
        <v>17.079999999999998</v>
      </c>
      <c r="AK1784">
        <v>1912149.51</v>
      </c>
      <c r="AL1784">
        <v>0.313</v>
      </c>
      <c r="AM1784">
        <v>35041.15</v>
      </c>
      <c r="AN1784">
        <v>601.6</v>
      </c>
      <c r="AO1784">
        <v>576.16</v>
      </c>
      <c r="AP1784">
        <v>346617.86</v>
      </c>
      <c r="AQ1784">
        <v>2116106.35</v>
      </c>
      <c r="AR1784" t="s">
        <v>61</v>
      </c>
      <c r="AS1784" t="s">
        <v>61</v>
      </c>
      <c r="AT1784" t="s">
        <v>62</v>
      </c>
      <c r="AU1784" t="s">
        <v>63</v>
      </c>
    </row>
    <row r="1785" spans="1:47" x14ac:dyDescent="0.25">
      <c r="A1785" t="s">
        <v>2880</v>
      </c>
      <c r="B1785">
        <v>2022</v>
      </c>
      <c r="C1785">
        <v>9</v>
      </c>
      <c r="D1785" t="s">
        <v>89</v>
      </c>
      <c r="E1785" s="1">
        <v>44822</v>
      </c>
      <c r="F1785" s="1">
        <v>44827</v>
      </c>
      <c r="G1785">
        <v>5</v>
      </c>
      <c r="H1785">
        <v>8</v>
      </c>
      <c r="I1785" t="s">
        <v>65</v>
      </c>
      <c r="J1785" t="s">
        <v>239</v>
      </c>
      <c r="K1785" t="s">
        <v>270</v>
      </c>
      <c r="L1785">
        <v>2710.1990999999998</v>
      </c>
      <c r="M1785" t="s">
        <v>114</v>
      </c>
      <c r="N1785" t="s">
        <v>168</v>
      </c>
      <c r="O1785" t="s">
        <v>91</v>
      </c>
      <c r="P1785" t="s">
        <v>100</v>
      </c>
      <c r="Q1785" t="s">
        <v>140</v>
      </c>
      <c r="R1785" t="s">
        <v>897</v>
      </c>
      <c r="S1785" t="s">
        <v>142</v>
      </c>
      <c r="T1785" t="s">
        <v>59</v>
      </c>
      <c r="U1785" t="s">
        <v>228</v>
      </c>
      <c r="V1785">
        <v>23475</v>
      </c>
      <c r="W1785">
        <v>15201</v>
      </c>
      <c r="X1785">
        <v>10.4</v>
      </c>
      <c r="Y1785">
        <v>15.1</v>
      </c>
      <c r="Z1785">
        <v>21351.02</v>
      </c>
      <c r="AB1785">
        <v>22.25</v>
      </c>
      <c r="AC1785">
        <v>475060.2</v>
      </c>
      <c r="AD1785">
        <v>21893122.399999999</v>
      </c>
      <c r="AE1785">
        <v>214.57</v>
      </c>
      <c r="AF1785">
        <v>4697607273.3699999</v>
      </c>
      <c r="AG1785">
        <v>50236.21</v>
      </c>
      <c r="AH1785">
        <v>0</v>
      </c>
      <c r="AI1785">
        <v>0</v>
      </c>
      <c r="AJ1785">
        <v>23.42</v>
      </c>
      <c r="AK1785">
        <v>0</v>
      </c>
      <c r="AL1785">
        <v>0.219</v>
      </c>
      <c r="AM1785">
        <v>47945.94</v>
      </c>
      <c r="AN1785">
        <v>227.1</v>
      </c>
      <c r="AO1785">
        <v>614.47</v>
      </c>
      <c r="AP1785">
        <v>139546.14000000001</v>
      </c>
      <c r="AQ1785">
        <v>712788.49</v>
      </c>
      <c r="AR1785" t="s">
        <v>61</v>
      </c>
      <c r="AS1785" t="s">
        <v>61</v>
      </c>
      <c r="AT1785" t="s">
        <v>62</v>
      </c>
      <c r="AU1785" t="s">
        <v>63</v>
      </c>
    </row>
    <row r="1786" spans="1:47" x14ac:dyDescent="0.25">
      <c r="A1786" t="s">
        <v>2881</v>
      </c>
      <c r="B1786">
        <v>2021</v>
      </c>
      <c r="C1786">
        <v>8</v>
      </c>
      <c r="D1786" t="s">
        <v>89</v>
      </c>
      <c r="E1786" s="1">
        <v>44419</v>
      </c>
      <c r="F1786" s="1">
        <v>44439</v>
      </c>
      <c r="G1786">
        <v>20</v>
      </c>
      <c r="H1786">
        <v>7.7</v>
      </c>
      <c r="I1786" t="s">
        <v>49</v>
      </c>
      <c r="J1786" t="s">
        <v>66</v>
      </c>
      <c r="K1786" t="s">
        <v>153</v>
      </c>
      <c r="L1786">
        <v>6309</v>
      </c>
      <c r="M1786" t="s">
        <v>80</v>
      </c>
      <c r="N1786" t="s">
        <v>81</v>
      </c>
      <c r="O1786" t="s">
        <v>91</v>
      </c>
      <c r="P1786" t="s">
        <v>150</v>
      </c>
      <c r="Q1786" t="s">
        <v>56</v>
      </c>
      <c r="R1786" t="s">
        <v>1248</v>
      </c>
      <c r="S1786" t="s">
        <v>156</v>
      </c>
      <c r="T1786" t="s">
        <v>95</v>
      </c>
      <c r="U1786" t="s">
        <v>96</v>
      </c>
      <c r="V1786">
        <v>17081</v>
      </c>
      <c r="W1786">
        <v>12302</v>
      </c>
      <c r="X1786">
        <v>14</v>
      </c>
      <c r="Y1786">
        <v>15.4</v>
      </c>
      <c r="Z1786">
        <v>14937.77</v>
      </c>
      <c r="AA1786">
        <v>1066</v>
      </c>
      <c r="AB1786">
        <v>309.13</v>
      </c>
      <c r="AC1786">
        <v>329532.58</v>
      </c>
      <c r="AD1786">
        <v>50438276.670000002</v>
      </c>
      <c r="AE1786">
        <v>168.56</v>
      </c>
      <c r="AF1786">
        <v>8501875915.5</v>
      </c>
      <c r="AG1786">
        <v>42674.11</v>
      </c>
      <c r="AH1786">
        <v>3</v>
      </c>
      <c r="AI1786">
        <v>101895.9</v>
      </c>
      <c r="AJ1786">
        <v>3.56</v>
      </c>
      <c r="AK1786">
        <v>1795602.65</v>
      </c>
      <c r="AL1786">
        <v>0.13500000000000001</v>
      </c>
      <c r="AM1786">
        <v>68091.67</v>
      </c>
      <c r="AN1786">
        <v>427.5</v>
      </c>
      <c r="AO1786">
        <v>481.69</v>
      </c>
      <c r="AP1786">
        <v>205922.48</v>
      </c>
      <c r="AQ1786">
        <v>748116.74</v>
      </c>
      <c r="AR1786" t="s">
        <v>61</v>
      </c>
      <c r="AS1786" t="s">
        <v>61</v>
      </c>
      <c r="AT1786" t="s">
        <v>62</v>
      </c>
      <c r="AU1786" t="s">
        <v>63</v>
      </c>
    </row>
    <row r="1787" spans="1:47" x14ac:dyDescent="0.25">
      <c r="A1787" t="s">
        <v>2882</v>
      </c>
      <c r="B1787">
        <v>2025</v>
      </c>
      <c r="C1787">
        <v>7</v>
      </c>
      <c r="D1787" t="s">
        <v>89</v>
      </c>
      <c r="E1787" s="1">
        <v>45862</v>
      </c>
      <c r="F1787" s="1">
        <v>45879</v>
      </c>
      <c r="G1787">
        <v>17</v>
      </c>
      <c r="H1787">
        <v>4.7</v>
      </c>
      <c r="I1787" t="s">
        <v>49</v>
      </c>
      <c r="J1787" t="s">
        <v>50</v>
      </c>
      <c r="K1787" t="s">
        <v>223</v>
      </c>
      <c r="L1787">
        <v>2710.1109999999999</v>
      </c>
      <c r="M1787" t="s">
        <v>52</v>
      </c>
      <c r="N1787" t="s">
        <v>168</v>
      </c>
      <c r="O1787" t="s">
        <v>107</v>
      </c>
      <c r="P1787" t="s">
        <v>204</v>
      </c>
      <c r="Q1787" t="s">
        <v>100</v>
      </c>
      <c r="R1787" t="s">
        <v>2769</v>
      </c>
      <c r="S1787" t="s">
        <v>186</v>
      </c>
      <c r="T1787" t="s">
        <v>131</v>
      </c>
      <c r="U1787" t="s">
        <v>259</v>
      </c>
      <c r="V1787">
        <v>95718</v>
      </c>
      <c r="W1787">
        <v>62402</v>
      </c>
      <c r="X1787">
        <v>23.8</v>
      </c>
      <c r="Y1787">
        <v>15</v>
      </c>
      <c r="Z1787">
        <v>87878.42</v>
      </c>
      <c r="AB1787">
        <v>39.950000000000003</v>
      </c>
      <c r="AC1787">
        <v>3510742.88</v>
      </c>
      <c r="AD1787">
        <v>100527639.77</v>
      </c>
      <c r="AE1787">
        <v>279.26</v>
      </c>
      <c r="AF1787">
        <v>28073348682.169998</v>
      </c>
      <c r="AG1787">
        <v>234009.2</v>
      </c>
      <c r="AH1787">
        <v>0</v>
      </c>
      <c r="AI1787">
        <v>0</v>
      </c>
      <c r="AJ1787">
        <v>12.2</v>
      </c>
      <c r="AK1787">
        <v>12264372.050000001</v>
      </c>
      <c r="AL1787">
        <v>0.28499999999999998</v>
      </c>
      <c r="AM1787">
        <v>286503.77</v>
      </c>
      <c r="AN1787">
        <v>842.5</v>
      </c>
      <c r="AO1787">
        <v>577.83000000000004</v>
      </c>
      <c r="AP1787">
        <v>486821.78</v>
      </c>
      <c r="AQ1787">
        <v>4518077.63</v>
      </c>
      <c r="AR1787" t="s">
        <v>61</v>
      </c>
      <c r="AS1787" t="s">
        <v>61</v>
      </c>
      <c r="AT1787" t="s">
        <v>62</v>
      </c>
      <c r="AU1787" t="s">
        <v>63</v>
      </c>
    </row>
    <row r="1788" spans="1:47" x14ac:dyDescent="0.25">
      <c r="A1788" t="s">
        <v>2883</v>
      </c>
      <c r="B1788">
        <v>2020</v>
      </c>
      <c r="C1788">
        <v>5</v>
      </c>
      <c r="D1788" t="s">
        <v>77</v>
      </c>
      <c r="E1788" s="1">
        <v>43953</v>
      </c>
      <c r="F1788" s="1">
        <v>43978</v>
      </c>
      <c r="G1788">
        <v>25</v>
      </c>
      <c r="H1788">
        <v>1.6</v>
      </c>
      <c r="I1788" t="s">
        <v>49</v>
      </c>
      <c r="J1788" t="s">
        <v>66</v>
      </c>
      <c r="K1788" t="s">
        <v>67</v>
      </c>
      <c r="L1788">
        <v>8479.8989999999994</v>
      </c>
      <c r="M1788" t="s">
        <v>114</v>
      </c>
      <c r="N1788" t="s">
        <v>168</v>
      </c>
      <c r="O1788" t="s">
        <v>54</v>
      </c>
      <c r="P1788" t="s">
        <v>154</v>
      </c>
      <c r="Q1788" t="s">
        <v>70</v>
      </c>
      <c r="R1788" t="s">
        <v>2003</v>
      </c>
      <c r="S1788" t="s">
        <v>73</v>
      </c>
      <c r="T1788" t="s">
        <v>148</v>
      </c>
      <c r="U1788" t="s">
        <v>181</v>
      </c>
      <c r="V1788">
        <v>14571</v>
      </c>
      <c r="W1788">
        <v>8868</v>
      </c>
      <c r="X1788">
        <v>4.5999999999999996</v>
      </c>
      <c r="Y1788">
        <v>10.7</v>
      </c>
      <c r="Z1788">
        <v>13270.3</v>
      </c>
      <c r="AB1788">
        <v>28.83</v>
      </c>
      <c r="AC1788">
        <v>382582.75</v>
      </c>
      <c r="AD1788">
        <v>11231318.4</v>
      </c>
      <c r="AE1788">
        <v>165.59</v>
      </c>
      <c r="AF1788">
        <v>1859794013.8599999</v>
      </c>
      <c r="AG1788">
        <v>114977.29</v>
      </c>
      <c r="AH1788">
        <v>0.2</v>
      </c>
      <c r="AI1788">
        <v>4969.3</v>
      </c>
      <c r="AJ1788">
        <v>18.59</v>
      </c>
      <c r="AK1788">
        <v>2087902.09</v>
      </c>
      <c r="AL1788">
        <v>0.128</v>
      </c>
      <c r="AM1788">
        <v>14376.09</v>
      </c>
      <c r="AN1788">
        <v>1074.0999999999999</v>
      </c>
      <c r="AO1788">
        <v>687.17</v>
      </c>
      <c r="AP1788">
        <v>738089.3</v>
      </c>
      <c r="AQ1788">
        <v>1254994.73</v>
      </c>
      <c r="AR1788" t="s">
        <v>61</v>
      </c>
      <c r="AS1788" t="s">
        <v>124</v>
      </c>
      <c r="AT1788" t="s">
        <v>293</v>
      </c>
      <c r="AU1788" t="s">
        <v>63</v>
      </c>
    </row>
    <row r="1789" spans="1:47" x14ac:dyDescent="0.25">
      <c r="A1789" t="s">
        <v>2884</v>
      </c>
      <c r="B1789">
        <v>2024</v>
      </c>
      <c r="C1789">
        <v>8</v>
      </c>
      <c r="D1789" t="s">
        <v>89</v>
      </c>
      <c r="E1789" s="1">
        <v>45523</v>
      </c>
      <c r="F1789" s="1">
        <v>45547</v>
      </c>
      <c r="G1789">
        <v>24</v>
      </c>
      <c r="H1789">
        <v>18.899999999999999</v>
      </c>
      <c r="I1789" t="s">
        <v>65</v>
      </c>
      <c r="J1789" t="s">
        <v>66</v>
      </c>
      <c r="K1789" t="s">
        <v>67</v>
      </c>
      <c r="L1789">
        <v>8479.8989999999994</v>
      </c>
      <c r="M1789" t="s">
        <v>114</v>
      </c>
      <c r="N1789" t="s">
        <v>106</v>
      </c>
      <c r="O1789" t="s">
        <v>189</v>
      </c>
      <c r="P1789" t="s">
        <v>56</v>
      </c>
      <c r="Q1789" t="s">
        <v>127</v>
      </c>
      <c r="R1789" t="s">
        <v>1549</v>
      </c>
      <c r="S1789" t="s">
        <v>156</v>
      </c>
      <c r="T1789" t="s">
        <v>187</v>
      </c>
      <c r="U1789" t="s">
        <v>166</v>
      </c>
      <c r="V1789">
        <v>5961</v>
      </c>
      <c r="W1789">
        <v>3380</v>
      </c>
      <c r="X1789">
        <v>6.1</v>
      </c>
      <c r="Y1789">
        <v>15.1</v>
      </c>
      <c r="Z1789">
        <v>5397.51</v>
      </c>
      <c r="AA1789">
        <v>385</v>
      </c>
      <c r="AB1789">
        <v>1281.1199999999999</v>
      </c>
      <c r="AC1789">
        <v>493231.2</v>
      </c>
      <c r="AD1789">
        <v>25746014.75</v>
      </c>
      <c r="AE1789">
        <v>276.85000000000002</v>
      </c>
      <c r="AF1789">
        <v>7127784183.54</v>
      </c>
      <c r="AG1789">
        <v>235569.13</v>
      </c>
      <c r="AH1789">
        <v>0</v>
      </c>
      <c r="AI1789">
        <v>0</v>
      </c>
      <c r="AJ1789">
        <v>24.5</v>
      </c>
      <c r="AK1789">
        <v>0</v>
      </c>
      <c r="AL1789">
        <v>0.33600000000000002</v>
      </c>
      <c r="AM1789">
        <v>86506.61</v>
      </c>
      <c r="AN1789">
        <v>1173</v>
      </c>
      <c r="AO1789">
        <v>614.42999999999995</v>
      </c>
      <c r="AP1789">
        <v>720726.39</v>
      </c>
      <c r="AQ1789">
        <v>1536033.33</v>
      </c>
      <c r="AR1789" t="s">
        <v>61</v>
      </c>
      <c r="AS1789" t="s">
        <v>61</v>
      </c>
      <c r="AT1789" t="s">
        <v>62</v>
      </c>
      <c r="AU1789" t="s">
        <v>63</v>
      </c>
    </row>
    <row r="1790" spans="1:47" x14ac:dyDescent="0.25">
      <c r="A1790" t="s">
        <v>2885</v>
      </c>
      <c r="B1790">
        <v>2021</v>
      </c>
      <c r="C1790">
        <v>11</v>
      </c>
      <c r="D1790" t="s">
        <v>119</v>
      </c>
      <c r="E1790" s="1">
        <v>44510</v>
      </c>
      <c r="F1790" s="1">
        <v>44521</v>
      </c>
      <c r="G1790">
        <v>11</v>
      </c>
      <c r="H1790">
        <v>19.5</v>
      </c>
      <c r="I1790" t="s">
        <v>49</v>
      </c>
      <c r="J1790" t="s">
        <v>78</v>
      </c>
      <c r="K1790" t="s">
        <v>211</v>
      </c>
      <c r="L1790">
        <v>1701.99</v>
      </c>
      <c r="M1790" t="s">
        <v>52</v>
      </c>
      <c r="N1790" t="s">
        <v>81</v>
      </c>
      <c r="O1790" t="s">
        <v>107</v>
      </c>
      <c r="P1790" t="s">
        <v>55</v>
      </c>
      <c r="Q1790" t="s">
        <v>128</v>
      </c>
      <c r="R1790" t="s">
        <v>2886</v>
      </c>
      <c r="S1790" t="s">
        <v>85</v>
      </c>
      <c r="T1790" t="s">
        <v>162</v>
      </c>
      <c r="U1790" t="s">
        <v>181</v>
      </c>
      <c r="V1790">
        <v>65318</v>
      </c>
      <c r="W1790">
        <v>37930</v>
      </c>
      <c r="X1790">
        <v>24.5</v>
      </c>
      <c r="Y1790">
        <v>15.3</v>
      </c>
      <c r="Z1790">
        <v>53133.98</v>
      </c>
      <c r="AB1790">
        <v>18.88</v>
      </c>
      <c r="AC1790">
        <v>1003169.54</v>
      </c>
      <c r="AD1790">
        <v>34490329.100000001</v>
      </c>
      <c r="AE1790">
        <v>171.41</v>
      </c>
      <c r="AF1790">
        <v>5911987311.0299997</v>
      </c>
      <c r="AG1790">
        <v>220571.26</v>
      </c>
      <c r="AH1790">
        <v>2</v>
      </c>
      <c r="AI1790">
        <v>41593.269999999997</v>
      </c>
      <c r="AJ1790">
        <v>13.06</v>
      </c>
      <c r="AK1790">
        <v>4504436.9800000004</v>
      </c>
      <c r="AL1790">
        <v>0.24299999999999999</v>
      </c>
      <c r="AM1790">
        <v>83811.5</v>
      </c>
      <c r="AN1790">
        <v>345.2</v>
      </c>
      <c r="AO1790">
        <v>517.48</v>
      </c>
      <c r="AP1790">
        <v>178634.1</v>
      </c>
      <c r="AQ1790">
        <v>1527779.67</v>
      </c>
      <c r="AR1790" t="s">
        <v>61</v>
      </c>
      <c r="AS1790" t="s">
        <v>61</v>
      </c>
      <c r="AT1790" t="s">
        <v>62</v>
      </c>
      <c r="AU1790" t="s">
        <v>63</v>
      </c>
    </row>
    <row r="1791" spans="1:47" x14ac:dyDescent="0.25">
      <c r="A1791" t="s">
        <v>2887</v>
      </c>
      <c r="B1791">
        <v>2020</v>
      </c>
      <c r="C1791">
        <v>6</v>
      </c>
      <c r="D1791" t="s">
        <v>77</v>
      </c>
      <c r="E1791" s="1">
        <v>44009</v>
      </c>
      <c r="F1791" s="1">
        <v>44024</v>
      </c>
      <c r="G1791">
        <v>15</v>
      </c>
      <c r="H1791">
        <v>15</v>
      </c>
      <c r="I1791" t="s">
        <v>65</v>
      </c>
      <c r="J1791" t="s">
        <v>78</v>
      </c>
      <c r="K1791" t="s">
        <v>315</v>
      </c>
      <c r="L1791">
        <v>1511.9</v>
      </c>
      <c r="M1791" t="s">
        <v>98</v>
      </c>
      <c r="N1791" t="s">
        <v>53</v>
      </c>
      <c r="O1791" t="s">
        <v>54</v>
      </c>
      <c r="P1791" t="s">
        <v>226</v>
      </c>
      <c r="Q1791" t="s">
        <v>127</v>
      </c>
      <c r="R1791" t="s">
        <v>376</v>
      </c>
      <c r="S1791" t="s">
        <v>85</v>
      </c>
      <c r="T1791" t="s">
        <v>59</v>
      </c>
      <c r="U1791" t="s">
        <v>213</v>
      </c>
      <c r="V1791">
        <v>52139</v>
      </c>
      <c r="W1791">
        <v>38072</v>
      </c>
      <c r="X1791">
        <v>23.7</v>
      </c>
      <c r="Y1791">
        <v>12.2</v>
      </c>
      <c r="Z1791">
        <v>44761.09</v>
      </c>
      <c r="AB1791">
        <v>12.63</v>
      </c>
      <c r="AC1791">
        <v>565332.56999999995</v>
      </c>
      <c r="AD1791">
        <v>44641577.890000001</v>
      </c>
      <c r="AE1791">
        <v>160.91</v>
      </c>
      <c r="AF1791">
        <v>7183276298.2799997</v>
      </c>
      <c r="AG1791">
        <v>233069.23</v>
      </c>
      <c r="AH1791">
        <v>1.2</v>
      </c>
      <c r="AI1791">
        <v>12442.62</v>
      </c>
      <c r="AJ1791">
        <v>14.73</v>
      </c>
      <c r="AK1791">
        <v>0</v>
      </c>
      <c r="AL1791">
        <v>0.13400000000000001</v>
      </c>
      <c r="AM1791">
        <v>59819.71</v>
      </c>
      <c r="AN1791">
        <v>279.10000000000002</v>
      </c>
      <c r="AO1791">
        <v>664.44</v>
      </c>
      <c r="AP1791">
        <v>185445.2</v>
      </c>
      <c r="AQ1791">
        <v>1056109.33</v>
      </c>
      <c r="AR1791" t="s">
        <v>61</v>
      </c>
      <c r="AS1791" t="s">
        <v>61</v>
      </c>
      <c r="AT1791" t="s">
        <v>62</v>
      </c>
      <c r="AU1791" t="s">
        <v>63</v>
      </c>
    </row>
    <row r="1792" spans="1:47" x14ac:dyDescent="0.25">
      <c r="A1792" t="s">
        <v>2888</v>
      </c>
      <c r="B1792">
        <v>2025</v>
      </c>
      <c r="C1792">
        <v>11</v>
      </c>
      <c r="D1792" t="s">
        <v>119</v>
      </c>
      <c r="E1792" s="1">
        <v>45990</v>
      </c>
      <c r="F1792" s="1">
        <v>46004</v>
      </c>
      <c r="G1792">
        <v>14</v>
      </c>
      <c r="H1792">
        <v>4.8</v>
      </c>
      <c r="I1792" t="s">
        <v>49</v>
      </c>
      <c r="J1792" t="s">
        <v>50</v>
      </c>
      <c r="K1792" t="s">
        <v>51</v>
      </c>
      <c r="L1792">
        <v>2709</v>
      </c>
      <c r="M1792" t="s">
        <v>52</v>
      </c>
      <c r="N1792" t="s">
        <v>69</v>
      </c>
      <c r="O1792" t="s">
        <v>189</v>
      </c>
      <c r="P1792" t="s">
        <v>93</v>
      </c>
      <c r="Q1792" t="s">
        <v>82</v>
      </c>
      <c r="R1792" t="s">
        <v>1602</v>
      </c>
      <c r="S1792" t="s">
        <v>170</v>
      </c>
      <c r="T1792" t="s">
        <v>102</v>
      </c>
      <c r="U1792" t="s">
        <v>228</v>
      </c>
      <c r="V1792">
        <v>85986</v>
      </c>
      <c r="W1792">
        <v>57691</v>
      </c>
      <c r="X1792">
        <v>2.8</v>
      </c>
      <c r="Y1792">
        <v>13.2</v>
      </c>
      <c r="Z1792">
        <v>79432.19</v>
      </c>
      <c r="AB1792">
        <v>26.03</v>
      </c>
      <c r="AC1792">
        <v>2067619.91</v>
      </c>
      <c r="AD1792">
        <v>5391857.0599999996</v>
      </c>
      <c r="AE1792">
        <v>279.64</v>
      </c>
      <c r="AF1792">
        <v>1507778908.26</v>
      </c>
      <c r="AG1792">
        <v>145425.57999999999</v>
      </c>
      <c r="AH1792">
        <v>0</v>
      </c>
      <c r="AI1792">
        <v>0</v>
      </c>
      <c r="AJ1792">
        <v>1.49</v>
      </c>
      <c r="AK1792">
        <v>80338.67</v>
      </c>
      <c r="AL1792">
        <v>0.31900000000000001</v>
      </c>
      <c r="AM1792">
        <v>17200.02</v>
      </c>
      <c r="AN1792">
        <v>285.39999999999998</v>
      </c>
      <c r="AO1792">
        <v>371.37</v>
      </c>
      <c r="AP1792">
        <v>105989</v>
      </c>
      <c r="AQ1792">
        <v>2336234.5099999998</v>
      </c>
      <c r="AR1792" t="s">
        <v>61</v>
      </c>
      <c r="AS1792" t="s">
        <v>61</v>
      </c>
      <c r="AT1792" t="s">
        <v>62</v>
      </c>
      <c r="AU1792" t="s">
        <v>63</v>
      </c>
    </row>
    <row r="1793" spans="1:47" x14ac:dyDescent="0.25">
      <c r="A1793" t="s">
        <v>2889</v>
      </c>
      <c r="B1793">
        <v>2023</v>
      </c>
      <c r="C1793">
        <v>5</v>
      </c>
      <c r="D1793" t="s">
        <v>77</v>
      </c>
      <c r="E1793" s="1">
        <v>45071</v>
      </c>
      <c r="F1793" s="1">
        <v>45087</v>
      </c>
      <c r="G1793">
        <v>16</v>
      </c>
      <c r="H1793">
        <v>7.6</v>
      </c>
      <c r="I1793" t="s">
        <v>65</v>
      </c>
      <c r="J1793" t="s">
        <v>66</v>
      </c>
      <c r="K1793" t="s">
        <v>245</v>
      </c>
      <c r="L1793">
        <v>8905.9</v>
      </c>
      <c r="M1793" t="s">
        <v>114</v>
      </c>
      <c r="N1793" t="s">
        <v>106</v>
      </c>
      <c r="O1793" t="s">
        <v>189</v>
      </c>
      <c r="P1793" t="s">
        <v>128</v>
      </c>
      <c r="Q1793" t="s">
        <v>108</v>
      </c>
      <c r="R1793" t="s">
        <v>1314</v>
      </c>
      <c r="S1793" t="s">
        <v>137</v>
      </c>
      <c r="T1793" t="s">
        <v>59</v>
      </c>
      <c r="U1793" t="s">
        <v>166</v>
      </c>
      <c r="V1793">
        <v>4096</v>
      </c>
      <c r="W1793">
        <v>2909</v>
      </c>
      <c r="X1793">
        <v>12.2</v>
      </c>
      <c r="Y1793">
        <v>11.3</v>
      </c>
      <c r="Z1793">
        <v>3558.18</v>
      </c>
      <c r="AB1793">
        <v>27.55</v>
      </c>
      <c r="AC1793">
        <v>98027.86</v>
      </c>
      <c r="AD1793">
        <v>3208126.25</v>
      </c>
      <c r="AE1793">
        <v>286.41000000000003</v>
      </c>
      <c r="AF1793">
        <v>918839439.25999999</v>
      </c>
      <c r="AG1793">
        <v>48939.43</v>
      </c>
      <c r="AH1793">
        <v>1.4</v>
      </c>
      <c r="AI1793">
        <v>35145.879999999997</v>
      </c>
      <c r="AJ1793">
        <v>3.67</v>
      </c>
      <c r="AK1793">
        <v>0</v>
      </c>
      <c r="AL1793">
        <v>0.312</v>
      </c>
      <c r="AM1793">
        <v>10009.35</v>
      </c>
      <c r="AN1793">
        <v>428.2</v>
      </c>
      <c r="AO1793">
        <v>632.64</v>
      </c>
      <c r="AP1793">
        <v>270896.45</v>
      </c>
      <c r="AQ1793">
        <v>463018.97</v>
      </c>
      <c r="AR1793" t="s">
        <v>61</v>
      </c>
      <c r="AS1793" t="s">
        <v>61</v>
      </c>
      <c r="AT1793" t="s">
        <v>62</v>
      </c>
      <c r="AU1793" t="s">
        <v>63</v>
      </c>
    </row>
    <row r="1794" spans="1:47" x14ac:dyDescent="0.25">
      <c r="A1794" t="s">
        <v>2890</v>
      </c>
      <c r="B1794">
        <v>2024</v>
      </c>
      <c r="C1794">
        <v>2</v>
      </c>
      <c r="D1794" t="s">
        <v>48</v>
      </c>
      <c r="E1794" s="1">
        <v>45334</v>
      </c>
      <c r="F1794" s="1">
        <v>45340</v>
      </c>
      <c r="G1794">
        <v>6</v>
      </c>
      <c r="H1794">
        <v>20.2</v>
      </c>
      <c r="I1794" t="s">
        <v>49</v>
      </c>
      <c r="J1794" t="s">
        <v>239</v>
      </c>
      <c r="K1794" t="s">
        <v>270</v>
      </c>
      <c r="L1794">
        <v>2710.1990999999998</v>
      </c>
      <c r="M1794" t="s">
        <v>52</v>
      </c>
      <c r="N1794" t="s">
        <v>168</v>
      </c>
      <c r="O1794" t="s">
        <v>54</v>
      </c>
      <c r="P1794" t="s">
        <v>55</v>
      </c>
      <c r="Q1794" t="s">
        <v>226</v>
      </c>
      <c r="R1794" t="s">
        <v>2891</v>
      </c>
      <c r="S1794" t="s">
        <v>142</v>
      </c>
      <c r="T1794" t="s">
        <v>102</v>
      </c>
      <c r="U1794" t="s">
        <v>166</v>
      </c>
      <c r="V1794">
        <v>53302</v>
      </c>
      <c r="W1794">
        <v>33927</v>
      </c>
      <c r="X1794">
        <v>2.4</v>
      </c>
      <c r="Y1794">
        <v>12.5</v>
      </c>
      <c r="Z1794">
        <v>50759.76</v>
      </c>
      <c r="AB1794">
        <v>38.409999999999997</v>
      </c>
      <c r="AC1794">
        <v>1949682.38</v>
      </c>
      <c r="AD1794">
        <v>23627653.079999998</v>
      </c>
      <c r="AE1794">
        <v>276.52</v>
      </c>
      <c r="AF1794">
        <v>6533518629.6800003</v>
      </c>
      <c r="AG1794">
        <v>44582.559999999998</v>
      </c>
      <c r="AH1794">
        <v>0</v>
      </c>
      <c r="AI1794">
        <v>0</v>
      </c>
      <c r="AJ1794">
        <v>22.27</v>
      </c>
      <c r="AK1794">
        <v>5261878.34</v>
      </c>
      <c r="AL1794">
        <v>0.34799999999999998</v>
      </c>
      <c r="AM1794">
        <v>82224.23</v>
      </c>
      <c r="AN1794">
        <v>101.2</v>
      </c>
      <c r="AO1794">
        <v>472.38</v>
      </c>
      <c r="AP1794">
        <v>47804.86</v>
      </c>
      <c r="AQ1794">
        <v>2124294.0299999998</v>
      </c>
      <c r="AR1794" t="s">
        <v>61</v>
      </c>
      <c r="AS1794" t="s">
        <v>61</v>
      </c>
      <c r="AT1794" t="s">
        <v>62</v>
      </c>
      <c r="AU1794" t="s">
        <v>63</v>
      </c>
    </row>
    <row r="1795" spans="1:47" x14ac:dyDescent="0.25">
      <c r="A1795" t="s">
        <v>2892</v>
      </c>
      <c r="B1795">
        <v>2024</v>
      </c>
      <c r="C1795">
        <v>4</v>
      </c>
      <c r="D1795" t="s">
        <v>77</v>
      </c>
      <c r="E1795" s="1">
        <v>45400</v>
      </c>
      <c r="F1795" s="1">
        <v>45414</v>
      </c>
      <c r="G1795">
        <v>14</v>
      </c>
      <c r="H1795">
        <v>11.8</v>
      </c>
      <c r="I1795" t="s">
        <v>65</v>
      </c>
      <c r="J1795" t="s">
        <v>134</v>
      </c>
      <c r="K1795" t="s">
        <v>135</v>
      </c>
      <c r="L1795">
        <v>9999.0098999999991</v>
      </c>
      <c r="M1795" t="s">
        <v>80</v>
      </c>
      <c r="N1795" t="s">
        <v>53</v>
      </c>
      <c r="O1795" t="s">
        <v>107</v>
      </c>
      <c r="P1795" t="s">
        <v>128</v>
      </c>
      <c r="Q1795" t="s">
        <v>93</v>
      </c>
      <c r="R1795" t="s">
        <v>2893</v>
      </c>
      <c r="S1795" t="s">
        <v>137</v>
      </c>
      <c r="T1795" t="s">
        <v>59</v>
      </c>
      <c r="U1795" t="s">
        <v>181</v>
      </c>
      <c r="V1795">
        <v>11570</v>
      </c>
      <c r="W1795">
        <v>7176</v>
      </c>
      <c r="X1795">
        <v>10.9</v>
      </c>
      <c r="Y1795">
        <v>14.7</v>
      </c>
      <c r="Z1795">
        <v>10785.02</v>
      </c>
      <c r="AB1795">
        <v>16.46</v>
      </c>
      <c r="AC1795">
        <v>177521.43</v>
      </c>
      <c r="AD1795">
        <v>6147137.8499999996</v>
      </c>
      <c r="AE1795">
        <v>273.56</v>
      </c>
      <c r="AF1795">
        <v>1681611030.25</v>
      </c>
      <c r="AG1795">
        <v>126617.25</v>
      </c>
      <c r="AH1795">
        <v>1</v>
      </c>
      <c r="AI1795">
        <v>13640.86</v>
      </c>
      <c r="AJ1795">
        <v>18.73</v>
      </c>
      <c r="AK1795">
        <v>0</v>
      </c>
      <c r="AL1795">
        <v>8.4000000000000005E-2</v>
      </c>
      <c r="AM1795">
        <v>5163.6000000000004</v>
      </c>
      <c r="AN1795">
        <v>224.7</v>
      </c>
      <c r="AO1795">
        <v>527.24</v>
      </c>
      <c r="AP1795">
        <v>118470.83</v>
      </c>
      <c r="AQ1795">
        <v>441413.97</v>
      </c>
      <c r="AR1795" t="s">
        <v>61</v>
      </c>
      <c r="AS1795" t="s">
        <v>61</v>
      </c>
      <c r="AT1795" t="s">
        <v>62</v>
      </c>
      <c r="AU1795" t="s">
        <v>63</v>
      </c>
    </row>
    <row r="1796" spans="1:47" x14ac:dyDescent="0.25">
      <c r="A1796" t="s">
        <v>2894</v>
      </c>
      <c r="B1796">
        <v>2025</v>
      </c>
      <c r="C1796">
        <v>6</v>
      </c>
      <c r="D1796" t="s">
        <v>77</v>
      </c>
      <c r="E1796" s="1">
        <v>45822</v>
      </c>
      <c r="F1796" s="1">
        <v>45842</v>
      </c>
      <c r="G1796">
        <v>20</v>
      </c>
      <c r="H1796">
        <v>12.9</v>
      </c>
      <c r="I1796" t="s">
        <v>49</v>
      </c>
      <c r="J1796" t="s">
        <v>78</v>
      </c>
      <c r="K1796" t="s">
        <v>211</v>
      </c>
      <c r="L1796">
        <v>1701.99</v>
      </c>
      <c r="M1796" t="s">
        <v>98</v>
      </c>
      <c r="N1796" t="s">
        <v>81</v>
      </c>
      <c r="O1796" t="s">
        <v>54</v>
      </c>
      <c r="P1796" t="s">
        <v>83</v>
      </c>
      <c r="Q1796" t="s">
        <v>100</v>
      </c>
      <c r="R1796" t="s">
        <v>2895</v>
      </c>
      <c r="S1796" t="s">
        <v>85</v>
      </c>
      <c r="T1796" t="s">
        <v>102</v>
      </c>
      <c r="U1796" t="s">
        <v>166</v>
      </c>
      <c r="V1796">
        <v>54586</v>
      </c>
      <c r="W1796">
        <v>38145</v>
      </c>
      <c r="X1796">
        <v>4.5999999999999996</v>
      </c>
      <c r="Y1796">
        <v>13.7</v>
      </c>
      <c r="Z1796">
        <v>46448.05</v>
      </c>
      <c r="AB1796">
        <v>43.58</v>
      </c>
      <c r="AC1796">
        <v>2024206.02</v>
      </c>
      <c r="AD1796">
        <v>37926226.270000003</v>
      </c>
      <c r="AE1796">
        <v>276.58999999999997</v>
      </c>
      <c r="AF1796">
        <v>10490014924.02</v>
      </c>
      <c r="AG1796">
        <v>136622.32</v>
      </c>
      <c r="AH1796">
        <v>0</v>
      </c>
      <c r="AI1796">
        <v>0</v>
      </c>
      <c r="AJ1796">
        <v>1.96</v>
      </c>
      <c r="AK1796">
        <v>743354.03</v>
      </c>
      <c r="AL1796">
        <v>0.317</v>
      </c>
      <c r="AM1796">
        <v>120226.14</v>
      </c>
      <c r="AN1796">
        <v>552.9</v>
      </c>
      <c r="AO1796">
        <v>368.26</v>
      </c>
      <c r="AP1796">
        <v>203610.95</v>
      </c>
      <c r="AQ1796">
        <v>2484665.4300000002</v>
      </c>
      <c r="AR1796" t="s">
        <v>61</v>
      </c>
      <c r="AS1796" t="s">
        <v>61</v>
      </c>
      <c r="AT1796" t="s">
        <v>62</v>
      </c>
      <c r="AU1796" t="s">
        <v>63</v>
      </c>
    </row>
    <row r="1797" spans="1:47" x14ac:dyDescent="0.25">
      <c r="A1797" t="s">
        <v>2896</v>
      </c>
      <c r="B1797">
        <v>2023</v>
      </c>
      <c r="C1797">
        <v>11</v>
      </c>
      <c r="D1797" t="s">
        <v>119</v>
      </c>
      <c r="E1797" s="1">
        <v>45231</v>
      </c>
      <c r="F1797" s="1">
        <v>45240</v>
      </c>
      <c r="G1797">
        <v>9</v>
      </c>
      <c r="H1797">
        <v>5.4</v>
      </c>
      <c r="I1797" t="s">
        <v>65</v>
      </c>
      <c r="J1797" t="s">
        <v>112</v>
      </c>
      <c r="K1797" t="s">
        <v>340</v>
      </c>
      <c r="L1797">
        <v>7208.39</v>
      </c>
      <c r="M1797" t="s">
        <v>114</v>
      </c>
      <c r="N1797" t="s">
        <v>53</v>
      </c>
      <c r="O1797" t="s">
        <v>200</v>
      </c>
      <c r="P1797" t="s">
        <v>100</v>
      </c>
      <c r="Q1797" t="s">
        <v>174</v>
      </c>
      <c r="R1797" t="s">
        <v>591</v>
      </c>
      <c r="S1797" t="s">
        <v>73</v>
      </c>
      <c r="T1797" t="s">
        <v>86</v>
      </c>
      <c r="U1797" t="s">
        <v>181</v>
      </c>
      <c r="V1797">
        <v>13194</v>
      </c>
      <c r="W1797">
        <v>9146</v>
      </c>
      <c r="X1797">
        <v>1.7</v>
      </c>
      <c r="Y1797">
        <v>10.6</v>
      </c>
      <c r="Z1797">
        <v>10218.950000000001</v>
      </c>
      <c r="AB1797">
        <v>24.32</v>
      </c>
      <c r="AC1797">
        <v>248524.86</v>
      </c>
      <c r="AD1797">
        <v>11413136.5</v>
      </c>
      <c r="AE1797">
        <v>280.35000000000002</v>
      </c>
      <c r="AF1797">
        <v>3199672817.7800002</v>
      </c>
      <c r="AG1797">
        <v>24189.07</v>
      </c>
      <c r="AH1797">
        <v>0</v>
      </c>
      <c r="AI1797">
        <v>0</v>
      </c>
      <c r="AJ1797">
        <v>17.53</v>
      </c>
      <c r="AK1797">
        <v>0</v>
      </c>
      <c r="AL1797">
        <v>0.311</v>
      </c>
      <c r="AM1797">
        <v>35494.85</v>
      </c>
      <c r="AN1797">
        <v>221</v>
      </c>
      <c r="AO1797">
        <v>359.63</v>
      </c>
      <c r="AP1797">
        <v>79478.23</v>
      </c>
      <c r="AQ1797">
        <v>387687.01</v>
      </c>
      <c r="AR1797" t="s">
        <v>61</v>
      </c>
      <c r="AS1797" t="s">
        <v>61</v>
      </c>
      <c r="AT1797" t="s">
        <v>62</v>
      </c>
      <c r="AU1797" t="s">
        <v>63</v>
      </c>
    </row>
    <row r="1798" spans="1:47" x14ac:dyDescent="0.25">
      <c r="A1798" t="s">
        <v>2897</v>
      </c>
      <c r="B1798">
        <v>2020</v>
      </c>
      <c r="C1798">
        <v>7</v>
      </c>
      <c r="D1798" t="s">
        <v>89</v>
      </c>
      <c r="E1798" s="1">
        <v>44026</v>
      </c>
      <c r="F1798" s="1">
        <v>44045</v>
      </c>
      <c r="G1798">
        <v>19</v>
      </c>
      <c r="H1798">
        <v>16.3</v>
      </c>
      <c r="I1798" t="s">
        <v>65</v>
      </c>
      <c r="J1798" t="s">
        <v>239</v>
      </c>
      <c r="K1798" t="s">
        <v>265</v>
      </c>
      <c r="L1798">
        <v>3102.1</v>
      </c>
      <c r="M1798" t="s">
        <v>68</v>
      </c>
      <c r="N1798" t="s">
        <v>168</v>
      </c>
      <c r="O1798" t="s">
        <v>189</v>
      </c>
      <c r="P1798" t="s">
        <v>82</v>
      </c>
      <c r="Q1798" t="s">
        <v>140</v>
      </c>
      <c r="R1798" t="s">
        <v>2898</v>
      </c>
      <c r="S1798" t="s">
        <v>161</v>
      </c>
      <c r="T1798" t="s">
        <v>59</v>
      </c>
      <c r="U1798" t="s">
        <v>87</v>
      </c>
      <c r="V1798">
        <v>16716</v>
      </c>
      <c r="W1798">
        <v>9610</v>
      </c>
      <c r="X1798">
        <v>14.6</v>
      </c>
      <c r="Y1798">
        <v>13.9</v>
      </c>
      <c r="Z1798">
        <v>15876.6</v>
      </c>
      <c r="AB1798">
        <v>12.98</v>
      </c>
      <c r="AC1798">
        <v>206078.27</v>
      </c>
      <c r="AD1798">
        <v>9689647.75</v>
      </c>
      <c r="AE1798">
        <v>160.97999999999999</v>
      </c>
      <c r="AF1798">
        <v>1559839494.79</v>
      </c>
      <c r="AG1798">
        <v>130904.69</v>
      </c>
      <c r="AH1798">
        <v>0.5</v>
      </c>
      <c r="AI1798">
        <v>9794.15</v>
      </c>
      <c r="AJ1798">
        <v>6.44</v>
      </c>
      <c r="AK1798">
        <v>0</v>
      </c>
      <c r="AL1798">
        <v>0.252</v>
      </c>
      <c r="AM1798">
        <v>24417.91</v>
      </c>
      <c r="AN1798">
        <v>753.7</v>
      </c>
      <c r="AO1798">
        <v>456.78</v>
      </c>
      <c r="AP1798">
        <v>344275.09</v>
      </c>
      <c r="AQ1798">
        <v>715470.11</v>
      </c>
      <c r="AR1798" t="s">
        <v>61</v>
      </c>
      <c r="AS1798" t="s">
        <v>61</v>
      </c>
      <c r="AT1798" t="s">
        <v>62</v>
      </c>
      <c r="AU1798" t="s">
        <v>63</v>
      </c>
    </row>
    <row r="1799" spans="1:47" x14ac:dyDescent="0.25">
      <c r="A1799" t="s">
        <v>2899</v>
      </c>
      <c r="B1799">
        <v>2021</v>
      </c>
      <c r="C1799">
        <v>9</v>
      </c>
      <c r="D1799" t="s">
        <v>89</v>
      </c>
      <c r="E1799" s="1">
        <v>44455</v>
      </c>
      <c r="F1799" s="1">
        <v>44476</v>
      </c>
      <c r="G1799">
        <v>21</v>
      </c>
      <c r="H1799">
        <v>2.2999999999999998</v>
      </c>
      <c r="I1799" t="s">
        <v>65</v>
      </c>
      <c r="J1799" t="s">
        <v>66</v>
      </c>
      <c r="K1799" t="s">
        <v>391</v>
      </c>
      <c r="L1799">
        <v>9999.99</v>
      </c>
      <c r="M1799" t="s">
        <v>90</v>
      </c>
      <c r="N1799" t="s">
        <v>69</v>
      </c>
      <c r="O1799" t="s">
        <v>200</v>
      </c>
      <c r="P1799" t="s">
        <v>184</v>
      </c>
      <c r="Q1799" t="s">
        <v>146</v>
      </c>
      <c r="R1799" t="s">
        <v>2242</v>
      </c>
      <c r="S1799" t="s">
        <v>130</v>
      </c>
      <c r="T1799" t="s">
        <v>102</v>
      </c>
      <c r="U1799" t="s">
        <v>103</v>
      </c>
      <c r="V1799">
        <v>66110</v>
      </c>
      <c r="W1799">
        <v>43727</v>
      </c>
      <c r="X1799">
        <v>16.7</v>
      </c>
      <c r="Y1799">
        <v>16</v>
      </c>
      <c r="Z1799">
        <v>58012.69</v>
      </c>
      <c r="AB1799">
        <v>40.479999999999997</v>
      </c>
      <c r="AC1799">
        <v>2348353.69</v>
      </c>
      <c r="AD1799">
        <v>14837325.59</v>
      </c>
      <c r="AE1799">
        <v>166.82</v>
      </c>
      <c r="AF1799">
        <v>2475162654.9200001</v>
      </c>
      <c r="AG1799">
        <v>158390.17000000001</v>
      </c>
      <c r="AH1799">
        <v>2.7</v>
      </c>
      <c r="AI1799">
        <v>81162.67</v>
      </c>
      <c r="AJ1799">
        <v>15.54</v>
      </c>
      <c r="AK1799">
        <v>0</v>
      </c>
      <c r="AL1799">
        <v>0.29399999999999998</v>
      </c>
      <c r="AM1799">
        <v>43621.74</v>
      </c>
      <c r="AN1799">
        <v>339.9</v>
      </c>
      <c r="AO1799">
        <v>614.02</v>
      </c>
      <c r="AP1799">
        <v>208705.4</v>
      </c>
      <c r="AQ1799">
        <v>2840233.67</v>
      </c>
      <c r="AR1799" t="s">
        <v>61</v>
      </c>
      <c r="AS1799" t="s">
        <v>61</v>
      </c>
      <c r="AT1799" t="s">
        <v>62</v>
      </c>
      <c r="AU1799" t="s">
        <v>117</v>
      </c>
    </row>
    <row r="1800" spans="1:47" x14ac:dyDescent="0.25">
      <c r="A1800" t="s">
        <v>2900</v>
      </c>
      <c r="B1800">
        <v>2022</v>
      </c>
      <c r="C1800">
        <v>7</v>
      </c>
      <c r="D1800" t="s">
        <v>89</v>
      </c>
      <c r="E1800" s="1">
        <v>44771</v>
      </c>
      <c r="F1800" s="1">
        <v>44785</v>
      </c>
      <c r="G1800">
        <v>14</v>
      </c>
      <c r="H1800">
        <v>13.7</v>
      </c>
      <c r="I1800" t="s">
        <v>49</v>
      </c>
      <c r="J1800" t="s">
        <v>112</v>
      </c>
      <c r="K1800" t="s">
        <v>343</v>
      </c>
      <c r="L1800">
        <v>2523.1</v>
      </c>
      <c r="M1800" t="s">
        <v>114</v>
      </c>
      <c r="N1800" t="s">
        <v>168</v>
      </c>
      <c r="O1800" t="s">
        <v>54</v>
      </c>
      <c r="P1800" t="s">
        <v>230</v>
      </c>
      <c r="Q1800" t="s">
        <v>226</v>
      </c>
      <c r="R1800" t="s">
        <v>1638</v>
      </c>
      <c r="S1800" t="s">
        <v>130</v>
      </c>
      <c r="T1800" t="s">
        <v>74</v>
      </c>
      <c r="U1800" t="s">
        <v>259</v>
      </c>
      <c r="V1800">
        <v>71165</v>
      </c>
      <c r="W1800">
        <v>42537</v>
      </c>
      <c r="X1800">
        <v>14.3</v>
      </c>
      <c r="Y1800">
        <v>13</v>
      </c>
      <c r="Z1800">
        <v>62436.49</v>
      </c>
      <c r="AB1800">
        <v>12.32</v>
      </c>
      <c r="AC1800">
        <v>769217.56</v>
      </c>
      <c r="AD1800">
        <v>53253331.049999997</v>
      </c>
      <c r="AE1800">
        <v>211.22</v>
      </c>
      <c r="AF1800">
        <v>11248168584.379999</v>
      </c>
      <c r="AG1800">
        <v>103963.21</v>
      </c>
      <c r="AH1800">
        <v>0</v>
      </c>
      <c r="AI1800">
        <v>0</v>
      </c>
      <c r="AJ1800">
        <v>21.34</v>
      </c>
      <c r="AK1800">
        <v>11364260.85</v>
      </c>
      <c r="AL1800">
        <v>0.11700000000000001</v>
      </c>
      <c r="AM1800">
        <v>62306.400000000001</v>
      </c>
      <c r="AN1800">
        <v>573.29999999999995</v>
      </c>
      <c r="AO1800">
        <v>575.85</v>
      </c>
      <c r="AP1800">
        <v>330134.8</v>
      </c>
      <c r="AQ1800">
        <v>1265621.97</v>
      </c>
      <c r="AR1800" t="s">
        <v>61</v>
      </c>
      <c r="AS1800" t="s">
        <v>61</v>
      </c>
      <c r="AT1800" t="s">
        <v>62</v>
      </c>
      <c r="AU1800" t="s">
        <v>63</v>
      </c>
    </row>
    <row r="1801" spans="1:47" x14ac:dyDescent="0.25">
      <c r="A1801" t="s">
        <v>2901</v>
      </c>
      <c r="B1801">
        <v>2021</v>
      </c>
      <c r="C1801">
        <v>11</v>
      </c>
      <c r="D1801" t="s">
        <v>119</v>
      </c>
      <c r="E1801" s="1">
        <v>44518</v>
      </c>
      <c r="F1801" s="1">
        <v>44536</v>
      </c>
      <c r="G1801">
        <v>18</v>
      </c>
      <c r="H1801">
        <v>3.3</v>
      </c>
      <c r="I1801" t="s">
        <v>49</v>
      </c>
      <c r="J1801" t="s">
        <v>50</v>
      </c>
      <c r="K1801" t="s">
        <v>183</v>
      </c>
      <c r="L1801">
        <v>2710.19</v>
      </c>
      <c r="M1801" t="s">
        <v>52</v>
      </c>
      <c r="N1801" t="s">
        <v>81</v>
      </c>
      <c r="O1801" t="s">
        <v>54</v>
      </c>
      <c r="P1801" t="s">
        <v>204</v>
      </c>
      <c r="Q1801" t="s">
        <v>184</v>
      </c>
      <c r="R1801" t="s">
        <v>2902</v>
      </c>
      <c r="S1801" t="s">
        <v>186</v>
      </c>
      <c r="T1801" t="s">
        <v>59</v>
      </c>
      <c r="U1801" t="s">
        <v>75</v>
      </c>
      <c r="V1801">
        <v>96434</v>
      </c>
      <c r="W1801">
        <v>67681</v>
      </c>
      <c r="X1801">
        <v>16.7</v>
      </c>
      <c r="Y1801">
        <v>12.2</v>
      </c>
      <c r="Z1801">
        <v>81938.97</v>
      </c>
      <c r="AB1801">
        <v>25.34</v>
      </c>
      <c r="AC1801">
        <v>2076333.5</v>
      </c>
      <c r="AD1801">
        <v>26664579.620000001</v>
      </c>
      <c r="AE1801">
        <v>168.7</v>
      </c>
      <c r="AF1801">
        <v>4498314581.8900003</v>
      </c>
      <c r="AG1801">
        <v>140163.87</v>
      </c>
      <c r="AH1801">
        <v>0</v>
      </c>
      <c r="AI1801">
        <v>0</v>
      </c>
      <c r="AJ1801">
        <v>24.76</v>
      </c>
      <c r="AK1801">
        <v>6602149.9100000001</v>
      </c>
      <c r="AL1801">
        <v>0.23200000000000001</v>
      </c>
      <c r="AM1801">
        <v>61861.82</v>
      </c>
      <c r="AN1801">
        <v>449.3</v>
      </c>
      <c r="AO1801">
        <v>579.16</v>
      </c>
      <c r="AP1801">
        <v>260216.59</v>
      </c>
      <c r="AQ1801">
        <v>2538575.7799999998</v>
      </c>
      <c r="AR1801" t="s">
        <v>61</v>
      </c>
      <c r="AS1801" t="s">
        <v>61</v>
      </c>
      <c r="AT1801" t="s">
        <v>62</v>
      </c>
      <c r="AU1801" t="s">
        <v>63</v>
      </c>
    </row>
    <row r="1802" spans="1:47" x14ac:dyDescent="0.25">
      <c r="A1802" t="s">
        <v>2903</v>
      </c>
      <c r="B1802">
        <v>2023</v>
      </c>
      <c r="C1802">
        <v>9</v>
      </c>
      <c r="D1802" t="s">
        <v>89</v>
      </c>
      <c r="E1802" s="1">
        <v>45192</v>
      </c>
      <c r="F1802" s="1">
        <v>45206</v>
      </c>
      <c r="G1802">
        <v>14</v>
      </c>
      <c r="H1802">
        <v>15.8</v>
      </c>
      <c r="I1802" t="s">
        <v>65</v>
      </c>
      <c r="J1802" t="s">
        <v>50</v>
      </c>
      <c r="K1802" t="s">
        <v>223</v>
      </c>
      <c r="L1802">
        <v>2710.1109999999999</v>
      </c>
      <c r="M1802" t="s">
        <v>52</v>
      </c>
      <c r="N1802" t="s">
        <v>168</v>
      </c>
      <c r="O1802" t="s">
        <v>91</v>
      </c>
      <c r="P1802" t="s">
        <v>92</v>
      </c>
      <c r="Q1802" t="s">
        <v>140</v>
      </c>
      <c r="R1802" t="s">
        <v>1148</v>
      </c>
      <c r="S1802" t="s">
        <v>186</v>
      </c>
      <c r="T1802" t="s">
        <v>187</v>
      </c>
      <c r="U1802" t="s">
        <v>143</v>
      </c>
      <c r="V1802">
        <v>123930</v>
      </c>
      <c r="W1802">
        <v>89324</v>
      </c>
      <c r="X1802">
        <v>9.9</v>
      </c>
      <c r="Y1802">
        <v>10.4</v>
      </c>
      <c r="Z1802">
        <v>112902.7</v>
      </c>
      <c r="AB1802">
        <v>29.18</v>
      </c>
      <c r="AC1802">
        <v>3294500.79</v>
      </c>
      <c r="AD1802">
        <v>101084045.36</v>
      </c>
      <c r="AE1802">
        <v>283.58</v>
      </c>
      <c r="AF1802">
        <v>28665413583.189999</v>
      </c>
      <c r="AG1802">
        <v>106215.79</v>
      </c>
      <c r="AH1802">
        <v>2</v>
      </c>
      <c r="AI1802">
        <v>35396.129999999997</v>
      </c>
      <c r="AJ1802">
        <v>8.3699999999999992</v>
      </c>
      <c r="AK1802">
        <v>0</v>
      </c>
      <c r="AL1802">
        <v>0.32200000000000001</v>
      </c>
      <c r="AM1802">
        <v>325490.63</v>
      </c>
      <c r="AN1802">
        <v>237.9</v>
      </c>
      <c r="AO1802">
        <v>400.99</v>
      </c>
      <c r="AP1802">
        <v>95395.520000000004</v>
      </c>
      <c r="AQ1802">
        <v>3856998.86</v>
      </c>
      <c r="AR1802" t="s">
        <v>61</v>
      </c>
      <c r="AS1802" t="s">
        <v>61</v>
      </c>
      <c r="AT1802" t="s">
        <v>293</v>
      </c>
      <c r="AU1802" t="s">
        <v>63</v>
      </c>
    </row>
    <row r="1803" spans="1:47" x14ac:dyDescent="0.25">
      <c r="A1803" t="s">
        <v>2904</v>
      </c>
      <c r="B1803">
        <v>2024</v>
      </c>
      <c r="C1803">
        <v>3</v>
      </c>
      <c r="D1803" t="s">
        <v>48</v>
      </c>
      <c r="E1803" s="1">
        <v>45381</v>
      </c>
      <c r="F1803" s="1">
        <v>45408</v>
      </c>
      <c r="G1803">
        <v>27</v>
      </c>
      <c r="H1803">
        <v>12.6</v>
      </c>
      <c r="I1803" t="s">
        <v>65</v>
      </c>
      <c r="J1803" t="s">
        <v>78</v>
      </c>
      <c r="K1803" t="s">
        <v>158</v>
      </c>
      <c r="L1803">
        <v>1006.3</v>
      </c>
      <c r="M1803" t="s">
        <v>80</v>
      </c>
      <c r="N1803" t="s">
        <v>81</v>
      </c>
      <c r="O1803" t="s">
        <v>189</v>
      </c>
      <c r="P1803" t="s">
        <v>70</v>
      </c>
      <c r="Q1803" t="s">
        <v>127</v>
      </c>
      <c r="R1803" t="s">
        <v>567</v>
      </c>
      <c r="S1803" t="s">
        <v>161</v>
      </c>
      <c r="T1803" t="s">
        <v>86</v>
      </c>
      <c r="U1803" t="s">
        <v>213</v>
      </c>
      <c r="V1803">
        <v>21474</v>
      </c>
      <c r="W1803">
        <v>14483</v>
      </c>
      <c r="X1803">
        <v>6</v>
      </c>
      <c r="Y1803">
        <v>10.4</v>
      </c>
      <c r="Z1803">
        <v>17329.099999999999</v>
      </c>
      <c r="AB1803">
        <v>14.9</v>
      </c>
      <c r="AC1803">
        <v>258203.59</v>
      </c>
      <c r="AD1803">
        <v>15513183.609999999</v>
      </c>
      <c r="AE1803">
        <v>279.01</v>
      </c>
      <c r="AF1803">
        <v>4328333359.0299997</v>
      </c>
      <c r="AG1803">
        <v>167187.29</v>
      </c>
      <c r="AH1803">
        <v>0</v>
      </c>
      <c r="AJ1803">
        <v>23.59</v>
      </c>
      <c r="AK1803">
        <v>0</v>
      </c>
      <c r="AL1803">
        <v>0.12</v>
      </c>
      <c r="AM1803">
        <v>18615.82</v>
      </c>
      <c r="AN1803">
        <v>1110.8</v>
      </c>
      <c r="AO1803">
        <v>646.07000000000005</v>
      </c>
      <c r="AP1803">
        <v>717654.56</v>
      </c>
      <c r="AQ1803">
        <v>1161661.26</v>
      </c>
      <c r="AR1803" t="s">
        <v>61</v>
      </c>
      <c r="AS1803" t="s">
        <v>61</v>
      </c>
      <c r="AT1803" t="s">
        <v>62</v>
      </c>
      <c r="AU1803" t="s">
        <v>63</v>
      </c>
    </row>
    <row r="1804" spans="1:47" x14ac:dyDescent="0.25">
      <c r="A1804" t="s">
        <v>2905</v>
      </c>
      <c r="B1804">
        <v>2025</v>
      </c>
      <c r="C1804">
        <v>6</v>
      </c>
      <c r="D1804" t="s">
        <v>77</v>
      </c>
      <c r="E1804" s="1">
        <v>45822</v>
      </c>
      <c r="F1804" s="1">
        <v>45841</v>
      </c>
      <c r="G1804">
        <v>19</v>
      </c>
      <c r="H1804">
        <v>1.8</v>
      </c>
      <c r="I1804" t="s">
        <v>49</v>
      </c>
      <c r="J1804" t="s">
        <v>66</v>
      </c>
      <c r="K1804" t="s">
        <v>248</v>
      </c>
      <c r="L1804">
        <v>9999</v>
      </c>
      <c r="M1804" t="s">
        <v>98</v>
      </c>
      <c r="N1804" t="s">
        <v>81</v>
      </c>
      <c r="O1804" t="s">
        <v>189</v>
      </c>
      <c r="P1804" t="s">
        <v>146</v>
      </c>
      <c r="Q1804" t="s">
        <v>184</v>
      </c>
      <c r="R1804" t="s">
        <v>1322</v>
      </c>
      <c r="S1804" t="s">
        <v>156</v>
      </c>
      <c r="T1804" t="s">
        <v>187</v>
      </c>
      <c r="U1804" t="s">
        <v>228</v>
      </c>
      <c r="V1804">
        <v>13593</v>
      </c>
      <c r="W1804">
        <v>9185</v>
      </c>
      <c r="X1804">
        <v>7.2</v>
      </c>
      <c r="Y1804">
        <v>11.4</v>
      </c>
      <c r="Z1804">
        <v>10663.92</v>
      </c>
      <c r="AA1804">
        <v>761</v>
      </c>
      <c r="AB1804">
        <v>2697.56</v>
      </c>
      <c r="AC1804">
        <v>2052843.16</v>
      </c>
      <c r="AD1804">
        <v>11197649.199999999</v>
      </c>
      <c r="AE1804">
        <v>284.60000000000002</v>
      </c>
      <c r="AF1804">
        <v>3186850962.3200002</v>
      </c>
      <c r="AG1804">
        <v>40832.370000000003</v>
      </c>
      <c r="AH1804">
        <v>0</v>
      </c>
      <c r="AI1804">
        <v>0</v>
      </c>
      <c r="AJ1804">
        <v>9.66</v>
      </c>
      <c r="AK1804">
        <v>1081692.9099999999</v>
      </c>
      <c r="AL1804">
        <v>0.13800000000000001</v>
      </c>
      <c r="AM1804">
        <v>15452.76</v>
      </c>
      <c r="AN1804">
        <v>775</v>
      </c>
      <c r="AO1804">
        <v>402.09</v>
      </c>
      <c r="AP1804">
        <v>311619.75</v>
      </c>
      <c r="AQ1804">
        <v>2420748.04</v>
      </c>
      <c r="AR1804" t="s">
        <v>61</v>
      </c>
      <c r="AS1804" t="s">
        <v>61</v>
      </c>
      <c r="AT1804" t="s">
        <v>62</v>
      </c>
      <c r="AU1804" t="s">
        <v>63</v>
      </c>
    </row>
    <row r="1805" spans="1:47" x14ac:dyDescent="0.25">
      <c r="A1805" t="s">
        <v>2906</v>
      </c>
      <c r="B1805">
        <v>2020</v>
      </c>
      <c r="C1805">
        <v>5</v>
      </c>
      <c r="D1805" t="s">
        <v>77</v>
      </c>
      <c r="E1805" s="1">
        <v>43980</v>
      </c>
      <c r="F1805" s="1">
        <v>43993</v>
      </c>
      <c r="G1805">
        <v>13</v>
      </c>
      <c r="H1805">
        <v>11.8</v>
      </c>
      <c r="I1805" t="s">
        <v>65</v>
      </c>
      <c r="J1805" t="s">
        <v>50</v>
      </c>
      <c r="K1805" t="s">
        <v>120</v>
      </c>
      <c r="L1805">
        <v>2710.1921000000002</v>
      </c>
      <c r="M1805" t="s">
        <v>90</v>
      </c>
      <c r="N1805" t="s">
        <v>106</v>
      </c>
      <c r="O1805" t="s">
        <v>107</v>
      </c>
      <c r="P1805" t="s">
        <v>128</v>
      </c>
      <c r="Q1805" t="s">
        <v>174</v>
      </c>
      <c r="R1805" t="s">
        <v>2907</v>
      </c>
      <c r="S1805" t="s">
        <v>123</v>
      </c>
      <c r="T1805" t="s">
        <v>162</v>
      </c>
      <c r="U1805" t="s">
        <v>181</v>
      </c>
      <c r="V1805">
        <v>68942</v>
      </c>
      <c r="W1805">
        <v>47784</v>
      </c>
      <c r="X1805">
        <v>9</v>
      </c>
      <c r="Y1805">
        <v>11.9</v>
      </c>
      <c r="Z1805">
        <v>58731.97</v>
      </c>
      <c r="AB1805">
        <v>33.94</v>
      </c>
      <c r="AC1805">
        <v>1993363.06</v>
      </c>
      <c r="AD1805">
        <v>55188082.93</v>
      </c>
      <c r="AE1805">
        <v>167.35</v>
      </c>
      <c r="AF1805">
        <v>9235725678.3400002</v>
      </c>
      <c r="AG1805">
        <v>236457.62</v>
      </c>
      <c r="AH1805">
        <v>0.3</v>
      </c>
      <c r="AI1805">
        <v>6868.38</v>
      </c>
      <c r="AJ1805">
        <v>23.32</v>
      </c>
      <c r="AK1805">
        <v>0</v>
      </c>
      <c r="AL1805">
        <v>0.122</v>
      </c>
      <c r="AM1805">
        <v>67329.460000000006</v>
      </c>
      <c r="AN1805">
        <v>359.4</v>
      </c>
      <c r="AO1805">
        <v>672.4</v>
      </c>
      <c r="AP1805">
        <v>241660.56</v>
      </c>
      <c r="AQ1805">
        <v>2545679.08</v>
      </c>
      <c r="AR1805" t="s">
        <v>61</v>
      </c>
      <c r="AS1805" t="s">
        <v>61</v>
      </c>
      <c r="AT1805" t="s">
        <v>62</v>
      </c>
      <c r="AU1805" t="s">
        <v>63</v>
      </c>
    </row>
    <row r="1806" spans="1:47" x14ac:dyDescent="0.25">
      <c r="A1806" t="s">
        <v>2908</v>
      </c>
      <c r="B1806">
        <v>2023</v>
      </c>
      <c r="C1806">
        <v>11</v>
      </c>
      <c r="D1806" t="s">
        <v>119</v>
      </c>
      <c r="E1806" s="1">
        <v>45233</v>
      </c>
      <c r="F1806" s="1">
        <v>45249</v>
      </c>
      <c r="G1806">
        <v>16</v>
      </c>
      <c r="H1806">
        <v>11.3</v>
      </c>
      <c r="I1806" t="s">
        <v>65</v>
      </c>
      <c r="J1806" t="s">
        <v>50</v>
      </c>
      <c r="K1806" t="s">
        <v>139</v>
      </c>
      <c r="L1806">
        <v>2710.1210999999998</v>
      </c>
      <c r="M1806" t="s">
        <v>98</v>
      </c>
      <c r="N1806" t="s">
        <v>81</v>
      </c>
      <c r="O1806" t="s">
        <v>54</v>
      </c>
      <c r="P1806" t="s">
        <v>56</v>
      </c>
      <c r="Q1806" t="s">
        <v>55</v>
      </c>
      <c r="R1806" t="s">
        <v>2397</v>
      </c>
      <c r="S1806" t="s">
        <v>142</v>
      </c>
      <c r="T1806" t="s">
        <v>131</v>
      </c>
      <c r="U1806" t="s">
        <v>60</v>
      </c>
      <c r="V1806">
        <v>31544</v>
      </c>
      <c r="W1806">
        <v>20703</v>
      </c>
      <c r="X1806">
        <v>24.5</v>
      </c>
      <c r="Y1806">
        <v>11.6</v>
      </c>
      <c r="Z1806">
        <v>24456.81</v>
      </c>
      <c r="AB1806">
        <v>27.04</v>
      </c>
      <c r="AC1806">
        <v>661312.14</v>
      </c>
      <c r="AD1806">
        <v>16748512.619999999</v>
      </c>
      <c r="AE1806">
        <v>280.73</v>
      </c>
      <c r="AF1806">
        <v>4701809947.8100004</v>
      </c>
      <c r="AG1806">
        <v>111537.29</v>
      </c>
      <c r="AH1806">
        <v>0</v>
      </c>
      <c r="AI1806">
        <v>0</v>
      </c>
      <c r="AJ1806">
        <v>7.14</v>
      </c>
      <c r="AK1806">
        <v>0</v>
      </c>
      <c r="AL1806">
        <v>0.34899999999999998</v>
      </c>
      <c r="AM1806">
        <v>58452.31</v>
      </c>
      <c r="AN1806">
        <v>529.9</v>
      </c>
      <c r="AO1806">
        <v>351.17</v>
      </c>
      <c r="AP1806">
        <v>186084.98</v>
      </c>
      <c r="AQ1806">
        <v>1017386.72</v>
      </c>
      <c r="AR1806" t="s">
        <v>61</v>
      </c>
      <c r="AS1806" t="s">
        <v>61</v>
      </c>
      <c r="AT1806" t="s">
        <v>62</v>
      </c>
      <c r="AU1806" t="s">
        <v>63</v>
      </c>
    </row>
    <row r="1807" spans="1:47" x14ac:dyDescent="0.25">
      <c r="A1807" t="s">
        <v>2909</v>
      </c>
      <c r="B1807">
        <v>2024</v>
      </c>
      <c r="C1807">
        <v>7</v>
      </c>
      <c r="D1807" t="s">
        <v>89</v>
      </c>
      <c r="E1807" s="1">
        <v>45486</v>
      </c>
      <c r="F1807" s="1">
        <v>45504</v>
      </c>
      <c r="G1807">
        <v>18</v>
      </c>
      <c r="H1807">
        <v>14.2</v>
      </c>
      <c r="I1807" t="s">
        <v>65</v>
      </c>
      <c r="J1807" t="s">
        <v>112</v>
      </c>
      <c r="K1807" t="s">
        <v>126</v>
      </c>
      <c r="L1807">
        <v>2701.12</v>
      </c>
      <c r="M1807" t="s">
        <v>52</v>
      </c>
      <c r="N1807" t="s">
        <v>53</v>
      </c>
      <c r="O1807" t="s">
        <v>200</v>
      </c>
      <c r="P1807" t="s">
        <v>100</v>
      </c>
      <c r="Q1807" t="s">
        <v>159</v>
      </c>
      <c r="R1807" t="s">
        <v>307</v>
      </c>
      <c r="S1807" t="s">
        <v>130</v>
      </c>
      <c r="T1807" t="s">
        <v>131</v>
      </c>
      <c r="U1807" t="s">
        <v>143</v>
      </c>
      <c r="V1807">
        <v>75821</v>
      </c>
      <c r="W1807">
        <v>46760</v>
      </c>
      <c r="X1807">
        <v>1.1000000000000001</v>
      </c>
      <c r="Y1807">
        <v>13.2</v>
      </c>
      <c r="Z1807">
        <v>60476.97</v>
      </c>
      <c r="AB1807">
        <v>11.43</v>
      </c>
      <c r="AC1807">
        <v>691251.77</v>
      </c>
      <c r="AD1807">
        <v>12485470.460000001</v>
      </c>
      <c r="AE1807">
        <v>278.61</v>
      </c>
      <c r="AF1807">
        <v>3478576924.8600001</v>
      </c>
      <c r="AG1807">
        <v>149460.39000000001</v>
      </c>
      <c r="AH1807">
        <v>0.5</v>
      </c>
      <c r="AI1807">
        <v>7867.9</v>
      </c>
      <c r="AJ1807">
        <v>22.7</v>
      </c>
      <c r="AK1807">
        <v>0</v>
      </c>
      <c r="AL1807">
        <v>0.12</v>
      </c>
      <c r="AM1807">
        <v>14982.56</v>
      </c>
      <c r="AN1807">
        <v>657.4</v>
      </c>
      <c r="AO1807">
        <v>699.67</v>
      </c>
      <c r="AP1807">
        <v>459963.06</v>
      </c>
      <c r="AQ1807">
        <v>1323525.68</v>
      </c>
      <c r="AR1807" t="s">
        <v>61</v>
      </c>
      <c r="AS1807" t="s">
        <v>124</v>
      </c>
      <c r="AT1807" t="s">
        <v>62</v>
      </c>
      <c r="AU1807" t="s">
        <v>63</v>
      </c>
    </row>
    <row r="1808" spans="1:47" x14ac:dyDescent="0.25">
      <c r="A1808" t="s">
        <v>2910</v>
      </c>
      <c r="B1808">
        <v>2025</v>
      </c>
      <c r="C1808">
        <v>7</v>
      </c>
      <c r="D1808" t="s">
        <v>89</v>
      </c>
      <c r="E1808" s="1">
        <v>45859</v>
      </c>
      <c r="F1808" s="1">
        <v>45888</v>
      </c>
      <c r="G1808">
        <v>29</v>
      </c>
      <c r="H1808">
        <v>9.8000000000000007</v>
      </c>
      <c r="I1808" t="s">
        <v>65</v>
      </c>
      <c r="J1808" t="s">
        <v>239</v>
      </c>
      <c r="K1808" t="s">
        <v>240</v>
      </c>
      <c r="L1808">
        <v>3105.2</v>
      </c>
      <c r="M1808" t="s">
        <v>52</v>
      </c>
      <c r="N1808" t="s">
        <v>53</v>
      </c>
      <c r="O1808" t="s">
        <v>107</v>
      </c>
      <c r="P1808" t="s">
        <v>56</v>
      </c>
      <c r="Q1808" t="s">
        <v>201</v>
      </c>
      <c r="R1808" t="s">
        <v>459</v>
      </c>
      <c r="S1808" t="s">
        <v>161</v>
      </c>
      <c r="T1808" t="s">
        <v>95</v>
      </c>
      <c r="U1808" t="s">
        <v>213</v>
      </c>
      <c r="V1808">
        <v>19140</v>
      </c>
      <c r="W1808">
        <v>11993</v>
      </c>
      <c r="X1808">
        <v>8.6</v>
      </c>
      <c r="Y1808">
        <v>14.6</v>
      </c>
      <c r="Z1808">
        <v>16010.34</v>
      </c>
      <c r="AB1808">
        <v>26.01</v>
      </c>
      <c r="AC1808">
        <v>416428.94</v>
      </c>
      <c r="AD1808">
        <v>5317194.0199999996</v>
      </c>
      <c r="AE1808">
        <v>275.22000000000003</v>
      </c>
      <c r="AF1808">
        <v>1463398138.1800001</v>
      </c>
      <c r="AG1808">
        <v>49552.27</v>
      </c>
      <c r="AH1808">
        <v>0.8</v>
      </c>
      <c r="AI1808">
        <v>8845.52</v>
      </c>
      <c r="AJ1808">
        <v>10.57</v>
      </c>
      <c r="AK1808">
        <v>0</v>
      </c>
      <c r="AL1808">
        <v>0.249</v>
      </c>
      <c r="AM1808">
        <v>13239.81</v>
      </c>
      <c r="AN1808">
        <v>816.8</v>
      </c>
      <c r="AO1808">
        <v>719.75</v>
      </c>
      <c r="AP1808">
        <v>587891.80000000005</v>
      </c>
      <c r="AQ1808">
        <v>1075958.3400000001</v>
      </c>
      <c r="AR1808" t="s">
        <v>61</v>
      </c>
      <c r="AS1808" t="s">
        <v>124</v>
      </c>
      <c r="AT1808" t="s">
        <v>62</v>
      </c>
      <c r="AU1808" t="s">
        <v>63</v>
      </c>
    </row>
    <row r="1809" spans="1:47" x14ac:dyDescent="0.25">
      <c r="A1809" t="s">
        <v>2911</v>
      </c>
      <c r="B1809">
        <v>2021</v>
      </c>
      <c r="C1809">
        <v>1</v>
      </c>
      <c r="D1809" t="s">
        <v>48</v>
      </c>
      <c r="E1809" s="1">
        <v>44209</v>
      </c>
      <c r="F1809" s="1">
        <v>44229</v>
      </c>
      <c r="G1809">
        <v>20</v>
      </c>
      <c r="H1809">
        <v>4.3</v>
      </c>
      <c r="I1809" t="s">
        <v>65</v>
      </c>
      <c r="J1809" t="s">
        <v>66</v>
      </c>
      <c r="K1809" t="s">
        <v>67</v>
      </c>
      <c r="L1809">
        <v>8479.8989999999994</v>
      </c>
      <c r="M1809" t="s">
        <v>52</v>
      </c>
      <c r="N1809" t="s">
        <v>69</v>
      </c>
      <c r="O1809" t="s">
        <v>54</v>
      </c>
      <c r="P1809" t="s">
        <v>226</v>
      </c>
      <c r="Q1809" t="s">
        <v>55</v>
      </c>
      <c r="R1809" t="s">
        <v>491</v>
      </c>
      <c r="S1809" t="s">
        <v>156</v>
      </c>
      <c r="T1809" t="s">
        <v>187</v>
      </c>
      <c r="U1809" t="s">
        <v>143</v>
      </c>
      <c r="V1809">
        <v>26499</v>
      </c>
      <c r="W1809">
        <v>17763</v>
      </c>
      <c r="X1809">
        <v>17.3</v>
      </c>
      <c r="Y1809">
        <v>12.2</v>
      </c>
      <c r="Z1809">
        <v>23769.33</v>
      </c>
      <c r="AA1809">
        <v>1697</v>
      </c>
      <c r="AB1809">
        <v>470.9</v>
      </c>
      <c r="AC1809">
        <v>799117.3</v>
      </c>
      <c r="AD1809">
        <v>20503899.440000001</v>
      </c>
      <c r="AE1809">
        <v>169.25</v>
      </c>
      <c r="AF1809">
        <v>3470284980.2199998</v>
      </c>
      <c r="AG1809">
        <v>153801.63</v>
      </c>
      <c r="AH1809">
        <v>1.3</v>
      </c>
      <c r="AI1809">
        <v>20154.46</v>
      </c>
      <c r="AJ1809">
        <v>22.11</v>
      </c>
      <c r="AK1809">
        <v>0</v>
      </c>
      <c r="AL1809">
        <v>0.254</v>
      </c>
      <c r="AM1809">
        <v>52079.9</v>
      </c>
      <c r="AN1809">
        <v>846.9</v>
      </c>
      <c r="AO1809">
        <v>395.06</v>
      </c>
      <c r="AP1809">
        <v>334576.31</v>
      </c>
      <c r="AQ1809">
        <v>1359729.6</v>
      </c>
      <c r="AR1809" t="s">
        <v>61</v>
      </c>
      <c r="AS1809" t="s">
        <v>61</v>
      </c>
      <c r="AT1809" t="s">
        <v>62</v>
      </c>
      <c r="AU1809" t="s">
        <v>63</v>
      </c>
    </row>
    <row r="1810" spans="1:47" x14ac:dyDescent="0.25">
      <c r="A1810" t="s">
        <v>2912</v>
      </c>
      <c r="B1810">
        <v>2022</v>
      </c>
      <c r="C1810">
        <v>7</v>
      </c>
      <c r="D1810" t="s">
        <v>89</v>
      </c>
      <c r="E1810" s="1">
        <v>44768</v>
      </c>
      <c r="F1810" s="1">
        <v>44785</v>
      </c>
      <c r="G1810">
        <v>17</v>
      </c>
      <c r="H1810">
        <v>7.9</v>
      </c>
      <c r="I1810" t="s">
        <v>49</v>
      </c>
      <c r="J1810" t="s">
        <v>78</v>
      </c>
      <c r="K1810" t="s">
        <v>79</v>
      </c>
      <c r="L1810">
        <v>1005.9</v>
      </c>
      <c r="M1810" t="s">
        <v>90</v>
      </c>
      <c r="N1810" t="s">
        <v>53</v>
      </c>
      <c r="O1810" t="s">
        <v>107</v>
      </c>
      <c r="P1810" t="s">
        <v>204</v>
      </c>
      <c r="Q1810" t="s">
        <v>56</v>
      </c>
      <c r="R1810" t="s">
        <v>2913</v>
      </c>
      <c r="S1810" t="s">
        <v>85</v>
      </c>
      <c r="T1810" t="s">
        <v>86</v>
      </c>
      <c r="U1810" t="s">
        <v>228</v>
      </c>
      <c r="V1810">
        <v>45532</v>
      </c>
      <c r="W1810">
        <v>25061</v>
      </c>
      <c r="X1810">
        <v>20</v>
      </c>
      <c r="Y1810">
        <v>15</v>
      </c>
      <c r="Z1810">
        <v>43111.17</v>
      </c>
      <c r="AB1810">
        <v>17.579999999999998</v>
      </c>
      <c r="AC1810">
        <v>757894.37</v>
      </c>
      <c r="AD1810">
        <v>14540966.529999999</v>
      </c>
      <c r="AE1810">
        <v>213.38</v>
      </c>
      <c r="AF1810">
        <v>3102751438.1700001</v>
      </c>
      <c r="AG1810">
        <v>50422.84</v>
      </c>
      <c r="AH1810">
        <v>2.7</v>
      </c>
      <c r="AI1810">
        <v>32439.67</v>
      </c>
      <c r="AJ1810">
        <v>12.36</v>
      </c>
      <c r="AK1810">
        <v>1797263.46</v>
      </c>
      <c r="AL1810">
        <v>0.29599999999999999</v>
      </c>
      <c r="AM1810">
        <v>43041.26</v>
      </c>
      <c r="AN1810">
        <v>748</v>
      </c>
      <c r="AO1810">
        <v>448.88</v>
      </c>
      <c r="AP1810">
        <v>335762.24</v>
      </c>
      <c r="AQ1810">
        <v>1219560.3799999999</v>
      </c>
      <c r="AR1810" t="s">
        <v>61</v>
      </c>
      <c r="AS1810" t="s">
        <v>61</v>
      </c>
      <c r="AT1810" t="s">
        <v>62</v>
      </c>
      <c r="AU1810" t="s">
        <v>63</v>
      </c>
    </row>
    <row r="1811" spans="1:47" x14ac:dyDescent="0.25">
      <c r="A1811" t="s">
        <v>2914</v>
      </c>
      <c r="B1811">
        <v>2024</v>
      </c>
      <c r="C1811">
        <v>6</v>
      </c>
      <c r="D1811" t="s">
        <v>77</v>
      </c>
      <c r="E1811" s="1">
        <v>45472</v>
      </c>
      <c r="F1811" s="1">
        <v>45485</v>
      </c>
      <c r="G1811">
        <v>13</v>
      </c>
      <c r="H1811">
        <v>13.1</v>
      </c>
      <c r="I1811" t="s">
        <v>65</v>
      </c>
      <c r="J1811" t="s">
        <v>78</v>
      </c>
      <c r="K1811" t="s">
        <v>79</v>
      </c>
      <c r="L1811">
        <v>1005.9</v>
      </c>
      <c r="M1811" t="s">
        <v>98</v>
      </c>
      <c r="N1811" t="s">
        <v>168</v>
      </c>
      <c r="O1811" t="s">
        <v>99</v>
      </c>
      <c r="P1811" t="s">
        <v>82</v>
      </c>
      <c r="Q1811" t="s">
        <v>71</v>
      </c>
      <c r="R1811" t="s">
        <v>2915</v>
      </c>
      <c r="S1811" t="s">
        <v>85</v>
      </c>
      <c r="T1811" t="s">
        <v>95</v>
      </c>
      <c r="U1811" t="s">
        <v>166</v>
      </c>
      <c r="V1811">
        <v>53426</v>
      </c>
      <c r="W1811">
        <v>38568</v>
      </c>
      <c r="X1811">
        <v>19.8</v>
      </c>
      <c r="Y1811">
        <v>14.4</v>
      </c>
      <c r="Z1811">
        <v>50165.23</v>
      </c>
      <c r="AB1811">
        <v>20.14</v>
      </c>
      <c r="AC1811">
        <v>1010327.73</v>
      </c>
      <c r="AD1811">
        <v>24738983.170000002</v>
      </c>
      <c r="AE1811">
        <v>278.47000000000003</v>
      </c>
      <c r="AF1811">
        <v>6889064643.3500004</v>
      </c>
      <c r="AG1811">
        <v>174530.79</v>
      </c>
      <c r="AI1811">
        <v>20751.27</v>
      </c>
      <c r="AJ1811">
        <v>10.72</v>
      </c>
      <c r="AK1811">
        <v>0</v>
      </c>
      <c r="AL1811">
        <v>0.30399999999999999</v>
      </c>
      <c r="AM1811">
        <v>75206.509999999995</v>
      </c>
      <c r="AN1811">
        <v>496.4</v>
      </c>
      <c r="AO1811">
        <v>477.9</v>
      </c>
      <c r="AP1811">
        <v>237229.56</v>
      </c>
      <c r="AQ1811">
        <v>1518045.86</v>
      </c>
      <c r="AR1811" t="s">
        <v>61</v>
      </c>
      <c r="AS1811" t="s">
        <v>61</v>
      </c>
      <c r="AT1811" t="s">
        <v>62</v>
      </c>
      <c r="AU1811" t="s">
        <v>63</v>
      </c>
    </row>
    <row r="1812" spans="1:47" x14ac:dyDescent="0.25">
      <c r="A1812" t="s">
        <v>2916</v>
      </c>
      <c r="B1812">
        <v>2026</v>
      </c>
      <c r="C1812">
        <v>1</v>
      </c>
      <c r="D1812" t="s">
        <v>48</v>
      </c>
      <c r="E1812" s="1">
        <v>46046</v>
      </c>
      <c r="F1812" s="1">
        <v>46063</v>
      </c>
      <c r="G1812">
        <v>17</v>
      </c>
      <c r="H1812">
        <v>8.1999999999999993</v>
      </c>
      <c r="I1812" t="s">
        <v>49</v>
      </c>
      <c r="J1812" t="s">
        <v>50</v>
      </c>
      <c r="K1812" t="s">
        <v>145</v>
      </c>
      <c r="L1812">
        <v>2710.19</v>
      </c>
      <c r="M1812" t="s">
        <v>80</v>
      </c>
      <c r="N1812" t="s">
        <v>69</v>
      </c>
      <c r="O1812" t="s">
        <v>54</v>
      </c>
      <c r="P1812" t="s">
        <v>159</v>
      </c>
      <c r="Q1812" t="s">
        <v>56</v>
      </c>
      <c r="R1812" t="s">
        <v>2917</v>
      </c>
      <c r="S1812" t="s">
        <v>170</v>
      </c>
      <c r="T1812" t="s">
        <v>148</v>
      </c>
      <c r="U1812" t="s">
        <v>60</v>
      </c>
      <c r="V1812">
        <v>84117</v>
      </c>
      <c r="W1812">
        <v>54424</v>
      </c>
      <c r="X1812">
        <v>18.899999999999999</v>
      </c>
      <c r="Y1812">
        <v>15.9</v>
      </c>
      <c r="Z1812">
        <v>71879.7</v>
      </c>
      <c r="AB1812">
        <v>31.75</v>
      </c>
      <c r="AC1812">
        <v>2282180.48</v>
      </c>
      <c r="AD1812">
        <v>40118935.759999998</v>
      </c>
      <c r="AE1812">
        <v>280.39</v>
      </c>
      <c r="AF1812">
        <v>11248948397.75</v>
      </c>
      <c r="AG1812">
        <v>136173.29999999999</v>
      </c>
      <c r="AH1812">
        <v>1.2</v>
      </c>
      <c r="AI1812">
        <v>14315.15</v>
      </c>
      <c r="AJ1812">
        <v>11.87</v>
      </c>
      <c r="AK1812">
        <v>4762117.67</v>
      </c>
      <c r="AL1812">
        <v>0.30499999999999999</v>
      </c>
      <c r="AM1812">
        <v>122362.75</v>
      </c>
      <c r="AN1812">
        <v>684.2</v>
      </c>
      <c r="AO1812">
        <v>667.38</v>
      </c>
      <c r="AP1812">
        <v>456621.4</v>
      </c>
      <c r="AQ1812">
        <v>3011653.08</v>
      </c>
      <c r="AR1812" t="s">
        <v>61</v>
      </c>
      <c r="AS1812" t="s">
        <v>61</v>
      </c>
      <c r="AT1812" t="s">
        <v>62</v>
      </c>
      <c r="AU1812" t="s">
        <v>63</v>
      </c>
    </row>
    <row r="1813" spans="1:47" x14ac:dyDescent="0.25">
      <c r="A1813" t="s">
        <v>2918</v>
      </c>
      <c r="B1813">
        <v>2021</v>
      </c>
      <c r="C1813">
        <v>3</v>
      </c>
      <c r="D1813" t="s">
        <v>48</v>
      </c>
      <c r="E1813" s="1">
        <v>44286</v>
      </c>
      <c r="F1813" s="1">
        <v>44292</v>
      </c>
      <c r="G1813">
        <v>6</v>
      </c>
      <c r="H1813">
        <v>12.6</v>
      </c>
      <c r="I1813" t="s">
        <v>49</v>
      </c>
      <c r="J1813" t="s">
        <v>50</v>
      </c>
      <c r="K1813" t="s">
        <v>51</v>
      </c>
      <c r="L1813">
        <v>2709</v>
      </c>
      <c r="M1813" t="s">
        <v>114</v>
      </c>
      <c r="N1813" t="s">
        <v>53</v>
      </c>
      <c r="O1813" t="s">
        <v>99</v>
      </c>
      <c r="P1813" t="s">
        <v>154</v>
      </c>
      <c r="Q1813" t="s">
        <v>184</v>
      </c>
      <c r="R1813" t="s">
        <v>983</v>
      </c>
      <c r="S1813" t="s">
        <v>186</v>
      </c>
      <c r="T1813" t="s">
        <v>74</v>
      </c>
      <c r="U1813" t="s">
        <v>87</v>
      </c>
      <c r="V1813">
        <v>68268</v>
      </c>
      <c r="W1813">
        <v>45696</v>
      </c>
      <c r="X1813">
        <v>21.5</v>
      </c>
      <c r="Y1813">
        <v>14.4</v>
      </c>
      <c r="Z1813">
        <v>60869.32</v>
      </c>
      <c r="AB1813">
        <v>31.77</v>
      </c>
      <c r="AC1813">
        <v>1933818.3</v>
      </c>
      <c r="AD1813">
        <v>5946932.5599999996</v>
      </c>
      <c r="AE1813">
        <v>170.75</v>
      </c>
      <c r="AF1813">
        <v>1015438734.62</v>
      </c>
      <c r="AG1813">
        <v>192144.14</v>
      </c>
      <c r="AI1813">
        <v>0</v>
      </c>
      <c r="AJ1813">
        <v>16.48</v>
      </c>
      <c r="AK1813">
        <v>980054.49</v>
      </c>
      <c r="AL1813">
        <v>0.307</v>
      </c>
      <c r="AM1813">
        <v>18257.080000000002</v>
      </c>
      <c r="AN1813">
        <v>140.69999999999999</v>
      </c>
      <c r="AO1813">
        <v>536.73</v>
      </c>
      <c r="AP1813">
        <v>75517.91</v>
      </c>
      <c r="AQ1813">
        <v>2219737.4300000002</v>
      </c>
      <c r="AR1813" t="s">
        <v>61</v>
      </c>
      <c r="AS1813" t="s">
        <v>61</v>
      </c>
      <c r="AT1813" t="s">
        <v>62</v>
      </c>
      <c r="AU1813" t="s">
        <v>63</v>
      </c>
    </row>
    <row r="1814" spans="1:47" x14ac:dyDescent="0.25">
      <c r="A1814" t="s">
        <v>2919</v>
      </c>
      <c r="B1814">
        <v>2022</v>
      </c>
      <c r="C1814">
        <v>8</v>
      </c>
      <c r="D1814" t="s">
        <v>89</v>
      </c>
      <c r="E1814" s="1">
        <v>44777</v>
      </c>
      <c r="F1814" s="1">
        <v>44784</v>
      </c>
      <c r="G1814">
        <v>7</v>
      </c>
      <c r="H1814">
        <v>7.2</v>
      </c>
      <c r="I1814" t="s">
        <v>49</v>
      </c>
      <c r="J1814" t="s">
        <v>112</v>
      </c>
      <c r="K1814" t="s">
        <v>340</v>
      </c>
      <c r="L1814">
        <v>7208.39</v>
      </c>
      <c r="M1814" t="s">
        <v>90</v>
      </c>
      <c r="N1814" t="s">
        <v>81</v>
      </c>
      <c r="O1814" t="s">
        <v>99</v>
      </c>
      <c r="P1814" t="s">
        <v>150</v>
      </c>
      <c r="Q1814" t="s">
        <v>56</v>
      </c>
      <c r="R1814" t="s">
        <v>496</v>
      </c>
      <c r="S1814" t="s">
        <v>73</v>
      </c>
      <c r="T1814" t="s">
        <v>187</v>
      </c>
      <c r="U1814" t="s">
        <v>96</v>
      </c>
      <c r="V1814">
        <v>17075</v>
      </c>
      <c r="W1814">
        <v>11988</v>
      </c>
      <c r="X1814">
        <v>20.2</v>
      </c>
      <c r="Y1814">
        <v>11.9</v>
      </c>
      <c r="Z1814">
        <v>14743.88</v>
      </c>
      <c r="AB1814">
        <v>30.3</v>
      </c>
      <c r="AC1814">
        <v>446739.56</v>
      </c>
      <c r="AD1814">
        <v>16873191.149999999</v>
      </c>
      <c r="AE1814">
        <v>218.13</v>
      </c>
      <c r="AF1814">
        <v>3680549185.5500002</v>
      </c>
      <c r="AG1814">
        <v>171515.51</v>
      </c>
      <c r="AH1814">
        <v>0</v>
      </c>
      <c r="AI1814">
        <v>0</v>
      </c>
      <c r="AJ1814">
        <v>17.57</v>
      </c>
      <c r="AK1814">
        <v>2964619.69</v>
      </c>
      <c r="AL1814">
        <v>0.19800000000000001</v>
      </c>
      <c r="AM1814">
        <v>33408.92</v>
      </c>
      <c r="AN1814">
        <v>220.6</v>
      </c>
      <c r="AO1814">
        <v>708.14</v>
      </c>
      <c r="AP1814">
        <v>156215.67999999999</v>
      </c>
      <c r="AQ1814">
        <v>807879.67</v>
      </c>
      <c r="AR1814" t="s">
        <v>61</v>
      </c>
      <c r="AS1814" t="s">
        <v>61</v>
      </c>
      <c r="AT1814" t="s">
        <v>62</v>
      </c>
      <c r="AU1814" t="s">
        <v>63</v>
      </c>
    </row>
    <row r="1815" spans="1:47" x14ac:dyDescent="0.25">
      <c r="A1815" t="s">
        <v>2920</v>
      </c>
      <c r="B1815">
        <v>2022</v>
      </c>
      <c r="C1815">
        <v>3</v>
      </c>
      <c r="D1815" t="s">
        <v>48</v>
      </c>
      <c r="E1815" s="1">
        <v>44636</v>
      </c>
      <c r="F1815" s="1">
        <v>44647</v>
      </c>
      <c r="G1815">
        <v>11</v>
      </c>
      <c r="H1815">
        <v>3.5</v>
      </c>
      <c r="I1815" t="s">
        <v>65</v>
      </c>
      <c r="J1815" t="s">
        <v>50</v>
      </c>
      <c r="K1815" t="s">
        <v>51</v>
      </c>
      <c r="L1815">
        <v>2709</v>
      </c>
      <c r="M1815" t="s">
        <v>52</v>
      </c>
      <c r="N1815" t="s">
        <v>106</v>
      </c>
      <c r="O1815" t="s">
        <v>99</v>
      </c>
      <c r="P1815" t="s">
        <v>226</v>
      </c>
      <c r="Q1815" t="s">
        <v>150</v>
      </c>
      <c r="R1815" t="s">
        <v>2921</v>
      </c>
      <c r="S1815" t="s">
        <v>58</v>
      </c>
      <c r="T1815" t="s">
        <v>162</v>
      </c>
      <c r="U1815" t="s">
        <v>103</v>
      </c>
      <c r="V1815">
        <v>255798</v>
      </c>
      <c r="W1815">
        <v>171285</v>
      </c>
      <c r="X1815">
        <v>6.4</v>
      </c>
      <c r="Y1815">
        <v>14.9</v>
      </c>
      <c r="Z1815">
        <v>203927.65</v>
      </c>
      <c r="AB1815">
        <v>15.76</v>
      </c>
      <c r="AC1815">
        <v>3213899.76</v>
      </c>
      <c r="AD1815">
        <v>13783469.859999999</v>
      </c>
      <c r="AE1815">
        <v>212.15</v>
      </c>
      <c r="AF1815">
        <v>2924163130.8000002</v>
      </c>
      <c r="AG1815">
        <v>142989.22</v>
      </c>
      <c r="AH1815">
        <v>0</v>
      </c>
      <c r="AI1815">
        <v>0</v>
      </c>
      <c r="AJ1815">
        <v>24.46</v>
      </c>
      <c r="AK1815">
        <v>0</v>
      </c>
      <c r="AL1815">
        <v>0.186</v>
      </c>
      <c r="AM1815">
        <v>25637.25</v>
      </c>
      <c r="AN1815">
        <v>503.2</v>
      </c>
      <c r="AO1815">
        <v>635.48</v>
      </c>
      <c r="AP1815">
        <v>319773.53999999998</v>
      </c>
      <c r="AQ1815">
        <v>3702299.77</v>
      </c>
      <c r="AR1815" t="s">
        <v>61</v>
      </c>
      <c r="AS1815" t="s">
        <v>61</v>
      </c>
      <c r="AT1815" t="s">
        <v>62</v>
      </c>
      <c r="AU1815" t="s">
        <v>63</v>
      </c>
    </row>
    <row r="1816" spans="1:47" x14ac:dyDescent="0.25">
      <c r="A1816" t="s">
        <v>2922</v>
      </c>
      <c r="B1816">
        <v>2024</v>
      </c>
      <c r="C1816">
        <v>9</v>
      </c>
      <c r="D1816" t="s">
        <v>89</v>
      </c>
      <c r="E1816" s="1">
        <v>45547</v>
      </c>
      <c r="F1816" s="1">
        <v>45556</v>
      </c>
      <c r="G1816">
        <v>9</v>
      </c>
      <c r="H1816">
        <v>20.8</v>
      </c>
      <c r="I1816" t="s">
        <v>65</v>
      </c>
      <c r="J1816" t="s">
        <v>112</v>
      </c>
      <c r="K1816" t="s">
        <v>199</v>
      </c>
      <c r="L1816">
        <v>7204.49</v>
      </c>
      <c r="M1816" t="s">
        <v>68</v>
      </c>
      <c r="N1816" t="s">
        <v>69</v>
      </c>
      <c r="O1816" t="s">
        <v>200</v>
      </c>
      <c r="P1816" t="s">
        <v>56</v>
      </c>
      <c r="Q1816" t="s">
        <v>108</v>
      </c>
      <c r="R1816" t="s">
        <v>2923</v>
      </c>
      <c r="S1816" t="s">
        <v>161</v>
      </c>
      <c r="T1816" t="s">
        <v>59</v>
      </c>
      <c r="U1816" t="s">
        <v>60</v>
      </c>
      <c r="V1816">
        <v>34089</v>
      </c>
      <c r="W1816">
        <v>21373</v>
      </c>
      <c r="X1816">
        <v>3.4</v>
      </c>
      <c r="Y1816">
        <v>12.8</v>
      </c>
      <c r="Z1816">
        <v>31547.3</v>
      </c>
      <c r="AB1816">
        <v>15.32</v>
      </c>
      <c r="AC1816">
        <v>483304.64</v>
      </c>
      <c r="AD1816">
        <v>28728548.739999998</v>
      </c>
      <c r="AE1816">
        <v>275.66000000000003</v>
      </c>
      <c r="AF1816">
        <v>7919311745.6700001</v>
      </c>
      <c r="AG1816">
        <v>199679.84</v>
      </c>
      <c r="AH1816">
        <v>0.1</v>
      </c>
      <c r="AI1816">
        <v>1783.67</v>
      </c>
      <c r="AJ1816">
        <v>14.22</v>
      </c>
      <c r="AK1816">
        <v>0</v>
      </c>
      <c r="AL1816">
        <v>0.23699999999999999</v>
      </c>
      <c r="AM1816">
        <v>68086.66</v>
      </c>
      <c r="AO1816">
        <v>732.66</v>
      </c>
      <c r="AP1816">
        <v>273575.24</v>
      </c>
      <c r="AQ1816">
        <v>1026430.05</v>
      </c>
      <c r="AR1816" t="s">
        <v>61</v>
      </c>
      <c r="AS1816" t="s">
        <v>61</v>
      </c>
      <c r="AT1816" t="s">
        <v>62</v>
      </c>
      <c r="AU1816" t="s">
        <v>63</v>
      </c>
    </row>
    <row r="1817" spans="1:47" x14ac:dyDescent="0.25">
      <c r="A1817" t="s">
        <v>2924</v>
      </c>
      <c r="B1817">
        <v>2022</v>
      </c>
      <c r="C1817">
        <v>7</v>
      </c>
      <c r="D1817" t="s">
        <v>89</v>
      </c>
      <c r="E1817" s="1">
        <v>44745</v>
      </c>
      <c r="F1817" s="1">
        <v>44750</v>
      </c>
      <c r="G1817">
        <v>5</v>
      </c>
      <c r="H1817">
        <v>7</v>
      </c>
      <c r="I1817" t="s">
        <v>65</v>
      </c>
      <c r="J1817" t="s">
        <v>50</v>
      </c>
      <c r="K1817" t="s">
        <v>223</v>
      </c>
      <c r="L1817">
        <v>2710.1109999999999</v>
      </c>
      <c r="M1817" t="s">
        <v>52</v>
      </c>
      <c r="N1817" t="s">
        <v>53</v>
      </c>
      <c r="O1817" t="s">
        <v>91</v>
      </c>
      <c r="P1817" t="s">
        <v>56</v>
      </c>
      <c r="Q1817" t="s">
        <v>201</v>
      </c>
      <c r="R1817" t="s">
        <v>2503</v>
      </c>
      <c r="S1817" t="s">
        <v>123</v>
      </c>
      <c r="T1817" t="s">
        <v>86</v>
      </c>
      <c r="U1817" t="s">
        <v>96</v>
      </c>
      <c r="V1817">
        <v>50055</v>
      </c>
      <c r="W1817">
        <v>36286</v>
      </c>
      <c r="X1817">
        <v>4.4000000000000004</v>
      </c>
      <c r="Y1817">
        <v>15.8</v>
      </c>
      <c r="Z1817">
        <v>46491.41</v>
      </c>
      <c r="AB1817">
        <v>14.15</v>
      </c>
      <c r="AC1817">
        <v>657853.44999999995</v>
      </c>
      <c r="AD1817">
        <v>34571012.479999997</v>
      </c>
      <c r="AE1817">
        <v>219.93</v>
      </c>
      <c r="AF1817">
        <v>7603202774.7299995</v>
      </c>
      <c r="AG1817">
        <v>106039.64</v>
      </c>
      <c r="AH1817">
        <v>0</v>
      </c>
      <c r="AI1817">
        <v>0</v>
      </c>
      <c r="AJ1817">
        <v>7.64</v>
      </c>
      <c r="AK1817">
        <v>0</v>
      </c>
      <c r="AL1817">
        <v>0.16600000000000001</v>
      </c>
      <c r="AM1817">
        <v>57387.88</v>
      </c>
      <c r="AN1817">
        <v>91.9</v>
      </c>
      <c r="AO1817">
        <v>677.51</v>
      </c>
      <c r="AP1817">
        <v>62263.17</v>
      </c>
      <c r="AQ1817">
        <v>883544.14</v>
      </c>
      <c r="AR1817" t="s">
        <v>61</v>
      </c>
      <c r="AS1817" t="s">
        <v>61</v>
      </c>
      <c r="AT1817" t="s">
        <v>62</v>
      </c>
      <c r="AU1817" t="s">
        <v>63</v>
      </c>
    </row>
    <row r="1818" spans="1:47" x14ac:dyDescent="0.25">
      <c r="A1818" t="s">
        <v>2925</v>
      </c>
      <c r="B1818">
        <v>2023</v>
      </c>
      <c r="C1818">
        <v>1</v>
      </c>
      <c r="D1818" t="s">
        <v>48</v>
      </c>
      <c r="E1818" s="1">
        <v>44952</v>
      </c>
      <c r="F1818" s="1">
        <v>44957</v>
      </c>
      <c r="G1818">
        <v>5</v>
      </c>
      <c r="H1818">
        <v>2.5</v>
      </c>
      <c r="I1818" t="s">
        <v>65</v>
      </c>
      <c r="J1818" t="s">
        <v>50</v>
      </c>
      <c r="K1818" t="s">
        <v>223</v>
      </c>
      <c r="L1818">
        <v>2710.1109999999999</v>
      </c>
      <c r="M1818" t="s">
        <v>80</v>
      </c>
      <c r="N1818" t="s">
        <v>53</v>
      </c>
      <c r="O1818" t="s">
        <v>107</v>
      </c>
      <c r="P1818" t="s">
        <v>100</v>
      </c>
      <c r="Q1818" t="s">
        <v>108</v>
      </c>
      <c r="R1818" t="s">
        <v>2926</v>
      </c>
      <c r="S1818" t="s">
        <v>123</v>
      </c>
      <c r="T1818" t="s">
        <v>86</v>
      </c>
      <c r="U1818" t="s">
        <v>110</v>
      </c>
      <c r="V1818">
        <v>39441</v>
      </c>
      <c r="W1818">
        <v>24498</v>
      </c>
      <c r="X1818">
        <v>5.9</v>
      </c>
      <c r="Y1818">
        <v>12.5</v>
      </c>
      <c r="Z1818">
        <v>35370.1</v>
      </c>
      <c r="AB1818">
        <v>40.03</v>
      </c>
      <c r="AC1818">
        <v>1415865.1</v>
      </c>
      <c r="AD1818">
        <v>42181673.859999999</v>
      </c>
      <c r="AE1818">
        <v>283.49</v>
      </c>
      <c r="AF1818">
        <v>11958082722.57</v>
      </c>
      <c r="AG1818">
        <v>45398.75</v>
      </c>
      <c r="AH1818">
        <v>1.1000000000000001</v>
      </c>
      <c r="AI1818">
        <v>13104.17</v>
      </c>
      <c r="AJ1818">
        <v>21.42</v>
      </c>
      <c r="AK1818">
        <v>0</v>
      </c>
      <c r="AL1818">
        <v>0.308</v>
      </c>
      <c r="AM1818">
        <v>129919.56</v>
      </c>
      <c r="AN1818">
        <v>197.4</v>
      </c>
      <c r="AO1818">
        <v>606.78</v>
      </c>
      <c r="AP1818">
        <v>119778.37</v>
      </c>
      <c r="AQ1818">
        <v>1724065.95</v>
      </c>
      <c r="AR1818" t="s">
        <v>61</v>
      </c>
      <c r="AS1818" t="s">
        <v>61</v>
      </c>
      <c r="AT1818" t="s">
        <v>62</v>
      </c>
      <c r="AU1818" t="s">
        <v>63</v>
      </c>
    </row>
    <row r="1819" spans="1:47" x14ac:dyDescent="0.25">
      <c r="A1819" t="s">
        <v>2927</v>
      </c>
      <c r="B1819">
        <v>2021</v>
      </c>
      <c r="C1819">
        <v>12</v>
      </c>
      <c r="D1819" t="s">
        <v>119</v>
      </c>
      <c r="E1819" s="1">
        <v>44547</v>
      </c>
      <c r="F1819" s="1">
        <v>44564</v>
      </c>
      <c r="G1819">
        <v>17</v>
      </c>
      <c r="H1819">
        <v>8.1999999999999993</v>
      </c>
      <c r="I1819" t="s">
        <v>65</v>
      </c>
      <c r="J1819" t="s">
        <v>50</v>
      </c>
      <c r="K1819" t="s">
        <v>51</v>
      </c>
      <c r="L1819">
        <v>2709</v>
      </c>
      <c r="M1819" t="s">
        <v>68</v>
      </c>
      <c r="N1819" t="s">
        <v>69</v>
      </c>
      <c r="O1819" t="s">
        <v>200</v>
      </c>
      <c r="P1819" t="s">
        <v>100</v>
      </c>
      <c r="Q1819" t="s">
        <v>204</v>
      </c>
      <c r="R1819" t="s">
        <v>2928</v>
      </c>
      <c r="S1819" t="s">
        <v>58</v>
      </c>
      <c r="T1819" t="s">
        <v>95</v>
      </c>
      <c r="U1819" t="s">
        <v>96</v>
      </c>
      <c r="V1819">
        <v>297179</v>
      </c>
      <c r="W1819">
        <v>196069</v>
      </c>
      <c r="X1819">
        <v>7.5</v>
      </c>
      <c r="Y1819">
        <v>15</v>
      </c>
      <c r="Z1819">
        <v>262388.71999999997</v>
      </c>
      <c r="AB1819">
        <v>22.06</v>
      </c>
      <c r="AC1819">
        <v>5788295.1600000001</v>
      </c>
      <c r="AD1819">
        <v>19815596.129999999</v>
      </c>
      <c r="AE1819">
        <v>171.31</v>
      </c>
      <c r="AF1819">
        <v>3394609773.0300002</v>
      </c>
      <c r="AG1819">
        <v>180216.37</v>
      </c>
      <c r="AH1819">
        <v>0</v>
      </c>
      <c r="AI1819">
        <v>0</v>
      </c>
      <c r="AJ1819">
        <v>13.51</v>
      </c>
      <c r="AK1819">
        <v>0</v>
      </c>
      <c r="AL1819">
        <v>0.17199999999999999</v>
      </c>
      <c r="AM1819">
        <v>34082.83</v>
      </c>
      <c r="AN1819">
        <v>304.7</v>
      </c>
      <c r="AO1819">
        <v>578.88</v>
      </c>
      <c r="AP1819">
        <v>176384.74</v>
      </c>
      <c r="AQ1819">
        <v>6178979.0999999996</v>
      </c>
      <c r="AR1819" t="s">
        <v>61</v>
      </c>
      <c r="AS1819" t="s">
        <v>61</v>
      </c>
      <c r="AT1819" t="s">
        <v>293</v>
      </c>
      <c r="AU1819" t="s">
        <v>63</v>
      </c>
    </row>
    <row r="1820" spans="1:47" x14ac:dyDescent="0.25">
      <c r="A1820" t="s">
        <v>2929</v>
      </c>
      <c r="B1820">
        <v>2022</v>
      </c>
      <c r="C1820">
        <v>10</v>
      </c>
      <c r="D1820" t="s">
        <v>119</v>
      </c>
      <c r="E1820" s="1">
        <v>44848</v>
      </c>
      <c r="F1820" s="1">
        <v>44878</v>
      </c>
      <c r="G1820">
        <v>30</v>
      </c>
      <c r="H1820">
        <v>4.0999999999999996</v>
      </c>
      <c r="I1820" t="s">
        <v>65</v>
      </c>
      <c r="J1820" t="s">
        <v>66</v>
      </c>
      <c r="K1820" t="s">
        <v>391</v>
      </c>
      <c r="L1820">
        <v>9999.99</v>
      </c>
      <c r="M1820" t="s">
        <v>98</v>
      </c>
      <c r="N1820" t="s">
        <v>81</v>
      </c>
      <c r="O1820" t="s">
        <v>189</v>
      </c>
      <c r="P1820" t="s">
        <v>92</v>
      </c>
      <c r="Q1820" t="s">
        <v>83</v>
      </c>
      <c r="R1820" t="s">
        <v>2930</v>
      </c>
      <c r="S1820" t="s">
        <v>130</v>
      </c>
      <c r="T1820" t="s">
        <v>86</v>
      </c>
      <c r="U1820" t="s">
        <v>87</v>
      </c>
      <c r="V1820">
        <v>79465</v>
      </c>
      <c r="W1820">
        <v>48197</v>
      </c>
      <c r="X1820">
        <v>24.2</v>
      </c>
      <c r="Y1820">
        <v>11.1</v>
      </c>
      <c r="Z1820">
        <v>67268.710000000006</v>
      </c>
      <c r="AB1820">
        <v>24.66</v>
      </c>
      <c r="AC1820">
        <v>1658846.39</v>
      </c>
      <c r="AD1820">
        <v>29561907.300000001</v>
      </c>
      <c r="AE1820">
        <v>218</v>
      </c>
      <c r="AF1820">
        <v>6444495791.3999996</v>
      </c>
      <c r="AG1820">
        <v>80958.320000000007</v>
      </c>
      <c r="AH1820">
        <v>2.2999999999999998</v>
      </c>
      <c r="AI1820">
        <v>56464.04</v>
      </c>
      <c r="AJ1820">
        <v>7.19</v>
      </c>
      <c r="AK1820">
        <v>0</v>
      </c>
      <c r="AL1820">
        <v>0.23400000000000001</v>
      </c>
      <c r="AM1820">
        <v>69174.86</v>
      </c>
      <c r="AN1820">
        <v>1540.6</v>
      </c>
      <c r="AO1820">
        <v>514.41</v>
      </c>
      <c r="AP1820">
        <v>792500.05</v>
      </c>
      <c r="AQ1820">
        <v>2657943.66</v>
      </c>
      <c r="AR1820" t="s">
        <v>61</v>
      </c>
      <c r="AS1820" t="s">
        <v>61</v>
      </c>
      <c r="AT1820" t="s">
        <v>62</v>
      </c>
      <c r="AU1820" t="s">
        <v>63</v>
      </c>
    </row>
    <row r="1821" spans="1:47" x14ac:dyDescent="0.25">
      <c r="A1821" t="s">
        <v>2931</v>
      </c>
      <c r="B1821">
        <v>2025</v>
      </c>
      <c r="C1821">
        <v>8</v>
      </c>
      <c r="D1821" t="s">
        <v>89</v>
      </c>
      <c r="E1821" s="1">
        <v>45877</v>
      </c>
      <c r="F1821" s="1">
        <v>45899</v>
      </c>
      <c r="G1821">
        <v>22</v>
      </c>
      <c r="I1821" t="s">
        <v>49</v>
      </c>
      <c r="J1821" t="s">
        <v>78</v>
      </c>
      <c r="K1821" t="s">
        <v>177</v>
      </c>
      <c r="L1821">
        <v>1001.99</v>
      </c>
      <c r="M1821" t="s">
        <v>80</v>
      </c>
      <c r="N1821" t="s">
        <v>69</v>
      </c>
      <c r="O1821" t="s">
        <v>99</v>
      </c>
      <c r="P1821" t="s">
        <v>154</v>
      </c>
      <c r="Q1821" t="s">
        <v>184</v>
      </c>
      <c r="R1821" t="s">
        <v>1974</v>
      </c>
      <c r="S1821" t="s">
        <v>130</v>
      </c>
      <c r="T1821" t="s">
        <v>95</v>
      </c>
      <c r="U1821" t="s">
        <v>132</v>
      </c>
      <c r="V1821">
        <v>97131</v>
      </c>
      <c r="W1821">
        <v>65849</v>
      </c>
      <c r="X1821">
        <v>10.3</v>
      </c>
      <c r="Y1821">
        <v>10.4</v>
      </c>
      <c r="Z1821">
        <v>75498.89</v>
      </c>
      <c r="AB1821">
        <v>14.98</v>
      </c>
      <c r="AC1821">
        <v>1130973.3700000001</v>
      </c>
      <c r="AD1821">
        <v>21010586.100000001</v>
      </c>
      <c r="AE1821">
        <v>275.58999999999997</v>
      </c>
      <c r="AF1821">
        <v>5790307423.3000002</v>
      </c>
      <c r="AG1821">
        <v>75575.41</v>
      </c>
      <c r="AH1821">
        <v>1.5</v>
      </c>
      <c r="AI1821">
        <v>31857.71</v>
      </c>
      <c r="AJ1821">
        <v>1.17</v>
      </c>
      <c r="AK1821">
        <v>245823.86</v>
      </c>
      <c r="AL1821">
        <v>0.20100000000000001</v>
      </c>
      <c r="AM1821">
        <v>42231.28</v>
      </c>
      <c r="AN1821">
        <v>1107.7</v>
      </c>
      <c r="AO1821">
        <v>651.21</v>
      </c>
      <c r="AP1821">
        <v>721345.32</v>
      </c>
      <c r="AQ1821">
        <v>2001983.09</v>
      </c>
      <c r="AR1821" t="s">
        <v>61</v>
      </c>
      <c r="AS1821" t="s">
        <v>61</v>
      </c>
      <c r="AT1821" t="s">
        <v>62</v>
      </c>
      <c r="AU1821" t="s">
        <v>63</v>
      </c>
    </row>
    <row r="1822" spans="1:47" x14ac:dyDescent="0.25">
      <c r="A1822" t="s">
        <v>2932</v>
      </c>
      <c r="B1822">
        <v>2020</v>
      </c>
      <c r="C1822">
        <v>8</v>
      </c>
      <c r="D1822" t="s">
        <v>89</v>
      </c>
      <c r="E1822" s="1">
        <v>44044</v>
      </c>
      <c r="F1822" s="1">
        <v>44054</v>
      </c>
      <c r="G1822">
        <v>10</v>
      </c>
      <c r="H1822">
        <v>8.1999999999999993</v>
      </c>
      <c r="I1822" t="s">
        <v>65</v>
      </c>
      <c r="J1822" t="s">
        <v>50</v>
      </c>
      <c r="K1822" t="s">
        <v>145</v>
      </c>
      <c r="L1822">
        <v>2710.19</v>
      </c>
      <c r="M1822" t="s">
        <v>80</v>
      </c>
      <c r="N1822" t="s">
        <v>106</v>
      </c>
      <c r="O1822" t="s">
        <v>54</v>
      </c>
      <c r="P1822" t="s">
        <v>184</v>
      </c>
      <c r="Q1822" t="s">
        <v>164</v>
      </c>
      <c r="R1822" t="s">
        <v>1807</v>
      </c>
      <c r="S1822" t="s">
        <v>170</v>
      </c>
      <c r="T1822" t="s">
        <v>148</v>
      </c>
      <c r="U1822" t="s">
        <v>259</v>
      </c>
      <c r="V1822">
        <v>97637</v>
      </c>
      <c r="W1822">
        <v>71675</v>
      </c>
      <c r="X1822">
        <v>24.2</v>
      </c>
      <c r="Y1822">
        <v>11.6</v>
      </c>
      <c r="Z1822">
        <v>82719.09</v>
      </c>
      <c r="AB1822">
        <v>40.61</v>
      </c>
      <c r="AC1822">
        <v>3359222.24</v>
      </c>
      <c r="AD1822">
        <v>33156292.84</v>
      </c>
      <c r="AE1822">
        <v>165.03</v>
      </c>
      <c r="AF1822">
        <v>5471783007.3900003</v>
      </c>
      <c r="AG1822">
        <v>208342.12</v>
      </c>
      <c r="AH1822">
        <v>0</v>
      </c>
      <c r="AI1822">
        <v>0</v>
      </c>
      <c r="AJ1822">
        <v>19.5</v>
      </c>
      <c r="AK1822">
        <v>0</v>
      </c>
      <c r="AL1822">
        <v>0.32600000000000001</v>
      </c>
      <c r="AM1822">
        <v>108089.51</v>
      </c>
      <c r="AN1822">
        <v>482.1</v>
      </c>
      <c r="AO1822">
        <v>457.16</v>
      </c>
      <c r="AP1822">
        <v>220396.84</v>
      </c>
      <c r="AQ1822">
        <v>3896050.71</v>
      </c>
      <c r="AR1822" t="s">
        <v>61</v>
      </c>
      <c r="AS1822" t="s">
        <v>61</v>
      </c>
      <c r="AT1822" t="s">
        <v>62</v>
      </c>
      <c r="AU1822" t="s">
        <v>63</v>
      </c>
    </row>
    <row r="1823" spans="1:47" x14ac:dyDescent="0.25">
      <c r="A1823" t="s">
        <v>2933</v>
      </c>
      <c r="B1823">
        <v>2020</v>
      </c>
      <c r="C1823">
        <v>4</v>
      </c>
      <c r="D1823" t="s">
        <v>77</v>
      </c>
      <c r="E1823" s="1">
        <v>43923</v>
      </c>
      <c r="F1823" s="1">
        <v>43936</v>
      </c>
      <c r="G1823">
        <v>13</v>
      </c>
      <c r="H1823">
        <v>12.5</v>
      </c>
      <c r="I1823" t="s">
        <v>65</v>
      </c>
      <c r="J1823" t="s">
        <v>239</v>
      </c>
      <c r="K1823" t="s">
        <v>240</v>
      </c>
      <c r="L1823">
        <v>3105.2</v>
      </c>
      <c r="M1823" t="s">
        <v>98</v>
      </c>
      <c r="N1823" t="s">
        <v>53</v>
      </c>
      <c r="O1823" t="s">
        <v>91</v>
      </c>
      <c r="P1823" t="s">
        <v>56</v>
      </c>
      <c r="Q1823" t="s">
        <v>201</v>
      </c>
      <c r="R1823" t="s">
        <v>1374</v>
      </c>
      <c r="S1823" t="s">
        <v>161</v>
      </c>
      <c r="T1823" t="s">
        <v>162</v>
      </c>
      <c r="U1823" t="s">
        <v>110</v>
      </c>
      <c r="V1823">
        <v>24335</v>
      </c>
      <c r="W1823">
        <v>16222</v>
      </c>
      <c r="X1823">
        <v>14.5</v>
      </c>
      <c r="Y1823">
        <v>15.5</v>
      </c>
      <c r="Z1823">
        <v>21865.64</v>
      </c>
      <c r="AB1823">
        <v>18.559999999999999</v>
      </c>
      <c r="AC1823">
        <v>405826.28</v>
      </c>
      <c r="AD1823">
        <v>10455930.390000001</v>
      </c>
      <c r="AE1823">
        <v>166.43</v>
      </c>
      <c r="AF1823">
        <v>1740180494.8099999</v>
      </c>
      <c r="AG1823">
        <v>139092.25</v>
      </c>
      <c r="AH1823">
        <v>1.8</v>
      </c>
      <c r="AI1823">
        <v>20399.18</v>
      </c>
      <c r="AJ1823">
        <v>1.93</v>
      </c>
      <c r="AK1823">
        <v>0</v>
      </c>
      <c r="AL1823">
        <v>0.27600000000000002</v>
      </c>
      <c r="AM1823">
        <v>28858.37</v>
      </c>
      <c r="AO1823">
        <v>637.53</v>
      </c>
      <c r="AP1823">
        <v>293582.57</v>
      </c>
      <c r="AQ1823">
        <v>887758.65</v>
      </c>
      <c r="AR1823" t="s">
        <v>61</v>
      </c>
      <c r="AS1823" t="s">
        <v>61</v>
      </c>
      <c r="AT1823" t="s">
        <v>62</v>
      </c>
      <c r="AU1823" t="s">
        <v>63</v>
      </c>
    </row>
    <row r="1824" spans="1:47" x14ac:dyDescent="0.25">
      <c r="A1824" t="s">
        <v>2934</v>
      </c>
      <c r="B1824">
        <v>2025</v>
      </c>
      <c r="C1824">
        <v>2</v>
      </c>
      <c r="D1824" t="s">
        <v>48</v>
      </c>
      <c r="E1824" s="1">
        <v>45696</v>
      </c>
      <c r="F1824" s="1">
        <v>45726</v>
      </c>
      <c r="G1824">
        <v>30</v>
      </c>
      <c r="H1824">
        <v>13.5</v>
      </c>
      <c r="I1824" t="s">
        <v>49</v>
      </c>
      <c r="J1824" t="s">
        <v>66</v>
      </c>
      <c r="K1824" t="s">
        <v>67</v>
      </c>
      <c r="L1824">
        <v>8479.8989999999994</v>
      </c>
      <c r="M1824" t="s">
        <v>98</v>
      </c>
      <c r="N1824" t="s">
        <v>69</v>
      </c>
      <c r="O1824" t="s">
        <v>200</v>
      </c>
      <c r="P1824" t="s">
        <v>201</v>
      </c>
      <c r="Q1824" t="s">
        <v>184</v>
      </c>
      <c r="R1824" t="s">
        <v>1309</v>
      </c>
      <c r="S1824" t="s">
        <v>156</v>
      </c>
      <c r="T1824" t="s">
        <v>95</v>
      </c>
      <c r="U1824" t="s">
        <v>60</v>
      </c>
      <c r="V1824">
        <v>29665</v>
      </c>
      <c r="W1824">
        <v>18826</v>
      </c>
      <c r="X1824">
        <v>15.9</v>
      </c>
      <c r="Y1824">
        <v>12.9</v>
      </c>
      <c r="Z1824">
        <v>23280.31</v>
      </c>
      <c r="AA1824">
        <v>1662</v>
      </c>
      <c r="AB1824">
        <v>2999.02</v>
      </c>
      <c r="AC1824">
        <v>4984371.24</v>
      </c>
      <c r="AD1824">
        <v>84558043.569999993</v>
      </c>
      <c r="AE1824">
        <v>282.20999999999998</v>
      </c>
      <c r="AF1824">
        <v>23863125475.889999</v>
      </c>
      <c r="AG1824">
        <v>76218.080000000002</v>
      </c>
      <c r="AH1824">
        <v>2.2000000000000002</v>
      </c>
      <c r="AI1824">
        <v>35192.07</v>
      </c>
      <c r="AJ1824">
        <v>10.050000000000001</v>
      </c>
      <c r="AK1824">
        <v>8498083.3800000008</v>
      </c>
      <c r="AL1824">
        <v>0.30099999999999999</v>
      </c>
      <c r="AM1824">
        <v>254519.71</v>
      </c>
      <c r="AN1824">
        <v>1531.5</v>
      </c>
      <c r="AO1824">
        <v>553.91999999999996</v>
      </c>
      <c r="AP1824">
        <v>848328.48</v>
      </c>
      <c r="AQ1824">
        <v>6198629.5800000001</v>
      </c>
      <c r="AR1824" t="s">
        <v>61</v>
      </c>
      <c r="AS1824" t="s">
        <v>61</v>
      </c>
      <c r="AT1824" t="s">
        <v>62</v>
      </c>
      <c r="AU1824" t="s">
        <v>63</v>
      </c>
    </row>
    <row r="1825" spans="1:47" x14ac:dyDescent="0.25">
      <c r="A1825" t="s">
        <v>2935</v>
      </c>
      <c r="B1825">
        <v>2025</v>
      </c>
      <c r="C1825">
        <v>5</v>
      </c>
      <c r="D1825" t="s">
        <v>77</v>
      </c>
      <c r="E1825" s="1">
        <v>45794</v>
      </c>
      <c r="F1825" s="1">
        <v>45805</v>
      </c>
      <c r="G1825">
        <v>11</v>
      </c>
      <c r="H1825">
        <v>2.5</v>
      </c>
      <c r="I1825" t="s">
        <v>49</v>
      </c>
      <c r="J1825" t="s">
        <v>50</v>
      </c>
      <c r="K1825" t="s">
        <v>51</v>
      </c>
      <c r="L1825">
        <v>2709</v>
      </c>
      <c r="M1825" t="s">
        <v>90</v>
      </c>
      <c r="N1825" t="s">
        <v>81</v>
      </c>
      <c r="O1825" t="s">
        <v>54</v>
      </c>
      <c r="P1825" t="s">
        <v>159</v>
      </c>
      <c r="Q1825" t="s">
        <v>82</v>
      </c>
      <c r="R1825" t="s">
        <v>1300</v>
      </c>
      <c r="S1825" t="s">
        <v>58</v>
      </c>
      <c r="T1825" t="s">
        <v>59</v>
      </c>
      <c r="U1825" t="s">
        <v>96</v>
      </c>
      <c r="V1825">
        <v>298645</v>
      </c>
      <c r="W1825">
        <v>215977</v>
      </c>
      <c r="X1825">
        <v>23.5</v>
      </c>
      <c r="Y1825">
        <v>13.1</v>
      </c>
      <c r="Z1825">
        <v>249055.26</v>
      </c>
      <c r="AB1825">
        <v>34.94</v>
      </c>
      <c r="AC1825">
        <v>8701990.7799999993</v>
      </c>
      <c r="AD1825">
        <v>14283319.16</v>
      </c>
      <c r="AE1825">
        <v>282.37</v>
      </c>
      <c r="AF1825">
        <v>4033180831.21</v>
      </c>
      <c r="AG1825">
        <v>47634.97</v>
      </c>
      <c r="AH1825">
        <v>0.9</v>
      </c>
      <c r="AI1825">
        <v>27584.45</v>
      </c>
      <c r="AJ1825">
        <v>3.43</v>
      </c>
      <c r="AK1825">
        <v>489917.85</v>
      </c>
      <c r="AL1825">
        <v>0.23</v>
      </c>
      <c r="AM1825">
        <v>32851.629999999997</v>
      </c>
      <c r="AN1825">
        <v>239.2</v>
      </c>
      <c r="AO1825">
        <v>401.74</v>
      </c>
      <c r="AP1825">
        <v>96096.21</v>
      </c>
      <c r="AQ1825">
        <v>8906158.0399999991</v>
      </c>
      <c r="AR1825" t="s">
        <v>61</v>
      </c>
      <c r="AS1825" t="s">
        <v>61</v>
      </c>
      <c r="AT1825" t="s">
        <v>62</v>
      </c>
      <c r="AU1825" t="s">
        <v>63</v>
      </c>
    </row>
    <row r="1826" spans="1:47" x14ac:dyDescent="0.25">
      <c r="A1826" t="s">
        <v>2936</v>
      </c>
      <c r="B1826">
        <v>2021</v>
      </c>
      <c r="C1826">
        <v>10</v>
      </c>
      <c r="D1826" t="s">
        <v>119</v>
      </c>
      <c r="E1826" s="1">
        <v>44487</v>
      </c>
      <c r="F1826" s="1">
        <v>44498</v>
      </c>
      <c r="G1826">
        <v>11</v>
      </c>
      <c r="H1826">
        <v>13.9</v>
      </c>
      <c r="I1826" t="s">
        <v>65</v>
      </c>
      <c r="J1826" t="s">
        <v>50</v>
      </c>
      <c r="K1826" t="s">
        <v>145</v>
      </c>
      <c r="L1826">
        <v>2710.19</v>
      </c>
      <c r="M1826" t="s">
        <v>68</v>
      </c>
      <c r="N1826" t="s">
        <v>53</v>
      </c>
      <c r="O1826" t="s">
        <v>107</v>
      </c>
      <c r="P1826" t="s">
        <v>100</v>
      </c>
      <c r="Q1826" t="s">
        <v>71</v>
      </c>
      <c r="R1826" t="s">
        <v>1089</v>
      </c>
      <c r="S1826" t="s">
        <v>170</v>
      </c>
      <c r="T1826" t="s">
        <v>102</v>
      </c>
      <c r="U1826" t="s">
        <v>60</v>
      </c>
      <c r="V1826">
        <v>106610</v>
      </c>
      <c r="W1826">
        <v>73013</v>
      </c>
      <c r="X1826">
        <v>4.2</v>
      </c>
      <c r="Y1826">
        <v>14</v>
      </c>
      <c r="Z1826">
        <v>93839.45</v>
      </c>
      <c r="AB1826">
        <v>16.96</v>
      </c>
      <c r="AC1826">
        <v>1591517.07</v>
      </c>
      <c r="AD1826">
        <v>101943424.90000001</v>
      </c>
      <c r="AE1826">
        <v>173.07</v>
      </c>
      <c r="AF1826">
        <v>17643348547.439999</v>
      </c>
      <c r="AG1826">
        <v>199561.94</v>
      </c>
      <c r="AH1826">
        <v>0.7</v>
      </c>
      <c r="AI1826">
        <v>12069.78</v>
      </c>
      <c r="AJ1826">
        <v>2.5299999999999998</v>
      </c>
      <c r="AK1826">
        <v>0</v>
      </c>
      <c r="AL1826">
        <v>0.19</v>
      </c>
      <c r="AM1826">
        <v>193692.51</v>
      </c>
      <c r="AN1826">
        <v>382.1</v>
      </c>
      <c r="AO1826">
        <v>619.75</v>
      </c>
      <c r="AP1826">
        <v>236806.48</v>
      </c>
      <c r="AQ1826">
        <v>2233647.7799999998</v>
      </c>
      <c r="AR1826" t="s">
        <v>61</v>
      </c>
      <c r="AS1826" t="s">
        <v>61</v>
      </c>
      <c r="AT1826" t="s">
        <v>62</v>
      </c>
      <c r="AU1826" t="s">
        <v>63</v>
      </c>
    </row>
    <row r="1827" spans="1:47" x14ac:dyDescent="0.25">
      <c r="A1827" t="s">
        <v>2937</v>
      </c>
      <c r="B1827">
        <v>2025</v>
      </c>
      <c r="C1827">
        <v>3</v>
      </c>
      <c r="D1827" t="s">
        <v>48</v>
      </c>
      <c r="E1827" s="1">
        <v>45741</v>
      </c>
      <c r="F1827" s="1">
        <v>45753</v>
      </c>
      <c r="G1827">
        <v>12</v>
      </c>
      <c r="H1827">
        <v>19.600000000000001</v>
      </c>
      <c r="I1827" t="s">
        <v>49</v>
      </c>
      <c r="J1827" t="s">
        <v>50</v>
      </c>
      <c r="K1827" t="s">
        <v>51</v>
      </c>
      <c r="L1827">
        <v>2709</v>
      </c>
      <c r="M1827" t="s">
        <v>98</v>
      </c>
      <c r="N1827" t="s">
        <v>168</v>
      </c>
      <c r="O1827" t="s">
        <v>200</v>
      </c>
      <c r="P1827" t="s">
        <v>174</v>
      </c>
      <c r="Q1827" t="s">
        <v>226</v>
      </c>
      <c r="R1827" t="s">
        <v>1799</v>
      </c>
      <c r="S1827" t="s">
        <v>58</v>
      </c>
      <c r="T1827" t="s">
        <v>59</v>
      </c>
      <c r="U1827" t="s">
        <v>213</v>
      </c>
      <c r="V1827">
        <v>297862</v>
      </c>
      <c r="W1827">
        <v>176557</v>
      </c>
      <c r="X1827">
        <v>20.6</v>
      </c>
      <c r="Y1827">
        <v>13.5</v>
      </c>
      <c r="Z1827">
        <v>272440.56</v>
      </c>
      <c r="AB1827">
        <v>26.52</v>
      </c>
      <c r="AC1827">
        <v>7225123.6500000004</v>
      </c>
      <c r="AD1827">
        <v>22015921.649999999</v>
      </c>
      <c r="AE1827">
        <v>283.54000000000002</v>
      </c>
      <c r="AF1827">
        <v>6242394424.6400003</v>
      </c>
      <c r="AG1827">
        <v>226638.31</v>
      </c>
      <c r="AH1827">
        <v>0.5</v>
      </c>
      <c r="AI1827">
        <v>9249.9699999999993</v>
      </c>
      <c r="AJ1827">
        <v>0.56999999999999995</v>
      </c>
      <c r="AK1827">
        <v>125490.75</v>
      </c>
      <c r="AL1827">
        <v>0.32600000000000001</v>
      </c>
      <c r="AM1827">
        <v>71771.899999999994</v>
      </c>
      <c r="AN1827">
        <v>551.9</v>
      </c>
      <c r="AO1827">
        <v>509.4</v>
      </c>
      <c r="AP1827">
        <v>281137.86</v>
      </c>
      <c r="AQ1827">
        <v>7813921.6900000004</v>
      </c>
      <c r="AR1827" t="s">
        <v>61</v>
      </c>
      <c r="AS1827" t="s">
        <v>61</v>
      </c>
      <c r="AT1827" t="s">
        <v>62</v>
      </c>
      <c r="AU1827" t="s">
        <v>63</v>
      </c>
    </row>
    <row r="1828" spans="1:47" x14ac:dyDescent="0.25">
      <c r="A1828" t="s">
        <v>2938</v>
      </c>
      <c r="B1828">
        <v>2020</v>
      </c>
      <c r="C1828">
        <v>1</v>
      </c>
      <c r="D1828" t="s">
        <v>48</v>
      </c>
      <c r="E1828" s="1">
        <v>43841</v>
      </c>
      <c r="F1828" s="1">
        <v>43863</v>
      </c>
      <c r="G1828">
        <v>22</v>
      </c>
      <c r="H1828">
        <v>15.2</v>
      </c>
      <c r="I1828" t="s">
        <v>49</v>
      </c>
      <c r="J1828" t="s">
        <v>66</v>
      </c>
      <c r="K1828" t="s">
        <v>245</v>
      </c>
      <c r="L1828">
        <v>8905.9</v>
      </c>
      <c r="M1828" t="s">
        <v>114</v>
      </c>
      <c r="N1828" t="s">
        <v>81</v>
      </c>
      <c r="O1828" t="s">
        <v>189</v>
      </c>
      <c r="P1828" t="s">
        <v>108</v>
      </c>
      <c r="Q1828" t="s">
        <v>128</v>
      </c>
      <c r="R1828" t="s">
        <v>633</v>
      </c>
      <c r="S1828" t="s">
        <v>73</v>
      </c>
      <c r="T1828" t="s">
        <v>131</v>
      </c>
      <c r="U1828" t="s">
        <v>103</v>
      </c>
      <c r="V1828">
        <v>18892</v>
      </c>
      <c r="W1828">
        <v>12514</v>
      </c>
      <c r="X1828">
        <v>17</v>
      </c>
      <c r="Y1828">
        <v>10.7</v>
      </c>
      <c r="Z1828">
        <v>14892.31</v>
      </c>
      <c r="AB1828">
        <v>19.510000000000002</v>
      </c>
      <c r="AC1828">
        <v>290548.96999999997</v>
      </c>
      <c r="AD1828">
        <v>8010722.4699999997</v>
      </c>
      <c r="AE1828">
        <v>158.51</v>
      </c>
      <c r="AF1828">
        <v>1269779618.72</v>
      </c>
      <c r="AG1828">
        <v>236011.24</v>
      </c>
      <c r="AH1828">
        <v>3.4</v>
      </c>
      <c r="AJ1828">
        <v>18.77</v>
      </c>
      <c r="AK1828">
        <v>1503612.61</v>
      </c>
      <c r="AL1828">
        <v>0.106</v>
      </c>
      <c r="AM1828">
        <v>8491.3700000000008</v>
      </c>
      <c r="AN1828">
        <v>395.9</v>
      </c>
      <c r="AO1828">
        <v>499.62</v>
      </c>
      <c r="AP1828">
        <v>197799.56</v>
      </c>
      <c r="AQ1828">
        <v>823158.2</v>
      </c>
      <c r="AR1828" t="s">
        <v>61</v>
      </c>
      <c r="AS1828" t="s">
        <v>61</v>
      </c>
      <c r="AT1828" t="s">
        <v>62</v>
      </c>
      <c r="AU1828" t="s">
        <v>63</v>
      </c>
    </row>
    <row r="1829" spans="1:47" x14ac:dyDescent="0.25">
      <c r="A1829" t="s">
        <v>2939</v>
      </c>
      <c r="B1829">
        <v>2024</v>
      </c>
      <c r="C1829">
        <v>10</v>
      </c>
      <c r="D1829" t="s">
        <v>119</v>
      </c>
      <c r="E1829" s="1">
        <v>45591</v>
      </c>
      <c r="F1829" s="1">
        <v>45602</v>
      </c>
      <c r="G1829">
        <v>11</v>
      </c>
      <c r="H1829">
        <v>3.5</v>
      </c>
      <c r="I1829" t="s">
        <v>65</v>
      </c>
      <c r="J1829" t="s">
        <v>50</v>
      </c>
      <c r="K1829" t="s">
        <v>51</v>
      </c>
      <c r="L1829">
        <v>2709</v>
      </c>
      <c r="M1829" t="s">
        <v>98</v>
      </c>
      <c r="N1829" t="s">
        <v>81</v>
      </c>
      <c r="O1829" t="s">
        <v>54</v>
      </c>
      <c r="P1829" t="s">
        <v>92</v>
      </c>
      <c r="Q1829" t="s">
        <v>257</v>
      </c>
      <c r="R1829" t="s">
        <v>2940</v>
      </c>
      <c r="S1829" t="s">
        <v>58</v>
      </c>
      <c r="T1829" t="s">
        <v>95</v>
      </c>
      <c r="U1829" t="s">
        <v>259</v>
      </c>
      <c r="V1829">
        <v>248298</v>
      </c>
      <c r="W1829">
        <v>184593</v>
      </c>
      <c r="X1829">
        <v>15.8</v>
      </c>
      <c r="Y1829">
        <v>11.9</v>
      </c>
      <c r="Z1829">
        <v>224700.04</v>
      </c>
      <c r="AB1829">
        <v>24.62</v>
      </c>
      <c r="AC1829">
        <v>5532114.9800000004</v>
      </c>
      <c r="AD1829">
        <v>21998133.920000002</v>
      </c>
      <c r="AE1829">
        <v>276.31</v>
      </c>
      <c r="AF1829">
        <v>6078304383.4399996</v>
      </c>
      <c r="AG1829">
        <v>193805.4</v>
      </c>
      <c r="AH1829">
        <v>0</v>
      </c>
      <c r="AI1829">
        <v>0</v>
      </c>
      <c r="AJ1829">
        <v>12.68</v>
      </c>
      <c r="AK1829">
        <v>0</v>
      </c>
      <c r="AL1829">
        <v>6.5000000000000002E-2</v>
      </c>
      <c r="AM1829">
        <v>14298.79</v>
      </c>
      <c r="AN1829">
        <v>438.1</v>
      </c>
      <c r="AO1829">
        <v>686.42</v>
      </c>
      <c r="AP1829">
        <v>300720.59999999998</v>
      </c>
      <c r="AQ1829">
        <v>6040939.7699999996</v>
      </c>
      <c r="AR1829" t="s">
        <v>61</v>
      </c>
      <c r="AS1829" t="s">
        <v>61</v>
      </c>
      <c r="AT1829" t="s">
        <v>62</v>
      </c>
      <c r="AU1829" t="s">
        <v>63</v>
      </c>
    </row>
    <row r="1830" spans="1:47" x14ac:dyDescent="0.25">
      <c r="A1830" t="s">
        <v>2941</v>
      </c>
      <c r="B1830">
        <v>2026</v>
      </c>
      <c r="C1830">
        <v>1</v>
      </c>
      <c r="D1830" t="s">
        <v>48</v>
      </c>
      <c r="E1830" s="1">
        <v>46033</v>
      </c>
      <c r="F1830" s="1">
        <v>46048</v>
      </c>
      <c r="G1830">
        <v>15</v>
      </c>
      <c r="H1830">
        <v>15.8</v>
      </c>
      <c r="I1830" t="s">
        <v>65</v>
      </c>
      <c r="J1830" t="s">
        <v>112</v>
      </c>
      <c r="K1830" t="s">
        <v>340</v>
      </c>
      <c r="L1830">
        <v>7208.39</v>
      </c>
      <c r="M1830" t="s">
        <v>98</v>
      </c>
      <c r="N1830" t="s">
        <v>106</v>
      </c>
      <c r="O1830" t="s">
        <v>107</v>
      </c>
      <c r="P1830" t="s">
        <v>56</v>
      </c>
      <c r="Q1830" t="s">
        <v>108</v>
      </c>
      <c r="R1830" t="s">
        <v>2089</v>
      </c>
      <c r="S1830" t="s">
        <v>73</v>
      </c>
      <c r="T1830" t="s">
        <v>187</v>
      </c>
      <c r="U1830" t="s">
        <v>60</v>
      </c>
      <c r="V1830">
        <v>14659</v>
      </c>
      <c r="W1830">
        <v>10021</v>
      </c>
      <c r="X1830">
        <v>6.1</v>
      </c>
      <c r="Y1830">
        <v>10.1</v>
      </c>
      <c r="Z1830">
        <v>11494.27</v>
      </c>
      <c r="AB1830">
        <v>27.27</v>
      </c>
      <c r="AC1830">
        <v>313448.74</v>
      </c>
      <c r="AD1830">
        <v>12854042.140000001</v>
      </c>
      <c r="AE1830">
        <v>280.02999999999997</v>
      </c>
      <c r="AF1830">
        <v>3599517420.46</v>
      </c>
      <c r="AG1830">
        <v>192186.1</v>
      </c>
      <c r="AH1830">
        <v>1.9</v>
      </c>
      <c r="AI1830">
        <v>56108.3</v>
      </c>
      <c r="AJ1830">
        <v>18.559999999999999</v>
      </c>
      <c r="AK1830">
        <v>0</v>
      </c>
      <c r="AL1830">
        <v>0.20100000000000001</v>
      </c>
      <c r="AM1830">
        <v>25836.62</v>
      </c>
      <c r="AN1830">
        <v>381.9</v>
      </c>
      <c r="AO1830">
        <v>479.32</v>
      </c>
      <c r="AP1830">
        <v>183052.31</v>
      </c>
      <c r="AQ1830">
        <v>770632.07</v>
      </c>
      <c r="AR1830" t="s">
        <v>61</v>
      </c>
      <c r="AS1830" t="s">
        <v>61</v>
      </c>
      <c r="AT1830" t="s">
        <v>62</v>
      </c>
      <c r="AU1830" t="s">
        <v>63</v>
      </c>
    </row>
    <row r="1831" spans="1:47" x14ac:dyDescent="0.25">
      <c r="A1831" t="s">
        <v>2942</v>
      </c>
      <c r="B1831">
        <v>2025</v>
      </c>
      <c r="C1831">
        <v>12</v>
      </c>
      <c r="D1831" t="s">
        <v>119</v>
      </c>
      <c r="E1831" s="1">
        <v>45997</v>
      </c>
      <c r="F1831" s="1">
        <v>46011</v>
      </c>
      <c r="G1831">
        <v>14</v>
      </c>
      <c r="H1831">
        <v>8.1</v>
      </c>
      <c r="I1831" t="s">
        <v>49</v>
      </c>
      <c r="J1831" t="s">
        <v>78</v>
      </c>
      <c r="K1831" t="s">
        <v>315</v>
      </c>
      <c r="L1831">
        <v>1511.9</v>
      </c>
      <c r="M1831" t="s">
        <v>80</v>
      </c>
      <c r="N1831" t="s">
        <v>106</v>
      </c>
      <c r="O1831" t="s">
        <v>91</v>
      </c>
      <c r="P1831" t="s">
        <v>71</v>
      </c>
      <c r="Q1831" t="s">
        <v>100</v>
      </c>
      <c r="R1831" t="s">
        <v>2943</v>
      </c>
      <c r="S1831" t="s">
        <v>85</v>
      </c>
      <c r="T1831" t="s">
        <v>148</v>
      </c>
      <c r="U1831" t="s">
        <v>60</v>
      </c>
      <c r="V1831">
        <v>59446</v>
      </c>
      <c r="W1831">
        <v>41605</v>
      </c>
      <c r="X1831">
        <v>21.6</v>
      </c>
      <c r="Y1831">
        <v>12.3</v>
      </c>
      <c r="Z1831">
        <v>53857.03</v>
      </c>
      <c r="AB1831">
        <v>39.75</v>
      </c>
      <c r="AC1831">
        <v>2140816.94</v>
      </c>
      <c r="AD1831">
        <v>36824205.689999998</v>
      </c>
      <c r="AE1831">
        <v>284.5</v>
      </c>
      <c r="AF1831">
        <v>10476486518.799999</v>
      </c>
      <c r="AG1831">
        <v>57877.51</v>
      </c>
      <c r="AH1831">
        <v>0.4</v>
      </c>
      <c r="AJ1831">
        <v>17.05</v>
      </c>
      <c r="AK1831">
        <v>6278527.0700000003</v>
      </c>
      <c r="AL1831">
        <v>0.105</v>
      </c>
      <c r="AM1831">
        <v>38665.42</v>
      </c>
      <c r="AN1831">
        <v>421.2</v>
      </c>
      <c r="AO1831">
        <v>445.17</v>
      </c>
      <c r="AP1831">
        <v>187505.6</v>
      </c>
      <c r="AQ1831">
        <v>2432540.5499999998</v>
      </c>
      <c r="AR1831" t="s">
        <v>61</v>
      </c>
      <c r="AS1831" t="s">
        <v>124</v>
      </c>
      <c r="AT1831" t="s">
        <v>62</v>
      </c>
      <c r="AU1831" t="s">
        <v>63</v>
      </c>
    </row>
    <row r="1832" spans="1:47" x14ac:dyDescent="0.25">
      <c r="A1832" t="s">
        <v>2944</v>
      </c>
      <c r="B1832">
        <v>2020</v>
      </c>
      <c r="C1832">
        <v>5</v>
      </c>
      <c r="D1832" t="s">
        <v>77</v>
      </c>
      <c r="E1832" s="1">
        <v>43954</v>
      </c>
      <c r="F1832" s="1">
        <v>43962</v>
      </c>
      <c r="G1832">
        <v>8</v>
      </c>
      <c r="H1832">
        <v>19.8</v>
      </c>
      <c r="I1832" t="s">
        <v>49</v>
      </c>
      <c r="J1832" t="s">
        <v>50</v>
      </c>
      <c r="K1832" t="s">
        <v>223</v>
      </c>
      <c r="L1832">
        <v>2710.1109999999999</v>
      </c>
      <c r="M1832" t="s">
        <v>52</v>
      </c>
      <c r="N1832" t="s">
        <v>168</v>
      </c>
      <c r="O1832" t="s">
        <v>54</v>
      </c>
      <c r="P1832" t="s">
        <v>121</v>
      </c>
      <c r="Q1832" t="s">
        <v>92</v>
      </c>
      <c r="R1832" t="s">
        <v>249</v>
      </c>
      <c r="S1832" t="s">
        <v>123</v>
      </c>
      <c r="T1832" t="s">
        <v>74</v>
      </c>
      <c r="U1832" t="s">
        <v>213</v>
      </c>
      <c r="V1832">
        <v>72813</v>
      </c>
      <c r="W1832">
        <v>44653</v>
      </c>
      <c r="X1832">
        <v>10.9</v>
      </c>
      <c r="Y1832">
        <v>12.3</v>
      </c>
      <c r="Z1832">
        <v>59434.04</v>
      </c>
      <c r="AB1832">
        <v>34.4</v>
      </c>
      <c r="AC1832">
        <v>2044530.98</v>
      </c>
      <c r="AD1832">
        <v>32804618.379999999</v>
      </c>
      <c r="AE1832">
        <v>160.41999999999999</v>
      </c>
      <c r="AF1832">
        <v>5262516880.5200005</v>
      </c>
      <c r="AG1832">
        <v>19219.07</v>
      </c>
      <c r="AH1832">
        <v>1.1000000000000001</v>
      </c>
      <c r="AI1832">
        <v>17048.009999999998</v>
      </c>
      <c r="AJ1832">
        <v>6.57</v>
      </c>
      <c r="AK1832">
        <v>2155263.4300000002</v>
      </c>
      <c r="AL1832">
        <v>0.16900000000000001</v>
      </c>
      <c r="AM1832">
        <v>55439.81</v>
      </c>
      <c r="AN1832">
        <v>197.2</v>
      </c>
      <c r="AO1832">
        <v>436.99</v>
      </c>
      <c r="AP1832">
        <v>86174.43</v>
      </c>
      <c r="AQ1832">
        <v>2222412.2999999998</v>
      </c>
      <c r="AR1832" t="s">
        <v>61</v>
      </c>
      <c r="AS1832" t="s">
        <v>61</v>
      </c>
      <c r="AT1832" t="s">
        <v>62</v>
      </c>
      <c r="AU1832" t="s">
        <v>63</v>
      </c>
    </row>
    <row r="1833" spans="1:47" x14ac:dyDescent="0.25">
      <c r="A1833" t="s">
        <v>2945</v>
      </c>
      <c r="B1833">
        <v>2024</v>
      </c>
      <c r="C1833">
        <v>3</v>
      </c>
      <c r="D1833" t="s">
        <v>48</v>
      </c>
      <c r="E1833" s="1">
        <v>45362</v>
      </c>
      <c r="F1833" s="1">
        <v>45375</v>
      </c>
      <c r="G1833">
        <v>13</v>
      </c>
      <c r="H1833">
        <v>10.9</v>
      </c>
      <c r="I1833" t="s">
        <v>49</v>
      </c>
      <c r="J1833" t="s">
        <v>50</v>
      </c>
      <c r="K1833" t="s">
        <v>120</v>
      </c>
      <c r="L1833">
        <v>2710.1921000000002</v>
      </c>
      <c r="M1833" t="s">
        <v>90</v>
      </c>
      <c r="N1833" t="s">
        <v>168</v>
      </c>
      <c r="O1833" t="s">
        <v>200</v>
      </c>
      <c r="P1833" t="s">
        <v>93</v>
      </c>
      <c r="Q1833" t="s">
        <v>226</v>
      </c>
      <c r="R1833" t="s">
        <v>160</v>
      </c>
      <c r="S1833" t="s">
        <v>142</v>
      </c>
      <c r="T1833" t="s">
        <v>86</v>
      </c>
      <c r="U1833" t="s">
        <v>166</v>
      </c>
      <c r="V1833">
        <v>37531</v>
      </c>
      <c r="W1833">
        <v>23126</v>
      </c>
      <c r="X1833">
        <v>2.8</v>
      </c>
      <c r="Y1833">
        <v>11.6</v>
      </c>
      <c r="Z1833">
        <v>33607.1</v>
      </c>
      <c r="AB1833">
        <v>40.520000000000003</v>
      </c>
      <c r="AC1833">
        <v>1361759.69</v>
      </c>
      <c r="AD1833">
        <v>33283463.629999999</v>
      </c>
      <c r="AE1833">
        <v>279.81</v>
      </c>
      <c r="AF1833">
        <v>9313045958.3099995</v>
      </c>
      <c r="AG1833">
        <v>122419.2</v>
      </c>
      <c r="AH1833">
        <v>0</v>
      </c>
      <c r="AI1833">
        <v>0</v>
      </c>
      <c r="AJ1833">
        <v>1.43</v>
      </c>
      <c r="AK1833">
        <v>475953.53</v>
      </c>
      <c r="AL1833">
        <v>7.5999999999999998E-2</v>
      </c>
      <c r="AM1833">
        <v>25295.43</v>
      </c>
      <c r="AN1833">
        <v>385.9</v>
      </c>
      <c r="AO1833">
        <v>507.33</v>
      </c>
      <c r="AP1833">
        <v>195778.65</v>
      </c>
      <c r="AQ1833">
        <v>1705252.97</v>
      </c>
      <c r="AR1833" t="s">
        <v>61</v>
      </c>
      <c r="AS1833" t="s">
        <v>61</v>
      </c>
      <c r="AT1833" t="s">
        <v>62</v>
      </c>
      <c r="AU1833" t="s">
        <v>63</v>
      </c>
    </row>
    <row r="1834" spans="1:47" x14ac:dyDescent="0.25">
      <c r="A1834" t="s">
        <v>2946</v>
      </c>
      <c r="B1834">
        <v>2021</v>
      </c>
      <c r="C1834">
        <v>1</v>
      </c>
      <c r="D1834" t="s">
        <v>48</v>
      </c>
      <c r="E1834" s="1">
        <v>44220</v>
      </c>
      <c r="F1834" s="1">
        <v>44242</v>
      </c>
      <c r="G1834">
        <v>22</v>
      </c>
      <c r="H1834">
        <v>5.7</v>
      </c>
      <c r="I1834" t="s">
        <v>49</v>
      </c>
      <c r="J1834" t="s">
        <v>78</v>
      </c>
      <c r="K1834" t="s">
        <v>315</v>
      </c>
      <c r="L1834">
        <v>1511.9</v>
      </c>
      <c r="M1834" t="s">
        <v>68</v>
      </c>
      <c r="N1834" t="s">
        <v>81</v>
      </c>
      <c r="O1834" t="s">
        <v>200</v>
      </c>
      <c r="P1834" t="s">
        <v>121</v>
      </c>
      <c r="Q1834" t="s">
        <v>70</v>
      </c>
      <c r="R1834" t="s">
        <v>2813</v>
      </c>
      <c r="S1834" t="s">
        <v>85</v>
      </c>
      <c r="T1834" t="s">
        <v>74</v>
      </c>
      <c r="U1834" t="s">
        <v>132</v>
      </c>
      <c r="V1834">
        <v>37686</v>
      </c>
      <c r="W1834">
        <v>22434</v>
      </c>
      <c r="X1834">
        <v>4</v>
      </c>
      <c r="Y1834">
        <v>10.1</v>
      </c>
      <c r="Z1834">
        <v>33300.81</v>
      </c>
      <c r="AB1834">
        <v>19.45</v>
      </c>
      <c r="AC1834">
        <v>647700.75</v>
      </c>
      <c r="AD1834">
        <v>26951011.550000001</v>
      </c>
      <c r="AE1834">
        <v>165.68</v>
      </c>
      <c r="AF1834">
        <v>4465243593.6000004</v>
      </c>
      <c r="AG1834">
        <v>91633.43</v>
      </c>
      <c r="AH1834">
        <v>0.8</v>
      </c>
      <c r="AI1834">
        <v>14738.63</v>
      </c>
      <c r="AJ1834">
        <v>24.63</v>
      </c>
      <c r="AK1834">
        <v>6638034.1399999997</v>
      </c>
      <c r="AL1834">
        <v>0.30099999999999999</v>
      </c>
      <c r="AM1834">
        <v>81122.539999999994</v>
      </c>
      <c r="AN1834">
        <v>872.8</v>
      </c>
      <c r="AO1834">
        <v>452.36</v>
      </c>
      <c r="AP1834">
        <v>394819.81</v>
      </c>
      <c r="AQ1834">
        <v>1230015.1599999999</v>
      </c>
      <c r="AR1834" t="s">
        <v>61</v>
      </c>
      <c r="AS1834" t="s">
        <v>61</v>
      </c>
      <c r="AT1834" t="s">
        <v>62</v>
      </c>
      <c r="AU1834" t="s">
        <v>63</v>
      </c>
    </row>
    <row r="1835" spans="1:47" x14ac:dyDescent="0.25">
      <c r="A1835" t="s">
        <v>2947</v>
      </c>
      <c r="B1835">
        <v>2024</v>
      </c>
      <c r="C1835">
        <v>7</v>
      </c>
      <c r="D1835" t="s">
        <v>89</v>
      </c>
      <c r="E1835" s="1">
        <v>45501</v>
      </c>
      <c r="F1835" s="1">
        <v>45519</v>
      </c>
      <c r="G1835">
        <v>18</v>
      </c>
      <c r="H1835">
        <v>8.1</v>
      </c>
      <c r="I1835" t="s">
        <v>49</v>
      </c>
      <c r="J1835" t="s">
        <v>50</v>
      </c>
      <c r="K1835" t="s">
        <v>183</v>
      </c>
      <c r="L1835">
        <v>2710.19</v>
      </c>
      <c r="M1835" t="s">
        <v>90</v>
      </c>
      <c r="N1835" t="s">
        <v>53</v>
      </c>
      <c r="O1835" t="s">
        <v>54</v>
      </c>
      <c r="P1835" t="s">
        <v>140</v>
      </c>
      <c r="Q1835" t="s">
        <v>100</v>
      </c>
      <c r="R1835" t="s">
        <v>533</v>
      </c>
      <c r="S1835" t="s">
        <v>186</v>
      </c>
      <c r="T1835" t="s">
        <v>148</v>
      </c>
      <c r="U1835" t="s">
        <v>143</v>
      </c>
      <c r="V1835">
        <v>85770</v>
      </c>
      <c r="W1835">
        <v>60454</v>
      </c>
      <c r="X1835">
        <v>19.899999999999999</v>
      </c>
      <c r="Y1835">
        <v>16</v>
      </c>
      <c r="Z1835">
        <v>66262.62</v>
      </c>
      <c r="AB1835">
        <v>27.05</v>
      </c>
      <c r="AC1835">
        <v>1792403.87</v>
      </c>
      <c r="AD1835">
        <v>27726930.710000001</v>
      </c>
      <c r="AE1835">
        <v>277.44</v>
      </c>
      <c r="AF1835">
        <v>7692559656.1800003</v>
      </c>
      <c r="AG1835">
        <v>163558.81</v>
      </c>
      <c r="AH1835">
        <v>0</v>
      </c>
      <c r="AI1835">
        <v>0</v>
      </c>
      <c r="AJ1835">
        <v>0.21</v>
      </c>
      <c r="AK1835">
        <v>58226.55</v>
      </c>
      <c r="AL1835">
        <v>0.27</v>
      </c>
      <c r="AM1835">
        <v>74862.710000000006</v>
      </c>
      <c r="AO1835">
        <v>744.21</v>
      </c>
      <c r="AP1835">
        <v>418394.86</v>
      </c>
      <c r="AQ1835">
        <v>2449220.25</v>
      </c>
      <c r="AR1835" t="s">
        <v>61</v>
      </c>
      <c r="AS1835" t="s">
        <v>61</v>
      </c>
      <c r="AT1835" t="s">
        <v>62</v>
      </c>
      <c r="AU1835" t="s">
        <v>63</v>
      </c>
    </row>
    <row r="1836" spans="1:47" x14ac:dyDescent="0.25">
      <c r="A1836" t="s">
        <v>2948</v>
      </c>
      <c r="B1836">
        <v>2024</v>
      </c>
      <c r="C1836">
        <v>12</v>
      </c>
      <c r="D1836" t="s">
        <v>119</v>
      </c>
      <c r="E1836" s="1">
        <v>45653</v>
      </c>
      <c r="F1836" s="1">
        <v>45680</v>
      </c>
      <c r="G1836">
        <v>27</v>
      </c>
      <c r="H1836">
        <v>16.5</v>
      </c>
      <c r="I1836" t="s">
        <v>65</v>
      </c>
      <c r="J1836" t="s">
        <v>78</v>
      </c>
      <c r="K1836" t="s">
        <v>105</v>
      </c>
      <c r="L1836">
        <v>1201.9000000000001</v>
      </c>
      <c r="M1836" t="s">
        <v>80</v>
      </c>
      <c r="N1836" t="s">
        <v>168</v>
      </c>
      <c r="O1836" t="s">
        <v>99</v>
      </c>
      <c r="P1836" t="s">
        <v>70</v>
      </c>
      <c r="Q1836" t="s">
        <v>55</v>
      </c>
      <c r="R1836" t="s">
        <v>2439</v>
      </c>
      <c r="S1836" t="s">
        <v>85</v>
      </c>
      <c r="T1836" t="s">
        <v>102</v>
      </c>
      <c r="U1836" t="s">
        <v>143</v>
      </c>
      <c r="V1836">
        <v>39618</v>
      </c>
      <c r="W1836">
        <v>22593</v>
      </c>
      <c r="X1836">
        <v>19.899999999999999</v>
      </c>
      <c r="Y1836">
        <v>13.6</v>
      </c>
      <c r="Z1836">
        <v>33967.83</v>
      </c>
      <c r="AB1836">
        <v>21.78</v>
      </c>
      <c r="AC1836">
        <v>739819.34</v>
      </c>
      <c r="AD1836">
        <v>15409506.08</v>
      </c>
      <c r="AE1836">
        <v>277.75</v>
      </c>
      <c r="AF1836">
        <v>4279990313.7199998</v>
      </c>
      <c r="AG1836">
        <v>202290.63</v>
      </c>
      <c r="AH1836">
        <v>1.5</v>
      </c>
      <c r="AI1836">
        <v>34065.629999999997</v>
      </c>
      <c r="AJ1836">
        <v>6.07</v>
      </c>
      <c r="AK1836">
        <v>0</v>
      </c>
      <c r="AL1836">
        <v>0.13400000000000001</v>
      </c>
      <c r="AM1836">
        <v>20648.740000000002</v>
      </c>
      <c r="AN1836">
        <v>1379.1</v>
      </c>
      <c r="AO1836">
        <v>581.36</v>
      </c>
      <c r="AP1836">
        <v>801753.58</v>
      </c>
      <c r="AQ1836">
        <v>1798577.92</v>
      </c>
      <c r="AR1836" t="s">
        <v>124</v>
      </c>
      <c r="AS1836" t="s">
        <v>124</v>
      </c>
      <c r="AT1836" t="s">
        <v>62</v>
      </c>
      <c r="AU1836" t="s">
        <v>63</v>
      </c>
    </row>
    <row r="1837" spans="1:47" x14ac:dyDescent="0.25">
      <c r="A1837" t="s">
        <v>2949</v>
      </c>
      <c r="B1837">
        <v>2021</v>
      </c>
      <c r="C1837">
        <v>3</v>
      </c>
      <c r="D1837" t="s">
        <v>48</v>
      </c>
      <c r="E1837" s="1">
        <v>44267</v>
      </c>
      <c r="F1837" s="1">
        <v>44274</v>
      </c>
      <c r="G1837">
        <v>7</v>
      </c>
      <c r="H1837">
        <v>6.7</v>
      </c>
      <c r="I1837" t="s">
        <v>65</v>
      </c>
      <c r="J1837" t="s">
        <v>50</v>
      </c>
      <c r="K1837" t="s">
        <v>51</v>
      </c>
      <c r="L1837">
        <v>2709</v>
      </c>
      <c r="M1837" t="s">
        <v>52</v>
      </c>
      <c r="N1837" t="s">
        <v>53</v>
      </c>
      <c r="O1837" t="s">
        <v>91</v>
      </c>
      <c r="P1837" t="s">
        <v>226</v>
      </c>
      <c r="Q1837" t="s">
        <v>257</v>
      </c>
      <c r="R1837" t="s">
        <v>1148</v>
      </c>
      <c r="S1837" t="s">
        <v>58</v>
      </c>
      <c r="T1837" t="s">
        <v>95</v>
      </c>
      <c r="U1837" t="s">
        <v>181</v>
      </c>
      <c r="V1837">
        <v>281359</v>
      </c>
      <c r="W1837">
        <v>167617</v>
      </c>
      <c r="X1837">
        <v>6.9</v>
      </c>
      <c r="Y1837">
        <v>13.5</v>
      </c>
      <c r="Z1837">
        <v>247342.4</v>
      </c>
      <c r="AB1837">
        <v>28.97</v>
      </c>
      <c r="AC1837">
        <v>7165509.3300000001</v>
      </c>
      <c r="AD1837">
        <v>15575150.93</v>
      </c>
      <c r="AE1837">
        <v>173.27</v>
      </c>
      <c r="AF1837">
        <v>2698706401.6399999</v>
      </c>
      <c r="AG1837">
        <v>113220.64</v>
      </c>
      <c r="AH1837">
        <v>0.1</v>
      </c>
      <c r="AI1837">
        <v>1274.27</v>
      </c>
      <c r="AJ1837">
        <v>4.5199999999999996</v>
      </c>
      <c r="AK1837">
        <v>0</v>
      </c>
      <c r="AL1837">
        <v>0.25</v>
      </c>
      <c r="AM1837">
        <v>38937.879999999997</v>
      </c>
      <c r="AN1837">
        <v>286.60000000000002</v>
      </c>
      <c r="AO1837">
        <v>487.49</v>
      </c>
      <c r="AP1837">
        <v>139714.63</v>
      </c>
      <c r="AQ1837">
        <v>7458656.75</v>
      </c>
      <c r="AR1837" t="s">
        <v>61</v>
      </c>
      <c r="AS1837" t="s">
        <v>61</v>
      </c>
      <c r="AT1837" t="s">
        <v>62</v>
      </c>
      <c r="AU1837" t="s">
        <v>63</v>
      </c>
    </row>
    <row r="1838" spans="1:47" x14ac:dyDescent="0.25">
      <c r="A1838" t="s">
        <v>2950</v>
      </c>
      <c r="B1838">
        <v>2020</v>
      </c>
      <c r="C1838">
        <v>12</v>
      </c>
      <c r="D1838" t="s">
        <v>119</v>
      </c>
      <c r="E1838" s="1">
        <v>44168</v>
      </c>
      <c r="F1838" s="1">
        <v>44187</v>
      </c>
      <c r="G1838">
        <v>19</v>
      </c>
      <c r="H1838">
        <v>19.399999999999999</v>
      </c>
      <c r="I1838" t="s">
        <v>49</v>
      </c>
      <c r="J1838" t="s">
        <v>50</v>
      </c>
      <c r="K1838" t="s">
        <v>145</v>
      </c>
      <c r="L1838">
        <v>2710.19</v>
      </c>
      <c r="M1838" t="s">
        <v>90</v>
      </c>
      <c r="N1838" t="s">
        <v>81</v>
      </c>
      <c r="O1838" t="s">
        <v>99</v>
      </c>
      <c r="P1838" t="s">
        <v>93</v>
      </c>
      <c r="Q1838" t="s">
        <v>128</v>
      </c>
      <c r="R1838" t="s">
        <v>901</v>
      </c>
      <c r="S1838" t="s">
        <v>170</v>
      </c>
      <c r="T1838" t="s">
        <v>162</v>
      </c>
      <c r="U1838" t="s">
        <v>75</v>
      </c>
      <c r="V1838">
        <v>131205</v>
      </c>
      <c r="W1838">
        <v>79375</v>
      </c>
      <c r="X1838">
        <v>5.2</v>
      </c>
      <c r="Y1838">
        <v>12.4</v>
      </c>
      <c r="Z1838">
        <v>106184</v>
      </c>
      <c r="AB1838">
        <v>20.18</v>
      </c>
      <c r="AC1838">
        <v>2142793.12</v>
      </c>
      <c r="AD1838">
        <v>86435899.680000007</v>
      </c>
      <c r="AE1838">
        <v>160.75</v>
      </c>
      <c r="AF1838">
        <v>13894570873.559999</v>
      </c>
      <c r="AG1838">
        <v>138988.32999999999</v>
      </c>
      <c r="AH1838">
        <v>2.1</v>
      </c>
      <c r="AI1838">
        <v>67335.11</v>
      </c>
      <c r="AJ1838">
        <v>10.93</v>
      </c>
      <c r="AK1838">
        <v>9447443.8399999999</v>
      </c>
      <c r="AL1838">
        <v>0.33200000000000002</v>
      </c>
      <c r="AM1838">
        <v>286967.19</v>
      </c>
      <c r="AN1838">
        <v>1008.3</v>
      </c>
      <c r="AO1838">
        <v>720.3</v>
      </c>
      <c r="AP1838">
        <v>726278.49</v>
      </c>
      <c r="AQ1838">
        <v>3362362.24</v>
      </c>
      <c r="AR1838" t="s">
        <v>61</v>
      </c>
      <c r="AS1838" t="s">
        <v>61</v>
      </c>
      <c r="AT1838" t="s">
        <v>62</v>
      </c>
      <c r="AU1838" t="s">
        <v>63</v>
      </c>
    </row>
    <row r="1839" spans="1:47" x14ac:dyDescent="0.25">
      <c r="A1839" t="s">
        <v>2951</v>
      </c>
      <c r="B1839">
        <v>2024</v>
      </c>
      <c r="C1839">
        <v>11</v>
      </c>
      <c r="D1839" t="s">
        <v>119</v>
      </c>
      <c r="E1839" s="1">
        <v>45599</v>
      </c>
      <c r="F1839" s="1">
        <v>45613</v>
      </c>
      <c r="G1839">
        <v>14</v>
      </c>
      <c r="H1839">
        <v>17.899999999999999</v>
      </c>
      <c r="I1839" t="s">
        <v>49</v>
      </c>
      <c r="J1839" t="s">
        <v>66</v>
      </c>
      <c r="K1839" t="s">
        <v>245</v>
      </c>
      <c r="L1839">
        <v>8905.9</v>
      </c>
      <c r="M1839" t="s">
        <v>80</v>
      </c>
      <c r="N1839" t="s">
        <v>168</v>
      </c>
      <c r="O1839" t="s">
        <v>91</v>
      </c>
      <c r="P1839" t="s">
        <v>131</v>
      </c>
      <c r="Q1839" t="s">
        <v>56</v>
      </c>
      <c r="R1839" t="s">
        <v>1357</v>
      </c>
      <c r="S1839" t="s">
        <v>137</v>
      </c>
      <c r="T1839" t="s">
        <v>187</v>
      </c>
      <c r="U1839" t="s">
        <v>213</v>
      </c>
      <c r="V1839">
        <v>12172</v>
      </c>
      <c r="W1839">
        <v>8101</v>
      </c>
      <c r="X1839">
        <v>21.1</v>
      </c>
      <c r="Y1839">
        <v>10.7</v>
      </c>
      <c r="Z1839">
        <v>10586.85</v>
      </c>
      <c r="AB1839">
        <v>12.29</v>
      </c>
      <c r="AC1839">
        <v>130112.39</v>
      </c>
      <c r="AD1839">
        <v>6990497.0499999998</v>
      </c>
      <c r="AE1839">
        <v>282.11</v>
      </c>
      <c r="AF1839">
        <v>1972089122.78</v>
      </c>
      <c r="AG1839">
        <v>223000.92</v>
      </c>
      <c r="AH1839">
        <v>0</v>
      </c>
      <c r="AI1839">
        <v>0</v>
      </c>
      <c r="AJ1839">
        <v>20.66</v>
      </c>
      <c r="AK1839">
        <v>1444236.69</v>
      </c>
      <c r="AL1839">
        <v>0.32200000000000001</v>
      </c>
      <c r="AM1839">
        <v>22509.4</v>
      </c>
      <c r="AN1839">
        <v>291.3</v>
      </c>
      <c r="AO1839">
        <v>383.12</v>
      </c>
      <c r="AP1839">
        <v>111602.86</v>
      </c>
      <c r="AQ1839">
        <v>487225.57</v>
      </c>
      <c r="AR1839" t="s">
        <v>61</v>
      </c>
      <c r="AS1839" t="s">
        <v>61</v>
      </c>
      <c r="AT1839" t="s">
        <v>62</v>
      </c>
      <c r="AU1839" t="s">
        <v>63</v>
      </c>
    </row>
    <row r="1840" spans="1:47" x14ac:dyDescent="0.25">
      <c r="A1840" t="s">
        <v>2952</v>
      </c>
      <c r="B1840">
        <v>2023</v>
      </c>
      <c r="C1840">
        <v>12</v>
      </c>
      <c r="D1840" t="s">
        <v>119</v>
      </c>
      <c r="E1840" s="1">
        <v>45275</v>
      </c>
      <c r="F1840" s="1">
        <v>45293</v>
      </c>
      <c r="G1840">
        <v>18</v>
      </c>
      <c r="H1840">
        <v>13.6</v>
      </c>
      <c r="I1840" t="s">
        <v>65</v>
      </c>
      <c r="J1840" t="s">
        <v>50</v>
      </c>
      <c r="K1840" t="s">
        <v>51</v>
      </c>
      <c r="L1840">
        <v>2709</v>
      </c>
      <c r="M1840" t="s">
        <v>68</v>
      </c>
      <c r="N1840" t="s">
        <v>106</v>
      </c>
      <c r="O1840" t="s">
        <v>54</v>
      </c>
      <c r="P1840" t="s">
        <v>82</v>
      </c>
      <c r="Q1840" t="s">
        <v>257</v>
      </c>
      <c r="R1840" t="s">
        <v>981</v>
      </c>
      <c r="S1840" t="s">
        <v>170</v>
      </c>
      <c r="T1840" t="s">
        <v>86</v>
      </c>
      <c r="U1840" t="s">
        <v>60</v>
      </c>
      <c r="V1840">
        <v>122556</v>
      </c>
      <c r="W1840">
        <v>72689</v>
      </c>
      <c r="X1840">
        <v>22.9</v>
      </c>
      <c r="Y1840">
        <v>10.1</v>
      </c>
      <c r="Z1840">
        <v>116116.13</v>
      </c>
      <c r="AB1840">
        <v>20.83</v>
      </c>
      <c r="AC1840">
        <v>2418698.9900000002</v>
      </c>
      <c r="AD1840">
        <v>6179700.4400000004</v>
      </c>
      <c r="AE1840">
        <v>283.22000000000003</v>
      </c>
      <c r="AF1840">
        <v>1750214758.6199999</v>
      </c>
      <c r="AG1840">
        <v>97581.97</v>
      </c>
      <c r="AH1840">
        <v>1.4</v>
      </c>
      <c r="AI1840">
        <v>37258.83</v>
      </c>
      <c r="AJ1840">
        <v>1.55</v>
      </c>
      <c r="AK1840">
        <v>0</v>
      </c>
      <c r="AL1840">
        <v>7.3999999999999996E-2</v>
      </c>
      <c r="AM1840">
        <v>4572.9799999999996</v>
      </c>
      <c r="AN1840">
        <v>677.5</v>
      </c>
      <c r="AO1840">
        <v>601.75</v>
      </c>
      <c r="AP1840">
        <v>407685.62</v>
      </c>
      <c r="AQ1840">
        <v>2965798.39</v>
      </c>
      <c r="AR1840" t="s">
        <v>61</v>
      </c>
      <c r="AS1840" t="s">
        <v>124</v>
      </c>
      <c r="AT1840" t="s">
        <v>62</v>
      </c>
      <c r="AU1840" t="s">
        <v>63</v>
      </c>
    </row>
    <row r="1841" spans="1:47" x14ac:dyDescent="0.25">
      <c r="A1841" t="s">
        <v>2953</v>
      </c>
      <c r="B1841">
        <v>2021</v>
      </c>
      <c r="C1841">
        <v>8</v>
      </c>
      <c r="D1841" t="s">
        <v>89</v>
      </c>
      <c r="E1841" s="1">
        <v>44415</v>
      </c>
      <c r="F1841" s="1">
        <v>44436</v>
      </c>
      <c r="G1841">
        <v>21</v>
      </c>
      <c r="H1841">
        <v>8.1</v>
      </c>
      <c r="I1841" t="s">
        <v>65</v>
      </c>
      <c r="J1841" t="s">
        <v>66</v>
      </c>
      <c r="K1841" t="s">
        <v>391</v>
      </c>
      <c r="L1841">
        <v>9999.99</v>
      </c>
      <c r="M1841" t="s">
        <v>98</v>
      </c>
      <c r="N1841" t="s">
        <v>53</v>
      </c>
      <c r="O1841" t="s">
        <v>91</v>
      </c>
      <c r="P1841" t="s">
        <v>70</v>
      </c>
      <c r="Q1841" t="s">
        <v>257</v>
      </c>
      <c r="R1841" t="s">
        <v>998</v>
      </c>
      <c r="S1841" t="s">
        <v>130</v>
      </c>
      <c r="T1841" t="s">
        <v>86</v>
      </c>
      <c r="U1841" t="s">
        <v>110</v>
      </c>
      <c r="V1841">
        <v>64936</v>
      </c>
      <c r="W1841">
        <v>48664</v>
      </c>
      <c r="X1841">
        <v>7.1</v>
      </c>
      <c r="Y1841">
        <v>14.1</v>
      </c>
      <c r="Z1841">
        <v>51513.87</v>
      </c>
      <c r="AB1841">
        <v>21.59</v>
      </c>
      <c r="AC1841">
        <v>1112184.45</v>
      </c>
      <c r="AD1841">
        <v>32616006.789999999</v>
      </c>
      <c r="AE1841">
        <v>166.01</v>
      </c>
      <c r="AF1841">
        <v>5414583287.21</v>
      </c>
      <c r="AG1841">
        <v>65888.58</v>
      </c>
      <c r="AH1841">
        <v>1.7</v>
      </c>
      <c r="AI1841">
        <v>33079.56</v>
      </c>
      <c r="AJ1841">
        <v>9.66</v>
      </c>
      <c r="AK1841">
        <v>0</v>
      </c>
      <c r="AL1841">
        <v>8.6999999999999994E-2</v>
      </c>
      <c r="AM1841">
        <v>28375.93</v>
      </c>
      <c r="AN1841">
        <v>519.5</v>
      </c>
      <c r="AO1841">
        <v>601.54999999999995</v>
      </c>
      <c r="AP1841">
        <v>312505.21999999997</v>
      </c>
      <c r="AQ1841">
        <v>1552033.74</v>
      </c>
      <c r="AR1841" t="s">
        <v>124</v>
      </c>
      <c r="AS1841" t="s">
        <v>124</v>
      </c>
      <c r="AT1841" t="s">
        <v>62</v>
      </c>
      <c r="AU1841" t="s">
        <v>63</v>
      </c>
    </row>
    <row r="1842" spans="1:47" x14ac:dyDescent="0.25">
      <c r="A1842" t="s">
        <v>2954</v>
      </c>
      <c r="B1842">
        <v>2021</v>
      </c>
      <c r="C1842">
        <v>11</v>
      </c>
      <c r="D1842" t="s">
        <v>119</v>
      </c>
      <c r="E1842" s="1">
        <v>44518</v>
      </c>
      <c r="F1842" s="1">
        <v>44535</v>
      </c>
      <c r="G1842">
        <v>17</v>
      </c>
      <c r="H1842">
        <v>16.5</v>
      </c>
      <c r="I1842" t="s">
        <v>49</v>
      </c>
      <c r="J1842" t="s">
        <v>66</v>
      </c>
      <c r="K1842" t="s">
        <v>248</v>
      </c>
      <c r="L1842">
        <v>9999</v>
      </c>
      <c r="M1842" t="s">
        <v>52</v>
      </c>
      <c r="N1842" t="s">
        <v>69</v>
      </c>
      <c r="O1842" t="s">
        <v>189</v>
      </c>
      <c r="P1842" t="s">
        <v>140</v>
      </c>
      <c r="Q1842" t="s">
        <v>100</v>
      </c>
      <c r="R1842" t="s">
        <v>2955</v>
      </c>
      <c r="S1842" t="s">
        <v>156</v>
      </c>
      <c r="T1842" t="s">
        <v>59</v>
      </c>
      <c r="U1842" t="s">
        <v>132</v>
      </c>
      <c r="V1842">
        <v>11038</v>
      </c>
      <c r="W1842">
        <v>7102</v>
      </c>
      <c r="X1842">
        <v>7.3</v>
      </c>
      <c r="Y1842">
        <v>11.6</v>
      </c>
      <c r="Z1842">
        <v>9463.15</v>
      </c>
      <c r="AA1842">
        <v>675</v>
      </c>
      <c r="AB1842">
        <v>1929.06</v>
      </c>
      <c r="AC1842">
        <v>1302115.5</v>
      </c>
      <c r="AD1842">
        <v>41619122.960000001</v>
      </c>
      <c r="AE1842">
        <v>172.39</v>
      </c>
      <c r="AF1842">
        <v>7174720607.0699997</v>
      </c>
      <c r="AG1842">
        <v>51328.86</v>
      </c>
      <c r="AH1842">
        <v>2.9</v>
      </c>
      <c r="AI1842">
        <v>30291.51</v>
      </c>
      <c r="AJ1842">
        <v>3.96</v>
      </c>
      <c r="AK1842">
        <v>1648117.27</v>
      </c>
      <c r="AL1842">
        <v>8.6999999999999994E-2</v>
      </c>
      <c r="AM1842">
        <v>36208.639999999999</v>
      </c>
      <c r="AN1842">
        <v>902.5</v>
      </c>
      <c r="AO1842">
        <v>649.13</v>
      </c>
      <c r="AP1842">
        <v>585839.81999999995</v>
      </c>
      <c r="AQ1842">
        <v>2005784.33</v>
      </c>
      <c r="AR1842" t="s">
        <v>61</v>
      </c>
      <c r="AS1842" t="s">
        <v>61</v>
      </c>
      <c r="AT1842" t="s">
        <v>62</v>
      </c>
      <c r="AU1842" t="s">
        <v>63</v>
      </c>
    </row>
    <row r="1843" spans="1:47" x14ac:dyDescent="0.25">
      <c r="A1843" t="s">
        <v>2956</v>
      </c>
      <c r="B1843">
        <v>2025</v>
      </c>
      <c r="C1843">
        <v>9</v>
      </c>
      <c r="D1843" t="s">
        <v>89</v>
      </c>
      <c r="E1843" s="1">
        <v>45910</v>
      </c>
      <c r="F1843" s="1">
        <v>45922</v>
      </c>
      <c r="G1843">
        <v>12</v>
      </c>
      <c r="H1843">
        <v>17.5</v>
      </c>
      <c r="I1843" t="s">
        <v>49</v>
      </c>
      <c r="J1843" t="s">
        <v>50</v>
      </c>
      <c r="K1843" t="s">
        <v>51</v>
      </c>
      <c r="L1843">
        <v>2709</v>
      </c>
      <c r="M1843" t="s">
        <v>80</v>
      </c>
      <c r="N1843" t="s">
        <v>69</v>
      </c>
      <c r="O1843" t="s">
        <v>91</v>
      </c>
      <c r="P1843" t="s">
        <v>71</v>
      </c>
      <c r="Q1843" t="s">
        <v>82</v>
      </c>
      <c r="R1843" t="s">
        <v>2957</v>
      </c>
      <c r="S1843" t="s">
        <v>58</v>
      </c>
      <c r="T1843" t="s">
        <v>86</v>
      </c>
      <c r="U1843" t="s">
        <v>143</v>
      </c>
      <c r="V1843">
        <v>168935</v>
      </c>
      <c r="W1843">
        <v>116572</v>
      </c>
      <c r="X1843">
        <v>15.1</v>
      </c>
      <c r="Y1843">
        <v>11.8</v>
      </c>
      <c r="Z1843">
        <v>152918.38</v>
      </c>
      <c r="AB1843">
        <v>18.829999999999998</v>
      </c>
      <c r="AC1843">
        <v>2879453.1</v>
      </c>
      <c r="AD1843">
        <v>9613978.5500000007</v>
      </c>
      <c r="AE1843">
        <v>281.38</v>
      </c>
      <c r="AF1843">
        <v>2705181284.4000001</v>
      </c>
      <c r="AG1843">
        <v>122933.73</v>
      </c>
      <c r="AH1843">
        <v>2.5</v>
      </c>
      <c r="AI1843">
        <v>85103.65</v>
      </c>
      <c r="AJ1843">
        <v>10.17</v>
      </c>
      <c r="AK1843">
        <v>977741.62</v>
      </c>
      <c r="AL1843">
        <v>0.25600000000000001</v>
      </c>
      <c r="AM1843">
        <v>24611.79</v>
      </c>
      <c r="AN1843">
        <v>389</v>
      </c>
      <c r="AO1843">
        <v>708.25</v>
      </c>
      <c r="AP1843">
        <v>275509.25</v>
      </c>
      <c r="AQ1843">
        <v>3387611.52</v>
      </c>
      <c r="AR1843" t="s">
        <v>61</v>
      </c>
      <c r="AS1843" t="s">
        <v>61</v>
      </c>
      <c r="AT1843" t="s">
        <v>62</v>
      </c>
      <c r="AU1843" t="s">
        <v>63</v>
      </c>
    </row>
    <row r="1844" spans="1:47" x14ac:dyDescent="0.25">
      <c r="A1844" t="s">
        <v>2958</v>
      </c>
      <c r="B1844">
        <v>2023</v>
      </c>
      <c r="C1844">
        <v>9</v>
      </c>
      <c r="D1844" t="s">
        <v>89</v>
      </c>
      <c r="E1844" s="1">
        <v>45175</v>
      </c>
      <c r="F1844" s="1">
        <v>45209</v>
      </c>
      <c r="G1844">
        <v>34</v>
      </c>
      <c r="H1844">
        <v>14.6</v>
      </c>
      <c r="I1844" t="s">
        <v>65</v>
      </c>
      <c r="J1844" t="s">
        <v>134</v>
      </c>
      <c r="K1844" t="s">
        <v>135</v>
      </c>
      <c r="L1844">
        <v>9999.0098999999991</v>
      </c>
      <c r="M1844" t="s">
        <v>80</v>
      </c>
      <c r="N1844" t="s">
        <v>106</v>
      </c>
      <c r="O1844" t="s">
        <v>91</v>
      </c>
      <c r="P1844" t="s">
        <v>92</v>
      </c>
      <c r="Q1844" t="s">
        <v>150</v>
      </c>
      <c r="R1844" t="s">
        <v>639</v>
      </c>
      <c r="S1844" t="s">
        <v>137</v>
      </c>
      <c r="T1844" t="s">
        <v>59</v>
      </c>
      <c r="U1844" t="s">
        <v>96</v>
      </c>
      <c r="V1844">
        <v>18479</v>
      </c>
      <c r="W1844">
        <v>11750</v>
      </c>
      <c r="X1844">
        <v>11.5</v>
      </c>
      <c r="Y1844">
        <v>11.3</v>
      </c>
      <c r="Z1844">
        <v>14348.8</v>
      </c>
      <c r="AB1844">
        <v>35.72</v>
      </c>
      <c r="AC1844">
        <v>512539.14</v>
      </c>
      <c r="AD1844">
        <v>9139037.6999999993</v>
      </c>
      <c r="AE1844">
        <v>288.2</v>
      </c>
      <c r="AF1844">
        <v>2633870665.1399999</v>
      </c>
      <c r="AG1844">
        <v>21078.76</v>
      </c>
      <c r="AH1844">
        <v>0.9</v>
      </c>
      <c r="AI1844">
        <v>14277.34</v>
      </c>
      <c r="AJ1844">
        <v>19.190000000000001</v>
      </c>
      <c r="AK1844">
        <v>0</v>
      </c>
      <c r="AL1844">
        <v>0.193</v>
      </c>
      <c r="AM1844">
        <v>17638.34</v>
      </c>
      <c r="AN1844">
        <v>1561.7</v>
      </c>
      <c r="AO1844">
        <v>478.14</v>
      </c>
      <c r="AP1844">
        <v>746711.24</v>
      </c>
      <c r="AQ1844">
        <v>1312244.82</v>
      </c>
      <c r="AR1844" t="s">
        <v>61</v>
      </c>
      <c r="AS1844" t="s">
        <v>61</v>
      </c>
      <c r="AT1844" t="s">
        <v>62</v>
      </c>
      <c r="AU1844" t="s">
        <v>63</v>
      </c>
    </row>
    <row r="1845" spans="1:47" x14ac:dyDescent="0.25">
      <c r="A1845" t="s">
        <v>2959</v>
      </c>
      <c r="B1845">
        <v>2022</v>
      </c>
      <c r="C1845">
        <v>11</v>
      </c>
      <c r="D1845" t="s">
        <v>119</v>
      </c>
      <c r="E1845" s="1">
        <v>44888</v>
      </c>
      <c r="F1845" s="1">
        <v>44902</v>
      </c>
      <c r="G1845">
        <v>14</v>
      </c>
      <c r="H1845">
        <v>1.8</v>
      </c>
      <c r="I1845" t="s">
        <v>49</v>
      </c>
      <c r="J1845" t="s">
        <v>78</v>
      </c>
      <c r="K1845" t="s">
        <v>211</v>
      </c>
      <c r="L1845">
        <v>1701.99</v>
      </c>
      <c r="M1845" t="s">
        <v>114</v>
      </c>
      <c r="N1845" t="s">
        <v>53</v>
      </c>
      <c r="O1845" t="s">
        <v>200</v>
      </c>
      <c r="P1845" t="s">
        <v>164</v>
      </c>
      <c r="Q1845" t="s">
        <v>82</v>
      </c>
      <c r="R1845" t="s">
        <v>1965</v>
      </c>
      <c r="S1845" t="s">
        <v>85</v>
      </c>
      <c r="T1845" t="s">
        <v>187</v>
      </c>
      <c r="U1845" t="s">
        <v>213</v>
      </c>
      <c r="V1845">
        <v>39605</v>
      </c>
      <c r="W1845">
        <v>22935</v>
      </c>
      <c r="X1845">
        <v>24.3</v>
      </c>
      <c r="Y1845">
        <v>10.5</v>
      </c>
      <c r="Z1845">
        <v>34903.1</v>
      </c>
      <c r="AB1845">
        <v>32.840000000000003</v>
      </c>
      <c r="AC1845">
        <v>1146217.8</v>
      </c>
      <c r="AD1845">
        <v>13312391.369999999</v>
      </c>
      <c r="AE1845">
        <v>219.71</v>
      </c>
      <c r="AF1845">
        <v>2924865507.9000001</v>
      </c>
      <c r="AG1845">
        <v>163613.35999999999</v>
      </c>
      <c r="AH1845">
        <v>0</v>
      </c>
      <c r="AI1845">
        <v>0</v>
      </c>
      <c r="AJ1845">
        <v>0.82</v>
      </c>
      <c r="AK1845">
        <v>109161.61</v>
      </c>
      <c r="AL1845">
        <v>0.189</v>
      </c>
      <c r="AM1845">
        <v>25160.42</v>
      </c>
      <c r="AN1845">
        <v>496.8</v>
      </c>
      <c r="AO1845">
        <v>481</v>
      </c>
      <c r="AP1845">
        <v>238960.8</v>
      </c>
      <c r="AQ1845">
        <v>1573952.38</v>
      </c>
      <c r="AR1845" t="s">
        <v>61</v>
      </c>
      <c r="AS1845" t="s">
        <v>61</v>
      </c>
      <c r="AT1845" t="s">
        <v>62</v>
      </c>
      <c r="AU1845" t="s">
        <v>63</v>
      </c>
    </row>
    <row r="1846" spans="1:47" x14ac:dyDescent="0.25">
      <c r="A1846" t="s">
        <v>2960</v>
      </c>
      <c r="B1846">
        <v>2025</v>
      </c>
      <c r="C1846">
        <v>3</v>
      </c>
      <c r="D1846" t="s">
        <v>48</v>
      </c>
      <c r="E1846" s="1">
        <v>45725</v>
      </c>
      <c r="F1846" s="1">
        <v>45758</v>
      </c>
      <c r="G1846">
        <v>33</v>
      </c>
      <c r="H1846">
        <v>15.6</v>
      </c>
      <c r="I1846" t="s">
        <v>65</v>
      </c>
      <c r="J1846" t="s">
        <v>66</v>
      </c>
      <c r="K1846" t="s">
        <v>245</v>
      </c>
      <c r="L1846">
        <v>8905.9</v>
      </c>
      <c r="M1846" t="s">
        <v>114</v>
      </c>
      <c r="N1846" t="s">
        <v>69</v>
      </c>
      <c r="O1846" t="s">
        <v>99</v>
      </c>
      <c r="P1846" t="s">
        <v>70</v>
      </c>
      <c r="Q1846" t="s">
        <v>131</v>
      </c>
      <c r="R1846" t="s">
        <v>2464</v>
      </c>
      <c r="S1846" t="s">
        <v>137</v>
      </c>
      <c r="T1846" t="s">
        <v>102</v>
      </c>
      <c r="U1846" t="s">
        <v>132</v>
      </c>
      <c r="V1846">
        <v>7597</v>
      </c>
      <c r="W1846">
        <v>4219</v>
      </c>
      <c r="X1846">
        <v>24.4</v>
      </c>
      <c r="Y1846">
        <v>13.5</v>
      </c>
      <c r="Z1846">
        <v>6363.18</v>
      </c>
      <c r="AB1846">
        <v>32.979999999999997</v>
      </c>
      <c r="AC1846">
        <v>209857.68</v>
      </c>
      <c r="AD1846">
        <v>2843005.19</v>
      </c>
      <c r="AE1846">
        <v>282.67</v>
      </c>
      <c r="AF1846">
        <v>803632277.05999994</v>
      </c>
      <c r="AG1846">
        <v>151777.26999999999</v>
      </c>
      <c r="AH1846">
        <v>0.2</v>
      </c>
      <c r="AI1846">
        <v>6906.66</v>
      </c>
      <c r="AJ1846">
        <v>20.420000000000002</v>
      </c>
      <c r="AK1846">
        <v>0</v>
      </c>
      <c r="AL1846">
        <v>6.6000000000000003E-2</v>
      </c>
      <c r="AM1846">
        <v>1876.38</v>
      </c>
      <c r="AO1846">
        <v>574.41999999999996</v>
      </c>
      <c r="AP1846">
        <v>892418.91</v>
      </c>
      <c r="AQ1846">
        <v>1262836.8999999999</v>
      </c>
      <c r="AR1846" t="s">
        <v>61</v>
      </c>
      <c r="AS1846" t="s">
        <v>61</v>
      </c>
      <c r="AT1846" t="s">
        <v>62</v>
      </c>
      <c r="AU1846" t="s">
        <v>63</v>
      </c>
    </row>
    <row r="1847" spans="1:47" x14ac:dyDescent="0.25">
      <c r="A1847" t="s">
        <v>2961</v>
      </c>
      <c r="B1847">
        <v>2025</v>
      </c>
      <c r="C1847">
        <v>1</v>
      </c>
      <c r="D1847" t="s">
        <v>48</v>
      </c>
      <c r="E1847" s="1">
        <v>45682</v>
      </c>
      <c r="F1847" s="1">
        <v>45700</v>
      </c>
      <c r="G1847">
        <v>18</v>
      </c>
      <c r="H1847">
        <v>3.4</v>
      </c>
      <c r="I1847" t="s">
        <v>49</v>
      </c>
      <c r="J1847" t="s">
        <v>78</v>
      </c>
      <c r="K1847" t="s">
        <v>79</v>
      </c>
      <c r="L1847">
        <v>1005.9</v>
      </c>
      <c r="M1847" t="s">
        <v>80</v>
      </c>
      <c r="N1847" t="s">
        <v>53</v>
      </c>
      <c r="O1847" t="s">
        <v>107</v>
      </c>
      <c r="P1847" t="s">
        <v>164</v>
      </c>
      <c r="Q1847" t="s">
        <v>226</v>
      </c>
      <c r="R1847" t="s">
        <v>2170</v>
      </c>
      <c r="S1847" t="s">
        <v>85</v>
      </c>
      <c r="T1847" t="s">
        <v>102</v>
      </c>
      <c r="U1847" t="s">
        <v>166</v>
      </c>
      <c r="V1847">
        <v>35562</v>
      </c>
      <c r="W1847">
        <v>26503</v>
      </c>
      <c r="X1847">
        <v>16.2</v>
      </c>
      <c r="Y1847">
        <v>15</v>
      </c>
      <c r="Z1847">
        <v>31786.78</v>
      </c>
      <c r="AB1847">
        <v>34.880000000000003</v>
      </c>
      <c r="AC1847">
        <v>1108722.8899999999</v>
      </c>
      <c r="AD1847">
        <v>11269684.98</v>
      </c>
      <c r="AE1847">
        <v>283.17</v>
      </c>
      <c r="AF1847">
        <v>3191236695.79</v>
      </c>
      <c r="AG1847">
        <v>25113.03</v>
      </c>
      <c r="AH1847">
        <v>1.6</v>
      </c>
      <c r="AI1847">
        <v>18735.57</v>
      </c>
      <c r="AJ1847">
        <v>3.57</v>
      </c>
      <c r="AK1847">
        <v>402327.75</v>
      </c>
      <c r="AL1847">
        <v>0.161</v>
      </c>
      <c r="AM1847">
        <v>18144.189999999999</v>
      </c>
      <c r="AN1847">
        <v>606.4</v>
      </c>
      <c r="AO1847">
        <v>478.64</v>
      </c>
      <c r="AP1847">
        <v>290247.3</v>
      </c>
      <c r="AQ1847">
        <v>1460962.98</v>
      </c>
      <c r="AR1847" t="s">
        <v>124</v>
      </c>
      <c r="AS1847" t="s">
        <v>61</v>
      </c>
      <c r="AT1847" t="s">
        <v>62</v>
      </c>
      <c r="AU1847" t="s">
        <v>63</v>
      </c>
    </row>
    <row r="1848" spans="1:47" x14ac:dyDescent="0.25">
      <c r="A1848" t="s">
        <v>2962</v>
      </c>
      <c r="B1848">
        <v>2024</v>
      </c>
      <c r="C1848">
        <v>10</v>
      </c>
      <c r="D1848" t="s">
        <v>119</v>
      </c>
      <c r="E1848" s="1">
        <v>45588</v>
      </c>
      <c r="F1848" s="1">
        <v>45611</v>
      </c>
      <c r="G1848">
        <v>23</v>
      </c>
      <c r="H1848">
        <v>12.9</v>
      </c>
      <c r="I1848" t="s">
        <v>49</v>
      </c>
      <c r="J1848" t="s">
        <v>66</v>
      </c>
      <c r="K1848" t="s">
        <v>245</v>
      </c>
      <c r="L1848">
        <v>8905.9</v>
      </c>
      <c r="M1848" t="s">
        <v>52</v>
      </c>
      <c r="N1848" t="s">
        <v>81</v>
      </c>
      <c r="O1848" t="s">
        <v>189</v>
      </c>
      <c r="P1848" t="s">
        <v>127</v>
      </c>
      <c r="Q1848" t="s">
        <v>184</v>
      </c>
      <c r="R1848" t="s">
        <v>303</v>
      </c>
      <c r="S1848" t="s">
        <v>137</v>
      </c>
      <c r="T1848" t="s">
        <v>187</v>
      </c>
      <c r="U1848" t="s">
        <v>228</v>
      </c>
      <c r="V1848">
        <v>10932</v>
      </c>
      <c r="W1848">
        <v>7645</v>
      </c>
      <c r="X1848">
        <v>4</v>
      </c>
      <c r="Y1848">
        <v>14.6</v>
      </c>
      <c r="Z1848">
        <v>9295.65</v>
      </c>
      <c r="AB1848">
        <v>20.6</v>
      </c>
      <c r="AC1848">
        <v>191490.39</v>
      </c>
      <c r="AD1848">
        <v>6144796.4800000004</v>
      </c>
      <c r="AE1848">
        <v>276.33</v>
      </c>
      <c r="AF1848">
        <v>1697991611.3199999</v>
      </c>
      <c r="AG1848">
        <v>203973.14</v>
      </c>
      <c r="AH1848">
        <v>0.6</v>
      </c>
      <c r="AI1848">
        <v>11913.15</v>
      </c>
      <c r="AJ1848">
        <v>22.56</v>
      </c>
      <c r="AK1848">
        <v>1386266.09</v>
      </c>
      <c r="AL1848">
        <v>0.11</v>
      </c>
      <c r="AM1848">
        <v>6759.28</v>
      </c>
      <c r="AO1848">
        <v>456.34</v>
      </c>
      <c r="AP1848">
        <v>444885.87</v>
      </c>
      <c r="AQ1848">
        <v>859021.83</v>
      </c>
      <c r="AR1848" t="s">
        <v>124</v>
      </c>
      <c r="AS1848" t="s">
        <v>61</v>
      </c>
      <c r="AT1848" t="s">
        <v>62</v>
      </c>
      <c r="AU1848" t="s">
        <v>63</v>
      </c>
    </row>
    <row r="1849" spans="1:47" x14ac:dyDescent="0.25">
      <c r="A1849" t="s">
        <v>2963</v>
      </c>
      <c r="B1849">
        <v>2020</v>
      </c>
      <c r="C1849">
        <v>6</v>
      </c>
      <c r="D1849" t="s">
        <v>77</v>
      </c>
      <c r="E1849" s="1">
        <v>43990</v>
      </c>
      <c r="F1849" s="1">
        <v>44017</v>
      </c>
      <c r="G1849">
        <v>27</v>
      </c>
      <c r="H1849">
        <v>3.3</v>
      </c>
      <c r="I1849" t="s">
        <v>49</v>
      </c>
      <c r="J1849" t="s">
        <v>66</v>
      </c>
      <c r="K1849" t="s">
        <v>251</v>
      </c>
      <c r="L1849">
        <v>8543.7000000000007</v>
      </c>
      <c r="M1849" t="s">
        <v>52</v>
      </c>
      <c r="N1849" t="s">
        <v>106</v>
      </c>
      <c r="O1849" t="s">
        <v>200</v>
      </c>
      <c r="P1849" t="s">
        <v>201</v>
      </c>
      <c r="Q1849" t="s">
        <v>128</v>
      </c>
      <c r="R1849" t="s">
        <v>1474</v>
      </c>
      <c r="S1849" t="s">
        <v>156</v>
      </c>
      <c r="T1849" t="s">
        <v>86</v>
      </c>
      <c r="U1849" t="s">
        <v>166</v>
      </c>
      <c r="V1849">
        <v>22282</v>
      </c>
      <c r="W1849">
        <v>13089</v>
      </c>
      <c r="X1849">
        <v>8.5</v>
      </c>
      <c r="Y1849">
        <v>11.4</v>
      </c>
      <c r="Z1849">
        <v>18347.57</v>
      </c>
      <c r="AA1849">
        <v>1310</v>
      </c>
      <c r="AB1849">
        <v>4182.37</v>
      </c>
      <c r="AC1849">
        <v>5478904.7000000002</v>
      </c>
      <c r="AD1849">
        <v>85452522.950000003</v>
      </c>
      <c r="AE1849">
        <v>165.2</v>
      </c>
      <c r="AF1849">
        <v>14116756791.34</v>
      </c>
      <c r="AG1849">
        <v>26297.18</v>
      </c>
      <c r="AH1849">
        <v>0.7</v>
      </c>
      <c r="AI1849">
        <v>22085.8</v>
      </c>
      <c r="AJ1849">
        <v>1.26</v>
      </c>
      <c r="AK1849">
        <v>1076701.79</v>
      </c>
      <c r="AL1849">
        <v>0.27600000000000002</v>
      </c>
      <c r="AM1849">
        <v>235848.95999999999</v>
      </c>
      <c r="AN1849">
        <v>431.2</v>
      </c>
      <c r="AO1849">
        <v>508.91</v>
      </c>
      <c r="AP1849">
        <v>219441.99</v>
      </c>
      <c r="AQ1849">
        <v>5982578.6299999999</v>
      </c>
      <c r="AR1849" t="s">
        <v>61</v>
      </c>
      <c r="AS1849" t="s">
        <v>61</v>
      </c>
      <c r="AT1849" t="s">
        <v>62</v>
      </c>
      <c r="AU1849" t="s">
        <v>63</v>
      </c>
    </row>
    <row r="1850" spans="1:47" x14ac:dyDescent="0.25">
      <c r="A1850" t="s">
        <v>2964</v>
      </c>
      <c r="B1850">
        <v>2025</v>
      </c>
      <c r="C1850">
        <v>9</v>
      </c>
      <c r="D1850" t="s">
        <v>89</v>
      </c>
      <c r="E1850" s="1">
        <v>45911</v>
      </c>
      <c r="F1850" s="1">
        <v>45922</v>
      </c>
      <c r="G1850">
        <v>11</v>
      </c>
      <c r="H1850">
        <v>4.5</v>
      </c>
      <c r="I1850" t="s">
        <v>49</v>
      </c>
      <c r="J1850" t="s">
        <v>50</v>
      </c>
      <c r="K1850" t="s">
        <v>51</v>
      </c>
      <c r="L1850">
        <v>2709</v>
      </c>
      <c r="M1850" t="s">
        <v>114</v>
      </c>
      <c r="N1850" t="s">
        <v>69</v>
      </c>
      <c r="O1850" t="s">
        <v>91</v>
      </c>
      <c r="P1850" t="s">
        <v>159</v>
      </c>
      <c r="Q1850" t="s">
        <v>56</v>
      </c>
      <c r="R1850" t="s">
        <v>1518</v>
      </c>
      <c r="S1850" t="s">
        <v>58</v>
      </c>
      <c r="T1850" t="s">
        <v>187</v>
      </c>
      <c r="U1850" t="s">
        <v>228</v>
      </c>
      <c r="V1850">
        <v>244390</v>
      </c>
      <c r="W1850">
        <v>139342</v>
      </c>
      <c r="X1850">
        <v>10.4</v>
      </c>
      <c r="Y1850">
        <v>14.5</v>
      </c>
      <c r="Z1850">
        <v>222391.06</v>
      </c>
      <c r="AB1850">
        <v>12.57</v>
      </c>
      <c r="AC1850">
        <v>2795455.62</v>
      </c>
      <c r="AD1850">
        <v>11608813.33</v>
      </c>
      <c r="AE1850">
        <v>276.89</v>
      </c>
      <c r="AF1850">
        <v>3214364322.9400001</v>
      </c>
      <c r="AG1850">
        <v>174589.15</v>
      </c>
      <c r="AH1850">
        <v>0.7</v>
      </c>
      <c r="AI1850">
        <v>8367.19</v>
      </c>
      <c r="AJ1850">
        <v>8.7200000000000006</v>
      </c>
      <c r="AK1850">
        <v>1012288.52</v>
      </c>
      <c r="AL1850">
        <v>0.14899999999999999</v>
      </c>
      <c r="AM1850">
        <v>17297.13</v>
      </c>
      <c r="AN1850">
        <v>197.9</v>
      </c>
      <c r="AO1850">
        <v>694.18</v>
      </c>
      <c r="AP1850">
        <v>137378.22</v>
      </c>
      <c r="AQ1850">
        <v>3133087.31</v>
      </c>
      <c r="AR1850" t="s">
        <v>61</v>
      </c>
      <c r="AS1850" t="s">
        <v>61</v>
      </c>
      <c r="AT1850" t="s">
        <v>62</v>
      </c>
      <c r="AU1850" t="s">
        <v>63</v>
      </c>
    </row>
    <row r="1851" spans="1:47" x14ac:dyDescent="0.25">
      <c r="A1851" t="s">
        <v>2965</v>
      </c>
      <c r="B1851">
        <v>2023</v>
      </c>
      <c r="C1851">
        <v>9</v>
      </c>
      <c r="D1851" t="s">
        <v>89</v>
      </c>
      <c r="E1851" s="1">
        <v>45195</v>
      </c>
      <c r="F1851" s="1">
        <v>45228</v>
      </c>
      <c r="G1851">
        <v>33</v>
      </c>
      <c r="H1851">
        <v>19.399999999999999</v>
      </c>
      <c r="I1851" t="s">
        <v>49</v>
      </c>
      <c r="J1851" t="s">
        <v>66</v>
      </c>
      <c r="K1851" t="s">
        <v>245</v>
      </c>
      <c r="L1851">
        <v>8905.9</v>
      </c>
      <c r="M1851" t="s">
        <v>80</v>
      </c>
      <c r="N1851" t="s">
        <v>106</v>
      </c>
      <c r="O1851" t="s">
        <v>200</v>
      </c>
      <c r="P1851" t="s">
        <v>150</v>
      </c>
      <c r="Q1851" t="s">
        <v>56</v>
      </c>
      <c r="R1851" t="s">
        <v>1593</v>
      </c>
      <c r="S1851" t="s">
        <v>137</v>
      </c>
      <c r="T1851" t="s">
        <v>148</v>
      </c>
      <c r="U1851" t="s">
        <v>213</v>
      </c>
      <c r="V1851">
        <v>13383</v>
      </c>
      <c r="W1851">
        <v>8185</v>
      </c>
      <c r="X1851">
        <v>23.5</v>
      </c>
      <c r="Y1851">
        <v>15.4</v>
      </c>
      <c r="Z1851">
        <v>12611.02</v>
      </c>
      <c r="AB1851">
        <v>37.28</v>
      </c>
      <c r="AC1851">
        <v>470138.83</v>
      </c>
      <c r="AD1851">
        <v>7294718.4100000001</v>
      </c>
      <c r="AE1851">
        <v>288.23</v>
      </c>
      <c r="AF1851">
        <v>2102556687.3099999</v>
      </c>
      <c r="AG1851">
        <v>57958.49</v>
      </c>
      <c r="AH1851">
        <v>0</v>
      </c>
      <c r="AI1851">
        <v>0</v>
      </c>
      <c r="AJ1851">
        <v>6.82</v>
      </c>
      <c r="AK1851">
        <v>497499.8</v>
      </c>
      <c r="AL1851">
        <v>0.32200000000000001</v>
      </c>
      <c r="AM1851">
        <v>23488.99</v>
      </c>
      <c r="AN1851">
        <v>1714.3</v>
      </c>
      <c r="AO1851">
        <v>548.46</v>
      </c>
      <c r="AP1851">
        <v>940224.98</v>
      </c>
      <c r="AQ1851">
        <v>1491811.29</v>
      </c>
      <c r="AR1851" t="s">
        <v>124</v>
      </c>
      <c r="AS1851" t="s">
        <v>61</v>
      </c>
      <c r="AT1851" t="s">
        <v>62</v>
      </c>
      <c r="AU1851" t="s">
        <v>63</v>
      </c>
    </row>
    <row r="1852" spans="1:47" x14ac:dyDescent="0.25">
      <c r="A1852" t="s">
        <v>2966</v>
      </c>
      <c r="B1852">
        <v>2025</v>
      </c>
      <c r="C1852">
        <v>1</v>
      </c>
      <c r="D1852" t="s">
        <v>48</v>
      </c>
      <c r="E1852" s="1">
        <v>45676</v>
      </c>
      <c r="F1852" s="1">
        <v>45685</v>
      </c>
      <c r="G1852">
        <v>9</v>
      </c>
      <c r="H1852">
        <v>6.2</v>
      </c>
      <c r="I1852" t="s">
        <v>49</v>
      </c>
      <c r="J1852" t="s">
        <v>50</v>
      </c>
      <c r="K1852" t="s">
        <v>51</v>
      </c>
      <c r="L1852">
        <v>2709</v>
      </c>
      <c r="M1852" t="s">
        <v>52</v>
      </c>
      <c r="N1852" t="s">
        <v>168</v>
      </c>
      <c r="O1852" t="s">
        <v>54</v>
      </c>
      <c r="P1852" t="s">
        <v>93</v>
      </c>
      <c r="Q1852" t="s">
        <v>128</v>
      </c>
      <c r="R1852" t="s">
        <v>1829</v>
      </c>
      <c r="S1852" t="s">
        <v>58</v>
      </c>
      <c r="T1852" t="s">
        <v>148</v>
      </c>
      <c r="U1852" t="s">
        <v>166</v>
      </c>
      <c r="V1852">
        <v>330517</v>
      </c>
      <c r="W1852">
        <v>201174</v>
      </c>
      <c r="X1852">
        <v>3.9</v>
      </c>
      <c r="Y1852">
        <v>14.9</v>
      </c>
      <c r="Z1852">
        <v>279891.94</v>
      </c>
      <c r="AB1852">
        <v>33.67</v>
      </c>
      <c r="AC1852">
        <v>9423961.6199999992</v>
      </c>
      <c r="AD1852">
        <v>18537243.190000001</v>
      </c>
      <c r="AE1852">
        <v>279.19</v>
      </c>
      <c r="AF1852">
        <v>5175412926.2200003</v>
      </c>
      <c r="AG1852">
        <v>184021.44</v>
      </c>
      <c r="AH1852">
        <v>2.1</v>
      </c>
      <c r="AI1852">
        <v>20989.68</v>
      </c>
      <c r="AJ1852">
        <v>20.97</v>
      </c>
      <c r="AK1852">
        <v>3887259.9</v>
      </c>
      <c r="AL1852">
        <v>0.108</v>
      </c>
      <c r="AM1852">
        <v>20020.22</v>
      </c>
      <c r="AN1852">
        <v>420.8</v>
      </c>
      <c r="AO1852">
        <v>549.54999999999995</v>
      </c>
      <c r="AP1852">
        <v>231250.64</v>
      </c>
      <c r="AQ1852">
        <v>9880243.5999999996</v>
      </c>
      <c r="AR1852" t="s">
        <v>61</v>
      </c>
      <c r="AS1852" t="s">
        <v>61</v>
      </c>
      <c r="AT1852" t="s">
        <v>62</v>
      </c>
      <c r="AU1852" t="s">
        <v>63</v>
      </c>
    </row>
    <row r="1853" spans="1:47" x14ac:dyDescent="0.25">
      <c r="A1853" t="s">
        <v>2967</v>
      </c>
      <c r="B1853">
        <v>2024</v>
      </c>
      <c r="C1853">
        <v>2</v>
      </c>
      <c r="D1853" t="s">
        <v>48</v>
      </c>
      <c r="E1853" s="1">
        <v>45338</v>
      </c>
      <c r="F1853" s="1">
        <v>45361</v>
      </c>
      <c r="G1853">
        <v>23</v>
      </c>
      <c r="H1853">
        <v>18.2</v>
      </c>
      <c r="I1853" t="s">
        <v>65</v>
      </c>
      <c r="J1853" t="s">
        <v>134</v>
      </c>
      <c r="K1853" t="s">
        <v>135</v>
      </c>
      <c r="L1853">
        <v>9999.0098999999991</v>
      </c>
      <c r="M1853" t="s">
        <v>52</v>
      </c>
      <c r="N1853" t="s">
        <v>168</v>
      </c>
      <c r="O1853" t="s">
        <v>200</v>
      </c>
      <c r="P1853" t="s">
        <v>82</v>
      </c>
      <c r="Q1853" t="s">
        <v>150</v>
      </c>
      <c r="R1853" t="s">
        <v>1742</v>
      </c>
      <c r="S1853" t="s">
        <v>137</v>
      </c>
      <c r="T1853" t="s">
        <v>102</v>
      </c>
      <c r="U1853" t="s">
        <v>132</v>
      </c>
      <c r="V1853">
        <v>5486</v>
      </c>
      <c r="W1853">
        <v>4072</v>
      </c>
      <c r="X1853">
        <v>14.8</v>
      </c>
      <c r="Y1853">
        <v>11.9</v>
      </c>
      <c r="Z1853">
        <v>5039.96</v>
      </c>
      <c r="AB1853">
        <v>19.489999999999998</v>
      </c>
      <c r="AC1853">
        <v>98228.82</v>
      </c>
      <c r="AD1853">
        <v>3620858.46</v>
      </c>
      <c r="AE1853">
        <v>273.08999999999997</v>
      </c>
      <c r="AF1853">
        <v>988820236.84000003</v>
      </c>
      <c r="AG1853">
        <v>139867.43</v>
      </c>
      <c r="AH1853">
        <v>0</v>
      </c>
      <c r="AI1853">
        <v>0</v>
      </c>
      <c r="AJ1853">
        <v>21.26</v>
      </c>
      <c r="AK1853">
        <v>0</v>
      </c>
      <c r="AL1853">
        <v>0.29699999999999999</v>
      </c>
      <c r="AM1853">
        <v>10753.95</v>
      </c>
      <c r="AN1853">
        <v>1164.4000000000001</v>
      </c>
      <c r="AO1853">
        <v>726.54</v>
      </c>
      <c r="AP1853">
        <v>845983.18</v>
      </c>
      <c r="AQ1853">
        <v>1094833.3799999999</v>
      </c>
      <c r="AR1853" t="s">
        <v>61</v>
      </c>
      <c r="AS1853" t="s">
        <v>61</v>
      </c>
      <c r="AT1853" t="s">
        <v>62</v>
      </c>
      <c r="AU1853" t="s">
        <v>117</v>
      </c>
    </row>
    <row r="1854" spans="1:47" x14ac:dyDescent="0.25">
      <c r="A1854" t="s">
        <v>2968</v>
      </c>
      <c r="B1854">
        <v>2024</v>
      </c>
      <c r="C1854">
        <v>5</v>
      </c>
      <c r="D1854" t="s">
        <v>77</v>
      </c>
      <c r="E1854" s="1">
        <v>45435</v>
      </c>
      <c r="F1854" s="1">
        <v>45450</v>
      </c>
      <c r="G1854">
        <v>15</v>
      </c>
      <c r="H1854">
        <v>3.3</v>
      </c>
      <c r="I1854" t="s">
        <v>65</v>
      </c>
      <c r="J1854" t="s">
        <v>66</v>
      </c>
      <c r="K1854" t="s">
        <v>245</v>
      </c>
      <c r="L1854">
        <v>8905.9</v>
      </c>
      <c r="M1854" t="s">
        <v>114</v>
      </c>
      <c r="N1854" t="s">
        <v>81</v>
      </c>
      <c r="O1854" t="s">
        <v>189</v>
      </c>
      <c r="P1854" t="s">
        <v>56</v>
      </c>
      <c r="Q1854" t="s">
        <v>140</v>
      </c>
      <c r="R1854" t="s">
        <v>666</v>
      </c>
      <c r="S1854" t="s">
        <v>137</v>
      </c>
      <c r="T1854" t="s">
        <v>187</v>
      </c>
      <c r="U1854" t="s">
        <v>87</v>
      </c>
      <c r="V1854">
        <v>9069</v>
      </c>
      <c r="W1854">
        <v>5305</v>
      </c>
      <c r="X1854">
        <v>20.100000000000001</v>
      </c>
      <c r="Y1854">
        <v>10.4</v>
      </c>
      <c r="Z1854">
        <v>8445.2999999999993</v>
      </c>
      <c r="AB1854">
        <v>23.7</v>
      </c>
      <c r="AC1854">
        <v>200153.61</v>
      </c>
      <c r="AD1854">
        <v>5682082.29</v>
      </c>
      <c r="AE1854">
        <v>276.33999999999997</v>
      </c>
      <c r="AF1854">
        <v>1570186620.02</v>
      </c>
      <c r="AG1854">
        <v>64918.33</v>
      </c>
      <c r="AH1854">
        <v>2.1</v>
      </c>
      <c r="AI1854">
        <v>43028.57</v>
      </c>
      <c r="AJ1854">
        <v>15.58</v>
      </c>
      <c r="AK1854">
        <v>0</v>
      </c>
      <c r="AL1854">
        <v>0.17</v>
      </c>
      <c r="AM1854">
        <v>9659.5400000000009</v>
      </c>
      <c r="AN1854">
        <v>438.3</v>
      </c>
      <c r="AO1854">
        <v>658.71</v>
      </c>
      <c r="AP1854">
        <v>288712.59000000003</v>
      </c>
      <c r="AQ1854">
        <v>606472.64</v>
      </c>
      <c r="AR1854" t="s">
        <v>124</v>
      </c>
      <c r="AS1854" t="s">
        <v>61</v>
      </c>
      <c r="AT1854" t="s">
        <v>62</v>
      </c>
      <c r="AU1854" t="s">
        <v>63</v>
      </c>
    </row>
    <row r="1855" spans="1:47" x14ac:dyDescent="0.25">
      <c r="A1855" t="s">
        <v>2969</v>
      </c>
      <c r="B1855">
        <v>2024</v>
      </c>
      <c r="C1855">
        <v>7</v>
      </c>
      <c r="D1855" t="s">
        <v>89</v>
      </c>
      <c r="E1855" s="1">
        <v>45490</v>
      </c>
      <c r="F1855" s="1">
        <v>45500</v>
      </c>
      <c r="G1855">
        <v>10</v>
      </c>
      <c r="H1855">
        <v>18.899999999999999</v>
      </c>
      <c r="I1855" t="s">
        <v>65</v>
      </c>
      <c r="J1855" t="s">
        <v>78</v>
      </c>
      <c r="K1855" t="s">
        <v>315</v>
      </c>
      <c r="L1855">
        <v>1511.9</v>
      </c>
      <c r="M1855" t="s">
        <v>80</v>
      </c>
      <c r="N1855" t="s">
        <v>53</v>
      </c>
      <c r="O1855" t="s">
        <v>99</v>
      </c>
      <c r="P1855" t="s">
        <v>56</v>
      </c>
      <c r="Q1855" t="s">
        <v>174</v>
      </c>
      <c r="R1855" t="s">
        <v>2807</v>
      </c>
      <c r="S1855" t="s">
        <v>85</v>
      </c>
      <c r="T1855" t="s">
        <v>187</v>
      </c>
      <c r="U1855" t="s">
        <v>60</v>
      </c>
      <c r="V1855">
        <v>59186</v>
      </c>
      <c r="W1855">
        <v>41051</v>
      </c>
      <c r="X1855">
        <v>13.5</v>
      </c>
      <c r="Y1855">
        <v>12.6</v>
      </c>
      <c r="Z1855">
        <v>47226.98</v>
      </c>
      <c r="AB1855">
        <v>23.97</v>
      </c>
      <c r="AC1855">
        <v>1132030.71</v>
      </c>
      <c r="AD1855">
        <v>35582695.810000002</v>
      </c>
      <c r="AE1855">
        <v>279.32</v>
      </c>
      <c r="AF1855">
        <v>9938958593.6499996</v>
      </c>
      <c r="AG1855">
        <v>223575.5</v>
      </c>
      <c r="AH1855">
        <v>3.5</v>
      </c>
      <c r="AI1855">
        <v>89072.77</v>
      </c>
      <c r="AJ1855">
        <v>19.329999999999998</v>
      </c>
      <c r="AK1855">
        <v>0</v>
      </c>
      <c r="AL1855">
        <v>0.32300000000000001</v>
      </c>
      <c r="AM1855">
        <v>114932.11</v>
      </c>
      <c r="AN1855">
        <v>511.7</v>
      </c>
      <c r="AO1855">
        <v>598.63</v>
      </c>
      <c r="AP1855">
        <v>306318.96999999997</v>
      </c>
      <c r="AQ1855">
        <v>1865930.06</v>
      </c>
      <c r="AR1855" t="s">
        <v>61</v>
      </c>
      <c r="AS1855" t="s">
        <v>61</v>
      </c>
      <c r="AT1855" t="s">
        <v>62</v>
      </c>
      <c r="AU1855" t="s">
        <v>63</v>
      </c>
    </row>
    <row r="1856" spans="1:47" x14ac:dyDescent="0.25">
      <c r="A1856" t="s">
        <v>2970</v>
      </c>
      <c r="B1856">
        <v>2024</v>
      </c>
      <c r="C1856">
        <v>2</v>
      </c>
      <c r="D1856" t="s">
        <v>48</v>
      </c>
      <c r="E1856" s="1">
        <v>45350</v>
      </c>
      <c r="F1856" s="1">
        <v>45368</v>
      </c>
      <c r="G1856">
        <v>18</v>
      </c>
      <c r="H1856">
        <v>1.8</v>
      </c>
      <c r="I1856" t="s">
        <v>49</v>
      </c>
      <c r="J1856" t="s">
        <v>78</v>
      </c>
      <c r="K1856" t="s">
        <v>105</v>
      </c>
      <c r="L1856">
        <v>1201.9000000000001</v>
      </c>
      <c r="M1856" t="s">
        <v>52</v>
      </c>
      <c r="N1856" t="s">
        <v>69</v>
      </c>
      <c r="O1856" t="s">
        <v>189</v>
      </c>
      <c r="P1856" t="s">
        <v>257</v>
      </c>
      <c r="Q1856" t="s">
        <v>184</v>
      </c>
      <c r="R1856" t="s">
        <v>1049</v>
      </c>
      <c r="S1856" t="s">
        <v>85</v>
      </c>
      <c r="T1856" t="s">
        <v>102</v>
      </c>
      <c r="U1856" t="s">
        <v>166</v>
      </c>
      <c r="V1856">
        <v>62586</v>
      </c>
      <c r="W1856">
        <v>40920</v>
      </c>
      <c r="X1856">
        <v>14.7</v>
      </c>
      <c r="Y1856">
        <v>11.6</v>
      </c>
      <c r="Z1856">
        <v>54361.37</v>
      </c>
      <c r="AB1856">
        <v>13.3</v>
      </c>
      <c r="AC1856">
        <v>723006.22</v>
      </c>
      <c r="AD1856">
        <v>48494147.340000004</v>
      </c>
      <c r="AE1856">
        <v>281.48</v>
      </c>
      <c r="AF1856">
        <v>13650132593.26</v>
      </c>
      <c r="AG1856">
        <v>55937.48</v>
      </c>
      <c r="AH1856">
        <v>2</v>
      </c>
      <c r="AI1856">
        <v>31549.27</v>
      </c>
      <c r="AJ1856">
        <v>2.4700000000000002</v>
      </c>
      <c r="AK1856">
        <v>1197805.44</v>
      </c>
      <c r="AL1856">
        <v>0.08</v>
      </c>
      <c r="AM1856">
        <v>38795.32</v>
      </c>
      <c r="AN1856">
        <v>447</v>
      </c>
      <c r="AO1856">
        <v>646.89</v>
      </c>
      <c r="AP1856">
        <v>289159.83</v>
      </c>
      <c r="AQ1856">
        <v>1138448.1200000001</v>
      </c>
      <c r="AR1856" t="s">
        <v>61</v>
      </c>
      <c r="AS1856" t="s">
        <v>61</v>
      </c>
      <c r="AT1856" t="s">
        <v>62</v>
      </c>
      <c r="AU1856" t="s">
        <v>63</v>
      </c>
    </row>
    <row r="1857" spans="1:47" x14ac:dyDescent="0.25">
      <c r="A1857" t="s">
        <v>2971</v>
      </c>
      <c r="B1857">
        <v>2021</v>
      </c>
      <c r="C1857">
        <v>7</v>
      </c>
      <c r="D1857" t="s">
        <v>89</v>
      </c>
      <c r="E1857" s="1">
        <v>44391</v>
      </c>
      <c r="F1857" s="1">
        <v>44413</v>
      </c>
      <c r="G1857">
        <v>22</v>
      </c>
      <c r="H1857">
        <v>15.4</v>
      </c>
      <c r="I1857" t="s">
        <v>49</v>
      </c>
      <c r="J1857" t="s">
        <v>66</v>
      </c>
      <c r="K1857" t="s">
        <v>245</v>
      </c>
      <c r="L1857">
        <v>8905.9</v>
      </c>
      <c r="M1857" t="s">
        <v>52</v>
      </c>
      <c r="N1857" t="s">
        <v>106</v>
      </c>
      <c r="O1857" t="s">
        <v>189</v>
      </c>
      <c r="P1857" t="s">
        <v>121</v>
      </c>
      <c r="Q1857" t="s">
        <v>100</v>
      </c>
      <c r="R1857" t="s">
        <v>1920</v>
      </c>
      <c r="S1857" t="s">
        <v>73</v>
      </c>
      <c r="T1857" t="s">
        <v>102</v>
      </c>
      <c r="U1857" t="s">
        <v>75</v>
      </c>
      <c r="V1857">
        <v>11589</v>
      </c>
      <c r="W1857">
        <v>6481</v>
      </c>
      <c r="X1857">
        <v>21.9</v>
      </c>
      <c r="Y1857">
        <v>13</v>
      </c>
      <c r="Z1857">
        <v>9445.68</v>
      </c>
      <c r="AB1857">
        <v>37.21</v>
      </c>
      <c r="AC1857">
        <v>351473.75</v>
      </c>
      <c r="AD1857">
        <v>3427931.73</v>
      </c>
      <c r="AE1857">
        <v>169.85</v>
      </c>
      <c r="AF1857">
        <v>582234204.34000003</v>
      </c>
      <c r="AG1857">
        <v>91087.26</v>
      </c>
      <c r="AH1857">
        <v>1.3</v>
      </c>
      <c r="AI1857">
        <v>40232.870000000003</v>
      </c>
      <c r="AJ1857">
        <v>13.5</v>
      </c>
      <c r="AK1857">
        <v>462770.78</v>
      </c>
      <c r="AL1857">
        <v>0.29799999999999999</v>
      </c>
      <c r="AM1857">
        <v>10215.24</v>
      </c>
      <c r="AN1857">
        <v>805.4</v>
      </c>
      <c r="AO1857">
        <v>370.71</v>
      </c>
      <c r="AP1857">
        <v>298569.83</v>
      </c>
      <c r="AQ1857">
        <v>791578.95</v>
      </c>
      <c r="AR1857" t="s">
        <v>61</v>
      </c>
      <c r="AS1857" t="s">
        <v>61</v>
      </c>
      <c r="AT1857" t="s">
        <v>62</v>
      </c>
      <c r="AU1857" t="s">
        <v>63</v>
      </c>
    </row>
    <row r="1858" spans="1:47" x14ac:dyDescent="0.25">
      <c r="A1858" t="s">
        <v>2972</v>
      </c>
      <c r="B1858">
        <v>2020</v>
      </c>
      <c r="C1858">
        <v>3</v>
      </c>
      <c r="D1858" t="s">
        <v>48</v>
      </c>
      <c r="E1858" s="1">
        <v>43902</v>
      </c>
      <c r="F1858" s="1">
        <v>43919</v>
      </c>
      <c r="G1858">
        <v>17</v>
      </c>
      <c r="H1858">
        <v>6.8</v>
      </c>
      <c r="I1858" t="s">
        <v>49</v>
      </c>
      <c r="J1858" t="s">
        <v>66</v>
      </c>
      <c r="K1858" t="s">
        <v>245</v>
      </c>
      <c r="L1858">
        <v>8905.9</v>
      </c>
      <c r="M1858" t="s">
        <v>90</v>
      </c>
      <c r="N1858" t="s">
        <v>53</v>
      </c>
      <c r="O1858" t="s">
        <v>54</v>
      </c>
      <c r="P1858" t="s">
        <v>174</v>
      </c>
      <c r="Q1858" t="s">
        <v>56</v>
      </c>
      <c r="R1858" t="s">
        <v>2018</v>
      </c>
      <c r="S1858" t="s">
        <v>137</v>
      </c>
      <c r="T1858" t="s">
        <v>131</v>
      </c>
      <c r="U1858" t="s">
        <v>110</v>
      </c>
      <c r="V1858">
        <v>13746</v>
      </c>
      <c r="W1858">
        <v>10020</v>
      </c>
      <c r="X1858">
        <v>22.2</v>
      </c>
      <c r="Y1858">
        <v>12.9</v>
      </c>
      <c r="Z1858">
        <v>10690.8</v>
      </c>
      <c r="AB1858">
        <v>21.01</v>
      </c>
      <c r="AC1858">
        <v>224613.71</v>
      </c>
      <c r="AD1858">
        <v>3396680.98</v>
      </c>
      <c r="AE1858">
        <v>158.66</v>
      </c>
      <c r="AF1858">
        <v>538917404.28999996</v>
      </c>
      <c r="AG1858">
        <v>239962.12</v>
      </c>
      <c r="AH1858">
        <v>1.8</v>
      </c>
      <c r="AI1858">
        <v>61040.31</v>
      </c>
      <c r="AJ1858">
        <v>3.79</v>
      </c>
      <c r="AK1858">
        <v>128734.21</v>
      </c>
      <c r="AL1858">
        <v>0.24199999999999999</v>
      </c>
      <c r="AM1858">
        <v>8219.9699999999993</v>
      </c>
      <c r="AN1858">
        <v>322.10000000000002</v>
      </c>
      <c r="AO1858">
        <v>621.02</v>
      </c>
      <c r="AP1858">
        <v>200030.54</v>
      </c>
      <c r="AQ1858">
        <v>733866.65</v>
      </c>
      <c r="AR1858" t="s">
        <v>61</v>
      </c>
      <c r="AS1858" t="s">
        <v>61</v>
      </c>
      <c r="AT1858" t="s">
        <v>62</v>
      </c>
      <c r="AU1858" t="s">
        <v>63</v>
      </c>
    </row>
    <row r="1859" spans="1:47" x14ac:dyDescent="0.25">
      <c r="A1859" t="s">
        <v>2973</v>
      </c>
      <c r="B1859">
        <v>2020</v>
      </c>
      <c r="C1859">
        <v>10</v>
      </c>
      <c r="D1859" t="s">
        <v>119</v>
      </c>
      <c r="E1859" s="1">
        <v>44105</v>
      </c>
      <c r="F1859" s="1">
        <v>44122</v>
      </c>
      <c r="G1859">
        <v>17</v>
      </c>
      <c r="H1859">
        <v>14.1</v>
      </c>
      <c r="I1859" t="s">
        <v>49</v>
      </c>
      <c r="J1859" t="s">
        <v>78</v>
      </c>
      <c r="K1859" t="s">
        <v>158</v>
      </c>
      <c r="L1859">
        <v>1006.3</v>
      </c>
      <c r="M1859" t="s">
        <v>68</v>
      </c>
      <c r="N1859" t="s">
        <v>53</v>
      </c>
      <c r="O1859" t="s">
        <v>189</v>
      </c>
      <c r="P1859" t="s">
        <v>140</v>
      </c>
      <c r="Q1859" t="s">
        <v>56</v>
      </c>
      <c r="R1859" t="s">
        <v>330</v>
      </c>
      <c r="S1859" t="s">
        <v>161</v>
      </c>
      <c r="T1859" t="s">
        <v>187</v>
      </c>
      <c r="U1859" t="s">
        <v>60</v>
      </c>
      <c r="V1859">
        <v>33834</v>
      </c>
      <c r="W1859">
        <v>21628</v>
      </c>
      <c r="X1859">
        <v>4.3</v>
      </c>
      <c r="Y1859">
        <v>11.7</v>
      </c>
      <c r="Z1859">
        <v>26257.200000000001</v>
      </c>
      <c r="AB1859">
        <v>40.479999999999997</v>
      </c>
      <c r="AC1859">
        <v>1062891.46</v>
      </c>
      <c r="AD1859">
        <v>22273195.039999999</v>
      </c>
      <c r="AE1859">
        <v>163.74</v>
      </c>
      <c r="AF1859">
        <v>3647012955.8499999</v>
      </c>
      <c r="AG1859">
        <v>118576.65</v>
      </c>
      <c r="AI1859">
        <v>0</v>
      </c>
      <c r="AJ1859">
        <v>10.83</v>
      </c>
      <c r="AK1859">
        <v>2412187.02</v>
      </c>
      <c r="AL1859">
        <v>0.13500000000000001</v>
      </c>
      <c r="AM1859">
        <v>30068.81</v>
      </c>
      <c r="AN1859">
        <v>413.9</v>
      </c>
      <c r="AO1859">
        <v>487.56</v>
      </c>
      <c r="AP1859">
        <v>201801.08</v>
      </c>
      <c r="AQ1859">
        <v>1413338</v>
      </c>
      <c r="AR1859" t="s">
        <v>61</v>
      </c>
      <c r="AS1859" t="s">
        <v>61</v>
      </c>
      <c r="AT1859" t="s">
        <v>62</v>
      </c>
      <c r="AU1859" t="s">
        <v>63</v>
      </c>
    </row>
    <row r="1860" spans="1:47" x14ac:dyDescent="0.25">
      <c r="A1860" t="s">
        <v>2974</v>
      </c>
      <c r="B1860">
        <v>2020</v>
      </c>
      <c r="C1860">
        <v>10</v>
      </c>
      <c r="D1860" t="s">
        <v>119</v>
      </c>
      <c r="E1860" s="1">
        <v>44133</v>
      </c>
      <c r="F1860" s="1">
        <v>44144</v>
      </c>
      <c r="G1860">
        <v>11</v>
      </c>
      <c r="H1860">
        <v>2.5</v>
      </c>
      <c r="I1860" t="s">
        <v>65</v>
      </c>
      <c r="J1860" t="s">
        <v>50</v>
      </c>
      <c r="K1860" t="s">
        <v>51</v>
      </c>
      <c r="L1860">
        <v>2709</v>
      </c>
      <c r="M1860" t="s">
        <v>68</v>
      </c>
      <c r="N1860" t="s">
        <v>106</v>
      </c>
      <c r="O1860" t="s">
        <v>54</v>
      </c>
      <c r="P1860" t="s">
        <v>100</v>
      </c>
      <c r="Q1860" t="s">
        <v>55</v>
      </c>
      <c r="R1860" t="s">
        <v>355</v>
      </c>
      <c r="S1860" t="s">
        <v>170</v>
      </c>
      <c r="T1860" t="s">
        <v>86</v>
      </c>
      <c r="U1860" t="s">
        <v>103</v>
      </c>
      <c r="V1860">
        <v>127672</v>
      </c>
      <c r="W1860">
        <v>76766</v>
      </c>
      <c r="X1860">
        <v>21.1</v>
      </c>
      <c r="Y1860">
        <v>11.9</v>
      </c>
      <c r="Z1860">
        <v>112300.49</v>
      </c>
      <c r="AB1860">
        <v>21.64</v>
      </c>
      <c r="AC1860">
        <v>2430182.6</v>
      </c>
      <c r="AD1860">
        <v>6963753.3799999999</v>
      </c>
      <c r="AE1860">
        <v>161.85</v>
      </c>
      <c r="AF1860">
        <v>1127083484.55</v>
      </c>
      <c r="AG1860">
        <v>39870.15</v>
      </c>
      <c r="AH1860">
        <v>0.2</v>
      </c>
      <c r="AI1860">
        <v>6894.11</v>
      </c>
      <c r="AJ1860">
        <v>0.79</v>
      </c>
      <c r="AK1860">
        <v>0</v>
      </c>
      <c r="AL1860">
        <v>0.23200000000000001</v>
      </c>
      <c r="AM1860">
        <v>16155.91</v>
      </c>
      <c r="AN1860">
        <v>360.1</v>
      </c>
      <c r="AO1860">
        <v>677.46</v>
      </c>
      <c r="AP1860">
        <v>243953.35</v>
      </c>
      <c r="AQ1860">
        <v>2737056.12</v>
      </c>
      <c r="AR1860" t="s">
        <v>61</v>
      </c>
      <c r="AS1860" t="s">
        <v>61</v>
      </c>
      <c r="AT1860" t="s">
        <v>62</v>
      </c>
      <c r="AU1860" t="s">
        <v>63</v>
      </c>
    </row>
    <row r="1861" spans="1:47" x14ac:dyDescent="0.25">
      <c r="A1861" t="s">
        <v>2975</v>
      </c>
      <c r="B1861">
        <v>2025</v>
      </c>
      <c r="C1861">
        <v>5</v>
      </c>
      <c r="D1861" t="s">
        <v>77</v>
      </c>
      <c r="E1861" s="1">
        <v>45798</v>
      </c>
      <c r="F1861" s="1">
        <v>45805</v>
      </c>
      <c r="G1861">
        <v>7</v>
      </c>
      <c r="H1861">
        <v>18.899999999999999</v>
      </c>
      <c r="I1861" t="s">
        <v>49</v>
      </c>
      <c r="J1861" t="s">
        <v>50</v>
      </c>
      <c r="K1861" t="s">
        <v>183</v>
      </c>
      <c r="L1861">
        <v>2710.19</v>
      </c>
      <c r="M1861" t="s">
        <v>68</v>
      </c>
      <c r="N1861" t="s">
        <v>69</v>
      </c>
      <c r="O1861" t="s">
        <v>99</v>
      </c>
      <c r="P1861" t="s">
        <v>174</v>
      </c>
      <c r="Q1861" t="s">
        <v>56</v>
      </c>
      <c r="R1861" t="s">
        <v>623</v>
      </c>
      <c r="S1861" t="s">
        <v>186</v>
      </c>
      <c r="T1861" t="s">
        <v>102</v>
      </c>
      <c r="U1861" t="s">
        <v>181</v>
      </c>
      <c r="V1861">
        <v>86088</v>
      </c>
      <c r="W1861">
        <v>63125</v>
      </c>
      <c r="X1861">
        <v>5</v>
      </c>
      <c r="Y1861">
        <v>14.9</v>
      </c>
      <c r="Z1861">
        <v>74886.490000000005</v>
      </c>
      <c r="AB1861">
        <v>16.329999999999998</v>
      </c>
      <c r="AC1861">
        <v>1222896.3799999999</v>
      </c>
      <c r="AD1861">
        <v>79439588.590000004</v>
      </c>
      <c r="AE1861">
        <v>279.93</v>
      </c>
      <c r="AF1861">
        <v>22237524034</v>
      </c>
      <c r="AG1861">
        <v>209501.31</v>
      </c>
      <c r="AH1861">
        <v>1.8</v>
      </c>
      <c r="AI1861">
        <v>32599.53</v>
      </c>
      <c r="AJ1861">
        <v>24.61</v>
      </c>
      <c r="AK1861">
        <v>19550082.75</v>
      </c>
      <c r="AL1861">
        <v>0.17100000000000001</v>
      </c>
      <c r="AM1861">
        <v>135841.70000000001</v>
      </c>
      <c r="AN1861">
        <v>221.2</v>
      </c>
      <c r="AO1861">
        <v>531.72</v>
      </c>
      <c r="AP1861">
        <v>117616.46</v>
      </c>
      <c r="AQ1861">
        <v>1718455.38</v>
      </c>
      <c r="AR1861" t="s">
        <v>61</v>
      </c>
      <c r="AS1861" t="s">
        <v>61</v>
      </c>
      <c r="AT1861" t="s">
        <v>62</v>
      </c>
      <c r="AU1861" t="s">
        <v>63</v>
      </c>
    </row>
    <row r="1862" spans="1:47" x14ac:dyDescent="0.25">
      <c r="A1862" t="s">
        <v>2976</v>
      </c>
      <c r="B1862">
        <v>2020</v>
      </c>
      <c r="C1862">
        <v>8</v>
      </c>
      <c r="D1862" t="s">
        <v>89</v>
      </c>
      <c r="E1862" s="1">
        <v>44052</v>
      </c>
      <c r="F1862" s="1">
        <v>44069</v>
      </c>
      <c r="G1862">
        <v>17</v>
      </c>
      <c r="H1862">
        <v>17</v>
      </c>
      <c r="I1862" t="s">
        <v>65</v>
      </c>
      <c r="J1862" t="s">
        <v>112</v>
      </c>
      <c r="K1862" t="s">
        <v>126</v>
      </c>
      <c r="L1862">
        <v>2701.12</v>
      </c>
      <c r="M1862" t="s">
        <v>114</v>
      </c>
      <c r="N1862" t="s">
        <v>106</v>
      </c>
      <c r="O1862" t="s">
        <v>54</v>
      </c>
      <c r="P1862" t="s">
        <v>70</v>
      </c>
      <c r="Q1862" t="s">
        <v>230</v>
      </c>
      <c r="R1862" t="s">
        <v>914</v>
      </c>
      <c r="S1862" t="s">
        <v>130</v>
      </c>
      <c r="T1862" t="s">
        <v>131</v>
      </c>
      <c r="U1862" t="s">
        <v>87</v>
      </c>
      <c r="V1862">
        <v>85831</v>
      </c>
      <c r="W1862">
        <v>57905</v>
      </c>
      <c r="X1862">
        <v>6.9</v>
      </c>
      <c r="Y1862">
        <v>10.199999999999999</v>
      </c>
      <c r="Z1862">
        <v>74899.98</v>
      </c>
      <c r="AB1862">
        <v>13.55</v>
      </c>
      <c r="AC1862">
        <v>1014894.73</v>
      </c>
      <c r="AD1862">
        <v>8797002.6500000004</v>
      </c>
      <c r="AE1862">
        <v>161.15</v>
      </c>
      <c r="AF1862">
        <v>1417636977.05</v>
      </c>
      <c r="AG1862">
        <v>200222.07</v>
      </c>
      <c r="AH1862">
        <v>0</v>
      </c>
      <c r="AI1862">
        <v>0</v>
      </c>
      <c r="AJ1862">
        <v>1.74</v>
      </c>
      <c r="AK1862">
        <v>0</v>
      </c>
      <c r="AL1862">
        <v>0.23599999999999999</v>
      </c>
      <c r="AM1862">
        <v>20760.93</v>
      </c>
      <c r="AN1862">
        <v>612.9</v>
      </c>
      <c r="AO1862">
        <v>452.8</v>
      </c>
      <c r="AP1862">
        <v>277521.12</v>
      </c>
      <c r="AQ1862">
        <v>1513398.85</v>
      </c>
      <c r="AR1862" t="s">
        <v>61</v>
      </c>
      <c r="AS1862" t="s">
        <v>61</v>
      </c>
      <c r="AT1862" t="s">
        <v>62</v>
      </c>
      <c r="AU1862" t="s">
        <v>63</v>
      </c>
    </row>
    <row r="1863" spans="1:47" x14ac:dyDescent="0.25">
      <c r="A1863" t="s">
        <v>2977</v>
      </c>
      <c r="B1863">
        <v>2025</v>
      </c>
      <c r="C1863">
        <v>10</v>
      </c>
      <c r="D1863" t="s">
        <v>119</v>
      </c>
      <c r="E1863" s="1">
        <v>45954</v>
      </c>
      <c r="F1863" s="1">
        <v>45983</v>
      </c>
      <c r="G1863">
        <v>29</v>
      </c>
      <c r="H1863">
        <v>13.9</v>
      </c>
      <c r="I1863" t="s">
        <v>49</v>
      </c>
      <c r="J1863" t="s">
        <v>239</v>
      </c>
      <c r="K1863" t="s">
        <v>240</v>
      </c>
      <c r="L1863">
        <v>3105.2</v>
      </c>
      <c r="M1863" t="s">
        <v>90</v>
      </c>
      <c r="N1863" t="s">
        <v>53</v>
      </c>
      <c r="O1863" t="s">
        <v>200</v>
      </c>
      <c r="P1863" t="s">
        <v>71</v>
      </c>
      <c r="Q1863" t="s">
        <v>226</v>
      </c>
      <c r="R1863" t="s">
        <v>1443</v>
      </c>
      <c r="S1863" t="s">
        <v>161</v>
      </c>
      <c r="T1863" t="s">
        <v>59</v>
      </c>
      <c r="U1863" t="s">
        <v>103</v>
      </c>
      <c r="V1863">
        <v>22227</v>
      </c>
      <c r="W1863">
        <v>16251</v>
      </c>
      <c r="X1863">
        <v>7.4</v>
      </c>
      <c r="Y1863">
        <v>11.8</v>
      </c>
      <c r="Z1863">
        <v>21132.83</v>
      </c>
      <c r="AB1863">
        <v>27.41</v>
      </c>
      <c r="AC1863">
        <v>579250.87</v>
      </c>
      <c r="AD1863">
        <v>14099824.18</v>
      </c>
      <c r="AE1863">
        <v>282.11</v>
      </c>
      <c r="AF1863">
        <v>3977701399.4200001</v>
      </c>
      <c r="AG1863">
        <v>235158.72</v>
      </c>
      <c r="AH1863">
        <v>0</v>
      </c>
      <c r="AI1863">
        <v>0</v>
      </c>
      <c r="AJ1863">
        <v>24.54</v>
      </c>
      <c r="AK1863">
        <v>3460096.85</v>
      </c>
      <c r="AL1863">
        <v>9.7000000000000003E-2</v>
      </c>
      <c r="AM1863">
        <v>13676.83</v>
      </c>
      <c r="AN1863">
        <v>855.3</v>
      </c>
      <c r="AO1863">
        <v>480.62</v>
      </c>
      <c r="AP1863">
        <v>411074.29</v>
      </c>
      <c r="AQ1863">
        <v>1239160.71</v>
      </c>
      <c r="AR1863" t="s">
        <v>61</v>
      </c>
      <c r="AS1863" t="s">
        <v>61</v>
      </c>
      <c r="AT1863" t="s">
        <v>62</v>
      </c>
      <c r="AU1863" t="s">
        <v>63</v>
      </c>
    </row>
    <row r="1864" spans="1:47" x14ac:dyDescent="0.25">
      <c r="A1864" t="s">
        <v>2978</v>
      </c>
      <c r="B1864">
        <v>2020</v>
      </c>
      <c r="C1864">
        <v>2</v>
      </c>
      <c r="D1864" t="s">
        <v>48</v>
      </c>
      <c r="E1864" s="1">
        <v>43884</v>
      </c>
      <c r="F1864" s="1">
        <v>43902</v>
      </c>
      <c r="G1864">
        <v>18</v>
      </c>
      <c r="H1864">
        <v>19.5</v>
      </c>
      <c r="I1864" t="s">
        <v>65</v>
      </c>
      <c r="J1864" t="s">
        <v>50</v>
      </c>
      <c r="K1864" t="s">
        <v>145</v>
      </c>
      <c r="L1864">
        <v>2710.19</v>
      </c>
      <c r="M1864" t="s">
        <v>90</v>
      </c>
      <c r="N1864" t="s">
        <v>69</v>
      </c>
      <c r="O1864" t="s">
        <v>107</v>
      </c>
      <c r="P1864" t="s">
        <v>128</v>
      </c>
      <c r="Q1864" t="s">
        <v>121</v>
      </c>
      <c r="R1864" t="s">
        <v>318</v>
      </c>
      <c r="S1864" t="s">
        <v>170</v>
      </c>
      <c r="T1864" t="s">
        <v>148</v>
      </c>
      <c r="U1864" t="s">
        <v>110</v>
      </c>
      <c r="V1864">
        <v>87427</v>
      </c>
      <c r="W1864">
        <v>57854</v>
      </c>
      <c r="X1864">
        <v>22.4</v>
      </c>
      <c r="Y1864">
        <v>12.1</v>
      </c>
      <c r="Z1864">
        <v>75119.490000000005</v>
      </c>
      <c r="AB1864">
        <v>32.74</v>
      </c>
      <c r="AC1864">
        <v>2459412.1</v>
      </c>
      <c r="AD1864">
        <v>65960170.579999998</v>
      </c>
      <c r="AE1864">
        <v>161.11000000000001</v>
      </c>
      <c r="AF1864">
        <v>10626843082.139999</v>
      </c>
      <c r="AG1864">
        <v>33729.480000000003</v>
      </c>
      <c r="AH1864">
        <v>0</v>
      </c>
      <c r="AI1864">
        <v>0</v>
      </c>
      <c r="AJ1864">
        <v>12.76</v>
      </c>
      <c r="AK1864">
        <v>0</v>
      </c>
      <c r="AL1864">
        <v>0.13800000000000001</v>
      </c>
      <c r="AM1864">
        <v>91025.04</v>
      </c>
      <c r="AN1864">
        <v>645.9</v>
      </c>
      <c r="AO1864">
        <v>562</v>
      </c>
      <c r="AP1864">
        <v>362995.8</v>
      </c>
      <c r="AQ1864">
        <v>2947162.42</v>
      </c>
      <c r="AR1864" t="s">
        <v>61</v>
      </c>
      <c r="AS1864" t="s">
        <v>124</v>
      </c>
      <c r="AT1864" t="s">
        <v>62</v>
      </c>
      <c r="AU1864" t="s">
        <v>63</v>
      </c>
    </row>
    <row r="1865" spans="1:47" x14ac:dyDescent="0.25">
      <c r="A1865" t="s">
        <v>2979</v>
      </c>
      <c r="B1865">
        <v>2025</v>
      </c>
      <c r="C1865">
        <v>7</v>
      </c>
      <c r="D1865" t="s">
        <v>89</v>
      </c>
      <c r="E1865" s="1">
        <v>45857</v>
      </c>
      <c r="F1865" s="1">
        <v>45886</v>
      </c>
      <c r="G1865">
        <v>29</v>
      </c>
      <c r="H1865">
        <v>17.399999999999999</v>
      </c>
      <c r="I1865" t="s">
        <v>65</v>
      </c>
      <c r="J1865" t="s">
        <v>66</v>
      </c>
      <c r="K1865" t="s">
        <v>67</v>
      </c>
      <c r="L1865">
        <v>8479.8989999999994</v>
      </c>
      <c r="M1865" t="s">
        <v>52</v>
      </c>
      <c r="N1865" t="s">
        <v>69</v>
      </c>
      <c r="O1865" t="s">
        <v>54</v>
      </c>
      <c r="P1865" t="s">
        <v>70</v>
      </c>
      <c r="Q1865" t="s">
        <v>71</v>
      </c>
      <c r="R1865" t="s">
        <v>2109</v>
      </c>
      <c r="S1865" t="s">
        <v>156</v>
      </c>
      <c r="T1865" t="s">
        <v>162</v>
      </c>
      <c r="U1865" t="s">
        <v>228</v>
      </c>
      <c r="V1865">
        <v>24331</v>
      </c>
      <c r="W1865">
        <v>13900</v>
      </c>
      <c r="X1865">
        <v>10.7</v>
      </c>
      <c r="Y1865">
        <v>11.1</v>
      </c>
      <c r="Z1865">
        <v>18746.75</v>
      </c>
      <c r="AA1865">
        <v>1339</v>
      </c>
      <c r="AB1865">
        <v>1242.8800000000001</v>
      </c>
      <c r="AC1865">
        <v>1664216.32</v>
      </c>
      <c r="AD1865">
        <v>66872281.789999999</v>
      </c>
      <c r="AE1865">
        <v>282.79000000000002</v>
      </c>
      <c r="AF1865">
        <v>18910812567.389999</v>
      </c>
      <c r="AG1865">
        <v>173999.12</v>
      </c>
      <c r="AH1865">
        <v>3.2</v>
      </c>
      <c r="AI1865">
        <v>67229.95</v>
      </c>
      <c r="AJ1865">
        <v>5.31</v>
      </c>
      <c r="AK1865">
        <v>0</v>
      </c>
      <c r="AL1865">
        <v>0.26400000000000001</v>
      </c>
      <c r="AM1865">
        <v>176542.82</v>
      </c>
      <c r="AN1865">
        <v>454.6</v>
      </c>
      <c r="AO1865">
        <v>413.92</v>
      </c>
      <c r="AP1865">
        <v>188168.03</v>
      </c>
      <c r="AQ1865">
        <v>2270156.2400000002</v>
      </c>
      <c r="AR1865" t="s">
        <v>61</v>
      </c>
      <c r="AS1865" t="s">
        <v>61</v>
      </c>
      <c r="AT1865" t="s">
        <v>62</v>
      </c>
      <c r="AU1865" t="s">
        <v>63</v>
      </c>
    </row>
    <row r="1866" spans="1:47" x14ac:dyDescent="0.25">
      <c r="A1866" t="s">
        <v>2980</v>
      </c>
      <c r="B1866">
        <v>2023</v>
      </c>
      <c r="C1866">
        <v>6</v>
      </c>
      <c r="D1866" t="s">
        <v>77</v>
      </c>
      <c r="E1866" s="1">
        <v>45085</v>
      </c>
      <c r="F1866" s="1">
        <v>45094</v>
      </c>
      <c r="G1866">
        <v>9</v>
      </c>
      <c r="I1866" t="s">
        <v>49</v>
      </c>
      <c r="J1866" t="s">
        <v>50</v>
      </c>
      <c r="K1866" t="s">
        <v>145</v>
      </c>
      <c r="L1866">
        <v>2710.19</v>
      </c>
      <c r="M1866" t="s">
        <v>68</v>
      </c>
      <c r="N1866" t="s">
        <v>69</v>
      </c>
      <c r="O1866" t="s">
        <v>200</v>
      </c>
      <c r="P1866" t="s">
        <v>159</v>
      </c>
      <c r="Q1866" t="s">
        <v>128</v>
      </c>
      <c r="R1866" t="s">
        <v>1836</v>
      </c>
      <c r="S1866" t="s">
        <v>170</v>
      </c>
      <c r="T1866" t="s">
        <v>59</v>
      </c>
      <c r="U1866" t="s">
        <v>213</v>
      </c>
      <c r="V1866">
        <v>104669</v>
      </c>
      <c r="W1866">
        <v>67419</v>
      </c>
      <c r="X1866">
        <v>13.6</v>
      </c>
      <c r="Y1866">
        <v>12.6</v>
      </c>
      <c r="Z1866">
        <v>82619.320000000007</v>
      </c>
      <c r="AB1866">
        <v>19.260000000000002</v>
      </c>
      <c r="AC1866">
        <v>1591248.1</v>
      </c>
      <c r="AD1866">
        <v>39484599.219999999</v>
      </c>
      <c r="AE1866">
        <v>287.64999999999998</v>
      </c>
      <c r="AF1866">
        <v>11357744965.629999</v>
      </c>
      <c r="AG1866">
        <v>195922.65</v>
      </c>
      <c r="AH1866">
        <v>1.1000000000000001</v>
      </c>
      <c r="AI1866">
        <v>21286.95</v>
      </c>
      <c r="AJ1866">
        <v>5.35</v>
      </c>
      <c r="AK1866">
        <v>2112426.06</v>
      </c>
      <c r="AL1866">
        <v>0.28699999999999998</v>
      </c>
      <c r="AM1866">
        <v>113320.8</v>
      </c>
      <c r="AN1866">
        <v>180.8</v>
      </c>
      <c r="AO1866">
        <v>397.72</v>
      </c>
      <c r="AP1866">
        <v>71907.78</v>
      </c>
      <c r="AQ1866">
        <v>1993686.28</v>
      </c>
      <c r="AR1866" t="s">
        <v>61</v>
      </c>
      <c r="AS1866" t="s">
        <v>61</v>
      </c>
      <c r="AT1866" t="s">
        <v>62</v>
      </c>
      <c r="AU1866" t="s">
        <v>63</v>
      </c>
    </row>
    <row r="1867" spans="1:47" x14ac:dyDescent="0.25">
      <c r="A1867" t="s">
        <v>2981</v>
      </c>
      <c r="B1867">
        <v>2023</v>
      </c>
      <c r="C1867">
        <v>10</v>
      </c>
      <c r="D1867" t="s">
        <v>119</v>
      </c>
      <c r="E1867" s="1">
        <v>45230</v>
      </c>
      <c r="F1867" s="1">
        <v>45241</v>
      </c>
      <c r="G1867">
        <v>11</v>
      </c>
      <c r="H1867">
        <v>14.3</v>
      </c>
      <c r="I1867" t="s">
        <v>49</v>
      </c>
      <c r="J1867" t="s">
        <v>50</v>
      </c>
      <c r="K1867" t="s">
        <v>223</v>
      </c>
      <c r="L1867">
        <v>2710.1109999999999</v>
      </c>
      <c r="M1867" t="s">
        <v>52</v>
      </c>
      <c r="N1867" t="s">
        <v>106</v>
      </c>
      <c r="O1867" t="s">
        <v>54</v>
      </c>
      <c r="P1867" t="s">
        <v>146</v>
      </c>
      <c r="Q1867" t="s">
        <v>226</v>
      </c>
      <c r="R1867" t="s">
        <v>1718</v>
      </c>
      <c r="S1867" t="s">
        <v>123</v>
      </c>
      <c r="T1867" t="s">
        <v>74</v>
      </c>
      <c r="U1867" t="s">
        <v>181</v>
      </c>
      <c r="V1867">
        <v>34439</v>
      </c>
      <c r="W1867">
        <v>25306</v>
      </c>
      <c r="X1867">
        <v>6</v>
      </c>
      <c r="Y1867">
        <v>14.1</v>
      </c>
      <c r="Z1867">
        <v>27420.799999999999</v>
      </c>
      <c r="AB1867">
        <v>41.39</v>
      </c>
      <c r="AC1867">
        <v>1134946.9099999999</v>
      </c>
      <c r="AD1867">
        <v>32681206.27</v>
      </c>
      <c r="AE1867">
        <v>283.57</v>
      </c>
      <c r="AF1867">
        <v>9267409661.9799995</v>
      </c>
      <c r="AG1867">
        <v>83653.81</v>
      </c>
      <c r="AH1867">
        <v>1</v>
      </c>
      <c r="AI1867">
        <v>13906.82</v>
      </c>
      <c r="AJ1867">
        <v>22.43</v>
      </c>
      <c r="AK1867">
        <v>7330394.5700000003</v>
      </c>
      <c r="AL1867">
        <v>0.216</v>
      </c>
      <c r="AM1867">
        <v>70591.41</v>
      </c>
      <c r="AN1867">
        <v>437.6</v>
      </c>
      <c r="AO1867">
        <v>682.48</v>
      </c>
      <c r="AP1867">
        <v>298653.25</v>
      </c>
      <c r="AQ1867">
        <v>1601752.2</v>
      </c>
      <c r="AR1867" t="s">
        <v>61</v>
      </c>
      <c r="AS1867" t="s">
        <v>61</v>
      </c>
      <c r="AT1867" t="s">
        <v>62</v>
      </c>
      <c r="AU1867" t="s">
        <v>63</v>
      </c>
    </row>
    <row r="1868" spans="1:47" x14ac:dyDescent="0.25">
      <c r="A1868" t="s">
        <v>2982</v>
      </c>
      <c r="B1868">
        <v>2025</v>
      </c>
      <c r="C1868">
        <v>4</v>
      </c>
      <c r="D1868" t="s">
        <v>77</v>
      </c>
      <c r="E1868" s="1">
        <v>45764</v>
      </c>
      <c r="F1868" s="1">
        <v>45780</v>
      </c>
      <c r="G1868">
        <v>16</v>
      </c>
      <c r="H1868">
        <v>19.7</v>
      </c>
      <c r="I1868" t="s">
        <v>65</v>
      </c>
      <c r="J1868" t="s">
        <v>50</v>
      </c>
      <c r="K1868" t="s">
        <v>51</v>
      </c>
      <c r="L1868">
        <v>2709</v>
      </c>
      <c r="M1868" t="s">
        <v>98</v>
      </c>
      <c r="N1868" t="s">
        <v>106</v>
      </c>
      <c r="O1868" t="s">
        <v>91</v>
      </c>
      <c r="P1868" t="s">
        <v>226</v>
      </c>
      <c r="Q1868" t="s">
        <v>108</v>
      </c>
      <c r="R1868" t="s">
        <v>1309</v>
      </c>
      <c r="S1868" t="s">
        <v>58</v>
      </c>
      <c r="T1868" t="s">
        <v>59</v>
      </c>
      <c r="U1868" t="s">
        <v>166</v>
      </c>
      <c r="V1868">
        <v>309072</v>
      </c>
      <c r="W1868">
        <v>217248</v>
      </c>
      <c r="X1868">
        <v>6</v>
      </c>
      <c r="Y1868">
        <v>13.9</v>
      </c>
      <c r="Z1868">
        <v>275379.12</v>
      </c>
      <c r="AB1868">
        <v>23.92</v>
      </c>
      <c r="AC1868">
        <v>6587068.5499999998</v>
      </c>
      <c r="AD1868">
        <v>22479197.57</v>
      </c>
      <c r="AE1868">
        <v>284.22000000000003</v>
      </c>
      <c r="AF1868">
        <v>6389037533.3500004</v>
      </c>
      <c r="AG1868">
        <v>233518.62</v>
      </c>
      <c r="AH1868">
        <v>1.3</v>
      </c>
      <c r="AI1868">
        <v>30639.81</v>
      </c>
      <c r="AJ1868">
        <v>1.32</v>
      </c>
      <c r="AK1868">
        <v>0</v>
      </c>
      <c r="AL1868">
        <v>0.09</v>
      </c>
      <c r="AM1868">
        <v>20231.28</v>
      </c>
      <c r="AN1868">
        <v>754.8</v>
      </c>
      <c r="AO1868">
        <v>666.48</v>
      </c>
      <c r="AP1868">
        <v>503059.1</v>
      </c>
      <c r="AQ1868">
        <v>7374517.3600000003</v>
      </c>
      <c r="AR1868" t="s">
        <v>61</v>
      </c>
      <c r="AS1868" t="s">
        <v>61</v>
      </c>
      <c r="AT1868" t="s">
        <v>62</v>
      </c>
      <c r="AU1868" t="s">
        <v>117</v>
      </c>
    </row>
    <row r="1869" spans="1:47" x14ac:dyDescent="0.25">
      <c r="A1869" t="s">
        <v>2983</v>
      </c>
      <c r="B1869">
        <v>2023</v>
      </c>
      <c r="C1869">
        <v>1</v>
      </c>
      <c r="D1869" t="s">
        <v>48</v>
      </c>
      <c r="E1869" s="1">
        <v>44937</v>
      </c>
      <c r="F1869" s="1">
        <v>44944</v>
      </c>
      <c r="G1869">
        <v>7</v>
      </c>
      <c r="H1869">
        <v>15</v>
      </c>
      <c r="I1869" t="s">
        <v>49</v>
      </c>
      <c r="J1869" t="s">
        <v>50</v>
      </c>
      <c r="K1869" t="s">
        <v>51</v>
      </c>
      <c r="L1869">
        <v>2709</v>
      </c>
      <c r="M1869" t="s">
        <v>114</v>
      </c>
      <c r="N1869" t="s">
        <v>81</v>
      </c>
      <c r="O1869" t="s">
        <v>99</v>
      </c>
      <c r="P1869" t="s">
        <v>159</v>
      </c>
      <c r="Q1869" t="s">
        <v>128</v>
      </c>
      <c r="R1869" t="s">
        <v>1785</v>
      </c>
      <c r="S1869" t="s">
        <v>58</v>
      </c>
      <c r="T1869" t="s">
        <v>86</v>
      </c>
      <c r="U1869" t="s">
        <v>132</v>
      </c>
      <c r="V1869">
        <v>308384</v>
      </c>
      <c r="W1869">
        <v>218679</v>
      </c>
      <c r="X1869">
        <v>24.1</v>
      </c>
      <c r="Y1869">
        <v>14.7</v>
      </c>
      <c r="Z1869">
        <v>257952.47</v>
      </c>
      <c r="AB1869">
        <v>31.96</v>
      </c>
      <c r="AC1869">
        <v>8244160.9400000004</v>
      </c>
      <c r="AD1869">
        <v>15701566.85</v>
      </c>
      <c r="AE1869">
        <v>281.07</v>
      </c>
      <c r="AF1869">
        <v>4413239394.5299997</v>
      </c>
      <c r="AG1869">
        <v>159610.29999999999</v>
      </c>
      <c r="AH1869">
        <v>0</v>
      </c>
      <c r="AI1869">
        <v>0</v>
      </c>
      <c r="AJ1869">
        <v>1.51</v>
      </c>
      <c r="AK1869">
        <v>237093.66</v>
      </c>
      <c r="AL1869">
        <v>8.2000000000000003E-2</v>
      </c>
      <c r="AM1869">
        <v>12875.28</v>
      </c>
      <c r="AO1869">
        <v>361.53</v>
      </c>
      <c r="AP1869">
        <v>58025.56</v>
      </c>
      <c r="AQ1869">
        <v>8474672.0800000001</v>
      </c>
      <c r="AR1869" t="s">
        <v>124</v>
      </c>
      <c r="AS1869" t="s">
        <v>61</v>
      </c>
      <c r="AT1869" t="s">
        <v>62</v>
      </c>
      <c r="AU1869" t="s">
        <v>63</v>
      </c>
    </row>
    <row r="1870" spans="1:47" x14ac:dyDescent="0.25">
      <c r="A1870" t="s">
        <v>2984</v>
      </c>
      <c r="B1870">
        <v>2025</v>
      </c>
      <c r="C1870">
        <v>10</v>
      </c>
      <c r="D1870" t="s">
        <v>119</v>
      </c>
      <c r="E1870" s="1">
        <v>45938</v>
      </c>
      <c r="F1870" s="1">
        <v>45955</v>
      </c>
      <c r="G1870">
        <v>17</v>
      </c>
      <c r="H1870">
        <v>21</v>
      </c>
      <c r="I1870" t="s">
        <v>49</v>
      </c>
      <c r="J1870" t="s">
        <v>50</v>
      </c>
      <c r="K1870" t="s">
        <v>223</v>
      </c>
      <c r="L1870">
        <v>2710.1109999999999</v>
      </c>
      <c r="M1870" t="s">
        <v>80</v>
      </c>
      <c r="N1870" t="s">
        <v>168</v>
      </c>
      <c r="O1870" t="s">
        <v>54</v>
      </c>
      <c r="P1870" t="s">
        <v>146</v>
      </c>
      <c r="Q1870" t="s">
        <v>226</v>
      </c>
      <c r="R1870" t="s">
        <v>550</v>
      </c>
      <c r="S1870" t="s">
        <v>123</v>
      </c>
      <c r="T1870" t="s">
        <v>102</v>
      </c>
      <c r="U1870" t="s">
        <v>60</v>
      </c>
      <c r="V1870">
        <v>64191</v>
      </c>
      <c r="W1870">
        <v>38056</v>
      </c>
      <c r="X1870">
        <v>8.8000000000000007</v>
      </c>
      <c r="Y1870">
        <v>10.5</v>
      </c>
      <c r="Z1870">
        <v>60984.23</v>
      </c>
      <c r="AB1870">
        <v>41.4</v>
      </c>
      <c r="AC1870">
        <v>2524747.12</v>
      </c>
      <c r="AD1870">
        <v>30287207.989999998</v>
      </c>
      <c r="AE1870">
        <v>282.8</v>
      </c>
      <c r="AF1870">
        <v>8565222419.5699997</v>
      </c>
      <c r="AG1870">
        <v>26275.22</v>
      </c>
      <c r="AH1870">
        <v>1.8</v>
      </c>
      <c r="AI1870">
        <v>51490.5</v>
      </c>
      <c r="AJ1870">
        <v>16.77</v>
      </c>
      <c r="AK1870">
        <v>5079164.78</v>
      </c>
      <c r="AL1870">
        <v>0.17199999999999999</v>
      </c>
      <c r="AM1870">
        <v>52094</v>
      </c>
      <c r="AN1870">
        <v>662.1</v>
      </c>
      <c r="AO1870">
        <v>606.67999999999995</v>
      </c>
      <c r="AP1870">
        <v>401682.83</v>
      </c>
      <c r="AQ1870">
        <v>3056289.67</v>
      </c>
      <c r="AR1870" t="s">
        <v>61</v>
      </c>
      <c r="AS1870" t="s">
        <v>61</v>
      </c>
      <c r="AT1870" t="s">
        <v>62</v>
      </c>
      <c r="AU1870" t="s">
        <v>63</v>
      </c>
    </row>
    <row r="1871" spans="1:47" x14ac:dyDescent="0.25">
      <c r="A1871" t="s">
        <v>2985</v>
      </c>
      <c r="B1871">
        <v>2026</v>
      </c>
      <c r="C1871">
        <v>2</v>
      </c>
      <c r="D1871" t="s">
        <v>48</v>
      </c>
      <c r="E1871" s="1">
        <v>46075</v>
      </c>
      <c r="F1871" s="1">
        <v>46100</v>
      </c>
      <c r="G1871">
        <v>25</v>
      </c>
      <c r="H1871">
        <v>12.5</v>
      </c>
      <c r="I1871" t="s">
        <v>49</v>
      </c>
      <c r="J1871" t="s">
        <v>112</v>
      </c>
      <c r="K1871" t="s">
        <v>126</v>
      </c>
      <c r="L1871">
        <v>2701.12</v>
      </c>
      <c r="M1871" t="s">
        <v>80</v>
      </c>
      <c r="N1871" t="s">
        <v>168</v>
      </c>
      <c r="O1871" t="s">
        <v>54</v>
      </c>
      <c r="P1871" t="s">
        <v>196</v>
      </c>
      <c r="Q1871" t="s">
        <v>82</v>
      </c>
      <c r="R1871" t="s">
        <v>217</v>
      </c>
      <c r="S1871" t="s">
        <v>130</v>
      </c>
      <c r="T1871" t="s">
        <v>131</v>
      </c>
      <c r="U1871" t="s">
        <v>110</v>
      </c>
      <c r="V1871">
        <v>87893</v>
      </c>
      <c r="W1871">
        <v>61264</v>
      </c>
      <c r="X1871">
        <v>23.5</v>
      </c>
      <c r="Y1871">
        <v>13</v>
      </c>
      <c r="Z1871">
        <v>74492.179999999993</v>
      </c>
      <c r="AB1871">
        <v>15.77</v>
      </c>
      <c r="AC1871">
        <v>1174741.68</v>
      </c>
      <c r="AD1871">
        <v>18387649.710000001</v>
      </c>
      <c r="AE1871">
        <v>281.39</v>
      </c>
      <c r="AF1871">
        <v>5174100751.8999996</v>
      </c>
      <c r="AG1871">
        <v>84546.78</v>
      </c>
      <c r="AH1871">
        <v>0</v>
      </c>
      <c r="AI1871">
        <v>0</v>
      </c>
      <c r="AJ1871">
        <v>4.07</v>
      </c>
      <c r="AK1871">
        <v>748377.34</v>
      </c>
      <c r="AL1871">
        <v>9.5000000000000001E-2</v>
      </c>
      <c r="AM1871">
        <v>17468.27</v>
      </c>
      <c r="AN1871">
        <v>1103.7</v>
      </c>
      <c r="AO1871">
        <v>650.4</v>
      </c>
      <c r="AP1871">
        <v>717846.48</v>
      </c>
      <c r="AQ1871">
        <v>1994603.21</v>
      </c>
      <c r="AR1871" t="s">
        <v>61</v>
      </c>
      <c r="AS1871" t="s">
        <v>61</v>
      </c>
      <c r="AT1871" t="s">
        <v>62</v>
      </c>
      <c r="AU1871" t="s">
        <v>63</v>
      </c>
    </row>
    <row r="1872" spans="1:47" x14ac:dyDescent="0.25">
      <c r="A1872" t="s">
        <v>2986</v>
      </c>
      <c r="B1872">
        <v>2025</v>
      </c>
      <c r="C1872">
        <v>4</v>
      </c>
      <c r="D1872" t="s">
        <v>77</v>
      </c>
      <c r="E1872" s="1">
        <v>45751</v>
      </c>
      <c r="F1872" s="1">
        <v>45757</v>
      </c>
      <c r="G1872">
        <v>6</v>
      </c>
      <c r="H1872">
        <v>11</v>
      </c>
      <c r="I1872" t="s">
        <v>49</v>
      </c>
      <c r="J1872" t="s">
        <v>50</v>
      </c>
      <c r="K1872" t="s">
        <v>145</v>
      </c>
      <c r="L1872">
        <v>2710.19</v>
      </c>
      <c r="M1872" t="s">
        <v>68</v>
      </c>
      <c r="N1872" t="s">
        <v>168</v>
      </c>
      <c r="O1872" t="s">
        <v>91</v>
      </c>
      <c r="P1872" t="s">
        <v>140</v>
      </c>
      <c r="Q1872" t="s">
        <v>82</v>
      </c>
      <c r="R1872" t="s">
        <v>2987</v>
      </c>
      <c r="S1872" t="s">
        <v>123</v>
      </c>
      <c r="T1872" t="s">
        <v>95</v>
      </c>
      <c r="U1872" t="s">
        <v>181</v>
      </c>
      <c r="V1872">
        <v>35243</v>
      </c>
      <c r="W1872">
        <v>26210</v>
      </c>
      <c r="X1872">
        <v>20</v>
      </c>
      <c r="Y1872">
        <v>14.5</v>
      </c>
      <c r="Z1872">
        <v>30166.15</v>
      </c>
      <c r="AB1872">
        <v>19</v>
      </c>
      <c r="AC1872">
        <v>573156.85</v>
      </c>
      <c r="AD1872">
        <v>19487634.559999999</v>
      </c>
      <c r="AE1872">
        <v>284.18</v>
      </c>
      <c r="AF1872">
        <v>5537995989.2600002</v>
      </c>
      <c r="AG1872">
        <v>143161.29999999999</v>
      </c>
      <c r="AH1872">
        <v>0</v>
      </c>
      <c r="AI1872">
        <v>0</v>
      </c>
      <c r="AJ1872">
        <v>4.18</v>
      </c>
      <c r="AK1872">
        <v>814583.12</v>
      </c>
      <c r="AL1872">
        <v>0.255</v>
      </c>
      <c r="AM1872">
        <v>49693.47</v>
      </c>
      <c r="AN1872">
        <v>107.2</v>
      </c>
      <c r="AO1872">
        <v>690.06</v>
      </c>
      <c r="AP1872">
        <v>73974.429999999993</v>
      </c>
      <c r="AQ1872">
        <v>839986.05</v>
      </c>
      <c r="AR1872" t="s">
        <v>61</v>
      </c>
      <c r="AS1872" t="s">
        <v>61</v>
      </c>
      <c r="AT1872" t="s">
        <v>62</v>
      </c>
      <c r="AU1872" t="s">
        <v>63</v>
      </c>
    </row>
    <row r="1873" spans="1:47" x14ac:dyDescent="0.25">
      <c r="A1873" t="s">
        <v>2988</v>
      </c>
      <c r="B1873">
        <v>2021</v>
      </c>
      <c r="C1873">
        <v>12</v>
      </c>
      <c r="D1873" t="s">
        <v>119</v>
      </c>
      <c r="E1873" s="1">
        <v>44550</v>
      </c>
      <c r="F1873" s="1">
        <v>44563</v>
      </c>
      <c r="G1873">
        <v>13</v>
      </c>
      <c r="I1873" t="s">
        <v>49</v>
      </c>
      <c r="J1873" t="s">
        <v>66</v>
      </c>
      <c r="K1873" t="s">
        <v>153</v>
      </c>
      <c r="L1873">
        <v>6309</v>
      </c>
      <c r="M1873" t="s">
        <v>114</v>
      </c>
      <c r="N1873" t="s">
        <v>168</v>
      </c>
      <c r="O1873" t="s">
        <v>99</v>
      </c>
      <c r="P1873" t="s">
        <v>154</v>
      </c>
      <c r="Q1873" t="s">
        <v>128</v>
      </c>
      <c r="R1873" t="s">
        <v>1498</v>
      </c>
      <c r="S1873" t="s">
        <v>156</v>
      </c>
      <c r="T1873" t="s">
        <v>131</v>
      </c>
      <c r="U1873" t="s">
        <v>60</v>
      </c>
      <c r="V1873">
        <v>23326</v>
      </c>
      <c r="W1873">
        <v>16354</v>
      </c>
      <c r="X1873">
        <v>4.9000000000000004</v>
      </c>
      <c r="Y1873">
        <v>12</v>
      </c>
      <c r="Z1873">
        <v>21586.45</v>
      </c>
      <c r="AA1873">
        <v>1541</v>
      </c>
      <c r="AB1873">
        <v>2284.67</v>
      </c>
      <c r="AC1873">
        <v>3520676.47</v>
      </c>
      <c r="AD1873">
        <v>68078698.420000002</v>
      </c>
      <c r="AE1873">
        <v>172.13</v>
      </c>
      <c r="AF1873">
        <v>11718386359.030001</v>
      </c>
      <c r="AG1873">
        <v>174035.81</v>
      </c>
      <c r="AH1873">
        <v>0</v>
      </c>
      <c r="AI1873">
        <v>0</v>
      </c>
      <c r="AJ1873">
        <v>13.64</v>
      </c>
      <c r="AK1873">
        <v>9285934.4600000009</v>
      </c>
      <c r="AL1873">
        <v>0.28199999999999997</v>
      </c>
      <c r="AM1873">
        <v>191981.93</v>
      </c>
      <c r="AN1873">
        <v>584.4</v>
      </c>
      <c r="AO1873">
        <v>526.91999999999996</v>
      </c>
      <c r="AP1873">
        <v>307932.05</v>
      </c>
      <c r="AQ1873">
        <v>4194626.26</v>
      </c>
      <c r="AR1873" t="s">
        <v>61</v>
      </c>
      <c r="AS1873" t="s">
        <v>61</v>
      </c>
      <c r="AT1873" t="s">
        <v>62</v>
      </c>
      <c r="AU1873" t="s">
        <v>63</v>
      </c>
    </row>
    <row r="1874" spans="1:47" x14ac:dyDescent="0.25">
      <c r="A1874" t="s">
        <v>2989</v>
      </c>
      <c r="B1874">
        <v>2025</v>
      </c>
      <c r="C1874">
        <v>1</v>
      </c>
      <c r="D1874" t="s">
        <v>48</v>
      </c>
      <c r="E1874" s="1">
        <v>45679</v>
      </c>
      <c r="F1874" s="1">
        <v>45693</v>
      </c>
      <c r="G1874">
        <v>14</v>
      </c>
      <c r="H1874">
        <v>2</v>
      </c>
      <c r="I1874" t="s">
        <v>65</v>
      </c>
      <c r="J1874" t="s">
        <v>239</v>
      </c>
      <c r="K1874" t="s">
        <v>270</v>
      </c>
      <c r="L1874">
        <v>2710.1990999999998</v>
      </c>
      <c r="M1874" t="s">
        <v>80</v>
      </c>
      <c r="N1874" t="s">
        <v>106</v>
      </c>
      <c r="O1874" t="s">
        <v>54</v>
      </c>
      <c r="P1874" t="s">
        <v>70</v>
      </c>
      <c r="Q1874" t="s">
        <v>174</v>
      </c>
      <c r="R1874" t="s">
        <v>2990</v>
      </c>
      <c r="S1874" t="s">
        <v>142</v>
      </c>
      <c r="T1874" t="s">
        <v>74</v>
      </c>
      <c r="U1874" t="s">
        <v>259</v>
      </c>
      <c r="V1874">
        <v>41371</v>
      </c>
      <c r="W1874">
        <v>24507</v>
      </c>
      <c r="X1874">
        <v>11.7</v>
      </c>
      <c r="Y1874">
        <v>13.3</v>
      </c>
      <c r="Z1874">
        <v>36973.11</v>
      </c>
      <c r="AB1874">
        <v>22.99</v>
      </c>
      <c r="AC1874">
        <v>850011.8</v>
      </c>
      <c r="AD1874">
        <v>43201230.380000003</v>
      </c>
      <c r="AE1874">
        <v>282.72000000000003</v>
      </c>
      <c r="AF1874">
        <v>12213851853.030001</v>
      </c>
      <c r="AG1874">
        <v>19746.05</v>
      </c>
      <c r="AH1874">
        <v>1.9</v>
      </c>
      <c r="AI1874">
        <v>46828.85</v>
      </c>
      <c r="AJ1874">
        <v>12.92</v>
      </c>
      <c r="AK1874">
        <v>0</v>
      </c>
      <c r="AL1874">
        <v>0.154</v>
      </c>
      <c r="AM1874">
        <v>66529.89</v>
      </c>
      <c r="AN1874">
        <v>740</v>
      </c>
      <c r="AO1874">
        <v>407.35</v>
      </c>
      <c r="AP1874">
        <v>301439</v>
      </c>
      <c r="AQ1874">
        <v>1284555.5900000001</v>
      </c>
      <c r="AR1874" t="s">
        <v>61</v>
      </c>
      <c r="AS1874" t="s">
        <v>61</v>
      </c>
      <c r="AT1874" t="s">
        <v>62</v>
      </c>
      <c r="AU1874" t="s">
        <v>63</v>
      </c>
    </row>
    <row r="1875" spans="1:47" x14ac:dyDescent="0.25">
      <c r="A1875" t="s">
        <v>2991</v>
      </c>
      <c r="B1875">
        <v>2021</v>
      </c>
      <c r="C1875">
        <v>4</v>
      </c>
      <c r="D1875" t="s">
        <v>77</v>
      </c>
      <c r="E1875" s="1">
        <v>44293</v>
      </c>
      <c r="F1875" s="1">
        <v>44311</v>
      </c>
      <c r="G1875">
        <v>18</v>
      </c>
      <c r="H1875">
        <v>13.2</v>
      </c>
      <c r="I1875" t="s">
        <v>65</v>
      </c>
      <c r="J1875" t="s">
        <v>78</v>
      </c>
      <c r="K1875" t="s">
        <v>177</v>
      </c>
      <c r="L1875">
        <v>1001.99</v>
      </c>
      <c r="M1875" t="s">
        <v>68</v>
      </c>
      <c r="N1875" t="s">
        <v>106</v>
      </c>
      <c r="O1875" t="s">
        <v>189</v>
      </c>
      <c r="P1875" t="s">
        <v>100</v>
      </c>
      <c r="Q1875" t="s">
        <v>204</v>
      </c>
      <c r="R1875" t="s">
        <v>1822</v>
      </c>
      <c r="S1875" t="s">
        <v>130</v>
      </c>
      <c r="T1875" t="s">
        <v>95</v>
      </c>
      <c r="U1875" t="s">
        <v>166</v>
      </c>
      <c r="V1875">
        <v>56991</v>
      </c>
      <c r="W1875">
        <v>35634</v>
      </c>
      <c r="X1875">
        <v>8.4</v>
      </c>
      <c r="Y1875">
        <v>13.5</v>
      </c>
      <c r="Z1875">
        <v>50058.86</v>
      </c>
      <c r="AB1875">
        <v>11.54</v>
      </c>
      <c r="AC1875">
        <v>577679.24</v>
      </c>
      <c r="AD1875">
        <v>15802580.92</v>
      </c>
      <c r="AE1875">
        <v>172.07</v>
      </c>
      <c r="AF1875">
        <v>2719150098.9000001</v>
      </c>
      <c r="AG1875">
        <v>151479.45000000001</v>
      </c>
      <c r="AH1875">
        <v>0</v>
      </c>
      <c r="AI1875">
        <v>0</v>
      </c>
      <c r="AJ1875">
        <v>4.1900000000000004</v>
      </c>
      <c r="AK1875">
        <v>0</v>
      </c>
      <c r="AL1875">
        <v>0.28100000000000003</v>
      </c>
      <c r="AM1875">
        <v>44405.25</v>
      </c>
      <c r="AN1875">
        <v>463.8</v>
      </c>
      <c r="AO1875">
        <v>550.46</v>
      </c>
      <c r="AP1875">
        <v>255303.35</v>
      </c>
      <c r="AQ1875">
        <v>1028867.29</v>
      </c>
      <c r="AR1875" t="s">
        <v>61</v>
      </c>
      <c r="AS1875" t="s">
        <v>61</v>
      </c>
      <c r="AT1875" t="s">
        <v>62</v>
      </c>
      <c r="AU1875" t="s">
        <v>117</v>
      </c>
    </row>
    <row r="1876" spans="1:47" x14ac:dyDescent="0.25">
      <c r="A1876" t="s">
        <v>2992</v>
      </c>
      <c r="B1876">
        <v>2025</v>
      </c>
      <c r="C1876">
        <v>12</v>
      </c>
      <c r="D1876" t="s">
        <v>119</v>
      </c>
      <c r="E1876" s="1">
        <v>46016</v>
      </c>
      <c r="F1876" s="1">
        <v>46026</v>
      </c>
      <c r="G1876">
        <v>10</v>
      </c>
      <c r="H1876">
        <v>19.2</v>
      </c>
      <c r="I1876" t="s">
        <v>65</v>
      </c>
      <c r="J1876" t="s">
        <v>78</v>
      </c>
      <c r="K1876" t="s">
        <v>158</v>
      </c>
      <c r="L1876">
        <v>1006.3</v>
      </c>
      <c r="M1876" t="s">
        <v>98</v>
      </c>
      <c r="N1876" t="s">
        <v>81</v>
      </c>
      <c r="O1876" t="s">
        <v>200</v>
      </c>
      <c r="P1876" t="s">
        <v>92</v>
      </c>
      <c r="Q1876" t="s">
        <v>71</v>
      </c>
      <c r="R1876" t="s">
        <v>2993</v>
      </c>
      <c r="S1876" t="s">
        <v>161</v>
      </c>
      <c r="T1876" t="s">
        <v>95</v>
      </c>
      <c r="U1876" t="s">
        <v>110</v>
      </c>
      <c r="V1876">
        <v>43067</v>
      </c>
      <c r="W1876">
        <v>25863</v>
      </c>
      <c r="X1876">
        <v>10.1</v>
      </c>
      <c r="Y1876">
        <v>12.8</v>
      </c>
      <c r="Z1876">
        <v>34255.57</v>
      </c>
      <c r="AB1876">
        <v>12.68</v>
      </c>
      <c r="AC1876">
        <v>434360.63</v>
      </c>
      <c r="AD1876">
        <v>16427943.699999999</v>
      </c>
      <c r="AE1876">
        <v>279.48</v>
      </c>
      <c r="AF1876">
        <v>4591281705.2799997</v>
      </c>
      <c r="AG1876">
        <v>165033.32999999999</v>
      </c>
      <c r="AH1876">
        <v>1.8</v>
      </c>
      <c r="AI1876">
        <v>30404.85</v>
      </c>
      <c r="AJ1876">
        <v>2.31</v>
      </c>
      <c r="AK1876">
        <v>0</v>
      </c>
      <c r="AL1876">
        <v>0.33300000000000002</v>
      </c>
      <c r="AM1876">
        <v>54705.05</v>
      </c>
      <c r="AN1876">
        <v>547.1</v>
      </c>
      <c r="AO1876">
        <v>565.84</v>
      </c>
      <c r="AP1876">
        <v>309571.06</v>
      </c>
      <c r="AQ1876">
        <v>994074.92</v>
      </c>
      <c r="AR1876" t="s">
        <v>61</v>
      </c>
      <c r="AS1876" t="s">
        <v>61</v>
      </c>
      <c r="AT1876" t="s">
        <v>62</v>
      </c>
      <c r="AU1876" t="s">
        <v>63</v>
      </c>
    </row>
    <row r="1877" spans="1:47" x14ac:dyDescent="0.25">
      <c r="A1877" t="s">
        <v>2994</v>
      </c>
      <c r="B1877">
        <v>2025</v>
      </c>
      <c r="C1877">
        <v>9</v>
      </c>
      <c r="D1877" t="s">
        <v>89</v>
      </c>
      <c r="E1877" s="1">
        <v>45916</v>
      </c>
      <c r="F1877" s="1">
        <v>45925</v>
      </c>
      <c r="G1877">
        <v>9</v>
      </c>
      <c r="H1877">
        <v>9.9</v>
      </c>
      <c r="I1877" t="s">
        <v>65</v>
      </c>
      <c r="J1877" t="s">
        <v>66</v>
      </c>
      <c r="K1877" t="s">
        <v>245</v>
      </c>
      <c r="L1877">
        <v>8905.9</v>
      </c>
      <c r="M1877" t="s">
        <v>68</v>
      </c>
      <c r="N1877" t="s">
        <v>106</v>
      </c>
      <c r="O1877" t="s">
        <v>200</v>
      </c>
      <c r="P1877" t="s">
        <v>70</v>
      </c>
      <c r="Q1877" t="s">
        <v>93</v>
      </c>
      <c r="R1877" t="s">
        <v>313</v>
      </c>
      <c r="S1877" t="s">
        <v>73</v>
      </c>
      <c r="T1877" t="s">
        <v>102</v>
      </c>
      <c r="U1877" t="s">
        <v>213</v>
      </c>
      <c r="V1877">
        <v>13680</v>
      </c>
      <c r="W1877">
        <v>7807</v>
      </c>
      <c r="X1877">
        <v>11.1</v>
      </c>
      <c r="Y1877">
        <v>12.6</v>
      </c>
      <c r="Z1877">
        <v>11847.35</v>
      </c>
      <c r="AB1877">
        <v>12.23</v>
      </c>
      <c r="AC1877">
        <v>144893.09</v>
      </c>
      <c r="AD1877">
        <v>8849970.4499999993</v>
      </c>
      <c r="AE1877">
        <v>282.37</v>
      </c>
      <c r="AF1877">
        <v>2498966155.9699998</v>
      </c>
      <c r="AG1877">
        <v>198964.35</v>
      </c>
      <c r="AH1877">
        <v>1</v>
      </c>
      <c r="AI1877">
        <v>12267.31</v>
      </c>
      <c r="AJ1877">
        <v>20.18</v>
      </c>
      <c r="AK1877">
        <v>0</v>
      </c>
      <c r="AL1877">
        <v>0.14000000000000001</v>
      </c>
      <c r="AM1877">
        <v>12389.96</v>
      </c>
      <c r="AN1877">
        <v>480.9</v>
      </c>
      <c r="AO1877">
        <v>362.68</v>
      </c>
      <c r="AP1877">
        <v>174412.81</v>
      </c>
      <c r="AQ1877">
        <v>542927.52</v>
      </c>
      <c r="AR1877" t="s">
        <v>61</v>
      </c>
      <c r="AS1877" t="s">
        <v>61</v>
      </c>
      <c r="AT1877" t="s">
        <v>293</v>
      </c>
      <c r="AU1877" t="s">
        <v>63</v>
      </c>
    </row>
    <row r="1878" spans="1:47" x14ac:dyDescent="0.25">
      <c r="A1878" t="s">
        <v>2995</v>
      </c>
      <c r="B1878">
        <v>2022</v>
      </c>
      <c r="C1878">
        <v>11</v>
      </c>
      <c r="D1878" t="s">
        <v>119</v>
      </c>
      <c r="E1878" s="1">
        <v>44877</v>
      </c>
      <c r="F1878" s="1">
        <v>44890</v>
      </c>
      <c r="G1878">
        <v>13</v>
      </c>
      <c r="H1878">
        <v>15.2</v>
      </c>
      <c r="I1878" t="s">
        <v>65</v>
      </c>
      <c r="J1878" t="s">
        <v>50</v>
      </c>
      <c r="K1878" t="s">
        <v>223</v>
      </c>
      <c r="L1878">
        <v>2710.1109999999999</v>
      </c>
      <c r="M1878" t="s">
        <v>68</v>
      </c>
      <c r="N1878" t="s">
        <v>69</v>
      </c>
      <c r="O1878" t="s">
        <v>99</v>
      </c>
      <c r="P1878" t="s">
        <v>184</v>
      </c>
      <c r="Q1878" t="s">
        <v>71</v>
      </c>
      <c r="R1878" t="s">
        <v>1339</v>
      </c>
      <c r="S1878" t="s">
        <v>186</v>
      </c>
      <c r="T1878" t="s">
        <v>59</v>
      </c>
      <c r="U1878" t="s">
        <v>228</v>
      </c>
      <c r="V1878">
        <v>102511</v>
      </c>
      <c r="W1878">
        <v>73081</v>
      </c>
      <c r="X1878">
        <v>1.3</v>
      </c>
      <c r="Y1878">
        <v>14.6</v>
      </c>
      <c r="Z1878">
        <v>95491.31</v>
      </c>
      <c r="AB1878">
        <v>36.53</v>
      </c>
      <c r="AC1878">
        <v>3488297.55</v>
      </c>
      <c r="AD1878">
        <v>94038887.170000002</v>
      </c>
      <c r="AE1878">
        <v>217.16</v>
      </c>
      <c r="AF1878">
        <v>20421484737.84</v>
      </c>
      <c r="AG1878">
        <v>185716.09</v>
      </c>
      <c r="AH1878">
        <v>0.6</v>
      </c>
      <c r="AI1878">
        <v>17484.099999999999</v>
      </c>
      <c r="AJ1878">
        <v>10.31</v>
      </c>
      <c r="AK1878">
        <v>0</v>
      </c>
      <c r="AL1878">
        <v>0.33200000000000002</v>
      </c>
      <c r="AM1878">
        <v>312209.11</v>
      </c>
      <c r="AN1878">
        <v>698.3</v>
      </c>
      <c r="AO1878">
        <v>721.73</v>
      </c>
      <c r="AP1878">
        <v>503984.06</v>
      </c>
      <c r="AQ1878">
        <v>4507690.91</v>
      </c>
      <c r="AR1878" t="s">
        <v>61</v>
      </c>
      <c r="AS1878" t="s">
        <v>61</v>
      </c>
      <c r="AT1878" t="s">
        <v>62</v>
      </c>
      <c r="AU1878" t="s">
        <v>63</v>
      </c>
    </row>
    <row r="1879" spans="1:47" x14ac:dyDescent="0.25">
      <c r="A1879" t="s">
        <v>2996</v>
      </c>
      <c r="B1879">
        <v>2021</v>
      </c>
      <c r="C1879">
        <v>1</v>
      </c>
      <c r="D1879" t="s">
        <v>48</v>
      </c>
      <c r="E1879" s="1">
        <v>44201</v>
      </c>
      <c r="F1879" s="1">
        <v>44235</v>
      </c>
      <c r="G1879">
        <v>34</v>
      </c>
      <c r="H1879">
        <v>17.2</v>
      </c>
      <c r="I1879" t="s">
        <v>49</v>
      </c>
      <c r="J1879" t="s">
        <v>134</v>
      </c>
      <c r="K1879" t="s">
        <v>135</v>
      </c>
      <c r="L1879">
        <v>9999.0098999999991</v>
      </c>
      <c r="M1879" t="s">
        <v>80</v>
      </c>
      <c r="N1879" t="s">
        <v>168</v>
      </c>
      <c r="O1879" t="s">
        <v>91</v>
      </c>
      <c r="P1879" t="s">
        <v>150</v>
      </c>
      <c r="Q1879" t="s">
        <v>184</v>
      </c>
      <c r="R1879" t="s">
        <v>1559</v>
      </c>
      <c r="S1879" t="s">
        <v>137</v>
      </c>
      <c r="T1879" t="s">
        <v>59</v>
      </c>
      <c r="U1879" t="s">
        <v>96</v>
      </c>
      <c r="V1879">
        <v>9152</v>
      </c>
      <c r="W1879">
        <v>6531</v>
      </c>
      <c r="X1879">
        <v>7.4</v>
      </c>
      <c r="Y1879">
        <v>15</v>
      </c>
      <c r="Z1879">
        <v>8256.82</v>
      </c>
      <c r="AB1879">
        <v>36.909999999999997</v>
      </c>
      <c r="AC1879">
        <v>304759.23</v>
      </c>
      <c r="AD1879">
        <v>7449880.9800000004</v>
      </c>
      <c r="AE1879">
        <v>173.11</v>
      </c>
      <c r="AF1879">
        <v>1289648896.45</v>
      </c>
      <c r="AG1879">
        <v>200106.77</v>
      </c>
      <c r="AH1879">
        <v>0</v>
      </c>
      <c r="AI1879">
        <v>0</v>
      </c>
      <c r="AJ1879">
        <v>12.38</v>
      </c>
      <c r="AK1879">
        <v>922295.27</v>
      </c>
      <c r="AL1879">
        <v>0.224</v>
      </c>
      <c r="AM1879">
        <v>16687.73</v>
      </c>
      <c r="AN1879">
        <v>935.1</v>
      </c>
      <c r="AO1879">
        <v>370.07</v>
      </c>
      <c r="AP1879">
        <v>346052.46</v>
      </c>
      <c r="AQ1879">
        <v>867606.19</v>
      </c>
      <c r="AR1879" t="s">
        <v>61</v>
      </c>
      <c r="AS1879" t="s">
        <v>61</v>
      </c>
      <c r="AT1879" t="s">
        <v>62</v>
      </c>
      <c r="AU1879" t="s">
        <v>63</v>
      </c>
    </row>
    <row r="1880" spans="1:47" x14ac:dyDescent="0.25">
      <c r="A1880" t="s">
        <v>2997</v>
      </c>
      <c r="B1880">
        <v>2024</v>
      </c>
      <c r="C1880">
        <v>1</v>
      </c>
      <c r="D1880" t="s">
        <v>48</v>
      </c>
      <c r="E1880" s="1">
        <v>45293</v>
      </c>
      <c r="F1880" s="1">
        <v>45311</v>
      </c>
      <c r="G1880">
        <v>18</v>
      </c>
      <c r="H1880">
        <v>6.5</v>
      </c>
      <c r="I1880" t="s">
        <v>49</v>
      </c>
      <c r="J1880" t="s">
        <v>50</v>
      </c>
      <c r="K1880" t="s">
        <v>120</v>
      </c>
      <c r="L1880">
        <v>2710.1921000000002</v>
      </c>
      <c r="M1880" t="s">
        <v>68</v>
      </c>
      <c r="N1880" t="s">
        <v>81</v>
      </c>
      <c r="O1880" t="s">
        <v>54</v>
      </c>
      <c r="P1880" t="s">
        <v>140</v>
      </c>
      <c r="Q1880" t="s">
        <v>100</v>
      </c>
      <c r="R1880" t="s">
        <v>2998</v>
      </c>
      <c r="S1880" t="s">
        <v>142</v>
      </c>
      <c r="T1880" t="s">
        <v>131</v>
      </c>
      <c r="U1880" t="s">
        <v>75</v>
      </c>
      <c r="V1880">
        <v>48235</v>
      </c>
      <c r="W1880">
        <v>35315</v>
      </c>
      <c r="X1880">
        <v>4</v>
      </c>
      <c r="Y1880">
        <v>15.9</v>
      </c>
      <c r="Z1880">
        <v>41716.839999999997</v>
      </c>
      <c r="AB1880">
        <v>42.15</v>
      </c>
      <c r="AC1880">
        <v>1758364.81</v>
      </c>
      <c r="AD1880">
        <v>42193246.310000002</v>
      </c>
      <c r="AE1880">
        <v>276.67</v>
      </c>
      <c r="AF1880">
        <v>11673605456.59</v>
      </c>
      <c r="AG1880">
        <v>30221.27</v>
      </c>
      <c r="AI1880">
        <v>54502.58</v>
      </c>
      <c r="AJ1880">
        <v>5.61</v>
      </c>
      <c r="AK1880">
        <v>2367041.12</v>
      </c>
      <c r="AL1880">
        <v>0.29499999999999998</v>
      </c>
      <c r="AM1880">
        <v>124470.08</v>
      </c>
      <c r="AN1880">
        <v>745.3</v>
      </c>
      <c r="AO1880">
        <v>599.91999999999996</v>
      </c>
      <c r="AP1880">
        <v>447120.38</v>
      </c>
      <c r="AQ1880">
        <v>2414679.12</v>
      </c>
      <c r="AR1880" t="s">
        <v>61</v>
      </c>
      <c r="AS1880" t="s">
        <v>61</v>
      </c>
      <c r="AT1880" t="s">
        <v>62</v>
      </c>
      <c r="AU1880" t="s">
        <v>63</v>
      </c>
    </row>
    <row r="1881" spans="1:47" x14ac:dyDescent="0.25">
      <c r="A1881" t="s">
        <v>2999</v>
      </c>
      <c r="B1881">
        <v>2021</v>
      </c>
      <c r="C1881">
        <v>9</v>
      </c>
      <c r="D1881" t="s">
        <v>89</v>
      </c>
      <c r="E1881" s="1">
        <v>44465</v>
      </c>
      <c r="F1881" s="1">
        <v>44481</v>
      </c>
      <c r="G1881">
        <v>16</v>
      </c>
      <c r="H1881">
        <v>13.1</v>
      </c>
      <c r="I1881" t="s">
        <v>65</v>
      </c>
      <c r="J1881" t="s">
        <v>50</v>
      </c>
      <c r="K1881" t="s">
        <v>51</v>
      </c>
      <c r="L1881">
        <v>2709</v>
      </c>
      <c r="M1881" t="s">
        <v>68</v>
      </c>
      <c r="N1881" t="s">
        <v>69</v>
      </c>
      <c r="O1881" t="s">
        <v>91</v>
      </c>
      <c r="P1881" t="s">
        <v>82</v>
      </c>
      <c r="Q1881" t="s">
        <v>108</v>
      </c>
      <c r="R1881" t="s">
        <v>800</v>
      </c>
      <c r="S1881" t="s">
        <v>170</v>
      </c>
      <c r="T1881" t="s">
        <v>95</v>
      </c>
      <c r="U1881" t="s">
        <v>166</v>
      </c>
      <c r="V1881">
        <v>86847</v>
      </c>
      <c r="W1881">
        <v>56659</v>
      </c>
      <c r="X1881">
        <v>13.5</v>
      </c>
      <c r="Y1881">
        <v>12.7</v>
      </c>
      <c r="Z1881">
        <v>79165.850000000006</v>
      </c>
      <c r="AB1881">
        <v>8.5500000000000007</v>
      </c>
      <c r="AC1881">
        <v>676868.02</v>
      </c>
      <c r="AD1881">
        <v>4717493</v>
      </c>
      <c r="AE1881">
        <v>170.84</v>
      </c>
      <c r="AF1881">
        <v>805936504.12</v>
      </c>
      <c r="AG1881">
        <v>50559.37</v>
      </c>
      <c r="AH1881">
        <v>1.1000000000000001</v>
      </c>
      <c r="AI1881">
        <v>35049.919999999998</v>
      </c>
      <c r="AJ1881">
        <v>8.19</v>
      </c>
      <c r="AK1881">
        <v>0</v>
      </c>
      <c r="AL1881">
        <v>0.312</v>
      </c>
      <c r="AM1881">
        <v>14718.58</v>
      </c>
      <c r="AN1881">
        <v>688.1</v>
      </c>
      <c r="AO1881">
        <v>604.36</v>
      </c>
      <c r="AP1881">
        <v>415860.12</v>
      </c>
      <c r="AQ1881">
        <v>1193056.01</v>
      </c>
      <c r="AR1881" t="s">
        <v>61</v>
      </c>
      <c r="AS1881" t="s">
        <v>61</v>
      </c>
      <c r="AT1881" t="s">
        <v>62</v>
      </c>
      <c r="AU1881" t="s">
        <v>63</v>
      </c>
    </row>
    <row r="1882" spans="1:47" x14ac:dyDescent="0.25">
      <c r="A1882" t="s">
        <v>3000</v>
      </c>
      <c r="B1882">
        <v>2023</v>
      </c>
      <c r="C1882">
        <v>2</v>
      </c>
      <c r="D1882" t="s">
        <v>48</v>
      </c>
      <c r="E1882" s="1">
        <v>44985</v>
      </c>
      <c r="F1882" s="1">
        <v>45005</v>
      </c>
      <c r="G1882">
        <v>20</v>
      </c>
      <c r="H1882">
        <v>2.5</v>
      </c>
      <c r="I1882" t="s">
        <v>49</v>
      </c>
      <c r="J1882" t="s">
        <v>50</v>
      </c>
      <c r="K1882" t="s">
        <v>120</v>
      </c>
      <c r="L1882">
        <v>2710.1921000000002</v>
      </c>
      <c r="M1882" t="s">
        <v>68</v>
      </c>
      <c r="N1882" t="s">
        <v>69</v>
      </c>
      <c r="O1882" t="s">
        <v>99</v>
      </c>
      <c r="P1882" t="s">
        <v>93</v>
      </c>
      <c r="Q1882" t="s">
        <v>70</v>
      </c>
      <c r="R1882" t="s">
        <v>384</v>
      </c>
      <c r="S1882" t="s">
        <v>123</v>
      </c>
      <c r="T1882" t="s">
        <v>74</v>
      </c>
      <c r="U1882" t="s">
        <v>96</v>
      </c>
      <c r="V1882">
        <v>27968</v>
      </c>
      <c r="W1882">
        <v>15918</v>
      </c>
      <c r="X1882">
        <v>11.3</v>
      </c>
      <c r="Y1882">
        <v>12.4</v>
      </c>
      <c r="Z1882">
        <v>25272.02</v>
      </c>
      <c r="AB1882">
        <v>32.549999999999997</v>
      </c>
      <c r="AC1882">
        <v>822604.25</v>
      </c>
      <c r="AD1882">
        <v>20107177.27</v>
      </c>
      <c r="AE1882">
        <v>288.99</v>
      </c>
      <c r="AF1882">
        <v>5810773159.2600002</v>
      </c>
      <c r="AG1882">
        <v>222006.01</v>
      </c>
      <c r="AH1882">
        <v>2.9</v>
      </c>
      <c r="AI1882">
        <v>40291.79</v>
      </c>
      <c r="AJ1882">
        <v>2.21</v>
      </c>
      <c r="AK1882">
        <v>444368.62</v>
      </c>
      <c r="AL1882">
        <v>0.222</v>
      </c>
      <c r="AM1882">
        <v>44637.93</v>
      </c>
      <c r="AN1882">
        <v>534.9</v>
      </c>
      <c r="AO1882">
        <v>476.33</v>
      </c>
      <c r="AP1882">
        <v>254788.92</v>
      </c>
      <c r="AQ1882">
        <v>1384328.9</v>
      </c>
      <c r="AR1882" t="s">
        <v>61</v>
      </c>
      <c r="AS1882" t="s">
        <v>61</v>
      </c>
      <c r="AT1882" t="s">
        <v>62</v>
      </c>
      <c r="AU1882" t="s">
        <v>63</v>
      </c>
    </row>
    <row r="1883" spans="1:47" x14ac:dyDescent="0.25">
      <c r="A1883" t="s">
        <v>3001</v>
      </c>
      <c r="B1883">
        <v>2022</v>
      </c>
      <c r="C1883">
        <v>1</v>
      </c>
      <c r="D1883" t="s">
        <v>48</v>
      </c>
      <c r="E1883" s="1">
        <v>44569</v>
      </c>
      <c r="F1883" s="1">
        <v>44578</v>
      </c>
      <c r="G1883">
        <v>9</v>
      </c>
      <c r="H1883">
        <v>14.6</v>
      </c>
      <c r="I1883" t="s">
        <v>65</v>
      </c>
      <c r="J1883" t="s">
        <v>66</v>
      </c>
      <c r="K1883" t="s">
        <v>245</v>
      </c>
      <c r="L1883">
        <v>8905.9</v>
      </c>
      <c r="M1883" t="s">
        <v>114</v>
      </c>
      <c r="N1883" t="s">
        <v>53</v>
      </c>
      <c r="O1883" t="s">
        <v>107</v>
      </c>
      <c r="P1883" t="s">
        <v>70</v>
      </c>
      <c r="Q1883" t="s">
        <v>121</v>
      </c>
      <c r="R1883" t="s">
        <v>290</v>
      </c>
      <c r="S1883" t="s">
        <v>73</v>
      </c>
      <c r="T1883" t="s">
        <v>148</v>
      </c>
      <c r="U1883" t="s">
        <v>87</v>
      </c>
      <c r="V1883">
        <v>5034</v>
      </c>
      <c r="W1883">
        <v>3607</v>
      </c>
      <c r="X1883">
        <v>23.6</v>
      </c>
      <c r="Y1883">
        <v>11.1</v>
      </c>
      <c r="Z1883">
        <v>4694.68</v>
      </c>
      <c r="AB1883">
        <v>25.58</v>
      </c>
      <c r="AC1883">
        <v>120089.91</v>
      </c>
      <c r="AD1883">
        <v>2266356.77</v>
      </c>
      <c r="AE1883">
        <v>216.98</v>
      </c>
      <c r="AF1883">
        <v>491754091.94999999</v>
      </c>
      <c r="AG1883">
        <v>44124.14</v>
      </c>
      <c r="AH1883">
        <v>2.2999999999999998</v>
      </c>
      <c r="AI1883">
        <v>77285.83</v>
      </c>
      <c r="AJ1883">
        <v>22.81</v>
      </c>
      <c r="AK1883">
        <v>0</v>
      </c>
      <c r="AL1883">
        <v>9.1999999999999998E-2</v>
      </c>
      <c r="AM1883">
        <v>2085.0500000000002</v>
      </c>
      <c r="AN1883">
        <v>225.8</v>
      </c>
      <c r="AO1883">
        <v>447.92</v>
      </c>
      <c r="AP1883">
        <v>101140.34</v>
      </c>
      <c r="AQ1883">
        <v>344725.27</v>
      </c>
      <c r="AR1883" t="s">
        <v>61</v>
      </c>
      <c r="AS1883" t="s">
        <v>61</v>
      </c>
      <c r="AT1883" t="s">
        <v>62</v>
      </c>
      <c r="AU1883" t="s">
        <v>63</v>
      </c>
    </row>
    <row r="1884" spans="1:47" x14ac:dyDescent="0.25">
      <c r="A1884" t="s">
        <v>3002</v>
      </c>
      <c r="B1884">
        <v>2025</v>
      </c>
      <c r="C1884">
        <v>8</v>
      </c>
      <c r="D1884" t="s">
        <v>89</v>
      </c>
      <c r="E1884" s="1">
        <v>45893</v>
      </c>
      <c r="F1884" s="1">
        <v>45916</v>
      </c>
      <c r="G1884">
        <v>23</v>
      </c>
      <c r="H1884">
        <v>2.4</v>
      </c>
      <c r="I1884" t="s">
        <v>65</v>
      </c>
      <c r="J1884" t="s">
        <v>78</v>
      </c>
      <c r="K1884" t="s">
        <v>158</v>
      </c>
      <c r="L1884">
        <v>1006.3</v>
      </c>
      <c r="M1884" t="s">
        <v>90</v>
      </c>
      <c r="N1884" t="s">
        <v>69</v>
      </c>
      <c r="O1884" t="s">
        <v>200</v>
      </c>
      <c r="P1884" t="s">
        <v>82</v>
      </c>
      <c r="Q1884" t="s">
        <v>164</v>
      </c>
      <c r="R1884" t="s">
        <v>1899</v>
      </c>
      <c r="S1884" t="s">
        <v>161</v>
      </c>
      <c r="T1884" t="s">
        <v>131</v>
      </c>
      <c r="U1884" t="s">
        <v>259</v>
      </c>
      <c r="V1884">
        <v>24535</v>
      </c>
      <c r="W1884">
        <v>17345</v>
      </c>
      <c r="X1884">
        <v>9.8000000000000007</v>
      </c>
      <c r="Y1884">
        <v>11.9</v>
      </c>
      <c r="Z1884">
        <v>21216.97</v>
      </c>
      <c r="AB1884">
        <v>31</v>
      </c>
      <c r="AC1884">
        <v>657726.06999999995</v>
      </c>
      <c r="AD1884">
        <v>6903153.3600000003</v>
      </c>
      <c r="AE1884">
        <v>278.82</v>
      </c>
      <c r="AF1884">
        <v>1924737219.8399999</v>
      </c>
      <c r="AG1884">
        <v>72900.509999999995</v>
      </c>
      <c r="AH1884">
        <v>0.7</v>
      </c>
      <c r="AI1884">
        <v>15383.67</v>
      </c>
      <c r="AJ1884">
        <v>23.99</v>
      </c>
      <c r="AK1884">
        <v>0</v>
      </c>
      <c r="AL1884">
        <v>0.17499999999999999</v>
      </c>
      <c r="AM1884">
        <v>12080.52</v>
      </c>
      <c r="AO1884">
        <v>724.35</v>
      </c>
      <c r="AP1884">
        <v>898990.78</v>
      </c>
      <c r="AQ1884">
        <v>1657081.55</v>
      </c>
      <c r="AR1884" t="s">
        <v>124</v>
      </c>
      <c r="AS1884" t="s">
        <v>61</v>
      </c>
      <c r="AT1884" t="s">
        <v>62</v>
      </c>
      <c r="AU1884" t="s">
        <v>63</v>
      </c>
    </row>
    <row r="1885" spans="1:47" x14ac:dyDescent="0.25">
      <c r="A1885" t="s">
        <v>3003</v>
      </c>
      <c r="B1885">
        <v>2021</v>
      </c>
      <c r="C1885">
        <v>4</v>
      </c>
      <c r="D1885" t="s">
        <v>77</v>
      </c>
      <c r="E1885" s="1">
        <v>44304</v>
      </c>
      <c r="F1885" s="1">
        <v>44313</v>
      </c>
      <c r="G1885">
        <v>9</v>
      </c>
      <c r="H1885">
        <v>19.8</v>
      </c>
      <c r="I1885" t="s">
        <v>65</v>
      </c>
      <c r="J1885" t="s">
        <v>50</v>
      </c>
      <c r="K1885" t="s">
        <v>145</v>
      </c>
      <c r="L1885">
        <v>2710.19</v>
      </c>
      <c r="M1885" t="s">
        <v>52</v>
      </c>
      <c r="N1885" t="s">
        <v>81</v>
      </c>
      <c r="O1885" t="s">
        <v>99</v>
      </c>
      <c r="P1885" t="s">
        <v>100</v>
      </c>
      <c r="Q1885" t="s">
        <v>121</v>
      </c>
      <c r="R1885" t="s">
        <v>734</v>
      </c>
      <c r="S1885" t="s">
        <v>123</v>
      </c>
      <c r="T1885" t="s">
        <v>95</v>
      </c>
      <c r="U1885" t="s">
        <v>181</v>
      </c>
      <c r="V1885">
        <v>57728</v>
      </c>
      <c r="W1885">
        <v>34902</v>
      </c>
      <c r="X1885">
        <v>18.899999999999999</v>
      </c>
      <c r="Y1885">
        <v>13.9</v>
      </c>
      <c r="Z1885">
        <v>48887.040000000001</v>
      </c>
      <c r="AB1885">
        <v>15.74</v>
      </c>
      <c r="AC1885">
        <v>769482.01</v>
      </c>
      <c r="AD1885">
        <v>47600333.109999999</v>
      </c>
      <c r="AE1885">
        <v>168.36</v>
      </c>
      <c r="AF1885">
        <v>8013992082.3999996</v>
      </c>
      <c r="AG1885">
        <v>106245.85</v>
      </c>
      <c r="AH1885">
        <v>0.6</v>
      </c>
      <c r="AI1885">
        <v>7371.62</v>
      </c>
      <c r="AJ1885">
        <v>4.87</v>
      </c>
      <c r="AK1885">
        <v>0</v>
      </c>
      <c r="AL1885">
        <v>7.0000000000000007E-2</v>
      </c>
      <c r="AM1885">
        <v>33320.230000000003</v>
      </c>
      <c r="AN1885">
        <v>440.8</v>
      </c>
      <c r="AO1885">
        <v>731.25</v>
      </c>
      <c r="AP1885">
        <v>322335</v>
      </c>
      <c r="AQ1885">
        <v>1238754.71</v>
      </c>
      <c r="AR1885" t="s">
        <v>124</v>
      </c>
      <c r="AS1885" t="s">
        <v>61</v>
      </c>
      <c r="AT1885" t="s">
        <v>62</v>
      </c>
      <c r="AU1885" t="s">
        <v>63</v>
      </c>
    </row>
    <row r="1886" spans="1:47" x14ac:dyDescent="0.25">
      <c r="A1886" t="s">
        <v>3004</v>
      </c>
      <c r="B1886">
        <v>2022</v>
      </c>
      <c r="C1886">
        <v>10</v>
      </c>
      <c r="D1886" t="s">
        <v>119</v>
      </c>
      <c r="E1886" s="1">
        <v>44851</v>
      </c>
      <c r="F1886" s="1">
        <v>44879</v>
      </c>
      <c r="G1886">
        <v>28</v>
      </c>
      <c r="H1886">
        <v>5.0999999999999996</v>
      </c>
      <c r="I1886" t="s">
        <v>65</v>
      </c>
      <c r="J1886" t="s">
        <v>134</v>
      </c>
      <c r="K1886" t="s">
        <v>135</v>
      </c>
      <c r="L1886">
        <v>9999.0098999999991</v>
      </c>
      <c r="M1886" t="s">
        <v>90</v>
      </c>
      <c r="N1886" t="s">
        <v>168</v>
      </c>
      <c r="O1886" t="s">
        <v>189</v>
      </c>
      <c r="P1886" t="s">
        <v>128</v>
      </c>
      <c r="Q1886" t="s">
        <v>140</v>
      </c>
      <c r="R1886" t="s">
        <v>1391</v>
      </c>
      <c r="S1886" t="s">
        <v>137</v>
      </c>
      <c r="T1886" t="s">
        <v>59</v>
      </c>
      <c r="U1886" t="s">
        <v>110</v>
      </c>
      <c r="V1886">
        <v>15518</v>
      </c>
      <c r="W1886">
        <v>10481</v>
      </c>
      <c r="X1886">
        <v>2.4</v>
      </c>
      <c r="Y1886">
        <v>11.5</v>
      </c>
      <c r="Z1886">
        <v>11973.22</v>
      </c>
      <c r="AB1886">
        <v>18.59</v>
      </c>
      <c r="AC1886">
        <v>222582.16</v>
      </c>
      <c r="AD1886">
        <v>14127202.279999999</v>
      </c>
      <c r="AE1886">
        <v>219.19</v>
      </c>
      <c r="AF1886">
        <v>3096541467.75</v>
      </c>
      <c r="AG1886">
        <v>53344.34</v>
      </c>
      <c r="AH1886">
        <v>3.3</v>
      </c>
      <c r="AI1886">
        <v>65829.850000000006</v>
      </c>
      <c r="AJ1886">
        <v>13.18</v>
      </c>
      <c r="AK1886">
        <v>0</v>
      </c>
      <c r="AL1886">
        <v>0.28399999999999997</v>
      </c>
      <c r="AM1886">
        <v>40121.25</v>
      </c>
      <c r="AN1886">
        <v>860.6</v>
      </c>
      <c r="AO1886">
        <v>730.31</v>
      </c>
      <c r="AP1886">
        <v>628504.79</v>
      </c>
      <c r="AQ1886">
        <v>1010382.39</v>
      </c>
      <c r="AR1886" t="s">
        <v>61</v>
      </c>
      <c r="AS1886" t="s">
        <v>61</v>
      </c>
      <c r="AT1886" t="s">
        <v>62</v>
      </c>
      <c r="AU1886" t="s">
        <v>63</v>
      </c>
    </row>
    <row r="1887" spans="1:47" x14ac:dyDescent="0.25">
      <c r="A1887" t="s">
        <v>3005</v>
      </c>
      <c r="B1887">
        <v>2026</v>
      </c>
      <c r="C1887">
        <v>3</v>
      </c>
      <c r="D1887" t="s">
        <v>48</v>
      </c>
      <c r="E1887" s="1">
        <v>46101</v>
      </c>
      <c r="F1887" s="1">
        <v>46118</v>
      </c>
      <c r="G1887">
        <v>17</v>
      </c>
      <c r="H1887">
        <v>1.5</v>
      </c>
      <c r="I1887" t="s">
        <v>65</v>
      </c>
      <c r="J1887" t="s">
        <v>50</v>
      </c>
      <c r="K1887" t="s">
        <v>145</v>
      </c>
      <c r="L1887">
        <v>2710.19</v>
      </c>
      <c r="M1887" t="s">
        <v>52</v>
      </c>
      <c r="N1887" t="s">
        <v>53</v>
      </c>
      <c r="O1887" t="s">
        <v>54</v>
      </c>
      <c r="P1887" t="s">
        <v>56</v>
      </c>
      <c r="Q1887" t="s">
        <v>108</v>
      </c>
      <c r="R1887" t="s">
        <v>571</v>
      </c>
      <c r="S1887" t="s">
        <v>123</v>
      </c>
      <c r="T1887" t="s">
        <v>102</v>
      </c>
      <c r="U1887" t="s">
        <v>110</v>
      </c>
      <c r="V1887">
        <v>60298</v>
      </c>
      <c r="W1887">
        <v>34309</v>
      </c>
      <c r="X1887">
        <v>16.899999999999999</v>
      </c>
      <c r="Y1887">
        <v>10.5</v>
      </c>
      <c r="Z1887">
        <v>54266.63</v>
      </c>
      <c r="AB1887">
        <v>37.909999999999997</v>
      </c>
      <c r="AC1887">
        <v>2057247.94</v>
      </c>
      <c r="AD1887">
        <v>27122461.670000002</v>
      </c>
      <c r="AE1887">
        <v>281.25</v>
      </c>
      <c r="AF1887">
        <v>7628192344.6899996</v>
      </c>
      <c r="AG1887">
        <v>196904.41</v>
      </c>
      <c r="AH1887">
        <v>3.4</v>
      </c>
      <c r="AI1887">
        <v>102525.85</v>
      </c>
      <c r="AJ1887">
        <v>13.72</v>
      </c>
      <c r="AK1887">
        <v>0</v>
      </c>
      <c r="AL1887">
        <v>0.11700000000000001</v>
      </c>
      <c r="AM1887">
        <v>31733.279999999999</v>
      </c>
      <c r="AN1887">
        <v>751.3</v>
      </c>
      <c r="AO1887">
        <v>549.19000000000005</v>
      </c>
      <c r="AP1887">
        <v>412606.45</v>
      </c>
      <c r="AQ1887">
        <v>2801017.93</v>
      </c>
      <c r="AR1887" t="s">
        <v>124</v>
      </c>
      <c r="AS1887" t="s">
        <v>61</v>
      </c>
      <c r="AT1887" t="s">
        <v>62</v>
      </c>
      <c r="AU1887" t="s">
        <v>63</v>
      </c>
    </row>
    <row r="1888" spans="1:47" x14ac:dyDescent="0.25">
      <c r="A1888" t="s">
        <v>3006</v>
      </c>
      <c r="B1888">
        <v>2020</v>
      </c>
      <c r="C1888">
        <v>5</v>
      </c>
      <c r="D1888" t="s">
        <v>77</v>
      </c>
      <c r="E1888" s="1">
        <v>43974</v>
      </c>
      <c r="F1888" s="1">
        <v>43985</v>
      </c>
      <c r="G1888">
        <v>11</v>
      </c>
      <c r="H1888">
        <v>19.899999999999999</v>
      </c>
      <c r="I1888" t="s">
        <v>49</v>
      </c>
      <c r="J1888" t="s">
        <v>78</v>
      </c>
      <c r="K1888" t="s">
        <v>105</v>
      </c>
      <c r="L1888">
        <v>1201.9000000000001</v>
      </c>
      <c r="M1888" t="s">
        <v>68</v>
      </c>
      <c r="N1888" t="s">
        <v>69</v>
      </c>
      <c r="O1888" t="s">
        <v>54</v>
      </c>
      <c r="P1888" t="s">
        <v>108</v>
      </c>
      <c r="Q1888" t="s">
        <v>82</v>
      </c>
      <c r="R1888" t="s">
        <v>467</v>
      </c>
      <c r="S1888" t="s">
        <v>85</v>
      </c>
      <c r="T1888" t="s">
        <v>187</v>
      </c>
      <c r="U1888" t="s">
        <v>110</v>
      </c>
      <c r="V1888">
        <v>61747</v>
      </c>
      <c r="W1888">
        <v>41681</v>
      </c>
      <c r="X1888">
        <v>6.4</v>
      </c>
      <c r="Y1888">
        <v>15.1</v>
      </c>
      <c r="Z1888">
        <v>52295.76</v>
      </c>
      <c r="AB1888">
        <v>33.909999999999997</v>
      </c>
      <c r="AC1888">
        <v>1773349.22</v>
      </c>
      <c r="AD1888">
        <v>50037629.079999998</v>
      </c>
      <c r="AE1888">
        <v>161.07</v>
      </c>
      <c r="AF1888">
        <v>8059560915.9200001</v>
      </c>
      <c r="AG1888">
        <v>76869.820000000007</v>
      </c>
      <c r="AH1888">
        <v>0</v>
      </c>
      <c r="AJ1888">
        <v>2.0499999999999998</v>
      </c>
      <c r="AK1888">
        <v>1025771.4</v>
      </c>
      <c r="AL1888">
        <v>8.3000000000000004E-2</v>
      </c>
      <c r="AM1888">
        <v>41531.230000000003</v>
      </c>
      <c r="AN1888">
        <v>213.2</v>
      </c>
      <c r="AO1888">
        <v>365.75</v>
      </c>
      <c r="AP1888">
        <v>77977.899999999994</v>
      </c>
      <c r="AQ1888">
        <v>1969728.17</v>
      </c>
      <c r="AR1888" t="s">
        <v>61</v>
      </c>
      <c r="AS1888" t="s">
        <v>124</v>
      </c>
      <c r="AT1888" t="s">
        <v>62</v>
      </c>
      <c r="AU1888" t="s">
        <v>63</v>
      </c>
    </row>
    <row r="1889" spans="1:47" x14ac:dyDescent="0.25">
      <c r="A1889" t="s">
        <v>3007</v>
      </c>
      <c r="B1889">
        <v>2023</v>
      </c>
      <c r="C1889">
        <v>5</v>
      </c>
      <c r="D1889" t="s">
        <v>77</v>
      </c>
      <c r="E1889" s="1">
        <v>45052</v>
      </c>
      <c r="F1889" s="1">
        <v>45073</v>
      </c>
      <c r="G1889">
        <v>21</v>
      </c>
      <c r="H1889">
        <v>20.100000000000001</v>
      </c>
      <c r="I1889" t="s">
        <v>49</v>
      </c>
      <c r="J1889" t="s">
        <v>112</v>
      </c>
      <c r="K1889" t="s">
        <v>113</v>
      </c>
      <c r="L1889">
        <v>7304.39</v>
      </c>
      <c r="M1889" t="s">
        <v>98</v>
      </c>
      <c r="N1889" t="s">
        <v>106</v>
      </c>
      <c r="O1889" t="s">
        <v>91</v>
      </c>
      <c r="P1889" t="s">
        <v>196</v>
      </c>
      <c r="Q1889" t="s">
        <v>92</v>
      </c>
      <c r="R1889" t="s">
        <v>2902</v>
      </c>
      <c r="S1889" t="s">
        <v>73</v>
      </c>
      <c r="T1889" t="s">
        <v>86</v>
      </c>
      <c r="U1889" t="s">
        <v>166</v>
      </c>
      <c r="V1889">
        <v>8453</v>
      </c>
      <c r="W1889">
        <v>4791</v>
      </c>
      <c r="X1889">
        <v>12.4</v>
      </c>
      <c r="Y1889">
        <v>10.199999999999999</v>
      </c>
      <c r="Z1889">
        <v>6523.1</v>
      </c>
      <c r="AB1889">
        <v>27.4</v>
      </c>
      <c r="AC1889">
        <v>178732.94</v>
      </c>
      <c r="AD1889">
        <v>5300018.75</v>
      </c>
      <c r="AE1889">
        <v>285.07</v>
      </c>
      <c r="AF1889">
        <v>1510876345.0599999</v>
      </c>
      <c r="AG1889">
        <v>229598.37</v>
      </c>
      <c r="AH1889">
        <v>1.1000000000000001</v>
      </c>
      <c r="AI1889">
        <v>31629.439999999999</v>
      </c>
      <c r="AJ1889">
        <v>0.1</v>
      </c>
      <c r="AK1889">
        <v>5300.02</v>
      </c>
      <c r="AL1889">
        <v>0.28299999999999997</v>
      </c>
      <c r="AM1889">
        <v>14999.05</v>
      </c>
      <c r="AN1889">
        <v>954.4</v>
      </c>
      <c r="AO1889">
        <v>725.18</v>
      </c>
      <c r="AP1889">
        <v>692111.79</v>
      </c>
      <c r="AQ1889">
        <v>1147071.5900000001</v>
      </c>
      <c r="AR1889" t="s">
        <v>61</v>
      </c>
      <c r="AS1889" t="s">
        <v>61</v>
      </c>
      <c r="AT1889" t="s">
        <v>62</v>
      </c>
      <c r="AU1889" t="s">
        <v>63</v>
      </c>
    </row>
    <row r="1890" spans="1:47" x14ac:dyDescent="0.25">
      <c r="A1890" t="s">
        <v>3008</v>
      </c>
      <c r="B1890">
        <v>2020</v>
      </c>
      <c r="C1890">
        <v>11</v>
      </c>
      <c r="D1890" t="s">
        <v>119</v>
      </c>
      <c r="E1890" s="1">
        <v>44148</v>
      </c>
      <c r="F1890" s="1">
        <v>44170</v>
      </c>
      <c r="G1890">
        <v>22</v>
      </c>
      <c r="H1890">
        <v>15.2</v>
      </c>
      <c r="I1890" t="s">
        <v>65</v>
      </c>
      <c r="J1890" t="s">
        <v>66</v>
      </c>
      <c r="K1890" t="s">
        <v>248</v>
      </c>
      <c r="L1890">
        <v>9999</v>
      </c>
      <c r="M1890" t="s">
        <v>52</v>
      </c>
      <c r="N1890" t="s">
        <v>168</v>
      </c>
      <c r="O1890" t="s">
        <v>54</v>
      </c>
      <c r="P1890" t="s">
        <v>70</v>
      </c>
      <c r="Q1890" t="s">
        <v>196</v>
      </c>
      <c r="R1890" t="s">
        <v>2363</v>
      </c>
      <c r="S1890" t="s">
        <v>156</v>
      </c>
      <c r="T1890" t="s">
        <v>95</v>
      </c>
      <c r="U1890" t="s">
        <v>110</v>
      </c>
      <c r="V1890">
        <v>14898</v>
      </c>
      <c r="W1890">
        <v>8616</v>
      </c>
      <c r="X1890">
        <v>14</v>
      </c>
      <c r="Y1890">
        <v>11.1</v>
      </c>
      <c r="Z1890">
        <v>12785.21</v>
      </c>
      <c r="AA1890">
        <v>913</v>
      </c>
      <c r="AB1890">
        <v>1312.05</v>
      </c>
      <c r="AC1890">
        <v>1197901.6499999999</v>
      </c>
      <c r="AD1890">
        <v>22378848.030000001</v>
      </c>
      <c r="AE1890">
        <v>162.91999999999999</v>
      </c>
      <c r="AF1890">
        <v>3645961921.0500002</v>
      </c>
      <c r="AG1890">
        <v>55158.45</v>
      </c>
      <c r="AH1890">
        <v>0</v>
      </c>
      <c r="AI1890">
        <v>0</v>
      </c>
      <c r="AJ1890">
        <v>22.07</v>
      </c>
      <c r="AK1890">
        <v>0</v>
      </c>
      <c r="AL1890">
        <v>0.13300000000000001</v>
      </c>
      <c r="AM1890">
        <v>29763.87</v>
      </c>
      <c r="AN1890">
        <v>999.2</v>
      </c>
      <c r="AO1890">
        <v>423.42</v>
      </c>
      <c r="AP1890">
        <v>423081.26</v>
      </c>
      <c r="AQ1890">
        <v>1705905.23</v>
      </c>
      <c r="AR1890" t="s">
        <v>61</v>
      </c>
      <c r="AS1890" t="s">
        <v>61</v>
      </c>
      <c r="AT1890" t="s">
        <v>62</v>
      </c>
      <c r="AU1890" t="s">
        <v>63</v>
      </c>
    </row>
    <row r="1891" spans="1:47" x14ac:dyDescent="0.25">
      <c r="A1891" t="s">
        <v>3009</v>
      </c>
      <c r="B1891">
        <v>2026</v>
      </c>
      <c r="C1891">
        <v>3</v>
      </c>
      <c r="D1891" t="s">
        <v>48</v>
      </c>
      <c r="E1891" s="1">
        <v>46087</v>
      </c>
      <c r="F1891" s="1">
        <v>46115</v>
      </c>
      <c r="G1891">
        <v>28</v>
      </c>
      <c r="H1891">
        <v>11</v>
      </c>
      <c r="I1891" t="s">
        <v>49</v>
      </c>
      <c r="J1891" t="s">
        <v>112</v>
      </c>
      <c r="K1891" t="s">
        <v>340</v>
      </c>
      <c r="L1891">
        <v>7208.39</v>
      </c>
      <c r="M1891" t="s">
        <v>80</v>
      </c>
      <c r="N1891" t="s">
        <v>81</v>
      </c>
      <c r="O1891" t="s">
        <v>200</v>
      </c>
      <c r="P1891" t="s">
        <v>127</v>
      </c>
      <c r="Q1891" t="s">
        <v>56</v>
      </c>
      <c r="R1891" t="s">
        <v>1188</v>
      </c>
      <c r="S1891" t="s">
        <v>73</v>
      </c>
      <c r="T1891" t="s">
        <v>86</v>
      </c>
      <c r="U1891" t="s">
        <v>143</v>
      </c>
      <c r="V1891">
        <v>3235</v>
      </c>
      <c r="W1891">
        <v>2309</v>
      </c>
      <c r="X1891">
        <v>5.3</v>
      </c>
      <c r="Y1891">
        <v>15.4</v>
      </c>
      <c r="Z1891">
        <v>2536.3200000000002</v>
      </c>
      <c r="AB1891">
        <v>32.44</v>
      </c>
      <c r="AC1891">
        <v>82278.22</v>
      </c>
      <c r="AD1891">
        <v>1308183.1299999999</v>
      </c>
      <c r="AE1891">
        <v>278.72000000000003</v>
      </c>
      <c r="AF1891">
        <v>364616801.99000001</v>
      </c>
      <c r="AG1891">
        <v>245676.64</v>
      </c>
      <c r="AH1891">
        <v>2.7</v>
      </c>
      <c r="AI1891">
        <v>42876.959999999999</v>
      </c>
      <c r="AJ1891">
        <v>1.96</v>
      </c>
      <c r="AK1891">
        <v>25640.39</v>
      </c>
      <c r="AL1891">
        <v>0.27</v>
      </c>
      <c r="AM1891">
        <v>3532.09</v>
      </c>
      <c r="AN1891">
        <v>602.6</v>
      </c>
      <c r="AO1891">
        <v>640.24</v>
      </c>
      <c r="AP1891">
        <v>385808.62</v>
      </c>
      <c r="AQ1891">
        <v>760172.53</v>
      </c>
      <c r="AR1891" t="s">
        <v>124</v>
      </c>
      <c r="AS1891" t="s">
        <v>61</v>
      </c>
      <c r="AT1891" t="s">
        <v>62</v>
      </c>
      <c r="AU1891" t="s">
        <v>63</v>
      </c>
    </row>
    <row r="1892" spans="1:47" x14ac:dyDescent="0.25">
      <c r="A1892" t="s">
        <v>3010</v>
      </c>
      <c r="B1892">
        <v>2025</v>
      </c>
      <c r="C1892">
        <v>11</v>
      </c>
      <c r="D1892" t="s">
        <v>119</v>
      </c>
      <c r="E1892" s="1">
        <v>45985</v>
      </c>
      <c r="F1892" s="1">
        <v>46006</v>
      </c>
      <c r="G1892">
        <v>21</v>
      </c>
      <c r="H1892">
        <v>13.1</v>
      </c>
      <c r="I1892" t="s">
        <v>65</v>
      </c>
      <c r="J1892" t="s">
        <v>66</v>
      </c>
      <c r="K1892" t="s">
        <v>245</v>
      </c>
      <c r="L1892">
        <v>8905.9</v>
      </c>
      <c r="M1892" t="s">
        <v>52</v>
      </c>
      <c r="N1892" t="s">
        <v>81</v>
      </c>
      <c r="O1892" t="s">
        <v>99</v>
      </c>
      <c r="P1892" t="s">
        <v>56</v>
      </c>
      <c r="Q1892" t="s">
        <v>83</v>
      </c>
      <c r="R1892" t="s">
        <v>1598</v>
      </c>
      <c r="S1892" t="s">
        <v>137</v>
      </c>
      <c r="T1892" t="s">
        <v>59</v>
      </c>
      <c r="U1892" t="s">
        <v>259</v>
      </c>
      <c r="V1892">
        <v>9399</v>
      </c>
      <c r="W1892">
        <v>6506</v>
      </c>
      <c r="X1892">
        <v>1.3</v>
      </c>
      <c r="Y1892">
        <v>10.9</v>
      </c>
      <c r="Z1892">
        <v>7785.68</v>
      </c>
      <c r="AB1892">
        <v>36.880000000000003</v>
      </c>
      <c r="AC1892">
        <v>287135.88</v>
      </c>
      <c r="AD1892">
        <v>7338314.8300000001</v>
      </c>
      <c r="AE1892">
        <v>275.27</v>
      </c>
      <c r="AF1892">
        <v>2020017923.25</v>
      </c>
      <c r="AG1892">
        <v>56999.44</v>
      </c>
      <c r="AH1892">
        <v>1.6</v>
      </c>
      <c r="AI1892">
        <v>27577.57</v>
      </c>
      <c r="AJ1892">
        <v>17.88</v>
      </c>
      <c r="AK1892">
        <v>0</v>
      </c>
      <c r="AL1892">
        <v>0.32100000000000001</v>
      </c>
      <c r="AM1892">
        <v>23555.99</v>
      </c>
      <c r="AN1892">
        <v>534.70000000000005</v>
      </c>
      <c r="AO1892">
        <v>748.31</v>
      </c>
      <c r="AP1892">
        <v>400121.36</v>
      </c>
      <c r="AQ1892">
        <v>795390.24</v>
      </c>
      <c r="AR1892" t="s">
        <v>124</v>
      </c>
      <c r="AS1892" t="s">
        <v>61</v>
      </c>
      <c r="AT1892" t="s">
        <v>62</v>
      </c>
      <c r="AU1892" t="s">
        <v>63</v>
      </c>
    </row>
    <row r="1893" spans="1:47" x14ac:dyDescent="0.25">
      <c r="A1893" t="s">
        <v>3011</v>
      </c>
      <c r="B1893">
        <v>2021</v>
      </c>
      <c r="C1893">
        <v>11</v>
      </c>
      <c r="D1893" t="s">
        <v>119</v>
      </c>
      <c r="E1893" s="1">
        <v>44517</v>
      </c>
      <c r="F1893" s="1">
        <v>44528</v>
      </c>
      <c r="G1893">
        <v>11</v>
      </c>
      <c r="H1893">
        <v>10.9</v>
      </c>
      <c r="I1893" t="s">
        <v>65</v>
      </c>
      <c r="J1893" t="s">
        <v>50</v>
      </c>
      <c r="K1893" t="s">
        <v>120</v>
      </c>
      <c r="L1893">
        <v>2710.1921000000002</v>
      </c>
      <c r="M1893" t="s">
        <v>90</v>
      </c>
      <c r="N1893" t="s">
        <v>69</v>
      </c>
      <c r="O1893" t="s">
        <v>91</v>
      </c>
      <c r="P1893" t="s">
        <v>56</v>
      </c>
      <c r="Q1893" t="s">
        <v>71</v>
      </c>
      <c r="R1893" t="s">
        <v>2539</v>
      </c>
      <c r="S1893" t="s">
        <v>142</v>
      </c>
      <c r="T1893" t="s">
        <v>74</v>
      </c>
      <c r="U1893" t="s">
        <v>96</v>
      </c>
      <c r="V1893">
        <v>32887</v>
      </c>
      <c r="W1893">
        <v>22439</v>
      </c>
      <c r="X1893">
        <v>5.5</v>
      </c>
      <c r="Y1893">
        <v>15.7</v>
      </c>
      <c r="Z1893">
        <v>27032.78</v>
      </c>
      <c r="AB1893">
        <v>35.78</v>
      </c>
      <c r="AC1893">
        <v>967232.87</v>
      </c>
      <c r="AD1893">
        <v>25750615.239999998</v>
      </c>
      <c r="AE1893">
        <v>171.83</v>
      </c>
      <c r="AF1893">
        <v>4424728216.6899996</v>
      </c>
      <c r="AG1893">
        <v>68448.539999999994</v>
      </c>
      <c r="AH1893">
        <v>0.4</v>
      </c>
      <c r="AI1893">
        <v>5523.45</v>
      </c>
      <c r="AJ1893">
        <v>9.67</v>
      </c>
      <c r="AK1893">
        <v>0</v>
      </c>
      <c r="AL1893">
        <v>0.14000000000000001</v>
      </c>
      <c r="AM1893">
        <v>36050.86</v>
      </c>
      <c r="AN1893">
        <v>388.6</v>
      </c>
      <c r="AO1893">
        <v>574.5</v>
      </c>
      <c r="AP1893">
        <v>223250.7</v>
      </c>
      <c r="AQ1893">
        <v>1300506.42</v>
      </c>
      <c r="AR1893" t="s">
        <v>61</v>
      </c>
      <c r="AS1893" t="s">
        <v>61</v>
      </c>
      <c r="AT1893" t="s">
        <v>62</v>
      </c>
      <c r="AU1893" t="s">
        <v>63</v>
      </c>
    </row>
    <row r="1894" spans="1:47" x14ac:dyDescent="0.25">
      <c r="A1894" t="s">
        <v>3012</v>
      </c>
      <c r="B1894">
        <v>2023</v>
      </c>
      <c r="C1894">
        <v>10</v>
      </c>
      <c r="D1894" t="s">
        <v>119</v>
      </c>
      <c r="E1894" s="1">
        <v>45215</v>
      </c>
      <c r="F1894" s="1">
        <v>45227</v>
      </c>
      <c r="G1894">
        <v>12</v>
      </c>
      <c r="H1894">
        <v>3</v>
      </c>
      <c r="I1894" t="s">
        <v>65</v>
      </c>
      <c r="J1894" t="s">
        <v>239</v>
      </c>
      <c r="K1894" t="s">
        <v>240</v>
      </c>
      <c r="L1894">
        <v>3105.2</v>
      </c>
      <c r="M1894" t="s">
        <v>80</v>
      </c>
      <c r="N1894" t="s">
        <v>69</v>
      </c>
      <c r="O1894" t="s">
        <v>189</v>
      </c>
      <c r="P1894" t="s">
        <v>82</v>
      </c>
      <c r="Q1894" t="s">
        <v>108</v>
      </c>
      <c r="R1894" t="s">
        <v>3013</v>
      </c>
      <c r="S1894" t="s">
        <v>161</v>
      </c>
      <c r="T1894" t="s">
        <v>74</v>
      </c>
      <c r="U1894" t="s">
        <v>213</v>
      </c>
      <c r="V1894">
        <v>37991</v>
      </c>
      <c r="W1894">
        <v>26411</v>
      </c>
      <c r="X1894">
        <v>10.8</v>
      </c>
      <c r="Y1894">
        <v>15.5</v>
      </c>
      <c r="Z1894">
        <v>33985.120000000003</v>
      </c>
      <c r="AB1894">
        <v>33.58</v>
      </c>
      <c r="AC1894">
        <v>1141220.33</v>
      </c>
      <c r="AD1894">
        <v>23144886.27</v>
      </c>
      <c r="AE1894">
        <v>281.06</v>
      </c>
      <c r="AF1894">
        <v>6505101735.0500002</v>
      </c>
      <c r="AG1894">
        <v>213960.31</v>
      </c>
      <c r="AH1894">
        <v>2.1</v>
      </c>
      <c r="AI1894">
        <v>65314.6</v>
      </c>
      <c r="AJ1894">
        <v>18.89</v>
      </c>
      <c r="AK1894">
        <v>0</v>
      </c>
      <c r="AL1894">
        <v>8.3000000000000004E-2</v>
      </c>
      <c r="AM1894">
        <v>19210.259999999998</v>
      </c>
      <c r="AN1894">
        <v>312.60000000000002</v>
      </c>
      <c r="AO1894">
        <v>580.24</v>
      </c>
      <c r="AP1894">
        <v>181383.02</v>
      </c>
      <c r="AQ1894">
        <v>1621088.52</v>
      </c>
      <c r="AR1894" t="s">
        <v>124</v>
      </c>
      <c r="AS1894" t="s">
        <v>61</v>
      </c>
      <c r="AT1894" t="s">
        <v>62</v>
      </c>
      <c r="AU1894" t="s">
        <v>117</v>
      </c>
    </row>
    <row r="1895" spans="1:47" x14ac:dyDescent="0.25">
      <c r="A1895" t="s">
        <v>3014</v>
      </c>
      <c r="B1895">
        <v>2020</v>
      </c>
      <c r="C1895">
        <v>11</v>
      </c>
      <c r="D1895" t="s">
        <v>119</v>
      </c>
      <c r="E1895" s="1">
        <v>44158</v>
      </c>
      <c r="F1895" s="1">
        <v>44188</v>
      </c>
      <c r="G1895">
        <v>30</v>
      </c>
      <c r="H1895">
        <v>11.5</v>
      </c>
      <c r="I1895" t="s">
        <v>65</v>
      </c>
      <c r="J1895" t="s">
        <v>66</v>
      </c>
      <c r="K1895" t="s">
        <v>67</v>
      </c>
      <c r="L1895">
        <v>8479.8989999999994</v>
      </c>
      <c r="M1895" t="s">
        <v>68</v>
      </c>
      <c r="N1895" t="s">
        <v>168</v>
      </c>
      <c r="O1895" t="s">
        <v>189</v>
      </c>
      <c r="P1895" t="s">
        <v>128</v>
      </c>
      <c r="Q1895" t="s">
        <v>121</v>
      </c>
      <c r="R1895" t="s">
        <v>2645</v>
      </c>
      <c r="S1895" t="s">
        <v>73</v>
      </c>
      <c r="T1895" t="s">
        <v>59</v>
      </c>
      <c r="U1895" t="s">
        <v>228</v>
      </c>
      <c r="V1895">
        <v>3705</v>
      </c>
      <c r="W1895">
        <v>2386</v>
      </c>
      <c r="X1895">
        <v>19.600000000000001</v>
      </c>
      <c r="Y1895">
        <v>13.2</v>
      </c>
      <c r="Z1895">
        <v>3523</v>
      </c>
      <c r="AB1895">
        <v>20.89</v>
      </c>
      <c r="AC1895">
        <v>73595.47</v>
      </c>
      <c r="AD1895">
        <v>2337721.88</v>
      </c>
      <c r="AE1895">
        <v>162.87</v>
      </c>
      <c r="AF1895">
        <v>380744762.60000002</v>
      </c>
      <c r="AG1895">
        <v>15015.86</v>
      </c>
      <c r="AH1895">
        <v>0</v>
      </c>
      <c r="AI1895">
        <v>0</v>
      </c>
      <c r="AJ1895">
        <v>5.21</v>
      </c>
      <c r="AK1895">
        <v>0</v>
      </c>
      <c r="AL1895">
        <v>0.23200000000000001</v>
      </c>
      <c r="AM1895">
        <v>5423.51</v>
      </c>
      <c r="AN1895">
        <v>647.1</v>
      </c>
      <c r="AO1895">
        <v>445.25</v>
      </c>
      <c r="AP1895">
        <v>288121.28000000003</v>
      </c>
      <c r="AQ1895">
        <v>382156.12</v>
      </c>
      <c r="AR1895" t="s">
        <v>61</v>
      </c>
      <c r="AS1895" t="s">
        <v>61</v>
      </c>
      <c r="AT1895" t="s">
        <v>62</v>
      </c>
      <c r="AU1895" t="s">
        <v>63</v>
      </c>
    </row>
    <row r="1896" spans="1:47" x14ac:dyDescent="0.25">
      <c r="A1896" t="s">
        <v>3015</v>
      </c>
      <c r="B1896">
        <v>2022</v>
      </c>
      <c r="C1896">
        <v>3</v>
      </c>
      <c r="D1896" t="s">
        <v>48</v>
      </c>
      <c r="E1896" s="1">
        <v>44621</v>
      </c>
      <c r="F1896" s="1">
        <v>44630</v>
      </c>
      <c r="G1896">
        <v>9</v>
      </c>
      <c r="H1896">
        <v>15.8</v>
      </c>
      <c r="I1896" t="s">
        <v>65</v>
      </c>
      <c r="J1896" t="s">
        <v>50</v>
      </c>
      <c r="K1896" t="s">
        <v>139</v>
      </c>
      <c r="L1896">
        <v>2710.1210999999998</v>
      </c>
      <c r="M1896" t="s">
        <v>90</v>
      </c>
      <c r="N1896" t="s">
        <v>69</v>
      </c>
      <c r="O1896" t="s">
        <v>107</v>
      </c>
      <c r="P1896" t="s">
        <v>82</v>
      </c>
      <c r="Q1896" t="s">
        <v>146</v>
      </c>
      <c r="R1896" t="s">
        <v>1228</v>
      </c>
      <c r="S1896" t="s">
        <v>142</v>
      </c>
      <c r="T1896" t="s">
        <v>102</v>
      </c>
      <c r="U1896" t="s">
        <v>103</v>
      </c>
      <c r="V1896">
        <v>27471</v>
      </c>
      <c r="W1896">
        <v>18824</v>
      </c>
      <c r="X1896">
        <v>9.1999999999999993</v>
      </c>
      <c r="Y1896">
        <v>13.1</v>
      </c>
      <c r="Z1896">
        <v>23010.66</v>
      </c>
      <c r="AB1896">
        <v>14.19</v>
      </c>
      <c r="AC1896">
        <v>326521.27</v>
      </c>
      <c r="AD1896">
        <v>7188530.1799999997</v>
      </c>
      <c r="AE1896">
        <v>212.2</v>
      </c>
      <c r="AF1896">
        <v>1525406104.2</v>
      </c>
      <c r="AG1896">
        <v>174720.39</v>
      </c>
      <c r="AH1896">
        <v>0</v>
      </c>
      <c r="AI1896">
        <v>0</v>
      </c>
      <c r="AJ1896">
        <v>14.62</v>
      </c>
      <c r="AK1896">
        <v>0</v>
      </c>
      <c r="AL1896">
        <v>0.13300000000000001</v>
      </c>
      <c r="AM1896">
        <v>9560.75</v>
      </c>
      <c r="AN1896">
        <v>225.7</v>
      </c>
      <c r="AO1896">
        <v>711.17</v>
      </c>
      <c r="AP1896">
        <v>160511.07</v>
      </c>
      <c r="AQ1896">
        <v>671313.48</v>
      </c>
      <c r="AR1896" t="s">
        <v>61</v>
      </c>
      <c r="AS1896" t="s">
        <v>61</v>
      </c>
      <c r="AT1896" t="s">
        <v>62</v>
      </c>
      <c r="AU1896" t="s">
        <v>63</v>
      </c>
    </row>
    <row r="1897" spans="1:47" x14ac:dyDescent="0.25">
      <c r="A1897" t="s">
        <v>3016</v>
      </c>
      <c r="B1897">
        <v>2021</v>
      </c>
      <c r="C1897">
        <v>6</v>
      </c>
      <c r="D1897" t="s">
        <v>77</v>
      </c>
      <c r="E1897" s="1">
        <v>44349</v>
      </c>
      <c r="F1897" s="1">
        <v>44359</v>
      </c>
      <c r="G1897">
        <v>10</v>
      </c>
      <c r="H1897">
        <v>13.1</v>
      </c>
      <c r="I1897" t="s">
        <v>65</v>
      </c>
      <c r="J1897" t="s">
        <v>50</v>
      </c>
      <c r="K1897" t="s">
        <v>51</v>
      </c>
      <c r="L1897">
        <v>2709</v>
      </c>
      <c r="M1897" t="s">
        <v>98</v>
      </c>
      <c r="N1897" t="s">
        <v>168</v>
      </c>
      <c r="O1897" t="s">
        <v>200</v>
      </c>
      <c r="P1897" t="s">
        <v>184</v>
      </c>
      <c r="Q1897" t="s">
        <v>204</v>
      </c>
      <c r="R1897" t="s">
        <v>755</v>
      </c>
      <c r="S1897" t="s">
        <v>186</v>
      </c>
      <c r="T1897" t="s">
        <v>148</v>
      </c>
      <c r="U1897" t="s">
        <v>75</v>
      </c>
      <c r="V1897">
        <v>125689</v>
      </c>
      <c r="W1897">
        <v>90916</v>
      </c>
      <c r="X1897">
        <v>21.6</v>
      </c>
      <c r="Y1897">
        <v>14.6</v>
      </c>
      <c r="Z1897">
        <v>105983.15</v>
      </c>
      <c r="AB1897">
        <v>21.31</v>
      </c>
      <c r="AC1897">
        <v>2258500.9300000002</v>
      </c>
      <c r="AD1897">
        <v>10414964.15</v>
      </c>
      <c r="AE1897">
        <v>170.47</v>
      </c>
      <c r="AF1897">
        <v>1775438938.6500001</v>
      </c>
      <c r="AG1897">
        <v>92205.84</v>
      </c>
      <c r="AH1897">
        <v>0</v>
      </c>
      <c r="AI1897">
        <v>0</v>
      </c>
      <c r="AJ1897">
        <v>9.84</v>
      </c>
      <c r="AK1897">
        <v>0</v>
      </c>
      <c r="AL1897">
        <v>0.245</v>
      </c>
      <c r="AM1897">
        <v>25516.66</v>
      </c>
      <c r="AN1897">
        <v>314.60000000000002</v>
      </c>
      <c r="AO1897">
        <v>540.5</v>
      </c>
      <c r="AP1897">
        <v>170041.3</v>
      </c>
      <c r="AQ1897">
        <v>2546264.73</v>
      </c>
      <c r="AR1897" t="s">
        <v>61</v>
      </c>
      <c r="AS1897" t="s">
        <v>124</v>
      </c>
      <c r="AT1897" t="s">
        <v>62</v>
      </c>
      <c r="AU1897" t="s">
        <v>63</v>
      </c>
    </row>
    <row r="1898" spans="1:47" x14ac:dyDescent="0.25">
      <c r="A1898" t="s">
        <v>3017</v>
      </c>
      <c r="B1898">
        <v>2020</v>
      </c>
      <c r="C1898">
        <v>6</v>
      </c>
      <c r="D1898" t="s">
        <v>77</v>
      </c>
      <c r="E1898" s="1">
        <v>43989</v>
      </c>
      <c r="F1898" s="1">
        <v>44005</v>
      </c>
      <c r="G1898">
        <v>16</v>
      </c>
      <c r="H1898">
        <v>16.7</v>
      </c>
      <c r="I1898" t="s">
        <v>65</v>
      </c>
      <c r="J1898" t="s">
        <v>239</v>
      </c>
      <c r="K1898" t="s">
        <v>240</v>
      </c>
      <c r="L1898">
        <v>3105.2</v>
      </c>
      <c r="M1898" t="s">
        <v>98</v>
      </c>
      <c r="N1898" t="s">
        <v>168</v>
      </c>
      <c r="O1898" t="s">
        <v>189</v>
      </c>
      <c r="P1898" t="s">
        <v>226</v>
      </c>
      <c r="Q1898" t="s">
        <v>140</v>
      </c>
      <c r="R1898" t="s">
        <v>1958</v>
      </c>
      <c r="S1898" t="s">
        <v>161</v>
      </c>
      <c r="T1898" t="s">
        <v>59</v>
      </c>
      <c r="U1898" t="s">
        <v>228</v>
      </c>
      <c r="V1898">
        <v>34222</v>
      </c>
      <c r="W1898">
        <v>25061</v>
      </c>
      <c r="X1898">
        <v>22.7</v>
      </c>
      <c r="Y1898">
        <v>10.6</v>
      </c>
      <c r="Z1898">
        <v>28612.33</v>
      </c>
      <c r="AB1898">
        <v>40.93</v>
      </c>
      <c r="AC1898">
        <v>1171102.67</v>
      </c>
      <c r="AD1898">
        <v>17337641.359999999</v>
      </c>
      <c r="AE1898">
        <v>158.22</v>
      </c>
      <c r="AF1898">
        <v>2743161615.98</v>
      </c>
      <c r="AG1898">
        <v>44227.5</v>
      </c>
      <c r="AH1898">
        <v>0.9</v>
      </c>
      <c r="AI1898">
        <v>16648</v>
      </c>
      <c r="AJ1898">
        <v>5.24</v>
      </c>
      <c r="AK1898">
        <v>0</v>
      </c>
      <c r="AL1898">
        <v>0.26900000000000002</v>
      </c>
      <c r="AM1898">
        <v>46638.26</v>
      </c>
      <c r="AN1898">
        <v>812.1</v>
      </c>
      <c r="AO1898">
        <v>409.66</v>
      </c>
      <c r="AP1898">
        <v>332684.89</v>
      </c>
      <c r="AQ1898">
        <v>1611301.32</v>
      </c>
      <c r="AR1898" t="s">
        <v>61</v>
      </c>
      <c r="AS1898" t="s">
        <v>61</v>
      </c>
      <c r="AT1898" t="s">
        <v>62</v>
      </c>
      <c r="AU1898" t="s">
        <v>63</v>
      </c>
    </row>
    <row r="1899" spans="1:47" x14ac:dyDescent="0.25">
      <c r="A1899" t="s">
        <v>3018</v>
      </c>
      <c r="B1899">
        <v>2024</v>
      </c>
      <c r="C1899">
        <v>5</v>
      </c>
      <c r="D1899" t="s">
        <v>77</v>
      </c>
      <c r="E1899" s="1">
        <v>45432</v>
      </c>
      <c r="F1899" s="1">
        <v>45447</v>
      </c>
      <c r="G1899">
        <v>15</v>
      </c>
      <c r="H1899">
        <v>12.8</v>
      </c>
      <c r="I1899" t="s">
        <v>49</v>
      </c>
      <c r="J1899" t="s">
        <v>50</v>
      </c>
      <c r="K1899" t="s">
        <v>51</v>
      </c>
      <c r="L1899">
        <v>2709</v>
      </c>
      <c r="M1899" t="s">
        <v>90</v>
      </c>
      <c r="N1899" t="s">
        <v>106</v>
      </c>
      <c r="O1899" t="s">
        <v>107</v>
      </c>
      <c r="P1899" t="s">
        <v>159</v>
      </c>
      <c r="Q1899" t="s">
        <v>128</v>
      </c>
      <c r="R1899" t="s">
        <v>3019</v>
      </c>
      <c r="S1899" t="s">
        <v>58</v>
      </c>
      <c r="T1899" t="s">
        <v>59</v>
      </c>
      <c r="U1899" t="s">
        <v>213</v>
      </c>
      <c r="V1899">
        <v>285705</v>
      </c>
      <c r="W1899">
        <v>213802</v>
      </c>
      <c r="X1899">
        <v>8.6999999999999993</v>
      </c>
      <c r="Y1899">
        <v>14.6</v>
      </c>
      <c r="Z1899">
        <v>249352.3</v>
      </c>
      <c r="AB1899">
        <v>24.48</v>
      </c>
      <c r="AC1899">
        <v>6104144.2999999998</v>
      </c>
      <c r="AD1899">
        <v>22152458.329999998</v>
      </c>
      <c r="AE1899">
        <v>278.52</v>
      </c>
      <c r="AF1899">
        <v>6169902694.0699997</v>
      </c>
      <c r="AG1899">
        <v>28998.15</v>
      </c>
      <c r="AH1899">
        <v>0.9</v>
      </c>
      <c r="AI1899">
        <v>24352.06</v>
      </c>
      <c r="AJ1899">
        <v>17.77</v>
      </c>
      <c r="AK1899">
        <v>3936491.85</v>
      </c>
      <c r="AL1899">
        <v>0.20799999999999999</v>
      </c>
      <c r="AM1899">
        <v>46077.11</v>
      </c>
      <c r="AN1899">
        <v>676.2</v>
      </c>
      <c r="AO1899">
        <v>612.86</v>
      </c>
      <c r="AP1899">
        <v>414415.93</v>
      </c>
      <c r="AQ1899">
        <v>6617987.5499999998</v>
      </c>
      <c r="AR1899" t="s">
        <v>61</v>
      </c>
      <c r="AS1899" t="s">
        <v>61</v>
      </c>
      <c r="AT1899" t="s">
        <v>62</v>
      </c>
      <c r="AU1899" t="s">
        <v>63</v>
      </c>
    </row>
    <row r="1900" spans="1:47" x14ac:dyDescent="0.25">
      <c r="A1900" t="s">
        <v>3020</v>
      </c>
      <c r="B1900">
        <v>2026</v>
      </c>
      <c r="C1900">
        <v>2</v>
      </c>
      <c r="D1900" t="s">
        <v>48</v>
      </c>
      <c r="E1900" s="1">
        <v>46060</v>
      </c>
      <c r="F1900" s="1">
        <v>46075</v>
      </c>
      <c r="G1900">
        <v>15</v>
      </c>
      <c r="H1900">
        <v>19</v>
      </c>
      <c r="I1900" t="s">
        <v>49</v>
      </c>
      <c r="J1900" t="s">
        <v>50</v>
      </c>
      <c r="K1900" t="s">
        <v>51</v>
      </c>
      <c r="L1900">
        <v>2709</v>
      </c>
      <c r="M1900" t="s">
        <v>52</v>
      </c>
      <c r="N1900" t="s">
        <v>168</v>
      </c>
      <c r="O1900" t="s">
        <v>91</v>
      </c>
      <c r="P1900" t="s">
        <v>196</v>
      </c>
      <c r="Q1900" t="s">
        <v>82</v>
      </c>
      <c r="R1900" t="s">
        <v>305</v>
      </c>
      <c r="S1900" t="s">
        <v>170</v>
      </c>
      <c r="T1900" t="s">
        <v>102</v>
      </c>
      <c r="U1900" t="s">
        <v>166</v>
      </c>
      <c r="V1900">
        <v>135905</v>
      </c>
      <c r="W1900">
        <v>74787</v>
      </c>
      <c r="X1900">
        <v>12.7</v>
      </c>
      <c r="Y1900">
        <v>14.9</v>
      </c>
      <c r="Z1900">
        <v>119864.58</v>
      </c>
      <c r="AB1900">
        <v>20.41</v>
      </c>
      <c r="AC1900">
        <v>2446436.08</v>
      </c>
      <c r="AD1900">
        <v>10225647.32</v>
      </c>
      <c r="AE1900">
        <v>284.98</v>
      </c>
      <c r="AF1900">
        <v>2914104973.25</v>
      </c>
      <c r="AG1900">
        <v>103368.16</v>
      </c>
      <c r="AH1900">
        <v>1.2</v>
      </c>
      <c r="AI1900">
        <v>10646.23</v>
      </c>
      <c r="AJ1900">
        <v>7.16</v>
      </c>
      <c r="AK1900">
        <v>732156.35</v>
      </c>
      <c r="AL1900">
        <v>0.127</v>
      </c>
      <c r="AM1900">
        <v>12986.57</v>
      </c>
      <c r="AN1900">
        <v>391.8</v>
      </c>
      <c r="AO1900">
        <v>613.04999999999995</v>
      </c>
      <c r="AP1900">
        <v>240192.99</v>
      </c>
      <c r="AQ1900">
        <v>2813630.03</v>
      </c>
      <c r="AR1900" t="s">
        <v>61</v>
      </c>
      <c r="AS1900" t="s">
        <v>61</v>
      </c>
      <c r="AT1900" t="s">
        <v>62</v>
      </c>
      <c r="AU1900" t="s">
        <v>63</v>
      </c>
    </row>
    <row r="1901" spans="1:47" x14ac:dyDescent="0.25">
      <c r="A1901" t="s">
        <v>3021</v>
      </c>
      <c r="B1901">
        <v>2023</v>
      </c>
      <c r="C1901">
        <v>1</v>
      </c>
      <c r="D1901" t="s">
        <v>48</v>
      </c>
      <c r="E1901" s="1">
        <v>44955</v>
      </c>
      <c r="F1901" s="1">
        <v>44968</v>
      </c>
      <c r="G1901">
        <v>13</v>
      </c>
      <c r="H1901">
        <v>12.1</v>
      </c>
      <c r="I1901" t="s">
        <v>49</v>
      </c>
      <c r="J1901" t="s">
        <v>66</v>
      </c>
      <c r="K1901" t="s">
        <v>245</v>
      </c>
      <c r="L1901">
        <v>8905.9</v>
      </c>
      <c r="M1901" t="s">
        <v>68</v>
      </c>
      <c r="N1901" t="s">
        <v>106</v>
      </c>
      <c r="O1901" t="s">
        <v>107</v>
      </c>
      <c r="P1901" t="s">
        <v>146</v>
      </c>
      <c r="Q1901" t="s">
        <v>92</v>
      </c>
      <c r="R1901" t="s">
        <v>448</v>
      </c>
      <c r="S1901" t="s">
        <v>137</v>
      </c>
      <c r="T1901" t="s">
        <v>59</v>
      </c>
      <c r="U1901" t="s">
        <v>110</v>
      </c>
      <c r="V1901">
        <v>13427</v>
      </c>
      <c r="W1901">
        <v>8444</v>
      </c>
      <c r="X1901">
        <v>13</v>
      </c>
      <c r="Y1901">
        <v>12</v>
      </c>
      <c r="Z1901">
        <v>12679.54</v>
      </c>
      <c r="AB1901">
        <v>38.15</v>
      </c>
      <c r="AC1901">
        <v>483724.45</v>
      </c>
      <c r="AD1901">
        <v>12727215.07</v>
      </c>
      <c r="AE1901">
        <v>280.89</v>
      </c>
      <c r="AF1901">
        <v>3574947441.0100002</v>
      </c>
      <c r="AG1901">
        <v>33764.04</v>
      </c>
      <c r="AH1901">
        <v>0.4</v>
      </c>
      <c r="AI1901">
        <v>6513.12</v>
      </c>
      <c r="AJ1901">
        <v>7.47</v>
      </c>
      <c r="AK1901">
        <v>950722.97</v>
      </c>
      <c r="AL1901">
        <v>0.19600000000000001</v>
      </c>
      <c r="AM1901">
        <v>24945.34</v>
      </c>
      <c r="AN1901">
        <v>296.5</v>
      </c>
      <c r="AO1901">
        <v>609.75</v>
      </c>
      <c r="AP1901">
        <v>180790.88</v>
      </c>
      <c r="AQ1901">
        <v>729737.83</v>
      </c>
      <c r="AR1901" t="s">
        <v>61</v>
      </c>
      <c r="AS1901" t="s">
        <v>61</v>
      </c>
      <c r="AT1901" t="s">
        <v>62</v>
      </c>
      <c r="AU1901" t="s">
        <v>63</v>
      </c>
    </row>
    <row r="1902" spans="1:47" x14ac:dyDescent="0.25">
      <c r="A1902" t="s">
        <v>3022</v>
      </c>
      <c r="B1902">
        <v>2025</v>
      </c>
      <c r="C1902">
        <v>8</v>
      </c>
      <c r="D1902" t="s">
        <v>89</v>
      </c>
      <c r="E1902" s="1">
        <v>45897</v>
      </c>
      <c r="F1902" s="1">
        <v>45924</v>
      </c>
      <c r="G1902">
        <v>27</v>
      </c>
      <c r="H1902">
        <v>6.2</v>
      </c>
      <c r="I1902" t="s">
        <v>49</v>
      </c>
      <c r="J1902" t="s">
        <v>134</v>
      </c>
      <c r="K1902" t="s">
        <v>135</v>
      </c>
      <c r="L1902">
        <v>9999.0098999999991</v>
      </c>
      <c r="M1902" t="s">
        <v>52</v>
      </c>
      <c r="N1902" t="s">
        <v>53</v>
      </c>
      <c r="O1902" t="s">
        <v>54</v>
      </c>
      <c r="P1902" t="s">
        <v>154</v>
      </c>
      <c r="Q1902" t="s">
        <v>92</v>
      </c>
      <c r="R1902" t="s">
        <v>2807</v>
      </c>
      <c r="S1902" t="s">
        <v>137</v>
      </c>
      <c r="T1902" t="s">
        <v>187</v>
      </c>
      <c r="U1902" t="s">
        <v>75</v>
      </c>
      <c r="V1902">
        <v>11683</v>
      </c>
      <c r="W1902">
        <v>8237</v>
      </c>
      <c r="X1902">
        <v>5.7</v>
      </c>
      <c r="Y1902">
        <v>14.1</v>
      </c>
      <c r="Z1902">
        <v>10754.67</v>
      </c>
      <c r="AB1902">
        <v>39.36</v>
      </c>
      <c r="AC1902">
        <v>423303.81</v>
      </c>
      <c r="AD1902">
        <v>11693337.6</v>
      </c>
      <c r="AE1902">
        <v>282.04000000000002</v>
      </c>
      <c r="AF1902">
        <v>3297988936.6999998</v>
      </c>
      <c r="AG1902">
        <v>176562.05</v>
      </c>
      <c r="AH1902">
        <v>0</v>
      </c>
      <c r="AI1902">
        <v>0</v>
      </c>
      <c r="AJ1902">
        <v>11.23</v>
      </c>
      <c r="AK1902">
        <v>1313161.81</v>
      </c>
      <c r="AL1902">
        <v>9.6000000000000002E-2</v>
      </c>
      <c r="AM1902">
        <v>11225.6</v>
      </c>
      <c r="AN1902">
        <v>1191.5</v>
      </c>
      <c r="AO1902">
        <v>494.68</v>
      </c>
      <c r="AP1902">
        <v>589411.22</v>
      </c>
      <c r="AQ1902">
        <v>1200502.68</v>
      </c>
      <c r="AR1902" t="s">
        <v>61</v>
      </c>
      <c r="AS1902" t="s">
        <v>61</v>
      </c>
      <c r="AT1902" t="s">
        <v>62</v>
      </c>
      <c r="AU1902" t="s">
        <v>63</v>
      </c>
    </row>
    <row r="1903" spans="1:47" x14ac:dyDescent="0.25">
      <c r="A1903" t="s">
        <v>3023</v>
      </c>
      <c r="B1903">
        <v>2024</v>
      </c>
      <c r="C1903">
        <v>2</v>
      </c>
      <c r="D1903" t="s">
        <v>48</v>
      </c>
      <c r="E1903" s="1">
        <v>45330</v>
      </c>
      <c r="F1903" s="1">
        <v>45341</v>
      </c>
      <c r="G1903">
        <v>11</v>
      </c>
      <c r="H1903">
        <v>4.4000000000000004</v>
      </c>
      <c r="I1903" t="s">
        <v>49</v>
      </c>
      <c r="J1903" t="s">
        <v>50</v>
      </c>
      <c r="K1903" t="s">
        <v>223</v>
      </c>
      <c r="L1903">
        <v>2710.1109999999999</v>
      </c>
      <c r="M1903" t="s">
        <v>98</v>
      </c>
      <c r="N1903" t="s">
        <v>53</v>
      </c>
      <c r="O1903" t="s">
        <v>189</v>
      </c>
      <c r="P1903" t="s">
        <v>201</v>
      </c>
      <c r="Q1903" t="s">
        <v>82</v>
      </c>
      <c r="R1903" t="s">
        <v>3024</v>
      </c>
      <c r="S1903" t="s">
        <v>186</v>
      </c>
      <c r="T1903" t="s">
        <v>95</v>
      </c>
      <c r="U1903" t="s">
        <v>96</v>
      </c>
      <c r="V1903">
        <v>114947</v>
      </c>
      <c r="W1903">
        <v>66045</v>
      </c>
      <c r="X1903">
        <v>7.3</v>
      </c>
      <c r="Y1903">
        <v>15.4</v>
      </c>
      <c r="Z1903">
        <v>107084.8</v>
      </c>
      <c r="AB1903">
        <v>19.920000000000002</v>
      </c>
      <c r="AC1903">
        <v>2133129.2200000002</v>
      </c>
      <c r="AD1903">
        <v>98808215.810000002</v>
      </c>
      <c r="AE1903">
        <v>280.3</v>
      </c>
      <c r="AF1903">
        <v>27695942891.540001</v>
      </c>
      <c r="AG1903">
        <v>242634.48</v>
      </c>
      <c r="AH1903">
        <v>1.5</v>
      </c>
      <c r="AI1903">
        <v>21409.03</v>
      </c>
      <c r="AJ1903">
        <v>8.35</v>
      </c>
      <c r="AK1903">
        <v>8250486.0199999996</v>
      </c>
      <c r="AL1903">
        <v>0.17399999999999999</v>
      </c>
      <c r="AM1903">
        <v>171926.3</v>
      </c>
      <c r="AN1903">
        <v>251.1</v>
      </c>
      <c r="AO1903">
        <v>738.7</v>
      </c>
      <c r="AP1903">
        <v>185487.57</v>
      </c>
      <c r="AQ1903">
        <v>2754586.6</v>
      </c>
      <c r="AR1903" t="s">
        <v>61</v>
      </c>
      <c r="AS1903" t="s">
        <v>61</v>
      </c>
      <c r="AT1903" t="s">
        <v>62</v>
      </c>
      <c r="AU1903" t="s">
        <v>63</v>
      </c>
    </row>
    <row r="1904" spans="1:47" x14ac:dyDescent="0.25">
      <c r="A1904" t="s">
        <v>3025</v>
      </c>
      <c r="B1904">
        <v>2024</v>
      </c>
      <c r="C1904">
        <v>11</v>
      </c>
      <c r="D1904" t="s">
        <v>119</v>
      </c>
      <c r="E1904" s="1">
        <v>45598</v>
      </c>
      <c r="F1904" s="1">
        <v>45614</v>
      </c>
      <c r="G1904">
        <v>16</v>
      </c>
      <c r="H1904">
        <v>12.5</v>
      </c>
      <c r="I1904" t="s">
        <v>65</v>
      </c>
      <c r="J1904" t="s">
        <v>50</v>
      </c>
      <c r="K1904" t="s">
        <v>223</v>
      </c>
      <c r="L1904">
        <v>2710.1109999999999</v>
      </c>
      <c r="M1904" t="s">
        <v>90</v>
      </c>
      <c r="N1904" t="s">
        <v>168</v>
      </c>
      <c r="O1904" t="s">
        <v>54</v>
      </c>
      <c r="P1904" t="s">
        <v>82</v>
      </c>
      <c r="Q1904" t="s">
        <v>164</v>
      </c>
      <c r="R1904" t="s">
        <v>3026</v>
      </c>
      <c r="S1904" t="s">
        <v>123</v>
      </c>
      <c r="T1904" t="s">
        <v>95</v>
      </c>
      <c r="U1904" t="s">
        <v>132</v>
      </c>
      <c r="V1904">
        <v>64618</v>
      </c>
      <c r="W1904">
        <v>45397</v>
      </c>
      <c r="X1904">
        <v>2</v>
      </c>
      <c r="Y1904">
        <v>13.7</v>
      </c>
      <c r="Z1904">
        <v>56456.89</v>
      </c>
      <c r="AB1904">
        <v>41.09</v>
      </c>
      <c r="AC1904">
        <v>2319813.61</v>
      </c>
      <c r="AD1904">
        <v>64163255.479999997</v>
      </c>
      <c r="AE1904">
        <v>280.52999999999997</v>
      </c>
      <c r="AF1904">
        <v>17999718059.799999</v>
      </c>
      <c r="AG1904">
        <v>200363.26</v>
      </c>
      <c r="AH1904">
        <v>1.2</v>
      </c>
      <c r="AI1904">
        <v>39812.53</v>
      </c>
      <c r="AJ1904">
        <v>20.37</v>
      </c>
      <c r="AK1904">
        <v>0</v>
      </c>
      <c r="AL1904">
        <v>7.2999999999999995E-2</v>
      </c>
      <c r="AM1904">
        <v>46839.18</v>
      </c>
      <c r="AN1904">
        <v>398.5</v>
      </c>
      <c r="AO1904">
        <v>711.31</v>
      </c>
      <c r="AP1904">
        <v>283457.03000000003</v>
      </c>
      <c r="AQ1904">
        <v>2890285.61</v>
      </c>
      <c r="AR1904" t="s">
        <v>124</v>
      </c>
      <c r="AS1904" t="s">
        <v>61</v>
      </c>
      <c r="AT1904" t="s">
        <v>62</v>
      </c>
      <c r="AU1904" t="s">
        <v>63</v>
      </c>
    </row>
    <row r="1905" spans="1:47" x14ac:dyDescent="0.25">
      <c r="A1905" t="s">
        <v>3027</v>
      </c>
      <c r="B1905">
        <v>2024</v>
      </c>
      <c r="C1905">
        <v>5</v>
      </c>
      <c r="D1905" t="s">
        <v>77</v>
      </c>
      <c r="E1905" s="1">
        <v>45415</v>
      </c>
      <c r="F1905" s="1">
        <v>45426</v>
      </c>
      <c r="G1905">
        <v>11</v>
      </c>
      <c r="H1905">
        <v>5.0999999999999996</v>
      </c>
      <c r="I1905" t="s">
        <v>49</v>
      </c>
      <c r="J1905" t="s">
        <v>78</v>
      </c>
      <c r="K1905" t="s">
        <v>79</v>
      </c>
      <c r="L1905">
        <v>1005.9</v>
      </c>
      <c r="M1905" t="s">
        <v>90</v>
      </c>
      <c r="N1905" t="s">
        <v>106</v>
      </c>
      <c r="O1905" t="s">
        <v>99</v>
      </c>
      <c r="P1905" t="s">
        <v>164</v>
      </c>
      <c r="Q1905" t="s">
        <v>226</v>
      </c>
      <c r="R1905" t="s">
        <v>3028</v>
      </c>
      <c r="S1905" t="s">
        <v>85</v>
      </c>
      <c r="T1905" t="s">
        <v>162</v>
      </c>
      <c r="U1905" t="s">
        <v>60</v>
      </c>
      <c r="V1905">
        <v>39912</v>
      </c>
      <c r="W1905">
        <v>25442</v>
      </c>
      <c r="X1905">
        <v>4.2</v>
      </c>
      <c r="Y1905">
        <v>12.1</v>
      </c>
      <c r="Z1905">
        <v>33077.480000000003</v>
      </c>
      <c r="AB1905">
        <v>39.82</v>
      </c>
      <c r="AC1905">
        <v>1317145.25</v>
      </c>
      <c r="AD1905">
        <v>12559519.16</v>
      </c>
      <c r="AE1905">
        <v>273.25</v>
      </c>
      <c r="AF1905">
        <v>3431888610.4699998</v>
      </c>
      <c r="AG1905">
        <v>70238.97</v>
      </c>
      <c r="AH1905">
        <v>0</v>
      </c>
      <c r="AI1905">
        <v>0</v>
      </c>
      <c r="AJ1905">
        <v>21.38</v>
      </c>
      <c r="AK1905">
        <v>2685225.2</v>
      </c>
      <c r="AL1905">
        <v>6.3E-2</v>
      </c>
      <c r="AM1905">
        <v>7912.5</v>
      </c>
      <c r="AN1905">
        <v>442.8</v>
      </c>
      <c r="AO1905">
        <v>715.24</v>
      </c>
      <c r="AP1905">
        <v>316708.27</v>
      </c>
      <c r="AQ1905">
        <v>1712004.99</v>
      </c>
      <c r="AR1905" t="s">
        <v>61</v>
      </c>
      <c r="AS1905" t="s">
        <v>61</v>
      </c>
      <c r="AT1905" t="s">
        <v>62</v>
      </c>
      <c r="AU1905" t="s">
        <v>63</v>
      </c>
    </row>
    <row r="1906" spans="1:47" x14ac:dyDescent="0.25">
      <c r="A1906" t="s">
        <v>3029</v>
      </c>
      <c r="B1906">
        <v>2020</v>
      </c>
      <c r="C1906">
        <v>9</v>
      </c>
      <c r="D1906" t="s">
        <v>89</v>
      </c>
      <c r="E1906" s="1">
        <v>44083</v>
      </c>
      <c r="F1906" s="1">
        <v>44104</v>
      </c>
      <c r="G1906">
        <v>21</v>
      </c>
      <c r="H1906">
        <v>9.6</v>
      </c>
      <c r="I1906" t="s">
        <v>65</v>
      </c>
      <c r="J1906" t="s">
        <v>78</v>
      </c>
      <c r="K1906" t="s">
        <v>105</v>
      </c>
      <c r="L1906">
        <v>1201.9000000000001</v>
      </c>
      <c r="M1906" t="s">
        <v>98</v>
      </c>
      <c r="N1906" t="s">
        <v>168</v>
      </c>
      <c r="O1906" t="s">
        <v>189</v>
      </c>
      <c r="P1906" t="s">
        <v>56</v>
      </c>
      <c r="Q1906" t="s">
        <v>154</v>
      </c>
      <c r="R1906" t="s">
        <v>463</v>
      </c>
      <c r="S1906" t="s">
        <v>85</v>
      </c>
      <c r="T1906" t="s">
        <v>95</v>
      </c>
      <c r="U1906" t="s">
        <v>103</v>
      </c>
      <c r="V1906">
        <v>62485</v>
      </c>
      <c r="W1906">
        <v>39667</v>
      </c>
      <c r="X1906">
        <v>16.2</v>
      </c>
      <c r="Y1906">
        <v>14.8</v>
      </c>
      <c r="Z1906">
        <v>54303.82</v>
      </c>
      <c r="AB1906">
        <v>41.54</v>
      </c>
      <c r="AC1906">
        <v>2255780.6800000002</v>
      </c>
      <c r="AD1906">
        <v>19363113.100000001</v>
      </c>
      <c r="AE1906">
        <v>166.41</v>
      </c>
      <c r="AF1906">
        <v>3222215650.9699998</v>
      </c>
      <c r="AG1906">
        <v>198279.46</v>
      </c>
      <c r="AH1906">
        <v>0.1</v>
      </c>
      <c r="AJ1906">
        <v>13.67</v>
      </c>
      <c r="AK1906">
        <v>0</v>
      </c>
      <c r="AL1906">
        <v>0.157</v>
      </c>
      <c r="AM1906">
        <v>30400.09</v>
      </c>
      <c r="AN1906">
        <v>847.3</v>
      </c>
      <c r="AO1906">
        <v>625.9</v>
      </c>
      <c r="AP1906">
        <v>530325.06999999995</v>
      </c>
      <c r="AQ1906">
        <v>3018047.07</v>
      </c>
      <c r="AR1906" t="s">
        <v>61</v>
      </c>
      <c r="AS1906" t="s">
        <v>61</v>
      </c>
      <c r="AT1906" t="s">
        <v>62</v>
      </c>
      <c r="AU1906" t="s">
        <v>63</v>
      </c>
    </row>
    <row r="1907" spans="1:47" x14ac:dyDescent="0.25">
      <c r="A1907" t="s">
        <v>3030</v>
      </c>
      <c r="B1907">
        <v>2020</v>
      </c>
      <c r="C1907">
        <v>9</v>
      </c>
      <c r="D1907" t="s">
        <v>89</v>
      </c>
      <c r="E1907" s="1">
        <v>44076</v>
      </c>
      <c r="F1907" s="1">
        <v>44089</v>
      </c>
      <c r="G1907">
        <v>13</v>
      </c>
      <c r="H1907">
        <v>4.8</v>
      </c>
      <c r="I1907" t="s">
        <v>65</v>
      </c>
      <c r="J1907" t="s">
        <v>66</v>
      </c>
      <c r="K1907" t="s">
        <v>391</v>
      </c>
      <c r="L1907">
        <v>9999.99</v>
      </c>
      <c r="M1907" t="s">
        <v>90</v>
      </c>
      <c r="N1907" t="s">
        <v>53</v>
      </c>
      <c r="O1907" t="s">
        <v>107</v>
      </c>
      <c r="P1907" t="s">
        <v>128</v>
      </c>
      <c r="Q1907" t="s">
        <v>108</v>
      </c>
      <c r="R1907" t="s">
        <v>985</v>
      </c>
      <c r="S1907" t="s">
        <v>130</v>
      </c>
      <c r="T1907" t="s">
        <v>74</v>
      </c>
      <c r="U1907" t="s">
        <v>103</v>
      </c>
      <c r="V1907">
        <v>60679</v>
      </c>
      <c r="W1907">
        <v>40090</v>
      </c>
      <c r="X1907">
        <v>13.7</v>
      </c>
      <c r="Y1907">
        <v>11.7</v>
      </c>
      <c r="Z1907">
        <v>56931.040000000001</v>
      </c>
      <c r="AB1907">
        <v>44</v>
      </c>
      <c r="AC1907">
        <v>2504965.7599999998</v>
      </c>
      <c r="AD1907">
        <v>31145833.359999999</v>
      </c>
      <c r="AE1907">
        <v>159.97</v>
      </c>
      <c r="AF1907">
        <v>4982398962.6000004</v>
      </c>
      <c r="AG1907">
        <v>191365.21</v>
      </c>
      <c r="AH1907">
        <v>1.4</v>
      </c>
      <c r="AI1907">
        <v>17766.39</v>
      </c>
      <c r="AJ1907">
        <v>8.7100000000000009</v>
      </c>
      <c r="AK1907">
        <v>0</v>
      </c>
      <c r="AL1907">
        <v>0.33400000000000002</v>
      </c>
      <c r="AM1907">
        <v>104027.08</v>
      </c>
      <c r="AN1907">
        <v>275.89999999999998</v>
      </c>
      <c r="AO1907">
        <v>747.02</v>
      </c>
      <c r="AP1907">
        <v>206102.82</v>
      </c>
      <c r="AQ1907">
        <v>3024227.26</v>
      </c>
      <c r="AR1907" t="s">
        <v>61</v>
      </c>
      <c r="AS1907" t="s">
        <v>61</v>
      </c>
      <c r="AT1907" t="s">
        <v>62</v>
      </c>
      <c r="AU1907" t="s">
        <v>63</v>
      </c>
    </row>
    <row r="1908" spans="1:47" x14ac:dyDescent="0.25">
      <c r="A1908" t="s">
        <v>3031</v>
      </c>
      <c r="B1908">
        <v>2024</v>
      </c>
      <c r="C1908">
        <v>1</v>
      </c>
      <c r="D1908" t="s">
        <v>48</v>
      </c>
      <c r="E1908" s="1">
        <v>45315</v>
      </c>
      <c r="F1908" s="1">
        <v>45343</v>
      </c>
      <c r="G1908">
        <v>28</v>
      </c>
      <c r="H1908">
        <v>17.7</v>
      </c>
      <c r="I1908" t="s">
        <v>49</v>
      </c>
      <c r="J1908" t="s">
        <v>78</v>
      </c>
      <c r="K1908" t="s">
        <v>177</v>
      </c>
      <c r="L1908">
        <v>1001.99</v>
      </c>
      <c r="M1908" t="s">
        <v>90</v>
      </c>
      <c r="N1908" t="s">
        <v>106</v>
      </c>
      <c r="O1908" t="s">
        <v>91</v>
      </c>
      <c r="P1908" t="s">
        <v>55</v>
      </c>
      <c r="Q1908" t="s">
        <v>56</v>
      </c>
      <c r="R1908" t="s">
        <v>2360</v>
      </c>
      <c r="S1908" t="s">
        <v>130</v>
      </c>
      <c r="T1908" t="s">
        <v>148</v>
      </c>
      <c r="U1908" t="s">
        <v>60</v>
      </c>
      <c r="V1908">
        <v>75974</v>
      </c>
      <c r="W1908">
        <v>43330</v>
      </c>
      <c r="X1908">
        <v>24.7</v>
      </c>
      <c r="Y1908">
        <v>12.3</v>
      </c>
      <c r="Z1908">
        <v>59069.17</v>
      </c>
      <c r="AB1908">
        <v>23.61</v>
      </c>
      <c r="AC1908">
        <v>1394623.1</v>
      </c>
      <c r="AD1908">
        <v>15233348.25</v>
      </c>
      <c r="AE1908">
        <v>278.5</v>
      </c>
      <c r="AF1908">
        <v>4242487487.6199999</v>
      </c>
      <c r="AG1908">
        <v>105776.27</v>
      </c>
      <c r="AH1908">
        <v>0.4</v>
      </c>
      <c r="AJ1908">
        <v>9.5500000000000007</v>
      </c>
      <c r="AK1908">
        <v>1454784.76</v>
      </c>
      <c r="AL1908">
        <v>0.22800000000000001</v>
      </c>
      <c r="AM1908">
        <v>34732.03</v>
      </c>
      <c r="AN1908">
        <v>869.3</v>
      </c>
      <c r="AO1908">
        <v>413.54</v>
      </c>
      <c r="AP1908">
        <v>359490.32</v>
      </c>
      <c r="AQ1908">
        <v>1904130.8</v>
      </c>
      <c r="AR1908" t="s">
        <v>61</v>
      </c>
      <c r="AS1908" t="s">
        <v>61</v>
      </c>
      <c r="AT1908" t="s">
        <v>62</v>
      </c>
      <c r="AU1908" t="s">
        <v>63</v>
      </c>
    </row>
    <row r="1909" spans="1:47" x14ac:dyDescent="0.25">
      <c r="A1909" t="s">
        <v>3032</v>
      </c>
      <c r="B1909">
        <v>2020</v>
      </c>
      <c r="C1909">
        <v>3</v>
      </c>
      <c r="D1909" t="s">
        <v>48</v>
      </c>
      <c r="E1909" s="1">
        <v>43921</v>
      </c>
      <c r="F1909" s="1">
        <v>43934</v>
      </c>
      <c r="G1909">
        <v>13</v>
      </c>
      <c r="H1909">
        <v>3.7</v>
      </c>
      <c r="I1909" t="s">
        <v>49</v>
      </c>
      <c r="J1909" t="s">
        <v>239</v>
      </c>
      <c r="K1909" t="s">
        <v>270</v>
      </c>
      <c r="L1909">
        <v>2710.1990999999998</v>
      </c>
      <c r="M1909" t="s">
        <v>90</v>
      </c>
      <c r="N1909" t="s">
        <v>53</v>
      </c>
      <c r="O1909" t="s">
        <v>200</v>
      </c>
      <c r="P1909" t="s">
        <v>154</v>
      </c>
      <c r="Q1909" t="s">
        <v>56</v>
      </c>
      <c r="R1909" t="s">
        <v>2360</v>
      </c>
      <c r="S1909" t="s">
        <v>142</v>
      </c>
      <c r="T1909" t="s">
        <v>59</v>
      </c>
      <c r="U1909" t="s">
        <v>166</v>
      </c>
      <c r="V1909">
        <v>53567</v>
      </c>
      <c r="W1909">
        <v>35625</v>
      </c>
      <c r="X1909">
        <v>23</v>
      </c>
      <c r="Y1909">
        <v>14.6</v>
      </c>
      <c r="Z1909">
        <v>45774.49</v>
      </c>
      <c r="AB1909">
        <v>30.04</v>
      </c>
      <c r="AC1909">
        <v>1375065.68</v>
      </c>
      <c r="AD1909">
        <v>21533235.59</v>
      </c>
      <c r="AE1909">
        <v>163.41999999999999</v>
      </c>
      <c r="AF1909">
        <v>3518961360.1199999</v>
      </c>
      <c r="AG1909">
        <v>243678.94</v>
      </c>
      <c r="AH1909">
        <v>1.3</v>
      </c>
      <c r="AI1909">
        <v>35475.74</v>
      </c>
      <c r="AJ1909">
        <v>13.69</v>
      </c>
      <c r="AK1909">
        <v>2947899.95</v>
      </c>
      <c r="AL1909">
        <v>0.104</v>
      </c>
      <c r="AM1909">
        <v>22394.57</v>
      </c>
      <c r="AN1909">
        <v>697.9</v>
      </c>
      <c r="AO1909">
        <v>494.33</v>
      </c>
      <c r="AP1909">
        <v>344992.91</v>
      </c>
      <c r="AQ1909">
        <v>2021607.84</v>
      </c>
      <c r="AR1909" t="s">
        <v>61</v>
      </c>
      <c r="AS1909" t="s">
        <v>61</v>
      </c>
      <c r="AT1909" t="s">
        <v>62</v>
      </c>
      <c r="AU1909" t="s">
        <v>63</v>
      </c>
    </row>
    <row r="1910" spans="1:47" x14ac:dyDescent="0.25">
      <c r="A1910" t="s">
        <v>3033</v>
      </c>
      <c r="B1910">
        <v>2025</v>
      </c>
      <c r="C1910">
        <v>5</v>
      </c>
      <c r="D1910" t="s">
        <v>77</v>
      </c>
      <c r="E1910" s="1">
        <v>45790</v>
      </c>
      <c r="F1910" s="1">
        <v>45821</v>
      </c>
      <c r="G1910">
        <v>31</v>
      </c>
      <c r="H1910">
        <v>19.100000000000001</v>
      </c>
      <c r="I1910" t="s">
        <v>49</v>
      </c>
      <c r="J1910" t="s">
        <v>134</v>
      </c>
      <c r="K1910" t="s">
        <v>135</v>
      </c>
      <c r="L1910">
        <v>9999.0098999999991</v>
      </c>
      <c r="M1910" t="s">
        <v>90</v>
      </c>
      <c r="N1910" t="s">
        <v>53</v>
      </c>
      <c r="O1910" t="s">
        <v>54</v>
      </c>
      <c r="P1910" t="s">
        <v>93</v>
      </c>
      <c r="Q1910" t="s">
        <v>226</v>
      </c>
      <c r="R1910" t="s">
        <v>1231</v>
      </c>
      <c r="S1910" t="s">
        <v>137</v>
      </c>
      <c r="T1910" t="s">
        <v>187</v>
      </c>
      <c r="U1910" t="s">
        <v>166</v>
      </c>
      <c r="V1910">
        <v>8696</v>
      </c>
      <c r="W1910">
        <v>5612</v>
      </c>
      <c r="X1910">
        <v>20.3</v>
      </c>
      <c r="Y1910">
        <v>15.9</v>
      </c>
      <c r="Z1910">
        <v>7653.93</v>
      </c>
      <c r="AB1910">
        <v>25.91</v>
      </c>
      <c r="AC1910">
        <v>198313.33</v>
      </c>
      <c r="AD1910">
        <v>4261478.6100000003</v>
      </c>
      <c r="AE1910">
        <v>282.94</v>
      </c>
      <c r="AF1910">
        <v>1205742757.9100001</v>
      </c>
      <c r="AG1910">
        <v>160166.16</v>
      </c>
      <c r="AH1910">
        <v>2.6</v>
      </c>
      <c r="AI1910">
        <v>26263.22</v>
      </c>
      <c r="AJ1910">
        <v>14.38</v>
      </c>
      <c r="AK1910">
        <v>612800.62</v>
      </c>
      <c r="AL1910">
        <v>0.32900000000000001</v>
      </c>
      <c r="AM1910">
        <v>14020.26</v>
      </c>
      <c r="AN1910">
        <v>1027.8</v>
      </c>
      <c r="AO1910">
        <v>576.05999999999995</v>
      </c>
      <c r="AP1910">
        <v>592074.47</v>
      </c>
      <c r="AQ1910">
        <v>990837.44</v>
      </c>
      <c r="AR1910" t="s">
        <v>61</v>
      </c>
      <c r="AS1910" t="s">
        <v>61</v>
      </c>
      <c r="AT1910" t="s">
        <v>62</v>
      </c>
      <c r="AU1910" t="s">
        <v>63</v>
      </c>
    </row>
    <row r="1911" spans="1:47" x14ac:dyDescent="0.25">
      <c r="A1911" t="s">
        <v>3034</v>
      </c>
      <c r="B1911">
        <v>2022</v>
      </c>
      <c r="C1911">
        <v>8</v>
      </c>
      <c r="D1911" t="s">
        <v>89</v>
      </c>
      <c r="E1911" s="1">
        <v>44786</v>
      </c>
      <c r="F1911" s="1">
        <v>44799</v>
      </c>
      <c r="G1911">
        <v>13</v>
      </c>
      <c r="H1911">
        <v>11.2</v>
      </c>
      <c r="I1911" t="s">
        <v>65</v>
      </c>
      <c r="J1911" t="s">
        <v>50</v>
      </c>
      <c r="K1911" t="s">
        <v>145</v>
      </c>
      <c r="L1911">
        <v>2710.19</v>
      </c>
      <c r="M1911" t="s">
        <v>80</v>
      </c>
      <c r="N1911" t="s">
        <v>69</v>
      </c>
      <c r="O1911" t="s">
        <v>91</v>
      </c>
      <c r="P1911" t="s">
        <v>184</v>
      </c>
      <c r="Q1911" t="s">
        <v>146</v>
      </c>
      <c r="R1911" t="s">
        <v>2671</v>
      </c>
      <c r="S1911" t="s">
        <v>123</v>
      </c>
      <c r="T1911" t="s">
        <v>187</v>
      </c>
      <c r="U1911" t="s">
        <v>60</v>
      </c>
      <c r="V1911">
        <v>71477</v>
      </c>
      <c r="W1911">
        <v>50823</v>
      </c>
      <c r="X1911">
        <v>8.5</v>
      </c>
      <c r="Y1911">
        <v>14.6</v>
      </c>
      <c r="Z1911">
        <v>57571.43</v>
      </c>
      <c r="AB1911">
        <v>23.86</v>
      </c>
      <c r="AC1911">
        <v>1373654.32</v>
      </c>
      <c r="AD1911">
        <v>61916345.82</v>
      </c>
      <c r="AE1911">
        <v>215.92</v>
      </c>
      <c r="AF1911">
        <v>13368977389.450001</v>
      </c>
      <c r="AG1911">
        <v>185492.53</v>
      </c>
      <c r="AH1911">
        <v>0</v>
      </c>
      <c r="AI1911">
        <v>0</v>
      </c>
      <c r="AJ1911">
        <v>6.87</v>
      </c>
      <c r="AK1911">
        <v>0</v>
      </c>
      <c r="AL1911">
        <v>0.33600000000000002</v>
      </c>
      <c r="AM1911">
        <v>208038.92</v>
      </c>
      <c r="AN1911">
        <v>707.6</v>
      </c>
      <c r="AO1911">
        <v>495.79</v>
      </c>
      <c r="AP1911">
        <v>350821</v>
      </c>
      <c r="AQ1911">
        <v>2118006.77</v>
      </c>
      <c r="AR1911" t="s">
        <v>61</v>
      </c>
      <c r="AS1911" t="s">
        <v>61</v>
      </c>
      <c r="AT1911" t="s">
        <v>62</v>
      </c>
      <c r="AU1911" t="s">
        <v>63</v>
      </c>
    </row>
    <row r="1912" spans="1:47" x14ac:dyDescent="0.25">
      <c r="A1912" t="s">
        <v>3035</v>
      </c>
      <c r="B1912">
        <v>2022</v>
      </c>
      <c r="C1912">
        <v>9</v>
      </c>
      <c r="D1912" t="s">
        <v>89</v>
      </c>
      <c r="E1912" s="1">
        <v>44810</v>
      </c>
      <c r="F1912" s="1">
        <v>44826</v>
      </c>
      <c r="G1912">
        <v>16</v>
      </c>
      <c r="H1912">
        <v>16.5</v>
      </c>
      <c r="I1912" t="s">
        <v>49</v>
      </c>
      <c r="J1912" t="s">
        <v>239</v>
      </c>
      <c r="K1912" t="s">
        <v>265</v>
      </c>
      <c r="L1912">
        <v>3102.1</v>
      </c>
      <c r="M1912" t="s">
        <v>114</v>
      </c>
      <c r="N1912" t="s">
        <v>81</v>
      </c>
      <c r="O1912" t="s">
        <v>107</v>
      </c>
      <c r="P1912" t="s">
        <v>108</v>
      </c>
      <c r="Q1912" t="s">
        <v>226</v>
      </c>
      <c r="R1912" t="s">
        <v>868</v>
      </c>
      <c r="S1912" t="s">
        <v>161</v>
      </c>
      <c r="T1912" t="s">
        <v>102</v>
      </c>
      <c r="U1912" t="s">
        <v>228</v>
      </c>
      <c r="V1912">
        <v>30877</v>
      </c>
      <c r="W1912">
        <v>21290</v>
      </c>
      <c r="X1912">
        <v>24.9</v>
      </c>
      <c r="Y1912">
        <v>13.3</v>
      </c>
      <c r="Z1912">
        <v>27984.39</v>
      </c>
      <c r="AB1912">
        <v>32.18</v>
      </c>
      <c r="AC1912">
        <v>900537.67</v>
      </c>
      <c r="AD1912">
        <v>15654467.77</v>
      </c>
      <c r="AE1912">
        <v>210.38</v>
      </c>
      <c r="AF1912">
        <v>3293386929.4499998</v>
      </c>
      <c r="AG1912">
        <v>83554.039999999994</v>
      </c>
      <c r="AH1912">
        <v>0.3</v>
      </c>
      <c r="AI1912">
        <v>10181.209999999999</v>
      </c>
      <c r="AJ1912">
        <v>9.92</v>
      </c>
      <c r="AK1912">
        <v>1552923.2</v>
      </c>
      <c r="AL1912">
        <v>0.32200000000000001</v>
      </c>
      <c r="AM1912">
        <v>50407.39</v>
      </c>
      <c r="AN1912">
        <v>675.8</v>
      </c>
      <c r="AO1912">
        <v>387.92</v>
      </c>
      <c r="AP1912">
        <v>262156.34000000003</v>
      </c>
      <c r="AQ1912">
        <v>1306836.6499999999</v>
      </c>
      <c r="AR1912" t="s">
        <v>61</v>
      </c>
      <c r="AS1912" t="s">
        <v>61</v>
      </c>
      <c r="AT1912" t="s">
        <v>62</v>
      </c>
      <c r="AU1912" t="s">
        <v>63</v>
      </c>
    </row>
    <row r="1913" spans="1:47" x14ac:dyDescent="0.25">
      <c r="A1913" t="s">
        <v>3036</v>
      </c>
      <c r="B1913">
        <v>2023</v>
      </c>
      <c r="C1913">
        <v>6</v>
      </c>
      <c r="D1913" t="s">
        <v>77</v>
      </c>
      <c r="E1913" s="1">
        <v>45081</v>
      </c>
      <c r="F1913" s="1">
        <v>45087</v>
      </c>
      <c r="G1913">
        <v>6</v>
      </c>
      <c r="H1913">
        <v>14.2</v>
      </c>
      <c r="I1913" t="s">
        <v>65</v>
      </c>
      <c r="J1913" t="s">
        <v>50</v>
      </c>
      <c r="K1913" t="s">
        <v>51</v>
      </c>
      <c r="L1913">
        <v>2709</v>
      </c>
      <c r="M1913" t="s">
        <v>80</v>
      </c>
      <c r="N1913" t="s">
        <v>69</v>
      </c>
      <c r="O1913" t="s">
        <v>200</v>
      </c>
      <c r="P1913" t="s">
        <v>56</v>
      </c>
      <c r="Q1913" t="s">
        <v>230</v>
      </c>
      <c r="R1913" t="s">
        <v>987</v>
      </c>
      <c r="S1913" t="s">
        <v>186</v>
      </c>
      <c r="T1913" t="s">
        <v>102</v>
      </c>
      <c r="U1913" t="s">
        <v>259</v>
      </c>
      <c r="V1913">
        <v>126852</v>
      </c>
      <c r="W1913">
        <v>72485</v>
      </c>
      <c r="X1913">
        <v>9.5</v>
      </c>
      <c r="Y1913">
        <v>11.6</v>
      </c>
      <c r="Z1913">
        <v>97900.84</v>
      </c>
      <c r="AB1913">
        <v>31.74</v>
      </c>
      <c r="AC1913">
        <v>3107372.66</v>
      </c>
      <c r="AD1913">
        <v>5767338.4800000004</v>
      </c>
      <c r="AE1913">
        <v>287.38</v>
      </c>
      <c r="AF1913">
        <v>1657417732.3800001</v>
      </c>
      <c r="AG1913">
        <v>20969.18</v>
      </c>
      <c r="AH1913">
        <v>1.8</v>
      </c>
      <c r="AI1913">
        <v>59413.47</v>
      </c>
      <c r="AJ1913">
        <v>0.75</v>
      </c>
      <c r="AK1913">
        <v>0</v>
      </c>
      <c r="AL1913">
        <v>0.19500000000000001</v>
      </c>
      <c r="AM1913">
        <v>11246.31</v>
      </c>
      <c r="AN1913">
        <v>203.6</v>
      </c>
      <c r="AO1913">
        <v>357.31</v>
      </c>
      <c r="AP1913">
        <v>72748.320000000007</v>
      </c>
      <c r="AQ1913">
        <v>3271749.94</v>
      </c>
      <c r="AR1913" t="s">
        <v>61</v>
      </c>
      <c r="AS1913" t="s">
        <v>61</v>
      </c>
      <c r="AT1913" t="s">
        <v>62</v>
      </c>
      <c r="AU1913" t="s">
        <v>63</v>
      </c>
    </row>
    <row r="1914" spans="1:47" x14ac:dyDescent="0.25">
      <c r="A1914" t="s">
        <v>3037</v>
      </c>
      <c r="B1914">
        <v>2021</v>
      </c>
      <c r="C1914">
        <v>3</v>
      </c>
      <c r="D1914" t="s">
        <v>48</v>
      </c>
      <c r="E1914" s="1">
        <v>44272</v>
      </c>
      <c r="F1914" s="1">
        <v>44300</v>
      </c>
      <c r="G1914">
        <v>28</v>
      </c>
      <c r="H1914">
        <v>8.5</v>
      </c>
      <c r="I1914" t="s">
        <v>49</v>
      </c>
      <c r="J1914" t="s">
        <v>78</v>
      </c>
      <c r="K1914" t="s">
        <v>105</v>
      </c>
      <c r="L1914">
        <v>1201.9000000000001</v>
      </c>
      <c r="M1914" t="s">
        <v>68</v>
      </c>
      <c r="N1914" t="s">
        <v>106</v>
      </c>
      <c r="O1914" t="s">
        <v>54</v>
      </c>
      <c r="P1914" t="s">
        <v>164</v>
      </c>
      <c r="Q1914" t="s">
        <v>128</v>
      </c>
      <c r="R1914" t="s">
        <v>332</v>
      </c>
      <c r="S1914" t="s">
        <v>85</v>
      </c>
      <c r="T1914" t="s">
        <v>86</v>
      </c>
      <c r="U1914" t="s">
        <v>96</v>
      </c>
      <c r="V1914">
        <v>39557</v>
      </c>
      <c r="W1914">
        <v>22023</v>
      </c>
      <c r="X1914">
        <v>16.899999999999999</v>
      </c>
      <c r="Y1914">
        <v>11.7</v>
      </c>
      <c r="Z1914">
        <v>31445.14</v>
      </c>
      <c r="AB1914">
        <v>12.53</v>
      </c>
      <c r="AC1914">
        <v>394007.6</v>
      </c>
      <c r="AD1914">
        <v>26955402.91</v>
      </c>
      <c r="AE1914">
        <v>170.6</v>
      </c>
      <c r="AF1914">
        <v>4598591736.4499998</v>
      </c>
      <c r="AG1914">
        <v>69792.13</v>
      </c>
      <c r="AH1914">
        <v>1.7</v>
      </c>
      <c r="AI1914">
        <v>26329.08</v>
      </c>
      <c r="AJ1914">
        <v>12.69</v>
      </c>
      <c r="AK1914">
        <v>3420640.63</v>
      </c>
      <c r="AL1914">
        <v>0.27</v>
      </c>
      <c r="AM1914">
        <v>72779.59</v>
      </c>
      <c r="AN1914">
        <v>1520.7</v>
      </c>
      <c r="AO1914">
        <v>623.82000000000005</v>
      </c>
      <c r="AP1914">
        <v>948643.07</v>
      </c>
      <c r="AQ1914">
        <v>1511551.47</v>
      </c>
      <c r="AR1914" t="s">
        <v>61</v>
      </c>
      <c r="AS1914" t="s">
        <v>124</v>
      </c>
      <c r="AT1914" t="s">
        <v>62</v>
      </c>
      <c r="AU1914" t="s">
        <v>63</v>
      </c>
    </row>
    <row r="1915" spans="1:47" x14ac:dyDescent="0.25">
      <c r="A1915" t="s">
        <v>3038</v>
      </c>
      <c r="B1915">
        <v>2024</v>
      </c>
      <c r="C1915">
        <v>10</v>
      </c>
      <c r="D1915" t="s">
        <v>119</v>
      </c>
      <c r="E1915" s="1">
        <v>45596</v>
      </c>
      <c r="F1915" s="1">
        <v>45628</v>
      </c>
      <c r="G1915">
        <v>32</v>
      </c>
      <c r="H1915">
        <v>1.4</v>
      </c>
      <c r="I1915" t="s">
        <v>49</v>
      </c>
      <c r="J1915" t="s">
        <v>66</v>
      </c>
      <c r="K1915" t="s">
        <v>153</v>
      </c>
      <c r="L1915">
        <v>6309</v>
      </c>
      <c r="M1915" t="s">
        <v>98</v>
      </c>
      <c r="N1915" t="s">
        <v>53</v>
      </c>
      <c r="O1915" t="s">
        <v>54</v>
      </c>
      <c r="P1915" t="s">
        <v>159</v>
      </c>
      <c r="Q1915" t="s">
        <v>82</v>
      </c>
      <c r="R1915" t="s">
        <v>1585</v>
      </c>
      <c r="S1915" t="s">
        <v>156</v>
      </c>
      <c r="T1915" t="s">
        <v>86</v>
      </c>
      <c r="U1915" t="s">
        <v>87</v>
      </c>
      <c r="V1915">
        <v>15340</v>
      </c>
      <c r="W1915">
        <v>10262</v>
      </c>
      <c r="X1915">
        <v>5.8</v>
      </c>
      <c r="Y1915">
        <v>12.4</v>
      </c>
      <c r="Z1915">
        <v>12456.27</v>
      </c>
      <c r="AA1915">
        <v>889</v>
      </c>
      <c r="AB1915">
        <v>707.51</v>
      </c>
      <c r="AC1915">
        <v>628976.39</v>
      </c>
      <c r="AD1915">
        <v>19453455.109999999</v>
      </c>
      <c r="AE1915">
        <v>277.88</v>
      </c>
      <c r="AF1915">
        <v>5405726105.9700003</v>
      </c>
      <c r="AG1915">
        <v>131253.41</v>
      </c>
      <c r="AH1915">
        <v>1</v>
      </c>
      <c r="AI1915">
        <v>28728.41</v>
      </c>
      <c r="AJ1915">
        <v>9.9600000000000009</v>
      </c>
      <c r="AK1915">
        <v>1937564.13</v>
      </c>
      <c r="AL1915">
        <v>0.27900000000000003</v>
      </c>
      <c r="AM1915">
        <v>54275.14</v>
      </c>
      <c r="AN1915">
        <v>1549.6</v>
      </c>
      <c r="AO1915">
        <v>740.46</v>
      </c>
      <c r="AP1915">
        <v>1147416.82</v>
      </c>
      <c r="AQ1915">
        <v>1990650.17</v>
      </c>
      <c r="AR1915" t="s">
        <v>61</v>
      </c>
      <c r="AS1915" t="s">
        <v>61</v>
      </c>
      <c r="AT1915" t="s">
        <v>62</v>
      </c>
      <c r="AU1915" t="s">
        <v>63</v>
      </c>
    </row>
    <row r="1916" spans="1:47" x14ac:dyDescent="0.25">
      <c r="A1916" t="s">
        <v>3039</v>
      </c>
      <c r="B1916">
        <v>2020</v>
      </c>
      <c r="C1916">
        <v>5</v>
      </c>
      <c r="D1916" t="s">
        <v>77</v>
      </c>
      <c r="E1916" s="1">
        <v>43977</v>
      </c>
      <c r="F1916" s="1">
        <v>43999</v>
      </c>
      <c r="G1916">
        <v>22</v>
      </c>
      <c r="H1916">
        <v>18.399999999999999</v>
      </c>
      <c r="I1916" t="s">
        <v>65</v>
      </c>
      <c r="J1916" t="s">
        <v>134</v>
      </c>
      <c r="K1916" t="s">
        <v>135</v>
      </c>
      <c r="L1916">
        <v>9999.0098999999991</v>
      </c>
      <c r="M1916" t="s">
        <v>98</v>
      </c>
      <c r="N1916" t="s">
        <v>168</v>
      </c>
      <c r="O1916" t="s">
        <v>91</v>
      </c>
      <c r="P1916" t="s">
        <v>128</v>
      </c>
      <c r="Q1916" t="s">
        <v>140</v>
      </c>
      <c r="R1916" t="s">
        <v>3040</v>
      </c>
      <c r="S1916" t="s">
        <v>137</v>
      </c>
      <c r="T1916" t="s">
        <v>187</v>
      </c>
      <c r="U1916" t="s">
        <v>166</v>
      </c>
      <c r="V1916">
        <v>12366</v>
      </c>
      <c r="W1916">
        <v>7460</v>
      </c>
      <c r="X1916">
        <v>21.4</v>
      </c>
      <c r="Y1916">
        <v>15.9</v>
      </c>
      <c r="Z1916">
        <v>9893.76</v>
      </c>
      <c r="AB1916">
        <v>16.79</v>
      </c>
      <c r="AC1916">
        <v>166116.23000000001</v>
      </c>
      <c r="AD1916">
        <v>6348924.7300000004</v>
      </c>
      <c r="AE1916">
        <v>158.09</v>
      </c>
      <c r="AF1916">
        <v>1003701510.5700001</v>
      </c>
      <c r="AG1916">
        <v>156640.59</v>
      </c>
      <c r="AH1916">
        <v>1.2</v>
      </c>
      <c r="AI1916">
        <v>35069.19</v>
      </c>
      <c r="AJ1916">
        <v>16.350000000000001</v>
      </c>
      <c r="AK1916">
        <v>0</v>
      </c>
      <c r="AL1916">
        <v>0.13700000000000001</v>
      </c>
      <c r="AM1916">
        <v>8698.0300000000007</v>
      </c>
      <c r="AN1916">
        <v>1166.2</v>
      </c>
      <c r="AO1916">
        <v>579.78</v>
      </c>
      <c r="AP1916">
        <v>676139.44</v>
      </c>
      <c r="AQ1916">
        <v>1042663.48</v>
      </c>
      <c r="AR1916" t="s">
        <v>61</v>
      </c>
      <c r="AS1916" t="s">
        <v>124</v>
      </c>
      <c r="AT1916" t="s">
        <v>62</v>
      </c>
      <c r="AU1916" t="s">
        <v>63</v>
      </c>
    </row>
    <row r="1917" spans="1:47" x14ac:dyDescent="0.25">
      <c r="A1917" t="s">
        <v>3041</v>
      </c>
      <c r="B1917">
        <v>2020</v>
      </c>
      <c r="C1917">
        <v>11</v>
      </c>
      <c r="D1917" t="s">
        <v>119</v>
      </c>
      <c r="E1917" s="1">
        <v>44144</v>
      </c>
      <c r="F1917" s="1">
        <v>44159</v>
      </c>
      <c r="G1917">
        <v>15</v>
      </c>
      <c r="H1917">
        <v>2.2000000000000002</v>
      </c>
      <c r="I1917" t="s">
        <v>49</v>
      </c>
      <c r="J1917" t="s">
        <v>78</v>
      </c>
      <c r="K1917" t="s">
        <v>211</v>
      </c>
      <c r="L1917">
        <v>1701.99</v>
      </c>
      <c r="M1917" t="s">
        <v>52</v>
      </c>
      <c r="N1917" t="s">
        <v>69</v>
      </c>
      <c r="O1917" t="s">
        <v>107</v>
      </c>
      <c r="P1917" t="s">
        <v>127</v>
      </c>
      <c r="Q1917" t="s">
        <v>82</v>
      </c>
      <c r="R1917" t="s">
        <v>580</v>
      </c>
      <c r="S1917" t="s">
        <v>85</v>
      </c>
      <c r="T1917" t="s">
        <v>102</v>
      </c>
      <c r="U1917" t="s">
        <v>228</v>
      </c>
      <c r="V1917">
        <v>59142</v>
      </c>
      <c r="W1917">
        <v>33921</v>
      </c>
      <c r="X1917">
        <v>17.100000000000001</v>
      </c>
      <c r="Y1917">
        <v>11.9</v>
      </c>
      <c r="Z1917">
        <v>53609.83</v>
      </c>
      <c r="AB1917">
        <v>20.63</v>
      </c>
      <c r="AC1917">
        <v>1105970.79</v>
      </c>
      <c r="AD1917">
        <v>36156077.649999999</v>
      </c>
      <c r="AE1917">
        <v>159.84</v>
      </c>
      <c r="AF1917">
        <v>5779187451.5799999</v>
      </c>
      <c r="AG1917">
        <v>137224.12</v>
      </c>
      <c r="AH1917">
        <v>2.2000000000000002</v>
      </c>
      <c r="AI1917">
        <v>47062.48</v>
      </c>
      <c r="AJ1917">
        <v>9.6199999999999992</v>
      </c>
      <c r="AK1917">
        <v>3478214.67</v>
      </c>
      <c r="AL1917">
        <v>0.17299999999999999</v>
      </c>
      <c r="AM1917">
        <v>62550.01</v>
      </c>
      <c r="AN1917">
        <v>379.8</v>
      </c>
      <c r="AO1917">
        <v>485.51</v>
      </c>
      <c r="AP1917">
        <v>184396.7</v>
      </c>
      <c r="AQ1917">
        <v>1537204.1</v>
      </c>
      <c r="AR1917" t="s">
        <v>61</v>
      </c>
      <c r="AS1917" t="s">
        <v>61</v>
      </c>
      <c r="AT1917" t="s">
        <v>62</v>
      </c>
      <c r="AU1917" t="s">
        <v>63</v>
      </c>
    </row>
    <row r="1918" spans="1:47" x14ac:dyDescent="0.25">
      <c r="A1918" t="s">
        <v>3042</v>
      </c>
      <c r="B1918">
        <v>2022</v>
      </c>
      <c r="C1918">
        <v>5</v>
      </c>
      <c r="D1918" t="s">
        <v>77</v>
      </c>
      <c r="E1918" s="1">
        <v>44686</v>
      </c>
      <c r="F1918" s="1">
        <v>44694</v>
      </c>
      <c r="G1918">
        <v>8</v>
      </c>
      <c r="H1918">
        <v>13</v>
      </c>
      <c r="I1918" t="s">
        <v>65</v>
      </c>
      <c r="J1918" t="s">
        <v>50</v>
      </c>
      <c r="K1918" t="s">
        <v>423</v>
      </c>
      <c r="L1918">
        <v>2710.1941000000002</v>
      </c>
      <c r="M1918" t="s">
        <v>114</v>
      </c>
      <c r="N1918" t="s">
        <v>81</v>
      </c>
      <c r="O1918" t="s">
        <v>200</v>
      </c>
      <c r="P1918" t="s">
        <v>92</v>
      </c>
      <c r="Q1918" t="s">
        <v>71</v>
      </c>
      <c r="R1918" t="s">
        <v>469</v>
      </c>
      <c r="S1918" t="s">
        <v>142</v>
      </c>
      <c r="T1918" t="s">
        <v>131</v>
      </c>
      <c r="U1918" t="s">
        <v>87</v>
      </c>
      <c r="V1918">
        <v>35126</v>
      </c>
      <c r="W1918">
        <v>24169</v>
      </c>
      <c r="X1918">
        <v>11.3</v>
      </c>
      <c r="Y1918">
        <v>12.1</v>
      </c>
      <c r="Z1918">
        <v>27351.9</v>
      </c>
      <c r="AB1918">
        <v>31.14</v>
      </c>
      <c r="AC1918">
        <v>851738.17</v>
      </c>
      <c r="AD1918">
        <v>30473845.870000001</v>
      </c>
      <c r="AE1918">
        <v>212.24</v>
      </c>
      <c r="AF1918">
        <v>6467769047.4499998</v>
      </c>
      <c r="AG1918">
        <v>175846.01</v>
      </c>
      <c r="AH1918">
        <v>0</v>
      </c>
      <c r="AI1918">
        <v>0</v>
      </c>
      <c r="AJ1918">
        <v>3.53</v>
      </c>
      <c r="AK1918">
        <v>0</v>
      </c>
      <c r="AL1918">
        <v>0.33200000000000002</v>
      </c>
      <c r="AM1918">
        <v>101173.17</v>
      </c>
      <c r="AN1918">
        <v>134.30000000000001</v>
      </c>
      <c r="AO1918">
        <v>470.18</v>
      </c>
      <c r="AP1918">
        <v>63145.17</v>
      </c>
      <c r="AQ1918">
        <v>1191902.52</v>
      </c>
      <c r="AR1918" t="s">
        <v>124</v>
      </c>
      <c r="AS1918" t="s">
        <v>61</v>
      </c>
      <c r="AT1918" t="s">
        <v>62</v>
      </c>
      <c r="AU1918" t="s">
        <v>117</v>
      </c>
    </row>
    <row r="1919" spans="1:47" x14ac:dyDescent="0.25">
      <c r="A1919" t="s">
        <v>3043</v>
      </c>
      <c r="B1919">
        <v>2024</v>
      </c>
      <c r="C1919">
        <v>4</v>
      </c>
      <c r="D1919" t="s">
        <v>77</v>
      </c>
      <c r="E1919" s="1">
        <v>45383</v>
      </c>
      <c r="F1919" s="1">
        <v>45401</v>
      </c>
      <c r="G1919">
        <v>18</v>
      </c>
      <c r="H1919">
        <v>15.3</v>
      </c>
      <c r="I1919" t="s">
        <v>49</v>
      </c>
      <c r="J1919" t="s">
        <v>66</v>
      </c>
      <c r="K1919" t="s">
        <v>248</v>
      </c>
      <c r="L1919">
        <v>9999</v>
      </c>
      <c r="M1919" t="s">
        <v>114</v>
      </c>
      <c r="N1919" t="s">
        <v>69</v>
      </c>
      <c r="O1919" t="s">
        <v>189</v>
      </c>
      <c r="P1919" t="s">
        <v>150</v>
      </c>
      <c r="Q1919" t="s">
        <v>92</v>
      </c>
      <c r="R1919" t="s">
        <v>844</v>
      </c>
      <c r="S1919" t="s">
        <v>156</v>
      </c>
      <c r="T1919" t="s">
        <v>102</v>
      </c>
      <c r="U1919" t="s">
        <v>87</v>
      </c>
      <c r="V1919">
        <v>15173</v>
      </c>
      <c r="W1919">
        <v>10345</v>
      </c>
      <c r="X1919">
        <v>5.0999999999999996</v>
      </c>
      <c r="Y1919">
        <v>10.9</v>
      </c>
      <c r="Z1919">
        <v>11712.67</v>
      </c>
      <c r="AA1919">
        <v>836</v>
      </c>
      <c r="AB1919">
        <v>689.53</v>
      </c>
      <c r="AC1919">
        <v>576447.07999999996</v>
      </c>
      <c r="AD1919">
        <v>39868874.539999999</v>
      </c>
      <c r="AE1919">
        <v>276.47000000000003</v>
      </c>
      <c r="AF1919">
        <v>11022547744.07</v>
      </c>
      <c r="AG1919">
        <v>162846.63</v>
      </c>
      <c r="AH1919">
        <v>0</v>
      </c>
      <c r="AI1919">
        <v>0</v>
      </c>
      <c r="AJ1919">
        <v>4.29</v>
      </c>
      <c r="AK1919">
        <v>1710374.72</v>
      </c>
      <c r="AL1919">
        <v>8.4000000000000005E-2</v>
      </c>
      <c r="AM1919">
        <v>33489.85</v>
      </c>
      <c r="AN1919">
        <v>447.7</v>
      </c>
      <c r="AO1919">
        <v>417.29</v>
      </c>
      <c r="AP1919">
        <v>186820.73</v>
      </c>
      <c r="AQ1919">
        <v>959604.29</v>
      </c>
      <c r="AR1919" t="s">
        <v>61</v>
      </c>
      <c r="AS1919" t="s">
        <v>61</v>
      </c>
      <c r="AT1919" t="s">
        <v>62</v>
      </c>
      <c r="AU1919" t="s">
        <v>63</v>
      </c>
    </row>
    <row r="1920" spans="1:47" x14ac:dyDescent="0.25">
      <c r="A1920" t="s">
        <v>3044</v>
      </c>
      <c r="B1920">
        <v>2022</v>
      </c>
      <c r="C1920">
        <v>10</v>
      </c>
      <c r="D1920" t="s">
        <v>119</v>
      </c>
      <c r="E1920" s="1">
        <v>44846</v>
      </c>
      <c r="F1920" s="1">
        <v>44857</v>
      </c>
      <c r="G1920">
        <v>11</v>
      </c>
      <c r="H1920">
        <v>14.5</v>
      </c>
      <c r="I1920" t="s">
        <v>49</v>
      </c>
      <c r="J1920" t="s">
        <v>50</v>
      </c>
      <c r="K1920" t="s">
        <v>51</v>
      </c>
      <c r="L1920">
        <v>2709</v>
      </c>
      <c r="M1920" t="s">
        <v>90</v>
      </c>
      <c r="N1920" t="s">
        <v>69</v>
      </c>
      <c r="O1920" t="s">
        <v>54</v>
      </c>
      <c r="P1920" t="s">
        <v>204</v>
      </c>
      <c r="Q1920" t="s">
        <v>128</v>
      </c>
      <c r="R1920" t="s">
        <v>3045</v>
      </c>
      <c r="S1920" t="s">
        <v>58</v>
      </c>
      <c r="T1920" t="s">
        <v>86</v>
      </c>
      <c r="U1920" t="s">
        <v>87</v>
      </c>
      <c r="V1920">
        <v>272242</v>
      </c>
      <c r="W1920">
        <v>187443</v>
      </c>
      <c r="X1920">
        <v>17</v>
      </c>
      <c r="Y1920">
        <v>13</v>
      </c>
      <c r="Z1920">
        <v>251099.91</v>
      </c>
      <c r="AB1920">
        <v>19.36</v>
      </c>
      <c r="AC1920">
        <v>4861294.26</v>
      </c>
      <c r="AD1920">
        <v>19307072.079999998</v>
      </c>
      <c r="AE1920">
        <v>210.47</v>
      </c>
      <c r="AF1920">
        <v>4063559460.6799998</v>
      </c>
      <c r="AG1920">
        <v>217393.51</v>
      </c>
      <c r="AH1920">
        <v>0</v>
      </c>
      <c r="AI1920">
        <v>0</v>
      </c>
      <c r="AJ1920">
        <v>13.8</v>
      </c>
      <c r="AK1920">
        <v>2664375.9500000002</v>
      </c>
      <c r="AL1920">
        <v>0.33600000000000002</v>
      </c>
      <c r="AM1920">
        <v>64871.76</v>
      </c>
      <c r="AN1920">
        <v>362.7</v>
      </c>
      <c r="AO1920">
        <v>449.02</v>
      </c>
      <c r="AP1920">
        <v>162859.54999999999</v>
      </c>
      <c r="AQ1920">
        <v>5306419.08</v>
      </c>
      <c r="AR1920" t="s">
        <v>61</v>
      </c>
      <c r="AS1920" t="s">
        <v>61</v>
      </c>
      <c r="AT1920" t="s">
        <v>62</v>
      </c>
      <c r="AU1920" t="s">
        <v>63</v>
      </c>
    </row>
    <row r="1921" spans="1:47" x14ac:dyDescent="0.25">
      <c r="A1921" t="s">
        <v>3046</v>
      </c>
      <c r="B1921">
        <v>2022</v>
      </c>
      <c r="C1921">
        <v>10</v>
      </c>
      <c r="D1921" t="s">
        <v>119</v>
      </c>
      <c r="E1921" s="1">
        <v>44853</v>
      </c>
      <c r="F1921" s="1">
        <v>44865</v>
      </c>
      <c r="G1921">
        <v>12</v>
      </c>
      <c r="H1921">
        <v>18.5</v>
      </c>
      <c r="I1921" t="s">
        <v>65</v>
      </c>
      <c r="J1921" t="s">
        <v>78</v>
      </c>
      <c r="K1921" t="s">
        <v>177</v>
      </c>
      <c r="L1921">
        <v>1001.99</v>
      </c>
      <c r="M1921" t="s">
        <v>114</v>
      </c>
      <c r="N1921" t="s">
        <v>53</v>
      </c>
      <c r="O1921" t="s">
        <v>99</v>
      </c>
      <c r="P1921" t="s">
        <v>100</v>
      </c>
      <c r="Q1921" t="s">
        <v>131</v>
      </c>
      <c r="R1921" t="s">
        <v>192</v>
      </c>
      <c r="S1921" t="s">
        <v>130</v>
      </c>
      <c r="T1921" t="s">
        <v>74</v>
      </c>
      <c r="U1921" t="s">
        <v>75</v>
      </c>
      <c r="V1921">
        <v>68851</v>
      </c>
      <c r="W1921">
        <v>49467</v>
      </c>
      <c r="X1921">
        <v>8.6999999999999993</v>
      </c>
      <c r="Y1921">
        <v>14.5</v>
      </c>
      <c r="Z1921">
        <v>52965.49</v>
      </c>
      <c r="AB1921">
        <v>20.96</v>
      </c>
      <c r="AC1921">
        <v>1110156.67</v>
      </c>
      <c r="AD1921">
        <v>14762541.369999999</v>
      </c>
      <c r="AE1921">
        <v>215.24</v>
      </c>
      <c r="AF1921">
        <v>3177489404.48</v>
      </c>
      <c r="AG1921">
        <v>63437.98</v>
      </c>
      <c r="AH1921">
        <v>0</v>
      </c>
      <c r="AI1921">
        <v>0</v>
      </c>
      <c r="AJ1921">
        <v>24.9</v>
      </c>
      <c r="AK1921">
        <v>0</v>
      </c>
      <c r="AL1921">
        <v>0.153</v>
      </c>
      <c r="AM1921">
        <v>22586.69</v>
      </c>
      <c r="AN1921">
        <v>289.8</v>
      </c>
      <c r="AO1921">
        <v>599.91999999999996</v>
      </c>
      <c r="AP1921">
        <v>173856.82</v>
      </c>
      <c r="AQ1921">
        <v>1370038.16</v>
      </c>
      <c r="AR1921" t="s">
        <v>61</v>
      </c>
      <c r="AS1921" t="s">
        <v>61</v>
      </c>
      <c r="AT1921" t="s">
        <v>62</v>
      </c>
      <c r="AU1921" t="s">
        <v>63</v>
      </c>
    </row>
    <row r="1922" spans="1:47" x14ac:dyDescent="0.25">
      <c r="A1922" t="s">
        <v>3047</v>
      </c>
      <c r="B1922">
        <v>2025</v>
      </c>
      <c r="C1922">
        <v>4</v>
      </c>
      <c r="D1922" t="s">
        <v>77</v>
      </c>
      <c r="E1922" s="1">
        <v>45748</v>
      </c>
      <c r="F1922" s="1">
        <v>45765</v>
      </c>
      <c r="G1922">
        <v>17</v>
      </c>
      <c r="H1922">
        <v>3.7</v>
      </c>
      <c r="I1922" t="s">
        <v>49</v>
      </c>
      <c r="J1922" t="s">
        <v>66</v>
      </c>
      <c r="K1922" t="s">
        <v>67</v>
      </c>
      <c r="L1922">
        <v>8479.8989999999994</v>
      </c>
      <c r="M1922" t="s">
        <v>90</v>
      </c>
      <c r="N1922" t="s">
        <v>168</v>
      </c>
      <c r="O1922" t="s">
        <v>91</v>
      </c>
      <c r="P1922" t="s">
        <v>230</v>
      </c>
      <c r="Q1922" t="s">
        <v>128</v>
      </c>
      <c r="R1922" t="s">
        <v>1549</v>
      </c>
      <c r="S1922" t="s">
        <v>73</v>
      </c>
      <c r="T1922" t="s">
        <v>148</v>
      </c>
      <c r="U1922" t="s">
        <v>75</v>
      </c>
      <c r="V1922">
        <v>14419</v>
      </c>
      <c r="W1922">
        <v>7946</v>
      </c>
      <c r="X1922">
        <v>19</v>
      </c>
      <c r="Y1922">
        <v>12.3</v>
      </c>
      <c r="Z1922">
        <v>11162.95</v>
      </c>
      <c r="AB1922">
        <v>36.46</v>
      </c>
      <c r="AC1922">
        <v>407001.16</v>
      </c>
      <c r="AD1922">
        <v>5430217.0300000003</v>
      </c>
      <c r="AE1922">
        <v>283.49</v>
      </c>
      <c r="AF1922">
        <v>1539412225.8299999</v>
      </c>
      <c r="AG1922">
        <v>113928.39</v>
      </c>
      <c r="AH1922">
        <v>0.8</v>
      </c>
      <c r="AI1922">
        <v>25048.51</v>
      </c>
      <c r="AJ1922">
        <v>1.91</v>
      </c>
      <c r="AK1922">
        <v>103717.15</v>
      </c>
      <c r="AL1922">
        <v>0.08</v>
      </c>
      <c r="AM1922">
        <v>4344.17</v>
      </c>
      <c r="AN1922">
        <v>485.2</v>
      </c>
      <c r="AO1922">
        <v>395.47</v>
      </c>
      <c r="AP1922">
        <v>191882.04</v>
      </c>
      <c r="AQ1922">
        <v>742204.27</v>
      </c>
      <c r="AR1922" t="s">
        <v>61</v>
      </c>
      <c r="AS1922" t="s">
        <v>61</v>
      </c>
      <c r="AT1922" t="s">
        <v>62</v>
      </c>
      <c r="AU1922" t="s">
        <v>63</v>
      </c>
    </row>
    <row r="1923" spans="1:47" x14ac:dyDescent="0.25">
      <c r="A1923" t="s">
        <v>3048</v>
      </c>
      <c r="B1923">
        <v>2021</v>
      </c>
      <c r="C1923">
        <v>4</v>
      </c>
      <c r="D1923" t="s">
        <v>77</v>
      </c>
      <c r="E1923" s="1">
        <v>44292</v>
      </c>
      <c r="F1923" s="1">
        <v>44305</v>
      </c>
      <c r="G1923">
        <v>13</v>
      </c>
      <c r="H1923">
        <v>17.8</v>
      </c>
      <c r="I1923" t="s">
        <v>65</v>
      </c>
      <c r="J1923" t="s">
        <v>78</v>
      </c>
      <c r="K1923" t="s">
        <v>79</v>
      </c>
      <c r="L1923">
        <v>1005.9</v>
      </c>
      <c r="M1923" t="s">
        <v>114</v>
      </c>
      <c r="N1923" t="s">
        <v>69</v>
      </c>
      <c r="O1923" t="s">
        <v>91</v>
      </c>
      <c r="P1923" t="s">
        <v>226</v>
      </c>
      <c r="Q1923" t="s">
        <v>164</v>
      </c>
      <c r="R1923" t="s">
        <v>3049</v>
      </c>
      <c r="S1923" t="s">
        <v>85</v>
      </c>
      <c r="T1923" t="s">
        <v>187</v>
      </c>
      <c r="U1923" t="s">
        <v>132</v>
      </c>
      <c r="V1923">
        <v>63433</v>
      </c>
      <c r="W1923">
        <v>41142</v>
      </c>
      <c r="X1923">
        <v>15.6</v>
      </c>
      <c r="Y1923">
        <v>11.4</v>
      </c>
      <c r="Z1923">
        <v>54702.59</v>
      </c>
      <c r="AB1923">
        <v>32.31</v>
      </c>
      <c r="AC1923">
        <v>1767440.68</v>
      </c>
      <c r="AD1923">
        <v>55622687.560000002</v>
      </c>
      <c r="AE1923">
        <v>168.72</v>
      </c>
      <c r="AF1923">
        <v>9384659845.1200008</v>
      </c>
      <c r="AG1923">
        <v>111405.46</v>
      </c>
      <c r="AH1923">
        <v>0</v>
      </c>
      <c r="AI1923">
        <v>0</v>
      </c>
      <c r="AJ1923">
        <v>22.5</v>
      </c>
      <c r="AK1923">
        <v>0</v>
      </c>
      <c r="AL1923">
        <v>0.191</v>
      </c>
      <c r="AM1923">
        <v>106239.33</v>
      </c>
      <c r="AN1923">
        <v>686.5</v>
      </c>
      <c r="AO1923">
        <v>644.02</v>
      </c>
      <c r="AP1923">
        <v>442119.73</v>
      </c>
      <c r="AQ1923">
        <v>2427205.2000000002</v>
      </c>
      <c r="AR1923" t="s">
        <v>61</v>
      </c>
      <c r="AS1923" t="s">
        <v>61</v>
      </c>
      <c r="AT1923" t="s">
        <v>62</v>
      </c>
      <c r="AU1923" t="s">
        <v>63</v>
      </c>
    </row>
    <row r="1924" spans="1:47" x14ac:dyDescent="0.25">
      <c r="A1924" t="s">
        <v>3050</v>
      </c>
      <c r="B1924">
        <v>2024</v>
      </c>
      <c r="C1924">
        <v>6</v>
      </c>
      <c r="D1924" t="s">
        <v>77</v>
      </c>
      <c r="E1924" s="1">
        <v>45454</v>
      </c>
      <c r="F1924" s="1">
        <v>45479</v>
      </c>
      <c r="G1924">
        <v>25</v>
      </c>
      <c r="H1924">
        <v>2.4</v>
      </c>
      <c r="I1924" t="s">
        <v>65</v>
      </c>
      <c r="J1924" t="s">
        <v>66</v>
      </c>
      <c r="K1924" t="s">
        <v>67</v>
      </c>
      <c r="L1924">
        <v>8479.8989999999994</v>
      </c>
      <c r="M1924" t="s">
        <v>80</v>
      </c>
      <c r="N1924" t="s">
        <v>168</v>
      </c>
      <c r="O1924" t="s">
        <v>189</v>
      </c>
      <c r="P1924" t="s">
        <v>100</v>
      </c>
      <c r="Q1924" t="s">
        <v>108</v>
      </c>
      <c r="R1924" t="s">
        <v>400</v>
      </c>
      <c r="S1924" t="s">
        <v>73</v>
      </c>
      <c r="T1924" t="s">
        <v>102</v>
      </c>
      <c r="U1924" t="s">
        <v>75</v>
      </c>
      <c r="V1924">
        <v>13042</v>
      </c>
      <c r="W1924">
        <v>8133</v>
      </c>
      <c r="X1924">
        <v>14.9</v>
      </c>
      <c r="Y1924">
        <v>14.5</v>
      </c>
      <c r="Z1924">
        <v>10321.65</v>
      </c>
      <c r="AB1924">
        <v>36.6</v>
      </c>
      <c r="AC1924">
        <v>377772.39</v>
      </c>
      <c r="AD1924">
        <v>3802289.43</v>
      </c>
      <c r="AE1924">
        <v>273.68</v>
      </c>
      <c r="AF1924">
        <v>1040610571.2</v>
      </c>
      <c r="AG1924">
        <v>50983.35</v>
      </c>
      <c r="AH1924">
        <v>0.1</v>
      </c>
      <c r="AI1924">
        <v>1224.99</v>
      </c>
      <c r="AJ1924">
        <v>14.78</v>
      </c>
      <c r="AK1924">
        <v>0</v>
      </c>
      <c r="AL1924">
        <v>8.5000000000000006E-2</v>
      </c>
      <c r="AM1924">
        <v>3231.95</v>
      </c>
      <c r="AN1924">
        <v>1177.8</v>
      </c>
      <c r="AO1924">
        <v>567.59</v>
      </c>
      <c r="AP1924">
        <v>668507.5</v>
      </c>
      <c r="AQ1924">
        <v>1101720.18</v>
      </c>
      <c r="AR1924" t="s">
        <v>61</v>
      </c>
      <c r="AS1924" t="s">
        <v>61</v>
      </c>
      <c r="AT1924" t="s">
        <v>62</v>
      </c>
      <c r="AU1924" t="s">
        <v>63</v>
      </c>
    </row>
    <row r="1925" spans="1:47" x14ac:dyDescent="0.25">
      <c r="A1925" t="s">
        <v>3051</v>
      </c>
      <c r="B1925">
        <v>2025</v>
      </c>
      <c r="C1925">
        <v>5</v>
      </c>
      <c r="D1925" t="s">
        <v>77</v>
      </c>
      <c r="E1925" s="1">
        <v>45795</v>
      </c>
      <c r="F1925" s="1">
        <v>45824</v>
      </c>
      <c r="G1925">
        <v>29</v>
      </c>
      <c r="H1925">
        <v>2.7</v>
      </c>
      <c r="I1925" t="s">
        <v>65</v>
      </c>
      <c r="J1925" t="s">
        <v>112</v>
      </c>
      <c r="K1925" t="s">
        <v>199</v>
      </c>
      <c r="L1925">
        <v>7204.49</v>
      </c>
      <c r="M1925" t="s">
        <v>68</v>
      </c>
      <c r="N1925" t="s">
        <v>168</v>
      </c>
      <c r="O1925" t="s">
        <v>107</v>
      </c>
      <c r="P1925" t="s">
        <v>70</v>
      </c>
      <c r="Q1925" t="s">
        <v>140</v>
      </c>
      <c r="R1925" t="s">
        <v>3052</v>
      </c>
      <c r="S1925" t="s">
        <v>161</v>
      </c>
      <c r="T1925" t="s">
        <v>131</v>
      </c>
      <c r="U1925" t="s">
        <v>60</v>
      </c>
      <c r="V1925">
        <v>20229</v>
      </c>
      <c r="W1925">
        <v>11343</v>
      </c>
      <c r="X1925">
        <v>22.7</v>
      </c>
      <c r="Y1925">
        <v>11.9</v>
      </c>
      <c r="Z1925">
        <v>17992.060000000001</v>
      </c>
      <c r="AB1925">
        <v>37.97</v>
      </c>
      <c r="AC1925">
        <v>683158.52</v>
      </c>
      <c r="AD1925">
        <v>10382318.220000001</v>
      </c>
      <c r="AE1925">
        <v>277.23</v>
      </c>
      <c r="AF1925">
        <v>2878290080.1300001</v>
      </c>
      <c r="AG1925">
        <v>125580.81</v>
      </c>
      <c r="AH1925">
        <v>0</v>
      </c>
      <c r="AI1925">
        <v>0</v>
      </c>
      <c r="AJ1925">
        <v>17.46</v>
      </c>
      <c r="AK1925">
        <v>0</v>
      </c>
      <c r="AL1925">
        <v>0.107</v>
      </c>
      <c r="AM1925">
        <v>11109.08</v>
      </c>
      <c r="AN1925">
        <v>593.20000000000005</v>
      </c>
      <c r="AO1925">
        <v>482.9</v>
      </c>
      <c r="AP1925">
        <v>286456.28000000003</v>
      </c>
      <c r="AQ1925">
        <v>1106304.69</v>
      </c>
      <c r="AR1925" t="s">
        <v>61</v>
      </c>
      <c r="AS1925" t="s">
        <v>61</v>
      </c>
      <c r="AT1925" t="s">
        <v>62</v>
      </c>
      <c r="AU1925" t="s">
        <v>63</v>
      </c>
    </row>
    <row r="1926" spans="1:47" x14ac:dyDescent="0.25">
      <c r="A1926" t="s">
        <v>3053</v>
      </c>
      <c r="B1926">
        <v>2020</v>
      </c>
      <c r="C1926">
        <v>6</v>
      </c>
      <c r="D1926" t="s">
        <v>77</v>
      </c>
      <c r="E1926" s="1">
        <v>43983</v>
      </c>
      <c r="F1926" s="1">
        <v>43998</v>
      </c>
      <c r="G1926">
        <v>15</v>
      </c>
      <c r="H1926">
        <v>5.6</v>
      </c>
      <c r="I1926" t="s">
        <v>65</v>
      </c>
      <c r="J1926" t="s">
        <v>66</v>
      </c>
      <c r="K1926" t="s">
        <v>245</v>
      </c>
      <c r="L1926">
        <v>8905.9</v>
      </c>
      <c r="M1926" t="s">
        <v>98</v>
      </c>
      <c r="N1926" t="s">
        <v>168</v>
      </c>
      <c r="O1926" t="s">
        <v>189</v>
      </c>
      <c r="P1926" t="s">
        <v>70</v>
      </c>
      <c r="Q1926" t="s">
        <v>196</v>
      </c>
      <c r="R1926" t="s">
        <v>2203</v>
      </c>
      <c r="S1926" t="s">
        <v>137</v>
      </c>
      <c r="T1926" t="s">
        <v>102</v>
      </c>
      <c r="U1926" t="s">
        <v>110</v>
      </c>
      <c r="V1926">
        <v>6346</v>
      </c>
      <c r="W1926">
        <v>4431</v>
      </c>
      <c r="X1926">
        <v>8.1999999999999993</v>
      </c>
      <c r="Y1926">
        <v>11.8</v>
      </c>
      <c r="Z1926">
        <v>5645.98</v>
      </c>
      <c r="AB1926">
        <v>36.299999999999997</v>
      </c>
      <c r="AC1926">
        <v>204949.07</v>
      </c>
      <c r="AD1926">
        <v>5261037.08</v>
      </c>
      <c r="AE1926">
        <v>167.55</v>
      </c>
      <c r="AF1926">
        <v>881486762.75</v>
      </c>
      <c r="AG1926">
        <v>185239.1</v>
      </c>
      <c r="AH1926">
        <v>2.1</v>
      </c>
      <c r="AI1926">
        <v>66864.25</v>
      </c>
      <c r="AJ1926">
        <v>22.8</v>
      </c>
      <c r="AK1926">
        <v>0</v>
      </c>
      <c r="AL1926">
        <v>0.21</v>
      </c>
      <c r="AM1926">
        <v>11048.18</v>
      </c>
      <c r="AN1926">
        <v>690.7</v>
      </c>
      <c r="AO1926">
        <v>474.93</v>
      </c>
      <c r="AP1926">
        <v>328034.15000000002</v>
      </c>
      <c r="AQ1926">
        <v>796134.75</v>
      </c>
      <c r="AR1926" t="s">
        <v>61</v>
      </c>
      <c r="AS1926" t="s">
        <v>61</v>
      </c>
      <c r="AT1926" t="s">
        <v>62</v>
      </c>
      <c r="AU1926" t="s">
        <v>63</v>
      </c>
    </row>
    <row r="1927" spans="1:47" x14ac:dyDescent="0.25">
      <c r="A1927" t="s">
        <v>3054</v>
      </c>
      <c r="B1927">
        <v>2022</v>
      </c>
      <c r="C1927">
        <v>5</v>
      </c>
      <c r="D1927" t="s">
        <v>77</v>
      </c>
      <c r="E1927" s="1">
        <v>44708</v>
      </c>
      <c r="F1927" s="1">
        <v>44725</v>
      </c>
      <c r="G1927">
        <v>17</v>
      </c>
      <c r="H1927">
        <v>2.5</v>
      </c>
      <c r="I1927" t="s">
        <v>65</v>
      </c>
      <c r="J1927" t="s">
        <v>50</v>
      </c>
      <c r="K1927" t="s">
        <v>51</v>
      </c>
      <c r="L1927">
        <v>2709</v>
      </c>
      <c r="M1927" t="s">
        <v>90</v>
      </c>
      <c r="N1927" t="s">
        <v>69</v>
      </c>
      <c r="O1927" t="s">
        <v>54</v>
      </c>
      <c r="P1927" t="s">
        <v>226</v>
      </c>
      <c r="Q1927" t="s">
        <v>154</v>
      </c>
      <c r="R1927" t="s">
        <v>3055</v>
      </c>
      <c r="S1927" t="s">
        <v>170</v>
      </c>
      <c r="T1927" t="s">
        <v>74</v>
      </c>
      <c r="U1927" t="s">
        <v>60</v>
      </c>
      <c r="V1927">
        <v>148760</v>
      </c>
      <c r="W1927">
        <v>84924</v>
      </c>
      <c r="X1927">
        <v>5.4</v>
      </c>
      <c r="Y1927">
        <v>10.3</v>
      </c>
      <c r="Z1927">
        <v>117796.7</v>
      </c>
      <c r="AB1927">
        <v>34.54</v>
      </c>
      <c r="AC1927">
        <v>4068698.02</v>
      </c>
      <c r="AD1927">
        <v>9817176.9800000004</v>
      </c>
      <c r="AE1927">
        <v>211.14</v>
      </c>
      <c r="AF1927">
        <v>2072798747.5599999</v>
      </c>
      <c r="AG1927">
        <v>76854.080000000002</v>
      </c>
      <c r="AH1927">
        <v>2.1</v>
      </c>
      <c r="AI1927">
        <v>46024.14</v>
      </c>
      <c r="AJ1927">
        <v>12.67</v>
      </c>
      <c r="AK1927">
        <v>0</v>
      </c>
      <c r="AL1927">
        <v>0.315</v>
      </c>
      <c r="AM1927">
        <v>30924.11</v>
      </c>
      <c r="AN1927">
        <v>399.4</v>
      </c>
      <c r="AO1927">
        <v>627.29999999999995</v>
      </c>
      <c r="AP1927">
        <v>250543.62</v>
      </c>
      <c r="AQ1927">
        <v>4473043.97</v>
      </c>
      <c r="AR1927" t="s">
        <v>61</v>
      </c>
      <c r="AS1927" t="s">
        <v>61</v>
      </c>
      <c r="AT1927" t="s">
        <v>62</v>
      </c>
      <c r="AU1927" t="s">
        <v>63</v>
      </c>
    </row>
    <row r="1928" spans="1:47" x14ac:dyDescent="0.25">
      <c r="A1928" t="s">
        <v>3056</v>
      </c>
      <c r="B1928">
        <v>2020</v>
      </c>
      <c r="C1928">
        <v>3</v>
      </c>
      <c r="D1928" t="s">
        <v>48</v>
      </c>
      <c r="E1928" s="1">
        <v>43921</v>
      </c>
      <c r="F1928" s="1">
        <v>43936</v>
      </c>
      <c r="G1928">
        <v>15</v>
      </c>
      <c r="H1928">
        <v>20.2</v>
      </c>
      <c r="I1928" t="s">
        <v>49</v>
      </c>
      <c r="J1928" t="s">
        <v>50</v>
      </c>
      <c r="K1928" t="s">
        <v>120</v>
      </c>
      <c r="L1928">
        <v>2710.1921000000002</v>
      </c>
      <c r="M1928" t="s">
        <v>90</v>
      </c>
      <c r="N1928" t="s">
        <v>106</v>
      </c>
      <c r="O1928" t="s">
        <v>189</v>
      </c>
      <c r="P1928" t="s">
        <v>257</v>
      </c>
      <c r="Q1928" t="s">
        <v>184</v>
      </c>
      <c r="R1928" t="s">
        <v>798</v>
      </c>
      <c r="S1928" t="s">
        <v>123</v>
      </c>
      <c r="T1928" t="s">
        <v>162</v>
      </c>
      <c r="U1928" t="s">
        <v>110</v>
      </c>
      <c r="V1928">
        <v>66451</v>
      </c>
      <c r="W1928">
        <v>45438</v>
      </c>
      <c r="X1928">
        <v>4.3</v>
      </c>
      <c r="Y1928">
        <v>12.5</v>
      </c>
      <c r="Z1928">
        <v>57163.85</v>
      </c>
      <c r="AB1928">
        <v>38.64</v>
      </c>
      <c r="AC1928">
        <v>2208811.16</v>
      </c>
      <c r="AD1928">
        <v>57538844.859999999</v>
      </c>
      <c r="AE1928">
        <v>159.30000000000001</v>
      </c>
      <c r="AF1928">
        <v>9165937986.2000008</v>
      </c>
      <c r="AG1928">
        <v>108350.83</v>
      </c>
      <c r="AI1928">
        <v>97685.52</v>
      </c>
      <c r="AJ1928">
        <v>17.43</v>
      </c>
      <c r="AK1928">
        <v>10029020.66</v>
      </c>
      <c r="AL1928">
        <v>0.29099999999999998</v>
      </c>
      <c r="AM1928">
        <v>167438.04</v>
      </c>
      <c r="AN1928">
        <v>282.89999999999998</v>
      </c>
      <c r="AO1928">
        <v>417.55</v>
      </c>
      <c r="AP1928">
        <v>118124.89</v>
      </c>
      <c r="AQ1928">
        <v>2700410.44</v>
      </c>
      <c r="AR1928" t="s">
        <v>61</v>
      </c>
      <c r="AS1928" t="s">
        <v>61</v>
      </c>
      <c r="AT1928" t="s">
        <v>62</v>
      </c>
      <c r="AU1928" t="s">
        <v>63</v>
      </c>
    </row>
    <row r="1929" spans="1:47" x14ac:dyDescent="0.25">
      <c r="A1929" t="s">
        <v>3057</v>
      </c>
      <c r="B1929">
        <v>2025</v>
      </c>
      <c r="C1929">
        <v>1</v>
      </c>
      <c r="D1929" t="s">
        <v>48</v>
      </c>
      <c r="E1929" s="1">
        <v>45682</v>
      </c>
      <c r="F1929" s="1">
        <v>45691</v>
      </c>
      <c r="G1929">
        <v>9</v>
      </c>
      <c r="H1929">
        <v>20.9</v>
      </c>
      <c r="I1929" t="s">
        <v>49</v>
      </c>
      <c r="J1929" t="s">
        <v>66</v>
      </c>
      <c r="K1929" t="s">
        <v>245</v>
      </c>
      <c r="L1929">
        <v>8905.9</v>
      </c>
      <c r="M1929" t="s">
        <v>90</v>
      </c>
      <c r="N1929" t="s">
        <v>69</v>
      </c>
      <c r="O1929" t="s">
        <v>189</v>
      </c>
      <c r="P1929" t="s">
        <v>93</v>
      </c>
      <c r="Q1929" t="s">
        <v>128</v>
      </c>
      <c r="R1929" t="s">
        <v>3058</v>
      </c>
      <c r="S1929" t="s">
        <v>73</v>
      </c>
      <c r="T1929" t="s">
        <v>162</v>
      </c>
      <c r="U1929" t="s">
        <v>228</v>
      </c>
      <c r="V1929">
        <v>17539</v>
      </c>
      <c r="W1929">
        <v>11805</v>
      </c>
      <c r="X1929">
        <v>3.4</v>
      </c>
      <c r="Y1929">
        <v>11.4</v>
      </c>
      <c r="Z1929">
        <v>14774.51</v>
      </c>
      <c r="AB1929">
        <v>28.28</v>
      </c>
      <c r="AC1929">
        <v>417823.14</v>
      </c>
      <c r="AD1929">
        <v>4592213.2</v>
      </c>
      <c r="AE1929">
        <v>284.55</v>
      </c>
      <c r="AF1929">
        <v>1306714266.0599999</v>
      </c>
      <c r="AG1929">
        <v>131978.28</v>
      </c>
      <c r="AH1929">
        <v>1.7</v>
      </c>
      <c r="AJ1929">
        <v>0.87</v>
      </c>
      <c r="AK1929">
        <v>39952.25</v>
      </c>
      <c r="AL1929">
        <v>0.30299999999999999</v>
      </c>
      <c r="AM1929">
        <v>13914.41</v>
      </c>
      <c r="AN1929">
        <v>276.8</v>
      </c>
      <c r="AO1929">
        <v>499.08</v>
      </c>
      <c r="AP1929">
        <v>138145.34</v>
      </c>
      <c r="AQ1929">
        <v>753845.89</v>
      </c>
      <c r="AR1929" t="s">
        <v>61</v>
      </c>
      <c r="AS1929" t="s">
        <v>61</v>
      </c>
      <c r="AT1929" t="s">
        <v>62</v>
      </c>
      <c r="AU1929" t="s">
        <v>63</v>
      </c>
    </row>
    <row r="1930" spans="1:47" x14ac:dyDescent="0.25">
      <c r="A1930" t="s">
        <v>3059</v>
      </c>
      <c r="B1930">
        <v>2020</v>
      </c>
      <c r="C1930">
        <v>12</v>
      </c>
      <c r="D1930" t="s">
        <v>119</v>
      </c>
      <c r="E1930" s="1">
        <v>44184</v>
      </c>
      <c r="F1930" s="1">
        <v>44191</v>
      </c>
      <c r="G1930">
        <v>7</v>
      </c>
      <c r="H1930">
        <v>6.9</v>
      </c>
      <c r="I1930" t="s">
        <v>49</v>
      </c>
      <c r="J1930" t="s">
        <v>50</v>
      </c>
      <c r="K1930" t="s">
        <v>51</v>
      </c>
      <c r="L1930">
        <v>2709</v>
      </c>
      <c r="M1930" t="s">
        <v>68</v>
      </c>
      <c r="N1930" t="s">
        <v>53</v>
      </c>
      <c r="O1930" t="s">
        <v>189</v>
      </c>
      <c r="P1930" t="s">
        <v>230</v>
      </c>
      <c r="Q1930" t="s">
        <v>92</v>
      </c>
      <c r="R1930" t="s">
        <v>773</v>
      </c>
      <c r="S1930" t="s">
        <v>186</v>
      </c>
      <c r="T1930" t="s">
        <v>148</v>
      </c>
      <c r="U1930" t="s">
        <v>181</v>
      </c>
      <c r="V1930">
        <v>133823</v>
      </c>
      <c r="W1930">
        <v>95152</v>
      </c>
      <c r="X1930">
        <v>6.3</v>
      </c>
      <c r="Y1930">
        <v>11</v>
      </c>
      <c r="Z1930">
        <v>113927.83</v>
      </c>
      <c r="AB1930">
        <v>21.62</v>
      </c>
      <c r="AC1930">
        <v>2463119.6800000002</v>
      </c>
      <c r="AD1930">
        <v>8243817.7800000003</v>
      </c>
      <c r="AE1930">
        <v>166.18</v>
      </c>
      <c r="AF1930">
        <v>1369957638.6800001</v>
      </c>
      <c r="AG1930">
        <v>26493.18</v>
      </c>
      <c r="AH1930">
        <v>0.9</v>
      </c>
      <c r="AI1930">
        <v>28487.34</v>
      </c>
      <c r="AJ1930">
        <v>23.39</v>
      </c>
      <c r="AK1930">
        <v>1928228.98</v>
      </c>
      <c r="AL1930">
        <v>0.125</v>
      </c>
      <c r="AM1930">
        <v>10304.77</v>
      </c>
      <c r="AN1930">
        <v>243.1</v>
      </c>
      <c r="AO1930">
        <v>370.21</v>
      </c>
      <c r="AP1930">
        <v>89998.05</v>
      </c>
      <c r="AQ1930">
        <v>2618403.02</v>
      </c>
      <c r="AR1930" t="s">
        <v>61</v>
      </c>
      <c r="AS1930" t="s">
        <v>124</v>
      </c>
      <c r="AT1930" t="s">
        <v>293</v>
      </c>
      <c r="AU1930" t="s">
        <v>63</v>
      </c>
    </row>
    <row r="1931" spans="1:47" x14ac:dyDescent="0.25">
      <c r="A1931" t="s">
        <v>3060</v>
      </c>
      <c r="B1931">
        <v>2024</v>
      </c>
      <c r="C1931">
        <v>12</v>
      </c>
      <c r="D1931" t="s">
        <v>119</v>
      </c>
      <c r="E1931" s="1">
        <v>45653</v>
      </c>
      <c r="F1931" s="1">
        <v>45683</v>
      </c>
      <c r="G1931">
        <v>30</v>
      </c>
      <c r="H1931">
        <v>15.2</v>
      </c>
      <c r="I1931" t="s">
        <v>49</v>
      </c>
      <c r="J1931" t="s">
        <v>112</v>
      </c>
      <c r="K1931" t="s">
        <v>126</v>
      </c>
      <c r="L1931">
        <v>2701.12</v>
      </c>
      <c r="M1931" t="s">
        <v>98</v>
      </c>
      <c r="N1931" t="s">
        <v>69</v>
      </c>
      <c r="O1931" t="s">
        <v>54</v>
      </c>
      <c r="P1931" t="s">
        <v>201</v>
      </c>
      <c r="Q1931" t="s">
        <v>92</v>
      </c>
      <c r="R1931" t="s">
        <v>1234</v>
      </c>
      <c r="S1931" t="s">
        <v>130</v>
      </c>
      <c r="T1931" t="s">
        <v>59</v>
      </c>
      <c r="U1931" t="s">
        <v>143</v>
      </c>
      <c r="V1931">
        <v>58683</v>
      </c>
      <c r="W1931">
        <v>39079</v>
      </c>
      <c r="X1931">
        <v>4.3</v>
      </c>
      <c r="Y1931">
        <v>10.8</v>
      </c>
      <c r="Z1931">
        <v>51092.35</v>
      </c>
      <c r="AB1931">
        <v>19.920000000000002</v>
      </c>
      <c r="AC1931">
        <v>1017759.61</v>
      </c>
      <c r="AD1931">
        <v>5955835.2400000002</v>
      </c>
      <c r="AE1931">
        <v>273.08999999999997</v>
      </c>
      <c r="AF1931">
        <v>1626479045.6900001</v>
      </c>
      <c r="AG1931">
        <v>84573.37</v>
      </c>
      <c r="AH1931">
        <v>3.4</v>
      </c>
      <c r="AI1931">
        <v>71022.320000000007</v>
      </c>
      <c r="AJ1931">
        <v>16.89</v>
      </c>
      <c r="AK1931">
        <v>1005940.57</v>
      </c>
      <c r="AL1931">
        <v>0.16800000000000001</v>
      </c>
      <c r="AM1931">
        <v>10005.799999999999</v>
      </c>
      <c r="AN1931">
        <v>1049.4000000000001</v>
      </c>
      <c r="AO1931">
        <v>706.17</v>
      </c>
      <c r="AP1931">
        <v>741054.8</v>
      </c>
      <c r="AQ1931">
        <v>1924415.9</v>
      </c>
      <c r="AR1931" t="s">
        <v>61</v>
      </c>
      <c r="AS1931" t="s">
        <v>61</v>
      </c>
      <c r="AT1931" t="s">
        <v>293</v>
      </c>
      <c r="AU1931" t="s">
        <v>63</v>
      </c>
    </row>
    <row r="1932" spans="1:47" x14ac:dyDescent="0.25">
      <c r="A1932" t="s">
        <v>3061</v>
      </c>
      <c r="B1932">
        <v>2020</v>
      </c>
      <c r="C1932">
        <v>12</v>
      </c>
      <c r="D1932" t="s">
        <v>119</v>
      </c>
      <c r="E1932" s="1">
        <v>44179</v>
      </c>
      <c r="F1932" s="1">
        <v>44204</v>
      </c>
      <c r="G1932">
        <v>25</v>
      </c>
      <c r="H1932">
        <v>8.9</v>
      </c>
      <c r="I1932" t="s">
        <v>65</v>
      </c>
      <c r="J1932" t="s">
        <v>134</v>
      </c>
      <c r="K1932" t="s">
        <v>135</v>
      </c>
      <c r="L1932">
        <v>9999.0098999999991</v>
      </c>
      <c r="M1932" t="s">
        <v>80</v>
      </c>
      <c r="N1932" t="s">
        <v>81</v>
      </c>
      <c r="O1932" t="s">
        <v>107</v>
      </c>
      <c r="P1932" t="s">
        <v>184</v>
      </c>
      <c r="Q1932" t="s">
        <v>150</v>
      </c>
      <c r="R1932" t="s">
        <v>1136</v>
      </c>
      <c r="S1932" t="s">
        <v>137</v>
      </c>
      <c r="T1932" t="s">
        <v>86</v>
      </c>
      <c r="U1932" t="s">
        <v>181</v>
      </c>
      <c r="V1932">
        <v>8857</v>
      </c>
      <c r="W1932">
        <v>6135</v>
      </c>
      <c r="X1932">
        <v>13.8</v>
      </c>
      <c r="Y1932">
        <v>15.4</v>
      </c>
      <c r="Z1932">
        <v>8093.4</v>
      </c>
      <c r="AB1932">
        <v>18.46</v>
      </c>
      <c r="AC1932">
        <v>149404.16</v>
      </c>
      <c r="AD1932">
        <v>3105842.25</v>
      </c>
      <c r="AE1932">
        <v>167.44</v>
      </c>
      <c r="AF1932">
        <v>520042226.33999997</v>
      </c>
      <c r="AG1932">
        <v>189607.21</v>
      </c>
      <c r="AH1932">
        <v>0</v>
      </c>
      <c r="AI1932">
        <v>0</v>
      </c>
      <c r="AJ1932">
        <v>1</v>
      </c>
      <c r="AK1932">
        <v>0</v>
      </c>
      <c r="AL1932">
        <v>0.11799999999999999</v>
      </c>
      <c r="AM1932">
        <v>3664.89</v>
      </c>
      <c r="AN1932">
        <v>898.1</v>
      </c>
      <c r="AO1932">
        <v>676.18</v>
      </c>
      <c r="AP1932">
        <v>607277.26</v>
      </c>
      <c r="AQ1932">
        <v>949953.52</v>
      </c>
      <c r="AR1932" t="s">
        <v>61</v>
      </c>
      <c r="AS1932" t="s">
        <v>61</v>
      </c>
      <c r="AT1932" t="s">
        <v>62</v>
      </c>
      <c r="AU1932" t="s">
        <v>63</v>
      </c>
    </row>
    <row r="1933" spans="1:47" x14ac:dyDescent="0.25">
      <c r="A1933" t="s">
        <v>3062</v>
      </c>
      <c r="B1933">
        <v>2025</v>
      </c>
      <c r="C1933">
        <v>4</v>
      </c>
      <c r="D1933" t="s">
        <v>77</v>
      </c>
      <c r="E1933" s="1">
        <v>45771</v>
      </c>
      <c r="F1933" s="1">
        <v>45792</v>
      </c>
      <c r="G1933">
        <v>21</v>
      </c>
      <c r="I1933" t="s">
        <v>65</v>
      </c>
      <c r="J1933" t="s">
        <v>66</v>
      </c>
      <c r="K1933" t="s">
        <v>391</v>
      </c>
      <c r="L1933">
        <v>9999.99</v>
      </c>
      <c r="M1933" t="s">
        <v>114</v>
      </c>
      <c r="N1933" t="s">
        <v>81</v>
      </c>
      <c r="O1933" t="s">
        <v>200</v>
      </c>
      <c r="P1933" t="s">
        <v>128</v>
      </c>
      <c r="Q1933" t="s">
        <v>71</v>
      </c>
      <c r="R1933" t="s">
        <v>2688</v>
      </c>
      <c r="S1933" t="s">
        <v>130</v>
      </c>
      <c r="T1933" t="s">
        <v>148</v>
      </c>
      <c r="U1933" t="s">
        <v>75</v>
      </c>
      <c r="V1933">
        <v>81252</v>
      </c>
      <c r="W1933">
        <v>58051</v>
      </c>
      <c r="X1933">
        <v>13</v>
      </c>
      <c r="Y1933">
        <v>11.5</v>
      </c>
      <c r="Z1933">
        <v>66670.570000000007</v>
      </c>
      <c r="AB1933">
        <v>43.14</v>
      </c>
      <c r="AC1933">
        <v>2876168.39</v>
      </c>
      <c r="AD1933">
        <v>43943239.390000001</v>
      </c>
      <c r="AE1933">
        <v>279.83</v>
      </c>
      <c r="AF1933">
        <v>12296636678.5</v>
      </c>
      <c r="AG1933">
        <v>89794.4</v>
      </c>
      <c r="AH1933">
        <v>0</v>
      </c>
      <c r="AI1933">
        <v>0</v>
      </c>
      <c r="AJ1933">
        <v>8.36</v>
      </c>
      <c r="AK1933">
        <v>0</v>
      </c>
      <c r="AL1933">
        <v>0.25600000000000001</v>
      </c>
      <c r="AM1933">
        <v>112494.69</v>
      </c>
      <c r="AO1933">
        <v>735.49</v>
      </c>
      <c r="AP1933">
        <v>503442.91</v>
      </c>
      <c r="AQ1933">
        <v>3581900.39</v>
      </c>
      <c r="AR1933" t="s">
        <v>61</v>
      </c>
      <c r="AS1933" t="s">
        <v>61</v>
      </c>
      <c r="AT1933" t="s">
        <v>62</v>
      </c>
      <c r="AU1933" t="s">
        <v>63</v>
      </c>
    </row>
    <row r="1934" spans="1:47" x14ac:dyDescent="0.25">
      <c r="A1934" t="s">
        <v>3063</v>
      </c>
      <c r="B1934">
        <v>2024</v>
      </c>
      <c r="C1934">
        <v>5</v>
      </c>
      <c r="D1934" t="s">
        <v>77</v>
      </c>
      <c r="E1934" s="1">
        <v>45416</v>
      </c>
      <c r="F1934" s="1">
        <v>45434</v>
      </c>
      <c r="G1934">
        <v>18</v>
      </c>
      <c r="H1934">
        <v>13.5</v>
      </c>
      <c r="I1934" t="s">
        <v>65</v>
      </c>
      <c r="J1934" t="s">
        <v>50</v>
      </c>
      <c r="K1934" t="s">
        <v>145</v>
      </c>
      <c r="L1934">
        <v>2710.19</v>
      </c>
      <c r="M1934" t="s">
        <v>80</v>
      </c>
      <c r="N1934" t="s">
        <v>168</v>
      </c>
      <c r="O1934" t="s">
        <v>107</v>
      </c>
      <c r="P1934" t="s">
        <v>184</v>
      </c>
      <c r="Q1934" t="s">
        <v>131</v>
      </c>
      <c r="R1934" t="s">
        <v>485</v>
      </c>
      <c r="S1934" t="s">
        <v>170</v>
      </c>
      <c r="T1934" t="s">
        <v>131</v>
      </c>
      <c r="U1934" t="s">
        <v>166</v>
      </c>
      <c r="V1934">
        <v>126785</v>
      </c>
      <c r="W1934">
        <v>75581</v>
      </c>
      <c r="X1934">
        <v>7.4</v>
      </c>
      <c r="Y1934">
        <v>10.8</v>
      </c>
      <c r="Z1934">
        <v>97552.56</v>
      </c>
      <c r="AB1934">
        <v>52.96</v>
      </c>
      <c r="AC1934">
        <v>5166383.58</v>
      </c>
      <c r="AD1934">
        <v>92694442.510000005</v>
      </c>
      <c r="AE1934">
        <v>280.25</v>
      </c>
      <c r="AF1934">
        <v>25977617513.43</v>
      </c>
      <c r="AG1934">
        <v>154086.44</v>
      </c>
      <c r="AH1934">
        <v>0.6</v>
      </c>
      <c r="AI1934">
        <v>8893.19</v>
      </c>
      <c r="AJ1934">
        <v>12.77</v>
      </c>
      <c r="AK1934">
        <v>0</v>
      </c>
      <c r="AL1934">
        <v>5.6000000000000001E-2</v>
      </c>
      <c r="AM1934">
        <v>51908.89</v>
      </c>
      <c r="AN1934">
        <v>854</v>
      </c>
      <c r="AO1934">
        <v>543.48</v>
      </c>
      <c r="AP1934">
        <v>464131.92</v>
      </c>
      <c r="AQ1934">
        <v>5845404.0199999996</v>
      </c>
      <c r="AR1934" t="s">
        <v>61</v>
      </c>
      <c r="AS1934" t="s">
        <v>61</v>
      </c>
      <c r="AT1934" t="s">
        <v>293</v>
      </c>
      <c r="AU1934" t="s">
        <v>63</v>
      </c>
    </row>
    <row r="1935" spans="1:47" x14ac:dyDescent="0.25">
      <c r="A1935" t="s">
        <v>3064</v>
      </c>
      <c r="B1935">
        <v>2024</v>
      </c>
      <c r="C1935">
        <v>8</v>
      </c>
      <c r="D1935" t="s">
        <v>89</v>
      </c>
      <c r="E1935" s="1">
        <v>45530</v>
      </c>
      <c r="F1935" s="1">
        <v>45560</v>
      </c>
      <c r="G1935">
        <v>30</v>
      </c>
      <c r="H1935">
        <v>6.1</v>
      </c>
      <c r="I1935" t="s">
        <v>49</v>
      </c>
      <c r="J1935" t="s">
        <v>112</v>
      </c>
      <c r="K1935" t="s">
        <v>340</v>
      </c>
      <c r="L1935">
        <v>7208.39</v>
      </c>
      <c r="M1935" t="s">
        <v>80</v>
      </c>
      <c r="N1935" t="s">
        <v>106</v>
      </c>
      <c r="O1935" t="s">
        <v>107</v>
      </c>
      <c r="P1935" t="s">
        <v>154</v>
      </c>
      <c r="Q1935" t="s">
        <v>82</v>
      </c>
      <c r="R1935" t="s">
        <v>561</v>
      </c>
      <c r="S1935" t="s">
        <v>73</v>
      </c>
      <c r="T1935" t="s">
        <v>162</v>
      </c>
      <c r="U1935" t="s">
        <v>96</v>
      </c>
      <c r="V1935">
        <v>4138</v>
      </c>
      <c r="W1935">
        <v>2933</v>
      </c>
      <c r="X1935">
        <v>24.3</v>
      </c>
      <c r="Y1935">
        <v>12.1</v>
      </c>
      <c r="Z1935">
        <v>3898.2</v>
      </c>
      <c r="AB1935">
        <v>27.35</v>
      </c>
      <c r="AC1935">
        <v>106615.77</v>
      </c>
      <c r="AD1935">
        <v>2057586.91</v>
      </c>
      <c r="AE1935">
        <v>275.24</v>
      </c>
      <c r="AF1935">
        <v>566330221.11000001</v>
      </c>
      <c r="AG1935">
        <v>240065.44</v>
      </c>
      <c r="AH1935">
        <v>0</v>
      </c>
      <c r="AI1935">
        <v>0</v>
      </c>
      <c r="AJ1935">
        <v>10.220000000000001</v>
      </c>
      <c r="AK1935">
        <v>210285.38</v>
      </c>
      <c r="AL1935">
        <v>0.309</v>
      </c>
      <c r="AM1935">
        <v>6357.94</v>
      </c>
      <c r="AN1935">
        <v>1130.9000000000001</v>
      </c>
      <c r="AO1935">
        <v>563.94000000000005</v>
      </c>
      <c r="AP1935">
        <v>637759.75</v>
      </c>
      <c r="AQ1935">
        <v>990798.9</v>
      </c>
      <c r="AR1935" t="s">
        <v>61</v>
      </c>
      <c r="AS1935" t="s">
        <v>61</v>
      </c>
      <c r="AT1935" t="s">
        <v>62</v>
      </c>
      <c r="AU1935" t="s">
        <v>63</v>
      </c>
    </row>
    <row r="1936" spans="1:47" x14ac:dyDescent="0.25">
      <c r="A1936" t="s">
        <v>3065</v>
      </c>
      <c r="B1936">
        <v>2022</v>
      </c>
      <c r="C1936">
        <v>5</v>
      </c>
      <c r="D1936" t="s">
        <v>77</v>
      </c>
      <c r="E1936" s="1">
        <v>44702</v>
      </c>
      <c r="F1936" s="1">
        <v>44726</v>
      </c>
      <c r="G1936">
        <v>24</v>
      </c>
      <c r="H1936">
        <v>3.6</v>
      </c>
      <c r="I1936" t="s">
        <v>65</v>
      </c>
      <c r="J1936" t="s">
        <v>78</v>
      </c>
      <c r="K1936" t="s">
        <v>315</v>
      </c>
      <c r="L1936">
        <v>1511.9</v>
      </c>
      <c r="M1936" t="s">
        <v>80</v>
      </c>
      <c r="N1936" t="s">
        <v>81</v>
      </c>
      <c r="O1936" t="s">
        <v>54</v>
      </c>
      <c r="P1936" t="s">
        <v>100</v>
      </c>
      <c r="Q1936" t="s">
        <v>174</v>
      </c>
      <c r="R1936" t="s">
        <v>3066</v>
      </c>
      <c r="S1936" t="s">
        <v>85</v>
      </c>
      <c r="T1936" t="s">
        <v>59</v>
      </c>
      <c r="U1936" t="s">
        <v>60</v>
      </c>
      <c r="V1936">
        <v>50571</v>
      </c>
      <c r="W1936">
        <v>35253</v>
      </c>
      <c r="X1936">
        <v>10.9</v>
      </c>
      <c r="Y1936">
        <v>15.3</v>
      </c>
      <c r="Z1936">
        <v>41236.25</v>
      </c>
      <c r="AB1936">
        <v>33.1</v>
      </c>
      <c r="AC1936">
        <v>1364919.88</v>
      </c>
      <c r="AD1936">
        <v>40355031.340000004</v>
      </c>
      <c r="AE1936">
        <v>210.21</v>
      </c>
      <c r="AF1936">
        <v>8483031137.9799995</v>
      </c>
      <c r="AG1936">
        <v>206380.03</v>
      </c>
      <c r="AH1936">
        <v>0.4</v>
      </c>
      <c r="AI1936">
        <v>9462.93</v>
      </c>
      <c r="AJ1936">
        <v>16.34</v>
      </c>
      <c r="AK1936">
        <v>0</v>
      </c>
      <c r="AL1936">
        <v>0.29799999999999999</v>
      </c>
      <c r="AM1936">
        <v>120257.99</v>
      </c>
      <c r="AN1936">
        <v>916.4</v>
      </c>
      <c r="AO1936">
        <v>475.16</v>
      </c>
      <c r="AP1936">
        <v>435436.62</v>
      </c>
      <c r="AQ1936">
        <v>2136457.4500000002</v>
      </c>
      <c r="AR1936" t="s">
        <v>61</v>
      </c>
      <c r="AS1936" t="s">
        <v>124</v>
      </c>
      <c r="AT1936" t="s">
        <v>62</v>
      </c>
      <c r="AU1936" t="s">
        <v>63</v>
      </c>
    </row>
    <row r="1937" spans="1:47" x14ac:dyDescent="0.25">
      <c r="A1937" t="s">
        <v>3067</v>
      </c>
      <c r="B1937">
        <v>2021</v>
      </c>
      <c r="C1937">
        <v>2</v>
      </c>
      <c r="D1937" t="s">
        <v>48</v>
      </c>
      <c r="E1937" s="1">
        <v>44254</v>
      </c>
      <c r="F1937" s="1">
        <v>44270</v>
      </c>
      <c r="G1937">
        <v>16</v>
      </c>
      <c r="H1937">
        <v>5.9</v>
      </c>
      <c r="I1937" t="s">
        <v>65</v>
      </c>
      <c r="J1937" t="s">
        <v>66</v>
      </c>
      <c r="K1937" t="s">
        <v>248</v>
      </c>
      <c r="L1937">
        <v>9999</v>
      </c>
      <c r="M1937" t="s">
        <v>68</v>
      </c>
      <c r="N1937" t="s">
        <v>53</v>
      </c>
      <c r="O1937" t="s">
        <v>200</v>
      </c>
      <c r="P1937" t="s">
        <v>70</v>
      </c>
      <c r="Q1937" t="s">
        <v>257</v>
      </c>
      <c r="R1937" t="s">
        <v>1521</v>
      </c>
      <c r="S1937" t="s">
        <v>156</v>
      </c>
      <c r="T1937" t="s">
        <v>86</v>
      </c>
      <c r="U1937" t="s">
        <v>213</v>
      </c>
      <c r="V1937">
        <v>8748</v>
      </c>
      <c r="W1937">
        <v>6192</v>
      </c>
      <c r="X1937">
        <v>14.5</v>
      </c>
      <c r="Y1937">
        <v>11.2</v>
      </c>
      <c r="Z1937">
        <v>8267.1299999999992</v>
      </c>
      <c r="AA1937">
        <v>590</v>
      </c>
      <c r="AB1937">
        <v>1751.35</v>
      </c>
      <c r="AC1937">
        <v>1033296.5</v>
      </c>
      <c r="AD1937">
        <v>25362645.460000001</v>
      </c>
      <c r="AE1937">
        <v>166.96</v>
      </c>
      <c r="AF1937">
        <v>4234547286</v>
      </c>
      <c r="AG1937">
        <v>238841</v>
      </c>
      <c r="AH1937">
        <v>0</v>
      </c>
      <c r="AI1937">
        <v>0</v>
      </c>
      <c r="AJ1937">
        <v>13.1</v>
      </c>
      <c r="AK1937">
        <v>0</v>
      </c>
      <c r="AL1937">
        <v>0.17199999999999999</v>
      </c>
      <c r="AM1937">
        <v>43623.75</v>
      </c>
      <c r="AN1937">
        <v>633.4</v>
      </c>
      <c r="AO1937">
        <v>747.48</v>
      </c>
      <c r="AP1937">
        <v>473453.83</v>
      </c>
      <c r="AQ1937">
        <v>1789215.08</v>
      </c>
      <c r="AR1937" t="s">
        <v>61</v>
      </c>
      <c r="AS1937" t="s">
        <v>61</v>
      </c>
      <c r="AT1937" t="s">
        <v>62</v>
      </c>
      <c r="AU1937" t="s">
        <v>117</v>
      </c>
    </row>
    <row r="1938" spans="1:47" x14ac:dyDescent="0.25">
      <c r="A1938" t="s">
        <v>3068</v>
      </c>
      <c r="B1938">
        <v>2023</v>
      </c>
      <c r="C1938">
        <v>3</v>
      </c>
      <c r="D1938" t="s">
        <v>48</v>
      </c>
      <c r="E1938" s="1">
        <v>45012</v>
      </c>
      <c r="F1938" s="1">
        <v>45024</v>
      </c>
      <c r="G1938">
        <v>12</v>
      </c>
      <c r="H1938">
        <v>10.199999999999999</v>
      </c>
      <c r="I1938" t="s">
        <v>49</v>
      </c>
      <c r="J1938" t="s">
        <v>66</v>
      </c>
      <c r="K1938" t="s">
        <v>245</v>
      </c>
      <c r="L1938">
        <v>8905.9</v>
      </c>
      <c r="M1938" t="s">
        <v>114</v>
      </c>
      <c r="N1938" t="s">
        <v>53</v>
      </c>
      <c r="O1938" t="s">
        <v>189</v>
      </c>
      <c r="P1938" t="s">
        <v>55</v>
      </c>
      <c r="Q1938" t="s">
        <v>184</v>
      </c>
      <c r="R1938" t="s">
        <v>1186</v>
      </c>
      <c r="S1938" t="s">
        <v>73</v>
      </c>
      <c r="T1938" t="s">
        <v>148</v>
      </c>
      <c r="U1938" t="s">
        <v>60</v>
      </c>
      <c r="V1938">
        <v>8187</v>
      </c>
      <c r="W1938">
        <v>4982</v>
      </c>
      <c r="X1938">
        <v>2.2999999999999998</v>
      </c>
      <c r="Y1938">
        <v>10.5</v>
      </c>
      <c r="Z1938">
        <v>6748.73</v>
      </c>
      <c r="AB1938">
        <v>30.23</v>
      </c>
      <c r="AC1938">
        <v>204014.11</v>
      </c>
      <c r="AD1938">
        <v>4015966.76</v>
      </c>
      <c r="AE1938">
        <v>288.77</v>
      </c>
      <c r="AF1938">
        <v>1159690721.29</v>
      </c>
      <c r="AG1938">
        <v>218181.63</v>
      </c>
      <c r="AH1938">
        <v>0</v>
      </c>
      <c r="AI1938">
        <v>0</v>
      </c>
      <c r="AJ1938">
        <v>6.66</v>
      </c>
      <c r="AK1938">
        <v>267463.39</v>
      </c>
      <c r="AL1938">
        <v>6.5000000000000002E-2</v>
      </c>
      <c r="AM1938">
        <v>2610.38</v>
      </c>
      <c r="AN1938">
        <v>564.79999999999995</v>
      </c>
      <c r="AO1938">
        <v>714.55</v>
      </c>
      <c r="AP1938">
        <v>403577.84</v>
      </c>
      <c r="AQ1938">
        <v>828383.96</v>
      </c>
      <c r="AR1938" t="s">
        <v>61</v>
      </c>
      <c r="AS1938" t="s">
        <v>61</v>
      </c>
      <c r="AT1938" t="s">
        <v>62</v>
      </c>
      <c r="AU1938" t="s">
        <v>63</v>
      </c>
    </row>
    <row r="1939" spans="1:47" x14ac:dyDescent="0.25">
      <c r="A1939" t="s">
        <v>3069</v>
      </c>
      <c r="B1939">
        <v>2026</v>
      </c>
      <c r="C1939">
        <v>3</v>
      </c>
      <c r="D1939" t="s">
        <v>48</v>
      </c>
      <c r="E1939" s="1">
        <v>46103</v>
      </c>
      <c r="F1939" s="1">
        <v>46113</v>
      </c>
      <c r="G1939">
        <v>10</v>
      </c>
      <c r="I1939" t="s">
        <v>65</v>
      </c>
      <c r="J1939" t="s">
        <v>78</v>
      </c>
      <c r="K1939" t="s">
        <v>211</v>
      </c>
      <c r="L1939">
        <v>1701.99</v>
      </c>
      <c r="M1939" t="s">
        <v>80</v>
      </c>
      <c r="N1939" t="s">
        <v>81</v>
      </c>
      <c r="O1939" t="s">
        <v>200</v>
      </c>
      <c r="P1939" t="s">
        <v>100</v>
      </c>
      <c r="Q1939" t="s">
        <v>150</v>
      </c>
      <c r="R1939" t="s">
        <v>1443</v>
      </c>
      <c r="S1939" t="s">
        <v>85</v>
      </c>
      <c r="T1939" t="s">
        <v>95</v>
      </c>
      <c r="U1939" t="s">
        <v>259</v>
      </c>
      <c r="V1939">
        <v>40310</v>
      </c>
      <c r="W1939">
        <v>23269</v>
      </c>
      <c r="X1939">
        <v>24</v>
      </c>
      <c r="Y1939">
        <v>12.8</v>
      </c>
      <c r="Z1939">
        <v>34262.53</v>
      </c>
      <c r="AB1939">
        <v>20.23</v>
      </c>
      <c r="AC1939">
        <v>693130.98</v>
      </c>
      <c r="AD1939">
        <v>30391549.359999999</v>
      </c>
      <c r="AE1939">
        <v>286.54000000000002</v>
      </c>
      <c r="AF1939">
        <v>8708394553.6100006</v>
      </c>
      <c r="AG1939">
        <v>85403.58</v>
      </c>
      <c r="AH1939">
        <v>2.9</v>
      </c>
      <c r="AI1939">
        <v>90163.23</v>
      </c>
      <c r="AJ1939">
        <v>11.02</v>
      </c>
      <c r="AK1939">
        <v>0</v>
      </c>
      <c r="AL1939">
        <v>0.33600000000000002</v>
      </c>
      <c r="AM1939">
        <v>102115.61</v>
      </c>
      <c r="AN1939">
        <v>362</v>
      </c>
      <c r="AO1939">
        <v>671.91</v>
      </c>
      <c r="AP1939">
        <v>243231.42</v>
      </c>
      <c r="AQ1939">
        <v>1214044.82</v>
      </c>
      <c r="AR1939" t="s">
        <v>61</v>
      </c>
      <c r="AS1939" t="s">
        <v>61</v>
      </c>
      <c r="AT1939" t="s">
        <v>62</v>
      </c>
      <c r="AU1939" t="s">
        <v>63</v>
      </c>
    </row>
    <row r="1940" spans="1:47" x14ac:dyDescent="0.25">
      <c r="A1940" t="s">
        <v>3070</v>
      </c>
      <c r="B1940">
        <v>2025</v>
      </c>
      <c r="C1940">
        <v>4</v>
      </c>
      <c r="D1940" t="s">
        <v>77</v>
      </c>
      <c r="E1940" s="1">
        <v>45750</v>
      </c>
      <c r="F1940" s="1">
        <v>45758</v>
      </c>
      <c r="G1940">
        <v>8</v>
      </c>
      <c r="H1940">
        <v>16</v>
      </c>
      <c r="I1940" t="s">
        <v>49</v>
      </c>
      <c r="J1940" t="s">
        <v>66</v>
      </c>
      <c r="K1940" t="s">
        <v>67</v>
      </c>
      <c r="L1940">
        <v>8479.8989999999994</v>
      </c>
      <c r="M1940" t="s">
        <v>114</v>
      </c>
      <c r="N1940" t="s">
        <v>168</v>
      </c>
      <c r="O1940" t="s">
        <v>189</v>
      </c>
      <c r="P1940" t="s">
        <v>127</v>
      </c>
      <c r="Q1940" t="s">
        <v>70</v>
      </c>
      <c r="R1940" t="s">
        <v>1435</v>
      </c>
      <c r="S1940" t="s">
        <v>73</v>
      </c>
      <c r="T1940" t="s">
        <v>102</v>
      </c>
      <c r="U1940" t="s">
        <v>213</v>
      </c>
      <c r="V1940">
        <v>13824</v>
      </c>
      <c r="W1940">
        <v>10077</v>
      </c>
      <c r="X1940">
        <v>20.2</v>
      </c>
      <c r="Y1940">
        <v>15.2</v>
      </c>
      <c r="Z1940">
        <v>11394.17</v>
      </c>
      <c r="AB1940">
        <v>32.450000000000003</v>
      </c>
      <c r="AC1940">
        <v>369740.82</v>
      </c>
      <c r="AD1940">
        <v>7694255.1200000001</v>
      </c>
      <c r="AE1940">
        <v>282.92</v>
      </c>
      <c r="AF1940">
        <v>2176858658.5500002</v>
      </c>
      <c r="AG1940">
        <v>237833.66</v>
      </c>
      <c r="AH1940">
        <v>0.5</v>
      </c>
      <c r="AI1940">
        <v>15690.74</v>
      </c>
      <c r="AJ1940">
        <v>17.93</v>
      </c>
      <c r="AK1940">
        <v>1379579.94</v>
      </c>
      <c r="AL1940">
        <v>0.33900000000000002</v>
      </c>
      <c r="AM1940">
        <v>26083.52</v>
      </c>
      <c r="AN1940">
        <v>380.9</v>
      </c>
      <c r="AO1940">
        <v>384.56</v>
      </c>
      <c r="AP1940">
        <v>146478.9</v>
      </c>
      <c r="AQ1940">
        <v>795827.64</v>
      </c>
      <c r="AR1940" t="s">
        <v>61</v>
      </c>
      <c r="AS1940" t="s">
        <v>124</v>
      </c>
      <c r="AT1940" t="s">
        <v>62</v>
      </c>
      <c r="AU1940" t="s">
        <v>63</v>
      </c>
    </row>
    <row r="1941" spans="1:47" x14ac:dyDescent="0.25">
      <c r="A1941" t="s">
        <v>3071</v>
      </c>
      <c r="B1941">
        <v>2020</v>
      </c>
      <c r="C1941">
        <v>11</v>
      </c>
      <c r="D1941" t="s">
        <v>119</v>
      </c>
      <c r="E1941" s="1">
        <v>44165</v>
      </c>
      <c r="F1941" s="1">
        <v>44175</v>
      </c>
      <c r="G1941">
        <v>10</v>
      </c>
      <c r="H1941">
        <v>8.6</v>
      </c>
      <c r="I1941" t="s">
        <v>65</v>
      </c>
      <c r="J1941" t="s">
        <v>66</v>
      </c>
      <c r="K1941" t="s">
        <v>391</v>
      </c>
      <c r="L1941">
        <v>9999.99</v>
      </c>
      <c r="M1941" t="s">
        <v>68</v>
      </c>
      <c r="N1941" t="s">
        <v>106</v>
      </c>
      <c r="O1941" t="s">
        <v>99</v>
      </c>
      <c r="P1941" t="s">
        <v>100</v>
      </c>
      <c r="Q1941" t="s">
        <v>150</v>
      </c>
      <c r="R1941" t="s">
        <v>324</v>
      </c>
      <c r="S1941" t="s">
        <v>130</v>
      </c>
      <c r="T1941" t="s">
        <v>95</v>
      </c>
      <c r="U1941" t="s">
        <v>60</v>
      </c>
      <c r="V1941">
        <v>71049</v>
      </c>
      <c r="W1941">
        <v>52049</v>
      </c>
      <c r="X1941">
        <v>22.1</v>
      </c>
      <c r="Y1941">
        <v>12.3</v>
      </c>
      <c r="Z1941">
        <v>57170.9</v>
      </c>
      <c r="AB1941">
        <v>30.37</v>
      </c>
      <c r="AC1941">
        <v>1736280.23</v>
      </c>
      <c r="AD1941">
        <v>32547393.370000001</v>
      </c>
      <c r="AE1941">
        <v>161.03</v>
      </c>
      <c r="AF1941">
        <v>5241106754.3699999</v>
      </c>
      <c r="AG1941">
        <v>36932.11</v>
      </c>
      <c r="AH1941">
        <v>0.3</v>
      </c>
      <c r="AI1941">
        <v>4919.8999999999996</v>
      </c>
      <c r="AJ1941">
        <v>9.31</v>
      </c>
      <c r="AK1941">
        <v>0</v>
      </c>
      <c r="AL1941">
        <v>0.17199999999999999</v>
      </c>
      <c r="AM1941">
        <v>55981.52</v>
      </c>
      <c r="AN1941">
        <v>416.5</v>
      </c>
      <c r="AO1941">
        <v>493.33</v>
      </c>
      <c r="AP1941">
        <v>205471.95</v>
      </c>
      <c r="AQ1941">
        <v>2039585.71</v>
      </c>
      <c r="AR1941" t="s">
        <v>61</v>
      </c>
      <c r="AS1941" t="s">
        <v>61</v>
      </c>
      <c r="AT1941" t="s">
        <v>62</v>
      </c>
      <c r="AU1941" t="s">
        <v>63</v>
      </c>
    </row>
    <row r="1942" spans="1:47" x14ac:dyDescent="0.25">
      <c r="A1942" t="s">
        <v>3072</v>
      </c>
      <c r="B1942">
        <v>2025</v>
      </c>
      <c r="C1942">
        <v>7</v>
      </c>
      <c r="D1942" t="s">
        <v>89</v>
      </c>
      <c r="E1942" s="1">
        <v>45866</v>
      </c>
      <c r="F1942" s="1">
        <v>45886</v>
      </c>
      <c r="G1942">
        <v>20</v>
      </c>
      <c r="H1942">
        <v>13.9</v>
      </c>
      <c r="I1942" t="s">
        <v>49</v>
      </c>
      <c r="J1942" t="s">
        <v>50</v>
      </c>
      <c r="K1942" t="s">
        <v>51</v>
      </c>
      <c r="L1942">
        <v>2709</v>
      </c>
      <c r="M1942" t="s">
        <v>114</v>
      </c>
      <c r="N1942" t="s">
        <v>106</v>
      </c>
      <c r="O1942" t="s">
        <v>200</v>
      </c>
      <c r="P1942" t="s">
        <v>131</v>
      </c>
      <c r="Q1942" t="s">
        <v>82</v>
      </c>
      <c r="R1942" t="s">
        <v>2109</v>
      </c>
      <c r="S1942" t="s">
        <v>58</v>
      </c>
      <c r="T1942" t="s">
        <v>102</v>
      </c>
      <c r="U1942" t="s">
        <v>75</v>
      </c>
      <c r="V1942">
        <v>183803</v>
      </c>
      <c r="W1942">
        <v>121208</v>
      </c>
      <c r="X1942">
        <v>24.8</v>
      </c>
      <c r="Y1942">
        <v>11</v>
      </c>
      <c r="Z1942">
        <v>153051.59</v>
      </c>
      <c r="AB1942">
        <v>19.850000000000001</v>
      </c>
      <c r="AC1942">
        <v>3038074.06</v>
      </c>
      <c r="AD1942">
        <v>9368287.8200000003</v>
      </c>
      <c r="AE1942">
        <v>275.29000000000002</v>
      </c>
      <c r="AF1942">
        <v>2578995953.9699998</v>
      </c>
      <c r="AG1942">
        <v>125648.09</v>
      </c>
      <c r="AH1942">
        <v>0.2</v>
      </c>
      <c r="AI1942">
        <v>3099.85</v>
      </c>
      <c r="AJ1942">
        <v>22.98</v>
      </c>
      <c r="AK1942">
        <v>2152832.54</v>
      </c>
      <c r="AL1942">
        <v>0.16200000000000001</v>
      </c>
      <c r="AM1942">
        <v>15176.63</v>
      </c>
      <c r="AN1942">
        <v>526.20000000000005</v>
      </c>
      <c r="AO1942">
        <v>511.12</v>
      </c>
      <c r="AP1942">
        <v>268951.34000000003</v>
      </c>
      <c r="AQ1942">
        <v>3450949.97</v>
      </c>
      <c r="AR1942" t="s">
        <v>61</v>
      </c>
      <c r="AS1942" t="s">
        <v>61</v>
      </c>
      <c r="AT1942" t="s">
        <v>62</v>
      </c>
      <c r="AU1942" t="s">
        <v>63</v>
      </c>
    </row>
    <row r="1943" spans="1:47" x14ac:dyDescent="0.25">
      <c r="A1943" t="s">
        <v>3073</v>
      </c>
      <c r="B1943">
        <v>2026</v>
      </c>
      <c r="C1943">
        <v>3</v>
      </c>
      <c r="D1943" t="s">
        <v>48</v>
      </c>
      <c r="E1943" s="1">
        <v>46103</v>
      </c>
      <c r="F1943" s="1">
        <v>46108</v>
      </c>
      <c r="G1943">
        <v>5</v>
      </c>
      <c r="H1943">
        <v>15.1</v>
      </c>
      <c r="I1943" t="s">
        <v>49</v>
      </c>
      <c r="J1943" t="s">
        <v>50</v>
      </c>
      <c r="K1943" t="s">
        <v>145</v>
      </c>
      <c r="L1943">
        <v>2710.19</v>
      </c>
      <c r="M1943" t="s">
        <v>114</v>
      </c>
      <c r="N1943" t="s">
        <v>81</v>
      </c>
      <c r="O1943" t="s">
        <v>107</v>
      </c>
      <c r="P1943" t="s">
        <v>83</v>
      </c>
      <c r="Q1943" t="s">
        <v>56</v>
      </c>
      <c r="R1943" t="s">
        <v>1382</v>
      </c>
      <c r="S1943" t="s">
        <v>123</v>
      </c>
      <c r="T1943" t="s">
        <v>131</v>
      </c>
      <c r="U1943" t="s">
        <v>87</v>
      </c>
      <c r="V1943">
        <v>63612</v>
      </c>
      <c r="W1943">
        <v>36791</v>
      </c>
      <c r="X1943">
        <v>20.399999999999999</v>
      </c>
      <c r="Y1943">
        <v>11.9</v>
      </c>
      <c r="Z1943">
        <v>49025.8</v>
      </c>
      <c r="AB1943">
        <v>15.18</v>
      </c>
      <c r="AC1943">
        <v>744211.64</v>
      </c>
      <c r="AD1943">
        <v>52361515.43</v>
      </c>
      <c r="AE1943">
        <v>277.76</v>
      </c>
      <c r="AF1943">
        <v>14543934525.84</v>
      </c>
      <c r="AG1943">
        <v>226653.96</v>
      </c>
      <c r="AH1943">
        <v>0</v>
      </c>
      <c r="AI1943">
        <v>0</v>
      </c>
      <c r="AJ1943">
        <v>5.08</v>
      </c>
      <c r="AK1943">
        <v>2659964.98</v>
      </c>
      <c r="AL1943">
        <v>0.31900000000000001</v>
      </c>
      <c r="AM1943">
        <v>167033.23000000001</v>
      </c>
      <c r="AN1943">
        <v>140.4</v>
      </c>
      <c r="AO1943">
        <v>717.06</v>
      </c>
      <c r="AP1943">
        <v>100675.22</v>
      </c>
      <c r="AQ1943">
        <v>1238574.05</v>
      </c>
      <c r="AR1943" t="s">
        <v>61</v>
      </c>
      <c r="AS1943" t="s">
        <v>61</v>
      </c>
      <c r="AT1943" t="s">
        <v>62</v>
      </c>
      <c r="AU1943" t="s">
        <v>63</v>
      </c>
    </row>
    <row r="1944" spans="1:47" x14ac:dyDescent="0.25">
      <c r="A1944" t="s">
        <v>3074</v>
      </c>
      <c r="B1944">
        <v>2022</v>
      </c>
      <c r="C1944">
        <v>4</v>
      </c>
      <c r="D1944" t="s">
        <v>77</v>
      </c>
      <c r="E1944" s="1">
        <v>44663</v>
      </c>
      <c r="F1944" s="1">
        <v>44687</v>
      </c>
      <c r="G1944">
        <v>24</v>
      </c>
      <c r="H1944">
        <v>10</v>
      </c>
      <c r="I1944" t="s">
        <v>65</v>
      </c>
      <c r="J1944" t="s">
        <v>112</v>
      </c>
      <c r="K1944" t="s">
        <v>113</v>
      </c>
      <c r="L1944">
        <v>7304.39</v>
      </c>
      <c r="M1944" t="s">
        <v>90</v>
      </c>
      <c r="N1944" t="s">
        <v>81</v>
      </c>
      <c r="O1944" t="s">
        <v>99</v>
      </c>
      <c r="P1944" t="s">
        <v>100</v>
      </c>
      <c r="Q1944" t="s">
        <v>164</v>
      </c>
      <c r="R1944" t="s">
        <v>1755</v>
      </c>
      <c r="S1944" t="s">
        <v>73</v>
      </c>
      <c r="T1944" t="s">
        <v>131</v>
      </c>
      <c r="U1944" t="s">
        <v>60</v>
      </c>
      <c r="V1944">
        <v>2564</v>
      </c>
      <c r="W1944">
        <v>1736</v>
      </c>
      <c r="X1944">
        <v>18.399999999999999</v>
      </c>
      <c r="Y1944">
        <v>10.7</v>
      </c>
      <c r="Z1944">
        <v>2172</v>
      </c>
      <c r="AB1944">
        <v>18.399999999999999</v>
      </c>
      <c r="AC1944">
        <v>39964.800000000003</v>
      </c>
      <c r="AD1944">
        <v>1476395.28</v>
      </c>
      <c r="AE1944">
        <v>217.01</v>
      </c>
      <c r="AF1944">
        <v>320392539.70999998</v>
      </c>
      <c r="AG1944">
        <v>167178.04999999999</v>
      </c>
      <c r="AH1944">
        <v>1.7</v>
      </c>
      <c r="AJ1944">
        <v>0.43</v>
      </c>
      <c r="AK1944">
        <v>0</v>
      </c>
      <c r="AL1944">
        <v>6.8000000000000005E-2</v>
      </c>
      <c r="AM1944">
        <v>1003.95</v>
      </c>
      <c r="AN1944">
        <v>689.5</v>
      </c>
      <c r="AO1944">
        <v>397.06</v>
      </c>
      <c r="AP1944">
        <v>273772.87</v>
      </c>
      <c r="AQ1944">
        <v>501074.97</v>
      </c>
      <c r="AR1944" t="s">
        <v>61</v>
      </c>
      <c r="AS1944" t="s">
        <v>61</v>
      </c>
      <c r="AT1944" t="s">
        <v>62</v>
      </c>
      <c r="AU1944" t="s">
        <v>63</v>
      </c>
    </row>
    <row r="1945" spans="1:47" x14ac:dyDescent="0.25">
      <c r="A1945" t="s">
        <v>3075</v>
      </c>
      <c r="B1945">
        <v>2025</v>
      </c>
      <c r="C1945">
        <v>4</v>
      </c>
      <c r="D1945" t="s">
        <v>77</v>
      </c>
      <c r="E1945" s="1">
        <v>45765</v>
      </c>
      <c r="F1945" s="1">
        <v>45770</v>
      </c>
      <c r="G1945">
        <v>5</v>
      </c>
      <c r="H1945">
        <v>3.8</v>
      </c>
      <c r="I1945" t="s">
        <v>49</v>
      </c>
      <c r="J1945" t="s">
        <v>50</v>
      </c>
      <c r="K1945" t="s">
        <v>51</v>
      </c>
      <c r="L1945">
        <v>2709</v>
      </c>
      <c r="M1945" t="s">
        <v>98</v>
      </c>
      <c r="N1945" t="s">
        <v>69</v>
      </c>
      <c r="O1945" t="s">
        <v>91</v>
      </c>
      <c r="P1945" t="s">
        <v>164</v>
      </c>
      <c r="Q1945" t="s">
        <v>128</v>
      </c>
      <c r="R1945" t="s">
        <v>1318</v>
      </c>
      <c r="S1945" t="s">
        <v>186</v>
      </c>
      <c r="T1945" t="s">
        <v>187</v>
      </c>
      <c r="U1945" t="s">
        <v>143</v>
      </c>
      <c r="V1945">
        <v>110239</v>
      </c>
      <c r="W1945">
        <v>82570</v>
      </c>
      <c r="X1945">
        <v>13.9</v>
      </c>
      <c r="Y1945">
        <v>10.1</v>
      </c>
      <c r="Z1945">
        <v>85564.94</v>
      </c>
      <c r="AB1945">
        <v>12.82</v>
      </c>
      <c r="AC1945">
        <v>1096942.53</v>
      </c>
      <c r="AD1945">
        <v>7611857.0599999996</v>
      </c>
      <c r="AE1945">
        <v>283.70999999999998</v>
      </c>
      <c r="AF1945">
        <v>2159559966.4899998</v>
      </c>
      <c r="AG1945">
        <v>106567.16</v>
      </c>
      <c r="AH1945">
        <v>1</v>
      </c>
      <c r="AI1945">
        <v>21805.96</v>
      </c>
      <c r="AJ1945">
        <v>21.56</v>
      </c>
      <c r="AK1945">
        <v>1641116.38</v>
      </c>
      <c r="AL1945">
        <v>0.19900000000000001</v>
      </c>
      <c r="AM1945">
        <v>15147.6</v>
      </c>
      <c r="AN1945">
        <v>269.39999999999998</v>
      </c>
      <c r="AO1945">
        <v>736.02</v>
      </c>
      <c r="AP1945">
        <v>198283.79</v>
      </c>
      <c r="AQ1945">
        <v>1438747.04</v>
      </c>
      <c r="AR1945" t="s">
        <v>61</v>
      </c>
      <c r="AS1945" t="s">
        <v>61</v>
      </c>
      <c r="AT1945" t="s">
        <v>62</v>
      </c>
      <c r="AU1945" t="s">
        <v>63</v>
      </c>
    </row>
    <row r="1946" spans="1:47" x14ac:dyDescent="0.25">
      <c r="A1946" t="s">
        <v>3076</v>
      </c>
      <c r="B1946">
        <v>2020</v>
      </c>
      <c r="C1946">
        <v>5</v>
      </c>
      <c r="D1946" t="s">
        <v>77</v>
      </c>
      <c r="E1946" s="1">
        <v>43974</v>
      </c>
      <c r="F1946" s="1">
        <v>43986</v>
      </c>
      <c r="G1946">
        <v>12</v>
      </c>
      <c r="H1946">
        <v>14.7</v>
      </c>
      <c r="I1946" t="s">
        <v>49</v>
      </c>
      <c r="J1946" t="s">
        <v>50</v>
      </c>
      <c r="K1946" t="s">
        <v>120</v>
      </c>
      <c r="L1946">
        <v>2710.1921000000002</v>
      </c>
      <c r="M1946" t="s">
        <v>90</v>
      </c>
      <c r="N1946" t="s">
        <v>106</v>
      </c>
      <c r="O1946" t="s">
        <v>91</v>
      </c>
      <c r="P1946" t="s">
        <v>93</v>
      </c>
      <c r="Q1946" t="s">
        <v>70</v>
      </c>
      <c r="R1946" t="s">
        <v>1420</v>
      </c>
      <c r="S1946" t="s">
        <v>142</v>
      </c>
      <c r="T1946" t="s">
        <v>74</v>
      </c>
      <c r="U1946" t="s">
        <v>228</v>
      </c>
      <c r="V1946">
        <v>39175</v>
      </c>
      <c r="W1946">
        <v>23333</v>
      </c>
      <c r="X1946">
        <v>10.9</v>
      </c>
      <c r="Y1946">
        <v>11.6</v>
      </c>
      <c r="Z1946">
        <v>37247.19</v>
      </c>
      <c r="AB1946">
        <v>43.49</v>
      </c>
      <c r="AC1946">
        <v>1619880.29</v>
      </c>
      <c r="AD1946">
        <v>15901197.880000001</v>
      </c>
      <c r="AE1946">
        <v>164.8</v>
      </c>
      <c r="AF1946">
        <v>2620517410.6199999</v>
      </c>
      <c r="AG1946">
        <v>60103.31</v>
      </c>
      <c r="AH1946">
        <v>1.7</v>
      </c>
      <c r="AI1946">
        <v>30920.74</v>
      </c>
      <c r="AJ1946">
        <v>4.8600000000000003</v>
      </c>
      <c r="AK1946">
        <v>772798.22</v>
      </c>
      <c r="AL1946">
        <v>0.30299999999999999</v>
      </c>
      <c r="AM1946">
        <v>48180.63</v>
      </c>
      <c r="AN1946">
        <v>368.7</v>
      </c>
      <c r="AO1946">
        <v>469.21</v>
      </c>
      <c r="AP1946">
        <v>172997.73</v>
      </c>
      <c r="AQ1946">
        <v>1932082.7</v>
      </c>
      <c r="AR1946" t="s">
        <v>61</v>
      </c>
      <c r="AS1946" t="s">
        <v>61</v>
      </c>
      <c r="AT1946" t="s">
        <v>62</v>
      </c>
      <c r="AU1946" t="s">
        <v>63</v>
      </c>
    </row>
    <row r="1947" spans="1:47" x14ac:dyDescent="0.25">
      <c r="A1947" t="s">
        <v>3077</v>
      </c>
      <c r="B1947">
        <v>2023</v>
      </c>
      <c r="C1947">
        <v>3</v>
      </c>
      <c r="D1947" t="s">
        <v>48</v>
      </c>
      <c r="E1947" s="1">
        <v>45004</v>
      </c>
      <c r="F1947" s="1">
        <v>45032</v>
      </c>
      <c r="G1947">
        <v>28</v>
      </c>
      <c r="H1947">
        <v>5</v>
      </c>
      <c r="I1947" t="s">
        <v>49</v>
      </c>
      <c r="J1947" t="s">
        <v>112</v>
      </c>
      <c r="K1947" t="s">
        <v>199</v>
      </c>
      <c r="L1947">
        <v>7204.49</v>
      </c>
      <c r="M1947" t="s">
        <v>52</v>
      </c>
      <c r="N1947" t="s">
        <v>53</v>
      </c>
      <c r="O1947" t="s">
        <v>91</v>
      </c>
      <c r="P1947" t="s">
        <v>93</v>
      </c>
      <c r="Q1947" t="s">
        <v>184</v>
      </c>
      <c r="R1947" t="s">
        <v>1271</v>
      </c>
      <c r="S1947" t="s">
        <v>161</v>
      </c>
      <c r="T1947" t="s">
        <v>131</v>
      </c>
      <c r="U1947" t="s">
        <v>228</v>
      </c>
      <c r="V1947">
        <v>35055</v>
      </c>
      <c r="W1947">
        <v>19901</v>
      </c>
      <c r="X1947">
        <v>5</v>
      </c>
      <c r="Y1947">
        <v>15.9</v>
      </c>
      <c r="Z1947">
        <v>27878.47</v>
      </c>
      <c r="AB1947">
        <v>15.34</v>
      </c>
      <c r="AC1947">
        <v>427655.73</v>
      </c>
      <c r="AD1947">
        <v>20359367.859999999</v>
      </c>
      <c r="AE1947">
        <v>283.33999999999997</v>
      </c>
      <c r="AF1947">
        <v>5768623289.4499998</v>
      </c>
      <c r="AG1947">
        <v>222772.42</v>
      </c>
      <c r="AH1947">
        <v>0</v>
      </c>
      <c r="AI1947">
        <v>0</v>
      </c>
      <c r="AJ1947">
        <v>2.57</v>
      </c>
      <c r="AK1947">
        <v>523235.75</v>
      </c>
      <c r="AL1947">
        <v>0.20599999999999999</v>
      </c>
      <c r="AM1947">
        <v>41940.300000000003</v>
      </c>
      <c r="AN1947">
        <v>458.4</v>
      </c>
      <c r="AO1947">
        <v>534.45000000000005</v>
      </c>
      <c r="AP1947">
        <v>244991.88</v>
      </c>
      <c r="AQ1947">
        <v>937360.33</v>
      </c>
      <c r="AR1947" t="s">
        <v>61</v>
      </c>
      <c r="AS1947" t="s">
        <v>61</v>
      </c>
      <c r="AT1947" t="s">
        <v>62</v>
      </c>
      <c r="AU1947" t="s">
        <v>63</v>
      </c>
    </row>
    <row r="1948" spans="1:47" x14ac:dyDescent="0.25">
      <c r="A1948" t="s">
        <v>3078</v>
      </c>
      <c r="B1948">
        <v>2023</v>
      </c>
      <c r="C1948">
        <v>1</v>
      </c>
      <c r="D1948" t="s">
        <v>48</v>
      </c>
      <c r="E1948" s="1">
        <v>44942</v>
      </c>
      <c r="F1948" s="1">
        <v>44962</v>
      </c>
      <c r="G1948">
        <v>20</v>
      </c>
      <c r="H1948">
        <v>3.3</v>
      </c>
      <c r="I1948" t="s">
        <v>65</v>
      </c>
      <c r="J1948" t="s">
        <v>50</v>
      </c>
      <c r="K1948" t="s">
        <v>51</v>
      </c>
      <c r="L1948">
        <v>2709</v>
      </c>
      <c r="M1948" t="s">
        <v>90</v>
      </c>
      <c r="N1948" t="s">
        <v>69</v>
      </c>
      <c r="O1948" t="s">
        <v>107</v>
      </c>
      <c r="P1948" t="s">
        <v>82</v>
      </c>
      <c r="Q1948" t="s">
        <v>164</v>
      </c>
      <c r="R1948" t="s">
        <v>3079</v>
      </c>
      <c r="S1948" t="s">
        <v>170</v>
      </c>
      <c r="T1948" t="s">
        <v>102</v>
      </c>
      <c r="U1948" t="s">
        <v>259</v>
      </c>
      <c r="V1948">
        <v>96057</v>
      </c>
      <c r="W1948">
        <v>54628</v>
      </c>
      <c r="X1948">
        <v>8.3000000000000007</v>
      </c>
      <c r="Y1948">
        <v>10.8</v>
      </c>
      <c r="Z1948">
        <v>83164.22</v>
      </c>
      <c r="AB1948">
        <v>17.170000000000002</v>
      </c>
      <c r="AC1948">
        <v>1427929.66</v>
      </c>
      <c r="AD1948">
        <v>5537905.4100000001</v>
      </c>
      <c r="AE1948">
        <v>288.95</v>
      </c>
      <c r="AF1948">
        <v>1600177768.22</v>
      </c>
      <c r="AG1948">
        <v>19459.400000000001</v>
      </c>
      <c r="AH1948">
        <v>0</v>
      </c>
      <c r="AI1948">
        <v>0</v>
      </c>
      <c r="AJ1948">
        <v>7.45</v>
      </c>
      <c r="AK1948">
        <v>0</v>
      </c>
      <c r="AL1948">
        <v>0.29699999999999999</v>
      </c>
      <c r="AM1948">
        <v>16447.580000000002</v>
      </c>
      <c r="AN1948">
        <v>894.1</v>
      </c>
      <c r="AO1948">
        <v>465.55</v>
      </c>
      <c r="AP1948">
        <v>416248.26</v>
      </c>
      <c r="AQ1948">
        <v>1880084.9</v>
      </c>
      <c r="AR1948" t="s">
        <v>61</v>
      </c>
      <c r="AS1948" t="s">
        <v>61</v>
      </c>
      <c r="AT1948" t="s">
        <v>62</v>
      </c>
      <c r="AU1948" t="s">
        <v>63</v>
      </c>
    </row>
    <row r="1949" spans="1:47" x14ac:dyDescent="0.25">
      <c r="A1949" t="s">
        <v>3080</v>
      </c>
      <c r="B1949">
        <v>2021</v>
      </c>
      <c r="C1949">
        <v>5</v>
      </c>
      <c r="D1949" t="s">
        <v>77</v>
      </c>
      <c r="E1949" s="1">
        <v>44343</v>
      </c>
      <c r="F1949" s="1">
        <v>44373</v>
      </c>
      <c r="G1949">
        <v>30</v>
      </c>
      <c r="H1949">
        <v>17.899999999999999</v>
      </c>
      <c r="I1949" t="s">
        <v>49</v>
      </c>
      <c r="J1949" t="s">
        <v>239</v>
      </c>
      <c r="K1949" t="s">
        <v>240</v>
      </c>
      <c r="L1949">
        <v>3105.2</v>
      </c>
      <c r="M1949" t="s">
        <v>68</v>
      </c>
      <c r="N1949" t="s">
        <v>81</v>
      </c>
      <c r="O1949" t="s">
        <v>189</v>
      </c>
      <c r="P1949" t="s">
        <v>159</v>
      </c>
      <c r="Q1949" t="s">
        <v>70</v>
      </c>
      <c r="R1949" t="s">
        <v>550</v>
      </c>
      <c r="S1949" t="s">
        <v>161</v>
      </c>
      <c r="T1949" t="s">
        <v>95</v>
      </c>
      <c r="U1949" t="s">
        <v>75</v>
      </c>
      <c r="V1949">
        <v>38952</v>
      </c>
      <c r="W1949">
        <v>28836</v>
      </c>
      <c r="X1949">
        <v>9.9</v>
      </c>
      <c r="Y1949">
        <v>12.7</v>
      </c>
      <c r="Z1949">
        <v>32669.3</v>
      </c>
      <c r="AB1949">
        <v>26.13</v>
      </c>
      <c r="AC1949">
        <v>853648.81</v>
      </c>
      <c r="AD1949">
        <v>10692008.5</v>
      </c>
      <c r="AE1949">
        <v>174.86</v>
      </c>
      <c r="AF1949">
        <v>1869604606.3099999</v>
      </c>
      <c r="AG1949">
        <v>56509.11</v>
      </c>
      <c r="AH1949">
        <v>1.7</v>
      </c>
      <c r="AI1949">
        <v>39653.75</v>
      </c>
      <c r="AJ1949">
        <v>20.75</v>
      </c>
      <c r="AK1949">
        <v>2218591.7599999998</v>
      </c>
      <c r="AL1949">
        <v>0.34200000000000003</v>
      </c>
      <c r="AM1949">
        <v>36566.67</v>
      </c>
      <c r="AN1949">
        <v>566.6</v>
      </c>
      <c r="AO1949">
        <v>656.18</v>
      </c>
      <c r="AP1949">
        <v>371791.59</v>
      </c>
      <c r="AQ1949">
        <v>1358169.93</v>
      </c>
      <c r="AR1949" t="s">
        <v>124</v>
      </c>
      <c r="AS1949" t="s">
        <v>61</v>
      </c>
      <c r="AT1949" t="s">
        <v>62</v>
      </c>
      <c r="AU1949" t="s">
        <v>63</v>
      </c>
    </row>
    <row r="1950" spans="1:47" x14ac:dyDescent="0.25">
      <c r="A1950" t="s">
        <v>3081</v>
      </c>
      <c r="B1950">
        <v>2023</v>
      </c>
      <c r="C1950">
        <v>10</v>
      </c>
      <c r="D1950" t="s">
        <v>119</v>
      </c>
      <c r="E1950" s="1">
        <v>45203</v>
      </c>
      <c r="F1950" s="1">
        <v>45212</v>
      </c>
      <c r="G1950">
        <v>9</v>
      </c>
      <c r="H1950">
        <v>7.1</v>
      </c>
      <c r="I1950" t="s">
        <v>65</v>
      </c>
      <c r="J1950" t="s">
        <v>78</v>
      </c>
      <c r="K1950" t="s">
        <v>177</v>
      </c>
      <c r="L1950">
        <v>1001.99</v>
      </c>
      <c r="M1950" t="s">
        <v>52</v>
      </c>
      <c r="N1950" t="s">
        <v>53</v>
      </c>
      <c r="O1950" t="s">
        <v>107</v>
      </c>
      <c r="P1950" t="s">
        <v>92</v>
      </c>
      <c r="Q1950" t="s">
        <v>127</v>
      </c>
      <c r="R1950" t="s">
        <v>1410</v>
      </c>
      <c r="S1950" t="s">
        <v>130</v>
      </c>
      <c r="T1950" t="s">
        <v>148</v>
      </c>
      <c r="U1950" t="s">
        <v>75</v>
      </c>
      <c r="V1950">
        <v>77523</v>
      </c>
      <c r="W1950">
        <v>47153</v>
      </c>
      <c r="X1950">
        <v>24.3</v>
      </c>
      <c r="Y1950">
        <v>10.1</v>
      </c>
      <c r="Z1950">
        <v>61424.38</v>
      </c>
      <c r="AB1950">
        <v>13.81</v>
      </c>
      <c r="AC1950">
        <v>848270.69</v>
      </c>
      <c r="AD1950">
        <v>19705555.350000001</v>
      </c>
      <c r="AE1950">
        <v>289.26</v>
      </c>
      <c r="AF1950">
        <v>5700028940.54</v>
      </c>
      <c r="AG1950">
        <v>55268.9</v>
      </c>
      <c r="AI1950">
        <v>1169.3699999999999</v>
      </c>
      <c r="AJ1950">
        <v>9.76</v>
      </c>
      <c r="AK1950">
        <v>0</v>
      </c>
      <c r="AL1950">
        <v>0.29399999999999998</v>
      </c>
      <c r="AM1950">
        <v>57934.33</v>
      </c>
      <c r="AN1950">
        <v>215.6</v>
      </c>
      <c r="AO1950">
        <v>632.36</v>
      </c>
      <c r="AP1950">
        <v>136336.82</v>
      </c>
      <c r="AQ1950">
        <v>1098980.1100000001</v>
      </c>
      <c r="AR1950" t="s">
        <v>61</v>
      </c>
      <c r="AS1950" t="s">
        <v>61</v>
      </c>
      <c r="AT1950" t="s">
        <v>62</v>
      </c>
      <c r="AU1950" t="s">
        <v>63</v>
      </c>
    </row>
    <row r="1951" spans="1:47" x14ac:dyDescent="0.25">
      <c r="A1951" t="s">
        <v>3082</v>
      </c>
      <c r="B1951">
        <v>2024</v>
      </c>
      <c r="C1951">
        <v>1</v>
      </c>
      <c r="D1951" t="s">
        <v>48</v>
      </c>
      <c r="E1951" s="1">
        <v>45298</v>
      </c>
      <c r="F1951" s="1">
        <v>45316</v>
      </c>
      <c r="G1951">
        <v>18</v>
      </c>
      <c r="H1951">
        <v>13.2</v>
      </c>
      <c r="I1951" t="s">
        <v>49</v>
      </c>
      <c r="J1951" t="s">
        <v>66</v>
      </c>
      <c r="K1951" t="s">
        <v>248</v>
      </c>
      <c r="L1951">
        <v>9999</v>
      </c>
      <c r="M1951" t="s">
        <v>52</v>
      </c>
      <c r="N1951" t="s">
        <v>53</v>
      </c>
      <c r="O1951" t="s">
        <v>200</v>
      </c>
      <c r="P1951" t="s">
        <v>159</v>
      </c>
      <c r="Q1951" t="s">
        <v>92</v>
      </c>
      <c r="R1951" t="s">
        <v>178</v>
      </c>
      <c r="S1951" t="s">
        <v>156</v>
      </c>
      <c r="T1951" t="s">
        <v>187</v>
      </c>
      <c r="U1951" t="s">
        <v>60</v>
      </c>
      <c r="V1951">
        <v>16759</v>
      </c>
      <c r="W1951">
        <v>9734</v>
      </c>
      <c r="X1951">
        <v>18.7</v>
      </c>
      <c r="Y1951">
        <v>14.4</v>
      </c>
      <c r="Z1951">
        <v>13112.79</v>
      </c>
      <c r="AA1951">
        <v>936</v>
      </c>
      <c r="AB1951">
        <v>1687.24</v>
      </c>
      <c r="AC1951">
        <v>1579256.64</v>
      </c>
      <c r="AD1951">
        <v>58530118.32</v>
      </c>
      <c r="AE1951">
        <v>282.17</v>
      </c>
      <c r="AF1951">
        <v>16515443486.35</v>
      </c>
      <c r="AG1951">
        <v>237776.76</v>
      </c>
      <c r="AH1951">
        <v>2.2000000000000002</v>
      </c>
      <c r="AI1951">
        <v>33789.5</v>
      </c>
      <c r="AJ1951">
        <v>0.66</v>
      </c>
      <c r="AK1951">
        <v>386298.78</v>
      </c>
      <c r="AL1951">
        <v>0.26300000000000001</v>
      </c>
      <c r="AM1951">
        <v>153934.21</v>
      </c>
      <c r="AN1951">
        <v>838.3</v>
      </c>
      <c r="AO1951">
        <v>419.01</v>
      </c>
      <c r="AP1951">
        <v>351256.08</v>
      </c>
      <c r="AQ1951">
        <v>2356013.19</v>
      </c>
      <c r="AR1951" t="s">
        <v>61</v>
      </c>
      <c r="AS1951" t="s">
        <v>124</v>
      </c>
      <c r="AT1951" t="s">
        <v>62</v>
      </c>
      <c r="AU1951" t="s">
        <v>63</v>
      </c>
    </row>
    <row r="1952" spans="1:47" x14ac:dyDescent="0.25">
      <c r="A1952" t="s">
        <v>3083</v>
      </c>
      <c r="B1952">
        <v>2021</v>
      </c>
      <c r="C1952">
        <v>7</v>
      </c>
      <c r="D1952" t="s">
        <v>89</v>
      </c>
      <c r="E1952" s="1">
        <v>44403</v>
      </c>
      <c r="F1952" s="1">
        <v>44417</v>
      </c>
      <c r="G1952">
        <v>14</v>
      </c>
      <c r="H1952">
        <v>4.5</v>
      </c>
      <c r="I1952" t="s">
        <v>49</v>
      </c>
      <c r="J1952" t="s">
        <v>239</v>
      </c>
      <c r="K1952" t="s">
        <v>240</v>
      </c>
      <c r="L1952">
        <v>3105.2</v>
      </c>
      <c r="M1952" t="s">
        <v>68</v>
      </c>
      <c r="N1952" t="s">
        <v>81</v>
      </c>
      <c r="O1952" t="s">
        <v>54</v>
      </c>
      <c r="P1952" t="s">
        <v>146</v>
      </c>
      <c r="Q1952" t="s">
        <v>56</v>
      </c>
      <c r="R1952" t="s">
        <v>3084</v>
      </c>
      <c r="S1952" t="s">
        <v>161</v>
      </c>
      <c r="T1952" t="s">
        <v>187</v>
      </c>
      <c r="U1952" t="s">
        <v>228</v>
      </c>
      <c r="V1952">
        <v>34017</v>
      </c>
      <c r="W1952">
        <v>23185</v>
      </c>
      <c r="X1952">
        <v>7.7</v>
      </c>
      <c r="Y1952">
        <v>13.8</v>
      </c>
      <c r="Z1952">
        <v>27565</v>
      </c>
      <c r="AB1952">
        <v>17.899999999999999</v>
      </c>
      <c r="AC1952">
        <v>493413.5</v>
      </c>
      <c r="AD1952">
        <v>18633664.350000001</v>
      </c>
      <c r="AE1952">
        <v>171.75</v>
      </c>
      <c r="AF1952">
        <v>3200331852.1100001</v>
      </c>
      <c r="AG1952">
        <v>37401.57</v>
      </c>
      <c r="AI1952">
        <v>27131.13</v>
      </c>
      <c r="AJ1952">
        <v>13.59</v>
      </c>
      <c r="AK1952">
        <v>2532314.9900000002</v>
      </c>
      <c r="AL1952">
        <v>0.33700000000000002</v>
      </c>
      <c r="AM1952">
        <v>62795.45</v>
      </c>
      <c r="AN1952">
        <v>238</v>
      </c>
      <c r="AO1952">
        <v>745.5</v>
      </c>
      <c r="AP1952">
        <v>177429</v>
      </c>
      <c r="AQ1952">
        <v>798170.65</v>
      </c>
      <c r="AR1952" t="s">
        <v>61</v>
      </c>
      <c r="AS1952" t="s">
        <v>61</v>
      </c>
      <c r="AT1952" t="s">
        <v>62</v>
      </c>
      <c r="AU1952" t="s">
        <v>63</v>
      </c>
    </row>
    <row r="1953" spans="1:47" x14ac:dyDescent="0.25">
      <c r="A1953" t="s">
        <v>3085</v>
      </c>
      <c r="B1953">
        <v>2022</v>
      </c>
      <c r="C1953">
        <v>4</v>
      </c>
      <c r="D1953" t="s">
        <v>77</v>
      </c>
      <c r="E1953" s="1">
        <v>44681</v>
      </c>
      <c r="F1953" s="1">
        <v>44696</v>
      </c>
      <c r="G1953">
        <v>15</v>
      </c>
      <c r="H1953">
        <v>3.1</v>
      </c>
      <c r="I1953" t="s">
        <v>49</v>
      </c>
      <c r="J1953" t="s">
        <v>66</v>
      </c>
      <c r="K1953" t="s">
        <v>245</v>
      </c>
      <c r="L1953">
        <v>8905.9</v>
      </c>
      <c r="M1953" t="s">
        <v>68</v>
      </c>
      <c r="N1953" t="s">
        <v>53</v>
      </c>
      <c r="O1953" t="s">
        <v>91</v>
      </c>
      <c r="P1953" t="s">
        <v>150</v>
      </c>
      <c r="Q1953" t="s">
        <v>100</v>
      </c>
      <c r="R1953" t="s">
        <v>1605</v>
      </c>
      <c r="S1953" t="s">
        <v>73</v>
      </c>
      <c r="T1953" t="s">
        <v>102</v>
      </c>
      <c r="U1953" t="s">
        <v>143</v>
      </c>
      <c r="V1953">
        <v>5108</v>
      </c>
      <c r="W1953">
        <v>3284</v>
      </c>
      <c r="X1953">
        <v>21.9</v>
      </c>
      <c r="Y1953">
        <v>12.6</v>
      </c>
      <c r="Z1953">
        <v>4039.26</v>
      </c>
      <c r="AB1953">
        <v>35.700000000000003</v>
      </c>
      <c r="AC1953">
        <v>144201.57999999999</v>
      </c>
      <c r="AD1953">
        <v>3147714.53</v>
      </c>
      <c r="AE1953">
        <v>212.94</v>
      </c>
      <c r="AF1953">
        <v>670274332.01999998</v>
      </c>
      <c r="AG1953">
        <v>56667.96</v>
      </c>
      <c r="AH1953">
        <v>0</v>
      </c>
      <c r="AI1953">
        <v>0</v>
      </c>
      <c r="AJ1953">
        <v>22.1</v>
      </c>
      <c r="AK1953">
        <v>695644.91</v>
      </c>
      <c r="AL1953">
        <v>0.19600000000000001</v>
      </c>
      <c r="AM1953">
        <v>6169.52</v>
      </c>
      <c r="AN1953">
        <v>469.4</v>
      </c>
      <c r="AO1953">
        <v>496.01</v>
      </c>
      <c r="AP1953">
        <v>232827.09</v>
      </c>
      <c r="AQ1953">
        <v>439866.15</v>
      </c>
      <c r="AR1953" t="s">
        <v>61</v>
      </c>
      <c r="AS1953" t="s">
        <v>61</v>
      </c>
      <c r="AT1953" t="s">
        <v>62</v>
      </c>
      <c r="AU1953" t="s">
        <v>63</v>
      </c>
    </row>
    <row r="1954" spans="1:47" x14ac:dyDescent="0.25">
      <c r="A1954" t="s">
        <v>3086</v>
      </c>
      <c r="B1954">
        <v>2020</v>
      </c>
      <c r="C1954">
        <v>12</v>
      </c>
      <c r="D1954" t="s">
        <v>119</v>
      </c>
      <c r="E1954" s="1">
        <v>44168</v>
      </c>
      <c r="F1954" s="1">
        <v>44177</v>
      </c>
      <c r="G1954">
        <v>9</v>
      </c>
      <c r="I1954" t="s">
        <v>65</v>
      </c>
      <c r="J1954" t="s">
        <v>50</v>
      </c>
      <c r="K1954" t="s">
        <v>139</v>
      </c>
      <c r="L1954">
        <v>2710.1210999999998</v>
      </c>
      <c r="M1954" t="s">
        <v>68</v>
      </c>
      <c r="N1954" t="s">
        <v>168</v>
      </c>
      <c r="O1954" t="s">
        <v>99</v>
      </c>
      <c r="P1954" t="s">
        <v>184</v>
      </c>
      <c r="Q1954" t="s">
        <v>146</v>
      </c>
      <c r="R1954" t="s">
        <v>393</v>
      </c>
      <c r="S1954" t="s">
        <v>142</v>
      </c>
      <c r="T1954" t="s">
        <v>102</v>
      </c>
      <c r="U1954" t="s">
        <v>110</v>
      </c>
      <c r="V1954">
        <v>46968</v>
      </c>
      <c r="W1954">
        <v>33358</v>
      </c>
      <c r="X1954">
        <v>5.5</v>
      </c>
      <c r="Y1954">
        <v>13.1</v>
      </c>
      <c r="Z1954">
        <v>43670.239999999998</v>
      </c>
      <c r="AB1954">
        <v>31.95</v>
      </c>
      <c r="AC1954">
        <v>1395264.17</v>
      </c>
      <c r="AD1954">
        <v>31433402.050000001</v>
      </c>
      <c r="AE1954">
        <v>166.97</v>
      </c>
      <c r="AF1954">
        <v>5248435140.29</v>
      </c>
      <c r="AG1954">
        <v>89650.39</v>
      </c>
      <c r="AH1954">
        <v>0</v>
      </c>
      <c r="AI1954">
        <v>0</v>
      </c>
      <c r="AJ1954">
        <v>15.64</v>
      </c>
      <c r="AK1954">
        <v>0</v>
      </c>
      <c r="AL1954">
        <v>0.34100000000000003</v>
      </c>
      <c r="AM1954">
        <v>107187.9</v>
      </c>
      <c r="AN1954">
        <v>202.5</v>
      </c>
      <c r="AO1954">
        <v>478.28</v>
      </c>
      <c r="AP1954">
        <v>96851.7</v>
      </c>
      <c r="AQ1954">
        <v>1688954.16</v>
      </c>
      <c r="AR1954" t="s">
        <v>61</v>
      </c>
      <c r="AS1954" t="s">
        <v>61</v>
      </c>
      <c r="AT1954" t="s">
        <v>62</v>
      </c>
      <c r="AU1954" t="s">
        <v>63</v>
      </c>
    </row>
    <row r="1955" spans="1:47" x14ac:dyDescent="0.25">
      <c r="A1955" t="s">
        <v>3087</v>
      </c>
      <c r="B1955">
        <v>2024</v>
      </c>
      <c r="C1955">
        <v>4</v>
      </c>
      <c r="D1955" t="s">
        <v>77</v>
      </c>
      <c r="E1955" s="1">
        <v>45410</v>
      </c>
      <c r="F1955" s="1">
        <v>45415</v>
      </c>
      <c r="G1955">
        <v>5</v>
      </c>
      <c r="H1955">
        <v>4.4000000000000004</v>
      </c>
      <c r="I1955" t="s">
        <v>65</v>
      </c>
      <c r="J1955" t="s">
        <v>50</v>
      </c>
      <c r="K1955" t="s">
        <v>51</v>
      </c>
      <c r="L1955">
        <v>2709</v>
      </c>
      <c r="M1955" t="s">
        <v>80</v>
      </c>
      <c r="N1955" t="s">
        <v>53</v>
      </c>
      <c r="O1955" t="s">
        <v>107</v>
      </c>
      <c r="P1955" t="s">
        <v>92</v>
      </c>
      <c r="Q1955" t="s">
        <v>131</v>
      </c>
      <c r="R1955" t="s">
        <v>1194</v>
      </c>
      <c r="S1955" t="s">
        <v>58</v>
      </c>
      <c r="T1955" t="s">
        <v>95</v>
      </c>
      <c r="U1955" t="s">
        <v>110</v>
      </c>
      <c r="V1955">
        <v>308864</v>
      </c>
      <c r="W1955">
        <v>212285</v>
      </c>
      <c r="X1955">
        <v>13.4</v>
      </c>
      <c r="Y1955">
        <v>13.9</v>
      </c>
      <c r="Z1955">
        <v>273518.71000000002</v>
      </c>
      <c r="AB1955">
        <v>17.489999999999998</v>
      </c>
      <c r="AC1955">
        <v>4783842.24</v>
      </c>
      <c r="AD1955">
        <v>23571842.43</v>
      </c>
      <c r="AE1955">
        <v>280.77</v>
      </c>
      <c r="AF1955">
        <v>6618266199.0699997</v>
      </c>
      <c r="AG1955">
        <v>132777.97</v>
      </c>
      <c r="AH1955">
        <v>1.5</v>
      </c>
      <c r="AJ1955">
        <v>6.84</v>
      </c>
      <c r="AK1955">
        <v>0</v>
      </c>
      <c r="AL1955">
        <v>0.246</v>
      </c>
      <c r="AM1955">
        <v>57986.73</v>
      </c>
      <c r="AN1955">
        <v>173.7</v>
      </c>
      <c r="AO1955">
        <v>668.23</v>
      </c>
      <c r="AP1955">
        <v>116071.55</v>
      </c>
      <c r="AQ1955">
        <v>5134398.63</v>
      </c>
      <c r="AR1955" t="s">
        <v>61</v>
      </c>
      <c r="AS1955" t="s">
        <v>61</v>
      </c>
      <c r="AT1955" t="s">
        <v>62</v>
      </c>
      <c r="AU1955" t="s">
        <v>63</v>
      </c>
    </row>
    <row r="1956" spans="1:47" x14ac:dyDescent="0.25">
      <c r="A1956" t="s">
        <v>3088</v>
      </c>
      <c r="B1956">
        <v>2020</v>
      </c>
      <c r="C1956">
        <v>5</v>
      </c>
      <c r="D1956" t="s">
        <v>77</v>
      </c>
      <c r="E1956" s="1">
        <v>43954</v>
      </c>
      <c r="F1956" s="1">
        <v>43976</v>
      </c>
      <c r="G1956">
        <v>22</v>
      </c>
      <c r="H1956">
        <v>14.7</v>
      </c>
      <c r="I1956" t="s">
        <v>65</v>
      </c>
      <c r="J1956" t="s">
        <v>66</v>
      </c>
      <c r="K1956" t="s">
        <v>153</v>
      </c>
      <c r="L1956">
        <v>6309</v>
      </c>
      <c r="M1956" t="s">
        <v>114</v>
      </c>
      <c r="N1956" t="s">
        <v>168</v>
      </c>
      <c r="O1956" t="s">
        <v>99</v>
      </c>
      <c r="P1956" t="s">
        <v>100</v>
      </c>
      <c r="Q1956" t="s">
        <v>108</v>
      </c>
      <c r="R1956" t="s">
        <v>846</v>
      </c>
      <c r="S1956" t="s">
        <v>156</v>
      </c>
      <c r="T1956" t="s">
        <v>187</v>
      </c>
      <c r="U1956" t="s">
        <v>166</v>
      </c>
      <c r="V1956">
        <v>17256</v>
      </c>
      <c r="W1956">
        <v>10455</v>
      </c>
      <c r="X1956">
        <v>3.9</v>
      </c>
      <c r="Y1956">
        <v>15.4</v>
      </c>
      <c r="Z1956">
        <v>14641.1</v>
      </c>
      <c r="AA1956">
        <v>1045</v>
      </c>
      <c r="AB1956">
        <v>4001.55</v>
      </c>
      <c r="AC1956">
        <v>4181619.75</v>
      </c>
      <c r="AD1956">
        <v>56965445.469999999</v>
      </c>
      <c r="AE1956">
        <v>161.15</v>
      </c>
      <c r="AF1956">
        <v>9179981537.4899998</v>
      </c>
      <c r="AG1956">
        <v>107884.69</v>
      </c>
      <c r="AH1956">
        <v>1.6</v>
      </c>
      <c r="AI1956">
        <v>20520.22</v>
      </c>
      <c r="AJ1956">
        <v>1.94</v>
      </c>
      <c r="AK1956">
        <v>0</v>
      </c>
      <c r="AL1956">
        <v>0.249</v>
      </c>
      <c r="AM1956">
        <v>141843.96</v>
      </c>
      <c r="AN1956">
        <v>1183</v>
      </c>
      <c r="AO1956">
        <v>436.65</v>
      </c>
      <c r="AP1956">
        <v>516556.95</v>
      </c>
      <c r="AQ1956">
        <v>4968425.57</v>
      </c>
      <c r="AR1956" t="s">
        <v>61</v>
      </c>
      <c r="AS1956" t="s">
        <v>61</v>
      </c>
      <c r="AT1956" t="s">
        <v>62</v>
      </c>
      <c r="AU1956" t="s">
        <v>63</v>
      </c>
    </row>
    <row r="1957" spans="1:47" x14ac:dyDescent="0.25">
      <c r="A1957" t="s">
        <v>3089</v>
      </c>
      <c r="B1957">
        <v>2025</v>
      </c>
      <c r="C1957">
        <v>2</v>
      </c>
      <c r="D1957" t="s">
        <v>48</v>
      </c>
      <c r="E1957" s="1">
        <v>45702</v>
      </c>
      <c r="F1957" s="1">
        <v>45721</v>
      </c>
      <c r="G1957">
        <v>19</v>
      </c>
      <c r="H1957">
        <v>10</v>
      </c>
      <c r="I1957" t="s">
        <v>49</v>
      </c>
      <c r="J1957" t="s">
        <v>50</v>
      </c>
      <c r="K1957" t="s">
        <v>51</v>
      </c>
      <c r="L1957">
        <v>2709</v>
      </c>
      <c r="M1957" t="s">
        <v>98</v>
      </c>
      <c r="N1957" t="s">
        <v>53</v>
      </c>
      <c r="O1957" t="s">
        <v>99</v>
      </c>
      <c r="P1957" t="s">
        <v>127</v>
      </c>
      <c r="Q1957" t="s">
        <v>100</v>
      </c>
      <c r="R1957" t="s">
        <v>205</v>
      </c>
      <c r="S1957" t="s">
        <v>170</v>
      </c>
      <c r="T1957" t="s">
        <v>86</v>
      </c>
      <c r="U1957" t="s">
        <v>75</v>
      </c>
      <c r="V1957">
        <v>134676</v>
      </c>
      <c r="W1957">
        <v>76762</v>
      </c>
      <c r="X1957">
        <v>13.7</v>
      </c>
      <c r="Y1957">
        <v>13.2</v>
      </c>
      <c r="Z1957">
        <v>104933.88</v>
      </c>
      <c r="AB1957">
        <v>33.01</v>
      </c>
      <c r="AC1957">
        <v>3463867.38</v>
      </c>
      <c r="AD1957">
        <v>5726241.8300000001</v>
      </c>
      <c r="AE1957">
        <v>279.14</v>
      </c>
      <c r="AF1957">
        <v>1598423144.4300001</v>
      </c>
      <c r="AG1957">
        <v>231061.3</v>
      </c>
      <c r="AI1957">
        <v>13475.26</v>
      </c>
      <c r="AJ1957">
        <v>8.16</v>
      </c>
      <c r="AK1957">
        <v>467261.33</v>
      </c>
      <c r="AL1957">
        <v>0.13500000000000001</v>
      </c>
      <c r="AM1957">
        <v>7730.43</v>
      </c>
      <c r="AN1957">
        <v>652.5</v>
      </c>
      <c r="AO1957">
        <v>542.79</v>
      </c>
      <c r="AP1957">
        <v>354170.47</v>
      </c>
      <c r="AQ1957">
        <v>4070304.84</v>
      </c>
      <c r="AR1957" t="s">
        <v>61</v>
      </c>
      <c r="AS1957" t="s">
        <v>61</v>
      </c>
      <c r="AT1957" t="s">
        <v>62</v>
      </c>
      <c r="AU1957" t="s">
        <v>63</v>
      </c>
    </row>
    <row r="1958" spans="1:47" x14ac:dyDescent="0.25">
      <c r="A1958" t="s">
        <v>3090</v>
      </c>
      <c r="B1958">
        <v>2020</v>
      </c>
      <c r="C1958">
        <v>11</v>
      </c>
      <c r="D1958" t="s">
        <v>119</v>
      </c>
      <c r="E1958" s="1">
        <v>44161</v>
      </c>
      <c r="F1958" s="1">
        <v>44189</v>
      </c>
      <c r="G1958">
        <v>28</v>
      </c>
      <c r="H1958">
        <v>11.5</v>
      </c>
      <c r="I1958" t="s">
        <v>65</v>
      </c>
      <c r="J1958" t="s">
        <v>112</v>
      </c>
      <c r="K1958" t="s">
        <v>199</v>
      </c>
      <c r="L1958">
        <v>7204.49</v>
      </c>
      <c r="M1958" t="s">
        <v>80</v>
      </c>
      <c r="N1958" t="s">
        <v>81</v>
      </c>
      <c r="O1958" t="s">
        <v>189</v>
      </c>
      <c r="P1958" t="s">
        <v>128</v>
      </c>
      <c r="Q1958" t="s">
        <v>108</v>
      </c>
      <c r="R1958" t="s">
        <v>1071</v>
      </c>
      <c r="S1958" t="s">
        <v>161</v>
      </c>
      <c r="T1958" t="s">
        <v>74</v>
      </c>
      <c r="U1958" t="s">
        <v>87</v>
      </c>
      <c r="V1958">
        <v>20541</v>
      </c>
      <c r="W1958">
        <v>11411</v>
      </c>
      <c r="X1958">
        <v>1.5</v>
      </c>
      <c r="Y1958">
        <v>15.4</v>
      </c>
      <c r="Z1958">
        <v>16762.830000000002</v>
      </c>
      <c r="AB1958">
        <v>38.479999999999997</v>
      </c>
      <c r="AC1958">
        <v>645033.69999999995</v>
      </c>
      <c r="AD1958">
        <v>12292183.24</v>
      </c>
      <c r="AE1958">
        <v>166.21</v>
      </c>
      <c r="AF1958">
        <v>2043083776.3199999</v>
      </c>
      <c r="AG1958">
        <v>208779.74</v>
      </c>
      <c r="AH1958">
        <v>0.8</v>
      </c>
      <c r="AI1958">
        <v>8716.64</v>
      </c>
      <c r="AJ1958">
        <v>2.4</v>
      </c>
      <c r="AK1958">
        <v>0</v>
      </c>
      <c r="AL1958">
        <v>0.33900000000000002</v>
      </c>
      <c r="AM1958">
        <v>41670.5</v>
      </c>
      <c r="AO1958">
        <v>375.48</v>
      </c>
      <c r="AP1958">
        <v>430975.94</v>
      </c>
      <c r="AQ1958">
        <v>1335176.52</v>
      </c>
      <c r="AR1958" t="s">
        <v>61</v>
      </c>
      <c r="AS1958" t="s">
        <v>61</v>
      </c>
      <c r="AT1958" t="s">
        <v>62</v>
      </c>
      <c r="AU1958" t="s">
        <v>63</v>
      </c>
    </row>
    <row r="1959" spans="1:47" x14ac:dyDescent="0.25">
      <c r="A1959" t="s">
        <v>3091</v>
      </c>
      <c r="B1959">
        <v>2025</v>
      </c>
      <c r="C1959">
        <v>7</v>
      </c>
      <c r="D1959" t="s">
        <v>89</v>
      </c>
      <c r="E1959" s="1">
        <v>45855</v>
      </c>
      <c r="F1959" s="1">
        <v>45873</v>
      </c>
      <c r="G1959">
        <v>18</v>
      </c>
      <c r="H1959">
        <v>13.9</v>
      </c>
      <c r="I1959" t="s">
        <v>49</v>
      </c>
      <c r="J1959" t="s">
        <v>50</v>
      </c>
      <c r="K1959" t="s">
        <v>51</v>
      </c>
      <c r="L1959">
        <v>2709</v>
      </c>
      <c r="M1959" t="s">
        <v>68</v>
      </c>
      <c r="N1959" t="s">
        <v>81</v>
      </c>
      <c r="O1959" t="s">
        <v>107</v>
      </c>
      <c r="P1959" t="s">
        <v>146</v>
      </c>
      <c r="Q1959" t="s">
        <v>226</v>
      </c>
      <c r="R1959" t="s">
        <v>1057</v>
      </c>
      <c r="S1959" t="s">
        <v>58</v>
      </c>
      <c r="T1959" t="s">
        <v>59</v>
      </c>
      <c r="U1959" t="s">
        <v>166</v>
      </c>
      <c r="V1959">
        <v>255724</v>
      </c>
      <c r="W1959">
        <v>169569</v>
      </c>
      <c r="X1959">
        <v>23.5</v>
      </c>
      <c r="Y1959">
        <v>15.4</v>
      </c>
      <c r="Z1959">
        <v>198725.29</v>
      </c>
      <c r="AB1959">
        <v>18.04</v>
      </c>
      <c r="AC1959">
        <v>3585004.23</v>
      </c>
      <c r="AD1959">
        <v>14713620.470000001</v>
      </c>
      <c r="AE1959">
        <v>276.69</v>
      </c>
      <c r="AF1959">
        <v>4071111647.8400002</v>
      </c>
      <c r="AG1959">
        <v>150715.24</v>
      </c>
      <c r="AH1959">
        <v>0.9</v>
      </c>
      <c r="AI1959">
        <v>17789.23</v>
      </c>
      <c r="AJ1959">
        <v>3.44</v>
      </c>
      <c r="AK1959">
        <v>506148.54</v>
      </c>
      <c r="AL1959">
        <v>0.11700000000000001</v>
      </c>
      <c r="AM1959">
        <v>17214.939999999999</v>
      </c>
      <c r="AN1959">
        <v>773.4</v>
      </c>
      <c r="AO1959">
        <v>425.77</v>
      </c>
      <c r="AP1959">
        <v>329290.52</v>
      </c>
      <c r="AQ1959">
        <v>4100014.16</v>
      </c>
      <c r="AR1959" t="s">
        <v>61</v>
      </c>
      <c r="AS1959" t="s">
        <v>61</v>
      </c>
      <c r="AT1959" t="s">
        <v>62</v>
      </c>
      <c r="AU1959" t="s">
        <v>63</v>
      </c>
    </row>
    <row r="1960" spans="1:47" x14ac:dyDescent="0.25">
      <c r="A1960" t="s">
        <v>3092</v>
      </c>
      <c r="B1960">
        <v>2021</v>
      </c>
      <c r="C1960">
        <v>8</v>
      </c>
      <c r="D1960" t="s">
        <v>89</v>
      </c>
      <c r="E1960" s="1">
        <v>44431</v>
      </c>
      <c r="F1960" s="1">
        <v>44453</v>
      </c>
      <c r="G1960">
        <v>22</v>
      </c>
      <c r="H1960">
        <v>1.6</v>
      </c>
      <c r="I1960" t="s">
        <v>49</v>
      </c>
      <c r="J1960" t="s">
        <v>66</v>
      </c>
      <c r="K1960" t="s">
        <v>245</v>
      </c>
      <c r="L1960">
        <v>8905.9</v>
      </c>
      <c r="M1960" t="s">
        <v>52</v>
      </c>
      <c r="N1960" t="s">
        <v>53</v>
      </c>
      <c r="O1960" t="s">
        <v>99</v>
      </c>
      <c r="P1960" t="s">
        <v>159</v>
      </c>
      <c r="Q1960" t="s">
        <v>56</v>
      </c>
      <c r="R1960" t="s">
        <v>595</v>
      </c>
      <c r="S1960" t="s">
        <v>73</v>
      </c>
      <c r="T1960" t="s">
        <v>95</v>
      </c>
      <c r="U1960" t="s">
        <v>166</v>
      </c>
      <c r="V1960">
        <v>11981</v>
      </c>
      <c r="W1960">
        <v>7555</v>
      </c>
      <c r="X1960">
        <v>21.3</v>
      </c>
      <c r="Y1960">
        <v>10.9</v>
      </c>
      <c r="Z1960">
        <v>9412.73</v>
      </c>
      <c r="AB1960">
        <v>42.85</v>
      </c>
      <c r="AC1960">
        <v>403335.48</v>
      </c>
      <c r="AD1960">
        <v>5747883.5700000003</v>
      </c>
      <c r="AE1960">
        <v>166.86</v>
      </c>
      <c r="AF1960">
        <v>959091852.49000001</v>
      </c>
      <c r="AG1960">
        <v>236375.94</v>
      </c>
      <c r="AH1960">
        <v>0</v>
      </c>
      <c r="AJ1960">
        <v>11.17</v>
      </c>
      <c r="AK1960">
        <v>642038.59</v>
      </c>
      <c r="AL1960">
        <v>0.104</v>
      </c>
      <c r="AM1960">
        <v>5977.8</v>
      </c>
      <c r="AN1960">
        <v>675.9</v>
      </c>
      <c r="AO1960">
        <v>389.63</v>
      </c>
      <c r="AP1960">
        <v>263350.92</v>
      </c>
      <c r="AQ1960">
        <v>909040.14</v>
      </c>
      <c r="AR1960" t="s">
        <v>61</v>
      </c>
      <c r="AS1960" t="s">
        <v>61</v>
      </c>
      <c r="AT1960" t="s">
        <v>62</v>
      </c>
      <c r="AU1960" t="s">
        <v>63</v>
      </c>
    </row>
    <row r="1961" spans="1:47" x14ac:dyDescent="0.25">
      <c r="A1961" t="s">
        <v>3093</v>
      </c>
      <c r="B1961">
        <v>2023</v>
      </c>
      <c r="C1961">
        <v>10</v>
      </c>
      <c r="D1961" t="s">
        <v>119</v>
      </c>
      <c r="E1961" s="1">
        <v>45210</v>
      </c>
      <c r="F1961" s="1">
        <v>45236</v>
      </c>
      <c r="G1961">
        <v>26</v>
      </c>
      <c r="H1961">
        <v>15</v>
      </c>
      <c r="I1961" t="s">
        <v>65</v>
      </c>
      <c r="J1961" t="s">
        <v>239</v>
      </c>
      <c r="K1961" t="s">
        <v>240</v>
      </c>
      <c r="L1961">
        <v>3105.2</v>
      </c>
      <c r="M1961" t="s">
        <v>80</v>
      </c>
      <c r="N1961" t="s">
        <v>168</v>
      </c>
      <c r="O1961" t="s">
        <v>107</v>
      </c>
      <c r="P1961" t="s">
        <v>70</v>
      </c>
      <c r="Q1961" t="s">
        <v>71</v>
      </c>
      <c r="R1961" t="s">
        <v>2758</v>
      </c>
      <c r="S1961" t="s">
        <v>161</v>
      </c>
      <c r="T1961" t="s">
        <v>95</v>
      </c>
      <c r="U1961" t="s">
        <v>259</v>
      </c>
      <c r="V1961">
        <v>40525</v>
      </c>
      <c r="W1961">
        <v>29988</v>
      </c>
      <c r="X1961">
        <v>19.600000000000001</v>
      </c>
      <c r="Y1961">
        <v>14.4</v>
      </c>
      <c r="Z1961">
        <v>34149.29</v>
      </c>
      <c r="AB1961">
        <v>13.57</v>
      </c>
      <c r="AC1961">
        <v>463405.87</v>
      </c>
      <c r="AD1961">
        <v>14705367.26</v>
      </c>
      <c r="AE1961">
        <v>281.63</v>
      </c>
      <c r="AF1961">
        <v>4141472581.4299998</v>
      </c>
      <c r="AG1961">
        <v>176870.66</v>
      </c>
      <c r="AH1961">
        <v>0</v>
      </c>
      <c r="AI1961">
        <v>0</v>
      </c>
      <c r="AJ1961">
        <v>2.4900000000000002</v>
      </c>
      <c r="AK1961">
        <v>0</v>
      </c>
      <c r="AL1961">
        <v>7.6999999999999999E-2</v>
      </c>
      <c r="AM1961">
        <v>11323.13</v>
      </c>
      <c r="AN1961">
        <v>613.9</v>
      </c>
      <c r="AO1961">
        <v>528.9</v>
      </c>
      <c r="AP1961">
        <v>324691.71000000002</v>
      </c>
      <c r="AQ1961">
        <v>976291.37</v>
      </c>
      <c r="AR1961" t="s">
        <v>61</v>
      </c>
      <c r="AS1961" t="s">
        <v>61</v>
      </c>
      <c r="AT1961" t="s">
        <v>62</v>
      </c>
      <c r="AU1961" t="s">
        <v>63</v>
      </c>
    </row>
    <row r="1962" spans="1:47" x14ac:dyDescent="0.25">
      <c r="A1962" t="s">
        <v>3094</v>
      </c>
      <c r="B1962">
        <v>2025</v>
      </c>
      <c r="C1962">
        <v>7</v>
      </c>
      <c r="D1962" t="s">
        <v>89</v>
      </c>
      <c r="E1962" s="1">
        <v>45840</v>
      </c>
      <c r="F1962" s="1">
        <v>45851</v>
      </c>
      <c r="G1962">
        <v>11</v>
      </c>
      <c r="H1962">
        <v>3.2</v>
      </c>
      <c r="I1962" t="s">
        <v>49</v>
      </c>
      <c r="J1962" t="s">
        <v>50</v>
      </c>
      <c r="K1962" t="s">
        <v>223</v>
      </c>
      <c r="L1962">
        <v>2710.1109999999999</v>
      </c>
      <c r="M1962" t="s">
        <v>68</v>
      </c>
      <c r="N1962" t="s">
        <v>69</v>
      </c>
      <c r="O1962" t="s">
        <v>99</v>
      </c>
      <c r="P1962" t="s">
        <v>150</v>
      </c>
      <c r="Q1962" t="s">
        <v>128</v>
      </c>
      <c r="R1962" t="s">
        <v>180</v>
      </c>
      <c r="S1962" t="s">
        <v>123</v>
      </c>
      <c r="T1962" t="s">
        <v>86</v>
      </c>
      <c r="U1962" t="s">
        <v>213</v>
      </c>
      <c r="V1962">
        <v>71615</v>
      </c>
      <c r="W1962">
        <v>43428</v>
      </c>
      <c r="X1962">
        <v>15.2</v>
      </c>
      <c r="Y1962">
        <v>13.5</v>
      </c>
      <c r="Z1962">
        <v>63947.95</v>
      </c>
      <c r="AB1962">
        <v>39.06</v>
      </c>
      <c r="AC1962">
        <v>2497806.9300000002</v>
      </c>
      <c r="AD1962">
        <v>67908246.540000007</v>
      </c>
      <c r="AE1962">
        <v>283.61</v>
      </c>
      <c r="AF1962">
        <v>19259457801.209999</v>
      </c>
      <c r="AG1962">
        <v>160593.15</v>
      </c>
      <c r="AH1962">
        <v>0</v>
      </c>
      <c r="AI1962">
        <v>0</v>
      </c>
      <c r="AJ1962">
        <v>14.19</v>
      </c>
      <c r="AK1962">
        <v>9636180.1799999997</v>
      </c>
      <c r="AL1962">
        <v>0.156</v>
      </c>
      <c r="AM1962">
        <v>105936.86</v>
      </c>
      <c r="AN1962">
        <v>410.8</v>
      </c>
      <c r="AO1962">
        <v>566.9</v>
      </c>
      <c r="AP1962">
        <v>232882.52</v>
      </c>
      <c r="AQ1962">
        <v>2997219.46</v>
      </c>
      <c r="AR1962" t="s">
        <v>61</v>
      </c>
      <c r="AS1962" t="s">
        <v>61</v>
      </c>
      <c r="AT1962" t="s">
        <v>62</v>
      </c>
      <c r="AU1962" t="s">
        <v>63</v>
      </c>
    </row>
    <row r="1963" spans="1:47" x14ac:dyDescent="0.25">
      <c r="A1963" t="s">
        <v>3095</v>
      </c>
      <c r="B1963">
        <v>2024</v>
      </c>
      <c r="C1963">
        <v>5</v>
      </c>
      <c r="D1963" t="s">
        <v>77</v>
      </c>
      <c r="E1963" s="1">
        <v>45430</v>
      </c>
      <c r="F1963" s="1">
        <v>45458</v>
      </c>
      <c r="G1963">
        <v>28</v>
      </c>
      <c r="H1963">
        <v>18.3</v>
      </c>
      <c r="I1963" t="s">
        <v>49</v>
      </c>
      <c r="J1963" t="s">
        <v>239</v>
      </c>
      <c r="K1963" t="s">
        <v>240</v>
      </c>
      <c r="L1963">
        <v>3105.2</v>
      </c>
      <c r="M1963" t="s">
        <v>80</v>
      </c>
      <c r="N1963" t="s">
        <v>53</v>
      </c>
      <c r="O1963" t="s">
        <v>107</v>
      </c>
      <c r="P1963" t="s">
        <v>204</v>
      </c>
      <c r="Q1963" t="s">
        <v>100</v>
      </c>
      <c r="R1963" t="s">
        <v>2752</v>
      </c>
      <c r="S1963" t="s">
        <v>161</v>
      </c>
      <c r="T1963" t="s">
        <v>148</v>
      </c>
      <c r="U1963" t="s">
        <v>132</v>
      </c>
      <c r="V1963">
        <v>22106</v>
      </c>
      <c r="W1963">
        <v>12601</v>
      </c>
      <c r="X1963">
        <v>16.7</v>
      </c>
      <c r="Y1963">
        <v>12.8</v>
      </c>
      <c r="Z1963">
        <v>17466.02</v>
      </c>
      <c r="AB1963">
        <v>26.53</v>
      </c>
      <c r="AC1963">
        <v>463373.51</v>
      </c>
      <c r="AD1963">
        <v>10748588.710000001</v>
      </c>
      <c r="AE1963">
        <v>276.14999999999998</v>
      </c>
      <c r="AF1963">
        <v>2968222772.27</v>
      </c>
      <c r="AG1963">
        <v>119300.4</v>
      </c>
      <c r="AH1963">
        <v>2.5</v>
      </c>
      <c r="AI1963">
        <v>53333.63</v>
      </c>
      <c r="AJ1963">
        <v>20.8</v>
      </c>
      <c r="AK1963">
        <v>2235706.4500000002</v>
      </c>
      <c r="AL1963">
        <v>0.27600000000000002</v>
      </c>
      <c r="AM1963">
        <v>29666.1</v>
      </c>
      <c r="AN1963">
        <v>1268.5</v>
      </c>
      <c r="AO1963">
        <v>541.5</v>
      </c>
      <c r="AP1963">
        <v>686892.75</v>
      </c>
      <c r="AQ1963">
        <v>1352566.39</v>
      </c>
      <c r="AR1963" t="s">
        <v>61</v>
      </c>
      <c r="AS1963" t="s">
        <v>61</v>
      </c>
      <c r="AT1963" t="s">
        <v>62</v>
      </c>
      <c r="AU1963" t="s">
        <v>63</v>
      </c>
    </row>
    <row r="1964" spans="1:47" x14ac:dyDescent="0.25">
      <c r="A1964" t="s">
        <v>3096</v>
      </c>
      <c r="B1964">
        <v>2024</v>
      </c>
      <c r="C1964">
        <v>5</v>
      </c>
      <c r="D1964" t="s">
        <v>77</v>
      </c>
      <c r="E1964" s="1">
        <v>45434</v>
      </c>
      <c r="F1964" s="1">
        <v>45446</v>
      </c>
      <c r="G1964">
        <v>12</v>
      </c>
      <c r="H1964">
        <v>18.100000000000001</v>
      </c>
      <c r="I1964" t="s">
        <v>65</v>
      </c>
      <c r="J1964" t="s">
        <v>134</v>
      </c>
      <c r="K1964" t="s">
        <v>135</v>
      </c>
      <c r="L1964">
        <v>9999.0098999999991</v>
      </c>
      <c r="M1964" t="s">
        <v>114</v>
      </c>
      <c r="N1964" t="s">
        <v>69</v>
      </c>
      <c r="O1964" t="s">
        <v>107</v>
      </c>
      <c r="P1964" t="s">
        <v>226</v>
      </c>
      <c r="Q1964" t="s">
        <v>164</v>
      </c>
      <c r="R1964" t="s">
        <v>751</v>
      </c>
      <c r="S1964" t="s">
        <v>137</v>
      </c>
      <c r="T1964" t="s">
        <v>102</v>
      </c>
      <c r="U1964" t="s">
        <v>143</v>
      </c>
      <c r="V1964">
        <v>13521</v>
      </c>
      <c r="W1964">
        <v>9064</v>
      </c>
      <c r="X1964">
        <v>3.3</v>
      </c>
      <c r="Y1964">
        <v>16</v>
      </c>
      <c r="Z1964">
        <v>11576.11</v>
      </c>
      <c r="AB1964">
        <v>41.04</v>
      </c>
      <c r="AC1964">
        <v>475083.55</v>
      </c>
      <c r="AD1964">
        <v>12750969.4</v>
      </c>
      <c r="AE1964">
        <v>277.55</v>
      </c>
      <c r="AF1964">
        <v>3539031556.9699998</v>
      </c>
      <c r="AG1964">
        <v>216945.53</v>
      </c>
      <c r="AH1964">
        <v>3.6</v>
      </c>
      <c r="AI1964">
        <v>43671</v>
      </c>
      <c r="AJ1964">
        <v>18.440000000000001</v>
      </c>
      <c r="AK1964">
        <v>0</v>
      </c>
      <c r="AL1964">
        <v>0.16300000000000001</v>
      </c>
      <c r="AM1964">
        <v>20784.080000000002</v>
      </c>
      <c r="AN1964">
        <v>498.2</v>
      </c>
      <c r="AO1964">
        <v>676.1</v>
      </c>
      <c r="AP1964">
        <v>336833.02</v>
      </c>
      <c r="AQ1964">
        <v>1093317.18</v>
      </c>
      <c r="AR1964" t="s">
        <v>61</v>
      </c>
      <c r="AS1964" t="s">
        <v>61</v>
      </c>
      <c r="AT1964" t="s">
        <v>62</v>
      </c>
      <c r="AU1964" t="s">
        <v>63</v>
      </c>
    </row>
    <row r="1965" spans="1:47" x14ac:dyDescent="0.25">
      <c r="A1965" t="s">
        <v>3097</v>
      </c>
      <c r="B1965">
        <v>2025</v>
      </c>
      <c r="C1965">
        <v>1</v>
      </c>
      <c r="D1965" t="s">
        <v>48</v>
      </c>
      <c r="E1965" s="1">
        <v>45663</v>
      </c>
      <c r="F1965" s="1">
        <v>45674</v>
      </c>
      <c r="G1965">
        <v>11</v>
      </c>
      <c r="H1965">
        <v>9.6</v>
      </c>
      <c r="I1965" t="s">
        <v>65</v>
      </c>
      <c r="J1965" t="s">
        <v>50</v>
      </c>
      <c r="K1965" t="s">
        <v>145</v>
      </c>
      <c r="L1965">
        <v>2710.19</v>
      </c>
      <c r="M1965" t="s">
        <v>90</v>
      </c>
      <c r="N1965" t="s">
        <v>53</v>
      </c>
      <c r="O1965" t="s">
        <v>99</v>
      </c>
      <c r="P1965" t="s">
        <v>82</v>
      </c>
      <c r="Q1965" t="s">
        <v>127</v>
      </c>
      <c r="R1965" t="s">
        <v>1556</v>
      </c>
      <c r="S1965" t="s">
        <v>170</v>
      </c>
      <c r="T1965" t="s">
        <v>95</v>
      </c>
      <c r="U1965" t="s">
        <v>166</v>
      </c>
      <c r="V1965">
        <v>119973</v>
      </c>
      <c r="W1965">
        <v>74215</v>
      </c>
      <c r="X1965">
        <v>16.100000000000001</v>
      </c>
      <c r="Y1965">
        <v>14.6</v>
      </c>
      <c r="Z1965">
        <v>100181.84</v>
      </c>
      <c r="AB1965">
        <v>54.58</v>
      </c>
      <c r="AC1965">
        <v>5467924.8300000001</v>
      </c>
      <c r="AD1965">
        <v>104110971.76000001</v>
      </c>
      <c r="AE1965">
        <v>280.19</v>
      </c>
      <c r="AF1965">
        <v>29170853177.43</v>
      </c>
      <c r="AG1965">
        <v>101216.7</v>
      </c>
      <c r="AH1965">
        <v>1.5</v>
      </c>
      <c r="AI1965">
        <v>39627.269999999997</v>
      </c>
      <c r="AJ1965">
        <v>13.95</v>
      </c>
      <c r="AK1965">
        <v>0</v>
      </c>
      <c r="AL1965">
        <v>0.30199999999999999</v>
      </c>
      <c r="AM1965">
        <v>314415.13</v>
      </c>
      <c r="AN1965">
        <v>217.2</v>
      </c>
      <c r="AO1965">
        <v>448.22</v>
      </c>
      <c r="AP1965">
        <v>97353.38</v>
      </c>
      <c r="AQ1965">
        <v>6020537.3099999996</v>
      </c>
      <c r="AR1965" t="s">
        <v>61</v>
      </c>
      <c r="AS1965" t="s">
        <v>124</v>
      </c>
      <c r="AT1965" t="s">
        <v>62</v>
      </c>
      <c r="AU1965" t="s">
        <v>63</v>
      </c>
    </row>
    <row r="1966" spans="1:47" x14ac:dyDescent="0.25">
      <c r="A1966" t="s">
        <v>3098</v>
      </c>
      <c r="B1966">
        <v>2021</v>
      </c>
      <c r="C1966">
        <v>1</v>
      </c>
      <c r="D1966" t="s">
        <v>48</v>
      </c>
      <c r="E1966" s="1">
        <v>44227</v>
      </c>
      <c r="F1966" s="1">
        <v>44245</v>
      </c>
      <c r="G1966">
        <v>18</v>
      </c>
      <c r="H1966">
        <v>6</v>
      </c>
      <c r="I1966" t="s">
        <v>49</v>
      </c>
      <c r="J1966" t="s">
        <v>50</v>
      </c>
      <c r="K1966" t="s">
        <v>223</v>
      </c>
      <c r="L1966">
        <v>2710.1109999999999</v>
      </c>
      <c r="M1966" t="s">
        <v>90</v>
      </c>
      <c r="N1966" t="s">
        <v>69</v>
      </c>
      <c r="O1966" t="s">
        <v>189</v>
      </c>
      <c r="P1966" t="s">
        <v>131</v>
      </c>
      <c r="Q1966" t="s">
        <v>184</v>
      </c>
      <c r="R1966" t="s">
        <v>586</v>
      </c>
      <c r="S1966" t="s">
        <v>186</v>
      </c>
      <c r="T1966" t="s">
        <v>86</v>
      </c>
      <c r="U1966" t="s">
        <v>228</v>
      </c>
      <c r="V1966">
        <v>79354</v>
      </c>
      <c r="W1966">
        <v>44552</v>
      </c>
      <c r="X1966">
        <v>22.9</v>
      </c>
      <c r="Y1966">
        <v>14.3</v>
      </c>
      <c r="Z1966">
        <v>61599.46</v>
      </c>
      <c r="AB1966">
        <v>12.26</v>
      </c>
      <c r="AC1966">
        <v>755209.38</v>
      </c>
      <c r="AD1966">
        <v>30919232.949999999</v>
      </c>
      <c r="AE1966">
        <v>172.99</v>
      </c>
      <c r="AF1966">
        <v>5348718108.0200005</v>
      </c>
      <c r="AG1966">
        <v>227615.7</v>
      </c>
      <c r="AH1966">
        <v>2.2999999999999998</v>
      </c>
      <c r="AI1966">
        <v>62245.87</v>
      </c>
      <c r="AJ1966">
        <v>1.23</v>
      </c>
      <c r="AK1966">
        <v>380306.57</v>
      </c>
      <c r="AL1966">
        <v>0.23499999999999999</v>
      </c>
      <c r="AM1966">
        <v>72660.2</v>
      </c>
      <c r="AN1966">
        <v>492</v>
      </c>
      <c r="AO1966">
        <v>691.54</v>
      </c>
      <c r="AP1966">
        <v>340237.68</v>
      </c>
      <c r="AQ1966">
        <v>1457968.83</v>
      </c>
      <c r="AR1966" t="s">
        <v>61</v>
      </c>
      <c r="AS1966" t="s">
        <v>61</v>
      </c>
      <c r="AT1966" t="s">
        <v>62</v>
      </c>
      <c r="AU1966" t="s">
        <v>63</v>
      </c>
    </row>
    <row r="1967" spans="1:47" x14ac:dyDescent="0.25">
      <c r="A1967" t="s">
        <v>3099</v>
      </c>
      <c r="B1967">
        <v>2022</v>
      </c>
      <c r="C1967">
        <v>5</v>
      </c>
      <c r="D1967" t="s">
        <v>77</v>
      </c>
      <c r="E1967" s="1">
        <v>44705</v>
      </c>
      <c r="F1967" s="1">
        <v>44739</v>
      </c>
      <c r="G1967">
        <v>34</v>
      </c>
      <c r="H1967">
        <v>2.1</v>
      </c>
      <c r="I1967" t="s">
        <v>65</v>
      </c>
      <c r="J1967" t="s">
        <v>66</v>
      </c>
      <c r="K1967" t="s">
        <v>245</v>
      </c>
      <c r="L1967">
        <v>8905.9</v>
      </c>
      <c r="M1967" t="s">
        <v>80</v>
      </c>
      <c r="N1967" t="s">
        <v>106</v>
      </c>
      <c r="O1967" t="s">
        <v>91</v>
      </c>
      <c r="P1967" t="s">
        <v>100</v>
      </c>
      <c r="Q1967" t="s">
        <v>83</v>
      </c>
      <c r="R1967" t="s">
        <v>3100</v>
      </c>
      <c r="S1967" t="s">
        <v>137</v>
      </c>
      <c r="T1967" t="s">
        <v>59</v>
      </c>
      <c r="U1967" t="s">
        <v>228</v>
      </c>
      <c r="V1967">
        <v>9823</v>
      </c>
      <c r="W1967">
        <v>6874</v>
      </c>
      <c r="X1967">
        <v>2.2999999999999998</v>
      </c>
      <c r="Y1967">
        <v>15.7</v>
      </c>
      <c r="Z1967">
        <v>7886.57</v>
      </c>
      <c r="AB1967">
        <v>44.95</v>
      </c>
      <c r="AC1967">
        <v>354501.32</v>
      </c>
      <c r="AD1967">
        <v>2368810.17</v>
      </c>
      <c r="AE1967">
        <v>211.09</v>
      </c>
      <c r="AF1967">
        <v>500032138.79000002</v>
      </c>
      <c r="AG1967">
        <v>85921.41</v>
      </c>
      <c r="AH1967">
        <v>0</v>
      </c>
      <c r="AI1967">
        <v>0</v>
      </c>
      <c r="AJ1967">
        <v>6.32</v>
      </c>
      <c r="AK1967">
        <v>0</v>
      </c>
      <c r="AL1967">
        <v>0.30199999999999999</v>
      </c>
      <c r="AM1967">
        <v>7153.81</v>
      </c>
      <c r="AN1967">
        <v>1073.8</v>
      </c>
      <c r="AO1967">
        <v>737.98</v>
      </c>
      <c r="AP1967">
        <v>792442.92</v>
      </c>
      <c r="AQ1967">
        <v>1240019.46</v>
      </c>
      <c r="AR1967" t="s">
        <v>61</v>
      </c>
      <c r="AS1967" t="s">
        <v>61</v>
      </c>
      <c r="AT1967" t="s">
        <v>62</v>
      </c>
      <c r="AU1967" t="s">
        <v>63</v>
      </c>
    </row>
    <row r="1968" spans="1:47" x14ac:dyDescent="0.25">
      <c r="A1968" t="s">
        <v>3101</v>
      </c>
      <c r="B1968">
        <v>2024</v>
      </c>
      <c r="C1968">
        <v>11</v>
      </c>
      <c r="D1968" t="s">
        <v>119</v>
      </c>
      <c r="E1968" s="1">
        <v>45619</v>
      </c>
      <c r="F1968" s="1">
        <v>45642</v>
      </c>
      <c r="G1968">
        <v>23</v>
      </c>
      <c r="H1968">
        <v>9.1999999999999993</v>
      </c>
      <c r="I1968" t="s">
        <v>65</v>
      </c>
      <c r="J1968" t="s">
        <v>134</v>
      </c>
      <c r="K1968" t="s">
        <v>135</v>
      </c>
      <c r="L1968">
        <v>9999.0098999999991</v>
      </c>
      <c r="M1968" t="s">
        <v>90</v>
      </c>
      <c r="N1968" t="s">
        <v>53</v>
      </c>
      <c r="O1968" t="s">
        <v>91</v>
      </c>
      <c r="P1968" t="s">
        <v>226</v>
      </c>
      <c r="Q1968" t="s">
        <v>83</v>
      </c>
      <c r="R1968" t="s">
        <v>1015</v>
      </c>
      <c r="S1968" t="s">
        <v>137</v>
      </c>
      <c r="T1968" t="s">
        <v>59</v>
      </c>
      <c r="U1968" t="s">
        <v>110</v>
      </c>
      <c r="V1968">
        <v>10826</v>
      </c>
      <c r="W1968">
        <v>7417</v>
      </c>
      <c r="X1968">
        <v>19.899999999999999</v>
      </c>
      <c r="Y1968">
        <v>14.3</v>
      </c>
      <c r="Z1968">
        <v>10149.450000000001</v>
      </c>
      <c r="AB1968">
        <v>25.72</v>
      </c>
      <c r="AC1968">
        <v>261043.85</v>
      </c>
      <c r="AD1968">
        <v>10378015.609999999</v>
      </c>
      <c r="AE1968">
        <v>275.95</v>
      </c>
      <c r="AF1968">
        <v>2863813407.5799999</v>
      </c>
      <c r="AG1968">
        <v>77462.12</v>
      </c>
      <c r="AH1968">
        <v>0</v>
      </c>
      <c r="AI1968">
        <v>0</v>
      </c>
      <c r="AJ1968">
        <v>22.41</v>
      </c>
      <c r="AK1968">
        <v>0</v>
      </c>
      <c r="AL1968">
        <v>0.17299999999999999</v>
      </c>
      <c r="AM1968">
        <v>17953.97</v>
      </c>
      <c r="AN1968">
        <v>1181.4000000000001</v>
      </c>
      <c r="AO1968">
        <v>686.29</v>
      </c>
      <c r="AP1968">
        <v>810783.01</v>
      </c>
      <c r="AQ1968">
        <v>1167242.95</v>
      </c>
      <c r="AR1968" t="s">
        <v>61</v>
      </c>
      <c r="AS1968" t="s">
        <v>61</v>
      </c>
      <c r="AT1968" t="s">
        <v>62</v>
      </c>
      <c r="AU1968" t="s">
        <v>63</v>
      </c>
    </row>
    <row r="1969" spans="1:47" x14ac:dyDescent="0.25">
      <c r="A1969" t="s">
        <v>3102</v>
      </c>
      <c r="B1969">
        <v>2022</v>
      </c>
      <c r="C1969">
        <v>12</v>
      </c>
      <c r="D1969" t="s">
        <v>119</v>
      </c>
      <c r="E1969" s="1">
        <v>44912</v>
      </c>
      <c r="F1969" s="1">
        <v>44928</v>
      </c>
      <c r="G1969">
        <v>16</v>
      </c>
      <c r="H1969">
        <v>18.3</v>
      </c>
      <c r="I1969" t="s">
        <v>65</v>
      </c>
      <c r="J1969" t="s">
        <v>239</v>
      </c>
      <c r="K1969" t="s">
        <v>270</v>
      </c>
      <c r="L1969">
        <v>2710.1990999999998</v>
      </c>
      <c r="M1969" t="s">
        <v>114</v>
      </c>
      <c r="N1969" t="s">
        <v>106</v>
      </c>
      <c r="O1969" t="s">
        <v>107</v>
      </c>
      <c r="P1969" t="s">
        <v>128</v>
      </c>
      <c r="Q1969" t="s">
        <v>230</v>
      </c>
      <c r="R1969" t="s">
        <v>1462</v>
      </c>
      <c r="S1969" t="s">
        <v>142</v>
      </c>
      <c r="T1969" t="s">
        <v>95</v>
      </c>
      <c r="U1969" t="s">
        <v>75</v>
      </c>
      <c r="V1969">
        <v>47402</v>
      </c>
      <c r="W1969">
        <v>31650</v>
      </c>
      <c r="X1969">
        <v>1.9</v>
      </c>
      <c r="Y1969">
        <v>12.8</v>
      </c>
      <c r="Z1969">
        <v>42999.71</v>
      </c>
      <c r="AB1969">
        <v>34.46</v>
      </c>
      <c r="AC1969">
        <v>1481770.01</v>
      </c>
      <c r="AD1969">
        <v>28908705.030000001</v>
      </c>
      <c r="AE1969">
        <v>216.47</v>
      </c>
      <c r="AF1969">
        <v>6257867377.8400002</v>
      </c>
      <c r="AG1969">
        <v>75524.820000000007</v>
      </c>
      <c r="AH1969">
        <v>2.9</v>
      </c>
      <c r="AI1969">
        <v>57240.31</v>
      </c>
      <c r="AJ1969">
        <v>0.64</v>
      </c>
      <c r="AK1969">
        <v>0</v>
      </c>
      <c r="AL1969">
        <v>0.109</v>
      </c>
      <c r="AM1969">
        <v>31510.49</v>
      </c>
      <c r="AN1969">
        <v>666.2</v>
      </c>
      <c r="AO1969">
        <v>418.49</v>
      </c>
      <c r="AP1969">
        <v>278798.03999999998</v>
      </c>
      <c r="AQ1969">
        <v>1924843.67</v>
      </c>
      <c r="AR1969" t="s">
        <v>61</v>
      </c>
      <c r="AS1969" t="s">
        <v>61</v>
      </c>
      <c r="AT1969" t="s">
        <v>62</v>
      </c>
      <c r="AU1969" t="s">
        <v>63</v>
      </c>
    </row>
    <row r="1970" spans="1:47" x14ac:dyDescent="0.25">
      <c r="A1970" t="s">
        <v>3103</v>
      </c>
      <c r="B1970">
        <v>2024</v>
      </c>
      <c r="C1970">
        <v>5</v>
      </c>
      <c r="D1970" t="s">
        <v>77</v>
      </c>
      <c r="E1970" s="1">
        <v>45441</v>
      </c>
      <c r="F1970" s="1">
        <v>45451</v>
      </c>
      <c r="G1970">
        <v>10</v>
      </c>
      <c r="H1970">
        <v>10.8</v>
      </c>
      <c r="I1970" t="s">
        <v>65</v>
      </c>
      <c r="J1970" t="s">
        <v>50</v>
      </c>
      <c r="K1970" t="s">
        <v>223</v>
      </c>
      <c r="L1970">
        <v>2710.1109999999999</v>
      </c>
      <c r="M1970" t="s">
        <v>52</v>
      </c>
      <c r="N1970" t="s">
        <v>81</v>
      </c>
      <c r="O1970" t="s">
        <v>99</v>
      </c>
      <c r="P1970" t="s">
        <v>70</v>
      </c>
      <c r="Q1970" t="s">
        <v>55</v>
      </c>
      <c r="R1970" t="s">
        <v>714</v>
      </c>
      <c r="S1970" t="s">
        <v>186</v>
      </c>
      <c r="T1970" t="s">
        <v>95</v>
      </c>
      <c r="U1970" t="s">
        <v>166</v>
      </c>
      <c r="V1970">
        <v>75059</v>
      </c>
      <c r="W1970">
        <v>45595</v>
      </c>
      <c r="X1970">
        <v>23.9</v>
      </c>
      <c r="Y1970">
        <v>10.4</v>
      </c>
      <c r="Z1970">
        <v>63401.69</v>
      </c>
      <c r="AB1970">
        <v>29.13</v>
      </c>
      <c r="AC1970">
        <v>1846891.23</v>
      </c>
      <c r="AD1970">
        <v>65737408.259999998</v>
      </c>
      <c r="AE1970">
        <v>273.35000000000002</v>
      </c>
      <c r="AF1970">
        <v>17969320547.869999</v>
      </c>
      <c r="AG1970">
        <v>97101.82</v>
      </c>
      <c r="AH1970">
        <v>0</v>
      </c>
      <c r="AI1970">
        <v>0</v>
      </c>
      <c r="AJ1970">
        <v>10</v>
      </c>
      <c r="AK1970">
        <v>0</v>
      </c>
      <c r="AL1970">
        <v>0.31900000000000001</v>
      </c>
      <c r="AM1970">
        <v>209702.33</v>
      </c>
      <c r="AN1970">
        <v>376.5</v>
      </c>
      <c r="AO1970">
        <v>688.45</v>
      </c>
      <c r="AP1970">
        <v>259201.43</v>
      </c>
      <c r="AQ1970">
        <v>2412896.81</v>
      </c>
      <c r="AR1970" t="s">
        <v>61</v>
      </c>
      <c r="AS1970" t="s">
        <v>61</v>
      </c>
      <c r="AT1970" t="s">
        <v>62</v>
      </c>
      <c r="AU1970" t="s">
        <v>63</v>
      </c>
    </row>
    <row r="1971" spans="1:47" x14ac:dyDescent="0.25">
      <c r="A1971" t="s">
        <v>3104</v>
      </c>
      <c r="B1971">
        <v>2025</v>
      </c>
      <c r="C1971">
        <v>8</v>
      </c>
      <c r="D1971" t="s">
        <v>89</v>
      </c>
      <c r="E1971" s="1">
        <v>45897</v>
      </c>
      <c r="F1971" s="1">
        <v>45918</v>
      </c>
      <c r="G1971">
        <v>21</v>
      </c>
      <c r="H1971">
        <v>15.3</v>
      </c>
      <c r="I1971" t="s">
        <v>49</v>
      </c>
      <c r="J1971" t="s">
        <v>78</v>
      </c>
      <c r="K1971" t="s">
        <v>211</v>
      </c>
      <c r="L1971">
        <v>1701.99</v>
      </c>
      <c r="M1971" t="s">
        <v>90</v>
      </c>
      <c r="N1971" t="s">
        <v>168</v>
      </c>
      <c r="O1971" t="s">
        <v>91</v>
      </c>
      <c r="P1971" t="s">
        <v>154</v>
      </c>
      <c r="Q1971" t="s">
        <v>128</v>
      </c>
      <c r="R1971" t="s">
        <v>629</v>
      </c>
      <c r="S1971" t="s">
        <v>85</v>
      </c>
      <c r="T1971" t="s">
        <v>102</v>
      </c>
      <c r="U1971" t="s">
        <v>75</v>
      </c>
      <c r="V1971">
        <v>71210</v>
      </c>
      <c r="W1971">
        <v>45098</v>
      </c>
      <c r="X1971">
        <v>20.7</v>
      </c>
      <c r="Y1971">
        <v>14.2</v>
      </c>
      <c r="Z1971">
        <v>57667.29</v>
      </c>
      <c r="AB1971">
        <v>35.06</v>
      </c>
      <c r="AC1971">
        <v>2021815.19</v>
      </c>
      <c r="AD1971">
        <v>37018940.140000001</v>
      </c>
      <c r="AE1971">
        <v>279.12</v>
      </c>
      <c r="AF1971">
        <v>10332726571.879999</v>
      </c>
      <c r="AG1971">
        <v>97645.32</v>
      </c>
      <c r="AH1971">
        <v>1.1000000000000001</v>
      </c>
      <c r="AI1971">
        <v>26727.31</v>
      </c>
      <c r="AJ1971">
        <v>22.91</v>
      </c>
      <c r="AK1971">
        <v>8481039.1899999995</v>
      </c>
      <c r="AL1971">
        <v>0.32600000000000001</v>
      </c>
      <c r="AM1971">
        <v>120681.74</v>
      </c>
      <c r="AN1971">
        <v>850</v>
      </c>
      <c r="AO1971">
        <v>562.61</v>
      </c>
      <c r="AP1971">
        <v>478218.5</v>
      </c>
      <c r="AQ1971">
        <v>2745088.06</v>
      </c>
      <c r="AR1971" t="s">
        <v>61</v>
      </c>
      <c r="AS1971" t="s">
        <v>61</v>
      </c>
      <c r="AT1971" t="s">
        <v>62</v>
      </c>
      <c r="AU1971" t="s">
        <v>63</v>
      </c>
    </row>
    <row r="1972" spans="1:47" x14ac:dyDescent="0.25">
      <c r="A1972" t="s">
        <v>3105</v>
      </c>
      <c r="B1972">
        <v>2022</v>
      </c>
      <c r="C1972">
        <v>11</v>
      </c>
      <c r="D1972" t="s">
        <v>119</v>
      </c>
      <c r="E1972" s="1">
        <v>44894</v>
      </c>
      <c r="F1972" s="1">
        <v>44913</v>
      </c>
      <c r="G1972">
        <v>19</v>
      </c>
      <c r="H1972">
        <v>20.8</v>
      </c>
      <c r="I1972" t="s">
        <v>65</v>
      </c>
      <c r="J1972" t="s">
        <v>50</v>
      </c>
      <c r="K1972" t="s">
        <v>51</v>
      </c>
      <c r="L1972">
        <v>2709</v>
      </c>
      <c r="M1972" t="s">
        <v>98</v>
      </c>
      <c r="N1972" t="s">
        <v>168</v>
      </c>
      <c r="O1972" t="s">
        <v>54</v>
      </c>
      <c r="P1972" t="s">
        <v>70</v>
      </c>
      <c r="Q1972" t="s">
        <v>204</v>
      </c>
      <c r="R1972" t="s">
        <v>1144</v>
      </c>
      <c r="S1972" t="s">
        <v>186</v>
      </c>
      <c r="T1972" t="s">
        <v>86</v>
      </c>
      <c r="U1972" t="s">
        <v>110</v>
      </c>
      <c r="V1972">
        <v>75566</v>
      </c>
      <c r="W1972">
        <v>43883</v>
      </c>
      <c r="X1972">
        <v>3.7</v>
      </c>
      <c r="Y1972">
        <v>10.3</v>
      </c>
      <c r="Z1972">
        <v>70991.86</v>
      </c>
      <c r="AB1972">
        <v>11.34</v>
      </c>
      <c r="AC1972">
        <v>805047.69</v>
      </c>
      <c r="AD1972">
        <v>5273985.28</v>
      </c>
      <c r="AE1972">
        <v>211.59</v>
      </c>
      <c r="AF1972">
        <v>1115922545.4000001</v>
      </c>
      <c r="AG1972">
        <v>150594.98000000001</v>
      </c>
      <c r="AH1972">
        <v>1.1000000000000001</v>
      </c>
      <c r="AI1972">
        <v>9881.8700000000008</v>
      </c>
      <c r="AJ1972">
        <v>8.61</v>
      </c>
      <c r="AK1972">
        <v>0</v>
      </c>
      <c r="AL1972">
        <v>0.13800000000000001</v>
      </c>
      <c r="AM1972">
        <v>7278.1</v>
      </c>
      <c r="AN1972">
        <v>767.8</v>
      </c>
      <c r="AO1972">
        <v>610.88</v>
      </c>
      <c r="AP1972">
        <v>469033.66</v>
      </c>
      <c r="AQ1972">
        <v>1441836.3</v>
      </c>
      <c r="AR1972" t="s">
        <v>61</v>
      </c>
      <c r="AS1972" t="s">
        <v>61</v>
      </c>
      <c r="AT1972" t="s">
        <v>62</v>
      </c>
      <c r="AU1972" t="s">
        <v>63</v>
      </c>
    </row>
    <row r="1973" spans="1:47" x14ac:dyDescent="0.25">
      <c r="A1973" t="s">
        <v>3106</v>
      </c>
      <c r="B1973">
        <v>2026</v>
      </c>
      <c r="C1973">
        <v>3</v>
      </c>
      <c r="D1973" t="s">
        <v>48</v>
      </c>
      <c r="E1973" s="1">
        <v>46088</v>
      </c>
      <c r="F1973" s="1">
        <v>46106</v>
      </c>
      <c r="G1973">
        <v>18</v>
      </c>
      <c r="H1973">
        <v>9.3000000000000007</v>
      </c>
      <c r="I1973" t="s">
        <v>65</v>
      </c>
      <c r="J1973" t="s">
        <v>239</v>
      </c>
      <c r="K1973" t="s">
        <v>270</v>
      </c>
      <c r="L1973">
        <v>2710.1990999999998</v>
      </c>
      <c r="M1973" t="s">
        <v>90</v>
      </c>
      <c r="N1973" t="s">
        <v>106</v>
      </c>
      <c r="O1973" t="s">
        <v>200</v>
      </c>
      <c r="P1973" t="s">
        <v>226</v>
      </c>
      <c r="Q1973" t="s">
        <v>164</v>
      </c>
      <c r="R1973" t="s">
        <v>2343</v>
      </c>
      <c r="S1973" t="s">
        <v>142</v>
      </c>
      <c r="T1973" t="s">
        <v>102</v>
      </c>
      <c r="U1973" t="s">
        <v>132</v>
      </c>
      <c r="V1973">
        <v>31720</v>
      </c>
      <c r="W1973">
        <v>18139</v>
      </c>
      <c r="X1973">
        <v>20.6</v>
      </c>
      <c r="Y1973">
        <v>15.2</v>
      </c>
      <c r="Z1973">
        <v>27895.19</v>
      </c>
      <c r="AB1973">
        <v>42.33</v>
      </c>
      <c r="AC1973">
        <v>1180803.3899999999</v>
      </c>
      <c r="AD1973">
        <v>28465367.68</v>
      </c>
      <c r="AE1973">
        <v>279.3</v>
      </c>
      <c r="AF1973">
        <v>7950377193.0200005</v>
      </c>
      <c r="AG1973">
        <v>129174.69</v>
      </c>
      <c r="AH1973">
        <v>3.8</v>
      </c>
      <c r="AI1973">
        <v>77430.899999999994</v>
      </c>
      <c r="AJ1973">
        <v>10.7</v>
      </c>
      <c r="AK1973">
        <v>0</v>
      </c>
      <c r="AL1973">
        <v>0.191</v>
      </c>
      <c r="AM1973">
        <v>54368.85</v>
      </c>
      <c r="AN1973">
        <v>427.1</v>
      </c>
      <c r="AO1973">
        <v>391.17</v>
      </c>
      <c r="AP1973">
        <v>167068.71</v>
      </c>
      <c r="AQ1973">
        <v>1608846.54</v>
      </c>
      <c r="AR1973" t="s">
        <v>61</v>
      </c>
      <c r="AS1973" t="s">
        <v>61</v>
      </c>
      <c r="AT1973" t="s">
        <v>62</v>
      </c>
      <c r="AU1973" t="s">
        <v>63</v>
      </c>
    </row>
    <row r="1974" spans="1:47" x14ac:dyDescent="0.25">
      <c r="A1974" t="s">
        <v>3107</v>
      </c>
      <c r="B1974">
        <v>2021</v>
      </c>
      <c r="C1974">
        <v>2</v>
      </c>
      <c r="D1974" t="s">
        <v>48</v>
      </c>
      <c r="E1974" s="1">
        <v>44242</v>
      </c>
      <c r="F1974" s="1">
        <v>44254</v>
      </c>
      <c r="G1974">
        <v>12</v>
      </c>
      <c r="H1974">
        <v>7.8</v>
      </c>
      <c r="I1974" t="s">
        <v>65</v>
      </c>
      <c r="J1974" t="s">
        <v>50</v>
      </c>
      <c r="K1974" t="s">
        <v>145</v>
      </c>
      <c r="L1974">
        <v>2710.19</v>
      </c>
      <c r="M1974" t="s">
        <v>90</v>
      </c>
      <c r="N1974" t="s">
        <v>81</v>
      </c>
      <c r="O1974" t="s">
        <v>54</v>
      </c>
      <c r="P1974" t="s">
        <v>184</v>
      </c>
      <c r="Q1974" t="s">
        <v>257</v>
      </c>
      <c r="R1974" t="s">
        <v>2052</v>
      </c>
      <c r="S1974" t="s">
        <v>170</v>
      </c>
      <c r="T1974" t="s">
        <v>102</v>
      </c>
      <c r="U1974" t="s">
        <v>181</v>
      </c>
      <c r="V1974">
        <v>115519</v>
      </c>
      <c r="W1974">
        <v>85862</v>
      </c>
      <c r="X1974">
        <v>1.6</v>
      </c>
      <c r="Y1974">
        <v>11.7</v>
      </c>
      <c r="Z1974">
        <v>97068.51</v>
      </c>
      <c r="AB1974">
        <v>21.95</v>
      </c>
      <c r="AC1974">
        <v>2130653.79</v>
      </c>
      <c r="AD1974">
        <v>35666853.310000002</v>
      </c>
      <c r="AE1974">
        <v>169.27</v>
      </c>
      <c r="AF1974">
        <v>6037328259.7799997</v>
      </c>
      <c r="AG1974">
        <v>66616.91</v>
      </c>
      <c r="AH1974">
        <v>0</v>
      </c>
      <c r="AI1974">
        <v>0</v>
      </c>
      <c r="AJ1974">
        <v>17.38</v>
      </c>
      <c r="AK1974">
        <v>0</v>
      </c>
      <c r="AL1974">
        <v>0.29299999999999998</v>
      </c>
      <c r="AM1974">
        <v>104503.88</v>
      </c>
      <c r="AN1974">
        <v>539.4</v>
      </c>
      <c r="AO1974">
        <v>682.97</v>
      </c>
      <c r="AP1974">
        <v>368394.02</v>
      </c>
      <c r="AQ1974">
        <v>2670168.6</v>
      </c>
      <c r="AR1974" t="s">
        <v>61</v>
      </c>
      <c r="AS1974" t="s">
        <v>61</v>
      </c>
      <c r="AT1974" t="s">
        <v>62</v>
      </c>
      <c r="AU1974" t="s">
        <v>63</v>
      </c>
    </row>
    <row r="1975" spans="1:47" x14ac:dyDescent="0.25">
      <c r="A1975" t="s">
        <v>3108</v>
      </c>
      <c r="B1975">
        <v>2023</v>
      </c>
      <c r="C1975">
        <v>12</v>
      </c>
      <c r="D1975" t="s">
        <v>119</v>
      </c>
      <c r="E1975" s="1">
        <v>45280</v>
      </c>
      <c r="F1975" s="1">
        <v>45299</v>
      </c>
      <c r="G1975">
        <v>19</v>
      </c>
      <c r="H1975">
        <v>10.5</v>
      </c>
      <c r="I1975" t="s">
        <v>49</v>
      </c>
      <c r="J1975" t="s">
        <v>50</v>
      </c>
      <c r="K1975" t="s">
        <v>51</v>
      </c>
      <c r="L1975">
        <v>2709</v>
      </c>
      <c r="M1975" t="s">
        <v>80</v>
      </c>
      <c r="N1975" t="s">
        <v>53</v>
      </c>
      <c r="O1975" t="s">
        <v>54</v>
      </c>
      <c r="P1975" t="s">
        <v>140</v>
      </c>
      <c r="Q1975" t="s">
        <v>226</v>
      </c>
      <c r="R1975" t="s">
        <v>683</v>
      </c>
      <c r="S1975" t="s">
        <v>186</v>
      </c>
      <c r="T1975" t="s">
        <v>102</v>
      </c>
      <c r="U1975" t="s">
        <v>166</v>
      </c>
      <c r="V1975">
        <v>91204</v>
      </c>
      <c r="W1975">
        <v>67659</v>
      </c>
      <c r="X1975">
        <v>21.5</v>
      </c>
      <c r="Y1975">
        <v>11.3</v>
      </c>
      <c r="Z1975">
        <v>74479.03</v>
      </c>
      <c r="AB1975">
        <v>34.799999999999997</v>
      </c>
      <c r="AC1975">
        <v>2591870.2400000002</v>
      </c>
      <c r="AD1975">
        <v>3800664.9</v>
      </c>
      <c r="AE1975">
        <v>282.17</v>
      </c>
      <c r="AF1975">
        <v>1072433614.83</v>
      </c>
      <c r="AG1975">
        <v>198304.88</v>
      </c>
      <c r="AH1975">
        <v>0</v>
      </c>
      <c r="AI1975">
        <v>0</v>
      </c>
      <c r="AJ1975">
        <v>24.28</v>
      </c>
      <c r="AK1975">
        <v>922801.44</v>
      </c>
      <c r="AL1975">
        <v>0.17299999999999999</v>
      </c>
      <c r="AM1975">
        <v>6575.15</v>
      </c>
      <c r="AN1975">
        <v>675.6</v>
      </c>
      <c r="AO1975">
        <v>609.92999999999995</v>
      </c>
      <c r="AP1975">
        <v>412068.71</v>
      </c>
      <c r="AQ1975">
        <v>3208818.98</v>
      </c>
      <c r="AR1975" t="s">
        <v>61</v>
      </c>
      <c r="AS1975" t="s">
        <v>61</v>
      </c>
      <c r="AT1975" t="s">
        <v>62</v>
      </c>
      <c r="AU1975" t="s">
        <v>63</v>
      </c>
    </row>
    <row r="1976" spans="1:47" x14ac:dyDescent="0.25">
      <c r="A1976" t="s">
        <v>3109</v>
      </c>
      <c r="B1976">
        <v>2023</v>
      </c>
      <c r="C1976">
        <v>12</v>
      </c>
      <c r="D1976" t="s">
        <v>119</v>
      </c>
      <c r="E1976" s="1">
        <v>45290</v>
      </c>
      <c r="F1976" s="1">
        <v>45305</v>
      </c>
      <c r="G1976">
        <v>15</v>
      </c>
      <c r="H1976">
        <v>7.6</v>
      </c>
      <c r="I1976" t="s">
        <v>65</v>
      </c>
      <c r="J1976" t="s">
        <v>239</v>
      </c>
      <c r="K1976" t="s">
        <v>270</v>
      </c>
      <c r="L1976">
        <v>2710.1990999999998</v>
      </c>
      <c r="M1976" t="s">
        <v>114</v>
      </c>
      <c r="N1976" t="s">
        <v>69</v>
      </c>
      <c r="O1976" t="s">
        <v>54</v>
      </c>
      <c r="P1976" t="s">
        <v>226</v>
      </c>
      <c r="Q1976" t="s">
        <v>164</v>
      </c>
      <c r="R1976" t="s">
        <v>3110</v>
      </c>
      <c r="S1976" t="s">
        <v>142</v>
      </c>
      <c r="T1976" t="s">
        <v>187</v>
      </c>
      <c r="U1976" t="s">
        <v>181</v>
      </c>
      <c r="V1976">
        <v>46065</v>
      </c>
      <c r="W1976">
        <v>25859</v>
      </c>
      <c r="X1976">
        <v>20.6</v>
      </c>
      <c r="Y1976">
        <v>14</v>
      </c>
      <c r="Z1976">
        <v>40608.35</v>
      </c>
      <c r="AB1976">
        <v>30.71</v>
      </c>
      <c r="AC1976">
        <v>1247082.43</v>
      </c>
      <c r="AD1976">
        <v>27401296.329999998</v>
      </c>
      <c r="AE1976">
        <v>285.25</v>
      </c>
      <c r="AF1976">
        <v>7816219778.1300001</v>
      </c>
      <c r="AG1976">
        <v>238859.98</v>
      </c>
      <c r="AH1976">
        <v>0</v>
      </c>
      <c r="AI1976">
        <v>0</v>
      </c>
      <c r="AJ1976">
        <v>2.36</v>
      </c>
      <c r="AK1976">
        <v>0</v>
      </c>
      <c r="AL1976">
        <v>7.5999999999999998E-2</v>
      </c>
      <c r="AM1976">
        <v>20824.990000000002</v>
      </c>
      <c r="AN1976">
        <v>456.2</v>
      </c>
      <c r="AO1976">
        <v>698.59</v>
      </c>
      <c r="AP1976">
        <v>318696.76</v>
      </c>
      <c r="AQ1976">
        <v>1825464.16</v>
      </c>
      <c r="AR1976" t="s">
        <v>61</v>
      </c>
      <c r="AS1976" t="s">
        <v>61</v>
      </c>
      <c r="AT1976" t="s">
        <v>62</v>
      </c>
      <c r="AU1976" t="s">
        <v>63</v>
      </c>
    </row>
    <row r="1977" spans="1:47" x14ac:dyDescent="0.25">
      <c r="A1977" t="s">
        <v>3111</v>
      </c>
      <c r="B1977">
        <v>2023</v>
      </c>
      <c r="C1977">
        <v>6</v>
      </c>
      <c r="D1977" t="s">
        <v>77</v>
      </c>
      <c r="E1977" s="1">
        <v>45105</v>
      </c>
      <c r="F1977" s="1">
        <v>45136</v>
      </c>
      <c r="G1977">
        <v>31</v>
      </c>
      <c r="H1977">
        <v>10.3</v>
      </c>
      <c r="I1977" t="s">
        <v>49</v>
      </c>
      <c r="J1977" t="s">
        <v>66</v>
      </c>
      <c r="K1977" t="s">
        <v>248</v>
      </c>
      <c r="L1977">
        <v>9999</v>
      </c>
      <c r="M1977" t="s">
        <v>90</v>
      </c>
      <c r="N1977" t="s">
        <v>53</v>
      </c>
      <c r="O1977" t="s">
        <v>189</v>
      </c>
      <c r="P1977" t="s">
        <v>108</v>
      </c>
      <c r="Q1977" t="s">
        <v>100</v>
      </c>
      <c r="R1977" t="s">
        <v>2436</v>
      </c>
      <c r="S1977" t="s">
        <v>156</v>
      </c>
      <c r="T1977" t="s">
        <v>59</v>
      </c>
      <c r="U1977" t="s">
        <v>143</v>
      </c>
      <c r="V1977">
        <v>16734</v>
      </c>
      <c r="W1977">
        <v>10514</v>
      </c>
      <c r="X1977">
        <v>17.100000000000001</v>
      </c>
      <c r="Y1977">
        <v>13.7</v>
      </c>
      <c r="Z1977">
        <v>15328.1</v>
      </c>
      <c r="AA1977">
        <v>1094</v>
      </c>
      <c r="AB1977">
        <v>1540.44</v>
      </c>
      <c r="AC1977">
        <v>1685241.36</v>
      </c>
      <c r="AD1977">
        <v>58671828.210000001</v>
      </c>
      <c r="AE1977">
        <v>286.24</v>
      </c>
      <c r="AF1977">
        <v>16794224106.83</v>
      </c>
      <c r="AG1977">
        <v>202904.74</v>
      </c>
      <c r="AH1977">
        <v>0.5</v>
      </c>
      <c r="AI1977">
        <v>12688.44</v>
      </c>
      <c r="AJ1977">
        <v>23.04</v>
      </c>
      <c r="AK1977">
        <v>13517989.220000001</v>
      </c>
      <c r="AL1977">
        <v>0.158</v>
      </c>
      <c r="AM1977">
        <v>92701.49</v>
      </c>
      <c r="AN1977">
        <v>915.7</v>
      </c>
      <c r="AO1977">
        <v>387.89</v>
      </c>
      <c r="AP1977">
        <v>355190.87</v>
      </c>
      <c r="AQ1977">
        <v>2348726.9</v>
      </c>
      <c r="AR1977" t="s">
        <v>61</v>
      </c>
      <c r="AS1977" t="s">
        <v>61</v>
      </c>
      <c r="AT1977" t="s">
        <v>62</v>
      </c>
      <c r="AU1977" t="s">
        <v>63</v>
      </c>
    </row>
    <row r="1978" spans="1:47" x14ac:dyDescent="0.25">
      <c r="A1978" t="s">
        <v>3112</v>
      </c>
      <c r="B1978">
        <v>2021</v>
      </c>
      <c r="C1978">
        <v>7</v>
      </c>
      <c r="D1978" t="s">
        <v>89</v>
      </c>
      <c r="E1978" s="1">
        <v>44406</v>
      </c>
      <c r="F1978" s="1">
        <v>44413</v>
      </c>
      <c r="G1978">
        <v>7</v>
      </c>
      <c r="H1978">
        <v>5.5</v>
      </c>
      <c r="I1978" t="s">
        <v>49</v>
      </c>
      <c r="J1978" t="s">
        <v>50</v>
      </c>
      <c r="K1978" t="s">
        <v>145</v>
      </c>
      <c r="L1978">
        <v>2710.19</v>
      </c>
      <c r="M1978" t="s">
        <v>98</v>
      </c>
      <c r="N1978" t="s">
        <v>168</v>
      </c>
      <c r="O1978" t="s">
        <v>54</v>
      </c>
      <c r="P1978" t="s">
        <v>201</v>
      </c>
      <c r="Q1978" t="s">
        <v>70</v>
      </c>
      <c r="R1978" t="s">
        <v>2032</v>
      </c>
      <c r="S1978" t="s">
        <v>123</v>
      </c>
      <c r="T1978" t="s">
        <v>148</v>
      </c>
      <c r="U1978" t="s">
        <v>75</v>
      </c>
      <c r="V1978">
        <v>44665</v>
      </c>
      <c r="W1978">
        <v>32634</v>
      </c>
      <c r="X1978">
        <v>21.3</v>
      </c>
      <c r="Y1978">
        <v>11.6</v>
      </c>
      <c r="Z1978">
        <v>40408.639999999999</v>
      </c>
      <c r="AB1978">
        <v>38.880000000000003</v>
      </c>
      <c r="AC1978">
        <v>1571087.92</v>
      </c>
      <c r="AD1978">
        <v>26942460.719999999</v>
      </c>
      <c r="AE1978">
        <v>168.91</v>
      </c>
      <c r="AF1978">
        <v>4550851040.2200003</v>
      </c>
      <c r="AG1978">
        <v>207788.95</v>
      </c>
      <c r="AH1978">
        <v>1.9</v>
      </c>
      <c r="AI1978">
        <v>25405.119999999999</v>
      </c>
      <c r="AJ1978">
        <v>1.48</v>
      </c>
      <c r="AK1978">
        <v>398748.42</v>
      </c>
      <c r="AL1978">
        <v>7.6999999999999999E-2</v>
      </c>
      <c r="AM1978">
        <v>20745.689999999999</v>
      </c>
      <c r="AN1978">
        <v>318.2</v>
      </c>
      <c r="AO1978">
        <v>554</v>
      </c>
      <c r="AP1978">
        <v>176282.8</v>
      </c>
      <c r="AQ1978">
        <v>2001310.48</v>
      </c>
      <c r="AR1978" t="s">
        <v>124</v>
      </c>
      <c r="AS1978" t="s">
        <v>61</v>
      </c>
      <c r="AT1978" t="s">
        <v>62</v>
      </c>
      <c r="AU1978" t="s">
        <v>63</v>
      </c>
    </row>
    <row r="1979" spans="1:47" x14ac:dyDescent="0.25">
      <c r="A1979" t="s">
        <v>3113</v>
      </c>
      <c r="B1979">
        <v>2020</v>
      </c>
      <c r="C1979">
        <v>10</v>
      </c>
      <c r="D1979" t="s">
        <v>119</v>
      </c>
      <c r="E1979" s="1">
        <v>44130</v>
      </c>
      <c r="F1979" s="1">
        <v>44150</v>
      </c>
      <c r="G1979">
        <v>20</v>
      </c>
      <c r="H1979">
        <v>1.3</v>
      </c>
      <c r="I1979" t="s">
        <v>49</v>
      </c>
      <c r="J1979" t="s">
        <v>50</v>
      </c>
      <c r="K1979" t="s">
        <v>51</v>
      </c>
      <c r="L1979">
        <v>2709</v>
      </c>
      <c r="M1979" t="s">
        <v>80</v>
      </c>
      <c r="N1979" t="s">
        <v>81</v>
      </c>
      <c r="O1979" t="s">
        <v>54</v>
      </c>
      <c r="P1979" t="s">
        <v>146</v>
      </c>
      <c r="Q1979" t="s">
        <v>184</v>
      </c>
      <c r="R1979" t="s">
        <v>1413</v>
      </c>
      <c r="S1979" t="s">
        <v>58</v>
      </c>
      <c r="T1979" t="s">
        <v>95</v>
      </c>
      <c r="U1979" t="s">
        <v>228</v>
      </c>
      <c r="V1979">
        <v>240900</v>
      </c>
      <c r="W1979">
        <v>166125</v>
      </c>
      <c r="X1979">
        <v>21.1</v>
      </c>
      <c r="Y1979">
        <v>13</v>
      </c>
      <c r="Z1979">
        <v>218338.33</v>
      </c>
      <c r="AB1979">
        <v>23.77</v>
      </c>
      <c r="AC1979">
        <v>5189902.0999999996</v>
      </c>
      <c r="AD1979">
        <v>20635155.57</v>
      </c>
      <c r="AE1979">
        <v>158.9</v>
      </c>
      <c r="AF1979">
        <v>3278926220.0700002</v>
      </c>
      <c r="AG1979">
        <v>178260.17</v>
      </c>
      <c r="AH1979">
        <v>0.2</v>
      </c>
      <c r="AI1979">
        <v>6604.67</v>
      </c>
      <c r="AJ1979">
        <v>5.79</v>
      </c>
      <c r="AK1979">
        <v>1194775.51</v>
      </c>
      <c r="AL1979">
        <v>0.23200000000000001</v>
      </c>
      <c r="AM1979">
        <v>47873.56</v>
      </c>
      <c r="AN1979">
        <v>722.3</v>
      </c>
      <c r="AO1979">
        <v>442.77</v>
      </c>
      <c r="AP1979">
        <v>319812.77</v>
      </c>
      <c r="AQ1979">
        <v>5742453.2699999996</v>
      </c>
      <c r="AR1979" t="s">
        <v>61</v>
      </c>
      <c r="AS1979" t="s">
        <v>61</v>
      </c>
      <c r="AT1979" t="s">
        <v>62</v>
      </c>
      <c r="AU1979" t="s">
        <v>63</v>
      </c>
    </row>
    <row r="1980" spans="1:47" x14ac:dyDescent="0.25">
      <c r="A1980" t="s">
        <v>3114</v>
      </c>
      <c r="B1980">
        <v>2020</v>
      </c>
      <c r="C1980">
        <v>5</v>
      </c>
      <c r="D1980" t="s">
        <v>77</v>
      </c>
      <c r="E1980" s="1">
        <v>43965</v>
      </c>
      <c r="F1980" s="1">
        <v>43977</v>
      </c>
      <c r="G1980">
        <v>12</v>
      </c>
      <c r="H1980">
        <v>10.5</v>
      </c>
      <c r="I1980" t="s">
        <v>49</v>
      </c>
      <c r="J1980" t="s">
        <v>50</v>
      </c>
      <c r="K1980" t="s">
        <v>145</v>
      </c>
      <c r="L1980">
        <v>2710.19</v>
      </c>
      <c r="M1980" t="s">
        <v>52</v>
      </c>
      <c r="N1980" t="s">
        <v>69</v>
      </c>
      <c r="O1980" t="s">
        <v>54</v>
      </c>
      <c r="P1980" t="s">
        <v>150</v>
      </c>
      <c r="Q1980" t="s">
        <v>92</v>
      </c>
      <c r="R1980" t="s">
        <v>1595</v>
      </c>
      <c r="S1980" t="s">
        <v>170</v>
      </c>
      <c r="T1980" t="s">
        <v>86</v>
      </c>
      <c r="U1980" t="s">
        <v>60</v>
      </c>
      <c r="V1980">
        <v>120777</v>
      </c>
      <c r="W1980">
        <v>82377</v>
      </c>
      <c r="X1980">
        <v>18.600000000000001</v>
      </c>
      <c r="Y1980">
        <v>11</v>
      </c>
      <c r="Z1980">
        <v>100500.21</v>
      </c>
      <c r="AB1980">
        <v>25.66</v>
      </c>
      <c r="AC1980">
        <v>2578835.39</v>
      </c>
      <c r="AD1980">
        <v>65374381.600000001</v>
      </c>
      <c r="AE1980">
        <v>161.69</v>
      </c>
      <c r="AF1980">
        <v>10570383760.9</v>
      </c>
      <c r="AG1980">
        <v>172925.88</v>
      </c>
      <c r="AH1980">
        <v>0.2</v>
      </c>
      <c r="AI1980">
        <v>2721.01</v>
      </c>
      <c r="AJ1980">
        <v>1.31</v>
      </c>
      <c r="AK1980">
        <v>856404.4</v>
      </c>
      <c r="AL1980">
        <v>0.33800000000000002</v>
      </c>
      <c r="AM1980">
        <v>220965.41</v>
      </c>
      <c r="AN1980">
        <v>500.8</v>
      </c>
      <c r="AO1980">
        <v>715.16</v>
      </c>
      <c r="AP1980">
        <v>358152.13</v>
      </c>
      <c r="AQ1980">
        <v>3333599.82</v>
      </c>
      <c r="AR1980" t="s">
        <v>61</v>
      </c>
      <c r="AS1980" t="s">
        <v>61</v>
      </c>
      <c r="AT1980" t="s">
        <v>62</v>
      </c>
      <c r="AU1980" t="s">
        <v>63</v>
      </c>
    </row>
    <row r="1981" spans="1:47" x14ac:dyDescent="0.25">
      <c r="A1981" t="s">
        <v>3115</v>
      </c>
      <c r="B1981">
        <v>2021</v>
      </c>
      <c r="C1981">
        <v>6</v>
      </c>
      <c r="D1981" t="s">
        <v>77</v>
      </c>
      <c r="E1981" s="1">
        <v>44370</v>
      </c>
      <c r="F1981" s="1">
        <v>44382</v>
      </c>
      <c r="G1981">
        <v>12</v>
      </c>
      <c r="H1981">
        <v>15.8</v>
      </c>
      <c r="I1981" t="s">
        <v>49</v>
      </c>
      <c r="J1981" t="s">
        <v>50</v>
      </c>
      <c r="K1981" t="s">
        <v>51</v>
      </c>
      <c r="L1981">
        <v>2709</v>
      </c>
      <c r="M1981" t="s">
        <v>114</v>
      </c>
      <c r="N1981" t="s">
        <v>106</v>
      </c>
      <c r="O1981" t="s">
        <v>54</v>
      </c>
      <c r="P1981" t="s">
        <v>230</v>
      </c>
      <c r="Q1981" t="s">
        <v>100</v>
      </c>
      <c r="R1981" t="s">
        <v>2410</v>
      </c>
      <c r="S1981" t="s">
        <v>58</v>
      </c>
      <c r="T1981" t="s">
        <v>148</v>
      </c>
      <c r="U1981" t="s">
        <v>96</v>
      </c>
      <c r="V1981">
        <v>313590</v>
      </c>
      <c r="W1981">
        <v>223767</v>
      </c>
      <c r="X1981">
        <v>1.3</v>
      </c>
      <c r="Y1981">
        <v>13.8</v>
      </c>
      <c r="Z1981">
        <v>254666.56</v>
      </c>
      <c r="AB1981">
        <v>13.89</v>
      </c>
      <c r="AC1981">
        <v>3537318.52</v>
      </c>
      <c r="AD1981">
        <v>16754512.98</v>
      </c>
      <c r="AE1981">
        <v>165.3</v>
      </c>
      <c r="AF1981">
        <v>2769520995.5900002</v>
      </c>
      <c r="AG1981">
        <v>158998.19</v>
      </c>
      <c r="AH1981">
        <v>0.3</v>
      </c>
      <c r="AI1981">
        <v>7365.24</v>
      </c>
      <c r="AJ1981">
        <v>3.52</v>
      </c>
      <c r="AK1981">
        <v>589758.86</v>
      </c>
      <c r="AL1981">
        <v>0.154</v>
      </c>
      <c r="AM1981">
        <v>25801.95</v>
      </c>
      <c r="AN1981">
        <v>418</v>
      </c>
      <c r="AO1981">
        <v>396.04</v>
      </c>
      <c r="AP1981">
        <v>165544.72</v>
      </c>
      <c r="AQ1981">
        <v>3895028.62</v>
      </c>
      <c r="AR1981" t="s">
        <v>61</v>
      </c>
      <c r="AS1981" t="s">
        <v>61</v>
      </c>
      <c r="AT1981" t="s">
        <v>62</v>
      </c>
      <c r="AU1981" t="s">
        <v>63</v>
      </c>
    </row>
    <row r="1982" spans="1:47" x14ac:dyDescent="0.25">
      <c r="A1982" t="s">
        <v>3116</v>
      </c>
      <c r="B1982">
        <v>2023</v>
      </c>
      <c r="C1982">
        <v>3</v>
      </c>
      <c r="D1982" t="s">
        <v>48</v>
      </c>
      <c r="E1982" s="1">
        <v>44996</v>
      </c>
      <c r="F1982" s="1">
        <v>45024</v>
      </c>
      <c r="G1982">
        <v>28</v>
      </c>
      <c r="H1982">
        <v>5.5</v>
      </c>
      <c r="I1982" t="s">
        <v>49</v>
      </c>
      <c r="J1982" t="s">
        <v>239</v>
      </c>
      <c r="K1982" t="s">
        <v>240</v>
      </c>
      <c r="L1982">
        <v>3105.2</v>
      </c>
      <c r="M1982" t="s">
        <v>98</v>
      </c>
      <c r="N1982" t="s">
        <v>81</v>
      </c>
      <c r="O1982" t="s">
        <v>91</v>
      </c>
      <c r="P1982" t="s">
        <v>257</v>
      </c>
      <c r="Q1982" t="s">
        <v>92</v>
      </c>
      <c r="R1982" t="s">
        <v>979</v>
      </c>
      <c r="S1982" t="s">
        <v>161</v>
      </c>
      <c r="T1982" t="s">
        <v>59</v>
      </c>
      <c r="U1982" t="s">
        <v>96</v>
      </c>
      <c r="V1982">
        <v>19966</v>
      </c>
      <c r="W1982">
        <v>14846</v>
      </c>
      <c r="X1982">
        <v>15.4</v>
      </c>
      <c r="Y1982">
        <v>13.9</v>
      </c>
      <c r="Z1982">
        <v>16746.91</v>
      </c>
      <c r="AB1982">
        <v>37.79</v>
      </c>
      <c r="AC1982">
        <v>632865.73</v>
      </c>
      <c r="AD1982">
        <v>5362193.1100000003</v>
      </c>
      <c r="AE1982">
        <v>281.72000000000003</v>
      </c>
      <c r="AF1982">
        <v>1510637042.95</v>
      </c>
      <c r="AG1982">
        <v>210266.93</v>
      </c>
      <c r="AH1982">
        <v>2.7</v>
      </c>
      <c r="AI1982">
        <v>56544.31</v>
      </c>
      <c r="AJ1982">
        <v>5.36</v>
      </c>
      <c r="AK1982">
        <v>287413.55</v>
      </c>
      <c r="AL1982">
        <v>6.7000000000000004E-2</v>
      </c>
      <c r="AM1982">
        <v>3592.67</v>
      </c>
      <c r="AN1982">
        <v>1034.9000000000001</v>
      </c>
      <c r="AO1982">
        <v>394.5</v>
      </c>
      <c r="AP1982">
        <v>408268.05</v>
      </c>
      <c r="AQ1982">
        <v>1311537.69</v>
      </c>
      <c r="AR1982" t="s">
        <v>61</v>
      </c>
      <c r="AS1982" t="s">
        <v>61</v>
      </c>
      <c r="AT1982" t="s">
        <v>62</v>
      </c>
      <c r="AU1982" t="s">
        <v>63</v>
      </c>
    </row>
    <row r="1983" spans="1:47" x14ac:dyDescent="0.25">
      <c r="A1983" t="s">
        <v>3117</v>
      </c>
      <c r="B1983">
        <v>2020</v>
      </c>
      <c r="C1983">
        <v>5</v>
      </c>
      <c r="D1983" t="s">
        <v>77</v>
      </c>
      <c r="E1983" s="1">
        <v>43957</v>
      </c>
      <c r="F1983" s="1">
        <v>43975</v>
      </c>
      <c r="G1983">
        <v>18</v>
      </c>
      <c r="H1983">
        <v>10.4</v>
      </c>
      <c r="I1983" t="s">
        <v>65</v>
      </c>
      <c r="J1983" t="s">
        <v>239</v>
      </c>
      <c r="K1983" t="s">
        <v>265</v>
      </c>
      <c r="L1983">
        <v>3102.1</v>
      </c>
      <c r="M1983" t="s">
        <v>52</v>
      </c>
      <c r="N1983" t="s">
        <v>81</v>
      </c>
      <c r="O1983" t="s">
        <v>99</v>
      </c>
      <c r="P1983" t="s">
        <v>56</v>
      </c>
      <c r="Q1983" t="s">
        <v>154</v>
      </c>
      <c r="R1983" t="s">
        <v>1483</v>
      </c>
      <c r="S1983" t="s">
        <v>161</v>
      </c>
      <c r="T1983" t="s">
        <v>102</v>
      </c>
      <c r="U1983" t="s">
        <v>132</v>
      </c>
      <c r="V1983">
        <v>24812</v>
      </c>
      <c r="W1983">
        <v>17194</v>
      </c>
      <c r="X1983">
        <v>1.2</v>
      </c>
      <c r="Y1983">
        <v>13.1</v>
      </c>
      <c r="Z1983">
        <v>22290.78</v>
      </c>
      <c r="AB1983">
        <v>17.899999999999999</v>
      </c>
      <c r="AC1983">
        <v>399004.96</v>
      </c>
      <c r="AD1983">
        <v>8897810.6500000004</v>
      </c>
      <c r="AE1983">
        <v>167.51</v>
      </c>
      <c r="AF1983">
        <v>1490472261.98</v>
      </c>
      <c r="AG1983">
        <v>175579.93</v>
      </c>
      <c r="AH1983">
        <v>2.9</v>
      </c>
      <c r="AI1983">
        <v>23792.66</v>
      </c>
      <c r="AJ1983">
        <v>24.85</v>
      </c>
      <c r="AK1983">
        <v>0</v>
      </c>
      <c r="AL1983">
        <v>0.27</v>
      </c>
      <c r="AM1983">
        <v>24024.09</v>
      </c>
      <c r="AN1983">
        <v>849.4</v>
      </c>
      <c r="AO1983">
        <v>631.91999999999996</v>
      </c>
      <c r="AP1983">
        <v>536752.85</v>
      </c>
      <c r="AQ1983">
        <v>1159154.49</v>
      </c>
      <c r="AR1983" t="s">
        <v>61</v>
      </c>
      <c r="AS1983" t="s">
        <v>61</v>
      </c>
      <c r="AT1983" t="s">
        <v>62</v>
      </c>
      <c r="AU1983" t="s">
        <v>63</v>
      </c>
    </row>
    <row r="1984" spans="1:47" x14ac:dyDescent="0.25">
      <c r="A1984" t="s">
        <v>3118</v>
      </c>
      <c r="B1984">
        <v>2024</v>
      </c>
      <c r="C1984">
        <v>7</v>
      </c>
      <c r="D1984" t="s">
        <v>89</v>
      </c>
      <c r="E1984" s="1">
        <v>45498</v>
      </c>
      <c r="F1984" s="1">
        <v>45506</v>
      </c>
      <c r="G1984">
        <v>8</v>
      </c>
      <c r="H1984">
        <v>12.4</v>
      </c>
      <c r="I1984" t="s">
        <v>65</v>
      </c>
      <c r="J1984" t="s">
        <v>112</v>
      </c>
      <c r="K1984" t="s">
        <v>340</v>
      </c>
      <c r="L1984">
        <v>7208.39</v>
      </c>
      <c r="M1984" t="s">
        <v>114</v>
      </c>
      <c r="N1984" t="s">
        <v>168</v>
      </c>
      <c r="O1984" t="s">
        <v>200</v>
      </c>
      <c r="P1984" t="s">
        <v>226</v>
      </c>
      <c r="Q1984" t="s">
        <v>230</v>
      </c>
      <c r="R1984" t="s">
        <v>2629</v>
      </c>
      <c r="S1984" t="s">
        <v>73</v>
      </c>
      <c r="T1984" t="s">
        <v>162</v>
      </c>
      <c r="U1984" t="s">
        <v>166</v>
      </c>
      <c r="V1984">
        <v>6612</v>
      </c>
      <c r="W1984">
        <v>4548</v>
      </c>
      <c r="X1984">
        <v>17.5</v>
      </c>
      <c r="Y1984">
        <v>12.3</v>
      </c>
      <c r="Z1984">
        <v>5169.09</v>
      </c>
      <c r="AB1984">
        <v>29.5</v>
      </c>
      <c r="AC1984">
        <v>152488.15</v>
      </c>
      <c r="AD1984">
        <v>4137339.64</v>
      </c>
      <c r="AE1984">
        <v>277.51</v>
      </c>
      <c r="AF1984">
        <v>1148153123.5</v>
      </c>
      <c r="AG1984">
        <v>57110.27</v>
      </c>
      <c r="AH1984">
        <v>0</v>
      </c>
      <c r="AI1984">
        <v>0</v>
      </c>
      <c r="AJ1984">
        <v>17.23</v>
      </c>
      <c r="AK1984">
        <v>0</v>
      </c>
      <c r="AL1984">
        <v>0.34499999999999997</v>
      </c>
      <c r="AM1984">
        <v>14273.82</v>
      </c>
      <c r="AN1984">
        <v>348</v>
      </c>
      <c r="AO1984">
        <v>493.81</v>
      </c>
      <c r="AP1984">
        <v>171845.88</v>
      </c>
      <c r="AQ1984">
        <v>395718.12</v>
      </c>
      <c r="AR1984" t="s">
        <v>61</v>
      </c>
      <c r="AS1984" t="s">
        <v>61</v>
      </c>
      <c r="AT1984" t="s">
        <v>62</v>
      </c>
      <c r="AU1984" t="s">
        <v>63</v>
      </c>
    </row>
    <row r="1985" spans="1:47" x14ac:dyDescent="0.25">
      <c r="A1985" t="s">
        <v>3119</v>
      </c>
      <c r="B1985">
        <v>2020</v>
      </c>
      <c r="C1985">
        <v>2</v>
      </c>
      <c r="D1985" t="s">
        <v>48</v>
      </c>
      <c r="E1985" s="1">
        <v>43878</v>
      </c>
      <c r="F1985" s="1">
        <v>43908</v>
      </c>
      <c r="G1985">
        <v>30</v>
      </c>
      <c r="H1985">
        <v>15.5</v>
      </c>
      <c r="I1985" t="s">
        <v>49</v>
      </c>
      <c r="J1985" t="s">
        <v>66</v>
      </c>
      <c r="K1985" t="s">
        <v>245</v>
      </c>
      <c r="L1985">
        <v>8905.9</v>
      </c>
      <c r="M1985" t="s">
        <v>52</v>
      </c>
      <c r="N1985" t="s">
        <v>53</v>
      </c>
      <c r="O1985" t="s">
        <v>200</v>
      </c>
      <c r="P1985" t="s">
        <v>257</v>
      </c>
      <c r="Q1985" t="s">
        <v>128</v>
      </c>
      <c r="R1985" t="s">
        <v>1327</v>
      </c>
      <c r="S1985" t="s">
        <v>137</v>
      </c>
      <c r="T1985" t="s">
        <v>131</v>
      </c>
      <c r="U1985" t="s">
        <v>110</v>
      </c>
      <c r="V1985">
        <v>15248</v>
      </c>
      <c r="W1985">
        <v>9166</v>
      </c>
      <c r="X1985">
        <v>12.9</v>
      </c>
      <c r="Y1985">
        <v>11.1</v>
      </c>
      <c r="Z1985">
        <v>13105.75</v>
      </c>
      <c r="AB1985">
        <v>40.31</v>
      </c>
      <c r="AC1985">
        <v>528292.78</v>
      </c>
      <c r="AD1985">
        <v>14574118.23</v>
      </c>
      <c r="AE1985">
        <v>158.05000000000001</v>
      </c>
      <c r="AF1985">
        <v>2303439386.25</v>
      </c>
      <c r="AG1985">
        <v>85074.99</v>
      </c>
      <c r="AH1985">
        <v>0</v>
      </c>
      <c r="AI1985">
        <v>0</v>
      </c>
      <c r="AJ1985">
        <v>6.74</v>
      </c>
      <c r="AK1985">
        <v>982295.57</v>
      </c>
      <c r="AL1985">
        <v>0.30599999999999999</v>
      </c>
      <c r="AM1985">
        <v>44596.800000000003</v>
      </c>
      <c r="AN1985">
        <v>890.7</v>
      </c>
      <c r="AO1985">
        <v>598.9</v>
      </c>
      <c r="AP1985">
        <v>533440.23</v>
      </c>
      <c r="AQ1985">
        <v>1191404.8</v>
      </c>
      <c r="AR1985" t="s">
        <v>61</v>
      </c>
      <c r="AS1985" t="s">
        <v>61</v>
      </c>
      <c r="AT1985" t="s">
        <v>62</v>
      </c>
      <c r="AU1985" t="s">
        <v>63</v>
      </c>
    </row>
    <row r="1986" spans="1:47" x14ac:dyDescent="0.25">
      <c r="A1986" t="s">
        <v>3120</v>
      </c>
      <c r="B1986">
        <v>2021</v>
      </c>
      <c r="C1986">
        <v>8</v>
      </c>
      <c r="D1986" t="s">
        <v>89</v>
      </c>
      <c r="E1986" s="1">
        <v>44411</v>
      </c>
      <c r="F1986" s="1">
        <v>44442</v>
      </c>
      <c r="G1986">
        <v>31</v>
      </c>
      <c r="H1986">
        <v>17.399999999999999</v>
      </c>
      <c r="I1986" t="s">
        <v>65</v>
      </c>
      <c r="J1986" t="s">
        <v>134</v>
      </c>
      <c r="K1986" t="s">
        <v>135</v>
      </c>
      <c r="L1986">
        <v>9999.0098999999991</v>
      </c>
      <c r="M1986" t="s">
        <v>90</v>
      </c>
      <c r="N1986" t="s">
        <v>69</v>
      </c>
      <c r="O1986" t="s">
        <v>107</v>
      </c>
      <c r="P1986" t="s">
        <v>70</v>
      </c>
      <c r="Q1986" t="s">
        <v>154</v>
      </c>
      <c r="R1986" t="s">
        <v>1663</v>
      </c>
      <c r="S1986" t="s">
        <v>137</v>
      </c>
      <c r="T1986" t="s">
        <v>102</v>
      </c>
      <c r="U1986" t="s">
        <v>166</v>
      </c>
      <c r="V1986">
        <v>12456</v>
      </c>
      <c r="W1986">
        <v>8969</v>
      </c>
      <c r="X1986">
        <v>24</v>
      </c>
      <c r="Y1986">
        <v>15.5</v>
      </c>
      <c r="Z1986">
        <v>9869.36</v>
      </c>
      <c r="AB1986">
        <v>14.57</v>
      </c>
      <c r="AC1986">
        <v>143796.57999999999</v>
      </c>
      <c r="AD1986">
        <v>10477608.66</v>
      </c>
      <c r="AE1986">
        <v>170.98</v>
      </c>
      <c r="AF1986">
        <v>1791461528.6900001</v>
      </c>
      <c r="AG1986">
        <v>219416.99</v>
      </c>
      <c r="AI1986">
        <v>22813.77</v>
      </c>
      <c r="AJ1986">
        <v>11.73</v>
      </c>
      <c r="AK1986">
        <v>0</v>
      </c>
      <c r="AL1986">
        <v>0.114</v>
      </c>
      <c r="AM1986">
        <v>11944.47</v>
      </c>
      <c r="AN1986">
        <v>1361</v>
      </c>
      <c r="AO1986">
        <v>462.7</v>
      </c>
      <c r="AP1986">
        <v>629734.69999999995</v>
      </c>
      <c r="AQ1986">
        <v>1027706.51</v>
      </c>
      <c r="AR1986" t="s">
        <v>61</v>
      </c>
      <c r="AS1986" t="s">
        <v>61</v>
      </c>
      <c r="AT1986" t="s">
        <v>62</v>
      </c>
      <c r="AU1986" t="s">
        <v>63</v>
      </c>
    </row>
    <row r="1987" spans="1:47" x14ac:dyDescent="0.25">
      <c r="A1987" t="s">
        <v>3121</v>
      </c>
      <c r="B1987">
        <v>2024</v>
      </c>
      <c r="C1987">
        <v>7</v>
      </c>
      <c r="D1987" t="s">
        <v>89</v>
      </c>
      <c r="E1987" s="1">
        <v>45494</v>
      </c>
      <c r="F1987" s="1">
        <v>45513</v>
      </c>
      <c r="G1987">
        <v>19</v>
      </c>
      <c r="H1987">
        <v>16</v>
      </c>
      <c r="I1987" t="s">
        <v>65</v>
      </c>
      <c r="J1987" t="s">
        <v>78</v>
      </c>
      <c r="K1987" t="s">
        <v>105</v>
      </c>
      <c r="L1987">
        <v>1201.9000000000001</v>
      </c>
      <c r="M1987" t="s">
        <v>90</v>
      </c>
      <c r="N1987" t="s">
        <v>81</v>
      </c>
      <c r="O1987" t="s">
        <v>189</v>
      </c>
      <c r="P1987" t="s">
        <v>226</v>
      </c>
      <c r="Q1987" t="s">
        <v>230</v>
      </c>
      <c r="R1987" t="s">
        <v>272</v>
      </c>
      <c r="S1987" t="s">
        <v>85</v>
      </c>
      <c r="T1987" t="s">
        <v>102</v>
      </c>
      <c r="U1987" t="s">
        <v>228</v>
      </c>
      <c r="V1987">
        <v>44773</v>
      </c>
      <c r="W1987">
        <v>31489</v>
      </c>
      <c r="X1987">
        <v>13.2</v>
      </c>
      <c r="Y1987">
        <v>13.5</v>
      </c>
      <c r="Z1987">
        <v>39547.879999999997</v>
      </c>
      <c r="AB1987">
        <v>34.64</v>
      </c>
      <c r="AC1987">
        <v>1369938.56</v>
      </c>
      <c r="AD1987">
        <v>28871534.32</v>
      </c>
      <c r="AE1987">
        <v>273.81</v>
      </c>
      <c r="AF1987">
        <v>7905314812.1599998</v>
      </c>
      <c r="AG1987">
        <v>48240.27</v>
      </c>
      <c r="AH1987">
        <v>2.1</v>
      </c>
      <c r="AI1987">
        <v>59078.28</v>
      </c>
      <c r="AJ1987">
        <v>4.18</v>
      </c>
      <c r="AK1987">
        <v>0</v>
      </c>
      <c r="AL1987">
        <v>0.08</v>
      </c>
      <c r="AM1987">
        <v>23097.23</v>
      </c>
      <c r="AN1987">
        <v>848.6</v>
      </c>
      <c r="AO1987">
        <v>409.62</v>
      </c>
      <c r="AP1987">
        <v>347603.53</v>
      </c>
      <c r="AQ1987">
        <v>1847957.87</v>
      </c>
      <c r="AR1987" t="s">
        <v>61</v>
      </c>
      <c r="AS1987" t="s">
        <v>61</v>
      </c>
      <c r="AT1987" t="s">
        <v>62</v>
      </c>
      <c r="AU1987" t="s">
        <v>63</v>
      </c>
    </row>
    <row r="1988" spans="1:47" x14ac:dyDescent="0.25">
      <c r="A1988" t="s">
        <v>3122</v>
      </c>
      <c r="B1988">
        <v>2020</v>
      </c>
      <c r="C1988">
        <v>2</v>
      </c>
      <c r="D1988" t="s">
        <v>48</v>
      </c>
      <c r="E1988" s="1">
        <v>43889</v>
      </c>
      <c r="F1988" s="1">
        <v>43900</v>
      </c>
      <c r="G1988">
        <v>11</v>
      </c>
      <c r="H1988">
        <v>18.8</v>
      </c>
      <c r="I1988" t="s">
        <v>65</v>
      </c>
      <c r="J1988" t="s">
        <v>112</v>
      </c>
      <c r="K1988" t="s">
        <v>343</v>
      </c>
      <c r="L1988">
        <v>2523.1</v>
      </c>
      <c r="M1988" t="s">
        <v>52</v>
      </c>
      <c r="N1988" t="s">
        <v>69</v>
      </c>
      <c r="O1988" t="s">
        <v>54</v>
      </c>
      <c r="P1988" t="s">
        <v>92</v>
      </c>
      <c r="Q1988" t="s">
        <v>108</v>
      </c>
      <c r="R1988" t="s">
        <v>1997</v>
      </c>
      <c r="S1988" t="s">
        <v>130</v>
      </c>
      <c r="T1988" t="s">
        <v>74</v>
      </c>
      <c r="U1988" t="s">
        <v>259</v>
      </c>
      <c r="V1988">
        <v>71767</v>
      </c>
      <c r="W1988">
        <v>41230</v>
      </c>
      <c r="X1988">
        <v>15</v>
      </c>
      <c r="Y1988">
        <v>15.9</v>
      </c>
      <c r="Z1988">
        <v>61158.66</v>
      </c>
      <c r="AB1988">
        <v>40.72</v>
      </c>
      <c r="AC1988">
        <v>2490380.64</v>
      </c>
      <c r="AD1988">
        <v>70320227.269999996</v>
      </c>
      <c r="AE1988">
        <v>162.54</v>
      </c>
      <c r="AF1988">
        <v>11429849740.469999</v>
      </c>
      <c r="AG1988">
        <v>33686.239999999998</v>
      </c>
      <c r="AH1988">
        <v>0</v>
      </c>
      <c r="AI1988">
        <v>0</v>
      </c>
      <c r="AJ1988">
        <v>15.5</v>
      </c>
      <c r="AK1988">
        <v>0</v>
      </c>
      <c r="AL1988">
        <v>0.22900000000000001</v>
      </c>
      <c r="AM1988">
        <v>161033.32</v>
      </c>
      <c r="AN1988">
        <v>441.4</v>
      </c>
      <c r="AO1988">
        <v>721.58</v>
      </c>
      <c r="AP1988">
        <v>318505.40999999997</v>
      </c>
      <c r="AQ1988">
        <v>3003605.61</v>
      </c>
      <c r="AR1988" t="s">
        <v>61</v>
      </c>
      <c r="AS1988" t="s">
        <v>61</v>
      </c>
      <c r="AT1988" t="s">
        <v>62</v>
      </c>
      <c r="AU1988" t="s">
        <v>63</v>
      </c>
    </row>
    <row r="1989" spans="1:47" x14ac:dyDescent="0.25">
      <c r="A1989" t="s">
        <v>3123</v>
      </c>
      <c r="B1989">
        <v>2024</v>
      </c>
      <c r="C1989">
        <v>6</v>
      </c>
      <c r="D1989" t="s">
        <v>77</v>
      </c>
      <c r="E1989" s="1">
        <v>45469</v>
      </c>
      <c r="F1989" s="1">
        <v>45487</v>
      </c>
      <c r="G1989">
        <v>18</v>
      </c>
      <c r="H1989">
        <v>14.8</v>
      </c>
      <c r="I1989" t="s">
        <v>49</v>
      </c>
      <c r="J1989" t="s">
        <v>50</v>
      </c>
      <c r="K1989" t="s">
        <v>139</v>
      </c>
      <c r="L1989">
        <v>2710.1210999999998</v>
      </c>
      <c r="M1989" t="s">
        <v>52</v>
      </c>
      <c r="N1989" t="s">
        <v>106</v>
      </c>
      <c r="O1989" t="s">
        <v>54</v>
      </c>
      <c r="P1989" t="s">
        <v>146</v>
      </c>
      <c r="Q1989" t="s">
        <v>128</v>
      </c>
      <c r="R1989" t="s">
        <v>322</v>
      </c>
      <c r="S1989" t="s">
        <v>142</v>
      </c>
      <c r="T1989" t="s">
        <v>95</v>
      </c>
      <c r="U1989" t="s">
        <v>166</v>
      </c>
      <c r="V1989">
        <v>34769</v>
      </c>
      <c r="W1989">
        <v>22302</v>
      </c>
      <c r="X1989">
        <v>17.600000000000001</v>
      </c>
      <c r="Y1989">
        <v>12</v>
      </c>
      <c r="Z1989">
        <v>32881.56</v>
      </c>
      <c r="AB1989">
        <v>19.920000000000002</v>
      </c>
      <c r="AC1989">
        <v>655000.68000000005</v>
      </c>
      <c r="AD1989">
        <v>25150118.800000001</v>
      </c>
      <c r="AE1989">
        <v>278.08999999999997</v>
      </c>
      <c r="AF1989">
        <v>6993996537.0900002</v>
      </c>
      <c r="AG1989">
        <v>68223.66</v>
      </c>
      <c r="AH1989">
        <v>0</v>
      </c>
      <c r="AI1989">
        <v>0</v>
      </c>
      <c r="AJ1989">
        <v>11.93</v>
      </c>
      <c r="AK1989">
        <v>3000409.17</v>
      </c>
      <c r="AL1989">
        <v>0.34300000000000003</v>
      </c>
      <c r="AM1989">
        <v>86264.91</v>
      </c>
      <c r="AN1989">
        <v>977.5</v>
      </c>
      <c r="AO1989">
        <v>375.99</v>
      </c>
      <c r="AP1989">
        <v>367530.23</v>
      </c>
      <c r="AQ1989">
        <v>1177019.48</v>
      </c>
      <c r="AR1989" t="s">
        <v>61</v>
      </c>
      <c r="AS1989" t="s">
        <v>61</v>
      </c>
      <c r="AT1989" t="s">
        <v>62</v>
      </c>
      <c r="AU1989" t="s">
        <v>63</v>
      </c>
    </row>
    <row r="1990" spans="1:47" x14ac:dyDescent="0.25">
      <c r="A1990" t="s">
        <v>3124</v>
      </c>
      <c r="B1990">
        <v>2020</v>
      </c>
      <c r="C1990">
        <v>12</v>
      </c>
      <c r="D1990" t="s">
        <v>119</v>
      </c>
      <c r="E1990" s="1">
        <v>44186</v>
      </c>
      <c r="F1990" s="1">
        <v>44215</v>
      </c>
      <c r="G1990">
        <v>29</v>
      </c>
      <c r="H1990">
        <v>20.7</v>
      </c>
      <c r="I1990" t="s">
        <v>49</v>
      </c>
      <c r="J1990" t="s">
        <v>78</v>
      </c>
      <c r="K1990" t="s">
        <v>211</v>
      </c>
      <c r="L1990">
        <v>1701.99</v>
      </c>
      <c r="M1990" t="s">
        <v>90</v>
      </c>
      <c r="N1990" t="s">
        <v>81</v>
      </c>
      <c r="O1990" t="s">
        <v>54</v>
      </c>
      <c r="P1990" t="s">
        <v>108</v>
      </c>
      <c r="Q1990" t="s">
        <v>184</v>
      </c>
      <c r="R1990" t="s">
        <v>1391</v>
      </c>
      <c r="S1990" t="s">
        <v>85</v>
      </c>
      <c r="T1990" t="s">
        <v>148</v>
      </c>
      <c r="U1990" t="s">
        <v>75</v>
      </c>
      <c r="V1990">
        <v>54288</v>
      </c>
      <c r="W1990">
        <v>36872</v>
      </c>
      <c r="X1990">
        <v>3.7</v>
      </c>
      <c r="Y1990">
        <v>13.4</v>
      </c>
      <c r="Z1990">
        <v>49145.3</v>
      </c>
      <c r="AB1990">
        <v>26.99</v>
      </c>
      <c r="AC1990">
        <v>1326431.6499999999</v>
      </c>
      <c r="AD1990">
        <v>51107180.380000003</v>
      </c>
      <c r="AE1990">
        <v>165.9</v>
      </c>
      <c r="AF1990">
        <v>8478681225.04</v>
      </c>
      <c r="AG1990">
        <v>203049.39</v>
      </c>
      <c r="AH1990">
        <v>0.3</v>
      </c>
      <c r="AI1990">
        <v>8411.1</v>
      </c>
      <c r="AJ1990">
        <v>15.02</v>
      </c>
      <c r="AK1990">
        <v>7676298.4900000002</v>
      </c>
      <c r="AL1990">
        <v>0.25700000000000001</v>
      </c>
      <c r="AM1990">
        <v>131345.45000000001</v>
      </c>
      <c r="AN1990">
        <v>1342.5</v>
      </c>
      <c r="AO1990">
        <v>740.32</v>
      </c>
      <c r="AP1990">
        <v>993879.6</v>
      </c>
      <c r="AQ1990">
        <v>2663117.19</v>
      </c>
      <c r="AR1990" t="s">
        <v>124</v>
      </c>
      <c r="AS1990" t="s">
        <v>61</v>
      </c>
      <c r="AT1990" t="s">
        <v>62</v>
      </c>
      <c r="AU1990" t="s">
        <v>63</v>
      </c>
    </row>
    <row r="1991" spans="1:47" x14ac:dyDescent="0.25">
      <c r="A1991" t="s">
        <v>3125</v>
      </c>
      <c r="B1991">
        <v>2024</v>
      </c>
      <c r="C1991">
        <v>5</v>
      </c>
      <c r="D1991" t="s">
        <v>77</v>
      </c>
      <c r="E1991" s="1">
        <v>45430</v>
      </c>
      <c r="F1991" s="1">
        <v>45439</v>
      </c>
      <c r="G1991">
        <v>9</v>
      </c>
      <c r="H1991">
        <v>14.1</v>
      </c>
      <c r="I1991" t="s">
        <v>65</v>
      </c>
      <c r="J1991" t="s">
        <v>66</v>
      </c>
      <c r="K1991" t="s">
        <v>245</v>
      </c>
      <c r="L1991">
        <v>8905.9</v>
      </c>
      <c r="M1991" t="s">
        <v>68</v>
      </c>
      <c r="N1991" t="s">
        <v>106</v>
      </c>
      <c r="O1991" t="s">
        <v>200</v>
      </c>
      <c r="P1991" t="s">
        <v>82</v>
      </c>
      <c r="Q1991" t="s">
        <v>174</v>
      </c>
      <c r="R1991" t="s">
        <v>461</v>
      </c>
      <c r="S1991" t="s">
        <v>73</v>
      </c>
      <c r="T1991" t="s">
        <v>102</v>
      </c>
      <c r="U1991" t="s">
        <v>259</v>
      </c>
      <c r="V1991">
        <v>11324</v>
      </c>
      <c r="W1991">
        <v>7154</v>
      </c>
      <c r="X1991">
        <v>13.8</v>
      </c>
      <c r="Y1991">
        <v>16</v>
      </c>
      <c r="Z1991">
        <v>9073.68</v>
      </c>
      <c r="AB1991">
        <v>25.75</v>
      </c>
      <c r="AC1991">
        <v>233647.26</v>
      </c>
      <c r="AD1991">
        <v>9747945.1600000001</v>
      </c>
      <c r="AE1991">
        <v>282.7</v>
      </c>
      <c r="AF1991">
        <v>2755744096.73</v>
      </c>
      <c r="AG1991">
        <v>45357.69</v>
      </c>
      <c r="AH1991">
        <v>0</v>
      </c>
      <c r="AI1991">
        <v>0</v>
      </c>
      <c r="AJ1991">
        <v>6.75</v>
      </c>
      <c r="AK1991">
        <v>0</v>
      </c>
      <c r="AL1991">
        <v>0.155</v>
      </c>
      <c r="AM1991">
        <v>15109.31</v>
      </c>
      <c r="AN1991">
        <v>364.1</v>
      </c>
      <c r="AO1991">
        <v>699.17</v>
      </c>
      <c r="AP1991">
        <v>254567.8</v>
      </c>
      <c r="AQ1991">
        <v>548682.06000000006</v>
      </c>
      <c r="AR1991" t="s">
        <v>61</v>
      </c>
      <c r="AS1991" t="s">
        <v>61</v>
      </c>
      <c r="AT1991" t="s">
        <v>62</v>
      </c>
      <c r="AU1991" t="s">
        <v>63</v>
      </c>
    </row>
    <row r="1992" spans="1:47" x14ac:dyDescent="0.25">
      <c r="A1992" t="s">
        <v>3126</v>
      </c>
      <c r="B1992">
        <v>2021</v>
      </c>
      <c r="C1992">
        <v>5</v>
      </c>
      <c r="D1992" t="s">
        <v>77</v>
      </c>
      <c r="E1992" s="1">
        <v>44318</v>
      </c>
      <c r="F1992" s="1">
        <v>44331</v>
      </c>
      <c r="G1992">
        <v>13</v>
      </c>
      <c r="H1992">
        <v>20.5</v>
      </c>
      <c r="I1992" t="s">
        <v>49</v>
      </c>
      <c r="J1992" t="s">
        <v>50</v>
      </c>
      <c r="K1992" t="s">
        <v>423</v>
      </c>
      <c r="L1992">
        <v>2710.1941000000002</v>
      </c>
      <c r="M1992" t="s">
        <v>68</v>
      </c>
      <c r="N1992" t="s">
        <v>81</v>
      </c>
      <c r="O1992" t="s">
        <v>54</v>
      </c>
      <c r="P1992" t="s">
        <v>196</v>
      </c>
      <c r="Q1992" t="s">
        <v>92</v>
      </c>
      <c r="R1992" t="s">
        <v>800</v>
      </c>
      <c r="S1992" t="s">
        <v>142</v>
      </c>
      <c r="T1992" t="s">
        <v>187</v>
      </c>
      <c r="U1992" t="s">
        <v>60</v>
      </c>
      <c r="V1992">
        <v>63072</v>
      </c>
      <c r="W1992">
        <v>42282</v>
      </c>
      <c r="X1992">
        <v>7.9</v>
      </c>
      <c r="Y1992">
        <v>11.8</v>
      </c>
      <c r="Z1992">
        <v>56349.58</v>
      </c>
      <c r="AB1992">
        <v>41.09</v>
      </c>
      <c r="AC1992">
        <v>2315404.2400000002</v>
      </c>
      <c r="AD1992">
        <v>59542347.200000003</v>
      </c>
      <c r="AE1992">
        <v>167.87</v>
      </c>
      <c r="AF1992">
        <v>9995373824.4599991</v>
      </c>
      <c r="AG1992">
        <v>164722.37</v>
      </c>
      <c r="AH1992">
        <v>3.1</v>
      </c>
      <c r="AI1992">
        <v>38914.49</v>
      </c>
      <c r="AJ1992">
        <v>23.85</v>
      </c>
      <c r="AK1992">
        <v>14200849.810000001</v>
      </c>
      <c r="AL1992">
        <v>0.11799999999999999</v>
      </c>
      <c r="AM1992">
        <v>70259.97</v>
      </c>
      <c r="AN1992">
        <v>213.8</v>
      </c>
      <c r="AO1992">
        <v>509.53</v>
      </c>
      <c r="AP1992">
        <v>108937.51</v>
      </c>
      <c r="AQ1992">
        <v>2698238.58</v>
      </c>
      <c r="AR1992" t="s">
        <v>61</v>
      </c>
      <c r="AS1992" t="s">
        <v>61</v>
      </c>
      <c r="AT1992" t="s">
        <v>62</v>
      </c>
      <c r="AU1992" t="s">
        <v>63</v>
      </c>
    </row>
    <row r="1993" spans="1:47" x14ac:dyDescent="0.25">
      <c r="A1993" t="s">
        <v>3127</v>
      </c>
      <c r="B1993">
        <v>2023</v>
      </c>
      <c r="C1993">
        <v>1</v>
      </c>
      <c r="D1993" t="s">
        <v>48</v>
      </c>
      <c r="E1993" s="1">
        <v>44940</v>
      </c>
      <c r="F1993" s="1">
        <v>44960</v>
      </c>
      <c r="G1993">
        <v>20</v>
      </c>
      <c r="H1993">
        <v>12.7</v>
      </c>
      <c r="I1993" t="s">
        <v>49</v>
      </c>
      <c r="J1993" t="s">
        <v>134</v>
      </c>
      <c r="K1993" t="s">
        <v>135</v>
      </c>
      <c r="L1993">
        <v>9999.0098999999991</v>
      </c>
      <c r="M1993" t="s">
        <v>98</v>
      </c>
      <c r="N1993" t="s">
        <v>53</v>
      </c>
      <c r="O1993" t="s">
        <v>107</v>
      </c>
      <c r="P1993" t="s">
        <v>55</v>
      </c>
      <c r="Q1993" t="s">
        <v>226</v>
      </c>
      <c r="R1993" t="s">
        <v>970</v>
      </c>
      <c r="S1993" t="s">
        <v>137</v>
      </c>
      <c r="T1993" t="s">
        <v>86</v>
      </c>
      <c r="U1993" t="s">
        <v>259</v>
      </c>
      <c r="V1993">
        <v>16078</v>
      </c>
      <c r="W1993">
        <v>11370</v>
      </c>
      <c r="X1993">
        <v>16.5</v>
      </c>
      <c r="Y1993">
        <v>10.1</v>
      </c>
      <c r="Z1993">
        <v>12850.76</v>
      </c>
      <c r="AB1993">
        <v>42.22</v>
      </c>
      <c r="AC1993">
        <v>542559.09</v>
      </c>
      <c r="AD1993">
        <v>6590512.2699999996</v>
      </c>
      <c r="AE1993">
        <v>282.66000000000003</v>
      </c>
      <c r="AF1993">
        <v>1862874198.24</v>
      </c>
      <c r="AG1993">
        <v>66899.710000000006</v>
      </c>
      <c r="AH1993">
        <v>2.4</v>
      </c>
      <c r="AI1993">
        <v>41886.71</v>
      </c>
      <c r="AJ1993">
        <v>6.44</v>
      </c>
      <c r="AK1993">
        <v>424428.99</v>
      </c>
      <c r="AL1993">
        <v>0.11799999999999999</v>
      </c>
      <c r="AM1993">
        <v>7776.8</v>
      </c>
      <c r="AO1993">
        <v>688.85</v>
      </c>
      <c r="AP1993">
        <v>637048.48</v>
      </c>
      <c r="AQ1993">
        <v>1296170.79</v>
      </c>
      <c r="AR1993" t="s">
        <v>61</v>
      </c>
      <c r="AS1993" t="s">
        <v>61</v>
      </c>
      <c r="AT1993" t="s">
        <v>62</v>
      </c>
      <c r="AU1993" t="s">
        <v>63</v>
      </c>
    </row>
    <row r="1994" spans="1:47" x14ac:dyDescent="0.25">
      <c r="A1994" t="s">
        <v>3128</v>
      </c>
      <c r="B1994">
        <v>2026</v>
      </c>
      <c r="C1994">
        <v>2</v>
      </c>
      <c r="D1994" t="s">
        <v>48</v>
      </c>
      <c r="E1994" s="1">
        <v>46059</v>
      </c>
      <c r="F1994" s="1">
        <v>46070</v>
      </c>
      <c r="G1994">
        <v>11</v>
      </c>
      <c r="H1994">
        <v>6.7</v>
      </c>
      <c r="I1994" t="s">
        <v>65</v>
      </c>
      <c r="J1994" t="s">
        <v>112</v>
      </c>
      <c r="K1994" t="s">
        <v>126</v>
      </c>
      <c r="L1994">
        <v>2701.12</v>
      </c>
      <c r="M1994" t="s">
        <v>114</v>
      </c>
      <c r="N1994" t="s">
        <v>53</v>
      </c>
      <c r="O1994" t="s">
        <v>99</v>
      </c>
      <c r="P1994" t="s">
        <v>70</v>
      </c>
      <c r="Q1994" t="s">
        <v>150</v>
      </c>
      <c r="R1994" t="s">
        <v>2659</v>
      </c>
      <c r="S1994" t="s">
        <v>130</v>
      </c>
      <c r="T1994" t="s">
        <v>86</v>
      </c>
      <c r="U1994" t="s">
        <v>228</v>
      </c>
      <c r="V1994">
        <v>89110</v>
      </c>
      <c r="W1994">
        <v>53040</v>
      </c>
      <c r="X1994">
        <v>4.7</v>
      </c>
      <c r="Y1994">
        <v>14.4</v>
      </c>
      <c r="Z1994">
        <v>73048.479999999996</v>
      </c>
      <c r="AB1994">
        <v>11.49</v>
      </c>
      <c r="AC1994">
        <v>839327.04</v>
      </c>
      <c r="AD1994">
        <v>15309500.439999999</v>
      </c>
      <c r="AE1994">
        <v>277.45999999999998</v>
      </c>
      <c r="AF1994">
        <v>4247773992.0799999</v>
      </c>
      <c r="AG1994">
        <v>39814.370000000003</v>
      </c>
      <c r="AH1994">
        <v>0</v>
      </c>
      <c r="AI1994">
        <v>0</v>
      </c>
      <c r="AJ1994">
        <v>3.09</v>
      </c>
      <c r="AK1994">
        <v>0</v>
      </c>
      <c r="AL1994">
        <v>0.13600000000000001</v>
      </c>
      <c r="AM1994">
        <v>20820.919999999998</v>
      </c>
      <c r="AN1994">
        <v>271.2</v>
      </c>
      <c r="AO1994">
        <v>684.14</v>
      </c>
      <c r="AP1994">
        <v>185538.77</v>
      </c>
      <c r="AQ1994">
        <v>1085501.1000000001</v>
      </c>
      <c r="AR1994" t="s">
        <v>61</v>
      </c>
      <c r="AS1994" t="s">
        <v>61</v>
      </c>
      <c r="AT1994" t="s">
        <v>62</v>
      </c>
      <c r="AU1994" t="s">
        <v>63</v>
      </c>
    </row>
    <row r="1995" spans="1:47" x14ac:dyDescent="0.25">
      <c r="A1995" t="s">
        <v>3129</v>
      </c>
      <c r="B1995">
        <v>2020</v>
      </c>
      <c r="C1995">
        <v>3</v>
      </c>
      <c r="D1995" t="s">
        <v>48</v>
      </c>
      <c r="E1995" s="1">
        <v>43894</v>
      </c>
      <c r="F1995" s="1">
        <v>43902</v>
      </c>
      <c r="G1995">
        <v>8</v>
      </c>
      <c r="H1995">
        <v>1.6</v>
      </c>
      <c r="I1995" t="s">
        <v>49</v>
      </c>
      <c r="J1995" t="s">
        <v>112</v>
      </c>
      <c r="K1995" t="s">
        <v>340</v>
      </c>
      <c r="L1995">
        <v>7208.39</v>
      </c>
      <c r="M1995" t="s">
        <v>90</v>
      </c>
      <c r="N1995" t="s">
        <v>69</v>
      </c>
      <c r="O1995" t="s">
        <v>107</v>
      </c>
      <c r="P1995" t="s">
        <v>164</v>
      </c>
      <c r="Q1995" t="s">
        <v>92</v>
      </c>
      <c r="R1995" t="s">
        <v>227</v>
      </c>
      <c r="S1995" t="s">
        <v>73</v>
      </c>
      <c r="T1995" t="s">
        <v>148</v>
      </c>
      <c r="U1995" t="s">
        <v>143</v>
      </c>
      <c r="V1995">
        <v>10377</v>
      </c>
      <c r="W1995">
        <v>7655</v>
      </c>
      <c r="X1995">
        <v>2.6</v>
      </c>
      <c r="Y1995">
        <v>13</v>
      </c>
      <c r="Z1995">
        <v>8103.72</v>
      </c>
      <c r="AB1995">
        <v>22.66</v>
      </c>
      <c r="AC1995">
        <v>183630.3</v>
      </c>
      <c r="AD1995">
        <v>5439054.79</v>
      </c>
      <c r="AE1995">
        <v>165.09</v>
      </c>
      <c r="AF1995">
        <v>897933555.27999997</v>
      </c>
      <c r="AG1995">
        <v>136446.29</v>
      </c>
      <c r="AH1995">
        <v>0</v>
      </c>
      <c r="AI1995">
        <v>0</v>
      </c>
      <c r="AJ1995">
        <v>19.27</v>
      </c>
      <c r="AK1995">
        <v>1048105.86</v>
      </c>
      <c r="AL1995">
        <v>0.21</v>
      </c>
      <c r="AM1995">
        <v>11422.02</v>
      </c>
      <c r="AN1995">
        <v>143.30000000000001</v>
      </c>
      <c r="AO1995">
        <v>445.5</v>
      </c>
      <c r="AP1995">
        <v>63840.15</v>
      </c>
      <c r="AQ1995">
        <v>395338.76</v>
      </c>
      <c r="AR1995" t="s">
        <v>124</v>
      </c>
      <c r="AS1995" t="s">
        <v>61</v>
      </c>
      <c r="AT1995" t="s">
        <v>116</v>
      </c>
      <c r="AU1995" t="s">
        <v>63</v>
      </c>
    </row>
    <row r="1996" spans="1:47" x14ac:dyDescent="0.25">
      <c r="A1996" t="s">
        <v>3130</v>
      </c>
      <c r="B1996">
        <v>2025</v>
      </c>
      <c r="C1996">
        <v>4</v>
      </c>
      <c r="D1996" t="s">
        <v>77</v>
      </c>
      <c r="E1996" s="1">
        <v>45770</v>
      </c>
      <c r="F1996" s="1">
        <v>45789</v>
      </c>
      <c r="G1996">
        <v>19</v>
      </c>
      <c r="H1996">
        <v>3.2</v>
      </c>
      <c r="I1996" t="s">
        <v>65</v>
      </c>
      <c r="J1996" t="s">
        <v>50</v>
      </c>
      <c r="K1996" t="s">
        <v>51</v>
      </c>
      <c r="L1996">
        <v>2709</v>
      </c>
      <c r="M1996" t="s">
        <v>90</v>
      </c>
      <c r="N1996" t="s">
        <v>69</v>
      </c>
      <c r="O1996" t="s">
        <v>99</v>
      </c>
      <c r="P1996" t="s">
        <v>70</v>
      </c>
      <c r="Q1996" t="s">
        <v>196</v>
      </c>
      <c r="R1996" t="s">
        <v>1443</v>
      </c>
      <c r="S1996" t="s">
        <v>58</v>
      </c>
      <c r="T1996" t="s">
        <v>187</v>
      </c>
      <c r="U1996" t="s">
        <v>213</v>
      </c>
      <c r="V1996">
        <v>324348</v>
      </c>
      <c r="W1996">
        <v>179167</v>
      </c>
      <c r="X1996">
        <v>12.7</v>
      </c>
      <c r="Y1996">
        <v>15.2</v>
      </c>
      <c r="Z1996">
        <v>266632.09999999998</v>
      </c>
      <c r="AB1996">
        <v>32.06</v>
      </c>
      <c r="AC1996">
        <v>8548225.1300000008</v>
      </c>
      <c r="AD1996">
        <v>20386690.370000001</v>
      </c>
      <c r="AE1996">
        <v>278.52999999999997</v>
      </c>
      <c r="AF1996">
        <v>5678304868.7600002</v>
      </c>
      <c r="AG1996">
        <v>29086.65</v>
      </c>
      <c r="AH1996">
        <v>0</v>
      </c>
      <c r="AI1996">
        <v>0</v>
      </c>
      <c r="AJ1996">
        <v>17.48</v>
      </c>
      <c r="AK1996">
        <v>0</v>
      </c>
      <c r="AL1996">
        <v>6.9000000000000006E-2</v>
      </c>
      <c r="AM1996">
        <v>14066.82</v>
      </c>
      <c r="AN1996">
        <v>521.6</v>
      </c>
      <c r="AO1996">
        <v>385.47</v>
      </c>
      <c r="AP1996">
        <v>201061.15</v>
      </c>
      <c r="AQ1996">
        <v>8792439.75</v>
      </c>
      <c r="AR1996" t="s">
        <v>61</v>
      </c>
      <c r="AS1996" t="s">
        <v>124</v>
      </c>
      <c r="AT1996" t="s">
        <v>62</v>
      </c>
      <c r="AU1996" t="s">
        <v>63</v>
      </c>
    </row>
    <row r="1997" spans="1:47" x14ac:dyDescent="0.25">
      <c r="A1997" t="s">
        <v>3131</v>
      </c>
      <c r="B1997">
        <v>2022</v>
      </c>
      <c r="C1997">
        <v>1</v>
      </c>
      <c r="D1997" t="s">
        <v>48</v>
      </c>
      <c r="E1997" s="1">
        <v>44591</v>
      </c>
      <c r="F1997" s="1">
        <v>44600</v>
      </c>
      <c r="G1997">
        <v>9</v>
      </c>
      <c r="H1997">
        <v>14</v>
      </c>
      <c r="I1997" t="s">
        <v>65</v>
      </c>
      <c r="J1997" t="s">
        <v>50</v>
      </c>
      <c r="K1997" t="s">
        <v>145</v>
      </c>
      <c r="L1997">
        <v>2710.19</v>
      </c>
      <c r="M1997" t="s">
        <v>114</v>
      </c>
      <c r="N1997" t="s">
        <v>168</v>
      </c>
      <c r="O1997" t="s">
        <v>54</v>
      </c>
      <c r="P1997" t="s">
        <v>184</v>
      </c>
      <c r="Q1997" t="s">
        <v>201</v>
      </c>
      <c r="R1997" t="s">
        <v>2222</v>
      </c>
      <c r="S1997" t="s">
        <v>170</v>
      </c>
      <c r="T1997" t="s">
        <v>86</v>
      </c>
      <c r="U1997" t="s">
        <v>166</v>
      </c>
      <c r="V1997">
        <v>120519</v>
      </c>
      <c r="W1997">
        <v>81426</v>
      </c>
      <c r="X1997">
        <v>18.100000000000001</v>
      </c>
      <c r="Y1997">
        <v>12.5</v>
      </c>
      <c r="Z1997">
        <v>105585.44</v>
      </c>
      <c r="AB1997">
        <v>35.979999999999997</v>
      </c>
      <c r="AC1997">
        <v>3798964.13</v>
      </c>
      <c r="AD1997">
        <v>60815101.729999997</v>
      </c>
      <c r="AE1997">
        <v>214.06</v>
      </c>
      <c r="AF1997">
        <v>13018080676.32</v>
      </c>
      <c r="AG1997">
        <v>20031.91</v>
      </c>
      <c r="AH1997">
        <v>1.9</v>
      </c>
      <c r="AI1997">
        <v>49196.43</v>
      </c>
      <c r="AJ1997">
        <v>19.82</v>
      </c>
      <c r="AK1997">
        <v>0</v>
      </c>
      <c r="AL1997">
        <v>0.23899999999999999</v>
      </c>
      <c r="AM1997">
        <v>145348.09</v>
      </c>
      <c r="AN1997">
        <v>275.39999999999998</v>
      </c>
      <c r="AO1997">
        <v>397.83</v>
      </c>
      <c r="AP1997">
        <v>109562.38</v>
      </c>
      <c r="AQ1997">
        <v>4123102.94</v>
      </c>
      <c r="AR1997" t="s">
        <v>61</v>
      </c>
      <c r="AS1997" t="s">
        <v>61</v>
      </c>
      <c r="AT1997" t="s">
        <v>62</v>
      </c>
      <c r="AU1997" t="s">
        <v>63</v>
      </c>
    </row>
    <row r="1998" spans="1:47" x14ac:dyDescent="0.25">
      <c r="A1998" t="s">
        <v>3132</v>
      </c>
      <c r="B1998">
        <v>2022</v>
      </c>
      <c r="C1998">
        <v>8</v>
      </c>
      <c r="D1998" t="s">
        <v>89</v>
      </c>
      <c r="E1998" s="1">
        <v>44774</v>
      </c>
      <c r="F1998" s="1">
        <v>44784</v>
      </c>
      <c r="G1998">
        <v>10</v>
      </c>
      <c r="H1998">
        <v>20.9</v>
      </c>
      <c r="I1998" t="s">
        <v>65</v>
      </c>
      <c r="J1998" t="s">
        <v>50</v>
      </c>
      <c r="K1998" t="s">
        <v>139</v>
      </c>
      <c r="L1998">
        <v>2710.1210999999998</v>
      </c>
      <c r="M1998" t="s">
        <v>52</v>
      </c>
      <c r="N1998" t="s">
        <v>106</v>
      </c>
      <c r="O1998" t="s">
        <v>91</v>
      </c>
      <c r="P1998" t="s">
        <v>82</v>
      </c>
      <c r="Q1998" t="s">
        <v>174</v>
      </c>
      <c r="R1998" t="s">
        <v>221</v>
      </c>
      <c r="S1998" t="s">
        <v>142</v>
      </c>
      <c r="T1998" t="s">
        <v>131</v>
      </c>
      <c r="U1998" t="s">
        <v>132</v>
      </c>
      <c r="V1998">
        <v>66649</v>
      </c>
      <c r="W1998">
        <v>42782</v>
      </c>
      <c r="X1998">
        <v>3.2</v>
      </c>
      <c r="Y1998">
        <v>13.2</v>
      </c>
      <c r="Z1998">
        <v>55074.95</v>
      </c>
      <c r="AB1998">
        <v>37.119999999999997</v>
      </c>
      <c r="AC1998">
        <v>2044382.14</v>
      </c>
      <c r="AD1998">
        <v>28730949.170000002</v>
      </c>
      <c r="AE1998">
        <v>218.63</v>
      </c>
      <c r="AF1998">
        <v>6281447417.04</v>
      </c>
      <c r="AG1998">
        <v>153415.76999999999</v>
      </c>
      <c r="AH1998">
        <v>0</v>
      </c>
      <c r="AI1998">
        <v>0</v>
      </c>
      <c r="AJ1998">
        <v>17.91</v>
      </c>
      <c r="AK1998">
        <v>0</v>
      </c>
      <c r="AL1998">
        <v>0.214</v>
      </c>
      <c r="AM1998">
        <v>61484.23</v>
      </c>
      <c r="AN1998">
        <v>167.5</v>
      </c>
      <c r="AO1998">
        <v>732.93</v>
      </c>
      <c r="AP1998">
        <v>122765.77</v>
      </c>
      <c r="AQ1998">
        <v>2382047.91</v>
      </c>
      <c r="AR1998" t="s">
        <v>61</v>
      </c>
      <c r="AS1998" t="s">
        <v>61</v>
      </c>
      <c r="AT1998" t="s">
        <v>62</v>
      </c>
      <c r="AU1998" t="s">
        <v>63</v>
      </c>
    </row>
    <row r="1999" spans="1:47" x14ac:dyDescent="0.25">
      <c r="A1999" t="s">
        <v>3133</v>
      </c>
      <c r="B1999">
        <v>2025</v>
      </c>
      <c r="C1999">
        <v>8</v>
      </c>
      <c r="D1999" t="s">
        <v>89</v>
      </c>
      <c r="E1999" s="1">
        <v>45881</v>
      </c>
      <c r="F1999" s="1">
        <v>45902</v>
      </c>
      <c r="G1999">
        <v>21</v>
      </c>
      <c r="H1999">
        <v>1.4</v>
      </c>
      <c r="I1999" t="s">
        <v>65</v>
      </c>
      <c r="J1999" t="s">
        <v>112</v>
      </c>
      <c r="K1999" t="s">
        <v>113</v>
      </c>
      <c r="L1999">
        <v>7304.39</v>
      </c>
      <c r="M1999" t="s">
        <v>98</v>
      </c>
      <c r="N1999" t="s">
        <v>69</v>
      </c>
      <c r="O1999" t="s">
        <v>91</v>
      </c>
      <c r="P1999" t="s">
        <v>226</v>
      </c>
      <c r="Q1999" t="s">
        <v>108</v>
      </c>
      <c r="R1999" t="s">
        <v>3134</v>
      </c>
      <c r="S1999" t="s">
        <v>73</v>
      </c>
      <c r="T1999" t="s">
        <v>131</v>
      </c>
      <c r="U1999" t="s">
        <v>132</v>
      </c>
      <c r="V1999">
        <v>15500</v>
      </c>
      <c r="W1999">
        <v>10215</v>
      </c>
      <c r="X1999">
        <v>17.7</v>
      </c>
      <c r="Y1999">
        <v>14.9</v>
      </c>
      <c r="Z1999">
        <v>14066.31</v>
      </c>
      <c r="AB1999">
        <v>34.520000000000003</v>
      </c>
      <c r="AC1999">
        <v>485569.02</v>
      </c>
      <c r="AD1999">
        <v>5473341.8799999999</v>
      </c>
      <c r="AE1999">
        <v>277.08</v>
      </c>
      <c r="AF1999">
        <v>1516553568.1099999</v>
      </c>
      <c r="AG1999">
        <v>58218.74</v>
      </c>
      <c r="AH1999">
        <v>0.5</v>
      </c>
      <c r="AI1999">
        <v>11014.31</v>
      </c>
      <c r="AJ1999">
        <v>18.600000000000001</v>
      </c>
      <c r="AK1999">
        <v>0</v>
      </c>
      <c r="AL1999">
        <v>0.107</v>
      </c>
      <c r="AM1999">
        <v>5856.48</v>
      </c>
      <c r="AN1999">
        <v>613.20000000000005</v>
      </c>
      <c r="AO1999">
        <v>485.45</v>
      </c>
      <c r="AP1999">
        <v>297677.94</v>
      </c>
      <c r="AQ1999">
        <v>858336.49</v>
      </c>
      <c r="AR1999" t="s">
        <v>61</v>
      </c>
      <c r="AS1999" t="s">
        <v>61</v>
      </c>
      <c r="AT1999" t="s">
        <v>62</v>
      </c>
      <c r="AU1999" t="s">
        <v>63</v>
      </c>
    </row>
    <row r="2000" spans="1:47" x14ac:dyDescent="0.25">
      <c r="A2000" t="s">
        <v>3135</v>
      </c>
      <c r="B2000">
        <v>2021</v>
      </c>
      <c r="C2000">
        <v>7</v>
      </c>
      <c r="D2000" t="s">
        <v>89</v>
      </c>
      <c r="E2000" s="1">
        <v>44389</v>
      </c>
      <c r="F2000" s="1">
        <v>44408</v>
      </c>
      <c r="G2000">
        <v>19</v>
      </c>
      <c r="H2000">
        <v>3.1</v>
      </c>
      <c r="I2000" t="s">
        <v>49</v>
      </c>
      <c r="J2000" t="s">
        <v>78</v>
      </c>
      <c r="K2000" t="s">
        <v>105</v>
      </c>
      <c r="L2000">
        <v>1201.9000000000001</v>
      </c>
      <c r="M2000" t="s">
        <v>90</v>
      </c>
      <c r="N2000" t="s">
        <v>168</v>
      </c>
      <c r="O2000" t="s">
        <v>107</v>
      </c>
      <c r="P2000" t="s">
        <v>108</v>
      </c>
      <c r="Q2000" t="s">
        <v>226</v>
      </c>
      <c r="R2000" t="s">
        <v>151</v>
      </c>
      <c r="S2000" t="s">
        <v>85</v>
      </c>
      <c r="T2000" t="s">
        <v>102</v>
      </c>
      <c r="U2000" t="s">
        <v>132</v>
      </c>
      <c r="V2000">
        <v>39055</v>
      </c>
      <c r="W2000">
        <v>29065</v>
      </c>
      <c r="X2000">
        <v>18.600000000000001</v>
      </c>
      <c r="Y2000">
        <v>10.4</v>
      </c>
      <c r="Z2000">
        <v>30330.89</v>
      </c>
      <c r="AB2000">
        <v>44.6</v>
      </c>
      <c r="AC2000">
        <v>1352757.69</v>
      </c>
      <c r="AD2000">
        <v>25805521.210000001</v>
      </c>
      <c r="AE2000">
        <v>169.23</v>
      </c>
      <c r="AF2000">
        <v>4367068354.3699999</v>
      </c>
      <c r="AG2000">
        <v>37706.03</v>
      </c>
      <c r="AH2000">
        <v>0</v>
      </c>
      <c r="AI2000">
        <v>0</v>
      </c>
      <c r="AJ2000">
        <v>7</v>
      </c>
      <c r="AK2000">
        <v>1806386.48</v>
      </c>
      <c r="AL2000">
        <v>0.126</v>
      </c>
      <c r="AM2000">
        <v>32514.959999999999</v>
      </c>
      <c r="AN2000">
        <v>1023.9</v>
      </c>
      <c r="AO2000">
        <v>373.99</v>
      </c>
      <c r="AP2000">
        <v>382928.36</v>
      </c>
      <c r="AQ2000">
        <v>1805907.04</v>
      </c>
      <c r="AR2000" t="s">
        <v>61</v>
      </c>
      <c r="AS2000" t="s">
        <v>61</v>
      </c>
      <c r="AT2000" t="s">
        <v>62</v>
      </c>
      <c r="AU2000" t="s">
        <v>63</v>
      </c>
    </row>
    <row r="2001" spans="1:47" x14ac:dyDescent="0.25">
      <c r="A2001" t="s">
        <v>3136</v>
      </c>
      <c r="B2001">
        <v>2024</v>
      </c>
      <c r="C2001">
        <v>5</v>
      </c>
      <c r="D2001" t="s">
        <v>77</v>
      </c>
      <c r="E2001" s="1">
        <v>45418</v>
      </c>
      <c r="F2001" s="1">
        <v>45425</v>
      </c>
      <c r="G2001">
        <v>7</v>
      </c>
      <c r="H2001">
        <v>16.399999999999999</v>
      </c>
      <c r="I2001" t="s">
        <v>49</v>
      </c>
      <c r="J2001" t="s">
        <v>50</v>
      </c>
      <c r="K2001" t="s">
        <v>223</v>
      </c>
      <c r="L2001">
        <v>2710.1109999999999</v>
      </c>
      <c r="M2001" t="s">
        <v>90</v>
      </c>
      <c r="N2001" t="s">
        <v>106</v>
      </c>
      <c r="O2001" t="s">
        <v>54</v>
      </c>
      <c r="P2001" t="s">
        <v>93</v>
      </c>
      <c r="Q2001" t="s">
        <v>70</v>
      </c>
      <c r="R2001" t="s">
        <v>1410</v>
      </c>
      <c r="S2001" t="s">
        <v>186</v>
      </c>
      <c r="T2001" t="s">
        <v>74</v>
      </c>
      <c r="U2001" t="s">
        <v>181</v>
      </c>
      <c r="V2001">
        <v>130726</v>
      </c>
      <c r="W2001">
        <v>87201</v>
      </c>
      <c r="X2001">
        <v>12</v>
      </c>
      <c r="Y2001">
        <v>14.8</v>
      </c>
      <c r="Z2001">
        <v>111401.33</v>
      </c>
      <c r="AB2001">
        <v>37.35</v>
      </c>
      <c r="AC2001">
        <v>4160839.6800000002</v>
      </c>
      <c r="AD2001">
        <v>71105240.909999996</v>
      </c>
      <c r="AE2001">
        <v>273.19</v>
      </c>
      <c r="AF2001">
        <v>19425240764.200001</v>
      </c>
      <c r="AG2001">
        <v>16432.54</v>
      </c>
      <c r="AH2001">
        <v>2</v>
      </c>
      <c r="AI2001">
        <v>27015.67</v>
      </c>
      <c r="AJ2001">
        <v>9.43</v>
      </c>
      <c r="AK2001">
        <v>6705224.2199999997</v>
      </c>
      <c r="AL2001">
        <v>9.8000000000000004E-2</v>
      </c>
      <c r="AM2001">
        <v>69683.14</v>
      </c>
      <c r="AN2001">
        <v>198.2</v>
      </c>
      <c r="AO2001">
        <v>464.75</v>
      </c>
      <c r="AP2001">
        <v>92113.45</v>
      </c>
      <c r="AQ2001">
        <v>4366084.4800000004</v>
      </c>
      <c r="AR2001" t="s">
        <v>124</v>
      </c>
      <c r="AS2001" t="s">
        <v>61</v>
      </c>
      <c r="AT2001" t="s">
        <v>62</v>
      </c>
      <c r="AU2001" t="s">
        <v>63</v>
      </c>
    </row>
    <row r="2002" spans="1:47" x14ac:dyDescent="0.25">
      <c r="A2002" t="s">
        <v>3137</v>
      </c>
      <c r="B2002">
        <v>2021</v>
      </c>
      <c r="C2002">
        <v>5</v>
      </c>
      <c r="D2002" t="s">
        <v>77</v>
      </c>
      <c r="E2002" s="1">
        <v>44332</v>
      </c>
      <c r="F2002" s="1">
        <v>44365</v>
      </c>
      <c r="G2002">
        <v>33</v>
      </c>
      <c r="H2002">
        <v>10.7</v>
      </c>
      <c r="I2002" t="s">
        <v>49</v>
      </c>
      <c r="J2002" t="s">
        <v>66</v>
      </c>
      <c r="K2002" t="s">
        <v>245</v>
      </c>
      <c r="L2002">
        <v>8905.9</v>
      </c>
      <c r="M2002" t="s">
        <v>52</v>
      </c>
      <c r="N2002" t="s">
        <v>81</v>
      </c>
      <c r="O2002" t="s">
        <v>54</v>
      </c>
      <c r="P2002" t="s">
        <v>196</v>
      </c>
      <c r="Q2002" t="s">
        <v>100</v>
      </c>
      <c r="R2002" t="s">
        <v>424</v>
      </c>
      <c r="S2002" t="s">
        <v>137</v>
      </c>
      <c r="T2002" t="s">
        <v>162</v>
      </c>
      <c r="U2002" t="s">
        <v>87</v>
      </c>
      <c r="V2002">
        <v>15420</v>
      </c>
      <c r="W2002">
        <v>8854</v>
      </c>
      <c r="X2002">
        <v>17.7</v>
      </c>
      <c r="Y2002">
        <v>10.8</v>
      </c>
      <c r="Z2002">
        <v>11936.06</v>
      </c>
      <c r="AB2002">
        <v>42.83</v>
      </c>
      <c r="AC2002">
        <v>511221.45</v>
      </c>
      <c r="AD2002">
        <v>13409805.33</v>
      </c>
      <c r="AE2002">
        <v>166.37</v>
      </c>
      <c r="AF2002">
        <v>2230989312.75</v>
      </c>
      <c r="AG2002">
        <v>133242.17000000001</v>
      </c>
      <c r="AH2002">
        <v>0</v>
      </c>
      <c r="AI2002">
        <v>0</v>
      </c>
      <c r="AJ2002">
        <v>20.420000000000002</v>
      </c>
      <c r="AK2002">
        <v>2738282.25</v>
      </c>
      <c r="AL2002">
        <v>0.222</v>
      </c>
      <c r="AM2002">
        <v>29769.77</v>
      </c>
      <c r="AN2002">
        <v>721.9</v>
      </c>
      <c r="AO2002">
        <v>695.66</v>
      </c>
      <c r="AP2002">
        <v>502196.95</v>
      </c>
      <c r="AQ2002">
        <v>1176430.3400000001</v>
      </c>
      <c r="AR2002" t="s">
        <v>61</v>
      </c>
      <c r="AS2002" t="s">
        <v>61</v>
      </c>
      <c r="AT2002" t="s">
        <v>62</v>
      </c>
      <c r="AU2002" t="s">
        <v>63</v>
      </c>
    </row>
    <row r="2003" spans="1:47" x14ac:dyDescent="0.25">
      <c r="A2003" t="s">
        <v>3138</v>
      </c>
      <c r="B2003">
        <v>2023</v>
      </c>
      <c r="C2003">
        <v>5</v>
      </c>
      <c r="D2003" t="s">
        <v>77</v>
      </c>
      <c r="E2003" s="1">
        <v>45070</v>
      </c>
      <c r="F2003" s="1">
        <v>45082</v>
      </c>
      <c r="G2003">
        <v>12</v>
      </c>
      <c r="H2003">
        <v>16.7</v>
      </c>
      <c r="I2003" t="s">
        <v>49</v>
      </c>
      <c r="J2003" t="s">
        <v>50</v>
      </c>
      <c r="K2003" t="s">
        <v>51</v>
      </c>
      <c r="L2003">
        <v>2709</v>
      </c>
      <c r="M2003" t="s">
        <v>80</v>
      </c>
      <c r="N2003" t="s">
        <v>69</v>
      </c>
      <c r="O2003" t="s">
        <v>99</v>
      </c>
      <c r="P2003" t="s">
        <v>131</v>
      </c>
      <c r="Q2003" t="s">
        <v>70</v>
      </c>
      <c r="R2003" t="s">
        <v>169</v>
      </c>
      <c r="S2003" t="s">
        <v>186</v>
      </c>
      <c r="T2003" t="s">
        <v>131</v>
      </c>
      <c r="U2003" t="s">
        <v>87</v>
      </c>
      <c r="V2003">
        <v>111659</v>
      </c>
      <c r="W2003">
        <v>64131</v>
      </c>
      <c r="X2003">
        <v>5.0999999999999996</v>
      </c>
      <c r="Y2003">
        <v>10.9</v>
      </c>
      <c r="Z2003">
        <v>91621.75</v>
      </c>
      <c r="AB2003">
        <v>27.06</v>
      </c>
      <c r="AC2003">
        <v>2479284.5499999998</v>
      </c>
      <c r="AD2003">
        <v>6289833.1399999997</v>
      </c>
      <c r="AE2003">
        <v>285.32</v>
      </c>
      <c r="AF2003">
        <v>1794615191.5</v>
      </c>
      <c r="AG2003">
        <v>244619.24</v>
      </c>
      <c r="AI2003">
        <v>0</v>
      </c>
      <c r="AJ2003">
        <v>21.1</v>
      </c>
      <c r="AK2003">
        <v>1327154.79</v>
      </c>
      <c r="AL2003">
        <v>0.25</v>
      </c>
      <c r="AM2003">
        <v>15724.58</v>
      </c>
      <c r="AN2003">
        <v>295.5</v>
      </c>
      <c r="AO2003">
        <v>714.47</v>
      </c>
      <c r="AP2003">
        <v>211125.89</v>
      </c>
      <c r="AQ2003">
        <v>2950754.26</v>
      </c>
      <c r="AR2003" t="s">
        <v>61</v>
      </c>
      <c r="AS2003" t="s">
        <v>61</v>
      </c>
      <c r="AT2003" t="s">
        <v>62</v>
      </c>
      <c r="AU2003" t="s">
        <v>63</v>
      </c>
    </row>
    <row r="2004" spans="1:47" x14ac:dyDescent="0.25">
      <c r="A2004" t="s">
        <v>3139</v>
      </c>
      <c r="B2004">
        <v>2025</v>
      </c>
      <c r="C2004">
        <v>9</v>
      </c>
      <c r="D2004" t="s">
        <v>89</v>
      </c>
      <c r="E2004" s="1">
        <v>45927</v>
      </c>
      <c r="F2004" s="1">
        <v>45944</v>
      </c>
      <c r="G2004">
        <v>17</v>
      </c>
      <c r="H2004">
        <v>4.4000000000000004</v>
      </c>
      <c r="I2004" t="s">
        <v>49</v>
      </c>
      <c r="J2004" t="s">
        <v>50</v>
      </c>
      <c r="K2004" t="s">
        <v>120</v>
      </c>
      <c r="L2004">
        <v>2710.1921000000002</v>
      </c>
      <c r="M2004" t="s">
        <v>90</v>
      </c>
      <c r="N2004" t="s">
        <v>53</v>
      </c>
      <c r="O2004" t="s">
        <v>107</v>
      </c>
      <c r="P2004" t="s">
        <v>150</v>
      </c>
      <c r="Q2004" t="s">
        <v>56</v>
      </c>
      <c r="R2004" t="s">
        <v>461</v>
      </c>
      <c r="S2004" t="s">
        <v>123</v>
      </c>
      <c r="T2004" t="s">
        <v>148</v>
      </c>
      <c r="U2004" t="s">
        <v>228</v>
      </c>
      <c r="V2004">
        <v>39394</v>
      </c>
      <c r="W2004">
        <v>26200</v>
      </c>
      <c r="X2004">
        <v>8.8000000000000007</v>
      </c>
      <c r="Y2004">
        <v>13.1</v>
      </c>
      <c r="Z2004">
        <v>32991.68</v>
      </c>
      <c r="AB2004">
        <v>39.020000000000003</v>
      </c>
      <c r="AC2004">
        <v>1287335.3500000001</v>
      </c>
      <c r="AD2004">
        <v>18387582.93</v>
      </c>
      <c r="AE2004">
        <v>284.39</v>
      </c>
      <c r="AF2004">
        <v>5229244709.46</v>
      </c>
      <c r="AG2004">
        <v>229896.43</v>
      </c>
      <c r="AH2004">
        <v>0</v>
      </c>
      <c r="AI2004">
        <v>0</v>
      </c>
      <c r="AJ2004">
        <v>0.56000000000000005</v>
      </c>
      <c r="AK2004">
        <v>102970.46</v>
      </c>
      <c r="AL2004">
        <v>0.221</v>
      </c>
      <c r="AM2004">
        <v>40636.559999999998</v>
      </c>
      <c r="AN2004">
        <v>724</v>
      </c>
      <c r="AO2004">
        <v>609.92999999999995</v>
      </c>
      <c r="AP2004">
        <v>441589.32</v>
      </c>
      <c r="AQ2004">
        <v>1999457.66</v>
      </c>
      <c r="AR2004" t="s">
        <v>61</v>
      </c>
      <c r="AS2004" t="s">
        <v>61</v>
      </c>
      <c r="AT2004" t="s">
        <v>62</v>
      </c>
      <c r="AU2004" t="s">
        <v>63</v>
      </c>
    </row>
    <row r="2005" spans="1:47" x14ac:dyDescent="0.25">
      <c r="A2005" t="s">
        <v>3140</v>
      </c>
      <c r="B2005">
        <v>2022</v>
      </c>
      <c r="C2005">
        <v>5</v>
      </c>
      <c r="D2005" t="s">
        <v>77</v>
      </c>
      <c r="E2005" s="1">
        <v>44709</v>
      </c>
      <c r="F2005" s="1">
        <v>44724</v>
      </c>
      <c r="G2005">
        <v>15</v>
      </c>
      <c r="H2005">
        <v>14.3</v>
      </c>
      <c r="I2005" t="s">
        <v>49</v>
      </c>
      <c r="J2005" t="s">
        <v>66</v>
      </c>
      <c r="K2005" t="s">
        <v>251</v>
      </c>
      <c r="L2005">
        <v>8543.7000000000007</v>
      </c>
      <c r="M2005" t="s">
        <v>98</v>
      </c>
      <c r="N2005" t="s">
        <v>106</v>
      </c>
      <c r="O2005" t="s">
        <v>99</v>
      </c>
      <c r="P2005" t="s">
        <v>174</v>
      </c>
      <c r="Q2005" t="s">
        <v>56</v>
      </c>
      <c r="R2005" t="s">
        <v>2862</v>
      </c>
      <c r="S2005" t="s">
        <v>156</v>
      </c>
      <c r="T2005" t="s">
        <v>95</v>
      </c>
      <c r="U2005" t="s">
        <v>75</v>
      </c>
      <c r="V2005">
        <v>28052</v>
      </c>
      <c r="W2005">
        <v>16263</v>
      </c>
      <c r="X2005">
        <v>8.8000000000000007</v>
      </c>
      <c r="Y2005">
        <v>12.9</v>
      </c>
      <c r="Z2005">
        <v>22949.73</v>
      </c>
      <c r="AA2005">
        <v>1639</v>
      </c>
      <c r="AB2005">
        <v>2229.77</v>
      </c>
      <c r="AC2005">
        <v>3654593.03</v>
      </c>
      <c r="AD2005">
        <v>19166467.010000002</v>
      </c>
      <c r="AE2005">
        <v>216.31</v>
      </c>
      <c r="AF2005">
        <v>4145898478.9299998</v>
      </c>
      <c r="AG2005">
        <v>173656.12</v>
      </c>
      <c r="AH2005">
        <v>0</v>
      </c>
      <c r="AI2005">
        <v>0</v>
      </c>
      <c r="AJ2005">
        <v>6.13</v>
      </c>
      <c r="AK2005">
        <v>1174904.43</v>
      </c>
      <c r="AL2005">
        <v>0.187</v>
      </c>
      <c r="AM2005">
        <v>35841.29</v>
      </c>
      <c r="AN2005">
        <v>511.3</v>
      </c>
      <c r="AO2005">
        <v>589.38</v>
      </c>
      <c r="AP2005">
        <v>301349.99</v>
      </c>
      <c r="AQ2005">
        <v>4165440.43</v>
      </c>
      <c r="AR2005" t="s">
        <v>61</v>
      </c>
      <c r="AS2005" t="s">
        <v>61</v>
      </c>
      <c r="AT2005" t="s">
        <v>62</v>
      </c>
      <c r="AU2005" t="s">
        <v>63</v>
      </c>
    </row>
    <row r="2006" spans="1:47" x14ac:dyDescent="0.25">
      <c r="A2006" t="s">
        <v>3141</v>
      </c>
      <c r="B2006">
        <v>2024</v>
      </c>
      <c r="C2006">
        <v>6</v>
      </c>
      <c r="D2006" t="s">
        <v>77</v>
      </c>
      <c r="E2006" s="1">
        <v>45454</v>
      </c>
      <c r="F2006" s="1">
        <v>45473</v>
      </c>
      <c r="G2006">
        <v>19</v>
      </c>
      <c r="H2006">
        <v>14.4</v>
      </c>
      <c r="I2006" t="s">
        <v>49</v>
      </c>
      <c r="J2006" t="s">
        <v>50</v>
      </c>
      <c r="K2006" t="s">
        <v>223</v>
      </c>
      <c r="L2006">
        <v>2710.1109999999999</v>
      </c>
      <c r="M2006" t="s">
        <v>52</v>
      </c>
      <c r="N2006" t="s">
        <v>168</v>
      </c>
      <c r="O2006" t="s">
        <v>189</v>
      </c>
      <c r="P2006" t="s">
        <v>131</v>
      </c>
      <c r="Q2006" t="s">
        <v>82</v>
      </c>
      <c r="R2006" t="s">
        <v>3142</v>
      </c>
      <c r="S2006" t="s">
        <v>123</v>
      </c>
      <c r="T2006" t="s">
        <v>131</v>
      </c>
      <c r="U2006" t="s">
        <v>87</v>
      </c>
      <c r="V2006">
        <v>23615</v>
      </c>
      <c r="W2006">
        <v>15788</v>
      </c>
      <c r="X2006">
        <v>10.1</v>
      </c>
      <c r="Y2006">
        <v>11.3</v>
      </c>
      <c r="Z2006">
        <v>21325.42</v>
      </c>
      <c r="AB2006">
        <v>44.66</v>
      </c>
      <c r="AC2006">
        <v>952393.26</v>
      </c>
      <c r="AD2006">
        <v>20145697.77</v>
      </c>
      <c r="AE2006">
        <v>277.25</v>
      </c>
      <c r="AF2006">
        <v>5585394706.7299995</v>
      </c>
      <c r="AG2006">
        <v>59962.559999999998</v>
      </c>
      <c r="AH2006">
        <v>0.9</v>
      </c>
      <c r="AI2006">
        <v>14902.02</v>
      </c>
      <c r="AJ2006">
        <v>16.13</v>
      </c>
      <c r="AK2006">
        <v>3249501.05</v>
      </c>
      <c r="AL2006">
        <v>0.309</v>
      </c>
      <c r="AM2006">
        <v>62250.21</v>
      </c>
      <c r="AN2006">
        <v>768.9</v>
      </c>
      <c r="AO2006">
        <v>390.45</v>
      </c>
      <c r="AP2006">
        <v>300217.01</v>
      </c>
      <c r="AQ2006">
        <v>1389725.06</v>
      </c>
      <c r="AR2006" t="s">
        <v>61</v>
      </c>
      <c r="AS2006" t="s">
        <v>61</v>
      </c>
      <c r="AT2006" t="s">
        <v>62</v>
      </c>
      <c r="AU2006" t="s">
        <v>63</v>
      </c>
    </row>
    <row r="2007" spans="1:47" x14ac:dyDescent="0.25">
      <c r="A2007" t="s">
        <v>3143</v>
      </c>
      <c r="B2007">
        <v>2021</v>
      </c>
      <c r="C2007">
        <v>7</v>
      </c>
      <c r="D2007" t="s">
        <v>89</v>
      </c>
      <c r="E2007" s="1">
        <v>44401</v>
      </c>
      <c r="F2007" s="1">
        <v>44411</v>
      </c>
      <c r="G2007">
        <v>10</v>
      </c>
      <c r="H2007">
        <v>15.5</v>
      </c>
      <c r="I2007" t="s">
        <v>65</v>
      </c>
      <c r="J2007" t="s">
        <v>50</v>
      </c>
      <c r="K2007" t="s">
        <v>51</v>
      </c>
      <c r="L2007">
        <v>2709</v>
      </c>
      <c r="M2007" t="s">
        <v>114</v>
      </c>
      <c r="N2007" t="s">
        <v>69</v>
      </c>
      <c r="O2007" t="s">
        <v>91</v>
      </c>
      <c r="P2007" t="s">
        <v>56</v>
      </c>
      <c r="Q2007" t="s">
        <v>140</v>
      </c>
      <c r="R2007" t="s">
        <v>309</v>
      </c>
      <c r="S2007" t="s">
        <v>186</v>
      </c>
      <c r="T2007" t="s">
        <v>59</v>
      </c>
      <c r="U2007" t="s">
        <v>110</v>
      </c>
      <c r="V2007">
        <v>107608</v>
      </c>
      <c r="W2007">
        <v>70033</v>
      </c>
      <c r="X2007">
        <v>23.4</v>
      </c>
      <c r="Y2007">
        <v>11.3</v>
      </c>
      <c r="Z2007">
        <v>92876.08</v>
      </c>
      <c r="AB2007">
        <v>23.77</v>
      </c>
      <c r="AC2007">
        <v>2207664.42</v>
      </c>
      <c r="AD2007">
        <v>5647794.4199999999</v>
      </c>
      <c r="AE2007">
        <v>168.92</v>
      </c>
      <c r="AF2007">
        <v>954025433.42999995</v>
      </c>
      <c r="AG2007">
        <v>209390.33</v>
      </c>
      <c r="AH2007">
        <v>0</v>
      </c>
      <c r="AI2007">
        <v>0</v>
      </c>
      <c r="AJ2007">
        <v>20.67</v>
      </c>
      <c r="AK2007">
        <v>0</v>
      </c>
      <c r="AL2007">
        <v>0.111</v>
      </c>
      <c r="AM2007">
        <v>6269.05</v>
      </c>
      <c r="AN2007">
        <v>453.4</v>
      </c>
      <c r="AO2007">
        <v>651.32000000000005</v>
      </c>
      <c r="AP2007">
        <v>295308.49</v>
      </c>
      <c r="AQ2007">
        <v>2718632.29</v>
      </c>
      <c r="AR2007" t="s">
        <v>61</v>
      </c>
      <c r="AS2007" t="s">
        <v>61</v>
      </c>
      <c r="AT2007" t="s">
        <v>62</v>
      </c>
      <c r="AU2007" t="s">
        <v>63</v>
      </c>
    </row>
    <row r="2008" spans="1:47" x14ac:dyDescent="0.25">
      <c r="A2008" t="s">
        <v>3144</v>
      </c>
      <c r="B2008">
        <v>2024</v>
      </c>
      <c r="C2008">
        <v>12</v>
      </c>
      <c r="D2008" t="s">
        <v>119</v>
      </c>
      <c r="E2008" s="1">
        <v>45634</v>
      </c>
      <c r="F2008" s="1">
        <v>45643</v>
      </c>
      <c r="G2008">
        <v>9</v>
      </c>
      <c r="H2008">
        <v>8</v>
      </c>
      <c r="I2008" t="s">
        <v>65</v>
      </c>
      <c r="J2008" t="s">
        <v>50</v>
      </c>
      <c r="K2008" t="s">
        <v>145</v>
      </c>
      <c r="L2008">
        <v>2710.19</v>
      </c>
      <c r="M2008" t="s">
        <v>98</v>
      </c>
      <c r="N2008" t="s">
        <v>53</v>
      </c>
      <c r="O2008" t="s">
        <v>189</v>
      </c>
      <c r="P2008" t="s">
        <v>92</v>
      </c>
      <c r="Q2008" t="s">
        <v>93</v>
      </c>
      <c r="R2008" t="s">
        <v>1850</v>
      </c>
      <c r="S2008" t="s">
        <v>170</v>
      </c>
      <c r="T2008" t="s">
        <v>187</v>
      </c>
      <c r="U2008" t="s">
        <v>87</v>
      </c>
      <c r="V2008">
        <v>67857</v>
      </c>
      <c r="W2008">
        <v>42230</v>
      </c>
      <c r="X2008">
        <v>14.8</v>
      </c>
      <c r="Y2008">
        <v>14.5</v>
      </c>
      <c r="Z2008">
        <v>63611</v>
      </c>
      <c r="AB2008">
        <v>27.9</v>
      </c>
      <c r="AC2008">
        <v>1774746.9</v>
      </c>
      <c r="AD2008">
        <v>41899293.479999997</v>
      </c>
      <c r="AE2008">
        <v>281.29000000000002</v>
      </c>
      <c r="AF2008">
        <v>11785852262.99</v>
      </c>
      <c r="AG2008">
        <v>114137.63</v>
      </c>
      <c r="AH2008">
        <v>1.5</v>
      </c>
      <c r="AI2008">
        <v>27871.84</v>
      </c>
      <c r="AJ2008">
        <v>17.190000000000001</v>
      </c>
      <c r="AK2008">
        <v>0</v>
      </c>
      <c r="AL2008">
        <v>0.189</v>
      </c>
      <c r="AM2008">
        <v>79189.66</v>
      </c>
      <c r="AN2008">
        <v>278.3</v>
      </c>
      <c r="AO2008">
        <v>410.35</v>
      </c>
      <c r="AP2008">
        <v>114200.41</v>
      </c>
      <c r="AQ2008">
        <v>2110146.44</v>
      </c>
      <c r="AR2008" t="s">
        <v>61</v>
      </c>
      <c r="AS2008" t="s">
        <v>61</v>
      </c>
      <c r="AT2008" t="s">
        <v>62</v>
      </c>
      <c r="AU2008" t="s">
        <v>63</v>
      </c>
    </row>
    <row r="2009" spans="1:47" x14ac:dyDescent="0.25">
      <c r="A2009" t="s">
        <v>3145</v>
      </c>
      <c r="B2009">
        <v>2024</v>
      </c>
      <c r="C2009">
        <v>6</v>
      </c>
      <c r="D2009" t="s">
        <v>77</v>
      </c>
      <c r="E2009" s="1">
        <v>45473</v>
      </c>
      <c r="F2009" s="1">
        <v>45506</v>
      </c>
      <c r="G2009">
        <v>33</v>
      </c>
      <c r="H2009">
        <v>12.4</v>
      </c>
      <c r="I2009" t="s">
        <v>49</v>
      </c>
      <c r="J2009" t="s">
        <v>134</v>
      </c>
      <c r="K2009" t="s">
        <v>135</v>
      </c>
      <c r="L2009">
        <v>9999.0098999999991</v>
      </c>
      <c r="M2009" t="s">
        <v>98</v>
      </c>
      <c r="N2009" t="s">
        <v>106</v>
      </c>
      <c r="O2009" t="s">
        <v>200</v>
      </c>
      <c r="P2009" t="s">
        <v>159</v>
      </c>
      <c r="Q2009" t="s">
        <v>128</v>
      </c>
      <c r="R2009" t="s">
        <v>1680</v>
      </c>
      <c r="S2009" t="s">
        <v>137</v>
      </c>
      <c r="T2009" t="s">
        <v>95</v>
      </c>
      <c r="U2009" t="s">
        <v>110</v>
      </c>
      <c r="V2009">
        <v>8644</v>
      </c>
      <c r="W2009">
        <v>5207</v>
      </c>
      <c r="X2009">
        <v>7.1</v>
      </c>
      <c r="Y2009">
        <v>13.8</v>
      </c>
      <c r="Z2009">
        <v>7997.52</v>
      </c>
      <c r="AB2009">
        <v>43.38</v>
      </c>
      <c r="AC2009">
        <v>346932.42</v>
      </c>
      <c r="AD2009">
        <v>8168427</v>
      </c>
      <c r="AE2009">
        <v>275.06</v>
      </c>
      <c r="AF2009">
        <v>2246807530.6199999</v>
      </c>
      <c r="AG2009">
        <v>106955.62</v>
      </c>
      <c r="AH2009">
        <v>2.2000000000000002</v>
      </c>
      <c r="AI2009">
        <v>72710.850000000006</v>
      </c>
      <c r="AJ2009">
        <v>10.27</v>
      </c>
      <c r="AK2009">
        <v>838897.45</v>
      </c>
      <c r="AL2009">
        <v>7.3999999999999996E-2</v>
      </c>
      <c r="AM2009">
        <v>6044.64</v>
      </c>
      <c r="AN2009">
        <v>625.79999999999995</v>
      </c>
      <c r="AO2009">
        <v>592.57000000000005</v>
      </c>
      <c r="AP2009">
        <v>370830.31</v>
      </c>
      <c r="AQ2009">
        <v>903473.84</v>
      </c>
      <c r="AR2009" t="s">
        <v>124</v>
      </c>
      <c r="AS2009" t="s">
        <v>61</v>
      </c>
      <c r="AT2009" t="s">
        <v>62</v>
      </c>
      <c r="AU2009" t="s">
        <v>63</v>
      </c>
    </row>
    <row r="2010" spans="1:47" x14ac:dyDescent="0.25">
      <c r="A2010" t="s">
        <v>3146</v>
      </c>
      <c r="B2010">
        <v>2025</v>
      </c>
      <c r="C2010">
        <v>11</v>
      </c>
      <c r="D2010" t="s">
        <v>119</v>
      </c>
      <c r="E2010" s="1">
        <v>45964</v>
      </c>
      <c r="F2010" s="1">
        <v>45992</v>
      </c>
      <c r="G2010">
        <v>28</v>
      </c>
      <c r="H2010">
        <v>14.6</v>
      </c>
      <c r="I2010" t="s">
        <v>49</v>
      </c>
      <c r="J2010" t="s">
        <v>66</v>
      </c>
      <c r="K2010" t="s">
        <v>245</v>
      </c>
      <c r="L2010">
        <v>8905.9</v>
      </c>
      <c r="M2010" t="s">
        <v>68</v>
      </c>
      <c r="N2010" t="s">
        <v>69</v>
      </c>
      <c r="O2010" t="s">
        <v>91</v>
      </c>
      <c r="P2010" t="s">
        <v>131</v>
      </c>
      <c r="Q2010" t="s">
        <v>92</v>
      </c>
      <c r="R2010" t="s">
        <v>1577</v>
      </c>
      <c r="S2010" t="s">
        <v>73</v>
      </c>
      <c r="T2010" t="s">
        <v>148</v>
      </c>
      <c r="U2010" t="s">
        <v>96</v>
      </c>
      <c r="V2010">
        <v>9052</v>
      </c>
      <c r="W2010">
        <v>5406</v>
      </c>
      <c r="X2010">
        <v>4</v>
      </c>
      <c r="Y2010">
        <v>14.4</v>
      </c>
      <c r="Z2010">
        <v>8591.11</v>
      </c>
      <c r="AB2010">
        <v>28.29</v>
      </c>
      <c r="AC2010">
        <v>243042.5</v>
      </c>
      <c r="AD2010">
        <v>3099242.93</v>
      </c>
      <c r="AE2010">
        <v>281.39</v>
      </c>
      <c r="AF2010">
        <v>872095968.07000005</v>
      </c>
      <c r="AG2010">
        <v>116360.26</v>
      </c>
      <c r="AH2010">
        <v>3.1</v>
      </c>
      <c r="AI2010">
        <v>75542.960000000006</v>
      </c>
      <c r="AJ2010">
        <v>14.42</v>
      </c>
      <c r="AK2010">
        <v>446910.83</v>
      </c>
      <c r="AL2010">
        <v>0.27700000000000002</v>
      </c>
      <c r="AM2010">
        <v>8584.9</v>
      </c>
      <c r="AN2010">
        <v>1375.6</v>
      </c>
      <c r="AO2010">
        <v>500.73</v>
      </c>
      <c r="AP2010">
        <v>688804.19</v>
      </c>
      <c r="AQ2010">
        <v>1132334.81</v>
      </c>
      <c r="AR2010" t="s">
        <v>124</v>
      </c>
      <c r="AS2010" t="s">
        <v>61</v>
      </c>
      <c r="AT2010" t="s">
        <v>62</v>
      </c>
      <c r="AU2010" t="s">
        <v>63</v>
      </c>
    </row>
    <row r="2011" spans="1:47" x14ac:dyDescent="0.25">
      <c r="A2011" t="s">
        <v>3147</v>
      </c>
      <c r="B2011">
        <v>2020</v>
      </c>
      <c r="C2011">
        <v>3</v>
      </c>
      <c r="D2011" t="s">
        <v>48</v>
      </c>
      <c r="E2011" s="1">
        <v>43908</v>
      </c>
      <c r="F2011" s="1">
        <v>43922</v>
      </c>
      <c r="G2011">
        <v>14</v>
      </c>
      <c r="H2011">
        <v>5.9</v>
      </c>
      <c r="I2011" t="s">
        <v>65</v>
      </c>
      <c r="J2011" t="s">
        <v>50</v>
      </c>
      <c r="K2011" t="s">
        <v>51</v>
      </c>
      <c r="L2011">
        <v>2709</v>
      </c>
      <c r="M2011" t="s">
        <v>80</v>
      </c>
      <c r="N2011" t="s">
        <v>168</v>
      </c>
      <c r="O2011" t="s">
        <v>99</v>
      </c>
      <c r="P2011" t="s">
        <v>100</v>
      </c>
      <c r="Q2011" t="s">
        <v>159</v>
      </c>
      <c r="R2011" t="s">
        <v>3148</v>
      </c>
      <c r="S2011" t="s">
        <v>58</v>
      </c>
      <c r="T2011" t="s">
        <v>59</v>
      </c>
      <c r="U2011" t="s">
        <v>87</v>
      </c>
      <c r="V2011">
        <v>232417</v>
      </c>
      <c r="W2011">
        <v>159996</v>
      </c>
      <c r="X2011">
        <v>6.1</v>
      </c>
      <c r="Y2011">
        <v>14</v>
      </c>
      <c r="Z2011">
        <v>201759.58</v>
      </c>
      <c r="AB2011">
        <v>30.44</v>
      </c>
      <c r="AC2011">
        <v>6141561.6200000001</v>
      </c>
      <c r="AD2011">
        <v>12484882.810000001</v>
      </c>
      <c r="AE2011">
        <v>162.61000000000001</v>
      </c>
      <c r="AF2011">
        <v>2030166793.73</v>
      </c>
      <c r="AG2011">
        <v>60666.53</v>
      </c>
      <c r="AH2011">
        <v>0</v>
      </c>
      <c r="AI2011">
        <v>0</v>
      </c>
      <c r="AJ2011">
        <v>23.59</v>
      </c>
      <c r="AK2011">
        <v>0</v>
      </c>
      <c r="AL2011">
        <v>0.16</v>
      </c>
      <c r="AM2011">
        <v>19975.810000000001</v>
      </c>
      <c r="AN2011">
        <v>403.3</v>
      </c>
      <c r="AO2011">
        <v>672.9</v>
      </c>
      <c r="AP2011">
        <v>271380.57</v>
      </c>
      <c r="AQ2011">
        <v>6493584.5300000003</v>
      </c>
      <c r="AR2011" t="s">
        <v>61</v>
      </c>
      <c r="AS2011" t="s">
        <v>61</v>
      </c>
      <c r="AT2011" t="s">
        <v>62</v>
      </c>
      <c r="AU2011" t="s">
        <v>63</v>
      </c>
    </row>
    <row r="2012" spans="1:47" x14ac:dyDescent="0.25">
      <c r="A2012" t="s">
        <v>3149</v>
      </c>
      <c r="B2012">
        <v>2020</v>
      </c>
      <c r="C2012">
        <v>10</v>
      </c>
      <c r="D2012" t="s">
        <v>119</v>
      </c>
      <c r="E2012" s="1">
        <v>44131</v>
      </c>
      <c r="F2012" s="1">
        <v>44157</v>
      </c>
      <c r="G2012">
        <v>26</v>
      </c>
      <c r="H2012">
        <v>14.9</v>
      </c>
      <c r="I2012" t="s">
        <v>65</v>
      </c>
      <c r="J2012" t="s">
        <v>66</v>
      </c>
      <c r="K2012" t="s">
        <v>245</v>
      </c>
      <c r="L2012">
        <v>8905.9</v>
      </c>
      <c r="M2012" t="s">
        <v>68</v>
      </c>
      <c r="N2012" t="s">
        <v>69</v>
      </c>
      <c r="O2012" t="s">
        <v>200</v>
      </c>
      <c r="P2012" t="s">
        <v>100</v>
      </c>
      <c r="Q2012" t="s">
        <v>146</v>
      </c>
      <c r="R2012" t="s">
        <v>3150</v>
      </c>
      <c r="S2012" t="s">
        <v>73</v>
      </c>
      <c r="T2012" t="s">
        <v>187</v>
      </c>
      <c r="U2012" t="s">
        <v>103</v>
      </c>
      <c r="V2012">
        <v>15032</v>
      </c>
      <c r="W2012">
        <v>8541</v>
      </c>
      <c r="X2012">
        <v>15.6</v>
      </c>
      <c r="Y2012">
        <v>15.9</v>
      </c>
      <c r="Z2012">
        <v>13660</v>
      </c>
      <c r="AB2012">
        <v>38</v>
      </c>
      <c r="AC2012">
        <v>519080</v>
      </c>
      <c r="AD2012">
        <v>14529459</v>
      </c>
      <c r="AE2012">
        <v>159.02000000000001</v>
      </c>
      <c r="AF2012">
        <v>2310474570.1799998</v>
      </c>
      <c r="AG2012">
        <v>232155.2</v>
      </c>
      <c r="AH2012">
        <v>1.9</v>
      </c>
      <c r="AI2012">
        <v>50311.61</v>
      </c>
      <c r="AJ2012">
        <v>10.23</v>
      </c>
      <c r="AK2012">
        <v>0</v>
      </c>
      <c r="AL2012">
        <v>9.6000000000000002E-2</v>
      </c>
      <c r="AM2012">
        <v>13948.28</v>
      </c>
      <c r="AN2012">
        <v>1327.1</v>
      </c>
      <c r="AO2012">
        <v>707.42</v>
      </c>
      <c r="AP2012">
        <v>938817.08</v>
      </c>
      <c r="AQ2012">
        <v>1754312.17</v>
      </c>
      <c r="AR2012" t="s">
        <v>124</v>
      </c>
      <c r="AS2012" t="s">
        <v>61</v>
      </c>
      <c r="AT2012" t="s">
        <v>62</v>
      </c>
      <c r="AU2012" t="s">
        <v>63</v>
      </c>
    </row>
    <row r="2013" spans="1:47" x14ac:dyDescent="0.25">
      <c r="A2013" t="s">
        <v>3151</v>
      </c>
      <c r="B2013">
        <v>2024</v>
      </c>
      <c r="C2013">
        <v>6</v>
      </c>
      <c r="D2013" t="s">
        <v>77</v>
      </c>
      <c r="E2013" s="1">
        <v>45468</v>
      </c>
      <c r="F2013" s="1">
        <v>45494</v>
      </c>
      <c r="G2013">
        <v>26</v>
      </c>
      <c r="H2013">
        <v>10</v>
      </c>
      <c r="I2013" t="s">
        <v>49</v>
      </c>
      <c r="J2013" t="s">
        <v>66</v>
      </c>
      <c r="K2013" t="s">
        <v>245</v>
      </c>
      <c r="L2013">
        <v>8905.9</v>
      </c>
      <c r="M2013" t="s">
        <v>90</v>
      </c>
      <c r="N2013" t="s">
        <v>168</v>
      </c>
      <c r="O2013" t="s">
        <v>54</v>
      </c>
      <c r="P2013" t="s">
        <v>121</v>
      </c>
      <c r="Q2013" t="s">
        <v>82</v>
      </c>
      <c r="R2013" t="s">
        <v>1311</v>
      </c>
      <c r="S2013" t="s">
        <v>137</v>
      </c>
      <c r="T2013" t="s">
        <v>95</v>
      </c>
      <c r="U2013" t="s">
        <v>228</v>
      </c>
      <c r="V2013">
        <v>15158</v>
      </c>
      <c r="W2013">
        <v>10013</v>
      </c>
      <c r="X2013">
        <v>23.3</v>
      </c>
      <c r="Y2013">
        <v>13.8</v>
      </c>
      <c r="Z2013">
        <v>12254.66</v>
      </c>
      <c r="AB2013">
        <v>34.840000000000003</v>
      </c>
      <c r="AC2013">
        <v>426952.35</v>
      </c>
      <c r="AD2013">
        <v>10901377.9</v>
      </c>
      <c r="AE2013">
        <v>274.06</v>
      </c>
      <c r="AF2013">
        <v>2987631627.27</v>
      </c>
      <c r="AG2013">
        <v>226633.07</v>
      </c>
      <c r="AH2013">
        <v>1</v>
      </c>
      <c r="AI2013">
        <v>31790.47</v>
      </c>
      <c r="AJ2013">
        <v>24.2</v>
      </c>
      <c r="AK2013">
        <v>2638133.4500000002</v>
      </c>
      <c r="AL2013">
        <v>0.189</v>
      </c>
      <c r="AM2013">
        <v>20603.599999999999</v>
      </c>
      <c r="AN2013">
        <v>778</v>
      </c>
      <c r="AO2013">
        <v>604.53</v>
      </c>
      <c r="AP2013">
        <v>470324.34</v>
      </c>
      <c r="AQ2013">
        <v>1176303.83</v>
      </c>
      <c r="AR2013" t="s">
        <v>61</v>
      </c>
      <c r="AS2013" t="s">
        <v>61</v>
      </c>
      <c r="AT2013" t="s">
        <v>62</v>
      </c>
      <c r="AU2013" t="s">
        <v>63</v>
      </c>
    </row>
    <row r="2014" spans="1:47" x14ac:dyDescent="0.25">
      <c r="A2014" t="s">
        <v>3152</v>
      </c>
      <c r="B2014">
        <v>2023</v>
      </c>
      <c r="C2014">
        <v>11</v>
      </c>
      <c r="D2014" t="s">
        <v>119</v>
      </c>
      <c r="E2014" s="1">
        <v>45248</v>
      </c>
      <c r="F2014" s="1">
        <v>45267</v>
      </c>
      <c r="G2014">
        <v>19</v>
      </c>
      <c r="H2014">
        <v>4.2</v>
      </c>
      <c r="I2014" t="s">
        <v>49</v>
      </c>
      <c r="J2014" t="s">
        <v>66</v>
      </c>
      <c r="K2014" t="s">
        <v>251</v>
      </c>
      <c r="L2014">
        <v>8543.7000000000007</v>
      </c>
      <c r="M2014" t="s">
        <v>68</v>
      </c>
      <c r="N2014" t="s">
        <v>106</v>
      </c>
      <c r="O2014" t="s">
        <v>91</v>
      </c>
      <c r="P2014" t="s">
        <v>83</v>
      </c>
      <c r="Q2014" t="s">
        <v>128</v>
      </c>
      <c r="R2014" t="s">
        <v>3153</v>
      </c>
      <c r="S2014" t="s">
        <v>156</v>
      </c>
      <c r="T2014" t="s">
        <v>59</v>
      </c>
      <c r="U2014" t="s">
        <v>259</v>
      </c>
      <c r="V2014">
        <v>23199</v>
      </c>
      <c r="W2014">
        <v>16435</v>
      </c>
      <c r="X2014">
        <v>12.1</v>
      </c>
      <c r="Y2014">
        <v>11.8</v>
      </c>
      <c r="Z2014">
        <v>19401.98</v>
      </c>
      <c r="AB2014">
        <v>2923.55</v>
      </c>
      <c r="AC2014">
        <v>4049116.75</v>
      </c>
      <c r="AD2014">
        <v>57452367.100000001</v>
      </c>
      <c r="AE2014">
        <v>283</v>
      </c>
      <c r="AF2014">
        <v>16259019889.299999</v>
      </c>
      <c r="AG2014">
        <v>166303.73000000001</v>
      </c>
      <c r="AH2014">
        <v>0.8</v>
      </c>
      <c r="AI2014">
        <v>26958.62</v>
      </c>
      <c r="AJ2014">
        <v>9.5299999999999994</v>
      </c>
      <c r="AK2014">
        <v>5475210.5800000001</v>
      </c>
      <c r="AL2014">
        <v>0.19</v>
      </c>
      <c r="AM2014">
        <v>109159.5</v>
      </c>
      <c r="AN2014">
        <v>567.20000000000005</v>
      </c>
      <c r="AO2014">
        <v>381.24</v>
      </c>
      <c r="AP2014">
        <v>216239.33</v>
      </c>
      <c r="AQ2014">
        <v>4567777.93</v>
      </c>
      <c r="AR2014" t="s">
        <v>61</v>
      </c>
      <c r="AS2014" t="s">
        <v>61</v>
      </c>
      <c r="AT2014" t="s">
        <v>62</v>
      </c>
      <c r="AU2014" t="s">
        <v>63</v>
      </c>
    </row>
    <row r="2015" spans="1:47" x14ac:dyDescent="0.25">
      <c r="A2015" t="s">
        <v>3154</v>
      </c>
      <c r="B2015">
        <v>2021</v>
      </c>
      <c r="C2015">
        <v>4</v>
      </c>
      <c r="D2015" t="s">
        <v>77</v>
      </c>
      <c r="E2015" s="1">
        <v>44301</v>
      </c>
      <c r="F2015" s="1">
        <v>44324</v>
      </c>
      <c r="G2015">
        <v>23</v>
      </c>
      <c r="H2015">
        <v>17.399999999999999</v>
      </c>
      <c r="I2015" t="s">
        <v>65</v>
      </c>
      <c r="J2015" t="s">
        <v>134</v>
      </c>
      <c r="K2015" t="s">
        <v>135</v>
      </c>
      <c r="L2015">
        <v>9999.0098999999991</v>
      </c>
      <c r="M2015" t="s">
        <v>98</v>
      </c>
      <c r="N2015" t="s">
        <v>168</v>
      </c>
      <c r="O2015" t="s">
        <v>107</v>
      </c>
      <c r="P2015" t="s">
        <v>128</v>
      </c>
      <c r="Q2015" t="s">
        <v>150</v>
      </c>
      <c r="R2015" t="s">
        <v>1405</v>
      </c>
      <c r="S2015" t="s">
        <v>137</v>
      </c>
      <c r="T2015" t="s">
        <v>86</v>
      </c>
      <c r="U2015" t="s">
        <v>110</v>
      </c>
      <c r="V2015">
        <v>5439</v>
      </c>
      <c r="W2015">
        <v>3932</v>
      </c>
      <c r="X2015">
        <v>15.7</v>
      </c>
      <c r="Y2015">
        <v>10.9</v>
      </c>
      <c r="Z2015">
        <v>4573.79</v>
      </c>
      <c r="AB2015">
        <v>23.07</v>
      </c>
      <c r="AC2015">
        <v>105517.34</v>
      </c>
      <c r="AD2015">
        <v>4648342.78</v>
      </c>
      <c r="AE2015">
        <v>166.82</v>
      </c>
      <c r="AF2015">
        <v>775436542.55999994</v>
      </c>
      <c r="AG2015">
        <v>96460.49</v>
      </c>
      <c r="AH2015">
        <v>1.4</v>
      </c>
      <c r="AI2015">
        <v>13653.99</v>
      </c>
      <c r="AJ2015">
        <v>7.13</v>
      </c>
      <c r="AK2015">
        <v>0</v>
      </c>
      <c r="AL2015">
        <v>9.0999999999999998E-2</v>
      </c>
      <c r="AM2015">
        <v>4229.99</v>
      </c>
      <c r="AO2015">
        <v>619.29</v>
      </c>
      <c r="AP2015">
        <v>765690.16</v>
      </c>
      <c r="AQ2015">
        <v>985551.97</v>
      </c>
      <c r="AR2015" t="s">
        <v>61</v>
      </c>
      <c r="AS2015" t="s">
        <v>61</v>
      </c>
      <c r="AT2015" t="s">
        <v>62</v>
      </c>
      <c r="AU2015" t="s">
        <v>63</v>
      </c>
    </row>
    <row r="2016" spans="1:47" x14ac:dyDescent="0.25">
      <c r="A2016" t="s">
        <v>3155</v>
      </c>
      <c r="B2016">
        <v>2021</v>
      </c>
      <c r="C2016">
        <v>10</v>
      </c>
      <c r="D2016" t="s">
        <v>119</v>
      </c>
      <c r="E2016" s="1">
        <v>44471</v>
      </c>
      <c r="F2016" s="1">
        <v>44478</v>
      </c>
      <c r="G2016">
        <v>7</v>
      </c>
      <c r="H2016">
        <v>8.4</v>
      </c>
      <c r="I2016" t="s">
        <v>65</v>
      </c>
      <c r="J2016" t="s">
        <v>239</v>
      </c>
      <c r="K2016" t="s">
        <v>270</v>
      </c>
      <c r="L2016">
        <v>2710.1990999999998</v>
      </c>
      <c r="M2016" t="s">
        <v>80</v>
      </c>
      <c r="N2016" t="s">
        <v>69</v>
      </c>
      <c r="O2016" t="s">
        <v>200</v>
      </c>
      <c r="P2016" t="s">
        <v>70</v>
      </c>
      <c r="Q2016" t="s">
        <v>164</v>
      </c>
      <c r="R2016" t="s">
        <v>3156</v>
      </c>
      <c r="S2016" t="s">
        <v>142</v>
      </c>
      <c r="T2016" t="s">
        <v>86</v>
      </c>
      <c r="U2016" t="s">
        <v>228</v>
      </c>
      <c r="V2016">
        <v>24414</v>
      </c>
      <c r="W2016">
        <v>16928</v>
      </c>
      <c r="X2016">
        <v>15.1</v>
      </c>
      <c r="Y2016">
        <v>10.9</v>
      </c>
      <c r="Z2016">
        <v>21915.69</v>
      </c>
      <c r="AB2016">
        <v>16.510000000000002</v>
      </c>
      <c r="AC2016">
        <v>361828.04</v>
      </c>
      <c r="AD2016">
        <v>16156684.98</v>
      </c>
      <c r="AE2016">
        <v>167.08</v>
      </c>
      <c r="AF2016">
        <v>2699458926.46</v>
      </c>
      <c r="AG2016">
        <v>203859.86</v>
      </c>
      <c r="AH2016">
        <v>3.4</v>
      </c>
      <c r="AI2016">
        <v>69687.39</v>
      </c>
      <c r="AJ2016">
        <v>12.62</v>
      </c>
      <c r="AK2016">
        <v>0</v>
      </c>
      <c r="AL2016">
        <v>0.30199999999999999</v>
      </c>
      <c r="AM2016">
        <v>48793.19</v>
      </c>
      <c r="AN2016">
        <v>257.7</v>
      </c>
      <c r="AO2016">
        <v>489.37</v>
      </c>
      <c r="AP2016">
        <v>126110.65</v>
      </c>
      <c r="AQ2016">
        <v>810279.13</v>
      </c>
      <c r="AR2016" t="s">
        <v>61</v>
      </c>
      <c r="AS2016" t="s">
        <v>61</v>
      </c>
      <c r="AT2016" t="s">
        <v>62</v>
      </c>
      <c r="AU2016" t="s">
        <v>63</v>
      </c>
    </row>
    <row r="2017" spans="1:47" x14ac:dyDescent="0.25">
      <c r="A2017" t="s">
        <v>3157</v>
      </c>
      <c r="B2017">
        <v>2021</v>
      </c>
      <c r="C2017">
        <v>1</v>
      </c>
      <c r="D2017" t="s">
        <v>48</v>
      </c>
      <c r="E2017" s="1">
        <v>44197</v>
      </c>
      <c r="F2017" s="1">
        <v>44219</v>
      </c>
      <c r="G2017">
        <v>22</v>
      </c>
      <c r="H2017">
        <v>11.6</v>
      </c>
      <c r="I2017" t="s">
        <v>65</v>
      </c>
      <c r="J2017" t="s">
        <v>66</v>
      </c>
      <c r="K2017" t="s">
        <v>248</v>
      </c>
      <c r="L2017">
        <v>9999</v>
      </c>
      <c r="M2017" t="s">
        <v>114</v>
      </c>
      <c r="N2017" t="s">
        <v>69</v>
      </c>
      <c r="O2017" t="s">
        <v>189</v>
      </c>
      <c r="P2017" t="s">
        <v>82</v>
      </c>
      <c r="Q2017" t="s">
        <v>55</v>
      </c>
      <c r="R2017" t="s">
        <v>979</v>
      </c>
      <c r="S2017" t="s">
        <v>156</v>
      </c>
      <c r="T2017" t="s">
        <v>102</v>
      </c>
      <c r="U2017" t="s">
        <v>143</v>
      </c>
      <c r="V2017">
        <v>23059</v>
      </c>
      <c r="W2017">
        <v>15078</v>
      </c>
      <c r="X2017">
        <v>22.5</v>
      </c>
      <c r="Y2017">
        <v>10.199999999999999</v>
      </c>
      <c r="Z2017">
        <v>19055.900000000001</v>
      </c>
      <c r="AA2017">
        <v>1361</v>
      </c>
      <c r="AB2017">
        <v>379</v>
      </c>
      <c r="AC2017">
        <v>515819</v>
      </c>
      <c r="AD2017">
        <v>68905943.840000004</v>
      </c>
      <c r="AE2017">
        <v>166.03</v>
      </c>
      <c r="AF2017">
        <v>11440453855.76</v>
      </c>
      <c r="AG2017">
        <v>30220.42</v>
      </c>
      <c r="AI2017">
        <v>66155.59</v>
      </c>
      <c r="AJ2017">
        <v>17.68</v>
      </c>
      <c r="AK2017">
        <v>0</v>
      </c>
      <c r="AL2017">
        <v>0.14699999999999999</v>
      </c>
      <c r="AM2017">
        <v>101291.74</v>
      </c>
      <c r="AO2017">
        <v>445.21</v>
      </c>
      <c r="AP2017">
        <v>237029.8</v>
      </c>
      <c r="AQ2017">
        <v>950516.55</v>
      </c>
      <c r="AR2017" t="s">
        <v>61</v>
      </c>
      <c r="AS2017" t="s">
        <v>61</v>
      </c>
      <c r="AT2017" t="s">
        <v>293</v>
      </c>
      <c r="AU2017" t="s">
        <v>63</v>
      </c>
    </row>
    <row r="2018" spans="1:47" x14ac:dyDescent="0.25">
      <c r="A2018" t="s">
        <v>3158</v>
      </c>
      <c r="B2018">
        <v>2020</v>
      </c>
      <c r="C2018">
        <v>7</v>
      </c>
      <c r="D2018" t="s">
        <v>89</v>
      </c>
      <c r="E2018" s="1">
        <v>44015</v>
      </c>
      <c r="F2018" s="1">
        <v>44025</v>
      </c>
      <c r="G2018">
        <v>10</v>
      </c>
      <c r="H2018">
        <v>3.7</v>
      </c>
      <c r="I2018" t="s">
        <v>65</v>
      </c>
      <c r="J2018" t="s">
        <v>50</v>
      </c>
      <c r="K2018" t="s">
        <v>51</v>
      </c>
      <c r="L2018">
        <v>2709</v>
      </c>
      <c r="M2018" t="s">
        <v>68</v>
      </c>
      <c r="N2018" t="s">
        <v>53</v>
      </c>
      <c r="O2018" t="s">
        <v>189</v>
      </c>
      <c r="P2018" t="s">
        <v>100</v>
      </c>
      <c r="Q2018" t="s">
        <v>204</v>
      </c>
      <c r="R2018" t="s">
        <v>457</v>
      </c>
      <c r="S2018" t="s">
        <v>170</v>
      </c>
      <c r="T2018" t="s">
        <v>162</v>
      </c>
      <c r="U2018" t="s">
        <v>96</v>
      </c>
      <c r="V2018">
        <v>101799</v>
      </c>
      <c r="W2018">
        <v>66279</v>
      </c>
      <c r="X2018">
        <v>12.2</v>
      </c>
      <c r="Y2018">
        <v>12.1</v>
      </c>
      <c r="Z2018">
        <v>80139.53</v>
      </c>
      <c r="AB2018">
        <v>33.47</v>
      </c>
      <c r="AC2018">
        <v>2682270.0699999998</v>
      </c>
      <c r="AD2018">
        <v>7231791.1900000004</v>
      </c>
      <c r="AE2018">
        <v>167.36</v>
      </c>
      <c r="AF2018">
        <v>1210312573.5599999</v>
      </c>
      <c r="AG2018">
        <v>249673.25</v>
      </c>
      <c r="AH2018">
        <v>0</v>
      </c>
      <c r="AI2018">
        <v>0</v>
      </c>
      <c r="AJ2018">
        <v>10.51</v>
      </c>
      <c r="AK2018">
        <v>0</v>
      </c>
      <c r="AL2018">
        <v>0.16600000000000001</v>
      </c>
      <c r="AM2018">
        <v>12004.77</v>
      </c>
      <c r="AN2018">
        <v>504.9</v>
      </c>
      <c r="AO2018">
        <v>373.72</v>
      </c>
      <c r="AP2018">
        <v>188691.23</v>
      </c>
      <c r="AQ2018">
        <v>3132639.32</v>
      </c>
      <c r="AR2018" t="s">
        <v>61</v>
      </c>
      <c r="AS2018" t="s">
        <v>61</v>
      </c>
      <c r="AT2018" t="s">
        <v>62</v>
      </c>
      <c r="AU2018" t="s">
        <v>63</v>
      </c>
    </row>
    <row r="2019" spans="1:47" x14ac:dyDescent="0.25">
      <c r="A2019" t="s">
        <v>3159</v>
      </c>
      <c r="B2019">
        <v>2025</v>
      </c>
      <c r="C2019">
        <v>4</v>
      </c>
      <c r="D2019" t="s">
        <v>77</v>
      </c>
      <c r="E2019" s="1">
        <v>45751</v>
      </c>
      <c r="F2019" s="1">
        <v>45759</v>
      </c>
      <c r="G2019">
        <v>8</v>
      </c>
      <c r="H2019">
        <v>3.5</v>
      </c>
      <c r="I2019" t="s">
        <v>65</v>
      </c>
      <c r="J2019" t="s">
        <v>50</v>
      </c>
      <c r="K2019" t="s">
        <v>145</v>
      </c>
      <c r="L2019">
        <v>2710.19</v>
      </c>
      <c r="M2019" t="s">
        <v>52</v>
      </c>
      <c r="N2019" t="s">
        <v>168</v>
      </c>
      <c r="O2019" t="s">
        <v>99</v>
      </c>
      <c r="P2019" t="s">
        <v>184</v>
      </c>
      <c r="Q2019" t="s">
        <v>196</v>
      </c>
      <c r="R2019" t="s">
        <v>928</v>
      </c>
      <c r="S2019" t="s">
        <v>170</v>
      </c>
      <c r="T2019" t="s">
        <v>187</v>
      </c>
      <c r="U2019" t="s">
        <v>259</v>
      </c>
      <c r="V2019">
        <v>143598</v>
      </c>
      <c r="W2019">
        <v>82984</v>
      </c>
      <c r="X2019">
        <v>22.2</v>
      </c>
      <c r="Y2019">
        <v>10.7</v>
      </c>
      <c r="Z2019">
        <v>118328.83</v>
      </c>
      <c r="AB2019">
        <v>15.33</v>
      </c>
      <c r="AC2019">
        <v>1813980.96</v>
      </c>
      <c r="AD2019">
        <v>136200033.19</v>
      </c>
      <c r="AE2019">
        <v>280.48</v>
      </c>
      <c r="AF2019">
        <v>38201385309.129997</v>
      </c>
      <c r="AG2019">
        <v>180074.63</v>
      </c>
      <c r="AH2019">
        <v>0</v>
      </c>
      <c r="AI2019">
        <v>0</v>
      </c>
      <c r="AJ2019">
        <v>7.6</v>
      </c>
      <c r="AK2019">
        <v>0</v>
      </c>
      <c r="AL2019">
        <v>9.9000000000000005E-2</v>
      </c>
      <c r="AM2019">
        <v>134838.03</v>
      </c>
      <c r="AO2019">
        <v>435.53</v>
      </c>
      <c r="AP2019">
        <v>146817.16</v>
      </c>
      <c r="AQ2019">
        <v>2275710.7799999998</v>
      </c>
      <c r="AR2019" t="s">
        <v>61</v>
      </c>
      <c r="AS2019" t="s">
        <v>61</v>
      </c>
      <c r="AT2019" t="s">
        <v>62</v>
      </c>
      <c r="AU2019" t="s">
        <v>63</v>
      </c>
    </row>
    <row r="2020" spans="1:47" x14ac:dyDescent="0.25">
      <c r="A2020" t="s">
        <v>3160</v>
      </c>
      <c r="B2020">
        <v>2025</v>
      </c>
      <c r="C2020">
        <v>8</v>
      </c>
      <c r="D2020" t="s">
        <v>89</v>
      </c>
      <c r="E2020" s="1">
        <v>45875</v>
      </c>
      <c r="F2020" s="1">
        <v>45893</v>
      </c>
      <c r="G2020">
        <v>18</v>
      </c>
      <c r="I2020" t="s">
        <v>65</v>
      </c>
      <c r="J2020" t="s">
        <v>134</v>
      </c>
      <c r="K2020" t="s">
        <v>135</v>
      </c>
      <c r="L2020">
        <v>9999.0098999999991</v>
      </c>
      <c r="M2020" t="s">
        <v>52</v>
      </c>
      <c r="N2020" t="s">
        <v>53</v>
      </c>
      <c r="O2020" t="s">
        <v>189</v>
      </c>
      <c r="P2020" t="s">
        <v>56</v>
      </c>
      <c r="Q2020" t="s">
        <v>121</v>
      </c>
      <c r="R2020" t="s">
        <v>940</v>
      </c>
      <c r="S2020" t="s">
        <v>137</v>
      </c>
      <c r="T2020" t="s">
        <v>74</v>
      </c>
      <c r="U2020" t="s">
        <v>143</v>
      </c>
      <c r="V2020">
        <v>13684</v>
      </c>
      <c r="W2020">
        <v>7892</v>
      </c>
      <c r="X2020">
        <v>18.8</v>
      </c>
      <c r="Y2020">
        <v>15.9</v>
      </c>
      <c r="Z2020">
        <v>10671.19</v>
      </c>
      <c r="AB2020">
        <v>40.44</v>
      </c>
      <c r="AC2020">
        <v>431542.92</v>
      </c>
      <c r="AD2020">
        <v>9463424.7200000007</v>
      </c>
      <c r="AE2020">
        <v>276.19</v>
      </c>
      <c r="AF2020">
        <v>2613703273.4200001</v>
      </c>
      <c r="AG2020">
        <v>149790.73000000001</v>
      </c>
      <c r="AH2020">
        <v>0</v>
      </c>
      <c r="AI2020">
        <v>0</v>
      </c>
      <c r="AJ2020">
        <v>7.96</v>
      </c>
      <c r="AK2020">
        <v>0</v>
      </c>
      <c r="AL2020">
        <v>0.34300000000000003</v>
      </c>
      <c r="AM2020">
        <v>32459.55</v>
      </c>
      <c r="AN2020">
        <v>500.1</v>
      </c>
      <c r="AO2020">
        <v>490.85</v>
      </c>
      <c r="AP2020">
        <v>245474.09</v>
      </c>
      <c r="AQ2020">
        <v>859267.29</v>
      </c>
      <c r="AR2020" t="s">
        <v>61</v>
      </c>
      <c r="AS2020" t="s">
        <v>61</v>
      </c>
      <c r="AT2020" t="s">
        <v>62</v>
      </c>
      <c r="AU2020" t="s">
        <v>63</v>
      </c>
    </row>
    <row r="2021" spans="1:47" x14ac:dyDescent="0.25">
      <c r="A2021" t="s">
        <v>3161</v>
      </c>
      <c r="B2021">
        <v>2025</v>
      </c>
      <c r="C2021">
        <v>4</v>
      </c>
      <c r="D2021" t="s">
        <v>77</v>
      </c>
      <c r="E2021" s="1">
        <v>45773</v>
      </c>
      <c r="F2021" s="1">
        <v>45784</v>
      </c>
      <c r="G2021">
        <v>11</v>
      </c>
      <c r="H2021">
        <v>11.2</v>
      </c>
      <c r="I2021" t="s">
        <v>65</v>
      </c>
      <c r="J2021" t="s">
        <v>50</v>
      </c>
      <c r="K2021" t="s">
        <v>145</v>
      </c>
      <c r="L2021">
        <v>2710.19</v>
      </c>
      <c r="M2021" t="s">
        <v>80</v>
      </c>
      <c r="N2021" t="s">
        <v>168</v>
      </c>
      <c r="O2021" t="s">
        <v>189</v>
      </c>
      <c r="P2021" t="s">
        <v>184</v>
      </c>
      <c r="Q2021" t="s">
        <v>127</v>
      </c>
      <c r="R2021" t="s">
        <v>1958</v>
      </c>
      <c r="S2021" t="s">
        <v>123</v>
      </c>
      <c r="T2021" t="s">
        <v>162</v>
      </c>
      <c r="U2021" t="s">
        <v>143</v>
      </c>
      <c r="V2021">
        <v>53828</v>
      </c>
      <c r="W2021">
        <v>36794</v>
      </c>
      <c r="X2021">
        <v>17.8</v>
      </c>
      <c r="Y2021">
        <v>10.7</v>
      </c>
      <c r="Z2021">
        <v>46973.64</v>
      </c>
      <c r="AB2021">
        <v>34.17</v>
      </c>
      <c r="AC2021">
        <v>1605089.28</v>
      </c>
      <c r="AD2021">
        <v>23101166.420000002</v>
      </c>
      <c r="AE2021">
        <v>281.60000000000002</v>
      </c>
      <c r="AF2021">
        <v>6505288463.8699999</v>
      </c>
      <c r="AG2021">
        <v>93520.23</v>
      </c>
      <c r="AH2021">
        <v>0</v>
      </c>
      <c r="AI2021">
        <v>0</v>
      </c>
      <c r="AJ2021">
        <v>17.62</v>
      </c>
      <c r="AK2021">
        <v>0</v>
      </c>
      <c r="AL2021">
        <v>0.188</v>
      </c>
      <c r="AM2021">
        <v>43430.19</v>
      </c>
      <c r="AN2021">
        <v>245.1</v>
      </c>
      <c r="AO2021">
        <v>448.4</v>
      </c>
      <c r="AP2021">
        <v>109902.84</v>
      </c>
      <c r="AQ2021">
        <v>1851942.54</v>
      </c>
      <c r="AR2021" t="s">
        <v>61</v>
      </c>
      <c r="AS2021" t="s">
        <v>124</v>
      </c>
      <c r="AT2021" t="s">
        <v>62</v>
      </c>
      <c r="AU2021" t="s">
        <v>63</v>
      </c>
    </row>
    <row r="2022" spans="1:47" x14ac:dyDescent="0.25">
      <c r="A2022" t="s">
        <v>3162</v>
      </c>
      <c r="B2022">
        <v>2021</v>
      </c>
      <c r="C2022">
        <v>9</v>
      </c>
      <c r="D2022" t="s">
        <v>89</v>
      </c>
      <c r="E2022" s="1">
        <v>44446</v>
      </c>
      <c r="F2022" s="1">
        <v>44466</v>
      </c>
      <c r="G2022">
        <v>20</v>
      </c>
      <c r="H2022">
        <v>4.8</v>
      </c>
      <c r="I2022" t="s">
        <v>65</v>
      </c>
      <c r="J2022" t="s">
        <v>50</v>
      </c>
      <c r="K2022" t="s">
        <v>51</v>
      </c>
      <c r="L2022">
        <v>2709</v>
      </c>
      <c r="M2022" t="s">
        <v>90</v>
      </c>
      <c r="N2022" t="s">
        <v>69</v>
      </c>
      <c r="O2022" t="s">
        <v>189</v>
      </c>
      <c r="P2022" t="s">
        <v>92</v>
      </c>
      <c r="Q2022" t="s">
        <v>146</v>
      </c>
      <c r="R2022" t="s">
        <v>115</v>
      </c>
      <c r="S2022" t="s">
        <v>186</v>
      </c>
      <c r="T2022" t="s">
        <v>95</v>
      </c>
      <c r="U2022" t="s">
        <v>75</v>
      </c>
      <c r="V2022">
        <v>69403</v>
      </c>
      <c r="W2022">
        <v>50459</v>
      </c>
      <c r="X2022">
        <v>12</v>
      </c>
      <c r="Y2022">
        <v>13.8</v>
      </c>
      <c r="Z2022">
        <v>63793.74</v>
      </c>
      <c r="AB2022">
        <v>27.21</v>
      </c>
      <c r="AC2022">
        <v>1735827.67</v>
      </c>
      <c r="AD2022">
        <v>4361578</v>
      </c>
      <c r="AE2022">
        <v>165.94</v>
      </c>
      <c r="AF2022">
        <v>723760253.32000005</v>
      </c>
      <c r="AG2022">
        <v>207690.16</v>
      </c>
      <c r="AH2022">
        <v>0</v>
      </c>
      <c r="AI2022">
        <v>0</v>
      </c>
      <c r="AJ2022">
        <v>14.22</v>
      </c>
      <c r="AK2022">
        <v>0</v>
      </c>
      <c r="AL2022">
        <v>0.33900000000000002</v>
      </c>
      <c r="AM2022">
        <v>14785.75</v>
      </c>
      <c r="AN2022">
        <v>652</v>
      </c>
      <c r="AO2022">
        <v>636.54999999999995</v>
      </c>
      <c r="AP2022">
        <v>415030.6</v>
      </c>
      <c r="AQ2022">
        <v>2373334.1800000002</v>
      </c>
      <c r="AR2022" t="s">
        <v>61</v>
      </c>
      <c r="AS2022" t="s">
        <v>61</v>
      </c>
      <c r="AT2022" t="s">
        <v>62</v>
      </c>
      <c r="AU2022" t="s">
        <v>63</v>
      </c>
    </row>
    <row r="2023" spans="1:47" x14ac:dyDescent="0.25">
      <c r="A2023" t="s">
        <v>3163</v>
      </c>
      <c r="B2023">
        <v>2020</v>
      </c>
      <c r="C2023">
        <v>11</v>
      </c>
      <c r="D2023" t="s">
        <v>119</v>
      </c>
      <c r="E2023" s="1">
        <v>44151</v>
      </c>
      <c r="F2023" s="1">
        <v>44174</v>
      </c>
      <c r="G2023">
        <v>23</v>
      </c>
      <c r="H2023">
        <v>16.600000000000001</v>
      </c>
      <c r="I2023" t="s">
        <v>65</v>
      </c>
      <c r="J2023" t="s">
        <v>66</v>
      </c>
      <c r="K2023" t="s">
        <v>245</v>
      </c>
      <c r="L2023">
        <v>8905.9</v>
      </c>
      <c r="M2023" t="s">
        <v>80</v>
      </c>
      <c r="N2023" t="s">
        <v>168</v>
      </c>
      <c r="O2023" t="s">
        <v>107</v>
      </c>
      <c r="P2023" t="s">
        <v>184</v>
      </c>
      <c r="Q2023" t="s">
        <v>55</v>
      </c>
      <c r="R2023" t="s">
        <v>318</v>
      </c>
      <c r="S2023" t="s">
        <v>137</v>
      </c>
      <c r="T2023" t="s">
        <v>162</v>
      </c>
      <c r="U2023" t="s">
        <v>228</v>
      </c>
      <c r="V2023">
        <v>14949</v>
      </c>
      <c r="W2023">
        <v>10044</v>
      </c>
      <c r="X2023">
        <v>15.5</v>
      </c>
      <c r="Y2023">
        <v>14.4</v>
      </c>
      <c r="Z2023">
        <v>12719.51</v>
      </c>
      <c r="AB2023">
        <v>31.49</v>
      </c>
      <c r="AC2023">
        <v>400537.37</v>
      </c>
      <c r="AD2023">
        <v>13796216.52</v>
      </c>
      <c r="AE2023">
        <v>163.15</v>
      </c>
      <c r="AF2023">
        <v>2250852725.2399998</v>
      </c>
      <c r="AG2023">
        <v>210056.82</v>
      </c>
      <c r="AH2023">
        <v>3.4</v>
      </c>
      <c r="AI2023">
        <v>114595.37</v>
      </c>
      <c r="AJ2023">
        <v>20.57</v>
      </c>
      <c r="AK2023">
        <v>0</v>
      </c>
      <c r="AL2023">
        <v>5.8000000000000003E-2</v>
      </c>
      <c r="AM2023">
        <v>8001.81</v>
      </c>
      <c r="AN2023">
        <v>1066.0999999999999</v>
      </c>
      <c r="AO2023">
        <v>630.16999999999996</v>
      </c>
      <c r="AP2023">
        <v>671824.24</v>
      </c>
      <c r="AQ2023">
        <v>1405015.61</v>
      </c>
      <c r="AR2023" t="s">
        <v>61</v>
      </c>
      <c r="AS2023" t="s">
        <v>61</v>
      </c>
      <c r="AT2023" t="s">
        <v>62</v>
      </c>
      <c r="AU2023" t="s">
        <v>63</v>
      </c>
    </row>
    <row r="2024" spans="1:47" x14ac:dyDescent="0.25">
      <c r="A2024" t="s">
        <v>3164</v>
      </c>
      <c r="B2024">
        <v>2020</v>
      </c>
      <c r="C2024">
        <v>1</v>
      </c>
      <c r="D2024" t="s">
        <v>48</v>
      </c>
      <c r="E2024" s="1">
        <v>43853</v>
      </c>
      <c r="F2024" s="1">
        <v>43882</v>
      </c>
      <c r="G2024">
        <v>29</v>
      </c>
      <c r="H2024">
        <v>15.5</v>
      </c>
      <c r="I2024" t="s">
        <v>49</v>
      </c>
      <c r="J2024" t="s">
        <v>66</v>
      </c>
      <c r="K2024" t="s">
        <v>67</v>
      </c>
      <c r="L2024">
        <v>8479.8989999999994</v>
      </c>
      <c r="M2024" t="s">
        <v>98</v>
      </c>
      <c r="N2024" t="s">
        <v>53</v>
      </c>
      <c r="O2024" t="s">
        <v>54</v>
      </c>
      <c r="P2024" t="s">
        <v>93</v>
      </c>
      <c r="Q2024" t="s">
        <v>92</v>
      </c>
      <c r="R2024" t="s">
        <v>664</v>
      </c>
      <c r="S2024" t="s">
        <v>156</v>
      </c>
      <c r="T2024" t="s">
        <v>162</v>
      </c>
      <c r="U2024" t="s">
        <v>259</v>
      </c>
      <c r="V2024">
        <v>23863</v>
      </c>
      <c r="W2024">
        <v>13213</v>
      </c>
      <c r="X2024">
        <v>15.9</v>
      </c>
      <c r="Y2024">
        <v>14.6</v>
      </c>
      <c r="Z2024">
        <v>19273.91</v>
      </c>
      <c r="AA2024">
        <v>1376</v>
      </c>
      <c r="AB2024">
        <v>473.89</v>
      </c>
      <c r="AC2024">
        <v>652072.64</v>
      </c>
      <c r="AD2024">
        <v>51202298.350000001</v>
      </c>
      <c r="AE2024">
        <v>166.18</v>
      </c>
      <c r="AF2024">
        <v>8508797939.8000002</v>
      </c>
      <c r="AG2024">
        <v>234491.68</v>
      </c>
      <c r="AH2024">
        <v>1.1000000000000001</v>
      </c>
      <c r="AI2024">
        <v>32688.61</v>
      </c>
      <c r="AJ2024">
        <v>19.329999999999998</v>
      </c>
      <c r="AK2024">
        <v>9897404.2699999996</v>
      </c>
      <c r="AL2024">
        <v>0.26700000000000002</v>
      </c>
      <c r="AM2024">
        <v>136710.14000000001</v>
      </c>
      <c r="AN2024">
        <v>934.9</v>
      </c>
      <c r="AO2024">
        <v>747.5</v>
      </c>
      <c r="AP2024">
        <v>698837.75</v>
      </c>
      <c r="AQ2024">
        <v>1754800.82</v>
      </c>
      <c r="AR2024" t="s">
        <v>61</v>
      </c>
      <c r="AS2024" t="s">
        <v>61</v>
      </c>
      <c r="AT2024" t="s">
        <v>62</v>
      </c>
      <c r="AU2024" t="s">
        <v>63</v>
      </c>
    </row>
    <row r="2025" spans="1:47" x14ac:dyDescent="0.25">
      <c r="A2025" t="s">
        <v>3165</v>
      </c>
      <c r="B2025">
        <v>2025</v>
      </c>
      <c r="C2025">
        <v>12</v>
      </c>
      <c r="D2025" t="s">
        <v>119</v>
      </c>
      <c r="E2025" s="1">
        <v>46010</v>
      </c>
      <c r="F2025" s="1">
        <v>46028</v>
      </c>
      <c r="G2025">
        <v>18</v>
      </c>
      <c r="H2025">
        <v>11.2</v>
      </c>
      <c r="I2025" t="s">
        <v>65</v>
      </c>
      <c r="J2025" t="s">
        <v>66</v>
      </c>
      <c r="K2025" t="s">
        <v>248</v>
      </c>
      <c r="L2025">
        <v>9999</v>
      </c>
      <c r="M2025" t="s">
        <v>114</v>
      </c>
      <c r="N2025" t="s">
        <v>53</v>
      </c>
      <c r="O2025" t="s">
        <v>54</v>
      </c>
      <c r="P2025" t="s">
        <v>100</v>
      </c>
      <c r="Q2025" t="s">
        <v>83</v>
      </c>
      <c r="R2025" t="s">
        <v>1588</v>
      </c>
      <c r="S2025" t="s">
        <v>156</v>
      </c>
      <c r="T2025" t="s">
        <v>187</v>
      </c>
      <c r="U2025" t="s">
        <v>75</v>
      </c>
      <c r="V2025">
        <v>24126</v>
      </c>
      <c r="W2025">
        <v>14479</v>
      </c>
      <c r="X2025">
        <v>8.9</v>
      </c>
      <c r="Y2025">
        <v>15.5</v>
      </c>
      <c r="Z2025">
        <v>20415.740000000002</v>
      </c>
      <c r="AA2025">
        <v>1458</v>
      </c>
      <c r="AB2025">
        <v>2730.46</v>
      </c>
      <c r="AC2025">
        <v>3981010.68</v>
      </c>
      <c r="AD2025">
        <v>96435789.459999993</v>
      </c>
      <c r="AE2025">
        <v>284.08</v>
      </c>
      <c r="AF2025">
        <v>27395479069.799999</v>
      </c>
      <c r="AG2025">
        <v>206423.26</v>
      </c>
      <c r="AH2025">
        <v>0</v>
      </c>
      <c r="AI2025">
        <v>0</v>
      </c>
      <c r="AJ2025">
        <v>14.44</v>
      </c>
      <c r="AK2025">
        <v>0</v>
      </c>
      <c r="AL2025">
        <v>0.123</v>
      </c>
      <c r="AM2025">
        <v>118616.02</v>
      </c>
      <c r="AN2025">
        <v>671.2</v>
      </c>
      <c r="AO2025">
        <v>560.6</v>
      </c>
      <c r="AP2025">
        <v>376274.72</v>
      </c>
      <c r="AQ2025">
        <v>4682324.68</v>
      </c>
      <c r="AR2025" t="s">
        <v>61</v>
      </c>
      <c r="AS2025" t="s">
        <v>61</v>
      </c>
      <c r="AT2025" t="s">
        <v>62</v>
      </c>
      <c r="AU2025" t="s">
        <v>63</v>
      </c>
    </row>
    <row r="2026" spans="1:47" x14ac:dyDescent="0.25">
      <c r="A2026" t="s">
        <v>3166</v>
      </c>
      <c r="B2026">
        <v>2025</v>
      </c>
      <c r="C2026">
        <v>2</v>
      </c>
      <c r="D2026" t="s">
        <v>48</v>
      </c>
      <c r="E2026" s="1">
        <v>45709</v>
      </c>
      <c r="F2026" s="1">
        <v>45722</v>
      </c>
      <c r="G2026">
        <v>13</v>
      </c>
      <c r="H2026">
        <v>16.8</v>
      </c>
      <c r="I2026" t="s">
        <v>65</v>
      </c>
      <c r="J2026" t="s">
        <v>78</v>
      </c>
      <c r="K2026" t="s">
        <v>177</v>
      </c>
      <c r="L2026">
        <v>1001.99</v>
      </c>
      <c r="M2026" t="s">
        <v>52</v>
      </c>
      <c r="N2026" t="s">
        <v>81</v>
      </c>
      <c r="O2026" t="s">
        <v>200</v>
      </c>
      <c r="P2026" t="s">
        <v>128</v>
      </c>
      <c r="Q2026" t="s">
        <v>93</v>
      </c>
      <c r="R2026" t="s">
        <v>965</v>
      </c>
      <c r="S2026" t="s">
        <v>130</v>
      </c>
      <c r="T2026" t="s">
        <v>102</v>
      </c>
      <c r="U2026" t="s">
        <v>75</v>
      </c>
      <c r="V2026">
        <v>69083</v>
      </c>
      <c r="W2026">
        <v>45238</v>
      </c>
      <c r="X2026">
        <v>7.7</v>
      </c>
      <c r="Y2026">
        <v>10.5</v>
      </c>
      <c r="Z2026">
        <v>63069.15</v>
      </c>
      <c r="AB2026">
        <v>11.16</v>
      </c>
      <c r="AC2026">
        <v>703851.71</v>
      </c>
      <c r="AD2026">
        <v>26526884.489999998</v>
      </c>
      <c r="AE2026">
        <v>278.17</v>
      </c>
      <c r="AF2026">
        <v>7378983458.5799999</v>
      </c>
      <c r="AG2026">
        <v>165978.18</v>
      </c>
      <c r="AH2026">
        <v>2.6</v>
      </c>
      <c r="AI2026">
        <v>57705</v>
      </c>
      <c r="AJ2026">
        <v>10.8</v>
      </c>
      <c r="AK2026">
        <v>0</v>
      </c>
      <c r="AL2026">
        <v>0.111</v>
      </c>
      <c r="AM2026">
        <v>29444.84</v>
      </c>
      <c r="AN2026">
        <v>539.79999999999995</v>
      </c>
      <c r="AO2026">
        <v>519.34</v>
      </c>
      <c r="AP2026">
        <v>280339.73</v>
      </c>
      <c r="AQ2026">
        <v>1237319.46</v>
      </c>
      <c r="AR2026" t="s">
        <v>61</v>
      </c>
      <c r="AS2026" t="s">
        <v>61</v>
      </c>
      <c r="AT2026" t="s">
        <v>62</v>
      </c>
      <c r="AU2026" t="s">
        <v>63</v>
      </c>
    </row>
    <row r="2027" spans="1:47" x14ac:dyDescent="0.25">
      <c r="A2027" t="s">
        <v>3167</v>
      </c>
      <c r="B2027">
        <v>2024</v>
      </c>
      <c r="C2027">
        <v>1</v>
      </c>
      <c r="D2027" t="s">
        <v>48</v>
      </c>
      <c r="E2027" s="1">
        <v>45309</v>
      </c>
      <c r="F2027" s="1">
        <v>45321</v>
      </c>
      <c r="G2027">
        <v>12</v>
      </c>
      <c r="H2027">
        <v>7.4</v>
      </c>
      <c r="I2027" t="s">
        <v>49</v>
      </c>
      <c r="J2027" t="s">
        <v>50</v>
      </c>
      <c r="K2027" t="s">
        <v>145</v>
      </c>
      <c r="L2027">
        <v>2710.19</v>
      </c>
      <c r="M2027" t="s">
        <v>90</v>
      </c>
      <c r="N2027" t="s">
        <v>168</v>
      </c>
      <c r="O2027" t="s">
        <v>99</v>
      </c>
      <c r="P2027" t="s">
        <v>83</v>
      </c>
      <c r="Q2027" t="s">
        <v>82</v>
      </c>
      <c r="R2027" t="s">
        <v>3168</v>
      </c>
      <c r="S2027" t="s">
        <v>123</v>
      </c>
      <c r="T2027" t="s">
        <v>74</v>
      </c>
      <c r="U2027" t="s">
        <v>110</v>
      </c>
      <c r="V2027">
        <v>28387</v>
      </c>
      <c r="W2027">
        <v>21060</v>
      </c>
      <c r="X2027">
        <v>11.1</v>
      </c>
      <c r="Y2027">
        <v>10.7</v>
      </c>
      <c r="Z2027">
        <v>25641.69</v>
      </c>
      <c r="AB2027">
        <v>41.98</v>
      </c>
      <c r="AC2027">
        <v>1076438.1499999999</v>
      </c>
      <c r="AD2027">
        <v>12482887.529999999</v>
      </c>
      <c r="AE2027">
        <v>278.08999999999997</v>
      </c>
      <c r="AF2027">
        <v>3471366193.2199998</v>
      </c>
      <c r="AG2027">
        <v>86954.17</v>
      </c>
      <c r="AH2027">
        <v>3.2</v>
      </c>
      <c r="AI2027">
        <v>106098.02</v>
      </c>
      <c r="AJ2027">
        <v>16.11</v>
      </c>
      <c r="AK2027">
        <v>2010993.18</v>
      </c>
      <c r="AL2027">
        <v>0.14499999999999999</v>
      </c>
      <c r="AM2027">
        <v>18100.189999999999</v>
      </c>
      <c r="AN2027">
        <v>481.2</v>
      </c>
      <c r="AO2027">
        <v>716.41</v>
      </c>
      <c r="AP2027">
        <v>344736.49</v>
      </c>
      <c r="AQ2027">
        <v>1632327.02</v>
      </c>
      <c r="AR2027" t="s">
        <v>61</v>
      </c>
      <c r="AS2027" t="s">
        <v>61</v>
      </c>
      <c r="AT2027" t="s">
        <v>62</v>
      </c>
      <c r="AU2027" t="s">
        <v>63</v>
      </c>
    </row>
    <row r="2028" spans="1:47" x14ac:dyDescent="0.25">
      <c r="A2028" t="s">
        <v>3169</v>
      </c>
      <c r="B2028">
        <v>2022</v>
      </c>
      <c r="C2028">
        <v>6</v>
      </c>
      <c r="D2028" t="s">
        <v>77</v>
      </c>
      <c r="E2028" s="1">
        <v>44725</v>
      </c>
      <c r="F2028" s="1">
        <v>44736</v>
      </c>
      <c r="G2028">
        <v>11</v>
      </c>
      <c r="H2028">
        <v>5.3</v>
      </c>
      <c r="I2028" t="s">
        <v>49</v>
      </c>
      <c r="J2028" t="s">
        <v>78</v>
      </c>
      <c r="K2028" t="s">
        <v>158</v>
      </c>
      <c r="L2028">
        <v>1006.3</v>
      </c>
      <c r="M2028" t="s">
        <v>90</v>
      </c>
      <c r="N2028" t="s">
        <v>53</v>
      </c>
      <c r="O2028" t="s">
        <v>200</v>
      </c>
      <c r="P2028" t="s">
        <v>146</v>
      </c>
      <c r="Q2028" t="s">
        <v>100</v>
      </c>
      <c r="R2028" t="s">
        <v>1339</v>
      </c>
      <c r="S2028" t="s">
        <v>161</v>
      </c>
      <c r="T2028" t="s">
        <v>131</v>
      </c>
      <c r="U2028" t="s">
        <v>75</v>
      </c>
      <c r="V2028">
        <v>30448</v>
      </c>
      <c r="W2028">
        <v>20614</v>
      </c>
      <c r="X2028">
        <v>9.4</v>
      </c>
      <c r="Y2028">
        <v>14.6</v>
      </c>
      <c r="Z2028">
        <v>24051.29</v>
      </c>
      <c r="AB2028">
        <v>32.659999999999997</v>
      </c>
      <c r="AC2028">
        <v>785515.13</v>
      </c>
      <c r="AD2028">
        <v>20395734.43</v>
      </c>
      <c r="AE2028">
        <v>214.15</v>
      </c>
      <c r="AF2028">
        <v>4367746528.1800003</v>
      </c>
      <c r="AG2028">
        <v>159500.71</v>
      </c>
      <c r="AH2028">
        <v>0</v>
      </c>
      <c r="AI2028">
        <v>0</v>
      </c>
      <c r="AJ2028">
        <v>6.31</v>
      </c>
      <c r="AK2028">
        <v>1286970.8400000001</v>
      </c>
      <c r="AL2028">
        <v>0.245</v>
      </c>
      <c r="AM2028">
        <v>49969.55</v>
      </c>
      <c r="AN2028">
        <v>368.3</v>
      </c>
      <c r="AO2028">
        <v>484.04</v>
      </c>
      <c r="AP2028">
        <v>178271.93</v>
      </c>
      <c r="AQ2028">
        <v>1173257.32</v>
      </c>
      <c r="AR2028" t="s">
        <v>61</v>
      </c>
      <c r="AS2028" t="s">
        <v>61</v>
      </c>
      <c r="AT2028" t="s">
        <v>62</v>
      </c>
      <c r="AU2028" t="s">
        <v>63</v>
      </c>
    </row>
    <row r="2029" spans="1:47" x14ac:dyDescent="0.25">
      <c r="A2029" t="s">
        <v>3170</v>
      </c>
      <c r="B2029">
        <v>2022</v>
      </c>
      <c r="C2029">
        <v>1</v>
      </c>
      <c r="D2029" t="s">
        <v>48</v>
      </c>
      <c r="E2029" s="1">
        <v>44564</v>
      </c>
      <c r="F2029" s="1">
        <v>44584</v>
      </c>
      <c r="G2029">
        <v>20</v>
      </c>
      <c r="H2029">
        <v>8.8000000000000007</v>
      </c>
      <c r="I2029" t="s">
        <v>49</v>
      </c>
      <c r="J2029" t="s">
        <v>50</v>
      </c>
      <c r="K2029" t="s">
        <v>145</v>
      </c>
      <c r="L2029">
        <v>2710.19</v>
      </c>
      <c r="M2029" t="s">
        <v>114</v>
      </c>
      <c r="N2029" t="s">
        <v>168</v>
      </c>
      <c r="O2029" t="s">
        <v>91</v>
      </c>
      <c r="P2029" t="s">
        <v>121</v>
      </c>
      <c r="Q2029" t="s">
        <v>128</v>
      </c>
      <c r="R2029" t="s">
        <v>436</v>
      </c>
      <c r="S2029" t="s">
        <v>123</v>
      </c>
      <c r="T2029" t="s">
        <v>86</v>
      </c>
      <c r="U2029" t="s">
        <v>181</v>
      </c>
      <c r="V2029">
        <v>75108</v>
      </c>
      <c r="W2029">
        <v>46618</v>
      </c>
      <c r="X2029">
        <v>8.1999999999999993</v>
      </c>
      <c r="Y2029">
        <v>10.4</v>
      </c>
      <c r="Z2029">
        <v>60962.22</v>
      </c>
      <c r="AB2029">
        <v>20.43</v>
      </c>
      <c r="AC2029">
        <v>1245458.1499999999</v>
      </c>
      <c r="AD2029">
        <v>57831200.380000003</v>
      </c>
      <c r="AE2029">
        <v>216.9</v>
      </c>
      <c r="AF2029">
        <v>12543587362.42</v>
      </c>
      <c r="AG2029">
        <v>177207.61</v>
      </c>
      <c r="AH2029">
        <v>0</v>
      </c>
      <c r="AI2029">
        <v>0</v>
      </c>
      <c r="AJ2029">
        <v>0.77</v>
      </c>
      <c r="AK2029">
        <v>445300.24</v>
      </c>
      <c r="AL2029">
        <v>0.32400000000000001</v>
      </c>
      <c r="AM2029">
        <v>187373.09</v>
      </c>
      <c r="AN2029">
        <v>859.8</v>
      </c>
      <c r="AO2029">
        <v>642.05999999999995</v>
      </c>
      <c r="AP2029">
        <v>552043.18999999994</v>
      </c>
      <c r="AQ2029">
        <v>2162082.04</v>
      </c>
      <c r="AR2029" t="s">
        <v>61</v>
      </c>
      <c r="AS2029" t="s">
        <v>61</v>
      </c>
      <c r="AT2029" t="s">
        <v>62</v>
      </c>
      <c r="AU2029" t="s">
        <v>117</v>
      </c>
    </row>
    <row r="2030" spans="1:47" x14ac:dyDescent="0.25">
      <c r="A2030" t="s">
        <v>3171</v>
      </c>
      <c r="B2030">
        <v>2025</v>
      </c>
      <c r="C2030">
        <v>10</v>
      </c>
      <c r="D2030" t="s">
        <v>119</v>
      </c>
      <c r="E2030" s="1">
        <v>45954</v>
      </c>
      <c r="F2030" s="1">
        <v>45972</v>
      </c>
      <c r="G2030">
        <v>18</v>
      </c>
      <c r="H2030">
        <v>16</v>
      </c>
      <c r="I2030" t="s">
        <v>65</v>
      </c>
      <c r="J2030" t="s">
        <v>66</v>
      </c>
      <c r="K2030" t="s">
        <v>67</v>
      </c>
      <c r="L2030">
        <v>8479.8989999999994</v>
      </c>
      <c r="M2030" t="s">
        <v>90</v>
      </c>
      <c r="N2030" t="s">
        <v>69</v>
      </c>
      <c r="O2030" t="s">
        <v>91</v>
      </c>
      <c r="P2030" t="s">
        <v>100</v>
      </c>
      <c r="Q2030" t="s">
        <v>71</v>
      </c>
      <c r="R2030" t="s">
        <v>2001</v>
      </c>
      <c r="S2030" t="s">
        <v>156</v>
      </c>
      <c r="T2030" t="s">
        <v>162</v>
      </c>
      <c r="U2030" t="s">
        <v>75</v>
      </c>
      <c r="V2030">
        <v>24694</v>
      </c>
      <c r="W2030">
        <v>17413</v>
      </c>
      <c r="X2030">
        <v>13</v>
      </c>
      <c r="Y2030">
        <v>11.8</v>
      </c>
      <c r="Z2030">
        <v>21874.3</v>
      </c>
      <c r="AA2030">
        <v>1562</v>
      </c>
      <c r="AB2030">
        <v>2624.12</v>
      </c>
      <c r="AC2030">
        <v>4098875.44</v>
      </c>
      <c r="AD2030">
        <v>84130963.969999999</v>
      </c>
      <c r="AE2030">
        <v>278.02999999999997</v>
      </c>
      <c r="AF2030">
        <v>23390931912.580002</v>
      </c>
      <c r="AG2030">
        <v>190212.24</v>
      </c>
      <c r="AH2030">
        <v>1.6</v>
      </c>
      <c r="AI2030">
        <v>19858.09</v>
      </c>
      <c r="AJ2030">
        <v>5.27</v>
      </c>
      <c r="AK2030">
        <v>0</v>
      </c>
      <c r="AL2030">
        <v>9.2999999999999999E-2</v>
      </c>
      <c r="AM2030">
        <v>78241.8</v>
      </c>
      <c r="AN2030">
        <v>618.29999999999995</v>
      </c>
      <c r="AO2030">
        <v>565.6</v>
      </c>
      <c r="AP2030">
        <v>349710.48</v>
      </c>
      <c r="AQ2030">
        <v>4736898.05</v>
      </c>
      <c r="AR2030" t="s">
        <v>61</v>
      </c>
      <c r="AS2030" t="s">
        <v>61</v>
      </c>
      <c r="AT2030" t="s">
        <v>62</v>
      </c>
      <c r="AU2030" t="s">
        <v>63</v>
      </c>
    </row>
    <row r="2031" spans="1:47" x14ac:dyDescent="0.25">
      <c r="A2031" t="s">
        <v>3172</v>
      </c>
      <c r="B2031">
        <v>2023</v>
      </c>
      <c r="C2031">
        <v>11</v>
      </c>
      <c r="D2031" t="s">
        <v>119</v>
      </c>
      <c r="E2031" s="1">
        <v>45239</v>
      </c>
      <c r="F2031" s="1">
        <v>45272</v>
      </c>
      <c r="G2031">
        <v>33</v>
      </c>
      <c r="H2031">
        <v>8.3000000000000007</v>
      </c>
      <c r="I2031" t="s">
        <v>65</v>
      </c>
      <c r="J2031" t="s">
        <v>134</v>
      </c>
      <c r="K2031" t="s">
        <v>135</v>
      </c>
      <c r="L2031">
        <v>9999.0098999999991</v>
      </c>
      <c r="M2031" t="s">
        <v>52</v>
      </c>
      <c r="N2031" t="s">
        <v>69</v>
      </c>
      <c r="O2031" t="s">
        <v>54</v>
      </c>
      <c r="P2031" t="s">
        <v>56</v>
      </c>
      <c r="Q2031" t="s">
        <v>121</v>
      </c>
      <c r="R2031" t="s">
        <v>1098</v>
      </c>
      <c r="S2031" t="s">
        <v>137</v>
      </c>
      <c r="T2031" t="s">
        <v>131</v>
      </c>
      <c r="U2031" t="s">
        <v>181</v>
      </c>
      <c r="V2031">
        <v>9116</v>
      </c>
      <c r="W2031">
        <v>5764</v>
      </c>
      <c r="X2031">
        <v>7.8</v>
      </c>
      <c r="Y2031">
        <v>12.3</v>
      </c>
      <c r="Z2031">
        <v>7578.79</v>
      </c>
      <c r="AB2031">
        <v>33.880000000000003</v>
      </c>
      <c r="AC2031">
        <v>256769.41</v>
      </c>
      <c r="AD2031">
        <v>5189955.3899999997</v>
      </c>
      <c r="AE2031">
        <v>289.45999999999998</v>
      </c>
      <c r="AF2031">
        <v>1502284487.1900001</v>
      </c>
      <c r="AG2031">
        <v>76327.679999999993</v>
      </c>
      <c r="AH2031">
        <v>0.1</v>
      </c>
      <c r="AI2031">
        <v>2493.9</v>
      </c>
      <c r="AJ2031">
        <v>4.3099999999999996</v>
      </c>
      <c r="AK2031">
        <v>0</v>
      </c>
      <c r="AL2031">
        <v>0.193</v>
      </c>
      <c r="AM2031">
        <v>10016.61</v>
      </c>
      <c r="AN2031">
        <v>730.4</v>
      </c>
      <c r="AO2031">
        <v>529.95000000000005</v>
      </c>
      <c r="AP2031">
        <v>387075.48</v>
      </c>
      <c r="AQ2031">
        <v>732683.08</v>
      </c>
      <c r="AR2031" t="s">
        <v>61</v>
      </c>
      <c r="AS2031" t="s">
        <v>61</v>
      </c>
      <c r="AT2031" t="s">
        <v>62</v>
      </c>
      <c r="AU2031" t="s">
        <v>63</v>
      </c>
    </row>
    <row r="2032" spans="1:47" x14ac:dyDescent="0.25">
      <c r="A2032" t="s">
        <v>3173</v>
      </c>
      <c r="B2032">
        <v>2022</v>
      </c>
      <c r="C2032">
        <v>1</v>
      </c>
      <c r="D2032" t="s">
        <v>48</v>
      </c>
      <c r="E2032" s="1">
        <v>44577</v>
      </c>
      <c r="F2032" s="1">
        <v>44596</v>
      </c>
      <c r="G2032">
        <v>19</v>
      </c>
      <c r="H2032">
        <v>3.8</v>
      </c>
      <c r="I2032" t="s">
        <v>49</v>
      </c>
      <c r="J2032" t="s">
        <v>66</v>
      </c>
      <c r="K2032" t="s">
        <v>248</v>
      </c>
      <c r="L2032">
        <v>9999</v>
      </c>
      <c r="M2032" t="s">
        <v>52</v>
      </c>
      <c r="N2032" t="s">
        <v>53</v>
      </c>
      <c r="O2032" t="s">
        <v>200</v>
      </c>
      <c r="P2032" t="s">
        <v>159</v>
      </c>
      <c r="Q2032" t="s">
        <v>226</v>
      </c>
      <c r="R2032" t="s">
        <v>2027</v>
      </c>
      <c r="S2032" t="s">
        <v>156</v>
      </c>
      <c r="T2032" t="s">
        <v>86</v>
      </c>
      <c r="U2032" t="s">
        <v>103</v>
      </c>
      <c r="V2032">
        <v>16789</v>
      </c>
      <c r="W2032">
        <v>12544</v>
      </c>
      <c r="X2032">
        <v>17.5</v>
      </c>
      <c r="Y2032">
        <v>10.1</v>
      </c>
      <c r="Z2032">
        <v>13436.88</v>
      </c>
      <c r="AA2032">
        <v>959</v>
      </c>
      <c r="AB2032">
        <v>851.74</v>
      </c>
      <c r="AC2032">
        <v>816818.66</v>
      </c>
      <c r="AD2032">
        <v>18153090.510000002</v>
      </c>
      <c r="AE2032">
        <v>216.48</v>
      </c>
      <c r="AF2032">
        <v>3929781033.5999999</v>
      </c>
      <c r="AG2032">
        <v>181046.49</v>
      </c>
      <c r="AH2032">
        <v>3.9</v>
      </c>
      <c r="AI2032">
        <v>73691.02</v>
      </c>
      <c r="AJ2032">
        <v>1.46</v>
      </c>
      <c r="AK2032">
        <v>265035.12</v>
      </c>
      <c r="AL2032">
        <v>0.13200000000000001</v>
      </c>
      <c r="AM2032">
        <v>23962.080000000002</v>
      </c>
      <c r="AN2032">
        <v>993.8</v>
      </c>
      <c r="AO2032">
        <v>471.58</v>
      </c>
      <c r="AP2032">
        <v>468656.2</v>
      </c>
      <c r="AQ2032">
        <v>1564174.45</v>
      </c>
      <c r="AR2032" t="s">
        <v>61</v>
      </c>
      <c r="AS2032" t="s">
        <v>61</v>
      </c>
      <c r="AT2032" t="s">
        <v>62</v>
      </c>
      <c r="AU2032" t="s">
        <v>63</v>
      </c>
    </row>
    <row r="2033" spans="1:47" x14ac:dyDescent="0.25">
      <c r="A2033" t="s">
        <v>3174</v>
      </c>
      <c r="B2033">
        <v>2025</v>
      </c>
      <c r="C2033">
        <v>8</v>
      </c>
      <c r="D2033" t="s">
        <v>89</v>
      </c>
      <c r="E2033" s="1">
        <v>45871</v>
      </c>
      <c r="F2033" s="1">
        <v>45889</v>
      </c>
      <c r="G2033">
        <v>18</v>
      </c>
      <c r="H2033">
        <v>1.7</v>
      </c>
      <c r="I2033" t="s">
        <v>49</v>
      </c>
      <c r="J2033" t="s">
        <v>50</v>
      </c>
      <c r="K2033" t="s">
        <v>51</v>
      </c>
      <c r="L2033">
        <v>2709</v>
      </c>
      <c r="M2033" t="s">
        <v>98</v>
      </c>
      <c r="N2033" t="s">
        <v>69</v>
      </c>
      <c r="O2033" t="s">
        <v>99</v>
      </c>
      <c r="P2033" t="s">
        <v>127</v>
      </c>
      <c r="Q2033" t="s">
        <v>82</v>
      </c>
      <c r="R2033" t="s">
        <v>800</v>
      </c>
      <c r="S2033" t="s">
        <v>58</v>
      </c>
      <c r="T2033" t="s">
        <v>59</v>
      </c>
      <c r="U2033" t="s">
        <v>75</v>
      </c>
      <c r="V2033">
        <v>301071</v>
      </c>
      <c r="W2033">
        <v>197665</v>
      </c>
      <c r="X2033">
        <v>14.4</v>
      </c>
      <c r="Y2033">
        <v>15.4</v>
      </c>
      <c r="Z2033">
        <v>232864.53</v>
      </c>
      <c r="AB2033">
        <v>16.59</v>
      </c>
      <c r="AC2033">
        <v>3863222.55</v>
      </c>
      <c r="AD2033">
        <v>14505131.57</v>
      </c>
      <c r="AE2033">
        <v>276.52</v>
      </c>
      <c r="AF2033">
        <v>4010958981.7399998</v>
      </c>
      <c r="AG2033">
        <v>90285.99</v>
      </c>
      <c r="AH2033">
        <v>1.4</v>
      </c>
      <c r="AI2033">
        <v>34462.839999999997</v>
      </c>
      <c r="AJ2033">
        <v>21</v>
      </c>
      <c r="AK2033">
        <v>3046077.63</v>
      </c>
      <c r="AL2033">
        <v>6.3E-2</v>
      </c>
      <c r="AM2033">
        <v>9138.23</v>
      </c>
      <c r="AN2033">
        <v>657.8</v>
      </c>
      <c r="AO2033">
        <v>417.39</v>
      </c>
      <c r="AP2033">
        <v>274559.14</v>
      </c>
      <c r="AQ2033">
        <v>4271668.75</v>
      </c>
      <c r="AR2033" t="s">
        <v>61</v>
      </c>
      <c r="AS2033" t="s">
        <v>61</v>
      </c>
      <c r="AT2033" t="s">
        <v>62</v>
      </c>
      <c r="AU2033" t="s">
        <v>63</v>
      </c>
    </row>
    <row r="2034" spans="1:47" x14ac:dyDescent="0.25">
      <c r="A2034" t="s">
        <v>3175</v>
      </c>
      <c r="B2034">
        <v>2022</v>
      </c>
      <c r="C2034">
        <v>12</v>
      </c>
      <c r="D2034" t="s">
        <v>119</v>
      </c>
      <c r="E2034" s="1">
        <v>44925</v>
      </c>
      <c r="F2034" s="1">
        <v>44933</v>
      </c>
      <c r="G2034">
        <v>8</v>
      </c>
      <c r="H2034">
        <v>12.2</v>
      </c>
      <c r="I2034" t="s">
        <v>49</v>
      </c>
      <c r="J2034" t="s">
        <v>78</v>
      </c>
      <c r="K2034" t="s">
        <v>315</v>
      </c>
      <c r="L2034">
        <v>1511.9</v>
      </c>
      <c r="M2034" t="s">
        <v>80</v>
      </c>
      <c r="N2034" t="s">
        <v>53</v>
      </c>
      <c r="O2034" t="s">
        <v>107</v>
      </c>
      <c r="P2034" t="s">
        <v>146</v>
      </c>
      <c r="Q2034" t="s">
        <v>128</v>
      </c>
      <c r="R2034" t="s">
        <v>3176</v>
      </c>
      <c r="S2034" t="s">
        <v>85</v>
      </c>
      <c r="T2034" t="s">
        <v>187</v>
      </c>
      <c r="U2034" t="s">
        <v>110</v>
      </c>
      <c r="V2034">
        <v>54580</v>
      </c>
      <c r="W2034">
        <v>31197</v>
      </c>
      <c r="X2034">
        <v>23.4</v>
      </c>
      <c r="Y2034">
        <v>14.9</v>
      </c>
      <c r="Z2034">
        <v>42647.81</v>
      </c>
      <c r="AB2034">
        <v>44.83</v>
      </c>
      <c r="AC2034">
        <v>1911901.32</v>
      </c>
      <c r="AD2034">
        <v>35997736.990000002</v>
      </c>
      <c r="AE2034">
        <v>212.69</v>
      </c>
      <c r="AF2034">
        <v>7656358680.3999996</v>
      </c>
      <c r="AG2034">
        <v>42731.39</v>
      </c>
      <c r="AH2034">
        <v>0</v>
      </c>
      <c r="AI2034">
        <v>0</v>
      </c>
      <c r="AJ2034">
        <v>2.4300000000000002</v>
      </c>
      <c r="AK2034">
        <v>874745.01</v>
      </c>
      <c r="AL2034">
        <v>0.222</v>
      </c>
      <c r="AM2034">
        <v>79914.98</v>
      </c>
      <c r="AN2034">
        <v>292.10000000000002</v>
      </c>
      <c r="AO2034">
        <v>698.82</v>
      </c>
      <c r="AP2034">
        <v>204125.32</v>
      </c>
      <c r="AQ2034">
        <v>2238673.0099999998</v>
      </c>
      <c r="AR2034" t="s">
        <v>61</v>
      </c>
      <c r="AS2034" t="s">
        <v>61</v>
      </c>
      <c r="AT2034" t="s">
        <v>62</v>
      </c>
      <c r="AU2034" t="s">
        <v>63</v>
      </c>
    </row>
    <row r="2035" spans="1:47" x14ac:dyDescent="0.25">
      <c r="A2035" t="s">
        <v>3177</v>
      </c>
      <c r="B2035">
        <v>2023</v>
      </c>
      <c r="C2035">
        <v>12</v>
      </c>
      <c r="D2035" t="s">
        <v>119</v>
      </c>
      <c r="E2035" s="1">
        <v>45269</v>
      </c>
      <c r="F2035" s="1">
        <v>45288</v>
      </c>
      <c r="G2035">
        <v>19</v>
      </c>
      <c r="H2035">
        <v>15.6</v>
      </c>
      <c r="I2035" t="s">
        <v>65</v>
      </c>
      <c r="J2035" t="s">
        <v>50</v>
      </c>
      <c r="K2035" t="s">
        <v>51</v>
      </c>
      <c r="L2035">
        <v>2709</v>
      </c>
      <c r="M2035" t="s">
        <v>98</v>
      </c>
      <c r="N2035" t="s">
        <v>69</v>
      </c>
      <c r="O2035" t="s">
        <v>107</v>
      </c>
      <c r="P2035" t="s">
        <v>100</v>
      </c>
      <c r="Q2035" t="s">
        <v>121</v>
      </c>
      <c r="R2035" t="s">
        <v>1079</v>
      </c>
      <c r="S2035" t="s">
        <v>186</v>
      </c>
      <c r="T2035" t="s">
        <v>162</v>
      </c>
      <c r="U2035" t="s">
        <v>213</v>
      </c>
      <c r="V2035">
        <v>138831</v>
      </c>
      <c r="W2035">
        <v>94517</v>
      </c>
      <c r="X2035">
        <v>10.7</v>
      </c>
      <c r="Y2035">
        <v>11.7</v>
      </c>
      <c r="Z2035">
        <v>108100.46</v>
      </c>
      <c r="AB2035">
        <v>15.47</v>
      </c>
      <c r="AC2035">
        <v>1672314.12</v>
      </c>
      <c r="AD2035">
        <v>8811268.4900000002</v>
      </c>
      <c r="AE2035">
        <v>280.07</v>
      </c>
      <c r="AF2035">
        <v>2467771965.9899998</v>
      </c>
      <c r="AG2035">
        <v>108069.85</v>
      </c>
      <c r="AH2035">
        <v>0.8</v>
      </c>
      <c r="AI2035">
        <v>11539.94</v>
      </c>
      <c r="AJ2035">
        <v>19.329999999999998</v>
      </c>
      <c r="AK2035">
        <v>0</v>
      </c>
      <c r="AL2035">
        <v>0.27100000000000002</v>
      </c>
      <c r="AM2035">
        <v>23878.54</v>
      </c>
      <c r="AN2035">
        <v>806.4</v>
      </c>
      <c r="AO2035">
        <v>569.6</v>
      </c>
      <c r="AP2035">
        <v>459325.44</v>
      </c>
      <c r="AQ2035">
        <v>2275127.89</v>
      </c>
      <c r="AR2035" t="s">
        <v>61</v>
      </c>
      <c r="AS2035" t="s">
        <v>61</v>
      </c>
      <c r="AT2035" t="s">
        <v>62</v>
      </c>
      <c r="AU2035" t="s">
        <v>63</v>
      </c>
    </row>
    <row r="2036" spans="1:47" x14ac:dyDescent="0.25">
      <c r="A2036" t="s">
        <v>3178</v>
      </c>
      <c r="B2036">
        <v>2021</v>
      </c>
      <c r="C2036">
        <v>4</v>
      </c>
      <c r="D2036" t="s">
        <v>77</v>
      </c>
      <c r="E2036" s="1">
        <v>44313</v>
      </c>
      <c r="F2036" s="1">
        <v>44334</v>
      </c>
      <c r="G2036">
        <v>21</v>
      </c>
      <c r="H2036">
        <v>7.5</v>
      </c>
      <c r="I2036" t="s">
        <v>49</v>
      </c>
      <c r="J2036" t="s">
        <v>112</v>
      </c>
      <c r="K2036" t="s">
        <v>340</v>
      </c>
      <c r="L2036">
        <v>7208.39</v>
      </c>
      <c r="M2036" t="s">
        <v>98</v>
      </c>
      <c r="N2036" t="s">
        <v>53</v>
      </c>
      <c r="O2036" t="s">
        <v>91</v>
      </c>
      <c r="P2036" t="s">
        <v>83</v>
      </c>
      <c r="Q2036" t="s">
        <v>100</v>
      </c>
      <c r="R2036" t="s">
        <v>2614</v>
      </c>
      <c r="S2036" t="s">
        <v>73</v>
      </c>
      <c r="T2036" t="s">
        <v>162</v>
      </c>
      <c r="U2036" t="s">
        <v>75</v>
      </c>
      <c r="V2036">
        <v>10763</v>
      </c>
      <c r="W2036">
        <v>7897</v>
      </c>
      <c r="X2036">
        <v>14.3</v>
      </c>
      <c r="Y2036">
        <v>12.1</v>
      </c>
      <c r="Z2036">
        <v>9765.84</v>
      </c>
      <c r="AB2036">
        <v>12.03</v>
      </c>
      <c r="AC2036">
        <v>117483.06</v>
      </c>
      <c r="AD2036">
        <v>5199626.1900000004</v>
      </c>
      <c r="AE2036">
        <v>174.31</v>
      </c>
      <c r="AF2036">
        <v>906346841.17999995</v>
      </c>
      <c r="AG2036">
        <v>83167.88</v>
      </c>
      <c r="AH2036">
        <v>0</v>
      </c>
      <c r="AI2036">
        <v>0</v>
      </c>
      <c r="AJ2036">
        <v>8.09</v>
      </c>
      <c r="AK2036">
        <v>420649.76</v>
      </c>
      <c r="AL2036">
        <v>0.219</v>
      </c>
      <c r="AM2036">
        <v>11387.18</v>
      </c>
      <c r="AN2036">
        <v>1079.7</v>
      </c>
      <c r="AO2036">
        <v>501.14</v>
      </c>
      <c r="AP2036">
        <v>541080.86</v>
      </c>
      <c r="AQ2036">
        <v>753118.98</v>
      </c>
      <c r="AR2036" t="s">
        <v>61</v>
      </c>
      <c r="AS2036" t="s">
        <v>61</v>
      </c>
      <c r="AT2036" t="s">
        <v>62</v>
      </c>
      <c r="AU2036" t="s">
        <v>63</v>
      </c>
    </row>
    <row r="2037" spans="1:47" x14ac:dyDescent="0.25">
      <c r="A2037" t="s">
        <v>3179</v>
      </c>
      <c r="B2037">
        <v>2026</v>
      </c>
      <c r="C2037">
        <v>3</v>
      </c>
      <c r="D2037" t="s">
        <v>48</v>
      </c>
      <c r="E2037" s="1">
        <v>46087</v>
      </c>
      <c r="F2037" s="1">
        <v>46111</v>
      </c>
      <c r="G2037">
        <v>24</v>
      </c>
      <c r="H2037">
        <v>17.399999999999999</v>
      </c>
      <c r="I2037" t="s">
        <v>65</v>
      </c>
      <c r="J2037" t="s">
        <v>66</v>
      </c>
      <c r="K2037" t="s">
        <v>391</v>
      </c>
      <c r="L2037">
        <v>9999.99</v>
      </c>
      <c r="M2037" t="s">
        <v>80</v>
      </c>
      <c r="N2037" t="s">
        <v>81</v>
      </c>
      <c r="O2037" t="s">
        <v>99</v>
      </c>
      <c r="P2037" t="s">
        <v>184</v>
      </c>
      <c r="Q2037" t="s">
        <v>164</v>
      </c>
      <c r="R2037" t="s">
        <v>192</v>
      </c>
      <c r="S2037" t="s">
        <v>130</v>
      </c>
      <c r="T2037" t="s">
        <v>187</v>
      </c>
      <c r="U2037" t="s">
        <v>181</v>
      </c>
      <c r="V2037">
        <v>83120</v>
      </c>
      <c r="W2037">
        <v>46097</v>
      </c>
      <c r="X2037">
        <v>20.2</v>
      </c>
      <c r="Y2037">
        <v>10.1</v>
      </c>
      <c r="Z2037">
        <v>64713.27</v>
      </c>
      <c r="AB2037">
        <v>29.6</v>
      </c>
      <c r="AC2037">
        <v>1915512.79</v>
      </c>
      <c r="AD2037">
        <v>38952858.609999999</v>
      </c>
      <c r="AE2037">
        <v>282.64</v>
      </c>
      <c r="AF2037">
        <v>11009635957.530001</v>
      </c>
      <c r="AG2037">
        <v>71201.45</v>
      </c>
      <c r="AH2037">
        <v>0.1</v>
      </c>
      <c r="AI2037">
        <v>1134.77</v>
      </c>
      <c r="AJ2037">
        <v>14.76</v>
      </c>
      <c r="AK2037">
        <v>0</v>
      </c>
      <c r="AL2037">
        <v>0.20599999999999999</v>
      </c>
      <c r="AM2037">
        <v>80242.89</v>
      </c>
      <c r="AN2037">
        <v>1109.5999999999999</v>
      </c>
      <c r="AO2037">
        <v>429.23</v>
      </c>
      <c r="AP2037">
        <v>476273.61</v>
      </c>
      <c r="AQ2037">
        <v>2544365.5099999998</v>
      </c>
      <c r="AR2037" t="s">
        <v>124</v>
      </c>
      <c r="AS2037" t="s">
        <v>61</v>
      </c>
      <c r="AT2037" t="s">
        <v>62</v>
      </c>
      <c r="AU2037" t="s">
        <v>63</v>
      </c>
    </row>
    <row r="2038" spans="1:47" x14ac:dyDescent="0.25">
      <c r="A2038" t="s">
        <v>3180</v>
      </c>
      <c r="B2038">
        <v>2020</v>
      </c>
      <c r="C2038">
        <v>8</v>
      </c>
      <c r="D2038" t="s">
        <v>89</v>
      </c>
      <c r="E2038" s="1">
        <v>44052</v>
      </c>
      <c r="F2038" s="1">
        <v>44062</v>
      </c>
      <c r="G2038">
        <v>10</v>
      </c>
      <c r="H2038">
        <v>12.3</v>
      </c>
      <c r="I2038" t="s">
        <v>65</v>
      </c>
      <c r="J2038" t="s">
        <v>78</v>
      </c>
      <c r="K2038" t="s">
        <v>105</v>
      </c>
      <c r="L2038">
        <v>1201.9000000000001</v>
      </c>
      <c r="M2038" t="s">
        <v>114</v>
      </c>
      <c r="N2038" t="s">
        <v>106</v>
      </c>
      <c r="O2038" t="s">
        <v>107</v>
      </c>
      <c r="P2038" t="s">
        <v>184</v>
      </c>
      <c r="Q2038" t="s">
        <v>174</v>
      </c>
      <c r="R2038" t="s">
        <v>1206</v>
      </c>
      <c r="S2038" t="s">
        <v>85</v>
      </c>
      <c r="T2038" t="s">
        <v>102</v>
      </c>
      <c r="U2038" t="s">
        <v>259</v>
      </c>
      <c r="V2038">
        <v>56475</v>
      </c>
      <c r="W2038">
        <v>37611</v>
      </c>
      <c r="X2038">
        <v>24.8</v>
      </c>
      <c r="Y2038">
        <v>10.7</v>
      </c>
      <c r="Z2038">
        <v>50383.47</v>
      </c>
      <c r="AB2038">
        <v>12.52</v>
      </c>
      <c r="AC2038">
        <v>630801.04</v>
      </c>
      <c r="AD2038">
        <v>51225881.619999997</v>
      </c>
      <c r="AE2038">
        <v>158.22999999999999</v>
      </c>
      <c r="AF2038">
        <v>8105471248.7299995</v>
      </c>
      <c r="AG2038">
        <v>70434.83</v>
      </c>
      <c r="AH2038">
        <v>0</v>
      </c>
      <c r="AI2038">
        <v>0</v>
      </c>
      <c r="AJ2038">
        <v>5.52</v>
      </c>
      <c r="AK2038">
        <v>0</v>
      </c>
      <c r="AL2038">
        <v>0.17299999999999999</v>
      </c>
      <c r="AM2038">
        <v>88620.78</v>
      </c>
      <c r="AN2038">
        <v>455</v>
      </c>
      <c r="AO2038">
        <v>482.46</v>
      </c>
      <c r="AP2038">
        <v>219519.3</v>
      </c>
      <c r="AQ2038">
        <v>1009375.95</v>
      </c>
      <c r="AR2038" t="s">
        <v>61</v>
      </c>
      <c r="AS2038" t="s">
        <v>61</v>
      </c>
      <c r="AT2038" t="s">
        <v>293</v>
      </c>
      <c r="AU2038" t="s">
        <v>63</v>
      </c>
    </row>
    <row r="2039" spans="1:47" x14ac:dyDescent="0.25">
      <c r="A2039" t="s">
        <v>3181</v>
      </c>
      <c r="B2039">
        <v>2024</v>
      </c>
      <c r="C2039">
        <v>1</v>
      </c>
      <c r="D2039" t="s">
        <v>48</v>
      </c>
      <c r="E2039" s="1">
        <v>45298</v>
      </c>
      <c r="F2039" s="1">
        <v>45315</v>
      </c>
      <c r="G2039">
        <v>17</v>
      </c>
      <c r="H2039">
        <v>11.8</v>
      </c>
      <c r="I2039" t="s">
        <v>49</v>
      </c>
      <c r="J2039" t="s">
        <v>50</v>
      </c>
      <c r="K2039" t="s">
        <v>223</v>
      </c>
      <c r="L2039">
        <v>2710.1109999999999</v>
      </c>
      <c r="M2039" t="s">
        <v>80</v>
      </c>
      <c r="N2039" t="s">
        <v>81</v>
      </c>
      <c r="O2039" t="s">
        <v>107</v>
      </c>
      <c r="P2039" t="s">
        <v>196</v>
      </c>
      <c r="Q2039" t="s">
        <v>70</v>
      </c>
      <c r="R2039" t="s">
        <v>3182</v>
      </c>
      <c r="S2039" t="s">
        <v>186</v>
      </c>
      <c r="T2039" t="s">
        <v>102</v>
      </c>
      <c r="U2039" t="s">
        <v>75</v>
      </c>
      <c r="V2039">
        <v>135416</v>
      </c>
      <c r="W2039">
        <v>76800</v>
      </c>
      <c r="X2039">
        <v>16.5</v>
      </c>
      <c r="Y2039">
        <v>11</v>
      </c>
      <c r="Z2039">
        <v>105117.95</v>
      </c>
      <c r="AB2039">
        <v>24.27</v>
      </c>
      <c r="AC2039">
        <v>2551212.65</v>
      </c>
      <c r="AD2039">
        <v>125077746.34999999</v>
      </c>
      <c r="AE2039">
        <v>274.70999999999998</v>
      </c>
      <c r="AF2039">
        <v>34360107699.809998</v>
      </c>
      <c r="AG2039">
        <v>15358.12</v>
      </c>
      <c r="AH2039">
        <v>0</v>
      </c>
      <c r="AI2039">
        <v>0</v>
      </c>
      <c r="AJ2039">
        <v>22.74</v>
      </c>
      <c r="AK2039">
        <v>28442679.52</v>
      </c>
      <c r="AL2039">
        <v>5.1999999999999998E-2</v>
      </c>
      <c r="AM2039">
        <v>65040.43</v>
      </c>
      <c r="AN2039">
        <v>808.9</v>
      </c>
      <c r="AO2039">
        <v>707.56</v>
      </c>
      <c r="AP2039">
        <v>572345.28</v>
      </c>
      <c r="AQ2039">
        <v>3203956.48</v>
      </c>
      <c r="AR2039" t="s">
        <v>61</v>
      </c>
      <c r="AS2039" t="s">
        <v>61</v>
      </c>
      <c r="AT2039" t="s">
        <v>62</v>
      </c>
      <c r="AU2039" t="s">
        <v>63</v>
      </c>
    </row>
    <row r="2040" spans="1:47" x14ac:dyDescent="0.25">
      <c r="A2040" t="s">
        <v>3183</v>
      </c>
      <c r="B2040">
        <v>2020</v>
      </c>
      <c r="C2040">
        <v>4</v>
      </c>
      <c r="D2040" t="s">
        <v>77</v>
      </c>
      <c r="E2040" s="1">
        <v>43936</v>
      </c>
      <c r="F2040" s="1">
        <v>43944</v>
      </c>
      <c r="G2040">
        <v>8</v>
      </c>
      <c r="H2040">
        <v>14.4</v>
      </c>
      <c r="I2040" t="s">
        <v>49</v>
      </c>
      <c r="J2040" t="s">
        <v>50</v>
      </c>
      <c r="K2040" t="s">
        <v>51</v>
      </c>
      <c r="L2040">
        <v>2709</v>
      </c>
      <c r="M2040" t="s">
        <v>90</v>
      </c>
      <c r="N2040" t="s">
        <v>53</v>
      </c>
      <c r="O2040" t="s">
        <v>107</v>
      </c>
      <c r="P2040" t="s">
        <v>108</v>
      </c>
      <c r="Q2040" t="s">
        <v>184</v>
      </c>
      <c r="R2040" t="s">
        <v>1593</v>
      </c>
      <c r="S2040" t="s">
        <v>58</v>
      </c>
      <c r="T2040" t="s">
        <v>59</v>
      </c>
      <c r="U2040" t="s">
        <v>103</v>
      </c>
      <c r="V2040">
        <v>292029</v>
      </c>
      <c r="W2040">
        <v>181784</v>
      </c>
      <c r="X2040">
        <v>2</v>
      </c>
      <c r="Y2040">
        <v>11.3</v>
      </c>
      <c r="Z2040">
        <v>256074.09</v>
      </c>
      <c r="AB2040">
        <v>34.770000000000003</v>
      </c>
      <c r="AC2040">
        <v>8903696.1099999994</v>
      </c>
      <c r="AD2040">
        <v>13958598.65</v>
      </c>
      <c r="AE2040">
        <v>163.46</v>
      </c>
      <c r="AF2040">
        <v>2281672535.3299999</v>
      </c>
      <c r="AG2040">
        <v>175973.76000000001</v>
      </c>
      <c r="AH2040">
        <v>1.9</v>
      </c>
      <c r="AI2040">
        <v>62274.22</v>
      </c>
      <c r="AJ2040">
        <v>5.34</v>
      </c>
      <c r="AK2040">
        <v>745389.17</v>
      </c>
      <c r="AL2040">
        <v>0.29299999999999998</v>
      </c>
      <c r="AM2040">
        <v>40898.69</v>
      </c>
      <c r="AN2040">
        <v>123.2</v>
      </c>
      <c r="AO2040">
        <v>553.23</v>
      </c>
      <c r="AP2040">
        <v>68157.94</v>
      </c>
      <c r="AQ2040">
        <v>9251000.7200000007</v>
      </c>
      <c r="AR2040" t="s">
        <v>124</v>
      </c>
      <c r="AS2040" t="s">
        <v>61</v>
      </c>
      <c r="AT2040" t="s">
        <v>62</v>
      </c>
      <c r="AU2040" t="s">
        <v>63</v>
      </c>
    </row>
    <row r="2041" spans="1:47" x14ac:dyDescent="0.25">
      <c r="A2041" t="s">
        <v>3184</v>
      </c>
      <c r="B2041">
        <v>2021</v>
      </c>
      <c r="C2041">
        <v>6</v>
      </c>
      <c r="D2041" t="s">
        <v>77</v>
      </c>
      <c r="E2041" s="1">
        <v>44348</v>
      </c>
      <c r="F2041" s="1">
        <v>44354</v>
      </c>
      <c r="G2041">
        <v>6</v>
      </c>
      <c r="I2041" t="s">
        <v>65</v>
      </c>
      <c r="J2041" t="s">
        <v>50</v>
      </c>
      <c r="K2041" t="s">
        <v>223</v>
      </c>
      <c r="L2041">
        <v>2710.1109999999999</v>
      </c>
      <c r="M2041" t="s">
        <v>98</v>
      </c>
      <c r="N2041" t="s">
        <v>69</v>
      </c>
      <c r="O2041" t="s">
        <v>107</v>
      </c>
      <c r="P2041" t="s">
        <v>70</v>
      </c>
      <c r="Q2041" t="s">
        <v>127</v>
      </c>
      <c r="R2041" t="s">
        <v>1807</v>
      </c>
      <c r="S2041" t="s">
        <v>186</v>
      </c>
      <c r="T2041" t="s">
        <v>102</v>
      </c>
      <c r="U2041" t="s">
        <v>213</v>
      </c>
      <c r="V2041">
        <v>127169</v>
      </c>
      <c r="W2041">
        <v>93158</v>
      </c>
      <c r="X2041">
        <v>10.3</v>
      </c>
      <c r="Y2041">
        <v>10.8</v>
      </c>
      <c r="Z2041">
        <v>103587.69</v>
      </c>
      <c r="AB2041">
        <v>23.54</v>
      </c>
      <c r="AC2041">
        <v>2438454.2200000002</v>
      </c>
      <c r="AD2041">
        <v>100895445.94</v>
      </c>
      <c r="AE2041">
        <v>169.38</v>
      </c>
      <c r="AF2041">
        <v>17089670633.32</v>
      </c>
      <c r="AG2041">
        <v>55352.94</v>
      </c>
      <c r="AH2041">
        <v>1.5</v>
      </c>
      <c r="AI2041">
        <v>15667.61</v>
      </c>
      <c r="AJ2041">
        <v>8.7100000000000009</v>
      </c>
      <c r="AK2041">
        <v>0</v>
      </c>
      <c r="AL2041">
        <v>0.155</v>
      </c>
      <c r="AM2041">
        <v>156387.94</v>
      </c>
      <c r="AN2041">
        <v>232.5</v>
      </c>
      <c r="AO2041">
        <v>582.87</v>
      </c>
      <c r="AP2041">
        <v>135517.26999999999</v>
      </c>
      <c r="AQ2041">
        <v>2801379.98</v>
      </c>
      <c r="AR2041" t="s">
        <v>61</v>
      </c>
      <c r="AS2041" t="s">
        <v>61</v>
      </c>
      <c r="AT2041" t="s">
        <v>62</v>
      </c>
      <c r="AU2041" t="s">
        <v>63</v>
      </c>
    </row>
    <row r="2042" spans="1:47" x14ac:dyDescent="0.25">
      <c r="A2042" t="s">
        <v>3185</v>
      </c>
      <c r="B2042">
        <v>2025</v>
      </c>
      <c r="C2042">
        <v>6</v>
      </c>
      <c r="D2042" t="s">
        <v>77</v>
      </c>
      <c r="E2042" s="1">
        <v>45819</v>
      </c>
      <c r="F2042" s="1">
        <v>45845</v>
      </c>
      <c r="G2042">
        <v>26</v>
      </c>
      <c r="H2042">
        <v>6.1</v>
      </c>
      <c r="I2042" t="s">
        <v>65</v>
      </c>
      <c r="J2042" t="s">
        <v>66</v>
      </c>
      <c r="K2042" t="s">
        <v>245</v>
      </c>
      <c r="L2042">
        <v>8905.9</v>
      </c>
      <c r="M2042" t="s">
        <v>80</v>
      </c>
      <c r="N2042" t="s">
        <v>81</v>
      </c>
      <c r="O2042" t="s">
        <v>200</v>
      </c>
      <c r="P2042" t="s">
        <v>82</v>
      </c>
      <c r="Q2042" t="s">
        <v>201</v>
      </c>
      <c r="R2042" t="s">
        <v>3186</v>
      </c>
      <c r="S2042" t="s">
        <v>73</v>
      </c>
      <c r="T2042" t="s">
        <v>148</v>
      </c>
      <c r="U2042" t="s">
        <v>87</v>
      </c>
      <c r="V2042">
        <v>15446</v>
      </c>
      <c r="W2042">
        <v>8941</v>
      </c>
      <c r="X2042">
        <v>8.8000000000000007</v>
      </c>
      <c r="Y2042">
        <v>12</v>
      </c>
      <c r="Z2042">
        <v>12399.92</v>
      </c>
      <c r="AB2042">
        <v>18.64</v>
      </c>
      <c r="AC2042">
        <v>231134.51</v>
      </c>
      <c r="AD2042">
        <v>6965159.0599999996</v>
      </c>
      <c r="AE2042">
        <v>275.97000000000003</v>
      </c>
      <c r="AF2042">
        <v>1922174945.79</v>
      </c>
      <c r="AG2042">
        <v>84405.42</v>
      </c>
      <c r="AH2042">
        <v>1.2</v>
      </c>
      <c r="AI2042">
        <v>30759.34</v>
      </c>
      <c r="AJ2042">
        <v>6.41</v>
      </c>
      <c r="AK2042">
        <v>0</v>
      </c>
      <c r="AL2042">
        <v>0.22500000000000001</v>
      </c>
      <c r="AM2042">
        <v>15671.61</v>
      </c>
      <c r="AN2042">
        <v>1281.7</v>
      </c>
      <c r="AO2042">
        <v>745.42</v>
      </c>
      <c r="AP2042">
        <v>955404.81</v>
      </c>
      <c r="AQ2042">
        <v>1317375.69</v>
      </c>
      <c r="AR2042" t="s">
        <v>61</v>
      </c>
      <c r="AS2042" t="s">
        <v>61</v>
      </c>
      <c r="AT2042" t="s">
        <v>62</v>
      </c>
      <c r="AU2042" t="s">
        <v>63</v>
      </c>
    </row>
    <row r="2043" spans="1:47" x14ac:dyDescent="0.25">
      <c r="A2043" t="s">
        <v>3187</v>
      </c>
      <c r="B2043">
        <v>2021</v>
      </c>
      <c r="C2043">
        <v>8</v>
      </c>
      <c r="D2043" t="s">
        <v>89</v>
      </c>
      <c r="E2043" s="1">
        <v>44426</v>
      </c>
      <c r="F2043" s="1">
        <v>44437</v>
      </c>
      <c r="G2043">
        <v>11</v>
      </c>
      <c r="H2043">
        <v>10.1</v>
      </c>
      <c r="I2043" t="s">
        <v>49</v>
      </c>
      <c r="J2043" t="s">
        <v>50</v>
      </c>
      <c r="K2043" t="s">
        <v>120</v>
      </c>
      <c r="L2043">
        <v>2710.1921000000002</v>
      </c>
      <c r="M2043" t="s">
        <v>98</v>
      </c>
      <c r="N2043" t="s">
        <v>69</v>
      </c>
      <c r="O2043" t="s">
        <v>99</v>
      </c>
      <c r="P2043" t="s">
        <v>127</v>
      </c>
      <c r="Q2043" t="s">
        <v>56</v>
      </c>
      <c r="R2043" t="s">
        <v>3066</v>
      </c>
      <c r="S2043" t="s">
        <v>123</v>
      </c>
      <c r="T2043" t="s">
        <v>148</v>
      </c>
      <c r="U2043" t="s">
        <v>228</v>
      </c>
      <c r="V2043">
        <v>43751</v>
      </c>
      <c r="W2043">
        <v>27275</v>
      </c>
      <c r="X2043">
        <v>9.3000000000000007</v>
      </c>
      <c r="Y2043">
        <v>10.3</v>
      </c>
      <c r="Z2043">
        <v>35448.43</v>
      </c>
      <c r="AB2043">
        <v>35.270000000000003</v>
      </c>
      <c r="AC2043">
        <v>1250266.1299999999</v>
      </c>
      <c r="AD2043">
        <v>31610782.969999999</v>
      </c>
      <c r="AE2043">
        <v>166.94</v>
      </c>
      <c r="AF2043">
        <v>5277104109.0100002</v>
      </c>
      <c r="AG2043">
        <v>230732.02</v>
      </c>
      <c r="AH2043">
        <v>0.4</v>
      </c>
      <c r="AI2043">
        <v>5353.98</v>
      </c>
      <c r="AJ2043">
        <v>21.61</v>
      </c>
      <c r="AK2043">
        <v>6831090.2000000002</v>
      </c>
      <c r="AL2043">
        <v>9.1999999999999998E-2</v>
      </c>
      <c r="AM2043">
        <v>29081.919999999998</v>
      </c>
      <c r="AN2043">
        <v>341.9</v>
      </c>
      <c r="AO2043">
        <v>372.23</v>
      </c>
      <c r="AP2043">
        <v>127265.44</v>
      </c>
      <c r="AQ2043">
        <v>1642699.49</v>
      </c>
      <c r="AR2043" t="s">
        <v>61</v>
      </c>
      <c r="AS2043" t="s">
        <v>61</v>
      </c>
      <c r="AT2043" t="s">
        <v>62</v>
      </c>
      <c r="AU2043" t="s">
        <v>63</v>
      </c>
    </row>
    <row r="2044" spans="1:47" x14ac:dyDescent="0.25">
      <c r="A2044" t="s">
        <v>3188</v>
      </c>
      <c r="B2044">
        <v>2020</v>
      </c>
      <c r="C2044">
        <v>6</v>
      </c>
      <c r="D2044" t="s">
        <v>77</v>
      </c>
      <c r="E2044" s="1">
        <v>43999</v>
      </c>
      <c r="F2044" s="1">
        <v>44013</v>
      </c>
      <c r="G2044">
        <v>14</v>
      </c>
      <c r="H2044">
        <v>18.399999999999999</v>
      </c>
      <c r="I2044" t="s">
        <v>65</v>
      </c>
      <c r="J2044" t="s">
        <v>239</v>
      </c>
      <c r="K2044" t="s">
        <v>265</v>
      </c>
      <c r="L2044">
        <v>3102.1</v>
      </c>
      <c r="M2044" t="s">
        <v>114</v>
      </c>
      <c r="N2044" t="s">
        <v>69</v>
      </c>
      <c r="O2044" t="s">
        <v>189</v>
      </c>
      <c r="P2044" t="s">
        <v>128</v>
      </c>
      <c r="Q2044" t="s">
        <v>127</v>
      </c>
      <c r="R2044" t="s">
        <v>1785</v>
      </c>
      <c r="S2044" t="s">
        <v>161</v>
      </c>
      <c r="T2044" t="s">
        <v>74</v>
      </c>
      <c r="U2044" t="s">
        <v>132</v>
      </c>
      <c r="V2044">
        <v>35088</v>
      </c>
      <c r="W2044">
        <v>19511</v>
      </c>
      <c r="X2044">
        <v>22.1</v>
      </c>
      <c r="Y2044">
        <v>10.199999999999999</v>
      </c>
      <c r="Z2044">
        <v>28752.02</v>
      </c>
      <c r="AB2044">
        <v>37.090000000000003</v>
      </c>
      <c r="AC2044">
        <v>1066412.42</v>
      </c>
      <c r="AD2044">
        <v>18246606.93</v>
      </c>
      <c r="AE2044">
        <v>165.44</v>
      </c>
      <c r="AF2044">
        <v>3018718650.5</v>
      </c>
      <c r="AG2044">
        <v>230342.58</v>
      </c>
      <c r="AH2044">
        <v>0.5</v>
      </c>
      <c r="AI2044">
        <v>17418.060000000001</v>
      </c>
      <c r="AJ2044">
        <v>17.440000000000001</v>
      </c>
      <c r="AK2044">
        <v>0</v>
      </c>
      <c r="AL2044">
        <v>0.10100000000000001</v>
      </c>
      <c r="AM2044">
        <v>18429.07</v>
      </c>
      <c r="AN2044">
        <v>355.6</v>
      </c>
      <c r="AO2044">
        <v>716.31</v>
      </c>
      <c r="AP2044">
        <v>254719.84</v>
      </c>
      <c r="AQ2044">
        <v>1587321.97</v>
      </c>
      <c r="AR2044" t="s">
        <v>61</v>
      </c>
      <c r="AS2044" t="s">
        <v>61</v>
      </c>
      <c r="AT2044" t="s">
        <v>62</v>
      </c>
      <c r="AU2044" t="s">
        <v>63</v>
      </c>
    </row>
    <row r="2045" spans="1:47" x14ac:dyDescent="0.25">
      <c r="A2045" t="s">
        <v>3189</v>
      </c>
      <c r="B2045">
        <v>2023</v>
      </c>
      <c r="C2045">
        <v>4</v>
      </c>
      <c r="D2045" t="s">
        <v>77</v>
      </c>
      <c r="E2045" s="1">
        <v>45035</v>
      </c>
      <c r="F2045" s="1">
        <v>45049</v>
      </c>
      <c r="G2045">
        <v>14</v>
      </c>
      <c r="H2045">
        <v>4.2</v>
      </c>
      <c r="I2045" t="s">
        <v>65</v>
      </c>
      <c r="J2045" t="s">
        <v>50</v>
      </c>
      <c r="K2045" t="s">
        <v>120</v>
      </c>
      <c r="L2045">
        <v>2710.1921000000002</v>
      </c>
      <c r="M2045" t="s">
        <v>80</v>
      </c>
      <c r="N2045" t="s">
        <v>106</v>
      </c>
      <c r="O2045" t="s">
        <v>200</v>
      </c>
      <c r="P2045" t="s">
        <v>226</v>
      </c>
      <c r="Q2045" t="s">
        <v>257</v>
      </c>
      <c r="R2045" t="s">
        <v>2496</v>
      </c>
      <c r="S2045" t="s">
        <v>123</v>
      </c>
      <c r="T2045" t="s">
        <v>59</v>
      </c>
      <c r="U2045" t="s">
        <v>181</v>
      </c>
      <c r="V2045">
        <v>54464</v>
      </c>
      <c r="W2045">
        <v>33591</v>
      </c>
      <c r="X2045">
        <v>24.9</v>
      </c>
      <c r="Y2045">
        <v>15.3</v>
      </c>
      <c r="Z2045">
        <v>50065.98</v>
      </c>
      <c r="AB2045">
        <v>42.34</v>
      </c>
      <c r="AC2045">
        <v>2119793.59</v>
      </c>
      <c r="AD2045">
        <v>35123287.609999999</v>
      </c>
      <c r="AE2045">
        <v>289.37</v>
      </c>
      <c r="AF2045">
        <v>10163625735.709999</v>
      </c>
      <c r="AG2045">
        <v>123795.56</v>
      </c>
      <c r="AH2045">
        <v>0</v>
      </c>
      <c r="AI2045">
        <v>0</v>
      </c>
      <c r="AJ2045">
        <v>0.21</v>
      </c>
      <c r="AK2045">
        <v>0</v>
      </c>
      <c r="AL2045">
        <v>0.13600000000000001</v>
      </c>
      <c r="AM2045">
        <v>47767.67</v>
      </c>
      <c r="AN2045">
        <v>509</v>
      </c>
      <c r="AO2045">
        <v>602.97</v>
      </c>
      <c r="AP2045">
        <v>306911.73</v>
      </c>
      <c r="AQ2045">
        <v>2598268.5499999998</v>
      </c>
      <c r="AR2045" t="s">
        <v>61</v>
      </c>
      <c r="AS2045" t="s">
        <v>61</v>
      </c>
      <c r="AT2045" t="s">
        <v>62</v>
      </c>
      <c r="AU2045" t="s">
        <v>63</v>
      </c>
    </row>
    <row r="2046" spans="1:47" x14ac:dyDescent="0.25">
      <c r="A2046" t="s">
        <v>3190</v>
      </c>
      <c r="B2046">
        <v>2024</v>
      </c>
      <c r="C2046">
        <v>1</v>
      </c>
      <c r="D2046" t="s">
        <v>48</v>
      </c>
      <c r="E2046" s="1">
        <v>45310</v>
      </c>
      <c r="F2046" s="1">
        <v>45326</v>
      </c>
      <c r="G2046">
        <v>16</v>
      </c>
      <c r="H2046">
        <v>2.9</v>
      </c>
      <c r="I2046" t="s">
        <v>65</v>
      </c>
      <c r="J2046" t="s">
        <v>50</v>
      </c>
      <c r="K2046" t="s">
        <v>183</v>
      </c>
      <c r="L2046">
        <v>2710.19</v>
      </c>
      <c r="M2046" t="s">
        <v>114</v>
      </c>
      <c r="N2046" t="s">
        <v>106</v>
      </c>
      <c r="O2046" t="s">
        <v>99</v>
      </c>
      <c r="P2046" t="s">
        <v>184</v>
      </c>
      <c r="Q2046" t="s">
        <v>230</v>
      </c>
      <c r="R2046" t="s">
        <v>886</v>
      </c>
      <c r="S2046" t="s">
        <v>186</v>
      </c>
      <c r="T2046" t="s">
        <v>95</v>
      </c>
      <c r="U2046" t="s">
        <v>259</v>
      </c>
      <c r="V2046">
        <v>126637</v>
      </c>
      <c r="W2046">
        <v>77573</v>
      </c>
      <c r="X2046">
        <v>10.3</v>
      </c>
      <c r="Y2046">
        <v>13.4</v>
      </c>
      <c r="Z2046">
        <v>115343.47</v>
      </c>
      <c r="AB2046">
        <v>21.85</v>
      </c>
      <c r="AC2046">
        <v>2520254.8199999998</v>
      </c>
      <c r="AD2046">
        <v>121623921.94</v>
      </c>
      <c r="AE2046">
        <v>276.24</v>
      </c>
      <c r="AF2046">
        <v>33597392196.709999</v>
      </c>
      <c r="AG2046">
        <v>244618.94</v>
      </c>
      <c r="AH2046">
        <v>0.8</v>
      </c>
      <c r="AI2046">
        <v>20668.23</v>
      </c>
      <c r="AJ2046">
        <v>14.62</v>
      </c>
      <c r="AK2046">
        <v>0</v>
      </c>
      <c r="AL2046">
        <v>0.34799999999999998</v>
      </c>
      <c r="AM2046">
        <v>423251.25</v>
      </c>
      <c r="AN2046">
        <v>589</v>
      </c>
      <c r="AO2046">
        <v>366.13</v>
      </c>
      <c r="AP2046">
        <v>215650.57</v>
      </c>
      <c r="AQ2046">
        <v>3424443.81</v>
      </c>
      <c r="AR2046" t="s">
        <v>61</v>
      </c>
      <c r="AS2046" t="s">
        <v>61</v>
      </c>
      <c r="AT2046" t="s">
        <v>62</v>
      </c>
      <c r="AU2046" t="s">
        <v>63</v>
      </c>
    </row>
    <row r="2047" spans="1:47" x14ac:dyDescent="0.25">
      <c r="A2047" t="s">
        <v>3191</v>
      </c>
      <c r="B2047">
        <v>2023</v>
      </c>
      <c r="C2047">
        <v>9</v>
      </c>
      <c r="D2047" t="s">
        <v>89</v>
      </c>
      <c r="E2047" s="1">
        <v>45181</v>
      </c>
      <c r="F2047" s="1">
        <v>45195</v>
      </c>
      <c r="G2047">
        <v>14</v>
      </c>
      <c r="H2047">
        <v>16.8</v>
      </c>
      <c r="I2047" t="s">
        <v>65</v>
      </c>
      <c r="J2047" t="s">
        <v>50</v>
      </c>
      <c r="K2047" t="s">
        <v>145</v>
      </c>
      <c r="L2047">
        <v>2710.19</v>
      </c>
      <c r="M2047" t="s">
        <v>114</v>
      </c>
      <c r="N2047" t="s">
        <v>81</v>
      </c>
      <c r="O2047" t="s">
        <v>107</v>
      </c>
      <c r="P2047" t="s">
        <v>82</v>
      </c>
      <c r="Q2047" t="s">
        <v>204</v>
      </c>
      <c r="R2047" t="s">
        <v>584</v>
      </c>
      <c r="S2047" t="s">
        <v>170</v>
      </c>
      <c r="T2047" t="s">
        <v>131</v>
      </c>
      <c r="U2047" t="s">
        <v>87</v>
      </c>
      <c r="V2047">
        <v>81215</v>
      </c>
      <c r="W2047">
        <v>55839</v>
      </c>
      <c r="X2047">
        <v>17.399999999999999</v>
      </c>
      <c r="Y2047">
        <v>10.4</v>
      </c>
      <c r="Z2047">
        <v>68353.210000000006</v>
      </c>
      <c r="AB2047">
        <v>35.53</v>
      </c>
      <c r="AC2047">
        <v>2428589.5499999998</v>
      </c>
      <c r="AD2047">
        <v>81112020.180000007</v>
      </c>
      <c r="AE2047">
        <v>288.77</v>
      </c>
      <c r="AF2047">
        <v>23422718067.380001</v>
      </c>
      <c r="AG2047">
        <v>94949.14</v>
      </c>
      <c r="AH2047">
        <v>0</v>
      </c>
      <c r="AI2047">
        <v>0</v>
      </c>
      <c r="AJ2047">
        <v>0.62</v>
      </c>
      <c r="AK2047">
        <v>0</v>
      </c>
      <c r="AL2047">
        <v>0.33300000000000002</v>
      </c>
      <c r="AM2047">
        <v>270103.03000000003</v>
      </c>
      <c r="AN2047">
        <v>476.6</v>
      </c>
      <c r="AO2047">
        <v>717.83</v>
      </c>
      <c r="AP2047">
        <v>342117.78</v>
      </c>
      <c r="AQ2047">
        <v>3135759.5</v>
      </c>
      <c r="AR2047" t="s">
        <v>61</v>
      </c>
      <c r="AS2047" t="s">
        <v>61</v>
      </c>
      <c r="AT2047" t="s">
        <v>62</v>
      </c>
      <c r="AU2047" t="s">
        <v>63</v>
      </c>
    </row>
    <row r="2048" spans="1:47" x14ac:dyDescent="0.25">
      <c r="A2048" t="s">
        <v>3192</v>
      </c>
      <c r="B2048">
        <v>2022</v>
      </c>
      <c r="C2048">
        <v>10</v>
      </c>
      <c r="D2048" t="s">
        <v>119</v>
      </c>
      <c r="E2048" s="1">
        <v>44848</v>
      </c>
      <c r="F2048" s="1">
        <v>44868</v>
      </c>
      <c r="G2048">
        <v>20</v>
      </c>
      <c r="H2048">
        <v>12.8</v>
      </c>
      <c r="I2048" t="s">
        <v>49</v>
      </c>
      <c r="J2048" t="s">
        <v>239</v>
      </c>
      <c r="K2048" t="s">
        <v>270</v>
      </c>
      <c r="L2048">
        <v>2710.1990999999998</v>
      </c>
      <c r="M2048" t="s">
        <v>80</v>
      </c>
      <c r="N2048" t="s">
        <v>168</v>
      </c>
      <c r="O2048" t="s">
        <v>91</v>
      </c>
      <c r="P2048" t="s">
        <v>230</v>
      </c>
      <c r="Q2048" t="s">
        <v>82</v>
      </c>
      <c r="R2048" t="s">
        <v>3193</v>
      </c>
      <c r="S2048" t="s">
        <v>142</v>
      </c>
      <c r="T2048" t="s">
        <v>102</v>
      </c>
      <c r="U2048" t="s">
        <v>166</v>
      </c>
      <c r="V2048">
        <v>45197</v>
      </c>
      <c r="W2048">
        <v>28533</v>
      </c>
      <c r="X2048">
        <v>17.399999999999999</v>
      </c>
      <c r="Y2048">
        <v>14</v>
      </c>
      <c r="Z2048">
        <v>41945.1</v>
      </c>
      <c r="AB2048">
        <v>14.1</v>
      </c>
      <c r="AC2048">
        <v>591425.91</v>
      </c>
      <c r="AD2048">
        <v>21237643.030000001</v>
      </c>
      <c r="AE2048">
        <v>215.79</v>
      </c>
      <c r="AF2048">
        <v>4582870989.4399996</v>
      </c>
      <c r="AG2048">
        <v>35647.480000000003</v>
      </c>
      <c r="AH2048">
        <v>0</v>
      </c>
      <c r="AI2048">
        <v>0</v>
      </c>
      <c r="AJ2048">
        <v>5.14</v>
      </c>
      <c r="AK2048">
        <v>1091614.8500000001</v>
      </c>
      <c r="AL2048">
        <v>0.23300000000000001</v>
      </c>
      <c r="AM2048">
        <v>49483.71</v>
      </c>
      <c r="AN2048">
        <v>356.2</v>
      </c>
      <c r="AO2048">
        <v>679.74</v>
      </c>
      <c r="AP2048">
        <v>242123.39</v>
      </c>
      <c r="AQ2048">
        <v>918680.49</v>
      </c>
      <c r="AR2048" t="s">
        <v>61</v>
      </c>
      <c r="AS2048" t="s">
        <v>61</v>
      </c>
      <c r="AT2048" t="s">
        <v>62</v>
      </c>
      <c r="AU2048" t="s">
        <v>63</v>
      </c>
    </row>
    <row r="2049" spans="1:47" x14ac:dyDescent="0.25">
      <c r="A2049" t="s">
        <v>3194</v>
      </c>
      <c r="B2049">
        <v>2021</v>
      </c>
      <c r="C2049">
        <v>3</v>
      </c>
      <c r="D2049" t="s">
        <v>48</v>
      </c>
      <c r="E2049" s="1">
        <v>44263</v>
      </c>
      <c r="F2049" s="1">
        <v>44283</v>
      </c>
      <c r="G2049">
        <v>20</v>
      </c>
      <c r="H2049">
        <v>14.5</v>
      </c>
      <c r="I2049" t="s">
        <v>65</v>
      </c>
      <c r="J2049" t="s">
        <v>112</v>
      </c>
      <c r="K2049" t="s">
        <v>343</v>
      </c>
      <c r="L2049">
        <v>2523.1</v>
      </c>
      <c r="M2049" t="s">
        <v>80</v>
      </c>
      <c r="N2049" t="s">
        <v>53</v>
      </c>
      <c r="O2049" t="s">
        <v>107</v>
      </c>
      <c r="P2049" t="s">
        <v>92</v>
      </c>
      <c r="Q2049" t="s">
        <v>108</v>
      </c>
      <c r="R2049" t="s">
        <v>3195</v>
      </c>
      <c r="S2049" t="s">
        <v>130</v>
      </c>
      <c r="T2049" t="s">
        <v>95</v>
      </c>
      <c r="U2049" t="s">
        <v>166</v>
      </c>
      <c r="V2049">
        <v>97999</v>
      </c>
      <c r="W2049">
        <v>72190</v>
      </c>
      <c r="X2049">
        <v>14.3</v>
      </c>
      <c r="Y2049">
        <v>14.3</v>
      </c>
      <c r="Z2049">
        <v>75837.62</v>
      </c>
      <c r="AB2049">
        <v>14.1</v>
      </c>
      <c r="AC2049">
        <v>1069310.44</v>
      </c>
      <c r="AD2049">
        <v>63921254.770000003</v>
      </c>
      <c r="AE2049">
        <v>170.94</v>
      </c>
      <c r="AF2049">
        <v>10926699290.379999</v>
      </c>
      <c r="AG2049">
        <v>17927.73</v>
      </c>
      <c r="AH2049">
        <v>0</v>
      </c>
      <c r="AI2049">
        <v>0</v>
      </c>
      <c r="AJ2049">
        <v>0.71</v>
      </c>
      <c r="AK2049">
        <v>0</v>
      </c>
      <c r="AL2049">
        <v>7.2999999999999995E-2</v>
      </c>
      <c r="AM2049">
        <v>46662.52</v>
      </c>
      <c r="AN2049">
        <v>743.7</v>
      </c>
      <c r="AO2049">
        <v>400.86</v>
      </c>
      <c r="AP2049">
        <v>298119.58</v>
      </c>
      <c r="AQ2049">
        <v>1432020.27</v>
      </c>
      <c r="AR2049" t="s">
        <v>61</v>
      </c>
      <c r="AS2049" t="s">
        <v>61</v>
      </c>
      <c r="AT2049" t="s">
        <v>62</v>
      </c>
      <c r="AU2049" t="s">
        <v>63</v>
      </c>
    </row>
    <row r="2050" spans="1:47" x14ac:dyDescent="0.25">
      <c r="A2050" t="s">
        <v>3196</v>
      </c>
      <c r="B2050">
        <v>2025</v>
      </c>
      <c r="C2050">
        <v>1</v>
      </c>
      <c r="D2050" t="s">
        <v>48</v>
      </c>
      <c r="E2050" s="1">
        <v>45675</v>
      </c>
      <c r="F2050" s="1">
        <v>45695</v>
      </c>
      <c r="G2050">
        <v>20</v>
      </c>
      <c r="H2050">
        <v>18.100000000000001</v>
      </c>
      <c r="I2050" t="s">
        <v>49</v>
      </c>
      <c r="J2050" t="s">
        <v>78</v>
      </c>
      <c r="K2050" t="s">
        <v>315</v>
      </c>
      <c r="L2050">
        <v>1511.9</v>
      </c>
      <c r="M2050" t="s">
        <v>98</v>
      </c>
      <c r="N2050" t="s">
        <v>69</v>
      </c>
      <c r="O2050" t="s">
        <v>107</v>
      </c>
      <c r="P2050" t="s">
        <v>204</v>
      </c>
      <c r="Q2050" t="s">
        <v>70</v>
      </c>
      <c r="R2050" t="s">
        <v>951</v>
      </c>
      <c r="S2050" t="s">
        <v>85</v>
      </c>
      <c r="T2050" t="s">
        <v>102</v>
      </c>
      <c r="U2050" t="s">
        <v>87</v>
      </c>
      <c r="V2050">
        <v>51875</v>
      </c>
      <c r="W2050">
        <v>29441</v>
      </c>
      <c r="X2050">
        <v>5.3</v>
      </c>
      <c r="Y2050">
        <v>15.1</v>
      </c>
      <c r="Z2050">
        <v>47193.75</v>
      </c>
      <c r="AB2050">
        <v>38.74</v>
      </c>
      <c r="AC2050">
        <v>1828285.88</v>
      </c>
      <c r="AD2050">
        <v>56745293.060000002</v>
      </c>
      <c r="AE2050">
        <v>277.45999999999998</v>
      </c>
      <c r="AF2050">
        <v>15744549012.43</v>
      </c>
      <c r="AG2050">
        <v>75675.820000000007</v>
      </c>
      <c r="AH2050">
        <v>1.9</v>
      </c>
      <c r="AI2050">
        <v>23497.19</v>
      </c>
      <c r="AJ2050">
        <v>14.47</v>
      </c>
      <c r="AK2050">
        <v>8211043.9100000001</v>
      </c>
      <c r="AL2050">
        <v>0.128</v>
      </c>
      <c r="AM2050">
        <v>72633.98</v>
      </c>
      <c r="AN2050">
        <v>942.1</v>
      </c>
      <c r="AO2050">
        <v>390.38</v>
      </c>
      <c r="AP2050">
        <v>367777</v>
      </c>
      <c r="AQ2050">
        <v>2367869.87</v>
      </c>
      <c r="AR2050" t="s">
        <v>61</v>
      </c>
      <c r="AS2050" t="s">
        <v>61</v>
      </c>
      <c r="AT2050" t="s">
        <v>62</v>
      </c>
      <c r="AU2050" t="s">
        <v>117</v>
      </c>
    </row>
    <row r="2051" spans="1:47" x14ac:dyDescent="0.25">
      <c r="A2051" t="s">
        <v>3197</v>
      </c>
      <c r="B2051">
        <v>2022</v>
      </c>
      <c r="C2051">
        <v>3</v>
      </c>
      <c r="D2051" t="s">
        <v>48</v>
      </c>
      <c r="E2051" s="1">
        <v>44639</v>
      </c>
      <c r="F2051" s="1">
        <v>44646</v>
      </c>
      <c r="G2051">
        <v>7</v>
      </c>
      <c r="H2051">
        <v>1.5</v>
      </c>
      <c r="I2051" t="s">
        <v>65</v>
      </c>
      <c r="J2051" t="s">
        <v>50</v>
      </c>
      <c r="K2051" t="s">
        <v>51</v>
      </c>
      <c r="L2051">
        <v>2709</v>
      </c>
      <c r="M2051" t="s">
        <v>52</v>
      </c>
      <c r="N2051" t="s">
        <v>168</v>
      </c>
      <c r="O2051" t="s">
        <v>200</v>
      </c>
      <c r="P2051" t="s">
        <v>70</v>
      </c>
      <c r="Q2051" t="s">
        <v>196</v>
      </c>
      <c r="R2051" t="s">
        <v>1807</v>
      </c>
      <c r="S2051" t="s">
        <v>58</v>
      </c>
      <c r="T2051" t="s">
        <v>187</v>
      </c>
      <c r="U2051" t="s">
        <v>132</v>
      </c>
      <c r="V2051">
        <v>310999</v>
      </c>
      <c r="W2051">
        <v>188414</v>
      </c>
      <c r="X2051">
        <v>22.6</v>
      </c>
      <c r="Y2051">
        <v>12</v>
      </c>
      <c r="Z2051">
        <v>246620.91</v>
      </c>
      <c r="AB2051">
        <v>27.49</v>
      </c>
      <c r="AC2051">
        <v>6779608.8200000003</v>
      </c>
      <c r="AD2051">
        <v>21157607.870000001</v>
      </c>
      <c r="AE2051">
        <v>217.23</v>
      </c>
      <c r="AF2051">
        <v>4596067157.6000004</v>
      </c>
      <c r="AG2051">
        <v>54822.58</v>
      </c>
      <c r="AH2051">
        <v>0</v>
      </c>
      <c r="AI2051">
        <v>0</v>
      </c>
      <c r="AJ2051">
        <v>21.49</v>
      </c>
      <c r="AK2051">
        <v>0</v>
      </c>
      <c r="AL2051">
        <v>0.16300000000000001</v>
      </c>
      <c r="AM2051">
        <v>34486.9</v>
      </c>
      <c r="AN2051">
        <v>202.2</v>
      </c>
      <c r="AO2051">
        <v>516.28</v>
      </c>
      <c r="AP2051">
        <v>104391.82</v>
      </c>
      <c r="AQ2051">
        <v>6973310.1200000001</v>
      </c>
      <c r="AR2051" t="s">
        <v>61</v>
      </c>
      <c r="AS2051" t="s">
        <v>61</v>
      </c>
      <c r="AT2051" t="s">
        <v>62</v>
      </c>
      <c r="AU2051" t="s">
        <v>63</v>
      </c>
    </row>
    <row r="2052" spans="1:47" x14ac:dyDescent="0.25">
      <c r="A2052" t="s">
        <v>3198</v>
      </c>
      <c r="B2052">
        <v>2023</v>
      </c>
      <c r="C2052">
        <v>4</v>
      </c>
      <c r="D2052" t="s">
        <v>77</v>
      </c>
      <c r="E2052" s="1">
        <v>45017</v>
      </c>
      <c r="F2052" s="1">
        <v>45035</v>
      </c>
      <c r="G2052">
        <v>18</v>
      </c>
      <c r="H2052">
        <v>20.9</v>
      </c>
      <c r="I2052" t="s">
        <v>49</v>
      </c>
      <c r="J2052" t="s">
        <v>78</v>
      </c>
      <c r="K2052" t="s">
        <v>79</v>
      </c>
      <c r="L2052">
        <v>1005.9</v>
      </c>
      <c r="M2052" t="s">
        <v>52</v>
      </c>
      <c r="N2052" t="s">
        <v>106</v>
      </c>
      <c r="O2052" t="s">
        <v>200</v>
      </c>
      <c r="P2052" t="s">
        <v>196</v>
      </c>
      <c r="Q2052" t="s">
        <v>184</v>
      </c>
      <c r="R2052" t="s">
        <v>359</v>
      </c>
      <c r="S2052" t="s">
        <v>85</v>
      </c>
      <c r="T2052" t="s">
        <v>148</v>
      </c>
      <c r="U2052" t="s">
        <v>87</v>
      </c>
      <c r="V2052">
        <v>43628</v>
      </c>
      <c r="W2052">
        <v>28392</v>
      </c>
      <c r="X2052">
        <v>8.8000000000000007</v>
      </c>
      <c r="Y2052">
        <v>14.2</v>
      </c>
      <c r="Z2052">
        <v>40591.47</v>
      </c>
      <c r="AB2052">
        <v>30.69</v>
      </c>
      <c r="AC2052">
        <v>1245752.21</v>
      </c>
      <c r="AD2052">
        <v>15061464.939999999</v>
      </c>
      <c r="AE2052">
        <v>289.72000000000003</v>
      </c>
      <c r="AF2052">
        <v>4363607622.4200001</v>
      </c>
      <c r="AG2052">
        <v>235065.99</v>
      </c>
      <c r="AH2052">
        <v>0</v>
      </c>
      <c r="AI2052">
        <v>0</v>
      </c>
      <c r="AJ2052">
        <v>10.89</v>
      </c>
      <c r="AK2052">
        <v>1640193.53</v>
      </c>
      <c r="AL2052">
        <v>0.20699999999999999</v>
      </c>
      <c r="AM2052">
        <v>31177.23</v>
      </c>
      <c r="AN2052">
        <v>400.1</v>
      </c>
      <c r="AO2052">
        <v>723.13</v>
      </c>
      <c r="AP2052">
        <v>289324.31</v>
      </c>
      <c r="AQ2052">
        <v>1801319.74</v>
      </c>
      <c r="AR2052" t="s">
        <v>124</v>
      </c>
      <c r="AS2052" t="s">
        <v>124</v>
      </c>
      <c r="AT2052" t="s">
        <v>116</v>
      </c>
      <c r="AU2052" t="s">
        <v>63</v>
      </c>
    </row>
    <row r="2053" spans="1:47" x14ac:dyDescent="0.25">
      <c r="A2053" t="s">
        <v>3199</v>
      </c>
      <c r="B2053">
        <v>2025</v>
      </c>
      <c r="C2053">
        <v>9</v>
      </c>
      <c r="D2053" t="s">
        <v>89</v>
      </c>
      <c r="E2053" s="1">
        <v>45915</v>
      </c>
      <c r="F2053" s="1">
        <v>45921</v>
      </c>
      <c r="G2053">
        <v>6</v>
      </c>
      <c r="H2053">
        <v>20.2</v>
      </c>
      <c r="I2053" t="s">
        <v>65</v>
      </c>
      <c r="J2053" t="s">
        <v>50</v>
      </c>
      <c r="K2053" t="s">
        <v>51</v>
      </c>
      <c r="L2053">
        <v>2709</v>
      </c>
      <c r="M2053" t="s">
        <v>52</v>
      </c>
      <c r="N2053" t="s">
        <v>69</v>
      </c>
      <c r="O2053" t="s">
        <v>54</v>
      </c>
      <c r="P2053" t="s">
        <v>184</v>
      </c>
      <c r="Q2053" t="s">
        <v>71</v>
      </c>
      <c r="R2053" t="s">
        <v>2462</v>
      </c>
      <c r="S2053" t="s">
        <v>58</v>
      </c>
      <c r="T2053" t="s">
        <v>86</v>
      </c>
      <c r="U2053" t="s">
        <v>110</v>
      </c>
      <c r="V2053">
        <v>283729</v>
      </c>
      <c r="W2053">
        <v>205126</v>
      </c>
      <c r="X2053">
        <v>4.7</v>
      </c>
      <c r="Y2053">
        <v>15.2</v>
      </c>
      <c r="Z2053">
        <v>229355.19</v>
      </c>
      <c r="AB2053">
        <v>15.46</v>
      </c>
      <c r="AC2053">
        <v>3545831.24</v>
      </c>
      <c r="AD2053">
        <v>22192408.18</v>
      </c>
      <c r="AE2053">
        <v>281.25</v>
      </c>
      <c r="AF2053">
        <v>6241614800.6199999</v>
      </c>
      <c r="AG2053">
        <v>128667.09</v>
      </c>
      <c r="AH2053">
        <v>1.5</v>
      </c>
      <c r="AI2053">
        <v>35496.31</v>
      </c>
      <c r="AJ2053">
        <v>14.17</v>
      </c>
      <c r="AK2053">
        <v>0</v>
      </c>
      <c r="AL2053">
        <v>0.255</v>
      </c>
      <c r="AM2053">
        <v>56590.64</v>
      </c>
      <c r="AN2053">
        <v>180</v>
      </c>
      <c r="AO2053">
        <v>747.13</v>
      </c>
      <c r="AP2053">
        <v>134483.4</v>
      </c>
      <c r="AQ2053">
        <v>3901068.68</v>
      </c>
      <c r="AR2053" t="s">
        <v>61</v>
      </c>
      <c r="AS2053" t="s">
        <v>61</v>
      </c>
      <c r="AT2053" t="s">
        <v>62</v>
      </c>
      <c r="AU2053" t="s">
        <v>63</v>
      </c>
    </row>
    <row r="2054" spans="1:47" x14ac:dyDescent="0.25">
      <c r="A2054" t="s">
        <v>3200</v>
      </c>
      <c r="B2054">
        <v>2023</v>
      </c>
      <c r="C2054">
        <v>8</v>
      </c>
      <c r="D2054" t="s">
        <v>89</v>
      </c>
      <c r="E2054" s="1">
        <v>45146</v>
      </c>
      <c r="F2054" s="1">
        <v>45158</v>
      </c>
      <c r="G2054">
        <v>12</v>
      </c>
      <c r="H2054">
        <v>20.8</v>
      </c>
      <c r="I2054" t="s">
        <v>65</v>
      </c>
      <c r="J2054" t="s">
        <v>78</v>
      </c>
      <c r="K2054" t="s">
        <v>79</v>
      </c>
      <c r="L2054">
        <v>1005.9</v>
      </c>
      <c r="M2054" t="s">
        <v>114</v>
      </c>
      <c r="N2054" t="s">
        <v>106</v>
      </c>
      <c r="O2054" t="s">
        <v>54</v>
      </c>
      <c r="P2054" t="s">
        <v>226</v>
      </c>
      <c r="Q2054" t="s">
        <v>164</v>
      </c>
      <c r="R2054" t="s">
        <v>1309</v>
      </c>
      <c r="S2054" t="s">
        <v>85</v>
      </c>
      <c r="T2054" t="s">
        <v>187</v>
      </c>
      <c r="U2054" t="s">
        <v>213</v>
      </c>
      <c r="V2054">
        <v>53406</v>
      </c>
      <c r="W2054">
        <v>37561</v>
      </c>
      <c r="X2054">
        <v>13.9</v>
      </c>
      <c r="Y2054">
        <v>11.5</v>
      </c>
      <c r="Z2054">
        <v>49054.04</v>
      </c>
      <c r="AB2054">
        <v>25.99</v>
      </c>
      <c r="AC2054">
        <v>1274914.5</v>
      </c>
      <c r="AD2054">
        <v>44619554.780000001</v>
      </c>
      <c r="AE2054">
        <v>285.22000000000003</v>
      </c>
      <c r="AF2054">
        <v>12726389414.35</v>
      </c>
      <c r="AG2054">
        <v>41235.769999999997</v>
      </c>
      <c r="AH2054">
        <v>1</v>
      </c>
      <c r="AI2054">
        <v>29487.83</v>
      </c>
      <c r="AJ2054">
        <v>22.11</v>
      </c>
      <c r="AK2054">
        <v>0</v>
      </c>
      <c r="AL2054">
        <v>0.309</v>
      </c>
      <c r="AM2054">
        <v>137874.42000000001</v>
      </c>
      <c r="AN2054">
        <v>582.20000000000005</v>
      </c>
      <c r="AO2054">
        <v>417.71</v>
      </c>
      <c r="AP2054">
        <v>243190.76</v>
      </c>
      <c r="AQ2054">
        <v>1726703.28</v>
      </c>
      <c r="AR2054" t="s">
        <v>61</v>
      </c>
      <c r="AS2054" t="s">
        <v>61</v>
      </c>
      <c r="AT2054" t="s">
        <v>62</v>
      </c>
      <c r="AU2054" t="s">
        <v>63</v>
      </c>
    </row>
    <row r="2055" spans="1:47" x14ac:dyDescent="0.25">
      <c r="A2055" t="s">
        <v>3201</v>
      </c>
      <c r="B2055">
        <v>2025</v>
      </c>
      <c r="C2055">
        <v>10</v>
      </c>
      <c r="D2055" t="s">
        <v>119</v>
      </c>
      <c r="E2055" s="1">
        <v>45951</v>
      </c>
      <c r="F2055" s="1">
        <v>45967</v>
      </c>
      <c r="G2055">
        <v>16</v>
      </c>
      <c r="H2055">
        <v>11.9</v>
      </c>
      <c r="I2055" t="s">
        <v>49</v>
      </c>
      <c r="J2055" t="s">
        <v>50</v>
      </c>
      <c r="K2055" t="s">
        <v>51</v>
      </c>
      <c r="L2055">
        <v>2709</v>
      </c>
      <c r="M2055" t="s">
        <v>114</v>
      </c>
      <c r="N2055" t="s">
        <v>106</v>
      </c>
      <c r="O2055" t="s">
        <v>107</v>
      </c>
      <c r="P2055" t="s">
        <v>71</v>
      </c>
      <c r="Q2055" t="s">
        <v>226</v>
      </c>
      <c r="R2055" t="s">
        <v>826</v>
      </c>
      <c r="S2055" t="s">
        <v>58</v>
      </c>
      <c r="T2055" t="s">
        <v>95</v>
      </c>
      <c r="U2055" t="s">
        <v>213</v>
      </c>
      <c r="V2055">
        <v>214431</v>
      </c>
      <c r="W2055">
        <v>135873</v>
      </c>
      <c r="X2055">
        <v>22.1</v>
      </c>
      <c r="Y2055">
        <v>10.8</v>
      </c>
      <c r="Z2055">
        <v>179716.15</v>
      </c>
      <c r="AB2055">
        <v>10.97</v>
      </c>
      <c r="AC2055">
        <v>1971486.17</v>
      </c>
      <c r="AD2055">
        <v>16692036.01</v>
      </c>
      <c r="AE2055">
        <v>276.08</v>
      </c>
      <c r="AF2055">
        <v>4608337301.6400003</v>
      </c>
      <c r="AG2055">
        <v>47456.2</v>
      </c>
      <c r="AH2055">
        <v>2.6</v>
      </c>
      <c r="AJ2055">
        <v>4.16</v>
      </c>
      <c r="AK2055">
        <v>694388.7</v>
      </c>
      <c r="AL2055">
        <v>0.13</v>
      </c>
      <c r="AM2055">
        <v>21699.65</v>
      </c>
      <c r="AN2055">
        <v>502.3</v>
      </c>
      <c r="AO2055">
        <v>586.13</v>
      </c>
      <c r="AP2055">
        <v>294413.09999999998</v>
      </c>
      <c r="AQ2055">
        <v>2373116.4</v>
      </c>
      <c r="AR2055" t="s">
        <v>61</v>
      </c>
      <c r="AS2055" t="s">
        <v>61</v>
      </c>
      <c r="AT2055" t="s">
        <v>62</v>
      </c>
      <c r="AU2055" t="s">
        <v>63</v>
      </c>
    </row>
    <row r="2056" spans="1:47" x14ac:dyDescent="0.25">
      <c r="A2056" t="s">
        <v>3202</v>
      </c>
      <c r="B2056">
        <v>2020</v>
      </c>
      <c r="C2056">
        <v>7</v>
      </c>
      <c r="D2056" t="s">
        <v>89</v>
      </c>
      <c r="E2056" s="1">
        <v>44029</v>
      </c>
      <c r="F2056" s="1">
        <v>44035</v>
      </c>
      <c r="G2056">
        <v>6</v>
      </c>
      <c r="H2056">
        <v>1.8</v>
      </c>
      <c r="I2056" t="s">
        <v>65</v>
      </c>
      <c r="J2056" t="s">
        <v>50</v>
      </c>
      <c r="K2056" t="s">
        <v>51</v>
      </c>
      <c r="L2056">
        <v>2709</v>
      </c>
      <c r="M2056" t="s">
        <v>114</v>
      </c>
      <c r="N2056" t="s">
        <v>106</v>
      </c>
      <c r="O2056" t="s">
        <v>91</v>
      </c>
      <c r="P2056" t="s">
        <v>100</v>
      </c>
      <c r="Q2056" t="s">
        <v>55</v>
      </c>
      <c r="R2056" t="s">
        <v>1850</v>
      </c>
      <c r="S2056" t="s">
        <v>186</v>
      </c>
      <c r="T2056" t="s">
        <v>74</v>
      </c>
      <c r="U2056" t="s">
        <v>166</v>
      </c>
      <c r="V2056">
        <v>88486</v>
      </c>
      <c r="W2056">
        <v>60326</v>
      </c>
      <c r="X2056">
        <v>23</v>
      </c>
      <c r="Y2056">
        <v>11.9</v>
      </c>
      <c r="Z2056">
        <v>77041.17</v>
      </c>
      <c r="AB2056">
        <v>30.84</v>
      </c>
      <c r="AC2056">
        <v>2375949.6800000002</v>
      </c>
      <c r="AD2056">
        <v>7631698.2999999998</v>
      </c>
      <c r="AE2056">
        <v>159.19999999999999</v>
      </c>
      <c r="AF2056">
        <v>1214966369.3599999</v>
      </c>
      <c r="AG2056">
        <v>19197.11</v>
      </c>
      <c r="AH2056">
        <v>0</v>
      </c>
      <c r="AI2056">
        <v>0</v>
      </c>
      <c r="AJ2056">
        <v>0.37</v>
      </c>
      <c r="AK2056">
        <v>0</v>
      </c>
      <c r="AL2056">
        <v>0.11</v>
      </c>
      <c r="AM2056">
        <v>8394.8700000000008</v>
      </c>
      <c r="AN2056">
        <v>206.3</v>
      </c>
      <c r="AO2056">
        <v>685.14</v>
      </c>
      <c r="AP2056">
        <v>141344.38</v>
      </c>
      <c r="AQ2056">
        <v>2544886.04</v>
      </c>
      <c r="AR2056" t="s">
        <v>61</v>
      </c>
      <c r="AS2056" t="s">
        <v>61</v>
      </c>
      <c r="AT2056" t="s">
        <v>62</v>
      </c>
      <c r="AU2056" t="s">
        <v>63</v>
      </c>
    </row>
    <row r="2057" spans="1:47" x14ac:dyDescent="0.25">
      <c r="A2057" t="s">
        <v>3203</v>
      </c>
      <c r="B2057">
        <v>2020</v>
      </c>
      <c r="C2057">
        <v>9</v>
      </c>
      <c r="D2057" t="s">
        <v>89</v>
      </c>
      <c r="E2057" s="1">
        <v>44088</v>
      </c>
      <c r="F2057" s="1">
        <v>44112</v>
      </c>
      <c r="G2057">
        <v>24</v>
      </c>
      <c r="H2057">
        <v>19.600000000000001</v>
      </c>
      <c r="I2057" t="s">
        <v>49</v>
      </c>
      <c r="J2057" t="s">
        <v>112</v>
      </c>
      <c r="K2057" t="s">
        <v>113</v>
      </c>
      <c r="L2057">
        <v>7304.39</v>
      </c>
      <c r="M2057" t="s">
        <v>52</v>
      </c>
      <c r="N2057" t="s">
        <v>69</v>
      </c>
      <c r="O2057" t="s">
        <v>189</v>
      </c>
      <c r="P2057" t="s">
        <v>83</v>
      </c>
      <c r="Q2057" t="s">
        <v>100</v>
      </c>
      <c r="R2057" t="s">
        <v>2203</v>
      </c>
      <c r="S2057" t="s">
        <v>73</v>
      </c>
      <c r="T2057" t="s">
        <v>162</v>
      </c>
      <c r="U2057" t="s">
        <v>143</v>
      </c>
      <c r="V2057">
        <v>6835</v>
      </c>
      <c r="W2057">
        <v>4429</v>
      </c>
      <c r="X2057">
        <v>4.0999999999999996</v>
      </c>
      <c r="Y2057">
        <v>10.1</v>
      </c>
      <c r="Z2057">
        <v>6092.63</v>
      </c>
      <c r="AB2057">
        <v>24.43</v>
      </c>
      <c r="AC2057">
        <v>148842.95000000001</v>
      </c>
      <c r="AD2057">
        <v>3633644.53</v>
      </c>
      <c r="AE2057">
        <v>158.09</v>
      </c>
      <c r="AF2057">
        <v>574442863.75</v>
      </c>
      <c r="AG2057">
        <v>239472.36</v>
      </c>
      <c r="AH2057">
        <v>1.3</v>
      </c>
      <c r="AI2057">
        <v>15278.76</v>
      </c>
      <c r="AJ2057">
        <v>2.52</v>
      </c>
      <c r="AK2057">
        <v>91567.84</v>
      </c>
      <c r="AL2057">
        <v>0.182</v>
      </c>
      <c r="AM2057">
        <v>6613.23</v>
      </c>
      <c r="AN2057">
        <v>1100.0999999999999</v>
      </c>
      <c r="AO2057">
        <v>606.49</v>
      </c>
      <c r="AP2057">
        <v>667199.65</v>
      </c>
      <c r="AQ2057">
        <v>1077406.95</v>
      </c>
      <c r="AR2057" t="s">
        <v>124</v>
      </c>
      <c r="AS2057" t="s">
        <v>61</v>
      </c>
      <c r="AT2057" t="s">
        <v>62</v>
      </c>
      <c r="AU2057" t="s">
        <v>63</v>
      </c>
    </row>
    <row r="2058" spans="1:47" x14ac:dyDescent="0.25">
      <c r="A2058" t="s">
        <v>3204</v>
      </c>
      <c r="B2058">
        <v>2021</v>
      </c>
      <c r="C2058">
        <v>7</v>
      </c>
      <c r="D2058" t="s">
        <v>89</v>
      </c>
      <c r="E2058" s="1">
        <v>44384</v>
      </c>
      <c r="F2058" s="1">
        <v>44414</v>
      </c>
      <c r="G2058">
        <v>30</v>
      </c>
      <c r="H2058">
        <v>13.2</v>
      </c>
      <c r="I2058" t="s">
        <v>65</v>
      </c>
      <c r="J2058" t="s">
        <v>239</v>
      </c>
      <c r="K2058" t="s">
        <v>240</v>
      </c>
      <c r="L2058">
        <v>3105.2</v>
      </c>
      <c r="M2058" t="s">
        <v>68</v>
      </c>
      <c r="N2058" t="s">
        <v>168</v>
      </c>
      <c r="O2058" t="s">
        <v>189</v>
      </c>
      <c r="P2058" t="s">
        <v>128</v>
      </c>
      <c r="Q2058" t="s">
        <v>83</v>
      </c>
      <c r="R2058" t="s">
        <v>428</v>
      </c>
      <c r="S2058" t="s">
        <v>161</v>
      </c>
      <c r="T2058" t="s">
        <v>59</v>
      </c>
      <c r="U2058" t="s">
        <v>87</v>
      </c>
      <c r="V2058">
        <v>32741</v>
      </c>
      <c r="W2058">
        <v>20840</v>
      </c>
      <c r="X2058">
        <v>3.2</v>
      </c>
      <c r="Y2058">
        <v>15.4</v>
      </c>
      <c r="Z2058">
        <v>28993.97</v>
      </c>
      <c r="AB2058">
        <v>27.59</v>
      </c>
      <c r="AC2058">
        <v>799943.63</v>
      </c>
      <c r="AD2058">
        <v>19090499.670000002</v>
      </c>
      <c r="AE2058">
        <v>169.1</v>
      </c>
      <c r="AF2058">
        <v>3228203494.1999998</v>
      </c>
      <c r="AG2058">
        <v>135809.99</v>
      </c>
      <c r="AH2058">
        <v>0.8</v>
      </c>
      <c r="AI2058">
        <v>10489.65</v>
      </c>
      <c r="AJ2058">
        <v>2.96</v>
      </c>
      <c r="AK2058">
        <v>0</v>
      </c>
      <c r="AL2058">
        <v>0.23899999999999999</v>
      </c>
      <c r="AM2058">
        <v>45626.29</v>
      </c>
      <c r="AN2058">
        <v>855.3</v>
      </c>
      <c r="AO2058">
        <v>438.81</v>
      </c>
      <c r="AP2058">
        <v>375314.19</v>
      </c>
      <c r="AQ2058">
        <v>1367183.75</v>
      </c>
      <c r="AR2058" t="s">
        <v>61</v>
      </c>
      <c r="AS2058" t="s">
        <v>61</v>
      </c>
      <c r="AT2058" t="s">
        <v>62</v>
      </c>
      <c r="AU2058" t="s">
        <v>63</v>
      </c>
    </row>
    <row r="2059" spans="1:47" x14ac:dyDescent="0.25">
      <c r="A2059" t="s">
        <v>3205</v>
      </c>
      <c r="B2059">
        <v>2023</v>
      </c>
      <c r="C2059">
        <v>1</v>
      </c>
      <c r="D2059" t="s">
        <v>48</v>
      </c>
      <c r="E2059" s="1">
        <v>44956</v>
      </c>
      <c r="F2059" s="1">
        <v>44963</v>
      </c>
      <c r="G2059">
        <v>7</v>
      </c>
      <c r="H2059">
        <v>7.4</v>
      </c>
      <c r="I2059" t="s">
        <v>65</v>
      </c>
      <c r="J2059" t="s">
        <v>112</v>
      </c>
      <c r="K2059" t="s">
        <v>126</v>
      </c>
      <c r="L2059">
        <v>2701.12</v>
      </c>
      <c r="M2059" t="s">
        <v>68</v>
      </c>
      <c r="N2059" t="s">
        <v>106</v>
      </c>
      <c r="O2059" t="s">
        <v>189</v>
      </c>
      <c r="P2059" t="s">
        <v>70</v>
      </c>
      <c r="Q2059" t="s">
        <v>204</v>
      </c>
      <c r="R2059" t="s">
        <v>586</v>
      </c>
      <c r="S2059" t="s">
        <v>130</v>
      </c>
      <c r="T2059" t="s">
        <v>187</v>
      </c>
      <c r="U2059" t="s">
        <v>166</v>
      </c>
      <c r="V2059">
        <v>92504</v>
      </c>
      <c r="W2059">
        <v>65641</v>
      </c>
      <c r="X2059">
        <v>14.6</v>
      </c>
      <c r="Y2059">
        <v>12.3</v>
      </c>
      <c r="Z2059">
        <v>76790.179999999993</v>
      </c>
      <c r="AB2059">
        <v>23.84</v>
      </c>
      <c r="AC2059">
        <v>1830677.89</v>
      </c>
      <c r="AD2059">
        <v>7519294.4299999997</v>
      </c>
      <c r="AE2059">
        <v>284.08</v>
      </c>
      <c r="AF2059">
        <v>2136081161.6700001</v>
      </c>
      <c r="AG2059">
        <v>173411.06</v>
      </c>
      <c r="AH2059">
        <v>3.4</v>
      </c>
      <c r="AI2059">
        <v>79928.44</v>
      </c>
      <c r="AJ2059">
        <v>17.71</v>
      </c>
      <c r="AK2059">
        <v>0</v>
      </c>
      <c r="AL2059">
        <v>0.34699999999999998</v>
      </c>
      <c r="AM2059">
        <v>26091.95</v>
      </c>
      <c r="AN2059">
        <v>326.5</v>
      </c>
      <c r="AO2059">
        <v>448.44</v>
      </c>
      <c r="AP2059">
        <v>146415.66</v>
      </c>
      <c r="AQ2059">
        <v>2256525</v>
      </c>
      <c r="AR2059" t="s">
        <v>61</v>
      </c>
      <c r="AS2059" t="s">
        <v>61</v>
      </c>
      <c r="AT2059" t="s">
        <v>62</v>
      </c>
      <c r="AU2059" t="s">
        <v>63</v>
      </c>
    </row>
    <row r="2060" spans="1:47" x14ac:dyDescent="0.25">
      <c r="A2060" t="s">
        <v>3206</v>
      </c>
      <c r="B2060">
        <v>2026</v>
      </c>
      <c r="C2060">
        <v>3</v>
      </c>
      <c r="D2060" t="s">
        <v>48</v>
      </c>
      <c r="E2060" s="1">
        <v>46082</v>
      </c>
      <c r="F2060" s="1">
        <v>46109</v>
      </c>
      <c r="G2060">
        <v>27</v>
      </c>
      <c r="H2060">
        <v>12.2</v>
      </c>
      <c r="I2060" t="s">
        <v>49</v>
      </c>
      <c r="J2060" t="s">
        <v>66</v>
      </c>
      <c r="K2060" t="s">
        <v>245</v>
      </c>
      <c r="L2060">
        <v>8905.9</v>
      </c>
      <c r="M2060" t="s">
        <v>114</v>
      </c>
      <c r="N2060" t="s">
        <v>168</v>
      </c>
      <c r="O2060" t="s">
        <v>189</v>
      </c>
      <c r="P2060" t="s">
        <v>204</v>
      </c>
      <c r="Q2060" t="s">
        <v>70</v>
      </c>
      <c r="R2060" t="s">
        <v>784</v>
      </c>
      <c r="S2060" t="s">
        <v>137</v>
      </c>
      <c r="T2060" t="s">
        <v>148</v>
      </c>
      <c r="U2060" t="s">
        <v>143</v>
      </c>
      <c r="V2060">
        <v>6047</v>
      </c>
      <c r="W2060">
        <v>3960</v>
      </c>
      <c r="X2060">
        <v>9.9</v>
      </c>
      <c r="Y2060">
        <v>11.5</v>
      </c>
      <c r="Z2060">
        <v>5664.66</v>
      </c>
      <c r="AB2060">
        <v>42.85</v>
      </c>
      <c r="AC2060">
        <v>242730.68</v>
      </c>
      <c r="AD2060">
        <v>1831611.16</v>
      </c>
      <c r="AE2060">
        <v>279.17</v>
      </c>
      <c r="AF2060">
        <v>511330887.54000002</v>
      </c>
      <c r="AG2060">
        <v>128486.36</v>
      </c>
      <c r="AH2060">
        <v>3</v>
      </c>
      <c r="AI2060">
        <v>39610.49</v>
      </c>
      <c r="AJ2060">
        <v>15.04</v>
      </c>
      <c r="AK2060">
        <v>275474.32</v>
      </c>
      <c r="AL2060">
        <v>0.215</v>
      </c>
      <c r="AM2060">
        <v>3937.96</v>
      </c>
      <c r="AN2060">
        <v>1230.7</v>
      </c>
      <c r="AO2060">
        <v>385.11</v>
      </c>
      <c r="AP2060">
        <v>473954.88</v>
      </c>
      <c r="AQ2060">
        <v>888720.37</v>
      </c>
      <c r="AR2060" t="s">
        <v>61</v>
      </c>
      <c r="AS2060" t="s">
        <v>61</v>
      </c>
      <c r="AT2060" t="s">
        <v>62</v>
      </c>
      <c r="AU2060" t="s">
        <v>63</v>
      </c>
    </row>
    <row r="2061" spans="1:47" x14ac:dyDescent="0.25">
      <c r="A2061" t="s">
        <v>3207</v>
      </c>
      <c r="B2061">
        <v>2021</v>
      </c>
      <c r="C2061">
        <v>1</v>
      </c>
      <c r="D2061" t="s">
        <v>48</v>
      </c>
      <c r="E2061" s="1">
        <v>44207</v>
      </c>
      <c r="F2061" s="1">
        <v>44229</v>
      </c>
      <c r="G2061">
        <v>22</v>
      </c>
      <c r="H2061">
        <v>13.5</v>
      </c>
      <c r="I2061" t="s">
        <v>65</v>
      </c>
      <c r="J2061" t="s">
        <v>134</v>
      </c>
      <c r="K2061" t="s">
        <v>135</v>
      </c>
      <c r="L2061">
        <v>9999.0098999999991</v>
      </c>
      <c r="M2061" t="s">
        <v>90</v>
      </c>
      <c r="N2061" t="s">
        <v>53</v>
      </c>
      <c r="O2061" t="s">
        <v>54</v>
      </c>
      <c r="P2061" t="s">
        <v>184</v>
      </c>
      <c r="Q2061" t="s">
        <v>121</v>
      </c>
      <c r="R2061" t="s">
        <v>2153</v>
      </c>
      <c r="S2061" t="s">
        <v>137</v>
      </c>
      <c r="T2061" t="s">
        <v>148</v>
      </c>
      <c r="U2061" t="s">
        <v>75</v>
      </c>
      <c r="V2061">
        <v>5204</v>
      </c>
      <c r="W2061">
        <v>3234</v>
      </c>
      <c r="X2061">
        <v>24.9</v>
      </c>
      <c r="Y2061">
        <v>13.4</v>
      </c>
      <c r="Z2061">
        <v>4578.6000000000004</v>
      </c>
      <c r="AB2061">
        <v>36.4</v>
      </c>
      <c r="AC2061">
        <v>166661.04</v>
      </c>
      <c r="AD2061">
        <v>2526242.5499999998</v>
      </c>
      <c r="AE2061">
        <v>169.93</v>
      </c>
      <c r="AF2061">
        <v>429284396.51999998</v>
      </c>
      <c r="AG2061">
        <v>91891.47</v>
      </c>
      <c r="AH2061">
        <v>0</v>
      </c>
      <c r="AJ2061">
        <v>22.21</v>
      </c>
      <c r="AK2061">
        <v>0</v>
      </c>
      <c r="AL2061">
        <v>0.24099999999999999</v>
      </c>
      <c r="AM2061">
        <v>6088.24</v>
      </c>
      <c r="AN2061">
        <v>830.9</v>
      </c>
      <c r="AO2061">
        <v>548.58000000000004</v>
      </c>
      <c r="AP2061">
        <v>455815.12</v>
      </c>
      <c r="AQ2061">
        <v>720455.87</v>
      </c>
      <c r="AR2061" t="s">
        <v>61</v>
      </c>
      <c r="AS2061" t="s">
        <v>61</v>
      </c>
      <c r="AT2061" t="s">
        <v>62</v>
      </c>
      <c r="AU2061" t="s">
        <v>63</v>
      </c>
    </row>
    <row r="2062" spans="1:47" x14ac:dyDescent="0.25">
      <c r="A2062" t="s">
        <v>3208</v>
      </c>
      <c r="B2062">
        <v>2024</v>
      </c>
      <c r="C2062">
        <v>5</v>
      </c>
      <c r="D2062" t="s">
        <v>77</v>
      </c>
      <c r="E2062" s="1">
        <v>45422</v>
      </c>
      <c r="F2062" s="1">
        <v>45441</v>
      </c>
      <c r="G2062">
        <v>19</v>
      </c>
      <c r="I2062" t="s">
        <v>65</v>
      </c>
      <c r="J2062" t="s">
        <v>112</v>
      </c>
      <c r="K2062" t="s">
        <v>113</v>
      </c>
      <c r="L2062">
        <v>7304.39</v>
      </c>
      <c r="M2062" t="s">
        <v>68</v>
      </c>
      <c r="N2062" t="s">
        <v>106</v>
      </c>
      <c r="O2062" t="s">
        <v>200</v>
      </c>
      <c r="P2062" t="s">
        <v>92</v>
      </c>
      <c r="Q2062" t="s">
        <v>127</v>
      </c>
      <c r="R2062" t="s">
        <v>1032</v>
      </c>
      <c r="S2062" t="s">
        <v>73</v>
      </c>
      <c r="T2062" t="s">
        <v>59</v>
      </c>
      <c r="U2062" t="s">
        <v>87</v>
      </c>
      <c r="V2062">
        <v>15251</v>
      </c>
      <c r="W2062">
        <v>8886</v>
      </c>
      <c r="X2062">
        <v>16.100000000000001</v>
      </c>
      <c r="Y2062">
        <v>14.4</v>
      </c>
      <c r="Z2062">
        <v>12498.55</v>
      </c>
      <c r="AB2062">
        <v>13.66</v>
      </c>
      <c r="AC2062">
        <v>170730.19</v>
      </c>
      <c r="AD2062">
        <v>13706159.9</v>
      </c>
      <c r="AE2062">
        <v>278.86</v>
      </c>
      <c r="AF2062">
        <v>3822099749.71</v>
      </c>
      <c r="AG2062">
        <v>214485.21</v>
      </c>
      <c r="AH2062">
        <v>1</v>
      </c>
      <c r="AI2062">
        <v>19246.080000000002</v>
      </c>
      <c r="AJ2062">
        <v>6.93</v>
      </c>
      <c r="AK2062">
        <v>0</v>
      </c>
      <c r="AL2062">
        <v>0.218</v>
      </c>
      <c r="AM2062">
        <v>29879.43</v>
      </c>
      <c r="AN2062">
        <v>346.8</v>
      </c>
      <c r="AO2062">
        <v>556.29999999999995</v>
      </c>
      <c r="AP2062">
        <v>192924.84</v>
      </c>
      <c r="AQ2062">
        <v>627265.75</v>
      </c>
      <c r="AR2062" t="s">
        <v>61</v>
      </c>
      <c r="AS2062" t="s">
        <v>61</v>
      </c>
      <c r="AT2062" t="s">
        <v>62</v>
      </c>
      <c r="AU2062" t="s">
        <v>63</v>
      </c>
    </row>
    <row r="2063" spans="1:47" x14ac:dyDescent="0.25">
      <c r="A2063" t="s">
        <v>3209</v>
      </c>
      <c r="B2063">
        <v>2020</v>
      </c>
      <c r="C2063">
        <v>8</v>
      </c>
      <c r="D2063" t="s">
        <v>89</v>
      </c>
      <c r="E2063" s="1">
        <v>44045</v>
      </c>
      <c r="F2063" s="1">
        <v>44059</v>
      </c>
      <c r="G2063">
        <v>14</v>
      </c>
      <c r="H2063">
        <v>1.6</v>
      </c>
      <c r="I2063" t="s">
        <v>49</v>
      </c>
      <c r="J2063" t="s">
        <v>78</v>
      </c>
      <c r="K2063" t="s">
        <v>158</v>
      </c>
      <c r="L2063">
        <v>1006.3</v>
      </c>
      <c r="M2063" t="s">
        <v>98</v>
      </c>
      <c r="N2063" t="s">
        <v>53</v>
      </c>
      <c r="O2063" t="s">
        <v>189</v>
      </c>
      <c r="P2063" t="s">
        <v>204</v>
      </c>
      <c r="Q2063" t="s">
        <v>100</v>
      </c>
      <c r="R2063" t="s">
        <v>3210</v>
      </c>
      <c r="S2063" t="s">
        <v>161</v>
      </c>
      <c r="T2063" t="s">
        <v>59</v>
      </c>
      <c r="U2063" t="s">
        <v>103</v>
      </c>
      <c r="V2063">
        <v>32424</v>
      </c>
      <c r="W2063">
        <v>19081</v>
      </c>
      <c r="X2063">
        <v>10</v>
      </c>
      <c r="Y2063">
        <v>10.9</v>
      </c>
      <c r="Z2063">
        <v>27352.6</v>
      </c>
      <c r="AB2063">
        <v>21.75</v>
      </c>
      <c r="AC2063">
        <v>594919.05000000005</v>
      </c>
      <c r="AD2063">
        <v>31666105.02</v>
      </c>
      <c r="AE2063">
        <v>163.19999999999999</v>
      </c>
      <c r="AF2063">
        <v>5167908339.2600002</v>
      </c>
      <c r="AG2063">
        <v>57891.519999999997</v>
      </c>
      <c r="AH2063">
        <v>0</v>
      </c>
      <c r="AI2063">
        <v>0</v>
      </c>
      <c r="AJ2063">
        <v>14.17</v>
      </c>
      <c r="AK2063">
        <v>4487087.08</v>
      </c>
      <c r="AL2063">
        <v>0.23</v>
      </c>
      <c r="AM2063">
        <v>72832.039999999994</v>
      </c>
      <c r="AN2063">
        <v>547</v>
      </c>
      <c r="AO2063">
        <v>730.79</v>
      </c>
      <c r="AP2063">
        <v>399742.13</v>
      </c>
      <c r="AQ2063">
        <v>1125384.74</v>
      </c>
      <c r="AR2063" t="s">
        <v>61</v>
      </c>
      <c r="AS2063" t="s">
        <v>61</v>
      </c>
      <c r="AT2063" t="s">
        <v>116</v>
      </c>
      <c r="AU2063" t="s">
        <v>63</v>
      </c>
    </row>
    <row r="2064" spans="1:47" x14ac:dyDescent="0.25">
      <c r="A2064" t="s">
        <v>3211</v>
      </c>
      <c r="B2064">
        <v>2025</v>
      </c>
      <c r="C2064">
        <v>8</v>
      </c>
      <c r="D2064" t="s">
        <v>89</v>
      </c>
      <c r="E2064" s="1">
        <v>45884</v>
      </c>
      <c r="F2064" s="1">
        <v>45903</v>
      </c>
      <c r="G2064">
        <v>19</v>
      </c>
      <c r="H2064">
        <v>9.9</v>
      </c>
      <c r="I2064" t="s">
        <v>65</v>
      </c>
      <c r="J2064" t="s">
        <v>66</v>
      </c>
      <c r="K2064" t="s">
        <v>251</v>
      </c>
      <c r="L2064">
        <v>8543.7000000000007</v>
      </c>
      <c r="M2064" t="s">
        <v>90</v>
      </c>
      <c r="N2064" t="s">
        <v>168</v>
      </c>
      <c r="O2064" t="s">
        <v>189</v>
      </c>
      <c r="P2064" t="s">
        <v>128</v>
      </c>
      <c r="Q2064" t="s">
        <v>93</v>
      </c>
      <c r="R2064" t="s">
        <v>2917</v>
      </c>
      <c r="S2064" t="s">
        <v>156</v>
      </c>
      <c r="T2064" t="s">
        <v>74</v>
      </c>
      <c r="U2064" t="s">
        <v>228</v>
      </c>
      <c r="V2064">
        <v>27218</v>
      </c>
      <c r="W2064">
        <v>18494</v>
      </c>
      <c r="X2064">
        <v>12.5</v>
      </c>
      <c r="Y2064">
        <v>15.9</v>
      </c>
      <c r="Z2064">
        <v>24565.91</v>
      </c>
      <c r="AA2064">
        <v>1754</v>
      </c>
      <c r="AB2064">
        <v>4031.67</v>
      </c>
      <c r="AC2064">
        <v>7071549.1799999997</v>
      </c>
      <c r="AD2064">
        <v>102924530.09999999</v>
      </c>
      <c r="AE2064">
        <v>277.08999999999997</v>
      </c>
      <c r="AF2064">
        <v>28519358045.41</v>
      </c>
      <c r="AG2064">
        <v>51762.27</v>
      </c>
      <c r="AH2064">
        <v>3.6</v>
      </c>
      <c r="AI2064">
        <v>111485.97</v>
      </c>
      <c r="AJ2064">
        <v>11.35</v>
      </c>
      <c r="AK2064">
        <v>0</v>
      </c>
      <c r="AL2064">
        <v>0.11799999999999999</v>
      </c>
      <c r="AM2064">
        <v>121450.95</v>
      </c>
      <c r="AN2064">
        <v>646.1</v>
      </c>
      <c r="AO2064">
        <v>563.1</v>
      </c>
      <c r="AP2064">
        <v>363818.91</v>
      </c>
      <c r="AQ2064">
        <v>7720067.2800000003</v>
      </c>
      <c r="AR2064" t="s">
        <v>61</v>
      </c>
      <c r="AS2064" t="s">
        <v>61</v>
      </c>
      <c r="AT2064" t="s">
        <v>62</v>
      </c>
      <c r="AU2064" t="s">
        <v>63</v>
      </c>
    </row>
    <row r="2065" spans="1:47" x14ac:dyDescent="0.25">
      <c r="A2065" t="s">
        <v>3212</v>
      </c>
      <c r="B2065">
        <v>2023</v>
      </c>
      <c r="C2065">
        <v>12</v>
      </c>
      <c r="D2065" t="s">
        <v>119</v>
      </c>
      <c r="E2065" s="1">
        <v>45275</v>
      </c>
      <c r="F2065" s="1">
        <v>45292</v>
      </c>
      <c r="G2065">
        <v>17</v>
      </c>
      <c r="H2065">
        <v>1.8</v>
      </c>
      <c r="I2065" t="s">
        <v>49</v>
      </c>
      <c r="J2065" t="s">
        <v>112</v>
      </c>
      <c r="K2065" t="s">
        <v>113</v>
      </c>
      <c r="L2065">
        <v>7304.39</v>
      </c>
      <c r="M2065" t="s">
        <v>90</v>
      </c>
      <c r="N2065" t="s">
        <v>69</v>
      </c>
      <c r="O2065" t="s">
        <v>107</v>
      </c>
      <c r="P2065" t="s">
        <v>154</v>
      </c>
      <c r="Q2065" t="s">
        <v>56</v>
      </c>
      <c r="R2065" t="s">
        <v>261</v>
      </c>
      <c r="S2065" t="s">
        <v>73</v>
      </c>
      <c r="T2065" t="s">
        <v>131</v>
      </c>
      <c r="U2065" t="s">
        <v>181</v>
      </c>
      <c r="V2065">
        <v>5773</v>
      </c>
      <c r="W2065">
        <v>4212</v>
      </c>
      <c r="X2065">
        <v>10.3</v>
      </c>
      <c r="Y2065">
        <v>10.8</v>
      </c>
      <c r="Z2065">
        <v>4841.2700000000004</v>
      </c>
      <c r="AB2065">
        <v>28.97</v>
      </c>
      <c r="AC2065">
        <v>140251.59</v>
      </c>
      <c r="AD2065">
        <v>2564953.2599999998</v>
      </c>
      <c r="AE2065">
        <v>282.02</v>
      </c>
      <c r="AF2065">
        <v>723368118.38999999</v>
      </c>
      <c r="AG2065">
        <v>79794.73</v>
      </c>
      <c r="AH2065">
        <v>0</v>
      </c>
      <c r="AI2065">
        <v>0</v>
      </c>
      <c r="AJ2065">
        <v>1.08</v>
      </c>
      <c r="AK2065">
        <v>27701.5</v>
      </c>
      <c r="AL2065">
        <v>0.316</v>
      </c>
      <c r="AM2065">
        <v>8105.25</v>
      </c>
      <c r="AN2065">
        <v>256.5</v>
      </c>
      <c r="AO2065">
        <v>421.57</v>
      </c>
      <c r="AP2065">
        <v>108132.71</v>
      </c>
      <c r="AQ2065">
        <v>336284.28</v>
      </c>
      <c r="AR2065" t="s">
        <v>61</v>
      </c>
      <c r="AS2065" t="s">
        <v>61</v>
      </c>
      <c r="AT2065" t="s">
        <v>62</v>
      </c>
      <c r="AU2065" t="s">
        <v>63</v>
      </c>
    </row>
    <row r="2066" spans="1:47" x14ac:dyDescent="0.25">
      <c r="A2066" t="s">
        <v>3213</v>
      </c>
      <c r="B2066">
        <v>2024</v>
      </c>
      <c r="C2066">
        <v>8</v>
      </c>
      <c r="D2066" t="s">
        <v>89</v>
      </c>
      <c r="E2066" s="1">
        <v>45514</v>
      </c>
      <c r="F2066" s="1">
        <v>45522</v>
      </c>
      <c r="G2066">
        <v>8</v>
      </c>
      <c r="H2066">
        <v>12</v>
      </c>
      <c r="I2066" t="s">
        <v>49</v>
      </c>
      <c r="J2066" t="s">
        <v>50</v>
      </c>
      <c r="K2066" t="s">
        <v>145</v>
      </c>
      <c r="L2066">
        <v>2710.19</v>
      </c>
      <c r="M2066" t="s">
        <v>68</v>
      </c>
      <c r="N2066" t="s">
        <v>53</v>
      </c>
      <c r="O2066" t="s">
        <v>189</v>
      </c>
      <c r="P2066" t="s">
        <v>93</v>
      </c>
      <c r="Q2066" t="s">
        <v>92</v>
      </c>
      <c r="R2066" t="s">
        <v>272</v>
      </c>
      <c r="S2066" t="s">
        <v>170</v>
      </c>
      <c r="T2066" t="s">
        <v>162</v>
      </c>
      <c r="U2066" t="s">
        <v>132</v>
      </c>
      <c r="V2066">
        <v>120155</v>
      </c>
      <c r="W2066">
        <v>82386</v>
      </c>
      <c r="X2066">
        <v>17.899999999999999</v>
      </c>
      <c r="Y2066">
        <v>14.7</v>
      </c>
      <c r="Z2066">
        <v>109432.57</v>
      </c>
      <c r="AB2066">
        <v>47.11</v>
      </c>
      <c r="AC2066">
        <v>5155368.37</v>
      </c>
      <c r="AD2066">
        <v>66329269.329999998</v>
      </c>
      <c r="AE2066">
        <v>279.68</v>
      </c>
      <c r="AF2066">
        <v>18550970046.209999</v>
      </c>
      <c r="AG2066">
        <v>134203.68</v>
      </c>
      <c r="AH2066">
        <v>0</v>
      </c>
      <c r="AI2066">
        <v>0</v>
      </c>
      <c r="AJ2066">
        <v>17.45</v>
      </c>
      <c r="AK2066">
        <v>11574457.5</v>
      </c>
      <c r="AL2066">
        <v>0.24199999999999999</v>
      </c>
      <c r="AM2066">
        <v>160516.82999999999</v>
      </c>
      <c r="AN2066">
        <v>196.6</v>
      </c>
      <c r="AO2066">
        <v>521.57000000000005</v>
      </c>
      <c r="AP2066">
        <v>102540.66</v>
      </c>
      <c r="AQ2066">
        <v>5552629.54</v>
      </c>
      <c r="AR2066" t="s">
        <v>61</v>
      </c>
      <c r="AS2066" t="s">
        <v>61</v>
      </c>
      <c r="AT2066" t="s">
        <v>62</v>
      </c>
      <c r="AU2066" t="s">
        <v>63</v>
      </c>
    </row>
    <row r="2067" spans="1:47" x14ac:dyDescent="0.25">
      <c r="A2067" t="s">
        <v>3214</v>
      </c>
      <c r="B2067">
        <v>2021</v>
      </c>
      <c r="C2067">
        <v>2</v>
      </c>
      <c r="D2067" t="s">
        <v>48</v>
      </c>
      <c r="E2067" s="1">
        <v>44239</v>
      </c>
      <c r="F2067" s="1">
        <v>44262</v>
      </c>
      <c r="G2067">
        <v>23</v>
      </c>
      <c r="H2067">
        <v>7.9</v>
      </c>
      <c r="I2067" t="s">
        <v>65</v>
      </c>
      <c r="J2067" t="s">
        <v>66</v>
      </c>
      <c r="K2067" t="s">
        <v>251</v>
      </c>
      <c r="L2067">
        <v>8543.7000000000007</v>
      </c>
      <c r="M2067" t="s">
        <v>98</v>
      </c>
      <c r="N2067" t="s">
        <v>81</v>
      </c>
      <c r="O2067" t="s">
        <v>200</v>
      </c>
      <c r="P2067" t="s">
        <v>56</v>
      </c>
      <c r="Q2067" t="s">
        <v>150</v>
      </c>
      <c r="R2067" t="s">
        <v>723</v>
      </c>
      <c r="S2067" t="s">
        <v>156</v>
      </c>
      <c r="T2067" t="s">
        <v>86</v>
      </c>
      <c r="U2067" t="s">
        <v>60</v>
      </c>
      <c r="V2067">
        <v>9763</v>
      </c>
      <c r="W2067">
        <v>7213</v>
      </c>
      <c r="X2067">
        <v>9.8000000000000007</v>
      </c>
      <c r="Y2067">
        <v>15.4</v>
      </c>
      <c r="Z2067">
        <v>8032.53</v>
      </c>
      <c r="AA2067">
        <v>573</v>
      </c>
      <c r="AB2067">
        <v>2104.29</v>
      </c>
      <c r="AC2067">
        <v>1205758.17</v>
      </c>
      <c r="AD2067">
        <v>30098773.489999998</v>
      </c>
      <c r="AE2067">
        <v>171.91</v>
      </c>
      <c r="AF2067">
        <v>5174280150.6700001</v>
      </c>
      <c r="AG2067">
        <v>181715.32</v>
      </c>
      <c r="AH2067">
        <v>1.1000000000000001</v>
      </c>
      <c r="AI2067">
        <v>17970.400000000001</v>
      </c>
      <c r="AJ2067">
        <v>15.08</v>
      </c>
      <c r="AK2067">
        <v>0</v>
      </c>
      <c r="AL2067">
        <v>0.27500000000000002</v>
      </c>
      <c r="AM2067">
        <v>82771.63</v>
      </c>
      <c r="AN2067">
        <v>747.9</v>
      </c>
      <c r="AO2067">
        <v>494.19</v>
      </c>
      <c r="AP2067">
        <v>369604.7</v>
      </c>
      <c r="AQ2067">
        <v>1857820.22</v>
      </c>
      <c r="AR2067" t="s">
        <v>61</v>
      </c>
      <c r="AS2067" t="s">
        <v>61</v>
      </c>
      <c r="AT2067" t="s">
        <v>62</v>
      </c>
      <c r="AU2067" t="s">
        <v>63</v>
      </c>
    </row>
    <row r="2068" spans="1:47" x14ac:dyDescent="0.25">
      <c r="A2068" t="s">
        <v>3215</v>
      </c>
      <c r="B2068">
        <v>2022</v>
      </c>
      <c r="C2068">
        <v>7</v>
      </c>
      <c r="D2068" t="s">
        <v>89</v>
      </c>
      <c r="E2068" s="1">
        <v>44747</v>
      </c>
      <c r="F2068" s="1">
        <v>44764</v>
      </c>
      <c r="G2068">
        <v>17</v>
      </c>
      <c r="H2068">
        <v>11.3</v>
      </c>
      <c r="I2068" t="s">
        <v>49</v>
      </c>
      <c r="J2068" t="s">
        <v>112</v>
      </c>
      <c r="K2068" t="s">
        <v>199</v>
      </c>
      <c r="L2068">
        <v>7204.49</v>
      </c>
      <c r="M2068" t="s">
        <v>68</v>
      </c>
      <c r="N2068" t="s">
        <v>53</v>
      </c>
      <c r="O2068" t="s">
        <v>189</v>
      </c>
      <c r="P2068" t="s">
        <v>83</v>
      </c>
      <c r="Q2068" t="s">
        <v>184</v>
      </c>
      <c r="R2068" t="s">
        <v>1089</v>
      </c>
      <c r="S2068" t="s">
        <v>161</v>
      </c>
      <c r="T2068" t="s">
        <v>86</v>
      </c>
      <c r="U2068" t="s">
        <v>75</v>
      </c>
      <c r="V2068">
        <v>27694</v>
      </c>
      <c r="W2068">
        <v>20219</v>
      </c>
      <c r="X2068">
        <v>21.8</v>
      </c>
      <c r="Y2068">
        <v>13.5</v>
      </c>
      <c r="Z2068">
        <v>23600.560000000001</v>
      </c>
      <c r="AB2068">
        <v>22.68</v>
      </c>
      <c r="AC2068">
        <v>535260.69999999995</v>
      </c>
      <c r="AD2068">
        <v>20969805.579999998</v>
      </c>
      <c r="AE2068">
        <v>219.33</v>
      </c>
      <c r="AF2068">
        <v>4599307457.8599997</v>
      </c>
      <c r="AG2068">
        <v>44626.69</v>
      </c>
      <c r="AH2068">
        <v>1.9</v>
      </c>
      <c r="AI2068">
        <v>20335.88</v>
      </c>
      <c r="AJ2068">
        <v>0.62</v>
      </c>
      <c r="AK2068">
        <v>130012.79</v>
      </c>
      <c r="AL2068">
        <v>8.2000000000000003E-2</v>
      </c>
      <c r="AM2068">
        <v>17195.240000000002</v>
      </c>
      <c r="AN2068">
        <v>339.2</v>
      </c>
      <c r="AO2068">
        <v>409.77</v>
      </c>
      <c r="AP2068">
        <v>138993.98000000001</v>
      </c>
      <c r="AQ2068">
        <v>756412.49</v>
      </c>
      <c r="AR2068" t="s">
        <v>61</v>
      </c>
      <c r="AS2068" t="s">
        <v>61</v>
      </c>
      <c r="AT2068" t="s">
        <v>62</v>
      </c>
      <c r="AU2068" t="s">
        <v>63</v>
      </c>
    </row>
    <row r="2069" spans="1:47" x14ac:dyDescent="0.25">
      <c r="A2069" t="s">
        <v>3216</v>
      </c>
      <c r="B2069">
        <v>2025</v>
      </c>
      <c r="C2069">
        <v>6</v>
      </c>
      <c r="D2069" t="s">
        <v>77</v>
      </c>
      <c r="E2069" s="1">
        <v>45837</v>
      </c>
      <c r="F2069" s="1">
        <v>45865</v>
      </c>
      <c r="G2069">
        <v>28</v>
      </c>
      <c r="H2069">
        <v>18.3</v>
      </c>
      <c r="I2069" t="s">
        <v>49</v>
      </c>
      <c r="J2069" t="s">
        <v>78</v>
      </c>
      <c r="K2069" t="s">
        <v>158</v>
      </c>
      <c r="L2069">
        <v>1006.3</v>
      </c>
      <c r="M2069" t="s">
        <v>98</v>
      </c>
      <c r="N2069" t="s">
        <v>53</v>
      </c>
      <c r="O2069" t="s">
        <v>91</v>
      </c>
      <c r="P2069" t="s">
        <v>164</v>
      </c>
      <c r="Q2069" t="s">
        <v>128</v>
      </c>
      <c r="R2069" t="s">
        <v>920</v>
      </c>
      <c r="S2069" t="s">
        <v>161</v>
      </c>
      <c r="T2069" t="s">
        <v>187</v>
      </c>
      <c r="U2069" t="s">
        <v>103</v>
      </c>
      <c r="V2069">
        <v>37452</v>
      </c>
      <c r="W2069">
        <v>28012</v>
      </c>
      <c r="X2069">
        <v>20.3</v>
      </c>
      <c r="Y2069">
        <v>13.4</v>
      </c>
      <c r="Z2069">
        <v>30442.34</v>
      </c>
      <c r="AB2069">
        <v>36.770000000000003</v>
      </c>
      <c r="AC2069">
        <v>1119364.8400000001</v>
      </c>
      <c r="AD2069">
        <v>32223216.890000001</v>
      </c>
      <c r="AE2069">
        <v>276.06</v>
      </c>
      <c r="AF2069">
        <v>8895541254.6499996</v>
      </c>
      <c r="AG2069">
        <v>61564.05</v>
      </c>
      <c r="AH2069">
        <v>0.7</v>
      </c>
      <c r="AI2069">
        <v>21342.97</v>
      </c>
      <c r="AJ2069">
        <v>13.01</v>
      </c>
      <c r="AK2069">
        <v>4192240.52</v>
      </c>
      <c r="AL2069">
        <v>0.14299999999999999</v>
      </c>
      <c r="AM2069">
        <v>46079.199999999997</v>
      </c>
      <c r="AN2069">
        <v>1135.2</v>
      </c>
      <c r="AO2069">
        <v>484.12</v>
      </c>
      <c r="AP2069">
        <v>549573.02</v>
      </c>
      <c r="AQ2069">
        <v>1797924.08</v>
      </c>
      <c r="AR2069" t="s">
        <v>61</v>
      </c>
      <c r="AS2069" t="s">
        <v>61</v>
      </c>
      <c r="AT2069" t="s">
        <v>62</v>
      </c>
      <c r="AU2069" t="s">
        <v>117</v>
      </c>
    </row>
    <row r="2070" spans="1:47" x14ac:dyDescent="0.25">
      <c r="A2070" t="s">
        <v>3217</v>
      </c>
      <c r="B2070">
        <v>2020</v>
      </c>
      <c r="C2070">
        <v>6</v>
      </c>
      <c r="D2070" t="s">
        <v>77</v>
      </c>
      <c r="E2070" s="1">
        <v>43987</v>
      </c>
      <c r="F2070" s="1">
        <v>44003</v>
      </c>
      <c r="G2070">
        <v>16</v>
      </c>
      <c r="H2070">
        <v>15.7</v>
      </c>
      <c r="I2070" t="s">
        <v>65</v>
      </c>
      <c r="J2070" t="s">
        <v>50</v>
      </c>
      <c r="K2070" t="s">
        <v>120</v>
      </c>
      <c r="L2070">
        <v>2710.1921000000002</v>
      </c>
      <c r="M2070" t="s">
        <v>52</v>
      </c>
      <c r="N2070" t="s">
        <v>168</v>
      </c>
      <c r="O2070" t="s">
        <v>91</v>
      </c>
      <c r="P2070" t="s">
        <v>56</v>
      </c>
      <c r="Q2070" t="s">
        <v>108</v>
      </c>
      <c r="R2070" t="s">
        <v>1561</v>
      </c>
      <c r="S2070" t="s">
        <v>123</v>
      </c>
      <c r="T2070" t="s">
        <v>59</v>
      </c>
      <c r="U2070" t="s">
        <v>181</v>
      </c>
      <c r="V2070">
        <v>68807</v>
      </c>
      <c r="W2070">
        <v>49884</v>
      </c>
      <c r="X2070">
        <v>23.4</v>
      </c>
      <c r="Y2070">
        <v>13</v>
      </c>
      <c r="Z2070">
        <v>54692.17</v>
      </c>
      <c r="AB2070">
        <v>15.06</v>
      </c>
      <c r="AC2070">
        <v>823664.08</v>
      </c>
      <c r="AD2070">
        <v>54771473.649999999</v>
      </c>
      <c r="AE2070">
        <v>158.32</v>
      </c>
      <c r="AF2070">
        <v>8671419708.2700005</v>
      </c>
      <c r="AG2070">
        <v>132022.01999999999</v>
      </c>
      <c r="AH2070">
        <v>0</v>
      </c>
      <c r="AI2070">
        <v>0</v>
      </c>
      <c r="AJ2070">
        <v>4.62</v>
      </c>
      <c r="AK2070">
        <v>0</v>
      </c>
      <c r="AL2070">
        <v>0.14099999999999999</v>
      </c>
      <c r="AM2070">
        <v>77227.78</v>
      </c>
      <c r="AN2070">
        <v>616.9</v>
      </c>
      <c r="AO2070">
        <v>662.87</v>
      </c>
      <c r="AP2070">
        <v>408924.5</v>
      </c>
      <c r="AQ2070">
        <v>1441838.38</v>
      </c>
      <c r="AR2070" t="s">
        <v>61</v>
      </c>
      <c r="AS2070" t="s">
        <v>61</v>
      </c>
      <c r="AT2070" t="s">
        <v>62</v>
      </c>
      <c r="AU2070" t="s">
        <v>63</v>
      </c>
    </row>
    <row r="2071" spans="1:47" x14ac:dyDescent="0.25">
      <c r="A2071" t="s">
        <v>3218</v>
      </c>
      <c r="B2071">
        <v>2021</v>
      </c>
      <c r="C2071">
        <v>6</v>
      </c>
      <c r="D2071" t="s">
        <v>77</v>
      </c>
      <c r="E2071" s="1">
        <v>44374</v>
      </c>
      <c r="F2071" s="1">
        <v>44396</v>
      </c>
      <c r="G2071">
        <v>22</v>
      </c>
      <c r="H2071">
        <v>1</v>
      </c>
      <c r="I2071" t="s">
        <v>49</v>
      </c>
      <c r="J2071" t="s">
        <v>112</v>
      </c>
      <c r="K2071" t="s">
        <v>199</v>
      </c>
      <c r="L2071">
        <v>7204.49</v>
      </c>
      <c r="M2071" t="s">
        <v>98</v>
      </c>
      <c r="N2071" t="s">
        <v>53</v>
      </c>
      <c r="O2071" t="s">
        <v>107</v>
      </c>
      <c r="P2071" t="s">
        <v>71</v>
      </c>
      <c r="Q2071" t="s">
        <v>56</v>
      </c>
      <c r="R2071" t="s">
        <v>1556</v>
      </c>
      <c r="S2071" t="s">
        <v>161</v>
      </c>
      <c r="T2071" t="s">
        <v>74</v>
      </c>
      <c r="U2071" t="s">
        <v>132</v>
      </c>
      <c r="V2071">
        <v>24136</v>
      </c>
      <c r="W2071">
        <v>17931</v>
      </c>
      <c r="X2071">
        <v>2.5</v>
      </c>
      <c r="Y2071">
        <v>10.3</v>
      </c>
      <c r="Z2071">
        <v>19539.189999999999</v>
      </c>
      <c r="AB2071">
        <v>16.23</v>
      </c>
      <c r="AC2071">
        <v>317121.05</v>
      </c>
      <c r="AD2071">
        <v>14348604.18</v>
      </c>
      <c r="AE2071">
        <v>166.58</v>
      </c>
      <c r="AF2071">
        <v>2390190484.3000002</v>
      </c>
      <c r="AG2071">
        <v>178028.15</v>
      </c>
      <c r="AH2071">
        <v>0.6</v>
      </c>
      <c r="AI2071">
        <v>14125.22</v>
      </c>
      <c r="AJ2071">
        <v>8.14</v>
      </c>
      <c r="AK2071">
        <v>1167976.3799999999</v>
      </c>
      <c r="AL2071">
        <v>0.254</v>
      </c>
      <c r="AM2071">
        <v>36445.449999999997</v>
      </c>
      <c r="AN2071">
        <v>403.3</v>
      </c>
      <c r="AO2071">
        <v>380.67</v>
      </c>
      <c r="AP2071">
        <v>153524.21</v>
      </c>
      <c r="AQ2071">
        <v>699244.08</v>
      </c>
      <c r="AR2071" t="s">
        <v>61</v>
      </c>
      <c r="AS2071" t="s">
        <v>61</v>
      </c>
      <c r="AT2071" t="s">
        <v>62</v>
      </c>
      <c r="AU2071" t="s">
        <v>63</v>
      </c>
    </row>
    <row r="2072" spans="1:47" x14ac:dyDescent="0.25">
      <c r="A2072" t="s">
        <v>3219</v>
      </c>
      <c r="B2072">
        <v>2025</v>
      </c>
      <c r="C2072">
        <v>6</v>
      </c>
      <c r="D2072" t="s">
        <v>77</v>
      </c>
      <c r="E2072" s="1">
        <v>45813</v>
      </c>
      <c r="F2072" s="1">
        <v>45833</v>
      </c>
      <c r="G2072">
        <v>20</v>
      </c>
      <c r="H2072">
        <v>5</v>
      </c>
      <c r="I2072" t="s">
        <v>49</v>
      </c>
      <c r="J2072" t="s">
        <v>50</v>
      </c>
      <c r="K2072" t="s">
        <v>183</v>
      </c>
      <c r="L2072">
        <v>2710.19</v>
      </c>
      <c r="M2072" t="s">
        <v>114</v>
      </c>
      <c r="N2072" t="s">
        <v>81</v>
      </c>
      <c r="O2072" t="s">
        <v>189</v>
      </c>
      <c r="P2072" t="s">
        <v>196</v>
      </c>
      <c r="Q2072" t="s">
        <v>226</v>
      </c>
      <c r="R2072" t="s">
        <v>3220</v>
      </c>
      <c r="S2072" t="s">
        <v>186</v>
      </c>
      <c r="T2072" t="s">
        <v>74</v>
      </c>
      <c r="U2072" t="s">
        <v>143</v>
      </c>
      <c r="V2072">
        <v>117057</v>
      </c>
      <c r="W2072">
        <v>71520</v>
      </c>
      <c r="X2072">
        <v>9.4</v>
      </c>
      <c r="Y2072">
        <v>11.7</v>
      </c>
      <c r="Z2072">
        <v>94890.58</v>
      </c>
      <c r="AB2072">
        <v>32.19</v>
      </c>
      <c r="AC2072">
        <v>3054527.77</v>
      </c>
      <c r="AD2072">
        <v>75902026.040000007</v>
      </c>
      <c r="AE2072">
        <v>281.04000000000002</v>
      </c>
      <c r="AF2072">
        <v>21331505398.279999</v>
      </c>
      <c r="AG2072">
        <v>96310.39</v>
      </c>
      <c r="AH2072">
        <v>1</v>
      </c>
      <c r="AI2072">
        <v>17781.810000000001</v>
      </c>
      <c r="AJ2072">
        <v>20.52</v>
      </c>
      <c r="AK2072">
        <v>15575095.74</v>
      </c>
      <c r="AL2072">
        <v>0.127</v>
      </c>
      <c r="AM2072">
        <v>96395.57</v>
      </c>
      <c r="AN2072">
        <v>1099.2</v>
      </c>
      <c r="AO2072">
        <v>480.92</v>
      </c>
      <c r="AP2072">
        <v>528627.26</v>
      </c>
      <c r="AQ2072">
        <v>3793642.8</v>
      </c>
      <c r="AR2072" t="s">
        <v>61</v>
      </c>
      <c r="AS2072" t="s">
        <v>61</v>
      </c>
      <c r="AT2072" t="s">
        <v>62</v>
      </c>
      <c r="AU2072" t="s">
        <v>117</v>
      </c>
    </row>
    <row r="2073" spans="1:47" x14ac:dyDescent="0.25">
      <c r="A2073" t="s">
        <v>3221</v>
      </c>
      <c r="B2073">
        <v>2022</v>
      </c>
      <c r="C2073">
        <v>4</v>
      </c>
      <c r="D2073" t="s">
        <v>77</v>
      </c>
      <c r="E2073" s="1">
        <v>44654</v>
      </c>
      <c r="F2073" s="1">
        <v>44675</v>
      </c>
      <c r="G2073">
        <v>21</v>
      </c>
      <c r="H2073">
        <v>1.9</v>
      </c>
      <c r="I2073" t="s">
        <v>65</v>
      </c>
      <c r="J2073" t="s">
        <v>112</v>
      </c>
      <c r="K2073" t="s">
        <v>113</v>
      </c>
      <c r="L2073">
        <v>7304.39</v>
      </c>
      <c r="M2073" t="s">
        <v>68</v>
      </c>
      <c r="N2073" t="s">
        <v>81</v>
      </c>
      <c r="O2073" t="s">
        <v>107</v>
      </c>
      <c r="P2073" t="s">
        <v>226</v>
      </c>
      <c r="Q2073" t="s">
        <v>131</v>
      </c>
      <c r="R2073" t="s">
        <v>3222</v>
      </c>
      <c r="S2073" t="s">
        <v>73</v>
      </c>
      <c r="T2073" t="s">
        <v>148</v>
      </c>
      <c r="U2073" t="s">
        <v>132</v>
      </c>
      <c r="V2073">
        <v>8308</v>
      </c>
      <c r="W2073">
        <v>5733</v>
      </c>
      <c r="X2073">
        <v>11.2</v>
      </c>
      <c r="Y2073">
        <v>11.5</v>
      </c>
      <c r="Z2073">
        <v>7496.07</v>
      </c>
      <c r="AB2073">
        <v>44.67</v>
      </c>
      <c r="AC2073">
        <v>334849.45</v>
      </c>
      <c r="AD2073">
        <v>4740289.79</v>
      </c>
      <c r="AE2073">
        <v>213.66</v>
      </c>
      <c r="AF2073">
        <v>1012810316.53</v>
      </c>
      <c r="AG2073">
        <v>209512.9</v>
      </c>
      <c r="AH2073">
        <v>0.7</v>
      </c>
      <c r="AI2073">
        <v>11495.48</v>
      </c>
      <c r="AJ2073">
        <v>9.35</v>
      </c>
      <c r="AK2073">
        <v>0</v>
      </c>
      <c r="AL2073">
        <v>0.154</v>
      </c>
      <c r="AM2073">
        <v>7300.05</v>
      </c>
      <c r="AN2073">
        <v>864.6</v>
      </c>
      <c r="AO2073">
        <v>466</v>
      </c>
      <c r="AP2073">
        <v>402903.6</v>
      </c>
      <c r="AQ2073">
        <v>966061.48</v>
      </c>
      <c r="AR2073" t="s">
        <v>61</v>
      </c>
      <c r="AS2073" t="s">
        <v>61</v>
      </c>
      <c r="AT2073" t="s">
        <v>62</v>
      </c>
      <c r="AU2073" t="s">
        <v>63</v>
      </c>
    </row>
    <row r="2074" spans="1:47" x14ac:dyDescent="0.25">
      <c r="A2074" t="s">
        <v>3223</v>
      </c>
      <c r="B2074">
        <v>2024</v>
      </c>
      <c r="C2074">
        <v>6</v>
      </c>
      <c r="D2074" t="s">
        <v>77</v>
      </c>
      <c r="E2074" s="1">
        <v>45461</v>
      </c>
      <c r="F2074" s="1">
        <v>45469</v>
      </c>
      <c r="G2074">
        <v>8</v>
      </c>
      <c r="H2074">
        <v>2.5</v>
      </c>
      <c r="I2074" t="s">
        <v>65</v>
      </c>
      <c r="J2074" t="s">
        <v>78</v>
      </c>
      <c r="K2074" t="s">
        <v>158</v>
      </c>
      <c r="L2074">
        <v>1006.3</v>
      </c>
      <c r="M2074" t="s">
        <v>90</v>
      </c>
      <c r="N2074" t="s">
        <v>168</v>
      </c>
      <c r="O2074" t="s">
        <v>189</v>
      </c>
      <c r="P2074" t="s">
        <v>56</v>
      </c>
      <c r="Q2074" t="s">
        <v>55</v>
      </c>
      <c r="R2074" t="s">
        <v>3224</v>
      </c>
      <c r="S2074" t="s">
        <v>161</v>
      </c>
      <c r="T2074" t="s">
        <v>86</v>
      </c>
      <c r="U2074" t="s">
        <v>132</v>
      </c>
      <c r="V2074">
        <v>29617</v>
      </c>
      <c r="W2074">
        <v>22106</v>
      </c>
      <c r="X2074">
        <v>15.8</v>
      </c>
      <c r="Y2074">
        <v>10.3</v>
      </c>
      <c r="Z2074">
        <v>27134.63</v>
      </c>
      <c r="AB2074">
        <v>28.64</v>
      </c>
      <c r="AC2074">
        <v>777135.8</v>
      </c>
      <c r="AD2074">
        <v>13444395.130000001</v>
      </c>
      <c r="AE2074">
        <v>275.67</v>
      </c>
      <c r="AF2074">
        <v>3706216405.4899998</v>
      </c>
      <c r="AG2074">
        <v>55091.01</v>
      </c>
      <c r="AH2074">
        <v>0.7</v>
      </c>
      <c r="AI2074">
        <v>18315.71</v>
      </c>
      <c r="AJ2074">
        <v>12.26</v>
      </c>
      <c r="AK2074">
        <v>0</v>
      </c>
      <c r="AL2074">
        <v>0.27</v>
      </c>
      <c r="AM2074">
        <v>36299.870000000003</v>
      </c>
      <c r="AN2074">
        <v>369</v>
      </c>
      <c r="AO2074">
        <v>741.8</v>
      </c>
      <c r="AP2074">
        <v>273724.2</v>
      </c>
      <c r="AQ2074">
        <v>1160566.5900000001</v>
      </c>
      <c r="AR2074" t="s">
        <v>61</v>
      </c>
      <c r="AS2074" t="s">
        <v>61</v>
      </c>
      <c r="AT2074" t="s">
        <v>62</v>
      </c>
      <c r="AU2074" t="s">
        <v>63</v>
      </c>
    </row>
    <row r="2075" spans="1:47" x14ac:dyDescent="0.25">
      <c r="A2075" t="s">
        <v>3225</v>
      </c>
      <c r="B2075">
        <v>2024</v>
      </c>
      <c r="C2075">
        <v>9</v>
      </c>
      <c r="D2075" t="s">
        <v>89</v>
      </c>
      <c r="E2075" s="1">
        <v>45555</v>
      </c>
      <c r="F2075" s="1">
        <v>45576</v>
      </c>
      <c r="G2075">
        <v>21</v>
      </c>
      <c r="H2075">
        <v>10.8</v>
      </c>
      <c r="I2075" t="s">
        <v>65</v>
      </c>
      <c r="J2075" t="s">
        <v>78</v>
      </c>
      <c r="K2075" t="s">
        <v>79</v>
      </c>
      <c r="L2075">
        <v>1005.9</v>
      </c>
      <c r="M2075" t="s">
        <v>52</v>
      </c>
      <c r="N2075" t="s">
        <v>81</v>
      </c>
      <c r="O2075" t="s">
        <v>54</v>
      </c>
      <c r="P2075" t="s">
        <v>56</v>
      </c>
      <c r="Q2075" t="s">
        <v>150</v>
      </c>
      <c r="R2075" t="s">
        <v>1197</v>
      </c>
      <c r="S2075" t="s">
        <v>85</v>
      </c>
      <c r="T2075" t="s">
        <v>74</v>
      </c>
      <c r="U2075" t="s">
        <v>103</v>
      </c>
      <c r="V2075">
        <v>38340</v>
      </c>
      <c r="W2075">
        <v>26673</v>
      </c>
      <c r="X2075">
        <v>1.5</v>
      </c>
      <c r="Y2075">
        <v>12.2</v>
      </c>
      <c r="Z2075">
        <v>32477.66</v>
      </c>
      <c r="AB2075">
        <v>39.130000000000003</v>
      </c>
      <c r="AC2075">
        <v>1270850.8400000001</v>
      </c>
      <c r="AD2075">
        <v>20809086.32</v>
      </c>
      <c r="AE2075">
        <v>274.44</v>
      </c>
      <c r="AF2075">
        <v>5710845649.6599998</v>
      </c>
      <c r="AG2075">
        <v>130900.4</v>
      </c>
      <c r="AH2075">
        <v>0</v>
      </c>
      <c r="AJ2075">
        <v>11.47</v>
      </c>
      <c r="AK2075">
        <v>0</v>
      </c>
      <c r="AL2075">
        <v>0.109</v>
      </c>
      <c r="AM2075">
        <v>22681.9</v>
      </c>
      <c r="AN2075">
        <v>467.8</v>
      </c>
      <c r="AO2075">
        <v>644.16</v>
      </c>
      <c r="AP2075">
        <v>301338.05</v>
      </c>
      <c r="AQ2075">
        <v>1725771.19</v>
      </c>
      <c r="AR2075" t="s">
        <v>61</v>
      </c>
      <c r="AS2075" t="s">
        <v>61</v>
      </c>
      <c r="AT2075" t="s">
        <v>62</v>
      </c>
      <c r="AU2075" t="s">
        <v>63</v>
      </c>
    </row>
    <row r="2076" spans="1:47" x14ac:dyDescent="0.25">
      <c r="A2076" t="s">
        <v>3226</v>
      </c>
      <c r="B2076">
        <v>2025</v>
      </c>
      <c r="C2076">
        <v>6</v>
      </c>
      <c r="D2076" t="s">
        <v>77</v>
      </c>
      <c r="E2076" s="1">
        <v>45827</v>
      </c>
      <c r="F2076" s="1">
        <v>45833</v>
      </c>
      <c r="G2076">
        <v>6</v>
      </c>
      <c r="H2076">
        <v>18.5</v>
      </c>
      <c r="I2076" t="s">
        <v>65</v>
      </c>
      <c r="J2076" t="s">
        <v>50</v>
      </c>
      <c r="K2076" t="s">
        <v>183</v>
      </c>
      <c r="L2076">
        <v>2710.19</v>
      </c>
      <c r="M2076" t="s">
        <v>98</v>
      </c>
      <c r="N2076" t="s">
        <v>69</v>
      </c>
      <c r="O2076" t="s">
        <v>189</v>
      </c>
      <c r="P2076" t="s">
        <v>92</v>
      </c>
      <c r="Q2076" t="s">
        <v>164</v>
      </c>
      <c r="R2076" t="s">
        <v>895</v>
      </c>
      <c r="S2076" t="s">
        <v>186</v>
      </c>
      <c r="T2076" t="s">
        <v>131</v>
      </c>
      <c r="U2076" t="s">
        <v>213</v>
      </c>
      <c r="V2076">
        <v>90311</v>
      </c>
      <c r="W2076">
        <v>59436</v>
      </c>
      <c r="X2076">
        <v>18.5</v>
      </c>
      <c r="Y2076">
        <v>10.4</v>
      </c>
      <c r="Z2076">
        <v>71941.52</v>
      </c>
      <c r="AB2076">
        <v>24.65</v>
      </c>
      <c r="AC2076">
        <v>1773358.47</v>
      </c>
      <c r="AD2076">
        <v>39686539.509999998</v>
      </c>
      <c r="AE2076">
        <v>281.57</v>
      </c>
      <c r="AF2076">
        <v>11174538929.83</v>
      </c>
      <c r="AG2076">
        <v>142006.92000000001</v>
      </c>
      <c r="AH2076">
        <v>3.2</v>
      </c>
      <c r="AI2076">
        <v>61518.39</v>
      </c>
      <c r="AJ2076">
        <v>20.72</v>
      </c>
      <c r="AK2076">
        <v>0</v>
      </c>
      <c r="AL2076">
        <v>0.21</v>
      </c>
      <c r="AM2076">
        <v>83341.73</v>
      </c>
      <c r="AN2076">
        <v>225.8</v>
      </c>
      <c r="AO2076">
        <v>492.1</v>
      </c>
      <c r="AP2076">
        <v>111116.18</v>
      </c>
      <c r="AQ2076">
        <v>2171341.69</v>
      </c>
      <c r="AR2076" t="s">
        <v>124</v>
      </c>
      <c r="AS2076" t="s">
        <v>61</v>
      </c>
      <c r="AT2076" t="s">
        <v>293</v>
      </c>
      <c r="AU2076" t="s">
        <v>63</v>
      </c>
    </row>
    <row r="2077" spans="1:47" x14ac:dyDescent="0.25">
      <c r="A2077" t="s">
        <v>3227</v>
      </c>
      <c r="B2077">
        <v>2024</v>
      </c>
      <c r="C2077">
        <v>2</v>
      </c>
      <c r="D2077" t="s">
        <v>48</v>
      </c>
      <c r="E2077" s="1">
        <v>45325</v>
      </c>
      <c r="F2077" s="1">
        <v>45343</v>
      </c>
      <c r="G2077">
        <v>18</v>
      </c>
      <c r="H2077">
        <v>16.3</v>
      </c>
      <c r="I2077" t="s">
        <v>49</v>
      </c>
      <c r="J2077" t="s">
        <v>134</v>
      </c>
      <c r="K2077" t="s">
        <v>135</v>
      </c>
      <c r="L2077">
        <v>9999.0098999999991</v>
      </c>
      <c r="M2077" t="s">
        <v>90</v>
      </c>
      <c r="N2077" t="s">
        <v>168</v>
      </c>
      <c r="O2077" t="s">
        <v>54</v>
      </c>
      <c r="P2077" t="s">
        <v>164</v>
      </c>
      <c r="Q2077" t="s">
        <v>100</v>
      </c>
      <c r="R2077" t="s">
        <v>1638</v>
      </c>
      <c r="S2077" t="s">
        <v>137</v>
      </c>
      <c r="T2077" t="s">
        <v>102</v>
      </c>
      <c r="U2077" t="s">
        <v>75</v>
      </c>
      <c r="V2077">
        <v>9904</v>
      </c>
      <c r="W2077">
        <v>6255</v>
      </c>
      <c r="X2077">
        <v>16.100000000000001</v>
      </c>
      <c r="Y2077">
        <v>13.4</v>
      </c>
      <c r="Z2077">
        <v>9021.4699999999993</v>
      </c>
      <c r="AB2077">
        <v>33.36</v>
      </c>
      <c r="AC2077">
        <v>300956.24</v>
      </c>
      <c r="AD2077">
        <v>7942051.1100000003</v>
      </c>
      <c r="AE2077">
        <v>279.74</v>
      </c>
      <c r="AF2077">
        <v>2221709377.5100002</v>
      </c>
      <c r="AG2077">
        <v>174628.13</v>
      </c>
      <c r="AI2077">
        <v>0</v>
      </c>
      <c r="AJ2077">
        <v>3.12</v>
      </c>
      <c r="AK2077">
        <v>247791.99</v>
      </c>
      <c r="AL2077">
        <v>0.107</v>
      </c>
      <c r="AM2077">
        <v>8497.99</v>
      </c>
      <c r="AN2077">
        <v>630.5</v>
      </c>
      <c r="AO2077">
        <v>456.56</v>
      </c>
      <c r="AP2077">
        <v>287861.08</v>
      </c>
      <c r="AQ2077">
        <v>771943.44</v>
      </c>
      <c r="AR2077" t="s">
        <v>61</v>
      </c>
      <c r="AS2077" t="s">
        <v>61</v>
      </c>
      <c r="AT2077" t="s">
        <v>62</v>
      </c>
      <c r="AU2077" t="s">
        <v>63</v>
      </c>
    </row>
    <row r="2078" spans="1:47" x14ac:dyDescent="0.25">
      <c r="A2078" t="s">
        <v>3228</v>
      </c>
      <c r="B2078">
        <v>2024</v>
      </c>
      <c r="C2078">
        <v>12</v>
      </c>
      <c r="D2078" t="s">
        <v>119</v>
      </c>
      <c r="E2078" s="1">
        <v>45642</v>
      </c>
      <c r="F2078" s="1">
        <v>45667</v>
      </c>
      <c r="G2078">
        <v>25</v>
      </c>
      <c r="H2078">
        <v>8.6999999999999993</v>
      </c>
      <c r="I2078" t="s">
        <v>65</v>
      </c>
      <c r="J2078" t="s">
        <v>112</v>
      </c>
      <c r="K2078" t="s">
        <v>199</v>
      </c>
      <c r="L2078">
        <v>7204.49</v>
      </c>
      <c r="M2078" t="s">
        <v>68</v>
      </c>
      <c r="N2078" t="s">
        <v>53</v>
      </c>
      <c r="O2078" t="s">
        <v>200</v>
      </c>
      <c r="P2078" t="s">
        <v>70</v>
      </c>
      <c r="Q2078" t="s">
        <v>201</v>
      </c>
      <c r="R2078" t="s">
        <v>595</v>
      </c>
      <c r="S2078" t="s">
        <v>161</v>
      </c>
      <c r="T2078" t="s">
        <v>59</v>
      </c>
      <c r="U2078" t="s">
        <v>181</v>
      </c>
      <c r="V2078">
        <v>28429</v>
      </c>
      <c r="W2078">
        <v>16421</v>
      </c>
      <c r="X2078">
        <v>21.5</v>
      </c>
      <c r="Y2078">
        <v>13.9</v>
      </c>
      <c r="Z2078">
        <v>23166.86</v>
      </c>
      <c r="AB2078">
        <v>13.15</v>
      </c>
      <c r="AC2078">
        <v>304644.21000000002</v>
      </c>
      <c r="AD2078">
        <v>7722209.4400000004</v>
      </c>
      <c r="AE2078">
        <v>273.95</v>
      </c>
      <c r="AF2078">
        <v>2115499276.0899999</v>
      </c>
      <c r="AG2078">
        <v>150546.23000000001</v>
      </c>
      <c r="AH2078">
        <v>0</v>
      </c>
      <c r="AI2078">
        <v>0</v>
      </c>
      <c r="AJ2078">
        <v>3.97</v>
      </c>
      <c r="AK2078">
        <v>0</v>
      </c>
      <c r="AL2078">
        <v>8.2000000000000003E-2</v>
      </c>
      <c r="AM2078">
        <v>6332.21</v>
      </c>
      <c r="AN2078">
        <v>1342.5</v>
      </c>
      <c r="AO2078">
        <v>621.27</v>
      </c>
      <c r="AP2078">
        <v>834054.97</v>
      </c>
      <c r="AQ2078">
        <v>1295577.6200000001</v>
      </c>
      <c r="AR2078" t="s">
        <v>61</v>
      </c>
      <c r="AS2078" t="s">
        <v>61</v>
      </c>
      <c r="AT2078" t="s">
        <v>62</v>
      </c>
      <c r="AU2078" t="s">
        <v>63</v>
      </c>
    </row>
    <row r="2079" spans="1:47" x14ac:dyDescent="0.25">
      <c r="A2079" t="s">
        <v>3229</v>
      </c>
      <c r="B2079">
        <v>2020</v>
      </c>
      <c r="C2079">
        <v>4</v>
      </c>
      <c r="D2079" t="s">
        <v>77</v>
      </c>
      <c r="E2079" s="1">
        <v>43931</v>
      </c>
      <c r="F2079" s="1">
        <v>43940</v>
      </c>
      <c r="G2079">
        <v>9</v>
      </c>
      <c r="H2079">
        <v>7.7</v>
      </c>
      <c r="I2079" t="s">
        <v>49</v>
      </c>
      <c r="J2079" t="s">
        <v>50</v>
      </c>
      <c r="K2079" t="s">
        <v>51</v>
      </c>
      <c r="L2079">
        <v>2709</v>
      </c>
      <c r="M2079" t="s">
        <v>90</v>
      </c>
      <c r="N2079" t="s">
        <v>81</v>
      </c>
      <c r="O2079" t="s">
        <v>91</v>
      </c>
      <c r="P2079" t="s">
        <v>150</v>
      </c>
      <c r="Q2079" t="s">
        <v>70</v>
      </c>
      <c r="R2079" t="s">
        <v>404</v>
      </c>
      <c r="S2079" t="s">
        <v>58</v>
      </c>
      <c r="T2079" t="s">
        <v>86</v>
      </c>
      <c r="U2079" t="s">
        <v>259</v>
      </c>
      <c r="V2079">
        <v>340252</v>
      </c>
      <c r="W2079">
        <v>232819</v>
      </c>
      <c r="X2079">
        <v>8.6</v>
      </c>
      <c r="Y2079">
        <v>14.7</v>
      </c>
      <c r="Z2079">
        <v>297722.2</v>
      </c>
      <c r="AB2079">
        <v>19.73</v>
      </c>
      <c r="AC2079">
        <v>5874059.0099999998</v>
      </c>
      <c r="AD2079">
        <v>28250859.559999999</v>
      </c>
      <c r="AE2079">
        <v>160.05000000000001</v>
      </c>
      <c r="AF2079">
        <v>4521550072.5799999</v>
      </c>
      <c r="AG2079">
        <v>42707.53</v>
      </c>
      <c r="AH2079">
        <v>1.4</v>
      </c>
      <c r="AI2079">
        <v>37755.26</v>
      </c>
      <c r="AJ2079">
        <v>14.31</v>
      </c>
      <c r="AK2079">
        <v>4042698</v>
      </c>
      <c r="AL2079">
        <v>0.14000000000000001</v>
      </c>
      <c r="AM2079">
        <v>39551.199999999997</v>
      </c>
      <c r="AN2079">
        <v>247.5</v>
      </c>
      <c r="AO2079">
        <v>564</v>
      </c>
      <c r="AP2079">
        <v>139590</v>
      </c>
      <c r="AQ2079">
        <v>6133663</v>
      </c>
      <c r="AR2079" t="s">
        <v>61</v>
      </c>
      <c r="AS2079" t="s">
        <v>61</v>
      </c>
      <c r="AT2079" t="s">
        <v>62</v>
      </c>
      <c r="AU2079" t="s">
        <v>63</v>
      </c>
    </row>
    <row r="2080" spans="1:47" x14ac:dyDescent="0.25">
      <c r="A2080" t="s">
        <v>3230</v>
      </c>
      <c r="B2080">
        <v>2024</v>
      </c>
      <c r="C2080">
        <v>2</v>
      </c>
      <c r="D2080" t="s">
        <v>48</v>
      </c>
      <c r="E2080" s="1">
        <v>45326</v>
      </c>
      <c r="F2080" s="1">
        <v>45338</v>
      </c>
      <c r="G2080">
        <v>12</v>
      </c>
      <c r="H2080">
        <v>1.9</v>
      </c>
      <c r="I2080" t="s">
        <v>65</v>
      </c>
      <c r="J2080" t="s">
        <v>50</v>
      </c>
      <c r="K2080" t="s">
        <v>120</v>
      </c>
      <c r="L2080">
        <v>2710.1921000000002</v>
      </c>
      <c r="M2080" t="s">
        <v>52</v>
      </c>
      <c r="N2080" t="s">
        <v>69</v>
      </c>
      <c r="O2080" t="s">
        <v>99</v>
      </c>
      <c r="P2080" t="s">
        <v>100</v>
      </c>
      <c r="Q2080" t="s">
        <v>121</v>
      </c>
      <c r="R2080" t="s">
        <v>1652</v>
      </c>
      <c r="S2080" t="s">
        <v>142</v>
      </c>
      <c r="T2080" t="s">
        <v>187</v>
      </c>
      <c r="U2080" t="s">
        <v>110</v>
      </c>
      <c r="V2080">
        <v>23535</v>
      </c>
      <c r="W2080">
        <v>17128</v>
      </c>
      <c r="X2080">
        <v>17.7</v>
      </c>
      <c r="Y2080">
        <v>13.5</v>
      </c>
      <c r="Z2080">
        <v>21042.92</v>
      </c>
      <c r="AB2080">
        <v>38.130000000000003</v>
      </c>
      <c r="AC2080">
        <v>802366.54</v>
      </c>
      <c r="AD2080">
        <v>18061138.239999998</v>
      </c>
      <c r="AE2080">
        <v>274.92</v>
      </c>
      <c r="AF2080">
        <v>4965368124.9399996</v>
      </c>
      <c r="AG2080">
        <v>65612.740000000005</v>
      </c>
      <c r="AH2080">
        <v>1.3</v>
      </c>
      <c r="AI2080">
        <v>29645.9</v>
      </c>
      <c r="AJ2080">
        <v>10.43</v>
      </c>
      <c r="AK2080">
        <v>0</v>
      </c>
      <c r="AL2080">
        <v>0.22800000000000001</v>
      </c>
      <c r="AM2080">
        <v>41179.4</v>
      </c>
      <c r="AN2080">
        <v>189.4</v>
      </c>
      <c r="AO2080">
        <v>434.23</v>
      </c>
      <c r="AP2080">
        <v>82243.16</v>
      </c>
      <c r="AQ2080">
        <v>1021047.74</v>
      </c>
      <c r="AR2080" t="s">
        <v>61</v>
      </c>
      <c r="AS2080" t="s">
        <v>61</v>
      </c>
      <c r="AT2080" t="s">
        <v>62</v>
      </c>
      <c r="AU2080" t="s">
        <v>63</v>
      </c>
    </row>
    <row r="2081" spans="1:47" x14ac:dyDescent="0.25">
      <c r="A2081" t="s">
        <v>3231</v>
      </c>
      <c r="B2081">
        <v>2024</v>
      </c>
      <c r="C2081">
        <v>7</v>
      </c>
      <c r="D2081" t="s">
        <v>89</v>
      </c>
      <c r="E2081" s="1">
        <v>45492</v>
      </c>
      <c r="F2081" s="1">
        <v>45505</v>
      </c>
      <c r="G2081">
        <v>13</v>
      </c>
      <c r="H2081">
        <v>16.7</v>
      </c>
      <c r="I2081" t="s">
        <v>65</v>
      </c>
      <c r="J2081" t="s">
        <v>50</v>
      </c>
      <c r="K2081" t="s">
        <v>51</v>
      </c>
      <c r="L2081">
        <v>2709</v>
      </c>
      <c r="M2081" t="s">
        <v>52</v>
      </c>
      <c r="N2081" t="s">
        <v>81</v>
      </c>
      <c r="O2081" t="s">
        <v>54</v>
      </c>
      <c r="P2081" t="s">
        <v>100</v>
      </c>
      <c r="Q2081" t="s">
        <v>204</v>
      </c>
      <c r="R2081" t="s">
        <v>542</v>
      </c>
      <c r="S2081" t="s">
        <v>186</v>
      </c>
      <c r="T2081" t="s">
        <v>148</v>
      </c>
      <c r="U2081" t="s">
        <v>96</v>
      </c>
      <c r="V2081">
        <v>79952</v>
      </c>
      <c r="W2081">
        <v>52741</v>
      </c>
      <c r="X2081">
        <v>5.7</v>
      </c>
      <c r="Y2081">
        <v>11.8</v>
      </c>
      <c r="Z2081">
        <v>63709.84</v>
      </c>
      <c r="AB2081">
        <v>23.36</v>
      </c>
      <c r="AC2081">
        <v>1488261.86</v>
      </c>
      <c r="AD2081">
        <v>5241408.54</v>
      </c>
      <c r="AE2081">
        <v>274.60000000000002</v>
      </c>
      <c r="AF2081">
        <v>1439290785.0799999</v>
      </c>
      <c r="AG2081">
        <v>93257.61</v>
      </c>
      <c r="AH2081">
        <v>0</v>
      </c>
      <c r="AI2081">
        <v>0</v>
      </c>
      <c r="AJ2081">
        <v>20.74</v>
      </c>
      <c r="AK2081">
        <v>0</v>
      </c>
      <c r="AL2081">
        <v>0.25</v>
      </c>
      <c r="AM2081">
        <v>13103.52</v>
      </c>
      <c r="AN2081">
        <v>623</v>
      </c>
      <c r="AO2081">
        <v>646.87</v>
      </c>
      <c r="AP2081">
        <v>403000.01</v>
      </c>
      <c r="AQ2081">
        <v>1997623</v>
      </c>
      <c r="AR2081" t="s">
        <v>61</v>
      </c>
      <c r="AS2081" t="s">
        <v>124</v>
      </c>
      <c r="AT2081" t="s">
        <v>62</v>
      </c>
      <c r="AU2081" t="s">
        <v>63</v>
      </c>
    </row>
    <row r="2082" spans="1:47" x14ac:dyDescent="0.25">
      <c r="A2082" t="s">
        <v>3232</v>
      </c>
      <c r="B2082">
        <v>2022</v>
      </c>
      <c r="C2082">
        <v>7</v>
      </c>
      <c r="D2082" t="s">
        <v>89</v>
      </c>
      <c r="E2082" s="1">
        <v>44748</v>
      </c>
      <c r="F2082" s="1">
        <v>44759</v>
      </c>
      <c r="G2082">
        <v>11</v>
      </c>
      <c r="H2082">
        <v>14.5</v>
      </c>
      <c r="I2082" t="s">
        <v>49</v>
      </c>
      <c r="J2082" t="s">
        <v>50</v>
      </c>
      <c r="K2082" t="s">
        <v>145</v>
      </c>
      <c r="L2082">
        <v>2710.19</v>
      </c>
      <c r="M2082" t="s">
        <v>114</v>
      </c>
      <c r="N2082" t="s">
        <v>81</v>
      </c>
      <c r="O2082" t="s">
        <v>200</v>
      </c>
      <c r="P2082" t="s">
        <v>164</v>
      </c>
      <c r="Q2082" t="s">
        <v>82</v>
      </c>
      <c r="R2082" t="s">
        <v>3233</v>
      </c>
      <c r="S2082" t="s">
        <v>170</v>
      </c>
      <c r="T2082" t="s">
        <v>59</v>
      </c>
      <c r="U2082" t="s">
        <v>213</v>
      </c>
      <c r="V2082">
        <v>115168</v>
      </c>
      <c r="W2082">
        <v>79741</v>
      </c>
      <c r="X2082">
        <v>17.3</v>
      </c>
      <c r="Y2082">
        <v>10.199999999999999</v>
      </c>
      <c r="Z2082">
        <v>102268.15</v>
      </c>
      <c r="AB2082">
        <v>17.690000000000001</v>
      </c>
      <c r="AC2082">
        <v>1809123.57</v>
      </c>
      <c r="AD2082">
        <v>34662766.759999998</v>
      </c>
      <c r="AE2082">
        <v>216.95</v>
      </c>
      <c r="AF2082">
        <v>7520087248.5799999</v>
      </c>
      <c r="AG2082">
        <v>237026.78</v>
      </c>
      <c r="AH2082">
        <v>1.4</v>
      </c>
      <c r="AI2082">
        <v>31800.33</v>
      </c>
      <c r="AJ2082">
        <v>23.67</v>
      </c>
      <c r="AK2082">
        <v>8204676.8899999997</v>
      </c>
      <c r="AL2082">
        <v>0.16</v>
      </c>
      <c r="AM2082">
        <v>55460.43</v>
      </c>
      <c r="AN2082">
        <v>564.70000000000005</v>
      </c>
      <c r="AO2082">
        <v>414.2</v>
      </c>
      <c r="AP2082">
        <v>233898.74</v>
      </c>
      <c r="AQ2082">
        <v>2367309.85</v>
      </c>
      <c r="AR2082" t="s">
        <v>61</v>
      </c>
      <c r="AS2082" t="s">
        <v>61</v>
      </c>
      <c r="AT2082" t="s">
        <v>62</v>
      </c>
      <c r="AU2082" t="s">
        <v>63</v>
      </c>
    </row>
    <row r="2083" spans="1:47" x14ac:dyDescent="0.25">
      <c r="A2083" t="s">
        <v>3234</v>
      </c>
      <c r="B2083">
        <v>2022</v>
      </c>
      <c r="C2083">
        <v>8</v>
      </c>
      <c r="D2083" t="s">
        <v>89</v>
      </c>
      <c r="E2083" s="1">
        <v>44800</v>
      </c>
      <c r="F2083" s="1">
        <v>44834</v>
      </c>
      <c r="G2083">
        <v>34</v>
      </c>
      <c r="H2083">
        <v>10.8</v>
      </c>
      <c r="I2083" t="s">
        <v>65</v>
      </c>
      <c r="J2083" t="s">
        <v>134</v>
      </c>
      <c r="K2083" t="s">
        <v>135</v>
      </c>
      <c r="L2083">
        <v>9999.0098999999991</v>
      </c>
      <c r="M2083" t="s">
        <v>80</v>
      </c>
      <c r="N2083" t="s">
        <v>69</v>
      </c>
      <c r="O2083" t="s">
        <v>91</v>
      </c>
      <c r="P2083" t="s">
        <v>100</v>
      </c>
      <c r="Q2083" t="s">
        <v>71</v>
      </c>
      <c r="R2083" t="s">
        <v>419</v>
      </c>
      <c r="S2083" t="s">
        <v>137</v>
      </c>
      <c r="T2083" t="s">
        <v>102</v>
      </c>
      <c r="U2083" t="s">
        <v>60</v>
      </c>
      <c r="V2083">
        <v>11811</v>
      </c>
      <c r="W2083">
        <v>8095</v>
      </c>
      <c r="X2083">
        <v>16.7</v>
      </c>
      <c r="Y2083">
        <v>14.4</v>
      </c>
      <c r="Z2083">
        <v>11065.14</v>
      </c>
      <c r="AB2083">
        <v>40.82</v>
      </c>
      <c r="AC2083">
        <v>451679.01</v>
      </c>
      <c r="AD2083">
        <v>6408154.5300000003</v>
      </c>
      <c r="AE2083">
        <v>218.3</v>
      </c>
      <c r="AF2083">
        <v>1398900133.9000001</v>
      </c>
      <c r="AG2083">
        <v>93033.66</v>
      </c>
      <c r="AH2083">
        <v>1.2</v>
      </c>
      <c r="AI2083">
        <v>35333.96</v>
      </c>
      <c r="AJ2083">
        <v>17.18</v>
      </c>
      <c r="AK2083">
        <v>0</v>
      </c>
      <c r="AL2083">
        <v>0.32700000000000001</v>
      </c>
      <c r="AM2083">
        <v>20954.669999999998</v>
      </c>
      <c r="AN2083">
        <v>1817.4</v>
      </c>
      <c r="AO2083">
        <v>529.44000000000005</v>
      </c>
      <c r="AP2083">
        <v>962204.26</v>
      </c>
      <c r="AQ2083">
        <v>1563205.56</v>
      </c>
      <c r="AR2083" t="s">
        <v>61</v>
      </c>
      <c r="AS2083" t="s">
        <v>61</v>
      </c>
      <c r="AT2083" t="s">
        <v>62</v>
      </c>
      <c r="AU2083" t="s">
        <v>63</v>
      </c>
    </row>
    <row r="2084" spans="1:47" x14ac:dyDescent="0.25">
      <c r="A2084" t="s">
        <v>3235</v>
      </c>
      <c r="B2084">
        <v>2020</v>
      </c>
      <c r="C2084">
        <v>10</v>
      </c>
      <c r="D2084" t="s">
        <v>119</v>
      </c>
      <c r="E2084" s="1">
        <v>44132</v>
      </c>
      <c r="F2084" s="1">
        <v>44154</v>
      </c>
      <c r="G2084">
        <v>22</v>
      </c>
      <c r="H2084">
        <v>18.100000000000001</v>
      </c>
      <c r="I2084" t="s">
        <v>49</v>
      </c>
      <c r="J2084" t="s">
        <v>66</v>
      </c>
      <c r="K2084" t="s">
        <v>67</v>
      </c>
      <c r="L2084">
        <v>8479.8989999999994</v>
      </c>
      <c r="M2084" t="s">
        <v>114</v>
      </c>
      <c r="N2084" t="s">
        <v>69</v>
      </c>
      <c r="O2084" t="s">
        <v>200</v>
      </c>
      <c r="P2084" t="s">
        <v>164</v>
      </c>
      <c r="Q2084" t="s">
        <v>100</v>
      </c>
      <c r="R2084" t="s">
        <v>2875</v>
      </c>
      <c r="S2084" t="s">
        <v>73</v>
      </c>
      <c r="T2084" t="s">
        <v>131</v>
      </c>
      <c r="U2084" t="s">
        <v>60</v>
      </c>
      <c r="V2084">
        <v>10127</v>
      </c>
      <c r="W2084">
        <v>6427</v>
      </c>
      <c r="X2084">
        <v>23</v>
      </c>
      <c r="Y2084">
        <v>12.7</v>
      </c>
      <c r="Z2084">
        <v>8867.7800000000007</v>
      </c>
      <c r="AB2084">
        <v>20.7</v>
      </c>
      <c r="AC2084">
        <v>183563.05</v>
      </c>
      <c r="AD2084">
        <v>10526409.57</v>
      </c>
      <c r="AE2084">
        <v>158.55000000000001</v>
      </c>
      <c r="AF2084">
        <v>1668962237.3199999</v>
      </c>
      <c r="AG2084">
        <v>99275.8</v>
      </c>
      <c r="AH2084">
        <v>0</v>
      </c>
      <c r="AI2084">
        <v>0</v>
      </c>
      <c r="AJ2084">
        <v>13.04</v>
      </c>
      <c r="AK2084">
        <v>1372643.81</v>
      </c>
      <c r="AL2084">
        <v>0.14299999999999999</v>
      </c>
      <c r="AM2084">
        <v>15052.77</v>
      </c>
      <c r="AN2084">
        <v>703.5</v>
      </c>
      <c r="AO2084">
        <v>453.97</v>
      </c>
      <c r="AP2084">
        <v>319367.90000000002</v>
      </c>
      <c r="AQ2084">
        <v>617259.52000000002</v>
      </c>
      <c r="AR2084" t="s">
        <v>61</v>
      </c>
      <c r="AS2084" t="s">
        <v>61</v>
      </c>
      <c r="AT2084" t="s">
        <v>62</v>
      </c>
      <c r="AU2084" t="s">
        <v>63</v>
      </c>
    </row>
    <row r="2085" spans="1:47" x14ac:dyDescent="0.25">
      <c r="A2085" t="s">
        <v>3236</v>
      </c>
      <c r="B2085">
        <v>2023</v>
      </c>
      <c r="C2085">
        <v>9</v>
      </c>
      <c r="D2085" t="s">
        <v>89</v>
      </c>
      <c r="E2085" s="1">
        <v>45199</v>
      </c>
      <c r="F2085" s="1">
        <v>45210</v>
      </c>
      <c r="G2085">
        <v>11</v>
      </c>
      <c r="H2085">
        <v>4.3</v>
      </c>
      <c r="I2085" t="s">
        <v>65</v>
      </c>
      <c r="J2085" t="s">
        <v>50</v>
      </c>
      <c r="K2085" t="s">
        <v>51</v>
      </c>
      <c r="L2085">
        <v>2709</v>
      </c>
      <c r="M2085" t="s">
        <v>52</v>
      </c>
      <c r="N2085" t="s">
        <v>106</v>
      </c>
      <c r="O2085" t="s">
        <v>54</v>
      </c>
      <c r="P2085" t="s">
        <v>184</v>
      </c>
      <c r="Q2085" t="s">
        <v>204</v>
      </c>
      <c r="R2085" t="s">
        <v>2998</v>
      </c>
      <c r="S2085" t="s">
        <v>58</v>
      </c>
      <c r="T2085" t="s">
        <v>131</v>
      </c>
      <c r="U2085" t="s">
        <v>103</v>
      </c>
      <c r="V2085">
        <v>250849</v>
      </c>
      <c r="W2085">
        <v>161177</v>
      </c>
      <c r="X2085">
        <v>10.1</v>
      </c>
      <c r="Y2085">
        <v>11.3</v>
      </c>
      <c r="Z2085">
        <v>193445.81</v>
      </c>
      <c r="AB2085">
        <v>13.03</v>
      </c>
      <c r="AC2085">
        <v>2520598.9</v>
      </c>
      <c r="AD2085">
        <v>12922180.109999999</v>
      </c>
      <c r="AE2085">
        <v>286.24</v>
      </c>
      <c r="AF2085">
        <v>3698844834.6900001</v>
      </c>
      <c r="AG2085">
        <v>105841.17</v>
      </c>
      <c r="AI2085">
        <v>0</v>
      </c>
      <c r="AJ2085">
        <v>9.81</v>
      </c>
      <c r="AK2085">
        <v>0</v>
      </c>
      <c r="AL2085">
        <v>0.26800000000000002</v>
      </c>
      <c r="AM2085">
        <v>34631.440000000002</v>
      </c>
      <c r="AN2085">
        <v>245.1</v>
      </c>
      <c r="AO2085">
        <v>500.55</v>
      </c>
      <c r="AP2085">
        <v>122684.8</v>
      </c>
      <c r="AQ2085">
        <v>2783756.31</v>
      </c>
      <c r="AR2085" t="s">
        <v>61</v>
      </c>
      <c r="AS2085" t="s">
        <v>61</v>
      </c>
      <c r="AT2085" t="s">
        <v>62</v>
      </c>
      <c r="AU2085" t="s">
        <v>63</v>
      </c>
    </row>
    <row r="2086" spans="1:47" x14ac:dyDescent="0.25">
      <c r="A2086" t="s">
        <v>3237</v>
      </c>
      <c r="B2086">
        <v>2022</v>
      </c>
      <c r="C2086">
        <v>1</v>
      </c>
      <c r="D2086" t="s">
        <v>48</v>
      </c>
      <c r="E2086" s="1">
        <v>44577</v>
      </c>
      <c r="F2086" s="1">
        <v>44603</v>
      </c>
      <c r="G2086">
        <v>26</v>
      </c>
      <c r="H2086">
        <v>1.9</v>
      </c>
      <c r="I2086" t="s">
        <v>65</v>
      </c>
      <c r="J2086" t="s">
        <v>66</v>
      </c>
      <c r="K2086" t="s">
        <v>251</v>
      </c>
      <c r="L2086">
        <v>8543.7000000000007</v>
      </c>
      <c r="M2086" t="s">
        <v>68</v>
      </c>
      <c r="N2086" t="s">
        <v>81</v>
      </c>
      <c r="O2086" t="s">
        <v>54</v>
      </c>
      <c r="P2086" t="s">
        <v>226</v>
      </c>
      <c r="Q2086" t="s">
        <v>164</v>
      </c>
      <c r="R2086" t="s">
        <v>953</v>
      </c>
      <c r="S2086" t="s">
        <v>156</v>
      </c>
      <c r="T2086" t="s">
        <v>74</v>
      </c>
      <c r="U2086" t="s">
        <v>103</v>
      </c>
      <c r="V2086">
        <v>25196</v>
      </c>
      <c r="W2086">
        <v>14486</v>
      </c>
      <c r="X2086">
        <v>4.2</v>
      </c>
      <c r="Y2086">
        <v>10.7</v>
      </c>
      <c r="Z2086">
        <v>21372.99</v>
      </c>
      <c r="AA2086">
        <v>1526</v>
      </c>
      <c r="AB2086">
        <v>2919.36</v>
      </c>
      <c r="AC2086">
        <v>4454943.3600000003</v>
      </c>
      <c r="AD2086">
        <v>103056924.37</v>
      </c>
      <c r="AE2086">
        <v>219.05</v>
      </c>
      <c r="AF2086">
        <v>22574619283.25</v>
      </c>
      <c r="AG2086">
        <v>50517.24</v>
      </c>
      <c r="AH2086">
        <v>0.3</v>
      </c>
      <c r="AI2086">
        <v>6628.84</v>
      </c>
      <c r="AJ2086">
        <v>21.27</v>
      </c>
      <c r="AK2086">
        <v>0</v>
      </c>
      <c r="AL2086">
        <v>0.33400000000000002</v>
      </c>
      <c r="AM2086">
        <v>344210.13</v>
      </c>
      <c r="AN2086">
        <v>611.6</v>
      </c>
      <c r="AO2086">
        <v>385.95</v>
      </c>
      <c r="AP2086">
        <v>236047.02</v>
      </c>
      <c r="AQ2086">
        <v>5092346.59</v>
      </c>
      <c r="AR2086" t="s">
        <v>61</v>
      </c>
      <c r="AS2086" t="s">
        <v>61</v>
      </c>
      <c r="AT2086" t="s">
        <v>293</v>
      </c>
      <c r="AU2086" t="s">
        <v>63</v>
      </c>
    </row>
    <row r="2087" spans="1:47" x14ac:dyDescent="0.25">
      <c r="A2087" t="s">
        <v>3238</v>
      </c>
      <c r="B2087">
        <v>2021</v>
      </c>
      <c r="C2087">
        <v>4</v>
      </c>
      <c r="D2087" t="s">
        <v>77</v>
      </c>
      <c r="E2087" s="1">
        <v>44312</v>
      </c>
      <c r="F2087" s="1">
        <v>44319</v>
      </c>
      <c r="G2087">
        <v>7</v>
      </c>
      <c r="H2087">
        <v>3</v>
      </c>
      <c r="I2087" t="s">
        <v>49</v>
      </c>
      <c r="J2087" t="s">
        <v>112</v>
      </c>
      <c r="K2087" t="s">
        <v>113</v>
      </c>
      <c r="L2087">
        <v>7304.39</v>
      </c>
      <c r="M2087" t="s">
        <v>114</v>
      </c>
      <c r="N2087" t="s">
        <v>81</v>
      </c>
      <c r="O2087" t="s">
        <v>54</v>
      </c>
      <c r="P2087" t="s">
        <v>230</v>
      </c>
      <c r="Q2087" t="s">
        <v>100</v>
      </c>
      <c r="R2087" t="s">
        <v>593</v>
      </c>
      <c r="S2087" t="s">
        <v>73</v>
      </c>
      <c r="T2087" t="s">
        <v>86</v>
      </c>
      <c r="U2087" t="s">
        <v>60</v>
      </c>
      <c r="V2087">
        <v>16365</v>
      </c>
      <c r="W2087">
        <v>12113</v>
      </c>
      <c r="X2087">
        <v>13.1</v>
      </c>
      <c r="Y2087">
        <v>12.3</v>
      </c>
      <c r="Z2087">
        <v>13407.53</v>
      </c>
      <c r="AB2087">
        <v>43.64</v>
      </c>
      <c r="AC2087">
        <v>585104.61</v>
      </c>
      <c r="AD2087">
        <v>7181341.2199999997</v>
      </c>
      <c r="AE2087">
        <v>168.04</v>
      </c>
      <c r="AF2087">
        <v>1206752578.6099999</v>
      </c>
      <c r="AG2087">
        <v>100227.38</v>
      </c>
      <c r="AH2087">
        <v>0</v>
      </c>
      <c r="AI2087">
        <v>0</v>
      </c>
      <c r="AJ2087">
        <v>19.97</v>
      </c>
      <c r="AK2087">
        <v>1434113.84</v>
      </c>
      <c r="AL2087">
        <v>0.15</v>
      </c>
      <c r="AM2087">
        <v>10772.01</v>
      </c>
      <c r="AN2087">
        <v>303.5</v>
      </c>
      <c r="AO2087">
        <v>721.75</v>
      </c>
      <c r="AP2087">
        <v>219051.12</v>
      </c>
      <c r="AQ2087">
        <v>915155.12</v>
      </c>
      <c r="AR2087" t="s">
        <v>61</v>
      </c>
      <c r="AS2087" t="s">
        <v>61</v>
      </c>
      <c r="AT2087" t="s">
        <v>62</v>
      </c>
      <c r="AU2087" t="s">
        <v>63</v>
      </c>
    </row>
    <row r="2088" spans="1:47" x14ac:dyDescent="0.25">
      <c r="A2088" t="s">
        <v>3239</v>
      </c>
      <c r="B2088">
        <v>2024</v>
      </c>
      <c r="C2088">
        <v>7</v>
      </c>
      <c r="D2088" t="s">
        <v>89</v>
      </c>
      <c r="E2088" s="1">
        <v>45494</v>
      </c>
      <c r="F2088" s="1">
        <v>45504</v>
      </c>
      <c r="G2088">
        <v>10</v>
      </c>
      <c r="H2088">
        <v>17</v>
      </c>
      <c r="I2088" t="s">
        <v>65</v>
      </c>
      <c r="J2088" t="s">
        <v>50</v>
      </c>
      <c r="K2088" t="s">
        <v>120</v>
      </c>
      <c r="L2088">
        <v>2710.1921000000002</v>
      </c>
      <c r="M2088" t="s">
        <v>52</v>
      </c>
      <c r="N2088" t="s">
        <v>53</v>
      </c>
      <c r="O2088" t="s">
        <v>189</v>
      </c>
      <c r="P2088" t="s">
        <v>128</v>
      </c>
      <c r="Q2088" t="s">
        <v>196</v>
      </c>
      <c r="R2088" t="s">
        <v>858</v>
      </c>
      <c r="S2088" t="s">
        <v>142</v>
      </c>
      <c r="T2088" t="s">
        <v>59</v>
      </c>
      <c r="U2088" t="s">
        <v>60</v>
      </c>
      <c r="V2088">
        <v>64760</v>
      </c>
      <c r="W2088">
        <v>39985</v>
      </c>
      <c r="X2088">
        <v>20.6</v>
      </c>
      <c r="Y2088">
        <v>14.3</v>
      </c>
      <c r="Z2088">
        <v>52229.04</v>
      </c>
      <c r="AB2088">
        <v>37.6</v>
      </c>
      <c r="AC2088">
        <v>1963811.9</v>
      </c>
      <c r="AD2088">
        <v>50959874.329999998</v>
      </c>
      <c r="AE2088">
        <v>276.20999999999998</v>
      </c>
      <c r="AF2088">
        <v>14075626888.690001</v>
      </c>
      <c r="AG2088">
        <v>192878.65</v>
      </c>
      <c r="AH2088">
        <v>0.8</v>
      </c>
      <c r="AI2088">
        <v>17993.93</v>
      </c>
      <c r="AJ2088">
        <v>20.36</v>
      </c>
      <c r="AK2088">
        <v>0</v>
      </c>
      <c r="AL2088">
        <v>0.12</v>
      </c>
      <c r="AM2088">
        <v>61151.85</v>
      </c>
      <c r="AN2088">
        <v>224.6</v>
      </c>
      <c r="AO2088">
        <v>387.22</v>
      </c>
      <c r="AP2088">
        <v>86969.61</v>
      </c>
      <c r="AQ2088">
        <v>2322805.94</v>
      </c>
      <c r="AR2088" t="s">
        <v>61</v>
      </c>
      <c r="AS2088" t="s">
        <v>61</v>
      </c>
      <c r="AT2088" t="s">
        <v>62</v>
      </c>
      <c r="AU2088" t="s">
        <v>63</v>
      </c>
    </row>
    <row r="2089" spans="1:47" x14ac:dyDescent="0.25">
      <c r="A2089" t="s">
        <v>3240</v>
      </c>
      <c r="B2089">
        <v>2021</v>
      </c>
      <c r="C2089">
        <v>3</v>
      </c>
      <c r="D2089" t="s">
        <v>48</v>
      </c>
      <c r="E2089" s="1">
        <v>44261</v>
      </c>
      <c r="F2089" s="1">
        <v>44276</v>
      </c>
      <c r="G2089">
        <v>15</v>
      </c>
      <c r="H2089">
        <v>17.899999999999999</v>
      </c>
      <c r="I2089" t="s">
        <v>49</v>
      </c>
      <c r="J2089" t="s">
        <v>50</v>
      </c>
      <c r="K2089" t="s">
        <v>145</v>
      </c>
      <c r="L2089">
        <v>2710.19</v>
      </c>
      <c r="M2089" t="s">
        <v>52</v>
      </c>
      <c r="N2089" t="s">
        <v>69</v>
      </c>
      <c r="O2089" t="s">
        <v>99</v>
      </c>
      <c r="P2089" t="s">
        <v>121</v>
      </c>
      <c r="Q2089" t="s">
        <v>92</v>
      </c>
      <c r="R2089" t="s">
        <v>1564</v>
      </c>
      <c r="S2089" t="s">
        <v>170</v>
      </c>
      <c r="T2089" t="s">
        <v>102</v>
      </c>
      <c r="U2089" t="s">
        <v>96</v>
      </c>
      <c r="V2089">
        <v>119117</v>
      </c>
      <c r="W2089">
        <v>83831</v>
      </c>
      <c r="X2089">
        <v>22</v>
      </c>
      <c r="Y2089">
        <v>11.5</v>
      </c>
      <c r="Z2089">
        <v>94472.58</v>
      </c>
      <c r="AB2089">
        <v>51.35</v>
      </c>
      <c r="AC2089">
        <v>4851166.9800000004</v>
      </c>
      <c r="AD2089">
        <v>31356394.030000001</v>
      </c>
      <c r="AE2089">
        <v>173.27</v>
      </c>
      <c r="AF2089">
        <v>5433122393.5799999</v>
      </c>
      <c r="AG2089">
        <v>134020.73000000001</v>
      </c>
      <c r="AH2089">
        <v>2.7</v>
      </c>
      <c r="AI2089">
        <v>84359.28</v>
      </c>
      <c r="AJ2089">
        <v>4.4000000000000004</v>
      </c>
      <c r="AK2089">
        <v>1379681.34</v>
      </c>
      <c r="AL2089">
        <v>0.14099999999999999</v>
      </c>
      <c r="AM2089">
        <v>44212.52</v>
      </c>
      <c r="AN2089">
        <v>670.5</v>
      </c>
      <c r="AO2089">
        <v>411.46</v>
      </c>
      <c r="AP2089">
        <v>275883.93</v>
      </c>
      <c r="AQ2089">
        <v>5389643.4400000004</v>
      </c>
      <c r="AR2089" t="s">
        <v>124</v>
      </c>
      <c r="AS2089" t="s">
        <v>61</v>
      </c>
      <c r="AT2089" t="s">
        <v>62</v>
      </c>
      <c r="AU2089" t="s">
        <v>63</v>
      </c>
    </row>
    <row r="2090" spans="1:47" x14ac:dyDescent="0.25">
      <c r="A2090" t="s">
        <v>3241</v>
      </c>
      <c r="B2090">
        <v>2020</v>
      </c>
      <c r="C2090">
        <v>5</v>
      </c>
      <c r="D2090" t="s">
        <v>77</v>
      </c>
      <c r="E2090" s="1">
        <v>43982</v>
      </c>
      <c r="F2090" s="1">
        <v>44005</v>
      </c>
      <c r="G2090">
        <v>23</v>
      </c>
      <c r="H2090">
        <v>12.3</v>
      </c>
      <c r="I2090" t="s">
        <v>49</v>
      </c>
      <c r="J2090" t="s">
        <v>134</v>
      </c>
      <c r="K2090" t="s">
        <v>135</v>
      </c>
      <c r="L2090">
        <v>9999.0098999999991</v>
      </c>
      <c r="M2090" t="s">
        <v>80</v>
      </c>
      <c r="N2090" t="s">
        <v>168</v>
      </c>
      <c r="O2090" t="s">
        <v>99</v>
      </c>
      <c r="P2090" t="s">
        <v>140</v>
      </c>
      <c r="Q2090" t="s">
        <v>100</v>
      </c>
      <c r="R2090" t="s">
        <v>1588</v>
      </c>
      <c r="S2090" t="s">
        <v>137</v>
      </c>
      <c r="T2090" t="s">
        <v>187</v>
      </c>
      <c r="U2090" t="s">
        <v>103</v>
      </c>
      <c r="V2090">
        <v>4898</v>
      </c>
      <c r="W2090">
        <v>2784</v>
      </c>
      <c r="X2090">
        <v>10.1</v>
      </c>
      <c r="Y2090">
        <v>14.2</v>
      </c>
      <c r="Z2090">
        <v>4368.96</v>
      </c>
      <c r="AB2090">
        <v>41.01</v>
      </c>
      <c r="AC2090">
        <v>179171.05</v>
      </c>
      <c r="AD2090">
        <v>4086244.6</v>
      </c>
      <c r="AE2090">
        <v>166.75</v>
      </c>
      <c r="AF2090">
        <v>681381287.04999995</v>
      </c>
      <c r="AG2090">
        <v>47748.49</v>
      </c>
      <c r="AH2090">
        <v>0</v>
      </c>
      <c r="AI2090">
        <v>0</v>
      </c>
      <c r="AJ2090">
        <v>9.58</v>
      </c>
      <c r="AK2090">
        <v>391462.23</v>
      </c>
      <c r="AL2090">
        <v>6.4000000000000001E-2</v>
      </c>
      <c r="AM2090">
        <v>2615.1999999999998</v>
      </c>
      <c r="AN2090">
        <v>1015.9</v>
      </c>
      <c r="AO2090">
        <v>683.79</v>
      </c>
      <c r="AP2090">
        <v>694662.26</v>
      </c>
      <c r="AQ2090">
        <v>924197</v>
      </c>
      <c r="AR2090" t="s">
        <v>61</v>
      </c>
      <c r="AS2090" t="s">
        <v>61</v>
      </c>
      <c r="AT2090" t="s">
        <v>62</v>
      </c>
      <c r="AU2090" t="s">
        <v>63</v>
      </c>
    </row>
    <row r="2091" spans="1:47" x14ac:dyDescent="0.25">
      <c r="A2091" t="s">
        <v>3242</v>
      </c>
      <c r="B2091">
        <v>2020</v>
      </c>
      <c r="C2091">
        <v>7</v>
      </c>
      <c r="D2091" t="s">
        <v>89</v>
      </c>
      <c r="E2091" s="1">
        <v>44030</v>
      </c>
      <c r="F2091" s="1">
        <v>44052</v>
      </c>
      <c r="G2091">
        <v>22</v>
      </c>
      <c r="H2091">
        <v>12.9</v>
      </c>
      <c r="I2091" t="s">
        <v>65</v>
      </c>
      <c r="J2091" t="s">
        <v>66</v>
      </c>
      <c r="K2091" t="s">
        <v>67</v>
      </c>
      <c r="L2091">
        <v>8479.8989999999994</v>
      </c>
      <c r="M2091" t="s">
        <v>80</v>
      </c>
      <c r="N2091" t="s">
        <v>53</v>
      </c>
      <c r="O2091" t="s">
        <v>54</v>
      </c>
      <c r="P2091" t="s">
        <v>184</v>
      </c>
      <c r="Q2091" t="s">
        <v>140</v>
      </c>
      <c r="R2091" t="s">
        <v>844</v>
      </c>
      <c r="S2091" t="s">
        <v>73</v>
      </c>
      <c r="T2091" t="s">
        <v>162</v>
      </c>
      <c r="U2091" t="s">
        <v>181</v>
      </c>
      <c r="V2091">
        <v>10205</v>
      </c>
      <c r="W2091">
        <v>7526</v>
      </c>
      <c r="X2091">
        <v>14.6</v>
      </c>
      <c r="Y2091">
        <v>15.7</v>
      </c>
      <c r="Z2091">
        <v>8312.0300000000007</v>
      </c>
      <c r="AB2091">
        <v>43.97</v>
      </c>
      <c r="AC2091">
        <v>365479.96</v>
      </c>
      <c r="AD2091">
        <v>9331583.5999999996</v>
      </c>
      <c r="AE2091">
        <v>163.51</v>
      </c>
      <c r="AF2091">
        <v>1525807234.4400001</v>
      </c>
      <c r="AG2091">
        <v>119563.7</v>
      </c>
      <c r="AH2091">
        <v>0</v>
      </c>
      <c r="AI2091">
        <v>0</v>
      </c>
      <c r="AJ2091">
        <v>24.82</v>
      </c>
      <c r="AK2091">
        <v>0</v>
      </c>
      <c r="AL2091">
        <v>0.30599999999999999</v>
      </c>
      <c r="AM2091">
        <v>28554.65</v>
      </c>
      <c r="AN2091">
        <v>618.29999999999995</v>
      </c>
      <c r="AO2091">
        <v>409.73</v>
      </c>
      <c r="AP2091">
        <v>253336.06</v>
      </c>
      <c r="AQ2091">
        <v>766934.37</v>
      </c>
      <c r="AR2091" t="s">
        <v>61</v>
      </c>
      <c r="AS2091" t="s">
        <v>61</v>
      </c>
      <c r="AT2091" t="s">
        <v>62</v>
      </c>
      <c r="AU2091" t="s">
        <v>63</v>
      </c>
    </row>
    <row r="2092" spans="1:47" x14ac:dyDescent="0.25">
      <c r="A2092" t="s">
        <v>3243</v>
      </c>
      <c r="B2092">
        <v>2025</v>
      </c>
      <c r="C2092">
        <v>7</v>
      </c>
      <c r="D2092" t="s">
        <v>89</v>
      </c>
      <c r="E2092" s="1">
        <v>45865</v>
      </c>
      <c r="F2092" s="1">
        <v>45880</v>
      </c>
      <c r="G2092">
        <v>15</v>
      </c>
      <c r="H2092">
        <v>15.6</v>
      </c>
      <c r="I2092" t="s">
        <v>49</v>
      </c>
      <c r="J2092" t="s">
        <v>66</v>
      </c>
      <c r="K2092" t="s">
        <v>67</v>
      </c>
      <c r="L2092">
        <v>8479.8989999999994</v>
      </c>
      <c r="M2092" t="s">
        <v>90</v>
      </c>
      <c r="N2092" t="s">
        <v>168</v>
      </c>
      <c r="O2092" t="s">
        <v>99</v>
      </c>
      <c r="P2092" t="s">
        <v>127</v>
      </c>
      <c r="Q2092" t="s">
        <v>82</v>
      </c>
      <c r="R2092" t="s">
        <v>2701</v>
      </c>
      <c r="S2092" t="s">
        <v>73</v>
      </c>
      <c r="T2092" t="s">
        <v>131</v>
      </c>
      <c r="U2092" t="s">
        <v>228</v>
      </c>
      <c r="V2092">
        <v>14542</v>
      </c>
      <c r="W2092">
        <v>8082</v>
      </c>
      <c r="X2092">
        <v>19.899999999999999</v>
      </c>
      <c r="Y2092">
        <v>12</v>
      </c>
      <c r="Z2092">
        <v>12359.34</v>
      </c>
      <c r="AB2092">
        <v>37.94</v>
      </c>
      <c r="AC2092">
        <v>468913.36</v>
      </c>
      <c r="AD2092">
        <v>6059784.4000000004</v>
      </c>
      <c r="AE2092">
        <v>282.64999999999998</v>
      </c>
      <c r="AF2092">
        <v>1712798060.6600001</v>
      </c>
      <c r="AG2092">
        <v>151763.74</v>
      </c>
      <c r="AH2092">
        <v>0.5</v>
      </c>
      <c r="AI2092">
        <v>16570.36</v>
      </c>
      <c r="AJ2092">
        <v>23.67</v>
      </c>
      <c r="AK2092">
        <v>1434350.97</v>
      </c>
      <c r="AL2092">
        <v>0.2</v>
      </c>
      <c r="AM2092">
        <v>12119.57</v>
      </c>
      <c r="AN2092">
        <v>613</v>
      </c>
      <c r="AO2092">
        <v>716.5</v>
      </c>
      <c r="AP2092">
        <v>439214.5</v>
      </c>
      <c r="AQ2092">
        <v>1088581.53</v>
      </c>
      <c r="AR2092" t="s">
        <v>61</v>
      </c>
      <c r="AS2092" t="s">
        <v>61</v>
      </c>
      <c r="AT2092" t="s">
        <v>62</v>
      </c>
      <c r="AU2092" t="s">
        <v>63</v>
      </c>
    </row>
    <row r="2093" spans="1:47" x14ac:dyDescent="0.25">
      <c r="A2093" t="s">
        <v>3244</v>
      </c>
      <c r="B2093">
        <v>2022</v>
      </c>
      <c r="C2093">
        <v>8</v>
      </c>
      <c r="D2093" t="s">
        <v>89</v>
      </c>
      <c r="E2093" s="1">
        <v>44794</v>
      </c>
      <c r="F2093" s="1">
        <v>44812</v>
      </c>
      <c r="G2093">
        <v>18</v>
      </c>
      <c r="H2093">
        <v>7.4</v>
      </c>
      <c r="I2093" t="s">
        <v>49</v>
      </c>
      <c r="J2093" t="s">
        <v>66</v>
      </c>
      <c r="K2093" t="s">
        <v>245</v>
      </c>
      <c r="L2093">
        <v>8905.9</v>
      </c>
      <c r="M2093" t="s">
        <v>98</v>
      </c>
      <c r="N2093" t="s">
        <v>69</v>
      </c>
      <c r="O2093" t="s">
        <v>200</v>
      </c>
      <c r="P2093" t="s">
        <v>159</v>
      </c>
      <c r="Q2093" t="s">
        <v>82</v>
      </c>
      <c r="R2093" t="s">
        <v>3245</v>
      </c>
      <c r="S2093" t="s">
        <v>73</v>
      </c>
      <c r="T2093" t="s">
        <v>95</v>
      </c>
      <c r="U2093" t="s">
        <v>213</v>
      </c>
      <c r="V2093">
        <v>4956</v>
      </c>
      <c r="W2093">
        <v>3603</v>
      </c>
      <c r="X2093">
        <v>14.6</v>
      </c>
      <c r="Y2093">
        <v>12</v>
      </c>
      <c r="Z2093">
        <v>4298.01</v>
      </c>
      <c r="AB2093">
        <v>25.32</v>
      </c>
      <c r="AC2093">
        <v>108825.61</v>
      </c>
      <c r="AD2093">
        <v>1893961.09</v>
      </c>
      <c r="AE2093">
        <v>214.97</v>
      </c>
      <c r="AF2093">
        <v>407144815.51999998</v>
      </c>
      <c r="AG2093">
        <v>141999.17000000001</v>
      </c>
      <c r="AI2093">
        <v>0</v>
      </c>
      <c r="AJ2093">
        <v>16.850000000000001</v>
      </c>
      <c r="AK2093">
        <v>319132.44</v>
      </c>
      <c r="AL2093">
        <v>0.27700000000000002</v>
      </c>
      <c r="AM2093">
        <v>5246.27</v>
      </c>
      <c r="AN2093">
        <v>388.3</v>
      </c>
      <c r="AO2093">
        <v>551.16</v>
      </c>
      <c r="AP2093">
        <v>214015.43</v>
      </c>
      <c r="AQ2093">
        <v>470086.48</v>
      </c>
      <c r="AR2093" t="s">
        <v>61</v>
      </c>
      <c r="AS2093" t="s">
        <v>61</v>
      </c>
      <c r="AT2093" t="s">
        <v>62</v>
      </c>
      <c r="AU2093" t="s">
        <v>63</v>
      </c>
    </row>
    <row r="2094" spans="1:47" x14ac:dyDescent="0.25">
      <c r="A2094" t="s">
        <v>3246</v>
      </c>
      <c r="B2094">
        <v>2025</v>
      </c>
      <c r="C2094">
        <v>7</v>
      </c>
      <c r="D2094" t="s">
        <v>89</v>
      </c>
      <c r="E2094" s="1">
        <v>45841</v>
      </c>
      <c r="F2094" s="1">
        <v>45851</v>
      </c>
      <c r="G2094">
        <v>10</v>
      </c>
      <c r="H2094">
        <v>18</v>
      </c>
      <c r="I2094" t="s">
        <v>49</v>
      </c>
      <c r="J2094" t="s">
        <v>239</v>
      </c>
      <c r="K2094" t="s">
        <v>265</v>
      </c>
      <c r="L2094">
        <v>3102.1</v>
      </c>
      <c r="M2094" t="s">
        <v>68</v>
      </c>
      <c r="N2094" t="s">
        <v>53</v>
      </c>
      <c r="O2094" t="s">
        <v>189</v>
      </c>
      <c r="P2094" t="s">
        <v>164</v>
      </c>
      <c r="Q2094" t="s">
        <v>226</v>
      </c>
      <c r="R2094" t="s">
        <v>2367</v>
      </c>
      <c r="S2094" t="s">
        <v>161</v>
      </c>
      <c r="T2094" t="s">
        <v>187</v>
      </c>
      <c r="U2094" t="s">
        <v>110</v>
      </c>
      <c r="V2094">
        <v>25930</v>
      </c>
      <c r="W2094">
        <v>18357</v>
      </c>
      <c r="X2094">
        <v>15.2</v>
      </c>
      <c r="Y2094">
        <v>15.6</v>
      </c>
      <c r="Z2094">
        <v>22136.03</v>
      </c>
      <c r="AB2094">
        <v>20.79</v>
      </c>
      <c r="AC2094">
        <v>460208.06</v>
      </c>
      <c r="AD2094">
        <v>15230474.08</v>
      </c>
      <c r="AE2094">
        <v>280.02</v>
      </c>
      <c r="AF2094">
        <v>4264837351.8800001</v>
      </c>
      <c r="AG2094">
        <v>216272.26</v>
      </c>
      <c r="AH2094">
        <v>1.4</v>
      </c>
      <c r="AI2094">
        <v>25933.11</v>
      </c>
      <c r="AJ2094">
        <v>1.95</v>
      </c>
      <c r="AK2094">
        <v>296994.24</v>
      </c>
      <c r="AL2094">
        <v>0.32100000000000001</v>
      </c>
      <c r="AM2094">
        <v>48889.82</v>
      </c>
      <c r="AN2094">
        <v>387.2</v>
      </c>
      <c r="AO2094">
        <v>424.7</v>
      </c>
      <c r="AP2094">
        <v>164443.84</v>
      </c>
      <c r="AQ2094">
        <v>915747.09</v>
      </c>
      <c r="AR2094" t="s">
        <v>61</v>
      </c>
      <c r="AS2094" t="s">
        <v>61</v>
      </c>
      <c r="AT2094" t="s">
        <v>62</v>
      </c>
      <c r="AU2094" t="s">
        <v>63</v>
      </c>
    </row>
    <row r="2095" spans="1:47" x14ac:dyDescent="0.25">
      <c r="A2095" t="s">
        <v>3247</v>
      </c>
      <c r="B2095">
        <v>2024</v>
      </c>
      <c r="C2095">
        <v>5</v>
      </c>
      <c r="D2095" t="s">
        <v>77</v>
      </c>
      <c r="E2095" s="1">
        <v>45442</v>
      </c>
      <c r="F2095" s="1">
        <v>45465</v>
      </c>
      <c r="G2095">
        <v>23</v>
      </c>
      <c r="H2095">
        <v>5.0999999999999996</v>
      </c>
      <c r="I2095" t="s">
        <v>49</v>
      </c>
      <c r="J2095" t="s">
        <v>66</v>
      </c>
      <c r="K2095" t="s">
        <v>67</v>
      </c>
      <c r="L2095">
        <v>8479.8989999999994</v>
      </c>
      <c r="M2095" t="s">
        <v>90</v>
      </c>
      <c r="N2095" t="s">
        <v>53</v>
      </c>
      <c r="O2095" t="s">
        <v>99</v>
      </c>
      <c r="P2095" t="s">
        <v>108</v>
      </c>
      <c r="Q2095" t="s">
        <v>82</v>
      </c>
      <c r="R2095" t="s">
        <v>664</v>
      </c>
      <c r="S2095" t="s">
        <v>73</v>
      </c>
      <c r="T2095" t="s">
        <v>187</v>
      </c>
      <c r="U2095" t="s">
        <v>132</v>
      </c>
      <c r="V2095">
        <v>14798</v>
      </c>
      <c r="W2095">
        <v>9016</v>
      </c>
      <c r="X2095">
        <v>23.7</v>
      </c>
      <c r="Y2095">
        <v>14.1</v>
      </c>
      <c r="Z2095">
        <v>12639.39</v>
      </c>
      <c r="AB2095">
        <v>30.1</v>
      </c>
      <c r="AC2095">
        <v>380445.64</v>
      </c>
      <c r="AD2095">
        <v>13087835.560000001</v>
      </c>
      <c r="AE2095">
        <v>281.14999999999998</v>
      </c>
      <c r="AF2095">
        <v>3679644967.6900001</v>
      </c>
      <c r="AG2095">
        <v>35381.39</v>
      </c>
      <c r="AH2095">
        <v>1.3</v>
      </c>
      <c r="AI2095">
        <v>31706.45</v>
      </c>
      <c r="AJ2095">
        <v>22.43</v>
      </c>
      <c r="AK2095">
        <v>2935601.52</v>
      </c>
      <c r="AL2095">
        <v>9.5000000000000001E-2</v>
      </c>
      <c r="AM2095">
        <v>12433.44</v>
      </c>
      <c r="AO2095">
        <v>577.14</v>
      </c>
      <c r="AP2095">
        <v>358403.94</v>
      </c>
      <c r="AQ2095">
        <v>818370.86</v>
      </c>
      <c r="AR2095" t="s">
        <v>61</v>
      </c>
      <c r="AS2095" t="s">
        <v>61</v>
      </c>
      <c r="AT2095" t="s">
        <v>62</v>
      </c>
      <c r="AU2095" t="s">
        <v>63</v>
      </c>
    </row>
    <row r="2096" spans="1:47" x14ac:dyDescent="0.25">
      <c r="A2096" t="s">
        <v>3248</v>
      </c>
      <c r="B2096">
        <v>2025</v>
      </c>
      <c r="C2096">
        <v>8</v>
      </c>
      <c r="D2096" t="s">
        <v>89</v>
      </c>
      <c r="E2096" s="1">
        <v>45896</v>
      </c>
      <c r="F2096" s="1">
        <v>45906</v>
      </c>
      <c r="G2096">
        <v>10</v>
      </c>
      <c r="H2096">
        <v>7.9</v>
      </c>
      <c r="I2096" t="s">
        <v>65</v>
      </c>
      <c r="J2096" t="s">
        <v>112</v>
      </c>
      <c r="K2096" t="s">
        <v>343</v>
      </c>
      <c r="L2096">
        <v>2523.1</v>
      </c>
      <c r="M2096" t="s">
        <v>80</v>
      </c>
      <c r="N2096" t="s">
        <v>69</v>
      </c>
      <c r="O2096" t="s">
        <v>107</v>
      </c>
      <c r="P2096" t="s">
        <v>226</v>
      </c>
      <c r="Q2096" t="s">
        <v>174</v>
      </c>
      <c r="R2096" t="s">
        <v>1598</v>
      </c>
      <c r="S2096" t="s">
        <v>130</v>
      </c>
      <c r="T2096" t="s">
        <v>74</v>
      </c>
      <c r="U2096" t="s">
        <v>228</v>
      </c>
      <c r="V2096">
        <v>73572</v>
      </c>
      <c r="W2096">
        <v>46586</v>
      </c>
      <c r="X2096">
        <v>23.7</v>
      </c>
      <c r="Y2096">
        <v>10.6</v>
      </c>
      <c r="Z2096">
        <v>68486.58</v>
      </c>
      <c r="AB2096">
        <v>25.77</v>
      </c>
      <c r="AC2096">
        <v>1764899.17</v>
      </c>
      <c r="AD2096">
        <v>80640893.349999994</v>
      </c>
      <c r="AE2096">
        <v>276.32</v>
      </c>
      <c r="AF2096">
        <v>22282691650.470001</v>
      </c>
      <c r="AG2096">
        <v>106978.79</v>
      </c>
      <c r="AH2096">
        <v>3.4</v>
      </c>
      <c r="AI2096">
        <v>64586.45</v>
      </c>
      <c r="AJ2096">
        <v>11.17</v>
      </c>
      <c r="AK2096">
        <v>0</v>
      </c>
      <c r="AL2096">
        <v>0.115</v>
      </c>
      <c r="AM2096">
        <v>92737.03</v>
      </c>
      <c r="AN2096">
        <v>209.4</v>
      </c>
      <c r="AO2096">
        <v>416.66</v>
      </c>
      <c r="AP2096">
        <v>87248.6</v>
      </c>
      <c r="AQ2096">
        <v>2116450.04</v>
      </c>
      <c r="AR2096" t="s">
        <v>61</v>
      </c>
      <c r="AS2096" t="s">
        <v>61</v>
      </c>
      <c r="AT2096" t="s">
        <v>62</v>
      </c>
      <c r="AU2096" t="s">
        <v>63</v>
      </c>
    </row>
    <row r="2097" spans="1:47" x14ac:dyDescent="0.25">
      <c r="A2097" t="s">
        <v>3249</v>
      </c>
      <c r="B2097">
        <v>2022</v>
      </c>
      <c r="C2097">
        <v>6</v>
      </c>
      <c r="D2097" t="s">
        <v>77</v>
      </c>
      <c r="E2097" s="1">
        <v>44736</v>
      </c>
      <c r="F2097" s="1">
        <v>44750</v>
      </c>
      <c r="G2097">
        <v>14</v>
      </c>
      <c r="H2097">
        <v>14.3</v>
      </c>
      <c r="I2097" t="s">
        <v>49</v>
      </c>
      <c r="J2097" t="s">
        <v>134</v>
      </c>
      <c r="K2097" t="s">
        <v>135</v>
      </c>
      <c r="L2097">
        <v>9999.0098999999991</v>
      </c>
      <c r="M2097" t="s">
        <v>98</v>
      </c>
      <c r="N2097" t="s">
        <v>69</v>
      </c>
      <c r="O2097" t="s">
        <v>200</v>
      </c>
      <c r="P2097" t="s">
        <v>204</v>
      </c>
      <c r="Q2097" t="s">
        <v>82</v>
      </c>
      <c r="R2097" t="s">
        <v>1265</v>
      </c>
      <c r="S2097" t="s">
        <v>137</v>
      </c>
      <c r="T2097" t="s">
        <v>95</v>
      </c>
      <c r="U2097" t="s">
        <v>103</v>
      </c>
      <c r="V2097">
        <v>5738</v>
      </c>
      <c r="W2097">
        <v>3569</v>
      </c>
      <c r="X2097">
        <v>24.1</v>
      </c>
      <c r="Y2097">
        <v>11</v>
      </c>
      <c r="Z2097">
        <v>4569.75</v>
      </c>
      <c r="AB2097">
        <v>25.86</v>
      </c>
      <c r="AC2097">
        <v>118173.74</v>
      </c>
      <c r="AD2097">
        <v>3936885.32</v>
      </c>
      <c r="AE2097">
        <v>216.29</v>
      </c>
      <c r="AF2097">
        <v>851508925.86000001</v>
      </c>
      <c r="AG2097">
        <v>15022.93</v>
      </c>
      <c r="AH2097">
        <v>0</v>
      </c>
      <c r="AI2097">
        <v>0</v>
      </c>
      <c r="AJ2097">
        <v>4.2</v>
      </c>
      <c r="AK2097">
        <v>165349.18</v>
      </c>
      <c r="AL2097">
        <v>0.29499999999999998</v>
      </c>
      <c r="AM2097">
        <v>11613.81</v>
      </c>
      <c r="AN2097">
        <v>392.6</v>
      </c>
      <c r="AO2097">
        <v>546.33000000000004</v>
      </c>
      <c r="AP2097">
        <v>214489.16</v>
      </c>
      <c r="AQ2097">
        <v>359299.64</v>
      </c>
      <c r="AR2097" t="s">
        <v>61</v>
      </c>
      <c r="AS2097" t="s">
        <v>61</v>
      </c>
      <c r="AT2097" t="s">
        <v>62</v>
      </c>
      <c r="AU2097" t="s">
        <v>63</v>
      </c>
    </row>
    <row r="2098" spans="1:47" x14ac:dyDescent="0.25">
      <c r="A2098" t="s">
        <v>3250</v>
      </c>
      <c r="B2098">
        <v>2025</v>
      </c>
      <c r="C2098">
        <v>5</v>
      </c>
      <c r="D2098" t="s">
        <v>77</v>
      </c>
      <c r="E2098" s="1">
        <v>45806</v>
      </c>
      <c r="F2098" s="1">
        <v>45826</v>
      </c>
      <c r="G2098">
        <v>20</v>
      </c>
      <c r="H2098">
        <v>10.8</v>
      </c>
      <c r="I2098" t="s">
        <v>65</v>
      </c>
      <c r="J2098" t="s">
        <v>50</v>
      </c>
      <c r="K2098" t="s">
        <v>51</v>
      </c>
      <c r="L2098">
        <v>2709</v>
      </c>
      <c r="M2098" t="s">
        <v>68</v>
      </c>
      <c r="N2098" t="s">
        <v>106</v>
      </c>
      <c r="O2098" t="s">
        <v>200</v>
      </c>
      <c r="P2098" t="s">
        <v>82</v>
      </c>
      <c r="Q2098" t="s">
        <v>164</v>
      </c>
      <c r="R2098" t="s">
        <v>290</v>
      </c>
      <c r="S2098" t="s">
        <v>58</v>
      </c>
      <c r="T2098" t="s">
        <v>162</v>
      </c>
      <c r="U2098" t="s">
        <v>132</v>
      </c>
      <c r="V2098">
        <v>257816</v>
      </c>
      <c r="W2098">
        <v>154825</v>
      </c>
      <c r="X2098">
        <v>5.8</v>
      </c>
      <c r="Y2098">
        <v>10.8</v>
      </c>
      <c r="Z2098">
        <v>239179.75</v>
      </c>
      <c r="AB2098">
        <v>23.11</v>
      </c>
      <c r="AC2098">
        <v>5527444.0199999996</v>
      </c>
      <c r="AD2098">
        <v>13178804.220000001</v>
      </c>
      <c r="AE2098">
        <v>279.22000000000003</v>
      </c>
      <c r="AF2098">
        <v>3679785714.3099999</v>
      </c>
      <c r="AG2098">
        <v>231883.68</v>
      </c>
      <c r="AH2098">
        <v>0.9</v>
      </c>
      <c r="AI2098">
        <v>21107.49</v>
      </c>
      <c r="AJ2098">
        <v>18.28</v>
      </c>
      <c r="AK2098">
        <v>0</v>
      </c>
      <c r="AL2098">
        <v>0.188</v>
      </c>
      <c r="AM2098">
        <v>24776.15</v>
      </c>
      <c r="AN2098">
        <v>651.5</v>
      </c>
      <c r="AO2098">
        <v>415.05</v>
      </c>
      <c r="AP2098">
        <v>270405.08</v>
      </c>
      <c r="AQ2098">
        <v>6075616.4199999999</v>
      </c>
      <c r="AR2098" t="s">
        <v>61</v>
      </c>
      <c r="AS2098" t="s">
        <v>61</v>
      </c>
      <c r="AT2098" t="s">
        <v>62</v>
      </c>
      <c r="AU2098" t="s">
        <v>63</v>
      </c>
    </row>
    <row r="2099" spans="1:47" x14ac:dyDescent="0.25">
      <c r="A2099" t="s">
        <v>3251</v>
      </c>
      <c r="B2099">
        <v>2023</v>
      </c>
      <c r="C2099">
        <v>9</v>
      </c>
      <c r="D2099" t="s">
        <v>89</v>
      </c>
      <c r="E2099" s="1">
        <v>45184</v>
      </c>
      <c r="F2099" s="1">
        <v>45204</v>
      </c>
      <c r="G2099">
        <v>20</v>
      </c>
      <c r="H2099">
        <v>16.100000000000001</v>
      </c>
      <c r="I2099" t="s">
        <v>49</v>
      </c>
      <c r="J2099" t="s">
        <v>50</v>
      </c>
      <c r="K2099" t="s">
        <v>423</v>
      </c>
      <c r="L2099">
        <v>2710.1941000000002</v>
      </c>
      <c r="M2099" t="s">
        <v>114</v>
      </c>
      <c r="N2099" t="s">
        <v>69</v>
      </c>
      <c r="O2099" t="s">
        <v>91</v>
      </c>
      <c r="P2099" t="s">
        <v>196</v>
      </c>
      <c r="Q2099" t="s">
        <v>128</v>
      </c>
      <c r="R2099" t="s">
        <v>2879</v>
      </c>
      <c r="S2099" t="s">
        <v>142</v>
      </c>
      <c r="T2099" t="s">
        <v>131</v>
      </c>
      <c r="U2099" t="s">
        <v>60</v>
      </c>
      <c r="V2099">
        <v>64068</v>
      </c>
      <c r="W2099">
        <v>42768</v>
      </c>
      <c r="X2099">
        <v>2.2999999999999998</v>
      </c>
      <c r="Y2099">
        <v>15.6</v>
      </c>
      <c r="Z2099">
        <v>53801.63</v>
      </c>
      <c r="AB2099">
        <v>21.66</v>
      </c>
      <c r="AC2099">
        <v>1165343.31</v>
      </c>
      <c r="AD2099">
        <v>39505460.880000003</v>
      </c>
      <c r="AE2099">
        <v>286.93</v>
      </c>
      <c r="AF2099">
        <v>11335301890.299999</v>
      </c>
      <c r="AG2099">
        <v>68626.55</v>
      </c>
      <c r="AH2099">
        <v>2</v>
      </c>
      <c r="AI2099">
        <v>20105.63</v>
      </c>
      <c r="AJ2099">
        <v>8.23</v>
      </c>
      <c r="AK2099">
        <v>3251299.43</v>
      </c>
      <c r="AL2099">
        <v>0.19700000000000001</v>
      </c>
      <c r="AM2099">
        <v>77825.759999999995</v>
      </c>
      <c r="AN2099">
        <v>676.9</v>
      </c>
      <c r="AO2099">
        <v>748.62</v>
      </c>
      <c r="AP2099">
        <v>506740.88</v>
      </c>
      <c r="AQ2099">
        <v>1838642.13</v>
      </c>
      <c r="AR2099" t="s">
        <v>61</v>
      </c>
      <c r="AS2099" t="s">
        <v>61</v>
      </c>
      <c r="AT2099" t="s">
        <v>62</v>
      </c>
      <c r="AU2099" t="s">
        <v>63</v>
      </c>
    </row>
    <row r="2100" spans="1:47" x14ac:dyDescent="0.25">
      <c r="A2100" t="s">
        <v>3252</v>
      </c>
      <c r="B2100">
        <v>2022</v>
      </c>
      <c r="C2100">
        <v>2</v>
      </c>
      <c r="D2100" t="s">
        <v>48</v>
      </c>
      <c r="E2100" s="1">
        <v>44594</v>
      </c>
      <c r="F2100" s="1">
        <v>44620</v>
      </c>
      <c r="G2100">
        <v>26</v>
      </c>
      <c r="H2100">
        <v>3.5</v>
      </c>
      <c r="I2100" t="s">
        <v>65</v>
      </c>
      <c r="J2100" t="s">
        <v>78</v>
      </c>
      <c r="K2100" t="s">
        <v>211</v>
      </c>
      <c r="L2100">
        <v>1701.99</v>
      </c>
      <c r="M2100" t="s">
        <v>52</v>
      </c>
      <c r="N2100" t="s">
        <v>53</v>
      </c>
      <c r="O2100" t="s">
        <v>91</v>
      </c>
      <c r="P2100" t="s">
        <v>70</v>
      </c>
      <c r="Q2100" t="s">
        <v>201</v>
      </c>
      <c r="R2100" t="s">
        <v>2926</v>
      </c>
      <c r="S2100" t="s">
        <v>85</v>
      </c>
      <c r="T2100" t="s">
        <v>86</v>
      </c>
      <c r="U2100" t="s">
        <v>110</v>
      </c>
      <c r="V2100">
        <v>39784</v>
      </c>
      <c r="W2100">
        <v>24223</v>
      </c>
      <c r="X2100">
        <v>22.8</v>
      </c>
      <c r="Y2100">
        <v>15.1</v>
      </c>
      <c r="Z2100">
        <v>34396.07</v>
      </c>
      <c r="AB2100">
        <v>35.39</v>
      </c>
      <c r="AC2100">
        <v>1217276.92</v>
      </c>
      <c r="AD2100">
        <v>30521696.68</v>
      </c>
      <c r="AE2100">
        <v>218.72</v>
      </c>
      <c r="AF2100">
        <v>6675705497.8500004</v>
      </c>
      <c r="AG2100">
        <v>36724.15</v>
      </c>
      <c r="AH2100">
        <v>0</v>
      </c>
      <c r="AI2100">
        <v>0</v>
      </c>
      <c r="AJ2100">
        <v>7.41</v>
      </c>
      <c r="AK2100">
        <v>0</v>
      </c>
      <c r="AL2100">
        <v>0.22900000000000001</v>
      </c>
      <c r="AM2100">
        <v>69894.69</v>
      </c>
      <c r="AN2100">
        <v>790.8</v>
      </c>
      <c r="AO2100">
        <v>715.92</v>
      </c>
      <c r="AP2100">
        <v>566149.54</v>
      </c>
      <c r="AQ2100">
        <v>1890045.3</v>
      </c>
      <c r="AR2100" t="s">
        <v>61</v>
      </c>
      <c r="AS2100" t="s">
        <v>61</v>
      </c>
      <c r="AT2100" t="s">
        <v>62</v>
      </c>
      <c r="AU2100" t="s">
        <v>117</v>
      </c>
    </row>
    <row r="2101" spans="1:47" x14ac:dyDescent="0.25">
      <c r="A2101" t="s">
        <v>3253</v>
      </c>
      <c r="B2101">
        <v>2023</v>
      </c>
      <c r="C2101">
        <v>1</v>
      </c>
      <c r="D2101" t="s">
        <v>48</v>
      </c>
      <c r="E2101" s="1">
        <v>44946</v>
      </c>
      <c r="F2101" s="1">
        <v>44960</v>
      </c>
      <c r="G2101">
        <v>14</v>
      </c>
      <c r="H2101">
        <v>15.7</v>
      </c>
      <c r="I2101" t="s">
        <v>49</v>
      </c>
      <c r="J2101" t="s">
        <v>78</v>
      </c>
      <c r="K2101" t="s">
        <v>79</v>
      </c>
      <c r="L2101">
        <v>1005.9</v>
      </c>
      <c r="M2101" t="s">
        <v>98</v>
      </c>
      <c r="N2101" t="s">
        <v>53</v>
      </c>
      <c r="O2101" t="s">
        <v>189</v>
      </c>
      <c r="P2101" t="s">
        <v>164</v>
      </c>
      <c r="Q2101" t="s">
        <v>70</v>
      </c>
      <c r="R2101" t="s">
        <v>3254</v>
      </c>
      <c r="S2101" t="s">
        <v>85</v>
      </c>
      <c r="T2101" t="s">
        <v>102</v>
      </c>
      <c r="U2101" t="s">
        <v>110</v>
      </c>
      <c r="V2101">
        <v>39096</v>
      </c>
      <c r="W2101">
        <v>28958</v>
      </c>
      <c r="X2101">
        <v>22.6</v>
      </c>
      <c r="Y2101">
        <v>10.4</v>
      </c>
      <c r="Z2101">
        <v>36838.5</v>
      </c>
      <c r="AB2101">
        <v>34.89</v>
      </c>
      <c r="AC2101">
        <v>1285295.27</v>
      </c>
      <c r="AD2101">
        <v>35443794.390000001</v>
      </c>
      <c r="AE2101">
        <v>282.74</v>
      </c>
      <c r="AF2101">
        <v>10021378425.83</v>
      </c>
      <c r="AG2101">
        <v>21337.919999999998</v>
      </c>
      <c r="AH2101">
        <v>0</v>
      </c>
      <c r="AI2101">
        <v>0</v>
      </c>
      <c r="AJ2101">
        <v>18.170000000000002</v>
      </c>
      <c r="AK2101">
        <v>6440137.4400000004</v>
      </c>
      <c r="AL2101">
        <v>0.122</v>
      </c>
      <c r="AM2101">
        <v>43241.43</v>
      </c>
      <c r="AN2101">
        <v>659.2</v>
      </c>
      <c r="AO2101">
        <v>573.66</v>
      </c>
      <c r="AP2101">
        <v>378156.67</v>
      </c>
      <c r="AQ2101">
        <v>1728031.29</v>
      </c>
      <c r="AR2101" t="s">
        <v>61</v>
      </c>
      <c r="AS2101" t="s">
        <v>61</v>
      </c>
      <c r="AT2101" t="s">
        <v>62</v>
      </c>
      <c r="AU2101" t="s">
        <v>63</v>
      </c>
    </row>
    <row r="2102" spans="1:47" x14ac:dyDescent="0.25">
      <c r="A2102" t="s">
        <v>3255</v>
      </c>
      <c r="B2102">
        <v>2021</v>
      </c>
      <c r="C2102">
        <v>9</v>
      </c>
      <c r="D2102" t="s">
        <v>89</v>
      </c>
      <c r="E2102" s="1">
        <v>44446</v>
      </c>
      <c r="F2102" s="1">
        <v>44456</v>
      </c>
      <c r="G2102">
        <v>10</v>
      </c>
      <c r="H2102">
        <v>12.5</v>
      </c>
      <c r="I2102" t="s">
        <v>65</v>
      </c>
      <c r="J2102" t="s">
        <v>112</v>
      </c>
      <c r="K2102" t="s">
        <v>126</v>
      </c>
      <c r="L2102">
        <v>2701.12</v>
      </c>
      <c r="M2102" t="s">
        <v>80</v>
      </c>
      <c r="N2102" t="s">
        <v>81</v>
      </c>
      <c r="O2102" t="s">
        <v>107</v>
      </c>
      <c r="P2102" t="s">
        <v>128</v>
      </c>
      <c r="Q2102" t="s">
        <v>140</v>
      </c>
      <c r="R2102" t="s">
        <v>3256</v>
      </c>
      <c r="S2102" t="s">
        <v>130</v>
      </c>
      <c r="T2102" t="s">
        <v>59</v>
      </c>
      <c r="U2102" t="s">
        <v>166</v>
      </c>
      <c r="V2102">
        <v>77793</v>
      </c>
      <c r="W2102">
        <v>54360</v>
      </c>
      <c r="X2102">
        <v>5.0999999999999996</v>
      </c>
      <c r="Y2102">
        <v>13.3</v>
      </c>
      <c r="Z2102">
        <v>70448.83</v>
      </c>
      <c r="AB2102">
        <v>25.59</v>
      </c>
      <c r="AC2102">
        <v>1802785.56</v>
      </c>
      <c r="AD2102">
        <v>10539144.970000001</v>
      </c>
      <c r="AE2102">
        <v>166.45</v>
      </c>
      <c r="AF2102">
        <v>1754240680.26</v>
      </c>
      <c r="AG2102">
        <v>201833.65</v>
      </c>
      <c r="AH2102">
        <v>2.4</v>
      </c>
      <c r="AI2102">
        <v>47562.9</v>
      </c>
      <c r="AJ2102">
        <v>10.119999999999999</v>
      </c>
      <c r="AK2102">
        <v>0</v>
      </c>
      <c r="AL2102">
        <v>0.19800000000000001</v>
      </c>
      <c r="AM2102">
        <v>20867.509999999998</v>
      </c>
      <c r="AN2102">
        <v>245.8</v>
      </c>
      <c r="AO2102">
        <v>501.27</v>
      </c>
      <c r="AP2102">
        <v>123212.17</v>
      </c>
      <c r="AQ2102">
        <v>2196261.79</v>
      </c>
      <c r="AR2102" t="s">
        <v>61</v>
      </c>
      <c r="AS2102" t="s">
        <v>61</v>
      </c>
      <c r="AT2102" t="s">
        <v>62</v>
      </c>
      <c r="AU2102" t="s">
        <v>63</v>
      </c>
    </row>
    <row r="2103" spans="1:47" x14ac:dyDescent="0.25">
      <c r="A2103" t="s">
        <v>3257</v>
      </c>
      <c r="B2103">
        <v>2023</v>
      </c>
      <c r="C2103">
        <v>8</v>
      </c>
      <c r="D2103" t="s">
        <v>89</v>
      </c>
      <c r="E2103" s="1">
        <v>45145</v>
      </c>
      <c r="F2103" s="1">
        <v>45156</v>
      </c>
      <c r="G2103">
        <v>11</v>
      </c>
      <c r="H2103">
        <v>13.9</v>
      </c>
      <c r="I2103" t="s">
        <v>65</v>
      </c>
      <c r="J2103" t="s">
        <v>50</v>
      </c>
      <c r="K2103" t="s">
        <v>51</v>
      </c>
      <c r="L2103">
        <v>2709</v>
      </c>
      <c r="M2103" t="s">
        <v>80</v>
      </c>
      <c r="N2103" t="s">
        <v>168</v>
      </c>
      <c r="O2103" t="s">
        <v>189</v>
      </c>
      <c r="P2103" t="s">
        <v>70</v>
      </c>
      <c r="Q2103" t="s">
        <v>127</v>
      </c>
      <c r="R2103" t="s">
        <v>3258</v>
      </c>
      <c r="S2103" t="s">
        <v>170</v>
      </c>
      <c r="T2103" t="s">
        <v>86</v>
      </c>
      <c r="U2103" t="s">
        <v>228</v>
      </c>
      <c r="V2103">
        <v>86966</v>
      </c>
      <c r="W2103">
        <v>49111</v>
      </c>
      <c r="X2103">
        <v>25</v>
      </c>
      <c r="Y2103">
        <v>15.5</v>
      </c>
      <c r="Z2103">
        <v>77544.69</v>
      </c>
      <c r="AB2103">
        <v>18.489999999999998</v>
      </c>
      <c r="AC2103">
        <v>1433801.32</v>
      </c>
      <c r="AD2103">
        <v>5818178.0899999999</v>
      </c>
      <c r="AE2103">
        <v>281.73</v>
      </c>
      <c r="AF2103">
        <v>1639155313.3</v>
      </c>
      <c r="AG2103">
        <v>107476.04</v>
      </c>
      <c r="AH2103">
        <v>0.2</v>
      </c>
      <c r="AI2103">
        <v>3681.67</v>
      </c>
      <c r="AJ2103">
        <v>4.3600000000000003</v>
      </c>
      <c r="AK2103">
        <v>0</v>
      </c>
      <c r="AL2103">
        <v>0.30199999999999999</v>
      </c>
      <c r="AM2103">
        <v>17570.900000000001</v>
      </c>
      <c r="AN2103">
        <v>341.7</v>
      </c>
      <c r="AO2103">
        <v>679.39</v>
      </c>
      <c r="AP2103">
        <v>232147.56</v>
      </c>
      <c r="AQ2103">
        <v>1794677.49</v>
      </c>
      <c r="AR2103" t="s">
        <v>61</v>
      </c>
      <c r="AS2103" t="s">
        <v>61</v>
      </c>
      <c r="AT2103" t="s">
        <v>62</v>
      </c>
      <c r="AU2103" t="s">
        <v>63</v>
      </c>
    </row>
    <row r="2104" spans="1:47" x14ac:dyDescent="0.25">
      <c r="A2104" t="s">
        <v>3259</v>
      </c>
      <c r="B2104">
        <v>2023</v>
      </c>
      <c r="C2104">
        <v>3</v>
      </c>
      <c r="D2104" t="s">
        <v>48</v>
      </c>
      <c r="E2104" s="1">
        <v>45003</v>
      </c>
      <c r="F2104" s="1">
        <v>45013</v>
      </c>
      <c r="G2104">
        <v>10</v>
      </c>
      <c r="H2104">
        <v>10</v>
      </c>
      <c r="I2104" t="s">
        <v>49</v>
      </c>
      <c r="J2104" t="s">
        <v>50</v>
      </c>
      <c r="K2104" t="s">
        <v>223</v>
      </c>
      <c r="L2104">
        <v>2710.1109999999999</v>
      </c>
      <c r="M2104" t="s">
        <v>68</v>
      </c>
      <c r="N2104" t="s">
        <v>106</v>
      </c>
      <c r="O2104" t="s">
        <v>200</v>
      </c>
      <c r="P2104" t="s">
        <v>159</v>
      </c>
      <c r="Q2104" t="s">
        <v>56</v>
      </c>
      <c r="R2104" t="s">
        <v>3260</v>
      </c>
      <c r="S2104" t="s">
        <v>186</v>
      </c>
      <c r="T2104" t="s">
        <v>95</v>
      </c>
      <c r="U2104" t="s">
        <v>110</v>
      </c>
      <c r="V2104">
        <v>83348</v>
      </c>
      <c r="W2104">
        <v>54004</v>
      </c>
      <c r="X2104">
        <v>1.4</v>
      </c>
      <c r="Y2104">
        <v>13.1</v>
      </c>
      <c r="Z2104">
        <v>74994.570000000007</v>
      </c>
      <c r="AB2104">
        <v>16.62</v>
      </c>
      <c r="AC2104">
        <v>1246409.75</v>
      </c>
      <c r="AD2104">
        <v>43818577.310000002</v>
      </c>
      <c r="AE2104">
        <v>283.42</v>
      </c>
      <c r="AF2104">
        <v>12419061181.200001</v>
      </c>
      <c r="AG2104">
        <v>108379.02</v>
      </c>
      <c r="AH2104">
        <v>0</v>
      </c>
      <c r="AI2104">
        <v>0</v>
      </c>
      <c r="AJ2104">
        <v>1.5</v>
      </c>
      <c r="AK2104">
        <v>657278.66</v>
      </c>
      <c r="AL2104">
        <v>0.09</v>
      </c>
      <c r="AM2104">
        <v>39436.720000000001</v>
      </c>
      <c r="AN2104">
        <v>243.9</v>
      </c>
      <c r="AO2104">
        <v>701.04</v>
      </c>
      <c r="AP2104">
        <v>170983.66</v>
      </c>
      <c r="AQ2104">
        <v>1565209.15</v>
      </c>
      <c r="AR2104" t="s">
        <v>61</v>
      </c>
      <c r="AS2104" t="s">
        <v>61</v>
      </c>
      <c r="AT2104" t="s">
        <v>62</v>
      </c>
      <c r="AU2104" t="s">
        <v>63</v>
      </c>
    </row>
    <row r="2105" spans="1:47" x14ac:dyDescent="0.25">
      <c r="A2105" t="s">
        <v>3261</v>
      </c>
      <c r="B2105">
        <v>2022</v>
      </c>
      <c r="C2105">
        <v>10</v>
      </c>
      <c r="D2105" t="s">
        <v>119</v>
      </c>
      <c r="E2105" s="1">
        <v>44854</v>
      </c>
      <c r="F2105" s="1">
        <v>44879</v>
      </c>
      <c r="G2105">
        <v>25</v>
      </c>
      <c r="H2105">
        <v>14</v>
      </c>
      <c r="I2105" t="s">
        <v>49</v>
      </c>
      <c r="J2105" t="s">
        <v>112</v>
      </c>
      <c r="K2105" t="s">
        <v>343</v>
      </c>
      <c r="L2105">
        <v>2523.1</v>
      </c>
      <c r="M2105" t="s">
        <v>90</v>
      </c>
      <c r="N2105" t="s">
        <v>53</v>
      </c>
      <c r="O2105" t="s">
        <v>200</v>
      </c>
      <c r="P2105" t="s">
        <v>131</v>
      </c>
      <c r="Q2105" t="s">
        <v>128</v>
      </c>
      <c r="R2105" t="s">
        <v>3262</v>
      </c>
      <c r="S2105" t="s">
        <v>130</v>
      </c>
      <c r="T2105" t="s">
        <v>131</v>
      </c>
      <c r="U2105" t="s">
        <v>103</v>
      </c>
      <c r="V2105">
        <v>58191</v>
      </c>
      <c r="W2105">
        <v>34407</v>
      </c>
      <c r="X2105">
        <v>12.6</v>
      </c>
      <c r="Y2105">
        <v>10.4</v>
      </c>
      <c r="Z2105">
        <v>55198.77</v>
      </c>
      <c r="AB2105">
        <v>12.66</v>
      </c>
      <c r="AC2105">
        <v>698816.43</v>
      </c>
      <c r="AD2105">
        <v>38794247.539999999</v>
      </c>
      <c r="AE2105">
        <v>219.86</v>
      </c>
      <c r="AF2105">
        <v>8529303264.1400003</v>
      </c>
      <c r="AG2105">
        <v>163960.04</v>
      </c>
      <c r="AH2105">
        <v>0</v>
      </c>
      <c r="AI2105">
        <v>0</v>
      </c>
      <c r="AJ2105">
        <v>14.58</v>
      </c>
      <c r="AK2105">
        <v>5656201.29</v>
      </c>
      <c r="AL2105">
        <v>0.13</v>
      </c>
      <c r="AM2105">
        <v>50432.52</v>
      </c>
      <c r="AN2105">
        <v>1130</v>
      </c>
      <c r="AO2105">
        <v>584.19000000000005</v>
      </c>
      <c r="AP2105">
        <v>660134.69999999995</v>
      </c>
      <c r="AQ2105">
        <v>1573343.69</v>
      </c>
      <c r="AR2105" t="s">
        <v>61</v>
      </c>
      <c r="AS2105" t="s">
        <v>61</v>
      </c>
      <c r="AT2105" t="s">
        <v>62</v>
      </c>
      <c r="AU2105" t="s">
        <v>63</v>
      </c>
    </row>
    <row r="2106" spans="1:47" x14ac:dyDescent="0.25">
      <c r="A2106" t="s">
        <v>3263</v>
      </c>
      <c r="B2106">
        <v>2020</v>
      </c>
      <c r="C2106">
        <v>7</v>
      </c>
      <c r="D2106" t="s">
        <v>89</v>
      </c>
      <c r="E2106" s="1">
        <v>44038</v>
      </c>
      <c r="F2106" s="1">
        <v>44058</v>
      </c>
      <c r="G2106">
        <v>20</v>
      </c>
      <c r="H2106">
        <v>18.5</v>
      </c>
      <c r="I2106" t="s">
        <v>49</v>
      </c>
      <c r="J2106" t="s">
        <v>112</v>
      </c>
      <c r="K2106" t="s">
        <v>343</v>
      </c>
      <c r="L2106">
        <v>2523.1</v>
      </c>
      <c r="M2106" t="s">
        <v>114</v>
      </c>
      <c r="N2106" t="s">
        <v>168</v>
      </c>
      <c r="O2106" t="s">
        <v>107</v>
      </c>
      <c r="P2106" t="s">
        <v>150</v>
      </c>
      <c r="Q2106" t="s">
        <v>100</v>
      </c>
      <c r="R2106" t="s">
        <v>3186</v>
      </c>
      <c r="S2106" t="s">
        <v>130</v>
      </c>
      <c r="T2106" t="s">
        <v>86</v>
      </c>
      <c r="U2106" t="s">
        <v>60</v>
      </c>
      <c r="V2106">
        <v>94058</v>
      </c>
      <c r="W2106">
        <v>58291</v>
      </c>
      <c r="X2106">
        <v>17.3</v>
      </c>
      <c r="Y2106">
        <v>13</v>
      </c>
      <c r="Z2106">
        <v>75263.789999999994</v>
      </c>
      <c r="AB2106">
        <v>20.57</v>
      </c>
      <c r="AC2106">
        <v>1548176.16</v>
      </c>
      <c r="AD2106">
        <v>66802634.729999997</v>
      </c>
      <c r="AE2106">
        <v>159.19</v>
      </c>
      <c r="AF2106">
        <v>10634311422.67</v>
      </c>
      <c r="AG2106">
        <v>83575.33</v>
      </c>
      <c r="AH2106">
        <v>2</v>
      </c>
      <c r="AI2106">
        <v>33329.980000000003</v>
      </c>
      <c r="AJ2106">
        <v>12.73</v>
      </c>
      <c r="AK2106">
        <v>8503975.4000000004</v>
      </c>
      <c r="AL2106">
        <v>0.24399999999999999</v>
      </c>
      <c r="AM2106">
        <v>162998.43</v>
      </c>
      <c r="AN2106">
        <v>662.2</v>
      </c>
      <c r="AO2106">
        <v>689.19</v>
      </c>
      <c r="AP2106">
        <v>456381.62</v>
      </c>
      <c r="AQ2106">
        <v>2284461.52</v>
      </c>
      <c r="AR2106" t="s">
        <v>61</v>
      </c>
      <c r="AS2106" t="s">
        <v>61</v>
      </c>
      <c r="AT2106" t="s">
        <v>116</v>
      </c>
      <c r="AU2106" t="s">
        <v>63</v>
      </c>
    </row>
    <row r="2107" spans="1:47" x14ac:dyDescent="0.25">
      <c r="A2107" t="s">
        <v>3264</v>
      </c>
      <c r="B2107">
        <v>2021</v>
      </c>
      <c r="C2107">
        <v>12</v>
      </c>
      <c r="D2107" t="s">
        <v>119</v>
      </c>
      <c r="E2107" s="1">
        <v>44557</v>
      </c>
      <c r="F2107" s="1">
        <v>44562</v>
      </c>
      <c r="G2107">
        <v>5</v>
      </c>
      <c r="H2107">
        <v>2.7</v>
      </c>
      <c r="I2107" t="s">
        <v>49</v>
      </c>
      <c r="J2107" t="s">
        <v>50</v>
      </c>
      <c r="K2107" t="s">
        <v>223</v>
      </c>
      <c r="L2107">
        <v>2710.1109999999999</v>
      </c>
      <c r="M2107" t="s">
        <v>52</v>
      </c>
      <c r="N2107" t="s">
        <v>168</v>
      </c>
      <c r="O2107" t="s">
        <v>189</v>
      </c>
      <c r="P2107" t="s">
        <v>174</v>
      </c>
      <c r="Q2107" t="s">
        <v>56</v>
      </c>
      <c r="R2107" t="s">
        <v>908</v>
      </c>
      <c r="S2107" t="s">
        <v>123</v>
      </c>
      <c r="T2107" t="s">
        <v>86</v>
      </c>
      <c r="U2107" t="s">
        <v>60</v>
      </c>
      <c r="V2107">
        <v>40542</v>
      </c>
      <c r="W2107">
        <v>25734</v>
      </c>
      <c r="X2107">
        <v>2.9</v>
      </c>
      <c r="Y2107">
        <v>13.8</v>
      </c>
      <c r="Z2107">
        <v>33261.699999999997</v>
      </c>
      <c r="AB2107">
        <v>13.21</v>
      </c>
      <c r="AC2107">
        <v>439387.06</v>
      </c>
      <c r="AD2107">
        <v>36315124.060000002</v>
      </c>
      <c r="AE2107">
        <v>173.25</v>
      </c>
      <c r="AF2107">
        <v>6291595243.3999996</v>
      </c>
      <c r="AG2107">
        <v>101141.71</v>
      </c>
      <c r="AH2107">
        <v>1.2</v>
      </c>
      <c r="AI2107">
        <v>15608.62</v>
      </c>
      <c r="AJ2107">
        <v>14.95</v>
      </c>
      <c r="AK2107">
        <v>5429111.0499999998</v>
      </c>
      <c r="AL2107">
        <v>5.8000000000000003E-2</v>
      </c>
      <c r="AM2107">
        <v>21062.77</v>
      </c>
      <c r="AN2107">
        <v>209.6</v>
      </c>
      <c r="AO2107">
        <v>544.86</v>
      </c>
      <c r="AP2107">
        <v>114202.66</v>
      </c>
      <c r="AQ2107">
        <v>691402.82</v>
      </c>
      <c r="AR2107" t="s">
        <v>61</v>
      </c>
      <c r="AS2107" t="s">
        <v>61</v>
      </c>
      <c r="AT2107" t="s">
        <v>62</v>
      </c>
      <c r="AU2107" t="s">
        <v>63</v>
      </c>
    </row>
    <row r="2108" spans="1:47" x14ac:dyDescent="0.25">
      <c r="A2108" t="s">
        <v>3265</v>
      </c>
      <c r="B2108">
        <v>2021</v>
      </c>
      <c r="C2108">
        <v>5</v>
      </c>
      <c r="D2108" t="s">
        <v>77</v>
      </c>
      <c r="E2108" s="1">
        <v>44330</v>
      </c>
      <c r="F2108" s="1">
        <v>44343</v>
      </c>
      <c r="G2108">
        <v>13</v>
      </c>
      <c r="H2108">
        <v>8.4</v>
      </c>
      <c r="I2108" t="s">
        <v>65</v>
      </c>
      <c r="J2108" t="s">
        <v>78</v>
      </c>
      <c r="K2108" t="s">
        <v>177</v>
      </c>
      <c r="L2108">
        <v>1001.99</v>
      </c>
      <c r="M2108" t="s">
        <v>98</v>
      </c>
      <c r="N2108" t="s">
        <v>81</v>
      </c>
      <c r="O2108" t="s">
        <v>200</v>
      </c>
      <c r="P2108" t="s">
        <v>100</v>
      </c>
      <c r="Q2108" t="s">
        <v>201</v>
      </c>
      <c r="R2108" t="s">
        <v>649</v>
      </c>
      <c r="S2108" t="s">
        <v>130</v>
      </c>
      <c r="T2108" t="s">
        <v>95</v>
      </c>
      <c r="U2108" t="s">
        <v>166</v>
      </c>
      <c r="V2108">
        <v>69647</v>
      </c>
      <c r="W2108">
        <v>52002</v>
      </c>
      <c r="X2108">
        <v>19.8</v>
      </c>
      <c r="Y2108">
        <v>12.5</v>
      </c>
      <c r="Z2108">
        <v>55250.22</v>
      </c>
      <c r="AB2108">
        <v>12.03</v>
      </c>
      <c r="AC2108">
        <v>664660.15</v>
      </c>
      <c r="AD2108">
        <v>15377241.23</v>
      </c>
      <c r="AE2108">
        <v>169.65</v>
      </c>
      <c r="AF2108">
        <v>2608748974.6700001</v>
      </c>
      <c r="AG2108">
        <v>165918.95000000001</v>
      </c>
      <c r="AH2108">
        <v>0</v>
      </c>
      <c r="AI2108">
        <v>0</v>
      </c>
      <c r="AJ2108">
        <v>22.67</v>
      </c>
      <c r="AK2108">
        <v>0</v>
      </c>
      <c r="AL2108">
        <v>7.5999999999999998E-2</v>
      </c>
      <c r="AM2108">
        <v>11686.7</v>
      </c>
      <c r="AN2108">
        <v>437</v>
      </c>
      <c r="AO2108">
        <v>526.35</v>
      </c>
      <c r="AP2108">
        <v>230014.95</v>
      </c>
      <c r="AQ2108">
        <v>1072280.75</v>
      </c>
      <c r="AR2108" t="s">
        <v>61</v>
      </c>
      <c r="AS2108" t="s">
        <v>61</v>
      </c>
      <c r="AT2108" t="s">
        <v>62</v>
      </c>
      <c r="AU2108" t="s">
        <v>63</v>
      </c>
    </row>
    <row r="2109" spans="1:47" x14ac:dyDescent="0.25">
      <c r="A2109" t="s">
        <v>3266</v>
      </c>
      <c r="B2109">
        <v>2021</v>
      </c>
      <c r="C2109">
        <v>2</v>
      </c>
      <c r="D2109" t="s">
        <v>48</v>
      </c>
      <c r="E2109" s="1">
        <v>44236</v>
      </c>
      <c r="F2109" s="1">
        <v>44264</v>
      </c>
      <c r="G2109">
        <v>28</v>
      </c>
      <c r="H2109">
        <v>15.9</v>
      </c>
      <c r="I2109" t="s">
        <v>49</v>
      </c>
      <c r="J2109" t="s">
        <v>112</v>
      </c>
      <c r="K2109" t="s">
        <v>199</v>
      </c>
      <c r="L2109">
        <v>7204.49</v>
      </c>
      <c r="M2109" t="s">
        <v>68</v>
      </c>
      <c r="N2109" t="s">
        <v>81</v>
      </c>
      <c r="O2109" t="s">
        <v>91</v>
      </c>
      <c r="P2109" t="s">
        <v>196</v>
      </c>
      <c r="Q2109" t="s">
        <v>82</v>
      </c>
      <c r="R2109" t="s">
        <v>1904</v>
      </c>
      <c r="S2109" t="s">
        <v>161</v>
      </c>
      <c r="T2109" t="s">
        <v>102</v>
      </c>
      <c r="U2109" t="s">
        <v>228</v>
      </c>
      <c r="V2109">
        <v>33208</v>
      </c>
      <c r="W2109">
        <v>21619</v>
      </c>
      <c r="X2109">
        <v>10.9</v>
      </c>
      <c r="Y2109">
        <v>14.2</v>
      </c>
      <c r="Z2109">
        <v>27501.96</v>
      </c>
      <c r="AB2109">
        <v>17.62</v>
      </c>
      <c r="AC2109">
        <v>484584.54</v>
      </c>
      <c r="AD2109">
        <v>29696891.43</v>
      </c>
      <c r="AE2109">
        <v>170.52</v>
      </c>
      <c r="AF2109">
        <v>5063913926.6400003</v>
      </c>
      <c r="AG2109">
        <v>227489.24</v>
      </c>
      <c r="AH2109">
        <v>3.1</v>
      </c>
      <c r="AI2109">
        <v>25020.27</v>
      </c>
      <c r="AJ2109">
        <v>5.68</v>
      </c>
      <c r="AK2109">
        <v>1686783.43</v>
      </c>
      <c r="AL2109">
        <v>0.111</v>
      </c>
      <c r="AM2109">
        <v>32963.550000000003</v>
      </c>
      <c r="AN2109">
        <v>1003.9</v>
      </c>
      <c r="AO2109">
        <v>443.46</v>
      </c>
      <c r="AP2109">
        <v>445189.49</v>
      </c>
      <c r="AQ2109">
        <v>1215247.0900000001</v>
      </c>
      <c r="AR2109" t="s">
        <v>61</v>
      </c>
      <c r="AS2109" t="s">
        <v>61</v>
      </c>
      <c r="AT2109" t="s">
        <v>62</v>
      </c>
      <c r="AU2109" t="s">
        <v>63</v>
      </c>
    </row>
    <row r="2110" spans="1:47" x14ac:dyDescent="0.25">
      <c r="A2110" t="s">
        <v>3267</v>
      </c>
      <c r="B2110">
        <v>2023</v>
      </c>
      <c r="C2110">
        <v>3</v>
      </c>
      <c r="D2110" t="s">
        <v>48</v>
      </c>
      <c r="E2110" s="1">
        <v>44990</v>
      </c>
      <c r="F2110" s="1">
        <v>45000</v>
      </c>
      <c r="G2110">
        <v>10</v>
      </c>
      <c r="H2110">
        <v>7.7</v>
      </c>
      <c r="I2110" t="s">
        <v>49</v>
      </c>
      <c r="J2110" t="s">
        <v>50</v>
      </c>
      <c r="K2110" t="s">
        <v>120</v>
      </c>
      <c r="L2110">
        <v>2710.1921000000002</v>
      </c>
      <c r="M2110" t="s">
        <v>98</v>
      </c>
      <c r="N2110" t="s">
        <v>168</v>
      </c>
      <c r="O2110" t="s">
        <v>99</v>
      </c>
      <c r="P2110" t="s">
        <v>164</v>
      </c>
      <c r="Q2110" t="s">
        <v>70</v>
      </c>
      <c r="R2110" t="s">
        <v>1136</v>
      </c>
      <c r="S2110" t="s">
        <v>123</v>
      </c>
      <c r="T2110" t="s">
        <v>162</v>
      </c>
      <c r="U2110" t="s">
        <v>143</v>
      </c>
      <c r="V2110">
        <v>48467</v>
      </c>
      <c r="W2110">
        <v>27648</v>
      </c>
      <c r="X2110">
        <v>9.1999999999999993</v>
      </c>
      <c r="Y2110">
        <v>14.8</v>
      </c>
      <c r="Z2110">
        <v>41780.839999999997</v>
      </c>
      <c r="AB2110">
        <v>27.17</v>
      </c>
      <c r="AC2110">
        <v>1135185.42</v>
      </c>
      <c r="AD2110">
        <v>38534468.729999997</v>
      </c>
      <c r="AE2110">
        <v>280.02999999999997</v>
      </c>
      <c r="AF2110">
        <v>10790807278.459999</v>
      </c>
      <c r="AG2110">
        <v>152888.66</v>
      </c>
      <c r="AH2110">
        <v>2.7</v>
      </c>
      <c r="AI2110">
        <v>86424.9</v>
      </c>
      <c r="AJ2110">
        <v>1.71</v>
      </c>
      <c r="AK2110">
        <v>658939.42000000004</v>
      </c>
      <c r="AL2110">
        <v>0.29099999999999998</v>
      </c>
      <c r="AM2110">
        <v>112135.3</v>
      </c>
      <c r="AN2110">
        <v>316.89999999999998</v>
      </c>
      <c r="AO2110">
        <v>453.86</v>
      </c>
      <c r="AP2110">
        <v>143828.23000000001</v>
      </c>
      <c r="AQ2110">
        <v>1630462.51</v>
      </c>
      <c r="AR2110" t="s">
        <v>61</v>
      </c>
      <c r="AS2110" t="s">
        <v>61</v>
      </c>
      <c r="AT2110" t="s">
        <v>62</v>
      </c>
      <c r="AU2110" t="s">
        <v>63</v>
      </c>
    </row>
    <row r="2111" spans="1:47" x14ac:dyDescent="0.25">
      <c r="A2111" t="s">
        <v>3268</v>
      </c>
      <c r="B2111">
        <v>2021</v>
      </c>
      <c r="C2111">
        <v>11</v>
      </c>
      <c r="D2111" t="s">
        <v>119</v>
      </c>
      <c r="E2111" s="1">
        <v>44520</v>
      </c>
      <c r="F2111" s="1">
        <v>44540</v>
      </c>
      <c r="G2111">
        <v>20</v>
      </c>
      <c r="H2111">
        <v>4</v>
      </c>
      <c r="I2111" t="s">
        <v>49</v>
      </c>
      <c r="J2111" t="s">
        <v>239</v>
      </c>
      <c r="K2111" t="s">
        <v>240</v>
      </c>
      <c r="L2111">
        <v>3105.2</v>
      </c>
      <c r="M2111" t="s">
        <v>98</v>
      </c>
      <c r="N2111" t="s">
        <v>81</v>
      </c>
      <c r="O2111" t="s">
        <v>91</v>
      </c>
      <c r="P2111" t="s">
        <v>257</v>
      </c>
      <c r="Q2111" t="s">
        <v>56</v>
      </c>
      <c r="R2111" t="s">
        <v>1164</v>
      </c>
      <c r="S2111" t="s">
        <v>161</v>
      </c>
      <c r="T2111" t="s">
        <v>148</v>
      </c>
      <c r="U2111" t="s">
        <v>166</v>
      </c>
      <c r="V2111">
        <v>19205</v>
      </c>
      <c r="W2111">
        <v>12779</v>
      </c>
      <c r="X2111">
        <v>1.5</v>
      </c>
      <c r="Y2111">
        <v>11.9</v>
      </c>
      <c r="Z2111">
        <v>17360.400000000001</v>
      </c>
      <c r="AB2111">
        <v>40.090000000000003</v>
      </c>
      <c r="AC2111">
        <v>695978.44</v>
      </c>
      <c r="AD2111">
        <v>11195201.15</v>
      </c>
      <c r="AE2111">
        <v>167.66</v>
      </c>
      <c r="AF2111">
        <v>1876987424.8099999</v>
      </c>
      <c r="AG2111">
        <v>161113.73000000001</v>
      </c>
      <c r="AH2111">
        <v>1.4</v>
      </c>
      <c r="AI2111">
        <v>20977.11</v>
      </c>
      <c r="AJ2111">
        <v>0.31</v>
      </c>
      <c r="AK2111">
        <v>34705.120000000003</v>
      </c>
      <c r="AL2111">
        <v>8.1000000000000003E-2</v>
      </c>
      <c r="AM2111">
        <v>9068.11</v>
      </c>
      <c r="AN2111">
        <v>835.3</v>
      </c>
      <c r="AO2111">
        <v>431.05</v>
      </c>
      <c r="AP2111">
        <v>360056.07</v>
      </c>
      <c r="AQ2111">
        <v>1247193.46</v>
      </c>
      <c r="AR2111" t="s">
        <v>61</v>
      </c>
      <c r="AS2111" t="s">
        <v>61</v>
      </c>
      <c r="AT2111" t="s">
        <v>62</v>
      </c>
      <c r="AU2111" t="s">
        <v>63</v>
      </c>
    </row>
    <row r="2112" spans="1:47" x14ac:dyDescent="0.25">
      <c r="A2112" t="s">
        <v>3269</v>
      </c>
      <c r="B2112">
        <v>2025</v>
      </c>
      <c r="C2112">
        <v>8</v>
      </c>
      <c r="D2112" t="s">
        <v>89</v>
      </c>
      <c r="E2112" s="1">
        <v>45892</v>
      </c>
      <c r="F2112" s="1">
        <v>45915</v>
      </c>
      <c r="G2112">
        <v>23</v>
      </c>
      <c r="H2112">
        <v>10.1</v>
      </c>
      <c r="I2112" t="s">
        <v>65</v>
      </c>
      <c r="J2112" t="s">
        <v>66</v>
      </c>
      <c r="K2112" t="s">
        <v>245</v>
      </c>
      <c r="L2112">
        <v>8905.9</v>
      </c>
      <c r="M2112" t="s">
        <v>80</v>
      </c>
      <c r="N2112" t="s">
        <v>53</v>
      </c>
      <c r="O2112" t="s">
        <v>54</v>
      </c>
      <c r="P2112" t="s">
        <v>92</v>
      </c>
      <c r="Q2112" t="s">
        <v>159</v>
      </c>
      <c r="R2112" t="s">
        <v>3270</v>
      </c>
      <c r="S2112" t="s">
        <v>73</v>
      </c>
      <c r="T2112" t="s">
        <v>162</v>
      </c>
      <c r="U2112" t="s">
        <v>110</v>
      </c>
      <c r="V2112">
        <v>16545</v>
      </c>
      <c r="W2112">
        <v>9446</v>
      </c>
      <c r="X2112">
        <v>22</v>
      </c>
      <c r="Y2112">
        <v>15.8</v>
      </c>
      <c r="Z2112">
        <v>13538.68</v>
      </c>
      <c r="AB2112">
        <v>21.52</v>
      </c>
      <c r="AC2112">
        <v>291352.39</v>
      </c>
      <c r="AD2112">
        <v>8097484.5099999998</v>
      </c>
      <c r="AE2112">
        <v>277.18</v>
      </c>
      <c r="AF2112">
        <v>2244460756.48</v>
      </c>
      <c r="AG2112">
        <v>74644.25</v>
      </c>
      <c r="AH2112">
        <v>0.2</v>
      </c>
      <c r="AI2112">
        <v>6241.93</v>
      </c>
      <c r="AJ2112">
        <v>5.73</v>
      </c>
      <c r="AK2112">
        <v>0</v>
      </c>
      <c r="AL2112">
        <v>0.26600000000000001</v>
      </c>
      <c r="AM2112">
        <v>21539.31</v>
      </c>
      <c r="AN2112">
        <v>1095.0999999999999</v>
      </c>
      <c r="AO2112">
        <v>364.11</v>
      </c>
      <c r="AP2112">
        <v>398736.86</v>
      </c>
      <c r="AQ2112">
        <v>792514.74</v>
      </c>
      <c r="AR2112" t="s">
        <v>61</v>
      </c>
      <c r="AS2112" t="s">
        <v>61</v>
      </c>
      <c r="AT2112" t="s">
        <v>62</v>
      </c>
      <c r="AU2112" t="s">
        <v>63</v>
      </c>
    </row>
    <row r="2113" spans="1:47" x14ac:dyDescent="0.25">
      <c r="A2113" t="s">
        <v>3271</v>
      </c>
      <c r="B2113">
        <v>2023</v>
      </c>
      <c r="C2113">
        <v>9</v>
      </c>
      <c r="D2113" t="s">
        <v>89</v>
      </c>
      <c r="E2113" s="1">
        <v>45170</v>
      </c>
      <c r="F2113" s="1">
        <v>45178</v>
      </c>
      <c r="G2113">
        <v>8</v>
      </c>
      <c r="H2113">
        <v>3.8</v>
      </c>
      <c r="I2113" t="s">
        <v>65</v>
      </c>
      <c r="J2113" t="s">
        <v>239</v>
      </c>
      <c r="K2113" t="s">
        <v>270</v>
      </c>
      <c r="L2113">
        <v>2710.1990999999998</v>
      </c>
      <c r="M2113" t="s">
        <v>90</v>
      </c>
      <c r="N2113" t="s">
        <v>81</v>
      </c>
      <c r="O2113" t="s">
        <v>54</v>
      </c>
      <c r="P2113" t="s">
        <v>92</v>
      </c>
      <c r="Q2113" t="s">
        <v>131</v>
      </c>
      <c r="R2113" t="s">
        <v>3272</v>
      </c>
      <c r="S2113" t="s">
        <v>142</v>
      </c>
      <c r="T2113" t="s">
        <v>86</v>
      </c>
      <c r="U2113" t="s">
        <v>143</v>
      </c>
      <c r="V2113">
        <v>39391</v>
      </c>
      <c r="W2113">
        <v>27742</v>
      </c>
      <c r="X2113">
        <v>10.7</v>
      </c>
      <c r="Y2113">
        <v>13.4</v>
      </c>
      <c r="Z2113">
        <v>34249.69</v>
      </c>
      <c r="AB2113">
        <v>12.94</v>
      </c>
      <c r="AC2113">
        <v>443190.99</v>
      </c>
      <c r="AD2113">
        <v>11513033.289999999</v>
      </c>
      <c r="AE2113">
        <v>280.8</v>
      </c>
      <c r="AF2113">
        <v>3232859747.8299999</v>
      </c>
      <c r="AG2113">
        <v>79936.83</v>
      </c>
      <c r="AH2113">
        <v>0</v>
      </c>
      <c r="AI2113">
        <v>0</v>
      </c>
      <c r="AJ2113">
        <v>3.94</v>
      </c>
      <c r="AK2113">
        <v>0</v>
      </c>
      <c r="AL2113">
        <v>0.23799999999999999</v>
      </c>
      <c r="AM2113">
        <v>27401.02</v>
      </c>
      <c r="AN2113">
        <v>169.3</v>
      </c>
      <c r="AO2113">
        <v>690.91</v>
      </c>
      <c r="AP2113">
        <v>116971.06</v>
      </c>
      <c r="AQ2113">
        <v>667499.9</v>
      </c>
      <c r="AR2113" t="s">
        <v>124</v>
      </c>
      <c r="AS2113" t="s">
        <v>61</v>
      </c>
      <c r="AT2113" t="s">
        <v>62</v>
      </c>
      <c r="AU2113" t="s">
        <v>63</v>
      </c>
    </row>
    <row r="2114" spans="1:47" x14ac:dyDescent="0.25">
      <c r="A2114" t="s">
        <v>3273</v>
      </c>
      <c r="B2114">
        <v>2023</v>
      </c>
      <c r="C2114">
        <v>7</v>
      </c>
      <c r="D2114" t="s">
        <v>89</v>
      </c>
      <c r="E2114" s="1">
        <v>45119</v>
      </c>
      <c r="F2114" s="1">
        <v>45128</v>
      </c>
      <c r="G2114">
        <v>9</v>
      </c>
      <c r="H2114">
        <v>9.6999999999999993</v>
      </c>
      <c r="I2114" t="s">
        <v>49</v>
      </c>
      <c r="J2114" t="s">
        <v>50</v>
      </c>
      <c r="K2114" t="s">
        <v>145</v>
      </c>
      <c r="L2114">
        <v>2710.19</v>
      </c>
      <c r="M2114" t="s">
        <v>68</v>
      </c>
      <c r="N2114" t="s">
        <v>81</v>
      </c>
      <c r="O2114" t="s">
        <v>99</v>
      </c>
      <c r="P2114" t="s">
        <v>201</v>
      </c>
      <c r="Q2114" t="s">
        <v>226</v>
      </c>
      <c r="R2114" t="s">
        <v>1588</v>
      </c>
      <c r="S2114" t="s">
        <v>123</v>
      </c>
      <c r="T2114" t="s">
        <v>59</v>
      </c>
      <c r="U2114" t="s">
        <v>213</v>
      </c>
      <c r="V2114">
        <v>39231</v>
      </c>
      <c r="W2114">
        <v>24301</v>
      </c>
      <c r="X2114">
        <v>17.8</v>
      </c>
      <c r="Y2114">
        <v>14.4</v>
      </c>
      <c r="Z2114">
        <v>34807.67</v>
      </c>
      <c r="AB2114">
        <v>29.68</v>
      </c>
      <c r="AC2114">
        <v>1033091.65</v>
      </c>
      <c r="AD2114">
        <v>23613871.399999999</v>
      </c>
      <c r="AE2114">
        <v>283.23</v>
      </c>
      <c r="AF2114">
        <v>6688156796.6199999</v>
      </c>
      <c r="AG2114">
        <v>146001.94</v>
      </c>
      <c r="AH2114">
        <v>0</v>
      </c>
      <c r="AI2114">
        <v>0</v>
      </c>
      <c r="AJ2114">
        <v>5.9</v>
      </c>
      <c r="AK2114">
        <v>1393218.41</v>
      </c>
      <c r="AL2114">
        <v>0.27600000000000002</v>
      </c>
      <c r="AM2114">
        <v>65174.29</v>
      </c>
      <c r="AN2114">
        <v>143</v>
      </c>
      <c r="AO2114">
        <v>374.08</v>
      </c>
      <c r="AP2114">
        <v>53493.440000000002</v>
      </c>
      <c r="AQ2114">
        <v>1297761.32</v>
      </c>
      <c r="AR2114" t="s">
        <v>61</v>
      </c>
      <c r="AS2114" t="s">
        <v>61</v>
      </c>
      <c r="AT2114" t="s">
        <v>62</v>
      </c>
      <c r="AU2114" t="s">
        <v>63</v>
      </c>
    </row>
    <row r="2115" spans="1:47" x14ac:dyDescent="0.25">
      <c r="A2115" t="s">
        <v>3274</v>
      </c>
      <c r="B2115">
        <v>2021</v>
      </c>
      <c r="C2115">
        <v>12</v>
      </c>
      <c r="D2115" t="s">
        <v>119</v>
      </c>
      <c r="E2115" s="1">
        <v>44544</v>
      </c>
      <c r="F2115" s="1">
        <v>44561</v>
      </c>
      <c r="G2115">
        <v>17</v>
      </c>
      <c r="H2115">
        <v>1.6</v>
      </c>
      <c r="I2115" t="s">
        <v>65</v>
      </c>
      <c r="J2115" t="s">
        <v>50</v>
      </c>
      <c r="K2115" t="s">
        <v>51</v>
      </c>
      <c r="L2115">
        <v>2709</v>
      </c>
      <c r="M2115" t="s">
        <v>68</v>
      </c>
      <c r="N2115" t="s">
        <v>168</v>
      </c>
      <c r="O2115" t="s">
        <v>107</v>
      </c>
      <c r="P2115" t="s">
        <v>82</v>
      </c>
      <c r="Q2115" t="s">
        <v>154</v>
      </c>
      <c r="R2115" t="s">
        <v>1703</v>
      </c>
      <c r="S2115" t="s">
        <v>170</v>
      </c>
      <c r="T2115" t="s">
        <v>148</v>
      </c>
      <c r="U2115" t="s">
        <v>110</v>
      </c>
      <c r="V2115">
        <v>139959</v>
      </c>
      <c r="W2115">
        <v>97784</v>
      </c>
      <c r="X2115">
        <v>12.4</v>
      </c>
      <c r="Y2115">
        <v>15</v>
      </c>
      <c r="Z2115">
        <v>115342.59</v>
      </c>
      <c r="AB2115">
        <v>32</v>
      </c>
      <c r="AC2115">
        <v>3690962.88</v>
      </c>
      <c r="AD2115">
        <v>8685297.0299999993</v>
      </c>
      <c r="AE2115">
        <v>169.93</v>
      </c>
      <c r="AF2115">
        <v>1475892524.3099999</v>
      </c>
      <c r="AG2115">
        <v>205919.68</v>
      </c>
      <c r="AH2115">
        <v>0</v>
      </c>
      <c r="AI2115">
        <v>0</v>
      </c>
      <c r="AJ2115">
        <v>14.82</v>
      </c>
      <c r="AK2115">
        <v>0</v>
      </c>
      <c r="AL2115">
        <v>0.217</v>
      </c>
      <c r="AM2115">
        <v>18847.09</v>
      </c>
      <c r="AN2115">
        <v>715.2</v>
      </c>
      <c r="AO2115">
        <v>702.06</v>
      </c>
      <c r="AP2115">
        <v>502113.31</v>
      </c>
      <c r="AQ2115">
        <v>4417842.96</v>
      </c>
      <c r="AR2115" t="s">
        <v>61</v>
      </c>
      <c r="AS2115" t="s">
        <v>61</v>
      </c>
      <c r="AT2115" t="s">
        <v>62</v>
      </c>
      <c r="AU2115" t="s">
        <v>117</v>
      </c>
    </row>
    <row r="2116" spans="1:47" x14ac:dyDescent="0.25">
      <c r="A2116" t="s">
        <v>3275</v>
      </c>
      <c r="B2116">
        <v>2020</v>
      </c>
      <c r="C2116">
        <v>6</v>
      </c>
      <c r="D2116" t="s">
        <v>77</v>
      </c>
      <c r="E2116" s="1">
        <v>43992</v>
      </c>
      <c r="F2116" s="1">
        <v>44011</v>
      </c>
      <c r="G2116">
        <v>19</v>
      </c>
      <c r="H2116">
        <v>13</v>
      </c>
      <c r="I2116" t="s">
        <v>65</v>
      </c>
      <c r="J2116" t="s">
        <v>239</v>
      </c>
      <c r="K2116" t="s">
        <v>270</v>
      </c>
      <c r="L2116">
        <v>2710.1990999999998</v>
      </c>
      <c r="M2116" t="s">
        <v>80</v>
      </c>
      <c r="N2116" t="s">
        <v>53</v>
      </c>
      <c r="O2116" t="s">
        <v>91</v>
      </c>
      <c r="P2116" t="s">
        <v>82</v>
      </c>
      <c r="Q2116" t="s">
        <v>159</v>
      </c>
      <c r="R2116" t="s">
        <v>755</v>
      </c>
      <c r="S2116" t="s">
        <v>142</v>
      </c>
      <c r="T2116" t="s">
        <v>148</v>
      </c>
      <c r="U2116" t="s">
        <v>87</v>
      </c>
      <c r="V2116">
        <v>63328</v>
      </c>
      <c r="W2116">
        <v>43466</v>
      </c>
      <c r="X2116">
        <v>17.3</v>
      </c>
      <c r="Y2116">
        <v>10.6</v>
      </c>
      <c r="Z2116">
        <v>59927.3</v>
      </c>
      <c r="AB2116">
        <v>25.47</v>
      </c>
      <c r="AC2116">
        <v>1526348.33</v>
      </c>
      <c r="AD2116">
        <v>25390597.739999998</v>
      </c>
      <c r="AE2116">
        <v>164.3</v>
      </c>
      <c r="AF2116">
        <v>4171675208.6799998</v>
      </c>
      <c r="AG2116">
        <v>220330.33</v>
      </c>
      <c r="AH2116">
        <v>0.7</v>
      </c>
      <c r="AI2116">
        <v>7773.49</v>
      </c>
      <c r="AJ2116">
        <v>21.48</v>
      </c>
      <c r="AK2116">
        <v>0</v>
      </c>
      <c r="AL2116">
        <v>7.3999999999999996E-2</v>
      </c>
      <c r="AM2116">
        <v>18789.04</v>
      </c>
      <c r="AN2116">
        <v>942</v>
      </c>
      <c r="AO2116">
        <v>551.30999999999995</v>
      </c>
      <c r="AP2116">
        <v>519334.02</v>
      </c>
      <c r="AQ2116">
        <v>2292575.21</v>
      </c>
      <c r="AR2116" t="s">
        <v>61</v>
      </c>
      <c r="AS2116" t="s">
        <v>124</v>
      </c>
      <c r="AT2116" t="s">
        <v>62</v>
      </c>
      <c r="AU2116" t="s">
        <v>63</v>
      </c>
    </row>
    <row r="2117" spans="1:47" x14ac:dyDescent="0.25">
      <c r="A2117" t="s">
        <v>3276</v>
      </c>
      <c r="B2117">
        <v>2023</v>
      </c>
      <c r="C2117">
        <v>5</v>
      </c>
      <c r="D2117" t="s">
        <v>77</v>
      </c>
      <c r="E2117" s="1">
        <v>45069</v>
      </c>
      <c r="F2117" s="1">
        <v>45082</v>
      </c>
      <c r="G2117">
        <v>13</v>
      </c>
      <c r="I2117" t="s">
        <v>65</v>
      </c>
      <c r="J2117" t="s">
        <v>66</v>
      </c>
      <c r="K2117" t="s">
        <v>67</v>
      </c>
      <c r="L2117">
        <v>8479.8989999999994</v>
      </c>
      <c r="M2117" t="s">
        <v>90</v>
      </c>
      <c r="N2117" t="s">
        <v>81</v>
      </c>
      <c r="O2117" t="s">
        <v>107</v>
      </c>
      <c r="P2117" t="s">
        <v>82</v>
      </c>
      <c r="Q2117" t="s">
        <v>146</v>
      </c>
      <c r="R2117" t="s">
        <v>3277</v>
      </c>
      <c r="S2117" t="s">
        <v>156</v>
      </c>
      <c r="T2117" t="s">
        <v>102</v>
      </c>
      <c r="U2117" t="s">
        <v>228</v>
      </c>
      <c r="V2117">
        <v>11739</v>
      </c>
      <c r="W2117">
        <v>7900</v>
      </c>
      <c r="X2117">
        <v>21.7</v>
      </c>
      <c r="Y2117">
        <v>11.3</v>
      </c>
      <c r="Z2117">
        <v>10461.06</v>
      </c>
      <c r="AA2117">
        <v>747</v>
      </c>
      <c r="AB2117">
        <v>3400.26</v>
      </c>
      <c r="AC2117">
        <v>2539994.2200000002</v>
      </c>
      <c r="AD2117">
        <v>47665819.890000001</v>
      </c>
      <c r="AE2117">
        <v>286.89999999999998</v>
      </c>
      <c r="AF2117">
        <v>13675323726.440001</v>
      </c>
      <c r="AG2117">
        <v>201104.16</v>
      </c>
      <c r="AH2117">
        <v>0</v>
      </c>
      <c r="AI2117">
        <v>0</v>
      </c>
      <c r="AJ2117">
        <v>13.1</v>
      </c>
      <c r="AK2117">
        <v>0</v>
      </c>
      <c r="AL2117">
        <v>0.25600000000000001</v>
      </c>
      <c r="AM2117">
        <v>122024.5</v>
      </c>
      <c r="AN2117">
        <v>535.6</v>
      </c>
      <c r="AO2117">
        <v>366.86</v>
      </c>
      <c r="AP2117">
        <v>196490.22</v>
      </c>
      <c r="AQ2117">
        <v>3059613.1</v>
      </c>
      <c r="AR2117" t="s">
        <v>61</v>
      </c>
      <c r="AS2117" t="s">
        <v>61</v>
      </c>
      <c r="AT2117" t="s">
        <v>62</v>
      </c>
      <c r="AU2117" t="s">
        <v>63</v>
      </c>
    </row>
    <row r="2118" spans="1:47" x14ac:dyDescent="0.25">
      <c r="A2118" t="s">
        <v>3278</v>
      </c>
      <c r="B2118">
        <v>2020</v>
      </c>
      <c r="C2118">
        <v>3</v>
      </c>
      <c r="D2118" t="s">
        <v>48</v>
      </c>
      <c r="E2118" s="1">
        <v>43907</v>
      </c>
      <c r="F2118" s="1">
        <v>43927</v>
      </c>
      <c r="G2118">
        <v>20</v>
      </c>
      <c r="H2118">
        <v>10.6</v>
      </c>
      <c r="I2118" t="s">
        <v>65</v>
      </c>
      <c r="J2118" t="s">
        <v>50</v>
      </c>
      <c r="K2118" t="s">
        <v>423</v>
      </c>
      <c r="L2118">
        <v>2710.1941000000002</v>
      </c>
      <c r="M2118" t="s">
        <v>52</v>
      </c>
      <c r="N2118" t="s">
        <v>53</v>
      </c>
      <c r="O2118" t="s">
        <v>91</v>
      </c>
      <c r="P2118" t="s">
        <v>56</v>
      </c>
      <c r="Q2118" t="s">
        <v>131</v>
      </c>
      <c r="R2118" t="s">
        <v>779</v>
      </c>
      <c r="S2118" t="s">
        <v>142</v>
      </c>
      <c r="T2118" t="s">
        <v>95</v>
      </c>
      <c r="U2118" t="s">
        <v>96</v>
      </c>
      <c r="V2118">
        <v>38222</v>
      </c>
      <c r="W2118">
        <v>22209</v>
      </c>
      <c r="X2118">
        <v>14.8</v>
      </c>
      <c r="Y2118">
        <v>10.6</v>
      </c>
      <c r="Z2118">
        <v>33666.120000000003</v>
      </c>
      <c r="AB2118">
        <v>41.96</v>
      </c>
      <c r="AC2118">
        <v>1412630.4</v>
      </c>
      <c r="AD2118">
        <v>14624899.189999999</v>
      </c>
      <c r="AE2118">
        <v>160.22</v>
      </c>
      <c r="AF2118">
        <v>2343201348.2199998</v>
      </c>
      <c r="AG2118">
        <v>221586.92</v>
      </c>
      <c r="AH2118">
        <v>0.5</v>
      </c>
      <c r="AI2118">
        <v>6847.06</v>
      </c>
      <c r="AJ2118">
        <v>10.220000000000001</v>
      </c>
      <c r="AK2118">
        <v>0</v>
      </c>
      <c r="AL2118">
        <v>0.193</v>
      </c>
      <c r="AM2118">
        <v>28226.06</v>
      </c>
      <c r="AO2118">
        <v>735.64</v>
      </c>
      <c r="AP2118">
        <v>283368.53000000003</v>
      </c>
      <c r="AQ2118">
        <v>1952658.97</v>
      </c>
      <c r="AR2118" t="s">
        <v>61</v>
      </c>
      <c r="AS2118" t="s">
        <v>61</v>
      </c>
      <c r="AT2118" t="s">
        <v>62</v>
      </c>
      <c r="AU2118" t="s">
        <v>63</v>
      </c>
    </row>
    <row r="2119" spans="1:47" x14ac:dyDescent="0.25">
      <c r="A2119" t="s">
        <v>3279</v>
      </c>
      <c r="B2119">
        <v>2024</v>
      </c>
      <c r="C2119">
        <v>11</v>
      </c>
      <c r="D2119" t="s">
        <v>119</v>
      </c>
      <c r="E2119" s="1">
        <v>45610</v>
      </c>
      <c r="F2119" s="1">
        <v>45622</v>
      </c>
      <c r="G2119">
        <v>12</v>
      </c>
      <c r="H2119">
        <v>19.5</v>
      </c>
      <c r="I2119" t="s">
        <v>49</v>
      </c>
      <c r="J2119" t="s">
        <v>50</v>
      </c>
      <c r="K2119" t="s">
        <v>51</v>
      </c>
      <c r="L2119">
        <v>2709</v>
      </c>
      <c r="M2119" t="s">
        <v>98</v>
      </c>
      <c r="N2119" t="s">
        <v>53</v>
      </c>
      <c r="O2119" t="s">
        <v>107</v>
      </c>
      <c r="P2119" t="s">
        <v>164</v>
      </c>
      <c r="Q2119" t="s">
        <v>184</v>
      </c>
      <c r="R2119" t="s">
        <v>367</v>
      </c>
      <c r="S2119" t="s">
        <v>58</v>
      </c>
      <c r="T2119" t="s">
        <v>187</v>
      </c>
      <c r="U2119" t="s">
        <v>228</v>
      </c>
      <c r="V2119">
        <v>335031</v>
      </c>
      <c r="W2119">
        <v>223129</v>
      </c>
      <c r="X2119">
        <v>15.3</v>
      </c>
      <c r="Y2119">
        <v>15.3</v>
      </c>
      <c r="Z2119">
        <v>296905.15999999997</v>
      </c>
      <c r="AB2119">
        <v>19.510000000000002</v>
      </c>
      <c r="AC2119">
        <v>5792619.6699999999</v>
      </c>
      <c r="AD2119">
        <v>26558166.559999999</v>
      </c>
      <c r="AE2119">
        <v>279.56</v>
      </c>
      <c r="AF2119">
        <v>7424601043.5100002</v>
      </c>
      <c r="AG2119">
        <v>42475.46</v>
      </c>
      <c r="AH2119">
        <v>3.6</v>
      </c>
      <c r="AI2119">
        <v>57637.17</v>
      </c>
      <c r="AJ2119">
        <v>19.75</v>
      </c>
      <c r="AK2119">
        <v>5245237.9000000004</v>
      </c>
      <c r="AL2119">
        <v>0.307</v>
      </c>
      <c r="AM2119">
        <v>81533.570000000007</v>
      </c>
      <c r="AN2119">
        <v>564.6</v>
      </c>
      <c r="AO2119">
        <v>483.15</v>
      </c>
      <c r="AP2119">
        <v>272786.49</v>
      </c>
      <c r="AQ2119">
        <v>6247052.3600000003</v>
      </c>
      <c r="AR2119" t="s">
        <v>61</v>
      </c>
      <c r="AS2119" t="s">
        <v>61</v>
      </c>
      <c r="AT2119" t="s">
        <v>62</v>
      </c>
      <c r="AU2119" t="s">
        <v>63</v>
      </c>
    </row>
    <row r="2120" spans="1:47" x14ac:dyDescent="0.25">
      <c r="A2120" t="s">
        <v>3280</v>
      </c>
      <c r="B2120">
        <v>2025</v>
      </c>
      <c r="C2120">
        <v>2</v>
      </c>
      <c r="D2120" t="s">
        <v>48</v>
      </c>
      <c r="E2120" s="1">
        <v>45712</v>
      </c>
      <c r="F2120" s="1">
        <v>45736</v>
      </c>
      <c r="G2120">
        <v>24</v>
      </c>
      <c r="H2120">
        <v>17.899999999999999</v>
      </c>
      <c r="I2120" t="s">
        <v>49</v>
      </c>
      <c r="J2120" t="s">
        <v>239</v>
      </c>
      <c r="K2120" t="s">
        <v>240</v>
      </c>
      <c r="L2120">
        <v>3105.2</v>
      </c>
      <c r="M2120" t="s">
        <v>80</v>
      </c>
      <c r="N2120" t="s">
        <v>106</v>
      </c>
      <c r="O2120" t="s">
        <v>54</v>
      </c>
      <c r="P2120" t="s">
        <v>121</v>
      </c>
      <c r="Q2120" t="s">
        <v>128</v>
      </c>
      <c r="R2120" t="s">
        <v>3281</v>
      </c>
      <c r="S2120" t="s">
        <v>161</v>
      </c>
      <c r="T2120" t="s">
        <v>102</v>
      </c>
      <c r="U2120" t="s">
        <v>87</v>
      </c>
      <c r="V2120">
        <v>24332</v>
      </c>
      <c r="W2120">
        <v>14010</v>
      </c>
      <c r="X2120">
        <v>1.6</v>
      </c>
      <c r="Y2120">
        <v>15.3</v>
      </c>
      <c r="Z2120">
        <v>19300.259999999998</v>
      </c>
      <c r="AB2120">
        <v>30.87</v>
      </c>
      <c r="AC2120">
        <v>595799.03</v>
      </c>
      <c r="AD2120">
        <v>10814128.68</v>
      </c>
      <c r="AE2120">
        <v>278.87</v>
      </c>
      <c r="AF2120">
        <v>3015736064.9899998</v>
      </c>
      <c r="AG2120">
        <v>214359.58</v>
      </c>
      <c r="AH2120">
        <v>0.6</v>
      </c>
      <c r="AI2120">
        <v>12196.79</v>
      </c>
      <c r="AJ2120">
        <v>18.3</v>
      </c>
      <c r="AK2120">
        <v>1978985.55</v>
      </c>
      <c r="AL2120">
        <v>0.17499999999999999</v>
      </c>
      <c r="AM2120">
        <v>18924.73</v>
      </c>
      <c r="AN2120">
        <v>697.4</v>
      </c>
      <c r="AO2120">
        <v>603.54</v>
      </c>
      <c r="AP2120">
        <v>420908.79999999999</v>
      </c>
      <c r="AQ2120">
        <v>1262188.93</v>
      </c>
      <c r="AR2120" t="s">
        <v>61</v>
      </c>
      <c r="AS2120" t="s">
        <v>61</v>
      </c>
      <c r="AT2120" t="s">
        <v>62</v>
      </c>
      <c r="AU2120" t="s">
        <v>63</v>
      </c>
    </row>
    <row r="2121" spans="1:47" x14ac:dyDescent="0.25">
      <c r="A2121" t="s">
        <v>3282</v>
      </c>
      <c r="B2121">
        <v>2020</v>
      </c>
      <c r="C2121">
        <v>11</v>
      </c>
      <c r="D2121" t="s">
        <v>119</v>
      </c>
      <c r="E2121" s="1">
        <v>44161</v>
      </c>
      <c r="F2121" s="1">
        <v>44191</v>
      </c>
      <c r="G2121">
        <v>30</v>
      </c>
      <c r="H2121">
        <v>3</v>
      </c>
      <c r="I2121" t="s">
        <v>49</v>
      </c>
      <c r="J2121" t="s">
        <v>66</v>
      </c>
      <c r="K2121" t="s">
        <v>245</v>
      </c>
      <c r="L2121">
        <v>8905.9</v>
      </c>
      <c r="M2121" t="s">
        <v>90</v>
      </c>
      <c r="N2121" t="s">
        <v>69</v>
      </c>
      <c r="O2121" t="s">
        <v>99</v>
      </c>
      <c r="P2121" t="s">
        <v>121</v>
      </c>
      <c r="Q2121" t="s">
        <v>56</v>
      </c>
      <c r="R2121" t="s">
        <v>3283</v>
      </c>
      <c r="S2121" t="s">
        <v>73</v>
      </c>
      <c r="T2121" t="s">
        <v>187</v>
      </c>
      <c r="U2121" t="s">
        <v>96</v>
      </c>
      <c r="V2121">
        <v>11987</v>
      </c>
      <c r="W2121">
        <v>8737</v>
      </c>
      <c r="X2121">
        <v>3.2</v>
      </c>
      <c r="Y2121">
        <v>14.8</v>
      </c>
      <c r="Z2121">
        <v>10246.35</v>
      </c>
      <c r="AB2121">
        <v>18.079999999999998</v>
      </c>
      <c r="AC2121">
        <v>185254.01</v>
      </c>
      <c r="AD2121">
        <v>5700761.75</v>
      </c>
      <c r="AE2121">
        <v>167.16</v>
      </c>
      <c r="AF2121">
        <v>952939334.13</v>
      </c>
      <c r="AG2121">
        <v>58102.49</v>
      </c>
      <c r="AH2121">
        <v>1.3</v>
      </c>
      <c r="AI2121">
        <v>16492.47</v>
      </c>
      <c r="AJ2121">
        <v>15.41</v>
      </c>
      <c r="AK2121">
        <v>878487.39</v>
      </c>
      <c r="AL2121">
        <v>0.152</v>
      </c>
      <c r="AM2121">
        <v>8665.16</v>
      </c>
      <c r="AN2121">
        <v>1157.8</v>
      </c>
      <c r="AO2121">
        <v>505.32</v>
      </c>
      <c r="AP2121">
        <v>585059.5</v>
      </c>
      <c r="AQ2121">
        <v>853573.63</v>
      </c>
      <c r="AR2121" t="s">
        <v>61</v>
      </c>
      <c r="AS2121" t="s">
        <v>61</v>
      </c>
      <c r="AT2121" t="s">
        <v>62</v>
      </c>
      <c r="AU2121" t="s">
        <v>63</v>
      </c>
    </row>
    <row r="2122" spans="1:47" x14ac:dyDescent="0.25">
      <c r="A2122" t="s">
        <v>3284</v>
      </c>
      <c r="B2122">
        <v>2020</v>
      </c>
      <c r="C2122">
        <v>1</v>
      </c>
      <c r="D2122" t="s">
        <v>48</v>
      </c>
      <c r="E2122" s="1">
        <v>43856</v>
      </c>
      <c r="F2122" s="1">
        <v>43870</v>
      </c>
      <c r="G2122">
        <v>14</v>
      </c>
      <c r="H2122">
        <v>18.3</v>
      </c>
      <c r="I2122" t="s">
        <v>65</v>
      </c>
      <c r="J2122" t="s">
        <v>50</v>
      </c>
      <c r="K2122" t="s">
        <v>183</v>
      </c>
      <c r="L2122">
        <v>2710.19</v>
      </c>
      <c r="M2122" t="s">
        <v>90</v>
      </c>
      <c r="N2122" t="s">
        <v>69</v>
      </c>
      <c r="O2122" t="s">
        <v>107</v>
      </c>
      <c r="P2122" t="s">
        <v>70</v>
      </c>
      <c r="Q2122" t="s">
        <v>164</v>
      </c>
      <c r="R2122" t="s">
        <v>313</v>
      </c>
      <c r="S2122" t="s">
        <v>186</v>
      </c>
      <c r="T2122" t="s">
        <v>74</v>
      </c>
      <c r="U2122" t="s">
        <v>132</v>
      </c>
      <c r="V2122">
        <v>134778</v>
      </c>
      <c r="W2122">
        <v>94298</v>
      </c>
      <c r="X2122">
        <v>9.9</v>
      </c>
      <c r="Y2122">
        <v>14.6</v>
      </c>
      <c r="Z2122">
        <v>119032.38</v>
      </c>
      <c r="AB2122">
        <v>9.7899999999999991</v>
      </c>
      <c r="AC2122">
        <v>1165327</v>
      </c>
      <c r="AD2122">
        <v>97607741.920000002</v>
      </c>
      <c r="AE2122">
        <v>167.9</v>
      </c>
      <c r="AF2122">
        <v>16388339868.370001</v>
      </c>
      <c r="AG2122">
        <v>177373.87</v>
      </c>
      <c r="AH2122">
        <v>0</v>
      </c>
      <c r="AI2122">
        <v>0</v>
      </c>
      <c r="AJ2122">
        <v>18.670000000000002</v>
      </c>
      <c r="AK2122">
        <v>0</v>
      </c>
      <c r="AL2122">
        <v>0.24399999999999999</v>
      </c>
      <c r="AM2122">
        <v>238162.89</v>
      </c>
      <c r="AN2122">
        <v>623.6</v>
      </c>
      <c r="AO2122">
        <v>540.29999999999995</v>
      </c>
      <c r="AP2122">
        <v>336931.08</v>
      </c>
      <c r="AQ2122">
        <v>1917794.84</v>
      </c>
      <c r="AR2122" t="s">
        <v>61</v>
      </c>
      <c r="AS2122" t="s">
        <v>61</v>
      </c>
      <c r="AT2122" t="s">
        <v>62</v>
      </c>
      <c r="AU2122" t="s">
        <v>63</v>
      </c>
    </row>
    <row r="2123" spans="1:47" x14ac:dyDescent="0.25">
      <c r="A2123" t="s">
        <v>3285</v>
      </c>
      <c r="B2123">
        <v>2023</v>
      </c>
      <c r="C2123">
        <v>8</v>
      </c>
      <c r="D2123" t="s">
        <v>89</v>
      </c>
      <c r="E2123" s="1">
        <v>45163</v>
      </c>
      <c r="F2123" s="1">
        <v>45179</v>
      </c>
      <c r="G2123">
        <v>16</v>
      </c>
      <c r="H2123">
        <v>13.6</v>
      </c>
      <c r="I2123" t="s">
        <v>49</v>
      </c>
      <c r="J2123" t="s">
        <v>50</v>
      </c>
      <c r="K2123" t="s">
        <v>145</v>
      </c>
      <c r="L2123">
        <v>2710.19</v>
      </c>
      <c r="M2123" t="s">
        <v>68</v>
      </c>
      <c r="N2123" t="s">
        <v>81</v>
      </c>
      <c r="O2123" t="s">
        <v>107</v>
      </c>
      <c r="P2123" t="s">
        <v>154</v>
      </c>
      <c r="Q2123" t="s">
        <v>70</v>
      </c>
      <c r="R2123" t="s">
        <v>3286</v>
      </c>
      <c r="S2123" t="s">
        <v>123</v>
      </c>
      <c r="T2123" t="s">
        <v>95</v>
      </c>
      <c r="U2123" t="s">
        <v>87</v>
      </c>
      <c r="V2123">
        <v>36993</v>
      </c>
      <c r="W2123">
        <v>26661</v>
      </c>
      <c r="X2123">
        <v>20.100000000000001</v>
      </c>
      <c r="Y2123">
        <v>11.4</v>
      </c>
      <c r="Z2123">
        <v>35113.31</v>
      </c>
      <c r="AB2123">
        <v>26.31</v>
      </c>
      <c r="AC2123">
        <v>923831.19</v>
      </c>
      <c r="AD2123">
        <v>32002973</v>
      </c>
      <c r="AE2123">
        <v>289.58999999999997</v>
      </c>
      <c r="AF2123">
        <v>9267740951.0699997</v>
      </c>
      <c r="AG2123">
        <v>151547.85999999999</v>
      </c>
      <c r="AH2123">
        <v>0</v>
      </c>
      <c r="AI2123">
        <v>0</v>
      </c>
      <c r="AJ2123">
        <v>23.35</v>
      </c>
      <c r="AK2123">
        <v>7472694.2000000002</v>
      </c>
      <c r="AL2123">
        <v>0.22700000000000001</v>
      </c>
      <c r="AM2123">
        <v>72646.75</v>
      </c>
      <c r="AN2123">
        <v>378.1</v>
      </c>
      <c r="AO2123">
        <v>572.33000000000004</v>
      </c>
      <c r="AP2123">
        <v>216397.97</v>
      </c>
      <c r="AQ2123">
        <v>1364423.77</v>
      </c>
      <c r="AR2123" t="s">
        <v>61</v>
      </c>
      <c r="AS2123" t="s">
        <v>61</v>
      </c>
      <c r="AT2123" t="s">
        <v>62</v>
      </c>
      <c r="AU2123" t="s">
        <v>63</v>
      </c>
    </row>
    <row r="2124" spans="1:47" x14ac:dyDescent="0.25">
      <c r="A2124" t="s">
        <v>3287</v>
      </c>
      <c r="B2124">
        <v>2020</v>
      </c>
      <c r="C2124">
        <v>10</v>
      </c>
      <c r="D2124" t="s">
        <v>119</v>
      </c>
      <c r="E2124" s="1">
        <v>44106</v>
      </c>
      <c r="F2124" s="1">
        <v>44122</v>
      </c>
      <c r="G2124">
        <v>16</v>
      </c>
      <c r="H2124">
        <v>13.2</v>
      </c>
      <c r="I2124" t="s">
        <v>65</v>
      </c>
      <c r="J2124" t="s">
        <v>50</v>
      </c>
      <c r="K2124" t="s">
        <v>423</v>
      </c>
      <c r="L2124">
        <v>2710.1941000000002</v>
      </c>
      <c r="M2124" t="s">
        <v>90</v>
      </c>
      <c r="N2124" t="s">
        <v>81</v>
      </c>
      <c r="O2124" t="s">
        <v>54</v>
      </c>
      <c r="P2124" t="s">
        <v>70</v>
      </c>
      <c r="Q2124" t="s">
        <v>140</v>
      </c>
      <c r="R2124" t="s">
        <v>1682</v>
      </c>
      <c r="S2124" t="s">
        <v>142</v>
      </c>
      <c r="T2124" t="s">
        <v>187</v>
      </c>
      <c r="U2124" t="s">
        <v>259</v>
      </c>
      <c r="V2124">
        <v>66845</v>
      </c>
      <c r="W2124">
        <v>38511</v>
      </c>
      <c r="X2124">
        <v>5.8</v>
      </c>
      <c r="Y2124">
        <v>13.2</v>
      </c>
      <c r="Z2124">
        <v>60791.78</v>
      </c>
      <c r="AB2124">
        <v>17.89</v>
      </c>
      <c r="AC2124">
        <v>1087564.94</v>
      </c>
      <c r="AD2124">
        <v>51305222.729999997</v>
      </c>
      <c r="AE2124">
        <v>165.7</v>
      </c>
      <c r="AF2124">
        <v>8501275406.3599997</v>
      </c>
      <c r="AG2124">
        <v>42119.49</v>
      </c>
      <c r="AH2124">
        <v>0</v>
      </c>
      <c r="AI2124">
        <v>0</v>
      </c>
      <c r="AJ2124">
        <v>17.2</v>
      </c>
      <c r="AK2124">
        <v>0</v>
      </c>
      <c r="AL2124">
        <v>0.26100000000000001</v>
      </c>
      <c r="AM2124">
        <v>133906.63</v>
      </c>
      <c r="AN2124">
        <v>849.9</v>
      </c>
      <c r="AO2124">
        <v>702.21</v>
      </c>
      <c r="AP2124">
        <v>596808.28</v>
      </c>
      <c r="AQ2124">
        <v>1860399.34</v>
      </c>
      <c r="AR2124" t="s">
        <v>61</v>
      </c>
      <c r="AS2124" t="s">
        <v>61</v>
      </c>
      <c r="AT2124" t="s">
        <v>62</v>
      </c>
      <c r="AU2124" t="s">
        <v>63</v>
      </c>
    </row>
    <row r="2125" spans="1:47" x14ac:dyDescent="0.25">
      <c r="A2125" t="s">
        <v>3288</v>
      </c>
      <c r="B2125">
        <v>2023</v>
      </c>
      <c r="C2125">
        <v>11</v>
      </c>
      <c r="D2125" t="s">
        <v>119</v>
      </c>
      <c r="E2125" s="1">
        <v>45234</v>
      </c>
      <c r="F2125" s="1">
        <v>45249</v>
      </c>
      <c r="G2125">
        <v>15</v>
      </c>
      <c r="H2125">
        <v>11</v>
      </c>
      <c r="I2125" t="s">
        <v>65</v>
      </c>
      <c r="J2125" t="s">
        <v>66</v>
      </c>
      <c r="K2125" t="s">
        <v>245</v>
      </c>
      <c r="L2125">
        <v>8905.9</v>
      </c>
      <c r="M2125" t="s">
        <v>98</v>
      </c>
      <c r="N2125" t="s">
        <v>81</v>
      </c>
      <c r="O2125" t="s">
        <v>189</v>
      </c>
      <c r="P2125" t="s">
        <v>100</v>
      </c>
      <c r="Q2125" t="s">
        <v>121</v>
      </c>
      <c r="R2125" t="s">
        <v>3224</v>
      </c>
      <c r="S2125" t="s">
        <v>137</v>
      </c>
      <c r="T2125" t="s">
        <v>95</v>
      </c>
      <c r="U2125" t="s">
        <v>166</v>
      </c>
      <c r="V2125">
        <v>17637</v>
      </c>
      <c r="W2125">
        <v>10736</v>
      </c>
      <c r="X2125">
        <v>4.3</v>
      </c>
      <c r="Y2125">
        <v>13.6</v>
      </c>
      <c r="Z2125">
        <v>14449.2</v>
      </c>
      <c r="AB2125">
        <v>24.83</v>
      </c>
      <c r="AC2125">
        <v>358773.64</v>
      </c>
      <c r="AD2125">
        <v>15749628</v>
      </c>
      <c r="AE2125">
        <v>287.63</v>
      </c>
      <c r="AF2125">
        <v>4530065501.6400003</v>
      </c>
      <c r="AG2125">
        <v>94893.63</v>
      </c>
      <c r="AH2125">
        <v>0</v>
      </c>
      <c r="AI2125">
        <v>0</v>
      </c>
      <c r="AJ2125">
        <v>17</v>
      </c>
      <c r="AK2125">
        <v>0</v>
      </c>
      <c r="AL2125">
        <v>0.32800000000000001</v>
      </c>
      <c r="AM2125">
        <v>51658.78</v>
      </c>
      <c r="AN2125">
        <v>627.79999999999995</v>
      </c>
      <c r="AO2125">
        <v>474.01</v>
      </c>
      <c r="AP2125">
        <v>297583.48</v>
      </c>
      <c r="AQ2125">
        <v>802909.53</v>
      </c>
      <c r="AR2125" t="s">
        <v>61</v>
      </c>
      <c r="AS2125" t="s">
        <v>61</v>
      </c>
      <c r="AT2125" t="s">
        <v>293</v>
      </c>
      <c r="AU2125" t="s">
        <v>63</v>
      </c>
    </row>
    <row r="2126" spans="1:47" x14ac:dyDescent="0.25">
      <c r="A2126" t="s">
        <v>3289</v>
      </c>
      <c r="B2126">
        <v>2022</v>
      </c>
      <c r="C2126">
        <v>8</v>
      </c>
      <c r="D2126" t="s">
        <v>89</v>
      </c>
      <c r="E2126" s="1">
        <v>44802</v>
      </c>
      <c r="F2126" s="1">
        <v>44815</v>
      </c>
      <c r="G2126">
        <v>13</v>
      </c>
      <c r="I2126" t="s">
        <v>49</v>
      </c>
      <c r="J2126" t="s">
        <v>239</v>
      </c>
      <c r="K2126" t="s">
        <v>270</v>
      </c>
      <c r="L2126">
        <v>2710.1990999999998</v>
      </c>
      <c r="M2126" t="s">
        <v>52</v>
      </c>
      <c r="N2126" t="s">
        <v>106</v>
      </c>
      <c r="O2126" t="s">
        <v>99</v>
      </c>
      <c r="P2126" t="s">
        <v>108</v>
      </c>
      <c r="Q2126" t="s">
        <v>92</v>
      </c>
      <c r="R2126" t="s">
        <v>830</v>
      </c>
      <c r="S2126" t="s">
        <v>142</v>
      </c>
      <c r="T2126" t="s">
        <v>59</v>
      </c>
      <c r="U2126" t="s">
        <v>103</v>
      </c>
      <c r="V2126">
        <v>57641</v>
      </c>
      <c r="W2126">
        <v>39840</v>
      </c>
      <c r="X2126">
        <v>12.4</v>
      </c>
      <c r="Y2126">
        <v>12.2</v>
      </c>
      <c r="Z2126">
        <v>50928.17</v>
      </c>
      <c r="AB2126">
        <v>26.45</v>
      </c>
      <c r="AC2126">
        <v>1347050.1</v>
      </c>
      <c r="AD2126">
        <v>54556292.829999998</v>
      </c>
      <c r="AE2126">
        <v>213.92</v>
      </c>
      <c r="AF2126">
        <v>11670682162.190001</v>
      </c>
      <c r="AG2126">
        <v>125043.93</v>
      </c>
      <c r="AH2126">
        <v>2.5</v>
      </c>
      <c r="AI2126">
        <v>84374.7</v>
      </c>
      <c r="AJ2126">
        <v>12.34</v>
      </c>
      <c r="AK2126">
        <v>6732246.54</v>
      </c>
      <c r="AL2126">
        <v>8.3000000000000004E-2</v>
      </c>
      <c r="AM2126">
        <v>45281.72</v>
      </c>
      <c r="AN2126">
        <v>481.2</v>
      </c>
      <c r="AO2126">
        <v>517.01</v>
      </c>
      <c r="AP2126">
        <v>248785.21</v>
      </c>
      <c r="AQ2126">
        <v>1850535.66</v>
      </c>
      <c r="AR2126" t="s">
        <v>61</v>
      </c>
      <c r="AS2126" t="s">
        <v>124</v>
      </c>
      <c r="AT2126" t="s">
        <v>62</v>
      </c>
      <c r="AU2126" t="s">
        <v>117</v>
      </c>
    </row>
    <row r="2127" spans="1:47" x14ac:dyDescent="0.25">
      <c r="A2127" t="s">
        <v>3290</v>
      </c>
      <c r="B2127">
        <v>2025</v>
      </c>
      <c r="C2127">
        <v>10</v>
      </c>
      <c r="D2127" t="s">
        <v>119</v>
      </c>
      <c r="E2127" s="1">
        <v>45944</v>
      </c>
      <c r="F2127" s="1">
        <v>45951</v>
      </c>
      <c r="G2127">
        <v>7</v>
      </c>
      <c r="H2127">
        <v>2.2000000000000002</v>
      </c>
      <c r="I2127" t="s">
        <v>49</v>
      </c>
      <c r="J2127" t="s">
        <v>50</v>
      </c>
      <c r="K2127" t="s">
        <v>51</v>
      </c>
      <c r="L2127">
        <v>2709</v>
      </c>
      <c r="M2127" t="s">
        <v>90</v>
      </c>
      <c r="N2127" t="s">
        <v>168</v>
      </c>
      <c r="O2127" t="s">
        <v>107</v>
      </c>
      <c r="P2127" t="s">
        <v>204</v>
      </c>
      <c r="Q2127" t="s">
        <v>226</v>
      </c>
      <c r="R2127" t="s">
        <v>3291</v>
      </c>
      <c r="S2127" t="s">
        <v>170</v>
      </c>
      <c r="T2127" t="s">
        <v>187</v>
      </c>
      <c r="U2127" t="s">
        <v>103</v>
      </c>
      <c r="V2127">
        <v>89730</v>
      </c>
      <c r="W2127">
        <v>60521</v>
      </c>
      <c r="X2127">
        <v>7.1</v>
      </c>
      <c r="Y2127">
        <v>15.2</v>
      </c>
      <c r="Z2127">
        <v>71193.34</v>
      </c>
      <c r="AB2127">
        <v>9</v>
      </c>
      <c r="AC2127">
        <v>640740.06000000006</v>
      </c>
      <c r="AD2127">
        <v>6006582.0999999996</v>
      </c>
      <c r="AE2127">
        <v>284.93</v>
      </c>
      <c r="AF2127">
        <v>1711455437.75</v>
      </c>
      <c r="AG2127">
        <v>231013.56</v>
      </c>
      <c r="AH2127">
        <v>0.1</v>
      </c>
      <c r="AI2127">
        <v>2644.83</v>
      </c>
      <c r="AJ2127">
        <v>17.68</v>
      </c>
      <c r="AK2127">
        <v>1061963.72</v>
      </c>
      <c r="AL2127">
        <v>0.34100000000000003</v>
      </c>
      <c r="AM2127">
        <v>20482.439999999999</v>
      </c>
      <c r="AN2127">
        <v>254.6</v>
      </c>
      <c r="AO2127">
        <v>665.5</v>
      </c>
      <c r="AP2127">
        <v>169436.3</v>
      </c>
      <c r="AQ2127">
        <v>1064317.19</v>
      </c>
      <c r="AR2127" t="s">
        <v>61</v>
      </c>
      <c r="AS2127" t="s">
        <v>61</v>
      </c>
      <c r="AT2127" t="s">
        <v>62</v>
      </c>
      <c r="AU2127" t="s">
        <v>63</v>
      </c>
    </row>
    <row r="2128" spans="1:47" x14ac:dyDescent="0.25">
      <c r="A2128" t="s">
        <v>3292</v>
      </c>
      <c r="B2128">
        <v>2023</v>
      </c>
      <c r="C2128">
        <v>7</v>
      </c>
      <c r="D2128" t="s">
        <v>89</v>
      </c>
      <c r="E2128" s="1">
        <v>45130</v>
      </c>
      <c r="F2128" s="1">
        <v>45148</v>
      </c>
      <c r="G2128">
        <v>18</v>
      </c>
      <c r="H2128">
        <v>17.8</v>
      </c>
      <c r="I2128" t="s">
        <v>49</v>
      </c>
      <c r="J2128" t="s">
        <v>50</v>
      </c>
      <c r="K2128" t="s">
        <v>145</v>
      </c>
      <c r="L2128">
        <v>2710.19</v>
      </c>
      <c r="M2128" t="s">
        <v>68</v>
      </c>
      <c r="N2128" t="s">
        <v>53</v>
      </c>
      <c r="O2128" t="s">
        <v>91</v>
      </c>
      <c r="P2128" t="s">
        <v>55</v>
      </c>
      <c r="Q2128" t="s">
        <v>82</v>
      </c>
      <c r="R2128" t="s">
        <v>1725</v>
      </c>
      <c r="S2128" t="s">
        <v>123</v>
      </c>
      <c r="T2128" t="s">
        <v>86</v>
      </c>
      <c r="U2128" t="s">
        <v>228</v>
      </c>
      <c r="V2128">
        <v>74274</v>
      </c>
      <c r="W2128">
        <v>44838</v>
      </c>
      <c r="X2128">
        <v>21</v>
      </c>
      <c r="Y2128">
        <v>13.9</v>
      </c>
      <c r="Z2128">
        <v>62475.45</v>
      </c>
      <c r="AB2128">
        <v>23.64</v>
      </c>
      <c r="AC2128">
        <v>1476919.64</v>
      </c>
      <c r="AD2128">
        <v>63345733.020000003</v>
      </c>
      <c r="AE2128">
        <v>282.7</v>
      </c>
      <c r="AF2128">
        <v>17907838724.75</v>
      </c>
      <c r="AG2128">
        <v>221082.64</v>
      </c>
      <c r="AH2128">
        <v>0</v>
      </c>
      <c r="AI2128">
        <v>0</v>
      </c>
      <c r="AJ2128">
        <v>20.2</v>
      </c>
      <c r="AK2128">
        <v>12795838.07</v>
      </c>
      <c r="AL2128">
        <v>0.224</v>
      </c>
      <c r="AM2128">
        <v>141894.44</v>
      </c>
      <c r="AO2128">
        <v>496.85</v>
      </c>
      <c r="AP2128">
        <v>148607.84</v>
      </c>
      <c r="AQ2128">
        <v>1988504.56</v>
      </c>
      <c r="AR2128" t="s">
        <v>61</v>
      </c>
      <c r="AS2128" t="s">
        <v>124</v>
      </c>
      <c r="AT2128" t="s">
        <v>62</v>
      </c>
      <c r="AU2128" t="s">
        <v>63</v>
      </c>
    </row>
    <row r="2129" spans="1:47" x14ac:dyDescent="0.25">
      <c r="A2129" t="s">
        <v>3293</v>
      </c>
      <c r="B2129">
        <v>2024</v>
      </c>
      <c r="C2129">
        <v>11</v>
      </c>
      <c r="D2129" t="s">
        <v>119</v>
      </c>
      <c r="E2129" s="1">
        <v>45600</v>
      </c>
      <c r="F2129" s="1">
        <v>45630</v>
      </c>
      <c r="G2129">
        <v>30</v>
      </c>
      <c r="H2129">
        <v>11.7</v>
      </c>
      <c r="I2129" t="s">
        <v>49</v>
      </c>
      <c r="J2129" t="s">
        <v>239</v>
      </c>
      <c r="K2129" t="s">
        <v>240</v>
      </c>
      <c r="L2129">
        <v>3105.2</v>
      </c>
      <c r="M2129" t="s">
        <v>114</v>
      </c>
      <c r="N2129" t="s">
        <v>69</v>
      </c>
      <c r="O2129" t="s">
        <v>200</v>
      </c>
      <c r="P2129" t="s">
        <v>257</v>
      </c>
      <c r="Q2129" t="s">
        <v>70</v>
      </c>
      <c r="R2129" t="s">
        <v>1552</v>
      </c>
      <c r="S2129" t="s">
        <v>161</v>
      </c>
      <c r="T2129" t="s">
        <v>102</v>
      </c>
      <c r="U2129" t="s">
        <v>181</v>
      </c>
      <c r="V2129">
        <v>25907</v>
      </c>
      <c r="W2129">
        <v>14558</v>
      </c>
      <c r="X2129">
        <v>4.5</v>
      </c>
      <c r="Y2129">
        <v>13</v>
      </c>
      <c r="Z2129">
        <v>20267.900000000001</v>
      </c>
      <c r="AB2129">
        <v>16.95</v>
      </c>
      <c r="AC2129">
        <v>343540.91</v>
      </c>
      <c r="AD2129">
        <v>8620951.2699999996</v>
      </c>
      <c r="AE2129">
        <v>276.55</v>
      </c>
      <c r="AF2129">
        <v>2384124073.7199998</v>
      </c>
      <c r="AG2129">
        <v>186289.54</v>
      </c>
      <c r="AH2129">
        <v>1.3</v>
      </c>
      <c r="AI2129">
        <v>31393.18</v>
      </c>
      <c r="AJ2129">
        <v>0.03</v>
      </c>
      <c r="AK2129">
        <v>2586.29</v>
      </c>
      <c r="AL2129">
        <v>0.28599999999999998</v>
      </c>
      <c r="AM2129">
        <v>24655.919999999998</v>
      </c>
      <c r="AN2129">
        <v>1035.7</v>
      </c>
      <c r="AO2129">
        <v>495</v>
      </c>
      <c r="AP2129">
        <v>512671.5</v>
      </c>
      <c r="AQ2129">
        <v>1098551.05</v>
      </c>
      <c r="AR2129" t="s">
        <v>61</v>
      </c>
      <c r="AS2129" t="s">
        <v>61</v>
      </c>
      <c r="AT2129" t="s">
        <v>62</v>
      </c>
      <c r="AU2129" t="s">
        <v>63</v>
      </c>
    </row>
    <row r="2130" spans="1:47" x14ac:dyDescent="0.25">
      <c r="A2130" t="s">
        <v>3294</v>
      </c>
      <c r="B2130">
        <v>2020</v>
      </c>
      <c r="C2130">
        <v>6</v>
      </c>
      <c r="D2130" t="s">
        <v>77</v>
      </c>
      <c r="E2130" s="1">
        <v>43984</v>
      </c>
      <c r="F2130" s="1">
        <v>43992</v>
      </c>
      <c r="G2130">
        <v>8</v>
      </c>
      <c r="H2130">
        <v>1.7</v>
      </c>
      <c r="I2130" t="s">
        <v>49</v>
      </c>
      <c r="J2130" t="s">
        <v>66</v>
      </c>
      <c r="K2130" t="s">
        <v>245</v>
      </c>
      <c r="L2130">
        <v>8905.9</v>
      </c>
      <c r="M2130" t="s">
        <v>90</v>
      </c>
      <c r="N2130" t="s">
        <v>53</v>
      </c>
      <c r="O2130" t="s">
        <v>200</v>
      </c>
      <c r="P2130" t="s">
        <v>108</v>
      </c>
      <c r="Q2130" t="s">
        <v>226</v>
      </c>
      <c r="R2130" t="s">
        <v>332</v>
      </c>
      <c r="S2130" t="s">
        <v>73</v>
      </c>
      <c r="T2130" t="s">
        <v>162</v>
      </c>
      <c r="U2130" t="s">
        <v>143</v>
      </c>
      <c r="V2130">
        <v>7386</v>
      </c>
      <c r="W2130">
        <v>4589</v>
      </c>
      <c r="X2130">
        <v>6.6</v>
      </c>
      <c r="Y2130">
        <v>11.9</v>
      </c>
      <c r="Z2130">
        <v>6874.66</v>
      </c>
      <c r="AB2130">
        <v>26.23</v>
      </c>
      <c r="AC2130">
        <v>180322.33</v>
      </c>
      <c r="AD2130">
        <v>2161599.34</v>
      </c>
      <c r="AE2130">
        <v>158.84</v>
      </c>
      <c r="AF2130">
        <v>343348439.17000002</v>
      </c>
      <c r="AG2130">
        <v>133686.28</v>
      </c>
      <c r="AH2130">
        <v>1.1000000000000001</v>
      </c>
      <c r="AI2130">
        <v>16952.21</v>
      </c>
      <c r="AJ2130">
        <v>3.54</v>
      </c>
      <c r="AK2130">
        <v>76520.62</v>
      </c>
      <c r="AL2130">
        <v>0.14699999999999999</v>
      </c>
      <c r="AM2130">
        <v>3177.55</v>
      </c>
      <c r="AN2130">
        <v>376.1</v>
      </c>
      <c r="AO2130">
        <v>687.3</v>
      </c>
      <c r="AP2130">
        <v>258493.53</v>
      </c>
      <c r="AQ2130">
        <v>592631.9</v>
      </c>
      <c r="AR2130" t="s">
        <v>61</v>
      </c>
      <c r="AS2130" t="s">
        <v>61</v>
      </c>
      <c r="AT2130" t="s">
        <v>62</v>
      </c>
      <c r="AU2130" t="s">
        <v>63</v>
      </c>
    </row>
    <row r="2131" spans="1:47" x14ac:dyDescent="0.25">
      <c r="A2131" t="s">
        <v>3295</v>
      </c>
      <c r="B2131">
        <v>2026</v>
      </c>
      <c r="C2131">
        <v>3</v>
      </c>
      <c r="D2131" t="s">
        <v>48</v>
      </c>
      <c r="E2131" s="1">
        <v>46084</v>
      </c>
      <c r="F2131" s="1">
        <v>46106</v>
      </c>
      <c r="G2131">
        <v>22</v>
      </c>
      <c r="H2131">
        <v>2.2000000000000002</v>
      </c>
      <c r="I2131" t="s">
        <v>65</v>
      </c>
      <c r="J2131" t="s">
        <v>239</v>
      </c>
      <c r="K2131" t="s">
        <v>265</v>
      </c>
      <c r="L2131">
        <v>3102.1</v>
      </c>
      <c r="M2131" t="s">
        <v>114</v>
      </c>
      <c r="N2131" t="s">
        <v>106</v>
      </c>
      <c r="O2131" t="s">
        <v>99</v>
      </c>
      <c r="P2131" t="s">
        <v>82</v>
      </c>
      <c r="Q2131" t="s">
        <v>201</v>
      </c>
      <c r="R2131" t="s">
        <v>1976</v>
      </c>
      <c r="S2131" t="s">
        <v>161</v>
      </c>
      <c r="T2131" t="s">
        <v>86</v>
      </c>
      <c r="U2131" t="s">
        <v>143</v>
      </c>
      <c r="V2131">
        <v>21763</v>
      </c>
      <c r="W2131">
        <v>15576</v>
      </c>
      <c r="X2131">
        <v>18.600000000000001</v>
      </c>
      <c r="Y2131">
        <v>10.4</v>
      </c>
      <c r="Z2131">
        <v>18868.37</v>
      </c>
      <c r="AB2131">
        <v>16.09</v>
      </c>
      <c r="AC2131">
        <v>303592.07</v>
      </c>
      <c r="AD2131">
        <v>10101559.25</v>
      </c>
      <c r="AE2131">
        <v>285.05</v>
      </c>
      <c r="AF2131">
        <v>2879449464.21</v>
      </c>
      <c r="AG2131">
        <v>241474.93</v>
      </c>
      <c r="AH2131">
        <v>0</v>
      </c>
      <c r="AI2131">
        <v>0</v>
      </c>
      <c r="AJ2131">
        <v>17.02</v>
      </c>
      <c r="AK2131">
        <v>0</v>
      </c>
      <c r="AL2131">
        <v>0.13700000000000001</v>
      </c>
      <c r="AM2131">
        <v>13839.14</v>
      </c>
      <c r="AN2131">
        <v>760.4</v>
      </c>
      <c r="AO2131">
        <v>413.26</v>
      </c>
      <c r="AP2131">
        <v>314242.90000000002</v>
      </c>
      <c r="AQ2131">
        <v>873149.04</v>
      </c>
      <c r="AR2131" t="s">
        <v>61</v>
      </c>
      <c r="AS2131" t="s">
        <v>61</v>
      </c>
      <c r="AT2131" t="s">
        <v>62</v>
      </c>
      <c r="AU2131" t="s">
        <v>63</v>
      </c>
    </row>
    <row r="2132" spans="1:47" x14ac:dyDescent="0.25">
      <c r="A2132" t="s">
        <v>3296</v>
      </c>
      <c r="B2132">
        <v>2023</v>
      </c>
      <c r="C2132">
        <v>6</v>
      </c>
      <c r="D2132" t="s">
        <v>77</v>
      </c>
      <c r="E2132" s="1">
        <v>45106</v>
      </c>
      <c r="F2132" s="1">
        <v>45126</v>
      </c>
      <c r="G2132">
        <v>20</v>
      </c>
      <c r="H2132">
        <v>4.3</v>
      </c>
      <c r="I2132" t="s">
        <v>65</v>
      </c>
      <c r="J2132" t="s">
        <v>50</v>
      </c>
      <c r="K2132" t="s">
        <v>51</v>
      </c>
      <c r="L2132">
        <v>2709</v>
      </c>
      <c r="M2132" t="s">
        <v>98</v>
      </c>
      <c r="N2132" t="s">
        <v>81</v>
      </c>
      <c r="O2132" t="s">
        <v>200</v>
      </c>
      <c r="P2132" t="s">
        <v>70</v>
      </c>
      <c r="Q2132" t="s">
        <v>201</v>
      </c>
      <c r="R2132" t="s">
        <v>886</v>
      </c>
      <c r="S2132" t="s">
        <v>170</v>
      </c>
      <c r="T2132" t="s">
        <v>162</v>
      </c>
      <c r="U2132" t="s">
        <v>75</v>
      </c>
      <c r="V2132">
        <v>119385</v>
      </c>
      <c r="W2132">
        <v>78179</v>
      </c>
      <c r="X2132">
        <v>13.9</v>
      </c>
      <c r="Y2132">
        <v>14.8</v>
      </c>
      <c r="Z2132">
        <v>104220.45</v>
      </c>
      <c r="AB2132">
        <v>28.01</v>
      </c>
      <c r="AC2132">
        <v>2919214.8</v>
      </c>
      <c r="AD2132">
        <v>9598703.4399999995</v>
      </c>
      <c r="AE2132">
        <v>283.77999999999997</v>
      </c>
      <c r="AF2132">
        <v>2723920062.1999998</v>
      </c>
      <c r="AG2132">
        <v>18127.8</v>
      </c>
      <c r="AH2132">
        <v>0.2</v>
      </c>
      <c r="AI2132">
        <v>5347.66</v>
      </c>
      <c r="AJ2132">
        <v>15.58</v>
      </c>
      <c r="AK2132">
        <v>0</v>
      </c>
      <c r="AL2132">
        <v>0.182</v>
      </c>
      <c r="AM2132">
        <v>17469.64</v>
      </c>
      <c r="AN2132">
        <v>852.5</v>
      </c>
      <c r="AO2132">
        <v>394.59</v>
      </c>
      <c r="AP2132">
        <v>336387.97</v>
      </c>
      <c r="AQ2132">
        <v>3296547.87</v>
      </c>
      <c r="AR2132" t="s">
        <v>61</v>
      </c>
      <c r="AS2132" t="s">
        <v>61</v>
      </c>
      <c r="AT2132" t="s">
        <v>62</v>
      </c>
      <c r="AU2132" t="s">
        <v>63</v>
      </c>
    </row>
    <row r="2133" spans="1:47" x14ac:dyDescent="0.25">
      <c r="A2133" t="s">
        <v>3297</v>
      </c>
      <c r="B2133">
        <v>2023</v>
      </c>
      <c r="C2133">
        <v>4</v>
      </c>
      <c r="D2133" t="s">
        <v>77</v>
      </c>
      <c r="E2133" s="1">
        <v>45028</v>
      </c>
      <c r="F2133" s="1">
        <v>45038</v>
      </c>
      <c r="G2133">
        <v>10</v>
      </c>
      <c r="H2133">
        <v>1.1000000000000001</v>
      </c>
      <c r="I2133" t="s">
        <v>49</v>
      </c>
      <c r="J2133" t="s">
        <v>239</v>
      </c>
      <c r="K2133" t="s">
        <v>265</v>
      </c>
      <c r="L2133">
        <v>3102.1</v>
      </c>
      <c r="M2133" t="s">
        <v>80</v>
      </c>
      <c r="N2133" t="s">
        <v>69</v>
      </c>
      <c r="O2133" t="s">
        <v>107</v>
      </c>
      <c r="P2133" t="s">
        <v>201</v>
      </c>
      <c r="Q2133" t="s">
        <v>226</v>
      </c>
      <c r="R2133" t="s">
        <v>1844</v>
      </c>
      <c r="S2133" t="s">
        <v>161</v>
      </c>
      <c r="T2133" t="s">
        <v>95</v>
      </c>
      <c r="U2133" t="s">
        <v>181</v>
      </c>
      <c r="V2133">
        <v>31839</v>
      </c>
      <c r="W2133">
        <v>20211</v>
      </c>
      <c r="X2133">
        <v>14.7</v>
      </c>
      <c r="Y2133">
        <v>13</v>
      </c>
      <c r="Z2133">
        <v>24775.17</v>
      </c>
      <c r="AB2133">
        <v>35.18</v>
      </c>
      <c r="AC2133">
        <v>871590.48</v>
      </c>
      <c r="AD2133">
        <v>7163988.1600000001</v>
      </c>
      <c r="AE2133">
        <v>287.92</v>
      </c>
      <c r="AF2133">
        <v>2062655471.03</v>
      </c>
      <c r="AG2133">
        <v>67171.06</v>
      </c>
      <c r="AH2133">
        <v>0</v>
      </c>
      <c r="AI2133">
        <v>0</v>
      </c>
      <c r="AJ2133">
        <v>3.34</v>
      </c>
      <c r="AK2133">
        <v>239277.2</v>
      </c>
      <c r="AL2133">
        <v>0.224</v>
      </c>
      <c r="AM2133">
        <v>16047.33</v>
      </c>
      <c r="AN2133">
        <v>295.5</v>
      </c>
      <c r="AO2133">
        <v>719.29</v>
      </c>
      <c r="AP2133">
        <v>212550.19</v>
      </c>
      <c r="AQ2133">
        <v>1167359.06</v>
      </c>
      <c r="AR2133" t="s">
        <v>61</v>
      </c>
      <c r="AS2133" t="s">
        <v>61</v>
      </c>
      <c r="AT2133" t="s">
        <v>62</v>
      </c>
      <c r="AU2133" t="s">
        <v>63</v>
      </c>
    </row>
    <row r="2134" spans="1:47" x14ac:dyDescent="0.25">
      <c r="A2134" t="s">
        <v>3298</v>
      </c>
      <c r="B2134">
        <v>2024</v>
      </c>
      <c r="C2134">
        <v>1</v>
      </c>
      <c r="D2134" t="s">
        <v>48</v>
      </c>
      <c r="E2134" s="1">
        <v>45294</v>
      </c>
      <c r="F2134" s="1">
        <v>45312</v>
      </c>
      <c r="G2134">
        <v>18</v>
      </c>
      <c r="H2134">
        <v>16.600000000000001</v>
      </c>
      <c r="I2134" t="s">
        <v>49</v>
      </c>
      <c r="J2134" t="s">
        <v>50</v>
      </c>
      <c r="K2134" t="s">
        <v>51</v>
      </c>
      <c r="L2134">
        <v>2709</v>
      </c>
      <c r="M2134" t="s">
        <v>98</v>
      </c>
      <c r="N2134" t="s">
        <v>53</v>
      </c>
      <c r="O2134" t="s">
        <v>91</v>
      </c>
      <c r="P2134" t="s">
        <v>204</v>
      </c>
      <c r="Q2134" t="s">
        <v>56</v>
      </c>
      <c r="R2134" t="s">
        <v>3283</v>
      </c>
      <c r="S2134" t="s">
        <v>58</v>
      </c>
      <c r="T2134" t="s">
        <v>131</v>
      </c>
      <c r="U2134" t="s">
        <v>259</v>
      </c>
      <c r="V2134">
        <v>236271</v>
      </c>
      <c r="W2134">
        <v>133146</v>
      </c>
      <c r="X2134">
        <v>16.8</v>
      </c>
      <c r="Y2134">
        <v>14.6</v>
      </c>
      <c r="Z2134">
        <v>199872.38</v>
      </c>
      <c r="AB2134">
        <v>22.5</v>
      </c>
      <c r="AC2134">
        <v>4497128.55</v>
      </c>
      <c r="AD2134">
        <v>15677989.49</v>
      </c>
      <c r="AE2134">
        <v>278.27</v>
      </c>
      <c r="AF2134">
        <v>4362714135.3800001</v>
      </c>
      <c r="AG2134">
        <v>127232.57</v>
      </c>
      <c r="AH2134">
        <v>1.5</v>
      </c>
      <c r="AI2134">
        <v>30257.53</v>
      </c>
      <c r="AJ2134">
        <v>12.81</v>
      </c>
      <c r="AK2134">
        <v>2008350.45</v>
      </c>
      <c r="AL2134">
        <v>0.247</v>
      </c>
      <c r="AM2134">
        <v>38724.629999999997</v>
      </c>
      <c r="AN2134">
        <v>899.4</v>
      </c>
      <c r="AO2134">
        <v>506.89</v>
      </c>
      <c r="AP2134">
        <v>455896.87</v>
      </c>
      <c r="AQ2134">
        <v>5149240.1500000004</v>
      </c>
      <c r="AR2134" t="s">
        <v>61</v>
      </c>
      <c r="AS2134" t="s">
        <v>61</v>
      </c>
      <c r="AT2134" t="s">
        <v>62</v>
      </c>
      <c r="AU2134" t="s">
        <v>63</v>
      </c>
    </row>
    <row r="2135" spans="1:47" x14ac:dyDescent="0.25">
      <c r="A2135" t="s">
        <v>3299</v>
      </c>
      <c r="B2135">
        <v>2024</v>
      </c>
      <c r="C2135">
        <v>9</v>
      </c>
      <c r="D2135" t="s">
        <v>89</v>
      </c>
      <c r="E2135" s="1">
        <v>45565</v>
      </c>
      <c r="F2135" s="1">
        <v>45587</v>
      </c>
      <c r="G2135">
        <v>22</v>
      </c>
      <c r="H2135">
        <v>7.3</v>
      </c>
      <c r="I2135" t="s">
        <v>65</v>
      </c>
      <c r="J2135" t="s">
        <v>112</v>
      </c>
      <c r="K2135" t="s">
        <v>113</v>
      </c>
      <c r="L2135">
        <v>7304.39</v>
      </c>
      <c r="M2135" t="s">
        <v>80</v>
      </c>
      <c r="N2135" t="s">
        <v>81</v>
      </c>
      <c r="O2135" t="s">
        <v>91</v>
      </c>
      <c r="P2135" t="s">
        <v>82</v>
      </c>
      <c r="Q2135" t="s">
        <v>196</v>
      </c>
      <c r="R2135" t="s">
        <v>2393</v>
      </c>
      <c r="S2135" t="s">
        <v>73</v>
      </c>
      <c r="T2135" t="s">
        <v>59</v>
      </c>
      <c r="U2135" t="s">
        <v>228</v>
      </c>
      <c r="V2135">
        <v>14177</v>
      </c>
      <c r="W2135">
        <v>9585</v>
      </c>
      <c r="X2135">
        <v>1.7</v>
      </c>
      <c r="Y2135">
        <v>11.3</v>
      </c>
      <c r="Z2135">
        <v>12548.59</v>
      </c>
      <c r="AB2135">
        <v>20.54</v>
      </c>
      <c r="AC2135">
        <v>257748.04</v>
      </c>
      <c r="AD2135">
        <v>11222204.039999999</v>
      </c>
      <c r="AE2135">
        <v>274.02999999999997</v>
      </c>
      <c r="AF2135">
        <v>3075220573.0799999</v>
      </c>
      <c r="AG2135">
        <v>19707.16</v>
      </c>
      <c r="AH2135">
        <v>0.1</v>
      </c>
      <c r="AI2135">
        <v>1058.56</v>
      </c>
      <c r="AJ2135">
        <v>18.41</v>
      </c>
      <c r="AK2135">
        <v>0</v>
      </c>
      <c r="AL2135">
        <v>6.4000000000000001E-2</v>
      </c>
      <c r="AM2135">
        <v>7182.21</v>
      </c>
      <c r="AN2135">
        <v>689</v>
      </c>
      <c r="AO2135">
        <v>503.06</v>
      </c>
      <c r="AP2135">
        <v>346608.34</v>
      </c>
      <c r="AQ2135">
        <v>632304.31000000006</v>
      </c>
      <c r="AR2135" t="s">
        <v>61</v>
      </c>
      <c r="AS2135" t="s">
        <v>61</v>
      </c>
      <c r="AT2135" t="s">
        <v>62</v>
      </c>
      <c r="AU2135" t="s">
        <v>63</v>
      </c>
    </row>
    <row r="2136" spans="1:47" x14ac:dyDescent="0.25">
      <c r="A2136" t="s">
        <v>3300</v>
      </c>
      <c r="B2136">
        <v>2021</v>
      </c>
      <c r="C2136">
        <v>10</v>
      </c>
      <c r="D2136" t="s">
        <v>119</v>
      </c>
      <c r="E2136" s="1">
        <v>44489</v>
      </c>
      <c r="F2136" s="1">
        <v>44502</v>
      </c>
      <c r="G2136">
        <v>13</v>
      </c>
      <c r="H2136">
        <v>11.5</v>
      </c>
      <c r="I2136" t="s">
        <v>65</v>
      </c>
      <c r="J2136" t="s">
        <v>134</v>
      </c>
      <c r="K2136" t="s">
        <v>135</v>
      </c>
      <c r="L2136">
        <v>9999.0098999999991</v>
      </c>
      <c r="M2136" t="s">
        <v>98</v>
      </c>
      <c r="N2136" t="s">
        <v>69</v>
      </c>
      <c r="O2136" t="s">
        <v>91</v>
      </c>
      <c r="P2136" t="s">
        <v>70</v>
      </c>
      <c r="Q2136" t="s">
        <v>127</v>
      </c>
      <c r="R2136" t="s">
        <v>2729</v>
      </c>
      <c r="S2136" t="s">
        <v>137</v>
      </c>
      <c r="T2136" t="s">
        <v>102</v>
      </c>
      <c r="U2136" t="s">
        <v>143</v>
      </c>
      <c r="V2136">
        <v>4204</v>
      </c>
      <c r="W2136">
        <v>2746</v>
      </c>
      <c r="X2136">
        <v>1.2</v>
      </c>
      <c r="Y2136">
        <v>14.7</v>
      </c>
      <c r="Z2136">
        <v>3702.98</v>
      </c>
      <c r="AB2136">
        <v>44.81</v>
      </c>
      <c r="AC2136">
        <v>165930.53</v>
      </c>
      <c r="AD2136">
        <v>2058856.88</v>
      </c>
      <c r="AE2136">
        <v>172.21</v>
      </c>
      <c r="AF2136">
        <v>354555743.30000001</v>
      </c>
      <c r="AG2136">
        <v>66706.27</v>
      </c>
      <c r="AH2136">
        <v>0.1</v>
      </c>
      <c r="AI2136">
        <v>3232.44</v>
      </c>
      <c r="AJ2136">
        <v>3</v>
      </c>
      <c r="AK2136">
        <v>0</v>
      </c>
      <c r="AL2136">
        <v>0.12</v>
      </c>
      <c r="AM2136">
        <v>2470.63</v>
      </c>
      <c r="AN2136">
        <v>214.1</v>
      </c>
      <c r="AO2136">
        <v>545.80999999999995</v>
      </c>
      <c r="AP2136">
        <v>116857.92</v>
      </c>
      <c r="AQ2136">
        <v>355197.79</v>
      </c>
      <c r="AR2136" t="s">
        <v>61</v>
      </c>
      <c r="AS2136" t="s">
        <v>61</v>
      </c>
      <c r="AT2136" t="s">
        <v>62</v>
      </c>
      <c r="AU2136" t="s">
        <v>63</v>
      </c>
    </row>
    <row r="2137" spans="1:47" x14ac:dyDescent="0.25">
      <c r="A2137" t="s">
        <v>3301</v>
      </c>
      <c r="B2137">
        <v>2022</v>
      </c>
      <c r="C2137">
        <v>7</v>
      </c>
      <c r="D2137" t="s">
        <v>89</v>
      </c>
      <c r="E2137" s="1">
        <v>44745</v>
      </c>
      <c r="F2137" s="1">
        <v>44758</v>
      </c>
      <c r="G2137">
        <v>13</v>
      </c>
      <c r="H2137">
        <v>4.4000000000000004</v>
      </c>
      <c r="I2137" t="s">
        <v>65</v>
      </c>
      <c r="J2137" t="s">
        <v>50</v>
      </c>
      <c r="K2137" t="s">
        <v>120</v>
      </c>
      <c r="L2137">
        <v>2710.1921000000002</v>
      </c>
      <c r="M2137" t="s">
        <v>114</v>
      </c>
      <c r="N2137" t="s">
        <v>81</v>
      </c>
      <c r="O2137" t="s">
        <v>107</v>
      </c>
      <c r="P2137" t="s">
        <v>226</v>
      </c>
      <c r="Q2137" t="s">
        <v>83</v>
      </c>
      <c r="R2137" t="s">
        <v>3302</v>
      </c>
      <c r="S2137" t="s">
        <v>123</v>
      </c>
      <c r="T2137" t="s">
        <v>102</v>
      </c>
      <c r="U2137" t="s">
        <v>60</v>
      </c>
      <c r="V2137">
        <v>51541</v>
      </c>
      <c r="W2137">
        <v>29652</v>
      </c>
      <c r="X2137">
        <v>22.9</v>
      </c>
      <c r="Y2137">
        <v>13.7</v>
      </c>
      <c r="Z2137">
        <v>43868.37</v>
      </c>
      <c r="AB2137">
        <v>34.729999999999997</v>
      </c>
      <c r="AC2137">
        <v>1523548.49</v>
      </c>
      <c r="AD2137">
        <v>14639313.75</v>
      </c>
      <c r="AE2137">
        <v>215.86</v>
      </c>
      <c r="AF2137">
        <v>3160042266.0799999</v>
      </c>
      <c r="AG2137">
        <v>15728.04</v>
      </c>
      <c r="AH2137">
        <v>1.9</v>
      </c>
      <c r="AI2137">
        <v>28803.65</v>
      </c>
      <c r="AJ2137">
        <v>16.73</v>
      </c>
      <c r="AK2137">
        <v>0</v>
      </c>
      <c r="AL2137">
        <v>0.16200000000000001</v>
      </c>
      <c r="AM2137">
        <v>23715.69</v>
      </c>
      <c r="AN2137">
        <v>713.7</v>
      </c>
      <c r="AO2137">
        <v>744.75</v>
      </c>
      <c r="AP2137">
        <v>531528.07999999996</v>
      </c>
      <c r="AQ2137">
        <v>2123323.9500000002</v>
      </c>
      <c r="AR2137" t="s">
        <v>61</v>
      </c>
      <c r="AS2137" t="s">
        <v>61</v>
      </c>
      <c r="AT2137" t="s">
        <v>62</v>
      </c>
      <c r="AU2137" t="s">
        <v>63</v>
      </c>
    </row>
    <row r="2138" spans="1:47" x14ac:dyDescent="0.25">
      <c r="A2138" t="s">
        <v>3303</v>
      </c>
      <c r="B2138">
        <v>2023</v>
      </c>
      <c r="C2138">
        <v>7</v>
      </c>
      <c r="D2138" t="s">
        <v>89</v>
      </c>
      <c r="E2138" s="1">
        <v>45137</v>
      </c>
      <c r="F2138" s="1">
        <v>45152</v>
      </c>
      <c r="G2138">
        <v>15</v>
      </c>
      <c r="H2138">
        <v>10.8</v>
      </c>
      <c r="I2138" t="s">
        <v>65</v>
      </c>
      <c r="J2138" t="s">
        <v>50</v>
      </c>
      <c r="K2138" t="s">
        <v>51</v>
      </c>
      <c r="L2138">
        <v>2709</v>
      </c>
      <c r="M2138" t="s">
        <v>68</v>
      </c>
      <c r="N2138" t="s">
        <v>168</v>
      </c>
      <c r="O2138" t="s">
        <v>200</v>
      </c>
      <c r="P2138" t="s">
        <v>100</v>
      </c>
      <c r="Q2138" t="s">
        <v>164</v>
      </c>
      <c r="R2138" t="s">
        <v>2923</v>
      </c>
      <c r="S2138" t="s">
        <v>58</v>
      </c>
      <c r="T2138" t="s">
        <v>59</v>
      </c>
      <c r="U2138" t="s">
        <v>228</v>
      </c>
      <c r="V2138">
        <v>250447</v>
      </c>
      <c r="W2138">
        <v>179271</v>
      </c>
      <c r="X2138">
        <v>10.3</v>
      </c>
      <c r="Y2138">
        <v>11.3</v>
      </c>
      <c r="Z2138">
        <v>203057.04</v>
      </c>
      <c r="AB2138">
        <v>21.61</v>
      </c>
      <c r="AC2138">
        <v>4388062.63</v>
      </c>
      <c r="AD2138">
        <v>19337121.920000002</v>
      </c>
      <c r="AE2138">
        <v>280.92</v>
      </c>
      <c r="AF2138">
        <v>5432184289.7700005</v>
      </c>
      <c r="AG2138">
        <v>121291.42</v>
      </c>
      <c r="AH2138">
        <v>0</v>
      </c>
      <c r="AJ2138">
        <v>21.82</v>
      </c>
      <c r="AK2138">
        <v>0</v>
      </c>
      <c r="AL2138">
        <v>0.13</v>
      </c>
      <c r="AM2138">
        <v>25138.26</v>
      </c>
      <c r="AN2138">
        <v>373.4</v>
      </c>
      <c r="AO2138">
        <v>565.39</v>
      </c>
      <c r="AP2138">
        <v>211116.63</v>
      </c>
      <c r="AQ2138">
        <v>4745608.9400000004</v>
      </c>
      <c r="AR2138" t="s">
        <v>61</v>
      </c>
      <c r="AS2138" t="s">
        <v>61</v>
      </c>
      <c r="AT2138" t="s">
        <v>62</v>
      </c>
      <c r="AU2138" t="s">
        <v>63</v>
      </c>
    </row>
    <row r="2139" spans="1:47" x14ac:dyDescent="0.25">
      <c r="A2139" t="s">
        <v>3304</v>
      </c>
      <c r="B2139">
        <v>2022</v>
      </c>
      <c r="C2139">
        <v>1</v>
      </c>
      <c r="D2139" t="s">
        <v>48</v>
      </c>
      <c r="E2139" s="1">
        <v>44579</v>
      </c>
      <c r="F2139" s="1">
        <v>44605</v>
      </c>
      <c r="G2139">
        <v>26</v>
      </c>
      <c r="H2139">
        <v>18.600000000000001</v>
      </c>
      <c r="I2139" t="s">
        <v>49</v>
      </c>
      <c r="J2139" t="s">
        <v>134</v>
      </c>
      <c r="K2139" t="s">
        <v>135</v>
      </c>
      <c r="L2139">
        <v>9999.0098999999991</v>
      </c>
      <c r="M2139" t="s">
        <v>90</v>
      </c>
      <c r="N2139" t="s">
        <v>81</v>
      </c>
      <c r="O2139" t="s">
        <v>99</v>
      </c>
      <c r="P2139" t="s">
        <v>154</v>
      </c>
      <c r="Q2139" t="s">
        <v>184</v>
      </c>
      <c r="R2139" t="s">
        <v>3305</v>
      </c>
      <c r="S2139" t="s">
        <v>137</v>
      </c>
      <c r="T2139" t="s">
        <v>74</v>
      </c>
      <c r="U2139" t="s">
        <v>259</v>
      </c>
      <c r="V2139">
        <v>7429</v>
      </c>
      <c r="W2139">
        <v>4856</v>
      </c>
      <c r="X2139">
        <v>17.2</v>
      </c>
      <c r="Y2139">
        <v>12.2</v>
      </c>
      <c r="Z2139">
        <v>5787.07</v>
      </c>
      <c r="AB2139">
        <v>16.850000000000001</v>
      </c>
      <c r="AC2139">
        <v>97512.13</v>
      </c>
      <c r="AD2139">
        <v>6916532.4500000002</v>
      </c>
      <c r="AE2139">
        <v>219</v>
      </c>
      <c r="AF2139">
        <v>1514720606.55</v>
      </c>
      <c r="AG2139">
        <v>164227.92000000001</v>
      </c>
      <c r="AH2139">
        <v>0</v>
      </c>
      <c r="AI2139">
        <v>0</v>
      </c>
      <c r="AJ2139">
        <v>14.19</v>
      </c>
      <c r="AK2139">
        <v>981455.95</v>
      </c>
      <c r="AL2139">
        <v>8.7999999999999995E-2</v>
      </c>
      <c r="AM2139">
        <v>6086.55</v>
      </c>
      <c r="AN2139">
        <v>853.8</v>
      </c>
      <c r="AO2139">
        <v>724.15</v>
      </c>
      <c r="AP2139">
        <v>618279.27</v>
      </c>
      <c r="AQ2139">
        <v>886105.87</v>
      </c>
      <c r="AR2139" t="s">
        <v>61</v>
      </c>
      <c r="AS2139" t="s">
        <v>61</v>
      </c>
      <c r="AT2139" t="s">
        <v>62</v>
      </c>
      <c r="AU2139" t="s">
        <v>63</v>
      </c>
    </row>
    <row r="2140" spans="1:47" x14ac:dyDescent="0.25">
      <c r="A2140" t="s">
        <v>3306</v>
      </c>
      <c r="B2140">
        <v>2025</v>
      </c>
      <c r="C2140">
        <v>2</v>
      </c>
      <c r="D2140" t="s">
        <v>48</v>
      </c>
      <c r="E2140" s="1">
        <v>45709</v>
      </c>
      <c r="F2140" s="1">
        <v>45738</v>
      </c>
      <c r="G2140">
        <v>29</v>
      </c>
      <c r="I2140" t="s">
        <v>65</v>
      </c>
      <c r="J2140" t="s">
        <v>66</v>
      </c>
      <c r="K2140" t="s">
        <v>248</v>
      </c>
      <c r="L2140">
        <v>9999</v>
      </c>
      <c r="M2140" t="s">
        <v>80</v>
      </c>
      <c r="N2140" t="s">
        <v>168</v>
      </c>
      <c r="O2140" t="s">
        <v>200</v>
      </c>
      <c r="P2140" t="s">
        <v>70</v>
      </c>
      <c r="Q2140" t="s">
        <v>174</v>
      </c>
      <c r="R2140" t="s">
        <v>811</v>
      </c>
      <c r="S2140" t="s">
        <v>156</v>
      </c>
      <c r="T2140" t="s">
        <v>95</v>
      </c>
      <c r="U2140" t="s">
        <v>75</v>
      </c>
      <c r="V2140">
        <v>21874</v>
      </c>
      <c r="W2140">
        <v>13144</v>
      </c>
      <c r="X2140">
        <v>20.8</v>
      </c>
      <c r="Y2140">
        <v>12.6</v>
      </c>
      <c r="Z2140">
        <v>18183.71</v>
      </c>
      <c r="AA2140">
        <v>1298</v>
      </c>
      <c r="AB2140">
        <v>3976.17</v>
      </c>
      <c r="AC2140">
        <v>5161068.66</v>
      </c>
      <c r="AD2140">
        <v>72405533.010000005</v>
      </c>
      <c r="AE2140">
        <v>278.10000000000002</v>
      </c>
      <c r="AF2140">
        <v>20135978730.080002</v>
      </c>
      <c r="AG2140">
        <v>183896.61</v>
      </c>
      <c r="AH2140">
        <v>0</v>
      </c>
      <c r="AI2140">
        <v>0</v>
      </c>
      <c r="AJ2140">
        <v>5.0599999999999996</v>
      </c>
      <c r="AK2140">
        <v>0</v>
      </c>
      <c r="AL2140">
        <v>0.214</v>
      </c>
      <c r="AM2140">
        <v>154947.84</v>
      </c>
      <c r="AN2140">
        <v>1080.5</v>
      </c>
      <c r="AO2140">
        <v>404.21</v>
      </c>
      <c r="AP2140">
        <v>436748.9</v>
      </c>
      <c r="AQ2140">
        <v>5936662.0099999998</v>
      </c>
      <c r="AR2140" t="s">
        <v>61</v>
      </c>
      <c r="AS2140" t="s">
        <v>61</v>
      </c>
      <c r="AT2140" t="s">
        <v>62</v>
      </c>
      <c r="AU2140" t="s">
        <v>63</v>
      </c>
    </row>
    <row r="2141" spans="1:47" x14ac:dyDescent="0.25">
      <c r="A2141" t="s">
        <v>3307</v>
      </c>
      <c r="B2141">
        <v>2025</v>
      </c>
      <c r="C2141">
        <v>10</v>
      </c>
      <c r="D2141" t="s">
        <v>119</v>
      </c>
      <c r="E2141" s="1">
        <v>45945</v>
      </c>
      <c r="F2141" s="1">
        <v>45974</v>
      </c>
      <c r="G2141">
        <v>29</v>
      </c>
      <c r="H2141">
        <v>12.1</v>
      </c>
      <c r="I2141" t="s">
        <v>65</v>
      </c>
      <c r="J2141" t="s">
        <v>78</v>
      </c>
      <c r="K2141" t="s">
        <v>177</v>
      </c>
      <c r="L2141">
        <v>1001.99</v>
      </c>
      <c r="M2141" t="s">
        <v>114</v>
      </c>
      <c r="N2141" t="s">
        <v>106</v>
      </c>
      <c r="O2141" t="s">
        <v>54</v>
      </c>
      <c r="P2141" t="s">
        <v>92</v>
      </c>
      <c r="Q2141" t="s">
        <v>204</v>
      </c>
      <c r="R2141" t="s">
        <v>879</v>
      </c>
      <c r="S2141" t="s">
        <v>130</v>
      </c>
      <c r="T2141" t="s">
        <v>59</v>
      </c>
      <c r="U2141" t="s">
        <v>87</v>
      </c>
      <c r="V2141">
        <v>78092</v>
      </c>
      <c r="W2141">
        <v>48446</v>
      </c>
      <c r="X2141">
        <v>9.6</v>
      </c>
      <c r="Y2141">
        <v>11.4</v>
      </c>
      <c r="Z2141">
        <v>60836.84</v>
      </c>
      <c r="AB2141">
        <v>23.34</v>
      </c>
      <c r="AC2141">
        <v>1419931.85</v>
      </c>
      <c r="AD2141">
        <v>20662015.969999999</v>
      </c>
      <c r="AE2141">
        <v>280.49</v>
      </c>
      <c r="AF2141">
        <v>5795488859.4300003</v>
      </c>
      <c r="AG2141">
        <v>135045.07999999999</v>
      </c>
      <c r="AH2141">
        <v>0</v>
      </c>
      <c r="AI2141">
        <v>0</v>
      </c>
      <c r="AJ2141">
        <v>2.39</v>
      </c>
      <c r="AK2141">
        <v>0</v>
      </c>
      <c r="AL2141">
        <v>0.14099999999999999</v>
      </c>
      <c r="AM2141">
        <v>29133.439999999999</v>
      </c>
      <c r="AN2141">
        <v>694.1</v>
      </c>
      <c r="AO2141">
        <v>605.4</v>
      </c>
      <c r="AP2141">
        <v>420208.14</v>
      </c>
      <c r="AQ2141">
        <v>2004318.51</v>
      </c>
      <c r="AR2141" t="s">
        <v>61</v>
      </c>
      <c r="AS2141" t="s">
        <v>61</v>
      </c>
      <c r="AT2141" t="s">
        <v>293</v>
      </c>
      <c r="AU2141" t="s">
        <v>63</v>
      </c>
    </row>
    <row r="2142" spans="1:47" x14ac:dyDescent="0.25">
      <c r="A2142" t="s">
        <v>3308</v>
      </c>
      <c r="B2142">
        <v>2021</v>
      </c>
      <c r="C2142">
        <v>7</v>
      </c>
      <c r="D2142" t="s">
        <v>89</v>
      </c>
      <c r="E2142" s="1">
        <v>44403</v>
      </c>
      <c r="F2142" s="1">
        <v>44408</v>
      </c>
      <c r="G2142">
        <v>5</v>
      </c>
      <c r="H2142">
        <v>20.7</v>
      </c>
      <c r="I2142" t="s">
        <v>49</v>
      </c>
      <c r="J2142" t="s">
        <v>50</v>
      </c>
      <c r="K2142" t="s">
        <v>223</v>
      </c>
      <c r="L2142">
        <v>2710.1109999999999</v>
      </c>
      <c r="M2142" t="s">
        <v>98</v>
      </c>
      <c r="N2142" t="s">
        <v>81</v>
      </c>
      <c r="O2142" t="s">
        <v>99</v>
      </c>
      <c r="P2142" t="s">
        <v>93</v>
      </c>
      <c r="Q2142" t="s">
        <v>128</v>
      </c>
      <c r="R2142" t="s">
        <v>1322</v>
      </c>
      <c r="S2142" t="s">
        <v>186</v>
      </c>
      <c r="T2142" t="s">
        <v>131</v>
      </c>
      <c r="U2142" t="s">
        <v>228</v>
      </c>
      <c r="V2142">
        <v>92946</v>
      </c>
      <c r="W2142">
        <v>67366</v>
      </c>
      <c r="X2142">
        <v>6.3</v>
      </c>
      <c r="Y2142">
        <v>13.5</v>
      </c>
      <c r="Z2142">
        <v>83061.02</v>
      </c>
      <c r="AB2142">
        <v>17.649999999999999</v>
      </c>
      <c r="AC2142">
        <v>1466027</v>
      </c>
      <c r="AD2142">
        <v>91268279.390000001</v>
      </c>
      <c r="AE2142">
        <v>173.74</v>
      </c>
      <c r="AF2142">
        <v>15856950861.219999</v>
      </c>
      <c r="AG2142">
        <v>217678.79</v>
      </c>
      <c r="AH2142">
        <v>0</v>
      </c>
      <c r="AI2142">
        <v>0</v>
      </c>
      <c r="AJ2142">
        <v>20.420000000000002</v>
      </c>
      <c r="AK2142">
        <v>18636982.649999999</v>
      </c>
      <c r="AL2142">
        <v>0.26900000000000002</v>
      </c>
      <c r="AM2142">
        <v>245511.67</v>
      </c>
      <c r="AO2142">
        <v>728.81</v>
      </c>
      <c r="AP2142">
        <v>166897.49</v>
      </c>
      <c r="AQ2142">
        <v>2096114.95</v>
      </c>
      <c r="AR2142" t="s">
        <v>61</v>
      </c>
      <c r="AS2142" t="s">
        <v>61</v>
      </c>
      <c r="AT2142" t="s">
        <v>116</v>
      </c>
      <c r="AU2142" t="s">
        <v>63</v>
      </c>
    </row>
    <row r="2143" spans="1:47" x14ac:dyDescent="0.25">
      <c r="A2143" t="s">
        <v>3309</v>
      </c>
      <c r="B2143">
        <v>2020</v>
      </c>
      <c r="C2143">
        <v>3</v>
      </c>
      <c r="D2143" t="s">
        <v>48</v>
      </c>
      <c r="E2143" s="1">
        <v>43894</v>
      </c>
      <c r="F2143" s="1">
        <v>43914</v>
      </c>
      <c r="G2143">
        <v>20</v>
      </c>
      <c r="H2143">
        <v>11</v>
      </c>
      <c r="I2143" t="s">
        <v>65</v>
      </c>
      <c r="J2143" t="s">
        <v>66</v>
      </c>
      <c r="K2143" t="s">
        <v>251</v>
      </c>
      <c r="L2143">
        <v>8543.7000000000007</v>
      </c>
      <c r="M2143" t="s">
        <v>52</v>
      </c>
      <c r="N2143" t="s">
        <v>106</v>
      </c>
      <c r="O2143" t="s">
        <v>189</v>
      </c>
      <c r="P2143" t="s">
        <v>226</v>
      </c>
      <c r="Q2143" t="s">
        <v>71</v>
      </c>
      <c r="R2143" t="s">
        <v>3310</v>
      </c>
      <c r="S2143" t="s">
        <v>156</v>
      </c>
      <c r="T2143" t="s">
        <v>59</v>
      </c>
      <c r="U2143" t="s">
        <v>213</v>
      </c>
      <c r="V2143">
        <v>20481</v>
      </c>
      <c r="W2143">
        <v>11288</v>
      </c>
      <c r="X2143">
        <v>17.2</v>
      </c>
      <c r="Y2143">
        <v>12.3</v>
      </c>
      <c r="Z2143">
        <v>17026.89</v>
      </c>
      <c r="AA2143">
        <v>1216</v>
      </c>
      <c r="AB2143">
        <v>949.38</v>
      </c>
      <c r="AC2143">
        <v>1154446.08</v>
      </c>
      <c r="AD2143">
        <v>25339417.699999999</v>
      </c>
      <c r="AE2143">
        <v>163.84</v>
      </c>
      <c r="AF2143">
        <v>4151610195.9699998</v>
      </c>
      <c r="AG2143">
        <v>93365.11</v>
      </c>
      <c r="AH2143">
        <v>0.3</v>
      </c>
      <c r="AI2143">
        <v>9773</v>
      </c>
      <c r="AJ2143">
        <v>10.78</v>
      </c>
      <c r="AK2143">
        <v>0</v>
      </c>
      <c r="AL2143">
        <v>0.26200000000000001</v>
      </c>
      <c r="AM2143">
        <v>66389.27</v>
      </c>
      <c r="AN2143">
        <v>1081.3</v>
      </c>
      <c r="AO2143">
        <v>618.08000000000004</v>
      </c>
      <c r="AP2143">
        <v>668329.9</v>
      </c>
      <c r="AQ2143">
        <v>1992303.36</v>
      </c>
      <c r="AR2143" t="s">
        <v>61</v>
      </c>
      <c r="AS2143" t="s">
        <v>61</v>
      </c>
      <c r="AT2143" t="s">
        <v>62</v>
      </c>
      <c r="AU2143" t="s">
        <v>63</v>
      </c>
    </row>
    <row r="2144" spans="1:47" x14ac:dyDescent="0.25">
      <c r="A2144" t="s">
        <v>3311</v>
      </c>
      <c r="B2144">
        <v>2020</v>
      </c>
      <c r="C2144">
        <v>8</v>
      </c>
      <c r="D2144" t="s">
        <v>89</v>
      </c>
      <c r="E2144" s="1">
        <v>44073</v>
      </c>
      <c r="F2144" s="1">
        <v>44086</v>
      </c>
      <c r="G2144">
        <v>13</v>
      </c>
      <c r="H2144">
        <v>14.6</v>
      </c>
      <c r="I2144" t="s">
        <v>65</v>
      </c>
      <c r="J2144" t="s">
        <v>50</v>
      </c>
      <c r="K2144" t="s">
        <v>145</v>
      </c>
      <c r="L2144">
        <v>2710.19</v>
      </c>
      <c r="M2144" t="s">
        <v>114</v>
      </c>
      <c r="N2144" t="s">
        <v>106</v>
      </c>
      <c r="O2144" t="s">
        <v>200</v>
      </c>
      <c r="P2144" t="s">
        <v>92</v>
      </c>
      <c r="Q2144" t="s">
        <v>146</v>
      </c>
      <c r="R2144" t="s">
        <v>351</v>
      </c>
      <c r="S2144" t="s">
        <v>170</v>
      </c>
      <c r="T2144" t="s">
        <v>102</v>
      </c>
      <c r="U2144" t="s">
        <v>228</v>
      </c>
      <c r="V2144">
        <v>120096</v>
      </c>
      <c r="W2144">
        <v>81153</v>
      </c>
      <c r="X2144">
        <v>12.2</v>
      </c>
      <c r="Y2144">
        <v>15</v>
      </c>
      <c r="Z2144">
        <v>99595.1</v>
      </c>
      <c r="AB2144">
        <v>51.77</v>
      </c>
      <c r="AC2144">
        <v>5156038.33</v>
      </c>
      <c r="AD2144">
        <v>119083869.17</v>
      </c>
      <c r="AE2144">
        <v>159.97999999999999</v>
      </c>
      <c r="AF2144">
        <v>19051037389.82</v>
      </c>
      <c r="AG2144">
        <v>205475.29</v>
      </c>
      <c r="AH2144">
        <v>0.3</v>
      </c>
      <c r="AI2144">
        <v>3211.5</v>
      </c>
      <c r="AJ2144">
        <v>15.49</v>
      </c>
      <c r="AK2144">
        <v>0</v>
      </c>
      <c r="AL2144">
        <v>0.13800000000000001</v>
      </c>
      <c r="AM2144">
        <v>164335.74</v>
      </c>
      <c r="AN2144">
        <v>481.9</v>
      </c>
      <c r="AO2144">
        <v>545.94000000000005</v>
      </c>
      <c r="AP2144">
        <v>263088.49</v>
      </c>
      <c r="AQ2144">
        <v>5792149.3499999996</v>
      </c>
      <c r="AR2144" t="s">
        <v>124</v>
      </c>
      <c r="AS2144" t="s">
        <v>61</v>
      </c>
      <c r="AT2144" t="s">
        <v>62</v>
      </c>
      <c r="AU2144" t="s">
        <v>63</v>
      </c>
    </row>
    <row r="2145" spans="1:47" x14ac:dyDescent="0.25">
      <c r="A2145" t="s">
        <v>3312</v>
      </c>
      <c r="B2145">
        <v>2023</v>
      </c>
      <c r="C2145">
        <v>4</v>
      </c>
      <c r="D2145" t="s">
        <v>77</v>
      </c>
      <c r="E2145" s="1">
        <v>45034</v>
      </c>
      <c r="F2145" s="1">
        <v>45053</v>
      </c>
      <c r="G2145">
        <v>19</v>
      </c>
      <c r="H2145">
        <v>13.6</v>
      </c>
      <c r="I2145" t="s">
        <v>65</v>
      </c>
      <c r="J2145" t="s">
        <v>66</v>
      </c>
      <c r="K2145" t="s">
        <v>248</v>
      </c>
      <c r="L2145">
        <v>9999</v>
      </c>
      <c r="M2145" t="s">
        <v>80</v>
      </c>
      <c r="N2145" t="s">
        <v>69</v>
      </c>
      <c r="O2145" t="s">
        <v>99</v>
      </c>
      <c r="P2145" t="s">
        <v>128</v>
      </c>
      <c r="Q2145" t="s">
        <v>204</v>
      </c>
      <c r="R2145" t="s">
        <v>1829</v>
      </c>
      <c r="S2145" t="s">
        <v>156</v>
      </c>
      <c r="T2145" t="s">
        <v>162</v>
      </c>
      <c r="U2145" t="s">
        <v>143</v>
      </c>
      <c r="V2145">
        <v>30937</v>
      </c>
      <c r="W2145">
        <v>20067</v>
      </c>
      <c r="X2145">
        <v>6.7</v>
      </c>
      <c r="Y2145">
        <v>15.2</v>
      </c>
      <c r="Z2145">
        <v>24741.279999999999</v>
      </c>
      <c r="AA2145">
        <v>1767</v>
      </c>
      <c r="AB2145">
        <v>1490.73</v>
      </c>
      <c r="AC2145">
        <v>2634119.91</v>
      </c>
      <c r="AD2145">
        <v>74662502.890000001</v>
      </c>
      <c r="AE2145">
        <v>286.82</v>
      </c>
      <c r="AF2145">
        <v>21414699078.91</v>
      </c>
      <c r="AG2145">
        <v>44428.09</v>
      </c>
      <c r="AH2145">
        <v>0</v>
      </c>
      <c r="AI2145">
        <v>0</v>
      </c>
      <c r="AJ2145">
        <v>16.78</v>
      </c>
      <c r="AK2145">
        <v>0</v>
      </c>
      <c r="AL2145">
        <v>0.26800000000000002</v>
      </c>
      <c r="AM2145">
        <v>200095.51</v>
      </c>
      <c r="AN2145">
        <v>583.6</v>
      </c>
      <c r="AO2145">
        <v>632.65</v>
      </c>
      <c r="AP2145">
        <v>369214.54</v>
      </c>
      <c r="AQ2145">
        <v>3247858.05</v>
      </c>
      <c r="AR2145" t="s">
        <v>61</v>
      </c>
      <c r="AS2145" t="s">
        <v>61</v>
      </c>
      <c r="AT2145" t="s">
        <v>62</v>
      </c>
      <c r="AU2145" t="s">
        <v>117</v>
      </c>
    </row>
    <row r="2146" spans="1:47" x14ac:dyDescent="0.25">
      <c r="A2146" t="s">
        <v>3313</v>
      </c>
      <c r="B2146">
        <v>2020</v>
      </c>
      <c r="C2146">
        <v>8</v>
      </c>
      <c r="D2146" t="s">
        <v>89</v>
      </c>
      <c r="E2146" s="1">
        <v>44064</v>
      </c>
      <c r="F2146" s="1">
        <v>44079</v>
      </c>
      <c r="G2146">
        <v>15</v>
      </c>
      <c r="H2146">
        <v>5.4</v>
      </c>
      <c r="I2146" t="s">
        <v>49</v>
      </c>
      <c r="J2146" t="s">
        <v>78</v>
      </c>
      <c r="K2146" t="s">
        <v>177</v>
      </c>
      <c r="L2146">
        <v>1001.99</v>
      </c>
      <c r="M2146" t="s">
        <v>114</v>
      </c>
      <c r="N2146" t="s">
        <v>168</v>
      </c>
      <c r="O2146" t="s">
        <v>189</v>
      </c>
      <c r="P2146" t="s">
        <v>55</v>
      </c>
      <c r="Q2146" t="s">
        <v>226</v>
      </c>
      <c r="R2146" t="s">
        <v>3314</v>
      </c>
      <c r="S2146" t="s">
        <v>130</v>
      </c>
      <c r="T2146" t="s">
        <v>59</v>
      </c>
      <c r="U2146" t="s">
        <v>143</v>
      </c>
      <c r="V2146">
        <v>91103</v>
      </c>
      <c r="W2146">
        <v>62098</v>
      </c>
      <c r="X2146">
        <v>17.600000000000001</v>
      </c>
      <c r="Y2146">
        <v>14.4</v>
      </c>
      <c r="Z2146">
        <v>71965.240000000005</v>
      </c>
      <c r="AB2146">
        <v>16.010000000000002</v>
      </c>
      <c r="AC2146">
        <v>1152163.49</v>
      </c>
      <c r="AD2146">
        <v>31811514.690000001</v>
      </c>
      <c r="AE2146">
        <v>166.65</v>
      </c>
      <c r="AF2146">
        <v>5301388923.0900002</v>
      </c>
      <c r="AG2146">
        <v>83117.41</v>
      </c>
      <c r="AH2146">
        <v>2.2999999999999998</v>
      </c>
      <c r="AI2146">
        <v>45195.13</v>
      </c>
      <c r="AJ2146">
        <v>10.199999999999999</v>
      </c>
      <c r="AK2146">
        <v>3244774.5</v>
      </c>
      <c r="AL2146">
        <v>0.18</v>
      </c>
      <c r="AM2146">
        <v>57260.73</v>
      </c>
      <c r="AN2146">
        <v>596</v>
      </c>
      <c r="AO2146">
        <v>384.34</v>
      </c>
      <c r="AP2146">
        <v>229066.64</v>
      </c>
      <c r="AQ2146">
        <v>1566803.4</v>
      </c>
      <c r="AR2146" t="s">
        <v>124</v>
      </c>
      <c r="AS2146" t="s">
        <v>61</v>
      </c>
      <c r="AT2146" t="s">
        <v>62</v>
      </c>
      <c r="AU2146" t="s">
        <v>63</v>
      </c>
    </row>
    <row r="2147" spans="1:47" x14ac:dyDescent="0.25">
      <c r="A2147" t="s">
        <v>3315</v>
      </c>
      <c r="B2147">
        <v>2022</v>
      </c>
      <c r="C2147">
        <v>2</v>
      </c>
      <c r="D2147" t="s">
        <v>48</v>
      </c>
      <c r="E2147" s="1">
        <v>44615</v>
      </c>
      <c r="F2147" s="1">
        <v>44621</v>
      </c>
      <c r="G2147">
        <v>6</v>
      </c>
      <c r="H2147">
        <v>4.5999999999999996</v>
      </c>
      <c r="I2147" t="s">
        <v>49</v>
      </c>
      <c r="J2147" t="s">
        <v>50</v>
      </c>
      <c r="K2147" t="s">
        <v>183</v>
      </c>
      <c r="L2147">
        <v>2710.19</v>
      </c>
      <c r="M2147" t="s">
        <v>90</v>
      </c>
      <c r="N2147" t="s">
        <v>81</v>
      </c>
      <c r="O2147" t="s">
        <v>91</v>
      </c>
      <c r="P2147" t="s">
        <v>154</v>
      </c>
      <c r="Q2147" t="s">
        <v>92</v>
      </c>
      <c r="R2147" t="s">
        <v>1062</v>
      </c>
      <c r="S2147" t="s">
        <v>186</v>
      </c>
      <c r="T2147" t="s">
        <v>148</v>
      </c>
      <c r="U2147" t="s">
        <v>96</v>
      </c>
      <c r="V2147">
        <v>88130</v>
      </c>
      <c r="W2147">
        <v>62237</v>
      </c>
      <c r="X2147">
        <v>7.1</v>
      </c>
      <c r="Y2147">
        <v>15.8</v>
      </c>
      <c r="Z2147">
        <v>78461.88</v>
      </c>
      <c r="AB2147">
        <v>20.77</v>
      </c>
      <c r="AC2147">
        <v>1629653.25</v>
      </c>
      <c r="AD2147">
        <v>75563498.150000006</v>
      </c>
      <c r="AE2147">
        <v>217.44</v>
      </c>
      <c r="AF2147">
        <v>16430527037.74</v>
      </c>
      <c r="AG2147">
        <v>130277.68</v>
      </c>
      <c r="AH2147">
        <v>1.9</v>
      </c>
      <c r="AI2147">
        <v>21198.63</v>
      </c>
      <c r="AJ2147">
        <v>11.62</v>
      </c>
      <c r="AK2147">
        <v>8780478.4900000002</v>
      </c>
      <c r="AL2147">
        <v>0.251</v>
      </c>
      <c r="AM2147">
        <v>189664.38</v>
      </c>
      <c r="AN2147">
        <v>329.8</v>
      </c>
      <c r="AO2147">
        <v>731.17</v>
      </c>
      <c r="AP2147">
        <v>241139.87</v>
      </c>
      <c r="AQ2147">
        <v>2211933.81</v>
      </c>
      <c r="AR2147" t="s">
        <v>61</v>
      </c>
      <c r="AS2147" t="s">
        <v>61</v>
      </c>
      <c r="AT2147" t="s">
        <v>62</v>
      </c>
      <c r="AU2147" t="s">
        <v>63</v>
      </c>
    </row>
    <row r="2148" spans="1:47" x14ac:dyDescent="0.25">
      <c r="A2148" t="s">
        <v>3316</v>
      </c>
      <c r="B2148">
        <v>2020</v>
      </c>
      <c r="C2148">
        <v>11</v>
      </c>
      <c r="D2148" t="s">
        <v>119</v>
      </c>
      <c r="E2148" s="1">
        <v>44161</v>
      </c>
      <c r="F2148" s="1">
        <v>44181</v>
      </c>
      <c r="G2148">
        <v>20</v>
      </c>
      <c r="H2148">
        <v>10.1</v>
      </c>
      <c r="I2148" t="s">
        <v>65</v>
      </c>
      <c r="J2148" t="s">
        <v>50</v>
      </c>
      <c r="K2148" t="s">
        <v>145</v>
      </c>
      <c r="L2148">
        <v>2710.19</v>
      </c>
      <c r="M2148" t="s">
        <v>52</v>
      </c>
      <c r="N2148" t="s">
        <v>69</v>
      </c>
      <c r="O2148" t="s">
        <v>99</v>
      </c>
      <c r="P2148" t="s">
        <v>128</v>
      </c>
      <c r="Q2148" t="s">
        <v>71</v>
      </c>
      <c r="R2148" t="s">
        <v>561</v>
      </c>
      <c r="S2148" t="s">
        <v>123</v>
      </c>
      <c r="T2148" t="s">
        <v>187</v>
      </c>
      <c r="U2148" t="s">
        <v>132</v>
      </c>
      <c r="V2148">
        <v>63567</v>
      </c>
      <c r="W2148">
        <v>46029</v>
      </c>
      <c r="X2148">
        <v>19.600000000000001</v>
      </c>
      <c r="Y2148">
        <v>11.4</v>
      </c>
      <c r="Z2148">
        <v>52320.91</v>
      </c>
      <c r="AB2148">
        <v>44.86</v>
      </c>
      <c r="AC2148">
        <v>2347116.02</v>
      </c>
      <c r="AD2148">
        <v>51446627.590000004</v>
      </c>
      <c r="AE2148">
        <v>166.63</v>
      </c>
      <c r="AF2148">
        <v>8572551555.3199997</v>
      </c>
      <c r="AG2148">
        <v>238669.58</v>
      </c>
      <c r="AH2148">
        <v>0</v>
      </c>
      <c r="AI2148">
        <v>0</v>
      </c>
      <c r="AJ2148">
        <v>9.08</v>
      </c>
      <c r="AK2148">
        <v>0</v>
      </c>
      <c r="AL2148">
        <v>0.34499999999999997</v>
      </c>
      <c r="AM2148">
        <v>177490.87</v>
      </c>
      <c r="AN2148">
        <v>477.6</v>
      </c>
      <c r="AO2148">
        <v>636.16</v>
      </c>
      <c r="AP2148">
        <v>303830.02</v>
      </c>
      <c r="AQ2148">
        <v>3067106.49</v>
      </c>
      <c r="AR2148" t="s">
        <v>61</v>
      </c>
      <c r="AS2148" t="s">
        <v>61</v>
      </c>
      <c r="AT2148" t="s">
        <v>62</v>
      </c>
      <c r="AU2148" t="s">
        <v>63</v>
      </c>
    </row>
    <row r="2149" spans="1:47" x14ac:dyDescent="0.25">
      <c r="A2149" t="s">
        <v>3317</v>
      </c>
      <c r="B2149">
        <v>2023</v>
      </c>
      <c r="C2149">
        <v>9</v>
      </c>
      <c r="D2149" t="s">
        <v>89</v>
      </c>
      <c r="E2149" s="1">
        <v>45185</v>
      </c>
      <c r="F2149" s="1">
        <v>45203</v>
      </c>
      <c r="G2149">
        <v>18</v>
      </c>
      <c r="H2149">
        <v>7.3</v>
      </c>
      <c r="I2149" t="s">
        <v>49</v>
      </c>
      <c r="J2149" t="s">
        <v>66</v>
      </c>
      <c r="K2149" t="s">
        <v>251</v>
      </c>
      <c r="L2149">
        <v>8543.7000000000007</v>
      </c>
      <c r="M2149" t="s">
        <v>98</v>
      </c>
      <c r="N2149" t="s">
        <v>81</v>
      </c>
      <c r="O2149" t="s">
        <v>91</v>
      </c>
      <c r="P2149" t="s">
        <v>159</v>
      </c>
      <c r="Q2149" t="s">
        <v>56</v>
      </c>
      <c r="R2149" t="s">
        <v>3318</v>
      </c>
      <c r="S2149" t="s">
        <v>156</v>
      </c>
      <c r="T2149" t="s">
        <v>148</v>
      </c>
      <c r="U2149" t="s">
        <v>87</v>
      </c>
      <c r="V2149">
        <v>10015</v>
      </c>
      <c r="W2149">
        <v>7046</v>
      </c>
      <c r="X2149">
        <v>5.7</v>
      </c>
      <c r="Y2149">
        <v>12.6</v>
      </c>
      <c r="Z2149">
        <v>8593.15</v>
      </c>
      <c r="AA2149">
        <v>613</v>
      </c>
      <c r="AB2149">
        <v>1977.52</v>
      </c>
      <c r="AC2149">
        <v>1212219.76</v>
      </c>
      <c r="AD2149">
        <v>17427080.059999999</v>
      </c>
      <c r="AE2149">
        <v>281.69</v>
      </c>
      <c r="AF2149">
        <v>4909034182.1000004</v>
      </c>
      <c r="AG2149">
        <v>151231.20000000001</v>
      </c>
      <c r="AH2149">
        <v>0</v>
      </c>
      <c r="AI2149">
        <v>0</v>
      </c>
      <c r="AJ2149">
        <v>8.57</v>
      </c>
      <c r="AK2149">
        <v>1493500.76</v>
      </c>
      <c r="AL2149">
        <v>0.126</v>
      </c>
      <c r="AM2149">
        <v>21958.12</v>
      </c>
      <c r="AN2149">
        <v>603.79999999999995</v>
      </c>
      <c r="AO2149">
        <v>561.87</v>
      </c>
      <c r="AP2149">
        <v>339257.11</v>
      </c>
      <c r="AQ2149">
        <v>1724666.19</v>
      </c>
      <c r="AR2149" t="s">
        <v>61</v>
      </c>
      <c r="AS2149" t="s">
        <v>61</v>
      </c>
      <c r="AT2149" t="s">
        <v>62</v>
      </c>
      <c r="AU2149" t="s">
        <v>63</v>
      </c>
    </row>
    <row r="2150" spans="1:47" x14ac:dyDescent="0.25">
      <c r="A2150" t="s">
        <v>3319</v>
      </c>
      <c r="B2150">
        <v>2024</v>
      </c>
      <c r="C2150">
        <v>4</v>
      </c>
      <c r="D2150" t="s">
        <v>77</v>
      </c>
      <c r="E2150" s="1">
        <v>45384</v>
      </c>
      <c r="F2150" s="1">
        <v>45389</v>
      </c>
      <c r="G2150">
        <v>5</v>
      </c>
      <c r="H2150">
        <v>10.199999999999999</v>
      </c>
      <c r="I2150" t="s">
        <v>49</v>
      </c>
      <c r="J2150" t="s">
        <v>50</v>
      </c>
      <c r="K2150" t="s">
        <v>223</v>
      </c>
      <c r="L2150">
        <v>2710.1109999999999</v>
      </c>
      <c r="M2150" t="s">
        <v>68</v>
      </c>
      <c r="N2150" t="s">
        <v>106</v>
      </c>
      <c r="O2150" t="s">
        <v>54</v>
      </c>
      <c r="P2150" t="s">
        <v>146</v>
      </c>
      <c r="Q2150" t="s">
        <v>226</v>
      </c>
      <c r="R2150" t="s">
        <v>489</v>
      </c>
      <c r="S2150" t="s">
        <v>186</v>
      </c>
      <c r="T2150" t="s">
        <v>74</v>
      </c>
      <c r="U2150" t="s">
        <v>181</v>
      </c>
      <c r="V2150">
        <v>148680</v>
      </c>
      <c r="W2150">
        <v>94177</v>
      </c>
      <c r="X2150">
        <v>23.6</v>
      </c>
      <c r="Y2150">
        <v>15.6</v>
      </c>
      <c r="Z2150">
        <v>118054.1</v>
      </c>
      <c r="AB2150">
        <v>41.85</v>
      </c>
      <c r="AC2150">
        <v>4940564.08</v>
      </c>
      <c r="AD2150">
        <v>100163001.15000001</v>
      </c>
      <c r="AE2150">
        <v>273.39</v>
      </c>
      <c r="AF2150">
        <v>27383562884.400002</v>
      </c>
      <c r="AG2150">
        <v>158881.18</v>
      </c>
      <c r="AH2150">
        <v>0.9</v>
      </c>
      <c r="AI2150">
        <v>16678.89</v>
      </c>
      <c r="AJ2150">
        <v>14.75</v>
      </c>
      <c r="AK2150">
        <v>14774042.67</v>
      </c>
      <c r="AL2150">
        <v>0.109</v>
      </c>
      <c r="AM2150">
        <v>109177.67</v>
      </c>
      <c r="AN2150">
        <v>161.6</v>
      </c>
      <c r="AO2150">
        <v>416.73</v>
      </c>
      <c r="AP2150">
        <v>67343.570000000007</v>
      </c>
      <c r="AQ2150">
        <v>5292645.3899999997</v>
      </c>
      <c r="AR2150" t="s">
        <v>61</v>
      </c>
      <c r="AS2150" t="s">
        <v>61</v>
      </c>
      <c r="AT2150" t="s">
        <v>62</v>
      </c>
      <c r="AU2150" t="s">
        <v>63</v>
      </c>
    </row>
    <row r="2151" spans="1:47" x14ac:dyDescent="0.25">
      <c r="A2151" t="s">
        <v>3320</v>
      </c>
      <c r="B2151">
        <v>2024</v>
      </c>
      <c r="C2151">
        <v>10</v>
      </c>
      <c r="D2151" t="s">
        <v>119</v>
      </c>
      <c r="E2151" s="1">
        <v>45567</v>
      </c>
      <c r="F2151" s="1">
        <v>45586</v>
      </c>
      <c r="G2151">
        <v>19</v>
      </c>
      <c r="H2151">
        <v>8.1</v>
      </c>
      <c r="I2151" t="s">
        <v>65</v>
      </c>
      <c r="J2151" t="s">
        <v>50</v>
      </c>
      <c r="K2151" t="s">
        <v>51</v>
      </c>
      <c r="L2151">
        <v>2709</v>
      </c>
      <c r="M2151" t="s">
        <v>90</v>
      </c>
      <c r="N2151" t="s">
        <v>81</v>
      </c>
      <c r="O2151" t="s">
        <v>99</v>
      </c>
      <c r="P2151" t="s">
        <v>100</v>
      </c>
      <c r="Q2151" t="s">
        <v>196</v>
      </c>
      <c r="R2151" t="s">
        <v>2758</v>
      </c>
      <c r="S2151" t="s">
        <v>58</v>
      </c>
      <c r="T2151" t="s">
        <v>162</v>
      </c>
      <c r="U2151" t="s">
        <v>103</v>
      </c>
      <c r="V2151">
        <v>321027</v>
      </c>
      <c r="W2151">
        <v>207127</v>
      </c>
      <c r="X2151">
        <v>3.8</v>
      </c>
      <c r="Y2151">
        <v>11.8</v>
      </c>
      <c r="Z2151">
        <v>264409.78000000003</v>
      </c>
      <c r="AB2151">
        <v>13.92</v>
      </c>
      <c r="AC2151">
        <v>3680584.14</v>
      </c>
      <c r="AD2151">
        <v>15118951.220000001</v>
      </c>
      <c r="AE2151">
        <v>278.63</v>
      </c>
      <c r="AF2151">
        <v>4212593378.4299998</v>
      </c>
      <c r="AG2151">
        <v>172801.38</v>
      </c>
      <c r="AH2151">
        <v>0</v>
      </c>
      <c r="AI2151">
        <v>0</v>
      </c>
      <c r="AJ2151">
        <v>24.33</v>
      </c>
      <c r="AK2151">
        <v>0</v>
      </c>
      <c r="AL2151">
        <v>6.5000000000000002E-2</v>
      </c>
      <c r="AM2151">
        <v>9827.32</v>
      </c>
      <c r="AN2151">
        <v>1000.8</v>
      </c>
      <c r="AO2151">
        <v>743.4</v>
      </c>
      <c r="AP2151">
        <v>743994.72</v>
      </c>
      <c r="AQ2151">
        <v>4607207.5599999996</v>
      </c>
      <c r="AR2151" t="s">
        <v>61</v>
      </c>
      <c r="AS2151" t="s">
        <v>61</v>
      </c>
      <c r="AT2151" t="s">
        <v>62</v>
      </c>
      <c r="AU2151" t="s">
        <v>63</v>
      </c>
    </row>
    <row r="2152" spans="1:47" x14ac:dyDescent="0.25">
      <c r="A2152" t="s">
        <v>3321</v>
      </c>
      <c r="B2152">
        <v>2021</v>
      </c>
      <c r="C2152">
        <v>8</v>
      </c>
      <c r="D2152" t="s">
        <v>89</v>
      </c>
      <c r="E2152" s="1">
        <v>44411</v>
      </c>
      <c r="F2152" s="1">
        <v>44431</v>
      </c>
      <c r="G2152">
        <v>20</v>
      </c>
      <c r="H2152">
        <v>18.600000000000001</v>
      </c>
      <c r="I2152" t="s">
        <v>65</v>
      </c>
      <c r="J2152" t="s">
        <v>78</v>
      </c>
      <c r="K2152" t="s">
        <v>79</v>
      </c>
      <c r="L2152">
        <v>1005.9</v>
      </c>
      <c r="M2152" t="s">
        <v>90</v>
      </c>
      <c r="N2152" t="s">
        <v>53</v>
      </c>
      <c r="O2152" t="s">
        <v>200</v>
      </c>
      <c r="P2152" t="s">
        <v>226</v>
      </c>
      <c r="Q2152" t="s">
        <v>83</v>
      </c>
      <c r="R2152" t="s">
        <v>3260</v>
      </c>
      <c r="S2152" t="s">
        <v>85</v>
      </c>
      <c r="T2152" t="s">
        <v>95</v>
      </c>
      <c r="U2152" t="s">
        <v>60</v>
      </c>
      <c r="V2152">
        <v>66647</v>
      </c>
      <c r="W2152">
        <v>42524</v>
      </c>
      <c r="X2152">
        <v>17.899999999999999</v>
      </c>
      <c r="Y2152">
        <v>12.9</v>
      </c>
      <c r="Z2152">
        <v>53097.25</v>
      </c>
      <c r="AB2152">
        <v>14.51</v>
      </c>
      <c r="AC2152">
        <v>770441.1</v>
      </c>
      <c r="AD2152">
        <v>42754967.649999999</v>
      </c>
      <c r="AE2152">
        <v>169</v>
      </c>
      <c r="AF2152">
        <v>7225589532.8500004</v>
      </c>
      <c r="AG2152">
        <v>204516.35</v>
      </c>
      <c r="AH2152">
        <v>0</v>
      </c>
      <c r="AJ2152">
        <v>3.44</v>
      </c>
      <c r="AK2152">
        <v>0</v>
      </c>
      <c r="AL2152">
        <v>0.128</v>
      </c>
      <c r="AM2152">
        <v>54726.36</v>
      </c>
      <c r="AN2152">
        <v>349.1</v>
      </c>
      <c r="AO2152">
        <v>388.27</v>
      </c>
      <c r="AP2152">
        <v>135545.06</v>
      </c>
      <c r="AQ2152">
        <v>1165228.8700000001</v>
      </c>
      <c r="AR2152" t="s">
        <v>61</v>
      </c>
      <c r="AS2152" t="s">
        <v>61</v>
      </c>
      <c r="AT2152" t="s">
        <v>62</v>
      </c>
      <c r="AU2152" t="s">
        <v>63</v>
      </c>
    </row>
    <row r="2153" spans="1:47" x14ac:dyDescent="0.25">
      <c r="A2153" t="s">
        <v>3322</v>
      </c>
      <c r="B2153">
        <v>2023</v>
      </c>
      <c r="C2153">
        <v>6</v>
      </c>
      <c r="D2153" t="s">
        <v>77</v>
      </c>
      <c r="E2153" s="1">
        <v>45104</v>
      </c>
      <c r="F2153" s="1">
        <v>45110</v>
      </c>
      <c r="G2153">
        <v>6</v>
      </c>
      <c r="H2153">
        <v>14.5</v>
      </c>
      <c r="I2153" t="s">
        <v>49</v>
      </c>
      <c r="J2153" t="s">
        <v>50</v>
      </c>
      <c r="K2153" t="s">
        <v>223</v>
      </c>
      <c r="L2153">
        <v>2710.1109999999999</v>
      </c>
      <c r="M2153" t="s">
        <v>114</v>
      </c>
      <c r="N2153" t="s">
        <v>106</v>
      </c>
      <c r="O2153" t="s">
        <v>99</v>
      </c>
      <c r="P2153" t="s">
        <v>174</v>
      </c>
      <c r="Q2153" t="s">
        <v>100</v>
      </c>
      <c r="R2153" t="s">
        <v>1518</v>
      </c>
      <c r="S2153" t="s">
        <v>186</v>
      </c>
      <c r="T2153" t="s">
        <v>95</v>
      </c>
      <c r="U2153" t="s">
        <v>166</v>
      </c>
      <c r="V2153">
        <v>95952</v>
      </c>
      <c r="W2153">
        <v>54365</v>
      </c>
      <c r="X2153">
        <v>6</v>
      </c>
      <c r="Y2153">
        <v>14.7</v>
      </c>
      <c r="Z2153">
        <v>83846.600000000006</v>
      </c>
      <c r="AB2153">
        <v>43.15</v>
      </c>
      <c r="AC2153">
        <v>3617980.79</v>
      </c>
      <c r="AD2153">
        <v>93704444.760000005</v>
      </c>
      <c r="AE2153">
        <v>284.66000000000003</v>
      </c>
      <c r="AF2153">
        <v>26673907245.380001</v>
      </c>
      <c r="AG2153">
        <v>48407.26</v>
      </c>
      <c r="AH2153">
        <v>0.4</v>
      </c>
      <c r="AI2153">
        <v>5123.5600000000004</v>
      </c>
      <c r="AJ2153">
        <v>14.54</v>
      </c>
      <c r="AK2153">
        <v>13624626.27</v>
      </c>
      <c r="AL2153">
        <v>0.13700000000000001</v>
      </c>
      <c r="AM2153">
        <v>128375.09</v>
      </c>
      <c r="AN2153">
        <v>276.2</v>
      </c>
      <c r="AO2153">
        <v>546.4</v>
      </c>
      <c r="AP2153">
        <v>150915.68</v>
      </c>
      <c r="AQ2153">
        <v>3950802.38</v>
      </c>
      <c r="AR2153" t="s">
        <v>61</v>
      </c>
      <c r="AS2153" t="s">
        <v>61</v>
      </c>
      <c r="AT2153" t="s">
        <v>62</v>
      </c>
      <c r="AU2153" t="s">
        <v>63</v>
      </c>
    </row>
    <row r="2154" spans="1:47" x14ac:dyDescent="0.25">
      <c r="A2154" t="s">
        <v>3323</v>
      </c>
      <c r="B2154">
        <v>2025</v>
      </c>
      <c r="C2154">
        <v>10</v>
      </c>
      <c r="D2154" t="s">
        <v>119</v>
      </c>
      <c r="E2154" s="1">
        <v>45952</v>
      </c>
      <c r="F2154" s="1">
        <v>45957</v>
      </c>
      <c r="G2154">
        <v>5</v>
      </c>
      <c r="H2154">
        <v>2.6</v>
      </c>
      <c r="I2154" t="s">
        <v>49</v>
      </c>
      <c r="J2154" t="s">
        <v>50</v>
      </c>
      <c r="K2154" t="s">
        <v>51</v>
      </c>
      <c r="L2154">
        <v>2709</v>
      </c>
      <c r="M2154" t="s">
        <v>80</v>
      </c>
      <c r="N2154" t="s">
        <v>69</v>
      </c>
      <c r="O2154" t="s">
        <v>107</v>
      </c>
      <c r="P2154" t="s">
        <v>257</v>
      </c>
      <c r="Q2154" t="s">
        <v>128</v>
      </c>
      <c r="R2154" t="s">
        <v>3324</v>
      </c>
      <c r="S2154" t="s">
        <v>58</v>
      </c>
      <c r="T2154" t="s">
        <v>102</v>
      </c>
      <c r="U2154" t="s">
        <v>213</v>
      </c>
      <c r="V2154">
        <v>192666</v>
      </c>
      <c r="W2154">
        <v>129615</v>
      </c>
      <c r="X2154">
        <v>18.7</v>
      </c>
      <c r="Y2154">
        <v>12.6</v>
      </c>
      <c r="Z2154">
        <v>164479.88</v>
      </c>
      <c r="AB2154">
        <v>32.799999999999997</v>
      </c>
      <c r="AC2154">
        <v>5394940.0599999996</v>
      </c>
      <c r="AD2154">
        <v>13722556.390000001</v>
      </c>
      <c r="AE2154">
        <v>277.47000000000003</v>
      </c>
      <c r="AF2154">
        <v>3807597721.5300002</v>
      </c>
      <c r="AG2154">
        <v>158456.82</v>
      </c>
      <c r="AH2154">
        <v>3.1</v>
      </c>
      <c r="AI2154">
        <v>64462.99</v>
      </c>
      <c r="AJ2154">
        <v>1.63</v>
      </c>
      <c r="AK2154">
        <v>223677.67</v>
      </c>
      <c r="AL2154">
        <v>0.14199999999999999</v>
      </c>
      <c r="AM2154">
        <v>19486.03</v>
      </c>
      <c r="AN2154">
        <v>130</v>
      </c>
      <c r="AO2154">
        <v>610.58000000000004</v>
      </c>
      <c r="AP2154">
        <v>79375.399999999994</v>
      </c>
      <c r="AQ2154">
        <v>5716721.2999999998</v>
      </c>
      <c r="AR2154" t="s">
        <v>61</v>
      </c>
      <c r="AS2154" t="s">
        <v>61</v>
      </c>
      <c r="AT2154" t="s">
        <v>62</v>
      </c>
      <c r="AU2154" t="s">
        <v>63</v>
      </c>
    </row>
    <row r="2155" spans="1:47" x14ac:dyDescent="0.25">
      <c r="A2155" t="s">
        <v>3325</v>
      </c>
      <c r="B2155">
        <v>2024</v>
      </c>
      <c r="C2155">
        <v>1</v>
      </c>
      <c r="D2155" t="s">
        <v>48</v>
      </c>
      <c r="E2155" s="1">
        <v>45297</v>
      </c>
      <c r="F2155" s="1">
        <v>45309</v>
      </c>
      <c r="G2155">
        <v>12</v>
      </c>
      <c r="H2155">
        <v>12.8</v>
      </c>
      <c r="I2155" t="s">
        <v>65</v>
      </c>
      <c r="J2155" t="s">
        <v>78</v>
      </c>
      <c r="K2155" t="s">
        <v>79</v>
      </c>
      <c r="L2155">
        <v>1005.9</v>
      </c>
      <c r="M2155" t="s">
        <v>90</v>
      </c>
      <c r="N2155" t="s">
        <v>81</v>
      </c>
      <c r="O2155" t="s">
        <v>200</v>
      </c>
      <c r="P2155" t="s">
        <v>70</v>
      </c>
      <c r="Q2155" t="s">
        <v>146</v>
      </c>
      <c r="R2155" t="s">
        <v>1311</v>
      </c>
      <c r="S2155" t="s">
        <v>85</v>
      </c>
      <c r="T2155" t="s">
        <v>131</v>
      </c>
      <c r="U2155" t="s">
        <v>103</v>
      </c>
      <c r="V2155">
        <v>38945</v>
      </c>
      <c r="W2155">
        <v>26140</v>
      </c>
      <c r="X2155">
        <v>22.8</v>
      </c>
      <c r="Y2155">
        <v>12.9</v>
      </c>
      <c r="Z2155">
        <v>35463.019999999997</v>
      </c>
      <c r="AB2155">
        <v>35.24</v>
      </c>
      <c r="AC2155">
        <v>1249716.82</v>
      </c>
      <c r="AD2155">
        <v>35315493.840000004</v>
      </c>
      <c r="AE2155">
        <v>274.24</v>
      </c>
      <c r="AF2155">
        <v>9684921030.6800003</v>
      </c>
      <c r="AG2155">
        <v>167939.47</v>
      </c>
      <c r="AH2155">
        <v>0</v>
      </c>
      <c r="AI2155">
        <v>0</v>
      </c>
      <c r="AJ2155">
        <v>1.3</v>
      </c>
      <c r="AK2155">
        <v>0</v>
      </c>
      <c r="AL2155">
        <v>0.27400000000000002</v>
      </c>
      <c r="AM2155">
        <v>96764.45</v>
      </c>
      <c r="AN2155">
        <v>526.20000000000005</v>
      </c>
      <c r="AO2155">
        <v>673.67</v>
      </c>
      <c r="AP2155">
        <v>354485.15</v>
      </c>
      <c r="AQ2155">
        <v>1868905.89</v>
      </c>
      <c r="AR2155" t="s">
        <v>61</v>
      </c>
      <c r="AS2155" t="s">
        <v>61</v>
      </c>
      <c r="AT2155" t="s">
        <v>62</v>
      </c>
      <c r="AU2155" t="s">
        <v>63</v>
      </c>
    </row>
    <row r="2156" spans="1:47" x14ac:dyDescent="0.25">
      <c r="A2156" t="s">
        <v>3326</v>
      </c>
      <c r="B2156">
        <v>2024</v>
      </c>
      <c r="C2156">
        <v>11</v>
      </c>
      <c r="D2156" t="s">
        <v>119</v>
      </c>
      <c r="E2156" s="1">
        <v>45611</v>
      </c>
      <c r="F2156" s="1">
        <v>45618</v>
      </c>
      <c r="G2156">
        <v>7</v>
      </c>
      <c r="H2156">
        <v>15.7</v>
      </c>
      <c r="I2156" t="s">
        <v>49</v>
      </c>
      <c r="J2156" t="s">
        <v>112</v>
      </c>
      <c r="K2156" t="s">
        <v>199</v>
      </c>
      <c r="L2156">
        <v>7204.49</v>
      </c>
      <c r="M2156" t="s">
        <v>80</v>
      </c>
      <c r="N2156" t="s">
        <v>106</v>
      </c>
      <c r="O2156" t="s">
        <v>189</v>
      </c>
      <c r="P2156" t="s">
        <v>159</v>
      </c>
      <c r="Q2156" t="s">
        <v>56</v>
      </c>
      <c r="R2156" t="s">
        <v>1676</v>
      </c>
      <c r="S2156" t="s">
        <v>161</v>
      </c>
      <c r="T2156" t="s">
        <v>59</v>
      </c>
      <c r="U2156" t="s">
        <v>181</v>
      </c>
      <c r="V2156">
        <v>32261</v>
      </c>
      <c r="W2156">
        <v>24172</v>
      </c>
      <c r="X2156">
        <v>12.5</v>
      </c>
      <c r="Y2156">
        <v>11.5</v>
      </c>
      <c r="Z2156">
        <v>25475.93</v>
      </c>
      <c r="AB2156">
        <v>20.7</v>
      </c>
      <c r="AC2156">
        <v>527351.75</v>
      </c>
      <c r="AD2156">
        <v>10888922</v>
      </c>
      <c r="AE2156">
        <v>274.61</v>
      </c>
      <c r="AF2156">
        <v>2990206870.4200001</v>
      </c>
      <c r="AG2156">
        <v>218729.64</v>
      </c>
      <c r="AH2156">
        <v>0.1</v>
      </c>
      <c r="AI2156">
        <v>1702.54</v>
      </c>
      <c r="AJ2156">
        <v>21.27</v>
      </c>
      <c r="AK2156">
        <v>2316073.71</v>
      </c>
      <c r="AL2156">
        <v>0.08</v>
      </c>
      <c r="AM2156">
        <v>8711.14</v>
      </c>
      <c r="AN2156">
        <v>142.9</v>
      </c>
      <c r="AO2156">
        <v>535.45000000000005</v>
      </c>
      <c r="AP2156">
        <v>76515.81</v>
      </c>
      <c r="AQ2156">
        <v>833010.88</v>
      </c>
      <c r="AR2156" t="s">
        <v>61</v>
      </c>
      <c r="AS2156" t="s">
        <v>61</v>
      </c>
      <c r="AT2156" t="s">
        <v>62</v>
      </c>
      <c r="AU2156" t="s">
        <v>63</v>
      </c>
    </row>
    <row r="2157" spans="1:47" x14ac:dyDescent="0.25">
      <c r="A2157" t="s">
        <v>3327</v>
      </c>
      <c r="B2157">
        <v>2023</v>
      </c>
      <c r="C2157">
        <v>4</v>
      </c>
      <c r="D2157" t="s">
        <v>77</v>
      </c>
      <c r="E2157" s="1">
        <v>45019</v>
      </c>
      <c r="F2157" s="1">
        <v>45051</v>
      </c>
      <c r="G2157">
        <v>32</v>
      </c>
      <c r="H2157">
        <v>13.9</v>
      </c>
      <c r="I2157" t="s">
        <v>65</v>
      </c>
      <c r="J2157" t="s">
        <v>66</v>
      </c>
      <c r="K2157" t="s">
        <v>153</v>
      </c>
      <c r="L2157">
        <v>6309</v>
      </c>
      <c r="M2157" t="s">
        <v>90</v>
      </c>
      <c r="N2157" t="s">
        <v>168</v>
      </c>
      <c r="O2157" t="s">
        <v>99</v>
      </c>
      <c r="P2157" t="s">
        <v>92</v>
      </c>
      <c r="Q2157" t="s">
        <v>71</v>
      </c>
      <c r="R2157" t="s">
        <v>1222</v>
      </c>
      <c r="S2157" t="s">
        <v>156</v>
      </c>
      <c r="T2157" t="s">
        <v>148</v>
      </c>
      <c r="U2157" t="s">
        <v>143</v>
      </c>
      <c r="V2157">
        <v>20581</v>
      </c>
      <c r="W2157">
        <v>13547</v>
      </c>
      <c r="X2157">
        <v>17.3</v>
      </c>
      <c r="Y2157">
        <v>14.8</v>
      </c>
      <c r="Z2157">
        <v>19365.75</v>
      </c>
      <c r="AA2157">
        <v>1383</v>
      </c>
      <c r="AB2157">
        <v>1010.07</v>
      </c>
      <c r="AC2157">
        <v>1396926.81</v>
      </c>
      <c r="AD2157">
        <v>26080049.18</v>
      </c>
      <c r="AE2157">
        <v>286.14999999999998</v>
      </c>
      <c r="AF2157">
        <v>7462806072.8599997</v>
      </c>
      <c r="AG2157">
        <v>69123.5</v>
      </c>
      <c r="AH2157">
        <v>0</v>
      </c>
      <c r="AJ2157">
        <v>6.89</v>
      </c>
      <c r="AK2157">
        <v>0</v>
      </c>
      <c r="AL2157">
        <v>0.13400000000000001</v>
      </c>
      <c r="AM2157">
        <v>34947.269999999997</v>
      </c>
      <c r="AN2157">
        <v>1399.8</v>
      </c>
      <c r="AO2157">
        <v>581.89</v>
      </c>
      <c r="AP2157">
        <v>814529.62</v>
      </c>
      <c r="AQ2157">
        <v>2315527.2000000002</v>
      </c>
      <c r="AR2157" t="s">
        <v>61</v>
      </c>
      <c r="AS2157" t="s">
        <v>61</v>
      </c>
      <c r="AT2157" t="s">
        <v>62</v>
      </c>
      <c r="AU2157" t="s">
        <v>63</v>
      </c>
    </row>
    <row r="2158" spans="1:47" x14ac:dyDescent="0.25">
      <c r="A2158" t="s">
        <v>3328</v>
      </c>
      <c r="B2158">
        <v>2024</v>
      </c>
      <c r="C2158">
        <v>11</v>
      </c>
      <c r="D2158" t="s">
        <v>119</v>
      </c>
      <c r="E2158" s="1">
        <v>45609</v>
      </c>
      <c r="F2158" s="1">
        <v>45615</v>
      </c>
      <c r="G2158">
        <v>6</v>
      </c>
      <c r="H2158">
        <v>18.5</v>
      </c>
      <c r="I2158" t="s">
        <v>49</v>
      </c>
      <c r="J2158" t="s">
        <v>239</v>
      </c>
      <c r="K2158" t="s">
        <v>270</v>
      </c>
      <c r="L2158">
        <v>2710.1990999999998</v>
      </c>
      <c r="M2158" t="s">
        <v>52</v>
      </c>
      <c r="N2158" t="s">
        <v>81</v>
      </c>
      <c r="O2158" t="s">
        <v>99</v>
      </c>
      <c r="P2158" t="s">
        <v>164</v>
      </c>
      <c r="Q2158" t="s">
        <v>100</v>
      </c>
      <c r="R2158" t="s">
        <v>707</v>
      </c>
      <c r="S2158" t="s">
        <v>142</v>
      </c>
      <c r="T2158" t="s">
        <v>162</v>
      </c>
      <c r="U2158" t="s">
        <v>96</v>
      </c>
      <c r="V2158">
        <v>50864</v>
      </c>
      <c r="W2158">
        <v>28046</v>
      </c>
      <c r="X2158">
        <v>18.600000000000001</v>
      </c>
      <c r="Y2158">
        <v>12.3</v>
      </c>
      <c r="Z2158">
        <v>48266.46</v>
      </c>
      <c r="AB2158">
        <v>15.1</v>
      </c>
      <c r="AC2158">
        <v>728823.55</v>
      </c>
      <c r="AD2158">
        <v>51671658.75</v>
      </c>
      <c r="AE2158">
        <v>280.7</v>
      </c>
      <c r="AF2158">
        <v>14504234611.120001</v>
      </c>
      <c r="AG2158">
        <v>153765.51</v>
      </c>
      <c r="AH2158">
        <v>0.6</v>
      </c>
      <c r="AI2158">
        <v>9822.15</v>
      </c>
      <c r="AJ2158">
        <v>1.41</v>
      </c>
      <c r="AK2158">
        <v>728570.39</v>
      </c>
      <c r="AL2158">
        <v>0.246</v>
      </c>
      <c r="AM2158">
        <v>127112.28</v>
      </c>
      <c r="AN2158">
        <v>138.80000000000001</v>
      </c>
      <c r="AO2158">
        <v>709.3</v>
      </c>
      <c r="AP2158">
        <v>98450.84</v>
      </c>
      <c r="AQ2158">
        <v>1117974.33</v>
      </c>
      <c r="AR2158" t="s">
        <v>61</v>
      </c>
      <c r="AS2158" t="s">
        <v>61</v>
      </c>
      <c r="AT2158" t="s">
        <v>62</v>
      </c>
      <c r="AU2158" t="s">
        <v>63</v>
      </c>
    </row>
    <row r="2159" spans="1:47" x14ac:dyDescent="0.25">
      <c r="A2159" t="s">
        <v>3329</v>
      </c>
      <c r="B2159">
        <v>2024</v>
      </c>
      <c r="C2159">
        <v>6</v>
      </c>
      <c r="D2159" t="s">
        <v>77</v>
      </c>
      <c r="E2159" s="1">
        <v>45445</v>
      </c>
      <c r="F2159" s="1">
        <v>45458</v>
      </c>
      <c r="G2159">
        <v>13</v>
      </c>
      <c r="H2159">
        <v>16</v>
      </c>
      <c r="I2159" t="s">
        <v>49</v>
      </c>
      <c r="J2159" t="s">
        <v>66</v>
      </c>
      <c r="K2159" t="s">
        <v>251</v>
      </c>
      <c r="L2159">
        <v>8543.7000000000007</v>
      </c>
      <c r="M2159" t="s">
        <v>80</v>
      </c>
      <c r="N2159" t="s">
        <v>53</v>
      </c>
      <c r="O2159" t="s">
        <v>91</v>
      </c>
      <c r="P2159" t="s">
        <v>201</v>
      </c>
      <c r="Q2159" t="s">
        <v>56</v>
      </c>
      <c r="R2159" t="s">
        <v>1642</v>
      </c>
      <c r="S2159" t="s">
        <v>156</v>
      </c>
      <c r="T2159" t="s">
        <v>187</v>
      </c>
      <c r="U2159" t="s">
        <v>96</v>
      </c>
      <c r="V2159">
        <v>24109</v>
      </c>
      <c r="W2159">
        <v>17372</v>
      </c>
      <c r="X2159">
        <v>6.5</v>
      </c>
      <c r="Y2159">
        <v>13.4</v>
      </c>
      <c r="Z2159">
        <v>19924.919999999998</v>
      </c>
      <c r="AA2159">
        <v>1423</v>
      </c>
      <c r="AB2159">
        <v>1729.85</v>
      </c>
      <c r="AC2159">
        <v>2461576.5499999998</v>
      </c>
      <c r="AD2159">
        <v>39719132.520000003</v>
      </c>
      <c r="AE2159">
        <v>280.36</v>
      </c>
      <c r="AF2159">
        <v>11135655993.309999</v>
      </c>
      <c r="AG2159">
        <v>211594.13</v>
      </c>
      <c r="AH2159">
        <v>0.5</v>
      </c>
      <c r="AI2159">
        <v>13663.98</v>
      </c>
      <c r="AJ2159">
        <v>12.93</v>
      </c>
      <c r="AK2159">
        <v>5135683.83</v>
      </c>
      <c r="AL2159">
        <v>0.20300000000000001</v>
      </c>
      <c r="AM2159">
        <v>80629.84</v>
      </c>
      <c r="AN2159">
        <v>625.70000000000005</v>
      </c>
      <c r="AO2159">
        <v>646.9</v>
      </c>
      <c r="AP2159">
        <v>404765.33</v>
      </c>
      <c r="AQ2159">
        <v>3172229.83</v>
      </c>
      <c r="AR2159" t="s">
        <v>61</v>
      </c>
      <c r="AS2159" t="s">
        <v>61</v>
      </c>
      <c r="AT2159" t="s">
        <v>62</v>
      </c>
      <c r="AU2159" t="s">
        <v>63</v>
      </c>
    </row>
    <row r="2160" spans="1:47" x14ac:dyDescent="0.25">
      <c r="A2160" t="s">
        <v>3330</v>
      </c>
      <c r="B2160">
        <v>2025</v>
      </c>
      <c r="C2160">
        <v>2</v>
      </c>
      <c r="D2160" t="s">
        <v>48</v>
      </c>
      <c r="E2160" s="1">
        <v>45714</v>
      </c>
      <c r="F2160" s="1">
        <v>45738</v>
      </c>
      <c r="G2160">
        <v>24</v>
      </c>
      <c r="H2160">
        <v>7.5</v>
      </c>
      <c r="I2160" t="s">
        <v>65</v>
      </c>
      <c r="J2160" t="s">
        <v>66</v>
      </c>
      <c r="K2160" t="s">
        <v>245</v>
      </c>
      <c r="L2160">
        <v>8905.9</v>
      </c>
      <c r="M2160" t="s">
        <v>52</v>
      </c>
      <c r="N2160" t="s">
        <v>168</v>
      </c>
      <c r="O2160" t="s">
        <v>200</v>
      </c>
      <c r="P2160" t="s">
        <v>184</v>
      </c>
      <c r="Q2160" t="s">
        <v>108</v>
      </c>
      <c r="R2160" t="s">
        <v>1703</v>
      </c>
      <c r="S2160" t="s">
        <v>73</v>
      </c>
      <c r="T2160" t="s">
        <v>74</v>
      </c>
      <c r="U2160" t="s">
        <v>103</v>
      </c>
      <c r="V2160">
        <v>13839</v>
      </c>
      <c r="W2160">
        <v>8260</v>
      </c>
      <c r="X2160">
        <v>6.1</v>
      </c>
      <c r="Y2160">
        <v>15.3</v>
      </c>
      <c r="Z2160">
        <v>13131.18</v>
      </c>
      <c r="AB2160">
        <v>28.74</v>
      </c>
      <c r="AC2160">
        <v>377390.11</v>
      </c>
      <c r="AD2160">
        <v>11321440.77</v>
      </c>
      <c r="AE2160">
        <v>283.55</v>
      </c>
      <c r="AF2160">
        <v>3210194530.3299999</v>
      </c>
      <c r="AG2160">
        <v>69595.210000000006</v>
      </c>
      <c r="AH2160">
        <v>3.6</v>
      </c>
      <c r="AI2160">
        <v>117752.22</v>
      </c>
      <c r="AJ2160">
        <v>7.04</v>
      </c>
      <c r="AK2160">
        <v>0</v>
      </c>
      <c r="AL2160">
        <v>0.22700000000000001</v>
      </c>
      <c r="AM2160">
        <v>25699.67</v>
      </c>
      <c r="AN2160">
        <v>971.5</v>
      </c>
      <c r="AO2160">
        <v>446.61</v>
      </c>
      <c r="AP2160">
        <v>433881.61</v>
      </c>
      <c r="AQ2160">
        <v>1024318.82</v>
      </c>
      <c r="AR2160" t="s">
        <v>61</v>
      </c>
      <c r="AS2160" t="s">
        <v>61</v>
      </c>
      <c r="AT2160" t="s">
        <v>62</v>
      </c>
      <c r="AU2160" t="s">
        <v>63</v>
      </c>
    </row>
    <row r="2161" spans="1:47" x14ac:dyDescent="0.25">
      <c r="A2161" t="s">
        <v>3331</v>
      </c>
      <c r="B2161">
        <v>2025</v>
      </c>
      <c r="C2161">
        <v>9</v>
      </c>
      <c r="D2161" t="s">
        <v>89</v>
      </c>
      <c r="E2161" s="1">
        <v>45907</v>
      </c>
      <c r="F2161" s="1">
        <v>45917</v>
      </c>
      <c r="G2161">
        <v>10</v>
      </c>
      <c r="H2161">
        <v>7.2</v>
      </c>
      <c r="I2161" t="s">
        <v>65</v>
      </c>
      <c r="J2161" t="s">
        <v>66</v>
      </c>
      <c r="K2161" t="s">
        <v>391</v>
      </c>
      <c r="L2161">
        <v>9999.99</v>
      </c>
      <c r="M2161" t="s">
        <v>90</v>
      </c>
      <c r="N2161" t="s">
        <v>69</v>
      </c>
      <c r="O2161" t="s">
        <v>99</v>
      </c>
      <c r="P2161" t="s">
        <v>56</v>
      </c>
      <c r="Q2161" t="s">
        <v>204</v>
      </c>
      <c r="R2161" t="s">
        <v>1006</v>
      </c>
      <c r="S2161" t="s">
        <v>130</v>
      </c>
      <c r="T2161" t="s">
        <v>86</v>
      </c>
      <c r="U2161" t="s">
        <v>228</v>
      </c>
      <c r="V2161">
        <v>90650</v>
      </c>
      <c r="W2161">
        <v>64421</v>
      </c>
      <c r="X2161">
        <v>4.5</v>
      </c>
      <c r="Y2161">
        <v>11.6</v>
      </c>
      <c r="Z2161">
        <v>75912.59</v>
      </c>
      <c r="AB2161">
        <v>32.86</v>
      </c>
      <c r="AC2161">
        <v>2494487.71</v>
      </c>
      <c r="AD2161">
        <v>26457814.989999998</v>
      </c>
      <c r="AE2161">
        <v>278.62</v>
      </c>
      <c r="AF2161">
        <v>7371676412.5100002</v>
      </c>
      <c r="AG2161">
        <v>200641.73</v>
      </c>
      <c r="AH2161">
        <v>0</v>
      </c>
      <c r="AI2161">
        <v>0</v>
      </c>
      <c r="AJ2161">
        <v>19.29</v>
      </c>
      <c r="AK2161">
        <v>0</v>
      </c>
      <c r="AL2161">
        <v>0.24399999999999999</v>
      </c>
      <c r="AM2161">
        <v>64557.07</v>
      </c>
      <c r="AN2161">
        <v>234.9</v>
      </c>
      <c r="AO2161">
        <v>402.36</v>
      </c>
      <c r="AP2161">
        <v>94514.36</v>
      </c>
      <c r="AQ2161">
        <v>2854200.87</v>
      </c>
      <c r="AR2161" t="s">
        <v>61</v>
      </c>
      <c r="AS2161" t="s">
        <v>61</v>
      </c>
      <c r="AT2161" t="s">
        <v>62</v>
      </c>
      <c r="AU2161" t="s">
        <v>63</v>
      </c>
    </row>
    <row r="2162" spans="1:47" x14ac:dyDescent="0.25">
      <c r="A2162" t="s">
        <v>3332</v>
      </c>
      <c r="B2162">
        <v>2021</v>
      </c>
      <c r="C2162">
        <v>8</v>
      </c>
      <c r="D2162" t="s">
        <v>89</v>
      </c>
      <c r="E2162" s="1">
        <v>44425</v>
      </c>
      <c r="F2162" s="1">
        <v>44438</v>
      </c>
      <c r="G2162">
        <v>13</v>
      </c>
      <c r="H2162">
        <v>3.4</v>
      </c>
      <c r="I2162" t="s">
        <v>49</v>
      </c>
      <c r="J2162" t="s">
        <v>50</v>
      </c>
      <c r="K2162" t="s">
        <v>120</v>
      </c>
      <c r="L2162">
        <v>2710.1921000000002</v>
      </c>
      <c r="M2162" t="s">
        <v>80</v>
      </c>
      <c r="N2162" t="s">
        <v>69</v>
      </c>
      <c r="O2162" t="s">
        <v>200</v>
      </c>
      <c r="P2162" t="s">
        <v>71</v>
      </c>
      <c r="Q2162" t="s">
        <v>56</v>
      </c>
      <c r="R2162" t="s">
        <v>1969</v>
      </c>
      <c r="S2162" t="s">
        <v>123</v>
      </c>
      <c r="T2162" t="s">
        <v>187</v>
      </c>
      <c r="U2162" t="s">
        <v>103</v>
      </c>
      <c r="V2162">
        <v>34210</v>
      </c>
      <c r="W2162">
        <v>19351</v>
      </c>
      <c r="X2162">
        <v>15.1</v>
      </c>
      <c r="Y2162">
        <v>14.5</v>
      </c>
      <c r="Z2162">
        <v>30887.58</v>
      </c>
      <c r="AB2162">
        <v>17.21</v>
      </c>
      <c r="AC2162">
        <v>531575.25</v>
      </c>
      <c r="AD2162">
        <v>26419691.550000001</v>
      </c>
      <c r="AE2162">
        <v>170.99</v>
      </c>
      <c r="AF2162">
        <v>4517503058.1300001</v>
      </c>
      <c r="AG2162">
        <v>152750.43</v>
      </c>
      <c r="AH2162">
        <v>2.2000000000000002</v>
      </c>
      <c r="AI2162">
        <v>71865.03</v>
      </c>
      <c r="AJ2162">
        <v>16.36</v>
      </c>
      <c r="AK2162">
        <v>4322261.54</v>
      </c>
      <c r="AL2162">
        <v>0.19600000000000001</v>
      </c>
      <c r="AM2162">
        <v>51782.6</v>
      </c>
      <c r="AN2162">
        <v>416.4</v>
      </c>
      <c r="AO2162">
        <v>401.04</v>
      </c>
      <c r="AP2162">
        <v>166993.06</v>
      </c>
      <c r="AQ2162">
        <v>974966.37</v>
      </c>
      <c r="AR2162" t="s">
        <v>61</v>
      </c>
      <c r="AS2162" t="s">
        <v>61</v>
      </c>
      <c r="AT2162" t="s">
        <v>62</v>
      </c>
      <c r="AU2162" t="s">
        <v>63</v>
      </c>
    </row>
    <row r="2163" spans="1:47" x14ac:dyDescent="0.25">
      <c r="A2163" t="s">
        <v>3333</v>
      </c>
      <c r="B2163">
        <v>2023</v>
      </c>
      <c r="C2163">
        <v>2</v>
      </c>
      <c r="D2163" t="s">
        <v>48</v>
      </c>
      <c r="E2163" s="1">
        <v>44970</v>
      </c>
      <c r="F2163" s="1">
        <v>44987</v>
      </c>
      <c r="G2163">
        <v>17</v>
      </c>
      <c r="H2163">
        <v>17.8</v>
      </c>
      <c r="I2163" t="s">
        <v>65</v>
      </c>
      <c r="J2163" t="s">
        <v>50</v>
      </c>
      <c r="K2163" t="s">
        <v>223</v>
      </c>
      <c r="L2163">
        <v>2710.1109999999999</v>
      </c>
      <c r="M2163" t="s">
        <v>68</v>
      </c>
      <c r="N2163" t="s">
        <v>168</v>
      </c>
      <c r="O2163" t="s">
        <v>54</v>
      </c>
      <c r="P2163" t="s">
        <v>184</v>
      </c>
      <c r="Q2163" t="s">
        <v>196</v>
      </c>
      <c r="R2163" t="s">
        <v>1711</v>
      </c>
      <c r="S2163" t="s">
        <v>186</v>
      </c>
      <c r="T2163" t="s">
        <v>148</v>
      </c>
      <c r="U2163" t="s">
        <v>181</v>
      </c>
      <c r="V2163">
        <v>132027</v>
      </c>
      <c r="W2163">
        <v>89419</v>
      </c>
      <c r="X2163">
        <v>19.5</v>
      </c>
      <c r="Y2163">
        <v>14.8</v>
      </c>
      <c r="Z2163">
        <v>112323.22</v>
      </c>
      <c r="AB2163">
        <v>14.74</v>
      </c>
      <c r="AC2163">
        <v>1655644.26</v>
      </c>
      <c r="AD2163">
        <v>52799776.030000001</v>
      </c>
      <c r="AE2163">
        <v>282.77</v>
      </c>
      <c r="AF2163">
        <v>14930192668</v>
      </c>
      <c r="AG2163">
        <v>248890.94</v>
      </c>
      <c r="AH2163">
        <v>1.3</v>
      </c>
      <c r="AI2163">
        <v>25031.78</v>
      </c>
      <c r="AJ2163">
        <v>12.16</v>
      </c>
      <c r="AK2163">
        <v>0</v>
      </c>
      <c r="AL2163">
        <v>0.34200000000000003</v>
      </c>
      <c r="AM2163">
        <v>180575.23</v>
      </c>
      <c r="AN2163">
        <v>527.9</v>
      </c>
      <c r="AO2163">
        <v>502.51</v>
      </c>
      <c r="AP2163">
        <v>265275.03000000003</v>
      </c>
      <c r="AQ2163">
        <v>2375417.2400000002</v>
      </c>
      <c r="AR2163" t="s">
        <v>61</v>
      </c>
      <c r="AS2163" t="s">
        <v>124</v>
      </c>
      <c r="AT2163" t="s">
        <v>62</v>
      </c>
      <c r="AU2163" t="s">
        <v>117</v>
      </c>
    </row>
    <row r="2164" spans="1:47" x14ac:dyDescent="0.25">
      <c r="A2164" t="s">
        <v>3334</v>
      </c>
      <c r="B2164">
        <v>2025</v>
      </c>
      <c r="C2164">
        <v>5</v>
      </c>
      <c r="D2164" t="s">
        <v>77</v>
      </c>
      <c r="E2164" s="1">
        <v>45784</v>
      </c>
      <c r="F2164" s="1">
        <v>45798</v>
      </c>
      <c r="G2164">
        <v>14</v>
      </c>
      <c r="H2164">
        <v>4.3</v>
      </c>
      <c r="I2164" t="s">
        <v>49</v>
      </c>
      <c r="J2164" t="s">
        <v>50</v>
      </c>
      <c r="K2164" t="s">
        <v>51</v>
      </c>
      <c r="L2164">
        <v>2709</v>
      </c>
      <c r="M2164" t="s">
        <v>52</v>
      </c>
      <c r="N2164" t="s">
        <v>53</v>
      </c>
      <c r="O2164" t="s">
        <v>107</v>
      </c>
      <c r="P2164" t="s">
        <v>257</v>
      </c>
      <c r="Q2164" t="s">
        <v>184</v>
      </c>
      <c r="R2164" t="s">
        <v>575</v>
      </c>
      <c r="S2164" t="s">
        <v>170</v>
      </c>
      <c r="T2164" t="s">
        <v>148</v>
      </c>
      <c r="U2164" t="s">
        <v>181</v>
      </c>
      <c r="V2164">
        <v>122083</v>
      </c>
      <c r="W2164">
        <v>85599</v>
      </c>
      <c r="X2164">
        <v>11.5</v>
      </c>
      <c r="Y2164">
        <v>13.7</v>
      </c>
      <c r="Z2164">
        <v>115769.47</v>
      </c>
      <c r="AB2164">
        <v>26.48</v>
      </c>
      <c r="AC2164">
        <v>3065575.57</v>
      </c>
      <c r="AD2164">
        <v>9385430.9299999997</v>
      </c>
      <c r="AE2164">
        <v>282.58</v>
      </c>
      <c r="AF2164">
        <v>2652135072.1999998</v>
      </c>
      <c r="AG2164">
        <v>146795.95000000001</v>
      </c>
      <c r="AH2164">
        <v>0</v>
      </c>
      <c r="AI2164">
        <v>0</v>
      </c>
      <c r="AJ2164">
        <v>1.61</v>
      </c>
      <c r="AK2164">
        <v>151105.44</v>
      </c>
      <c r="AL2164">
        <v>0.30099999999999999</v>
      </c>
      <c r="AM2164">
        <v>28250.15</v>
      </c>
      <c r="AN2164">
        <v>308.89999999999998</v>
      </c>
      <c r="AO2164">
        <v>672.52</v>
      </c>
      <c r="AP2164">
        <v>207741.43</v>
      </c>
      <c r="AQ2164">
        <v>3448363.1</v>
      </c>
      <c r="AR2164" t="s">
        <v>61</v>
      </c>
      <c r="AS2164" t="s">
        <v>61</v>
      </c>
      <c r="AT2164" t="s">
        <v>62</v>
      </c>
      <c r="AU2164" t="s">
        <v>63</v>
      </c>
    </row>
    <row r="2165" spans="1:47" x14ac:dyDescent="0.25">
      <c r="A2165" t="s">
        <v>3335</v>
      </c>
      <c r="B2165">
        <v>2022</v>
      </c>
      <c r="C2165">
        <v>7</v>
      </c>
      <c r="D2165" t="s">
        <v>89</v>
      </c>
      <c r="E2165" s="1">
        <v>44769</v>
      </c>
      <c r="F2165" s="1">
        <v>44796</v>
      </c>
      <c r="G2165">
        <v>27</v>
      </c>
      <c r="H2165">
        <v>2.2999999999999998</v>
      </c>
      <c r="I2165" t="s">
        <v>49</v>
      </c>
      <c r="J2165" t="s">
        <v>78</v>
      </c>
      <c r="K2165" t="s">
        <v>79</v>
      </c>
      <c r="L2165">
        <v>1005.9</v>
      </c>
      <c r="M2165" t="s">
        <v>68</v>
      </c>
      <c r="N2165" t="s">
        <v>81</v>
      </c>
      <c r="O2165" t="s">
        <v>200</v>
      </c>
      <c r="P2165" t="s">
        <v>204</v>
      </c>
      <c r="Q2165" t="s">
        <v>100</v>
      </c>
      <c r="R2165" t="s">
        <v>3336</v>
      </c>
      <c r="S2165" t="s">
        <v>85</v>
      </c>
      <c r="T2165" t="s">
        <v>131</v>
      </c>
      <c r="U2165" t="s">
        <v>87</v>
      </c>
      <c r="V2165">
        <v>57592</v>
      </c>
      <c r="W2165">
        <v>31857</v>
      </c>
      <c r="X2165">
        <v>22.2</v>
      </c>
      <c r="Y2165">
        <v>13.9</v>
      </c>
      <c r="Z2165">
        <v>48427.63</v>
      </c>
      <c r="AB2165">
        <v>23.03</v>
      </c>
      <c r="AC2165">
        <v>1115288.32</v>
      </c>
      <c r="AD2165">
        <v>30924915.969999999</v>
      </c>
      <c r="AE2165">
        <v>211.56</v>
      </c>
      <c r="AF2165">
        <v>6542475222.6099997</v>
      </c>
      <c r="AG2165">
        <v>211285.06</v>
      </c>
      <c r="AH2165">
        <v>0</v>
      </c>
      <c r="AI2165">
        <v>0</v>
      </c>
      <c r="AJ2165">
        <v>4.04</v>
      </c>
      <c r="AK2165">
        <v>1249366.6100000001</v>
      </c>
      <c r="AL2165">
        <v>5.8999999999999997E-2</v>
      </c>
      <c r="AM2165">
        <v>18245.7</v>
      </c>
      <c r="AO2165">
        <v>434.32</v>
      </c>
      <c r="AP2165">
        <v>473235.07</v>
      </c>
      <c r="AQ2165">
        <v>1818054.15</v>
      </c>
      <c r="AR2165" t="s">
        <v>61</v>
      </c>
      <c r="AS2165" t="s">
        <v>61</v>
      </c>
      <c r="AT2165" t="s">
        <v>62</v>
      </c>
      <c r="AU2165" t="s">
        <v>63</v>
      </c>
    </row>
    <row r="2166" spans="1:47" x14ac:dyDescent="0.25">
      <c r="A2166" t="s">
        <v>3337</v>
      </c>
      <c r="B2166">
        <v>2024</v>
      </c>
      <c r="C2166">
        <v>4</v>
      </c>
      <c r="D2166" t="s">
        <v>77</v>
      </c>
      <c r="E2166" s="1">
        <v>45384</v>
      </c>
      <c r="F2166" s="1">
        <v>45389</v>
      </c>
      <c r="G2166">
        <v>5</v>
      </c>
      <c r="H2166">
        <v>12.8</v>
      </c>
      <c r="I2166" t="s">
        <v>49</v>
      </c>
      <c r="J2166" t="s">
        <v>50</v>
      </c>
      <c r="K2166" t="s">
        <v>145</v>
      </c>
      <c r="L2166">
        <v>2710.19</v>
      </c>
      <c r="M2166" t="s">
        <v>80</v>
      </c>
      <c r="N2166" t="s">
        <v>69</v>
      </c>
      <c r="O2166" t="s">
        <v>91</v>
      </c>
      <c r="P2166" t="s">
        <v>146</v>
      </c>
      <c r="Q2166" t="s">
        <v>82</v>
      </c>
      <c r="R2166" t="s">
        <v>2251</v>
      </c>
      <c r="S2166" t="s">
        <v>123</v>
      </c>
      <c r="T2166" t="s">
        <v>162</v>
      </c>
      <c r="U2166" t="s">
        <v>103</v>
      </c>
      <c r="V2166">
        <v>34727</v>
      </c>
      <c r="W2166">
        <v>23416</v>
      </c>
      <c r="X2166">
        <v>19.100000000000001</v>
      </c>
      <c r="Y2166">
        <v>11.4</v>
      </c>
      <c r="Z2166">
        <v>26723.29</v>
      </c>
      <c r="AB2166">
        <v>20.83</v>
      </c>
      <c r="AC2166">
        <v>556646.13</v>
      </c>
      <c r="AD2166">
        <v>30943431.960000001</v>
      </c>
      <c r="AE2166">
        <v>279.94</v>
      </c>
      <c r="AF2166">
        <v>8662304342.8799992</v>
      </c>
      <c r="AG2166">
        <v>152575.76999999999</v>
      </c>
      <c r="AH2166">
        <v>0</v>
      </c>
      <c r="AI2166">
        <v>0</v>
      </c>
      <c r="AJ2166">
        <v>12.61</v>
      </c>
      <c r="AK2166">
        <v>3901966.77</v>
      </c>
      <c r="AL2166">
        <v>0.127</v>
      </c>
      <c r="AM2166">
        <v>39298.160000000003</v>
      </c>
      <c r="AN2166">
        <v>184.9</v>
      </c>
      <c r="AO2166">
        <v>378.08</v>
      </c>
      <c r="AP2166">
        <v>69906.990000000005</v>
      </c>
      <c r="AQ2166">
        <v>818427.05</v>
      </c>
      <c r="AR2166" t="s">
        <v>61</v>
      </c>
      <c r="AS2166" t="s">
        <v>124</v>
      </c>
      <c r="AT2166" t="s">
        <v>62</v>
      </c>
      <c r="AU2166" t="s">
        <v>63</v>
      </c>
    </row>
    <row r="2167" spans="1:47" x14ac:dyDescent="0.25">
      <c r="A2167" t="s">
        <v>3338</v>
      </c>
      <c r="B2167">
        <v>2025</v>
      </c>
      <c r="C2167">
        <v>7</v>
      </c>
      <c r="D2167" t="s">
        <v>89</v>
      </c>
      <c r="E2167" s="1">
        <v>45865</v>
      </c>
      <c r="F2167" s="1">
        <v>45872</v>
      </c>
      <c r="G2167">
        <v>7</v>
      </c>
      <c r="H2167">
        <v>18.2</v>
      </c>
      <c r="I2167" t="s">
        <v>65</v>
      </c>
      <c r="J2167" t="s">
        <v>50</v>
      </c>
      <c r="K2167" t="s">
        <v>51</v>
      </c>
      <c r="L2167">
        <v>2709</v>
      </c>
      <c r="M2167" t="s">
        <v>90</v>
      </c>
      <c r="N2167" t="s">
        <v>81</v>
      </c>
      <c r="O2167" t="s">
        <v>91</v>
      </c>
      <c r="P2167" t="s">
        <v>184</v>
      </c>
      <c r="Q2167" t="s">
        <v>196</v>
      </c>
      <c r="R2167" t="s">
        <v>382</v>
      </c>
      <c r="S2167" t="s">
        <v>58</v>
      </c>
      <c r="T2167" t="s">
        <v>86</v>
      </c>
      <c r="U2167" t="s">
        <v>75</v>
      </c>
      <c r="V2167">
        <v>192722</v>
      </c>
      <c r="W2167">
        <v>142785</v>
      </c>
      <c r="X2167">
        <v>21.4</v>
      </c>
      <c r="Y2167">
        <v>10.4</v>
      </c>
      <c r="Z2167">
        <v>161170.62</v>
      </c>
      <c r="AB2167">
        <v>23.14</v>
      </c>
      <c r="AC2167">
        <v>3729488.15</v>
      </c>
      <c r="AD2167">
        <v>15470767.810000001</v>
      </c>
      <c r="AE2167">
        <v>284.14</v>
      </c>
      <c r="AF2167">
        <v>4395863965.5299997</v>
      </c>
      <c r="AG2167">
        <v>17544.650000000001</v>
      </c>
      <c r="AI2167">
        <v>0</v>
      </c>
      <c r="AJ2167">
        <v>16.940000000000001</v>
      </c>
      <c r="AK2167">
        <v>0</v>
      </c>
      <c r="AL2167">
        <v>0.11</v>
      </c>
      <c r="AM2167">
        <v>17017.84</v>
      </c>
      <c r="AN2167">
        <v>118.3</v>
      </c>
      <c r="AO2167">
        <v>594.83000000000004</v>
      </c>
      <c r="AP2167">
        <v>70368.39</v>
      </c>
      <c r="AQ2167">
        <v>3834419.03</v>
      </c>
      <c r="AR2167" t="s">
        <v>124</v>
      </c>
      <c r="AS2167" t="s">
        <v>61</v>
      </c>
      <c r="AT2167" t="s">
        <v>62</v>
      </c>
      <c r="AU2167" t="s">
        <v>63</v>
      </c>
    </row>
    <row r="2168" spans="1:47" x14ac:dyDescent="0.25">
      <c r="A2168" t="s">
        <v>3339</v>
      </c>
      <c r="B2168">
        <v>2024</v>
      </c>
      <c r="C2168">
        <v>1</v>
      </c>
      <c r="D2168" t="s">
        <v>48</v>
      </c>
      <c r="E2168" s="1">
        <v>45311</v>
      </c>
      <c r="F2168" s="1">
        <v>45324</v>
      </c>
      <c r="G2168">
        <v>13</v>
      </c>
      <c r="H2168">
        <v>16.5</v>
      </c>
      <c r="I2168" t="s">
        <v>49</v>
      </c>
      <c r="J2168" t="s">
        <v>66</v>
      </c>
      <c r="K2168" t="s">
        <v>153</v>
      </c>
      <c r="L2168">
        <v>6309</v>
      </c>
      <c r="M2168" t="s">
        <v>68</v>
      </c>
      <c r="N2168" t="s">
        <v>106</v>
      </c>
      <c r="O2168" t="s">
        <v>200</v>
      </c>
      <c r="P2168" t="s">
        <v>146</v>
      </c>
      <c r="Q2168" t="s">
        <v>100</v>
      </c>
      <c r="R2168" t="s">
        <v>3340</v>
      </c>
      <c r="S2168" t="s">
        <v>156</v>
      </c>
      <c r="T2168" t="s">
        <v>131</v>
      </c>
      <c r="U2168" t="s">
        <v>143</v>
      </c>
      <c r="V2168">
        <v>6291</v>
      </c>
      <c r="W2168">
        <v>3629</v>
      </c>
      <c r="X2168">
        <v>10.1</v>
      </c>
      <c r="Y2168">
        <v>11.2</v>
      </c>
      <c r="Z2168">
        <v>5723.77</v>
      </c>
      <c r="AA2168">
        <v>408</v>
      </c>
      <c r="AB2168">
        <v>3404.81</v>
      </c>
      <c r="AC2168">
        <v>1389162.48</v>
      </c>
      <c r="AD2168">
        <v>21706710.870000001</v>
      </c>
      <c r="AE2168">
        <v>273.8</v>
      </c>
      <c r="AF2168">
        <v>5943297436.21</v>
      </c>
      <c r="AG2168">
        <v>228056.26</v>
      </c>
      <c r="AH2168">
        <v>1.9</v>
      </c>
      <c r="AI2168">
        <v>61452.6</v>
      </c>
      <c r="AJ2168">
        <v>12.6</v>
      </c>
      <c r="AK2168">
        <v>2735045.57</v>
      </c>
      <c r="AL2168">
        <v>0.32900000000000001</v>
      </c>
      <c r="AM2168">
        <v>71415.08</v>
      </c>
      <c r="AN2168">
        <v>553</v>
      </c>
      <c r="AO2168">
        <v>745.69</v>
      </c>
      <c r="AP2168">
        <v>412366.57</v>
      </c>
      <c r="AQ2168">
        <v>2162452.9900000002</v>
      </c>
      <c r="AR2168" t="s">
        <v>61</v>
      </c>
      <c r="AS2168" t="s">
        <v>61</v>
      </c>
      <c r="AT2168" t="s">
        <v>62</v>
      </c>
      <c r="AU2168" t="s">
        <v>63</v>
      </c>
    </row>
    <row r="2169" spans="1:47" x14ac:dyDescent="0.25">
      <c r="A2169" t="s">
        <v>3341</v>
      </c>
      <c r="B2169">
        <v>2023</v>
      </c>
      <c r="C2169">
        <v>10</v>
      </c>
      <c r="D2169" t="s">
        <v>119</v>
      </c>
      <c r="E2169" s="1">
        <v>45223</v>
      </c>
      <c r="F2169" s="1">
        <v>45229</v>
      </c>
      <c r="G2169">
        <v>6</v>
      </c>
      <c r="H2169">
        <v>15.7</v>
      </c>
      <c r="I2169" t="s">
        <v>65</v>
      </c>
      <c r="J2169" t="s">
        <v>50</v>
      </c>
      <c r="K2169" t="s">
        <v>120</v>
      </c>
      <c r="L2169">
        <v>2710.1921000000002</v>
      </c>
      <c r="M2169" t="s">
        <v>52</v>
      </c>
      <c r="N2169" t="s">
        <v>69</v>
      </c>
      <c r="O2169" t="s">
        <v>107</v>
      </c>
      <c r="P2169" t="s">
        <v>56</v>
      </c>
      <c r="Q2169" t="s">
        <v>204</v>
      </c>
      <c r="R2169" t="s">
        <v>3342</v>
      </c>
      <c r="S2169" t="s">
        <v>123</v>
      </c>
      <c r="T2169" t="s">
        <v>102</v>
      </c>
      <c r="U2169" t="s">
        <v>213</v>
      </c>
      <c r="V2169">
        <v>55761</v>
      </c>
      <c r="W2169">
        <v>34835</v>
      </c>
      <c r="X2169">
        <v>19.899999999999999</v>
      </c>
      <c r="Y2169">
        <v>10.199999999999999</v>
      </c>
      <c r="Z2169">
        <v>49942.16</v>
      </c>
      <c r="AB2169">
        <v>14.27</v>
      </c>
      <c r="AC2169">
        <v>712674.62</v>
      </c>
      <c r="AD2169">
        <v>41431017.090000004</v>
      </c>
      <c r="AE2169">
        <v>281.8</v>
      </c>
      <c r="AF2169">
        <v>11675260615.959999</v>
      </c>
      <c r="AG2169">
        <v>22168.15</v>
      </c>
      <c r="AH2169">
        <v>0.6</v>
      </c>
      <c r="AI2169">
        <v>10226.36</v>
      </c>
      <c r="AJ2169">
        <v>0.41</v>
      </c>
      <c r="AK2169">
        <v>0</v>
      </c>
      <c r="AL2169">
        <v>5.3999999999999999E-2</v>
      </c>
      <c r="AM2169">
        <v>22372.75</v>
      </c>
      <c r="AN2169">
        <v>142.6</v>
      </c>
      <c r="AO2169">
        <v>499.6</v>
      </c>
      <c r="AP2169">
        <v>71242.960000000006</v>
      </c>
      <c r="AQ2169">
        <v>838684.84</v>
      </c>
      <c r="AR2169" t="s">
        <v>61</v>
      </c>
      <c r="AS2169" t="s">
        <v>61</v>
      </c>
      <c r="AT2169" t="s">
        <v>62</v>
      </c>
      <c r="AU2169" t="s">
        <v>63</v>
      </c>
    </row>
    <row r="2170" spans="1:47" x14ac:dyDescent="0.25">
      <c r="A2170" t="s">
        <v>3343</v>
      </c>
      <c r="B2170">
        <v>2021</v>
      </c>
      <c r="C2170">
        <v>10</v>
      </c>
      <c r="D2170" t="s">
        <v>119</v>
      </c>
      <c r="E2170" s="1">
        <v>44472</v>
      </c>
      <c r="F2170" s="1">
        <v>44480</v>
      </c>
      <c r="G2170">
        <v>8</v>
      </c>
      <c r="H2170">
        <v>18.100000000000001</v>
      </c>
      <c r="I2170" t="s">
        <v>65</v>
      </c>
      <c r="J2170" t="s">
        <v>50</v>
      </c>
      <c r="K2170" t="s">
        <v>51</v>
      </c>
      <c r="L2170">
        <v>2709</v>
      </c>
      <c r="M2170" t="s">
        <v>98</v>
      </c>
      <c r="N2170" t="s">
        <v>53</v>
      </c>
      <c r="O2170" t="s">
        <v>91</v>
      </c>
      <c r="P2170" t="s">
        <v>70</v>
      </c>
      <c r="Q2170" t="s">
        <v>196</v>
      </c>
      <c r="R2170" t="s">
        <v>3344</v>
      </c>
      <c r="S2170" t="s">
        <v>170</v>
      </c>
      <c r="T2170" t="s">
        <v>95</v>
      </c>
      <c r="U2170" t="s">
        <v>96</v>
      </c>
      <c r="V2170">
        <v>104288</v>
      </c>
      <c r="W2170">
        <v>59699</v>
      </c>
      <c r="X2170">
        <v>4.2</v>
      </c>
      <c r="Y2170">
        <v>13.1</v>
      </c>
      <c r="Z2170">
        <v>96470.75</v>
      </c>
      <c r="AB2170">
        <v>34.619999999999997</v>
      </c>
      <c r="AC2170">
        <v>3339817.36</v>
      </c>
      <c r="AD2170">
        <v>6532999.1900000004</v>
      </c>
      <c r="AE2170">
        <v>165.56</v>
      </c>
      <c r="AF2170">
        <v>1081603345.9000001</v>
      </c>
      <c r="AG2170">
        <v>60801.54</v>
      </c>
      <c r="AH2170">
        <v>1</v>
      </c>
      <c r="AI2170">
        <v>29335.42</v>
      </c>
      <c r="AJ2170">
        <v>5.25</v>
      </c>
      <c r="AK2170">
        <v>0</v>
      </c>
      <c r="AL2170">
        <v>0.24299999999999999</v>
      </c>
      <c r="AM2170">
        <v>15875.19</v>
      </c>
      <c r="AN2170">
        <v>294.2</v>
      </c>
      <c r="AO2170">
        <v>428.17</v>
      </c>
      <c r="AP2170">
        <v>125967.61</v>
      </c>
      <c r="AQ2170">
        <v>3571797.12</v>
      </c>
      <c r="AR2170" t="s">
        <v>61</v>
      </c>
      <c r="AS2170" t="s">
        <v>61</v>
      </c>
      <c r="AT2170" t="s">
        <v>62</v>
      </c>
      <c r="AU2170" t="s">
        <v>63</v>
      </c>
    </row>
    <row r="2171" spans="1:47" x14ac:dyDescent="0.25">
      <c r="A2171" t="s">
        <v>3345</v>
      </c>
      <c r="B2171">
        <v>2025</v>
      </c>
      <c r="C2171">
        <v>2</v>
      </c>
      <c r="D2171" t="s">
        <v>48</v>
      </c>
      <c r="E2171" s="1">
        <v>45716</v>
      </c>
      <c r="F2171" s="1">
        <v>45734</v>
      </c>
      <c r="G2171">
        <v>18</v>
      </c>
      <c r="H2171">
        <v>1.4</v>
      </c>
      <c r="I2171" t="s">
        <v>65</v>
      </c>
      <c r="J2171" t="s">
        <v>112</v>
      </c>
      <c r="K2171" t="s">
        <v>113</v>
      </c>
      <c r="L2171">
        <v>7304.39</v>
      </c>
      <c r="M2171" t="s">
        <v>114</v>
      </c>
      <c r="N2171" t="s">
        <v>81</v>
      </c>
      <c r="O2171" t="s">
        <v>91</v>
      </c>
      <c r="P2171" t="s">
        <v>82</v>
      </c>
      <c r="Q2171" t="s">
        <v>230</v>
      </c>
      <c r="R2171" t="s">
        <v>357</v>
      </c>
      <c r="S2171" t="s">
        <v>73</v>
      </c>
      <c r="T2171" t="s">
        <v>148</v>
      </c>
      <c r="U2171" t="s">
        <v>96</v>
      </c>
      <c r="V2171">
        <v>12903</v>
      </c>
      <c r="W2171">
        <v>8314</v>
      </c>
      <c r="X2171">
        <v>7.2</v>
      </c>
      <c r="Y2171">
        <v>11.2</v>
      </c>
      <c r="Z2171">
        <v>10258.200000000001</v>
      </c>
      <c r="AB2171">
        <v>13.42</v>
      </c>
      <c r="AC2171">
        <v>137665.04</v>
      </c>
      <c r="AD2171">
        <v>12249624.369999999</v>
      </c>
      <c r="AE2171">
        <v>275.27</v>
      </c>
      <c r="AF2171">
        <v>3371954100.3299999</v>
      </c>
      <c r="AG2171">
        <v>26786.79</v>
      </c>
      <c r="AH2171">
        <v>1.4</v>
      </c>
      <c r="AI2171">
        <v>23471.67</v>
      </c>
      <c r="AJ2171">
        <v>1.97</v>
      </c>
      <c r="AK2171">
        <v>0</v>
      </c>
      <c r="AL2171">
        <v>0.23200000000000001</v>
      </c>
      <c r="AM2171">
        <v>28419.13</v>
      </c>
      <c r="AN2171">
        <v>769.9</v>
      </c>
      <c r="AO2171">
        <v>664.16</v>
      </c>
      <c r="AP2171">
        <v>511336.78</v>
      </c>
      <c r="AQ2171">
        <v>727679.41</v>
      </c>
      <c r="AR2171" t="s">
        <v>61</v>
      </c>
      <c r="AS2171" t="s">
        <v>61</v>
      </c>
      <c r="AT2171" t="s">
        <v>62</v>
      </c>
      <c r="AU2171" t="s">
        <v>63</v>
      </c>
    </row>
    <row r="2172" spans="1:47" x14ac:dyDescent="0.25">
      <c r="A2172" t="s">
        <v>3346</v>
      </c>
      <c r="B2172">
        <v>2020</v>
      </c>
      <c r="C2172">
        <v>2</v>
      </c>
      <c r="D2172" t="s">
        <v>48</v>
      </c>
      <c r="E2172" s="1">
        <v>43879</v>
      </c>
      <c r="F2172" s="1">
        <v>43891</v>
      </c>
      <c r="G2172">
        <v>12</v>
      </c>
      <c r="H2172">
        <v>3.1</v>
      </c>
      <c r="I2172" t="s">
        <v>65</v>
      </c>
      <c r="J2172" t="s">
        <v>78</v>
      </c>
      <c r="K2172" t="s">
        <v>177</v>
      </c>
      <c r="L2172">
        <v>1001.99</v>
      </c>
      <c r="M2172" t="s">
        <v>80</v>
      </c>
      <c r="N2172" t="s">
        <v>69</v>
      </c>
      <c r="O2172" t="s">
        <v>200</v>
      </c>
      <c r="P2172" t="s">
        <v>70</v>
      </c>
      <c r="Q2172" t="s">
        <v>140</v>
      </c>
      <c r="R2172" t="s">
        <v>192</v>
      </c>
      <c r="S2172" t="s">
        <v>130</v>
      </c>
      <c r="T2172" t="s">
        <v>102</v>
      </c>
      <c r="U2172" t="s">
        <v>132</v>
      </c>
      <c r="V2172">
        <v>87592</v>
      </c>
      <c r="W2172">
        <v>56861</v>
      </c>
      <c r="X2172">
        <v>21.1</v>
      </c>
      <c r="Y2172">
        <v>11.2</v>
      </c>
      <c r="Z2172">
        <v>75510.03</v>
      </c>
      <c r="AB2172">
        <v>12.68</v>
      </c>
      <c r="AC2172">
        <v>957467.18</v>
      </c>
      <c r="AD2172">
        <v>23701088.219999999</v>
      </c>
      <c r="AE2172">
        <v>167.47</v>
      </c>
      <c r="AF2172">
        <v>3969221244.1999998</v>
      </c>
      <c r="AG2172">
        <v>196439.63</v>
      </c>
      <c r="AH2172">
        <v>0.5</v>
      </c>
      <c r="AI2172">
        <v>16452.14</v>
      </c>
      <c r="AJ2172">
        <v>3.7</v>
      </c>
      <c r="AK2172">
        <v>0</v>
      </c>
      <c r="AL2172">
        <v>6.4000000000000001E-2</v>
      </c>
      <c r="AM2172">
        <v>15168.7</v>
      </c>
      <c r="AN2172">
        <v>608.9</v>
      </c>
      <c r="AO2172">
        <v>610.08000000000004</v>
      </c>
      <c r="AP2172">
        <v>371477.71</v>
      </c>
      <c r="AQ2172">
        <v>1557005.36</v>
      </c>
      <c r="AR2172" t="s">
        <v>61</v>
      </c>
      <c r="AS2172" t="s">
        <v>61</v>
      </c>
      <c r="AT2172" t="s">
        <v>62</v>
      </c>
      <c r="AU2172" t="s">
        <v>63</v>
      </c>
    </row>
    <row r="2173" spans="1:47" x14ac:dyDescent="0.25">
      <c r="A2173" t="s">
        <v>3347</v>
      </c>
      <c r="B2173">
        <v>2023</v>
      </c>
      <c r="C2173">
        <v>10</v>
      </c>
      <c r="D2173" t="s">
        <v>119</v>
      </c>
      <c r="E2173" s="1">
        <v>45218</v>
      </c>
      <c r="F2173" s="1">
        <v>45243</v>
      </c>
      <c r="G2173">
        <v>25</v>
      </c>
      <c r="H2173">
        <v>18.100000000000001</v>
      </c>
      <c r="I2173" t="s">
        <v>49</v>
      </c>
      <c r="J2173" t="s">
        <v>78</v>
      </c>
      <c r="K2173" t="s">
        <v>79</v>
      </c>
      <c r="L2173">
        <v>1005.9</v>
      </c>
      <c r="M2173" t="s">
        <v>52</v>
      </c>
      <c r="N2173" t="s">
        <v>168</v>
      </c>
      <c r="O2173" t="s">
        <v>99</v>
      </c>
      <c r="P2173" t="s">
        <v>140</v>
      </c>
      <c r="Q2173" t="s">
        <v>70</v>
      </c>
      <c r="R2173" t="s">
        <v>1619</v>
      </c>
      <c r="S2173" t="s">
        <v>85</v>
      </c>
      <c r="T2173" t="s">
        <v>162</v>
      </c>
      <c r="U2173" t="s">
        <v>259</v>
      </c>
      <c r="V2173">
        <v>59318</v>
      </c>
      <c r="W2173">
        <v>37179</v>
      </c>
      <c r="X2173">
        <v>24.9</v>
      </c>
      <c r="Y2173">
        <v>10.6</v>
      </c>
      <c r="Z2173">
        <v>50687.99</v>
      </c>
      <c r="AB2173">
        <v>32.51</v>
      </c>
      <c r="AC2173">
        <v>1647866.55</v>
      </c>
      <c r="AD2173">
        <v>32840241.84</v>
      </c>
      <c r="AE2173">
        <v>282.17</v>
      </c>
      <c r="AF2173">
        <v>9266531039.9899998</v>
      </c>
      <c r="AG2173">
        <v>232519.43</v>
      </c>
      <c r="AH2173">
        <v>0</v>
      </c>
      <c r="AI2173">
        <v>0</v>
      </c>
      <c r="AJ2173">
        <v>21.56</v>
      </c>
      <c r="AK2173">
        <v>7080356.1399999997</v>
      </c>
      <c r="AL2173">
        <v>0.12</v>
      </c>
      <c r="AM2173">
        <v>39408.29</v>
      </c>
      <c r="AN2173">
        <v>1350.6</v>
      </c>
      <c r="AO2173">
        <v>520.36</v>
      </c>
      <c r="AP2173">
        <v>702798.22</v>
      </c>
      <c r="AQ2173">
        <v>2622592.4900000002</v>
      </c>
      <c r="AR2173" t="s">
        <v>61</v>
      </c>
      <c r="AS2173" t="s">
        <v>61</v>
      </c>
      <c r="AT2173" t="s">
        <v>62</v>
      </c>
      <c r="AU2173" t="s">
        <v>63</v>
      </c>
    </row>
    <row r="2174" spans="1:47" x14ac:dyDescent="0.25">
      <c r="A2174" t="s">
        <v>3348</v>
      </c>
      <c r="B2174">
        <v>2025</v>
      </c>
      <c r="C2174">
        <v>8</v>
      </c>
      <c r="D2174" t="s">
        <v>89</v>
      </c>
      <c r="E2174" s="1">
        <v>45885</v>
      </c>
      <c r="F2174" s="1">
        <v>45905</v>
      </c>
      <c r="G2174">
        <v>20</v>
      </c>
      <c r="H2174">
        <v>17</v>
      </c>
      <c r="I2174" t="s">
        <v>65</v>
      </c>
      <c r="J2174" t="s">
        <v>239</v>
      </c>
      <c r="K2174" t="s">
        <v>240</v>
      </c>
      <c r="L2174">
        <v>3105.2</v>
      </c>
      <c r="M2174" t="s">
        <v>68</v>
      </c>
      <c r="N2174" t="s">
        <v>53</v>
      </c>
      <c r="O2174" t="s">
        <v>200</v>
      </c>
      <c r="P2174" t="s">
        <v>184</v>
      </c>
      <c r="Q2174" t="s">
        <v>140</v>
      </c>
      <c r="R2174" t="s">
        <v>1766</v>
      </c>
      <c r="S2174" t="s">
        <v>161</v>
      </c>
      <c r="T2174" t="s">
        <v>162</v>
      </c>
      <c r="U2174" t="s">
        <v>103</v>
      </c>
      <c r="V2174">
        <v>17365</v>
      </c>
      <c r="W2174">
        <v>9698</v>
      </c>
      <c r="X2174">
        <v>23</v>
      </c>
      <c r="Y2174">
        <v>12.9</v>
      </c>
      <c r="Z2174">
        <v>15044.41</v>
      </c>
      <c r="AB2174">
        <v>28.47</v>
      </c>
      <c r="AC2174">
        <v>428314.35</v>
      </c>
      <c r="AD2174">
        <v>7953829.1200000001</v>
      </c>
      <c r="AE2174">
        <v>282.76</v>
      </c>
      <c r="AF2174">
        <v>2249024721.9699998</v>
      </c>
      <c r="AG2174">
        <v>236591.4</v>
      </c>
      <c r="AH2174">
        <v>0</v>
      </c>
      <c r="AI2174">
        <v>0</v>
      </c>
      <c r="AJ2174">
        <v>3.42</v>
      </c>
      <c r="AK2174">
        <v>0</v>
      </c>
      <c r="AL2174">
        <v>0.10299999999999999</v>
      </c>
      <c r="AM2174">
        <v>8192.44</v>
      </c>
      <c r="AN2174">
        <v>616.5</v>
      </c>
      <c r="AO2174">
        <v>544.47</v>
      </c>
      <c r="AP2174">
        <v>335665.76</v>
      </c>
      <c r="AQ2174">
        <v>1008763.95</v>
      </c>
      <c r="AR2174" t="s">
        <v>61</v>
      </c>
      <c r="AS2174" t="s">
        <v>61</v>
      </c>
      <c r="AT2174" t="s">
        <v>62</v>
      </c>
      <c r="AU2174" t="s">
        <v>63</v>
      </c>
    </row>
    <row r="2175" spans="1:47" x14ac:dyDescent="0.25">
      <c r="A2175" t="s">
        <v>3349</v>
      </c>
      <c r="B2175">
        <v>2022</v>
      </c>
      <c r="C2175">
        <v>11</v>
      </c>
      <c r="D2175" t="s">
        <v>119</v>
      </c>
      <c r="E2175" s="1">
        <v>44892</v>
      </c>
      <c r="F2175" s="1">
        <v>44909</v>
      </c>
      <c r="G2175">
        <v>17</v>
      </c>
      <c r="H2175">
        <v>3</v>
      </c>
      <c r="I2175" t="s">
        <v>49</v>
      </c>
      <c r="J2175" t="s">
        <v>50</v>
      </c>
      <c r="K2175" t="s">
        <v>51</v>
      </c>
      <c r="L2175">
        <v>2709</v>
      </c>
      <c r="M2175" t="s">
        <v>90</v>
      </c>
      <c r="N2175" t="s">
        <v>168</v>
      </c>
      <c r="O2175" t="s">
        <v>54</v>
      </c>
      <c r="P2175" t="s">
        <v>108</v>
      </c>
      <c r="Q2175" t="s">
        <v>226</v>
      </c>
      <c r="R2175" t="s">
        <v>1878</v>
      </c>
      <c r="S2175" t="s">
        <v>58</v>
      </c>
      <c r="T2175" t="s">
        <v>162</v>
      </c>
      <c r="U2175" t="s">
        <v>143</v>
      </c>
      <c r="V2175">
        <v>349298</v>
      </c>
      <c r="W2175">
        <v>245731</v>
      </c>
      <c r="X2175">
        <v>7.4</v>
      </c>
      <c r="Y2175">
        <v>11.2</v>
      </c>
      <c r="Z2175">
        <v>291003.98</v>
      </c>
      <c r="AB2175">
        <v>25.75</v>
      </c>
      <c r="AC2175">
        <v>7493352.4800000004</v>
      </c>
      <c r="AD2175">
        <v>18775576.789999999</v>
      </c>
      <c r="AE2175">
        <v>211.73</v>
      </c>
      <c r="AF2175">
        <v>3975352873.75</v>
      </c>
      <c r="AG2175">
        <v>113710.87</v>
      </c>
      <c r="AH2175">
        <v>0</v>
      </c>
      <c r="AI2175">
        <v>0</v>
      </c>
      <c r="AJ2175">
        <v>14.01</v>
      </c>
      <c r="AK2175">
        <v>2630458.31</v>
      </c>
      <c r="AL2175">
        <v>0.23699999999999999</v>
      </c>
      <c r="AM2175">
        <v>44498.12</v>
      </c>
      <c r="AN2175">
        <v>816.7</v>
      </c>
      <c r="AO2175">
        <v>596.16999999999996</v>
      </c>
      <c r="AP2175">
        <v>486892.04</v>
      </c>
      <c r="AQ2175">
        <v>8138453.5099999998</v>
      </c>
      <c r="AR2175" t="s">
        <v>61</v>
      </c>
      <c r="AS2175" t="s">
        <v>61</v>
      </c>
      <c r="AT2175" t="s">
        <v>62</v>
      </c>
      <c r="AU2175" t="s">
        <v>63</v>
      </c>
    </row>
    <row r="2176" spans="1:47" x14ac:dyDescent="0.25">
      <c r="A2176" t="s">
        <v>3350</v>
      </c>
      <c r="B2176">
        <v>2020</v>
      </c>
      <c r="C2176">
        <v>5</v>
      </c>
      <c r="D2176" t="s">
        <v>77</v>
      </c>
      <c r="E2176" s="1">
        <v>43968</v>
      </c>
      <c r="F2176" s="1">
        <v>43989</v>
      </c>
      <c r="G2176">
        <v>21</v>
      </c>
      <c r="H2176">
        <v>12.9</v>
      </c>
      <c r="I2176" t="s">
        <v>65</v>
      </c>
      <c r="J2176" t="s">
        <v>78</v>
      </c>
      <c r="K2176" t="s">
        <v>158</v>
      </c>
      <c r="L2176">
        <v>1006.3</v>
      </c>
      <c r="M2176" t="s">
        <v>52</v>
      </c>
      <c r="N2176" t="s">
        <v>81</v>
      </c>
      <c r="O2176" t="s">
        <v>189</v>
      </c>
      <c r="P2176" t="s">
        <v>92</v>
      </c>
      <c r="Q2176" t="s">
        <v>164</v>
      </c>
      <c r="R2176" t="s">
        <v>2987</v>
      </c>
      <c r="S2176" t="s">
        <v>161</v>
      </c>
      <c r="T2176" t="s">
        <v>95</v>
      </c>
      <c r="U2176" t="s">
        <v>166</v>
      </c>
      <c r="V2176">
        <v>32278</v>
      </c>
      <c r="W2176">
        <v>18341</v>
      </c>
      <c r="X2176">
        <v>24.1</v>
      </c>
      <c r="Y2176">
        <v>15.1</v>
      </c>
      <c r="Z2176">
        <v>27914.44</v>
      </c>
      <c r="AB2176">
        <v>28.43</v>
      </c>
      <c r="AC2176">
        <v>793607.53</v>
      </c>
      <c r="AD2176">
        <v>31225930.02</v>
      </c>
      <c r="AE2176">
        <v>164.94</v>
      </c>
      <c r="AF2176">
        <v>5150404897.5</v>
      </c>
      <c r="AG2176">
        <v>104731.36</v>
      </c>
      <c r="AH2176">
        <v>1.8</v>
      </c>
      <c r="AI2176">
        <v>22689.67</v>
      </c>
      <c r="AJ2176">
        <v>22.98</v>
      </c>
      <c r="AK2176">
        <v>0</v>
      </c>
      <c r="AL2176">
        <v>0.33500000000000002</v>
      </c>
      <c r="AM2176">
        <v>104606.87</v>
      </c>
      <c r="AN2176">
        <v>1034</v>
      </c>
      <c r="AO2176">
        <v>610.87</v>
      </c>
      <c r="AP2176">
        <v>631639.57999999996</v>
      </c>
      <c r="AQ2176">
        <v>1657275.01</v>
      </c>
      <c r="AR2176" t="s">
        <v>61</v>
      </c>
      <c r="AS2176" t="s">
        <v>61</v>
      </c>
      <c r="AT2176" t="s">
        <v>62</v>
      </c>
      <c r="AU2176" t="s">
        <v>63</v>
      </c>
    </row>
    <row r="2177" spans="1:47" x14ac:dyDescent="0.25">
      <c r="A2177" t="s">
        <v>3351</v>
      </c>
      <c r="B2177">
        <v>2021</v>
      </c>
      <c r="C2177">
        <v>9</v>
      </c>
      <c r="D2177" t="s">
        <v>89</v>
      </c>
      <c r="E2177" s="1">
        <v>44450</v>
      </c>
      <c r="F2177" s="1">
        <v>44468</v>
      </c>
      <c r="G2177">
        <v>18</v>
      </c>
      <c r="H2177">
        <v>12.7</v>
      </c>
      <c r="I2177" t="s">
        <v>65</v>
      </c>
      <c r="J2177" t="s">
        <v>50</v>
      </c>
      <c r="K2177" t="s">
        <v>51</v>
      </c>
      <c r="L2177">
        <v>2709</v>
      </c>
      <c r="M2177" t="s">
        <v>52</v>
      </c>
      <c r="N2177" t="s">
        <v>69</v>
      </c>
      <c r="O2177" t="s">
        <v>54</v>
      </c>
      <c r="P2177" t="s">
        <v>70</v>
      </c>
      <c r="Q2177" t="s">
        <v>154</v>
      </c>
      <c r="R2177" t="s">
        <v>2679</v>
      </c>
      <c r="S2177" t="s">
        <v>58</v>
      </c>
      <c r="T2177" t="s">
        <v>187</v>
      </c>
      <c r="U2177" t="s">
        <v>143</v>
      </c>
      <c r="V2177">
        <v>223823</v>
      </c>
      <c r="W2177">
        <v>155296</v>
      </c>
      <c r="X2177">
        <v>6</v>
      </c>
      <c r="Y2177">
        <v>10.9</v>
      </c>
      <c r="Z2177">
        <v>183063.47</v>
      </c>
      <c r="AB2177">
        <v>27.73</v>
      </c>
      <c r="AC2177">
        <v>5076350.0199999996</v>
      </c>
      <c r="AD2177">
        <v>18108638.449999999</v>
      </c>
      <c r="AE2177">
        <v>170.26</v>
      </c>
      <c r="AF2177">
        <v>3083176782.5</v>
      </c>
      <c r="AG2177">
        <v>76263.88</v>
      </c>
      <c r="AH2177">
        <v>0.2</v>
      </c>
      <c r="AI2177">
        <v>4696.74</v>
      </c>
      <c r="AJ2177">
        <v>15.31</v>
      </c>
      <c r="AK2177">
        <v>0</v>
      </c>
      <c r="AL2177">
        <v>0.14199999999999999</v>
      </c>
      <c r="AM2177">
        <v>25714.27</v>
      </c>
      <c r="AN2177">
        <v>718.9</v>
      </c>
      <c r="AO2177">
        <v>584.49</v>
      </c>
      <c r="AP2177">
        <v>420189.86</v>
      </c>
      <c r="AQ2177">
        <v>5603214.7699999996</v>
      </c>
      <c r="AR2177" t="s">
        <v>61</v>
      </c>
      <c r="AS2177" t="s">
        <v>61</v>
      </c>
      <c r="AT2177" t="s">
        <v>62</v>
      </c>
      <c r="AU2177" t="s">
        <v>63</v>
      </c>
    </row>
    <row r="2178" spans="1:47" x14ac:dyDescent="0.25">
      <c r="A2178" t="s">
        <v>3352</v>
      </c>
      <c r="B2178">
        <v>2022</v>
      </c>
      <c r="C2178">
        <v>5</v>
      </c>
      <c r="D2178" t="s">
        <v>77</v>
      </c>
      <c r="E2178" s="1">
        <v>44702</v>
      </c>
      <c r="F2178" s="1">
        <v>44710</v>
      </c>
      <c r="G2178">
        <v>8</v>
      </c>
      <c r="H2178">
        <v>9.4</v>
      </c>
      <c r="I2178" t="s">
        <v>65</v>
      </c>
      <c r="J2178" t="s">
        <v>50</v>
      </c>
      <c r="K2178" t="s">
        <v>145</v>
      </c>
      <c r="L2178">
        <v>2710.19</v>
      </c>
      <c r="M2178" t="s">
        <v>90</v>
      </c>
      <c r="N2178" t="s">
        <v>81</v>
      </c>
      <c r="O2178" t="s">
        <v>200</v>
      </c>
      <c r="P2178" t="s">
        <v>92</v>
      </c>
      <c r="Q2178" t="s">
        <v>93</v>
      </c>
      <c r="R2178" t="s">
        <v>334</v>
      </c>
      <c r="S2178" t="s">
        <v>123</v>
      </c>
      <c r="T2178" t="s">
        <v>59</v>
      </c>
      <c r="U2178" t="s">
        <v>259</v>
      </c>
      <c r="V2178">
        <v>41602</v>
      </c>
      <c r="W2178">
        <v>28880</v>
      </c>
      <c r="X2178">
        <v>5.9</v>
      </c>
      <c r="Y2178">
        <v>10.7</v>
      </c>
      <c r="Z2178">
        <v>35210.550000000003</v>
      </c>
      <c r="AB2178">
        <v>26.84</v>
      </c>
      <c r="AC2178">
        <v>945051.16</v>
      </c>
      <c r="AD2178">
        <v>21567166.09</v>
      </c>
      <c r="AE2178">
        <v>214.9</v>
      </c>
      <c r="AF2178">
        <v>4634783992.7399998</v>
      </c>
      <c r="AG2178">
        <v>244082.64</v>
      </c>
      <c r="AH2178">
        <v>1.4</v>
      </c>
      <c r="AI2178">
        <v>30313.55</v>
      </c>
      <c r="AJ2178">
        <v>18.559999999999999</v>
      </c>
      <c r="AK2178">
        <v>0</v>
      </c>
      <c r="AL2178">
        <v>0.17299999999999999</v>
      </c>
      <c r="AM2178">
        <v>37311.199999999997</v>
      </c>
      <c r="AN2178">
        <v>175.4</v>
      </c>
      <c r="AO2178">
        <v>674.63</v>
      </c>
      <c r="AP2178">
        <v>118330.1</v>
      </c>
      <c r="AQ2178">
        <v>1375088.65</v>
      </c>
      <c r="AR2178" t="s">
        <v>124</v>
      </c>
      <c r="AS2178" t="s">
        <v>124</v>
      </c>
      <c r="AT2178" t="s">
        <v>116</v>
      </c>
      <c r="AU2178" t="s">
        <v>63</v>
      </c>
    </row>
    <row r="2179" spans="1:47" x14ac:dyDescent="0.25">
      <c r="A2179" t="s">
        <v>3353</v>
      </c>
      <c r="B2179">
        <v>2025</v>
      </c>
      <c r="C2179">
        <v>5</v>
      </c>
      <c r="D2179" t="s">
        <v>77</v>
      </c>
      <c r="E2179" s="1">
        <v>45807</v>
      </c>
      <c r="F2179" s="1">
        <v>45839</v>
      </c>
      <c r="G2179">
        <v>32</v>
      </c>
      <c r="H2179">
        <v>6.5</v>
      </c>
      <c r="I2179" t="s">
        <v>65</v>
      </c>
      <c r="J2179" t="s">
        <v>66</v>
      </c>
      <c r="K2179" t="s">
        <v>248</v>
      </c>
      <c r="L2179">
        <v>9999</v>
      </c>
      <c r="M2179" t="s">
        <v>90</v>
      </c>
      <c r="N2179" t="s">
        <v>53</v>
      </c>
      <c r="O2179" t="s">
        <v>107</v>
      </c>
      <c r="P2179" t="s">
        <v>100</v>
      </c>
      <c r="Q2179" t="s">
        <v>159</v>
      </c>
      <c r="R2179" t="s">
        <v>353</v>
      </c>
      <c r="S2179" t="s">
        <v>156</v>
      </c>
      <c r="T2179" t="s">
        <v>59</v>
      </c>
      <c r="U2179" t="s">
        <v>181</v>
      </c>
      <c r="V2179">
        <v>11373</v>
      </c>
      <c r="W2179">
        <v>7967</v>
      </c>
      <c r="X2179">
        <v>15.3</v>
      </c>
      <c r="Y2179">
        <v>11.2</v>
      </c>
      <c r="Z2179">
        <v>10172.33</v>
      </c>
      <c r="AA2179">
        <v>726</v>
      </c>
      <c r="AB2179">
        <v>1410.29</v>
      </c>
      <c r="AC2179">
        <v>1023870.54</v>
      </c>
      <c r="AD2179">
        <v>47844028.310000002</v>
      </c>
      <c r="AE2179">
        <v>281.58</v>
      </c>
      <c r="AF2179">
        <v>13471921491.530001</v>
      </c>
      <c r="AG2179">
        <v>41862.28</v>
      </c>
      <c r="AH2179">
        <v>1.1000000000000001</v>
      </c>
      <c r="AI2179">
        <v>13064.48</v>
      </c>
      <c r="AJ2179">
        <v>21.77</v>
      </c>
      <c r="AK2179">
        <v>0</v>
      </c>
      <c r="AL2179">
        <v>8.3000000000000004E-2</v>
      </c>
      <c r="AM2179">
        <v>39710.54</v>
      </c>
      <c r="AN2179">
        <v>1722.2</v>
      </c>
      <c r="AO2179">
        <v>403.9</v>
      </c>
      <c r="AP2179">
        <v>695596.58</v>
      </c>
      <c r="AQ2179">
        <v>1814104.42</v>
      </c>
      <c r="AR2179" t="s">
        <v>61</v>
      </c>
      <c r="AS2179" t="s">
        <v>61</v>
      </c>
      <c r="AT2179" t="s">
        <v>62</v>
      </c>
      <c r="AU2179" t="s">
        <v>117</v>
      </c>
    </row>
    <row r="2180" spans="1:47" x14ac:dyDescent="0.25">
      <c r="A2180" t="s">
        <v>3354</v>
      </c>
      <c r="B2180">
        <v>2022</v>
      </c>
      <c r="C2180">
        <v>5</v>
      </c>
      <c r="D2180" t="s">
        <v>77</v>
      </c>
      <c r="E2180" s="1">
        <v>44684</v>
      </c>
      <c r="F2180" s="1">
        <v>44699</v>
      </c>
      <c r="G2180">
        <v>15</v>
      </c>
      <c r="H2180">
        <v>2.6</v>
      </c>
      <c r="I2180" t="s">
        <v>49</v>
      </c>
      <c r="J2180" t="s">
        <v>50</v>
      </c>
      <c r="K2180" t="s">
        <v>51</v>
      </c>
      <c r="L2180">
        <v>2709</v>
      </c>
      <c r="M2180" t="s">
        <v>68</v>
      </c>
      <c r="N2180" t="s">
        <v>81</v>
      </c>
      <c r="O2180" t="s">
        <v>91</v>
      </c>
      <c r="P2180" t="s">
        <v>146</v>
      </c>
      <c r="Q2180" t="s">
        <v>226</v>
      </c>
      <c r="R2180" t="s">
        <v>1617</v>
      </c>
      <c r="S2180" t="s">
        <v>186</v>
      </c>
      <c r="T2180" t="s">
        <v>74</v>
      </c>
      <c r="U2180" t="s">
        <v>228</v>
      </c>
      <c r="V2180">
        <v>122136</v>
      </c>
      <c r="W2180">
        <v>72326</v>
      </c>
      <c r="X2180">
        <v>16.3</v>
      </c>
      <c r="Y2180">
        <v>10.8</v>
      </c>
      <c r="Z2180">
        <v>113286.68</v>
      </c>
      <c r="AB2180">
        <v>27.01</v>
      </c>
      <c r="AC2180">
        <v>3059873.23</v>
      </c>
      <c r="AD2180">
        <v>6077830.3799999999</v>
      </c>
      <c r="AE2180">
        <v>214.84</v>
      </c>
      <c r="AF2180">
        <v>1305761078.8399999</v>
      </c>
      <c r="AG2180">
        <v>136960.15</v>
      </c>
      <c r="AH2180">
        <v>0.3</v>
      </c>
      <c r="AI2180">
        <v>6018.79</v>
      </c>
      <c r="AJ2180">
        <v>24.92</v>
      </c>
      <c r="AK2180">
        <v>1514595.33</v>
      </c>
      <c r="AL2180">
        <v>0.13100000000000001</v>
      </c>
      <c r="AM2180">
        <v>7961.96</v>
      </c>
      <c r="AN2180">
        <v>644.70000000000005</v>
      </c>
      <c r="AO2180">
        <v>678.67</v>
      </c>
      <c r="AP2180">
        <v>437538.55</v>
      </c>
      <c r="AQ2180">
        <v>3648352.68</v>
      </c>
      <c r="AR2180" t="s">
        <v>61</v>
      </c>
      <c r="AS2180" t="s">
        <v>61</v>
      </c>
      <c r="AT2180" t="s">
        <v>116</v>
      </c>
      <c r="AU2180" t="s">
        <v>63</v>
      </c>
    </row>
    <row r="2181" spans="1:47" x14ac:dyDescent="0.25">
      <c r="A2181" t="s">
        <v>3355</v>
      </c>
      <c r="B2181">
        <v>2021</v>
      </c>
      <c r="C2181">
        <v>4</v>
      </c>
      <c r="D2181" t="s">
        <v>77</v>
      </c>
      <c r="E2181" s="1">
        <v>44302</v>
      </c>
      <c r="F2181" s="1">
        <v>44320</v>
      </c>
      <c r="G2181">
        <v>18</v>
      </c>
      <c r="H2181">
        <v>11.9</v>
      </c>
      <c r="I2181" t="s">
        <v>65</v>
      </c>
      <c r="J2181" t="s">
        <v>78</v>
      </c>
      <c r="K2181" t="s">
        <v>211</v>
      </c>
      <c r="L2181">
        <v>1701.99</v>
      </c>
      <c r="M2181" t="s">
        <v>52</v>
      </c>
      <c r="N2181" t="s">
        <v>81</v>
      </c>
      <c r="O2181" t="s">
        <v>200</v>
      </c>
      <c r="P2181" t="s">
        <v>100</v>
      </c>
      <c r="Q2181" t="s">
        <v>108</v>
      </c>
      <c r="R2181" t="s">
        <v>3310</v>
      </c>
      <c r="S2181" t="s">
        <v>85</v>
      </c>
      <c r="T2181" t="s">
        <v>148</v>
      </c>
      <c r="U2181" t="s">
        <v>87</v>
      </c>
      <c r="V2181">
        <v>38652</v>
      </c>
      <c r="W2181">
        <v>27578</v>
      </c>
      <c r="X2181">
        <v>13.1</v>
      </c>
      <c r="Y2181">
        <v>14.7</v>
      </c>
      <c r="Z2181">
        <v>31794.17</v>
      </c>
      <c r="AB2181">
        <v>15.48</v>
      </c>
      <c r="AC2181">
        <v>492173.75</v>
      </c>
      <c r="AD2181">
        <v>12118665.84</v>
      </c>
      <c r="AE2181">
        <v>165.47</v>
      </c>
      <c r="AF2181">
        <v>2005275636.54</v>
      </c>
      <c r="AG2181">
        <v>169972.27</v>
      </c>
      <c r="AH2181">
        <v>1.6</v>
      </c>
      <c r="AI2181">
        <v>38215.129999999997</v>
      </c>
      <c r="AJ2181">
        <v>22.97</v>
      </c>
      <c r="AK2181">
        <v>0</v>
      </c>
      <c r="AL2181">
        <v>0.19600000000000001</v>
      </c>
      <c r="AM2181">
        <v>23752.59</v>
      </c>
      <c r="AN2181">
        <v>563.29999999999995</v>
      </c>
      <c r="AO2181">
        <v>524.09</v>
      </c>
      <c r="AP2181">
        <v>295219.90000000002</v>
      </c>
      <c r="AQ2181">
        <v>1019333.64</v>
      </c>
      <c r="AR2181" t="s">
        <v>61</v>
      </c>
      <c r="AS2181" t="s">
        <v>61</v>
      </c>
      <c r="AT2181" t="s">
        <v>62</v>
      </c>
      <c r="AU2181" t="s">
        <v>63</v>
      </c>
    </row>
    <row r="2182" spans="1:47" x14ac:dyDescent="0.25">
      <c r="A2182" t="s">
        <v>3356</v>
      </c>
      <c r="B2182">
        <v>2020</v>
      </c>
      <c r="C2182">
        <v>7</v>
      </c>
      <c r="D2182" t="s">
        <v>89</v>
      </c>
      <c r="E2182" s="1">
        <v>44020</v>
      </c>
      <c r="F2182" s="1">
        <v>44054</v>
      </c>
      <c r="G2182">
        <v>34</v>
      </c>
      <c r="H2182">
        <v>1.6</v>
      </c>
      <c r="I2182" t="s">
        <v>65</v>
      </c>
      <c r="J2182" t="s">
        <v>66</v>
      </c>
      <c r="K2182" t="s">
        <v>153</v>
      </c>
      <c r="L2182">
        <v>6309</v>
      </c>
      <c r="M2182" t="s">
        <v>68</v>
      </c>
      <c r="N2182" t="s">
        <v>106</v>
      </c>
      <c r="O2182" t="s">
        <v>91</v>
      </c>
      <c r="P2182" t="s">
        <v>100</v>
      </c>
      <c r="Q2182" t="s">
        <v>71</v>
      </c>
      <c r="R2182" t="s">
        <v>561</v>
      </c>
      <c r="S2182" t="s">
        <v>156</v>
      </c>
      <c r="T2182" t="s">
        <v>86</v>
      </c>
      <c r="U2182" t="s">
        <v>143</v>
      </c>
      <c r="V2182">
        <v>28076</v>
      </c>
      <c r="W2182">
        <v>19928</v>
      </c>
      <c r="X2182">
        <v>9.9</v>
      </c>
      <c r="Y2182">
        <v>14</v>
      </c>
      <c r="Z2182">
        <v>21979.84</v>
      </c>
      <c r="AA2182">
        <v>1569</v>
      </c>
      <c r="AB2182">
        <v>752.17</v>
      </c>
      <c r="AC2182">
        <v>1180154.73</v>
      </c>
      <c r="AD2182">
        <v>69734339.379999995</v>
      </c>
      <c r="AE2182">
        <v>165.26</v>
      </c>
      <c r="AF2182">
        <v>11524296925.940001</v>
      </c>
      <c r="AG2182">
        <v>191348.84</v>
      </c>
      <c r="AI2182">
        <v>0</v>
      </c>
      <c r="AJ2182">
        <v>5.8</v>
      </c>
      <c r="AK2182">
        <v>0</v>
      </c>
      <c r="AL2182">
        <v>0.154</v>
      </c>
      <c r="AM2182">
        <v>107390.88</v>
      </c>
      <c r="AN2182">
        <v>944.3</v>
      </c>
      <c r="AO2182">
        <v>366.55</v>
      </c>
      <c r="AP2182">
        <v>346133.16</v>
      </c>
      <c r="AQ2182">
        <v>1825027.61</v>
      </c>
      <c r="AR2182" t="s">
        <v>61</v>
      </c>
      <c r="AS2182" t="s">
        <v>61</v>
      </c>
      <c r="AT2182" t="s">
        <v>62</v>
      </c>
      <c r="AU2182" t="s">
        <v>63</v>
      </c>
    </row>
    <row r="2183" spans="1:47" x14ac:dyDescent="0.25">
      <c r="A2183" t="s">
        <v>3357</v>
      </c>
      <c r="B2183">
        <v>2026</v>
      </c>
      <c r="C2183">
        <v>1</v>
      </c>
      <c r="D2183" t="s">
        <v>48</v>
      </c>
      <c r="E2183" s="1">
        <v>46026</v>
      </c>
      <c r="F2183" s="1">
        <v>46041</v>
      </c>
      <c r="G2183">
        <v>15</v>
      </c>
      <c r="H2183">
        <v>19.600000000000001</v>
      </c>
      <c r="I2183" t="s">
        <v>65</v>
      </c>
      <c r="J2183" t="s">
        <v>66</v>
      </c>
      <c r="K2183" t="s">
        <v>245</v>
      </c>
      <c r="L2183">
        <v>8905.9</v>
      </c>
      <c r="M2183" t="s">
        <v>52</v>
      </c>
      <c r="N2183" t="s">
        <v>81</v>
      </c>
      <c r="O2183" t="s">
        <v>200</v>
      </c>
      <c r="P2183" t="s">
        <v>82</v>
      </c>
      <c r="Q2183" t="s">
        <v>204</v>
      </c>
      <c r="R2183" t="s">
        <v>1387</v>
      </c>
      <c r="S2183" t="s">
        <v>73</v>
      </c>
      <c r="T2183" t="s">
        <v>131</v>
      </c>
      <c r="U2183" t="s">
        <v>60</v>
      </c>
      <c r="V2183">
        <v>4904</v>
      </c>
      <c r="W2183">
        <v>3135</v>
      </c>
      <c r="X2183">
        <v>24.2</v>
      </c>
      <c r="Y2183">
        <v>12.4</v>
      </c>
      <c r="Z2183">
        <v>4260.28</v>
      </c>
      <c r="AB2183">
        <v>20.55</v>
      </c>
      <c r="AC2183">
        <v>87548.75</v>
      </c>
      <c r="AD2183">
        <v>1953082.76</v>
      </c>
      <c r="AE2183">
        <v>279.04000000000002</v>
      </c>
      <c r="AF2183">
        <v>544988213.35000002</v>
      </c>
      <c r="AG2183">
        <v>195704.88</v>
      </c>
      <c r="AH2183">
        <v>3.8</v>
      </c>
      <c r="AI2183">
        <v>72674.649999999994</v>
      </c>
      <c r="AJ2183">
        <v>7.48</v>
      </c>
      <c r="AK2183">
        <v>0</v>
      </c>
      <c r="AL2183">
        <v>0.17</v>
      </c>
      <c r="AM2183">
        <v>3320.24</v>
      </c>
      <c r="AN2183">
        <v>552.6</v>
      </c>
      <c r="AO2183">
        <v>583.70000000000005</v>
      </c>
      <c r="AP2183">
        <v>322552.62</v>
      </c>
      <c r="AQ2183">
        <v>681801.14</v>
      </c>
      <c r="AR2183" t="s">
        <v>61</v>
      </c>
      <c r="AS2183" t="s">
        <v>61</v>
      </c>
      <c r="AT2183" t="s">
        <v>62</v>
      </c>
      <c r="AU2183" t="s">
        <v>63</v>
      </c>
    </row>
    <row r="2184" spans="1:47" x14ac:dyDescent="0.25">
      <c r="A2184" t="s">
        <v>3358</v>
      </c>
      <c r="B2184">
        <v>2020</v>
      </c>
      <c r="C2184">
        <v>7</v>
      </c>
      <c r="D2184" t="s">
        <v>89</v>
      </c>
      <c r="E2184" s="1">
        <v>44039</v>
      </c>
      <c r="F2184" s="1">
        <v>44052</v>
      </c>
      <c r="G2184">
        <v>13</v>
      </c>
      <c r="H2184">
        <v>19.8</v>
      </c>
      <c r="I2184" t="s">
        <v>65</v>
      </c>
      <c r="J2184" t="s">
        <v>50</v>
      </c>
      <c r="K2184" t="s">
        <v>120</v>
      </c>
      <c r="L2184">
        <v>2710.1921000000002</v>
      </c>
      <c r="M2184" t="s">
        <v>52</v>
      </c>
      <c r="N2184" t="s">
        <v>69</v>
      </c>
      <c r="O2184" t="s">
        <v>107</v>
      </c>
      <c r="P2184" t="s">
        <v>226</v>
      </c>
      <c r="Q2184" t="s">
        <v>146</v>
      </c>
      <c r="R2184" t="s">
        <v>3359</v>
      </c>
      <c r="S2184" t="s">
        <v>142</v>
      </c>
      <c r="T2184" t="s">
        <v>187</v>
      </c>
      <c r="U2184" t="s">
        <v>181</v>
      </c>
      <c r="V2184">
        <v>39012</v>
      </c>
      <c r="W2184">
        <v>22053</v>
      </c>
      <c r="X2184">
        <v>24.4</v>
      </c>
      <c r="Y2184">
        <v>13.9</v>
      </c>
      <c r="Z2184">
        <v>31165.63</v>
      </c>
      <c r="AB2184">
        <v>38.19</v>
      </c>
      <c r="AC2184">
        <v>1190215.4099999999</v>
      </c>
      <c r="AD2184">
        <v>23276674.079999998</v>
      </c>
      <c r="AE2184">
        <v>158.07</v>
      </c>
      <c r="AF2184">
        <v>3679343871.8299999</v>
      </c>
      <c r="AG2184">
        <v>153965.04999999999</v>
      </c>
      <c r="AH2184">
        <v>0</v>
      </c>
      <c r="AI2184">
        <v>0</v>
      </c>
      <c r="AJ2184">
        <v>8.98</v>
      </c>
      <c r="AK2184">
        <v>0</v>
      </c>
      <c r="AL2184">
        <v>0.33200000000000002</v>
      </c>
      <c r="AM2184">
        <v>77278.559999999998</v>
      </c>
      <c r="AN2184">
        <v>657.9</v>
      </c>
      <c r="AO2184">
        <v>664.33</v>
      </c>
      <c r="AP2184">
        <v>437062.71</v>
      </c>
      <c r="AQ2184">
        <v>1858521.73</v>
      </c>
      <c r="AR2184" t="s">
        <v>61</v>
      </c>
      <c r="AS2184" t="s">
        <v>61</v>
      </c>
      <c r="AT2184" t="s">
        <v>62</v>
      </c>
      <c r="AU2184" t="s">
        <v>63</v>
      </c>
    </row>
    <row r="2185" spans="1:47" x14ac:dyDescent="0.25">
      <c r="A2185" t="s">
        <v>3360</v>
      </c>
      <c r="B2185">
        <v>2020</v>
      </c>
      <c r="C2185">
        <v>11</v>
      </c>
      <c r="D2185" t="s">
        <v>119</v>
      </c>
      <c r="E2185" s="1">
        <v>44155</v>
      </c>
      <c r="F2185" s="1">
        <v>44173</v>
      </c>
      <c r="G2185">
        <v>18</v>
      </c>
      <c r="H2185">
        <v>13.6</v>
      </c>
      <c r="I2185" t="s">
        <v>65</v>
      </c>
      <c r="J2185" t="s">
        <v>112</v>
      </c>
      <c r="K2185" t="s">
        <v>113</v>
      </c>
      <c r="L2185">
        <v>7304.39</v>
      </c>
      <c r="M2185" t="s">
        <v>90</v>
      </c>
      <c r="N2185" t="s">
        <v>106</v>
      </c>
      <c r="O2185" t="s">
        <v>200</v>
      </c>
      <c r="P2185" t="s">
        <v>82</v>
      </c>
      <c r="Q2185" t="s">
        <v>146</v>
      </c>
      <c r="R2185" t="s">
        <v>3361</v>
      </c>
      <c r="S2185" t="s">
        <v>73</v>
      </c>
      <c r="T2185" t="s">
        <v>95</v>
      </c>
      <c r="U2185" t="s">
        <v>103</v>
      </c>
      <c r="V2185">
        <v>2656</v>
      </c>
      <c r="W2185">
        <v>1664</v>
      </c>
      <c r="X2185">
        <v>12.7</v>
      </c>
      <c r="Y2185">
        <v>15.2</v>
      </c>
      <c r="Z2185">
        <v>2363.9699999999998</v>
      </c>
      <c r="AB2185">
        <v>14.16</v>
      </c>
      <c r="AC2185">
        <v>33473.82</v>
      </c>
      <c r="AD2185">
        <v>1827750.68</v>
      </c>
      <c r="AE2185">
        <v>159.30000000000001</v>
      </c>
      <c r="AF2185">
        <v>291160683.31999999</v>
      </c>
      <c r="AG2185">
        <v>123343.05</v>
      </c>
      <c r="AH2185">
        <v>1.7</v>
      </c>
      <c r="AI2185">
        <v>57417.53</v>
      </c>
      <c r="AJ2185">
        <v>4.8499999999999996</v>
      </c>
      <c r="AK2185">
        <v>0</v>
      </c>
      <c r="AL2185">
        <v>0.128</v>
      </c>
      <c r="AM2185">
        <v>2339.52</v>
      </c>
      <c r="AN2185">
        <v>854.2</v>
      </c>
      <c r="AO2185">
        <v>665.68</v>
      </c>
      <c r="AP2185">
        <v>568623.86</v>
      </c>
      <c r="AQ2185">
        <v>785197.78</v>
      </c>
      <c r="AR2185" t="s">
        <v>61</v>
      </c>
      <c r="AS2185" t="s">
        <v>61</v>
      </c>
      <c r="AT2185" t="s">
        <v>62</v>
      </c>
      <c r="AU2185" t="s">
        <v>63</v>
      </c>
    </row>
    <row r="2186" spans="1:47" x14ac:dyDescent="0.25">
      <c r="A2186" t="s">
        <v>3362</v>
      </c>
      <c r="B2186">
        <v>2023</v>
      </c>
      <c r="C2186">
        <v>1</v>
      </c>
      <c r="D2186" t="s">
        <v>48</v>
      </c>
      <c r="E2186" s="1">
        <v>44953</v>
      </c>
      <c r="F2186" s="1">
        <v>44965</v>
      </c>
      <c r="G2186">
        <v>12</v>
      </c>
      <c r="H2186">
        <v>15.1</v>
      </c>
      <c r="I2186" t="s">
        <v>65</v>
      </c>
      <c r="J2186" t="s">
        <v>112</v>
      </c>
      <c r="K2186" t="s">
        <v>113</v>
      </c>
      <c r="L2186">
        <v>7304.39</v>
      </c>
      <c r="M2186" t="s">
        <v>80</v>
      </c>
      <c r="N2186" t="s">
        <v>69</v>
      </c>
      <c r="O2186" t="s">
        <v>107</v>
      </c>
      <c r="P2186" t="s">
        <v>82</v>
      </c>
      <c r="Q2186" t="s">
        <v>127</v>
      </c>
      <c r="R2186" t="s">
        <v>664</v>
      </c>
      <c r="S2186" t="s">
        <v>73</v>
      </c>
      <c r="T2186" t="s">
        <v>86</v>
      </c>
      <c r="U2186" t="s">
        <v>96</v>
      </c>
      <c r="V2186">
        <v>13516</v>
      </c>
      <c r="W2186">
        <v>8411</v>
      </c>
      <c r="X2186">
        <v>15.4</v>
      </c>
      <c r="Y2186">
        <v>10.5</v>
      </c>
      <c r="Z2186">
        <v>12021.95</v>
      </c>
      <c r="AB2186">
        <v>27.16</v>
      </c>
      <c r="AC2186">
        <v>326516.15999999997</v>
      </c>
      <c r="AD2186">
        <v>11492984.199999999</v>
      </c>
      <c r="AE2186">
        <v>283.87</v>
      </c>
      <c r="AF2186">
        <v>3262513424.8499999</v>
      </c>
      <c r="AG2186">
        <v>38666.75</v>
      </c>
      <c r="AH2186">
        <v>0</v>
      </c>
      <c r="AI2186">
        <v>0</v>
      </c>
      <c r="AJ2186">
        <v>12.8</v>
      </c>
      <c r="AK2186">
        <v>0</v>
      </c>
      <c r="AL2186">
        <v>0.32600000000000001</v>
      </c>
      <c r="AM2186">
        <v>37467.129999999997</v>
      </c>
      <c r="AN2186">
        <v>510.1</v>
      </c>
      <c r="AO2186">
        <v>618.96</v>
      </c>
      <c r="AP2186">
        <v>315731.5</v>
      </c>
      <c r="AQ2186">
        <v>718381.54</v>
      </c>
      <c r="AR2186" t="s">
        <v>61</v>
      </c>
      <c r="AS2186" t="s">
        <v>61</v>
      </c>
      <c r="AT2186" t="s">
        <v>62</v>
      </c>
      <c r="AU2186" t="s">
        <v>63</v>
      </c>
    </row>
    <row r="2187" spans="1:47" x14ac:dyDescent="0.25">
      <c r="A2187" t="s">
        <v>3363</v>
      </c>
      <c r="B2187">
        <v>2021</v>
      </c>
      <c r="C2187">
        <v>10</v>
      </c>
      <c r="D2187" t="s">
        <v>119</v>
      </c>
      <c r="E2187" s="1">
        <v>44490</v>
      </c>
      <c r="F2187" s="1">
        <v>44501</v>
      </c>
      <c r="G2187">
        <v>11</v>
      </c>
      <c r="H2187">
        <v>6.4</v>
      </c>
      <c r="I2187" t="s">
        <v>49</v>
      </c>
      <c r="J2187" t="s">
        <v>112</v>
      </c>
      <c r="K2187" t="s">
        <v>126</v>
      </c>
      <c r="L2187">
        <v>2701.12</v>
      </c>
      <c r="M2187" t="s">
        <v>68</v>
      </c>
      <c r="N2187" t="s">
        <v>69</v>
      </c>
      <c r="O2187" t="s">
        <v>99</v>
      </c>
      <c r="P2187" t="s">
        <v>201</v>
      </c>
      <c r="Q2187" t="s">
        <v>100</v>
      </c>
      <c r="R2187" t="s">
        <v>2142</v>
      </c>
      <c r="S2187" t="s">
        <v>130</v>
      </c>
      <c r="T2187" t="s">
        <v>59</v>
      </c>
      <c r="U2187" t="s">
        <v>143</v>
      </c>
      <c r="V2187">
        <v>98888</v>
      </c>
      <c r="W2187">
        <v>57508</v>
      </c>
      <c r="X2187">
        <v>7.8</v>
      </c>
      <c r="Y2187">
        <v>15.2</v>
      </c>
      <c r="Z2187">
        <v>78518.8</v>
      </c>
      <c r="AB2187">
        <v>17.43</v>
      </c>
      <c r="AC2187">
        <v>1368582.68</v>
      </c>
      <c r="AD2187">
        <v>10358200.1</v>
      </c>
      <c r="AE2187">
        <v>166.72</v>
      </c>
      <c r="AF2187">
        <v>1726919120.6700001</v>
      </c>
      <c r="AG2187">
        <v>77342.8</v>
      </c>
      <c r="AH2187">
        <v>0</v>
      </c>
      <c r="AI2187">
        <v>0</v>
      </c>
      <c r="AJ2187">
        <v>2.52</v>
      </c>
      <c r="AK2187">
        <v>261026.64</v>
      </c>
      <c r="AL2187">
        <v>0.32800000000000001</v>
      </c>
      <c r="AM2187">
        <v>33974.9</v>
      </c>
      <c r="AN2187">
        <v>300.7</v>
      </c>
      <c r="AO2187">
        <v>448.8</v>
      </c>
      <c r="AP2187">
        <v>134954.16</v>
      </c>
      <c r="AQ2187">
        <v>1614854.54</v>
      </c>
      <c r="AR2187" t="s">
        <v>61</v>
      </c>
      <c r="AS2187" t="s">
        <v>61</v>
      </c>
      <c r="AT2187" t="s">
        <v>62</v>
      </c>
      <c r="AU2187" t="s">
        <v>63</v>
      </c>
    </row>
    <row r="2188" spans="1:47" x14ac:dyDescent="0.25">
      <c r="A2188" t="s">
        <v>3364</v>
      </c>
      <c r="B2188">
        <v>2020</v>
      </c>
      <c r="C2188">
        <v>1</v>
      </c>
      <c r="D2188" t="s">
        <v>48</v>
      </c>
      <c r="E2188" s="1">
        <v>43858</v>
      </c>
      <c r="F2188" s="1">
        <v>43872</v>
      </c>
      <c r="G2188">
        <v>14</v>
      </c>
      <c r="H2188">
        <v>6.3</v>
      </c>
      <c r="I2188" t="s">
        <v>49</v>
      </c>
      <c r="J2188" t="s">
        <v>50</v>
      </c>
      <c r="K2188" t="s">
        <v>145</v>
      </c>
      <c r="L2188">
        <v>2710.19</v>
      </c>
      <c r="M2188" t="s">
        <v>52</v>
      </c>
      <c r="N2188" t="s">
        <v>81</v>
      </c>
      <c r="O2188" t="s">
        <v>99</v>
      </c>
      <c r="P2188" t="s">
        <v>93</v>
      </c>
      <c r="Q2188" t="s">
        <v>70</v>
      </c>
      <c r="R2188" t="s">
        <v>725</v>
      </c>
      <c r="S2188" t="s">
        <v>123</v>
      </c>
      <c r="T2188" t="s">
        <v>131</v>
      </c>
      <c r="U2188" t="s">
        <v>143</v>
      </c>
      <c r="V2188">
        <v>71032</v>
      </c>
      <c r="W2188">
        <v>47587</v>
      </c>
      <c r="X2188">
        <v>6.6</v>
      </c>
      <c r="Y2188">
        <v>10.9</v>
      </c>
      <c r="Z2188">
        <v>60742.879999999997</v>
      </c>
      <c r="AB2188">
        <v>15.07</v>
      </c>
      <c r="AC2188">
        <v>915395.2</v>
      </c>
      <c r="AD2188">
        <v>51055605.5</v>
      </c>
      <c r="AE2188">
        <v>167.16</v>
      </c>
      <c r="AF2188">
        <v>8534455015.3800001</v>
      </c>
      <c r="AG2188">
        <v>134511.01</v>
      </c>
      <c r="AH2188">
        <v>2.5</v>
      </c>
      <c r="AI2188">
        <v>76571.14</v>
      </c>
      <c r="AJ2188">
        <v>6.38</v>
      </c>
      <c r="AK2188">
        <v>3257347.63</v>
      </c>
      <c r="AL2188">
        <v>0.29199999999999998</v>
      </c>
      <c r="AM2188">
        <v>149082.37</v>
      </c>
      <c r="AN2188">
        <v>213.1</v>
      </c>
      <c r="AO2188">
        <v>484.71</v>
      </c>
      <c r="AP2188">
        <v>103291.7</v>
      </c>
      <c r="AQ2188">
        <v>1378851.42</v>
      </c>
      <c r="AR2188" t="s">
        <v>124</v>
      </c>
      <c r="AS2188" t="s">
        <v>61</v>
      </c>
      <c r="AT2188" t="s">
        <v>62</v>
      </c>
      <c r="AU2188" t="s">
        <v>63</v>
      </c>
    </row>
    <row r="2189" spans="1:47" x14ac:dyDescent="0.25">
      <c r="A2189" t="s">
        <v>3365</v>
      </c>
      <c r="B2189">
        <v>2023</v>
      </c>
      <c r="C2189">
        <v>4</v>
      </c>
      <c r="D2189" t="s">
        <v>77</v>
      </c>
      <c r="E2189" s="1">
        <v>45046</v>
      </c>
      <c r="F2189" s="1">
        <v>45068</v>
      </c>
      <c r="G2189">
        <v>22</v>
      </c>
      <c r="H2189">
        <v>2.2999999999999998</v>
      </c>
      <c r="I2189" t="s">
        <v>65</v>
      </c>
      <c r="J2189" t="s">
        <v>66</v>
      </c>
      <c r="K2189" t="s">
        <v>67</v>
      </c>
      <c r="L2189">
        <v>8479.8989999999994</v>
      </c>
      <c r="M2189" t="s">
        <v>52</v>
      </c>
      <c r="N2189" t="s">
        <v>69</v>
      </c>
      <c r="O2189" t="s">
        <v>189</v>
      </c>
      <c r="P2189" t="s">
        <v>92</v>
      </c>
      <c r="Q2189" t="s">
        <v>83</v>
      </c>
      <c r="R2189" t="s">
        <v>3366</v>
      </c>
      <c r="S2189" t="s">
        <v>156</v>
      </c>
      <c r="T2189" t="s">
        <v>86</v>
      </c>
      <c r="U2189" t="s">
        <v>181</v>
      </c>
      <c r="V2189">
        <v>16566</v>
      </c>
      <c r="W2189">
        <v>11153</v>
      </c>
      <c r="X2189">
        <v>10.199999999999999</v>
      </c>
      <c r="Y2189">
        <v>13.2</v>
      </c>
      <c r="Z2189">
        <v>14819.48</v>
      </c>
      <c r="AA2189">
        <v>1058</v>
      </c>
      <c r="AB2189">
        <v>3261.34</v>
      </c>
      <c r="AC2189">
        <v>3450497.72</v>
      </c>
      <c r="AD2189">
        <v>60473555.649999999</v>
      </c>
      <c r="AE2189">
        <v>286.64</v>
      </c>
      <c r="AF2189">
        <v>17334139991.52</v>
      </c>
      <c r="AG2189">
        <v>162229.59</v>
      </c>
      <c r="AH2189">
        <v>0</v>
      </c>
      <c r="AI2189">
        <v>0</v>
      </c>
      <c r="AJ2189">
        <v>7.38</v>
      </c>
      <c r="AK2189">
        <v>0</v>
      </c>
      <c r="AL2189">
        <v>0.17199999999999999</v>
      </c>
      <c r="AM2189">
        <v>104014.52</v>
      </c>
      <c r="AN2189">
        <v>758.1</v>
      </c>
      <c r="AO2189">
        <v>637.25</v>
      </c>
      <c r="AP2189">
        <v>483099.23</v>
      </c>
      <c r="AQ2189">
        <v>4199841.0599999996</v>
      </c>
      <c r="AR2189" t="s">
        <v>61</v>
      </c>
      <c r="AS2189" t="s">
        <v>61</v>
      </c>
      <c r="AT2189" t="s">
        <v>62</v>
      </c>
      <c r="AU2189" t="s">
        <v>63</v>
      </c>
    </row>
    <row r="2190" spans="1:47" x14ac:dyDescent="0.25">
      <c r="A2190" t="s">
        <v>3367</v>
      </c>
      <c r="B2190">
        <v>2025</v>
      </c>
      <c r="C2190">
        <v>4</v>
      </c>
      <c r="D2190" t="s">
        <v>77</v>
      </c>
      <c r="E2190" s="1">
        <v>45771</v>
      </c>
      <c r="F2190" s="1">
        <v>45789</v>
      </c>
      <c r="G2190">
        <v>18</v>
      </c>
      <c r="H2190">
        <v>11.6</v>
      </c>
      <c r="I2190" t="s">
        <v>65</v>
      </c>
      <c r="J2190" t="s">
        <v>50</v>
      </c>
      <c r="K2190" t="s">
        <v>51</v>
      </c>
      <c r="L2190">
        <v>2709</v>
      </c>
      <c r="M2190" t="s">
        <v>90</v>
      </c>
      <c r="N2190" t="s">
        <v>168</v>
      </c>
      <c r="O2190" t="s">
        <v>99</v>
      </c>
      <c r="P2190" t="s">
        <v>92</v>
      </c>
      <c r="Q2190" t="s">
        <v>159</v>
      </c>
      <c r="R2190" t="s">
        <v>3368</v>
      </c>
      <c r="S2190" t="s">
        <v>58</v>
      </c>
      <c r="T2190" t="s">
        <v>74</v>
      </c>
      <c r="U2190" t="s">
        <v>132</v>
      </c>
      <c r="V2190">
        <v>246054</v>
      </c>
      <c r="W2190">
        <v>139204</v>
      </c>
      <c r="X2190">
        <v>14</v>
      </c>
      <c r="Y2190">
        <v>14.7</v>
      </c>
      <c r="Z2190">
        <v>221014</v>
      </c>
      <c r="AB2190">
        <v>32.409999999999997</v>
      </c>
      <c r="AC2190">
        <v>7163063.7400000002</v>
      </c>
      <c r="AD2190">
        <v>15254386.279999999</v>
      </c>
      <c r="AE2190">
        <v>280.25</v>
      </c>
      <c r="AF2190">
        <v>4275041754.9699998</v>
      </c>
      <c r="AG2190">
        <v>15754.44</v>
      </c>
      <c r="AH2190">
        <v>1.7</v>
      </c>
      <c r="AJ2190">
        <v>7.59</v>
      </c>
      <c r="AK2190">
        <v>0</v>
      </c>
      <c r="AL2190">
        <v>0.16500000000000001</v>
      </c>
      <c r="AM2190">
        <v>25169.74</v>
      </c>
      <c r="AN2190">
        <v>746.6</v>
      </c>
      <c r="AO2190">
        <v>528.44000000000005</v>
      </c>
      <c r="AP2190">
        <v>394533.3</v>
      </c>
      <c r="AQ2190">
        <v>7627432.3799999999</v>
      </c>
      <c r="AR2190" t="s">
        <v>61</v>
      </c>
      <c r="AS2190" t="s">
        <v>61</v>
      </c>
      <c r="AT2190" t="s">
        <v>62</v>
      </c>
      <c r="AU2190" t="s">
        <v>63</v>
      </c>
    </row>
    <row r="2191" spans="1:47" x14ac:dyDescent="0.25">
      <c r="A2191" t="s">
        <v>3369</v>
      </c>
      <c r="B2191">
        <v>2023</v>
      </c>
      <c r="C2191">
        <v>8</v>
      </c>
      <c r="D2191" t="s">
        <v>89</v>
      </c>
      <c r="E2191" s="1">
        <v>45144</v>
      </c>
      <c r="F2191" s="1">
        <v>45154</v>
      </c>
      <c r="G2191">
        <v>10</v>
      </c>
      <c r="H2191">
        <v>17.2</v>
      </c>
      <c r="I2191" t="s">
        <v>65</v>
      </c>
      <c r="J2191" t="s">
        <v>50</v>
      </c>
      <c r="K2191" t="s">
        <v>145</v>
      </c>
      <c r="L2191">
        <v>2710.19</v>
      </c>
      <c r="M2191" t="s">
        <v>114</v>
      </c>
      <c r="N2191" t="s">
        <v>53</v>
      </c>
      <c r="O2191" t="s">
        <v>189</v>
      </c>
      <c r="P2191" t="s">
        <v>226</v>
      </c>
      <c r="Q2191" t="s">
        <v>146</v>
      </c>
      <c r="R2191" t="s">
        <v>1642</v>
      </c>
      <c r="S2191" t="s">
        <v>170</v>
      </c>
      <c r="T2191" t="s">
        <v>162</v>
      </c>
      <c r="U2191" t="s">
        <v>132</v>
      </c>
      <c r="V2191">
        <v>103821</v>
      </c>
      <c r="W2191">
        <v>60713</v>
      </c>
      <c r="X2191">
        <v>1.3</v>
      </c>
      <c r="Y2191">
        <v>13.7</v>
      </c>
      <c r="Z2191">
        <v>94650.98</v>
      </c>
      <c r="AB2191">
        <v>45.67</v>
      </c>
      <c r="AC2191">
        <v>4322710.26</v>
      </c>
      <c r="AD2191">
        <v>91925978.290000007</v>
      </c>
      <c r="AE2191">
        <v>281.85000000000002</v>
      </c>
      <c r="AF2191">
        <v>25909336981.040001</v>
      </c>
      <c r="AG2191">
        <v>85716.02</v>
      </c>
      <c r="AH2191">
        <v>0</v>
      </c>
      <c r="AI2191">
        <v>0</v>
      </c>
      <c r="AJ2191">
        <v>13.65</v>
      </c>
      <c r="AK2191">
        <v>0</v>
      </c>
      <c r="AL2191">
        <v>0.152</v>
      </c>
      <c r="AM2191">
        <v>139727.49</v>
      </c>
      <c r="AN2191">
        <v>445.9</v>
      </c>
      <c r="AO2191">
        <v>491.77</v>
      </c>
      <c r="AP2191">
        <v>219280.24</v>
      </c>
      <c r="AQ2191">
        <v>4767434.01</v>
      </c>
      <c r="AR2191" t="s">
        <v>61</v>
      </c>
      <c r="AS2191" t="s">
        <v>61</v>
      </c>
      <c r="AT2191" t="s">
        <v>62</v>
      </c>
      <c r="AU2191" t="s">
        <v>63</v>
      </c>
    </row>
    <row r="2192" spans="1:47" x14ac:dyDescent="0.25">
      <c r="A2192" t="s">
        <v>3370</v>
      </c>
      <c r="B2192">
        <v>2023</v>
      </c>
      <c r="C2192">
        <v>2</v>
      </c>
      <c r="D2192" t="s">
        <v>48</v>
      </c>
      <c r="E2192" s="1">
        <v>44960</v>
      </c>
      <c r="F2192" s="1">
        <v>44969</v>
      </c>
      <c r="G2192">
        <v>9</v>
      </c>
      <c r="H2192">
        <v>18.600000000000001</v>
      </c>
      <c r="I2192" t="s">
        <v>65</v>
      </c>
      <c r="J2192" t="s">
        <v>50</v>
      </c>
      <c r="K2192" t="s">
        <v>145</v>
      </c>
      <c r="L2192">
        <v>2710.19</v>
      </c>
      <c r="M2192" t="s">
        <v>98</v>
      </c>
      <c r="N2192" t="s">
        <v>53</v>
      </c>
      <c r="O2192" t="s">
        <v>189</v>
      </c>
      <c r="P2192" t="s">
        <v>56</v>
      </c>
      <c r="Q2192" t="s">
        <v>71</v>
      </c>
      <c r="R2192" t="s">
        <v>983</v>
      </c>
      <c r="S2192" t="s">
        <v>170</v>
      </c>
      <c r="T2192" t="s">
        <v>59</v>
      </c>
      <c r="U2192" t="s">
        <v>166</v>
      </c>
      <c r="V2192">
        <v>101645</v>
      </c>
      <c r="W2192">
        <v>68528</v>
      </c>
      <c r="X2192">
        <v>1.4</v>
      </c>
      <c r="Y2192">
        <v>10.8</v>
      </c>
      <c r="Z2192">
        <v>87964.49</v>
      </c>
      <c r="AB2192">
        <v>17.57</v>
      </c>
      <c r="AC2192">
        <v>1545536.09</v>
      </c>
      <c r="AD2192">
        <v>73659704.640000001</v>
      </c>
      <c r="AE2192">
        <v>283.56</v>
      </c>
      <c r="AF2192">
        <v>20886945847.720001</v>
      </c>
      <c r="AG2192">
        <v>116878.06</v>
      </c>
      <c r="AH2192">
        <v>3.3</v>
      </c>
      <c r="AI2192">
        <v>77406.66</v>
      </c>
      <c r="AJ2192">
        <v>19.239999999999998</v>
      </c>
      <c r="AK2192">
        <v>0</v>
      </c>
      <c r="AL2192">
        <v>0.34399999999999997</v>
      </c>
      <c r="AM2192">
        <v>253389.38</v>
      </c>
      <c r="AN2192">
        <v>215.1</v>
      </c>
      <c r="AO2192">
        <v>565.71</v>
      </c>
      <c r="AP2192">
        <v>121684.22</v>
      </c>
      <c r="AQ2192">
        <v>2114894.41</v>
      </c>
      <c r="AR2192" t="s">
        <v>61</v>
      </c>
      <c r="AS2192" t="s">
        <v>61</v>
      </c>
      <c r="AT2192" t="s">
        <v>62</v>
      </c>
      <c r="AU2192" t="s">
        <v>63</v>
      </c>
    </row>
    <row r="2193" spans="1:47" x14ac:dyDescent="0.25">
      <c r="A2193" t="s">
        <v>3371</v>
      </c>
      <c r="B2193">
        <v>2023</v>
      </c>
      <c r="C2193">
        <v>2</v>
      </c>
      <c r="D2193" t="s">
        <v>48</v>
      </c>
      <c r="E2193" s="1">
        <v>44959</v>
      </c>
      <c r="F2193" s="1">
        <v>44965</v>
      </c>
      <c r="G2193">
        <v>6</v>
      </c>
      <c r="H2193">
        <v>17.100000000000001</v>
      </c>
      <c r="I2193" t="s">
        <v>65</v>
      </c>
      <c r="J2193" t="s">
        <v>50</v>
      </c>
      <c r="K2193" t="s">
        <v>51</v>
      </c>
      <c r="L2193">
        <v>2709</v>
      </c>
      <c r="M2193" t="s">
        <v>52</v>
      </c>
      <c r="N2193" t="s">
        <v>81</v>
      </c>
      <c r="O2193" t="s">
        <v>200</v>
      </c>
      <c r="P2193" t="s">
        <v>128</v>
      </c>
      <c r="Q2193" t="s">
        <v>159</v>
      </c>
      <c r="R2193" t="s">
        <v>779</v>
      </c>
      <c r="S2193" t="s">
        <v>58</v>
      </c>
      <c r="T2193" t="s">
        <v>162</v>
      </c>
      <c r="U2193" t="s">
        <v>87</v>
      </c>
      <c r="V2193">
        <v>205702</v>
      </c>
      <c r="W2193">
        <v>118291</v>
      </c>
      <c r="X2193">
        <v>4.0999999999999996</v>
      </c>
      <c r="Y2193">
        <v>11.3</v>
      </c>
      <c r="Z2193">
        <v>185382.26</v>
      </c>
      <c r="AB2193">
        <v>8.93</v>
      </c>
      <c r="AC2193">
        <v>1655463.58</v>
      </c>
      <c r="AD2193">
        <v>12997150.25</v>
      </c>
      <c r="AE2193">
        <v>282.88</v>
      </c>
      <c r="AF2193">
        <v>3676633862.7199998</v>
      </c>
      <c r="AG2193">
        <v>76983.8</v>
      </c>
      <c r="AH2193">
        <v>0</v>
      </c>
      <c r="AI2193">
        <v>0</v>
      </c>
      <c r="AJ2193">
        <v>17.87</v>
      </c>
      <c r="AK2193">
        <v>0</v>
      </c>
      <c r="AL2193">
        <v>8.8999999999999996E-2</v>
      </c>
      <c r="AM2193">
        <v>11567.46</v>
      </c>
      <c r="AN2193">
        <v>269.39999999999998</v>
      </c>
      <c r="AO2193">
        <v>459.85</v>
      </c>
      <c r="AP2193">
        <v>123883.59</v>
      </c>
      <c r="AQ2193">
        <v>1867898.43</v>
      </c>
      <c r="AR2193" t="s">
        <v>61</v>
      </c>
      <c r="AS2193" t="s">
        <v>61</v>
      </c>
      <c r="AT2193" t="s">
        <v>62</v>
      </c>
      <c r="AU2193" t="s">
        <v>63</v>
      </c>
    </row>
    <row r="2194" spans="1:47" x14ac:dyDescent="0.25">
      <c r="A2194" t="s">
        <v>3372</v>
      </c>
      <c r="B2194">
        <v>2026</v>
      </c>
      <c r="C2194">
        <v>2</v>
      </c>
      <c r="D2194" t="s">
        <v>48</v>
      </c>
      <c r="E2194" s="1">
        <v>46059</v>
      </c>
      <c r="F2194" s="1">
        <v>46070</v>
      </c>
      <c r="G2194">
        <v>11</v>
      </c>
      <c r="H2194">
        <v>17.5</v>
      </c>
      <c r="I2194" t="s">
        <v>49</v>
      </c>
      <c r="J2194" t="s">
        <v>50</v>
      </c>
      <c r="K2194" t="s">
        <v>423</v>
      </c>
      <c r="L2194">
        <v>2710.1941000000002</v>
      </c>
      <c r="M2194" t="s">
        <v>98</v>
      </c>
      <c r="N2194" t="s">
        <v>69</v>
      </c>
      <c r="O2194" t="s">
        <v>200</v>
      </c>
      <c r="P2194" t="s">
        <v>164</v>
      </c>
      <c r="Q2194" t="s">
        <v>100</v>
      </c>
      <c r="R2194" t="s">
        <v>901</v>
      </c>
      <c r="S2194" t="s">
        <v>142</v>
      </c>
      <c r="T2194" t="s">
        <v>86</v>
      </c>
      <c r="U2194" t="s">
        <v>96</v>
      </c>
      <c r="V2194">
        <v>70156</v>
      </c>
      <c r="W2194">
        <v>39018</v>
      </c>
      <c r="X2194">
        <v>10.199999999999999</v>
      </c>
      <c r="Y2194">
        <v>13.5</v>
      </c>
      <c r="Z2194">
        <v>64169.39</v>
      </c>
      <c r="AB2194">
        <v>36.619999999999997</v>
      </c>
      <c r="AC2194">
        <v>2349883.06</v>
      </c>
      <c r="AD2194">
        <v>30339929.289999999</v>
      </c>
      <c r="AE2194">
        <v>285.58999999999997</v>
      </c>
      <c r="AF2194">
        <v>8664780405.9300003</v>
      </c>
      <c r="AG2194">
        <v>90076.75</v>
      </c>
      <c r="AH2194">
        <v>0</v>
      </c>
      <c r="AI2194">
        <v>0</v>
      </c>
      <c r="AJ2194">
        <v>8.52</v>
      </c>
      <c r="AK2194">
        <v>2584961.98</v>
      </c>
      <c r="AL2194">
        <v>0.124</v>
      </c>
      <c r="AM2194">
        <v>37621.51</v>
      </c>
      <c r="AN2194">
        <v>475.2</v>
      </c>
      <c r="AO2194">
        <v>675.16</v>
      </c>
      <c r="AP2194">
        <v>320836.03000000003</v>
      </c>
      <c r="AQ2194">
        <v>2798417.35</v>
      </c>
      <c r="AR2194" t="s">
        <v>61</v>
      </c>
      <c r="AS2194" t="s">
        <v>61</v>
      </c>
      <c r="AT2194" t="s">
        <v>62</v>
      </c>
      <c r="AU2194" t="s">
        <v>63</v>
      </c>
    </row>
    <row r="2195" spans="1:47" x14ac:dyDescent="0.25">
      <c r="A2195" t="s">
        <v>3373</v>
      </c>
      <c r="B2195">
        <v>2025</v>
      </c>
      <c r="C2195">
        <v>8</v>
      </c>
      <c r="D2195" t="s">
        <v>89</v>
      </c>
      <c r="E2195" s="1">
        <v>45871</v>
      </c>
      <c r="F2195" s="1">
        <v>45888</v>
      </c>
      <c r="G2195">
        <v>17</v>
      </c>
      <c r="H2195">
        <v>1.1000000000000001</v>
      </c>
      <c r="I2195" t="s">
        <v>65</v>
      </c>
      <c r="J2195" t="s">
        <v>66</v>
      </c>
      <c r="K2195" t="s">
        <v>391</v>
      </c>
      <c r="L2195">
        <v>9999.99</v>
      </c>
      <c r="M2195" t="s">
        <v>52</v>
      </c>
      <c r="N2195" t="s">
        <v>53</v>
      </c>
      <c r="O2195" t="s">
        <v>189</v>
      </c>
      <c r="P2195" t="s">
        <v>184</v>
      </c>
      <c r="Q2195" t="s">
        <v>108</v>
      </c>
      <c r="R2195" t="s">
        <v>2527</v>
      </c>
      <c r="S2195" t="s">
        <v>130</v>
      </c>
      <c r="T2195" t="s">
        <v>95</v>
      </c>
      <c r="U2195" t="s">
        <v>213</v>
      </c>
      <c r="V2195">
        <v>72557</v>
      </c>
      <c r="W2195">
        <v>48020</v>
      </c>
      <c r="X2195">
        <v>23.5</v>
      </c>
      <c r="Y2195">
        <v>13</v>
      </c>
      <c r="Z2195">
        <v>60433.55</v>
      </c>
      <c r="AB2195">
        <v>38.81</v>
      </c>
      <c r="AC2195">
        <v>2345426.08</v>
      </c>
      <c r="AD2195">
        <v>27751086.16</v>
      </c>
      <c r="AE2195">
        <v>276.01</v>
      </c>
      <c r="AF2195">
        <v>7659577291.0200005</v>
      </c>
      <c r="AG2195">
        <v>213882.26</v>
      </c>
      <c r="AH2195">
        <v>0</v>
      </c>
      <c r="AI2195">
        <v>0</v>
      </c>
      <c r="AJ2195">
        <v>21.77</v>
      </c>
      <c r="AK2195">
        <v>0</v>
      </c>
      <c r="AL2195">
        <v>0.13500000000000001</v>
      </c>
      <c r="AM2195">
        <v>37463.97</v>
      </c>
      <c r="AN2195">
        <v>394.3</v>
      </c>
      <c r="AO2195">
        <v>468.79</v>
      </c>
      <c r="AP2195">
        <v>184843.9</v>
      </c>
      <c r="AQ2195">
        <v>2781616.21</v>
      </c>
      <c r="AR2195" t="s">
        <v>61</v>
      </c>
      <c r="AS2195" t="s">
        <v>61</v>
      </c>
      <c r="AT2195" t="s">
        <v>62</v>
      </c>
      <c r="AU2195" t="s">
        <v>63</v>
      </c>
    </row>
    <row r="2196" spans="1:47" x14ac:dyDescent="0.25">
      <c r="A2196" t="s">
        <v>3374</v>
      </c>
      <c r="B2196">
        <v>2025</v>
      </c>
      <c r="C2196">
        <v>11</v>
      </c>
      <c r="D2196" t="s">
        <v>119</v>
      </c>
      <c r="E2196" s="1">
        <v>45974</v>
      </c>
      <c r="F2196" s="1">
        <v>45987</v>
      </c>
      <c r="G2196">
        <v>13</v>
      </c>
      <c r="H2196">
        <v>9.6999999999999993</v>
      </c>
      <c r="I2196" t="s">
        <v>65</v>
      </c>
      <c r="J2196" t="s">
        <v>66</v>
      </c>
      <c r="K2196" t="s">
        <v>391</v>
      </c>
      <c r="L2196">
        <v>9999.99</v>
      </c>
      <c r="M2196" t="s">
        <v>114</v>
      </c>
      <c r="N2196" t="s">
        <v>168</v>
      </c>
      <c r="O2196" t="s">
        <v>200</v>
      </c>
      <c r="P2196" t="s">
        <v>184</v>
      </c>
      <c r="Q2196" t="s">
        <v>154</v>
      </c>
      <c r="R2196" t="s">
        <v>3375</v>
      </c>
      <c r="S2196" t="s">
        <v>130</v>
      </c>
      <c r="T2196" t="s">
        <v>59</v>
      </c>
      <c r="U2196" t="s">
        <v>60</v>
      </c>
      <c r="V2196">
        <v>83657</v>
      </c>
      <c r="W2196">
        <v>52829</v>
      </c>
      <c r="X2196">
        <v>10.199999999999999</v>
      </c>
      <c r="Y2196">
        <v>10.8</v>
      </c>
      <c r="Z2196">
        <v>70599.47</v>
      </c>
      <c r="AB2196">
        <v>26.18</v>
      </c>
      <c r="AC2196">
        <v>1848294.12</v>
      </c>
      <c r="AD2196">
        <v>37573743.93</v>
      </c>
      <c r="AE2196">
        <v>283.24</v>
      </c>
      <c r="AF2196">
        <v>10642387230.73</v>
      </c>
      <c r="AG2196">
        <v>95093.18</v>
      </c>
      <c r="AH2196">
        <v>2.7</v>
      </c>
      <c r="AI2196">
        <v>73732.479999999996</v>
      </c>
      <c r="AJ2196">
        <v>8.7200000000000006</v>
      </c>
      <c r="AK2196">
        <v>0</v>
      </c>
      <c r="AL2196">
        <v>0.26</v>
      </c>
      <c r="AM2196">
        <v>97691.73</v>
      </c>
      <c r="AN2196">
        <v>698.1</v>
      </c>
      <c r="AO2196">
        <v>661.59</v>
      </c>
      <c r="AP2196">
        <v>461855.98</v>
      </c>
      <c r="AQ2196">
        <v>2576667.4900000002</v>
      </c>
      <c r="AR2196" t="s">
        <v>61</v>
      </c>
      <c r="AS2196" t="s">
        <v>61</v>
      </c>
      <c r="AT2196" t="s">
        <v>62</v>
      </c>
      <c r="AU2196" t="s">
        <v>63</v>
      </c>
    </row>
    <row r="2197" spans="1:47" x14ac:dyDescent="0.25">
      <c r="A2197" t="s">
        <v>3376</v>
      </c>
      <c r="B2197">
        <v>2022</v>
      </c>
      <c r="C2197">
        <v>4</v>
      </c>
      <c r="D2197" t="s">
        <v>77</v>
      </c>
      <c r="E2197" s="1">
        <v>44663</v>
      </c>
      <c r="F2197" s="1">
        <v>44687</v>
      </c>
      <c r="G2197">
        <v>24</v>
      </c>
      <c r="H2197">
        <v>15.4</v>
      </c>
      <c r="I2197" t="s">
        <v>65</v>
      </c>
      <c r="J2197" t="s">
        <v>78</v>
      </c>
      <c r="K2197" t="s">
        <v>158</v>
      </c>
      <c r="L2197">
        <v>1006.3</v>
      </c>
      <c r="M2197" t="s">
        <v>80</v>
      </c>
      <c r="N2197" t="s">
        <v>69</v>
      </c>
      <c r="O2197" t="s">
        <v>54</v>
      </c>
      <c r="P2197" t="s">
        <v>184</v>
      </c>
      <c r="Q2197" t="s">
        <v>83</v>
      </c>
      <c r="R2197" t="s">
        <v>202</v>
      </c>
      <c r="S2197" t="s">
        <v>161</v>
      </c>
      <c r="T2197" t="s">
        <v>162</v>
      </c>
      <c r="U2197" t="s">
        <v>75</v>
      </c>
      <c r="V2197">
        <v>22444</v>
      </c>
      <c r="W2197">
        <v>13505</v>
      </c>
      <c r="X2197">
        <v>23</v>
      </c>
      <c r="Y2197">
        <v>10.8</v>
      </c>
      <c r="Z2197">
        <v>20963.259999999998</v>
      </c>
      <c r="AB2197">
        <v>13.4</v>
      </c>
      <c r="AC2197">
        <v>280907.68</v>
      </c>
      <c r="AD2197">
        <v>19709028.149999999</v>
      </c>
      <c r="AE2197">
        <v>217.34</v>
      </c>
      <c r="AF2197">
        <v>4283560178.1199999</v>
      </c>
      <c r="AG2197">
        <v>241451.31</v>
      </c>
      <c r="AH2197">
        <v>1</v>
      </c>
      <c r="AI2197">
        <v>14850.05</v>
      </c>
      <c r="AJ2197">
        <v>1.52</v>
      </c>
      <c r="AK2197">
        <v>0</v>
      </c>
      <c r="AL2197">
        <v>0.27800000000000002</v>
      </c>
      <c r="AM2197">
        <v>54791.1</v>
      </c>
      <c r="AN2197">
        <v>1027.8</v>
      </c>
      <c r="AO2197">
        <v>562.94000000000005</v>
      </c>
      <c r="AP2197">
        <v>578589.73</v>
      </c>
      <c r="AQ2197">
        <v>1170589.8700000001</v>
      </c>
      <c r="AR2197" t="s">
        <v>61</v>
      </c>
      <c r="AS2197" t="s">
        <v>61</v>
      </c>
      <c r="AT2197" t="s">
        <v>62</v>
      </c>
      <c r="AU2197" t="s">
        <v>63</v>
      </c>
    </row>
    <row r="2198" spans="1:47" x14ac:dyDescent="0.25">
      <c r="A2198" t="s">
        <v>3377</v>
      </c>
      <c r="B2198">
        <v>2024</v>
      </c>
      <c r="C2198">
        <v>11</v>
      </c>
      <c r="D2198" t="s">
        <v>119</v>
      </c>
      <c r="E2198" s="1">
        <v>45601</v>
      </c>
      <c r="F2198" s="1">
        <v>45610</v>
      </c>
      <c r="G2198">
        <v>9</v>
      </c>
      <c r="H2198">
        <v>16.399999999999999</v>
      </c>
      <c r="I2198" t="s">
        <v>49</v>
      </c>
      <c r="J2198" t="s">
        <v>50</v>
      </c>
      <c r="K2198" t="s">
        <v>120</v>
      </c>
      <c r="L2198">
        <v>2710.1921000000002</v>
      </c>
      <c r="M2198" t="s">
        <v>68</v>
      </c>
      <c r="N2198" t="s">
        <v>53</v>
      </c>
      <c r="O2198" t="s">
        <v>200</v>
      </c>
      <c r="P2198" t="s">
        <v>93</v>
      </c>
      <c r="Q2198" t="s">
        <v>92</v>
      </c>
      <c r="R2198" t="s">
        <v>1322</v>
      </c>
      <c r="S2198" t="s">
        <v>123</v>
      </c>
      <c r="T2198" t="s">
        <v>131</v>
      </c>
      <c r="U2198" t="s">
        <v>87</v>
      </c>
      <c r="V2198">
        <v>73848</v>
      </c>
      <c r="W2198">
        <v>45279</v>
      </c>
      <c r="X2198">
        <v>10.6</v>
      </c>
      <c r="Y2198">
        <v>14.9</v>
      </c>
      <c r="Z2198">
        <v>62996.97</v>
      </c>
      <c r="AB2198">
        <v>13.22</v>
      </c>
      <c r="AC2198">
        <v>832819.94</v>
      </c>
      <c r="AD2198">
        <v>35457214.590000004</v>
      </c>
      <c r="AE2198">
        <v>273.7</v>
      </c>
      <c r="AF2198">
        <v>9704639633.2800007</v>
      </c>
      <c r="AG2198">
        <v>221611.44</v>
      </c>
      <c r="AH2198">
        <v>1.8</v>
      </c>
      <c r="AI2198">
        <v>20788.849999999999</v>
      </c>
      <c r="AJ2198">
        <v>1.53</v>
      </c>
      <c r="AK2198">
        <v>542495.38</v>
      </c>
      <c r="AL2198">
        <v>0.24399999999999999</v>
      </c>
      <c r="AM2198">
        <v>86515.6</v>
      </c>
      <c r="AN2198">
        <v>461.6</v>
      </c>
      <c r="AO2198">
        <v>648.37</v>
      </c>
      <c r="AP2198">
        <v>299287.59000000003</v>
      </c>
      <c r="AQ2198">
        <v>1461023.42</v>
      </c>
      <c r="AR2198" t="s">
        <v>61</v>
      </c>
      <c r="AS2198" t="s">
        <v>61</v>
      </c>
      <c r="AT2198" t="s">
        <v>62</v>
      </c>
      <c r="AU2198" t="s">
        <v>63</v>
      </c>
    </row>
    <row r="2199" spans="1:47" x14ac:dyDescent="0.25">
      <c r="A2199" t="s">
        <v>3378</v>
      </c>
      <c r="B2199">
        <v>2025</v>
      </c>
      <c r="C2199">
        <v>6</v>
      </c>
      <c r="D2199" t="s">
        <v>77</v>
      </c>
      <c r="E2199" s="1">
        <v>45818</v>
      </c>
      <c r="F2199" s="1">
        <v>45837</v>
      </c>
      <c r="G2199">
        <v>19</v>
      </c>
      <c r="H2199">
        <v>5.4</v>
      </c>
      <c r="I2199" t="s">
        <v>65</v>
      </c>
      <c r="J2199" t="s">
        <v>50</v>
      </c>
      <c r="K2199" t="s">
        <v>145</v>
      </c>
      <c r="L2199">
        <v>2710.19</v>
      </c>
      <c r="M2199" t="s">
        <v>98</v>
      </c>
      <c r="N2199" t="s">
        <v>69</v>
      </c>
      <c r="O2199" t="s">
        <v>54</v>
      </c>
      <c r="P2199" t="s">
        <v>100</v>
      </c>
      <c r="Q2199" t="s">
        <v>121</v>
      </c>
      <c r="R2199" t="s">
        <v>3379</v>
      </c>
      <c r="S2199" t="s">
        <v>170</v>
      </c>
      <c r="T2199" t="s">
        <v>102</v>
      </c>
      <c r="U2199" t="s">
        <v>96</v>
      </c>
      <c r="V2199">
        <v>82088</v>
      </c>
      <c r="W2199">
        <v>54434</v>
      </c>
      <c r="X2199">
        <v>3.5</v>
      </c>
      <c r="Y2199">
        <v>10.7</v>
      </c>
      <c r="Z2199">
        <v>76947.34</v>
      </c>
      <c r="AB2199">
        <v>39.020000000000003</v>
      </c>
      <c r="AC2199">
        <v>3002485.21</v>
      </c>
      <c r="AD2199">
        <v>32876520.489999998</v>
      </c>
      <c r="AE2199">
        <v>276.17</v>
      </c>
      <c r="AF2199">
        <v>9079508663.7199993</v>
      </c>
      <c r="AG2199">
        <v>165076.67000000001</v>
      </c>
      <c r="AH2199">
        <v>4.0999999999999996</v>
      </c>
      <c r="AI2199">
        <v>127017.62</v>
      </c>
      <c r="AJ2199">
        <v>15.3</v>
      </c>
      <c r="AK2199">
        <v>0</v>
      </c>
      <c r="AL2199">
        <v>0.114</v>
      </c>
      <c r="AM2199">
        <v>37479.230000000003</v>
      </c>
      <c r="AN2199">
        <v>699.6</v>
      </c>
      <c r="AO2199">
        <v>694.88</v>
      </c>
      <c r="AP2199">
        <v>486138.05</v>
      </c>
      <c r="AQ2199">
        <v>3818196.78</v>
      </c>
      <c r="AR2199" t="s">
        <v>61</v>
      </c>
      <c r="AS2199" t="s">
        <v>124</v>
      </c>
      <c r="AT2199" t="s">
        <v>62</v>
      </c>
      <c r="AU2199" t="s">
        <v>63</v>
      </c>
    </row>
    <row r="2200" spans="1:47" x14ac:dyDescent="0.25">
      <c r="A2200" t="s">
        <v>3380</v>
      </c>
      <c r="B2200">
        <v>2021</v>
      </c>
      <c r="C2200">
        <v>6</v>
      </c>
      <c r="D2200" t="s">
        <v>77</v>
      </c>
      <c r="E2200" s="1">
        <v>44352</v>
      </c>
      <c r="F2200" s="1">
        <v>44364</v>
      </c>
      <c r="G2200">
        <v>12</v>
      </c>
      <c r="H2200">
        <v>19.600000000000001</v>
      </c>
      <c r="I2200" t="s">
        <v>65</v>
      </c>
      <c r="J2200" t="s">
        <v>134</v>
      </c>
      <c r="K2200" t="s">
        <v>135</v>
      </c>
      <c r="L2200">
        <v>9999.0098999999991</v>
      </c>
      <c r="M2200" t="s">
        <v>68</v>
      </c>
      <c r="N2200" t="s">
        <v>81</v>
      </c>
      <c r="O2200" t="s">
        <v>91</v>
      </c>
      <c r="P2200" t="s">
        <v>100</v>
      </c>
      <c r="Q2200" t="s">
        <v>83</v>
      </c>
      <c r="R2200" t="s">
        <v>1840</v>
      </c>
      <c r="S2200" t="s">
        <v>137</v>
      </c>
      <c r="T2200" t="s">
        <v>148</v>
      </c>
      <c r="U2200" t="s">
        <v>60</v>
      </c>
      <c r="V2200">
        <v>12161</v>
      </c>
      <c r="W2200">
        <v>6880</v>
      </c>
      <c r="X2200">
        <v>14.6</v>
      </c>
      <c r="Y2200">
        <v>11.4</v>
      </c>
      <c r="Z2200">
        <v>10906.59</v>
      </c>
      <c r="AB2200">
        <v>39.020000000000003</v>
      </c>
      <c r="AC2200">
        <v>425575.14</v>
      </c>
      <c r="AD2200">
        <v>5886286.6200000001</v>
      </c>
      <c r="AE2200">
        <v>173.86</v>
      </c>
      <c r="AF2200">
        <v>1023389791.75</v>
      </c>
      <c r="AG2200">
        <v>103604.21</v>
      </c>
      <c r="AH2200">
        <v>0.4</v>
      </c>
      <c r="AI2200">
        <v>6092.86</v>
      </c>
      <c r="AJ2200">
        <v>6.79</v>
      </c>
      <c r="AK2200">
        <v>0</v>
      </c>
      <c r="AL2200">
        <v>0.151</v>
      </c>
      <c r="AM2200">
        <v>8888.2900000000009</v>
      </c>
      <c r="AN2200">
        <v>181.4</v>
      </c>
      <c r="AO2200">
        <v>627.02</v>
      </c>
      <c r="AP2200">
        <v>113741.43</v>
      </c>
      <c r="AQ2200">
        <v>657901.93000000005</v>
      </c>
      <c r="AR2200" t="s">
        <v>61</v>
      </c>
      <c r="AS2200" t="s">
        <v>61</v>
      </c>
      <c r="AT2200" t="s">
        <v>62</v>
      </c>
      <c r="AU2200" t="s">
        <v>63</v>
      </c>
    </row>
    <row r="2201" spans="1:47" x14ac:dyDescent="0.25">
      <c r="A2201" t="s">
        <v>3381</v>
      </c>
      <c r="B2201">
        <v>2024</v>
      </c>
      <c r="C2201">
        <v>4</v>
      </c>
      <c r="D2201" t="s">
        <v>77</v>
      </c>
      <c r="E2201" s="1">
        <v>45398</v>
      </c>
      <c r="F2201" s="1">
        <v>45408</v>
      </c>
      <c r="G2201">
        <v>10</v>
      </c>
      <c r="H2201">
        <v>8.1999999999999993</v>
      </c>
      <c r="I2201" t="s">
        <v>65</v>
      </c>
      <c r="J2201" t="s">
        <v>50</v>
      </c>
      <c r="K2201" t="s">
        <v>223</v>
      </c>
      <c r="L2201">
        <v>2710.1109999999999</v>
      </c>
      <c r="M2201" t="s">
        <v>98</v>
      </c>
      <c r="N2201" t="s">
        <v>106</v>
      </c>
      <c r="O2201" t="s">
        <v>91</v>
      </c>
      <c r="P2201" t="s">
        <v>70</v>
      </c>
      <c r="Q2201" t="s">
        <v>93</v>
      </c>
      <c r="R2201" t="s">
        <v>882</v>
      </c>
      <c r="S2201" t="s">
        <v>186</v>
      </c>
      <c r="T2201" t="s">
        <v>148</v>
      </c>
      <c r="U2201" t="s">
        <v>132</v>
      </c>
      <c r="V2201">
        <v>102760</v>
      </c>
      <c r="W2201">
        <v>68424</v>
      </c>
      <c r="X2201">
        <v>18.899999999999999</v>
      </c>
      <c r="Y2201">
        <v>10.199999999999999</v>
      </c>
      <c r="Z2201">
        <v>95433.17</v>
      </c>
      <c r="AB2201">
        <v>38.72</v>
      </c>
      <c r="AC2201">
        <v>3695172.34</v>
      </c>
      <c r="AD2201">
        <v>32152389.300000001</v>
      </c>
      <c r="AE2201">
        <v>282.29000000000002</v>
      </c>
      <c r="AF2201">
        <v>9076297975.5</v>
      </c>
      <c r="AG2201">
        <v>92758.43</v>
      </c>
      <c r="AH2201">
        <v>2.2999999999999998</v>
      </c>
      <c r="AI2201">
        <v>75101.64</v>
      </c>
      <c r="AJ2201">
        <v>1.98</v>
      </c>
      <c r="AK2201">
        <v>0</v>
      </c>
      <c r="AL2201">
        <v>0.23100000000000001</v>
      </c>
      <c r="AM2201">
        <v>74272.02</v>
      </c>
      <c r="AN2201">
        <v>350.5</v>
      </c>
      <c r="AO2201">
        <v>591.67999999999995</v>
      </c>
      <c r="AP2201">
        <v>207383.84</v>
      </c>
      <c r="AQ2201">
        <v>4144688.27</v>
      </c>
      <c r="AR2201" t="s">
        <v>61</v>
      </c>
      <c r="AS2201" t="s">
        <v>61</v>
      </c>
      <c r="AT2201" t="s">
        <v>62</v>
      </c>
      <c r="AU2201" t="s">
        <v>63</v>
      </c>
    </row>
    <row r="2202" spans="1:47" x14ac:dyDescent="0.25">
      <c r="A2202" t="s">
        <v>3382</v>
      </c>
      <c r="B2202">
        <v>2021</v>
      </c>
      <c r="C2202">
        <v>9</v>
      </c>
      <c r="D2202" t="s">
        <v>89</v>
      </c>
      <c r="E2202" s="1">
        <v>44468</v>
      </c>
      <c r="F2202" s="1">
        <v>44482</v>
      </c>
      <c r="G2202">
        <v>14</v>
      </c>
      <c r="H2202">
        <v>8.5</v>
      </c>
      <c r="I2202" t="s">
        <v>49</v>
      </c>
      <c r="J2202" t="s">
        <v>50</v>
      </c>
      <c r="K2202" t="s">
        <v>139</v>
      </c>
      <c r="L2202">
        <v>2710.1210999999998</v>
      </c>
      <c r="M2202" t="s">
        <v>114</v>
      </c>
      <c r="N2202" t="s">
        <v>69</v>
      </c>
      <c r="O2202" t="s">
        <v>200</v>
      </c>
      <c r="P2202" t="s">
        <v>201</v>
      </c>
      <c r="Q2202" t="s">
        <v>56</v>
      </c>
      <c r="R2202" t="s">
        <v>1327</v>
      </c>
      <c r="S2202" t="s">
        <v>142</v>
      </c>
      <c r="T2202" t="s">
        <v>95</v>
      </c>
      <c r="U2202" t="s">
        <v>213</v>
      </c>
      <c r="V2202">
        <v>68135</v>
      </c>
      <c r="W2202">
        <v>50978</v>
      </c>
      <c r="X2202">
        <v>22.1</v>
      </c>
      <c r="Y2202">
        <v>11</v>
      </c>
      <c r="Z2202">
        <v>52963.57</v>
      </c>
      <c r="AB2202">
        <v>44.71</v>
      </c>
      <c r="AC2202">
        <v>2368001.21</v>
      </c>
      <c r="AD2202">
        <v>28286783.469999999</v>
      </c>
      <c r="AE2202">
        <v>168.22</v>
      </c>
      <c r="AF2202">
        <v>4758402715.3199997</v>
      </c>
      <c r="AG2202">
        <v>95169.16</v>
      </c>
      <c r="AH2202">
        <v>0.9</v>
      </c>
      <c r="AI2202">
        <v>30876.07</v>
      </c>
      <c r="AJ2202">
        <v>23.71</v>
      </c>
      <c r="AK2202">
        <v>6706796.3600000003</v>
      </c>
      <c r="AL2202">
        <v>0.27800000000000002</v>
      </c>
      <c r="AM2202">
        <v>78637.259999999995</v>
      </c>
      <c r="AN2202">
        <v>235.5</v>
      </c>
      <c r="AO2202">
        <v>435.79</v>
      </c>
      <c r="AP2202">
        <v>102628.54</v>
      </c>
      <c r="AQ2202">
        <v>2675312.2400000002</v>
      </c>
      <c r="AR2202" t="s">
        <v>61</v>
      </c>
      <c r="AS2202" t="s">
        <v>61</v>
      </c>
      <c r="AT2202" t="s">
        <v>62</v>
      </c>
      <c r="AU2202" t="s">
        <v>63</v>
      </c>
    </row>
    <row r="2203" spans="1:47" x14ac:dyDescent="0.25">
      <c r="A2203" t="s">
        <v>3383</v>
      </c>
      <c r="B2203">
        <v>2023</v>
      </c>
      <c r="C2203">
        <v>1</v>
      </c>
      <c r="D2203" t="s">
        <v>48</v>
      </c>
      <c r="E2203" s="1">
        <v>44951</v>
      </c>
      <c r="F2203" s="1">
        <v>44963</v>
      </c>
      <c r="G2203">
        <v>12</v>
      </c>
      <c r="H2203">
        <v>19.100000000000001</v>
      </c>
      <c r="I2203" t="s">
        <v>49</v>
      </c>
      <c r="J2203" t="s">
        <v>78</v>
      </c>
      <c r="K2203" t="s">
        <v>79</v>
      </c>
      <c r="L2203">
        <v>1005.9</v>
      </c>
      <c r="M2203" t="s">
        <v>90</v>
      </c>
      <c r="N2203" t="s">
        <v>53</v>
      </c>
      <c r="O2203" t="s">
        <v>107</v>
      </c>
      <c r="P2203" t="s">
        <v>150</v>
      </c>
      <c r="Q2203" t="s">
        <v>56</v>
      </c>
      <c r="R2203" t="s">
        <v>744</v>
      </c>
      <c r="S2203" t="s">
        <v>85</v>
      </c>
      <c r="T2203" t="s">
        <v>162</v>
      </c>
      <c r="U2203" t="s">
        <v>143</v>
      </c>
      <c r="V2203">
        <v>64680</v>
      </c>
      <c r="W2203">
        <v>37518</v>
      </c>
      <c r="X2203">
        <v>24.3</v>
      </c>
      <c r="Y2203">
        <v>12.8</v>
      </c>
      <c r="Z2203">
        <v>51805.03</v>
      </c>
      <c r="AB2203">
        <v>32.85</v>
      </c>
      <c r="AC2203">
        <v>1701795.24</v>
      </c>
      <c r="AD2203">
        <v>26001980.66</v>
      </c>
      <c r="AE2203">
        <v>287.42</v>
      </c>
      <c r="AF2203">
        <v>7473489281.3000002</v>
      </c>
      <c r="AG2203">
        <v>48210.73</v>
      </c>
      <c r="AH2203">
        <v>0.7</v>
      </c>
      <c r="AI2203">
        <v>21132.799999999999</v>
      </c>
      <c r="AJ2203">
        <v>8.5299999999999994</v>
      </c>
      <c r="AK2203">
        <v>2217968.9500000002</v>
      </c>
      <c r="AL2203">
        <v>0.17499999999999999</v>
      </c>
      <c r="AM2203">
        <v>45503.47</v>
      </c>
      <c r="AN2203">
        <v>480.9</v>
      </c>
      <c r="AO2203">
        <v>747.91</v>
      </c>
      <c r="AP2203">
        <v>359669.92</v>
      </c>
      <c r="AQ2203">
        <v>2176312.16</v>
      </c>
      <c r="AR2203" t="s">
        <v>61</v>
      </c>
      <c r="AS2203" t="s">
        <v>61</v>
      </c>
      <c r="AT2203" t="s">
        <v>62</v>
      </c>
      <c r="AU2203" t="s">
        <v>63</v>
      </c>
    </row>
    <row r="2204" spans="1:47" x14ac:dyDescent="0.25">
      <c r="A2204" t="s">
        <v>3384</v>
      </c>
      <c r="B2204">
        <v>2025</v>
      </c>
      <c r="C2204">
        <v>3</v>
      </c>
      <c r="D2204" t="s">
        <v>48</v>
      </c>
      <c r="E2204" s="1">
        <v>45738</v>
      </c>
      <c r="F2204" s="1">
        <v>45743</v>
      </c>
      <c r="G2204">
        <v>5</v>
      </c>
      <c r="H2204">
        <v>13.5</v>
      </c>
      <c r="I2204" t="s">
        <v>49</v>
      </c>
      <c r="J2204" t="s">
        <v>50</v>
      </c>
      <c r="K2204" t="s">
        <v>120</v>
      </c>
      <c r="L2204">
        <v>2710.1921000000002</v>
      </c>
      <c r="M2204" t="s">
        <v>68</v>
      </c>
      <c r="N2204" t="s">
        <v>69</v>
      </c>
      <c r="O2204" t="s">
        <v>54</v>
      </c>
      <c r="P2204" t="s">
        <v>108</v>
      </c>
      <c r="Q2204" t="s">
        <v>70</v>
      </c>
      <c r="R2204" t="s">
        <v>3361</v>
      </c>
      <c r="S2204" t="s">
        <v>142</v>
      </c>
      <c r="T2204" t="s">
        <v>162</v>
      </c>
      <c r="U2204" t="s">
        <v>259</v>
      </c>
      <c r="V2204">
        <v>54840</v>
      </c>
      <c r="W2204">
        <v>36119</v>
      </c>
      <c r="X2204">
        <v>1.4</v>
      </c>
      <c r="Y2204">
        <v>13.1</v>
      </c>
      <c r="Z2204">
        <v>46998.15</v>
      </c>
      <c r="AB2204">
        <v>42.58</v>
      </c>
      <c r="AC2204">
        <v>2001181.23</v>
      </c>
      <c r="AD2204">
        <v>24886930.370000001</v>
      </c>
      <c r="AE2204">
        <v>278.98</v>
      </c>
      <c r="AF2204">
        <v>6942955834.6199999</v>
      </c>
      <c r="AG2204">
        <v>133557.39000000001</v>
      </c>
      <c r="AH2204">
        <v>0.3</v>
      </c>
      <c r="AI2204">
        <v>8485.57</v>
      </c>
      <c r="AJ2204">
        <v>24.53</v>
      </c>
      <c r="AK2204">
        <v>6104764.0199999996</v>
      </c>
      <c r="AL2204">
        <v>6.2E-2</v>
      </c>
      <c r="AM2204">
        <v>15429.9</v>
      </c>
      <c r="AN2204">
        <v>94.6</v>
      </c>
      <c r="AO2204">
        <v>409.6</v>
      </c>
      <c r="AP2204">
        <v>38748.160000000003</v>
      </c>
      <c r="AQ2204">
        <v>2197402.25</v>
      </c>
      <c r="AR2204" t="s">
        <v>124</v>
      </c>
      <c r="AS2204" t="s">
        <v>61</v>
      </c>
      <c r="AT2204" t="s">
        <v>62</v>
      </c>
      <c r="AU2204" t="s">
        <v>63</v>
      </c>
    </row>
    <row r="2205" spans="1:47" x14ac:dyDescent="0.25">
      <c r="A2205" t="s">
        <v>3385</v>
      </c>
      <c r="B2205">
        <v>2023</v>
      </c>
      <c r="C2205">
        <v>9</v>
      </c>
      <c r="D2205" t="s">
        <v>89</v>
      </c>
      <c r="E2205" s="1">
        <v>45176</v>
      </c>
      <c r="F2205" s="1">
        <v>45188</v>
      </c>
      <c r="G2205">
        <v>12</v>
      </c>
      <c r="H2205">
        <v>1.1000000000000001</v>
      </c>
      <c r="I2205" t="s">
        <v>49</v>
      </c>
      <c r="J2205" t="s">
        <v>50</v>
      </c>
      <c r="K2205" t="s">
        <v>51</v>
      </c>
      <c r="L2205">
        <v>2709</v>
      </c>
      <c r="M2205" t="s">
        <v>90</v>
      </c>
      <c r="N2205" t="s">
        <v>106</v>
      </c>
      <c r="O2205" t="s">
        <v>189</v>
      </c>
      <c r="P2205" t="s">
        <v>108</v>
      </c>
      <c r="Q2205" t="s">
        <v>82</v>
      </c>
      <c r="R2205" t="s">
        <v>985</v>
      </c>
      <c r="S2205" t="s">
        <v>58</v>
      </c>
      <c r="T2205" t="s">
        <v>187</v>
      </c>
      <c r="U2205" t="s">
        <v>143</v>
      </c>
      <c r="V2205">
        <v>253701</v>
      </c>
      <c r="W2205">
        <v>140178</v>
      </c>
      <c r="X2205">
        <v>21.7</v>
      </c>
      <c r="Y2205">
        <v>15.1</v>
      </c>
      <c r="Z2205">
        <v>241569.5</v>
      </c>
      <c r="AB2205">
        <v>14.25</v>
      </c>
      <c r="AC2205">
        <v>3442365.38</v>
      </c>
      <c r="AD2205">
        <v>21127668.469999999</v>
      </c>
      <c r="AE2205">
        <v>285.14</v>
      </c>
      <c r="AF2205">
        <v>6024343387.54</v>
      </c>
      <c r="AG2205">
        <v>66280.03</v>
      </c>
      <c r="AH2205">
        <v>3.2</v>
      </c>
      <c r="AI2205">
        <v>68263.600000000006</v>
      </c>
      <c r="AJ2205">
        <v>15.29</v>
      </c>
      <c r="AK2205">
        <v>3230420.51</v>
      </c>
      <c r="AL2205">
        <v>0.34200000000000003</v>
      </c>
      <c r="AM2205">
        <v>72256.63</v>
      </c>
      <c r="AN2205">
        <v>301</v>
      </c>
      <c r="AO2205">
        <v>428.67</v>
      </c>
      <c r="AP2205">
        <v>129029.67</v>
      </c>
      <c r="AQ2205">
        <v>3778195.31</v>
      </c>
      <c r="AR2205" t="s">
        <v>61</v>
      </c>
      <c r="AS2205" t="s">
        <v>61</v>
      </c>
      <c r="AT2205" t="s">
        <v>62</v>
      </c>
      <c r="AU2205" t="s">
        <v>63</v>
      </c>
    </row>
    <row r="2206" spans="1:47" x14ac:dyDescent="0.25">
      <c r="A2206" t="s">
        <v>3386</v>
      </c>
      <c r="B2206">
        <v>2023</v>
      </c>
      <c r="C2206">
        <v>8</v>
      </c>
      <c r="D2206" t="s">
        <v>89</v>
      </c>
      <c r="E2206" s="1">
        <v>45143</v>
      </c>
      <c r="F2206" s="1">
        <v>45159</v>
      </c>
      <c r="G2206">
        <v>16</v>
      </c>
      <c r="H2206">
        <v>1.9</v>
      </c>
      <c r="I2206" t="s">
        <v>49</v>
      </c>
      <c r="J2206" t="s">
        <v>78</v>
      </c>
      <c r="K2206" t="s">
        <v>211</v>
      </c>
      <c r="L2206">
        <v>1701.99</v>
      </c>
      <c r="M2206" t="s">
        <v>52</v>
      </c>
      <c r="N2206" t="s">
        <v>106</v>
      </c>
      <c r="O2206" t="s">
        <v>91</v>
      </c>
      <c r="P2206" t="s">
        <v>83</v>
      </c>
      <c r="Q2206" t="s">
        <v>226</v>
      </c>
      <c r="R2206" t="s">
        <v>993</v>
      </c>
      <c r="S2206" t="s">
        <v>85</v>
      </c>
      <c r="T2206" t="s">
        <v>86</v>
      </c>
      <c r="U2206" t="s">
        <v>132</v>
      </c>
      <c r="V2206">
        <v>52308</v>
      </c>
      <c r="W2206">
        <v>33413</v>
      </c>
      <c r="X2206">
        <v>6.6</v>
      </c>
      <c r="Y2206">
        <v>10.1</v>
      </c>
      <c r="Z2206">
        <v>47531.14</v>
      </c>
      <c r="AB2206">
        <v>39.15</v>
      </c>
      <c r="AC2206">
        <v>1860844.13</v>
      </c>
      <c r="AD2206">
        <v>29748314.59</v>
      </c>
      <c r="AE2206">
        <v>284.32</v>
      </c>
      <c r="AF2206">
        <v>8458040804.2299995</v>
      </c>
      <c r="AG2206">
        <v>42140.04</v>
      </c>
      <c r="AH2206">
        <v>0.8</v>
      </c>
      <c r="AI2206">
        <v>8617.3700000000008</v>
      </c>
      <c r="AJ2206">
        <v>12.49</v>
      </c>
      <c r="AK2206">
        <v>3715564.49</v>
      </c>
      <c r="AL2206">
        <v>0.32900000000000001</v>
      </c>
      <c r="AM2206">
        <v>97871.96</v>
      </c>
      <c r="AN2206">
        <v>643.79999999999995</v>
      </c>
      <c r="AO2206">
        <v>684.34</v>
      </c>
      <c r="AP2206">
        <v>440578.09</v>
      </c>
      <c r="AQ2206">
        <v>2450051.59</v>
      </c>
      <c r="AR2206" t="s">
        <v>61</v>
      </c>
      <c r="AS2206" t="s">
        <v>61</v>
      </c>
      <c r="AT2206" t="s">
        <v>62</v>
      </c>
      <c r="AU2206" t="s">
        <v>63</v>
      </c>
    </row>
    <row r="2207" spans="1:47" x14ac:dyDescent="0.25">
      <c r="A2207" t="s">
        <v>3387</v>
      </c>
      <c r="B2207">
        <v>2025</v>
      </c>
      <c r="C2207">
        <v>3</v>
      </c>
      <c r="D2207" t="s">
        <v>48</v>
      </c>
      <c r="E2207" s="1">
        <v>45726</v>
      </c>
      <c r="F2207" s="1">
        <v>45732</v>
      </c>
      <c r="G2207">
        <v>6</v>
      </c>
      <c r="H2207">
        <v>16.100000000000001</v>
      </c>
      <c r="I2207" t="s">
        <v>65</v>
      </c>
      <c r="J2207" t="s">
        <v>50</v>
      </c>
      <c r="K2207" t="s">
        <v>120</v>
      </c>
      <c r="L2207">
        <v>2710.1921000000002</v>
      </c>
      <c r="M2207" t="s">
        <v>90</v>
      </c>
      <c r="N2207" t="s">
        <v>81</v>
      </c>
      <c r="O2207" t="s">
        <v>189</v>
      </c>
      <c r="P2207" t="s">
        <v>56</v>
      </c>
      <c r="Q2207" t="s">
        <v>154</v>
      </c>
      <c r="R2207" t="s">
        <v>1642</v>
      </c>
      <c r="S2207" t="s">
        <v>142</v>
      </c>
      <c r="T2207" t="s">
        <v>86</v>
      </c>
      <c r="U2207" t="s">
        <v>103</v>
      </c>
      <c r="V2207">
        <v>42845</v>
      </c>
      <c r="W2207">
        <v>25933</v>
      </c>
      <c r="X2207">
        <v>18.7</v>
      </c>
      <c r="Y2207">
        <v>10.7</v>
      </c>
      <c r="Z2207">
        <v>34060.74</v>
      </c>
      <c r="AB2207">
        <v>16.34</v>
      </c>
      <c r="AC2207">
        <v>556552.49</v>
      </c>
      <c r="AD2207">
        <v>11546931.470000001</v>
      </c>
      <c r="AE2207">
        <v>281.44</v>
      </c>
      <c r="AF2207">
        <v>3249768392.9200001</v>
      </c>
      <c r="AG2207">
        <v>144775.07999999999</v>
      </c>
      <c r="AH2207">
        <v>0</v>
      </c>
      <c r="AI2207">
        <v>0</v>
      </c>
      <c r="AJ2207">
        <v>6.12</v>
      </c>
      <c r="AK2207">
        <v>0</v>
      </c>
      <c r="AL2207">
        <v>0.253</v>
      </c>
      <c r="AM2207">
        <v>29213.74</v>
      </c>
      <c r="AN2207">
        <v>256.10000000000002</v>
      </c>
      <c r="AO2207">
        <v>445.51</v>
      </c>
      <c r="AP2207">
        <v>114095.11</v>
      </c>
      <c r="AQ2207">
        <v>844636.42</v>
      </c>
      <c r="AR2207" t="s">
        <v>61</v>
      </c>
      <c r="AS2207" t="s">
        <v>61</v>
      </c>
      <c r="AT2207" t="s">
        <v>62</v>
      </c>
      <c r="AU2207" t="s">
        <v>63</v>
      </c>
    </row>
    <row r="2208" spans="1:47" x14ac:dyDescent="0.25">
      <c r="A2208" t="s">
        <v>3388</v>
      </c>
      <c r="B2208">
        <v>2022</v>
      </c>
      <c r="C2208">
        <v>1</v>
      </c>
      <c r="D2208" t="s">
        <v>48</v>
      </c>
      <c r="E2208" s="1">
        <v>44572</v>
      </c>
      <c r="F2208" s="1">
        <v>44586</v>
      </c>
      <c r="G2208">
        <v>14</v>
      </c>
      <c r="H2208">
        <v>14.2</v>
      </c>
      <c r="I2208" t="s">
        <v>65</v>
      </c>
      <c r="J2208" t="s">
        <v>50</v>
      </c>
      <c r="K2208" t="s">
        <v>145</v>
      </c>
      <c r="L2208">
        <v>2710.19</v>
      </c>
      <c r="M2208" t="s">
        <v>114</v>
      </c>
      <c r="N2208" t="s">
        <v>81</v>
      </c>
      <c r="O2208" t="s">
        <v>99</v>
      </c>
      <c r="P2208" t="s">
        <v>82</v>
      </c>
      <c r="Q2208" t="s">
        <v>146</v>
      </c>
      <c r="R2208" t="s">
        <v>639</v>
      </c>
      <c r="S2208" t="s">
        <v>170</v>
      </c>
      <c r="T2208" t="s">
        <v>86</v>
      </c>
      <c r="U2208" t="s">
        <v>213</v>
      </c>
      <c r="V2208">
        <v>101845</v>
      </c>
      <c r="W2208">
        <v>75932</v>
      </c>
      <c r="X2208">
        <v>14.4</v>
      </c>
      <c r="Y2208">
        <v>10.9</v>
      </c>
      <c r="Z2208">
        <v>94348.160000000003</v>
      </c>
      <c r="AB2208">
        <v>21.9</v>
      </c>
      <c r="AC2208">
        <v>2066224.7</v>
      </c>
      <c r="AD2208">
        <v>89948705.299999997</v>
      </c>
      <c r="AE2208">
        <v>210.61</v>
      </c>
      <c r="AF2208">
        <v>18944096823.23</v>
      </c>
      <c r="AG2208">
        <v>53873.18</v>
      </c>
      <c r="AH2208">
        <v>1.2</v>
      </c>
      <c r="AI2208">
        <v>9794.65</v>
      </c>
      <c r="AJ2208">
        <v>9.35</v>
      </c>
      <c r="AK2208">
        <v>0</v>
      </c>
      <c r="AL2208">
        <v>9.4E-2</v>
      </c>
      <c r="AM2208">
        <v>84551.78</v>
      </c>
      <c r="AN2208">
        <v>413.1</v>
      </c>
      <c r="AO2208">
        <v>635.52</v>
      </c>
      <c r="AP2208">
        <v>262533.31</v>
      </c>
      <c r="AQ2208">
        <v>2476977.62</v>
      </c>
      <c r="AR2208" t="s">
        <v>61</v>
      </c>
      <c r="AS2208" t="s">
        <v>61</v>
      </c>
      <c r="AT2208" t="s">
        <v>62</v>
      </c>
      <c r="AU2208" t="s">
        <v>63</v>
      </c>
    </row>
    <row r="2209" spans="1:47" x14ac:dyDescent="0.25">
      <c r="A2209" t="s">
        <v>3389</v>
      </c>
      <c r="B2209">
        <v>2023</v>
      </c>
      <c r="C2209">
        <v>11</v>
      </c>
      <c r="D2209" t="s">
        <v>119</v>
      </c>
      <c r="E2209" s="1">
        <v>45250</v>
      </c>
      <c r="F2209" s="1">
        <v>45281</v>
      </c>
      <c r="G2209">
        <v>31</v>
      </c>
      <c r="H2209">
        <v>4.7</v>
      </c>
      <c r="I2209" t="s">
        <v>49</v>
      </c>
      <c r="J2209" t="s">
        <v>134</v>
      </c>
      <c r="K2209" t="s">
        <v>135</v>
      </c>
      <c r="L2209">
        <v>9999.0098999999991</v>
      </c>
      <c r="M2209" t="s">
        <v>68</v>
      </c>
      <c r="N2209" t="s">
        <v>106</v>
      </c>
      <c r="O2209" t="s">
        <v>107</v>
      </c>
      <c r="P2209" t="s">
        <v>55</v>
      </c>
      <c r="Q2209" t="s">
        <v>184</v>
      </c>
      <c r="R2209" t="s">
        <v>1670</v>
      </c>
      <c r="S2209" t="s">
        <v>137</v>
      </c>
      <c r="T2209" t="s">
        <v>86</v>
      </c>
      <c r="U2209" t="s">
        <v>228</v>
      </c>
      <c r="V2209">
        <v>3124</v>
      </c>
      <c r="W2209">
        <v>2261</v>
      </c>
      <c r="X2209">
        <v>9.8000000000000007</v>
      </c>
      <c r="Y2209">
        <v>10.199999999999999</v>
      </c>
      <c r="Z2209">
        <v>2413.65</v>
      </c>
      <c r="AB2209">
        <v>40.119999999999997</v>
      </c>
      <c r="AC2209">
        <v>96835.64</v>
      </c>
      <c r="AD2209">
        <v>2769422.01</v>
      </c>
      <c r="AE2209">
        <v>288.89</v>
      </c>
      <c r="AF2209">
        <v>800058324.47000003</v>
      </c>
      <c r="AG2209">
        <v>229561.32</v>
      </c>
      <c r="AH2209">
        <v>1.1000000000000001</v>
      </c>
      <c r="AJ2209">
        <v>11.16</v>
      </c>
      <c r="AK2209">
        <v>309067.5</v>
      </c>
      <c r="AL2209">
        <v>6.3E-2</v>
      </c>
      <c r="AM2209">
        <v>1744.74</v>
      </c>
      <c r="AN2209">
        <v>1634.7</v>
      </c>
      <c r="AO2209">
        <v>674.24</v>
      </c>
      <c r="AP2209">
        <v>1102180.1299999999</v>
      </c>
      <c r="AQ2209">
        <v>1439577.41</v>
      </c>
      <c r="AR2209" t="s">
        <v>124</v>
      </c>
      <c r="AS2209" t="s">
        <v>61</v>
      </c>
      <c r="AT2209" t="s">
        <v>62</v>
      </c>
      <c r="AU2209" t="s">
        <v>63</v>
      </c>
    </row>
    <row r="2210" spans="1:47" x14ac:dyDescent="0.25">
      <c r="A2210" t="s">
        <v>3390</v>
      </c>
      <c r="B2210">
        <v>2023</v>
      </c>
      <c r="C2210">
        <v>8</v>
      </c>
      <c r="D2210" t="s">
        <v>89</v>
      </c>
      <c r="E2210" s="1">
        <v>45163</v>
      </c>
      <c r="F2210" s="1">
        <v>45170</v>
      </c>
      <c r="G2210">
        <v>7</v>
      </c>
      <c r="H2210">
        <v>19.100000000000001</v>
      </c>
      <c r="I2210" t="s">
        <v>65</v>
      </c>
      <c r="J2210" t="s">
        <v>50</v>
      </c>
      <c r="K2210" t="s">
        <v>223</v>
      </c>
      <c r="L2210">
        <v>2710.1109999999999</v>
      </c>
      <c r="M2210" t="s">
        <v>90</v>
      </c>
      <c r="N2210" t="s">
        <v>106</v>
      </c>
      <c r="O2210" t="s">
        <v>107</v>
      </c>
      <c r="P2210" t="s">
        <v>128</v>
      </c>
      <c r="Q2210" t="s">
        <v>71</v>
      </c>
      <c r="R2210" t="s">
        <v>923</v>
      </c>
      <c r="S2210" t="s">
        <v>186</v>
      </c>
      <c r="T2210" t="s">
        <v>162</v>
      </c>
      <c r="U2210" t="s">
        <v>143</v>
      </c>
      <c r="V2210">
        <v>107194</v>
      </c>
      <c r="W2210">
        <v>78374</v>
      </c>
      <c r="X2210">
        <v>11</v>
      </c>
      <c r="Y2210">
        <v>12.1</v>
      </c>
      <c r="Z2210">
        <v>91789.56</v>
      </c>
      <c r="AB2210">
        <v>29.34</v>
      </c>
      <c r="AC2210">
        <v>2693105.69</v>
      </c>
      <c r="AD2210">
        <v>89392016.689999998</v>
      </c>
      <c r="AE2210">
        <v>283.42</v>
      </c>
      <c r="AF2210">
        <v>25335485370.279999</v>
      </c>
      <c r="AG2210">
        <v>194039.28</v>
      </c>
      <c r="AI2210">
        <v>132796.54</v>
      </c>
      <c r="AJ2210">
        <v>24.81</v>
      </c>
      <c r="AK2210">
        <v>0</v>
      </c>
      <c r="AL2210">
        <v>0.215</v>
      </c>
      <c r="AM2210">
        <v>192192.84</v>
      </c>
      <c r="AN2210">
        <v>172.3</v>
      </c>
      <c r="AO2210">
        <v>363.64</v>
      </c>
      <c r="AP2210">
        <v>62655.17</v>
      </c>
      <c r="AQ2210">
        <v>3274789.52</v>
      </c>
      <c r="AR2210" t="s">
        <v>61</v>
      </c>
      <c r="AS2210" t="s">
        <v>61</v>
      </c>
      <c r="AT2210" t="s">
        <v>62</v>
      </c>
      <c r="AU2210" t="s">
        <v>63</v>
      </c>
    </row>
    <row r="2211" spans="1:47" x14ac:dyDescent="0.25">
      <c r="A2211" t="s">
        <v>3391</v>
      </c>
      <c r="B2211">
        <v>2021</v>
      </c>
      <c r="C2211">
        <v>8</v>
      </c>
      <c r="D2211" t="s">
        <v>89</v>
      </c>
      <c r="E2211" s="1">
        <v>44434</v>
      </c>
      <c r="F2211" s="1">
        <v>44451</v>
      </c>
      <c r="G2211">
        <v>17</v>
      </c>
      <c r="H2211">
        <v>17.2</v>
      </c>
      <c r="I2211" t="s">
        <v>49</v>
      </c>
      <c r="J2211" t="s">
        <v>66</v>
      </c>
      <c r="K2211" t="s">
        <v>245</v>
      </c>
      <c r="L2211">
        <v>8905.9</v>
      </c>
      <c r="M2211" t="s">
        <v>52</v>
      </c>
      <c r="N2211" t="s">
        <v>69</v>
      </c>
      <c r="O2211" t="s">
        <v>91</v>
      </c>
      <c r="P2211" t="s">
        <v>71</v>
      </c>
      <c r="Q2211" t="s">
        <v>128</v>
      </c>
      <c r="R2211" t="s">
        <v>985</v>
      </c>
      <c r="S2211" t="s">
        <v>137</v>
      </c>
      <c r="T2211" t="s">
        <v>148</v>
      </c>
      <c r="U2211" t="s">
        <v>166</v>
      </c>
      <c r="V2211">
        <v>12927</v>
      </c>
      <c r="W2211">
        <v>8496</v>
      </c>
      <c r="X2211">
        <v>21.1</v>
      </c>
      <c r="Y2211">
        <v>12.2</v>
      </c>
      <c r="Z2211">
        <v>11447.47</v>
      </c>
      <c r="AB2211">
        <v>19.7</v>
      </c>
      <c r="AC2211">
        <v>225515.16</v>
      </c>
      <c r="AD2211">
        <v>9684330.6699999999</v>
      </c>
      <c r="AE2211">
        <v>174.17</v>
      </c>
      <c r="AF2211">
        <v>1686719872.79</v>
      </c>
      <c r="AG2211">
        <v>238300.2</v>
      </c>
      <c r="AH2211">
        <v>0.1</v>
      </c>
      <c r="AI2211">
        <v>811.91</v>
      </c>
      <c r="AJ2211">
        <v>21.33</v>
      </c>
      <c r="AK2211">
        <v>2065667.73</v>
      </c>
      <c r="AL2211">
        <v>0.183</v>
      </c>
      <c r="AM2211">
        <v>17722.330000000002</v>
      </c>
      <c r="AN2211">
        <v>564.70000000000005</v>
      </c>
      <c r="AO2211">
        <v>611.12</v>
      </c>
      <c r="AP2211">
        <v>345099.46</v>
      </c>
      <c r="AQ2211">
        <v>827449.06</v>
      </c>
      <c r="AR2211" t="s">
        <v>61</v>
      </c>
      <c r="AS2211" t="s">
        <v>61</v>
      </c>
      <c r="AT2211" t="s">
        <v>62</v>
      </c>
      <c r="AU2211" t="s">
        <v>63</v>
      </c>
    </row>
    <row r="2212" spans="1:47" x14ac:dyDescent="0.25">
      <c r="A2212" t="s">
        <v>3392</v>
      </c>
      <c r="B2212">
        <v>2023</v>
      </c>
      <c r="C2212">
        <v>8</v>
      </c>
      <c r="D2212" t="s">
        <v>89</v>
      </c>
      <c r="E2212" s="1">
        <v>45140</v>
      </c>
      <c r="F2212" s="1">
        <v>45160</v>
      </c>
      <c r="G2212">
        <v>20</v>
      </c>
      <c r="H2212">
        <v>4.4000000000000004</v>
      </c>
      <c r="I2212" t="s">
        <v>65</v>
      </c>
      <c r="J2212" t="s">
        <v>50</v>
      </c>
      <c r="K2212" t="s">
        <v>223</v>
      </c>
      <c r="L2212">
        <v>2710.1109999999999</v>
      </c>
      <c r="M2212" t="s">
        <v>90</v>
      </c>
      <c r="N2212" t="s">
        <v>81</v>
      </c>
      <c r="O2212" t="s">
        <v>99</v>
      </c>
      <c r="P2212" t="s">
        <v>226</v>
      </c>
      <c r="Q2212" t="s">
        <v>150</v>
      </c>
      <c r="R2212" t="s">
        <v>1761</v>
      </c>
      <c r="S2212" t="s">
        <v>186</v>
      </c>
      <c r="T2212" t="s">
        <v>187</v>
      </c>
      <c r="U2212" t="s">
        <v>213</v>
      </c>
      <c r="V2212">
        <v>91288</v>
      </c>
      <c r="W2212">
        <v>55737</v>
      </c>
      <c r="X2212">
        <v>8.6999999999999993</v>
      </c>
      <c r="Y2212">
        <v>15.8</v>
      </c>
      <c r="Z2212">
        <v>82029.55</v>
      </c>
      <c r="AB2212">
        <v>37.57</v>
      </c>
      <c r="AC2212">
        <v>3081850.19</v>
      </c>
      <c r="AD2212">
        <v>91347286.579999998</v>
      </c>
      <c r="AE2212">
        <v>282.82</v>
      </c>
      <c r="AF2212">
        <v>25834839590.560001</v>
      </c>
      <c r="AG2212">
        <v>241772.57</v>
      </c>
      <c r="AH2212">
        <v>1.9</v>
      </c>
      <c r="AI2212">
        <v>20530.91</v>
      </c>
      <c r="AJ2212">
        <v>21.71</v>
      </c>
      <c r="AK2212">
        <v>0</v>
      </c>
      <c r="AL2212">
        <v>0.17599999999999999</v>
      </c>
      <c r="AM2212">
        <v>160771.22</v>
      </c>
      <c r="AN2212">
        <v>766.8</v>
      </c>
      <c r="AO2212">
        <v>405.36</v>
      </c>
      <c r="AP2212">
        <v>310830.05</v>
      </c>
      <c r="AQ2212">
        <v>3815754.94</v>
      </c>
      <c r="AR2212" t="s">
        <v>61</v>
      </c>
      <c r="AS2212" t="s">
        <v>61</v>
      </c>
      <c r="AT2212" t="s">
        <v>62</v>
      </c>
      <c r="AU2212" t="s">
        <v>63</v>
      </c>
    </row>
    <row r="2213" spans="1:47" x14ac:dyDescent="0.25">
      <c r="A2213" t="s">
        <v>3393</v>
      </c>
      <c r="B2213">
        <v>2025</v>
      </c>
      <c r="C2213">
        <v>10</v>
      </c>
      <c r="D2213" t="s">
        <v>119</v>
      </c>
      <c r="E2213" s="1">
        <v>45938</v>
      </c>
      <c r="F2213" s="1">
        <v>45968</v>
      </c>
      <c r="G2213">
        <v>30</v>
      </c>
      <c r="H2213">
        <v>6.7</v>
      </c>
      <c r="I2213" t="s">
        <v>49</v>
      </c>
      <c r="J2213" t="s">
        <v>239</v>
      </c>
      <c r="K2213" t="s">
        <v>240</v>
      </c>
      <c r="L2213">
        <v>3105.2</v>
      </c>
      <c r="M2213" t="s">
        <v>114</v>
      </c>
      <c r="N2213" t="s">
        <v>168</v>
      </c>
      <c r="O2213" t="s">
        <v>189</v>
      </c>
      <c r="P2213" t="s">
        <v>121</v>
      </c>
      <c r="Q2213" t="s">
        <v>82</v>
      </c>
      <c r="R2213" t="s">
        <v>3394</v>
      </c>
      <c r="S2213" t="s">
        <v>161</v>
      </c>
      <c r="T2213" t="s">
        <v>162</v>
      </c>
      <c r="U2213" t="s">
        <v>132</v>
      </c>
      <c r="V2213">
        <v>31675</v>
      </c>
      <c r="W2213">
        <v>19482</v>
      </c>
      <c r="X2213">
        <v>13.4</v>
      </c>
      <c r="Y2213">
        <v>13.1</v>
      </c>
      <c r="Z2213">
        <v>25918.09</v>
      </c>
      <c r="AB2213">
        <v>44.79</v>
      </c>
      <c r="AC2213">
        <v>1160871.25</v>
      </c>
      <c r="AD2213">
        <v>13071270.33</v>
      </c>
      <c r="AE2213">
        <v>275.02</v>
      </c>
      <c r="AF2213">
        <v>3594860766.1599998</v>
      </c>
      <c r="AG2213">
        <v>234273.78</v>
      </c>
      <c r="AH2213">
        <v>0.9</v>
      </c>
      <c r="AI2213">
        <v>12907.93</v>
      </c>
      <c r="AJ2213">
        <v>23.22</v>
      </c>
      <c r="AK2213">
        <v>3035148.97</v>
      </c>
      <c r="AL2213">
        <v>0.32400000000000001</v>
      </c>
      <c r="AM2213">
        <v>42350.92</v>
      </c>
      <c r="AN2213">
        <v>760.2</v>
      </c>
      <c r="AO2213">
        <v>390.94</v>
      </c>
      <c r="AP2213">
        <v>297192.59000000003</v>
      </c>
      <c r="AQ2213">
        <v>1747596.47</v>
      </c>
      <c r="AR2213" t="s">
        <v>61</v>
      </c>
      <c r="AS2213" t="s">
        <v>61</v>
      </c>
      <c r="AT2213" t="s">
        <v>62</v>
      </c>
      <c r="AU2213" t="s">
        <v>63</v>
      </c>
    </row>
    <row r="2214" spans="1:47" x14ac:dyDescent="0.25">
      <c r="A2214" t="s">
        <v>3395</v>
      </c>
      <c r="B2214">
        <v>2023</v>
      </c>
      <c r="C2214">
        <v>1</v>
      </c>
      <c r="D2214" t="s">
        <v>48</v>
      </c>
      <c r="E2214" s="1">
        <v>44954</v>
      </c>
      <c r="F2214" s="1">
        <v>44972</v>
      </c>
      <c r="G2214">
        <v>18</v>
      </c>
      <c r="H2214">
        <v>15.6</v>
      </c>
      <c r="I2214" t="s">
        <v>49</v>
      </c>
      <c r="J2214" t="s">
        <v>50</v>
      </c>
      <c r="K2214" t="s">
        <v>51</v>
      </c>
      <c r="L2214">
        <v>2709</v>
      </c>
      <c r="M2214" t="s">
        <v>90</v>
      </c>
      <c r="N2214" t="s">
        <v>53</v>
      </c>
      <c r="O2214" t="s">
        <v>200</v>
      </c>
      <c r="P2214" t="s">
        <v>201</v>
      </c>
      <c r="Q2214" t="s">
        <v>100</v>
      </c>
      <c r="R2214" t="s">
        <v>3396</v>
      </c>
      <c r="S2214" t="s">
        <v>58</v>
      </c>
      <c r="T2214" t="s">
        <v>162</v>
      </c>
      <c r="U2214" t="s">
        <v>166</v>
      </c>
      <c r="V2214">
        <v>213531</v>
      </c>
      <c r="W2214">
        <v>138634</v>
      </c>
      <c r="X2214">
        <v>9.6999999999999993</v>
      </c>
      <c r="Y2214">
        <v>13.3</v>
      </c>
      <c r="Z2214">
        <v>173486.46</v>
      </c>
      <c r="AB2214">
        <v>22.1</v>
      </c>
      <c r="AC2214">
        <v>3834050.77</v>
      </c>
      <c r="AD2214">
        <v>11344279.619999999</v>
      </c>
      <c r="AE2214">
        <v>280.42</v>
      </c>
      <c r="AF2214">
        <v>3181162891.04</v>
      </c>
      <c r="AG2214">
        <v>121964.34</v>
      </c>
      <c r="AH2214">
        <v>1.2</v>
      </c>
      <c r="AI2214">
        <v>28563.200000000001</v>
      </c>
      <c r="AJ2214">
        <v>18.190000000000001</v>
      </c>
      <c r="AK2214">
        <v>2063524.46</v>
      </c>
      <c r="AL2214">
        <v>0.17699999999999999</v>
      </c>
      <c r="AM2214">
        <v>20079.37</v>
      </c>
      <c r="AN2214">
        <v>935.2</v>
      </c>
      <c r="AO2214">
        <v>602.79999999999995</v>
      </c>
      <c r="AP2214">
        <v>563738.56000000006</v>
      </c>
      <c r="AQ2214">
        <v>4568396.24</v>
      </c>
      <c r="AR2214" t="s">
        <v>61</v>
      </c>
      <c r="AS2214" t="s">
        <v>124</v>
      </c>
      <c r="AT2214" t="s">
        <v>62</v>
      </c>
      <c r="AU2214" t="s">
        <v>63</v>
      </c>
    </row>
    <row r="2215" spans="1:47" x14ac:dyDescent="0.25">
      <c r="A2215" t="s">
        <v>3397</v>
      </c>
      <c r="B2215">
        <v>2024</v>
      </c>
      <c r="C2215">
        <v>8</v>
      </c>
      <c r="D2215" t="s">
        <v>89</v>
      </c>
      <c r="E2215" s="1">
        <v>45513</v>
      </c>
      <c r="F2215" s="1">
        <v>45524</v>
      </c>
      <c r="G2215">
        <v>11</v>
      </c>
      <c r="H2215">
        <v>12.1</v>
      </c>
      <c r="I2215" t="s">
        <v>65</v>
      </c>
      <c r="J2215" t="s">
        <v>50</v>
      </c>
      <c r="K2215" t="s">
        <v>223</v>
      </c>
      <c r="L2215">
        <v>2710.1109999999999</v>
      </c>
      <c r="M2215" t="s">
        <v>98</v>
      </c>
      <c r="N2215" t="s">
        <v>69</v>
      </c>
      <c r="O2215" t="s">
        <v>189</v>
      </c>
      <c r="P2215" t="s">
        <v>184</v>
      </c>
      <c r="Q2215" t="s">
        <v>140</v>
      </c>
      <c r="R2215" t="s">
        <v>3324</v>
      </c>
      <c r="S2215" t="s">
        <v>123</v>
      </c>
      <c r="T2215" t="s">
        <v>131</v>
      </c>
      <c r="U2215" t="s">
        <v>60</v>
      </c>
      <c r="V2215">
        <v>54968</v>
      </c>
      <c r="W2215">
        <v>32663</v>
      </c>
      <c r="X2215">
        <v>15.4</v>
      </c>
      <c r="Y2215">
        <v>13.6</v>
      </c>
      <c r="Z2215">
        <v>48915.86</v>
      </c>
      <c r="AB2215">
        <v>37.89</v>
      </c>
      <c r="AC2215">
        <v>1853421.94</v>
      </c>
      <c r="AD2215">
        <v>19747332.68</v>
      </c>
      <c r="AE2215">
        <v>278.23</v>
      </c>
      <c r="AF2215">
        <v>5494300371.5600004</v>
      </c>
      <c r="AG2215">
        <v>240466.46</v>
      </c>
      <c r="AH2215">
        <v>0.9</v>
      </c>
      <c r="AI2215">
        <v>15988.35</v>
      </c>
      <c r="AJ2215">
        <v>3.89</v>
      </c>
      <c r="AK2215">
        <v>0</v>
      </c>
      <c r="AL2215">
        <v>0.224</v>
      </c>
      <c r="AM2215">
        <v>44234.03</v>
      </c>
      <c r="AN2215">
        <v>349.1</v>
      </c>
      <c r="AO2215">
        <v>503.1</v>
      </c>
      <c r="AP2215">
        <v>175632.21</v>
      </c>
      <c r="AQ2215">
        <v>2329742.9900000002</v>
      </c>
      <c r="AR2215" t="s">
        <v>61</v>
      </c>
      <c r="AS2215" t="s">
        <v>61</v>
      </c>
      <c r="AT2215" t="s">
        <v>62</v>
      </c>
      <c r="AU2215" t="s">
        <v>63</v>
      </c>
    </row>
    <row r="2216" spans="1:47" x14ac:dyDescent="0.25">
      <c r="A2216" t="s">
        <v>3398</v>
      </c>
      <c r="B2216">
        <v>2024</v>
      </c>
      <c r="C2216">
        <v>1</v>
      </c>
      <c r="D2216" t="s">
        <v>48</v>
      </c>
      <c r="E2216" s="1">
        <v>45309</v>
      </c>
      <c r="F2216" s="1">
        <v>45339</v>
      </c>
      <c r="G2216">
        <v>30</v>
      </c>
      <c r="H2216">
        <v>1.3</v>
      </c>
      <c r="I2216" t="s">
        <v>65</v>
      </c>
      <c r="J2216" t="s">
        <v>66</v>
      </c>
      <c r="K2216" t="s">
        <v>245</v>
      </c>
      <c r="L2216">
        <v>8905.9</v>
      </c>
      <c r="M2216" t="s">
        <v>80</v>
      </c>
      <c r="N2216" t="s">
        <v>106</v>
      </c>
      <c r="O2216" t="s">
        <v>189</v>
      </c>
      <c r="P2216" t="s">
        <v>92</v>
      </c>
      <c r="Q2216" t="s">
        <v>257</v>
      </c>
      <c r="R2216" t="s">
        <v>1273</v>
      </c>
      <c r="S2216" t="s">
        <v>137</v>
      </c>
      <c r="T2216" t="s">
        <v>102</v>
      </c>
      <c r="U2216" t="s">
        <v>60</v>
      </c>
      <c r="V2216">
        <v>5450</v>
      </c>
      <c r="W2216">
        <v>3227</v>
      </c>
      <c r="X2216">
        <v>15.3</v>
      </c>
      <c r="Y2216">
        <v>14.1</v>
      </c>
      <c r="Z2216">
        <v>5190.96</v>
      </c>
      <c r="AB2216">
        <v>22.92</v>
      </c>
      <c r="AC2216">
        <v>118976.8</v>
      </c>
      <c r="AD2216">
        <v>3885485.47</v>
      </c>
      <c r="AE2216">
        <v>275.48</v>
      </c>
      <c r="AF2216">
        <v>1070373537.28</v>
      </c>
      <c r="AG2216">
        <v>198966.1</v>
      </c>
      <c r="AH2216">
        <v>0</v>
      </c>
      <c r="AI2216">
        <v>0</v>
      </c>
      <c r="AJ2216">
        <v>8.98</v>
      </c>
      <c r="AK2216">
        <v>0</v>
      </c>
      <c r="AL2216">
        <v>0.33900000000000002</v>
      </c>
      <c r="AM2216">
        <v>13171.8</v>
      </c>
      <c r="AN2216">
        <v>1479.3</v>
      </c>
      <c r="AO2216">
        <v>407.9</v>
      </c>
      <c r="AP2216">
        <v>603406.47</v>
      </c>
      <c r="AQ2216">
        <v>934521.17</v>
      </c>
      <c r="AR2216" t="s">
        <v>61</v>
      </c>
      <c r="AS2216" t="s">
        <v>61</v>
      </c>
      <c r="AT2216" t="s">
        <v>62</v>
      </c>
      <c r="AU2216" t="s">
        <v>63</v>
      </c>
    </row>
    <row r="2217" spans="1:47" x14ac:dyDescent="0.25">
      <c r="A2217" t="s">
        <v>3399</v>
      </c>
      <c r="B2217">
        <v>2024</v>
      </c>
      <c r="C2217">
        <v>6</v>
      </c>
      <c r="D2217" t="s">
        <v>77</v>
      </c>
      <c r="E2217" s="1">
        <v>45449</v>
      </c>
      <c r="F2217" s="1">
        <v>45479</v>
      </c>
      <c r="G2217">
        <v>30</v>
      </c>
      <c r="H2217">
        <v>20.9</v>
      </c>
      <c r="I2217" t="s">
        <v>49</v>
      </c>
      <c r="J2217" t="s">
        <v>78</v>
      </c>
      <c r="K2217" t="s">
        <v>105</v>
      </c>
      <c r="L2217">
        <v>1201.9000000000001</v>
      </c>
      <c r="M2217" t="s">
        <v>68</v>
      </c>
      <c r="N2217" t="s">
        <v>168</v>
      </c>
      <c r="O2217" t="s">
        <v>200</v>
      </c>
      <c r="P2217" t="s">
        <v>93</v>
      </c>
      <c r="Q2217" t="s">
        <v>70</v>
      </c>
      <c r="R2217" t="s">
        <v>773</v>
      </c>
      <c r="S2217" t="s">
        <v>85</v>
      </c>
      <c r="T2217" t="s">
        <v>86</v>
      </c>
      <c r="U2217" t="s">
        <v>259</v>
      </c>
      <c r="V2217">
        <v>39507</v>
      </c>
      <c r="W2217">
        <v>25959</v>
      </c>
      <c r="X2217">
        <v>8.4</v>
      </c>
      <c r="Y2217">
        <v>13</v>
      </c>
      <c r="Z2217">
        <v>32052.07</v>
      </c>
      <c r="AB2217">
        <v>12.38</v>
      </c>
      <c r="AC2217">
        <v>396804.63</v>
      </c>
      <c r="AD2217">
        <v>37183606.409999996</v>
      </c>
      <c r="AE2217">
        <v>276</v>
      </c>
      <c r="AF2217">
        <v>10262675369.16</v>
      </c>
      <c r="AG2217">
        <v>122983.66</v>
      </c>
      <c r="AH2217">
        <v>1.9</v>
      </c>
      <c r="AI2217">
        <v>35439.06</v>
      </c>
      <c r="AJ2217">
        <v>11.1</v>
      </c>
      <c r="AK2217">
        <v>4127380.31</v>
      </c>
      <c r="AL2217">
        <v>0.215</v>
      </c>
      <c r="AM2217">
        <v>79944.75</v>
      </c>
      <c r="AN2217">
        <v>1413.8</v>
      </c>
      <c r="AO2217">
        <v>456.74</v>
      </c>
      <c r="AP2217">
        <v>645739.01</v>
      </c>
      <c r="AQ2217">
        <v>1280911.1100000001</v>
      </c>
      <c r="AR2217" t="s">
        <v>61</v>
      </c>
      <c r="AS2217" t="s">
        <v>61</v>
      </c>
      <c r="AT2217" t="s">
        <v>62</v>
      </c>
      <c r="AU2217" t="s">
        <v>63</v>
      </c>
    </row>
    <row r="2218" spans="1:47" x14ac:dyDescent="0.25">
      <c r="A2218" t="s">
        <v>3400</v>
      </c>
      <c r="B2218">
        <v>2022</v>
      </c>
      <c r="C2218">
        <v>3</v>
      </c>
      <c r="D2218" t="s">
        <v>48</v>
      </c>
      <c r="E2218" s="1">
        <v>44641</v>
      </c>
      <c r="F2218" s="1">
        <v>44662</v>
      </c>
      <c r="G2218">
        <v>21</v>
      </c>
      <c r="H2218">
        <v>19.899999999999999</v>
      </c>
      <c r="I2218" t="s">
        <v>65</v>
      </c>
      <c r="J2218" t="s">
        <v>78</v>
      </c>
      <c r="K2218" t="s">
        <v>211</v>
      </c>
      <c r="L2218">
        <v>1701.99</v>
      </c>
      <c r="M2218" t="s">
        <v>98</v>
      </c>
      <c r="N2218" t="s">
        <v>81</v>
      </c>
      <c r="O2218" t="s">
        <v>107</v>
      </c>
      <c r="P2218" t="s">
        <v>56</v>
      </c>
      <c r="Q2218" t="s">
        <v>55</v>
      </c>
      <c r="R2218" t="s">
        <v>759</v>
      </c>
      <c r="S2218" t="s">
        <v>85</v>
      </c>
      <c r="T2218" t="s">
        <v>74</v>
      </c>
      <c r="U2218" t="s">
        <v>60</v>
      </c>
      <c r="V2218">
        <v>42474</v>
      </c>
      <c r="W2218">
        <v>25636</v>
      </c>
      <c r="X2218">
        <v>16.399999999999999</v>
      </c>
      <c r="Y2218">
        <v>15.9</v>
      </c>
      <c r="Z2218">
        <v>34772.26</v>
      </c>
      <c r="AB2218">
        <v>36.89</v>
      </c>
      <c r="AC2218">
        <v>1282748.67</v>
      </c>
      <c r="AD2218">
        <v>23438589.579999998</v>
      </c>
      <c r="AE2218">
        <v>219.14</v>
      </c>
      <c r="AF2218">
        <v>5136332520.5600004</v>
      </c>
      <c r="AG2218">
        <v>166377.43</v>
      </c>
      <c r="AH2218">
        <v>0</v>
      </c>
      <c r="AI2218">
        <v>0</v>
      </c>
      <c r="AJ2218">
        <v>8.0399999999999991</v>
      </c>
      <c r="AK2218">
        <v>0</v>
      </c>
      <c r="AL2218">
        <v>9.6000000000000002E-2</v>
      </c>
      <c r="AM2218">
        <v>22501.05</v>
      </c>
      <c r="AN2218">
        <v>941.8</v>
      </c>
      <c r="AO2218">
        <v>515.91</v>
      </c>
      <c r="AP2218">
        <v>485884.04</v>
      </c>
      <c r="AQ2218">
        <v>1957511.19</v>
      </c>
      <c r="AR2218" t="s">
        <v>61</v>
      </c>
      <c r="AS2218" t="s">
        <v>61</v>
      </c>
      <c r="AT2218" t="s">
        <v>62</v>
      </c>
      <c r="AU2218" t="s">
        <v>63</v>
      </c>
    </row>
    <row r="2219" spans="1:47" x14ac:dyDescent="0.25">
      <c r="A2219" t="s">
        <v>3401</v>
      </c>
      <c r="B2219">
        <v>2020</v>
      </c>
      <c r="C2219">
        <v>11</v>
      </c>
      <c r="D2219" t="s">
        <v>119</v>
      </c>
      <c r="E2219" s="1">
        <v>44148</v>
      </c>
      <c r="F2219" s="1">
        <v>44167</v>
      </c>
      <c r="G2219">
        <v>19</v>
      </c>
      <c r="H2219">
        <v>1.9</v>
      </c>
      <c r="I2219" t="s">
        <v>49</v>
      </c>
      <c r="J2219" t="s">
        <v>66</v>
      </c>
      <c r="K2219" t="s">
        <v>245</v>
      </c>
      <c r="L2219">
        <v>8905.9</v>
      </c>
      <c r="M2219" t="s">
        <v>98</v>
      </c>
      <c r="N2219" t="s">
        <v>106</v>
      </c>
      <c r="O2219" t="s">
        <v>200</v>
      </c>
      <c r="P2219" t="s">
        <v>146</v>
      </c>
      <c r="Q2219" t="s">
        <v>56</v>
      </c>
      <c r="R2219" t="s">
        <v>904</v>
      </c>
      <c r="S2219" t="s">
        <v>137</v>
      </c>
      <c r="T2219" t="s">
        <v>59</v>
      </c>
      <c r="U2219" t="s">
        <v>213</v>
      </c>
      <c r="V2219">
        <v>17851</v>
      </c>
      <c r="W2219">
        <v>12991</v>
      </c>
      <c r="X2219">
        <v>8.4</v>
      </c>
      <c r="Y2219">
        <v>15.1</v>
      </c>
      <c r="Z2219">
        <v>14166.91</v>
      </c>
      <c r="AB2219">
        <v>15.01</v>
      </c>
      <c r="AC2219">
        <v>212645.32</v>
      </c>
      <c r="AD2219">
        <v>5367842.2</v>
      </c>
      <c r="AE2219">
        <v>164.82</v>
      </c>
      <c r="AF2219">
        <v>884727751.39999998</v>
      </c>
      <c r="AG2219">
        <v>56823.43</v>
      </c>
      <c r="AI2219">
        <v>22933.94</v>
      </c>
      <c r="AJ2219">
        <v>13.72</v>
      </c>
      <c r="AK2219">
        <v>736467.95</v>
      </c>
      <c r="AL2219">
        <v>0.33100000000000002</v>
      </c>
      <c r="AM2219">
        <v>17767.560000000001</v>
      </c>
      <c r="AN2219">
        <v>555.6</v>
      </c>
      <c r="AO2219">
        <v>423.15</v>
      </c>
      <c r="AP2219">
        <v>235102.14</v>
      </c>
      <c r="AQ2219">
        <v>545272.39</v>
      </c>
      <c r="AR2219" t="s">
        <v>61</v>
      </c>
      <c r="AS2219" t="s">
        <v>61</v>
      </c>
      <c r="AT2219" t="s">
        <v>62</v>
      </c>
      <c r="AU2219" t="s">
        <v>63</v>
      </c>
    </row>
    <row r="2220" spans="1:47" x14ac:dyDescent="0.25">
      <c r="A2220" t="s">
        <v>3402</v>
      </c>
      <c r="B2220">
        <v>2024</v>
      </c>
      <c r="C2220">
        <v>2</v>
      </c>
      <c r="D2220" t="s">
        <v>48</v>
      </c>
      <c r="E2220" s="1">
        <v>45343</v>
      </c>
      <c r="F2220" s="1">
        <v>45349</v>
      </c>
      <c r="G2220">
        <v>6</v>
      </c>
      <c r="H2220">
        <v>4.9000000000000004</v>
      </c>
      <c r="I2220" t="s">
        <v>49</v>
      </c>
      <c r="J2220" t="s">
        <v>50</v>
      </c>
      <c r="K2220" t="s">
        <v>51</v>
      </c>
      <c r="L2220">
        <v>2709</v>
      </c>
      <c r="M2220" t="s">
        <v>98</v>
      </c>
      <c r="N2220" t="s">
        <v>53</v>
      </c>
      <c r="O2220" t="s">
        <v>200</v>
      </c>
      <c r="P2220" t="s">
        <v>154</v>
      </c>
      <c r="Q2220" t="s">
        <v>70</v>
      </c>
      <c r="R2220" t="s">
        <v>3403</v>
      </c>
      <c r="S2220" t="s">
        <v>58</v>
      </c>
      <c r="T2220" t="s">
        <v>148</v>
      </c>
      <c r="U2220" t="s">
        <v>103</v>
      </c>
      <c r="V2220">
        <v>234006</v>
      </c>
      <c r="W2220">
        <v>166070</v>
      </c>
      <c r="X2220">
        <v>7.4</v>
      </c>
      <c r="Y2220">
        <v>13</v>
      </c>
      <c r="Z2220">
        <v>181581.09</v>
      </c>
      <c r="AB2220">
        <v>21.89</v>
      </c>
      <c r="AC2220">
        <v>3974810.06</v>
      </c>
      <c r="AD2220">
        <v>14497434.23</v>
      </c>
      <c r="AE2220">
        <v>273.33</v>
      </c>
      <c r="AF2220">
        <v>3962583698.0900002</v>
      </c>
      <c r="AG2220">
        <v>112184.62</v>
      </c>
      <c r="AH2220">
        <v>0.2</v>
      </c>
      <c r="AI2220">
        <v>2513.5500000000002</v>
      </c>
      <c r="AJ2220">
        <v>10.58</v>
      </c>
      <c r="AK2220">
        <v>1533828.54</v>
      </c>
      <c r="AL2220">
        <v>0.19700000000000001</v>
      </c>
      <c r="AM2220">
        <v>28559.95</v>
      </c>
      <c r="AN2220">
        <v>214</v>
      </c>
      <c r="AO2220">
        <v>439.98</v>
      </c>
      <c r="AP2220">
        <v>94155.72</v>
      </c>
      <c r="AQ2220">
        <v>4212223.9000000004</v>
      </c>
      <c r="AR2220" t="s">
        <v>61</v>
      </c>
      <c r="AS2220" t="s">
        <v>61</v>
      </c>
      <c r="AT2220" t="s">
        <v>62</v>
      </c>
      <c r="AU2220" t="s">
        <v>63</v>
      </c>
    </row>
    <row r="2221" spans="1:47" x14ac:dyDescent="0.25">
      <c r="A2221" t="s">
        <v>3404</v>
      </c>
      <c r="B2221">
        <v>2022</v>
      </c>
      <c r="C2221">
        <v>5</v>
      </c>
      <c r="D2221" t="s">
        <v>77</v>
      </c>
      <c r="E2221" s="1">
        <v>44701</v>
      </c>
      <c r="F2221" s="1">
        <v>44715</v>
      </c>
      <c r="G2221">
        <v>14</v>
      </c>
      <c r="H2221">
        <v>17.399999999999999</v>
      </c>
      <c r="I2221" t="s">
        <v>65</v>
      </c>
      <c r="J2221" t="s">
        <v>50</v>
      </c>
      <c r="K2221" t="s">
        <v>423</v>
      </c>
      <c r="L2221">
        <v>2710.1941000000002</v>
      </c>
      <c r="M2221" t="s">
        <v>52</v>
      </c>
      <c r="N2221" t="s">
        <v>69</v>
      </c>
      <c r="O2221" t="s">
        <v>189</v>
      </c>
      <c r="P2221" t="s">
        <v>82</v>
      </c>
      <c r="Q2221" t="s">
        <v>159</v>
      </c>
      <c r="R2221" t="s">
        <v>1995</v>
      </c>
      <c r="S2221" t="s">
        <v>142</v>
      </c>
      <c r="T2221" t="s">
        <v>102</v>
      </c>
      <c r="U2221" t="s">
        <v>213</v>
      </c>
      <c r="V2221">
        <v>52783</v>
      </c>
      <c r="W2221">
        <v>35027</v>
      </c>
      <c r="X2221">
        <v>4.8</v>
      </c>
      <c r="Y2221">
        <v>12.4</v>
      </c>
      <c r="Z2221">
        <v>43216.2</v>
      </c>
      <c r="AB2221">
        <v>34.270000000000003</v>
      </c>
      <c r="AC2221">
        <v>1481019.17</v>
      </c>
      <c r="AD2221">
        <v>21083023.170000002</v>
      </c>
      <c r="AE2221">
        <v>219.88</v>
      </c>
      <c r="AF2221">
        <v>4635735134.6199999</v>
      </c>
      <c r="AG2221">
        <v>218407.4</v>
      </c>
      <c r="AH2221">
        <v>2.4</v>
      </c>
      <c r="AI2221">
        <v>76714.95</v>
      </c>
      <c r="AJ2221">
        <v>0.97</v>
      </c>
      <c r="AK2221">
        <v>0</v>
      </c>
      <c r="AL2221">
        <v>0.19900000000000001</v>
      </c>
      <c r="AM2221">
        <v>41955.22</v>
      </c>
      <c r="AN2221">
        <v>328.8</v>
      </c>
      <c r="AO2221">
        <v>501.3</v>
      </c>
      <c r="AP2221">
        <v>164827.44</v>
      </c>
      <c r="AQ2221">
        <v>1982924.18</v>
      </c>
      <c r="AR2221" t="s">
        <v>61</v>
      </c>
      <c r="AS2221" t="s">
        <v>61</v>
      </c>
      <c r="AT2221" t="s">
        <v>62</v>
      </c>
      <c r="AU2221" t="s">
        <v>63</v>
      </c>
    </row>
    <row r="2222" spans="1:47" x14ac:dyDescent="0.25">
      <c r="A2222" t="s">
        <v>3405</v>
      </c>
      <c r="B2222">
        <v>2020</v>
      </c>
      <c r="C2222">
        <v>1</v>
      </c>
      <c r="D2222" t="s">
        <v>48</v>
      </c>
      <c r="E2222" s="1">
        <v>43850</v>
      </c>
      <c r="F2222" s="1">
        <v>43883</v>
      </c>
      <c r="G2222">
        <v>33</v>
      </c>
      <c r="H2222">
        <v>14.9</v>
      </c>
      <c r="I2222" t="s">
        <v>49</v>
      </c>
      <c r="J2222" t="s">
        <v>66</v>
      </c>
      <c r="K2222" t="s">
        <v>245</v>
      </c>
      <c r="L2222">
        <v>8905.9</v>
      </c>
      <c r="M2222" t="s">
        <v>80</v>
      </c>
      <c r="N2222" t="s">
        <v>168</v>
      </c>
      <c r="O2222" t="s">
        <v>200</v>
      </c>
      <c r="P2222" t="s">
        <v>164</v>
      </c>
      <c r="Q2222" t="s">
        <v>70</v>
      </c>
      <c r="R2222" t="s">
        <v>676</v>
      </c>
      <c r="S2222" t="s">
        <v>137</v>
      </c>
      <c r="T2222" t="s">
        <v>74</v>
      </c>
      <c r="U2222" t="s">
        <v>110</v>
      </c>
      <c r="V2222">
        <v>18235</v>
      </c>
      <c r="W2222">
        <v>11940</v>
      </c>
      <c r="X2222">
        <v>11.9</v>
      </c>
      <c r="Y2222">
        <v>15.9</v>
      </c>
      <c r="Z2222">
        <v>14785.47</v>
      </c>
      <c r="AB2222">
        <v>35.869999999999997</v>
      </c>
      <c r="AC2222">
        <v>530354.81000000006</v>
      </c>
      <c r="AD2222">
        <v>8421508</v>
      </c>
      <c r="AE2222">
        <v>164.05</v>
      </c>
      <c r="AF2222">
        <v>1381548387.4000001</v>
      </c>
      <c r="AG2222">
        <v>72964.22</v>
      </c>
      <c r="AH2222">
        <v>1.8</v>
      </c>
      <c r="AI2222">
        <v>41464.21</v>
      </c>
      <c r="AJ2222">
        <v>20.309999999999999</v>
      </c>
      <c r="AK2222">
        <v>1710408.27</v>
      </c>
      <c r="AL2222">
        <v>0.248</v>
      </c>
      <c r="AM2222">
        <v>20885.34</v>
      </c>
      <c r="AN2222">
        <v>1577.2</v>
      </c>
      <c r="AO2222">
        <v>660.86</v>
      </c>
      <c r="AP2222">
        <v>1042308.39</v>
      </c>
      <c r="AQ2222">
        <v>1707976.97</v>
      </c>
      <c r="AR2222" t="s">
        <v>61</v>
      </c>
      <c r="AS2222" t="s">
        <v>61</v>
      </c>
      <c r="AT2222" t="s">
        <v>62</v>
      </c>
      <c r="AU2222" t="s">
        <v>63</v>
      </c>
    </row>
    <row r="2223" spans="1:47" x14ac:dyDescent="0.25">
      <c r="A2223" t="s">
        <v>3406</v>
      </c>
      <c r="B2223">
        <v>2024</v>
      </c>
      <c r="C2223">
        <v>10</v>
      </c>
      <c r="D2223" t="s">
        <v>119</v>
      </c>
      <c r="E2223" s="1">
        <v>45580</v>
      </c>
      <c r="F2223" s="1">
        <v>45597</v>
      </c>
      <c r="G2223">
        <v>17</v>
      </c>
      <c r="H2223">
        <v>2.2000000000000002</v>
      </c>
      <c r="I2223" t="s">
        <v>65</v>
      </c>
      <c r="J2223" t="s">
        <v>134</v>
      </c>
      <c r="K2223" t="s">
        <v>135</v>
      </c>
      <c r="L2223">
        <v>9999.0098999999991</v>
      </c>
      <c r="M2223" t="s">
        <v>68</v>
      </c>
      <c r="N2223" t="s">
        <v>106</v>
      </c>
      <c r="O2223" t="s">
        <v>99</v>
      </c>
      <c r="P2223" t="s">
        <v>82</v>
      </c>
      <c r="Q2223" t="s">
        <v>174</v>
      </c>
      <c r="R2223" t="s">
        <v>1590</v>
      </c>
      <c r="S2223" t="s">
        <v>137</v>
      </c>
      <c r="T2223" t="s">
        <v>148</v>
      </c>
      <c r="U2223" t="s">
        <v>87</v>
      </c>
      <c r="V2223">
        <v>13723</v>
      </c>
      <c r="W2223">
        <v>9967</v>
      </c>
      <c r="X2223">
        <v>6</v>
      </c>
      <c r="Y2223">
        <v>14.5</v>
      </c>
      <c r="Z2223">
        <v>12986.32</v>
      </c>
      <c r="AB2223">
        <v>21.28</v>
      </c>
      <c r="AC2223">
        <v>276348.89</v>
      </c>
      <c r="AD2223">
        <v>8945496.6699999999</v>
      </c>
      <c r="AE2223">
        <v>278.64</v>
      </c>
      <c r="AF2223">
        <v>2492573192.1300001</v>
      </c>
      <c r="AG2223">
        <v>123660.78</v>
      </c>
      <c r="AH2223">
        <v>0.9</v>
      </c>
      <c r="AI2223">
        <v>27793.22</v>
      </c>
      <c r="AJ2223">
        <v>5.67</v>
      </c>
      <c r="AK2223">
        <v>0</v>
      </c>
      <c r="AL2223">
        <v>0.155</v>
      </c>
      <c r="AM2223">
        <v>13865.52</v>
      </c>
      <c r="AN2223">
        <v>635.9</v>
      </c>
      <c r="AO2223">
        <v>731.84</v>
      </c>
      <c r="AP2223">
        <v>465377.06</v>
      </c>
      <c r="AQ2223">
        <v>907045.47</v>
      </c>
      <c r="AR2223" t="s">
        <v>61</v>
      </c>
      <c r="AS2223" t="s">
        <v>61</v>
      </c>
      <c r="AT2223" t="s">
        <v>62</v>
      </c>
      <c r="AU2223" t="s">
        <v>63</v>
      </c>
    </row>
    <row r="2224" spans="1:47" x14ac:dyDescent="0.25">
      <c r="A2224" t="s">
        <v>3407</v>
      </c>
      <c r="B2224">
        <v>2020</v>
      </c>
      <c r="C2224">
        <v>8</v>
      </c>
      <c r="D2224" t="s">
        <v>89</v>
      </c>
      <c r="E2224" s="1">
        <v>44055</v>
      </c>
      <c r="F2224" s="1">
        <v>44085</v>
      </c>
      <c r="G2224">
        <v>30</v>
      </c>
      <c r="H2224">
        <v>20.6</v>
      </c>
      <c r="I2224" t="s">
        <v>49</v>
      </c>
      <c r="J2224" t="s">
        <v>112</v>
      </c>
      <c r="K2224" t="s">
        <v>343</v>
      </c>
      <c r="L2224">
        <v>2523.1</v>
      </c>
      <c r="M2224" t="s">
        <v>90</v>
      </c>
      <c r="N2224" t="s">
        <v>81</v>
      </c>
      <c r="O2224" t="s">
        <v>54</v>
      </c>
      <c r="P2224" t="s">
        <v>93</v>
      </c>
      <c r="Q2224" t="s">
        <v>82</v>
      </c>
      <c r="R2224" t="s">
        <v>1518</v>
      </c>
      <c r="S2224" t="s">
        <v>130</v>
      </c>
      <c r="T2224" t="s">
        <v>187</v>
      </c>
      <c r="U2224" t="s">
        <v>228</v>
      </c>
      <c r="V2224">
        <v>61952</v>
      </c>
      <c r="W2224">
        <v>38854</v>
      </c>
      <c r="X2224">
        <v>21.7</v>
      </c>
      <c r="Y2224">
        <v>13</v>
      </c>
      <c r="Z2224">
        <v>56836.25</v>
      </c>
      <c r="AB2224">
        <v>40.78</v>
      </c>
      <c r="AC2224">
        <v>2317782.27</v>
      </c>
      <c r="AD2224">
        <v>31522520.98</v>
      </c>
      <c r="AE2224">
        <v>160.44999999999999</v>
      </c>
      <c r="AF2224">
        <v>5057788491.2399998</v>
      </c>
      <c r="AG2224">
        <v>132118.17000000001</v>
      </c>
      <c r="AH2224">
        <v>0.2</v>
      </c>
      <c r="AI2224">
        <v>3520.65</v>
      </c>
      <c r="AJ2224">
        <v>22.49</v>
      </c>
      <c r="AK2224">
        <v>7089414.9699999997</v>
      </c>
      <c r="AL2224">
        <v>0.108</v>
      </c>
      <c r="AM2224">
        <v>34044.32</v>
      </c>
      <c r="AN2224">
        <v>1172.2</v>
      </c>
      <c r="AO2224">
        <v>677.58</v>
      </c>
      <c r="AP2224">
        <v>794259.28</v>
      </c>
      <c r="AQ2224">
        <v>3281724.69</v>
      </c>
      <c r="AR2224" t="s">
        <v>61</v>
      </c>
      <c r="AS2224" t="s">
        <v>124</v>
      </c>
      <c r="AT2224" t="s">
        <v>62</v>
      </c>
      <c r="AU2224" t="s">
        <v>63</v>
      </c>
    </row>
    <row r="2225" spans="1:47" x14ac:dyDescent="0.25">
      <c r="A2225" t="s">
        <v>3408</v>
      </c>
      <c r="B2225">
        <v>2024</v>
      </c>
      <c r="C2225">
        <v>5</v>
      </c>
      <c r="D2225" t="s">
        <v>77</v>
      </c>
      <c r="E2225" s="1">
        <v>45413</v>
      </c>
      <c r="F2225" s="1">
        <v>45422</v>
      </c>
      <c r="G2225">
        <v>9</v>
      </c>
      <c r="H2225">
        <v>20.399999999999999</v>
      </c>
      <c r="I2225" t="s">
        <v>65</v>
      </c>
      <c r="J2225" t="s">
        <v>78</v>
      </c>
      <c r="K2225" t="s">
        <v>315</v>
      </c>
      <c r="L2225">
        <v>1511.9</v>
      </c>
      <c r="M2225" t="s">
        <v>114</v>
      </c>
      <c r="N2225" t="s">
        <v>53</v>
      </c>
      <c r="O2225" t="s">
        <v>189</v>
      </c>
      <c r="P2225" t="s">
        <v>128</v>
      </c>
      <c r="Q2225" t="s">
        <v>159</v>
      </c>
      <c r="R2225" t="s">
        <v>1158</v>
      </c>
      <c r="S2225" t="s">
        <v>85</v>
      </c>
      <c r="T2225" t="s">
        <v>148</v>
      </c>
      <c r="U2225" t="s">
        <v>259</v>
      </c>
      <c r="V2225">
        <v>69458</v>
      </c>
      <c r="W2225">
        <v>38813</v>
      </c>
      <c r="X2225">
        <v>17.2</v>
      </c>
      <c r="Y2225">
        <v>10.7</v>
      </c>
      <c r="Z2225">
        <v>54798</v>
      </c>
      <c r="AB2225">
        <v>32.590000000000003</v>
      </c>
      <c r="AC2225">
        <v>1785866.82</v>
      </c>
      <c r="AD2225">
        <v>34419171.780000001</v>
      </c>
      <c r="AE2225">
        <v>277.81</v>
      </c>
      <c r="AF2225">
        <v>9561990112.2000008</v>
      </c>
      <c r="AG2225">
        <v>222928.83</v>
      </c>
      <c r="AH2225">
        <v>0</v>
      </c>
      <c r="AI2225">
        <v>0</v>
      </c>
      <c r="AJ2225">
        <v>22.95</v>
      </c>
      <c r="AK2225">
        <v>0</v>
      </c>
      <c r="AL2225">
        <v>8.7999999999999995E-2</v>
      </c>
      <c r="AM2225">
        <v>30288.87</v>
      </c>
      <c r="AN2225">
        <v>329.1</v>
      </c>
      <c r="AO2225">
        <v>652.82000000000005</v>
      </c>
      <c r="AP2225">
        <v>214843.06</v>
      </c>
      <c r="AQ2225">
        <v>2253927.58</v>
      </c>
      <c r="AR2225" t="s">
        <v>61</v>
      </c>
      <c r="AS2225" t="s">
        <v>61</v>
      </c>
      <c r="AT2225" t="s">
        <v>62</v>
      </c>
      <c r="AU2225" t="s">
        <v>63</v>
      </c>
    </row>
    <row r="2226" spans="1:47" x14ac:dyDescent="0.25">
      <c r="A2226" t="s">
        <v>3409</v>
      </c>
      <c r="B2226">
        <v>2022</v>
      </c>
      <c r="C2226">
        <v>11</v>
      </c>
      <c r="D2226" t="s">
        <v>119</v>
      </c>
      <c r="E2226" s="1">
        <v>44874</v>
      </c>
      <c r="F2226" s="1">
        <v>44886</v>
      </c>
      <c r="G2226">
        <v>12</v>
      </c>
      <c r="H2226">
        <v>7.2</v>
      </c>
      <c r="I2226" t="s">
        <v>65</v>
      </c>
      <c r="J2226" t="s">
        <v>134</v>
      </c>
      <c r="K2226" t="s">
        <v>135</v>
      </c>
      <c r="L2226">
        <v>9999.0098999999991</v>
      </c>
      <c r="M2226" t="s">
        <v>114</v>
      </c>
      <c r="N2226" t="s">
        <v>168</v>
      </c>
      <c r="O2226" t="s">
        <v>200</v>
      </c>
      <c r="P2226" t="s">
        <v>100</v>
      </c>
      <c r="Q2226" t="s">
        <v>230</v>
      </c>
      <c r="R2226" t="s">
        <v>1253</v>
      </c>
      <c r="S2226" t="s">
        <v>137</v>
      </c>
      <c r="T2226" t="s">
        <v>59</v>
      </c>
      <c r="U2226" t="s">
        <v>166</v>
      </c>
      <c r="V2226">
        <v>8514</v>
      </c>
      <c r="W2226">
        <v>5621</v>
      </c>
      <c r="X2226">
        <v>16.8</v>
      </c>
      <c r="Y2226">
        <v>15.5</v>
      </c>
      <c r="Z2226">
        <v>6968.25</v>
      </c>
      <c r="AB2226">
        <v>16.5</v>
      </c>
      <c r="AC2226">
        <v>114976.12</v>
      </c>
      <c r="AD2226">
        <v>5292385.88</v>
      </c>
      <c r="AE2226">
        <v>213.38</v>
      </c>
      <c r="AF2226">
        <v>1129289299.0699999</v>
      </c>
      <c r="AG2226">
        <v>97666.41</v>
      </c>
      <c r="AH2226">
        <v>1.7</v>
      </c>
      <c r="AI2226">
        <v>39239.360000000001</v>
      </c>
      <c r="AJ2226">
        <v>9.44</v>
      </c>
      <c r="AK2226">
        <v>0</v>
      </c>
      <c r="AL2226">
        <v>0.14499999999999999</v>
      </c>
      <c r="AM2226">
        <v>7673.96</v>
      </c>
      <c r="AN2226">
        <v>576.79999999999995</v>
      </c>
      <c r="AO2226">
        <v>581.74</v>
      </c>
      <c r="AP2226">
        <v>335547.63</v>
      </c>
      <c r="AQ2226">
        <v>595103.48</v>
      </c>
      <c r="AR2226" t="s">
        <v>124</v>
      </c>
      <c r="AS2226" t="s">
        <v>61</v>
      </c>
      <c r="AT2226" t="s">
        <v>62</v>
      </c>
      <c r="AU2226" t="s">
        <v>63</v>
      </c>
    </row>
    <row r="2227" spans="1:47" x14ac:dyDescent="0.25">
      <c r="A2227" t="s">
        <v>3410</v>
      </c>
      <c r="B2227">
        <v>2022</v>
      </c>
      <c r="C2227">
        <v>8</v>
      </c>
      <c r="D2227" t="s">
        <v>89</v>
      </c>
      <c r="E2227" s="1">
        <v>44794</v>
      </c>
      <c r="F2227" s="1">
        <v>44802</v>
      </c>
      <c r="G2227">
        <v>8</v>
      </c>
      <c r="H2227">
        <v>9.1999999999999993</v>
      </c>
      <c r="I2227" t="s">
        <v>49</v>
      </c>
      <c r="J2227" t="s">
        <v>50</v>
      </c>
      <c r="K2227" t="s">
        <v>223</v>
      </c>
      <c r="L2227">
        <v>2710.1109999999999</v>
      </c>
      <c r="M2227" t="s">
        <v>80</v>
      </c>
      <c r="N2227" t="s">
        <v>106</v>
      </c>
      <c r="O2227" t="s">
        <v>99</v>
      </c>
      <c r="P2227" t="s">
        <v>83</v>
      </c>
      <c r="Q2227" t="s">
        <v>100</v>
      </c>
      <c r="R2227" t="s">
        <v>2327</v>
      </c>
      <c r="S2227" t="s">
        <v>186</v>
      </c>
      <c r="T2227" t="s">
        <v>86</v>
      </c>
      <c r="U2227" t="s">
        <v>60</v>
      </c>
      <c r="V2227">
        <v>141520</v>
      </c>
      <c r="W2227">
        <v>97501</v>
      </c>
      <c r="X2227">
        <v>7.3</v>
      </c>
      <c r="Y2227">
        <v>11.3</v>
      </c>
      <c r="Z2227">
        <v>114734.61</v>
      </c>
      <c r="AB2227">
        <v>41.25</v>
      </c>
      <c r="AC2227">
        <v>4732802.66</v>
      </c>
      <c r="AD2227">
        <v>130214603.58</v>
      </c>
      <c r="AE2227">
        <v>212.22</v>
      </c>
      <c r="AF2227">
        <v>27634143171.75</v>
      </c>
      <c r="AG2227">
        <v>183613.21</v>
      </c>
      <c r="AH2227">
        <v>1</v>
      </c>
      <c r="AI2227">
        <v>24449.06</v>
      </c>
      <c r="AJ2227">
        <v>20.85</v>
      </c>
      <c r="AK2227">
        <v>27149744.850000001</v>
      </c>
      <c r="AL2227">
        <v>0.28899999999999998</v>
      </c>
      <c r="AM2227">
        <v>376320.2</v>
      </c>
      <c r="AN2227">
        <v>178.8</v>
      </c>
      <c r="AO2227">
        <v>637.09</v>
      </c>
      <c r="AP2227">
        <v>113911.69</v>
      </c>
      <c r="AQ2227">
        <v>5431096.8200000003</v>
      </c>
      <c r="AR2227" t="s">
        <v>61</v>
      </c>
      <c r="AS2227" t="s">
        <v>61</v>
      </c>
      <c r="AT2227" t="s">
        <v>62</v>
      </c>
      <c r="AU2227" t="s">
        <v>63</v>
      </c>
    </row>
    <row r="2228" spans="1:47" x14ac:dyDescent="0.25">
      <c r="A2228" t="s">
        <v>3411</v>
      </c>
      <c r="B2228">
        <v>2022</v>
      </c>
      <c r="C2228">
        <v>10</v>
      </c>
      <c r="D2228" t="s">
        <v>119</v>
      </c>
      <c r="E2228" s="1">
        <v>44845</v>
      </c>
      <c r="F2228" s="1">
        <v>44850</v>
      </c>
      <c r="G2228">
        <v>5</v>
      </c>
      <c r="H2228">
        <v>19.899999999999999</v>
      </c>
      <c r="I2228" t="s">
        <v>65</v>
      </c>
      <c r="J2228" t="s">
        <v>239</v>
      </c>
      <c r="K2228" t="s">
        <v>270</v>
      </c>
      <c r="L2228">
        <v>2710.1990999999998</v>
      </c>
      <c r="M2228" t="s">
        <v>98</v>
      </c>
      <c r="N2228" t="s">
        <v>106</v>
      </c>
      <c r="O2228" t="s">
        <v>107</v>
      </c>
      <c r="P2228" t="s">
        <v>226</v>
      </c>
      <c r="Q2228" t="s">
        <v>174</v>
      </c>
      <c r="R2228" t="s">
        <v>955</v>
      </c>
      <c r="S2228" t="s">
        <v>142</v>
      </c>
      <c r="T2228" t="s">
        <v>86</v>
      </c>
      <c r="U2228" t="s">
        <v>259</v>
      </c>
      <c r="V2228">
        <v>50226</v>
      </c>
      <c r="W2228">
        <v>29963</v>
      </c>
      <c r="X2228">
        <v>3.5</v>
      </c>
      <c r="Y2228">
        <v>10.1</v>
      </c>
      <c r="Z2228">
        <v>44771.37</v>
      </c>
      <c r="AB2228">
        <v>30.39</v>
      </c>
      <c r="AC2228">
        <v>1360601.93</v>
      </c>
      <c r="AD2228">
        <v>43753269.049999997</v>
      </c>
      <c r="AE2228">
        <v>218.55</v>
      </c>
      <c r="AF2228">
        <v>9562276950.8799992</v>
      </c>
      <c r="AG2228">
        <v>71156.52</v>
      </c>
      <c r="AH2228">
        <v>2.4</v>
      </c>
      <c r="AI2228">
        <v>75757.06</v>
      </c>
      <c r="AJ2228">
        <v>11.56</v>
      </c>
      <c r="AK2228">
        <v>0</v>
      </c>
      <c r="AL2228">
        <v>0.17599999999999999</v>
      </c>
      <c r="AM2228">
        <v>77005.75</v>
      </c>
      <c r="AN2228">
        <v>85.2</v>
      </c>
      <c r="AO2228">
        <v>617.48</v>
      </c>
      <c r="AP2228">
        <v>52609.3</v>
      </c>
      <c r="AQ2228">
        <v>1637130.56</v>
      </c>
      <c r="AR2228" t="s">
        <v>61</v>
      </c>
      <c r="AS2228" t="s">
        <v>61</v>
      </c>
      <c r="AT2228" t="s">
        <v>62</v>
      </c>
      <c r="AU2228" t="s">
        <v>63</v>
      </c>
    </row>
    <row r="2229" spans="1:47" x14ac:dyDescent="0.25">
      <c r="A2229" t="s">
        <v>3412</v>
      </c>
      <c r="B2229">
        <v>2022</v>
      </c>
      <c r="C2229">
        <v>6</v>
      </c>
      <c r="D2229" t="s">
        <v>77</v>
      </c>
      <c r="E2229" s="1">
        <v>44716</v>
      </c>
      <c r="F2229" s="1">
        <v>44730</v>
      </c>
      <c r="G2229">
        <v>14</v>
      </c>
      <c r="H2229">
        <v>10.6</v>
      </c>
      <c r="I2229" t="s">
        <v>65</v>
      </c>
      <c r="J2229" t="s">
        <v>134</v>
      </c>
      <c r="K2229" t="s">
        <v>135</v>
      </c>
      <c r="L2229">
        <v>9999.0098999999991</v>
      </c>
      <c r="M2229" t="s">
        <v>90</v>
      </c>
      <c r="N2229" t="s">
        <v>106</v>
      </c>
      <c r="O2229" t="s">
        <v>189</v>
      </c>
      <c r="P2229" t="s">
        <v>100</v>
      </c>
      <c r="Q2229" t="s">
        <v>55</v>
      </c>
      <c r="R2229" t="s">
        <v>261</v>
      </c>
      <c r="S2229" t="s">
        <v>137</v>
      </c>
      <c r="T2229" t="s">
        <v>187</v>
      </c>
      <c r="U2229" t="s">
        <v>103</v>
      </c>
      <c r="V2229">
        <v>12284</v>
      </c>
      <c r="W2229">
        <v>7171</v>
      </c>
      <c r="X2229">
        <v>3.9</v>
      </c>
      <c r="Y2229">
        <v>13.9</v>
      </c>
      <c r="Z2229">
        <v>9667.75</v>
      </c>
      <c r="AB2229">
        <v>30.99</v>
      </c>
      <c r="AC2229">
        <v>299603.57</v>
      </c>
      <c r="AD2229">
        <v>3860235.9</v>
      </c>
      <c r="AE2229">
        <v>213.52</v>
      </c>
      <c r="AF2229">
        <v>824237569.37</v>
      </c>
      <c r="AG2229">
        <v>205904.16</v>
      </c>
      <c r="AH2229">
        <v>0.8</v>
      </c>
      <c r="AI2229">
        <v>10178.08</v>
      </c>
      <c r="AJ2229">
        <v>23.63</v>
      </c>
      <c r="AK2229">
        <v>0</v>
      </c>
      <c r="AL2229">
        <v>0.14899999999999999</v>
      </c>
      <c r="AM2229">
        <v>5751.75</v>
      </c>
      <c r="AN2229">
        <v>539.70000000000005</v>
      </c>
      <c r="AO2229">
        <v>409.85</v>
      </c>
      <c r="AP2229">
        <v>221196.05</v>
      </c>
      <c r="AQ2229">
        <v>742633.61</v>
      </c>
      <c r="AR2229" t="s">
        <v>61</v>
      </c>
      <c r="AS2229" t="s">
        <v>61</v>
      </c>
      <c r="AT2229" t="s">
        <v>62</v>
      </c>
      <c r="AU2229" t="s">
        <v>63</v>
      </c>
    </row>
    <row r="2230" spans="1:47" x14ac:dyDescent="0.25">
      <c r="A2230" t="s">
        <v>3413</v>
      </c>
      <c r="B2230">
        <v>2026</v>
      </c>
      <c r="C2230">
        <v>2</v>
      </c>
      <c r="D2230" t="s">
        <v>48</v>
      </c>
      <c r="E2230" s="1">
        <v>46080</v>
      </c>
      <c r="F2230" s="1">
        <v>46098</v>
      </c>
      <c r="G2230">
        <v>18</v>
      </c>
      <c r="H2230">
        <v>15.9</v>
      </c>
      <c r="I2230" t="s">
        <v>49</v>
      </c>
      <c r="J2230" t="s">
        <v>50</v>
      </c>
      <c r="K2230" t="s">
        <v>51</v>
      </c>
      <c r="L2230">
        <v>2709</v>
      </c>
      <c r="M2230" t="s">
        <v>114</v>
      </c>
      <c r="N2230" t="s">
        <v>69</v>
      </c>
      <c r="O2230" t="s">
        <v>189</v>
      </c>
      <c r="P2230" t="s">
        <v>146</v>
      </c>
      <c r="Q2230" t="s">
        <v>56</v>
      </c>
      <c r="R2230" t="s">
        <v>3414</v>
      </c>
      <c r="S2230" t="s">
        <v>186</v>
      </c>
      <c r="T2230" t="s">
        <v>148</v>
      </c>
      <c r="U2230" t="s">
        <v>96</v>
      </c>
      <c r="V2230">
        <v>82782</v>
      </c>
      <c r="W2230">
        <v>56284</v>
      </c>
      <c r="X2230">
        <v>3.9</v>
      </c>
      <c r="Y2230">
        <v>10.9</v>
      </c>
      <c r="Z2230">
        <v>74890.009999999995</v>
      </c>
      <c r="AB2230">
        <v>33.11</v>
      </c>
      <c r="AC2230">
        <v>2479608.23</v>
      </c>
      <c r="AD2230">
        <v>4436484.1900000004</v>
      </c>
      <c r="AE2230">
        <v>283.95</v>
      </c>
      <c r="AF2230">
        <v>1259739685.75</v>
      </c>
      <c r="AG2230">
        <v>241703.2</v>
      </c>
      <c r="AH2230">
        <v>0.1</v>
      </c>
      <c r="AI2230">
        <v>1404.62</v>
      </c>
      <c r="AJ2230">
        <v>16.920000000000002</v>
      </c>
      <c r="AK2230">
        <v>750653.12</v>
      </c>
      <c r="AL2230">
        <v>0.32700000000000001</v>
      </c>
      <c r="AM2230">
        <v>14507.3</v>
      </c>
      <c r="AN2230">
        <v>500.3</v>
      </c>
      <c r="AO2230">
        <v>487.83</v>
      </c>
      <c r="AP2230">
        <v>244061.35</v>
      </c>
      <c r="AQ2230">
        <v>2981284.7</v>
      </c>
      <c r="AR2230" t="s">
        <v>61</v>
      </c>
      <c r="AS2230" t="s">
        <v>61</v>
      </c>
      <c r="AT2230" t="s">
        <v>62</v>
      </c>
      <c r="AU2230" t="s">
        <v>63</v>
      </c>
    </row>
    <row r="2231" spans="1:47" x14ac:dyDescent="0.25">
      <c r="A2231" t="s">
        <v>3415</v>
      </c>
      <c r="B2231">
        <v>2020</v>
      </c>
      <c r="C2231">
        <v>2</v>
      </c>
      <c r="D2231" t="s">
        <v>48</v>
      </c>
      <c r="E2231" s="1">
        <v>43887</v>
      </c>
      <c r="F2231" s="1">
        <v>43892</v>
      </c>
      <c r="G2231">
        <v>5</v>
      </c>
      <c r="H2231">
        <v>3.2</v>
      </c>
      <c r="I2231" t="s">
        <v>65</v>
      </c>
      <c r="J2231" t="s">
        <v>50</v>
      </c>
      <c r="K2231" t="s">
        <v>51</v>
      </c>
      <c r="L2231">
        <v>2709</v>
      </c>
      <c r="M2231" t="s">
        <v>52</v>
      </c>
      <c r="N2231" t="s">
        <v>106</v>
      </c>
      <c r="O2231" t="s">
        <v>200</v>
      </c>
      <c r="P2231" t="s">
        <v>128</v>
      </c>
      <c r="Q2231" t="s">
        <v>140</v>
      </c>
      <c r="R2231" t="s">
        <v>3168</v>
      </c>
      <c r="S2231" t="s">
        <v>58</v>
      </c>
      <c r="T2231" t="s">
        <v>86</v>
      </c>
      <c r="U2231" t="s">
        <v>259</v>
      </c>
      <c r="V2231">
        <v>232085</v>
      </c>
      <c r="W2231">
        <v>145701</v>
      </c>
      <c r="X2231">
        <v>20.8</v>
      </c>
      <c r="Y2231">
        <v>15.9</v>
      </c>
      <c r="Z2231">
        <v>184812.32</v>
      </c>
      <c r="AB2231">
        <v>11.84</v>
      </c>
      <c r="AC2231">
        <v>2188177.87</v>
      </c>
      <c r="AD2231">
        <v>13738947.869999999</v>
      </c>
      <c r="AE2231">
        <v>166.34</v>
      </c>
      <c r="AF2231">
        <v>2285336588.6999998</v>
      </c>
      <c r="AG2231">
        <v>239316.84</v>
      </c>
      <c r="AH2231">
        <v>0</v>
      </c>
      <c r="AI2231">
        <v>0</v>
      </c>
      <c r="AJ2231">
        <v>24.75</v>
      </c>
      <c r="AK2231">
        <v>0</v>
      </c>
      <c r="AL2231">
        <v>0.247</v>
      </c>
      <c r="AM2231">
        <v>33935.199999999997</v>
      </c>
      <c r="AN2231">
        <v>171.7</v>
      </c>
      <c r="AO2231">
        <v>508.08</v>
      </c>
      <c r="AP2231">
        <v>87237.34</v>
      </c>
      <c r="AQ2231">
        <v>2548667.25</v>
      </c>
      <c r="AR2231" t="s">
        <v>124</v>
      </c>
      <c r="AS2231" t="s">
        <v>61</v>
      </c>
      <c r="AT2231" t="s">
        <v>62</v>
      </c>
      <c r="AU2231" t="s">
        <v>63</v>
      </c>
    </row>
    <row r="2232" spans="1:47" x14ac:dyDescent="0.25">
      <c r="A2232" t="s">
        <v>3416</v>
      </c>
      <c r="B2232">
        <v>2025</v>
      </c>
      <c r="C2232">
        <v>9</v>
      </c>
      <c r="D2232" t="s">
        <v>89</v>
      </c>
      <c r="E2232" s="1">
        <v>45921</v>
      </c>
      <c r="F2232" s="1">
        <v>45943</v>
      </c>
      <c r="G2232">
        <v>22</v>
      </c>
      <c r="H2232">
        <v>12.8</v>
      </c>
      <c r="I2232" t="s">
        <v>65</v>
      </c>
      <c r="J2232" t="s">
        <v>112</v>
      </c>
      <c r="K2232" t="s">
        <v>126</v>
      </c>
      <c r="L2232">
        <v>2701.12</v>
      </c>
      <c r="M2232" t="s">
        <v>90</v>
      </c>
      <c r="N2232" t="s">
        <v>81</v>
      </c>
      <c r="O2232" t="s">
        <v>99</v>
      </c>
      <c r="P2232" t="s">
        <v>226</v>
      </c>
      <c r="Q2232" t="s">
        <v>196</v>
      </c>
      <c r="R2232" t="s">
        <v>263</v>
      </c>
      <c r="S2232" t="s">
        <v>130</v>
      </c>
      <c r="T2232" t="s">
        <v>162</v>
      </c>
      <c r="U2232" t="s">
        <v>75</v>
      </c>
      <c r="V2232">
        <v>65515</v>
      </c>
      <c r="W2232">
        <v>36335</v>
      </c>
      <c r="X2232">
        <v>10.7</v>
      </c>
      <c r="Y2232">
        <v>14.3</v>
      </c>
      <c r="Z2232">
        <v>57415.56</v>
      </c>
      <c r="AB2232">
        <v>29.67</v>
      </c>
      <c r="AC2232">
        <v>1703519.67</v>
      </c>
      <c r="AD2232">
        <v>7064984.6600000001</v>
      </c>
      <c r="AE2232">
        <v>275.24</v>
      </c>
      <c r="AF2232">
        <v>1944566377.8199999</v>
      </c>
      <c r="AG2232">
        <v>135430.07999999999</v>
      </c>
      <c r="AH2232">
        <v>0</v>
      </c>
      <c r="AI2232">
        <v>0</v>
      </c>
      <c r="AJ2232">
        <v>3.05</v>
      </c>
      <c r="AK2232">
        <v>0</v>
      </c>
      <c r="AL2232">
        <v>0.114</v>
      </c>
      <c r="AM2232">
        <v>8054.08</v>
      </c>
      <c r="AN2232">
        <v>605.70000000000005</v>
      </c>
      <c r="AO2232">
        <v>415.28</v>
      </c>
      <c r="AP2232">
        <v>251535.1</v>
      </c>
      <c r="AQ2232">
        <v>2098538.9300000002</v>
      </c>
      <c r="AR2232" t="s">
        <v>61</v>
      </c>
      <c r="AS2232" t="s">
        <v>61</v>
      </c>
      <c r="AT2232" t="s">
        <v>62</v>
      </c>
      <c r="AU2232" t="s">
        <v>63</v>
      </c>
    </row>
    <row r="2233" spans="1:47" x14ac:dyDescent="0.25">
      <c r="A2233" t="s">
        <v>3417</v>
      </c>
      <c r="B2233">
        <v>2025</v>
      </c>
      <c r="C2233">
        <v>5</v>
      </c>
      <c r="D2233" t="s">
        <v>77</v>
      </c>
      <c r="E2233" s="1">
        <v>45807</v>
      </c>
      <c r="F2233" s="1">
        <v>45818</v>
      </c>
      <c r="G2233">
        <v>11</v>
      </c>
      <c r="H2233">
        <v>4.9000000000000004</v>
      </c>
      <c r="I2233" t="s">
        <v>49</v>
      </c>
      <c r="J2233" t="s">
        <v>112</v>
      </c>
      <c r="K2233" t="s">
        <v>113</v>
      </c>
      <c r="L2233">
        <v>7304.39</v>
      </c>
      <c r="M2233" t="s">
        <v>68</v>
      </c>
      <c r="N2233" t="s">
        <v>53</v>
      </c>
      <c r="O2233" t="s">
        <v>99</v>
      </c>
      <c r="P2233" t="s">
        <v>83</v>
      </c>
      <c r="Q2233" t="s">
        <v>56</v>
      </c>
      <c r="R2233" t="s">
        <v>1109</v>
      </c>
      <c r="S2233" t="s">
        <v>73</v>
      </c>
      <c r="T2233" t="s">
        <v>102</v>
      </c>
      <c r="U2233" t="s">
        <v>103</v>
      </c>
      <c r="V2233">
        <v>11127</v>
      </c>
      <c r="W2233">
        <v>7872</v>
      </c>
      <c r="X2233">
        <v>11.9</v>
      </c>
      <c r="Y2233">
        <v>12.5</v>
      </c>
      <c r="Z2233">
        <v>9506.51</v>
      </c>
      <c r="AB2233">
        <v>19.09</v>
      </c>
      <c r="AC2233">
        <v>181479.28</v>
      </c>
      <c r="AD2233">
        <v>5170400.66</v>
      </c>
      <c r="AE2233">
        <v>281.20999999999998</v>
      </c>
      <c r="AF2233">
        <v>1453968369.5999999</v>
      </c>
      <c r="AG2233">
        <v>188867.52</v>
      </c>
      <c r="AH2233">
        <v>0</v>
      </c>
      <c r="AI2233">
        <v>0</v>
      </c>
      <c r="AJ2233">
        <v>3.81</v>
      </c>
      <c r="AK2233">
        <v>196992.27</v>
      </c>
      <c r="AL2233">
        <v>0.249</v>
      </c>
      <c r="AM2233">
        <v>12874.3</v>
      </c>
      <c r="AN2233">
        <v>477.4</v>
      </c>
      <c r="AO2233">
        <v>452.64</v>
      </c>
      <c r="AP2233">
        <v>216090.34</v>
      </c>
      <c r="AQ2233">
        <v>599311.43999999994</v>
      </c>
      <c r="AR2233" t="s">
        <v>61</v>
      </c>
      <c r="AS2233" t="s">
        <v>61</v>
      </c>
      <c r="AT2233" t="s">
        <v>62</v>
      </c>
      <c r="AU2233" t="s">
        <v>63</v>
      </c>
    </row>
    <row r="2234" spans="1:47" x14ac:dyDescent="0.25">
      <c r="A2234" t="s">
        <v>3418</v>
      </c>
      <c r="B2234">
        <v>2022</v>
      </c>
      <c r="C2234">
        <v>4</v>
      </c>
      <c r="D2234" t="s">
        <v>77</v>
      </c>
      <c r="E2234" s="1">
        <v>44670</v>
      </c>
      <c r="F2234" s="1">
        <v>44680</v>
      </c>
      <c r="G2234">
        <v>10</v>
      </c>
      <c r="H2234">
        <v>8.4</v>
      </c>
      <c r="I2234" t="s">
        <v>49</v>
      </c>
      <c r="J2234" t="s">
        <v>50</v>
      </c>
      <c r="K2234" t="s">
        <v>139</v>
      </c>
      <c r="L2234">
        <v>2710.1210999999998</v>
      </c>
      <c r="M2234" t="s">
        <v>114</v>
      </c>
      <c r="N2234" t="s">
        <v>81</v>
      </c>
      <c r="O2234" t="s">
        <v>91</v>
      </c>
      <c r="P2234" t="s">
        <v>140</v>
      </c>
      <c r="Q2234" t="s">
        <v>92</v>
      </c>
      <c r="R2234" t="s">
        <v>910</v>
      </c>
      <c r="S2234" t="s">
        <v>142</v>
      </c>
      <c r="T2234" t="s">
        <v>102</v>
      </c>
      <c r="U2234" t="s">
        <v>103</v>
      </c>
      <c r="V2234">
        <v>41827</v>
      </c>
      <c r="W2234">
        <v>27975</v>
      </c>
      <c r="X2234">
        <v>21.7</v>
      </c>
      <c r="Y2234">
        <v>11.2</v>
      </c>
      <c r="Z2234">
        <v>34619.230000000003</v>
      </c>
      <c r="AB2234">
        <v>41.59</v>
      </c>
      <c r="AC2234">
        <v>1439813.78</v>
      </c>
      <c r="AD2234">
        <v>23523420.59</v>
      </c>
      <c r="AE2234">
        <v>215.91</v>
      </c>
      <c r="AF2234">
        <v>5078941739.5900002</v>
      </c>
      <c r="AG2234">
        <v>40070.32</v>
      </c>
      <c r="AI2234">
        <v>25275.66</v>
      </c>
      <c r="AJ2234">
        <v>4.34</v>
      </c>
      <c r="AK2234">
        <v>1020916.45</v>
      </c>
      <c r="AL2234">
        <v>0.246</v>
      </c>
      <c r="AM2234">
        <v>57867.61</v>
      </c>
      <c r="AN2234">
        <v>317</v>
      </c>
      <c r="AO2234">
        <v>680.32</v>
      </c>
      <c r="AP2234">
        <v>215661.44</v>
      </c>
      <c r="AQ2234">
        <v>1778688.81</v>
      </c>
      <c r="AR2234" t="s">
        <v>61</v>
      </c>
      <c r="AS2234" t="s">
        <v>61</v>
      </c>
      <c r="AT2234" t="s">
        <v>62</v>
      </c>
      <c r="AU2234" t="s">
        <v>63</v>
      </c>
    </row>
    <row r="2235" spans="1:47" x14ac:dyDescent="0.25">
      <c r="A2235" t="s">
        <v>3419</v>
      </c>
      <c r="B2235">
        <v>2025</v>
      </c>
      <c r="C2235">
        <v>1</v>
      </c>
      <c r="D2235" t="s">
        <v>48</v>
      </c>
      <c r="E2235" s="1">
        <v>45677</v>
      </c>
      <c r="F2235" s="1">
        <v>45694</v>
      </c>
      <c r="G2235">
        <v>17</v>
      </c>
      <c r="H2235">
        <v>20.6</v>
      </c>
      <c r="I2235" t="s">
        <v>65</v>
      </c>
      <c r="J2235" t="s">
        <v>50</v>
      </c>
      <c r="K2235" t="s">
        <v>120</v>
      </c>
      <c r="L2235">
        <v>2710.1921000000002</v>
      </c>
      <c r="M2235" t="s">
        <v>98</v>
      </c>
      <c r="N2235" t="s">
        <v>168</v>
      </c>
      <c r="O2235" t="s">
        <v>99</v>
      </c>
      <c r="P2235" t="s">
        <v>56</v>
      </c>
      <c r="Q2235" t="s">
        <v>196</v>
      </c>
      <c r="R2235" t="s">
        <v>1231</v>
      </c>
      <c r="S2235" t="s">
        <v>142</v>
      </c>
      <c r="T2235" t="s">
        <v>102</v>
      </c>
      <c r="U2235" t="s">
        <v>103</v>
      </c>
      <c r="V2235">
        <v>29055</v>
      </c>
      <c r="W2235">
        <v>17593</v>
      </c>
      <c r="X2235">
        <v>13.1</v>
      </c>
      <c r="Y2235">
        <v>14.2</v>
      </c>
      <c r="Z2235">
        <v>25815.32</v>
      </c>
      <c r="AB2235">
        <v>16.260000000000002</v>
      </c>
      <c r="AC2235">
        <v>419757.1</v>
      </c>
      <c r="AD2235">
        <v>12958258.029999999</v>
      </c>
      <c r="AE2235">
        <v>280.52</v>
      </c>
      <c r="AF2235">
        <v>3635050542.5799999</v>
      </c>
      <c r="AG2235">
        <v>74155.02</v>
      </c>
      <c r="AH2235">
        <v>0.5</v>
      </c>
      <c r="AI2235">
        <v>10793.17</v>
      </c>
      <c r="AJ2235">
        <v>12.32</v>
      </c>
      <c r="AK2235">
        <v>0</v>
      </c>
      <c r="AL2235">
        <v>0.27300000000000002</v>
      </c>
      <c r="AM2235">
        <v>35376.04</v>
      </c>
      <c r="AN2235">
        <v>588.6</v>
      </c>
      <c r="AO2235">
        <v>445.54</v>
      </c>
      <c r="AP2235">
        <v>262244.84000000003</v>
      </c>
      <c r="AQ2235">
        <v>802326.17</v>
      </c>
      <c r="AR2235" t="s">
        <v>61</v>
      </c>
      <c r="AS2235" t="s">
        <v>61</v>
      </c>
      <c r="AT2235" t="s">
        <v>62</v>
      </c>
      <c r="AU2235" t="s">
        <v>63</v>
      </c>
    </row>
    <row r="2236" spans="1:47" x14ac:dyDescent="0.25">
      <c r="A2236" t="s">
        <v>3420</v>
      </c>
      <c r="B2236">
        <v>2024</v>
      </c>
      <c r="C2236">
        <v>5</v>
      </c>
      <c r="D2236" t="s">
        <v>77</v>
      </c>
      <c r="E2236" s="1">
        <v>45413</v>
      </c>
      <c r="F2236" s="1">
        <v>45435</v>
      </c>
      <c r="G2236">
        <v>22</v>
      </c>
      <c r="H2236">
        <v>17.3</v>
      </c>
      <c r="I2236" t="s">
        <v>49</v>
      </c>
      <c r="J2236" t="s">
        <v>112</v>
      </c>
      <c r="K2236" t="s">
        <v>126</v>
      </c>
      <c r="L2236">
        <v>2701.12</v>
      </c>
      <c r="M2236" t="s">
        <v>114</v>
      </c>
      <c r="N2236" t="s">
        <v>69</v>
      </c>
      <c r="O2236" t="s">
        <v>99</v>
      </c>
      <c r="P2236" t="s">
        <v>71</v>
      </c>
      <c r="Q2236" t="s">
        <v>226</v>
      </c>
      <c r="R2236" t="s">
        <v>1267</v>
      </c>
      <c r="S2236" t="s">
        <v>130</v>
      </c>
      <c r="T2236" t="s">
        <v>86</v>
      </c>
      <c r="U2236" t="s">
        <v>103</v>
      </c>
      <c r="V2236">
        <v>71459</v>
      </c>
      <c r="W2236">
        <v>49479</v>
      </c>
      <c r="X2236">
        <v>10.5</v>
      </c>
      <c r="Y2236">
        <v>11.6</v>
      </c>
      <c r="Z2236">
        <v>65321.55</v>
      </c>
      <c r="AB2236">
        <v>23.62</v>
      </c>
      <c r="AC2236">
        <v>1542895.01</v>
      </c>
      <c r="AD2236">
        <v>10333215.99</v>
      </c>
      <c r="AE2236">
        <v>273.82</v>
      </c>
      <c r="AF2236">
        <v>2829441202.3800001</v>
      </c>
      <c r="AG2236">
        <v>19226.060000000001</v>
      </c>
      <c r="AH2236">
        <v>0</v>
      </c>
      <c r="AI2236">
        <v>0</v>
      </c>
      <c r="AJ2236">
        <v>11.94</v>
      </c>
      <c r="AK2236">
        <v>1233785.99</v>
      </c>
      <c r="AL2236">
        <v>0.104</v>
      </c>
      <c r="AM2236">
        <v>10746.54</v>
      </c>
      <c r="AN2236">
        <v>698.7</v>
      </c>
      <c r="AO2236">
        <v>495.84</v>
      </c>
      <c r="AP2236">
        <v>346443.41</v>
      </c>
      <c r="AQ2236">
        <v>1919311.02</v>
      </c>
      <c r="AR2236" t="s">
        <v>61</v>
      </c>
      <c r="AS2236" t="s">
        <v>61</v>
      </c>
      <c r="AT2236" t="s">
        <v>62</v>
      </c>
      <c r="AU2236" t="s">
        <v>117</v>
      </c>
    </row>
    <row r="2237" spans="1:47" x14ac:dyDescent="0.25">
      <c r="A2237" t="s">
        <v>3421</v>
      </c>
      <c r="B2237">
        <v>2020</v>
      </c>
      <c r="C2237">
        <v>1</v>
      </c>
      <c r="D2237" t="s">
        <v>48</v>
      </c>
      <c r="E2237" s="1">
        <v>43859</v>
      </c>
      <c r="F2237" s="1">
        <v>43871</v>
      </c>
      <c r="G2237">
        <v>12</v>
      </c>
      <c r="H2237">
        <v>20.3</v>
      </c>
      <c r="I2237" t="s">
        <v>49</v>
      </c>
      <c r="J2237" t="s">
        <v>112</v>
      </c>
      <c r="K2237" t="s">
        <v>113</v>
      </c>
      <c r="L2237">
        <v>7304.39</v>
      </c>
      <c r="M2237" t="s">
        <v>90</v>
      </c>
      <c r="N2237" t="s">
        <v>81</v>
      </c>
      <c r="O2237" t="s">
        <v>107</v>
      </c>
      <c r="P2237" t="s">
        <v>257</v>
      </c>
      <c r="Q2237" t="s">
        <v>226</v>
      </c>
      <c r="R2237" t="s">
        <v>272</v>
      </c>
      <c r="S2237" t="s">
        <v>73</v>
      </c>
      <c r="T2237" t="s">
        <v>59</v>
      </c>
      <c r="U2237" t="s">
        <v>259</v>
      </c>
      <c r="V2237">
        <v>7936</v>
      </c>
      <c r="W2237">
        <v>4596</v>
      </c>
      <c r="X2237">
        <v>9.5</v>
      </c>
      <c r="Y2237">
        <v>15.3</v>
      </c>
      <c r="Z2237">
        <v>6532.75</v>
      </c>
      <c r="AB2237">
        <v>16.350000000000001</v>
      </c>
      <c r="AC2237">
        <v>106810.46</v>
      </c>
      <c r="AD2237">
        <v>7329614.8399999999</v>
      </c>
      <c r="AE2237">
        <v>158.30000000000001</v>
      </c>
      <c r="AF2237">
        <v>1160278029.1700001</v>
      </c>
      <c r="AG2237">
        <v>118400.5</v>
      </c>
      <c r="AH2237">
        <v>0</v>
      </c>
      <c r="AI2237">
        <v>0</v>
      </c>
      <c r="AJ2237">
        <v>0.35</v>
      </c>
      <c r="AK2237">
        <v>25653.65</v>
      </c>
      <c r="AL2237">
        <v>0.254</v>
      </c>
      <c r="AM2237">
        <v>18617.22</v>
      </c>
      <c r="AN2237">
        <v>192.1</v>
      </c>
      <c r="AO2237">
        <v>640.07000000000005</v>
      </c>
      <c r="AP2237">
        <v>122957.45</v>
      </c>
      <c r="AQ2237">
        <v>366785.63</v>
      </c>
      <c r="AR2237" t="s">
        <v>61</v>
      </c>
      <c r="AS2237" t="s">
        <v>61</v>
      </c>
      <c r="AT2237" t="s">
        <v>62</v>
      </c>
      <c r="AU2237" t="s">
        <v>63</v>
      </c>
    </row>
    <row r="2238" spans="1:47" x14ac:dyDescent="0.25">
      <c r="A2238" t="s">
        <v>3422</v>
      </c>
      <c r="B2238">
        <v>2025</v>
      </c>
      <c r="C2238">
        <v>6</v>
      </c>
      <c r="D2238" t="s">
        <v>77</v>
      </c>
      <c r="E2238" s="1">
        <v>45810</v>
      </c>
      <c r="F2238" s="1">
        <v>45825</v>
      </c>
      <c r="G2238">
        <v>15</v>
      </c>
      <c r="H2238">
        <v>1.3</v>
      </c>
      <c r="I2238" t="s">
        <v>65</v>
      </c>
      <c r="J2238" t="s">
        <v>50</v>
      </c>
      <c r="K2238" t="s">
        <v>51</v>
      </c>
      <c r="L2238">
        <v>2709</v>
      </c>
      <c r="M2238" t="s">
        <v>68</v>
      </c>
      <c r="N2238" t="s">
        <v>81</v>
      </c>
      <c r="O2238" t="s">
        <v>99</v>
      </c>
      <c r="P2238" t="s">
        <v>100</v>
      </c>
      <c r="Q2238" t="s">
        <v>71</v>
      </c>
      <c r="R2238" t="s">
        <v>2356</v>
      </c>
      <c r="S2238" t="s">
        <v>170</v>
      </c>
      <c r="T2238" t="s">
        <v>102</v>
      </c>
      <c r="U2238" t="s">
        <v>96</v>
      </c>
      <c r="V2238">
        <v>132317</v>
      </c>
      <c r="W2238">
        <v>75597</v>
      </c>
      <c r="X2238">
        <v>2.9</v>
      </c>
      <c r="Y2238">
        <v>15.1</v>
      </c>
      <c r="Z2238">
        <v>119930.27</v>
      </c>
      <c r="AB2238">
        <v>25.27</v>
      </c>
      <c r="AC2238">
        <v>3030637.92</v>
      </c>
      <c r="AD2238">
        <v>8482668</v>
      </c>
      <c r="AE2238">
        <v>283.74</v>
      </c>
      <c r="AF2238">
        <v>2406872218.3200002</v>
      </c>
      <c r="AG2238">
        <v>145232.12</v>
      </c>
      <c r="AH2238">
        <v>1.3</v>
      </c>
      <c r="AI2238">
        <v>11744.02</v>
      </c>
      <c r="AJ2238">
        <v>10.53</v>
      </c>
      <c r="AK2238">
        <v>0</v>
      </c>
      <c r="AL2238">
        <v>0.104</v>
      </c>
      <c r="AM2238">
        <v>8821.9699999999993</v>
      </c>
      <c r="AN2238">
        <v>675</v>
      </c>
      <c r="AO2238">
        <v>579.27</v>
      </c>
      <c r="AP2238">
        <v>391007.25</v>
      </c>
      <c r="AQ2238">
        <v>3587443.28</v>
      </c>
      <c r="AR2238" t="s">
        <v>61</v>
      </c>
      <c r="AS2238" t="s">
        <v>61</v>
      </c>
      <c r="AT2238" t="s">
        <v>62</v>
      </c>
      <c r="AU2238" t="s">
        <v>63</v>
      </c>
    </row>
    <row r="2239" spans="1:47" x14ac:dyDescent="0.25">
      <c r="A2239" t="s">
        <v>3423</v>
      </c>
      <c r="B2239">
        <v>2023</v>
      </c>
      <c r="C2239">
        <v>8</v>
      </c>
      <c r="D2239" t="s">
        <v>89</v>
      </c>
      <c r="E2239" s="1">
        <v>45140</v>
      </c>
      <c r="F2239" s="1">
        <v>45147</v>
      </c>
      <c r="G2239">
        <v>7</v>
      </c>
      <c r="H2239">
        <v>5.3</v>
      </c>
      <c r="I2239" t="s">
        <v>65</v>
      </c>
      <c r="J2239" t="s">
        <v>78</v>
      </c>
      <c r="K2239" t="s">
        <v>315</v>
      </c>
      <c r="L2239">
        <v>1511.9</v>
      </c>
      <c r="M2239" t="s">
        <v>52</v>
      </c>
      <c r="N2239" t="s">
        <v>168</v>
      </c>
      <c r="O2239" t="s">
        <v>189</v>
      </c>
      <c r="P2239" t="s">
        <v>70</v>
      </c>
      <c r="Q2239" t="s">
        <v>127</v>
      </c>
      <c r="R2239" t="s">
        <v>1768</v>
      </c>
      <c r="S2239" t="s">
        <v>85</v>
      </c>
      <c r="T2239" t="s">
        <v>59</v>
      </c>
      <c r="U2239" t="s">
        <v>132</v>
      </c>
      <c r="V2239">
        <v>53615</v>
      </c>
      <c r="W2239">
        <v>35482</v>
      </c>
      <c r="X2239">
        <v>18.8</v>
      </c>
      <c r="Y2239">
        <v>12.9</v>
      </c>
      <c r="Z2239">
        <v>43692.6</v>
      </c>
      <c r="AB2239">
        <v>20.440000000000001</v>
      </c>
      <c r="AC2239">
        <v>893076.74</v>
      </c>
      <c r="AD2239">
        <v>42817000.299999997</v>
      </c>
      <c r="AE2239">
        <v>286.41000000000003</v>
      </c>
      <c r="AF2239">
        <v>12263217055.92</v>
      </c>
      <c r="AG2239">
        <v>198823.78</v>
      </c>
      <c r="AH2239">
        <v>2.8</v>
      </c>
      <c r="AI2239">
        <v>28575.16</v>
      </c>
      <c r="AJ2239">
        <v>13.48</v>
      </c>
      <c r="AK2239">
        <v>0</v>
      </c>
      <c r="AL2239">
        <v>0.20100000000000001</v>
      </c>
      <c r="AM2239">
        <v>86062.17</v>
      </c>
      <c r="AN2239">
        <v>234</v>
      </c>
      <c r="AO2239">
        <v>394.33</v>
      </c>
      <c r="AP2239">
        <v>92273.22</v>
      </c>
      <c r="AQ2239">
        <v>1298811.07</v>
      </c>
      <c r="AR2239" t="s">
        <v>61</v>
      </c>
      <c r="AS2239" t="s">
        <v>61</v>
      </c>
      <c r="AT2239" t="s">
        <v>62</v>
      </c>
      <c r="AU2239" t="s">
        <v>63</v>
      </c>
    </row>
    <row r="2240" spans="1:47" x14ac:dyDescent="0.25">
      <c r="A2240" t="s">
        <v>3424</v>
      </c>
      <c r="B2240">
        <v>2020</v>
      </c>
      <c r="C2240">
        <v>1</v>
      </c>
      <c r="D2240" t="s">
        <v>48</v>
      </c>
      <c r="E2240" s="1">
        <v>43859</v>
      </c>
      <c r="F2240" s="1">
        <v>43888</v>
      </c>
      <c r="G2240">
        <v>29</v>
      </c>
      <c r="H2240">
        <v>13.5</v>
      </c>
      <c r="I2240" t="s">
        <v>49</v>
      </c>
      <c r="J2240" t="s">
        <v>66</v>
      </c>
      <c r="K2240" t="s">
        <v>67</v>
      </c>
      <c r="L2240">
        <v>8479.8989999999994</v>
      </c>
      <c r="M2240" t="s">
        <v>90</v>
      </c>
      <c r="N2240" t="s">
        <v>168</v>
      </c>
      <c r="O2240" t="s">
        <v>200</v>
      </c>
      <c r="P2240" t="s">
        <v>55</v>
      </c>
      <c r="Q2240" t="s">
        <v>128</v>
      </c>
      <c r="R2240" t="s">
        <v>846</v>
      </c>
      <c r="S2240" t="s">
        <v>156</v>
      </c>
      <c r="T2240" t="s">
        <v>74</v>
      </c>
      <c r="U2240" t="s">
        <v>60</v>
      </c>
      <c r="V2240">
        <v>9798</v>
      </c>
      <c r="W2240">
        <v>7042</v>
      </c>
      <c r="X2240">
        <v>8.3000000000000007</v>
      </c>
      <c r="Y2240">
        <v>12.1</v>
      </c>
      <c r="Z2240">
        <v>8657.85</v>
      </c>
      <c r="AA2240">
        <v>618</v>
      </c>
      <c r="AB2240">
        <v>708.79</v>
      </c>
      <c r="AC2240">
        <v>438032.22</v>
      </c>
      <c r="AD2240">
        <v>15743521.02</v>
      </c>
      <c r="AE2240">
        <v>160.63</v>
      </c>
      <c r="AF2240">
        <v>2528881781.4400001</v>
      </c>
      <c r="AG2240">
        <v>72592.83</v>
      </c>
      <c r="AH2240">
        <v>1.5</v>
      </c>
      <c r="AI2240">
        <v>45151.9</v>
      </c>
      <c r="AJ2240">
        <v>7.34</v>
      </c>
      <c r="AK2240">
        <v>1155574.44</v>
      </c>
      <c r="AL2240">
        <v>0.26400000000000001</v>
      </c>
      <c r="AM2240">
        <v>41562.9</v>
      </c>
      <c r="AN2240">
        <v>1115.4000000000001</v>
      </c>
      <c r="AO2240">
        <v>747.05</v>
      </c>
      <c r="AP2240">
        <v>833259.57</v>
      </c>
      <c r="AQ2240">
        <v>1430599.42</v>
      </c>
      <c r="AR2240" t="s">
        <v>61</v>
      </c>
      <c r="AS2240" t="s">
        <v>61</v>
      </c>
      <c r="AT2240" t="s">
        <v>62</v>
      </c>
      <c r="AU2240" t="s">
        <v>63</v>
      </c>
    </row>
    <row r="2241" spans="1:47" x14ac:dyDescent="0.25">
      <c r="A2241" t="s">
        <v>3425</v>
      </c>
      <c r="B2241">
        <v>2024</v>
      </c>
      <c r="C2241">
        <v>12</v>
      </c>
      <c r="D2241" t="s">
        <v>119</v>
      </c>
      <c r="E2241" s="1">
        <v>45640</v>
      </c>
      <c r="F2241" s="1">
        <v>45650</v>
      </c>
      <c r="G2241">
        <v>10</v>
      </c>
      <c r="H2241">
        <v>10.4</v>
      </c>
      <c r="I2241" t="s">
        <v>65</v>
      </c>
      <c r="J2241" t="s">
        <v>50</v>
      </c>
      <c r="K2241" t="s">
        <v>51</v>
      </c>
      <c r="L2241">
        <v>2709</v>
      </c>
      <c r="M2241" t="s">
        <v>114</v>
      </c>
      <c r="N2241" t="s">
        <v>106</v>
      </c>
      <c r="O2241" t="s">
        <v>107</v>
      </c>
      <c r="P2241" t="s">
        <v>82</v>
      </c>
      <c r="Q2241" t="s">
        <v>230</v>
      </c>
      <c r="R2241" t="s">
        <v>382</v>
      </c>
      <c r="S2241" t="s">
        <v>186</v>
      </c>
      <c r="T2241" t="s">
        <v>148</v>
      </c>
      <c r="U2241" t="s">
        <v>103</v>
      </c>
      <c r="V2241">
        <v>83193</v>
      </c>
      <c r="W2241">
        <v>58412</v>
      </c>
      <c r="X2241">
        <v>16.100000000000001</v>
      </c>
      <c r="Y2241">
        <v>14.1</v>
      </c>
      <c r="Z2241">
        <v>78095.66</v>
      </c>
      <c r="AB2241">
        <v>33.119999999999997</v>
      </c>
      <c r="AC2241">
        <v>2586528.2599999998</v>
      </c>
      <c r="AD2241">
        <v>5156656.43</v>
      </c>
      <c r="AE2241">
        <v>278.39999999999998</v>
      </c>
      <c r="AF2241">
        <v>1435613150.1099999</v>
      </c>
      <c r="AG2241">
        <v>123096.19</v>
      </c>
      <c r="AI2241">
        <v>0</v>
      </c>
      <c r="AJ2241">
        <v>2.63</v>
      </c>
      <c r="AK2241">
        <v>0</v>
      </c>
      <c r="AL2241">
        <v>0.123</v>
      </c>
      <c r="AM2241">
        <v>6342.69</v>
      </c>
      <c r="AN2241">
        <v>508.2</v>
      </c>
      <c r="AO2241">
        <v>518.64</v>
      </c>
      <c r="AP2241">
        <v>263572.84999999998</v>
      </c>
      <c r="AQ2241">
        <v>2979539.99</v>
      </c>
      <c r="AR2241" t="s">
        <v>61</v>
      </c>
      <c r="AS2241" t="s">
        <v>61</v>
      </c>
      <c r="AT2241" t="s">
        <v>62</v>
      </c>
      <c r="AU2241" t="s">
        <v>63</v>
      </c>
    </row>
    <row r="2242" spans="1:47" x14ac:dyDescent="0.25">
      <c r="A2242" t="s">
        <v>3426</v>
      </c>
      <c r="B2242">
        <v>2021</v>
      </c>
      <c r="C2242">
        <v>10</v>
      </c>
      <c r="D2242" t="s">
        <v>119</v>
      </c>
      <c r="E2242" s="1">
        <v>44476</v>
      </c>
      <c r="F2242" s="1">
        <v>44483</v>
      </c>
      <c r="G2242">
        <v>7</v>
      </c>
      <c r="H2242">
        <v>14.6</v>
      </c>
      <c r="I2242" t="s">
        <v>49</v>
      </c>
      <c r="J2242" t="s">
        <v>50</v>
      </c>
      <c r="K2242" t="s">
        <v>183</v>
      </c>
      <c r="L2242">
        <v>2710.19</v>
      </c>
      <c r="M2242" t="s">
        <v>114</v>
      </c>
      <c r="N2242" t="s">
        <v>168</v>
      </c>
      <c r="O2242" t="s">
        <v>54</v>
      </c>
      <c r="P2242" t="s">
        <v>201</v>
      </c>
      <c r="Q2242" t="s">
        <v>70</v>
      </c>
      <c r="R2242" t="s">
        <v>1004</v>
      </c>
      <c r="S2242" t="s">
        <v>186</v>
      </c>
      <c r="T2242" t="s">
        <v>187</v>
      </c>
      <c r="U2242" t="s">
        <v>96</v>
      </c>
      <c r="V2242">
        <v>104085</v>
      </c>
      <c r="W2242">
        <v>64231</v>
      </c>
      <c r="X2242">
        <v>5.0999999999999996</v>
      </c>
      <c r="Y2242">
        <v>11.3</v>
      </c>
      <c r="Z2242">
        <v>93624.72</v>
      </c>
      <c r="AB2242">
        <v>14.17</v>
      </c>
      <c r="AC2242">
        <v>1326662.28</v>
      </c>
      <c r="AD2242">
        <v>62821250.869999997</v>
      </c>
      <c r="AE2242">
        <v>168.37</v>
      </c>
      <c r="AF2242">
        <v>10577214008.98</v>
      </c>
      <c r="AG2242">
        <v>169048.5</v>
      </c>
      <c r="AH2242">
        <v>1</v>
      </c>
      <c r="AI2242">
        <v>9793.1200000000008</v>
      </c>
      <c r="AJ2242">
        <v>12.48</v>
      </c>
      <c r="AK2242">
        <v>7840092.1100000003</v>
      </c>
      <c r="AL2242">
        <v>0.33</v>
      </c>
      <c r="AM2242">
        <v>207310.13</v>
      </c>
      <c r="AN2242">
        <v>207</v>
      </c>
      <c r="AO2242">
        <v>481.94</v>
      </c>
      <c r="AP2242">
        <v>99761.58</v>
      </c>
      <c r="AQ2242">
        <v>1812575.61</v>
      </c>
      <c r="AR2242" t="s">
        <v>61</v>
      </c>
      <c r="AS2242" t="s">
        <v>61</v>
      </c>
      <c r="AT2242" t="s">
        <v>62</v>
      </c>
      <c r="AU2242" t="s">
        <v>63</v>
      </c>
    </row>
    <row r="2243" spans="1:47" x14ac:dyDescent="0.25">
      <c r="A2243" t="s">
        <v>3427</v>
      </c>
      <c r="B2243">
        <v>2023</v>
      </c>
      <c r="C2243">
        <v>7</v>
      </c>
      <c r="D2243" t="s">
        <v>89</v>
      </c>
      <c r="E2243" s="1">
        <v>45120</v>
      </c>
      <c r="F2243" s="1">
        <v>45127</v>
      </c>
      <c r="G2243">
        <v>7</v>
      </c>
      <c r="H2243">
        <v>20.3</v>
      </c>
      <c r="I2243" t="s">
        <v>49</v>
      </c>
      <c r="J2243" t="s">
        <v>50</v>
      </c>
      <c r="K2243" t="s">
        <v>145</v>
      </c>
      <c r="L2243">
        <v>2710.19</v>
      </c>
      <c r="M2243" t="s">
        <v>52</v>
      </c>
      <c r="N2243" t="s">
        <v>69</v>
      </c>
      <c r="O2243" t="s">
        <v>200</v>
      </c>
      <c r="P2243" t="s">
        <v>154</v>
      </c>
      <c r="Q2243" t="s">
        <v>82</v>
      </c>
      <c r="R2243" t="s">
        <v>1228</v>
      </c>
      <c r="S2243" t="s">
        <v>170</v>
      </c>
      <c r="T2243" t="s">
        <v>162</v>
      </c>
      <c r="U2243" t="s">
        <v>110</v>
      </c>
      <c r="V2243">
        <v>80075</v>
      </c>
      <c r="W2243">
        <v>44555</v>
      </c>
      <c r="X2243">
        <v>21.5</v>
      </c>
      <c r="Y2243">
        <v>13.7</v>
      </c>
      <c r="Z2243">
        <v>74157.820000000007</v>
      </c>
      <c r="AB2243">
        <v>54.73</v>
      </c>
      <c r="AC2243">
        <v>4058657.49</v>
      </c>
      <c r="AD2243">
        <v>48091346.270000003</v>
      </c>
      <c r="AE2243">
        <v>289.41000000000003</v>
      </c>
      <c r="AF2243">
        <v>13918116524</v>
      </c>
      <c r="AG2243">
        <v>106761.27</v>
      </c>
      <c r="AH2243">
        <v>0</v>
      </c>
      <c r="AI2243">
        <v>0</v>
      </c>
      <c r="AJ2243">
        <v>10.45</v>
      </c>
      <c r="AK2243">
        <v>5025545.6900000004</v>
      </c>
      <c r="AL2243">
        <v>0.124</v>
      </c>
      <c r="AM2243">
        <v>59633.27</v>
      </c>
      <c r="AN2243">
        <v>142.19999999999999</v>
      </c>
      <c r="AO2243">
        <v>378.86</v>
      </c>
      <c r="AP2243">
        <v>53873.89</v>
      </c>
      <c r="AQ2243">
        <v>4278925.92</v>
      </c>
      <c r="AR2243" t="s">
        <v>61</v>
      </c>
      <c r="AS2243" t="s">
        <v>61</v>
      </c>
      <c r="AT2243" t="s">
        <v>62</v>
      </c>
      <c r="AU2243" t="s">
        <v>63</v>
      </c>
    </row>
    <row r="2244" spans="1:47" x14ac:dyDescent="0.25">
      <c r="A2244" t="s">
        <v>3428</v>
      </c>
      <c r="B2244">
        <v>2024</v>
      </c>
      <c r="C2244">
        <v>11</v>
      </c>
      <c r="D2244" t="s">
        <v>119</v>
      </c>
      <c r="E2244" s="1">
        <v>45615</v>
      </c>
      <c r="F2244" s="1">
        <v>45638</v>
      </c>
      <c r="G2244">
        <v>23</v>
      </c>
      <c r="H2244">
        <v>2.2999999999999998</v>
      </c>
      <c r="I2244" t="s">
        <v>65</v>
      </c>
      <c r="J2244" t="s">
        <v>66</v>
      </c>
      <c r="K2244" t="s">
        <v>245</v>
      </c>
      <c r="L2244">
        <v>8905.9</v>
      </c>
      <c r="M2244" t="s">
        <v>90</v>
      </c>
      <c r="N2244" t="s">
        <v>81</v>
      </c>
      <c r="O2244" t="s">
        <v>200</v>
      </c>
      <c r="P2244" t="s">
        <v>92</v>
      </c>
      <c r="Q2244" t="s">
        <v>201</v>
      </c>
      <c r="R2244" t="s">
        <v>421</v>
      </c>
      <c r="S2244" t="s">
        <v>73</v>
      </c>
      <c r="T2244" t="s">
        <v>86</v>
      </c>
      <c r="U2244" t="s">
        <v>259</v>
      </c>
      <c r="V2244">
        <v>14997</v>
      </c>
      <c r="W2244">
        <v>8594</v>
      </c>
      <c r="X2244">
        <v>19.8</v>
      </c>
      <c r="Y2244">
        <v>14.6</v>
      </c>
      <c r="Z2244">
        <v>12761.18</v>
      </c>
      <c r="AB2244">
        <v>26.01</v>
      </c>
      <c r="AC2244">
        <v>331918.28999999998</v>
      </c>
      <c r="AD2244">
        <v>9780551.1899999995</v>
      </c>
      <c r="AE2244">
        <v>274.77</v>
      </c>
      <c r="AF2244">
        <v>2687402050.48</v>
      </c>
      <c r="AG2244">
        <v>29434.7</v>
      </c>
      <c r="AH2244">
        <v>0.7</v>
      </c>
      <c r="AI2244">
        <v>20066.64</v>
      </c>
      <c r="AJ2244">
        <v>3.97</v>
      </c>
      <c r="AK2244">
        <v>0</v>
      </c>
      <c r="AL2244">
        <v>0.28199999999999997</v>
      </c>
      <c r="AM2244">
        <v>27581.15</v>
      </c>
      <c r="AN2244">
        <v>475.1</v>
      </c>
      <c r="AO2244">
        <v>362.4</v>
      </c>
      <c r="AP2244">
        <v>172176.24</v>
      </c>
      <c r="AQ2244">
        <v>581177.02</v>
      </c>
      <c r="AR2244" t="s">
        <v>61</v>
      </c>
      <c r="AS2244" t="s">
        <v>61</v>
      </c>
      <c r="AT2244" t="s">
        <v>62</v>
      </c>
      <c r="AU2244" t="s">
        <v>63</v>
      </c>
    </row>
    <row r="2245" spans="1:47" x14ac:dyDescent="0.25">
      <c r="A2245" t="s">
        <v>3429</v>
      </c>
      <c r="B2245">
        <v>2026</v>
      </c>
      <c r="C2245">
        <v>1</v>
      </c>
      <c r="D2245" t="s">
        <v>48</v>
      </c>
      <c r="E2245" s="1">
        <v>46052</v>
      </c>
      <c r="F2245" s="1">
        <v>46060</v>
      </c>
      <c r="G2245">
        <v>8</v>
      </c>
      <c r="H2245">
        <v>5.5</v>
      </c>
      <c r="I2245" t="s">
        <v>49</v>
      </c>
      <c r="J2245" t="s">
        <v>50</v>
      </c>
      <c r="K2245" t="s">
        <v>51</v>
      </c>
      <c r="L2245">
        <v>2709</v>
      </c>
      <c r="M2245" t="s">
        <v>90</v>
      </c>
      <c r="N2245" t="s">
        <v>69</v>
      </c>
      <c r="O2245" t="s">
        <v>189</v>
      </c>
      <c r="P2245" t="s">
        <v>164</v>
      </c>
      <c r="Q2245" t="s">
        <v>128</v>
      </c>
      <c r="R2245" t="s">
        <v>740</v>
      </c>
      <c r="S2245" t="s">
        <v>58</v>
      </c>
      <c r="T2245" t="s">
        <v>162</v>
      </c>
      <c r="U2245" t="s">
        <v>75</v>
      </c>
      <c r="V2245">
        <v>281599</v>
      </c>
      <c r="W2245">
        <v>172589</v>
      </c>
      <c r="X2245">
        <v>13.7</v>
      </c>
      <c r="Y2245">
        <v>12.7</v>
      </c>
      <c r="Z2245">
        <v>252792.29</v>
      </c>
      <c r="AB2245">
        <v>31.09</v>
      </c>
      <c r="AC2245">
        <v>7859312.2999999998</v>
      </c>
      <c r="AD2245">
        <v>22172411.760000002</v>
      </c>
      <c r="AE2245">
        <v>279.02999999999997</v>
      </c>
      <c r="AF2245">
        <v>6186768053.3900003</v>
      </c>
      <c r="AG2245">
        <v>152185.46</v>
      </c>
      <c r="AI2245">
        <v>0</v>
      </c>
      <c r="AJ2245">
        <v>24.24</v>
      </c>
      <c r="AK2245">
        <v>5374592.6100000003</v>
      </c>
      <c r="AL2245">
        <v>0.32400000000000001</v>
      </c>
      <c r="AM2245">
        <v>71838.61</v>
      </c>
      <c r="AN2245">
        <v>163.80000000000001</v>
      </c>
      <c r="AO2245">
        <v>641.16</v>
      </c>
      <c r="AP2245">
        <v>105022.01</v>
      </c>
      <c r="AQ2245">
        <v>8188358.3799999999</v>
      </c>
      <c r="AR2245" t="s">
        <v>61</v>
      </c>
      <c r="AS2245" t="s">
        <v>61</v>
      </c>
      <c r="AT2245" t="s">
        <v>62</v>
      </c>
      <c r="AU2245" t="s">
        <v>63</v>
      </c>
    </row>
    <row r="2246" spans="1:47" x14ac:dyDescent="0.25">
      <c r="A2246" t="s">
        <v>3430</v>
      </c>
      <c r="B2246">
        <v>2023</v>
      </c>
      <c r="C2246">
        <v>1</v>
      </c>
      <c r="D2246" t="s">
        <v>48</v>
      </c>
      <c r="E2246" s="1">
        <v>44928</v>
      </c>
      <c r="F2246" s="1">
        <v>44953</v>
      </c>
      <c r="G2246">
        <v>25</v>
      </c>
      <c r="H2246">
        <v>6.1</v>
      </c>
      <c r="I2246" t="s">
        <v>65</v>
      </c>
      <c r="J2246" t="s">
        <v>239</v>
      </c>
      <c r="K2246" t="s">
        <v>265</v>
      </c>
      <c r="L2246">
        <v>3102.1</v>
      </c>
      <c r="M2246" t="s">
        <v>98</v>
      </c>
      <c r="N2246" t="s">
        <v>69</v>
      </c>
      <c r="O2246" t="s">
        <v>189</v>
      </c>
      <c r="P2246" t="s">
        <v>92</v>
      </c>
      <c r="Q2246" t="s">
        <v>71</v>
      </c>
      <c r="R2246" t="s">
        <v>1043</v>
      </c>
      <c r="S2246" t="s">
        <v>161</v>
      </c>
      <c r="T2246" t="s">
        <v>102</v>
      </c>
      <c r="U2246" t="s">
        <v>103</v>
      </c>
      <c r="V2246">
        <v>25749</v>
      </c>
      <c r="W2246">
        <v>16564</v>
      </c>
      <c r="X2246">
        <v>18.600000000000001</v>
      </c>
      <c r="Y2246">
        <v>11</v>
      </c>
      <c r="Z2246">
        <v>20114.02</v>
      </c>
      <c r="AB2246">
        <v>17.559999999999999</v>
      </c>
      <c r="AC2246">
        <v>353202.19</v>
      </c>
      <c r="AD2246">
        <v>8481881.0899999999</v>
      </c>
      <c r="AE2246">
        <v>285.3</v>
      </c>
      <c r="AF2246">
        <v>2419880674.98</v>
      </c>
      <c r="AG2246">
        <v>37898.480000000003</v>
      </c>
      <c r="AH2246">
        <v>0.1</v>
      </c>
      <c r="AI2246">
        <v>3208.05</v>
      </c>
      <c r="AJ2246">
        <v>18.600000000000001</v>
      </c>
      <c r="AK2246">
        <v>0</v>
      </c>
      <c r="AL2246">
        <v>0.33</v>
      </c>
      <c r="AM2246">
        <v>27990.21</v>
      </c>
      <c r="AN2246">
        <v>840.8</v>
      </c>
      <c r="AO2246">
        <v>476.1</v>
      </c>
      <c r="AP2246">
        <v>400304.88</v>
      </c>
      <c r="AQ2246">
        <v>822603.81</v>
      </c>
      <c r="AR2246" t="s">
        <v>61</v>
      </c>
      <c r="AS2246" t="s">
        <v>61</v>
      </c>
      <c r="AT2246" t="s">
        <v>62</v>
      </c>
      <c r="AU2246" t="s">
        <v>63</v>
      </c>
    </row>
    <row r="2247" spans="1:47" x14ac:dyDescent="0.25">
      <c r="A2247" t="s">
        <v>3431</v>
      </c>
      <c r="B2247">
        <v>2022</v>
      </c>
      <c r="C2247">
        <v>4</v>
      </c>
      <c r="D2247" t="s">
        <v>77</v>
      </c>
      <c r="E2247" s="1">
        <v>44673</v>
      </c>
      <c r="F2247" s="1">
        <v>44678</v>
      </c>
      <c r="G2247">
        <v>5</v>
      </c>
      <c r="H2247">
        <v>20.100000000000001</v>
      </c>
      <c r="I2247" t="s">
        <v>49</v>
      </c>
      <c r="J2247" t="s">
        <v>50</v>
      </c>
      <c r="K2247" t="s">
        <v>51</v>
      </c>
      <c r="L2247">
        <v>2709</v>
      </c>
      <c r="M2247" t="s">
        <v>68</v>
      </c>
      <c r="N2247" t="s">
        <v>106</v>
      </c>
      <c r="O2247" t="s">
        <v>99</v>
      </c>
      <c r="P2247" t="s">
        <v>93</v>
      </c>
      <c r="Q2247" t="s">
        <v>184</v>
      </c>
      <c r="R2247" t="s">
        <v>1491</v>
      </c>
      <c r="S2247" t="s">
        <v>186</v>
      </c>
      <c r="T2247" t="s">
        <v>131</v>
      </c>
      <c r="U2247" t="s">
        <v>143</v>
      </c>
      <c r="V2247">
        <v>95163</v>
      </c>
      <c r="W2247">
        <v>53458</v>
      </c>
      <c r="X2247">
        <v>21.7</v>
      </c>
      <c r="Y2247">
        <v>11.1</v>
      </c>
      <c r="Z2247">
        <v>81404.509999999995</v>
      </c>
      <c r="AB2247">
        <v>18.96</v>
      </c>
      <c r="AC2247">
        <v>1543429.51</v>
      </c>
      <c r="AD2247">
        <v>7944266.1299999999</v>
      </c>
      <c r="AE2247">
        <v>212.59</v>
      </c>
      <c r="AF2247">
        <v>1688871536.5799999</v>
      </c>
      <c r="AG2247">
        <v>130778.82</v>
      </c>
      <c r="AH2247">
        <v>0.6</v>
      </c>
      <c r="AI2247">
        <v>20214.099999999999</v>
      </c>
      <c r="AJ2247">
        <v>4.6900000000000004</v>
      </c>
      <c r="AK2247">
        <v>372586.08</v>
      </c>
      <c r="AL2247">
        <v>0.34399999999999997</v>
      </c>
      <c r="AM2247">
        <v>27328.28</v>
      </c>
      <c r="AN2247">
        <v>163.9</v>
      </c>
      <c r="AO2247">
        <v>473.45</v>
      </c>
      <c r="AP2247">
        <v>77598.460000000006</v>
      </c>
      <c r="AQ2247">
        <v>1799349.17</v>
      </c>
      <c r="AR2247" t="s">
        <v>61</v>
      </c>
      <c r="AS2247" t="s">
        <v>61</v>
      </c>
      <c r="AT2247" t="s">
        <v>62</v>
      </c>
      <c r="AU2247" t="s">
        <v>63</v>
      </c>
    </row>
    <row r="2248" spans="1:47" x14ac:dyDescent="0.25">
      <c r="A2248" t="s">
        <v>3432</v>
      </c>
      <c r="B2248">
        <v>2022</v>
      </c>
      <c r="C2248">
        <v>1</v>
      </c>
      <c r="D2248" t="s">
        <v>48</v>
      </c>
      <c r="E2248" s="1">
        <v>44578</v>
      </c>
      <c r="F2248" s="1">
        <v>44591</v>
      </c>
      <c r="G2248">
        <v>13</v>
      </c>
      <c r="H2248">
        <v>7.9</v>
      </c>
      <c r="I2248" t="s">
        <v>65</v>
      </c>
      <c r="J2248" t="s">
        <v>50</v>
      </c>
      <c r="K2248" t="s">
        <v>51</v>
      </c>
      <c r="L2248">
        <v>2709</v>
      </c>
      <c r="M2248" t="s">
        <v>52</v>
      </c>
      <c r="N2248" t="s">
        <v>106</v>
      </c>
      <c r="O2248" t="s">
        <v>107</v>
      </c>
      <c r="P2248" t="s">
        <v>82</v>
      </c>
      <c r="Q2248" t="s">
        <v>55</v>
      </c>
      <c r="R2248" t="s">
        <v>1194</v>
      </c>
      <c r="S2248" t="s">
        <v>170</v>
      </c>
      <c r="T2248" t="s">
        <v>59</v>
      </c>
      <c r="U2248" t="s">
        <v>143</v>
      </c>
      <c r="V2248">
        <v>111350</v>
      </c>
      <c r="W2248">
        <v>65595</v>
      </c>
      <c r="X2248">
        <v>11.2</v>
      </c>
      <c r="Y2248">
        <v>14.7</v>
      </c>
      <c r="Z2248">
        <v>85993.89</v>
      </c>
      <c r="AB2248">
        <v>14.76</v>
      </c>
      <c r="AC2248">
        <v>1269269.82</v>
      </c>
      <c r="AD2248">
        <v>8450619.5700000003</v>
      </c>
      <c r="AE2248">
        <v>213.06</v>
      </c>
      <c r="AF2248">
        <v>1800489005.5799999</v>
      </c>
      <c r="AG2248">
        <v>168519.6</v>
      </c>
      <c r="AH2248">
        <v>0.8</v>
      </c>
      <c r="AI2248">
        <v>18118.169999999998</v>
      </c>
      <c r="AJ2248">
        <v>18.420000000000002</v>
      </c>
      <c r="AK2248">
        <v>0</v>
      </c>
      <c r="AL2248">
        <v>0.248</v>
      </c>
      <c r="AM2248">
        <v>20957.54</v>
      </c>
      <c r="AN2248">
        <v>233.2</v>
      </c>
      <c r="AO2248">
        <v>582.15</v>
      </c>
      <c r="AP2248">
        <v>135757.38</v>
      </c>
      <c r="AQ2248">
        <v>1612622.51</v>
      </c>
      <c r="AR2248" t="s">
        <v>61</v>
      </c>
      <c r="AS2248" t="s">
        <v>61</v>
      </c>
      <c r="AT2248" t="s">
        <v>293</v>
      </c>
      <c r="AU2248" t="s">
        <v>63</v>
      </c>
    </row>
    <row r="2249" spans="1:47" x14ac:dyDescent="0.25">
      <c r="A2249" t="s">
        <v>3433</v>
      </c>
      <c r="B2249">
        <v>2020</v>
      </c>
      <c r="C2249">
        <v>3</v>
      </c>
      <c r="D2249" t="s">
        <v>48</v>
      </c>
      <c r="E2249" s="1">
        <v>43896</v>
      </c>
      <c r="F2249" s="1">
        <v>43906</v>
      </c>
      <c r="G2249">
        <v>10</v>
      </c>
      <c r="H2249">
        <v>14.6</v>
      </c>
      <c r="I2249" t="s">
        <v>65</v>
      </c>
      <c r="J2249" t="s">
        <v>50</v>
      </c>
      <c r="K2249" t="s">
        <v>51</v>
      </c>
      <c r="L2249">
        <v>2709</v>
      </c>
      <c r="M2249" t="s">
        <v>52</v>
      </c>
      <c r="N2249" t="s">
        <v>69</v>
      </c>
      <c r="O2249" t="s">
        <v>200</v>
      </c>
      <c r="P2249" t="s">
        <v>70</v>
      </c>
      <c r="Q2249" t="s">
        <v>71</v>
      </c>
      <c r="R2249" t="s">
        <v>1175</v>
      </c>
      <c r="S2249" t="s">
        <v>58</v>
      </c>
      <c r="T2249" t="s">
        <v>59</v>
      </c>
      <c r="U2249" t="s">
        <v>143</v>
      </c>
      <c r="V2249">
        <v>343833</v>
      </c>
      <c r="W2249">
        <v>250245</v>
      </c>
      <c r="X2249">
        <v>24.7</v>
      </c>
      <c r="Y2249">
        <v>15.3</v>
      </c>
      <c r="Z2249">
        <v>289825.3</v>
      </c>
      <c r="AB2249">
        <v>10.91</v>
      </c>
      <c r="AC2249">
        <v>3161994.02</v>
      </c>
      <c r="AD2249">
        <v>15859240.42</v>
      </c>
      <c r="AE2249">
        <v>165.17</v>
      </c>
      <c r="AF2249">
        <v>2619470740.1700001</v>
      </c>
      <c r="AG2249">
        <v>89067.88</v>
      </c>
      <c r="AH2249">
        <v>0.1</v>
      </c>
      <c r="AI2249">
        <v>2578.16</v>
      </c>
      <c r="AJ2249">
        <v>6.54</v>
      </c>
      <c r="AK2249">
        <v>0</v>
      </c>
      <c r="AL2249">
        <v>0.129</v>
      </c>
      <c r="AM2249">
        <v>20458.419999999998</v>
      </c>
      <c r="AN2249">
        <v>384.1</v>
      </c>
      <c r="AO2249">
        <v>665.71</v>
      </c>
      <c r="AP2249">
        <v>255699.21</v>
      </c>
      <c r="AQ2249">
        <v>3529797.69</v>
      </c>
      <c r="AR2249" t="s">
        <v>61</v>
      </c>
      <c r="AS2249" t="s">
        <v>61</v>
      </c>
      <c r="AT2249" t="s">
        <v>62</v>
      </c>
      <c r="AU2249" t="s">
        <v>63</v>
      </c>
    </row>
    <row r="2250" spans="1:47" x14ac:dyDescent="0.25">
      <c r="A2250" t="s">
        <v>3434</v>
      </c>
      <c r="B2250">
        <v>2025</v>
      </c>
      <c r="C2250">
        <v>2</v>
      </c>
      <c r="D2250" t="s">
        <v>48</v>
      </c>
      <c r="E2250" s="1">
        <v>45694</v>
      </c>
      <c r="F2250" s="1">
        <v>45708</v>
      </c>
      <c r="G2250">
        <v>14</v>
      </c>
      <c r="H2250">
        <v>7.2</v>
      </c>
      <c r="I2250" t="s">
        <v>65</v>
      </c>
      <c r="J2250" t="s">
        <v>66</v>
      </c>
      <c r="K2250" t="s">
        <v>245</v>
      </c>
      <c r="L2250">
        <v>8905.9</v>
      </c>
      <c r="M2250" t="s">
        <v>90</v>
      </c>
      <c r="N2250" t="s">
        <v>53</v>
      </c>
      <c r="O2250" t="s">
        <v>189</v>
      </c>
      <c r="P2250" t="s">
        <v>100</v>
      </c>
      <c r="Q2250" t="s">
        <v>257</v>
      </c>
      <c r="R2250" t="s">
        <v>3435</v>
      </c>
      <c r="S2250" t="s">
        <v>73</v>
      </c>
      <c r="T2250" t="s">
        <v>74</v>
      </c>
      <c r="U2250" t="s">
        <v>103</v>
      </c>
      <c r="V2250">
        <v>9955</v>
      </c>
      <c r="W2250">
        <v>6492</v>
      </c>
      <c r="X2250">
        <v>17.7</v>
      </c>
      <c r="Y2250">
        <v>15.1</v>
      </c>
      <c r="Z2250">
        <v>7848.23</v>
      </c>
      <c r="AB2250">
        <v>15.4</v>
      </c>
      <c r="AC2250">
        <v>120862.74</v>
      </c>
      <c r="AD2250">
        <v>4704386.03</v>
      </c>
      <c r="AE2250">
        <v>276.61</v>
      </c>
      <c r="AF2250">
        <v>1301280219.76</v>
      </c>
      <c r="AG2250">
        <v>198730.71</v>
      </c>
      <c r="AI2250">
        <v>0</v>
      </c>
      <c r="AJ2250">
        <v>22.18</v>
      </c>
      <c r="AK2250">
        <v>0</v>
      </c>
      <c r="AL2250">
        <v>0.17699999999999999</v>
      </c>
      <c r="AM2250">
        <v>8326.76</v>
      </c>
      <c r="AN2250">
        <v>648.5</v>
      </c>
      <c r="AO2250">
        <v>676.49</v>
      </c>
      <c r="AP2250">
        <v>438703.77</v>
      </c>
      <c r="AQ2250">
        <v>766623.98</v>
      </c>
      <c r="AR2250" t="s">
        <v>61</v>
      </c>
      <c r="AS2250" t="s">
        <v>61</v>
      </c>
      <c r="AT2250" t="s">
        <v>62</v>
      </c>
      <c r="AU2250" t="s">
        <v>63</v>
      </c>
    </row>
    <row r="2251" spans="1:47" x14ac:dyDescent="0.25">
      <c r="A2251" t="s">
        <v>3436</v>
      </c>
      <c r="B2251">
        <v>2021</v>
      </c>
      <c r="C2251">
        <v>9</v>
      </c>
      <c r="D2251" t="s">
        <v>89</v>
      </c>
      <c r="E2251" s="1">
        <v>44468</v>
      </c>
      <c r="F2251" s="1">
        <v>44488</v>
      </c>
      <c r="G2251">
        <v>20</v>
      </c>
      <c r="I2251" t="s">
        <v>65</v>
      </c>
      <c r="J2251" t="s">
        <v>50</v>
      </c>
      <c r="K2251" t="s">
        <v>51</v>
      </c>
      <c r="L2251">
        <v>2709</v>
      </c>
      <c r="M2251" t="s">
        <v>52</v>
      </c>
      <c r="N2251" t="s">
        <v>69</v>
      </c>
      <c r="O2251" t="s">
        <v>107</v>
      </c>
      <c r="P2251" t="s">
        <v>100</v>
      </c>
      <c r="Q2251" t="s">
        <v>257</v>
      </c>
      <c r="R2251" t="s">
        <v>942</v>
      </c>
      <c r="S2251" t="s">
        <v>58</v>
      </c>
      <c r="T2251" t="s">
        <v>162</v>
      </c>
      <c r="U2251" t="s">
        <v>103</v>
      </c>
      <c r="V2251">
        <v>317977</v>
      </c>
      <c r="W2251">
        <v>176681</v>
      </c>
      <c r="X2251">
        <v>13</v>
      </c>
      <c r="Y2251">
        <v>15.7</v>
      </c>
      <c r="Z2251">
        <v>298469.63</v>
      </c>
      <c r="AB2251">
        <v>28.22</v>
      </c>
      <c r="AC2251">
        <v>8422812.9600000009</v>
      </c>
      <c r="AD2251">
        <v>15430879.869999999</v>
      </c>
      <c r="AE2251">
        <v>167.05</v>
      </c>
      <c r="AF2251">
        <v>2577728482.2800002</v>
      </c>
      <c r="AG2251">
        <v>23270.86</v>
      </c>
      <c r="AH2251">
        <v>0.9</v>
      </c>
      <c r="AI2251">
        <v>11814.9</v>
      </c>
      <c r="AJ2251">
        <v>22.47</v>
      </c>
      <c r="AK2251">
        <v>0</v>
      </c>
      <c r="AL2251">
        <v>0.27500000000000002</v>
      </c>
      <c r="AM2251">
        <v>42434.92</v>
      </c>
      <c r="AN2251">
        <v>481.3</v>
      </c>
      <c r="AO2251">
        <v>562.42999999999995</v>
      </c>
      <c r="AP2251">
        <v>270697.56</v>
      </c>
      <c r="AQ2251">
        <v>8771031.1999999993</v>
      </c>
      <c r="AR2251" t="s">
        <v>61</v>
      </c>
      <c r="AS2251" t="s">
        <v>61</v>
      </c>
      <c r="AT2251" t="s">
        <v>62</v>
      </c>
      <c r="AU2251" t="s">
        <v>63</v>
      </c>
    </row>
    <row r="2252" spans="1:47" x14ac:dyDescent="0.25">
      <c r="A2252" t="s">
        <v>3437</v>
      </c>
      <c r="B2252">
        <v>2022</v>
      </c>
      <c r="C2252">
        <v>12</v>
      </c>
      <c r="D2252" t="s">
        <v>119</v>
      </c>
      <c r="E2252" s="1">
        <v>44903</v>
      </c>
      <c r="F2252" s="1">
        <v>44912</v>
      </c>
      <c r="G2252">
        <v>9</v>
      </c>
      <c r="H2252">
        <v>20.100000000000001</v>
      </c>
      <c r="I2252" t="s">
        <v>49</v>
      </c>
      <c r="J2252" t="s">
        <v>50</v>
      </c>
      <c r="K2252" t="s">
        <v>139</v>
      </c>
      <c r="L2252">
        <v>2710.1210999999998</v>
      </c>
      <c r="M2252" t="s">
        <v>80</v>
      </c>
      <c r="N2252" t="s">
        <v>106</v>
      </c>
      <c r="O2252" t="s">
        <v>189</v>
      </c>
      <c r="P2252" t="s">
        <v>154</v>
      </c>
      <c r="Q2252" t="s">
        <v>184</v>
      </c>
      <c r="R2252" t="s">
        <v>882</v>
      </c>
      <c r="S2252" t="s">
        <v>142</v>
      </c>
      <c r="T2252" t="s">
        <v>187</v>
      </c>
      <c r="U2252" t="s">
        <v>96</v>
      </c>
      <c r="V2252">
        <v>38377</v>
      </c>
      <c r="W2252">
        <v>21844</v>
      </c>
      <c r="X2252">
        <v>10.7</v>
      </c>
      <c r="Y2252">
        <v>11</v>
      </c>
      <c r="Z2252">
        <v>34336.080000000002</v>
      </c>
      <c r="AB2252">
        <v>28.3</v>
      </c>
      <c r="AC2252">
        <v>971711.06</v>
      </c>
      <c r="AD2252">
        <v>27515904.43</v>
      </c>
      <c r="AE2252">
        <v>210.36</v>
      </c>
      <c r="AF2252">
        <v>5788245655.8900003</v>
      </c>
      <c r="AG2252">
        <v>69815.19</v>
      </c>
      <c r="AH2252">
        <v>2</v>
      </c>
      <c r="AI2252">
        <v>46750.37</v>
      </c>
      <c r="AJ2252">
        <v>21.72</v>
      </c>
      <c r="AK2252">
        <v>5976454.4400000004</v>
      </c>
      <c r="AL2252">
        <v>7.0000000000000007E-2</v>
      </c>
      <c r="AM2252">
        <v>19261.13</v>
      </c>
      <c r="AN2252">
        <v>344.2</v>
      </c>
      <c r="AO2252">
        <v>442.97</v>
      </c>
      <c r="AP2252">
        <v>152470.26999999999</v>
      </c>
      <c r="AQ2252">
        <v>1260008.02</v>
      </c>
      <c r="AR2252" t="s">
        <v>61</v>
      </c>
      <c r="AS2252" t="s">
        <v>61</v>
      </c>
      <c r="AT2252" t="s">
        <v>116</v>
      </c>
      <c r="AU2252" t="s">
        <v>63</v>
      </c>
    </row>
    <row r="2253" spans="1:47" x14ac:dyDescent="0.25">
      <c r="A2253" t="s">
        <v>3438</v>
      </c>
      <c r="B2253">
        <v>2022</v>
      </c>
      <c r="C2253">
        <v>3</v>
      </c>
      <c r="D2253" t="s">
        <v>48</v>
      </c>
      <c r="E2253" s="1">
        <v>44629</v>
      </c>
      <c r="F2253" s="1">
        <v>44645</v>
      </c>
      <c r="G2253">
        <v>16</v>
      </c>
      <c r="H2253">
        <v>14.5</v>
      </c>
      <c r="I2253" t="s">
        <v>49</v>
      </c>
      <c r="J2253" t="s">
        <v>50</v>
      </c>
      <c r="K2253" t="s">
        <v>145</v>
      </c>
      <c r="L2253">
        <v>2710.19</v>
      </c>
      <c r="M2253" t="s">
        <v>80</v>
      </c>
      <c r="N2253" t="s">
        <v>168</v>
      </c>
      <c r="O2253" t="s">
        <v>107</v>
      </c>
      <c r="P2253" t="s">
        <v>204</v>
      </c>
      <c r="Q2253" t="s">
        <v>128</v>
      </c>
      <c r="R2253" t="s">
        <v>3019</v>
      </c>
      <c r="S2253" t="s">
        <v>170</v>
      </c>
      <c r="T2253" t="s">
        <v>162</v>
      </c>
      <c r="U2253" t="s">
        <v>75</v>
      </c>
      <c r="V2253">
        <v>140506</v>
      </c>
      <c r="W2253">
        <v>81293</v>
      </c>
      <c r="X2253">
        <v>7.9</v>
      </c>
      <c r="Y2253">
        <v>10.8</v>
      </c>
      <c r="Z2253">
        <v>116064.04</v>
      </c>
      <c r="AB2253">
        <v>45.22</v>
      </c>
      <c r="AC2253">
        <v>5248415.8899999997</v>
      </c>
      <c r="AD2253">
        <v>63366323.280000001</v>
      </c>
      <c r="AE2253">
        <v>210.06</v>
      </c>
      <c r="AF2253">
        <v>13310729868.200001</v>
      </c>
      <c r="AG2253">
        <v>202870.14</v>
      </c>
      <c r="AH2253">
        <v>1.6</v>
      </c>
      <c r="AI2253">
        <v>31120.68</v>
      </c>
      <c r="AJ2253">
        <v>11.26</v>
      </c>
      <c r="AK2253">
        <v>7135048</v>
      </c>
      <c r="AL2253">
        <v>0.121</v>
      </c>
      <c r="AM2253">
        <v>76673.25</v>
      </c>
      <c r="AN2253">
        <v>611.5</v>
      </c>
      <c r="AO2253">
        <v>640.22</v>
      </c>
      <c r="AP2253">
        <v>391494.53</v>
      </c>
      <c r="AQ2253">
        <v>5950574.4900000002</v>
      </c>
      <c r="AR2253" t="s">
        <v>61</v>
      </c>
      <c r="AS2253" t="s">
        <v>61</v>
      </c>
      <c r="AT2253" t="s">
        <v>62</v>
      </c>
      <c r="AU2253" t="s">
        <v>63</v>
      </c>
    </row>
    <row r="2254" spans="1:47" x14ac:dyDescent="0.25">
      <c r="A2254" t="s">
        <v>3439</v>
      </c>
      <c r="B2254">
        <v>2020</v>
      </c>
      <c r="C2254">
        <v>11</v>
      </c>
      <c r="D2254" t="s">
        <v>119</v>
      </c>
      <c r="E2254" s="1">
        <v>44148</v>
      </c>
      <c r="F2254" s="1">
        <v>44158</v>
      </c>
      <c r="G2254">
        <v>10</v>
      </c>
      <c r="H2254">
        <v>3.3</v>
      </c>
      <c r="I2254" t="s">
        <v>49</v>
      </c>
      <c r="J2254" t="s">
        <v>66</v>
      </c>
      <c r="K2254" t="s">
        <v>391</v>
      </c>
      <c r="L2254">
        <v>9999.99</v>
      </c>
      <c r="M2254" t="s">
        <v>114</v>
      </c>
      <c r="N2254" t="s">
        <v>81</v>
      </c>
      <c r="O2254" t="s">
        <v>99</v>
      </c>
      <c r="P2254" t="s">
        <v>204</v>
      </c>
      <c r="Q2254" t="s">
        <v>184</v>
      </c>
      <c r="R2254" t="s">
        <v>491</v>
      </c>
      <c r="S2254" t="s">
        <v>130</v>
      </c>
      <c r="T2254" t="s">
        <v>162</v>
      </c>
      <c r="U2254" t="s">
        <v>96</v>
      </c>
      <c r="V2254">
        <v>62063</v>
      </c>
      <c r="W2254">
        <v>35067</v>
      </c>
      <c r="X2254">
        <v>21.1</v>
      </c>
      <c r="Y2254">
        <v>14.7</v>
      </c>
      <c r="Z2254">
        <v>58516.61</v>
      </c>
      <c r="AB2254">
        <v>36.26</v>
      </c>
      <c r="AC2254">
        <v>2121812.2799999998</v>
      </c>
      <c r="AD2254">
        <v>19450921.16</v>
      </c>
      <c r="AE2254">
        <v>161.38</v>
      </c>
      <c r="AF2254">
        <v>3138989656.8000002</v>
      </c>
      <c r="AG2254">
        <v>190047.34</v>
      </c>
      <c r="AH2254">
        <v>0</v>
      </c>
      <c r="AI2254">
        <v>0</v>
      </c>
      <c r="AJ2254">
        <v>5.94</v>
      </c>
      <c r="AK2254">
        <v>1155384.72</v>
      </c>
      <c r="AL2254">
        <v>0.184</v>
      </c>
      <c r="AM2254">
        <v>35789.69</v>
      </c>
      <c r="AN2254">
        <v>249</v>
      </c>
      <c r="AO2254">
        <v>567.4</v>
      </c>
      <c r="AP2254">
        <v>141282.6</v>
      </c>
      <c r="AQ2254">
        <v>2488931.91</v>
      </c>
      <c r="AR2254" t="s">
        <v>61</v>
      </c>
      <c r="AS2254" t="s">
        <v>61</v>
      </c>
      <c r="AT2254" t="s">
        <v>62</v>
      </c>
      <c r="AU2254" t="s">
        <v>63</v>
      </c>
    </row>
    <row r="2255" spans="1:47" x14ac:dyDescent="0.25">
      <c r="A2255" t="s">
        <v>3440</v>
      </c>
      <c r="B2255">
        <v>2023</v>
      </c>
      <c r="C2255">
        <v>5</v>
      </c>
      <c r="D2255" t="s">
        <v>77</v>
      </c>
      <c r="E2255" s="1">
        <v>45060</v>
      </c>
      <c r="F2255" s="1">
        <v>45079</v>
      </c>
      <c r="G2255">
        <v>19</v>
      </c>
      <c r="H2255">
        <v>6.6</v>
      </c>
      <c r="I2255" t="s">
        <v>49</v>
      </c>
      <c r="J2255" t="s">
        <v>66</v>
      </c>
      <c r="K2255" t="s">
        <v>245</v>
      </c>
      <c r="L2255">
        <v>8905.9</v>
      </c>
      <c r="M2255" t="s">
        <v>98</v>
      </c>
      <c r="N2255" t="s">
        <v>53</v>
      </c>
      <c r="O2255" t="s">
        <v>107</v>
      </c>
      <c r="P2255" t="s">
        <v>55</v>
      </c>
      <c r="Q2255" t="s">
        <v>226</v>
      </c>
      <c r="R2255" t="s">
        <v>1352</v>
      </c>
      <c r="S2255" t="s">
        <v>73</v>
      </c>
      <c r="T2255" t="s">
        <v>148</v>
      </c>
      <c r="U2255" t="s">
        <v>143</v>
      </c>
      <c r="V2255">
        <v>3924</v>
      </c>
      <c r="W2255">
        <v>2251</v>
      </c>
      <c r="X2255">
        <v>11</v>
      </c>
      <c r="Y2255">
        <v>15.8</v>
      </c>
      <c r="Z2255">
        <v>3174.84</v>
      </c>
      <c r="AB2255">
        <v>27.33</v>
      </c>
      <c r="AC2255">
        <v>86768.38</v>
      </c>
      <c r="AD2255">
        <v>1460045.42</v>
      </c>
      <c r="AE2255">
        <v>282.11</v>
      </c>
      <c r="AF2255">
        <v>411893413.44</v>
      </c>
      <c r="AG2255">
        <v>101204.68</v>
      </c>
      <c r="AH2255">
        <v>1.8</v>
      </c>
      <c r="AI2255">
        <v>51401.5</v>
      </c>
      <c r="AJ2255">
        <v>12.63</v>
      </c>
      <c r="AK2255">
        <v>184403.74</v>
      </c>
      <c r="AL2255">
        <v>0.311</v>
      </c>
      <c r="AM2255">
        <v>4540.74</v>
      </c>
      <c r="AN2255">
        <v>769.5</v>
      </c>
      <c r="AO2255">
        <v>490.27</v>
      </c>
      <c r="AP2255">
        <v>377262.77</v>
      </c>
      <c r="AQ2255">
        <v>621178.06999999995</v>
      </c>
      <c r="AR2255" t="s">
        <v>61</v>
      </c>
      <c r="AS2255" t="s">
        <v>61</v>
      </c>
      <c r="AT2255" t="s">
        <v>293</v>
      </c>
      <c r="AU2255" t="s">
        <v>63</v>
      </c>
    </row>
    <row r="2256" spans="1:47" x14ac:dyDescent="0.25">
      <c r="A2256" t="s">
        <v>3441</v>
      </c>
      <c r="B2256">
        <v>2025</v>
      </c>
      <c r="C2256">
        <v>8</v>
      </c>
      <c r="D2256" t="s">
        <v>89</v>
      </c>
      <c r="E2256" s="1">
        <v>45883</v>
      </c>
      <c r="F2256" s="1">
        <v>45904</v>
      </c>
      <c r="G2256">
        <v>21</v>
      </c>
      <c r="H2256">
        <v>2.8</v>
      </c>
      <c r="I2256" t="s">
        <v>65</v>
      </c>
      <c r="J2256" t="s">
        <v>112</v>
      </c>
      <c r="K2256" t="s">
        <v>343</v>
      </c>
      <c r="L2256">
        <v>2523.1</v>
      </c>
      <c r="M2256" t="s">
        <v>80</v>
      </c>
      <c r="N2256" t="s">
        <v>168</v>
      </c>
      <c r="O2256" t="s">
        <v>99</v>
      </c>
      <c r="P2256" t="s">
        <v>56</v>
      </c>
      <c r="Q2256" t="s">
        <v>93</v>
      </c>
      <c r="R2256" t="s">
        <v>552</v>
      </c>
      <c r="S2256" t="s">
        <v>130</v>
      </c>
      <c r="T2256" t="s">
        <v>187</v>
      </c>
      <c r="U2256" t="s">
        <v>103</v>
      </c>
      <c r="V2256">
        <v>88306</v>
      </c>
      <c r="W2256">
        <v>66096</v>
      </c>
      <c r="X2256">
        <v>20.399999999999999</v>
      </c>
      <c r="Y2256">
        <v>14.8</v>
      </c>
      <c r="Z2256">
        <v>70803.600000000006</v>
      </c>
      <c r="AB2256">
        <v>23.1</v>
      </c>
      <c r="AC2256">
        <v>1635563.16</v>
      </c>
      <c r="AD2256">
        <v>61098550.549999997</v>
      </c>
      <c r="AE2256">
        <v>277.44</v>
      </c>
      <c r="AF2256">
        <v>16951181864.59</v>
      </c>
      <c r="AG2256">
        <v>77742.34</v>
      </c>
      <c r="AH2256">
        <v>0.3</v>
      </c>
      <c r="AI2256">
        <v>7407.21</v>
      </c>
      <c r="AJ2256">
        <v>12.33</v>
      </c>
      <c r="AK2256">
        <v>0</v>
      </c>
      <c r="AL2256">
        <v>0.20599999999999999</v>
      </c>
      <c r="AM2256">
        <v>125863.01</v>
      </c>
      <c r="AN2256">
        <v>538.70000000000005</v>
      </c>
      <c r="AO2256">
        <v>377.75</v>
      </c>
      <c r="AP2256">
        <v>203493.93</v>
      </c>
      <c r="AQ2256">
        <v>2050069.65</v>
      </c>
      <c r="AR2256" t="s">
        <v>61</v>
      </c>
      <c r="AS2256" t="s">
        <v>61</v>
      </c>
      <c r="AT2256" t="s">
        <v>62</v>
      </c>
      <c r="AU2256" t="s">
        <v>63</v>
      </c>
    </row>
    <row r="2257" spans="1:47" x14ac:dyDescent="0.25">
      <c r="A2257" t="s">
        <v>3442</v>
      </c>
      <c r="B2257">
        <v>2020</v>
      </c>
      <c r="C2257">
        <v>1</v>
      </c>
      <c r="D2257" t="s">
        <v>48</v>
      </c>
      <c r="E2257" s="1">
        <v>43839</v>
      </c>
      <c r="F2257" s="1">
        <v>43852</v>
      </c>
      <c r="G2257">
        <v>13</v>
      </c>
      <c r="H2257">
        <v>5</v>
      </c>
      <c r="I2257" t="s">
        <v>65</v>
      </c>
      <c r="J2257" t="s">
        <v>134</v>
      </c>
      <c r="K2257" t="s">
        <v>135</v>
      </c>
      <c r="L2257">
        <v>9999.0098999999991</v>
      </c>
      <c r="M2257" t="s">
        <v>80</v>
      </c>
      <c r="N2257" t="s">
        <v>69</v>
      </c>
      <c r="O2257" t="s">
        <v>91</v>
      </c>
      <c r="P2257" t="s">
        <v>82</v>
      </c>
      <c r="Q2257" t="s">
        <v>257</v>
      </c>
      <c r="R2257" t="s">
        <v>2805</v>
      </c>
      <c r="S2257" t="s">
        <v>137</v>
      </c>
      <c r="T2257" t="s">
        <v>95</v>
      </c>
      <c r="U2257" t="s">
        <v>75</v>
      </c>
      <c r="V2257">
        <v>6860</v>
      </c>
      <c r="W2257">
        <v>4076</v>
      </c>
      <c r="X2257">
        <v>18.399999999999999</v>
      </c>
      <c r="Y2257">
        <v>15.9</v>
      </c>
      <c r="Z2257">
        <v>6078.86</v>
      </c>
      <c r="AB2257">
        <v>44.47</v>
      </c>
      <c r="AC2257">
        <v>270326.90000000002</v>
      </c>
      <c r="AD2257">
        <v>6744495.1699999999</v>
      </c>
      <c r="AE2257">
        <v>161.94999999999999</v>
      </c>
      <c r="AF2257">
        <v>1092270992.78</v>
      </c>
      <c r="AG2257">
        <v>220923.92</v>
      </c>
      <c r="AH2257">
        <v>0</v>
      </c>
      <c r="AI2257">
        <v>0</v>
      </c>
      <c r="AJ2257">
        <v>21.55</v>
      </c>
      <c r="AK2257">
        <v>0</v>
      </c>
      <c r="AL2257">
        <v>0.23499999999999999</v>
      </c>
      <c r="AM2257">
        <v>15849.56</v>
      </c>
      <c r="AN2257">
        <v>265</v>
      </c>
      <c r="AO2257">
        <v>492.45</v>
      </c>
      <c r="AP2257">
        <v>130499.25</v>
      </c>
      <c r="AQ2257">
        <v>637599.63</v>
      </c>
      <c r="AR2257" t="s">
        <v>124</v>
      </c>
      <c r="AS2257" t="s">
        <v>61</v>
      </c>
      <c r="AT2257" t="s">
        <v>62</v>
      </c>
      <c r="AU2257" t="s">
        <v>63</v>
      </c>
    </row>
    <row r="2258" spans="1:47" x14ac:dyDescent="0.25">
      <c r="A2258" t="s">
        <v>3443</v>
      </c>
      <c r="B2258">
        <v>2025</v>
      </c>
      <c r="C2258">
        <v>3</v>
      </c>
      <c r="D2258" t="s">
        <v>48</v>
      </c>
      <c r="E2258" s="1">
        <v>45737</v>
      </c>
      <c r="F2258" s="1">
        <v>45747</v>
      </c>
      <c r="G2258">
        <v>10</v>
      </c>
      <c r="H2258">
        <v>3.7</v>
      </c>
      <c r="I2258" t="s">
        <v>49</v>
      </c>
      <c r="J2258" t="s">
        <v>50</v>
      </c>
      <c r="K2258" t="s">
        <v>51</v>
      </c>
      <c r="L2258">
        <v>2709</v>
      </c>
      <c r="M2258" t="s">
        <v>114</v>
      </c>
      <c r="N2258" t="s">
        <v>106</v>
      </c>
      <c r="O2258" t="s">
        <v>99</v>
      </c>
      <c r="P2258" t="s">
        <v>93</v>
      </c>
      <c r="Q2258" t="s">
        <v>184</v>
      </c>
      <c r="R2258" t="s">
        <v>1938</v>
      </c>
      <c r="S2258" t="s">
        <v>170</v>
      </c>
      <c r="T2258" t="s">
        <v>86</v>
      </c>
      <c r="U2258" t="s">
        <v>132</v>
      </c>
      <c r="V2258">
        <v>91164</v>
      </c>
      <c r="W2258">
        <v>53378</v>
      </c>
      <c r="X2258">
        <v>10.4</v>
      </c>
      <c r="Y2258">
        <v>10.6</v>
      </c>
      <c r="Z2258">
        <v>78672.800000000003</v>
      </c>
      <c r="AB2258">
        <v>31.76</v>
      </c>
      <c r="AC2258">
        <v>2498648.13</v>
      </c>
      <c r="AD2258">
        <v>4937504.93</v>
      </c>
      <c r="AE2258">
        <v>278.52999999999997</v>
      </c>
      <c r="AF2258">
        <v>1375243248.1500001</v>
      </c>
      <c r="AG2258">
        <v>48565.96</v>
      </c>
      <c r="AH2258">
        <v>0</v>
      </c>
      <c r="AI2258">
        <v>0</v>
      </c>
      <c r="AJ2258">
        <v>22.41</v>
      </c>
      <c r="AK2258">
        <v>1106494.8500000001</v>
      </c>
      <c r="AL2258">
        <v>7.0000000000000007E-2</v>
      </c>
      <c r="AM2258">
        <v>3456.25</v>
      </c>
      <c r="AN2258">
        <v>248</v>
      </c>
      <c r="AO2258">
        <v>731.14</v>
      </c>
      <c r="AP2258">
        <v>181322.72</v>
      </c>
      <c r="AQ2258">
        <v>2731993.06</v>
      </c>
      <c r="AR2258" t="s">
        <v>61</v>
      </c>
      <c r="AS2258" t="s">
        <v>61</v>
      </c>
      <c r="AT2258" t="s">
        <v>62</v>
      </c>
      <c r="AU2258" t="s">
        <v>117</v>
      </c>
    </row>
    <row r="2259" spans="1:47" x14ac:dyDescent="0.25">
      <c r="A2259" t="s">
        <v>3444</v>
      </c>
      <c r="B2259">
        <v>2022</v>
      </c>
      <c r="C2259">
        <v>4</v>
      </c>
      <c r="D2259" t="s">
        <v>77</v>
      </c>
      <c r="E2259" s="1">
        <v>44673</v>
      </c>
      <c r="F2259" s="1">
        <v>44708</v>
      </c>
      <c r="G2259">
        <v>35</v>
      </c>
      <c r="H2259">
        <v>6.4</v>
      </c>
      <c r="I2259" t="s">
        <v>49</v>
      </c>
      <c r="J2259" t="s">
        <v>66</v>
      </c>
      <c r="K2259" t="s">
        <v>67</v>
      </c>
      <c r="L2259">
        <v>8479.8989999999994</v>
      </c>
      <c r="M2259" t="s">
        <v>52</v>
      </c>
      <c r="N2259" t="s">
        <v>81</v>
      </c>
      <c r="O2259" t="s">
        <v>189</v>
      </c>
      <c r="P2259" t="s">
        <v>150</v>
      </c>
      <c r="Q2259" t="s">
        <v>226</v>
      </c>
      <c r="R2259" t="s">
        <v>3148</v>
      </c>
      <c r="S2259" t="s">
        <v>156</v>
      </c>
      <c r="T2259" t="s">
        <v>74</v>
      </c>
      <c r="U2259" t="s">
        <v>166</v>
      </c>
      <c r="V2259">
        <v>8221</v>
      </c>
      <c r="W2259">
        <v>5887</v>
      </c>
      <c r="X2259">
        <v>19.7</v>
      </c>
      <c r="Y2259">
        <v>13.1</v>
      </c>
      <c r="Z2259">
        <v>6707.68</v>
      </c>
      <c r="AA2259">
        <v>479</v>
      </c>
      <c r="AB2259">
        <v>3727.26</v>
      </c>
      <c r="AC2259">
        <v>1785357.54</v>
      </c>
      <c r="AD2259">
        <v>30497272.039999999</v>
      </c>
      <c r="AE2259">
        <v>213.78</v>
      </c>
      <c r="AF2259">
        <v>6519706816.71</v>
      </c>
      <c r="AG2259">
        <v>84065.18</v>
      </c>
      <c r="AH2259">
        <v>1.6</v>
      </c>
      <c r="AI2259">
        <v>42062.720000000001</v>
      </c>
      <c r="AJ2259">
        <v>17.170000000000002</v>
      </c>
      <c r="AK2259">
        <v>5236381.6100000003</v>
      </c>
      <c r="AL2259">
        <v>0.09</v>
      </c>
      <c r="AM2259">
        <v>27447.54</v>
      </c>
      <c r="AN2259">
        <v>1383</v>
      </c>
      <c r="AO2259">
        <v>414.69</v>
      </c>
      <c r="AP2259">
        <v>573516.27</v>
      </c>
      <c r="AQ2259">
        <v>2512449.25</v>
      </c>
      <c r="AR2259" t="s">
        <v>61</v>
      </c>
      <c r="AS2259" t="s">
        <v>61</v>
      </c>
      <c r="AT2259" t="s">
        <v>62</v>
      </c>
      <c r="AU2259" t="s">
        <v>63</v>
      </c>
    </row>
    <row r="2260" spans="1:47" x14ac:dyDescent="0.25">
      <c r="A2260" t="s">
        <v>3445</v>
      </c>
      <c r="B2260">
        <v>2024</v>
      </c>
      <c r="C2260">
        <v>12</v>
      </c>
      <c r="D2260" t="s">
        <v>119</v>
      </c>
      <c r="E2260" s="1">
        <v>45657</v>
      </c>
      <c r="F2260" s="1">
        <v>45678</v>
      </c>
      <c r="G2260">
        <v>21</v>
      </c>
      <c r="H2260">
        <v>18.600000000000001</v>
      </c>
      <c r="I2260" t="s">
        <v>49</v>
      </c>
      <c r="J2260" t="s">
        <v>66</v>
      </c>
      <c r="K2260" t="s">
        <v>245</v>
      </c>
      <c r="L2260">
        <v>8905.9</v>
      </c>
      <c r="M2260" t="s">
        <v>114</v>
      </c>
      <c r="N2260" t="s">
        <v>81</v>
      </c>
      <c r="O2260" t="s">
        <v>189</v>
      </c>
      <c r="P2260" t="s">
        <v>230</v>
      </c>
      <c r="Q2260" t="s">
        <v>226</v>
      </c>
      <c r="R2260" t="s">
        <v>2251</v>
      </c>
      <c r="S2260" t="s">
        <v>137</v>
      </c>
      <c r="T2260" t="s">
        <v>59</v>
      </c>
      <c r="U2260" t="s">
        <v>60</v>
      </c>
      <c r="V2260">
        <v>3323</v>
      </c>
      <c r="W2260">
        <v>2191</v>
      </c>
      <c r="X2260">
        <v>8.5</v>
      </c>
      <c r="Y2260">
        <v>10</v>
      </c>
      <c r="Z2260">
        <v>2994.59</v>
      </c>
      <c r="AB2260">
        <v>18.43</v>
      </c>
      <c r="AC2260">
        <v>55190.29</v>
      </c>
      <c r="AD2260">
        <v>2031919.15</v>
      </c>
      <c r="AE2260">
        <v>281.88</v>
      </c>
      <c r="AF2260">
        <v>572757370</v>
      </c>
      <c r="AG2260">
        <v>139999.89000000001</v>
      </c>
      <c r="AH2260">
        <v>0</v>
      </c>
      <c r="AI2260">
        <v>0</v>
      </c>
      <c r="AJ2260">
        <v>10.65</v>
      </c>
      <c r="AK2260">
        <v>216399.39</v>
      </c>
      <c r="AL2260">
        <v>0.20599999999999999</v>
      </c>
      <c r="AM2260">
        <v>4185.75</v>
      </c>
      <c r="AN2260">
        <v>343</v>
      </c>
      <c r="AO2260">
        <v>383.51</v>
      </c>
      <c r="AP2260">
        <v>131543.93</v>
      </c>
      <c r="AQ2260">
        <v>330919.86</v>
      </c>
      <c r="AR2260" t="s">
        <v>61</v>
      </c>
      <c r="AS2260" t="s">
        <v>61</v>
      </c>
      <c r="AT2260" t="s">
        <v>293</v>
      </c>
      <c r="AU2260" t="s">
        <v>63</v>
      </c>
    </row>
    <row r="2261" spans="1:47" x14ac:dyDescent="0.25">
      <c r="A2261" t="s">
        <v>3446</v>
      </c>
      <c r="B2261">
        <v>2023</v>
      </c>
      <c r="C2261">
        <v>12</v>
      </c>
      <c r="D2261" t="s">
        <v>119</v>
      </c>
      <c r="E2261" s="1">
        <v>45264</v>
      </c>
      <c r="F2261" s="1">
        <v>45269</v>
      </c>
      <c r="G2261">
        <v>5</v>
      </c>
      <c r="H2261">
        <v>14.7</v>
      </c>
      <c r="I2261" t="s">
        <v>65</v>
      </c>
      <c r="J2261" t="s">
        <v>50</v>
      </c>
      <c r="K2261" t="s">
        <v>223</v>
      </c>
      <c r="L2261">
        <v>2710.1109999999999</v>
      </c>
      <c r="M2261" t="s">
        <v>68</v>
      </c>
      <c r="N2261" t="s">
        <v>81</v>
      </c>
      <c r="O2261" t="s">
        <v>107</v>
      </c>
      <c r="P2261" t="s">
        <v>226</v>
      </c>
      <c r="Q2261" t="s">
        <v>140</v>
      </c>
      <c r="R2261" t="s">
        <v>775</v>
      </c>
      <c r="S2261" t="s">
        <v>123</v>
      </c>
      <c r="T2261" t="s">
        <v>102</v>
      </c>
      <c r="U2261" t="s">
        <v>96</v>
      </c>
      <c r="V2261">
        <v>62265</v>
      </c>
      <c r="W2261">
        <v>37814</v>
      </c>
      <c r="X2261">
        <v>19.399999999999999</v>
      </c>
      <c r="Y2261">
        <v>15.5</v>
      </c>
      <c r="Z2261">
        <v>51454.73</v>
      </c>
      <c r="AB2261">
        <v>28.04</v>
      </c>
      <c r="AC2261">
        <v>1442790.63</v>
      </c>
      <c r="AD2261">
        <v>24372561.960000001</v>
      </c>
      <c r="AE2261">
        <v>285.93</v>
      </c>
      <c r="AF2261">
        <v>6968846641.2200003</v>
      </c>
      <c r="AG2261">
        <v>142983.85999999999</v>
      </c>
      <c r="AH2261">
        <v>1.3</v>
      </c>
      <c r="AI2261">
        <v>13516.86</v>
      </c>
      <c r="AJ2261">
        <v>4.99</v>
      </c>
      <c r="AK2261">
        <v>0</v>
      </c>
      <c r="AL2261">
        <v>0.27700000000000002</v>
      </c>
      <c r="AM2261">
        <v>67512</v>
      </c>
      <c r="AN2261">
        <v>163.4</v>
      </c>
      <c r="AO2261">
        <v>447.85</v>
      </c>
      <c r="AP2261">
        <v>73178.69</v>
      </c>
      <c r="AQ2261">
        <v>1739982.04</v>
      </c>
      <c r="AR2261" t="s">
        <v>61</v>
      </c>
      <c r="AS2261" t="s">
        <v>61</v>
      </c>
      <c r="AT2261" t="s">
        <v>62</v>
      </c>
      <c r="AU2261" t="s">
        <v>63</v>
      </c>
    </row>
    <row r="2262" spans="1:47" x14ac:dyDescent="0.25">
      <c r="A2262" t="s">
        <v>3447</v>
      </c>
      <c r="B2262">
        <v>2025</v>
      </c>
      <c r="C2262">
        <v>9</v>
      </c>
      <c r="D2262" t="s">
        <v>89</v>
      </c>
      <c r="E2262" s="1">
        <v>45925</v>
      </c>
      <c r="F2262" s="1">
        <v>45944</v>
      </c>
      <c r="G2262">
        <v>19</v>
      </c>
      <c r="H2262">
        <v>2.5</v>
      </c>
      <c r="I2262" t="s">
        <v>65</v>
      </c>
      <c r="J2262" t="s">
        <v>66</v>
      </c>
      <c r="K2262" t="s">
        <v>153</v>
      </c>
      <c r="L2262">
        <v>6309</v>
      </c>
      <c r="M2262" t="s">
        <v>98</v>
      </c>
      <c r="N2262" t="s">
        <v>106</v>
      </c>
      <c r="O2262" t="s">
        <v>200</v>
      </c>
      <c r="P2262" t="s">
        <v>56</v>
      </c>
      <c r="Q2262" t="s">
        <v>140</v>
      </c>
      <c r="R2262" t="s">
        <v>3448</v>
      </c>
      <c r="S2262" t="s">
        <v>156</v>
      </c>
      <c r="T2262" t="s">
        <v>59</v>
      </c>
      <c r="U2262" t="s">
        <v>87</v>
      </c>
      <c r="V2262">
        <v>13870</v>
      </c>
      <c r="W2262">
        <v>10209</v>
      </c>
      <c r="X2262">
        <v>16.8</v>
      </c>
      <c r="Y2262">
        <v>14</v>
      </c>
      <c r="Z2262">
        <v>12983.53</v>
      </c>
      <c r="AA2262">
        <v>927</v>
      </c>
      <c r="AB2262">
        <v>1350.33</v>
      </c>
      <c r="AC2262">
        <v>1251755.9099999999</v>
      </c>
      <c r="AD2262">
        <v>10454468.189999999</v>
      </c>
      <c r="AE2262">
        <v>281.5</v>
      </c>
      <c r="AF2262">
        <v>2942932795.48</v>
      </c>
      <c r="AG2262">
        <v>24993.759999999998</v>
      </c>
      <c r="AH2262">
        <v>1.5</v>
      </c>
      <c r="AI2262">
        <v>38961.86</v>
      </c>
      <c r="AJ2262">
        <v>10.39</v>
      </c>
      <c r="AK2262">
        <v>0</v>
      </c>
      <c r="AL2262">
        <v>0.26900000000000002</v>
      </c>
      <c r="AM2262">
        <v>28122.52</v>
      </c>
      <c r="AN2262">
        <v>457.1</v>
      </c>
      <c r="AO2262">
        <v>415.23</v>
      </c>
      <c r="AP2262">
        <v>189801.63</v>
      </c>
      <c r="AQ2262">
        <v>1533635.68</v>
      </c>
      <c r="AR2262" t="s">
        <v>61</v>
      </c>
      <c r="AS2262" t="s">
        <v>61</v>
      </c>
      <c r="AT2262" t="s">
        <v>62</v>
      </c>
      <c r="AU2262" t="s">
        <v>63</v>
      </c>
    </row>
    <row r="2263" spans="1:47" x14ac:dyDescent="0.25">
      <c r="A2263" t="s">
        <v>3449</v>
      </c>
      <c r="B2263">
        <v>2024</v>
      </c>
      <c r="C2263">
        <v>4</v>
      </c>
      <c r="D2263" t="s">
        <v>77</v>
      </c>
      <c r="E2263" s="1">
        <v>45390</v>
      </c>
      <c r="F2263" s="1">
        <v>45409</v>
      </c>
      <c r="G2263">
        <v>19</v>
      </c>
      <c r="H2263">
        <v>17.3</v>
      </c>
      <c r="I2263" t="s">
        <v>65</v>
      </c>
      <c r="J2263" t="s">
        <v>50</v>
      </c>
      <c r="K2263" t="s">
        <v>183</v>
      </c>
      <c r="L2263">
        <v>2710.19</v>
      </c>
      <c r="M2263" t="s">
        <v>90</v>
      </c>
      <c r="N2263" t="s">
        <v>69</v>
      </c>
      <c r="O2263" t="s">
        <v>107</v>
      </c>
      <c r="P2263" t="s">
        <v>70</v>
      </c>
      <c r="Q2263" t="s">
        <v>174</v>
      </c>
      <c r="R2263" t="s">
        <v>330</v>
      </c>
      <c r="S2263" t="s">
        <v>186</v>
      </c>
      <c r="T2263" t="s">
        <v>86</v>
      </c>
      <c r="U2263" t="s">
        <v>87</v>
      </c>
      <c r="V2263">
        <v>130886</v>
      </c>
      <c r="W2263">
        <v>76217</v>
      </c>
      <c r="X2263">
        <v>22.8</v>
      </c>
      <c r="Y2263">
        <v>13.1</v>
      </c>
      <c r="Z2263">
        <v>107054.82</v>
      </c>
      <c r="AB2263">
        <v>33.82</v>
      </c>
      <c r="AC2263">
        <v>3620594.01</v>
      </c>
      <c r="AD2263">
        <v>106073127.3</v>
      </c>
      <c r="AE2263">
        <v>282.63</v>
      </c>
      <c r="AF2263">
        <v>29979447968.799999</v>
      </c>
      <c r="AG2263">
        <v>157173.92000000001</v>
      </c>
      <c r="AH2263">
        <v>0</v>
      </c>
      <c r="AI2263">
        <v>0</v>
      </c>
      <c r="AJ2263">
        <v>4.92</v>
      </c>
      <c r="AK2263">
        <v>0</v>
      </c>
      <c r="AL2263">
        <v>5.8000000000000003E-2</v>
      </c>
      <c r="AM2263">
        <v>61522.41</v>
      </c>
      <c r="AN2263">
        <v>526.9</v>
      </c>
      <c r="AO2263">
        <v>367.41</v>
      </c>
      <c r="AP2263">
        <v>193588.33</v>
      </c>
      <c r="AQ2263">
        <v>4032878.67</v>
      </c>
      <c r="AR2263" t="s">
        <v>61</v>
      </c>
      <c r="AS2263" t="s">
        <v>61</v>
      </c>
      <c r="AT2263" t="s">
        <v>62</v>
      </c>
      <c r="AU2263" t="s">
        <v>63</v>
      </c>
    </row>
    <row r="2264" spans="1:47" x14ac:dyDescent="0.25">
      <c r="A2264" t="s">
        <v>3450</v>
      </c>
      <c r="B2264">
        <v>2025</v>
      </c>
      <c r="C2264">
        <v>12</v>
      </c>
      <c r="D2264" t="s">
        <v>119</v>
      </c>
      <c r="E2264" s="1">
        <v>46015</v>
      </c>
      <c r="F2264" s="1">
        <v>46040</v>
      </c>
      <c r="G2264">
        <v>25</v>
      </c>
      <c r="H2264">
        <v>4.4000000000000004</v>
      </c>
      <c r="I2264" t="s">
        <v>49</v>
      </c>
      <c r="J2264" t="s">
        <v>66</v>
      </c>
      <c r="K2264" t="s">
        <v>153</v>
      </c>
      <c r="L2264">
        <v>6309</v>
      </c>
      <c r="M2264" t="s">
        <v>90</v>
      </c>
      <c r="N2264" t="s">
        <v>69</v>
      </c>
      <c r="O2264" t="s">
        <v>200</v>
      </c>
      <c r="P2264" t="s">
        <v>154</v>
      </c>
      <c r="Q2264" t="s">
        <v>184</v>
      </c>
      <c r="R2264" t="s">
        <v>1595</v>
      </c>
      <c r="S2264" t="s">
        <v>156</v>
      </c>
      <c r="T2264" t="s">
        <v>148</v>
      </c>
      <c r="U2264" t="s">
        <v>60</v>
      </c>
      <c r="V2264">
        <v>29564</v>
      </c>
      <c r="W2264">
        <v>18549</v>
      </c>
      <c r="X2264">
        <v>12.3</v>
      </c>
      <c r="Y2264">
        <v>15.2</v>
      </c>
      <c r="Z2264">
        <v>24606.09</v>
      </c>
      <c r="AA2264">
        <v>1757</v>
      </c>
      <c r="AB2264">
        <v>3099.16</v>
      </c>
      <c r="AC2264">
        <v>5445224.1200000001</v>
      </c>
      <c r="AD2264">
        <v>112883144.54000001</v>
      </c>
      <c r="AE2264">
        <v>284.99</v>
      </c>
      <c r="AF2264">
        <v>32170567362.450001</v>
      </c>
      <c r="AG2264">
        <v>107112.18</v>
      </c>
      <c r="AH2264">
        <v>0</v>
      </c>
      <c r="AI2264">
        <v>0</v>
      </c>
      <c r="AJ2264">
        <v>11.05</v>
      </c>
      <c r="AK2264">
        <v>12473587.470000001</v>
      </c>
      <c r="AL2264">
        <v>7.5999999999999998E-2</v>
      </c>
      <c r="AM2264">
        <v>85791.19</v>
      </c>
      <c r="AN2264">
        <v>421.9</v>
      </c>
      <c r="AO2264">
        <v>502.26</v>
      </c>
      <c r="AP2264">
        <v>211903.49</v>
      </c>
      <c r="AQ2264">
        <v>5850030.9800000004</v>
      </c>
      <c r="AR2264" t="s">
        <v>61</v>
      </c>
      <c r="AS2264" t="s">
        <v>61</v>
      </c>
      <c r="AT2264" t="s">
        <v>62</v>
      </c>
      <c r="AU2264" t="s">
        <v>63</v>
      </c>
    </row>
    <row r="2265" spans="1:47" x14ac:dyDescent="0.25">
      <c r="A2265" t="s">
        <v>3451</v>
      </c>
      <c r="B2265">
        <v>2025</v>
      </c>
      <c r="C2265">
        <v>6</v>
      </c>
      <c r="D2265" t="s">
        <v>77</v>
      </c>
      <c r="E2265" s="1">
        <v>45837</v>
      </c>
      <c r="F2265" s="1">
        <v>45847</v>
      </c>
      <c r="G2265">
        <v>10</v>
      </c>
      <c r="H2265">
        <v>1.6</v>
      </c>
      <c r="I2265" t="s">
        <v>65</v>
      </c>
      <c r="J2265" t="s">
        <v>50</v>
      </c>
      <c r="K2265" t="s">
        <v>51</v>
      </c>
      <c r="L2265">
        <v>2709</v>
      </c>
      <c r="M2265" t="s">
        <v>52</v>
      </c>
      <c r="N2265" t="s">
        <v>106</v>
      </c>
      <c r="O2265" t="s">
        <v>189</v>
      </c>
      <c r="P2265" t="s">
        <v>100</v>
      </c>
      <c r="Q2265" t="s">
        <v>71</v>
      </c>
      <c r="R2265" t="s">
        <v>1018</v>
      </c>
      <c r="S2265" t="s">
        <v>58</v>
      </c>
      <c r="T2265" t="s">
        <v>131</v>
      </c>
      <c r="U2265" t="s">
        <v>75</v>
      </c>
      <c r="V2265">
        <v>210758</v>
      </c>
      <c r="W2265">
        <v>146251</v>
      </c>
      <c r="X2265">
        <v>7</v>
      </c>
      <c r="Y2265">
        <v>11.4</v>
      </c>
      <c r="Z2265">
        <v>165020.68</v>
      </c>
      <c r="AB2265">
        <v>28.92</v>
      </c>
      <c r="AC2265">
        <v>4772398.07</v>
      </c>
      <c r="AD2265">
        <v>10831957.439999999</v>
      </c>
      <c r="AE2265">
        <v>276.13</v>
      </c>
      <c r="AF2265">
        <v>2991028407.9099998</v>
      </c>
      <c r="AG2265">
        <v>139900.46</v>
      </c>
      <c r="AH2265">
        <v>0</v>
      </c>
      <c r="AI2265">
        <v>0</v>
      </c>
      <c r="AJ2265">
        <v>3.3</v>
      </c>
      <c r="AK2265">
        <v>0</v>
      </c>
      <c r="AL2265">
        <v>0.2</v>
      </c>
      <c r="AM2265">
        <v>21663.91</v>
      </c>
      <c r="AN2265">
        <v>469.3</v>
      </c>
      <c r="AO2265">
        <v>722.43</v>
      </c>
      <c r="AP2265">
        <v>339036.4</v>
      </c>
      <c r="AQ2265">
        <v>5272998.84</v>
      </c>
      <c r="AR2265" t="s">
        <v>61</v>
      </c>
      <c r="AS2265" t="s">
        <v>61</v>
      </c>
      <c r="AT2265" t="s">
        <v>62</v>
      </c>
      <c r="AU2265" t="s">
        <v>63</v>
      </c>
    </row>
    <row r="2266" spans="1:47" x14ac:dyDescent="0.25">
      <c r="A2266" t="s">
        <v>3452</v>
      </c>
      <c r="B2266">
        <v>2023</v>
      </c>
      <c r="C2266">
        <v>7</v>
      </c>
      <c r="D2266" t="s">
        <v>89</v>
      </c>
      <c r="E2266" s="1">
        <v>45108</v>
      </c>
      <c r="F2266" s="1">
        <v>45143</v>
      </c>
      <c r="G2266">
        <v>35</v>
      </c>
      <c r="H2266">
        <v>1.1000000000000001</v>
      </c>
      <c r="I2266" t="s">
        <v>49</v>
      </c>
      <c r="J2266" t="s">
        <v>66</v>
      </c>
      <c r="K2266" t="s">
        <v>67</v>
      </c>
      <c r="L2266">
        <v>8479.8989999999994</v>
      </c>
      <c r="M2266" t="s">
        <v>80</v>
      </c>
      <c r="N2266" t="s">
        <v>168</v>
      </c>
      <c r="O2266" t="s">
        <v>107</v>
      </c>
      <c r="P2266" t="s">
        <v>140</v>
      </c>
      <c r="Q2266" t="s">
        <v>128</v>
      </c>
      <c r="R2266" t="s">
        <v>282</v>
      </c>
      <c r="S2266" t="s">
        <v>156</v>
      </c>
      <c r="T2266" t="s">
        <v>187</v>
      </c>
      <c r="U2266" t="s">
        <v>228</v>
      </c>
      <c r="V2266">
        <v>6337</v>
      </c>
      <c r="W2266">
        <v>4708</v>
      </c>
      <c r="X2266">
        <v>5.9</v>
      </c>
      <c r="Y2266">
        <v>12.4</v>
      </c>
      <c r="Z2266">
        <v>5086.67</v>
      </c>
      <c r="AA2266">
        <v>363</v>
      </c>
      <c r="AB2266">
        <v>1278.25</v>
      </c>
      <c r="AC2266">
        <v>464004.75</v>
      </c>
      <c r="AD2266">
        <v>13459939.220000001</v>
      </c>
      <c r="AE2266">
        <v>285.63</v>
      </c>
      <c r="AF2266">
        <v>3844562439.4099998</v>
      </c>
      <c r="AG2266">
        <v>230237.15</v>
      </c>
      <c r="AH2266">
        <v>0.9</v>
      </c>
      <c r="AI2266">
        <v>13454.53</v>
      </c>
      <c r="AJ2266">
        <v>14.24</v>
      </c>
      <c r="AK2266">
        <v>1916695.34</v>
      </c>
      <c r="AL2266">
        <v>7.6999999999999999E-2</v>
      </c>
      <c r="AM2266">
        <v>10364.15</v>
      </c>
      <c r="AN2266">
        <v>1413.9</v>
      </c>
      <c r="AO2266">
        <v>625.84</v>
      </c>
      <c r="AP2266">
        <v>884875.18</v>
      </c>
      <c r="AQ2266">
        <v>1602935.76</v>
      </c>
      <c r="AR2266" t="s">
        <v>61</v>
      </c>
      <c r="AS2266" t="s">
        <v>61</v>
      </c>
      <c r="AT2266" t="s">
        <v>62</v>
      </c>
      <c r="AU2266" t="s">
        <v>63</v>
      </c>
    </row>
    <row r="2267" spans="1:47" x14ac:dyDescent="0.25">
      <c r="A2267" t="s">
        <v>3453</v>
      </c>
      <c r="B2267">
        <v>2024</v>
      </c>
      <c r="C2267">
        <v>11</v>
      </c>
      <c r="D2267" t="s">
        <v>119</v>
      </c>
      <c r="E2267" s="1">
        <v>45607</v>
      </c>
      <c r="F2267" s="1">
        <v>45642</v>
      </c>
      <c r="G2267">
        <v>35</v>
      </c>
      <c r="H2267">
        <v>6.6</v>
      </c>
      <c r="I2267" t="s">
        <v>49</v>
      </c>
      <c r="J2267" t="s">
        <v>134</v>
      </c>
      <c r="K2267" t="s">
        <v>135</v>
      </c>
      <c r="L2267">
        <v>9999.0098999999991</v>
      </c>
      <c r="M2267" t="s">
        <v>114</v>
      </c>
      <c r="N2267" t="s">
        <v>53</v>
      </c>
      <c r="O2267" t="s">
        <v>189</v>
      </c>
      <c r="P2267" t="s">
        <v>71</v>
      </c>
      <c r="Q2267" t="s">
        <v>56</v>
      </c>
      <c r="R2267" t="s">
        <v>2039</v>
      </c>
      <c r="S2267" t="s">
        <v>137</v>
      </c>
      <c r="T2267" t="s">
        <v>59</v>
      </c>
      <c r="U2267" t="s">
        <v>132</v>
      </c>
      <c r="V2267">
        <v>15346</v>
      </c>
      <c r="W2267">
        <v>10396</v>
      </c>
      <c r="X2267">
        <v>24.3</v>
      </c>
      <c r="Y2267">
        <v>14.1</v>
      </c>
      <c r="Z2267">
        <v>12212.4</v>
      </c>
      <c r="AB2267">
        <v>31.58</v>
      </c>
      <c r="AC2267">
        <v>385667.59</v>
      </c>
      <c r="AD2267">
        <v>6426042.7599999998</v>
      </c>
      <c r="AE2267">
        <v>281.89</v>
      </c>
      <c r="AF2267">
        <v>1811437193.6199999</v>
      </c>
      <c r="AG2267">
        <v>205610.23999999999</v>
      </c>
      <c r="AH2267">
        <v>1.7</v>
      </c>
      <c r="AI2267">
        <v>20946.400000000001</v>
      </c>
      <c r="AJ2267">
        <v>15.16</v>
      </c>
      <c r="AK2267">
        <v>974188.08</v>
      </c>
      <c r="AL2267">
        <v>0.153</v>
      </c>
      <c r="AM2267">
        <v>9831.85</v>
      </c>
      <c r="AN2267">
        <v>1287.7</v>
      </c>
      <c r="AO2267">
        <v>721.8</v>
      </c>
      <c r="AP2267">
        <v>929461.86</v>
      </c>
      <c r="AQ2267">
        <v>1551517.94</v>
      </c>
      <c r="AR2267" t="s">
        <v>61</v>
      </c>
      <c r="AS2267" t="s">
        <v>61</v>
      </c>
      <c r="AT2267" t="s">
        <v>62</v>
      </c>
      <c r="AU2267" t="s">
        <v>63</v>
      </c>
    </row>
    <row r="2268" spans="1:47" x14ac:dyDescent="0.25">
      <c r="A2268" t="s">
        <v>3454</v>
      </c>
      <c r="B2268">
        <v>2025</v>
      </c>
      <c r="C2268">
        <v>3</v>
      </c>
      <c r="D2268" t="s">
        <v>48</v>
      </c>
      <c r="E2268" s="1">
        <v>45747</v>
      </c>
      <c r="F2268" s="1">
        <v>45764</v>
      </c>
      <c r="G2268">
        <v>17</v>
      </c>
      <c r="H2268">
        <v>15.9</v>
      </c>
      <c r="I2268" t="s">
        <v>65</v>
      </c>
      <c r="J2268" t="s">
        <v>50</v>
      </c>
      <c r="K2268" t="s">
        <v>139</v>
      </c>
      <c r="L2268">
        <v>2710.1210999999998</v>
      </c>
      <c r="M2268" t="s">
        <v>98</v>
      </c>
      <c r="N2268" t="s">
        <v>106</v>
      </c>
      <c r="O2268" t="s">
        <v>189</v>
      </c>
      <c r="P2268" t="s">
        <v>128</v>
      </c>
      <c r="Q2268" t="s">
        <v>146</v>
      </c>
      <c r="R2268" t="s">
        <v>1253</v>
      </c>
      <c r="S2268" t="s">
        <v>142</v>
      </c>
      <c r="T2268" t="s">
        <v>148</v>
      </c>
      <c r="U2268" t="s">
        <v>143</v>
      </c>
      <c r="V2268">
        <v>56558</v>
      </c>
      <c r="W2268">
        <v>34023</v>
      </c>
      <c r="X2268">
        <v>19.600000000000001</v>
      </c>
      <c r="Y2268">
        <v>15.8</v>
      </c>
      <c r="Z2268">
        <v>47805.88</v>
      </c>
      <c r="AB2268">
        <v>19.059999999999999</v>
      </c>
      <c r="AC2268">
        <v>911180.07</v>
      </c>
      <c r="AD2268">
        <v>45539881.289999999</v>
      </c>
      <c r="AE2268">
        <v>278.01</v>
      </c>
      <c r="AF2268">
        <v>12660542397.43</v>
      </c>
      <c r="AG2268">
        <v>79011.87</v>
      </c>
      <c r="AH2268">
        <v>0.5</v>
      </c>
      <c r="AI2268">
        <v>17083.400000000001</v>
      </c>
      <c r="AJ2268">
        <v>14.18</v>
      </c>
      <c r="AK2268">
        <v>0</v>
      </c>
      <c r="AL2268">
        <v>0.17699999999999999</v>
      </c>
      <c r="AM2268">
        <v>80605.59</v>
      </c>
      <c r="AN2268">
        <v>590.79999999999995</v>
      </c>
      <c r="AO2268">
        <v>612.98</v>
      </c>
      <c r="AP2268">
        <v>362148.58</v>
      </c>
      <c r="AQ2268">
        <v>1450029.51</v>
      </c>
      <c r="AR2268" t="s">
        <v>61</v>
      </c>
      <c r="AS2268" t="s">
        <v>61</v>
      </c>
      <c r="AT2268" t="s">
        <v>62</v>
      </c>
      <c r="AU2268" t="s">
        <v>63</v>
      </c>
    </row>
    <row r="2269" spans="1:47" x14ac:dyDescent="0.25">
      <c r="A2269" t="s">
        <v>3455</v>
      </c>
      <c r="B2269">
        <v>2020</v>
      </c>
      <c r="C2269">
        <v>4</v>
      </c>
      <c r="D2269" t="s">
        <v>77</v>
      </c>
      <c r="E2269" s="1">
        <v>43926</v>
      </c>
      <c r="F2269" s="1">
        <v>43937</v>
      </c>
      <c r="G2269">
        <v>11</v>
      </c>
      <c r="H2269">
        <v>13.4</v>
      </c>
      <c r="I2269" t="s">
        <v>49</v>
      </c>
      <c r="J2269" t="s">
        <v>66</v>
      </c>
      <c r="K2269" t="s">
        <v>391</v>
      </c>
      <c r="L2269">
        <v>9999.99</v>
      </c>
      <c r="M2269" t="s">
        <v>114</v>
      </c>
      <c r="N2269" t="s">
        <v>168</v>
      </c>
      <c r="O2269" t="s">
        <v>107</v>
      </c>
      <c r="P2269" t="s">
        <v>93</v>
      </c>
      <c r="Q2269" t="s">
        <v>184</v>
      </c>
      <c r="R2269" t="s">
        <v>2115</v>
      </c>
      <c r="S2269" t="s">
        <v>130</v>
      </c>
      <c r="T2269" t="s">
        <v>102</v>
      </c>
      <c r="U2269" t="s">
        <v>213</v>
      </c>
      <c r="V2269">
        <v>59116</v>
      </c>
      <c r="W2269">
        <v>37032</v>
      </c>
      <c r="X2269">
        <v>14.6</v>
      </c>
      <c r="Y2269">
        <v>15.8</v>
      </c>
      <c r="Z2269">
        <v>50460.27</v>
      </c>
      <c r="AB2269">
        <v>21.95</v>
      </c>
      <c r="AC2269">
        <v>1107602.93</v>
      </c>
      <c r="AD2269">
        <v>32794634.079999998</v>
      </c>
      <c r="AE2269">
        <v>165.59</v>
      </c>
      <c r="AF2269">
        <v>5430463457.3100004</v>
      </c>
      <c r="AG2269">
        <v>141137.20000000001</v>
      </c>
      <c r="AH2269">
        <v>0.5</v>
      </c>
      <c r="AI2269">
        <v>16152.16</v>
      </c>
      <c r="AJ2269">
        <v>7.98</v>
      </c>
      <c r="AK2269">
        <v>2617011.7999999998</v>
      </c>
      <c r="AL2269">
        <v>0.16600000000000001</v>
      </c>
      <c r="AM2269">
        <v>54439.09</v>
      </c>
      <c r="AN2269">
        <v>214</v>
      </c>
      <c r="AO2269">
        <v>392.1</v>
      </c>
      <c r="AP2269">
        <v>83909.4</v>
      </c>
      <c r="AQ2269">
        <v>1403240.78</v>
      </c>
      <c r="AR2269" t="s">
        <v>61</v>
      </c>
      <c r="AS2269" t="s">
        <v>61</v>
      </c>
      <c r="AT2269" t="s">
        <v>62</v>
      </c>
      <c r="AU2269" t="s">
        <v>63</v>
      </c>
    </row>
    <row r="2270" spans="1:47" x14ac:dyDescent="0.25">
      <c r="A2270" t="s">
        <v>3456</v>
      </c>
      <c r="B2270">
        <v>2025</v>
      </c>
      <c r="C2270">
        <v>1</v>
      </c>
      <c r="D2270" t="s">
        <v>48</v>
      </c>
      <c r="E2270" s="1">
        <v>45687</v>
      </c>
      <c r="F2270" s="1">
        <v>45717</v>
      </c>
      <c r="G2270">
        <v>30</v>
      </c>
      <c r="H2270">
        <v>16.600000000000001</v>
      </c>
      <c r="I2270" t="s">
        <v>65</v>
      </c>
      <c r="J2270" t="s">
        <v>112</v>
      </c>
      <c r="K2270" t="s">
        <v>126</v>
      </c>
      <c r="L2270">
        <v>2701.12</v>
      </c>
      <c r="M2270" t="s">
        <v>90</v>
      </c>
      <c r="N2270" t="s">
        <v>69</v>
      </c>
      <c r="O2270" t="s">
        <v>200</v>
      </c>
      <c r="P2270" t="s">
        <v>184</v>
      </c>
      <c r="Q2270" t="s">
        <v>150</v>
      </c>
      <c r="R2270" t="s">
        <v>3142</v>
      </c>
      <c r="S2270" t="s">
        <v>130</v>
      </c>
      <c r="T2270" t="s">
        <v>74</v>
      </c>
      <c r="U2270" t="s">
        <v>87</v>
      </c>
      <c r="V2270">
        <v>61807</v>
      </c>
      <c r="W2270">
        <v>35088</v>
      </c>
      <c r="X2270">
        <v>3.7</v>
      </c>
      <c r="Y2270">
        <v>11.5</v>
      </c>
      <c r="Z2270">
        <v>51299.48</v>
      </c>
      <c r="AB2270">
        <v>16.399999999999999</v>
      </c>
      <c r="AC2270">
        <v>841311.47</v>
      </c>
      <c r="AD2270">
        <v>7576933.2000000002</v>
      </c>
      <c r="AE2270">
        <v>275.95</v>
      </c>
      <c r="AF2270">
        <v>2090854716.54</v>
      </c>
      <c r="AG2270">
        <v>144045.78</v>
      </c>
      <c r="AH2270">
        <v>2.8</v>
      </c>
      <c r="AI2270">
        <v>96183.19</v>
      </c>
      <c r="AJ2270">
        <v>16.260000000000002</v>
      </c>
      <c r="AK2270">
        <v>0</v>
      </c>
      <c r="AL2270">
        <v>9.9000000000000005E-2</v>
      </c>
      <c r="AM2270">
        <v>7501.16</v>
      </c>
      <c r="AN2270">
        <v>1350.3</v>
      </c>
      <c r="AO2270">
        <v>576.46</v>
      </c>
      <c r="AP2270">
        <v>778393.94</v>
      </c>
      <c r="AQ2270">
        <v>1867435.54</v>
      </c>
      <c r="AR2270" t="s">
        <v>124</v>
      </c>
      <c r="AS2270" t="s">
        <v>61</v>
      </c>
      <c r="AT2270" t="s">
        <v>62</v>
      </c>
      <c r="AU2270" t="s">
        <v>63</v>
      </c>
    </row>
    <row r="2271" spans="1:47" x14ac:dyDescent="0.25">
      <c r="A2271" t="s">
        <v>3457</v>
      </c>
      <c r="B2271">
        <v>2020</v>
      </c>
      <c r="C2271">
        <v>11</v>
      </c>
      <c r="D2271" t="s">
        <v>119</v>
      </c>
      <c r="E2271" s="1">
        <v>44142</v>
      </c>
      <c r="F2271" s="1">
        <v>44154</v>
      </c>
      <c r="G2271">
        <v>12</v>
      </c>
      <c r="H2271">
        <v>5.5</v>
      </c>
      <c r="I2271" t="s">
        <v>49</v>
      </c>
      <c r="J2271" t="s">
        <v>66</v>
      </c>
      <c r="K2271" t="s">
        <v>245</v>
      </c>
      <c r="L2271">
        <v>8905.9</v>
      </c>
      <c r="M2271" t="s">
        <v>114</v>
      </c>
      <c r="N2271" t="s">
        <v>168</v>
      </c>
      <c r="O2271" t="s">
        <v>107</v>
      </c>
      <c r="P2271" t="s">
        <v>174</v>
      </c>
      <c r="Q2271" t="s">
        <v>184</v>
      </c>
      <c r="R2271" t="s">
        <v>241</v>
      </c>
      <c r="S2271" t="s">
        <v>73</v>
      </c>
      <c r="T2271" t="s">
        <v>162</v>
      </c>
      <c r="U2271" t="s">
        <v>132</v>
      </c>
      <c r="V2271">
        <v>11469</v>
      </c>
      <c r="W2271">
        <v>7420</v>
      </c>
      <c r="X2271">
        <v>17.2</v>
      </c>
      <c r="Y2271">
        <v>13.6</v>
      </c>
      <c r="Z2271">
        <v>9605</v>
      </c>
      <c r="AB2271">
        <v>18.93</v>
      </c>
      <c r="AC2271">
        <v>181822.65</v>
      </c>
      <c r="AD2271">
        <v>8319370.75</v>
      </c>
      <c r="AE2271">
        <v>165.71</v>
      </c>
      <c r="AF2271">
        <v>1378602926.98</v>
      </c>
      <c r="AG2271">
        <v>223034.27</v>
      </c>
      <c r="AH2271">
        <v>1.3</v>
      </c>
      <c r="AI2271">
        <v>36258.78</v>
      </c>
      <c r="AJ2271">
        <v>22.06</v>
      </c>
      <c r="AK2271">
        <v>1835253.19</v>
      </c>
      <c r="AL2271">
        <v>0.21</v>
      </c>
      <c r="AM2271">
        <v>17470.68</v>
      </c>
      <c r="AO2271">
        <v>744.01</v>
      </c>
      <c r="AP2271">
        <v>487549.75</v>
      </c>
      <c r="AQ2271">
        <v>946136.13</v>
      </c>
      <c r="AR2271" t="s">
        <v>61</v>
      </c>
      <c r="AS2271" t="s">
        <v>61</v>
      </c>
      <c r="AT2271" t="s">
        <v>62</v>
      </c>
      <c r="AU2271" t="s">
        <v>63</v>
      </c>
    </row>
    <row r="2272" spans="1:47" x14ac:dyDescent="0.25">
      <c r="A2272" t="s">
        <v>3458</v>
      </c>
      <c r="B2272">
        <v>2023</v>
      </c>
      <c r="C2272">
        <v>1</v>
      </c>
      <c r="D2272" t="s">
        <v>48</v>
      </c>
      <c r="E2272" s="1">
        <v>44952</v>
      </c>
      <c r="F2272" s="1">
        <v>44970</v>
      </c>
      <c r="G2272">
        <v>18</v>
      </c>
      <c r="H2272">
        <v>8.6999999999999993</v>
      </c>
      <c r="I2272" t="s">
        <v>49</v>
      </c>
      <c r="J2272" t="s">
        <v>50</v>
      </c>
      <c r="K2272" t="s">
        <v>145</v>
      </c>
      <c r="L2272">
        <v>2710.19</v>
      </c>
      <c r="M2272" t="s">
        <v>80</v>
      </c>
      <c r="N2272" t="s">
        <v>81</v>
      </c>
      <c r="O2272" t="s">
        <v>107</v>
      </c>
      <c r="P2272" t="s">
        <v>257</v>
      </c>
      <c r="Q2272" t="s">
        <v>56</v>
      </c>
      <c r="R2272" t="s">
        <v>1770</v>
      </c>
      <c r="S2272" t="s">
        <v>170</v>
      </c>
      <c r="T2272" t="s">
        <v>74</v>
      </c>
      <c r="U2272" t="s">
        <v>259</v>
      </c>
      <c r="V2272">
        <v>122509</v>
      </c>
      <c r="W2272">
        <v>73020</v>
      </c>
      <c r="X2272">
        <v>15.9</v>
      </c>
      <c r="Y2272">
        <v>15.3</v>
      </c>
      <c r="Z2272">
        <v>95178.66</v>
      </c>
      <c r="AB2272">
        <v>16.36</v>
      </c>
      <c r="AC2272">
        <v>1557122.88</v>
      </c>
      <c r="AD2272">
        <v>62487645.649999999</v>
      </c>
      <c r="AE2272">
        <v>289.37</v>
      </c>
      <c r="AF2272">
        <v>18082050021.740002</v>
      </c>
      <c r="AG2272">
        <v>82752.05</v>
      </c>
      <c r="AH2272">
        <v>1.4</v>
      </c>
      <c r="AI2272">
        <v>20852.34</v>
      </c>
      <c r="AJ2272">
        <v>18.03</v>
      </c>
      <c r="AK2272">
        <v>11266522.51</v>
      </c>
      <c r="AL2272">
        <v>0.13900000000000001</v>
      </c>
      <c r="AM2272">
        <v>86857.83</v>
      </c>
      <c r="AN2272">
        <v>389.3</v>
      </c>
      <c r="AO2272">
        <v>455.8</v>
      </c>
      <c r="AP2272">
        <v>177442.94</v>
      </c>
      <c r="AQ2272">
        <v>1925028.04</v>
      </c>
      <c r="AR2272" t="s">
        <v>61</v>
      </c>
      <c r="AS2272" t="s">
        <v>124</v>
      </c>
      <c r="AT2272" t="s">
        <v>62</v>
      </c>
      <c r="AU2272" t="s">
        <v>63</v>
      </c>
    </row>
    <row r="2273" spans="1:47" x14ac:dyDescent="0.25">
      <c r="A2273" t="s">
        <v>3459</v>
      </c>
      <c r="B2273">
        <v>2020</v>
      </c>
      <c r="C2273">
        <v>6</v>
      </c>
      <c r="D2273" t="s">
        <v>77</v>
      </c>
      <c r="E2273" s="1">
        <v>43986</v>
      </c>
      <c r="F2273" s="1">
        <v>44005</v>
      </c>
      <c r="G2273">
        <v>19</v>
      </c>
      <c r="H2273">
        <v>16</v>
      </c>
      <c r="I2273" t="s">
        <v>65</v>
      </c>
      <c r="J2273" t="s">
        <v>50</v>
      </c>
      <c r="K2273" t="s">
        <v>51</v>
      </c>
      <c r="L2273">
        <v>2709</v>
      </c>
      <c r="M2273" t="s">
        <v>80</v>
      </c>
      <c r="N2273" t="s">
        <v>53</v>
      </c>
      <c r="O2273" t="s">
        <v>99</v>
      </c>
      <c r="P2273" t="s">
        <v>128</v>
      </c>
      <c r="Q2273" t="s">
        <v>150</v>
      </c>
      <c r="R2273" t="s">
        <v>2308</v>
      </c>
      <c r="S2273" t="s">
        <v>186</v>
      </c>
      <c r="T2273" t="s">
        <v>86</v>
      </c>
      <c r="U2273" t="s">
        <v>166</v>
      </c>
      <c r="V2273">
        <v>76793</v>
      </c>
      <c r="W2273">
        <v>53683</v>
      </c>
      <c r="X2273">
        <v>15.9</v>
      </c>
      <c r="Y2273">
        <v>13.8</v>
      </c>
      <c r="Z2273">
        <v>68693.919999999998</v>
      </c>
      <c r="AB2273">
        <v>10.81</v>
      </c>
      <c r="AC2273">
        <v>742581.28</v>
      </c>
      <c r="AD2273">
        <v>4466478.68</v>
      </c>
      <c r="AE2273">
        <v>167.99</v>
      </c>
      <c r="AF2273">
        <v>750323753.45000005</v>
      </c>
      <c r="AG2273">
        <v>37167.410000000003</v>
      </c>
      <c r="AH2273">
        <v>4.5999999999999996</v>
      </c>
      <c r="AI2273">
        <v>63254.87</v>
      </c>
      <c r="AJ2273">
        <v>0.22</v>
      </c>
      <c r="AK2273">
        <v>0</v>
      </c>
      <c r="AL2273">
        <v>0.246</v>
      </c>
      <c r="AM2273">
        <v>10987.54</v>
      </c>
      <c r="AN2273">
        <v>678.4</v>
      </c>
      <c r="AO2273">
        <v>501.68</v>
      </c>
      <c r="AP2273">
        <v>340339.71</v>
      </c>
      <c r="AQ2273">
        <v>1194330.81</v>
      </c>
      <c r="AR2273" t="s">
        <v>61</v>
      </c>
      <c r="AS2273" t="s">
        <v>61</v>
      </c>
      <c r="AT2273" t="s">
        <v>62</v>
      </c>
      <c r="AU2273" t="s">
        <v>63</v>
      </c>
    </row>
    <row r="2274" spans="1:47" x14ac:dyDescent="0.25">
      <c r="A2274" t="s">
        <v>3460</v>
      </c>
      <c r="B2274">
        <v>2026</v>
      </c>
      <c r="C2274">
        <v>2</v>
      </c>
      <c r="D2274" t="s">
        <v>48</v>
      </c>
      <c r="E2274" s="1">
        <v>46056</v>
      </c>
      <c r="F2274" s="1">
        <v>46073</v>
      </c>
      <c r="G2274">
        <v>17</v>
      </c>
      <c r="H2274">
        <v>16</v>
      </c>
      <c r="I2274" t="s">
        <v>65</v>
      </c>
      <c r="J2274" t="s">
        <v>78</v>
      </c>
      <c r="K2274" t="s">
        <v>211</v>
      </c>
      <c r="L2274">
        <v>1701.99</v>
      </c>
      <c r="M2274" t="s">
        <v>68</v>
      </c>
      <c r="N2274" t="s">
        <v>168</v>
      </c>
      <c r="O2274" t="s">
        <v>107</v>
      </c>
      <c r="P2274" t="s">
        <v>226</v>
      </c>
      <c r="Q2274" t="s">
        <v>201</v>
      </c>
      <c r="R2274" t="s">
        <v>3461</v>
      </c>
      <c r="S2274" t="s">
        <v>85</v>
      </c>
      <c r="T2274" t="s">
        <v>131</v>
      </c>
      <c r="U2274" t="s">
        <v>75</v>
      </c>
      <c r="V2274">
        <v>62734</v>
      </c>
      <c r="W2274">
        <v>44501</v>
      </c>
      <c r="X2274">
        <v>11.7</v>
      </c>
      <c r="Y2274">
        <v>14.4</v>
      </c>
      <c r="Z2274">
        <v>52328.44</v>
      </c>
      <c r="AB2274">
        <v>23.35</v>
      </c>
      <c r="AC2274">
        <v>1221869.07</v>
      </c>
      <c r="AD2274">
        <v>26531042.359999999</v>
      </c>
      <c r="AE2274">
        <v>280.10000000000002</v>
      </c>
      <c r="AF2274">
        <v>7431344965.04</v>
      </c>
      <c r="AG2274">
        <v>118317.26</v>
      </c>
      <c r="AH2274">
        <v>1.2</v>
      </c>
      <c r="AI2274">
        <v>38248.379999999997</v>
      </c>
      <c r="AJ2274">
        <v>9.18</v>
      </c>
      <c r="AK2274">
        <v>0</v>
      </c>
      <c r="AL2274">
        <v>0.23100000000000001</v>
      </c>
      <c r="AM2274">
        <v>61286.71</v>
      </c>
      <c r="AN2274">
        <v>421.9</v>
      </c>
      <c r="AO2274">
        <v>496.51</v>
      </c>
      <c r="AP2274">
        <v>209477.57</v>
      </c>
      <c r="AQ2274">
        <v>1649198.99</v>
      </c>
      <c r="AR2274" t="s">
        <v>61</v>
      </c>
      <c r="AS2274" t="s">
        <v>61</v>
      </c>
      <c r="AT2274" t="s">
        <v>62</v>
      </c>
      <c r="AU2274" t="s">
        <v>63</v>
      </c>
    </row>
    <row r="2275" spans="1:47" x14ac:dyDescent="0.25">
      <c r="A2275" t="s">
        <v>3462</v>
      </c>
      <c r="B2275">
        <v>2020</v>
      </c>
      <c r="C2275">
        <v>8</v>
      </c>
      <c r="D2275" t="s">
        <v>89</v>
      </c>
      <c r="E2275" s="1">
        <v>44074</v>
      </c>
      <c r="F2275" s="1">
        <v>44097</v>
      </c>
      <c r="G2275">
        <v>23</v>
      </c>
      <c r="H2275">
        <v>13.8</v>
      </c>
      <c r="I2275" t="s">
        <v>49</v>
      </c>
      <c r="J2275" t="s">
        <v>239</v>
      </c>
      <c r="K2275" t="s">
        <v>240</v>
      </c>
      <c r="L2275">
        <v>3105.2</v>
      </c>
      <c r="M2275" t="s">
        <v>52</v>
      </c>
      <c r="N2275" t="s">
        <v>69</v>
      </c>
      <c r="O2275" t="s">
        <v>107</v>
      </c>
      <c r="P2275" t="s">
        <v>196</v>
      </c>
      <c r="Q2275" t="s">
        <v>56</v>
      </c>
      <c r="R2275" t="s">
        <v>3463</v>
      </c>
      <c r="S2275" t="s">
        <v>161</v>
      </c>
      <c r="T2275" t="s">
        <v>187</v>
      </c>
      <c r="U2275" t="s">
        <v>166</v>
      </c>
      <c r="V2275">
        <v>19494</v>
      </c>
      <c r="W2275">
        <v>13357</v>
      </c>
      <c r="X2275">
        <v>19.399999999999999</v>
      </c>
      <c r="Y2275">
        <v>15.6</v>
      </c>
      <c r="Z2275">
        <v>17115.52</v>
      </c>
      <c r="AB2275">
        <v>44.59</v>
      </c>
      <c r="AC2275">
        <v>763181.04</v>
      </c>
      <c r="AD2275">
        <v>4940223.6900000004</v>
      </c>
      <c r="AE2275">
        <v>159.69</v>
      </c>
      <c r="AF2275">
        <v>788904321.05999994</v>
      </c>
      <c r="AG2275">
        <v>127760.51</v>
      </c>
      <c r="AH2275">
        <v>0</v>
      </c>
      <c r="AI2275">
        <v>0</v>
      </c>
      <c r="AJ2275">
        <v>21.13</v>
      </c>
      <c r="AK2275">
        <v>1043869.27</v>
      </c>
      <c r="AL2275">
        <v>5.3999999999999999E-2</v>
      </c>
      <c r="AM2275">
        <v>2667.72</v>
      </c>
      <c r="AN2275">
        <v>1107.9000000000001</v>
      </c>
      <c r="AO2275">
        <v>725.15</v>
      </c>
      <c r="AP2275">
        <v>803393.69</v>
      </c>
      <c r="AQ2275">
        <v>1697002.96</v>
      </c>
      <c r="AR2275" t="s">
        <v>61</v>
      </c>
      <c r="AS2275" t="s">
        <v>61</v>
      </c>
      <c r="AT2275" t="s">
        <v>62</v>
      </c>
      <c r="AU2275" t="s">
        <v>63</v>
      </c>
    </row>
    <row r="2276" spans="1:47" x14ac:dyDescent="0.25">
      <c r="A2276" t="s">
        <v>3464</v>
      </c>
      <c r="B2276">
        <v>2024</v>
      </c>
      <c r="C2276">
        <v>4</v>
      </c>
      <c r="D2276" t="s">
        <v>77</v>
      </c>
      <c r="E2276" s="1">
        <v>45397</v>
      </c>
      <c r="F2276" s="1">
        <v>45420</v>
      </c>
      <c r="G2276">
        <v>23</v>
      </c>
      <c r="H2276">
        <v>16.3</v>
      </c>
      <c r="I2276" t="s">
        <v>49</v>
      </c>
      <c r="J2276" t="s">
        <v>66</v>
      </c>
      <c r="K2276" t="s">
        <v>153</v>
      </c>
      <c r="L2276">
        <v>6309</v>
      </c>
      <c r="M2276" t="s">
        <v>98</v>
      </c>
      <c r="N2276" t="s">
        <v>69</v>
      </c>
      <c r="O2276" t="s">
        <v>54</v>
      </c>
      <c r="P2276" t="s">
        <v>230</v>
      </c>
      <c r="Q2276" t="s">
        <v>100</v>
      </c>
      <c r="R2276" t="s">
        <v>205</v>
      </c>
      <c r="S2276" t="s">
        <v>156</v>
      </c>
      <c r="T2276" t="s">
        <v>59</v>
      </c>
      <c r="U2276" t="s">
        <v>143</v>
      </c>
      <c r="V2276">
        <v>22189</v>
      </c>
      <c r="W2276">
        <v>16218</v>
      </c>
      <c r="X2276">
        <v>19.600000000000001</v>
      </c>
      <c r="Y2276">
        <v>15.3</v>
      </c>
      <c r="Z2276">
        <v>20871.759999999998</v>
      </c>
      <c r="AA2276">
        <v>1490</v>
      </c>
      <c r="AB2276">
        <v>3990.08</v>
      </c>
      <c r="AC2276">
        <v>5945219.2000000002</v>
      </c>
      <c r="AD2276">
        <v>34499558.259999998</v>
      </c>
      <c r="AE2276">
        <v>276.19</v>
      </c>
      <c r="AF2276">
        <v>9528432995.8299999</v>
      </c>
      <c r="AG2276">
        <v>89076.94</v>
      </c>
      <c r="AH2276">
        <v>1</v>
      </c>
      <c r="AI2276">
        <v>11676.61</v>
      </c>
      <c r="AJ2276">
        <v>20.63</v>
      </c>
      <c r="AK2276">
        <v>7117258.8700000001</v>
      </c>
      <c r="AL2276">
        <v>0.22900000000000001</v>
      </c>
      <c r="AM2276">
        <v>79003.990000000005</v>
      </c>
      <c r="AN2276">
        <v>802</v>
      </c>
      <c r="AO2276">
        <v>745.33</v>
      </c>
      <c r="AP2276">
        <v>597754.66</v>
      </c>
      <c r="AQ2276">
        <v>6722731.4000000004</v>
      </c>
      <c r="AR2276" t="s">
        <v>61</v>
      </c>
      <c r="AS2276" t="s">
        <v>61</v>
      </c>
      <c r="AT2276" t="s">
        <v>62</v>
      </c>
      <c r="AU2276" t="s">
        <v>63</v>
      </c>
    </row>
    <row r="2277" spans="1:47" x14ac:dyDescent="0.25">
      <c r="A2277" t="s">
        <v>3465</v>
      </c>
      <c r="B2277">
        <v>2025</v>
      </c>
      <c r="C2277">
        <v>8</v>
      </c>
      <c r="D2277" t="s">
        <v>89</v>
      </c>
      <c r="E2277" s="1">
        <v>45897</v>
      </c>
      <c r="F2277" s="1">
        <v>45913</v>
      </c>
      <c r="G2277">
        <v>16</v>
      </c>
      <c r="H2277">
        <v>1.3</v>
      </c>
      <c r="I2277" t="s">
        <v>49</v>
      </c>
      <c r="J2277" t="s">
        <v>50</v>
      </c>
      <c r="K2277" t="s">
        <v>120</v>
      </c>
      <c r="L2277">
        <v>2710.1921000000002</v>
      </c>
      <c r="M2277" t="s">
        <v>80</v>
      </c>
      <c r="N2277" t="s">
        <v>81</v>
      </c>
      <c r="O2277" t="s">
        <v>99</v>
      </c>
      <c r="P2277" t="s">
        <v>131</v>
      </c>
      <c r="Q2277" t="s">
        <v>70</v>
      </c>
      <c r="R2277" t="s">
        <v>3466</v>
      </c>
      <c r="S2277" t="s">
        <v>142</v>
      </c>
      <c r="T2277" t="s">
        <v>162</v>
      </c>
      <c r="U2277" t="s">
        <v>181</v>
      </c>
      <c r="V2277">
        <v>31204</v>
      </c>
      <c r="W2277">
        <v>18391</v>
      </c>
      <c r="X2277">
        <v>5.2</v>
      </c>
      <c r="Y2277">
        <v>14.3</v>
      </c>
      <c r="Z2277">
        <v>24653.68</v>
      </c>
      <c r="AB2277">
        <v>38.700000000000003</v>
      </c>
      <c r="AC2277">
        <v>954097.42</v>
      </c>
      <c r="AD2277">
        <v>21627440.780000001</v>
      </c>
      <c r="AE2277">
        <v>280.81</v>
      </c>
      <c r="AF2277">
        <v>6073201645.4300003</v>
      </c>
      <c r="AG2277">
        <v>185565.47</v>
      </c>
      <c r="AH2277">
        <v>0</v>
      </c>
      <c r="AI2277">
        <v>0</v>
      </c>
      <c r="AJ2277">
        <v>3.3</v>
      </c>
      <c r="AK2277">
        <v>713705.55</v>
      </c>
      <c r="AL2277">
        <v>0.129</v>
      </c>
      <c r="AM2277">
        <v>27899.4</v>
      </c>
      <c r="AN2277">
        <v>544.5</v>
      </c>
      <c r="AO2277">
        <v>653.16</v>
      </c>
      <c r="AP2277">
        <v>355645.62</v>
      </c>
      <c r="AQ2277">
        <v>1523207.91</v>
      </c>
      <c r="AR2277" t="s">
        <v>61</v>
      </c>
      <c r="AS2277" t="s">
        <v>61</v>
      </c>
      <c r="AT2277" t="s">
        <v>62</v>
      </c>
      <c r="AU2277" t="s">
        <v>63</v>
      </c>
    </row>
    <row r="2278" spans="1:47" x14ac:dyDescent="0.25">
      <c r="A2278" t="s">
        <v>3467</v>
      </c>
      <c r="B2278">
        <v>2025</v>
      </c>
      <c r="C2278">
        <v>4</v>
      </c>
      <c r="D2278" t="s">
        <v>77</v>
      </c>
      <c r="E2278" s="1">
        <v>45761</v>
      </c>
      <c r="F2278" s="1">
        <v>45790</v>
      </c>
      <c r="G2278">
        <v>29</v>
      </c>
      <c r="H2278">
        <v>5.8</v>
      </c>
      <c r="I2278" t="s">
        <v>49</v>
      </c>
      <c r="J2278" t="s">
        <v>134</v>
      </c>
      <c r="K2278" t="s">
        <v>135</v>
      </c>
      <c r="L2278">
        <v>9999.0098999999991</v>
      </c>
      <c r="M2278" t="s">
        <v>68</v>
      </c>
      <c r="N2278" t="s">
        <v>69</v>
      </c>
      <c r="O2278" t="s">
        <v>189</v>
      </c>
      <c r="P2278" t="s">
        <v>83</v>
      </c>
      <c r="Q2278" t="s">
        <v>128</v>
      </c>
      <c r="R2278" t="s">
        <v>2436</v>
      </c>
      <c r="S2278" t="s">
        <v>137</v>
      </c>
      <c r="T2278" t="s">
        <v>86</v>
      </c>
      <c r="U2278" t="s">
        <v>75</v>
      </c>
      <c r="V2278">
        <v>10435</v>
      </c>
      <c r="W2278">
        <v>7010</v>
      </c>
      <c r="X2278">
        <v>18.899999999999999</v>
      </c>
      <c r="Y2278">
        <v>10.3</v>
      </c>
      <c r="Z2278">
        <v>8324.9699999999993</v>
      </c>
      <c r="AB2278">
        <v>30.33</v>
      </c>
      <c r="AC2278">
        <v>252496.34</v>
      </c>
      <c r="AD2278">
        <v>3329655</v>
      </c>
      <c r="AE2278">
        <v>282.77</v>
      </c>
      <c r="AF2278">
        <v>941526544.35000002</v>
      </c>
      <c r="AG2278">
        <v>193159.74</v>
      </c>
      <c r="AH2278">
        <v>0</v>
      </c>
      <c r="AI2278">
        <v>0</v>
      </c>
      <c r="AJ2278">
        <v>4.3</v>
      </c>
      <c r="AK2278">
        <v>143175.17000000001</v>
      </c>
      <c r="AL2278">
        <v>6.5000000000000002E-2</v>
      </c>
      <c r="AM2278">
        <v>2164.2800000000002</v>
      </c>
      <c r="AN2278">
        <v>652.1</v>
      </c>
      <c r="AO2278">
        <v>390.21</v>
      </c>
      <c r="AP2278">
        <v>254455.94</v>
      </c>
      <c r="AQ2278">
        <v>702276.3</v>
      </c>
      <c r="AR2278" t="s">
        <v>61</v>
      </c>
      <c r="AS2278" t="s">
        <v>61</v>
      </c>
      <c r="AT2278" t="s">
        <v>62</v>
      </c>
      <c r="AU2278" t="s">
        <v>117</v>
      </c>
    </row>
    <row r="2279" spans="1:47" x14ac:dyDescent="0.25">
      <c r="A2279" t="s">
        <v>3468</v>
      </c>
      <c r="B2279">
        <v>2024</v>
      </c>
      <c r="C2279">
        <v>8</v>
      </c>
      <c r="D2279" t="s">
        <v>89</v>
      </c>
      <c r="E2279" s="1">
        <v>45535</v>
      </c>
      <c r="F2279" s="1">
        <v>45557</v>
      </c>
      <c r="G2279">
        <v>22</v>
      </c>
      <c r="H2279">
        <v>7.3</v>
      </c>
      <c r="I2279" t="s">
        <v>65</v>
      </c>
      <c r="J2279" t="s">
        <v>66</v>
      </c>
      <c r="K2279" t="s">
        <v>67</v>
      </c>
      <c r="L2279">
        <v>8479.8989999999994</v>
      </c>
      <c r="M2279" t="s">
        <v>114</v>
      </c>
      <c r="N2279" t="s">
        <v>53</v>
      </c>
      <c r="O2279" t="s">
        <v>54</v>
      </c>
      <c r="P2279" t="s">
        <v>82</v>
      </c>
      <c r="Q2279" t="s">
        <v>159</v>
      </c>
      <c r="R2279" t="s">
        <v>1191</v>
      </c>
      <c r="S2279" t="s">
        <v>156</v>
      </c>
      <c r="T2279" t="s">
        <v>95</v>
      </c>
      <c r="U2279" t="s">
        <v>75</v>
      </c>
      <c r="V2279">
        <v>17979</v>
      </c>
      <c r="W2279">
        <v>13188</v>
      </c>
      <c r="X2279">
        <v>20.399999999999999</v>
      </c>
      <c r="Y2279">
        <v>15.5</v>
      </c>
      <c r="Z2279">
        <v>16122.15</v>
      </c>
      <c r="AA2279">
        <v>1151</v>
      </c>
      <c r="AB2279">
        <v>1803.98</v>
      </c>
      <c r="AC2279">
        <v>2076380.98</v>
      </c>
      <c r="AD2279">
        <v>43026310.259999998</v>
      </c>
      <c r="AE2279">
        <v>278.94</v>
      </c>
      <c r="AF2279">
        <v>12001758983.92</v>
      </c>
      <c r="AG2279">
        <v>169888.91</v>
      </c>
      <c r="AH2279">
        <v>0</v>
      </c>
      <c r="AI2279">
        <v>0</v>
      </c>
      <c r="AJ2279">
        <v>0.43</v>
      </c>
      <c r="AK2279">
        <v>0</v>
      </c>
      <c r="AL2279">
        <v>0.32</v>
      </c>
      <c r="AM2279">
        <v>137684.19</v>
      </c>
      <c r="AN2279">
        <v>374.8</v>
      </c>
      <c r="AO2279">
        <v>351.98</v>
      </c>
      <c r="AP2279">
        <v>131922.1</v>
      </c>
      <c r="AQ2279">
        <v>2515876.1800000002</v>
      </c>
      <c r="AR2279" t="s">
        <v>61</v>
      </c>
      <c r="AS2279" t="s">
        <v>61</v>
      </c>
      <c r="AT2279" t="s">
        <v>62</v>
      </c>
      <c r="AU2279" t="s">
        <v>63</v>
      </c>
    </row>
    <row r="2280" spans="1:47" x14ac:dyDescent="0.25">
      <c r="A2280" t="s">
        <v>3469</v>
      </c>
      <c r="B2280">
        <v>2024</v>
      </c>
      <c r="C2280">
        <v>1</v>
      </c>
      <c r="D2280" t="s">
        <v>48</v>
      </c>
      <c r="E2280" s="1">
        <v>45298</v>
      </c>
      <c r="F2280" s="1">
        <v>45333</v>
      </c>
      <c r="G2280">
        <v>35</v>
      </c>
      <c r="H2280">
        <v>3.4</v>
      </c>
      <c r="I2280" t="s">
        <v>65</v>
      </c>
      <c r="J2280" t="s">
        <v>66</v>
      </c>
      <c r="K2280" t="s">
        <v>245</v>
      </c>
      <c r="L2280">
        <v>8905.9</v>
      </c>
      <c r="M2280" t="s">
        <v>114</v>
      </c>
      <c r="N2280" t="s">
        <v>53</v>
      </c>
      <c r="O2280" t="s">
        <v>91</v>
      </c>
      <c r="P2280" t="s">
        <v>226</v>
      </c>
      <c r="Q2280" t="s">
        <v>140</v>
      </c>
      <c r="R2280" t="s">
        <v>1345</v>
      </c>
      <c r="S2280" t="s">
        <v>137</v>
      </c>
      <c r="T2280" t="s">
        <v>74</v>
      </c>
      <c r="U2280" t="s">
        <v>75</v>
      </c>
      <c r="V2280">
        <v>13972</v>
      </c>
      <c r="W2280">
        <v>10079</v>
      </c>
      <c r="X2280">
        <v>4.2</v>
      </c>
      <c r="Y2280">
        <v>13.8</v>
      </c>
      <c r="Z2280">
        <v>12613.26</v>
      </c>
      <c r="AB2280">
        <v>21.95</v>
      </c>
      <c r="AC2280">
        <v>276861.06</v>
      </c>
      <c r="AD2280">
        <v>14166204.57</v>
      </c>
      <c r="AE2280">
        <v>275.17</v>
      </c>
      <c r="AF2280">
        <v>3898114511.5300002</v>
      </c>
      <c r="AG2280">
        <v>217371.33</v>
      </c>
      <c r="AH2280">
        <v>0.3</v>
      </c>
      <c r="AI2280">
        <v>10282.34</v>
      </c>
      <c r="AJ2280">
        <v>2.44</v>
      </c>
      <c r="AK2280">
        <v>0</v>
      </c>
      <c r="AL2280">
        <v>0.14699999999999999</v>
      </c>
      <c r="AM2280">
        <v>20824.32</v>
      </c>
      <c r="AN2280">
        <v>1520</v>
      </c>
      <c r="AO2280">
        <v>702.5</v>
      </c>
      <c r="AP2280">
        <v>1067800</v>
      </c>
      <c r="AQ2280">
        <v>1593139.05</v>
      </c>
      <c r="AR2280" t="s">
        <v>61</v>
      </c>
      <c r="AS2280" t="s">
        <v>61</v>
      </c>
      <c r="AT2280" t="s">
        <v>62</v>
      </c>
      <c r="AU2280" t="s">
        <v>63</v>
      </c>
    </row>
    <row r="2281" spans="1:47" x14ac:dyDescent="0.25">
      <c r="A2281" t="s">
        <v>3470</v>
      </c>
      <c r="B2281">
        <v>2020</v>
      </c>
      <c r="C2281">
        <v>12</v>
      </c>
      <c r="D2281" t="s">
        <v>119</v>
      </c>
      <c r="E2281" s="1">
        <v>44167</v>
      </c>
      <c r="F2281" s="1">
        <v>44178</v>
      </c>
      <c r="G2281">
        <v>11</v>
      </c>
      <c r="H2281">
        <v>13.6</v>
      </c>
      <c r="I2281" t="s">
        <v>49</v>
      </c>
      <c r="J2281" t="s">
        <v>50</v>
      </c>
      <c r="K2281" t="s">
        <v>51</v>
      </c>
      <c r="L2281">
        <v>2709</v>
      </c>
      <c r="M2281" t="s">
        <v>80</v>
      </c>
      <c r="N2281" t="s">
        <v>168</v>
      </c>
      <c r="O2281" t="s">
        <v>54</v>
      </c>
      <c r="P2281" t="s">
        <v>196</v>
      </c>
      <c r="Q2281" t="s">
        <v>226</v>
      </c>
      <c r="R2281" t="s">
        <v>2547</v>
      </c>
      <c r="S2281" t="s">
        <v>170</v>
      </c>
      <c r="T2281" t="s">
        <v>59</v>
      </c>
      <c r="U2281" t="s">
        <v>75</v>
      </c>
      <c r="V2281">
        <v>119359</v>
      </c>
      <c r="W2281">
        <v>78291</v>
      </c>
      <c r="X2281">
        <v>8.1999999999999993</v>
      </c>
      <c r="Y2281">
        <v>15.2</v>
      </c>
      <c r="Z2281">
        <v>92454.69</v>
      </c>
      <c r="AB2281">
        <v>18.62</v>
      </c>
      <c r="AC2281">
        <v>1721506.33</v>
      </c>
      <c r="AD2281">
        <v>6281371.6399999997</v>
      </c>
      <c r="AE2281">
        <v>166.47</v>
      </c>
      <c r="AF2281">
        <v>1045659936.91</v>
      </c>
      <c r="AG2281">
        <v>185096.6</v>
      </c>
      <c r="AH2281">
        <v>0.2</v>
      </c>
      <c r="AI2281">
        <v>6489.32</v>
      </c>
      <c r="AJ2281">
        <v>4.0999999999999996</v>
      </c>
      <c r="AK2281">
        <v>257536.24</v>
      </c>
      <c r="AL2281">
        <v>6.6000000000000003E-2</v>
      </c>
      <c r="AM2281">
        <v>4145.71</v>
      </c>
      <c r="AN2281">
        <v>400.6</v>
      </c>
      <c r="AO2281">
        <v>578.30999999999995</v>
      </c>
      <c r="AP2281">
        <v>231670.99</v>
      </c>
      <c r="AQ2281">
        <v>2148908.9500000002</v>
      </c>
      <c r="AR2281" t="s">
        <v>61</v>
      </c>
      <c r="AS2281" t="s">
        <v>61</v>
      </c>
      <c r="AT2281" t="s">
        <v>62</v>
      </c>
      <c r="AU2281" t="s">
        <v>63</v>
      </c>
    </row>
    <row r="2282" spans="1:47" x14ac:dyDescent="0.25">
      <c r="A2282" t="s">
        <v>3471</v>
      </c>
      <c r="B2282">
        <v>2024</v>
      </c>
      <c r="C2282">
        <v>4</v>
      </c>
      <c r="D2282" t="s">
        <v>77</v>
      </c>
      <c r="E2282" s="1">
        <v>45410</v>
      </c>
      <c r="F2282" s="1">
        <v>45431</v>
      </c>
      <c r="G2282">
        <v>21</v>
      </c>
      <c r="H2282">
        <v>12.7</v>
      </c>
      <c r="I2282" t="s">
        <v>65</v>
      </c>
      <c r="J2282" t="s">
        <v>239</v>
      </c>
      <c r="K2282" t="s">
        <v>240</v>
      </c>
      <c r="L2282">
        <v>3105.2</v>
      </c>
      <c r="M2282" t="s">
        <v>90</v>
      </c>
      <c r="N2282" t="s">
        <v>81</v>
      </c>
      <c r="O2282" t="s">
        <v>189</v>
      </c>
      <c r="P2282" t="s">
        <v>70</v>
      </c>
      <c r="Q2282" t="s">
        <v>140</v>
      </c>
      <c r="R2282" t="s">
        <v>1285</v>
      </c>
      <c r="S2282" t="s">
        <v>161</v>
      </c>
      <c r="T2282" t="s">
        <v>86</v>
      </c>
      <c r="U2282" t="s">
        <v>181</v>
      </c>
      <c r="V2282">
        <v>29708</v>
      </c>
      <c r="W2282">
        <v>21539</v>
      </c>
      <c r="X2282">
        <v>24.2</v>
      </c>
      <c r="Y2282">
        <v>14.6</v>
      </c>
      <c r="Z2282">
        <v>26098.29</v>
      </c>
      <c r="AB2282">
        <v>36.909999999999997</v>
      </c>
      <c r="AC2282">
        <v>963287.88</v>
      </c>
      <c r="AD2282">
        <v>8233488.5300000003</v>
      </c>
      <c r="AE2282">
        <v>279.14</v>
      </c>
      <c r="AF2282">
        <v>2298295988.2600002</v>
      </c>
      <c r="AG2282">
        <v>125327.69</v>
      </c>
      <c r="AH2282">
        <v>0.6</v>
      </c>
      <c r="AI2282">
        <v>20075.55</v>
      </c>
      <c r="AJ2282">
        <v>8.84</v>
      </c>
      <c r="AK2282">
        <v>0</v>
      </c>
      <c r="AL2282">
        <v>0.16300000000000001</v>
      </c>
      <c r="AM2282">
        <v>13420.59</v>
      </c>
      <c r="AN2282">
        <v>802.7</v>
      </c>
      <c r="AO2282">
        <v>510.64</v>
      </c>
      <c r="AP2282">
        <v>409890.73</v>
      </c>
      <c r="AQ2282">
        <v>1532002.44</v>
      </c>
      <c r="AR2282" t="s">
        <v>61</v>
      </c>
      <c r="AS2282" t="s">
        <v>61</v>
      </c>
      <c r="AT2282" t="s">
        <v>62</v>
      </c>
      <c r="AU2282" t="s">
        <v>63</v>
      </c>
    </row>
    <row r="2283" spans="1:47" x14ac:dyDescent="0.25">
      <c r="A2283" t="s">
        <v>3472</v>
      </c>
      <c r="B2283">
        <v>2021</v>
      </c>
      <c r="C2283">
        <v>7</v>
      </c>
      <c r="D2283" t="s">
        <v>89</v>
      </c>
      <c r="E2283" s="1">
        <v>44387</v>
      </c>
      <c r="F2283" s="1">
        <v>44408</v>
      </c>
      <c r="G2283">
        <v>21</v>
      </c>
      <c r="H2283">
        <v>1.3</v>
      </c>
      <c r="I2283" t="s">
        <v>65</v>
      </c>
      <c r="J2283" t="s">
        <v>112</v>
      </c>
      <c r="K2283" t="s">
        <v>126</v>
      </c>
      <c r="L2283">
        <v>2701.12</v>
      </c>
      <c r="M2283" t="s">
        <v>114</v>
      </c>
      <c r="N2283" t="s">
        <v>106</v>
      </c>
      <c r="O2283" t="s">
        <v>99</v>
      </c>
      <c r="P2283" t="s">
        <v>82</v>
      </c>
      <c r="Q2283" t="s">
        <v>55</v>
      </c>
      <c r="R2283" t="s">
        <v>1087</v>
      </c>
      <c r="S2283" t="s">
        <v>130</v>
      </c>
      <c r="T2283" t="s">
        <v>162</v>
      </c>
      <c r="U2283" t="s">
        <v>143</v>
      </c>
      <c r="V2283">
        <v>79910</v>
      </c>
      <c r="W2283">
        <v>49561</v>
      </c>
      <c r="X2283">
        <v>20.3</v>
      </c>
      <c r="Y2283">
        <v>12.1</v>
      </c>
      <c r="Z2283">
        <v>69081.649999999994</v>
      </c>
      <c r="AB2283">
        <v>24.66</v>
      </c>
      <c r="AC2283">
        <v>1703553.49</v>
      </c>
      <c r="AD2283">
        <v>5795259.6200000001</v>
      </c>
      <c r="AE2283">
        <v>165.9</v>
      </c>
      <c r="AF2283">
        <v>961433570.96000004</v>
      </c>
      <c r="AG2283">
        <v>37204.080000000002</v>
      </c>
      <c r="AH2283">
        <v>1.9</v>
      </c>
      <c r="AI2283">
        <v>27098.2</v>
      </c>
      <c r="AJ2283">
        <v>12.08</v>
      </c>
      <c r="AK2283">
        <v>0</v>
      </c>
      <c r="AL2283">
        <v>0.34899999999999998</v>
      </c>
      <c r="AM2283">
        <v>20225.46</v>
      </c>
      <c r="AN2283">
        <v>1122.5</v>
      </c>
      <c r="AO2283">
        <v>390.54</v>
      </c>
      <c r="AP2283">
        <v>438381.15</v>
      </c>
      <c r="AQ2283">
        <v>2226462.38</v>
      </c>
      <c r="AR2283" t="s">
        <v>61</v>
      </c>
      <c r="AS2283" t="s">
        <v>61</v>
      </c>
      <c r="AT2283" t="s">
        <v>62</v>
      </c>
      <c r="AU2283" t="s">
        <v>63</v>
      </c>
    </row>
    <row r="2284" spans="1:47" x14ac:dyDescent="0.25">
      <c r="A2284" t="s">
        <v>3473</v>
      </c>
      <c r="B2284">
        <v>2024</v>
      </c>
      <c r="C2284">
        <v>1</v>
      </c>
      <c r="D2284" t="s">
        <v>48</v>
      </c>
      <c r="E2284" s="1">
        <v>45310</v>
      </c>
      <c r="F2284" s="1">
        <v>45321</v>
      </c>
      <c r="G2284">
        <v>11</v>
      </c>
      <c r="H2284">
        <v>12.5</v>
      </c>
      <c r="I2284" t="s">
        <v>49</v>
      </c>
      <c r="J2284" t="s">
        <v>50</v>
      </c>
      <c r="K2284" t="s">
        <v>51</v>
      </c>
      <c r="L2284">
        <v>2709</v>
      </c>
      <c r="M2284" t="s">
        <v>114</v>
      </c>
      <c r="N2284" t="s">
        <v>81</v>
      </c>
      <c r="O2284" t="s">
        <v>91</v>
      </c>
      <c r="P2284" t="s">
        <v>204</v>
      </c>
      <c r="Q2284" t="s">
        <v>82</v>
      </c>
      <c r="R2284" t="s">
        <v>2940</v>
      </c>
      <c r="S2284" t="s">
        <v>186</v>
      </c>
      <c r="T2284" t="s">
        <v>95</v>
      </c>
      <c r="U2284" t="s">
        <v>60</v>
      </c>
      <c r="V2284">
        <v>89065</v>
      </c>
      <c r="W2284">
        <v>49909</v>
      </c>
      <c r="X2284">
        <v>11.3</v>
      </c>
      <c r="Y2284">
        <v>11.4</v>
      </c>
      <c r="Z2284">
        <v>70385.98</v>
      </c>
      <c r="AB2284">
        <v>27.55</v>
      </c>
      <c r="AC2284">
        <v>1939133.75</v>
      </c>
      <c r="AD2284">
        <v>5283171.66</v>
      </c>
      <c r="AE2284">
        <v>280.64999999999998</v>
      </c>
      <c r="AF2284">
        <v>1482722126.3800001</v>
      </c>
      <c r="AG2284">
        <v>217936.21</v>
      </c>
      <c r="AH2284">
        <v>1.7</v>
      </c>
      <c r="AI2284">
        <v>41488.9</v>
      </c>
      <c r="AJ2284">
        <v>23.97</v>
      </c>
      <c r="AK2284">
        <v>1266376.25</v>
      </c>
      <c r="AL2284">
        <v>5.3999999999999999E-2</v>
      </c>
      <c r="AM2284">
        <v>2852.91</v>
      </c>
      <c r="AN2284">
        <v>304.10000000000002</v>
      </c>
      <c r="AO2284">
        <v>656.34</v>
      </c>
      <c r="AP2284">
        <v>199592.99</v>
      </c>
      <c r="AQ2284">
        <v>2401004.7599999998</v>
      </c>
      <c r="AR2284" t="s">
        <v>61</v>
      </c>
      <c r="AS2284" t="s">
        <v>124</v>
      </c>
      <c r="AT2284" t="s">
        <v>62</v>
      </c>
      <c r="AU2284" t="s">
        <v>63</v>
      </c>
    </row>
    <row r="2285" spans="1:47" x14ac:dyDescent="0.25">
      <c r="A2285" t="s">
        <v>3474</v>
      </c>
      <c r="B2285">
        <v>2024</v>
      </c>
      <c r="C2285">
        <v>4</v>
      </c>
      <c r="D2285" t="s">
        <v>77</v>
      </c>
      <c r="E2285" s="1">
        <v>45404</v>
      </c>
      <c r="F2285" s="1">
        <v>45419</v>
      </c>
      <c r="G2285">
        <v>15</v>
      </c>
      <c r="H2285">
        <v>8.1999999999999993</v>
      </c>
      <c r="I2285" t="s">
        <v>65</v>
      </c>
      <c r="J2285" t="s">
        <v>50</v>
      </c>
      <c r="K2285" t="s">
        <v>51</v>
      </c>
      <c r="L2285">
        <v>2709</v>
      </c>
      <c r="M2285" t="s">
        <v>90</v>
      </c>
      <c r="N2285" t="s">
        <v>106</v>
      </c>
      <c r="O2285" t="s">
        <v>107</v>
      </c>
      <c r="P2285" t="s">
        <v>226</v>
      </c>
      <c r="Q2285" t="s">
        <v>164</v>
      </c>
      <c r="R2285" t="s">
        <v>2239</v>
      </c>
      <c r="S2285" t="s">
        <v>58</v>
      </c>
      <c r="T2285" t="s">
        <v>74</v>
      </c>
      <c r="U2285" t="s">
        <v>96</v>
      </c>
      <c r="V2285">
        <v>226062</v>
      </c>
      <c r="W2285">
        <v>129242</v>
      </c>
      <c r="X2285">
        <v>9.3000000000000007</v>
      </c>
      <c r="Y2285">
        <v>13.5</v>
      </c>
      <c r="Z2285">
        <v>198491.54</v>
      </c>
      <c r="AB2285">
        <v>14.46</v>
      </c>
      <c r="AC2285">
        <v>2870187.67</v>
      </c>
      <c r="AD2285">
        <v>16361657.640000001</v>
      </c>
      <c r="AE2285">
        <v>273.45999999999998</v>
      </c>
      <c r="AF2285">
        <v>4474258898.2299995</v>
      </c>
      <c r="AG2285">
        <v>55090.26</v>
      </c>
      <c r="AH2285">
        <v>0</v>
      </c>
      <c r="AI2285">
        <v>0</v>
      </c>
      <c r="AJ2285">
        <v>19.95</v>
      </c>
      <c r="AK2285">
        <v>0</v>
      </c>
      <c r="AL2285">
        <v>0.17399999999999999</v>
      </c>
      <c r="AM2285">
        <v>28469.279999999999</v>
      </c>
      <c r="AN2285">
        <v>323.10000000000002</v>
      </c>
      <c r="AO2285">
        <v>377.88</v>
      </c>
      <c r="AP2285">
        <v>122093.03</v>
      </c>
      <c r="AQ2285">
        <v>3075840.24</v>
      </c>
      <c r="AR2285" t="s">
        <v>61</v>
      </c>
      <c r="AS2285" t="s">
        <v>61</v>
      </c>
      <c r="AT2285" t="s">
        <v>116</v>
      </c>
      <c r="AU2285" t="s">
        <v>63</v>
      </c>
    </row>
    <row r="2286" spans="1:47" x14ac:dyDescent="0.25">
      <c r="A2286" t="s">
        <v>3475</v>
      </c>
      <c r="B2286">
        <v>2020</v>
      </c>
      <c r="C2286">
        <v>10</v>
      </c>
      <c r="D2286" t="s">
        <v>119</v>
      </c>
      <c r="E2286" s="1">
        <v>44128</v>
      </c>
      <c r="F2286" s="1">
        <v>44151</v>
      </c>
      <c r="G2286">
        <v>23</v>
      </c>
      <c r="H2286">
        <v>17.100000000000001</v>
      </c>
      <c r="I2286" t="s">
        <v>49</v>
      </c>
      <c r="J2286" t="s">
        <v>134</v>
      </c>
      <c r="K2286" t="s">
        <v>135</v>
      </c>
      <c r="L2286">
        <v>9999.0098999999991</v>
      </c>
      <c r="M2286" t="s">
        <v>114</v>
      </c>
      <c r="N2286" t="s">
        <v>81</v>
      </c>
      <c r="O2286" t="s">
        <v>91</v>
      </c>
      <c r="P2286" t="s">
        <v>174</v>
      </c>
      <c r="Q2286" t="s">
        <v>70</v>
      </c>
      <c r="R2286" t="s">
        <v>180</v>
      </c>
      <c r="S2286" t="s">
        <v>137</v>
      </c>
      <c r="T2286" t="s">
        <v>59</v>
      </c>
      <c r="U2286" t="s">
        <v>166</v>
      </c>
      <c r="V2286">
        <v>17330</v>
      </c>
      <c r="W2286">
        <v>10350</v>
      </c>
      <c r="X2286">
        <v>22.8</v>
      </c>
      <c r="Y2286">
        <v>11</v>
      </c>
      <c r="Z2286">
        <v>13439.43</v>
      </c>
      <c r="AB2286">
        <v>22.94</v>
      </c>
      <c r="AC2286">
        <v>308300.52</v>
      </c>
      <c r="AD2286">
        <v>8269281.2800000003</v>
      </c>
      <c r="AE2286">
        <v>166.78</v>
      </c>
      <c r="AF2286">
        <v>1379150731.8800001</v>
      </c>
      <c r="AG2286">
        <v>181326.27</v>
      </c>
      <c r="AH2286">
        <v>1.7</v>
      </c>
      <c r="AI2286">
        <v>18455.86</v>
      </c>
      <c r="AJ2286">
        <v>10.23</v>
      </c>
      <c r="AK2286">
        <v>845947.47</v>
      </c>
      <c r="AL2286">
        <v>0.255</v>
      </c>
      <c r="AM2286">
        <v>21086.67</v>
      </c>
      <c r="AN2286">
        <v>840.5</v>
      </c>
      <c r="AO2286">
        <v>400.65</v>
      </c>
      <c r="AP2286">
        <v>336746.32</v>
      </c>
      <c r="AQ2286">
        <v>865915.64</v>
      </c>
      <c r="AR2286" t="s">
        <v>61</v>
      </c>
      <c r="AS2286" t="s">
        <v>61</v>
      </c>
      <c r="AT2286" t="s">
        <v>62</v>
      </c>
      <c r="AU2286" t="s">
        <v>63</v>
      </c>
    </row>
    <row r="2287" spans="1:47" x14ac:dyDescent="0.25">
      <c r="A2287" t="s">
        <v>3476</v>
      </c>
      <c r="B2287">
        <v>2023</v>
      </c>
      <c r="C2287">
        <v>11</v>
      </c>
      <c r="D2287" t="s">
        <v>119</v>
      </c>
      <c r="E2287" s="1">
        <v>45250</v>
      </c>
      <c r="F2287" s="1">
        <v>45263</v>
      </c>
      <c r="G2287">
        <v>13</v>
      </c>
      <c r="H2287">
        <v>11.3</v>
      </c>
      <c r="I2287" t="s">
        <v>65</v>
      </c>
      <c r="J2287" t="s">
        <v>66</v>
      </c>
      <c r="K2287" t="s">
        <v>245</v>
      </c>
      <c r="L2287">
        <v>8905.9</v>
      </c>
      <c r="M2287" t="s">
        <v>114</v>
      </c>
      <c r="N2287" t="s">
        <v>168</v>
      </c>
      <c r="O2287" t="s">
        <v>54</v>
      </c>
      <c r="P2287" t="s">
        <v>226</v>
      </c>
      <c r="Q2287" t="s">
        <v>131</v>
      </c>
      <c r="R2287" t="s">
        <v>1696</v>
      </c>
      <c r="S2287" t="s">
        <v>137</v>
      </c>
      <c r="T2287" t="s">
        <v>102</v>
      </c>
      <c r="U2287" t="s">
        <v>259</v>
      </c>
      <c r="V2287">
        <v>11421</v>
      </c>
      <c r="W2287">
        <v>8208</v>
      </c>
      <c r="X2287">
        <v>10.4</v>
      </c>
      <c r="Y2287">
        <v>13.1</v>
      </c>
      <c r="Z2287">
        <v>8970.17</v>
      </c>
      <c r="AB2287">
        <v>20.04</v>
      </c>
      <c r="AC2287">
        <v>179762.21</v>
      </c>
      <c r="AD2287">
        <v>6343883.6299999999</v>
      </c>
      <c r="AE2287">
        <v>286.68</v>
      </c>
      <c r="AF2287">
        <v>1818664559.05</v>
      </c>
      <c r="AG2287">
        <v>221112.53</v>
      </c>
      <c r="AH2287">
        <v>2.2000000000000002</v>
      </c>
      <c r="AI2287">
        <v>27418.17</v>
      </c>
      <c r="AJ2287">
        <v>21.56</v>
      </c>
      <c r="AK2287">
        <v>0</v>
      </c>
      <c r="AL2287">
        <v>0.249</v>
      </c>
      <c r="AM2287">
        <v>15796.27</v>
      </c>
      <c r="AN2287">
        <v>357.5</v>
      </c>
      <c r="AO2287">
        <v>737.56</v>
      </c>
      <c r="AP2287">
        <v>263677.7</v>
      </c>
      <c r="AQ2287">
        <v>707766.88</v>
      </c>
      <c r="AR2287" t="s">
        <v>61</v>
      </c>
      <c r="AS2287" t="s">
        <v>61</v>
      </c>
      <c r="AT2287" t="s">
        <v>62</v>
      </c>
      <c r="AU2287" t="s">
        <v>63</v>
      </c>
    </row>
    <row r="2288" spans="1:47" x14ac:dyDescent="0.25">
      <c r="A2288" t="s">
        <v>3477</v>
      </c>
      <c r="B2288">
        <v>2023</v>
      </c>
      <c r="C2288">
        <v>6</v>
      </c>
      <c r="D2288" t="s">
        <v>77</v>
      </c>
      <c r="E2288" s="1">
        <v>45099</v>
      </c>
      <c r="F2288" s="1">
        <v>45106</v>
      </c>
      <c r="G2288">
        <v>7</v>
      </c>
      <c r="H2288">
        <v>7.1</v>
      </c>
      <c r="I2288" t="s">
        <v>49</v>
      </c>
      <c r="J2288" t="s">
        <v>50</v>
      </c>
      <c r="K2288" t="s">
        <v>51</v>
      </c>
      <c r="L2288">
        <v>2709</v>
      </c>
      <c r="M2288" t="s">
        <v>80</v>
      </c>
      <c r="N2288" t="s">
        <v>69</v>
      </c>
      <c r="O2288" t="s">
        <v>54</v>
      </c>
      <c r="P2288" t="s">
        <v>204</v>
      </c>
      <c r="Q2288" t="s">
        <v>82</v>
      </c>
      <c r="R2288" t="s">
        <v>2694</v>
      </c>
      <c r="S2288" t="s">
        <v>170</v>
      </c>
      <c r="T2288" t="s">
        <v>131</v>
      </c>
      <c r="U2288" t="s">
        <v>87</v>
      </c>
      <c r="V2288">
        <v>139178</v>
      </c>
      <c r="W2288">
        <v>86195</v>
      </c>
      <c r="X2288">
        <v>18.899999999999999</v>
      </c>
      <c r="Y2288">
        <v>15.5</v>
      </c>
      <c r="Z2288">
        <v>108053.86</v>
      </c>
      <c r="AB2288">
        <v>18.29</v>
      </c>
      <c r="AC2288">
        <v>1976305.1</v>
      </c>
      <c r="AD2288">
        <v>6303862.1900000004</v>
      </c>
      <c r="AE2288">
        <v>287.8</v>
      </c>
      <c r="AF2288">
        <v>1814251538.28</v>
      </c>
      <c r="AG2288">
        <v>247636.91</v>
      </c>
      <c r="AH2288">
        <v>1.1000000000000001</v>
      </c>
      <c r="AI2288">
        <v>12523.51</v>
      </c>
      <c r="AJ2288">
        <v>16.09</v>
      </c>
      <c r="AK2288">
        <v>1014291.43</v>
      </c>
      <c r="AL2288">
        <v>0.22800000000000001</v>
      </c>
      <c r="AM2288">
        <v>14372.81</v>
      </c>
      <c r="AN2288">
        <v>319.5</v>
      </c>
      <c r="AO2288">
        <v>566.15</v>
      </c>
      <c r="AP2288">
        <v>180884.92</v>
      </c>
      <c r="AQ2288">
        <v>2431723.25</v>
      </c>
      <c r="AR2288" t="s">
        <v>61</v>
      </c>
      <c r="AS2288" t="s">
        <v>61</v>
      </c>
      <c r="AT2288" t="s">
        <v>62</v>
      </c>
      <c r="AU2288" t="s">
        <v>63</v>
      </c>
    </row>
    <row r="2289" spans="1:47" x14ac:dyDescent="0.25">
      <c r="A2289" t="s">
        <v>3478</v>
      </c>
      <c r="B2289">
        <v>2025</v>
      </c>
      <c r="C2289">
        <v>6</v>
      </c>
      <c r="D2289" t="s">
        <v>77</v>
      </c>
      <c r="E2289" s="1">
        <v>45827</v>
      </c>
      <c r="F2289" s="1">
        <v>45836</v>
      </c>
      <c r="G2289">
        <v>9</v>
      </c>
      <c r="H2289">
        <v>10.199999999999999</v>
      </c>
      <c r="I2289" t="s">
        <v>49</v>
      </c>
      <c r="J2289" t="s">
        <v>50</v>
      </c>
      <c r="K2289" t="s">
        <v>139</v>
      </c>
      <c r="L2289">
        <v>2710.1210999999998</v>
      </c>
      <c r="M2289" t="s">
        <v>68</v>
      </c>
      <c r="N2289" t="s">
        <v>53</v>
      </c>
      <c r="O2289" t="s">
        <v>99</v>
      </c>
      <c r="P2289" t="s">
        <v>154</v>
      </c>
      <c r="Q2289" t="s">
        <v>92</v>
      </c>
      <c r="R2289" t="s">
        <v>3479</v>
      </c>
      <c r="S2289" t="s">
        <v>142</v>
      </c>
      <c r="T2289" t="s">
        <v>131</v>
      </c>
      <c r="U2289" t="s">
        <v>60</v>
      </c>
      <c r="V2289">
        <v>73838</v>
      </c>
      <c r="W2289">
        <v>47855</v>
      </c>
      <c r="X2289">
        <v>12.2</v>
      </c>
      <c r="Y2289">
        <v>12.8</v>
      </c>
      <c r="Z2289">
        <v>61740.46</v>
      </c>
      <c r="AB2289">
        <v>31.56</v>
      </c>
      <c r="AC2289">
        <v>1948528.92</v>
      </c>
      <c r="AD2289">
        <v>65736302.57</v>
      </c>
      <c r="AE2289">
        <v>283.41000000000003</v>
      </c>
      <c r="AF2289">
        <v>18630325511.360001</v>
      </c>
      <c r="AG2289">
        <v>231010.79</v>
      </c>
      <c r="AH2289">
        <v>0.2</v>
      </c>
      <c r="AI2289">
        <v>1965.05</v>
      </c>
      <c r="AJ2289">
        <v>20.94</v>
      </c>
      <c r="AK2289">
        <v>13765181.76</v>
      </c>
      <c r="AL2289">
        <v>0.14599999999999999</v>
      </c>
      <c r="AM2289">
        <v>95975</v>
      </c>
      <c r="AN2289">
        <v>207.2</v>
      </c>
      <c r="AO2289">
        <v>450.69</v>
      </c>
      <c r="AP2289">
        <v>93382.97</v>
      </c>
      <c r="AQ2289">
        <v>2370862.73</v>
      </c>
      <c r="AR2289" t="s">
        <v>61</v>
      </c>
      <c r="AS2289" t="s">
        <v>61</v>
      </c>
      <c r="AT2289" t="s">
        <v>62</v>
      </c>
      <c r="AU2289" t="s">
        <v>63</v>
      </c>
    </row>
    <row r="2290" spans="1:47" x14ac:dyDescent="0.25">
      <c r="A2290" t="s">
        <v>3480</v>
      </c>
      <c r="B2290">
        <v>2024</v>
      </c>
      <c r="C2290">
        <v>6</v>
      </c>
      <c r="D2290" t="s">
        <v>77</v>
      </c>
      <c r="E2290" s="1">
        <v>45467</v>
      </c>
      <c r="F2290" s="1">
        <v>45487</v>
      </c>
      <c r="G2290">
        <v>20</v>
      </c>
      <c r="H2290">
        <v>12.9</v>
      </c>
      <c r="I2290" t="s">
        <v>49</v>
      </c>
      <c r="J2290" t="s">
        <v>50</v>
      </c>
      <c r="K2290" t="s">
        <v>51</v>
      </c>
      <c r="L2290">
        <v>2709</v>
      </c>
      <c r="M2290" t="s">
        <v>52</v>
      </c>
      <c r="N2290" t="s">
        <v>69</v>
      </c>
      <c r="O2290" t="s">
        <v>54</v>
      </c>
      <c r="P2290" t="s">
        <v>127</v>
      </c>
      <c r="Q2290" t="s">
        <v>184</v>
      </c>
      <c r="R2290" t="s">
        <v>965</v>
      </c>
      <c r="S2290" t="s">
        <v>58</v>
      </c>
      <c r="T2290" t="s">
        <v>102</v>
      </c>
      <c r="U2290" t="s">
        <v>87</v>
      </c>
      <c r="V2290">
        <v>319828</v>
      </c>
      <c r="W2290">
        <v>213024</v>
      </c>
      <c r="X2290">
        <v>1.6</v>
      </c>
      <c r="Y2290">
        <v>12.1</v>
      </c>
      <c r="Z2290">
        <v>249063.01</v>
      </c>
      <c r="AB2290">
        <v>11.16</v>
      </c>
      <c r="AC2290">
        <v>2779543.19</v>
      </c>
      <c r="AD2290">
        <v>14791852.16</v>
      </c>
      <c r="AE2290">
        <v>278.27999999999997</v>
      </c>
      <c r="AF2290">
        <v>4116276619.0799999</v>
      </c>
      <c r="AG2290">
        <v>25286.66</v>
      </c>
      <c r="AH2290">
        <v>0</v>
      </c>
      <c r="AI2290">
        <v>0</v>
      </c>
      <c r="AJ2290">
        <v>19.7</v>
      </c>
      <c r="AK2290">
        <v>2913994.88</v>
      </c>
      <c r="AL2290">
        <v>0.33600000000000002</v>
      </c>
      <c r="AM2290">
        <v>49700.62</v>
      </c>
      <c r="AN2290">
        <v>650.29999999999995</v>
      </c>
      <c r="AO2290">
        <v>618.52</v>
      </c>
      <c r="AP2290">
        <v>402223.56</v>
      </c>
      <c r="AQ2290">
        <v>3256754.03</v>
      </c>
      <c r="AR2290" t="s">
        <v>61</v>
      </c>
      <c r="AS2290" t="s">
        <v>61</v>
      </c>
      <c r="AT2290" t="s">
        <v>62</v>
      </c>
      <c r="AU2290" t="s">
        <v>63</v>
      </c>
    </row>
    <row r="2291" spans="1:47" x14ac:dyDescent="0.25">
      <c r="A2291" t="s">
        <v>3481</v>
      </c>
      <c r="B2291">
        <v>2024</v>
      </c>
      <c r="C2291">
        <v>9</v>
      </c>
      <c r="D2291" t="s">
        <v>89</v>
      </c>
      <c r="E2291" s="1">
        <v>45536</v>
      </c>
      <c r="F2291" s="1">
        <v>45545</v>
      </c>
      <c r="G2291">
        <v>9</v>
      </c>
      <c r="H2291">
        <v>18.7</v>
      </c>
      <c r="I2291" t="s">
        <v>65</v>
      </c>
      <c r="J2291" t="s">
        <v>78</v>
      </c>
      <c r="K2291" t="s">
        <v>79</v>
      </c>
      <c r="L2291">
        <v>1005.9</v>
      </c>
      <c r="M2291" t="s">
        <v>114</v>
      </c>
      <c r="N2291" t="s">
        <v>168</v>
      </c>
      <c r="O2291" t="s">
        <v>189</v>
      </c>
      <c r="P2291" t="s">
        <v>92</v>
      </c>
      <c r="Q2291" t="s">
        <v>121</v>
      </c>
      <c r="R2291" t="s">
        <v>1168</v>
      </c>
      <c r="S2291" t="s">
        <v>85</v>
      </c>
      <c r="T2291" t="s">
        <v>162</v>
      </c>
      <c r="U2291" t="s">
        <v>143</v>
      </c>
      <c r="V2291">
        <v>60124</v>
      </c>
      <c r="W2291">
        <v>40649</v>
      </c>
      <c r="X2291">
        <v>5.3</v>
      </c>
      <c r="Y2291">
        <v>10.6</v>
      </c>
      <c r="Z2291">
        <v>57083.61</v>
      </c>
      <c r="AB2291">
        <v>41.4</v>
      </c>
      <c r="AC2291">
        <v>2363261.4500000002</v>
      </c>
      <c r="AD2291">
        <v>51395228.259999998</v>
      </c>
      <c r="AE2291">
        <v>281.57</v>
      </c>
      <c r="AF2291">
        <v>14471354421.17</v>
      </c>
      <c r="AG2291">
        <v>35023.040000000001</v>
      </c>
      <c r="AH2291">
        <v>2</v>
      </c>
      <c r="AI2291">
        <v>36364.85</v>
      </c>
      <c r="AJ2291">
        <v>15.82</v>
      </c>
      <c r="AK2291">
        <v>0</v>
      </c>
      <c r="AL2291">
        <v>0.249</v>
      </c>
      <c r="AM2291">
        <v>127974.12</v>
      </c>
      <c r="AN2291">
        <v>374.3</v>
      </c>
      <c r="AO2291">
        <v>531.74</v>
      </c>
      <c r="AP2291">
        <v>199030.28</v>
      </c>
      <c r="AQ2291">
        <v>2761653.74</v>
      </c>
      <c r="AR2291" t="s">
        <v>124</v>
      </c>
      <c r="AS2291" t="s">
        <v>61</v>
      </c>
      <c r="AT2291" t="s">
        <v>62</v>
      </c>
      <c r="AU2291" t="s">
        <v>63</v>
      </c>
    </row>
    <row r="2292" spans="1:47" x14ac:dyDescent="0.25">
      <c r="A2292" t="s">
        <v>3482</v>
      </c>
      <c r="B2292">
        <v>2024</v>
      </c>
      <c r="C2292">
        <v>2</v>
      </c>
      <c r="D2292" t="s">
        <v>48</v>
      </c>
      <c r="E2292" s="1">
        <v>45348</v>
      </c>
      <c r="F2292" s="1">
        <v>45363</v>
      </c>
      <c r="G2292">
        <v>15</v>
      </c>
      <c r="H2292">
        <v>13.6</v>
      </c>
      <c r="I2292" t="s">
        <v>65</v>
      </c>
      <c r="J2292" t="s">
        <v>50</v>
      </c>
      <c r="K2292" t="s">
        <v>51</v>
      </c>
      <c r="L2292">
        <v>2709</v>
      </c>
      <c r="M2292" t="s">
        <v>90</v>
      </c>
      <c r="N2292" t="s">
        <v>168</v>
      </c>
      <c r="O2292" t="s">
        <v>54</v>
      </c>
      <c r="P2292" t="s">
        <v>226</v>
      </c>
      <c r="Q2292" t="s">
        <v>121</v>
      </c>
      <c r="R2292" t="s">
        <v>1405</v>
      </c>
      <c r="S2292" t="s">
        <v>58</v>
      </c>
      <c r="T2292" t="s">
        <v>187</v>
      </c>
      <c r="U2292" t="s">
        <v>259</v>
      </c>
      <c r="V2292">
        <v>305706</v>
      </c>
      <c r="W2292">
        <v>223707</v>
      </c>
      <c r="X2292">
        <v>18</v>
      </c>
      <c r="Y2292">
        <v>13</v>
      </c>
      <c r="Z2292">
        <v>247716.03</v>
      </c>
      <c r="AB2292">
        <v>16.809999999999999</v>
      </c>
      <c r="AC2292">
        <v>4164106.46</v>
      </c>
      <c r="AD2292">
        <v>19586906.489999998</v>
      </c>
      <c r="AE2292">
        <v>277.24</v>
      </c>
      <c r="AF2292">
        <v>5430273955.29</v>
      </c>
      <c r="AG2292">
        <v>146279.71</v>
      </c>
      <c r="AH2292">
        <v>0</v>
      </c>
      <c r="AI2292">
        <v>0</v>
      </c>
      <c r="AJ2292">
        <v>7.86</v>
      </c>
      <c r="AK2292">
        <v>0</v>
      </c>
      <c r="AL2292">
        <v>0.28499999999999998</v>
      </c>
      <c r="AM2292">
        <v>55822.68</v>
      </c>
      <c r="AN2292">
        <v>341.1</v>
      </c>
      <c r="AO2292">
        <v>648.96</v>
      </c>
      <c r="AP2292">
        <v>221360.26</v>
      </c>
      <c r="AQ2292">
        <v>4587569.1100000003</v>
      </c>
      <c r="AR2292" t="s">
        <v>61</v>
      </c>
      <c r="AS2292" t="s">
        <v>61</v>
      </c>
      <c r="AT2292" t="s">
        <v>62</v>
      </c>
      <c r="AU2292" t="s">
        <v>63</v>
      </c>
    </row>
    <row r="2293" spans="1:47" x14ac:dyDescent="0.25">
      <c r="A2293" t="s">
        <v>3483</v>
      </c>
      <c r="B2293">
        <v>2024</v>
      </c>
      <c r="C2293">
        <v>7</v>
      </c>
      <c r="D2293" t="s">
        <v>89</v>
      </c>
      <c r="E2293" s="1">
        <v>45486</v>
      </c>
      <c r="F2293" s="1">
        <v>45495</v>
      </c>
      <c r="G2293">
        <v>9</v>
      </c>
      <c r="H2293">
        <v>15.2</v>
      </c>
      <c r="I2293" t="s">
        <v>65</v>
      </c>
      <c r="J2293" t="s">
        <v>66</v>
      </c>
      <c r="K2293" t="s">
        <v>67</v>
      </c>
      <c r="L2293">
        <v>8479.8989999999994</v>
      </c>
      <c r="M2293" t="s">
        <v>52</v>
      </c>
      <c r="N2293" t="s">
        <v>69</v>
      </c>
      <c r="O2293" t="s">
        <v>91</v>
      </c>
      <c r="P2293" t="s">
        <v>56</v>
      </c>
      <c r="Q2293" t="s">
        <v>154</v>
      </c>
      <c r="R2293" t="s">
        <v>1897</v>
      </c>
      <c r="S2293" t="s">
        <v>73</v>
      </c>
      <c r="T2293" t="s">
        <v>74</v>
      </c>
      <c r="U2293" t="s">
        <v>110</v>
      </c>
      <c r="V2293">
        <v>4715</v>
      </c>
      <c r="W2293">
        <v>3379</v>
      </c>
      <c r="X2293">
        <v>18.3</v>
      </c>
      <c r="Y2293">
        <v>14.3</v>
      </c>
      <c r="Z2293">
        <v>3722.91</v>
      </c>
      <c r="AB2293">
        <v>17.88</v>
      </c>
      <c r="AC2293">
        <v>66565.63</v>
      </c>
      <c r="AD2293">
        <v>3659173.78</v>
      </c>
      <c r="AE2293">
        <v>280.7</v>
      </c>
      <c r="AF2293">
        <v>1027130080.05</v>
      </c>
      <c r="AG2293">
        <v>200833.6</v>
      </c>
      <c r="AH2293">
        <v>0</v>
      </c>
      <c r="AI2293">
        <v>0</v>
      </c>
      <c r="AJ2293">
        <v>14.49</v>
      </c>
      <c r="AK2293">
        <v>0</v>
      </c>
      <c r="AL2293">
        <v>8.3000000000000004E-2</v>
      </c>
      <c r="AM2293">
        <v>3037.11</v>
      </c>
      <c r="AN2293">
        <v>383.6</v>
      </c>
      <c r="AO2293">
        <v>475</v>
      </c>
      <c r="AP2293">
        <v>182210</v>
      </c>
      <c r="AQ2293">
        <v>452646.34</v>
      </c>
      <c r="AR2293" t="s">
        <v>61</v>
      </c>
      <c r="AS2293" t="s">
        <v>61</v>
      </c>
      <c r="AT2293" t="s">
        <v>62</v>
      </c>
      <c r="AU2293" t="s">
        <v>63</v>
      </c>
    </row>
    <row r="2294" spans="1:47" x14ac:dyDescent="0.25">
      <c r="A2294" t="s">
        <v>3484</v>
      </c>
      <c r="B2294">
        <v>2025</v>
      </c>
      <c r="C2294">
        <v>9</v>
      </c>
      <c r="D2294" t="s">
        <v>89</v>
      </c>
      <c r="E2294" s="1">
        <v>45909</v>
      </c>
      <c r="F2294" s="1">
        <v>45941</v>
      </c>
      <c r="G2294">
        <v>32</v>
      </c>
      <c r="H2294">
        <v>14.1</v>
      </c>
      <c r="I2294" t="s">
        <v>65</v>
      </c>
      <c r="J2294" t="s">
        <v>66</v>
      </c>
      <c r="K2294" t="s">
        <v>251</v>
      </c>
      <c r="L2294">
        <v>8543.7000000000007</v>
      </c>
      <c r="M2294" t="s">
        <v>98</v>
      </c>
      <c r="N2294" t="s">
        <v>106</v>
      </c>
      <c r="O2294" t="s">
        <v>189</v>
      </c>
      <c r="P2294" t="s">
        <v>92</v>
      </c>
      <c r="Q2294" t="s">
        <v>201</v>
      </c>
      <c r="R2294" t="s">
        <v>1785</v>
      </c>
      <c r="S2294" t="s">
        <v>156</v>
      </c>
      <c r="T2294" t="s">
        <v>74</v>
      </c>
      <c r="U2294" t="s">
        <v>259</v>
      </c>
      <c r="V2294">
        <v>20713</v>
      </c>
      <c r="W2294">
        <v>12264</v>
      </c>
      <c r="X2294">
        <v>24.9</v>
      </c>
      <c r="Y2294">
        <v>14.8</v>
      </c>
      <c r="Z2294">
        <v>19716.400000000001</v>
      </c>
      <c r="AA2294">
        <v>1408</v>
      </c>
      <c r="AB2294">
        <v>2611.91</v>
      </c>
      <c r="AC2294">
        <v>3677569.28</v>
      </c>
      <c r="AD2294">
        <v>62096998.960000001</v>
      </c>
      <c r="AE2294">
        <v>278.68</v>
      </c>
      <c r="AF2294">
        <v>17305191670.169998</v>
      </c>
      <c r="AG2294">
        <v>42444.480000000003</v>
      </c>
      <c r="AH2294">
        <v>1.5</v>
      </c>
      <c r="AI2294">
        <v>22993.38</v>
      </c>
      <c r="AJ2294">
        <v>23.17</v>
      </c>
      <c r="AK2294">
        <v>0</v>
      </c>
      <c r="AL2294">
        <v>0.23</v>
      </c>
      <c r="AM2294">
        <v>142823.1</v>
      </c>
      <c r="AN2294">
        <v>1729.8</v>
      </c>
      <c r="AO2294">
        <v>694.15</v>
      </c>
      <c r="AP2294">
        <v>1200740.67</v>
      </c>
      <c r="AQ2294">
        <v>5086570.91</v>
      </c>
      <c r="AR2294" t="s">
        <v>124</v>
      </c>
      <c r="AS2294" t="s">
        <v>61</v>
      </c>
      <c r="AT2294" t="s">
        <v>62</v>
      </c>
      <c r="AU2294" t="s">
        <v>63</v>
      </c>
    </row>
    <row r="2295" spans="1:47" x14ac:dyDescent="0.25">
      <c r="A2295" t="s">
        <v>3485</v>
      </c>
      <c r="B2295">
        <v>2023</v>
      </c>
      <c r="C2295">
        <v>11</v>
      </c>
      <c r="D2295" t="s">
        <v>119</v>
      </c>
      <c r="E2295" s="1">
        <v>45254</v>
      </c>
      <c r="F2295" s="1">
        <v>45284</v>
      </c>
      <c r="G2295">
        <v>30</v>
      </c>
      <c r="H2295">
        <v>1.1000000000000001</v>
      </c>
      <c r="I2295" t="s">
        <v>49</v>
      </c>
      <c r="J2295" t="s">
        <v>134</v>
      </c>
      <c r="K2295" t="s">
        <v>135</v>
      </c>
      <c r="L2295">
        <v>9999.0098999999991</v>
      </c>
      <c r="M2295" t="s">
        <v>98</v>
      </c>
      <c r="N2295" t="s">
        <v>81</v>
      </c>
      <c r="O2295" t="s">
        <v>54</v>
      </c>
      <c r="P2295" t="s">
        <v>154</v>
      </c>
      <c r="Q2295" t="s">
        <v>92</v>
      </c>
      <c r="R2295" t="s">
        <v>2211</v>
      </c>
      <c r="S2295" t="s">
        <v>137</v>
      </c>
      <c r="T2295" t="s">
        <v>187</v>
      </c>
      <c r="U2295" t="s">
        <v>87</v>
      </c>
      <c r="V2295">
        <v>11096</v>
      </c>
      <c r="W2295">
        <v>6793</v>
      </c>
      <c r="X2295">
        <v>12.4</v>
      </c>
      <c r="Y2295">
        <v>12</v>
      </c>
      <c r="Z2295">
        <v>9252.75</v>
      </c>
      <c r="AB2295">
        <v>24</v>
      </c>
      <c r="AC2295">
        <v>222066</v>
      </c>
      <c r="AD2295">
        <v>6793554.1100000003</v>
      </c>
      <c r="AE2295">
        <v>288.42</v>
      </c>
      <c r="AF2295">
        <v>1959396876.4100001</v>
      </c>
      <c r="AG2295">
        <v>215538.33</v>
      </c>
      <c r="AH2295">
        <v>0</v>
      </c>
      <c r="AI2295">
        <v>0</v>
      </c>
      <c r="AJ2295">
        <v>19.11</v>
      </c>
      <c r="AK2295">
        <v>1298248.19</v>
      </c>
      <c r="AL2295">
        <v>0.13300000000000001</v>
      </c>
      <c r="AM2295">
        <v>9035.43</v>
      </c>
      <c r="AN2295">
        <v>1462.2</v>
      </c>
      <c r="AO2295">
        <v>370.9</v>
      </c>
      <c r="AP2295">
        <v>542329.98</v>
      </c>
      <c r="AQ2295">
        <v>988969.74</v>
      </c>
      <c r="AR2295" t="s">
        <v>61</v>
      </c>
      <c r="AS2295" t="s">
        <v>61</v>
      </c>
      <c r="AT2295" t="s">
        <v>62</v>
      </c>
      <c r="AU2295" t="s">
        <v>63</v>
      </c>
    </row>
    <row r="2296" spans="1:47" x14ac:dyDescent="0.25">
      <c r="A2296" t="s">
        <v>3486</v>
      </c>
      <c r="B2296">
        <v>2021</v>
      </c>
      <c r="C2296">
        <v>1</v>
      </c>
      <c r="D2296" t="s">
        <v>48</v>
      </c>
      <c r="E2296" s="1">
        <v>44201</v>
      </c>
      <c r="F2296" s="1">
        <v>44231</v>
      </c>
      <c r="G2296">
        <v>30</v>
      </c>
      <c r="H2296">
        <v>17.399999999999999</v>
      </c>
      <c r="I2296" t="s">
        <v>49</v>
      </c>
      <c r="J2296" t="s">
        <v>66</v>
      </c>
      <c r="K2296" t="s">
        <v>67</v>
      </c>
      <c r="L2296">
        <v>8479.8989999999994</v>
      </c>
      <c r="M2296" t="s">
        <v>90</v>
      </c>
      <c r="N2296" t="s">
        <v>69</v>
      </c>
      <c r="O2296" t="s">
        <v>107</v>
      </c>
      <c r="P2296" t="s">
        <v>127</v>
      </c>
      <c r="Q2296" t="s">
        <v>92</v>
      </c>
      <c r="R2296" t="s">
        <v>3340</v>
      </c>
      <c r="S2296" t="s">
        <v>156</v>
      </c>
      <c r="T2296" t="s">
        <v>102</v>
      </c>
      <c r="U2296" t="s">
        <v>96</v>
      </c>
      <c r="V2296">
        <v>28800</v>
      </c>
      <c r="W2296">
        <v>17226</v>
      </c>
      <c r="X2296">
        <v>24.5</v>
      </c>
      <c r="Y2296">
        <v>11.7</v>
      </c>
      <c r="Z2296">
        <v>23552.41</v>
      </c>
      <c r="AA2296">
        <v>1682</v>
      </c>
      <c r="AB2296">
        <v>305.72000000000003</v>
      </c>
      <c r="AC2296">
        <v>514221.04</v>
      </c>
      <c r="AD2296">
        <v>111744644.77</v>
      </c>
      <c r="AE2296">
        <v>169.55</v>
      </c>
      <c r="AF2296">
        <v>18946304520.75</v>
      </c>
      <c r="AG2296">
        <v>38998.82</v>
      </c>
      <c r="AH2296">
        <v>1.5</v>
      </c>
      <c r="AI2296">
        <v>29741.95</v>
      </c>
      <c r="AJ2296">
        <v>7.38</v>
      </c>
      <c r="AK2296">
        <v>8246754.7800000003</v>
      </c>
      <c r="AL2296">
        <v>0.17799999999999999</v>
      </c>
      <c r="AM2296">
        <v>198905.47</v>
      </c>
      <c r="AN2296">
        <v>985.2</v>
      </c>
      <c r="AO2296">
        <v>352.04</v>
      </c>
      <c r="AP2296">
        <v>346829.81</v>
      </c>
      <c r="AQ2296">
        <v>1128697.0900000001</v>
      </c>
      <c r="AR2296" t="s">
        <v>61</v>
      </c>
      <c r="AS2296" t="s">
        <v>61</v>
      </c>
      <c r="AT2296" t="s">
        <v>62</v>
      </c>
      <c r="AU2296" t="s">
        <v>63</v>
      </c>
    </row>
    <row r="2297" spans="1:47" x14ac:dyDescent="0.25">
      <c r="A2297" t="s">
        <v>3487</v>
      </c>
      <c r="B2297">
        <v>2022</v>
      </c>
      <c r="C2297">
        <v>2</v>
      </c>
      <c r="D2297" t="s">
        <v>48</v>
      </c>
      <c r="E2297" s="1">
        <v>44603</v>
      </c>
      <c r="F2297" s="1">
        <v>44619</v>
      </c>
      <c r="G2297">
        <v>16</v>
      </c>
      <c r="H2297">
        <v>12.1</v>
      </c>
      <c r="I2297" t="s">
        <v>49</v>
      </c>
      <c r="J2297" t="s">
        <v>50</v>
      </c>
      <c r="K2297" t="s">
        <v>51</v>
      </c>
      <c r="L2297">
        <v>2709</v>
      </c>
      <c r="M2297" t="s">
        <v>90</v>
      </c>
      <c r="N2297" t="s">
        <v>53</v>
      </c>
      <c r="O2297" t="s">
        <v>91</v>
      </c>
      <c r="P2297" t="s">
        <v>121</v>
      </c>
      <c r="Q2297" t="s">
        <v>82</v>
      </c>
      <c r="R2297" t="s">
        <v>2020</v>
      </c>
      <c r="S2297" t="s">
        <v>170</v>
      </c>
      <c r="T2297" t="s">
        <v>95</v>
      </c>
      <c r="U2297" t="s">
        <v>110</v>
      </c>
      <c r="V2297">
        <v>100639</v>
      </c>
      <c r="W2297">
        <v>59717</v>
      </c>
      <c r="X2297">
        <v>10.4</v>
      </c>
      <c r="Y2297">
        <v>11.7</v>
      </c>
      <c r="Z2297">
        <v>78206.33</v>
      </c>
      <c r="AB2297">
        <v>20.02</v>
      </c>
      <c r="AC2297">
        <v>1565690.73</v>
      </c>
      <c r="AD2297">
        <v>6382418.5899999999</v>
      </c>
      <c r="AE2297">
        <v>216.37</v>
      </c>
      <c r="AF2297">
        <v>1380963910.3199999</v>
      </c>
      <c r="AG2297">
        <v>152189.62</v>
      </c>
      <c r="AH2297">
        <v>1</v>
      </c>
      <c r="AI2297">
        <v>15911.86</v>
      </c>
      <c r="AJ2297">
        <v>18.72</v>
      </c>
      <c r="AK2297">
        <v>1194788.76</v>
      </c>
      <c r="AL2297">
        <v>5.3999999999999999E-2</v>
      </c>
      <c r="AM2297">
        <v>3446.51</v>
      </c>
      <c r="AN2297">
        <v>768</v>
      </c>
      <c r="AO2297">
        <v>552.80999999999995</v>
      </c>
      <c r="AP2297">
        <v>424558.08000000002</v>
      </c>
      <c r="AQ2297">
        <v>2161796.7999999998</v>
      </c>
      <c r="AR2297" t="s">
        <v>61</v>
      </c>
      <c r="AS2297" t="s">
        <v>61</v>
      </c>
      <c r="AT2297" t="s">
        <v>62</v>
      </c>
      <c r="AU2297" t="s">
        <v>63</v>
      </c>
    </row>
    <row r="2298" spans="1:47" x14ac:dyDescent="0.25">
      <c r="A2298" t="s">
        <v>3488</v>
      </c>
      <c r="B2298">
        <v>2023</v>
      </c>
      <c r="C2298">
        <v>5</v>
      </c>
      <c r="D2298" t="s">
        <v>77</v>
      </c>
      <c r="E2298" s="1">
        <v>45051</v>
      </c>
      <c r="F2298" s="1">
        <v>45058</v>
      </c>
      <c r="G2298">
        <v>7</v>
      </c>
      <c r="H2298">
        <v>3.8</v>
      </c>
      <c r="I2298" t="s">
        <v>49</v>
      </c>
      <c r="J2298" t="s">
        <v>78</v>
      </c>
      <c r="K2298" t="s">
        <v>177</v>
      </c>
      <c r="L2298">
        <v>1001.99</v>
      </c>
      <c r="M2298" t="s">
        <v>68</v>
      </c>
      <c r="N2298" t="s">
        <v>69</v>
      </c>
      <c r="O2298" t="s">
        <v>200</v>
      </c>
      <c r="P2298" t="s">
        <v>150</v>
      </c>
      <c r="Q2298" t="s">
        <v>100</v>
      </c>
      <c r="R2298" t="s">
        <v>2436</v>
      </c>
      <c r="S2298" t="s">
        <v>130</v>
      </c>
      <c r="T2298" t="s">
        <v>131</v>
      </c>
      <c r="U2298" t="s">
        <v>87</v>
      </c>
      <c r="V2298">
        <v>80259</v>
      </c>
      <c r="W2298">
        <v>49689</v>
      </c>
      <c r="X2298">
        <v>20.100000000000001</v>
      </c>
      <c r="Y2298">
        <v>15.8</v>
      </c>
      <c r="Z2298">
        <v>62254.65</v>
      </c>
      <c r="AB2298">
        <v>28.62</v>
      </c>
      <c r="AC2298">
        <v>1781728.08</v>
      </c>
      <c r="AD2298">
        <v>13844189.07</v>
      </c>
      <c r="AE2298">
        <v>286.16000000000003</v>
      </c>
      <c r="AF2298">
        <v>3961653144.27</v>
      </c>
      <c r="AG2298">
        <v>95414.35</v>
      </c>
      <c r="AH2298">
        <v>0.1</v>
      </c>
      <c r="AI2298">
        <v>2399.0700000000002</v>
      </c>
      <c r="AJ2298">
        <v>11.63</v>
      </c>
      <c r="AK2298">
        <v>1610079.19</v>
      </c>
      <c r="AL2298">
        <v>0.16800000000000001</v>
      </c>
      <c r="AM2298">
        <v>23258.240000000002</v>
      </c>
      <c r="AN2298">
        <v>382.2</v>
      </c>
      <c r="AO2298">
        <v>514.23</v>
      </c>
      <c r="AP2298">
        <v>196538.71</v>
      </c>
      <c r="AQ2298">
        <v>2099338.4500000002</v>
      </c>
      <c r="AR2298" t="s">
        <v>61</v>
      </c>
      <c r="AS2298" t="s">
        <v>61</v>
      </c>
      <c r="AT2298" t="s">
        <v>62</v>
      </c>
      <c r="AU2298" t="s">
        <v>63</v>
      </c>
    </row>
    <row r="2299" spans="1:47" x14ac:dyDescent="0.25">
      <c r="A2299" t="s">
        <v>3489</v>
      </c>
      <c r="B2299">
        <v>2022</v>
      </c>
      <c r="C2299">
        <v>7</v>
      </c>
      <c r="D2299" t="s">
        <v>89</v>
      </c>
      <c r="E2299" s="1">
        <v>44770</v>
      </c>
      <c r="F2299" s="1">
        <v>44787</v>
      </c>
      <c r="G2299">
        <v>17</v>
      </c>
      <c r="H2299">
        <v>1.4</v>
      </c>
      <c r="I2299" t="s">
        <v>65</v>
      </c>
      <c r="J2299" t="s">
        <v>239</v>
      </c>
      <c r="K2299" t="s">
        <v>240</v>
      </c>
      <c r="L2299">
        <v>3105.2</v>
      </c>
      <c r="M2299" t="s">
        <v>68</v>
      </c>
      <c r="N2299" t="s">
        <v>81</v>
      </c>
      <c r="O2299" t="s">
        <v>99</v>
      </c>
      <c r="P2299" t="s">
        <v>92</v>
      </c>
      <c r="Q2299" t="s">
        <v>154</v>
      </c>
      <c r="R2299" t="s">
        <v>2082</v>
      </c>
      <c r="S2299" t="s">
        <v>161</v>
      </c>
      <c r="T2299" t="s">
        <v>59</v>
      </c>
      <c r="U2299" t="s">
        <v>103</v>
      </c>
      <c r="V2299">
        <v>22927</v>
      </c>
      <c r="W2299">
        <v>16309</v>
      </c>
      <c r="X2299">
        <v>5.4</v>
      </c>
      <c r="Y2299">
        <v>11.4</v>
      </c>
      <c r="Z2299">
        <v>17975.68</v>
      </c>
      <c r="AB2299">
        <v>42.05</v>
      </c>
      <c r="AC2299">
        <v>755877.34</v>
      </c>
      <c r="AD2299">
        <v>10912855.57</v>
      </c>
      <c r="AE2299">
        <v>215.11</v>
      </c>
      <c r="AF2299">
        <v>2347464361.6599998</v>
      </c>
      <c r="AG2299">
        <v>100858.34</v>
      </c>
      <c r="AI2299">
        <v>12060.29</v>
      </c>
      <c r="AJ2299">
        <v>23.01</v>
      </c>
      <c r="AK2299">
        <v>0</v>
      </c>
      <c r="AL2299">
        <v>0.2</v>
      </c>
      <c r="AM2299">
        <v>21825.71</v>
      </c>
      <c r="AO2299">
        <v>573.82000000000005</v>
      </c>
      <c r="AP2299">
        <v>147414.35999999999</v>
      </c>
      <c r="AQ2299">
        <v>1038036.04</v>
      </c>
      <c r="AR2299" t="s">
        <v>61</v>
      </c>
      <c r="AS2299" t="s">
        <v>61</v>
      </c>
      <c r="AT2299" t="s">
        <v>62</v>
      </c>
      <c r="AU2299" t="s">
        <v>117</v>
      </c>
    </row>
    <row r="2300" spans="1:47" x14ac:dyDescent="0.25">
      <c r="A2300" t="s">
        <v>3490</v>
      </c>
      <c r="B2300">
        <v>2020</v>
      </c>
      <c r="C2300">
        <v>10</v>
      </c>
      <c r="D2300" t="s">
        <v>119</v>
      </c>
      <c r="E2300" s="1">
        <v>44105</v>
      </c>
      <c r="F2300" s="1">
        <v>44129</v>
      </c>
      <c r="G2300">
        <v>24</v>
      </c>
      <c r="H2300">
        <v>4.9000000000000004</v>
      </c>
      <c r="I2300" t="s">
        <v>65</v>
      </c>
      <c r="J2300" t="s">
        <v>112</v>
      </c>
      <c r="K2300" t="s">
        <v>199</v>
      </c>
      <c r="L2300">
        <v>7204.49</v>
      </c>
      <c r="M2300" t="s">
        <v>98</v>
      </c>
      <c r="N2300" t="s">
        <v>69</v>
      </c>
      <c r="O2300" t="s">
        <v>189</v>
      </c>
      <c r="P2300" t="s">
        <v>184</v>
      </c>
      <c r="Q2300" t="s">
        <v>201</v>
      </c>
      <c r="R2300" t="s">
        <v>858</v>
      </c>
      <c r="S2300" t="s">
        <v>161</v>
      </c>
      <c r="T2300" t="s">
        <v>86</v>
      </c>
      <c r="U2300" t="s">
        <v>103</v>
      </c>
      <c r="V2300">
        <v>23816</v>
      </c>
      <c r="W2300">
        <v>13730</v>
      </c>
      <c r="X2300">
        <v>13.6</v>
      </c>
      <c r="Y2300">
        <v>13.2</v>
      </c>
      <c r="Z2300">
        <v>19889.759999999998</v>
      </c>
      <c r="AB2300">
        <v>32.83</v>
      </c>
      <c r="AC2300">
        <v>652980.81999999995</v>
      </c>
      <c r="AD2300">
        <v>11000031.77</v>
      </c>
      <c r="AE2300">
        <v>158.88</v>
      </c>
      <c r="AF2300">
        <v>1747685047.6199999</v>
      </c>
      <c r="AG2300">
        <v>133687.13</v>
      </c>
      <c r="AH2300">
        <v>0</v>
      </c>
      <c r="AI2300">
        <v>0</v>
      </c>
      <c r="AJ2300">
        <v>3.54</v>
      </c>
      <c r="AK2300">
        <v>0</v>
      </c>
      <c r="AL2300">
        <v>0.25800000000000001</v>
      </c>
      <c r="AM2300">
        <v>28380.080000000002</v>
      </c>
      <c r="AN2300">
        <v>772.7</v>
      </c>
      <c r="AO2300">
        <v>669.34</v>
      </c>
      <c r="AP2300">
        <v>517199.02</v>
      </c>
      <c r="AQ2300">
        <v>1332247.05</v>
      </c>
      <c r="AR2300" t="s">
        <v>61</v>
      </c>
      <c r="AS2300" t="s">
        <v>61</v>
      </c>
      <c r="AT2300" t="s">
        <v>62</v>
      </c>
      <c r="AU2300" t="s">
        <v>63</v>
      </c>
    </row>
    <row r="2301" spans="1:47" x14ac:dyDescent="0.25">
      <c r="A2301" t="s">
        <v>3491</v>
      </c>
      <c r="B2301">
        <v>2024</v>
      </c>
      <c r="C2301">
        <v>5</v>
      </c>
      <c r="D2301" t="s">
        <v>77</v>
      </c>
      <c r="E2301" s="1">
        <v>45433</v>
      </c>
      <c r="F2301" s="1">
        <v>45458</v>
      </c>
      <c r="G2301">
        <v>25</v>
      </c>
      <c r="H2301">
        <v>7.9</v>
      </c>
      <c r="I2301" t="s">
        <v>49</v>
      </c>
      <c r="J2301" t="s">
        <v>134</v>
      </c>
      <c r="K2301" t="s">
        <v>135</v>
      </c>
      <c r="L2301">
        <v>9999.0098999999991</v>
      </c>
      <c r="M2301" t="s">
        <v>114</v>
      </c>
      <c r="N2301" t="s">
        <v>168</v>
      </c>
      <c r="O2301" t="s">
        <v>91</v>
      </c>
      <c r="P2301" t="s">
        <v>159</v>
      </c>
      <c r="Q2301" t="s">
        <v>92</v>
      </c>
      <c r="R2301" t="s">
        <v>3492</v>
      </c>
      <c r="S2301" t="s">
        <v>137</v>
      </c>
      <c r="T2301" t="s">
        <v>162</v>
      </c>
      <c r="U2301" t="s">
        <v>143</v>
      </c>
      <c r="V2301">
        <v>7925</v>
      </c>
      <c r="W2301">
        <v>5697</v>
      </c>
      <c r="X2301">
        <v>19.2</v>
      </c>
      <c r="Y2301">
        <v>15.5</v>
      </c>
      <c r="Z2301">
        <v>6235.33</v>
      </c>
      <c r="AB2301">
        <v>30.75</v>
      </c>
      <c r="AC2301">
        <v>191736.4</v>
      </c>
      <c r="AD2301">
        <v>2288179.0499999998</v>
      </c>
      <c r="AE2301">
        <v>280.44</v>
      </c>
      <c r="AF2301">
        <v>641696932.77999997</v>
      </c>
      <c r="AG2301">
        <v>178370.22</v>
      </c>
      <c r="AH2301">
        <v>3.8</v>
      </c>
      <c r="AI2301">
        <v>112724.15</v>
      </c>
      <c r="AJ2301">
        <v>8.58</v>
      </c>
      <c r="AK2301">
        <v>196325.76000000001</v>
      </c>
      <c r="AL2301">
        <v>0.33300000000000002</v>
      </c>
      <c r="AM2301">
        <v>7619.64</v>
      </c>
      <c r="AN2301">
        <v>923.5</v>
      </c>
      <c r="AO2301">
        <v>496.62</v>
      </c>
      <c r="AP2301">
        <v>458628.57</v>
      </c>
      <c r="AQ2301">
        <v>949078.98</v>
      </c>
      <c r="AR2301" t="s">
        <v>61</v>
      </c>
      <c r="AS2301" t="s">
        <v>61</v>
      </c>
      <c r="AT2301" t="s">
        <v>62</v>
      </c>
      <c r="AU2301" t="s">
        <v>63</v>
      </c>
    </row>
    <row r="2302" spans="1:47" x14ac:dyDescent="0.25">
      <c r="A2302" t="s">
        <v>3493</v>
      </c>
      <c r="B2302">
        <v>2022</v>
      </c>
      <c r="C2302">
        <v>2</v>
      </c>
      <c r="D2302" t="s">
        <v>48</v>
      </c>
      <c r="E2302" s="1">
        <v>44619</v>
      </c>
      <c r="F2302" s="1">
        <v>44632</v>
      </c>
      <c r="G2302">
        <v>13</v>
      </c>
      <c r="H2302">
        <v>20.8</v>
      </c>
      <c r="I2302" t="s">
        <v>65</v>
      </c>
      <c r="J2302" t="s">
        <v>66</v>
      </c>
      <c r="K2302" t="s">
        <v>245</v>
      </c>
      <c r="L2302">
        <v>8905.9</v>
      </c>
      <c r="M2302" t="s">
        <v>114</v>
      </c>
      <c r="N2302" t="s">
        <v>69</v>
      </c>
      <c r="O2302" t="s">
        <v>200</v>
      </c>
      <c r="P2302" t="s">
        <v>82</v>
      </c>
      <c r="Q2302" t="s">
        <v>230</v>
      </c>
      <c r="R2302" t="s">
        <v>3494</v>
      </c>
      <c r="S2302" t="s">
        <v>73</v>
      </c>
      <c r="T2302" t="s">
        <v>148</v>
      </c>
      <c r="U2302" t="s">
        <v>181</v>
      </c>
      <c r="V2302">
        <v>17007</v>
      </c>
      <c r="W2302">
        <v>12128</v>
      </c>
      <c r="X2302">
        <v>23.9</v>
      </c>
      <c r="Y2302">
        <v>15</v>
      </c>
      <c r="Z2302">
        <v>13258.02</v>
      </c>
      <c r="AB2302">
        <v>22.67</v>
      </c>
      <c r="AC2302">
        <v>300559.31</v>
      </c>
      <c r="AD2302">
        <v>5810592.4299999997</v>
      </c>
      <c r="AE2302">
        <v>216.39</v>
      </c>
      <c r="AF2302">
        <v>1257354095.9300001</v>
      </c>
      <c r="AG2302">
        <v>25016.13</v>
      </c>
      <c r="AH2302">
        <v>2.2999999999999998</v>
      </c>
      <c r="AI2302">
        <v>36732.93</v>
      </c>
      <c r="AJ2302">
        <v>13.27</v>
      </c>
      <c r="AK2302">
        <v>0</v>
      </c>
      <c r="AL2302">
        <v>0.221</v>
      </c>
      <c r="AM2302">
        <v>12841.41</v>
      </c>
      <c r="AN2302">
        <v>451.3</v>
      </c>
      <c r="AO2302">
        <v>512.69000000000005</v>
      </c>
      <c r="AP2302">
        <v>231377</v>
      </c>
      <c r="AQ2302">
        <v>606526.78</v>
      </c>
      <c r="AR2302" t="s">
        <v>61</v>
      </c>
      <c r="AS2302" t="s">
        <v>124</v>
      </c>
      <c r="AT2302" t="s">
        <v>62</v>
      </c>
      <c r="AU2302" t="s">
        <v>63</v>
      </c>
    </row>
    <row r="2303" spans="1:47" x14ac:dyDescent="0.25">
      <c r="A2303" t="s">
        <v>3495</v>
      </c>
      <c r="B2303">
        <v>2021</v>
      </c>
      <c r="C2303">
        <v>3</v>
      </c>
      <c r="D2303" t="s">
        <v>48</v>
      </c>
      <c r="E2303" s="1">
        <v>44271</v>
      </c>
      <c r="F2303" s="1">
        <v>44282</v>
      </c>
      <c r="G2303">
        <v>11</v>
      </c>
      <c r="H2303">
        <v>1.6</v>
      </c>
      <c r="I2303" t="s">
        <v>49</v>
      </c>
      <c r="J2303" t="s">
        <v>50</v>
      </c>
      <c r="K2303" t="s">
        <v>139</v>
      </c>
      <c r="L2303">
        <v>2710.1210999999998</v>
      </c>
      <c r="M2303" t="s">
        <v>52</v>
      </c>
      <c r="N2303" t="s">
        <v>81</v>
      </c>
      <c r="O2303" t="s">
        <v>91</v>
      </c>
      <c r="P2303" t="s">
        <v>108</v>
      </c>
      <c r="Q2303" t="s">
        <v>70</v>
      </c>
      <c r="R2303" t="s">
        <v>1224</v>
      </c>
      <c r="S2303" t="s">
        <v>142</v>
      </c>
      <c r="T2303" t="s">
        <v>148</v>
      </c>
      <c r="U2303" t="s">
        <v>143</v>
      </c>
      <c r="V2303">
        <v>55772</v>
      </c>
      <c r="W2303">
        <v>39435</v>
      </c>
      <c r="X2303">
        <v>4.2</v>
      </c>
      <c r="Y2303">
        <v>14</v>
      </c>
      <c r="Z2303">
        <v>47663.91</v>
      </c>
      <c r="AB2303">
        <v>33.700000000000003</v>
      </c>
      <c r="AC2303">
        <v>1606273.77</v>
      </c>
      <c r="AD2303">
        <v>46510920.020000003</v>
      </c>
      <c r="AE2303">
        <v>171.68</v>
      </c>
      <c r="AF2303">
        <v>7984994749.0299997</v>
      </c>
      <c r="AG2303">
        <v>190244.62</v>
      </c>
      <c r="AH2303">
        <v>0</v>
      </c>
      <c r="AI2303">
        <v>0</v>
      </c>
      <c r="AJ2303">
        <v>24.81</v>
      </c>
      <c r="AK2303">
        <v>11539359.26</v>
      </c>
      <c r="AL2303">
        <v>0.29899999999999999</v>
      </c>
      <c r="AM2303">
        <v>139067.65</v>
      </c>
      <c r="AN2303">
        <v>590.29999999999995</v>
      </c>
      <c r="AO2303">
        <v>594.99</v>
      </c>
      <c r="AP2303">
        <v>351222.6</v>
      </c>
      <c r="AQ2303">
        <v>2286808.64</v>
      </c>
      <c r="AR2303" t="s">
        <v>61</v>
      </c>
      <c r="AS2303" t="s">
        <v>61</v>
      </c>
      <c r="AT2303" t="s">
        <v>293</v>
      </c>
      <c r="AU2303" t="s">
        <v>63</v>
      </c>
    </row>
    <row r="2304" spans="1:47" x14ac:dyDescent="0.25">
      <c r="A2304" t="s">
        <v>3496</v>
      </c>
      <c r="B2304">
        <v>2022</v>
      </c>
      <c r="C2304">
        <v>10</v>
      </c>
      <c r="D2304" t="s">
        <v>119</v>
      </c>
      <c r="E2304" s="1">
        <v>44853</v>
      </c>
      <c r="F2304" s="1">
        <v>44859</v>
      </c>
      <c r="G2304">
        <v>6</v>
      </c>
      <c r="H2304">
        <v>6.2</v>
      </c>
      <c r="I2304" t="s">
        <v>49</v>
      </c>
      <c r="J2304" t="s">
        <v>50</v>
      </c>
      <c r="K2304" t="s">
        <v>51</v>
      </c>
      <c r="L2304">
        <v>2709</v>
      </c>
      <c r="M2304" t="s">
        <v>98</v>
      </c>
      <c r="N2304" t="s">
        <v>106</v>
      </c>
      <c r="O2304" t="s">
        <v>200</v>
      </c>
      <c r="P2304" t="s">
        <v>196</v>
      </c>
      <c r="Q2304" t="s">
        <v>92</v>
      </c>
      <c r="R2304" t="s">
        <v>389</v>
      </c>
      <c r="S2304" t="s">
        <v>58</v>
      </c>
      <c r="T2304" t="s">
        <v>59</v>
      </c>
      <c r="U2304" t="s">
        <v>87</v>
      </c>
      <c r="V2304">
        <v>178351</v>
      </c>
      <c r="W2304">
        <v>106953</v>
      </c>
      <c r="X2304">
        <v>14</v>
      </c>
      <c r="Y2304">
        <v>10.3</v>
      </c>
      <c r="Z2304">
        <v>158464.93</v>
      </c>
      <c r="AB2304">
        <v>23.1</v>
      </c>
      <c r="AC2304">
        <v>3660539.88</v>
      </c>
      <c r="AD2304">
        <v>10119570.43</v>
      </c>
      <c r="AE2304">
        <v>213.69</v>
      </c>
      <c r="AF2304">
        <v>2162451005.1900001</v>
      </c>
      <c r="AG2304">
        <v>123002.51</v>
      </c>
      <c r="AH2304">
        <v>0.5</v>
      </c>
      <c r="AI2304">
        <v>10408.18</v>
      </c>
      <c r="AJ2304">
        <v>18.93</v>
      </c>
      <c r="AK2304">
        <v>1915634.68</v>
      </c>
      <c r="AL2304">
        <v>0.153</v>
      </c>
      <c r="AM2304">
        <v>15482.94</v>
      </c>
      <c r="AN2304">
        <v>172.5</v>
      </c>
      <c r="AO2304">
        <v>605.42999999999995</v>
      </c>
      <c r="AP2304">
        <v>104436.67</v>
      </c>
      <c r="AQ2304">
        <v>3913870.18</v>
      </c>
      <c r="AR2304" t="s">
        <v>61</v>
      </c>
      <c r="AS2304" t="s">
        <v>61</v>
      </c>
      <c r="AT2304" t="s">
        <v>62</v>
      </c>
      <c r="AU2304" t="s">
        <v>63</v>
      </c>
    </row>
    <row r="2305" spans="1:47" x14ac:dyDescent="0.25">
      <c r="A2305" t="s">
        <v>3497</v>
      </c>
      <c r="B2305">
        <v>2023</v>
      </c>
      <c r="C2305">
        <v>12</v>
      </c>
      <c r="D2305" t="s">
        <v>119</v>
      </c>
      <c r="E2305" s="1">
        <v>45287</v>
      </c>
      <c r="F2305" s="1">
        <v>45304</v>
      </c>
      <c r="G2305">
        <v>17</v>
      </c>
      <c r="H2305">
        <v>5.7</v>
      </c>
      <c r="I2305" t="s">
        <v>49</v>
      </c>
      <c r="J2305" t="s">
        <v>66</v>
      </c>
      <c r="K2305" t="s">
        <v>245</v>
      </c>
      <c r="L2305">
        <v>8905.9</v>
      </c>
      <c r="M2305" t="s">
        <v>80</v>
      </c>
      <c r="N2305" t="s">
        <v>69</v>
      </c>
      <c r="O2305" t="s">
        <v>189</v>
      </c>
      <c r="P2305" t="s">
        <v>230</v>
      </c>
      <c r="Q2305" t="s">
        <v>100</v>
      </c>
      <c r="R2305" t="s">
        <v>415</v>
      </c>
      <c r="S2305" t="s">
        <v>137</v>
      </c>
      <c r="T2305" t="s">
        <v>148</v>
      </c>
      <c r="U2305" t="s">
        <v>213</v>
      </c>
      <c r="V2305">
        <v>15185</v>
      </c>
      <c r="W2305">
        <v>10409</v>
      </c>
      <c r="X2305">
        <v>13.2</v>
      </c>
      <c r="Y2305">
        <v>14.8</v>
      </c>
      <c r="Z2305">
        <v>12581.81</v>
      </c>
      <c r="AB2305">
        <v>43.74</v>
      </c>
      <c r="AC2305">
        <v>550328.37</v>
      </c>
      <c r="AD2305">
        <v>12224486.6</v>
      </c>
      <c r="AE2305">
        <v>284.29000000000002</v>
      </c>
      <c r="AF2305">
        <v>3475299295.5100002</v>
      </c>
      <c r="AG2305">
        <v>85293.03</v>
      </c>
      <c r="AH2305">
        <v>2.8</v>
      </c>
      <c r="AI2305">
        <v>32200.03</v>
      </c>
      <c r="AJ2305">
        <v>8.09</v>
      </c>
      <c r="AK2305">
        <v>988960.97</v>
      </c>
      <c r="AL2305">
        <v>0.13800000000000001</v>
      </c>
      <c r="AM2305">
        <v>16869.79</v>
      </c>
      <c r="AN2305">
        <v>371.4</v>
      </c>
      <c r="AO2305">
        <v>593.39</v>
      </c>
      <c r="AP2305">
        <v>220385.05</v>
      </c>
      <c r="AQ2305">
        <v>905076.27</v>
      </c>
      <c r="AR2305" t="s">
        <v>61</v>
      </c>
      <c r="AS2305" t="s">
        <v>61</v>
      </c>
      <c r="AT2305" t="s">
        <v>62</v>
      </c>
      <c r="AU2305" t="s">
        <v>63</v>
      </c>
    </row>
    <row r="2306" spans="1:47" x14ac:dyDescent="0.25">
      <c r="A2306" t="s">
        <v>3498</v>
      </c>
      <c r="B2306">
        <v>2024</v>
      </c>
      <c r="C2306">
        <v>6</v>
      </c>
      <c r="D2306" t="s">
        <v>77</v>
      </c>
      <c r="E2306" s="1">
        <v>45469</v>
      </c>
      <c r="F2306" s="1">
        <v>45499</v>
      </c>
      <c r="G2306">
        <v>30</v>
      </c>
      <c r="H2306">
        <v>14.7</v>
      </c>
      <c r="I2306" t="s">
        <v>49</v>
      </c>
      <c r="J2306" t="s">
        <v>112</v>
      </c>
      <c r="K2306" t="s">
        <v>199</v>
      </c>
      <c r="L2306">
        <v>7204.49</v>
      </c>
      <c r="M2306" t="s">
        <v>68</v>
      </c>
      <c r="N2306" t="s">
        <v>69</v>
      </c>
      <c r="O2306" t="s">
        <v>54</v>
      </c>
      <c r="P2306" t="s">
        <v>154</v>
      </c>
      <c r="Q2306" t="s">
        <v>92</v>
      </c>
      <c r="R2306" t="s">
        <v>3499</v>
      </c>
      <c r="S2306" t="s">
        <v>161</v>
      </c>
      <c r="T2306" t="s">
        <v>74</v>
      </c>
      <c r="U2306" t="s">
        <v>75</v>
      </c>
      <c r="V2306">
        <v>17732</v>
      </c>
      <c r="W2306">
        <v>11892</v>
      </c>
      <c r="X2306">
        <v>3.1</v>
      </c>
      <c r="Y2306">
        <v>14.7</v>
      </c>
      <c r="Z2306">
        <v>16027.1</v>
      </c>
      <c r="AB2306">
        <v>30.13</v>
      </c>
      <c r="AC2306">
        <v>482896.52</v>
      </c>
      <c r="AD2306">
        <v>5730008.79</v>
      </c>
      <c r="AE2306">
        <v>274.76</v>
      </c>
      <c r="AF2306">
        <v>1574377215.1400001</v>
      </c>
      <c r="AG2306">
        <v>41560.949999999997</v>
      </c>
      <c r="AH2306">
        <v>0</v>
      </c>
      <c r="AI2306">
        <v>0</v>
      </c>
      <c r="AJ2306">
        <v>7.37</v>
      </c>
      <c r="AK2306">
        <v>422301.65</v>
      </c>
      <c r="AL2306">
        <v>0.23100000000000001</v>
      </c>
      <c r="AM2306">
        <v>13236.32</v>
      </c>
      <c r="AN2306">
        <v>867.1</v>
      </c>
      <c r="AO2306">
        <v>560.14</v>
      </c>
      <c r="AP2306">
        <v>485697.39</v>
      </c>
      <c r="AQ2306">
        <v>1023391.18</v>
      </c>
      <c r="AR2306" t="s">
        <v>61</v>
      </c>
      <c r="AS2306" t="s">
        <v>124</v>
      </c>
      <c r="AT2306" t="s">
        <v>62</v>
      </c>
      <c r="AU2306" t="s">
        <v>63</v>
      </c>
    </row>
    <row r="2307" spans="1:47" x14ac:dyDescent="0.25">
      <c r="A2307" t="s">
        <v>3500</v>
      </c>
      <c r="B2307">
        <v>2020</v>
      </c>
      <c r="C2307">
        <v>4</v>
      </c>
      <c r="D2307" t="s">
        <v>77</v>
      </c>
      <c r="E2307" s="1">
        <v>43928</v>
      </c>
      <c r="F2307" s="1">
        <v>43944</v>
      </c>
      <c r="G2307">
        <v>16</v>
      </c>
      <c r="H2307">
        <v>15.2</v>
      </c>
      <c r="I2307" t="s">
        <v>65</v>
      </c>
      <c r="J2307" t="s">
        <v>66</v>
      </c>
      <c r="K2307" t="s">
        <v>245</v>
      </c>
      <c r="L2307">
        <v>8905.9</v>
      </c>
      <c r="M2307" t="s">
        <v>80</v>
      </c>
      <c r="N2307" t="s">
        <v>69</v>
      </c>
      <c r="O2307" t="s">
        <v>189</v>
      </c>
      <c r="P2307" t="s">
        <v>70</v>
      </c>
      <c r="Q2307" t="s">
        <v>83</v>
      </c>
      <c r="R2307" t="s">
        <v>1684</v>
      </c>
      <c r="S2307" t="s">
        <v>137</v>
      </c>
      <c r="T2307" t="s">
        <v>162</v>
      </c>
      <c r="U2307" t="s">
        <v>60</v>
      </c>
      <c r="V2307">
        <v>4812</v>
      </c>
      <c r="W2307">
        <v>3319</v>
      </c>
      <c r="X2307">
        <v>15</v>
      </c>
      <c r="Y2307">
        <v>12.5</v>
      </c>
      <c r="Z2307">
        <v>3906.23</v>
      </c>
      <c r="AB2307">
        <v>12.78</v>
      </c>
      <c r="AC2307">
        <v>49921.62</v>
      </c>
      <c r="AD2307">
        <v>4621968.5199999996</v>
      </c>
      <c r="AE2307">
        <v>161</v>
      </c>
      <c r="AF2307">
        <v>744136931.72000003</v>
      </c>
      <c r="AG2307">
        <v>80541.98</v>
      </c>
      <c r="AH2307">
        <v>0</v>
      </c>
      <c r="AI2307">
        <v>0</v>
      </c>
      <c r="AJ2307">
        <v>19.079999999999998</v>
      </c>
      <c r="AK2307">
        <v>0</v>
      </c>
      <c r="AL2307">
        <v>7.0000000000000007E-2</v>
      </c>
      <c r="AM2307">
        <v>3235.38</v>
      </c>
      <c r="AN2307">
        <v>428.9</v>
      </c>
      <c r="AO2307">
        <v>378.23</v>
      </c>
      <c r="AP2307">
        <v>162222.85</v>
      </c>
      <c r="AQ2307">
        <v>295921.83</v>
      </c>
      <c r="AR2307" t="s">
        <v>61</v>
      </c>
      <c r="AS2307" t="s">
        <v>61</v>
      </c>
      <c r="AT2307" t="s">
        <v>62</v>
      </c>
      <c r="AU2307" t="s">
        <v>63</v>
      </c>
    </row>
    <row r="2308" spans="1:47" x14ac:dyDescent="0.25">
      <c r="A2308" t="s">
        <v>3501</v>
      </c>
      <c r="B2308">
        <v>2026</v>
      </c>
      <c r="C2308">
        <v>1</v>
      </c>
      <c r="D2308" t="s">
        <v>48</v>
      </c>
      <c r="E2308" s="1">
        <v>46026</v>
      </c>
      <c r="F2308" s="1">
        <v>46046</v>
      </c>
      <c r="G2308">
        <v>20</v>
      </c>
      <c r="H2308">
        <v>18.2</v>
      </c>
      <c r="I2308" t="s">
        <v>49</v>
      </c>
      <c r="J2308" t="s">
        <v>239</v>
      </c>
      <c r="K2308" t="s">
        <v>265</v>
      </c>
      <c r="L2308">
        <v>3102.1</v>
      </c>
      <c r="M2308" t="s">
        <v>114</v>
      </c>
      <c r="N2308" t="s">
        <v>69</v>
      </c>
      <c r="O2308" t="s">
        <v>99</v>
      </c>
      <c r="P2308" t="s">
        <v>257</v>
      </c>
      <c r="Q2308" t="s">
        <v>184</v>
      </c>
      <c r="R2308" t="s">
        <v>1387</v>
      </c>
      <c r="S2308" t="s">
        <v>161</v>
      </c>
      <c r="T2308" t="s">
        <v>102</v>
      </c>
      <c r="U2308" t="s">
        <v>213</v>
      </c>
      <c r="V2308">
        <v>30027</v>
      </c>
      <c r="W2308">
        <v>20709</v>
      </c>
      <c r="X2308">
        <v>15.3</v>
      </c>
      <c r="Y2308">
        <v>13</v>
      </c>
      <c r="Z2308">
        <v>23251.98</v>
      </c>
      <c r="AB2308">
        <v>32.33</v>
      </c>
      <c r="AC2308">
        <v>751736.51</v>
      </c>
      <c r="AD2308">
        <v>7680594.0300000003</v>
      </c>
      <c r="AE2308">
        <v>280.05</v>
      </c>
      <c r="AF2308">
        <v>2150950358.0999999</v>
      </c>
      <c r="AG2308">
        <v>165205.14000000001</v>
      </c>
      <c r="AH2308">
        <v>2.1</v>
      </c>
      <c r="AI2308">
        <v>61662.8</v>
      </c>
      <c r="AJ2308">
        <v>21</v>
      </c>
      <c r="AK2308">
        <v>1612924.75</v>
      </c>
      <c r="AL2308">
        <v>0.26600000000000001</v>
      </c>
      <c r="AM2308">
        <v>20430.38</v>
      </c>
      <c r="AN2308">
        <v>518.6</v>
      </c>
      <c r="AO2308">
        <v>700.89</v>
      </c>
      <c r="AP2308">
        <v>363481.55</v>
      </c>
      <c r="AQ2308">
        <v>1362516.38</v>
      </c>
      <c r="AR2308" t="s">
        <v>61</v>
      </c>
      <c r="AS2308" t="s">
        <v>61</v>
      </c>
      <c r="AT2308" t="s">
        <v>62</v>
      </c>
      <c r="AU2308" t="s">
        <v>63</v>
      </c>
    </row>
    <row r="2309" spans="1:47" x14ac:dyDescent="0.25">
      <c r="A2309" t="s">
        <v>3502</v>
      </c>
      <c r="B2309">
        <v>2024</v>
      </c>
      <c r="C2309">
        <v>2</v>
      </c>
      <c r="D2309" t="s">
        <v>48</v>
      </c>
      <c r="E2309" s="1">
        <v>45324</v>
      </c>
      <c r="F2309" s="1">
        <v>45354</v>
      </c>
      <c r="G2309">
        <v>30</v>
      </c>
      <c r="H2309">
        <v>2.6</v>
      </c>
      <c r="I2309" t="s">
        <v>49</v>
      </c>
      <c r="J2309" t="s">
        <v>66</v>
      </c>
      <c r="K2309" t="s">
        <v>153</v>
      </c>
      <c r="L2309">
        <v>6309</v>
      </c>
      <c r="M2309" t="s">
        <v>80</v>
      </c>
      <c r="N2309" t="s">
        <v>168</v>
      </c>
      <c r="O2309" t="s">
        <v>99</v>
      </c>
      <c r="P2309" t="s">
        <v>201</v>
      </c>
      <c r="Q2309" t="s">
        <v>92</v>
      </c>
      <c r="R2309" t="s">
        <v>3414</v>
      </c>
      <c r="S2309" t="s">
        <v>156</v>
      </c>
      <c r="T2309" t="s">
        <v>162</v>
      </c>
      <c r="U2309" t="s">
        <v>75</v>
      </c>
      <c r="V2309">
        <v>26143</v>
      </c>
      <c r="W2309">
        <v>17967</v>
      </c>
      <c r="X2309">
        <v>7.8</v>
      </c>
      <c r="Y2309">
        <v>14.6</v>
      </c>
      <c r="Z2309">
        <v>20533.11</v>
      </c>
      <c r="AA2309">
        <v>1466</v>
      </c>
      <c r="AB2309">
        <v>3819.21</v>
      </c>
      <c r="AC2309">
        <v>5598961.8600000003</v>
      </c>
      <c r="AD2309">
        <v>28568126.609999999</v>
      </c>
      <c r="AE2309">
        <v>276.14999999999998</v>
      </c>
      <c r="AF2309">
        <v>7889088163.3500004</v>
      </c>
      <c r="AG2309">
        <v>114847.98</v>
      </c>
      <c r="AH2309">
        <v>0.8</v>
      </c>
      <c r="AI2309">
        <v>24508.400000000001</v>
      </c>
      <c r="AJ2309">
        <v>10.24</v>
      </c>
      <c r="AK2309">
        <v>2925376.16</v>
      </c>
      <c r="AL2309">
        <v>0.19600000000000001</v>
      </c>
      <c r="AM2309">
        <v>55993.53</v>
      </c>
      <c r="AN2309">
        <v>1520.4</v>
      </c>
      <c r="AO2309">
        <v>484.91</v>
      </c>
      <c r="AP2309">
        <v>737257.16</v>
      </c>
      <c r="AQ2309">
        <v>6531568.9299999997</v>
      </c>
      <c r="AR2309" t="s">
        <v>61</v>
      </c>
      <c r="AS2309" t="s">
        <v>61</v>
      </c>
      <c r="AT2309" t="s">
        <v>62</v>
      </c>
      <c r="AU2309" t="s">
        <v>63</v>
      </c>
    </row>
    <row r="2310" spans="1:47" x14ac:dyDescent="0.25">
      <c r="A2310" t="s">
        <v>3503</v>
      </c>
      <c r="B2310">
        <v>2025</v>
      </c>
      <c r="C2310">
        <v>12</v>
      </c>
      <c r="D2310" t="s">
        <v>119</v>
      </c>
      <c r="E2310" s="1">
        <v>46006</v>
      </c>
      <c r="F2310" s="1">
        <v>46026</v>
      </c>
      <c r="G2310">
        <v>20</v>
      </c>
      <c r="H2310">
        <v>18.399999999999999</v>
      </c>
      <c r="I2310" t="s">
        <v>49</v>
      </c>
      <c r="J2310" t="s">
        <v>239</v>
      </c>
      <c r="K2310" t="s">
        <v>270</v>
      </c>
      <c r="L2310">
        <v>2710.1990999999998</v>
      </c>
      <c r="M2310" t="s">
        <v>98</v>
      </c>
      <c r="N2310" t="s">
        <v>106</v>
      </c>
      <c r="O2310" t="s">
        <v>91</v>
      </c>
      <c r="P2310" t="s">
        <v>83</v>
      </c>
      <c r="Q2310" t="s">
        <v>128</v>
      </c>
      <c r="R2310" t="s">
        <v>779</v>
      </c>
      <c r="S2310" t="s">
        <v>142</v>
      </c>
      <c r="T2310" t="s">
        <v>102</v>
      </c>
      <c r="U2310" t="s">
        <v>60</v>
      </c>
      <c r="V2310">
        <v>51562</v>
      </c>
      <c r="W2310">
        <v>29241</v>
      </c>
      <c r="X2310">
        <v>17.399999999999999</v>
      </c>
      <c r="Y2310">
        <v>10.199999999999999</v>
      </c>
      <c r="Z2310">
        <v>43748.25</v>
      </c>
      <c r="AB2310">
        <v>33.369999999999997</v>
      </c>
      <c r="AC2310">
        <v>1459879.1</v>
      </c>
      <c r="AD2310">
        <v>26066082.32</v>
      </c>
      <c r="AE2310">
        <v>284.86</v>
      </c>
      <c r="AF2310">
        <v>7425184209.6800003</v>
      </c>
      <c r="AG2310">
        <v>220806.98</v>
      </c>
      <c r="AH2310">
        <v>0.6</v>
      </c>
      <c r="AI2310">
        <v>8539.6200000000008</v>
      </c>
      <c r="AJ2310">
        <v>14.84</v>
      </c>
      <c r="AK2310">
        <v>3868206.62</v>
      </c>
      <c r="AL2310">
        <v>0.34699999999999998</v>
      </c>
      <c r="AM2310">
        <v>90449.31</v>
      </c>
      <c r="AN2310">
        <v>965.2</v>
      </c>
      <c r="AO2310">
        <v>666.79</v>
      </c>
      <c r="AP2310">
        <v>643585.71</v>
      </c>
      <c r="AQ2310">
        <v>2423260.7200000002</v>
      </c>
      <c r="AR2310" t="s">
        <v>61</v>
      </c>
      <c r="AS2310" t="s">
        <v>61</v>
      </c>
      <c r="AT2310" t="s">
        <v>62</v>
      </c>
      <c r="AU2310" t="s">
        <v>63</v>
      </c>
    </row>
    <row r="2311" spans="1:47" x14ac:dyDescent="0.25">
      <c r="A2311" t="s">
        <v>3504</v>
      </c>
      <c r="B2311">
        <v>2020</v>
      </c>
      <c r="C2311">
        <v>2</v>
      </c>
      <c r="D2311" t="s">
        <v>48</v>
      </c>
      <c r="E2311" s="1">
        <v>43877</v>
      </c>
      <c r="F2311" s="1">
        <v>43902</v>
      </c>
      <c r="G2311">
        <v>25</v>
      </c>
      <c r="H2311">
        <v>13.2</v>
      </c>
      <c r="I2311" t="s">
        <v>49</v>
      </c>
      <c r="J2311" t="s">
        <v>112</v>
      </c>
      <c r="K2311" t="s">
        <v>340</v>
      </c>
      <c r="L2311">
        <v>7208.39</v>
      </c>
      <c r="M2311" t="s">
        <v>52</v>
      </c>
      <c r="N2311" t="s">
        <v>106</v>
      </c>
      <c r="O2311" t="s">
        <v>200</v>
      </c>
      <c r="P2311" t="s">
        <v>230</v>
      </c>
      <c r="Q2311" t="s">
        <v>92</v>
      </c>
      <c r="R2311" t="s">
        <v>1958</v>
      </c>
      <c r="S2311" t="s">
        <v>73</v>
      </c>
      <c r="T2311" t="s">
        <v>74</v>
      </c>
      <c r="U2311" t="s">
        <v>103</v>
      </c>
      <c r="V2311">
        <v>4000</v>
      </c>
      <c r="W2311">
        <v>2721</v>
      </c>
      <c r="X2311">
        <v>12.4</v>
      </c>
      <c r="Y2311">
        <v>14.3</v>
      </c>
      <c r="Z2311">
        <v>3727.08</v>
      </c>
      <c r="AB2311">
        <v>23.07</v>
      </c>
      <c r="AC2311">
        <v>85983.74</v>
      </c>
      <c r="AD2311">
        <v>4086072.35</v>
      </c>
      <c r="AE2311">
        <v>163.18</v>
      </c>
      <c r="AF2311">
        <v>666765286.07000005</v>
      </c>
      <c r="AG2311">
        <v>109301.15</v>
      </c>
      <c r="AH2311">
        <v>0</v>
      </c>
      <c r="AI2311">
        <v>0</v>
      </c>
      <c r="AJ2311">
        <v>6.61</v>
      </c>
      <c r="AK2311">
        <v>270089.38</v>
      </c>
      <c r="AL2311">
        <v>0.219</v>
      </c>
      <c r="AM2311">
        <v>8948.5</v>
      </c>
      <c r="AN2311">
        <v>959.9</v>
      </c>
      <c r="AO2311">
        <v>623.78</v>
      </c>
      <c r="AP2311">
        <v>598766.42000000004</v>
      </c>
      <c r="AQ2311">
        <v>802999.81</v>
      </c>
      <c r="AR2311" t="s">
        <v>124</v>
      </c>
      <c r="AS2311" t="s">
        <v>61</v>
      </c>
      <c r="AT2311" t="s">
        <v>62</v>
      </c>
      <c r="AU2311" t="s">
        <v>63</v>
      </c>
    </row>
    <row r="2312" spans="1:47" x14ac:dyDescent="0.25">
      <c r="A2312" t="s">
        <v>3505</v>
      </c>
      <c r="B2312">
        <v>2024</v>
      </c>
      <c r="C2312">
        <v>9</v>
      </c>
      <c r="D2312" t="s">
        <v>89</v>
      </c>
      <c r="E2312" s="1">
        <v>45553</v>
      </c>
      <c r="F2312" s="1">
        <v>45575</v>
      </c>
      <c r="G2312">
        <v>22</v>
      </c>
      <c r="H2312">
        <v>5.2</v>
      </c>
      <c r="I2312" t="s">
        <v>65</v>
      </c>
      <c r="J2312" t="s">
        <v>112</v>
      </c>
      <c r="K2312" t="s">
        <v>126</v>
      </c>
      <c r="L2312">
        <v>2701.12</v>
      </c>
      <c r="M2312" t="s">
        <v>80</v>
      </c>
      <c r="N2312" t="s">
        <v>106</v>
      </c>
      <c r="O2312" t="s">
        <v>91</v>
      </c>
      <c r="P2312" t="s">
        <v>128</v>
      </c>
      <c r="Q2312" t="s">
        <v>204</v>
      </c>
      <c r="R2312" t="s">
        <v>3506</v>
      </c>
      <c r="S2312" t="s">
        <v>130</v>
      </c>
      <c r="T2312" t="s">
        <v>102</v>
      </c>
      <c r="U2312" t="s">
        <v>132</v>
      </c>
      <c r="V2312">
        <v>64073</v>
      </c>
      <c r="W2312">
        <v>46540</v>
      </c>
      <c r="X2312">
        <v>18.7</v>
      </c>
      <c r="Y2312">
        <v>12.2</v>
      </c>
      <c r="Z2312">
        <v>57682.36</v>
      </c>
      <c r="AB2312">
        <v>26.66</v>
      </c>
      <c r="AC2312">
        <v>1537811.72</v>
      </c>
      <c r="AD2312">
        <v>9024405.2200000007</v>
      </c>
      <c r="AE2312">
        <v>282.87</v>
      </c>
      <c r="AF2312">
        <v>2552733504.5799999</v>
      </c>
      <c r="AG2312">
        <v>20472.05</v>
      </c>
      <c r="AH2312">
        <v>0</v>
      </c>
      <c r="AI2312">
        <v>0</v>
      </c>
      <c r="AJ2312">
        <v>4.0199999999999996</v>
      </c>
      <c r="AK2312">
        <v>0</v>
      </c>
      <c r="AL2312">
        <v>0.313</v>
      </c>
      <c r="AM2312">
        <v>28246.39</v>
      </c>
      <c r="AN2312">
        <v>712.4</v>
      </c>
      <c r="AO2312">
        <v>438.39</v>
      </c>
      <c r="AP2312">
        <v>312309.03999999998</v>
      </c>
      <c r="AQ2312">
        <v>1898839.2</v>
      </c>
      <c r="AR2312" t="s">
        <v>61</v>
      </c>
      <c r="AS2312" t="s">
        <v>61</v>
      </c>
      <c r="AT2312" t="s">
        <v>62</v>
      </c>
      <c r="AU2312" t="s">
        <v>63</v>
      </c>
    </row>
    <row r="2313" spans="1:47" x14ac:dyDescent="0.25">
      <c r="A2313" t="s">
        <v>3507</v>
      </c>
      <c r="B2313">
        <v>2023</v>
      </c>
      <c r="C2313">
        <v>7</v>
      </c>
      <c r="D2313" t="s">
        <v>89</v>
      </c>
      <c r="E2313" s="1">
        <v>45132</v>
      </c>
      <c r="F2313" s="1">
        <v>45147</v>
      </c>
      <c r="G2313">
        <v>15</v>
      </c>
      <c r="H2313">
        <v>11.4</v>
      </c>
      <c r="I2313" t="s">
        <v>65</v>
      </c>
      <c r="J2313" t="s">
        <v>78</v>
      </c>
      <c r="K2313" t="s">
        <v>158</v>
      </c>
      <c r="L2313">
        <v>1006.3</v>
      </c>
      <c r="M2313" t="s">
        <v>90</v>
      </c>
      <c r="N2313" t="s">
        <v>168</v>
      </c>
      <c r="O2313" t="s">
        <v>200</v>
      </c>
      <c r="P2313" t="s">
        <v>92</v>
      </c>
      <c r="Q2313" t="s">
        <v>204</v>
      </c>
      <c r="R2313" t="s">
        <v>1969</v>
      </c>
      <c r="S2313" t="s">
        <v>161</v>
      </c>
      <c r="T2313" t="s">
        <v>187</v>
      </c>
      <c r="U2313" t="s">
        <v>181</v>
      </c>
      <c r="V2313">
        <v>27652</v>
      </c>
      <c r="W2313">
        <v>20376</v>
      </c>
      <c r="X2313">
        <v>7.2</v>
      </c>
      <c r="Y2313">
        <v>10.5</v>
      </c>
      <c r="Z2313">
        <v>23506.3</v>
      </c>
      <c r="AB2313">
        <v>19.63</v>
      </c>
      <c r="AC2313">
        <v>461428.67</v>
      </c>
      <c r="AD2313">
        <v>21139920.780000001</v>
      </c>
      <c r="AE2313">
        <v>284.99</v>
      </c>
      <c r="AF2313">
        <v>6024666023.0900002</v>
      </c>
      <c r="AG2313">
        <v>200194.2</v>
      </c>
      <c r="AH2313">
        <v>0</v>
      </c>
      <c r="AI2313">
        <v>0</v>
      </c>
      <c r="AJ2313">
        <v>4.34</v>
      </c>
      <c r="AK2313">
        <v>0</v>
      </c>
      <c r="AL2313">
        <v>0.13200000000000001</v>
      </c>
      <c r="AM2313">
        <v>27904.7</v>
      </c>
      <c r="AN2313">
        <v>241.7</v>
      </c>
      <c r="AO2313">
        <v>560.37</v>
      </c>
      <c r="AP2313">
        <v>135441.43</v>
      </c>
      <c r="AQ2313">
        <v>824969</v>
      </c>
      <c r="AR2313" t="s">
        <v>61</v>
      </c>
      <c r="AS2313" t="s">
        <v>61</v>
      </c>
      <c r="AT2313" t="s">
        <v>62</v>
      </c>
      <c r="AU2313" t="s">
        <v>63</v>
      </c>
    </row>
    <row r="2314" spans="1:47" x14ac:dyDescent="0.25">
      <c r="A2314" t="s">
        <v>3508</v>
      </c>
      <c r="B2314">
        <v>2020</v>
      </c>
      <c r="C2314">
        <v>7</v>
      </c>
      <c r="D2314" t="s">
        <v>89</v>
      </c>
      <c r="E2314" s="1">
        <v>44036</v>
      </c>
      <c r="F2314" s="1">
        <v>44054</v>
      </c>
      <c r="G2314">
        <v>18</v>
      </c>
      <c r="H2314">
        <v>2.2999999999999998</v>
      </c>
      <c r="I2314" t="s">
        <v>49</v>
      </c>
      <c r="J2314" t="s">
        <v>78</v>
      </c>
      <c r="K2314" t="s">
        <v>158</v>
      </c>
      <c r="L2314">
        <v>1006.3</v>
      </c>
      <c r="M2314" t="s">
        <v>90</v>
      </c>
      <c r="N2314" t="s">
        <v>106</v>
      </c>
      <c r="O2314" t="s">
        <v>189</v>
      </c>
      <c r="P2314" t="s">
        <v>127</v>
      </c>
      <c r="Q2314" t="s">
        <v>92</v>
      </c>
      <c r="R2314" t="s">
        <v>1766</v>
      </c>
      <c r="S2314" t="s">
        <v>161</v>
      </c>
      <c r="T2314" t="s">
        <v>102</v>
      </c>
      <c r="U2314" t="s">
        <v>60</v>
      </c>
      <c r="V2314">
        <v>28218</v>
      </c>
      <c r="W2314">
        <v>16094</v>
      </c>
      <c r="X2314">
        <v>15.2</v>
      </c>
      <c r="Y2314">
        <v>14.5</v>
      </c>
      <c r="Z2314">
        <v>21742.46</v>
      </c>
      <c r="AB2314">
        <v>43.8</v>
      </c>
      <c r="AC2314">
        <v>952319.75</v>
      </c>
      <c r="AD2314">
        <v>9875425.3300000001</v>
      </c>
      <c r="AE2314">
        <v>165.94</v>
      </c>
      <c r="AF2314">
        <v>1638728079.26</v>
      </c>
      <c r="AG2314">
        <v>89253.29</v>
      </c>
      <c r="AH2314">
        <v>1.3</v>
      </c>
      <c r="AI2314">
        <v>34868.949999999997</v>
      </c>
      <c r="AJ2314">
        <v>16.670000000000002</v>
      </c>
      <c r="AK2314">
        <v>1646233.4</v>
      </c>
      <c r="AL2314">
        <v>0.247</v>
      </c>
      <c r="AM2314">
        <v>24392.3</v>
      </c>
      <c r="AN2314">
        <v>348.3</v>
      </c>
      <c r="AO2314">
        <v>727.96</v>
      </c>
      <c r="AP2314">
        <v>253548.47</v>
      </c>
      <c r="AQ2314">
        <v>1354382.76</v>
      </c>
      <c r="AR2314" t="s">
        <v>61</v>
      </c>
      <c r="AS2314" t="s">
        <v>61</v>
      </c>
      <c r="AT2314" t="s">
        <v>62</v>
      </c>
      <c r="AU2314" t="s">
        <v>117</v>
      </c>
    </row>
    <row r="2315" spans="1:47" x14ac:dyDescent="0.25">
      <c r="A2315" t="s">
        <v>3509</v>
      </c>
      <c r="B2315">
        <v>2025</v>
      </c>
      <c r="C2315">
        <v>7</v>
      </c>
      <c r="D2315" t="s">
        <v>89</v>
      </c>
      <c r="E2315" s="1">
        <v>45859</v>
      </c>
      <c r="F2315" s="1">
        <v>45882</v>
      </c>
      <c r="G2315">
        <v>23</v>
      </c>
      <c r="H2315">
        <v>19.600000000000001</v>
      </c>
      <c r="I2315" t="s">
        <v>65</v>
      </c>
      <c r="J2315" t="s">
        <v>239</v>
      </c>
      <c r="K2315" t="s">
        <v>240</v>
      </c>
      <c r="L2315">
        <v>3105.2</v>
      </c>
      <c r="M2315" t="s">
        <v>98</v>
      </c>
      <c r="N2315" t="s">
        <v>168</v>
      </c>
      <c r="O2315" t="s">
        <v>91</v>
      </c>
      <c r="P2315" t="s">
        <v>128</v>
      </c>
      <c r="Q2315" t="s">
        <v>150</v>
      </c>
      <c r="R2315" t="s">
        <v>129</v>
      </c>
      <c r="S2315" t="s">
        <v>161</v>
      </c>
      <c r="T2315" t="s">
        <v>59</v>
      </c>
      <c r="U2315" t="s">
        <v>166</v>
      </c>
      <c r="V2315">
        <v>33462</v>
      </c>
      <c r="W2315">
        <v>19878</v>
      </c>
      <c r="X2315">
        <v>23.3</v>
      </c>
      <c r="Y2315">
        <v>11.4</v>
      </c>
      <c r="Z2315">
        <v>26023.17</v>
      </c>
      <c r="AB2315">
        <v>33.44</v>
      </c>
      <c r="AC2315">
        <v>870214.8</v>
      </c>
      <c r="AD2315">
        <v>6913835.8099999996</v>
      </c>
      <c r="AE2315">
        <v>284.61</v>
      </c>
      <c r="AF2315">
        <v>1967746809.8800001</v>
      </c>
      <c r="AG2315">
        <v>147209.07999999999</v>
      </c>
      <c r="AH2315">
        <v>2.2999999999999998</v>
      </c>
      <c r="AI2315">
        <v>53384.85</v>
      </c>
      <c r="AJ2315">
        <v>18.420000000000002</v>
      </c>
      <c r="AK2315">
        <v>0</v>
      </c>
      <c r="AL2315">
        <v>5.6000000000000001E-2</v>
      </c>
      <c r="AM2315">
        <v>3871.75</v>
      </c>
      <c r="AN2315">
        <v>724.9</v>
      </c>
      <c r="AO2315">
        <v>583.13</v>
      </c>
      <c r="AP2315">
        <v>422710.94</v>
      </c>
      <c r="AQ2315">
        <v>1497391.42</v>
      </c>
      <c r="AR2315" t="s">
        <v>61</v>
      </c>
      <c r="AS2315" t="s">
        <v>61</v>
      </c>
      <c r="AT2315" t="s">
        <v>62</v>
      </c>
      <c r="AU2315" t="s">
        <v>63</v>
      </c>
    </row>
    <row r="2316" spans="1:47" x14ac:dyDescent="0.25">
      <c r="A2316" t="s">
        <v>3510</v>
      </c>
      <c r="B2316">
        <v>2020</v>
      </c>
      <c r="C2316">
        <v>10</v>
      </c>
      <c r="D2316" t="s">
        <v>119</v>
      </c>
      <c r="E2316" s="1">
        <v>44119</v>
      </c>
      <c r="F2316" s="1">
        <v>44149</v>
      </c>
      <c r="G2316">
        <v>30</v>
      </c>
      <c r="H2316">
        <v>11.4</v>
      </c>
      <c r="I2316" t="s">
        <v>49</v>
      </c>
      <c r="J2316" t="s">
        <v>66</v>
      </c>
      <c r="K2316" t="s">
        <v>248</v>
      </c>
      <c r="L2316">
        <v>9999</v>
      </c>
      <c r="M2316" t="s">
        <v>90</v>
      </c>
      <c r="N2316" t="s">
        <v>106</v>
      </c>
      <c r="O2316" t="s">
        <v>99</v>
      </c>
      <c r="P2316" t="s">
        <v>150</v>
      </c>
      <c r="Q2316" t="s">
        <v>128</v>
      </c>
      <c r="R2316" t="s">
        <v>434</v>
      </c>
      <c r="S2316" t="s">
        <v>156</v>
      </c>
      <c r="T2316" t="s">
        <v>59</v>
      </c>
      <c r="U2316" t="s">
        <v>181</v>
      </c>
      <c r="V2316">
        <v>20632</v>
      </c>
      <c r="W2316">
        <v>11450</v>
      </c>
      <c r="X2316">
        <v>24.5</v>
      </c>
      <c r="Y2316">
        <v>14.4</v>
      </c>
      <c r="Z2316">
        <v>19026.59</v>
      </c>
      <c r="AB2316">
        <v>1182.8800000000001</v>
      </c>
      <c r="AC2316">
        <v>1607533.92</v>
      </c>
      <c r="AD2316">
        <v>82083372.980000004</v>
      </c>
      <c r="AE2316">
        <v>166.46</v>
      </c>
      <c r="AF2316">
        <v>13663598266.25</v>
      </c>
      <c r="AG2316">
        <v>164224.72</v>
      </c>
      <c r="AH2316">
        <v>1.5</v>
      </c>
      <c r="AI2316">
        <v>50604.68</v>
      </c>
      <c r="AJ2316">
        <v>19.350000000000001</v>
      </c>
      <c r="AK2316">
        <v>15883132.67</v>
      </c>
      <c r="AL2316">
        <v>0.28699999999999998</v>
      </c>
      <c r="AM2316">
        <v>235579.28</v>
      </c>
      <c r="AN2316">
        <v>1085.2</v>
      </c>
      <c r="AO2316">
        <v>610.39</v>
      </c>
      <c r="AP2316">
        <v>662395.23</v>
      </c>
      <c r="AQ2316">
        <v>2720337.83</v>
      </c>
      <c r="AR2316" t="s">
        <v>61</v>
      </c>
      <c r="AS2316" t="s">
        <v>61</v>
      </c>
      <c r="AT2316" t="s">
        <v>62</v>
      </c>
      <c r="AU2316" t="s">
        <v>63</v>
      </c>
    </row>
    <row r="2317" spans="1:47" x14ac:dyDescent="0.25">
      <c r="A2317" t="s">
        <v>3511</v>
      </c>
      <c r="B2317">
        <v>2024</v>
      </c>
      <c r="C2317">
        <v>7</v>
      </c>
      <c r="D2317" t="s">
        <v>89</v>
      </c>
      <c r="E2317" s="1">
        <v>45477</v>
      </c>
      <c r="F2317" s="1">
        <v>45502</v>
      </c>
      <c r="G2317">
        <v>25</v>
      </c>
      <c r="H2317">
        <v>10.6</v>
      </c>
      <c r="I2317" t="s">
        <v>65</v>
      </c>
      <c r="J2317" t="s">
        <v>112</v>
      </c>
      <c r="K2317" t="s">
        <v>343</v>
      </c>
      <c r="L2317">
        <v>2523.1</v>
      </c>
      <c r="M2317" t="s">
        <v>98</v>
      </c>
      <c r="N2317" t="s">
        <v>53</v>
      </c>
      <c r="O2317" t="s">
        <v>189</v>
      </c>
      <c r="P2317" t="s">
        <v>100</v>
      </c>
      <c r="Q2317" t="s">
        <v>164</v>
      </c>
      <c r="R2317" t="s">
        <v>1084</v>
      </c>
      <c r="S2317" t="s">
        <v>130</v>
      </c>
      <c r="T2317" t="s">
        <v>59</v>
      </c>
      <c r="U2317" t="s">
        <v>75</v>
      </c>
      <c r="V2317">
        <v>74698</v>
      </c>
      <c r="W2317">
        <v>44002</v>
      </c>
      <c r="X2317">
        <v>17.5</v>
      </c>
      <c r="Y2317">
        <v>12.9</v>
      </c>
      <c r="Z2317">
        <v>70997.97</v>
      </c>
      <c r="AB2317">
        <v>28.32</v>
      </c>
      <c r="AC2317">
        <v>2010662.51</v>
      </c>
      <c r="AD2317">
        <v>59362822.68</v>
      </c>
      <c r="AE2317">
        <v>281.45999999999998</v>
      </c>
      <c r="AF2317">
        <v>16708260071.51</v>
      </c>
      <c r="AG2317">
        <v>88526.57</v>
      </c>
      <c r="AH2317">
        <v>0</v>
      </c>
      <c r="AI2317">
        <v>0</v>
      </c>
      <c r="AJ2317">
        <v>5.26</v>
      </c>
      <c r="AK2317">
        <v>0</v>
      </c>
      <c r="AL2317">
        <v>5.7000000000000002E-2</v>
      </c>
      <c r="AM2317">
        <v>33836.81</v>
      </c>
      <c r="AN2317">
        <v>799.8</v>
      </c>
      <c r="AO2317">
        <v>520.05999999999995</v>
      </c>
      <c r="AP2317">
        <v>415943.99</v>
      </c>
      <c r="AQ2317">
        <v>2548969.88</v>
      </c>
      <c r="AR2317" t="s">
        <v>61</v>
      </c>
      <c r="AS2317" t="s">
        <v>61</v>
      </c>
      <c r="AT2317" t="s">
        <v>62</v>
      </c>
      <c r="AU2317" t="s">
        <v>63</v>
      </c>
    </row>
    <row r="2318" spans="1:47" x14ac:dyDescent="0.25">
      <c r="A2318" t="s">
        <v>3512</v>
      </c>
      <c r="B2318">
        <v>2021</v>
      </c>
      <c r="C2318">
        <v>3</v>
      </c>
      <c r="D2318" t="s">
        <v>48</v>
      </c>
      <c r="E2318" s="1">
        <v>44278</v>
      </c>
      <c r="F2318" s="1">
        <v>44296</v>
      </c>
      <c r="G2318">
        <v>18</v>
      </c>
      <c r="H2318">
        <v>10.4</v>
      </c>
      <c r="I2318" t="s">
        <v>49</v>
      </c>
      <c r="J2318" t="s">
        <v>66</v>
      </c>
      <c r="K2318" t="s">
        <v>248</v>
      </c>
      <c r="L2318">
        <v>9999</v>
      </c>
      <c r="M2318" t="s">
        <v>80</v>
      </c>
      <c r="N2318" t="s">
        <v>81</v>
      </c>
      <c r="O2318" t="s">
        <v>54</v>
      </c>
      <c r="P2318" t="s">
        <v>71</v>
      </c>
      <c r="Q2318" t="s">
        <v>184</v>
      </c>
      <c r="R2318" t="s">
        <v>920</v>
      </c>
      <c r="S2318" t="s">
        <v>156</v>
      </c>
      <c r="T2318" t="s">
        <v>59</v>
      </c>
      <c r="U2318" t="s">
        <v>103</v>
      </c>
      <c r="V2318">
        <v>11111</v>
      </c>
      <c r="W2318">
        <v>7128</v>
      </c>
      <c r="X2318">
        <v>4.0999999999999996</v>
      </c>
      <c r="Y2318">
        <v>10.5</v>
      </c>
      <c r="Z2318">
        <v>9176.1200000000008</v>
      </c>
      <c r="AA2318">
        <v>655</v>
      </c>
      <c r="AB2318">
        <v>4278.26</v>
      </c>
      <c r="AC2318">
        <v>2802260.3</v>
      </c>
      <c r="AD2318">
        <v>7476060.25</v>
      </c>
      <c r="AE2318">
        <v>173.92</v>
      </c>
      <c r="AF2318">
        <v>1300236398.6800001</v>
      </c>
      <c r="AG2318">
        <v>188171.95</v>
      </c>
      <c r="AH2318">
        <v>0.3</v>
      </c>
      <c r="AI2318">
        <v>10409.69</v>
      </c>
      <c r="AJ2318">
        <v>20.059999999999999</v>
      </c>
      <c r="AK2318">
        <v>1499697.69</v>
      </c>
      <c r="AL2318">
        <v>0.32500000000000001</v>
      </c>
      <c r="AM2318">
        <v>24297.200000000001</v>
      </c>
      <c r="AN2318">
        <v>496.1</v>
      </c>
      <c r="AO2318">
        <v>469.38</v>
      </c>
      <c r="AP2318">
        <v>232859.42</v>
      </c>
      <c r="AQ2318">
        <v>3257998.56</v>
      </c>
      <c r="AR2318" t="s">
        <v>61</v>
      </c>
      <c r="AS2318" t="s">
        <v>61</v>
      </c>
      <c r="AT2318" t="s">
        <v>62</v>
      </c>
      <c r="AU2318" t="s">
        <v>63</v>
      </c>
    </row>
    <row r="2319" spans="1:47" x14ac:dyDescent="0.25">
      <c r="A2319" t="s">
        <v>3513</v>
      </c>
      <c r="B2319">
        <v>2023</v>
      </c>
      <c r="C2319">
        <v>12</v>
      </c>
      <c r="D2319" t="s">
        <v>119</v>
      </c>
      <c r="E2319" s="1">
        <v>45278</v>
      </c>
      <c r="F2319" s="1">
        <v>45309</v>
      </c>
      <c r="G2319">
        <v>31</v>
      </c>
      <c r="H2319">
        <v>6.1</v>
      </c>
      <c r="I2319" t="s">
        <v>49</v>
      </c>
      <c r="J2319" t="s">
        <v>134</v>
      </c>
      <c r="K2319" t="s">
        <v>135</v>
      </c>
      <c r="L2319">
        <v>9999.0098999999991</v>
      </c>
      <c r="M2319" t="s">
        <v>90</v>
      </c>
      <c r="N2319" t="s">
        <v>53</v>
      </c>
      <c r="O2319" t="s">
        <v>91</v>
      </c>
      <c r="P2319" t="s">
        <v>131</v>
      </c>
      <c r="Q2319" t="s">
        <v>128</v>
      </c>
      <c r="R2319" t="s">
        <v>2115</v>
      </c>
      <c r="S2319" t="s">
        <v>137</v>
      </c>
      <c r="T2319" t="s">
        <v>148</v>
      </c>
      <c r="U2319" t="s">
        <v>87</v>
      </c>
      <c r="V2319">
        <v>19103</v>
      </c>
      <c r="W2319">
        <v>13577</v>
      </c>
      <c r="X2319">
        <v>11.9</v>
      </c>
      <c r="Y2319">
        <v>10.199999999999999</v>
      </c>
      <c r="Z2319">
        <v>14948.63</v>
      </c>
      <c r="AB2319">
        <v>30.45</v>
      </c>
      <c r="AC2319">
        <v>455185.78</v>
      </c>
      <c r="AD2319">
        <v>16321661.67</v>
      </c>
      <c r="AE2319">
        <v>284.26</v>
      </c>
      <c r="AF2319">
        <v>4639595546.3100004</v>
      </c>
      <c r="AG2319">
        <v>184839.94</v>
      </c>
      <c r="AH2319">
        <v>0</v>
      </c>
      <c r="AI2319">
        <v>0</v>
      </c>
      <c r="AJ2319">
        <v>17.34</v>
      </c>
      <c r="AK2319">
        <v>2830176.13</v>
      </c>
      <c r="AL2319">
        <v>0.17199999999999999</v>
      </c>
      <c r="AM2319">
        <v>28073.26</v>
      </c>
      <c r="AN2319">
        <v>977.1</v>
      </c>
      <c r="AO2319">
        <v>570.01</v>
      </c>
      <c r="AP2319">
        <v>556956.77</v>
      </c>
      <c r="AQ2319">
        <v>1225055.75</v>
      </c>
      <c r="AR2319" t="s">
        <v>61</v>
      </c>
      <c r="AS2319" t="s">
        <v>61</v>
      </c>
      <c r="AT2319" t="s">
        <v>62</v>
      </c>
      <c r="AU2319" t="s">
        <v>63</v>
      </c>
    </row>
    <row r="2320" spans="1:47" x14ac:dyDescent="0.25">
      <c r="A2320" t="s">
        <v>3514</v>
      </c>
      <c r="B2320">
        <v>2021</v>
      </c>
      <c r="C2320">
        <v>7</v>
      </c>
      <c r="D2320" t="s">
        <v>89</v>
      </c>
      <c r="E2320" s="1">
        <v>44402</v>
      </c>
      <c r="F2320" s="1">
        <v>44421</v>
      </c>
      <c r="G2320">
        <v>19</v>
      </c>
      <c r="H2320">
        <v>9.4</v>
      </c>
      <c r="I2320" t="s">
        <v>49</v>
      </c>
      <c r="J2320" t="s">
        <v>134</v>
      </c>
      <c r="K2320" t="s">
        <v>135</v>
      </c>
      <c r="L2320">
        <v>9999.0098999999991</v>
      </c>
      <c r="M2320" t="s">
        <v>52</v>
      </c>
      <c r="N2320" t="s">
        <v>53</v>
      </c>
      <c r="O2320" t="s">
        <v>91</v>
      </c>
      <c r="P2320" t="s">
        <v>83</v>
      </c>
      <c r="Q2320" t="s">
        <v>82</v>
      </c>
      <c r="R2320" t="s">
        <v>2246</v>
      </c>
      <c r="S2320" t="s">
        <v>137</v>
      </c>
      <c r="T2320" t="s">
        <v>131</v>
      </c>
      <c r="U2320" t="s">
        <v>87</v>
      </c>
      <c r="V2320">
        <v>5013</v>
      </c>
      <c r="W2320">
        <v>3424</v>
      </c>
      <c r="X2320">
        <v>4.9000000000000004</v>
      </c>
      <c r="Y2320">
        <v>15</v>
      </c>
      <c r="Z2320">
        <v>3972.9</v>
      </c>
      <c r="AB2320">
        <v>18.07</v>
      </c>
      <c r="AC2320">
        <v>71790.3</v>
      </c>
      <c r="AD2320">
        <v>2854051.9</v>
      </c>
      <c r="AE2320">
        <v>168.43</v>
      </c>
      <c r="AF2320">
        <v>480707961.51999998</v>
      </c>
      <c r="AG2320">
        <v>118574.03</v>
      </c>
      <c r="AH2320">
        <v>0</v>
      </c>
      <c r="AI2320">
        <v>0</v>
      </c>
      <c r="AJ2320">
        <v>24.21</v>
      </c>
      <c r="AK2320">
        <v>690965.96</v>
      </c>
      <c r="AL2320">
        <v>7.0000000000000007E-2</v>
      </c>
      <c r="AM2320">
        <v>1997.84</v>
      </c>
      <c r="AN2320">
        <v>658.5</v>
      </c>
      <c r="AO2320">
        <v>352.14</v>
      </c>
      <c r="AP2320">
        <v>231884.19</v>
      </c>
      <c r="AQ2320">
        <v>424246.36</v>
      </c>
      <c r="AR2320" t="s">
        <v>61</v>
      </c>
      <c r="AS2320" t="s">
        <v>61</v>
      </c>
      <c r="AT2320" t="s">
        <v>62</v>
      </c>
      <c r="AU2320" t="s">
        <v>63</v>
      </c>
    </row>
    <row r="2321" spans="1:47" x14ac:dyDescent="0.25">
      <c r="A2321" t="s">
        <v>3515</v>
      </c>
      <c r="B2321">
        <v>2023</v>
      </c>
      <c r="C2321">
        <v>6</v>
      </c>
      <c r="D2321" t="s">
        <v>77</v>
      </c>
      <c r="E2321" s="1">
        <v>45099</v>
      </c>
      <c r="F2321" s="1">
        <v>45106</v>
      </c>
      <c r="G2321">
        <v>7</v>
      </c>
      <c r="H2321">
        <v>2.7</v>
      </c>
      <c r="I2321" t="s">
        <v>49</v>
      </c>
      <c r="J2321" t="s">
        <v>78</v>
      </c>
      <c r="K2321" t="s">
        <v>315</v>
      </c>
      <c r="L2321">
        <v>1511.9</v>
      </c>
      <c r="M2321" t="s">
        <v>90</v>
      </c>
      <c r="N2321" t="s">
        <v>81</v>
      </c>
      <c r="O2321" t="s">
        <v>91</v>
      </c>
      <c r="P2321" t="s">
        <v>201</v>
      </c>
      <c r="Q2321" t="s">
        <v>82</v>
      </c>
      <c r="R2321" t="s">
        <v>2738</v>
      </c>
      <c r="S2321" t="s">
        <v>85</v>
      </c>
      <c r="T2321" t="s">
        <v>59</v>
      </c>
      <c r="U2321" t="s">
        <v>87</v>
      </c>
      <c r="V2321">
        <v>43165</v>
      </c>
      <c r="W2321">
        <v>30593</v>
      </c>
      <c r="X2321">
        <v>19.3</v>
      </c>
      <c r="Y2321">
        <v>10.8</v>
      </c>
      <c r="Z2321">
        <v>37382.49</v>
      </c>
      <c r="AB2321">
        <v>25.45</v>
      </c>
      <c r="AC2321">
        <v>951384.37</v>
      </c>
      <c r="AD2321">
        <v>31825956.690000001</v>
      </c>
      <c r="AE2321">
        <v>283.62</v>
      </c>
      <c r="AF2321">
        <v>9026477836.4200001</v>
      </c>
      <c r="AG2321">
        <v>230417.9</v>
      </c>
      <c r="AH2321">
        <v>0.3</v>
      </c>
      <c r="AI2321">
        <v>5323.57</v>
      </c>
      <c r="AJ2321">
        <v>17.600000000000001</v>
      </c>
      <c r="AK2321">
        <v>5601368.3799999999</v>
      </c>
      <c r="AL2321">
        <v>0.19500000000000001</v>
      </c>
      <c r="AM2321">
        <v>62060.62</v>
      </c>
      <c r="AN2321">
        <v>179.1</v>
      </c>
      <c r="AO2321">
        <v>368.01</v>
      </c>
      <c r="AP2321">
        <v>65910.59</v>
      </c>
      <c r="AQ2321">
        <v>1315097.05</v>
      </c>
      <c r="AR2321" t="s">
        <v>61</v>
      </c>
      <c r="AS2321" t="s">
        <v>61</v>
      </c>
      <c r="AT2321" t="s">
        <v>62</v>
      </c>
      <c r="AU2321" t="s">
        <v>63</v>
      </c>
    </row>
    <row r="2322" spans="1:47" x14ac:dyDescent="0.25">
      <c r="A2322" t="s">
        <v>3516</v>
      </c>
      <c r="B2322">
        <v>2022</v>
      </c>
      <c r="C2322">
        <v>4</v>
      </c>
      <c r="D2322" t="s">
        <v>77</v>
      </c>
      <c r="E2322" s="1">
        <v>44668</v>
      </c>
      <c r="F2322" s="1">
        <v>44687</v>
      </c>
      <c r="G2322">
        <v>19</v>
      </c>
      <c r="H2322">
        <v>6</v>
      </c>
      <c r="I2322" t="s">
        <v>49</v>
      </c>
      <c r="J2322" t="s">
        <v>239</v>
      </c>
      <c r="K2322" t="s">
        <v>270</v>
      </c>
      <c r="L2322">
        <v>2710.1990999999998</v>
      </c>
      <c r="M2322" t="s">
        <v>68</v>
      </c>
      <c r="N2322" t="s">
        <v>168</v>
      </c>
      <c r="O2322" t="s">
        <v>91</v>
      </c>
      <c r="P2322" t="s">
        <v>71</v>
      </c>
      <c r="Q2322" t="s">
        <v>56</v>
      </c>
      <c r="R2322" t="s">
        <v>1820</v>
      </c>
      <c r="S2322" t="s">
        <v>142</v>
      </c>
      <c r="T2322" t="s">
        <v>74</v>
      </c>
      <c r="U2322" t="s">
        <v>103</v>
      </c>
      <c r="V2322">
        <v>45931</v>
      </c>
      <c r="W2322">
        <v>26669</v>
      </c>
      <c r="X2322">
        <v>21.7</v>
      </c>
      <c r="Y2322">
        <v>10.8</v>
      </c>
      <c r="Z2322">
        <v>36210.67</v>
      </c>
      <c r="AB2322">
        <v>20.43</v>
      </c>
      <c r="AC2322">
        <v>739783.99</v>
      </c>
      <c r="AD2322">
        <v>23315688.309999999</v>
      </c>
      <c r="AE2322">
        <v>215.8</v>
      </c>
      <c r="AF2322">
        <v>5031525537.3000002</v>
      </c>
      <c r="AG2322">
        <v>187099.79</v>
      </c>
      <c r="AH2322">
        <v>2.9</v>
      </c>
      <c r="AI2322">
        <v>90979.54</v>
      </c>
      <c r="AJ2322">
        <v>12.56</v>
      </c>
      <c r="AK2322">
        <v>2928450.45</v>
      </c>
      <c r="AL2322">
        <v>0.158</v>
      </c>
      <c r="AM2322">
        <v>36838.79</v>
      </c>
      <c r="AO2322">
        <v>740.17</v>
      </c>
      <c r="AP2322">
        <v>372823.63</v>
      </c>
      <c r="AQ2322">
        <v>1427525.74</v>
      </c>
      <c r="AR2322" t="s">
        <v>61</v>
      </c>
      <c r="AS2322" t="s">
        <v>61</v>
      </c>
      <c r="AT2322" t="s">
        <v>62</v>
      </c>
      <c r="AU2322" t="s">
        <v>63</v>
      </c>
    </row>
    <row r="2323" spans="1:47" x14ac:dyDescent="0.25">
      <c r="A2323" t="s">
        <v>3517</v>
      </c>
      <c r="B2323">
        <v>2022</v>
      </c>
      <c r="C2323">
        <v>6</v>
      </c>
      <c r="D2323" t="s">
        <v>77</v>
      </c>
      <c r="E2323" s="1">
        <v>44742</v>
      </c>
      <c r="F2323" s="1">
        <v>44754</v>
      </c>
      <c r="G2323">
        <v>12</v>
      </c>
      <c r="H2323">
        <v>20.2</v>
      </c>
      <c r="I2323" t="s">
        <v>65</v>
      </c>
      <c r="J2323" t="s">
        <v>50</v>
      </c>
      <c r="K2323" t="s">
        <v>120</v>
      </c>
      <c r="L2323">
        <v>2710.1921000000002</v>
      </c>
      <c r="M2323" t="s">
        <v>52</v>
      </c>
      <c r="N2323" t="s">
        <v>81</v>
      </c>
      <c r="O2323" t="s">
        <v>91</v>
      </c>
      <c r="P2323" t="s">
        <v>226</v>
      </c>
      <c r="Q2323" t="s">
        <v>154</v>
      </c>
      <c r="R2323" t="s">
        <v>515</v>
      </c>
      <c r="S2323" t="s">
        <v>123</v>
      </c>
      <c r="T2323" t="s">
        <v>74</v>
      </c>
      <c r="U2323" t="s">
        <v>96</v>
      </c>
      <c r="V2323">
        <v>46015</v>
      </c>
      <c r="W2323">
        <v>31991</v>
      </c>
      <c r="X2323">
        <v>19.7</v>
      </c>
      <c r="Y2323">
        <v>11.2</v>
      </c>
      <c r="Z2323">
        <v>35611.699999999997</v>
      </c>
      <c r="AB2323">
        <v>25.82</v>
      </c>
      <c r="AC2323">
        <v>919494.09</v>
      </c>
      <c r="AD2323">
        <v>10888633.390000001</v>
      </c>
      <c r="AE2323">
        <v>217.19</v>
      </c>
      <c r="AF2323">
        <v>2364902285.9699998</v>
      </c>
      <c r="AG2323">
        <v>112184.27</v>
      </c>
      <c r="AH2323">
        <v>1.9</v>
      </c>
      <c r="AI2323">
        <v>20491.09</v>
      </c>
      <c r="AJ2323">
        <v>10.19</v>
      </c>
      <c r="AK2323">
        <v>0</v>
      </c>
      <c r="AL2323">
        <v>0.26600000000000001</v>
      </c>
      <c r="AM2323">
        <v>28963.759999999998</v>
      </c>
      <c r="AN2323">
        <v>514.6</v>
      </c>
      <c r="AO2323">
        <v>355.63</v>
      </c>
      <c r="AP2323">
        <v>183007.2</v>
      </c>
      <c r="AQ2323">
        <v>1264140.4099999999</v>
      </c>
      <c r="AR2323" t="s">
        <v>61</v>
      </c>
      <c r="AS2323" t="s">
        <v>61</v>
      </c>
      <c r="AT2323" t="s">
        <v>62</v>
      </c>
      <c r="AU2323" t="s">
        <v>63</v>
      </c>
    </row>
    <row r="2324" spans="1:47" x14ac:dyDescent="0.25">
      <c r="A2324" t="s">
        <v>3518</v>
      </c>
      <c r="B2324">
        <v>2020</v>
      </c>
      <c r="C2324">
        <v>8</v>
      </c>
      <c r="D2324" t="s">
        <v>89</v>
      </c>
      <c r="E2324" s="1">
        <v>44072</v>
      </c>
      <c r="F2324" s="1">
        <v>44081</v>
      </c>
      <c r="G2324">
        <v>9</v>
      </c>
      <c r="H2324">
        <v>11.8</v>
      </c>
      <c r="I2324" t="s">
        <v>49</v>
      </c>
      <c r="J2324" t="s">
        <v>50</v>
      </c>
      <c r="K2324" t="s">
        <v>51</v>
      </c>
      <c r="L2324">
        <v>2709</v>
      </c>
      <c r="M2324" t="s">
        <v>114</v>
      </c>
      <c r="N2324" t="s">
        <v>81</v>
      </c>
      <c r="O2324" t="s">
        <v>107</v>
      </c>
      <c r="P2324" t="s">
        <v>127</v>
      </c>
      <c r="Q2324" t="s">
        <v>82</v>
      </c>
      <c r="R2324" t="s">
        <v>3499</v>
      </c>
      <c r="S2324" t="s">
        <v>170</v>
      </c>
      <c r="T2324" t="s">
        <v>162</v>
      </c>
      <c r="U2324" t="s">
        <v>75</v>
      </c>
      <c r="V2324">
        <v>81318</v>
      </c>
      <c r="W2324">
        <v>45146</v>
      </c>
      <c r="X2324">
        <v>16.8</v>
      </c>
      <c r="Y2324">
        <v>12.5</v>
      </c>
      <c r="Z2324">
        <v>67578.320000000007</v>
      </c>
      <c r="AB2324">
        <v>19.48</v>
      </c>
      <c r="AC2324">
        <v>1316425.67</v>
      </c>
      <c r="AD2324">
        <v>3419462.99</v>
      </c>
      <c r="AE2324">
        <v>162.62</v>
      </c>
      <c r="AF2324">
        <v>556073071.42999995</v>
      </c>
      <c r="AG2324">
        <v>137856.06</v>
      </c>
      <c r="AH2324">
        <v>0</v>
      </c>
      <c r="AI2324">
        <v>0</v>
      </c>
      <c r="AJ2324">
        <v>19.62</v>
      </c>
      <c r="AK2324">
        <v>670898.64</v>
      </c>
      <c r="AL2324">
        <v>7.0999999999999994E-2</v>
      </c>
      <c r="AM2324">
        <v>2427.8200000000002</v>
      </c>
      <c r="AN2324">
        <v>252.5</v>
      </c>
      <c r="AO2324">
        <v>715.47</v>
      </c>
      <c r="AP2324">
        <v>180656.18</v>
      </c>
      <c r="AQ2324">
        <v>1637365.73</v>
      </c>
      <c r="AR2324" t="s">
        <v>61</v>
      </c>
      <c r="AS2324" t="s">
        <v>61</v>
      </c>
      <c r="AT2324" t="s">
        <v>62</v>
      </c>
      <c r="AU2324" t="s">
        <v>63</v>
      </c>
    </row>
    <row r="2325" spans="1:47" x14ac:dyDescent="0.25">
      <c r="A2325" t="s">
        <v>3519</v>
      </c>
      <c r="B2325">
        <v>2025</v>
      </c>
      <c r="C2325">
        <v>6</v>
      </c>
      <c r="D2325" t="s">
        <v>77</v>
      </c>
      <c r="E2325" s="1">
        <v>45833</v>
      </c>
      <c r="F2325" s="1">
        <v>45856</v>
      </c>
      <c r="G2325">
        <v>23</v>
      </c>
      <c r="H2325">
        <v>2.2000000000000002</v>
      </c>
      <c r="I2325" t="s">
        <v>65</v>
      </c>
      <c r="J2325" t="s">
        <v>239</v>
      </c>
      <c r="K2325" t="s">
        <v>265</v>
      </c>
      <c r="L2325">
        <v>3102.1</v>
      </c>
      <c r="M2325" t="s">
        <v>114</v>
      </c>
      <c r="N2325" t="s">
        <v>168</v>
      </c>
      <c r="O2325" t="s">
        <v>189</v>
      </c>
      <c r="P2325" t="s">
        <v>82</v>
      </c>
      <c r="Q2325" t="s">
        <v>140</v>
      </c>
      <c r="R2325" t="s">
        <v>2365</v>
      </c>
      <c r="S2325" t="s">
        <v>161</v>
      </c>
      <c r="T2325" t="s">
        <v>148</v>
      </c>
      <c r="U2325" t="s">
        <v>228</v>
      </c>
      <c r="V2325">
        <v>24260</v>
      </c>
      <c r="W2325">
        <v>16421</v>
      </c>
      <c r="X2325">
        <v>20.8</v>
      </c>
      <c r="Y2325">
        <v>11.7</v>
      </c>
      <c r="Z2325">
        <v>18716.05</v>
      </c>
      <c r="AB2325">
        <v>22.51</v>
      </c>
      <c r="AC2325">
        <v>421298.29</v>
      </c>
      <c r="AD2325">
        <v>12245911.51</v>
      </c>
      <c r="AE2325">
        <v>278.31</v>
      </c>
      <c r="AF2325">
        <v>3408159632.3499999</v>
      </c>
      <c r="AG2325">
        <v>139866.65</v>
      </c>
      <c r="AH2325">
        <v>0.9</v>
      </c>
      <c r="AI2325">
        <v>8002.76</v>
      </c>
      <c r="AJ2325">
        <v>1.87</v>
      </c>
      <c r="AK2325">
        <v>0</v>
      </c>
      <c r="AL2325">
        <v>0.21299999999999999</v>
      </c>
      <c r="AM2325">
        <v>26083.79</v>
      </c>
      <c r="AN2325">
        <v>918</v>
      </c>
      <c r="AO2325">
        <v>589.28</v>
      </c>
      <c r="AP2325">
        <v>540959.04</v>
      </c>
      <c r="AQ2325">
        <v>1136210.53</v>
      </c>
      <c r="AR2325" t="s">
        <v>61</v>
      </c>
      <c r="AS2325" t="s">
        <v>61</v>
      </c>
      <c r="AT2325" t="s">
        <v>62</v>
      </c>
      <c r="AU2325" t="s">
        <v>63</v>
      </c>
    </row>
    <row r="2326" spans="1:47" x14ac:dyDescent="0.25">
      <c r="A2326" t="s">
        <v>3520</v>
      </c>
      <c r="B2326">
        <v>2024</v>
      </c>
      <c r="C2326">
        <v>8</v>
      </c>
      <c r="D2326" t="s">
        <v>89</v>
      </c>
      <c r="E2326" s="1">
        <v>45527</v>
      </c>
      <c r="F2326" s="1">
        <v>45547</v>
      </c>
      <c r="G2326">
        <v>20</v>
      </c>
      <c r="H2326">
        <v>2.7</v>
      </c>
      <c r="I2326" t="s">
        <v>65</v>
      </c>
      <c r="J2326" t="s">
        <v>50</v>
      </c>
      <c r="K2326" t="s">
        <v>145</v>
      </c>
      <c r="L2326">
        <v>2710.19</v>
      </c>
      <c r="M2326" t="s">
        <v>52</v>
      </c>
      <c r="N2326" t="s">
        <v>168</v>
      </c>
      <c r="O2326" t="s">
        <v>200</v>
      </c>
      <c r="P2326" t="s">
        <v>70</v>
      </c>
      <c r="Q2326" t="s">
        <v>196</v>
      </c>
      <c r="R2326" t="s">
        <v>1807</v>
      </c>
      <c r="S2326" t="s">
        <v>123</v>
      </c>
      <c r="T2326" t="s">
        <v>162</v>
      </c>
      <c r="U2326" t="s">
        <v>166</v>
      </c>
      <c r="V2326">
        <v>74238</v>
      </c>
      <c r="W2326">
        <v>46270</v>
      </c>
      <c r="X2326">
        <v>9</v>
      </c>
      <c r="Y2326">
        <v>10.199999999999999</v>
      </c>
      <c r="Z2326">
        <v>57739.31</v>
      </c>
      <c r="AB2326">
        <v>26.26</v>
      </c>
      <c r="AC2326">
        <v>1516234.28</v>
      </c>
      <c r="AD2326">
        <v>47350853.340000004</v>
      </c>
      <c r="AE2326">
        <v>280.77</v>
      </c>
      <c r="AF2326">
        <v>13294699092.27</v>
      </c>
      <c r="AG2326">
        <v>130331.65</v>
      </c>
      <c r="AH2326">
        <v>0.3</v>
      </c>
      <c r="AI2326">
        <v>8344.57</v>
      </c>
      <c r="AJ2326">
        <v>16.04</v>
      </c>
      <c r="AK2326">
        <v>0</v>
      </c>
      <c r="AL2326">
        <v>0.216</v>
      </c>
      <c r="AM2326">
        <v>102277.84</v>
      </c>
      <c r="AN2326">
        <v>901.8</v>
      </c>
      <c r="AO2326">
        <v>681.71</v>
      </c>
      <c r="AP2326">
        <v>614766.07999999996</v>
      </c>
      <c r="AQ2326">
        <v>2371954.42</v>
      </c>
      <c r="AR2326" t="s">
        <v>61</v>
      </c>
      <c r="AS2326" t="s">
        <v>61</v>
      </c>
      <c r="AT2326" t="s">
        <v>62</v>
      </c>
      <c r="AU2326" t="s">
        <v>63</v>
      </c>
    </row>
    <row r="2327" spans="1:47" x14ac:dyDescent="0.25">
      <c r="A2327" t="s">
        <v>3521</v>
      </c>
      <c r="B2327">
        <v>2024</v>
      </c>
      <c r="C2327">
        <v>9</v>
      </c>
      <c r="D2327" t="s">
        <v>89</v>
      </c>
      <c r="E2327" s="1">
        <v>45548</v>
      </c>
      <c r="F2327" s="1">
        <v>45554</v>
      </c>
      <c r="G2327">
        <v>6</v>
      </c>
      <c r="H2327">
        <v>1.4</v>
      </c>
      <c r="I2327" t="s">
        <v>65</v>
      </c>
      <c r="J2327" t="s">
        <v>50</v>
      </c>
      <c r="K2327" t="s">
        <v>51</v>
      </c>
      <c r="L2327">
        <v>2709</v>
      </c>
      <c r="M2327" t="s">
        <v>90</v>
      </c>
      <c r="N2327" t="s">
        <v>106</v>
      </c>
      <c r="O2327" t="s">
        <v>91</v>
      </c>
      <c r="P2327" t="s">
        <v>226</v>
      </c>
      <c r="Q2327" t="s">
        <v>127</v>
      </c>
      <c r="R2327" t="s">
        <v>681</v>
      </c>
      <c r="S2327" t="s">
        <v>58</v>
      </c>
      <c r="T2327" t="s">
        <v>86</v>
      </c>
      <c r="U2327" t="s">
        <v>103</v>
      </c>
      <c r="V2327">
        <v>344380</v>
      </c>
      <c r="W2327">
        <v>195393</v>
      </c>
      <c r="X2327">
        <v>9.9</v>
      </c>
      <c r="Y2327">
        <v>14.9</v>
      </c>
      <c r="Z2327">
        <v>286067.94</v>
      </c>
      <c r="AB2327">
        <v>22.73</v>
      </c>
      <c r="AC2327">
        <v>6502324.2800000003</v>
      </c>
      <c r="AD2327">
        <v>20777114.48</v>
      </c>
      <c r="AE2327">
        <v>281.76</v>
      </c>
      <c r="AF2327">
        <v>5854159775.8800001</v>
      </c>
      <c r="AG2327">
        <v>108693.75</v>
      </c>
      <c r="AH2327">
        <v>0.7</v>
      </c>
      <c r="AI2327">
        <v>17987.88</v>
      </c>
      <c r="AJ2327">
        <v>10.71</v>
      </c>
      <c r="AK2327">
        <v>0</v>
      </c>
      <c r="AL2327">
        <v>0.19400000000000001</v>
      </c>
      <c r="AM2327">
        <v>40307.599999999999</v>
      </c>
      <c r="AN2327">
        <v>189.5</v>
      </c>
      <c r="AO2327">
        <v>462.46</v>
      </c>
      <c r="AP2327">
        <v>87636.17</v>
      </c>
      <c r="AQ2327">
        <v>6756949.6799999997</v>
      </c>
      <c r="AR2327" t="s">
        <v>61</v>
      </c>
      <c r="AS2327" t="s">
        <v>61</v>
      </c>
      <c r="AT2327" t="s">
        <v>62</v>
      </c>
      <c r="AU2327" t="s">
        <v>63</v>
      </c>
    </row>
    <row r="2328" spans="1:47" x14ac:dyDescent="0.25">
      <c r="A2328" t="s">
        <v>3522</v>
      </c>
      <c r="B2328">
        <v>2024</v>
      </c>
      <c r="C2328">
        <v>10</v>
      </c>
      <c r="D2328" t="s">
        <v>119</v>
      </c>
      <c r="E2328" s="1">
        <v>45583</v>
      </c>
      <c r="F2328" s="1">
        <v>45599</v>
      </c>
      <c r="G2328">
        <v>16</v>
      </c>
      <c r="H2328">
        <v>2.2000000000000002</v>
      </c>
      <c r="I2328" t="s">
        <v>65</v>
      </c>
      <c r="J2328" t="s">
        <v>78</v>
      </c>
      <c r="K2328" t="s">
        <v>315</v>
      </c>
      <c r="L2328">
        <v>1511.9</v>
      </c>
      <c r="M2328" t="s">
        <v>52</v>
      </c>
      <c r="N2328" t="s">
        <v>53</v>
      </c>
      <c r="O2328" t="s">
        <v>91</v>
      </c>
      <c r="P2328" t="s">
        <v>92</v>
      </c>
      <c r="Q2328" t="s">
        <v>146</v>
      </c>
      <c r="R2328" t="s">
        <v>1215</v>
      </c>
      <c r="S2328" t="s">
        <v>85</v>
      </c>
      <c r="T2328" t="s">
        <v>95</v>
      </c>
      <c r="U2328" t="s">
        <v>228</v>
      </c>
      <c r="V2328">
        <v>55273</v>
      </c>
      <c r="W2328">
        <v>31063</v>
      </c>
      <c r="X2328">
        <v>15.9</v>
      </c>
      <c r="Y2328">
        <v>10.4</v>
      </c>
      <c r="Z2328">
        <v>42938.7</v>
      </c>
      <c r="AB2328">
        <v>19.850000000000001</v>
      </c>
      <c r="AC2328">
        <v>852333.19</v>
      </c>
      <c r="AD2328">
        <v>28901609.579999998</v>
      </c>
      <c r="AE2328">
        <v>274.13</v>
      </c>
      <c r="AF2328">
        <v>7922798234.1700001</v>
      </c>
      <c r="AG2328">
        <v>90001.3</v>
      </c>
      <c r="AH2328">
        <v>0</v>
      </c>
      <c r="AI2328">
        <v>0</v>
      </c>
      <c r="AJ2328">
        <v>15.3</v>
      </c>
      <c r="AK2328">
        <v>0</v>
      </c>
      <c r="AL2328">
        <v>0.21199999999999999</v>
      </c>
      <c r="AM2328">
        <v>61271.41</v>
      </c>
      <c r="AO2328">
        <v>721.62</v>
      </c>
      <c r="AP2328">
        <v>276813.43</v>
      </c>
      <c r="AQ2328">
        <v>1280419.33</v>
      </c>
      <c r="AR2328" t="s">
        <v>61</v>
      </c>
      <c r="AS2328" t="s">
        <v>61</v>
      </c>
      <c r="AT2328" t="s">
        <v>62</v>
      </c>
      <c r="AU2328" t="s">
        <v>63</v>
      </c>
    </row>
    <row r="2329" spans="1:47" x14ac:dyDescent="0.25">
      <c r="A2329" t="s">
        <v>3523</v>
      </c>
      <c r="B2329">
        <v>2022</v>
      </c>
      <c r="C2329">
        <v>7</v>
      </c>
      <c r="D2329" t="s">
        <v>89</v>
      </c>
      <c r="E2329" s="1">
        <v>44745</v>
      </c>
      <c r="F2329" s="1">
        <v>44758</v>
      </c>
      <c r="G2329">
        <v>13</v>
      </c>
      <c r="H2329">
        <v>9.1999999999999993</v>
      </c>
      <c r="I2329" t="s">
        <v>49</v>
      </c>
      <c r="J2329" t="s">
        <v>50</v>
      </c>
      <c r="K2329" t="s">
        <v>120</v>
      </c>
      <c r="L2329">
        <v>2710.1921000000002</v>
      </c>
      <c r="M2329" t="s">
        <v>90</v>
      </c>
      <c r="N2329" t="s">
        <v>168</v>
      </c>
      <c r="O2329" t="s">
        <v>99</v>
      </c>
      <c r="P2329" t="s">
        <v>121</v>
      </c>
      <c r="Q2329" t="s">
        <v>184</v>
      </c>
      <c r="R2329" t="s">
        <v>804</v>
      </c>
      <c r="S2329" t="s">
        <v>142</v>
      </c>
      <c r="T2329" t="s">
        <v>148</v>
      </c>
      <c r="U2329" t="s">
        <v>259</v>
      </c>
      <c r="V2329">
        <v>48584</v>
      </c>
      <c r="W2329">
        <v>28740</v>
      </c>
      <c r="X2329">
        <v>24.8</v>
      </c>
      <c r="Y2329">
        <v>12.9</v>
      </c>
      <c r="Z2329">
        <v>45740.49</v>
      </c>
      <c r="AB2329">
        <v>26.53</v>
      </c>
      <c r="AC2329">
        <v>1213495.2</v>
      </c>
      <c r="AD2329">
        <v>24020160.920000002</v>
      </c>
      <c r="AE2329">
        <v>211.34</v>
      </c>
      <c r="AF2329">
        <v>5076420808.8299999</v>
      </c>
      <c r="AG2329">
        <v>109618.45</v>
      </c>
      <c r="AI2329">
        <v>52646.239999999998</v>
      </c>
      <c r="AJ2329">
        <v>1.1299999999999999</v>
      </c>
      <c r="AK2329">
        <v>271427.82</v>
      </c>
      <c r="AL2329">
        <v>0.22500000000000001</v>
      </c>
      <c r="AM2329">
        <v>54045.36</v>
      </c>
      <c r="AN2329">
        <v>541.70000000000005</v>
      </c>
      <c r="AO2329">
        <v>567.07000000000005</v>
      </c>
      <c r="AP2329">
        <v>307181.82</v>
      </c>
      <c r="AQ2329">
        <v>1736987.07</v>
      </c>
      <c r="AR2329" t="s">
        <v>61</v>
      </c>
      <c r="AS2329" t="s">
        <v>61</v>
      </c>
      <c r="AT2329" t="s">
        <v>62</v>
      </c>
      <c r="AU2329" t="s">
        <v>63</v>
      </c>
    </row>
    <row r="2330" spans="1:47" x14ac:dyDescent="0.25">
      <c r="A2330" t="s">
        <v>3524</v>
      </c>
      <c r="B2330">
        <v>2022</v>
      </c>
      <c r="C2330">
        <v>9</v>
      </c>
      <c r="D2330" t="s">
        <v>89</v>
      </c>
      <c r="E2330" s="1">
        <v>44818</v>
      </c>
      <c r="F2330" s="1">
        <v>44831</v>
      </c>
      <c r="G2330">
        <v>13</v>
      </c>
      <c r="H2330">
        <v>1.1000000000000001</v>
      </c>
      <c r="I2330" t="s">
        <v>49</v>
      </c>
      <c r="J2330" t="s">
        <v>78</v>
      </c>
      <c r="K2330" t="s">
        <v>211</v>
      </c>
      <c r="L2330">
        <v>1701.99</v>
      </c>
      <c r="M2330" t="s">
        <v>90</v>
      </c>
      <c r="N2330" t="s">
        <v>168</v>
      </c>
      <c r="O2330" t="s">
        <v>99</v>
      </c>
      <c r="P2330" t="s">
        <v>83</v>
      </c>
      <c r="Q2330" t="s">
        <v>56</v>
      </c>
      <c r="R2330" t="s">
        <v>428</v>
      </c>
      <c r="S2330" t="s">
        <v>85</v>
      </c>
      <c r="T2330" t="s">
        <v>95</v>
      </c>
      <c r="U2330" t="s">
        <v>60</v>
      </c>
      <c r="V2330">
        <v>52833</v>
      </c>
      <c r="W2330">
        <v>33442</v>
      </c>
      <c r="X2330">
        <v>22.3</v>
      </c>
      <c r="Y2330">
        <v>11</v>
      </c>
      <c r="Z2330">
        <v>41148.980000000003</v>
      </c>
      <c r="AB2330">
        <v>36.35</v>
      </c>
      <c r="AC2330">
        <v>1495765.42</v>
      </c>
      <c r="AD2330">
        <v>13271369.029999999</v>
      </c>
      <c r="AE2330">
        <v>215.41</v>
      </c>
      <c r="AF2330">
        <v>2858785602.75</v>
      </c>
      <c r="AG2330">
        <v>41760.910000000003</v>
      </c>
      <c r="AH2330">
        <v>2.6</v>
      </c>
      <c r="AI2330">
        <v>30800.74</v>
      </c>
      <c r="AJ2330">
        <v>19.739999999999998</v>
      </c>
      <c r="AK2330">
        <v>2619768.25</v>
      </c>
      <c r="AL2330">
        <v>0.314</v>
      </c>
      <c r="AM2330">
        <v>41672.1</v>
      </c>
      <c r="AN2330">
        <v>671.4</v>
      </c>
      <c r="AO2330">
        <v>715.64</v>
      </c>
      <c r="AP2330">
        <v>480480.7</v>
      </c>
      <c r="AQ2330">
        <v>2090479.87</v>
      </c>
      <c r="AR2330" t="s">
        <v>61</v>
      </c>
      <c r="AS2330" t="s">
        <v>61</v>
      </c>
      <c r="AT2330" t="s">
        <v>62</v>
      </c>
      <c r="AU2330" t="s">
        <v>63</v>
      </c>
    </row>
    <row r="2331" spans="1:47" x14ac:dyDescent="0.25">
      <c r="A2331" t="s">
        <v>3525</v>
      </c>
      <c r="B2331">
        <v>2026</v>
      </c>
      <c r="C2331">
        <v>1</v>
      </c>
      <c r="D2331" t="s">
        <v>48</v>
      </c>
      <c r="E2331" s="1">
        <v>46024</v>
      </c>
      <c r="F2331" s="1">
        <v>46053</v>
      </c>
      <c r="G2331">
        <v>29</v>
      </c>
      <c r="H2331">
        <v>18.3</v>
      </c>
      <c r="I2331" t="s">
        <v>65</v>
      </c>
      <c r="J2331" t="s">
        <v>66</v>
      </c>
      <c r="K2331" t="s">
        <v>153</v>
      </c>
      <c r="L2331">
        <v>6309</v>
      </c>
      <c r="M2331" t="s">
        <v>52</v>
      </c>
      <c r="N2331" t="s">
        <v>106</v>
      </c>
      <c r="O2331" t="s">
        <v>99</v>
      </c>
      <c r="P2331" t="s">
        <v>128</v>
      </c>
      <c r="Q2331" t="s">
        <v>201</v>
      </c>
      <c r="R2331" t="s">
        <v>1240</v>
      </c>
      <c r="S2331" t="s">
        <v>156</v>
      </c>
      <c r="T2331" t="s">
        <v>148</v>
      </c>
      <c r="U2331" t="s">
        <v>75</v>
      </c>
      <c r="V2331">
        <v>17839</v>
      </c>
      <c r="W2331">
        <v>11879</v>
      </c>
      <c r="X2331">
        <v>1</v>
      </c>
      <c r="Y2331">
        <v>13.5</v>
      </c>
      <c r="Z2331">
        <v>14425.82</v>
      </c>
      <c r="AA2331">
        <v>1030</v>
      </c>
      <c r="AB2331">
        <v>3651.75</v>
      </c>
      <c r="AC2331">
        <v>3761302.5</v>
      </c>
      <c r="AD2331">
        <v>38499339.899999999</v>
      </c>
      <c r="AE2331">
        <v>282.64</v>
      </c>
      <c r="AF2331">
        <v>10881453429.34</v>
      </c>
      <c r="AG2331">
        <v>90162.17</v>
      </c>
      <c r="AH2331">
        <v>0</v>
      </c>
      <c r="AI2331">
        <v>0</v>
      </c>
      <c r="AJ2331">
        <v>5.53</v>
      </c>
      <c r="AK2331">
        <v>0</v>
      </c>
      <c r="AL2331">
        <v>0.15</v>
      </c>
      <c r="AM2331">
        <v>57749.01</v>
      </c>
      <c r="AN2331">
        <v>721.4</v>
      </c>
      <c r="AO2331">
        <v>688.99</v>
      </c>
      <c r="AP2331">
        <v>497037.39</v>
      </c>
      <c r="AQ2331">
        <v>4406251.07</v>
      </c>
      <c r="AR2331" t="s">
        <v>61</v>
      </c>
      <c r="AS2331" t="s">
        <v>61</v>
      </c>
      <c r="AT2331" t="s">
        <v>62</v>
      </c>
      <c r="AU2331" t="s">
        <v>63</v>
      </c>
    </row>
    <row r="2332" spans="1:47" x14ac:dyDescent="0.25">
      <c r="A2332" t="s">
        <v>3526</v>
      </c>
      <c r="B2332">
        <v>2022</v>
      </c>
      <c r="C2332">
        <v>10</v>
      </c>
      <c r="D2332" t="s">
        <v>119</v>
      </c>
      <c r="E2332" s="1">
        <v>44858</v>
      </c>
      <c r="F2332" s="1">
        <v>44880</v>
      </c>
      <c r="G2332">
        <v>22</v>
      </c>
      <c r="H2332">
        <v>17</v>
      </c>
      <c r="I2332" t="s">
        <v>65</v>
      </c>
      <c r="J2332" t="s">
        <v>112</v>
      </c>
      <c r="K2332" t="s">
        <v>113</v>
      </c>
      <c r="L2332">
        <v>7304.39</v>
      </c>
      <c r="M2332" t="s">
        <v>80</v>
      </c>
      <c r="N2332" t="s">
        <v>53</v>
      </c>
      <c r="O2332" t="s">
        <v>189</v>
      </c>
      <c r="P2332" t="s">
        <v>92</v>
      </c>
      <c r="Q2332" t="s">
        <v>174</v>
      </c>
      <c r="R2332" t="s">
        <v>537</v>
      </c>
      <c r="S2332" t="s">
        <v>73</v>
      </c>
      <c r="T2332" t="s">
        <v>131</v>
      </c>
      <c r="U2332" t="s">
        <v>60</v>
      </c>
      <c r="V2332">
        <v>7179</v>
      </c>
      <c r="W2332">
        <v>4645</v>
      </c>
      <c r="X2332">
        <v>3.2</v>
      </c>
      <c r="Y2332">
        <v>15.3</v>
      </c>
      <c r="Z2332">
        <v>6765.84</v>
      </c>
      <c r="AB2332">
        <v>31.19</v>
      </c>
      <c r="AC2332">
        <v>211026.55</v>
      </c>
      <c r="AD2332">
        <v>3406668.1</v>
      </c>
      <c r="AE2332">
        <v>210.41</v>
      </c>
      <c r="AF2332">
        <v>716797034.91999996</v>
      </c>
      <c r="AG2332">
        <v>55819.56</v>
      </c>
      <c r="AH2332">
        <v>0.4</v>
      </c>
      <c r="AJ2332">
        <v>15.7</v>
      </c>
      <c r="AK2332">
        <v>0</v>
      </c>
      <c r="AL2332">
        <v>8.1000000000000003E-2</v>
      </c>
      <c r="AM2332">
        <v>2759.4</v>
      </c>
      <c r="AN2332">
        <v>1137.4000000000001</v>
      </c>
      <c r="AO2332">
        <v>479.98</v>
      </c>
      <c r="AP2332">
        <v>545929.25</v>
      </c>
      <c r="AQ2332">
        <v>825070.44</v>
      </c>
      <c r="AR2332" t="s">
        <v>61</v>
      </c>
      <c r="AS2332" t="s">
        <v>61</v>
      </c>
      <c r="AT2332" t="s">
        <v>62</v>
      </c>
      <c r="AU2332" t="s">
        <v>63</v>
      </c>
    </row>
    <row r="2333" spans="1:47" x14ac:dyDescent="0.25">
      <c r="A2333" t="s">
        <v>3527</v>
      </c>
      <c r="B2333">
        <v>2022</v>
      </c>
      <c r="C2333">
        <v>2</v>
      </c>
      <c r="D2333" t="s">
        <v>48</v>
      </c>
      <c r="E2333" s="1">
        <v>44606</v>
      </c>
      <c r="F2333" s="1">
        <v>44614</v>
      </c>
      <c r="G2333">
        <v>8</v>
      </c>
      <c r="H2333">
        <v>15.6</v>
      </c>
      <c r="I2333" t="s">
        <v>49</v>
      </c>
      <c r="J2333" t="s">
        <v>50</v>
      </c>
      <c r="K2333" t="s">
        <v>145</v>
      </c>
      <c r="L2333">
        <v>2710.19</v>
      </c>
      <c r="M2333" t="s">
        <v>80</v>
      </c>
      <c r="N2333" t="s">
        <v>106</v>
      </c>
      <c r="O2333" t="s">
        <v>91</v>
      </c>
      <c r="P2333" t="s">
        <v>230</v>
      </c>
      <c r="Q2333" t="s">
        <v>56</v>
      </c>
      <c r="R2333" t="s">
        <v>1967</v>
      </c>
      <c r="S2333" t="s">
        <v>170</v>
      </c>
      <c r="T2333" t="s">
        <v>162</v>
      </c>
      <c r="U2333" t="s">
        <v>259</v>
      </c>
      <c r="V2333">
        <v>110185</v>
      </c>
      <c r="W2333">
        <v>77870</v>
      </c>
      <c r="X2333">
        <v>19.8</v>
      </c>
      <c r="Y2333">
        <v>13.8</v>
      </c>
      <c r="Z2333">
        <v>96961.07</v>
      </c>
      <c r="AB2333">
        <v>34.69</v>
      </c>
      <c r="AC2333">
        <v>3363579.52</v>
      </c>
      <c r="AD2333">
        <v>111293855.37</v>
      </c>
      <c r="AE2333">
        <v>215.09</v>
      </c>
      <c r="AF2333">
        <v>23938195351.529999</v>
      </c>
      <c r="AG2333">
        <v>240591.97</v>
      </c>
      <c r="AH2333">
        <v>0</v>
      </c>
      <c r="AI2333">
        <v>0</v>
      </c>
      <c r="AJ2333">
        <v>21.49</v>
      </c>
      <c r="AK2333">
        <v>23917049.52</v>
      </c>
      <c r="AL2333">
        <v>0.26100000000000001</v>
      </c>
      <c r="AM2333">
        <v>290476.96000000002</v>
      </c>
      <c r="AN2333">
        <v>266.89999999999998</v>
      </c>
      <c r="AO2333">
        <v>536.84</v>
      </c>
      <c r="AP2333">
        <v>143282.6</v>
      </c>
      <c r="AQ2333">
        <v>4037931.05</v>
      </c>
      <c r="AR2333" t="s">
        <v>61</v>
      </c>
      <c r="AS2333" t="s">
        <v>61</v>
      </c>
      <c r="AT2333" t="s">
        <v>293</v>
      </c>
      <c r="AU2333" t="s">
        <v>63</v>
      </c>
    </row>
    <row r="2334" spans="1:47" x14ac:dyDescent="0.25">
      <c r="A2334" t="s">
        <v>3528</v>
      </c>
      <c r="B2334">
        <v>2022</v>
      </c>
      <c r="C2334">
        <v>9</v>
      </c>
      <c r="D2334" t="s">
        <v>89</v>
      </c>
      <c r="E2334" s="1">
        <v>44816</v>
      </c>
      <c r="F2334" s="1">
        <v>44829</v>
      </c>
      <c r="G2334">
        <v>13</v>
      </c>
      <c r="H2334">
        <v>17</v>
      </c>
      <c r="I2334" t="s">
        <v>49</v>
      </c>
      <c r="J2334" t="s">
        <v>50</v>
      </c>
      <c r="K2334" t="s">
        <v>183</v>
      </c>
      <c r="L2334">
        <v>2710.19</v>
      </c>
      <c r="M2334" t="s">
        <v>114</v>
      </c>
      <c r="N2334" t="s">
        <v>106</v>
      </c>
      <c r="O2334" t="s">
        <v>54</v>
      </c>
      <c r="P2334" t="s">
        <v>140</v>
      </c>
      <c r="Q2334" t="s">
        <v>184</v>
      </c>
      <c r="R2334" t="s">
        <v>1012</v>
      </c>
      <c r="S2334" t="s">
        <v>186</v>
      </c>
      <c r="T2334" t="s">
        <v>95</v>
      </c>
      <c r="U2334" t="s">
        <v>132</v>
      </c>
      <c r="V2334">
        <v>97148</v>
      </c>
      <c r="W2334">
        <v>55974</v>
      </c>
      <c r="X2334">
        <v>3.8</v>
      </c>
      <c r="Y2334">
        <v>14</v>
      </c>
      <c r="Z2334">
        <v>84369.69</v>
      </c>
      <c r="AB2334">
        <v>24.75</v>
      </c>
      <c r="AC2334">
        <v>2088149.83</v>
      </c>
      <c r="AD2334">
        <v>56190213.539999999</v>
      </c>
      <c r="AE2334">
        <v>211.47</v>
      </c>
      <c r="AF2334">
        <v>11882544457.299999</v>
      </c>
      <c r="AG2334">
        <v>40034.46</v>
      </c>
      <c r="AH2334">
        <v>0.3</v>
      </c>
      <c r="AI2334">
        <v>4529.7</v>
      </c>
      <c r="AJ2334">
        <v>18.98</v>
      </c>
      <c r="AK2334">
        <v>10664902.529999999</v>
      </c>
      <c r="AL2334">
        <v>8.1000000000000003E-2</v>
      </c>
      <c r="AM2334">
        <v>45514.07</v>
      </c>
      <c r="AN2334">
        <v>511.8</v>
      </c>
      <c r="AO2334">
        <v>635.35</v>
      </c>
      <c r="AP2334">
        <v>325172.13</v>
      </c>
      <c r="AQ2334">
        <v>2503400.19</v>
      </c>
      <c r="AR2334" t="s">
        <v>61</v>
      </c>
      <c r="AS2334" t="s">
        <v>61</v>
      </c>
      <c r="AT2334" t="s">
        <v>62</v>
      </c>
      <c r="AU2334" t="s">
        <v>63</v>
      </c>
    </row>
    <row r="2335" spans="1:47" x14ac:dyDescent="0.25">
      <c r="A2335" t="s">
        <v>3529</v>
      </c>
      <c r="B2335">
        <v>2023</v>
      </c>
      <c r="C2335">
        <v>11</v>
      </c>
      <c r="D2335" t="s">
        <v>119</v>
      </c>
      <c r="E2335" s="1">
        <v>45252</v>
      </c>
      <c r="F2335" s="1">
        <v>45271</v>
      </c>
      <c r="G2335">
        <v>19</v>
      </c>
      <c r="H2335">
        <v>17.600000000000001</v>
      </c>
      <c r="I2335" t="s">
        <v>49</v>
      </c>
      <c r="J2335" t="s">
        <v>78</v>
      </c>
      <c r="K2335" t="s">
        <v>177</v>
      </c>
      <c r="L2335">
        <v>1001.99</v>
      </c>
      <c r="M2335" t="s">
        <v>52</v>
      </c>
      <c r="N2335" t="s">
        <v>81</v>
      </c>
      <c r="O2335" t="s">
        <v>200</v>
      </c>
      <c r="P2335" t="s">
        <v>55</v>
      </c>
      <c r="Q2335" t="s">
        <v>128</v>
      </c>
      <c r="R2335" t="s">
        <v>963</v>
      </c>
      <c r="S2335" t="s">
        <v>130</v>
      </c>
      <c r="T2335" t="s">
        <v>59</v>
      </c>
      <c r="U2335" t="s">
        <v>75</v>
      </c>
      <c r="V2335">
        <v>79702</v>
      </c>
      <c r="W2335">
        <v>48616</v>
      </c>
      <c r="X2335">
        <v>12.4</v>
      </c>
      <c r="Y2335">
        <v>12.2</v>
      </c>
      <c r="Z2335">
        <v>64233.47</v>
      </c>
      <c r="AB2335">
        <v>15.4</v>
      </c>
      <c r="AC2335">
        <v>989195.44</v>
      </c>
      <c r="AD2335">
        <v>23504311.34</v>
      </c>
      <c r="AE2335">
        <v>283.70999999999998</v>
      </c>
      <c r="AF2335">
        <v>6668408170.2700005</v>
      </c>
      <c r="AG2335">
        <v>66453.929999999993</v>
      </c>
      <c r="AH2335">
        <v>0</v>
      </c>
      <c r="AI2335">
        <v>0</v>
      </c>
      <c r="AJ2335">
        <v>22.04</v>
      </c>
      <c r="AK2335">
        <v>5180350.22</v>
      </c>
      <c r="AL2335">
        <v>0.18</v>
      </c>
      <c r="AM2335">
        <v>42307.76</v>
      </c>
      <c r="AN2335">
        <v>750.7</v>
      </c>
      <c r="AO2335">
        <v>373.19</v>
      </c>
      <c r="AP2335">
        <v>280153.73</v>
      </c>
      <c r="AQ2335">
        <v>1378110.86</v>
      </c>
      <c r="AR2335" t="s">
        <v>61</v>
      </c>
      <c r="AS2335" t="s">
        <v>61</v>
      </c>
      <c r="AT2335" t="s">
        <v>62</v>
      </c>
      <c r="AU2335" t="s">
        <v>63</v>
      </c>
    </row>
    <row r="2336" spans="1:47" x14ac:dyDescent="0.25">
      <c r="A2336" t="s">
        <v>3530</v>
      </c>
      <c r="B2336">
        <v>2021</v>
      </c>
      <c r="C2336">
        <v>2</v>
      </c>
      <c r="D2336" t="s">
        <v>48</v>
      </c>
      <c r="E2336" s="1">
        <v>44241</v>
      </c>
      <c r="F2336" s="1">
        <v>44266</v>
      </c>
      <c r="G2336">
        <v>25</v>
      </c>
      <c r="H2336">
        <v>10.199999999999999</v>
      </c>
      <c r="I2336" t="s">
        <v>65</v>
      </c>
      <c r="J2336" t="s">
        <v>66</v>
      </c>
      <c r="K2336" t="s">
        <v>67</v>
      </c>
      <c r="L2336">
        <v>8479.8989999999994</v>
      </c>
      <c r="M2336" t="s">
        <v>90</v>
      </c>
      <c r="N2336" t="s">
        <v>69</v>
      </c>
      <c r="O2336" t="s">
        <v>91</v>
      </c>
      <c r="P2336" t="s">
        <v>92</v>
      </c>
      <c r="Q2336" t="s">
        <v>108</v>
      </c>
      <c r="R2336" t="s">
        <v>243</v>
      </c>
      <c r="S2336" t="s">
        <v>156</v>
      </c>
      <c r="T2336" t="s">
        <v>148</v>
      </c>
      <c r="U2336" t="s">
        <v>228</v>
      </c>
      <c r="V2336">
        <v>21586</v>
      </c>
      <c r="W2336">
        <v>14067</v>
      </c>
      <c r="X2336">
        <v>5.2</v>
      </c>
      <c r="Y2336">
        <v>11.3</v>
      </c>
      <c r="Z2336">
        <v>18826.46</v>
      </c>
      <c r="AA2336">
        <v>1344</v>
      </c>
      <c r="AB2336">
        <v>3585.61</v>
      </c>
      <c r="AC2336">
        <v>4819059.84</v>
      </c>
      <c r="AD2336">
        <v>46487424.619999997</v>
      </c>
      <c r="AE2336">
        <v>166.75</v>
      </c>
      <c r="AF2336">
        <v>7751778055.3800001</v>
      </c>
      <c r="AG2336">
        <v>21772.32</v>
      </c>
      <c r="AH2336">
        <v>0</v>
      </c>
      <c r="AI2336">
        <v>0</v>
      </c>
      <c r="AJ2336">
        <v>15.6</v>
      </c>
      <c r="AK2336">
        <v>0</v>
      </c>
      <c r="AL2336">
        <v>0.126</v>
      </c>
      <c r="AM2336">
        <v>58574.16</v>
      </c>
      <c r="AN2336">
        <v>1189.3</v>
      </c>
      <c r="AO2336">
        <v>630.88</v>
      </c>
      <c r="AP2336">
        <v>750305.58</v>
      </c>
      <c r="AQ2336">
        <v>5649711.9000000004</v>
      </c>
      <c r="AR2336" t="s">
        <v>61</v>
      </c>
      <c r="AS2336" t="s">
        <v>61</v>
      </c>
      <c r="AT2336" t="s">
        <v>62</v>
      </c>
      <c r="AU2336" t="s">
        <v>63</v>
      </c>
    </row>
    <row r="2337" spans="1:47" x14ac:dyDescent="0.25">
      <c r="A2337" t="s">
        <v>3531</v>
      </c>
      <c r="B2337">
        <v>2022</v>
      </c>
      <c r="C2337">
        <v>5</v>
      </c>
      <c r="D2337" t="s">
        <v>77</v>
      </c>
      <c r="E2337" s="1">
        <v>44692</v>
      </c>
      <c r="F2337" s="1">
        <v>44708</v>
      </c>
      <c r="G2337">
        <v>16</v>
      </c>
      <c r="H2337">
        <v>19</v>
      </c>
      <c r="I2337" t="s">
        <v>65</v>
      </c>
      <c r="J2337" t="s">
        <v>78</v>
      </c>
      <c r="K2337" t="s">
        <v>211</v>
      </c>
      <c r="L2337">
        <v>1701.99</v>
      </c>
      <c r="M2337" t="s">
        <v>114</v>
      </c>
      <c r="N2337" t="s">
        <v>168</v>
      </c>
      <c r="O2337" t="s">
        <v>91</v>
      </c>
      <c r="P2337" t="s">
        <v>82</v>
      </c>
      <c r="Q2337" t="s">
        <v>159</v>
      </c>
      <c r="R2337" t="s">
        <v>811</v>
      </c>
      <c r="S2337" t="s">
        <v>85</v>
      </c>
      <c r="T2337" t="s">
        <v>59</v>
      </c>
      <c r="U2337" t="s">
        <v>143</v>
      </c>
      <c r="V2337">
        <v>64939</v>
      </c>
      <c r="W2337">
        <v>46377</v>
      </c>
      <c r="X2337">
        <v>2</v>
      </c>
      <c r="Y2337">
        <v>13.2</v>
      </c>
      <c r="Z2337">
        <v>51621.78</v>
      </c>
      <c r="AB2337">
        <v>16.07</v>
      </c>
      <c r="AC2337">
        <v>829562</v>
      </c>
      <c r="AD2337">
        <v>25895549.719999999</v>
      </c>
      <c r="AE2337">
        <v>215.76</v>
      </c>
      <c r="AF2337">
        <v>5587223807.5900002</v>
      </c>
      <c r="AG2337">
        <v>216442.32</v>
      </c>
      <c r="AH2337">
        <v>1.7</v>
      </c>
      <c r="AI2337">
        <v>54548.06</v>
      </c>
      <c r="AJ2337">
        <v>1.42</v>
      </c>
      <c r="AK2337">
        <v>0</v>
      </c>
      <c r="AL2337">
        <v>0.17499999999999999</v>
      </c>
      <c r="AM2337">
        <v>45317.21</v>
      </c>
      <c r="AN2337">
        <v>389</v>
      </c>
      <c r="AO2337">
        <v>556.66999999999996</v>
      </c>
      <c r="AP2337">
        <v>216544.63</v>
      </c>
      <c r="AQ2337">
        <v>1362414.22</v>
      </c>
      <c r="AR2337" t="s">
        <v>61</v>
      </c>
      <c r="AS2337" t="s">
        <v>61</v>
      </c>
      <c r="AT2337" t="s">
        <v>62</v>
      </c>
      <c r="AU2337" t="s">
        <v>63</v>
      </c>
    </row>
    <row r="2338" spans="1:47" x14ac:dyDescent="0.25">
      <c r="A2338" t="s">
        <v>3532</v>
      </c>
      <c r="B2338">
        <v>2025</v>
      </c>
      <c r="C2338">
        <v>3</v>
      </c>
      <c r="D2338" t="s">
        <v>48</v>
      </c>
      <c r="E2338" s="1">
        <v>45743</v>
      </c>
      <c r="F2338" s="1">
        <v>45776</v>
      </c>
      <c r="G2338">
        <v>33</v>
      </c>
      <c r="H2338">
        <v>1.4</v>
      </c>
      <c r="I2338" t="s">
        <v>65</v>
      </c>
      <c r="J2338" t="s">
        <v>66</v>
      </c>
      <c r="K2338" t="s">
        <v>153</v>
      </c>
      <c r="L2338">
        <v>6309</v>
      </c>
      <c r="M2338" t="s">
        <v>98</v>
      </c>
      <c r="N2338" t="s">
        <v>69</v>
      </c>
      <c r="O2338" t="s">
        <v>107</v>
      </c>
      <c r="P2338" t="s">
        <v>100</v>
      </c>
      <c r="Q2338" t="s">
        <v>159</v>
      </c>
      <c r="R2338" t="s">
        <v>1725</v>
      </c>
      <c r="S2338" t="s">
        <v>156</v>
      </c>
      <c r="T2338" t="s">
        <v>74</v>
      </c>
      <c r="U2338" t="s">
        <v>110</v>
      </c>
      <c r="V2338">
        <v>27944</v>
      </c>
      <c r="W2338">
        <v>15643</v>
      </c>
      <c r="X2338">
        <v>7.7</v>
      </c>
      <c r="Y2338">
        <v>12.7</v>
      </c>
      <c r="Z2338">
        <v>22719.119999999999</v>
      </c>
      <c r="AA2338">
        <v>1622</v>
      </c>
      <c r="AB2338">
        <v>3941.16</v>
      </c>
      <c r="AC2338">
        <v>6392561.5199999996</v>
      </c>
      <c r="AD2338">
        <v>107854932.76000001</v>
      </c>
      <c r="AE2338">
        <v>279.83999999999997</v>
      </c>
      <c r="AF2338">
        <v>30182124383.560001</v>
      </c>
      <c r="AG2338">
        <v>111483.23</v>
      </c>
      <c r="AH2338">
        <v>0</v>
      </c>
      <c r="AI2338">
        <v>0</v>
      </c>
      <c r="AJ2338">
        <v>23.28</v>
      </c>
      <c r="AK2338">
        <v>0</v>
      </c>
      <c r="AL2338">
        <v>0.126</v>
      </c>
      <c r="AM2338">
        <v>135897.22</v>
      </c>
      <c r="AN2338">
        <v>1749.8</v>
      </c>
      <c r="AO2338">
        <v>537.01</v>
      </c>
      <c r="AP2338">
        <v>939660.1</v>
      </c>
      <c r="AQ2338">
        <v>7579602.0700000003</v>
      </c>
      <c r="AR2338" t="s">
        <v>61</v>
      </c>
      <c r="AS2338" t="s">
        <v>61</v>
      </c>
      <c r="AT2338" t="s">
        <v>62</v>
      </c>
      <c r="AU2338" t="s">
        <v>63</v>
      </c>
    </row>
    <row r="2339" spans="1:47" x14ac:dyDescent="0.25">
      <c r="A2339" t="s">
        <v>3533</v>
      </c>
      <c r="B2339">
        <v>2022</v>
      </c>
      <c r="C2339">
        <v>4</v>
      </c>
      <c r="D2339" t="s">
        <v>77</v>
      </c>
      <c r="E2339" s="1">
        <v>44680</v>
      </c>
      <c r="F2339" s="1">
        <v>44709</v>
      </c>
      <c r="G2339">
        <v>29</v>
      </c>
      <c r="H2339">
        <v>11.4</v>
      </c>
      <c r="I2339" t="s">
        <v>49</v>
      </c>
      <c r="J2339" t="s">
        <v>239</v>
      </c>
      <c r="K2339" t="s">
        <v>240</v>
      </c>
      <c r="L2339">
        <v>3105.2</v>
      </c>
      <c r="M2339" t="s">
        <v>90</v>
      </c>
      <c r="N2339" t="s">
        <v>81</v>
      </c>
      <c r="O2339" t="s">
        <v>99</v>
      </c>
      <c r="P2339" t="s">
        <v>159</v>
      </c>
      <c r="Q2339" t="s">
        <v>70</v>
      </c>
      <c r="R2339" t="s">
        <v>599</v>
      </c>
      <c r="S2339" t="s">
        <v>161</v>
      </c>
      <c r="T2339" t="s">
        <v>59</v>
      </c>
      <c r="U2339" t="s">
        <v>75</v>
      </c>
      <c r="V2339">
        <v>20212</v>
      </c>
      <c r="W2339">
        <v>12015</v>
      </c>
      <c r="X2339">
        <v>13.2</v>
      </c>
      <c r="Y2339">
        <v>13.1</v>
      </c>
      <c r="Z2339">
        <v>16572.189999999999</v>
      </c>
      <c r="AB2339">
        <v>30.21</v>
      </c>
      <c r="AC2339">
        <v>500645.86</v>
      </c>
      <c r="AD2339">
        <v>4800797.72</v>
      </c>
      <c r="AE2339">
        <v>210.95</v>
      </c>
      <c r="AF2339">
        <v>1012728279.03</v>
      </c>
      <c r="AG2339">
        <v>215097.11</v>
      </c>
      <c r="AH2339">
        <v>3.2</v>
      </c>
      <c r="AI2339">
        <v>50606.02</v>
      </c>
      <c r="AJ2339">
        <v>1.72</v>
      </c>
      <c r="AK2339">
        <v>82573.72</v>
      </c>
      <c r="AL2339">
        <v>0.154</v>
      </c>
      <c r="AM2339">
        <v>7393.23</v>
      </c>
      <c r="AN2339">
        <v>699.9</v>
      </c>
      <c r="AO2339">
        <v>614.08000000000004</v>
      </c>
      <c r="AP2339">
        <v>429794.59</v>
      </c>
      <c r="AQ2339">
        <v>1203536.81</v>
      </c>
      <c r="AR2339" t="s">
        <v>61</v>
      </c>
      <c r="AS2339" t="s">
        <v>61</v>
      </c>
      <c r="AT2339" t="s">
        <v>62</v>
      </c>
      <c r="AU2339" t="s">
        <v>63</v>
      </c>
    </row>
    <row r="2340" spans="1:47" x14ac:dyDescent="0.25">
      <c r="A2340" t="s">
        <v>3534</v>
      </c>
      <c r="B2340">
        <v>2022</v>
      </c>
      <c r="C2340">
        <v>6</v>
      </c>
      <c r="D2340" t="s">
        <v>77</v>
      </c>
      <c r="E2340" s="1">
        <v>44742</v>
      </c>
      <c r="F2340" s="1">
        <v>44748</v>
      </c>
      <c r="G2340">
        <v>6</v>
      </c>
      <c r="H2340">
        <v>19</v>
      </c>
      <c r="I2340" t="s">
        <v>49</v>
      </c>
      <c r="J2340" t="s">
        <v>50</v>
      </c>
      <c r="K2340" t="s">
        <v>223</v>
      </c>
      <c r="L2340">
        <v>2710.1109999999999</v>
      </c>
      <c r="M2340" t="s">
        <v>68</v>
      </c>
      <c r="N2340" t="s">
        <v>106</v>
      </c>
      <c r="O2340" t="s">
        <v>91</v>
      </c>
      <c r="P2340" t="s">
        <v>55</v>
      </c>
      <c r="Q2340" t="s">
        <v>226</v>
      </c>
      <c r="R2340" t="s">
        <v>3494</v>
      </c>
      <c r="S2340" t="s">
        <v>123</v>
      </c>
      <c r="T2340" t="s">
        <v>86</v>
      </c>
      <c r="U2340" t="s">
        <v>166</v>
      </c>
      <c r="V2340">
        <v>28689</v>
      </c>
      <c r="W2340">
        <v>20054</v>
      </c>
      <c r="X2340">
        <v>15.6</v>
      </c>
      <c r="Y2340">
        <v>13.3</v>
      </c>
      <c r="Z2340">
        <v>22331.54</v>
      </c>
      <c r="AB2340">
        <v>28</v>
      </c>
      <c r="AC2340">
        <v>625283.12</v>
      </c>
      <c r="AD2340">
        <v>21069807.989999998</v>
      </c>
      <c r="AE2340">
        <v>214.3</v>
      </c>
      <c r="AF2340">
        <v>4515259852.2600002</v>
      </c>
      <c r="AG2340">
        <v>220527.81</v>
      </c>
      <c r="AH2340">
        <v>1.1000000000000001</v>
      </c>
      <c r="AI2340">
        <v>17238.419999999998</v>
      </c>
      <c r="AJ2340">
        <v>13.78</v>
      </c>
      <c r="AK2340">
        <v>2903419.54</v>
      </c>
      <c r="AL2340">
        <v>0.309</v>
      </c>
      <c r="AM2340">
        <v>65105.71</v>
      </c>
      <c r="AN2340">
        <v>233.8</v>
      </c>
      <c r="AO2340">
        <v>528.04</v>
      </c>
      <c r="AP2340">
        <v>123455.75</v>
      </c>
      <c r="AQ2340">
        <v>1051610.81</v>
      </c>
      <c r="AR2340" t="s">
        <v>61</v>
      </c>
      <c r="AS2340" t="s">
        <v>61</v>
      </c>
      <c r="AT2340" t="s">
        <v>62</v>
      </c>
      <c r="AU2340" t="s">
        <v>117</v>
      </c>
    </row>
    <row r="2341" spans="1:47" x14ac:dyDescent="0.25">
      <c r="A2341" t="s">
        <v>3535</v>
      </c>
      <c r="B2341">
        <v>2020</v>
      </c>
      <c r="C2341">
        <v>10</v>
      </c>
      <c r="D2341" t="s">
        <v>119</v>
      </c>
      <c r="E2341" s="1">
        <v>44127</v>
      </c>
      <c r="F2341" s="1">
        <v>44143</v>
      </c>
      <c r="G2341">
        <v>16</v>
      </c>
      <c r="H2341">
        <v>1.1000000000000001</v>
      </c>
      <c r="I2341" t="s">
        <v>65</v>
      </c>
      <c r="J2341" t="s">
        <v>66</v>
      </c>
      <c r="K2341" t="s">
        <v>391</v>
      </c>
      <c r="L2341">
        <v>9999.99</v>
      </c>
      <c r="M2341" t="s">
        <v>52</v>
      </c>
      <c r="N2341" t="s">
        <v>81</v>
      </c>
      <c r="O2341" t="s">
        <v>99</v>
      </c>
      <c r="P2341" t="s">
        <v>128</v>
      </c>
      <c r="Q2341" t="s">
        <v>83</v>
      </c>
      <c r="R2341" t="s">
        <v>2048</v>
      </c>
      <c r="S2341" t="s">
        <v>130</v>
      </c>
      <c r="T2341" t="s">
        <v>131</v>
      </c>
      <c r="U2341" t="s">
        <v>166</v>
      </c>
      <c r="V2341">
        <v>61816</v>
      </c>
      <c r="W2341">
        <v>36774</v>
      </c>
      <c r="X2341">
        <v>5.0999999999999996</v>
      </c>
      <c r="Y2341">
        <v>11.6</v>
      </c>
      <c r="Z2341">
        <v>54369.16</v>
      </c>
      <c r="AB2341">
        <v>30.27</v>
      </c>
      <c r="AC2341">
        <v>1645754.47</v>
      </c>
      <c r="AD2341">
        <v>37506565.030000001</v>
      </c>
      <c r="AE2341">
        <v>165.87</v>
      </c>
      <c r="AF2341">
        <v>6221213941.5299997</v>
      </c>
      <c r="AG2341">
        <v>190662.14</v>
      </c>
      <c r="AH2341">
        <v>0.7</v>
      </c>
      <c r="AI2341">
        <v>17758.54</v>
      </c>
      <c r="AJ2341">
        <v>16.84</v>
      </c>
      <c r="AK2341">
        <v>0</v>
      </c>
      <c r="AL2341">
        <v>0.29399999999999998</v>
      </c>
      <c r="AM2341">
        <v>110269.3</v>
      </c>
      <c r="AN2341">
        <v>298.8</v>
      </c>
      <c r="AO2341">
        <v>484.29</v>
      </c>
      <c r="AP2341">
        <v>144705.85</v>
      </c>
      <c r="AQ2341">
        <v>2109150.2999999998</v>
      </c>
      <c r="AR2341" t="s">
        <v>61</v>
      </c>
      <c r="AS2341" t="s">
        <v>61</v>
      </c>
      <c r="AT2341" t="s">
        <v>62</v>
      </c>
      <c r="AU2341" t="s">
        <v>63</v>
      </c>
    </row>
    <row r="2342" spans="1:47" x14ac:dyDescent="0.25">
      <c r="A2342" t="s">
        <v>3536</v>
      </c>
      <c r="B2342">
        <v>2024</v>
      </c>
      <c r="C2342">
        <v>10</v>
      </c>
      <c r="D2342" t="s">
        <v>119</v>
      </c>
      <c r="E2342" s="1">
        <v>45579</v>
      </c>
      <c r="F2342" s="1">
        <v>45586</v>
      </c>
      <c r="G2342">
        <v>7</v>
      </c>
      <c r="H2342">
        <v>1.2</v>
      </c>
      <c r="I2342" t="s">
        <v>65</v>
      </c>
      <c r="J2342" t="s">
        <v>50</v>
      </c>
      <c r="K2342" t="s">
        <v>223</v>
      </c>
      <c r="L2342">
        <v>2710.1109999999999</v>
      </c>
      <c r="M2342" t="s">
        <v>98</v>
      </c>
      <c r="N2342" t="s">
        <v>69</v>
      </c>
      <c r="O2342" t="s">
        <v>91</v>
      </c>
      <c r="P2342" t="s">
        <v>128</v>
      </c>
      <c r="Q2342" t="s">
        <v>159</v>
      </c>
      <c r="R2342" t="s">
        <v>2688</v>
      </c>
      <c r="S2342" t="s">
        <v>186</v>
      </c>
      <c r="T2342" t="s">
        <v>102</v>
      </c>
      <c r="U2342" t="s">
        <v>213</v>
      </c>
      <c r="V2342">
        <v>87940</v>
      </c>
      <c r="W2342">
        <v>58833</v>
      </c>
      <c r="X2342">
        <v>20.6</v>
      </c>
      <c r="Y2342">
        <v>12.7</v>
      </c>
      <c r="Z2342">
        <v>77523.070000000007</v>
      </c>
      <c r="AB2342">
        <v>26.88</v>
      </c>
      <c r="AC2342">
        <v>2083820.12</v>
      </c>
      <c r="AD2342">
        <v>41683379.509999998</v>
      </c>
      <c r="AE2342">
        <v>276.39999999999998</v>
      </c>
      <c r="AF2342">
        <v>11521286096.559999</v>
      </c>
      <c r="AG2342">
        <v>228275.37</v>
      </c>
      <c r="AH2342">
        <v>2.2000000000000002</v>
      </c>
      <c r="AI2342">
        <v>54774.52</v>
      </c>
      <c r="AJ2342">
        <v>1.72</v>
      </c>
      <c r="AK2342">
        <v>0</v>
      </c>
      <c r="AL2342">
        <v>0.27600000000000002</v>
      </c>
      <c r="AM2342">
        <v>115046.13</v>
      </c>
      <c r="AN2342">
        <v>218.5</v>
      </c>
      <c r="AO2342">
        <v>408.33</v>
      </c>
      <c r="AP2342">
        <v>89220.1</v>
      </c>
      <c r="AQ2342">
        <v>2571136.2400000002</v>
      </c>
      <c r="AR2342" t="s">
        <v>61</v>
      </c>
      <c r="AS2342" t="s">
        <v>61</v>
      </c>
      <c r="AT2342" t="s">
        <v>62</v>
      </c>
      <c r="AU2342" t="s">
        <v>63</v>
      </c>
    </row>
    <row r="2343" spans="1:47" x14ac:dyDescent="0.25">
      <c r="A2343" t="s">
        <v>3537</v>
      </c>
      <c r="B2343">
        <v>2022</v>
      </c>
      <c r="C2343">
        <v>12</v>
      </c>
      <c r="D2343" t="s">
        <v>119</v>
      </c>
      <c r="E2343" s="1">
        <v>44903</v>
      </c>
      <c r="F2343" s="1">
        <v>44918</v>
      </c>
      <c r="G2343">
        <v>15</v>
      </c>
      <c r="H2343">
        <v>10</v>
      </c>
      <c r="I2343" t="s">
        <v>49</v>
      </c>
      <c r="J2343" t="s">
        <v>50</v>
      </c>
      <c r="K2343" t="s">
        <v>223</v>
      </c>
      <c r="L2343">
        <v>2710.1109999999999</v>
      </c>
      <c r="M2343" t="s">
        <v>90</v>
      </c>
      <c r="N2343" t="s">
        <v>69</v>
      </c>
      <c r="O2343" t="s">
        <v>91</v>
      </c>
      <c r="P2343" t="s">
        <v>201</v>
      </c>
      <c r="Q2343" t="s">
        <v>226</v>
      </c>
      <c r="R2343" t="s">
        <v>1925</v>
      </c>
      <c r="S2343" t="s">
        <v>186</v>
      </c>
      <c r="T2343" t="s">
        <v>148</v>
      </c>
      <c r="U2343" t="s">
        <v>228</v>
      </c>
      <c r="V2343">
        <v>83742</v>
      </c>
      <c r="W2343">
        <v>46113</v>
      </c>
      <c r="X2343">
        <v>20.100000000000001</v>
      </c>
      <c r="Y2343">
        <v>14.4</v>
      </c>
      <c r="Z2343">
        <v>69439.12</v>
      </c>
      <c r="AB2343">
        <v>38.33</v>
      </c>
      <c r="AC2343">
        <v>2661601.4700000002</v>
      </c>
      <c r="AD2343">
        <v>72641652.209999993</v>
      </c>
      <c r="AE2343">
        <v>215.6</v>
      </c>
      <c r="AF2343">
        <v>15661540216.48</v>
      </c>
      <c r="AG2343">
        <v>84355.04</v>
      </c>
      <c r="AH2343">
        <v>0</v>
      </c>
      <c r="AI2343">
        <v>0</v>
      </c>
      <c r="AJ2343">
        <v>21.77</v>
      </c>
      <c r="AK2343">
        <v>15814087.689999999</v>
      </c>
      <c r="AL2343">
        <v>0.151</v>
      </c>
      <c r="AM2343">
        <v>109688.89</v>
      </c>
      <c r="AN2343">
        <v>619.6</v>
      </c>
      <c r="AO2343">
        <v>410.89</v>
      </c>
      <c r="AP2343">
        <v>254587.44</v>
      </c>
      <c r="AQ2343">
        <v>3110232.84</v>
      </c>
      <c r="AR2343" t="s">
        <v>61</v>
      </c>
      <c r="AS2343" t="s">
        <v>61</v>
      </c>
      <c r="AT2343" t="s">
        <v>62</v>
      </c>
      <c r="AU2343" t="s">
        <v>63</v>
      </c>
    </row>
    <row r="2344" spans="1:47" x14ac:dyDescent="0.25">
      <c r="A2344" t="s">
        <v>3538</v>
      </c>
      <c r="B2344">
        <v>2022</v>
      </c>
      <c r="C2344">
        <v>6</v>
      </c>
      <c r="D2344" t="s">
        <v>77</v>
      </c>
      <c r="E2344" s="1">
        <v>44735</v>
      </c>
      <c r="F2344" s="1">
        <v>44746</v>
      </c>
      <c r="G2344">
        <v>11</v>
      </c>
      <c r="H2344">
        <v>12.9</v>
      </c>
      <c r="I2344" t="s">
        <v>65</v>
      </c>
      <c r="J2344" t="s">
        <v>66</v>
      </c>
      <c r="K2344" t="s">
        <v>245</v>
      </c>
      <c r="L2344">
        <v>8905.9</v>
      </c>
      <c r="M2344" t="s">
        <v>90</v>
      </c>
      <c r="N2344" t="s">
        <v>106</v>
      </c>
      <c r="O2344" t="s">
        <v>200</v>
      </c>
      <c r="P2344" t="s">
        <v>226</v>
      </c>
      <c r="Q2344" t="s">
        <v>121</v>
      </c>
      <c r="R2344" t="s">
        <v>1642</v>
      </c>
      <c r="S2344" t="s">
        <v>73</v>
      </c>
      <c r="T2344" t="s">
        <v>148</v>
      </c>
      <c r="U2344" t="s">
        <v>228</v>
      </c>
      <c r="V2344">
        <v>14875</v>
      </c>
      <c r="W2344">
        <v>8485</v>
      </c>
      <c r="X2344">
        <v>1.2</v>
      </c>
      <c r="Y2344">
        <v>12.9</v>
      </c>
      <c r="Z2344">
        <v>12073.75</v>
      </c>
      <c r="AB2344">
        <v>15.71</v>
      </c>
      <c r="AC2344">
        <v>189678.61</v>
      </c>
      <c r="AD2344">
        <v>11531880.1</v>
      </c>
      <c r="AE2344">
        <v>219.91</v>
      </c>
      <c r="AF2344">
        <v>2535975752.79</v>
      </c>
      <c r="AG2344">
        <v>240125.64</v>
      </c>
      <c r="AH2344">
        <v>0.7</v>
      </c>
      <c r="AI2344">
        <v>18354.18</v>
      </c>
      <c r="AJ2344">
        <v>0.16</v>
      </c>
      <c r="AK2344">
        <v>0</v>
      </c>
      <c r="AL2344">
        <v>0.32300000000000001</v>
      </c>
      <c r="AM2344">
        <v>37247.97</v>
      </c>
      <c r="AN2344">
        <v>278.39999999999998</v>
      </c>
      <c r="AO2344">
        <v>507.53</v>
      </c>
      <c r="AP2344">
        <v>141296.35</v>
      </c>
      <c r="AQ2344">
        <v>626702.75</v>
      </c>
      <c r="AR2344" t="s">
        <v>61</v>
      </c>
      <c r="AS2344" t="s">
        <v>61</v>
      </c>
      <c r="AT2344" t="s">
        <v>62</v>
      </c>
      <c r="AU2344" t="s">
        <v>63</v>
      </c>
    </row>
    <row r="2345" spans="1:47" x14ac:dyDescent="0.25">
      <c r="A2345" t="s">
        <v>3539</v>
      </c>
      <c r="B2345">
        <v>2020</v>
      </c>
      <c r="C2345">
        <v>11</v>
      </c>
      <c r="D2345" t="s">
        <v>119</v>
      </c>
      <c r="E2345" s="1">
        <v>44143</v>
      </c>
      <c r="F2345" s="1">
        <v>44152</v>
      </c>
      <c r="G2345">
        <v>9</v>
      </c>
      <c r="H2345">
        <v>7.4</v>
      </c>
      <c r="I2345" t="s">
        <v>49</v>
      </c>
      <c r="J2345" t="s">
        <v>66</v>
      </c>
      <c r="K2345" t="s">
        <v>391</v>
      </c>
      <c r="L2345">
        <v>9999.99</v>
      </c>
      <c r="M2345" t="s">
        <v>68</v>
      </c>
      <c r="N2345" t="s">
        <v>81</v>
      </c>
      <c r="O2345" t="s">
        <v>189</v>
      </c>
      <c r="P2345" t="s">
        <v>71</v>
      </c>
      <c r="Q2345" t="s">
        <v>82</v>
      </c>
      <c r="R2345" t="s">
        <v>838</v>
      </c>
      <c r="S2345" t="s">
        <v>130</v>
      </c>
      <c r="T2345" t="s">
        <v>59</v>
      </c>
      <c r="U2345" t="s">
        <v>228</v>
      </c>
      <c r="V2345">
        <v>94016</v>
      </c>
      <c r="W2345">
        <v>61694</v>
      </c>
      <c r="X2345">
        <v>6.3</v>
      </c>
      <c r="Y2345">
        <v>10.8</v>
      </c>
      <c r="Z2345">
        <v>75523.289999999994</v>
      </c>
      <c r="AB2345">
        <v>42.6</v>
      </c>
      <c r="AC2345">
        <v>3217292.15</v>
      </c>
      <c r="AD2345">
        <v>22831445.800000001</v>
      </c>
      <c r="AE2345">
        <v>165.78</v>
      </c>
      <c r="AF2345">
        <v>3784997084.7199998</v>
      </c>
      <c r="AG2345">
        <v>150883.37</v>
      </c>
      <c r="AH2345">
        <v>2.6</v>
      </c>
      <c r="AI2345">
        <v>61902.29</v>
      </c>
      <c r="AJ2345">
        <v>2.36</v>
      </c>
      <c r="AK2345">
        <v>538822.12</v>
      </c>
      <c r="AL2345">
        <v>8.2000000000000003E-2</v>
      </c>
      <c r="AM2345">
        <v>18721.79</v>
      </c>
      <c r="AN2345">
        <v>356.4</v>
      </c>
      <c r="AO2345">
        <v>392.33</v>
      </c>
      <c r="AP2345">
        <v>139826.41</v>
      </c>
      <c r="AQ2345">
        <v>3588626.01</v>
      </c>
      <c r="AR2345" t="s">
        <v>61</v>
      </c>
      <c r="AS2345" t="s">
        <v>61</v>
      </c>
      <c r="AT2345" t="s">
        <v>62</v>
      </c>
      <c r="AU2345" t="s">
        <v>117</v>
      </c>
    </row>
    <row r="2346" spans="1:47" x14ac:dyDescent="0.25">
      <c r="A2346" t="s">
        <v>3540</v>
      </c>
      <c r="B2346">
        <v>2026</v>
      </c>
      <c r="C2346">
        <v>1</v>
      </c>
      <c r="D2346" t="s">
        <v>48</v>
      </c>
      <c r="E2346" s="1">
        <v>46046</v>
      </c>
      <c r="F2346" s="1">
        <v>46063</v>
      </c>
      <c r="G2346">
        <v>17</v>
      </c>
      <c r="H2346">
        <v>4.7</v>
      </c>
      <c r="I2346" t="s">
        <v>49</v>
      </c>
      <c r="J2346" t="s">
        <v>78</v>
      </c>
      <c r="K2346" t="s">
        <v>158</v>
      </c>
      <c r="L2346">
        <v>1006.3</v>
      </c>
      <c r="M2346" t="s">
        <v>98</v>
      </c>
      <c r="N2346" t="s">
        <v>168</v>
      </c>
      <c r="O2346" t="s">
        <v>99</v>
      </c>
      <c r="P2346" t="s">
        <v>55</v>
      </c>
      <c r="Q2346" t="s">
        <v>100</v>
      </c>
      <c r="R2346" t="s">
        <v>1690</v>
      </c>
      <c r="S2346" t="s">
        <v>161</v>
      </c>
      <c r="T2346" t="s">
        <v>86</v>
      </c>
      <c r="U2346" t="s">
        <v>166</v>
      </c>
      <c r="V2346">
        <v>28772</v>
      </c>
      <c r="W2346">
        <v>21030</v>
      </c>
      <c r="X2346">
        <v>18.399999999999999</v>
      </c>
      <c r="Y2346">
        <v>14.4</v>
      </c>
      <c r="Z2346">
        <v>26402.080000000002</v>
      </c>
      <c r="AB2346">
        <v>31.41</v>
      </c>
      <c r="AC2346">
        <v>829289.33</v>
      </c>
      <c r="AD2346">
        <v>29398980.100000001</v>
      </c>
      <c r="AE2346">
        <v>283.26</v>
      </c>
      <c r="AF2346">
        <v>8327555103.1300001</v>
      </c>
      <c r="AG2346">
        <v>246613.14</v>
      </c>
      <c r="AH2346">
        <v>2.7</v>
      </c>
      <c r="AI2346">
        <v>44165.33</v>
      </c>
      <c r="AJ2346">
        <v>23.02</v>
      </c>
      <c r="AK2346">
        <v>6767645.2199999997</v>
      </c>
      <c r="AL2346">
        <v>9.1999999999999998E-2</v>
      </c>
      <c r="AM2346">
        <v>27047.06</v>
      </c>
      <c r="AN2346">
        <v>907.4</v>
      </c>
      <c r="AO2346">
        <v>408.95</v>
      </c>
      <c r="AP2346">
        <v>371081.23</v>
      </c>
      <c r="AQ2346">
        <v>1518196.09</v>
      </c>
      <c r="AR2346" t="s">
        <v>61</v>
      </c>
      <c r="AS2346" t="s">
        <v>61</v>
      </c>
      <c r="AT2346" t="s">
        <v>62</v>
      </c>
      <c r="AU2346" t="s">
        <v>63</v>
      </c>
    </row>
    <row r="2347" spans="1:47" x14ac:dyDescent="0.25">
      <c r="A2347" t="s">
        <v>3541</v>
      </c>
      <c r="B2347">
        <v>2021</v>
      </c>
      <c r="C2347">
        <v>12</v>
      </c>
      <c r="D2347" t="s">
        <v>119</v>
      </c>
      <c r="E2347" s="1">
        <v>44559</v>
      </c>
      <c r="F2347" s="1">
        <v>44569</v>
      </c>
      <c r="G2347">
        <v>10</v>
      </c>
      <c r="H2347">
        <v>19.399999999999999</v>
      </c>
      <c r="I2347" t="s">
        <v>49</v>
      </c>
      <c r="J2347" t="s">
        <v>50</v>
      </c>
      <c r="K2347" t="s">
        <v>145</v>
      </c>
      <c r="L2347">
        <v>2710.19</v>
      </c>
      <c r="M2347" t="s">
        <v>80</v>
      </c>
      <c r="N2347" t="s">
        <v>168</v>
      </c>
      <c r="O2347" t="s">
        <v>107</v>
      </c>
      <c r="P2347" t="s">
        <v>71</v>
      </c>
      <c r="Q2347" t="s">
        <v>56</v>
      </c>
      <c r="R2347" t="s">
        <v>3542</v>
      </c>
      <c r="S2347" t="s">
        <v>123</v>
      </c>
      <c r="T2347" t="s">
        <v>59</v>
      </c>
      <c r="U2347" t="s">
        <v>166</v>
      </c>
      <c r="V2347">
        <v>43393</v>
      </c>
      <c r="W2347">
        <v>27763</v>
      </c>
      <c r="X2347">
        <v>14</v>
      </c>
      <c r="Y2347">
        <v>12.9</v>
      </c>
      <c r="Z2347">
        <v>39579.050000000003</v>
      </c>
      <c r="AB2347">
        <v>28.5</v>
      </c>
      <c r="AC2347">
        <v>1128002.93</v>
      </c>
      <c r="AD2347">
        <v>25711738.25</v>
      </c>
      <c r="AE2347">
        <v>172.53</v>
      </c>
      <c r="AF2347">
        <v>4436046200.2700005</v>
      </c>
      <c r="AG2347">
        <v>170379.4</v>
      </c>
      <c r="AH2347">
        <v>0</v>
      </c>
      <c r="AI2347">
        <v>0</v>
      </c>
      <c r="AJ2347">
        <v>0.27</v>
      </c>
      <c r="AK2347">
        <v>69421.69</v>
      </c>
      <c r="AL2347">
        <v>0.34699999999999998</v>
      </c>
      <c r="AM2347">
        <v>89219.73</v>
      </c>
      <c r="AN2347">
        <v>400.2</v>
      </c>
      <c r="AO2347">
        <v>494.02</v>
      </c>
      <c r="AP2347">
        <v>197706.8</v>
      </c>
      <c r="AQ2347">
        <v>1585308.86</v>
      </c>
      <c r="AR2347" t="s">
        <v>61</v>
      </c>
      <c r="AS2347" t="s">
        <v>61</v>
      </c>
      <c r="AT2347" t="s">
        <v>62</v>
      </c>
      <c r="AU2347" t="s">
        <v>63</v>
      </c>
    </row>
    <row r="2348" spans="1:47" x14ac:dyDescent="0.25">
      <c r="A2348" t="s">
        <v>3543</v>
      </c>
      <c r="B2348">
        <v>2020</v>
      </c>
      <c r="C2348">
        <v>1</v>
      </c>
      <c r="D2348" t="s">
        <v>48</v>
      </c>
      <c r="E2348" s="1">
        <v>43845</v>
      </c>
      <c r="F2348" s="1">
        <v>43853</v>
      </c>
      <c r="G2348">
        <v>8</v>
      </c>
      <c r="H2348">
        <v>15.1</v>
      </c>
      <c r="I2348" t="s">
        <v>65</v>
      </c>
      <c r="J2348" t="s">
        <v>50</v>
      </c>
      <c r="K2348" t="s">
        <v>223</v>
      </c>
      <c r="L2348">
        <v>2710.1109999999999</v>
      </c>
      <c r="M2348" t="s">
        <v>98</v>
      </c>
      <c r="N2348" t="s">
        <v>106</v>
      </c>
      <c r="O2348" t="s">
        <v>99</v>
      </c>
      <c r="P2348" t="s">
        <v>56</v>
      </c>
      <c r="Q2348" t="s">
        <v>121</v>
      </c>
      <c r="R2348" t="s">
        <v>2564</v>
      </c>
      <c r="S2348" t="s">
        <v>123</v>
      </c>
      <c r="T2348" t="s">
        <v>148</v>
      </c>
      <c r="U2348" t="s">
        <v>213</v>
      </c>
      <c r="V2348">
        <v>66442</v>
      </c>
      <c r="W2348">
        <v>45120</v>
      </c>
      <c r="X2348">
        <v>15.3</v>
      </c>
      <c r="Y2348">
        <v>15.7</v>
      </c>
      <c r="Z2348">
        <v>58363.7</v>
      </c>
      <c r="AB2348">
        <v>30.55</v>
      </c>
      <c r="AC2348">
        <v>1783011.03</v>
      </c>
      <c r="AD2348">
        <v>52324807.960000001</v>
      </c>
      <c r="AE2348">
        <v>164.49</v>
      </c>
      <c r="AF2348">
        <v>8606907661.3400002</v>
      </c>
      <c r="AG2348">
        <v>100535.8</v>
      </c>
      <c r="AH2348">
        <v>1.7</v>
      </c>
      <c r="AI2348">
        <v>41536.71</v>
      </c>
      <c r="AJ2348">
        <v>20.56</v>
      </c>
      <c r="AK2348">
        <v>0</v>
      </c>
      <c r="AL2348">
        <v>9.8000000000000004E-2</v>
      </c>
      <c r="AM2348">
        <v>51278.31</v>
      </c>
      <c r="AN2348">
        <v>251.5</v>
      </c>
      <c r="AO2348">
        <v>694.18</v>
      </c>
      <c r="AP2348">
        <v>174586.27</v>
      </c>
      <c r="AQ2348">
        <v>2150948.12</v>
      </c>
      <c r="AR2348" t="s">
        <v>61</v>
      </c>
      <c r="AS2348" t="s">
        <v>61</v>
      </c>
      <c r="AT2348" t="s">
        <v>62</v>
      </c>
      <c r="AU2348" t="s">
        <v>63</v>
      </c>
    </row>
    <row r="2349" spans="1:47" x14ac:dyDescent="0.25">
      <c r="A2349" t="s">
        <v>3544</v>
      </c>
      <c r="B2349">
        <v>2023</v>
      </c>
      <c r="C2349">
        <v>4</v>
      </c>
      <c r="D2349" t="s">
        <v>77</v>
      </c>
      <c r="E2349" s="1">
        <v>45040</v>
      </c>
      <c r="F2349" s="1">
        <v>45052</v>
      </c>
      <c r="G2349">
        <v>12</v>
      </c>
      <c r="H2349">
        <v>12.6</v>
      </c>
      <c r="I2349" t="s">
        <v>49</v>
      </c>
      <c r="J2349" t="s">
        <v>50</v>
      </c>
      <c r="K2349" t="s">
        <v>145</v>
      </c>
      <c r="L2349">
        <v>2710.19</v>
      </c>
      <c r="M2349" t="s">
        <v>80</v>
      </c>
      <c r="N2349" t="s">
        <v>106</v>
      </c>
      <c r="O2349" t="s">
        <v>107</v>
      </c>
      <c r="P2349" t="s">
        <v>150</v>
      </c>
      <c r="Q2349" t="s">
        <v>100</v>
      </c>
      <c r="R2349" t="s">
        <v>1267</v>
      </c>
      <c r="S2349" t="s">
        <v>170</v>
      </c>
      <c r="T2349" t="s">
        <v>148</v>
      </c>
      <c r="U2349" t="s">
        <v>75</v>
      </c>
      <c r="V2349">
        <v>77756</v>
      </c>
      <c r="W2349">
        <v>46138</v>
      </c>
      <c r="X2349">
        <v>2.1</v>
      </c>
      <c r="Y2349">
        <v>10.5</v>
      </c>
      <c r="Z2349">
        <v>73228.78</v>
      </c>
      <c r="AB2349">
        <v>16.16</v>
      </c>
      <c r="AC2349">
        <v>1183377.08</v>
      </c>
      <c r="AD2349">
        <v>59755416.770000003</v>
      </c>
      <c r="AE2349">
        <v>283.25</v>
      </c>
      <c r="AF2349">
        <v>16925721800.1</v>
      </c>
      <c r="AG2349">
        <v>246348.57</v>
      </c>
      <c r="AH2349">
        <v>0</v>
      </c>
      <c r="AI2349">
        <v>0</v>
      </c>
      <c r="AJ2349">
        <v>12.64</v>
      </c>
      <c r="AK2349">
        <v>7553084.6799999997</v>
      </c>
      <c r="AL2349">
        <v>0.155</v>
      </c>
      <c r="AM2349">
        <v>92620.9</v>
      </c>
      <c r="AN2349">
        <v>292.2</v>
      </c>
      <c r="AO2349">
        <v>423.66</v>
      </c>
      <c r="AP2349">
        <v>123793.45</v>
      </c>
      <c r="AQ2349">
        <v>1646140</v>
      </c>
      <c r="AR2349" t="s">
        <v>61</v>
      </c>
      <c r="AS2349" t="s">
        <v>61</v>
      </c>
      <c r="AT2349" t="s">
        <v>62</v>
      </c>
      <c r="AU2349" t="s">
        <v>63</v>
      </c>
    </row>
    <row r="2350" spans="1:47" x14ac:dyDescent="0.25">
      <c r="A2350" t="s">
        <v>3545</v>
      </c>
      <c r="B2350">
        <v>2020</v>
      </c>
      <c r="C2350">
        <v>7</v>
      </c>
      <c r="D2350" t="s">
        <v>89</v>
      </c>
      <c r="E2350" s="1">
        <v>44024</v>
      </c>
      <c r="F2350" s="1">
        <v>44052</v>
      </c>
      <c r="G2350">
        <v>28</v>
      </c>
      <c r="H2350">
        <v>20.8</v>
      </c>
      <c r="I2350" t="s">
        <v>65</v>
      </c>
      <c r="J2350" t="s">
        <v>66</v>
      </c>
      <c r="K2350" t="s">
        <v>67</v>
      </c>
      <c r="L2350">
        <v>8479.8989999999994</v>
      </c>
      <c r="M2350" t="s">
        <v>114</v>
      </c>
      <c r="N2350" t="s">
        <v>53</v>
      </c>
      <c r="O2350" t="s">
        <v>200</v>
      </c>
      <c r="P2350" t="s">
        <v>100</v>
      </c>
      <c r="Q2350" t="s">
        <v>146</v>
      </c>
      <c r="R2350" t="s">
        <v>284</v>
      </c>
      <c r="S2350" t="s">
        <v>73</v>
      </c>
      <c r="T2350" t="s">
        <v>95</v>
      </c>
      <c r="U2350" t="s">
        <v>166</v>
      </c>
      <c r="V2350">
        <v>14065</v>
      </c>
      <c r="W2350">
        <v>9323</v>
      </c>
      <c r="X2350">
        <v>8.1</v>
      </c>
      <c r="Y2350">
        <v>15.7</v>
      </c>
      <c r="Z2350">
        <v>11693.67</v>
      </c>
      <c r="AB2350">
        <v>37.74</v>
      </c>
      <c r="AC2350">
        <v>441319.11</v>
      </c>
      <c r="AD2350">
        <v>11685601.369999999</v>
      </c>
      <c r="AE2350">
        <v>167.69</v>
      </c>
      <c r="AF2350">
        <v>1959558493.74</v>
      </c>
      <c r="AG2350">
        <v>222795.92</v>
      </c>
      <c r="AH2350">
        <v>0</v>
      </c>
      <c r="AI2350">
        <v>0</v>
      </c>
      <c r="AJ2350">
        <v>21.24</v>
      </c>
      <c r="AK2350">
        <v>0</v>
      </c>
      <c r="AL2350">
        <v>0.13400000000000001</v>
      </c>
      <c r="AM2350">
        <v>15658.71</v>
      </c>
      <c r="AN2350">
        <v>1519.2</v>
      </c>
      <c r="AO2350">
        <v>442.47</v>
      </c>
      <c r="AP2350">
        <v>672200.42</v>
      </c>
      <c r="AQ2350">
        <v>1351974.16</v>
      </c>
      <c r="AR2350" t="s">
        <v>61</v>
      </c>
      <c r="AS2350" t="s">
        <v>61</v>
      </c>
      <c r="AT2350" t="s">
        <v>62</v>
      </c>
      <c r="AU2350" t="s">
        <v>63</v>
      </c>
    </row>
    <row r="2351" spans="1:47" x14ac:dyDescent="0.25">
      <c r="A2351" t="s">
        <v>3546</v>
      </c>
      <c r="B2351">
        <v>2020</v>
      </c>
      <c r="C2351">
        <v>4</v>
      </c>
      <c r="D2351" t="s">
        <v>77</v>
      </c>
      <c r="E2351" s="1">
        <v>43938</v>
      </c>
      <c r="F2351" s="1">
        <v>43961</v>
      </c>
      <c r="G2351">
        <v>23</v>
      </c>
      <c r="H2351">
        <v>19.399999999999999</v>
      </c>
      <c r="I2351" t="s">
        <v>49</v>
      </c>
      <c r="J2351" t="s">
        <v>112</v>
      </c>
      <c r="K2351" t="s">
        <v>340</v>
      </c>
      <c r="L2351">
        <v>7208.39</v>
      </c>
      <c r="M2351" t="s">
        <v>68</v>
      </c>
      <c r="N2351" t="s">
        <v>168</v>
      </c>
      <c r="O2351" t="s">
        <v>54</v>
      </c>
      <c r="P2351" t="s">
        <v>121</v>
      </c>
      <c r="Q2351" t="s">
        <v>70</v>
      </c>
      <c r="R2351" t="s">
        <v>345</v>
      </c>
      <c r="S2351" t="s">
        <v>73</v>
      </c>
      <c r="T2351" t="s">
        <v>59</v>
      </c>
      <c r="U2351" t="s">
        <v>75</v>
      </c>
      <c r="V2351">
        <v>17440</v>
      </c>
      <c r="W2351">
        <v>11037</v>
      </c>
      <c r="X2351">
        <v>13</v>
      </c>
      <c r="Y2351">
        <v>15.5</v>
      </c>
      <c r="Z2351">
        <v>13642.7</v>
      </c>
      <c r="AB2351">
        <v>41.15</v>
      </c>
      <c r="AC2351">
        <v>561397.1</v>
      </c>
      <c r="AD2351">
        <v>4580945.8099999996</v>
      </c>
      <c r="AE2351">
        <v>164.7</v>
      </c>
      <c r="AF2351">
        <v>754481774.90999997</v>
      </c>
      <c r="AG2351">
        <v>86740.97</v>
      </c>
      <c r="AH2351">
        <v>0.4</v>
      </c>
      <c r="AI2351">
        <v>10485.82</v>
      </c>
      <c r="AJ2351">
        <v>24.35</v>
      </c>
      <c r="AK2351">
        <v>1115460.3</v>
      </c>
      <c r="AL2351">
        <v>6.9000000000000006E-2</v>
      </c>
      <c r="AM2351">
        <v>3160.85</v>
      </c>
      <c r="AN2351">
        <v>421.1</v>
      </c>
      <c r="AO2351">
        <v>484.91</v>
      </c>
      <c r="AP2351">
        <v>204195.6</v>
      </c>
      <c r="AQ2351">
        <v>865980.34</v>
      </c>
      <c r="AR2351" t="s">
        <v>61</v>
      </c>
      <c r="AS2351" t="s">
        <v>61</v>
      </c>
      <c r="AT2351" t="s">
        <v>62</v>
      </c>
      <c r="AU2351" t="s">
        <v>63</v>
      </c>
    </row>
    <row r="2352" spans="1:47" x14ac:dyDescent="0.25">
      <c r="A2352" t="s">
        <v>3547</v>
      </c>
      <c r="B2352">
        <v>2025</v>
      </c>
      <c r="C2352">
        <v>9</v>
      </c>
      <c r="D2352" t="s">
        <v>89</v>
      </c>
      <c r="E2352" s="1">
        <v>45924</v>
      </c>
      <c r="F2352" s="1">
        <v>45946</v>
      </c>
      <c r="G2352">
        <v>22</v>
      </c>
      <c r="H2352">
        <v>12.1</v>
      </c>
      <c r="I2352" t="s">
        <v>65</v>
      </c>
      <c r="J2352" t="s">
        <v>78</v>
      </c>
      <c r="K2352" t="s">
        <v>315</v>
      </c>
      <c r="L2352">
        <v>1511.9</v>
      </c>
      <c r="M2352" t="s">
        <v>68</v>
      </c>
      <c r="N2352" t="s">
        <v>81</v>
      </c>
      <c r="O2352" t="s">
        <v>91</v>
      </c>
      <c r="P2352" t="s">
        <v>226</v>
      </c>
      <c r="Q2352" t="s">
        <v>257</v>
      </c>
      <c r="R2352" t="s">
        <v>694</v>
      </c>
      <c r="S2352" t="s">
        <v>85</v>
      </c>
      <c r="T2352" t="s">
        <v>95</v>
      </c>
      <c r="U2352" t="s">
        <v>143</v>
      </c>
      <c r="V2352">
        <v>65270</v>
      </c>
      <c r="W2352">
        <v>36550</v>
      </c>
      <c r="X2352">
        <v>24.7</v>
      </c>
      <c r="Y2352">
        <v>12.1</v>
      </c>
      <c r="Z2352">
        <v>51352.08</v>
      </c>
      <c r="AB2352">
        <v>37.64</v>
      </c>
      <c r="AC2352">
        <v>1932892.29</v>
      </c>
      <c r="AD2352">
        <v>60629346.770000003</v>
      </c>
      <c r="AE2352">
        <v>275.39</v>
      </c>
      <c r="AF2352">
        <v>16696715806.99</v>
      </c>
      <c r="AG2352">
        <v>46247.02</v>
      </c>
      <c r="AH2352">
        <v>0</v>
      </c>
      <c r="AI2352">
        <v>0</v>
      </c>
      <c r="AJ2352">
        <v>6.53</v>
      </c>
      <c r="AK2352">
        <v>0</v>
      </c>
      <c r="AL2352">
        <v>0.3</v>
      </c>
      <c r="AM2352">
        <v>181888.04</v>
      </c>
      <c r="AN2352">
        <v>958.9</v>
      </c>
      <c r="AO2352">
        <v>565.80999999999995</v>
      </c>
      <c r="AP2352">
        <v>542555.21</v>
      </c>
      <c r="AQ2352">
        <v>2703582.56</v>
      </c>
      <c r="AR2352" t="s">
        <v>61</v>
      </c>
      <c r="AS2352" t="s">
        <v>61</v>
      </c>
      <c r="AT2352" t="s">
        <v>62</v>
      </c>
      <c r="AU2352" t="s">
        <v>63</v>
      </c>
    </row>
    <row r="2353" spans="1:47" x14ac:dyDescent="0.25">
      <c r="A2353" t="s">
        <v>3548</v>
      </c>
      <c r="B2353">
        <v>2022</v>
      </c>
      <c r="C2353">
        <v>11</v>
      </c>
      <c r="D2353" t="s">
        <v>119</v>
      </c>
      <c r="E2353" s="1">
        <v>44884</v>
      </c>
      <c r="F2353" s="1">
        <v>44904</v>
      </c>
      <c r="G2353">
        <v>20</v>
      </c>
      <c r="I2353" t="s">
        <v>65</v>
      </c>
      <c r="J2353" t="s">
        <v>50</v>
      </c>
      <c r="K2353" t="s">
        <v>183</v>
      </c>
      <c r="L2353">
        <v>2710.19</v>
      </c>
      <c r="M2353" t="s">
        <v>52</v>
      </c>
      <c r="N2353" t="s">
        <v>106</v>
      </c>
      <c r="O2353" t="s">
        <v>99</v>
      </c>
      <c r="P2353" t="s">
        <v>100</v>
      </c>
      <c r="Q2353" t="s">
        <v>164</v>
      </c>
      <c r="R2353" t="s">
        <v>1807</v>
      </c>
      <c r="S2353" t="s">
        <v>186</v>
      </c>
      <c r="T2353" t="s">
        <v>86</v>
      </c>
      <c r="U2353" t="s">
        <v>166</v>
      </c>
      <c r="V2353">
        <v>107647</v>
      </c>
      <c r="W2353">
        <v>69505</v>
      </c>
      <c r="X2353">
        <v>13</v>
      </c>
      <c r="Y2353">
        <v>13.1</v>
      </c>
      <c r="Z2353">
        <v>92491.4</v>
      </c>
      <c r="AB2353">
        <v>31.17</v>
      </c>
      <c r="AC2353">
        <v>2882956.94</v>
      </c>
      <c r="AD2353">
        <v>66904579.100000001</v>
      </c>
      <c r="AE2353">
        <v>218.46</v>
      </c>
      <c r="AF2353">
        <v>14615974350.190001</v>
      </c>
      <c r="AG2353">
        <v>100405.3</v>
      </c>
      <c r="AH2353">
        <v>2.5</v>
      </c>
      <c r="AI2353">
        <v>31797.85</v>
      </c>
      <c r="AJ2353">
        <v>14.12</v>
      </c>
      <c r="AK2353">
        <v>0</v>
      </c>
      <c r="AL2353">
        <v>0.317</v>
      </c>
      <c r="AM2353">
        <v>212087.52</v>
      </c>
      <c r="AN2353">
        <v>479.8</v>
      </c>
      <c r="AO2353">
        <v>401.8</v>
      </c>
      <c r="AP2353">
        <v>192783.64</v>
      </c>
      <c r="AQ2353">
        <v>3420031.25</v>
      </c>
      <c r="AR2353" t="s">
        <v>61</v>
      </c>
      <c r="AS2353" t="s">
        <v>61</v>
      </c>
      <c r="AT2353" t="s">
        <v>293</v>
      </c>
      <c r="AU2353" t="s">
        <v>63</v>
      </c>
    </row>
    <row r="2354" spans="1:47" x14ac:dyDescent="0.25">
      <c r="A2354" t="s">
        <v>3549</v>
      </c>
      <c r="B2354">
        <v>2025</v>
      </c>
      <c r="C2354">
        <v>8</v>
      </c>
      <c r="D2354" t="s">
        <v>89</v>
      </c>
      <c r="E2354" s="1">
        <v>45895</v>
      </c>
      <c r="F2354" s="1">
        <v>45924</v>
      </c>
      <c r="G2354">
        <v>29</v>
      </c>
      <c r="H2354">
        <v>14.7</v>
      </c>
      <c r="I2354" t="s">
        <v>65</v>
      </c>
      <c r="J2354" t="s">
        <v>66</v>
      </c>
      <c r="K2354" t="s">
        <v>391</v>
      </c>
      <c r="L2354">
        <v>9999.99</v>
      </c>
      <c r="M2354" t="s">
        <v>52</v>
      </c>
      <c r="N2354" t="s">
        <v>69</v>
      </c>
      <c r="O2354" t="s">
        <v>54</v>
      </c>
      <c r="P2354" t="s">
        <v>70</v>
      </c>
      <c r="Q2354" t="s">
        <v>127</v>
      </c>
      <c r="R2354" t="s">
        <v>3550</v>
      </c>
      <c r="S2354" t="s">
        <v>130</v>
      </c>
      <c r="T2354" t="s">
        <v>131</v>
      </c>
      <c r="U2354" t="s">
        <v>213</v>
      </c>
      <c r="V2354">
        <v>87339</v>
      </c>
      <c r="W2354">
        <v>62533</v>
      </c>
      <c r="X2354">
        <v>19.600000000000001</v>
      </c>
      <c r="Y2354">
        <v>15.1</v>
      </c>
      <c r="Z2354">
        <v>76050.880000000005</v>
      </c>
      <c r="AB2354">
        <v>13.85</v>
      </c>
      <c r="AC2354">
        <v>1053304.69</v>
      </c>
      <c r="AD2354">
        <v>23037332.57</v>
      </c>
      <c r="AE2354">
        <v>275.64</v>
      </c>
      <c r="AF2354">
        <v>6350010349.5900002</v>
      </c>
      <c r="AG2354">
        <v>114577.54</v>
      </c>
      <c r="AH2354">
        <v>0</v>
      </c>
      <c r="AI2354">
        <v>0</v>
      </c>
      <c r="AJ2354">
        <v>11.84</v>
      </c>
      <c r="AK2354">
        <v>0</v>
      </c>
      <c r="AL2354">
        <v>0.115</v>
      </c>
      <c r="AM2354">
        <v>26492.93</v>
      </c>
      <c r="AN2354">
        <v>831.3</v>
      </c>
      <c r="AO2354">
        <v>492.52</v>
      </c>
      <c r="AP2354">
        <v>409431.88</v>
      </c>
      <c r="AQ2354">
        <v>1603807.04</v>
      </c>
      <c r="AR2354" t="s">
        <v>61</v>
      </c>
      <c r="AS2354" t="s">
        <v>61</v>
      </c>
      <c r="AT2354" t="s">
        <v>62</v>
      </c>
      <c r="AU2354" t="s">
        <v>63</v>
      </c>
    </row>
    <row r="2355" spans="1:47" x14ac:dyDescent="0.25">
      <c r="A2355" t="s">
        <v>3551</v>
      </c>
      <c r="B2355">
        <v>2024</v>
      </c>
      <c r="C2355">
        <v>3</v>
      </c>
      <c r="D2355" t="s">
        <v>48</v>
      </c>
      <c r="E2355" s="1">
        <v>45381</v>
      </c>
      <c r="F2355" s="1">
        <v>45416</v>
      </c>
      <c r="G2355">
        <v>35</v>
      </c>
      <c r="H2355">
        <v>5.8</v>
      </c>
      <c r="I2355" t="s">
        <v>49</v>
      </c>
      <c r="J2355" t="s">
        <v>66</v>
      </c>
      <c r="K2355" t="s">
        <v>153</v>
      </c>
      <c r="L2355">
        <v>6309</v>
      </c>
      <c r="M2355" t="s">
        <v>114</v>
      </c>
      <c r="N2355" t="s">
        <v>53</v>
      </c>
      <c r="O2355" t="s">
        <v>107</v>
      </c>
      <c r="P2355" t="s">
        <v>150</v>
      </c>
      <c r="Q2355" t="s">
        <v>70</v>
      </c>
      <c r="R2355" t="s">
        <v>1350</v>
      </c>
      <c r="S2355" t="s">
        <v>156</v>
      </c>
      <c r="T2355" t="s">
        <v>86</v>
      </c>
      <c r="U2355" t="s">
        <v>110</v>
      </c>
      <c r="V2355">
        <v>26199</v>
      </c>
      <c r="W2355">
        <v>19002</v>
      </c>
      <c r="X2355">
        <v>23.9</v>
      </c>
      <c r="Y2355">
        <v>15.7</v>
      </c>
      <c r="Z2355">
        <v>23320.23</v>
      </c>
      <c r="AA2355">
        <v>1665</v>
      </c>
      <c r="AB2355">
        <v>4397.51</v>
      </c>
      <c r="AC2355">
        <v>7321854.1500000004</v>
      </c>
      <c r="AD2355">
        <v>106623589.59</v>
      </c>
      <c r="AE2355">
        <v>282.98</v>
      </c>
      <c r="AF2355">
        <v>30172343382.18</v>
      </c>
      <c r="AG2355">
        <v>219193.58</v>
      </c>
      <c r="AH2355">
        <v>0.5</v>
      </c>
      <c r="AI2355">
        <v>13508.83</v>
      </c>
      <c r="AJ2355">
        <v>12.23</v>
      </c>
      <c r="AK2355">
        <v>13040065.01</v>
      </c>
      <c r="AL2355">
        <v>7.0999999999999994E-2</v>
      </c>
      <c r="AM2355">
        <v>75702.75</v>
      </c>
      <c r="AN2355">
        <v>1326.9</v>
      </c>
      <c r="AO2355">
        <v>448.08</v>
      </c>
      <c r="AP2355">
        <v>594557.35</v>
      </c>
      <c r="AQ2355">
        <v>8224816.6600000001</v>
      </c>
      <c r="AR2355" t="s">
        <v>61</v>
      </c>
      <c r="AS2355" t="s">
        <v>61</v>
      </c>
      <c r="AT2355" t="s">
        <v>62</v>
      </c>
      <c r="AU2355" t="s">
        <v>63</v>
      </c>
    </row>
    <row r="2356" spans="1:47" x14ac:dyDescent="0.25">
      <c r="A2356" t="s">
        <v>3552</v>
      </c>
      <c r="B2356">
        <v>2025</v>
      </c>
      <c r="C2356">
        <v>12</v>
      </c>
      <c r="D2356" t="s">
        <v>119</v>
      </c>
      <c r="E2356" s="1">
        <v>46016</v>
      </c>
      <c r="F2356" s="1">
        <v>46044</v>
      </c>
      <c r="G2356">
        <v>28</v>
      </c>
      <c r="H2356">
        <v>6.9</v>
      </c>
      <c r="I2356" t="s">
        <v>65</v>
      </c>
      <c r="J2356" t="s">
        <v>66</v>
      </c>
      <c r="K2356" t="s">
        <v>67</v>
      </c>
      <c r="L2356">
        <v>8479.8989999999994</v>
      </c>
      <c r="M2356" t="s">
        <v>98</v>
      </c>
      <c r="N2356" t="s">
        <v>168</v>
      </c>
      <c r="O2356" t="s">
        <v>189</v>
      </c>
      <c r="P2356" t="s">
        <v>70</v>
      </c>
      <c r="Q2356" t="s">
        <v>71</v>
      </c>
      <c r="R2356" t="s">
        <v>2213</v>
      </c>
      <c r="S2356" t="s">
        <v>73</v>
      </c>
      <c r="T2356" t="s">
        <v>187</v>
      </c>
      <c r="U2356" t="s">
        <v>103</v>
      </c>
      <c r="V2356">
        <v>6912</v>
      </c>
      <c r="W2356">
        <v>5106</v>
      </c>
      <c r="X2356">
        <v>2.7</v>
      </c>
      <c r="Y2356">
        <v>10.6</v>
      </c>
      <c r="Z2356">
        <v>5801.19</v>
      </c>
      <c r="AB2356">
        <v>44.36</v>
      </c>
      <c r="AC2356">
        <v>257340.79</v>
      </c>
      <c r="AD2356">
        <v>4954506.32</v>
      </c>
      <c r="AE2356">
        <v>279.20999999999998</v>
      </c>
      <c r="AF2356">
        <v>1383347709.6099999</v>
      </c>
      <c r="AG2356">
        <v>132463.67999999999</v>
      </c>
      <c r="AH2356">
        <v>1</v>
      </c>
      <c r="AI2356">
        <v>17697.14</v>
      </c>
      <c r="AJ2356">
        <v>1.79</v>
      </c>
      <c r="AK2356">
        <v>0</v>
      </c>
      <c r="AL2356">
        <v>0.10100000000000001</v>
      </c>
      <c r="AM2356">
        <v>5004.05</v>
      </c>
      <c r="AN2356">
        <v>620</v>
      </c>
      <c r="AO2356">
        <v>516.70000000000005</v>
      </c>
      <c r="AP2356">
        <v>320354</v>
      </c>
      <c r="AQ2356">
        <v>732859.66</v>
      </c>
      <c r="AR2356" t="s">
        <v>61</v>
      </c>
      <c r="AS2356" t="s">
        <v>61</v>
      </c>
      <c r="AT2356" t="s">
        <v>62</v>
      </c>
      <c r="AU2356" t="s">
        <v>63</v>
      </c>
    </row>
    <row r="2357" spans="1:47" x14ac:dyDescent="0.25">
      <c r="A2357" t="s">
        <v>3553</v>
      </c>
      <c r="B2357">
        <v>2024</v>
      </c>
      <c r="C2357">
        <v>10</v>
      </c>
      <c r="D2357" t="s">
        <v>119</v>
      </c>
      <c r="E2357" s="1">
        <v>45594</v>
      </c>
      <c r="F2357" s="1">
        <v>45619</v>
      </c>
      <c r="G2357">
        <v>25</v>
      </c>
      <c r="H2357">
        <v>5.7</v>
      </c>
      <c r="I2357" t="s">
        <v>49</v>
      </c>
      <c r="J2357" t="s">
        <v>66</v>
      </c>
      <c r="K2357" t="s">
        <v>251</v>
      </c>
      <c r="L2357">
        <v>8543.7000000000007</v>
      </c>
      <c r="M2357" t="s">
        <v>98</v>
      </c>
      <c r="N2357" t="s">
        <v>69</v>
      </c>
      <c r="O2357" t="s">
        <v>200</v>
      </c>
      <c r="P2357" t="s">
        <v>83</v>
      </c>
      <c r="Q2357" t="s">
        <v>70</v>
      </c>
      <c r="R2357" t="s">
        <v>1376</v>
      </c>
      <c r="S2357" t="s">
        <v>156</v>
      </c>
      <c r="T2357" t="s">
        <v>187</v>
      </c>
      <c r="U2357" t="s">
        <v>60</v>
      </c>
      <c r="V2357">
        <v>21528</v>
      </c>
      <c r="W2357">
        <v>13804</v>
      </c>
      <c r="X2357">
        <v>5.3</v>
      </c>
      <c r="Y2357">
        <v>13.6</v>
      </c>
      <c r="Z2357">
        <v>19761.02</v>
      </c>
      <c r="AA2357">
        <v>1411</v>
      </c>
      <c r="AB2357">
        <v>1443.86</v>
      </c>
      <c r="AC2357">
        <v>2037286.46</v>
      </c>
      <c r="AD2357">
        <v>51989069.909999996</v>
      </c>
      <c r="AE2357">
        <v>282.29000000000002</v>
      </c>
      <c r="AF2357">
        <v>14675994544.889999</v>
      </c>
      <c r="AG2357">
        <v>84518.11</v>
      </c>
      <c r="AH2357">
        <v>4.4000000000000004</v>
      </c>
      <c r="AI2357">
        <v>129612.71</v>
      </c>
      <c r="AJ2357">
        <v>22.58</v>
      </c>
      <c r="AK2357">
        <v>11739131.99</v>
      </c>
      <c r="AL2357">
        <v>6.5000000000000002E-2</v>
      </c>
      <c r="AM2357">
        <v>33792.9</v>
      </c>
      <c r="AN2357">
        <v>979.2</v>
      </c>
      <c r="AO2357">
        <v>376.41</v>
      </c>
      <c r="AP2357">
        <v>368580.67</v>
      </c>
      <c r="AQ2357">
        <v>2653790.85</v>
      </c>
      <c r="AR2357" t="s">
        <v>61</v>
      </c>
      <c r="AS2357" t="s">
        <v>61</v>
      </c>
      <c r="AT2357" t="s">
        <v>62</v>
      </c>
      <c r="AU2357" t="s">
        <v>63</v>
      </c>
    </row>
    <row r="2358" spans="1:47" x14ac:dyDescent="0.25">
      <c r="A2358" t="s">
        <v>3554</v>
      </c>
      <c r="B2358">
        <v>2023</v>
      </c>
      <c r="C2358">
        <v>10</v>
      </c>
      <c r="D2358" t="s">
        <v>119</v>
      </c>
      <c r="E2358" s="1">
        <v>45216</v>
      </c>
      <c r="F2358" s="1">
        <v>45228</v>
      </c>
      <c r="G2358">
        <v>12</v>
      </c>
      <c r="H2358">
        <v>1.3</v>
      </c>
      <c r="I2358" t="s">
        <v>49</v>
      </c>
      <c r="J2358" t="s">
        <v>50</v>
      </c>
      <c r="K2358" t="s">
        <v>145</v>
      </c>
      <c r="L2358">
        <v>2710.19</v>
      </c>
      <c r="M2358" t="s">
        <v>114</v>
      </c>
      <c r="N2358" t="s">
        <v>168</v>
      </c>
      <c r="O2358" t="s">
        <v>107</v>
      </c>
      <c r="P2358" t="s">
        <v>146</v>
      </c>
      <c r="Q2358" t="s">
        <v>92</v>
      </c>
      <c r="R2358" t="s">
        <v>1246</v>
      </c>
      <c r="S2358" t="s">
        <v>170</v>
      </c>
      <c r="T2358" t="s">
        <v>59</v>
      </c>
      <c r="U2358" t="s">
        <v>75</v>
      </c>
      <c r="V2358">
        <v>109166</v>
      </c>
      <c r="W2358">
        <v>69668</v>
      </c>
      <c r="X2358">
        <v>24.1</v>
      </c>
      <c r="Y2358">
        <v>10.1</v>
      </c>
      <c r="Z2358">
        <v>103953.85</v>
      </c>
      <c r="AB2358">
        <v>33.76</v>
      </c>
      <c r="AC2358">
        <v>3509481.98</v>
      </c>
      <c r="AD2358">
        <v>98836201.959999993</v>
      </c>
      <c r="AE2358">
        <v>288.27</v>
      </c>
      <c r="AF2358">
        <v>28491511939.009998</v>
      </c>
      <c r="AG2358">
        <v>90881.35</v>
      </c>
      <c r="AH2358">
        <v>0</v>
      </c>
      <c r="AI2358">
        <v>0</v>
      </c>
      <c r="AJ2358">
        <v>0.22</v>
      </c>
      <c r="AK2358">
        <v>217439.64</v>
      </c>
      <c r="AL2358">
        <v>0.13700000000000001</v>
      </c>
      <c r="AM2358">
        <v>135405.6</v>
      </c>
      <c r="AN2358">
        <v>359.8</v>
      </c>
      <c r="AO2358">
        <v>375.18</v>
      </c>
      <c r="AP2358">
        <v>134989.76000000001</v>
      </c>
      <c r="AQ2358">
        <v>3870758.69</v>
      </c>
      <c r="AR2358" t="s">
        <v>61</v>
      </c>
      <c r="AS2358" t="s">
        <v>61</v>
      </c>
      <c r="AT2358" t="s">
        <v>62</v>
      </c>
      <c r="AU2358" t="s">
        <v>63</v>
      </c>
    </row>
    <row r="2359" spans="1:47" x14ac:dyDescent="0.25">
      <c r="A2359" t="s">
        <v>3555</v>
      </c>
      <c r="B2359">
        <v>2024</v>
      </c>
      <c r="C2359">
        <v>6</v>
      </c>
      <c r="D2359" t="s">
        <v>77</v>
      </c>
      <c r="E2359" s="1">
        <v>45457</v>
      </c>
      <c r="F2359" s="1">
        <v>45470</v>
      </c>
      <c r="G2359">
        <v>13</v>
      </c>
      <c r="H2359">
        <v>18.600000000000001</v>
      </c>
      <c r="I2359" t="s">
        <v>49</v>
      </c>
      <c r="J2359" t="s">
        <v>66</v>
      </c>
      <c r="K2359" t="s">
        <v>245</v>
      </c>
      <c r="L2359">
        <v>8905.9</v>
      </c>
      <c r="M2359" t="s">
        <v>68</v>
      </c>
      <c r="N2359" t="s">
        <v>168</v>
      </c>
      <c r="O2359" t="s">
        <v>91</v>
      </c>
      <c r="P2359" t="s">
        <v>127</v>
      </c>
      <c r="Q2359" t="s">
        <v>184</v>
      </c>
      <c r="R2359" t="s">
        <v>3556</v>
      </c>
      <c r="S2359" t="s">
        <v>137</v>
      </c>
      <c r="T2359" t="s">
        <v>59</v>
      </c>
      <c r="U2359" t="s">
        <v>60</v>
      </c>
      <c r="V2359">
        <v>3123</v>
      </c>
      <c r="W2359">
        <v>2241</v>
      </c>
      <c r="X2359">
        <v>2.5</v>
      </c>
      <c r="Y2359">
        <v>13.4</v>
      </c>
      <c r="Z2359">
        <v>2510.27</v>
      </c>
      <c r="AB2359">
        <v>34.090000000000003</v>
      </c>
      <c r="AC2359">
        <v>85575.1</v>
      </c>
      <c r="AD2359">
        <v>2801862.96</v>
      </c>
      <c r="AE2359">
        <v>277.08999999999997</v>
      </c>
      <c r="AF2359">
        <v>776368207.59000003</v>
      </c>
      <c r="AG2359">
        <v>211641.05</v>
      </c>
      <c r="AH2359">
        <v>0.3</v>
      </c>
      <c r="AI2359">
        <v>2637.05</v>
      </c>
      <c r="AJ2359">
        <v>19.649999999999999</v>
      </c>
      <c r="AK2359">
        <v>550566.06999999995</v>
      </c>
      <c r="AL2359">
        <v>0.29599999999999999</v>
      </c>
      <c r="AM2359">
        <v>8293.51</v>
      </c>
      <c r="AN2359">
        <v>332.7</v>
      </c>
      <c r="AO2359">
        <v>607.29</v>
      </c>
      <c r="AP2359">
        <v>202045.38</v>
      </c>
      <c r="AQ2359">
        <v>510192.09</v>
      </c>
      <c r="AR2359" t="s">
        <v>61</v>
      </c>
      <c r="AS2359" t="s">
        <v>61</v>
      </c>
      <c r="AT2359" t="s">
        <v>62</v>
      </c>
      <c r="AU2359" t="s">
        <v>63</v>
      </c>
    </row>
    <row r="2360" spans="1:47" x14ac:dyDescent="0.25">
      <c r="A2360" t="s">
        <v>3557</v>
      </c>
      <c r="B2360">
        <v>2023</v>
      </c>
      <c r="C2360">
        <v>9</v>
      </c>
      <c r="D2360" t="s">
        <v>89</v>
      </c>
      <c r="E2360" s="1">
        <v>45178</v>
      </c>
      <c r="F2360" s="1">
        <v>45198</v>
      </c>
      <c r="G2360">
        <v>20</v>
      </c>
      <c r="H2360">
        <v>9.1999999999999993</v>
      </c>
      <c r="I2360" t="s">
        <v>65</v>
      </c>
      <c r="J2360" t="s">
        <v>66</v>
      </c>
      <c r="K2360" t="s">
        <v>245</v>
      </c>
      <c r="L2360">
        <v>8905.9</v>
      </c>
      <c r="M2360" t="s">
        <v>98</v>
      </c>
      <c r="N2360" t="s">
        <v>53</v>
      </c>
      <c r="O2360" t="s">
        <v>189</v>
      </c>
      <c r="P2360" t="s">
        <v>82</v>
      </c>
      <c r="Q2360" t="s">
        <v>201</v>
      </c>
      <c r="R2360" t="s">
        <v>151</v>
      </c>
      <c r="S2360" t="s">
        <v>137</v>
      </c>
      <c r="T2360" t="s">
        <v>131</v>
      </c>
      <c r="U2360" t="s">
        <v>228</v>
      </c>
      <c r="V2360">
        <v>8931</v>
      </c>
      <c r="W2360">
        <v>6491</v>
      </c>
      <c r="X2360">
        <v>24.1</v>
      </c>
      <c r="Y2360">
        <v>10.199999999999999</v>
      </c>
      <c r="Z2360">
        <v>7714.04</v>
      </c>
      <c r="AB2360">
        <v>12.18</v>
      </c>
      <c r="AC2360">
        <v>93957.01</v>
      </c>
      <c r="AD2360">
        <v>5624615.1299999999</v>
      </c>
      <c r="AE2360">
        <v>286.51</v>
      </c>
      <c r="AF2360">
        <v>1611508480.9000001</v>
      </c>
      <c r="AG2360">
        <v>18262.66</v>
      </c>
      <c r="AH2360">
        <v>2.8</v>
      </c>
      <c r="AI2360">
        <v>34352.93</v>
      </c>
      <c r="AJ2360">
        <v>8.75</v>
      </c>
      <c r="AK2360">
        <v>0</v>
      </c>
      <c r="AL2360">
        <v>8.6999999999999994E-2</v>
      </c>
      <c r="AM2360">
        <v>4893.42</v>
      </c>
      <c r="AN2360">
        <v>538</v>
      </c>
      <c r="AO2360">
        <v>726.11</v>
      </c>
      <c r="AP2360">
        <v>390647.18</v>
      </c>
      <c r="AQ2360">
        <v>542113.19999999995</v>
      </c>
      <c r="AR2360" t="s">
        <v>61</v>
      </c>
      <c r="AS2360" t="s">
        <v>61</v>
      </c>
      <c r="AT2360" t="s">
        <v>62</v>
      </c>
      <c r="AU2360" t="s">
        <v>63</v>
      </c>
    </row>
    <row r="2361" spans="1:47" x14ac:dyDescent="0.25">
      <c r="A2361" t="s">
        <v>3558</v>
      </c>
      <c r="B2361">
        <v>2024</v>
      </c>
      <c r="C2361">
        <v>5</v>
      </c>
      <c r="D2361" t="s">
        <v>77</v>
      </c>
      <c r="E2361" s="1">
        <v>45425</v>
      </c>
      <c r="F2361" s="1">
        <v>45447</v>
      </c>
      <c r="G2361">
        <v>22</v>
      </c>
      <c r="H2361">
        <v>16.7</v>
      </c>
      <c r="I2361" t="s">
        <v>65</v>
      </c>
      <c r="J2361" t="s">
        <v>66</v>
      </c>
      <c r="K2361" t="s">
        <v>248</v>
      </c>
      <c r="L2361">
        <v>9999</v>
      </c>
      <c r="M2361" t="s">
        <v>98</v>
      </c>
      <c r="N2361" t="s">
        <v>168</v>
      </c>
      <c r="O2361" t="s">
        <v>189</v>
      </c>
      <c r="P2361" t="s">
        <v>82</v>
      </c>
      <c r="Q2361" t="s">
        <v>204</v>
      </c>
      <c r="R2361" t="s">
        <v>850</v>
      </c>
      <c r="S2361" t="s">
        <v>156</v>
      </c>
      <c r="T2361" t="s">
        <v>74</v>
      </c>
      <c r="U2361" t="s">
        <v>132</v>
      </c>
      <c r="V2361">
        <v>27946</v>
      </c>
      <c r="W2361">
        <v>19543</v>
      </c>
      <c r="X2361">
        <v>17.600000000000001</v>
      </c>
      <c r="Y2361">
        <v>10.199999999999999</v>
      </c>
      <c r="Z2361">
        <v>24172.27</v>
      </c>
      <c r="AB2361">
        <v>3712.58</v>
      </c>
      <c r="AC2361">
        <v>6407913.0800000001</v>
      </c>
      <c r="AD2361">
        <v>54954688.950000003</v>
      </c>
      <c r="AE2361">
        <v>274.44</v>
      </c>
      <c r="AF2361">
        <v>15081764835.440001</v>
      </c>
      <c r="AG2361">
        <v>154950.37</v>
      </c>
      <c r="AH2361">
        <v>2.2999999999999998</v>
      </c>
      <c r="AI2361">
        <v>58547.96</v>
      </c>
      <c r="AJ2361">
        <v>12.56</v>
      </c>
      <c r="AK2361">
        <v>0</v>
      </c>
      <c r="AL2361">
        <v>0.28699999999999998</v>
      </c>
      <c r="AM2361">
        <v>157719.96</v>
      </c>
      <c r="AN2361">
        <v>928.8</v>
      </c>
      <c r="AO2361">
        <v>444.25</v>
      </c>
      <c r="AP2361">
        <v>412619.4</v>
      </c>
      <c r="AQ2361">
        <v>7191750.7699999996</v>
      </c>
      <c r="AR2361" t="s">
        <v>61</v>
      </c>
      <c r="AS2361" t="s">
        <v>61</v>
      </c>
      <c r="AT2361" t="s">
        <v>62</v>
      </c>
      <c r="AU2361" t="s">
        <v>63</v>
      </c>
    </row>
    <row r="2362" spans="1:47" x14ac:dyDescent="0.25">
      <c r="A2362" t="s">
        <v>3559</v>
      </c>
      <c r="B2362">
        <v>2025</v>
      </c>
      <c r="C2362">
        <v>10</v>
      </c>
      <c r="D2362" t="s">
        <v>119</v>
      </c>
      <c r="E2362" s="1">
        <v>45956</v>
      </c>
      <c r="F2362" s="1">
        <v>45961</v>
      </c>
      <c r="G2362">
        <v>5</v>
      </c>
      <c r="H2362">
        <v>9.6</v>
      </c>
      <c r="I2362" t="s">
        <v>49</v>
      </c>
      <c r="J2362" t="s">
        <v>239</v>
      </c>
      <c r="K2362" t="s">
        <v>270</v>
      </c>
      <c r="L2362">
        <v>2710.1990999999998</v>
      </c>
      <c r="M2362" t="s">
        <v>90</v>
      </c>
      <c r="N2362" t="s">
        <v>81</v>
      </c>
      <c r="O2362" t="s">
        <v>189</v>
      </c>
      <c r="P2362" t="s">
        <v>131</v>
      </c>
      <c r="Q2362" t="s">
        <v>226</v>
      </c>
      <c r="R2362" t="s">
        <v>3560</v>
      </c>
      <c r="S2362" t="s">
        <v>142</v>
      </c>
      <c r="T2362" t="s">
        <v>131</v>
      </c>
      <c r="U2362" t="s">
        <v>181</v>
      </c>
      <c r="V2362">
        <v>38961</v>
      </c>
      <c r="W2362">
        <v>27752</v>
      </c>
      <c r="X2362">
        <v>11.1</v>
      </c>
      <c r="Y2362">
        <v>14.2</v>
      </c>
      <c r="Z2362">
        <v>32173.41</v>
      </c>
      <c r="AB2362">
        <v>15.01</v>
      </c>
      <c r="AC2362">
        <v>482922.88</v>
      </c>
      <c r="AD2362">
        <v>15222848.939999999</v>
      </c>
      <c r="AE2362">
        <v>284.92</v>
      </c>
      <c r="AF2362">
        <v>4337294119.9799995</v>
      </c>
      <c r="AG2362">
        <v>112616.68</v>
      </c>
      <c r="AH2362">
        <v>0.9</v>
      </c>
      <c r="AI2362">
        <v>15693.64</v>
      </c>
      <c r="AJ2362">
        <v>14.31</v>
      </c>
      <c r="AK2362">
        <v>2178389.6800000002</v>
      </c>
      <c r="AL2362">
        <v>0.14599999999999999</v>
      </c>
      <c r="AM2362">
        <v>22225.360000000001</v>
      </c>
      <c r="AN2362">
        <v>205.9</v>
      </c>
      <c r="AO2362">
        <v>508.8</v>
      </c>
      <c r="AP2362">
        <v>104761.92</v>
      </c>
      <c r="AQ2362">
        <v>738220.48</v>
      </c>
      <c r="AR2362" t="s">
        <v>124</v>
      </c>
      <c r="AS2362" t="s">
        <v>61</v>
      </c>
      <c r="AT2362" t="s">
        <v>62</v>
      </c>
      <c r="AU2362" t="s">
        <v>63</v>
      </c>
    </row>
    <row r="2363" spans="1:47" x14ac:dyDescent="0.25">
      <c r="A2363" t="s">
        <v>3561</v>
      </c>
      <c r="B2363">
        <v>2025</v>
      </c>
      <c r="C2363">
        <v>2</v>
      </c>
      <c r="D2363" t="s">
        <v>48</v>
      </c>
      <c r="E2363" s="1">
        <v>45690</v>
      </c>
      <c r="F2363" s="1">
        <v>45697</v>
      </c>
      <c r="G2363">
        <v>7</v>
      </c>
      <c r="H2363">
        <v>17.600000000000001</v>
      </c>
      <c r="I2363" t="s">
        <v>65</v>
      </c>
      <c r="J2363" t="s">
        <v>50</v>
      </c>
      <c r="K2363" t="s">
        <v>51</v>
      </c>
      <c r="L2363">
        <v>2709</v>
      </c>
      <c r="M2363" t="s">
        <v>52</v>
      </c>
      <c r="N2363" t="s">
        <v>81</v>
      </c>
      <c r="O2363" t="s">
        <v>54</v>
      </c>
      <c r="P2363" t="s">
        <v>92</v>
      </c>
      <c r="Q2363" t="s">
        <v>164</v>
      </c>
      <c r="R2363" t="s">
        <v>1222</v>
      </c>
      <c r="S2363" t="s">
        <v>170</v>
      </c>
      <c r="T2363" t="s">
        <v>74</v>
      </c>
      <c r="U2363" t="s">
        <v>143</v>
      </c>
      <c r="V2363">
        <v>90449</v>
      </c>
      <c r="W2363">
        <v>60707</v>
      </c>
      <c r="X2363">
        <v>24.1</v>
      </c>
      <c r="Y2363">
        <v>14.2</v>
      </c>
      <c r="Z2363">
        <v>76561.929999999993</v>
      </c>
      <c r="AB2363">
        <v>24.58</v>
      </c>
      <c r="AC2363">
        <v>1881892.24</v>
      </c>
      <c r="AD2363">
        <v>7438757.1200000001</v>
      </c>
      <c r="AE2363">
        <v>276.33</v>
      </c>
      <c r="AF2363">
        <v>2055551754.97</v>
      </c>
      <c r="AG2363">
        <v>202792.41</v>
      </c>
      <c r="AJ2363">
        <v>12.86</v>
      </c>
      <c r="AK2363">
        <v>0</v>
      </c>
      <c r="AL2363">
        <v>0.125</v>
      </c>
      <c r="AM2363">
        <v>9298.4500000000007</v>
      </c>
      <c r="AN2363">
        <v>363.5</v>
      </c>
      <c r="AO2363">
        <v>686.49</v>
      </c>
      <c r="AP2363">
        <v>249539.11</v>
      </c>
      <c r="AQ2363">
        <v>2343522.21</v>
      </c>
      <c r="AR2363" t="s">
        <v>61</v>
      </c>
      <c r="AS2363" t="s">
        <v>61</v>
      </c>
      <c r="AT2363" t="s">
        <v>62</v>
      </c>
      <c r="AU2363" t="s">
        <v>63</v>
      </c>
    </row>
    <row r="2364" spans="1:47" x14ac:dyDescent="0.25">
      <c r="A2364" t="s">
        <v>3562</v>
      </c>
      <c r="B2364">
        <v>2026</v>
      </c>
      <c r="C2364">
        <v>3</v>
      </c>
      <c r="D2364" t="s">
        <v>48</v>
      </c>
      <c r="E2364" s="1">
        <v>46108</v>
      </c>
      <c r="F2364" s="1">
        <v>46126</v>
      </c>
      <c r="G2364">
        <v>18</v>
      </c>
      <c r="H2364">
        <v>18.2</v>
      </c>
      <c r="I2364" t="s">
        <v>65</v>
      </c>
      <c r="J2364" t="s">
        <v>50</v>
      </c>
      <c r="K2364" t="s">
        <v>183</v>
      </c>
      <c r="L2364">
        <v>2710.19</v>
      </c>
      <c r="M2364" t="s">
        <v>80</v>
      </c>
      <c r="N2364" t="s">
        <v>106</v>
      </c>
      <c r="O2364" t="s">
        <v>91</v>
      </c>
      <c r="P2364" t="s">
        <v>82</v>
      </c>
      <c r="Q2364" t="s">
        <v>140</v>
      </c>
      <c r="R2364" t="s">
        <v>2703</v>
      </c>
      <c r="S2364" t="s">
        <v>186</v>
      </c>
      <c r="T2364" t="s">
        <v>95</v>
      </c>
      <c r="U2364" t="s">
        <v>228</v>
      </c>
      <c r="V2364">
        <v>90582</v>
      </c>
      <c r="W2364">
        <v>55404</v>
      </c>
      <c r="X2364">
        <v>23.4</v>
      </c>
      <c r="Y2364">
        <v>11.6</v>
      </c>
      <c r="Z2364">
        <v>71901.820000000007</v>
      </c>
      <c r="AB2364">
        <v>16.559999999999999</v>
      </c>
      <c r="AC2364">
        <v>1190694.1399999999</v>
      </c>
      <c r="AD2364">
        <v>55018553.649999999</v>
      </c>
      <c r="AE2364">
        <v>282.72000000000003</v>
      </c>
      <c r="AF2364">
        <v>15554845487.93</v>
      </c>
      <c r="AG2364">
        <v>60546.32</v>
      </c>
      <c r="AH2364">
        <v>1.6</v>
      </c>
      <c r="AI2364">
        <v>44349.71</v>
      </c>
      <c r="AJ2364">
        <v>16.649999999999999</v>
      </c>
      <c r="AK2364">
        <v>0</v>
      </c>
      <c r="AL2364">
        <v>0.33700000000000002</v>
      </c>
      <c r="AM2364">
        <v>185412.53</v>
      </c>
      <c r="AN2364">
        <v>464.2</v>
      </c>
      <c r="AO2364">
        <v>631.72</v>
      </c>
      <c r="AP2364">
        <v>293244.42</v>
      </c>
      <c r="AQ2364">
        <v>1774247.12</v>
      </c>
      <c r="AR2364" t="s">
        <v>61</v>
      </c>
      <c r="AS2364" t="s">
        <v>61</v>
      </c>
      <c r="AT2364" t="s">
        <v>62</v>
      </c>
      <c r="AU2364" t="s">
        <v>63</v>
      </c>
    </row>
    <row r="2365" spans="1:47" x14ac:dyDescent="0.25">
      <c r="A2365" t="s">
        <v>3563</v>
      </c>
      <c r="B2365">
        <v>2025</v>
      </c>
      <c r="C2365">
        <v>12</v>
      </c>
      <c r="D2365" t="s">
        <v>119</v>
      </c>
      <c r="E2365" s="1">
        <v>46018</v>
      </c>
      <c r="F2365" s="1">
        <v>46034</v>
      </c>
      <c r="G2365">
        <v>16</v>
      </c>
      <c r="H2365">
        <v>14.2</v>
      </c>
      <c r="I2365" t="s">
        <v>65</v>
      </c>
      <c r="J2365" t="s">
        <v>50</v>
      </c>
      <c r="K2365" t="s">
        <v>145</v>
      </c>
      <c r="L2365">
        <v>2710.19</v>
      </c>
      <c r="M2365" t="s">
        <v>52</v>
      </c>
      <c r="N2365" t="s">
        <v>168</v>
      </c>
      <c r="O2365" t="s">
        <v>99</v>
      </c>
      <c r="P2365" t="s">
        <v>56</v>
      </c>
      <c r="Q2365" t="s">
        <v>93</v>
      </c>
      <c r="R2365" t="s">
        <v>398</v>
      </c>
      <c r="S2365" t="s">
        <v>123</v>
      </c>
      <c r="T2365" t="s">
        <v>86</v>
      </c>
      <c r="U2365" t="s">
        <v>87</v>
      </c>
      <c r="V2365">
        <v>76501</v>
      </c>
      <c r="W2365">
        <v>42796</v>
      </c>
      <c r="X2365">
        <v>17.2</v>
      </c>
      <c r="Y2365">
        <v>13.6</v>
      </c>
      <c r="Z2365">
        <v>61778.48</v>
      </c>
      <c r="AB2365">
        <v>47.98</v>
      </c>
      <c r="AC2365">
        <v>2964131.47</v>
      </c>
      <c r="AD2365">
        <v>58957674.600000001</v>
      </c>
      <c r="AE2365">
        <v>278.87</v>
      </c>
      <c r="AF2365">
        <v>16441526715.700001</v>
      </c>
      <c r="AG2365">
        <v>183675.32</v>
      </c>
      <c r="AH2365">
        <v>0</v>
      </c>
      <c r="AI2365">
        <v>0</v>
      </c>
      <c r="AJ2365">
        <v>11.96</v>
      </c>
      <c r="AK2365">
        <v>0</v>
      </c>
      <c r="AL2365">
        <v>0.33800000000000002</v>
      </c>
      <c r="AM2365">
        <v>199276.94</v>
      </c>
      <c r="AN2365">
        <v>629.29999999999995</v>
      </c>
      <c r="AO2365">
        <v>747.62</v>
      </c>
      <c r="AP2365">
        <v>470477.27</v>
      </c>
      <c r="AQ2365">
        <v>3817561</v>
      </c>
      <c r="AR2365" t="s">
        <v>61</v>
      </c>
      <c r="AS2365" t="s">
        <v>61</v>
      </c>
      <c r="AT2365" t="s">
        <v>62</v>
      </c>
      <c r="AU2365" t="s">
        <v>63</v>
      </c>
    </row>
    <row r="2366" spans="1:47" x14ac:dyDescent="0.25">
      <c r="A2366" t="s">
        <v>3564</v>
      </c>
      <c r="B2366">
        <v>2025</v>
      </c>
      <c r="C2366">
        <v>3</v>
      </c>
      <c r="D2366" t="s">
        <v>48</v>
      </c>
      <c r="E2366" s="1">
        <v>45736</v>
      </c>
      <c r="F2366" s="1">
        <v>45765</v>
      </c>
      <c r="G2366">
        <v>29</v>
      </c>
      <c r="H2366">
        <v>4.5</v>
      </c>
      <c r="I2366" t="s">
        <v>65</v>
      </c>
      <c r="J2366" t="s">
        <v>66</v>
      </c>
      <c r="K2366" t="s">
        <v>245</v>
      </c>
      <c r="L2366">
        <v>8905.9</v>
      </c>
      <c r="M2366" t="s">
        <v>52</v>
      </c>
      <c r="N2366" t="s">
        <v>69</v>
      </c>
      <c r="O2366" t="s">
        <v>189</v>
      </c>
      <c r="P2366" t="s">
        <v>100</v>
      </c>
      <c r="Q2366" t="s">
        <v>150</v>
      </c>
      <c r="R2366" t="s">
        <v>923</v>
      </c>
      <c r="S2366" t="s">
        <v>73</v>
      </c>
      <c r="T2366" t="s">
        <v>187</v>
      </c>
      <c r="U2366" t="s">
        <v>75</v>
      </c>
      <c r="V2366">
        <v>3627</v>
      </c>
      <c r="W2366">
        <v>2398</v>
      </c>
      <c r="X2366">
        <v>2.8</v>
      </c>
      <c r="Y2366">
        <v>10.4</v>
      </c>
      <c r="Z2366">
        <v>3216.64</v>
      </c>
      <c r="AB2366">
        <v>21.12</v>
      </c>
      <c r="AC2366">
        <v>67935.44</v>
      </c>
      <c r="AD2366">
        <v>2864321.42</v>
      </c>
      <c r="AE2366">
        <v>278.14999999999998</v>
      </c>
      <c r="AF2366">
        <v>796711002.97000003</v>
      </c>
      <c r="AG2366">
        <v>96345.279999999999</v>
      </c>
      <c r="AH2366">
        <v>0.8</v>
      </c>
      <c r="AI2366">
        <v>8621.9</v>
      </c>
      <c r="AJ2366">
        <v>21.43</v>
      </c>
      <c r="AK2366">
        <v>0</v>
      </c>
      <c r="AL2366">
        <v>0.223</v>
      </c>
      <c r="AM2366">
        <v>6387.44</v>
      </c>
      <c r="AN2366">
        <v>784</v>
      </c>
      <c r="AO2366">
        <v>596.54</v>
      </c>
      <c r="AP2366">
        <v>467687.36</v>
      </c>
      <c r="AQ2366">
        <v>646977.42000000004</v>
      </c>
      <c r="AR2366" t="s">
        <v>61</v>
      </c>
      <c r="AS2366" t="s">
        <v>61</v>
      </c>
      <c r="AT2366" t="s">
        <v>62</v>
      </c>
      <c r="AU2366" t="s">
        <v>63</v>
      </c>
    </row>
    <row r="2367" spans="1:47" x14ac:dyDescent="0.25">
      <c r="A2367" t="s">
        <v>3565</v>
      </c>
      <c r="B2367">
        <v>2022</v>
      </c>
      <c r="C2367">
        <v>11</v>
      </c>
      <c r="D2367" t="s">
        <v>119</v>
      </c>
      <c r="E2367" s="1">
        <v>44877</v>
      </c>
      <c r="F2367" s="1">
        <v>44890</v>
      </c>
      <c r="G2367">
        <v>13</v>
      </c>
      <c r="H2367">
        <v>20</v>
      </c>
      <c r="I2367" t="s">
        <v>49</v>
      </c>
      <c r="J2367" t="s">
        <v>50</v>
      </c>
      <c r="K2367" t="s">
        <v>183</v>
      </c>
      <c r="L2367">
        <v>2710.19</v>
      </c>
      <c r="M2367" t="s">
        <v>98</v>
      </c>
      <c r="N2367" t="s">
        <v>168</v>
      </c>
      <c r="O2367" t="s">
        <v>189</v>
      </c>
      <c r="P2367" t="s">
        <v>83</v>
      </c>
      <c r="Q2367" t="s">
        <v>226</v>
      </c>
      <c r="R2367" t="s">
        <v>2462</v>
      </c>
      <c r="S2367" t="s">
        <v>186</v>
      </c>
      <c r="T2367" t="s">
        <v>162</v>
      </c>
      <c r="U2367" t="s">
        <v>110</v>
      </c>
      <c r="V2367">
        <v>90521</v>
      </c>
      <c r="W2367">
        <v>53062</v>
      </c>
      <c r="X2367">
        <v>2.9</v>
      </c>
      <c r="Y2367">
        <v>13.3</v>
      </c>
      <c r="Z2367">
        <v>80129.899999999994</v>
      </c>
      <c r="AB2367">
        <v>21.86</v>
      </c>
      <c r="AC2367">
        <v>1751639.61</v>
      </c>
      <c r="AD2367">
        <v>89619684.060000002</v>
      </c>
      <c r="AE2367">
        <v>213.5</v>
      </c>
      <c r="AF2367">
        <v>19133802546.810001</v>
      </c>
      <c r="AG2367">
        <v>93930.12</v>
      </c>
      <c r="AH2367">
        <v>1.9</v>
      </c>
      <c r="AI2367">
        <v>57253.53</v>
      </c>
      <c r="AJ2367">
        <v>23.33</v>
      </c>
      <c r="AK2367">
        <v>20908272.289999999</v>
      </c>
      <c r="AL2367">
        <v>0.11700000000000001</v>
      </c>
      <c r="AM2367">
        <v>104855.03</v>
      </c>
      <c r="AN2367">
        <v>266.39999999999998</v>
      </c>
      <c r="AO2367">
        <v>619.87</v>
      </c>
      <c r="AP2367">
        <v>165133.37</v>
      </c>
      <c r="AQ2367">
        <v>2172811.66</v>
      </c>
      <c r="AR2367" t="s">
        <v>61</v>
      </c>
      <c r="AS2367" t="s">
        <v>61</v>
      </c>
      <c r="AT2367" t="s">
        <v>62</v>
      </c>
      <c r="AU2367" t="s">
        <v>63</v>
      </c>
    </row>
    <row r="2368" spans="1:47" x14ac:dyDescent="0.25">
      <c r="A2368" t="s">
        <v>3566</v>
      </c>
      <c r="B2368">
        <v>2021</v>
      </c>
      <c r="C2368">
        <v>5</v>
      </c>
      <c r="D2368" t="s">
        <v>77</v>
      </c>
      <c r="E2368" s="1">
        <v>44334</v>
      </c>
      <c r="F2368" s="1">
        <v>44340</v>
      </c>
      <c r="G2368">
        <v>6</v>
      </c>
      <c r="H2368">
        <v>2.2000000000000002</v>
      </c>
      <c r="I2368" t="s">
        <v>49</v>
      </c>
      <c r="J2368" t="s">
        <v>50</v>
      </c>
      <c r="K2368" t="s">
        <v>51</v>
      </c>
      <c r="L2368">
        <v>2709</v>
      </c>
      <c r="M2368" t="s">
        <v>52</v>
      </c>
      <c r="N2368" t="s">
        <v>53</v>
      </c>
      <c r="O2368" t="s">
        <v>99</v>
      </c>
      <c r="P2368" t="s">
        <v>121</v>
      </c>
      <c r="Q2368" t="s">
        <v>70</v>
      </c>
      <c r="R2368" t="s">
        <v>2034</v>
      </c>
      <c r="S2368" t="s">
        <v>186</v>
      </c>
      <c r="T2368" t="s">
        <v>131</v>
      </c>
      <c r="U2368" t="s">
        <v>87</v>
      </c>
      <c r="V2368">
        <v>90875</v>
      </c>
      <c r="W2368">
        <v>52308</v>
      </c>
      <c r="X2368">
        <v>12.7</v>
      </c>
      <c r="Y2368">
        <v>13.2</v>
      </c>
      <c r="Z2368">
        <v>71118.350000000006</v>
      </c>
      <c r="AB2368">
        <v>9.34</v>
      </c>
      <c r="AC2368">
        <v>664245.39</v>
      </c>
      <c r="AD2368">
        <v>6488838.25</v>
      </c>
      <c r="AE2368">
        <v>168.25</v>
      </c>
      <c r="AF2368">
        <v>1091747035.5599999</v>
      </c>
      <c r="AG2368">
        <v>40502.76</v>
      </c>
      <c r="AH2368">
        <v>1.2</v>
      </c>
      <c r="AJ2368">
        <v>7.96</v>
      </c>
      <c r="AK2368">
        <v>516511.52</v>
      </c>
      <c r="AL2368">
        <v>7.5999999999999998E-2</v>
      </c>
      <c r="AM2368">
        <v>4931.5200000000004</v>
      </c>
      <c r="AN2368">
        <v>93.5</v>
      </c>
      <c r="AO2368">
        <v>527.51</v>
      </c>
      <c r="AP2368">
        <v>49322.18</v>
      </c>
      <c r="AQ2368">
        <v>790755.62</v>
      </c>
      <c r="AR2368" t="s">
        <v>61</v>
      </c>
      <c r="AS2368" t="s">
        <v>61</v>
      </c>
      <c r="AT2368" t="s">
        <v>62</v>
      </c>
      <c r="AU2368" t="s">
        <v>63</v>
      </c>
    </row>
    <row r="2369" spans="1:47" x14ac:dyDescent="0.25">
      <c r="A2369" t="s">
        <v>3567</v>
      </c>
      <c r="B2369">
        <v>2022</v>
      </c>
      <c r="C2369">
        <v>4</v>
      </c>
      <c r="D2369" t="s">
        <v>77</v>
      </c>
      <c r="E2369" s="1">
        <v>44675</v>
      </c>
      <c r="F2369" s="1">
        <v>44705</v>
      </c>
      <c r="G2369">
        <v>30</v>
      </c>
      <c r="H2369">
        <v>13.4</v>
      </c>
      <c r="I2369" t="s">
        <v>49</v>
      </c>
      <c r="J2369" t="s">
        <v>78</v>
      </c>
      <c r="K2369" t="s">
        <v>79</v>
      </c>
      <c r="L2369">
        <v>1005.9</v>
      </c>
      <c r="M2369" t="s">
        <v>80</v>
      </c>
      <c r="N2369" t="s">
        <v>53</v>
      </c>
      <c r="O2369" t="s">
        <v>189</v>
      </c>
      <c r="P2369" t="s">
        <v>93</v>
      </c>
      <c r="Q2369" t="s">
        <v>70</v>
      </c>
      <c r="R2369" t="s">
        <v>2825</v>
      </c>
      <c r="S2369" t="s">
        <v>85</v>
      </c>
      <c r="T2369" t="s">
        <v>131</v>
      </c>
      <c r="U2369" t="s">
        <v>228</v>
      </c>
      <c r="V2369">
        <v>43035</v>
      </c>
      <c r="W2369">
        <v>28655</v>
      </c>
      <c r="X2369">
        <v>13.3</v>
      </c>
      <c r="Y2369">
        <v>13.9</v>
      </c>
      <c r="Z2369">
        <v>34996.89</v>
      </c>
      <c r="AB2369">
        <v>24.15</v>
      </c>
      <c r="AC2369">
        <v>845174.89</v>
      </c>
      <c r="AD2369">
        <v>31760727.579999998</v>
      </c>
      <c r="AE2369">
        <v>213.51</v>
      </c>
      <c r="AF2369">
        <v>6781232945.6099997</v>
      </c>
      <c r="AG2369">
        <v>95214.87</v>
      </c>
      <c r="AH2369">
        <v>1.5</v>
      </c>
      <c r="AI2369">
        <v>52125.4</v>
      </c>
      <c r="AJ2369">
        <v>0.61</v>
      </c>
      <c r="AK2369">
        <v>193740.44</v>
      </c>
      <c r="AL2369">
        <v>7.3999999999999996E-2</v>
      </c>
      <c r="AM2369">
        <v>23502.94</v>
      </c>
      <c r="AN2369">
        <v>887.4</v>
      </c>
      <c r="AO2369">
        <v>372.18</v>
      </c>
      <c r="AP2369">
        <v>330272.53000000003</v>
      </c>
      <c r="AQ2369">
        <v>1346290.63</v>
      </c>
      <c r="AR2369" t="s">
        <v>61</v>
      </c>
      <c r="AS2369" t="s">
        <v>61</v>
      </c>
      <c r="AT2369" t="s">
        <v>62</v>
      </c>
      <c r="AU2369" t="s">
        <v>63</v>
      </c>
    </row>
    <row r="2370" spans="1:47" x14ac:dyDescent="0.25">
      <c r="A2370" t="s">
        <v>3568</v>
      </c>
      <c r="B2370">
        <v>2023</v>
      </c>
      <c r="C2370">
        <v>8</v>
      </c>
      <c r="D2370" t="s">
        <v>89</v>
      </c>
      <c r="E2370" s="1">
        <v>45148</v>
      </c>
      <c r="F2370" s="1">
        <v>45161</v>
      </c>
      <c r="G2370">
        <v>13</v>
      </c>
      <c r="H2370">
        <v>5.4</v>
      </c>
      <c r="I2370" t="s">
        <v>65</v>
      </c>
      <c r="J2370" t="s">
        <v>239</v>
      </c>
      <c r="K2370" t="s">
        <v>270</v>
      </c>
      <c r="L2370">
        <v>2710.1990999999998</v>
      </c>
      <c r="M2370" t="s">
        <v>80</v>
      </c>
      <c r="N2370" t="s">
        <v>81</v>
      </c>
      <c r="O2370" t="s">
        <v>54</v>
      </c>
      <c r="P2370" t="s">
        <v>82</v>
      </c>
      <c r="Q2370" t="s">
        <v>196</v>
      </c>
      <c r="R2370" t="s">
        <v>3013</v>
      </c>
      <c r="S2370" t="s">
        <v>142</v>
      </c>
      <c r="T2370" t="s">
        <v>59</v>
      </c>
      <c r="U2370" t="s">
        <v>143</v>
      </c>
      <c r="V2370">
        <v>38696</v>
      </c>
      <c r="W2370">
        <v>27310</v>
      </c>
      <c r="X2370">
        <v>12.2</v>
      </c>
      <c r="Y2370">
        <v>11.1</v>
      </c>
      <c r="Z2370">
        <v>33388.1</v>
      </c>
      <c r="AB2370">
        <v>16.3</v>
      </c>
      <c r="AC2370">
        <v>544226.03</v>
      </c>
      <c r="AD2370">
        <v>37550928.310000002</v>
      </c>
      <c r="AE2370">
        <v>282.02999999999997</v>
      </c>
      <c r="AF2370">
        <v>10590488311.27</v>
      </c>
      <c r="AG2370">
        <v>48767.43</v>
      </c>
      <c r="AH2370">
        <v>1.1000000000000001</v>
      </c>
      <c r="AI2370">
        <v>25905.19</v>
      </c>
      <c r="AJ2370">
        <v>9.91</v>
      </c>
      <c r="AK2370">
        <v>0</v>
      </c>
      <c r="AL2370">
        <v>0.33700000000000002</v>
      </c>
      <c r="AM2370">
        <v>126546.63</v>
      </c>
      <c r="AN2370">
        <v>347.8</v>
      </c>
      <c r="AO2370">
        <v>426.63</v>
      </c>
      <c r="AP2370">
        <v>148381.91</v>
      </c>
      <c r="AQ2370">
        <v>893827.19</v>
      </c>
      <c r="AR2370" t="s">
        <v>61</v>
      </c>
      <c r="AS2370" t="s">
        <v>61</v>
      </c>
      <c r="AT2370" t="s">
        <v>293</v>
      </c>
      <c r="AU2370" t="s">
        <v>63</v>
      </c>
    </row>
    <row r="2371" spans="1:47" x14ac:dyDescent="0.25">
      <c r="A2371" t="s">
        <v>3569</v>
      </c>
      <c r="B2371">
        <v>2020</v>
      </c>
      <c r="C2371">
        <v>8</v>
      </c>
      <c r="D2371" t="s">
        <v>89</v>
      </c>
      <c r="E2371" s="1">
        <v>44056</v>
      </c>
      <c r="F2371" s="1">
        <v>44076</v>
      </c>
      <c r="G2371">
        <v>20</v>
      </c>
      <c r="H2371">
        <v>20.7</v>
      </c>
      <c r="I2371" t="s">
        <v>49</v>
      </c>
      <c r="J2371" t="s">
        <v>78</v>
      </c>
      <c r="K2371" t="s">
        <v>105</v>
      </c>
      <c r="L2371">
        <v>1201.9000000000001</v>
      </c>
      <c r="M2371" t="s">
        <v>52</v>
      </c>
      <c r="N2371" t="s">
        <v>106</v>
      </c>
      <c r="O2371" t="s">
        <v>99</v>
      </c>
      <c r="P2371" t="s">
        <v>146</v>
      </c>
      <c r="Q2371" t="s">
        <v>82</v>
      </c>
      <c r="R2371" t="s">
        <v>2082</v>
      </c>
      <c r="S2371" t="s">
        <v>85</v>
      </c>
      <c r="T2371" t="s">
        <v>95</v>
      </c>
      <c r="U2371" t="s">
        <v>132</v>
      </c>
      <c r="V2371">
        <v>37857</v>
      </c>
      <c r="W2371">
        <v>23936</v>
      </c>
      <c r="X2371">
        <v>20.100000000000001</v>
      </c>
      <c r="Y2371">
        <v>11.2</v>
      </c>
      <c r="Z2371">
        <v>30573.87</v>
      </c>
      <c r="AB2371">
        <v>20.9</v>
      </c>
      <c r="AC2371">
        <v>638993.88</v>
      </c>
      <c r="AD2371">
        <v>10450760.24</v>
      </c>
      <c r="AE2371">
        <v>159.55000000000001</v>
      </c>
      <c r="AF2371">
        <v>1667418796.29</v>
      </c>
      <c r="AG2371">
        <v>100230.29</v>
      </c>
      <c r="AH2371">
        <v>3.9</v>
      </c>
      <c r="AI2371">
        <v>33381.94</v>
      </c>
      <c r="AJ2371">
        <v>16.97</v>
      </c>
      <c r="AK2371">
        <v>1773494.01</v>
      </c>
      <c r="AL2371">
        <v>0.27300000000000002</v>
      </c>
      <c r="AM2371">
        <v>28530.58</v>
      </c>
      <c r="AN2371">
        <v>970</v>
      </c>
      <c r="AO2371">
        <v>728.02</v>
      </c>
      <c r="AP2371">
        <v>706179.4</v>
      </c>
      <c r="AQ2371">
        <v>1507316.09</v>
      </c>
      <c r="AR2371" t="s">
        <v>61</v>
      </c>
      <c r="AS2371" t="s">
        <v>61</v>
      </c>
      <c r="AT2371" t="s">
        <v>62</v>
      </c>
      <c r="AU2371" t="s">
        <v>63</v>
      </c>
    </row>
    <row r="2372" spans="1:47" x14ac:dyDescent="0.25">
      <c r="A2372" t="s">
        <v>3570</v>
      </c>
      <c r="B2372">
        <v>2023</v>
      </c>
      <c r="C2372">
        <v>12</v>
      </c>
      <c r="D2372" t="s">
        <v>119</v>
      </c>
      <c r="E2372" s="1">
        <v>45265</v>
      </c>
      <c r="F2372" s="1">
        <v>45282</v>
      </c>
      <c r="G2372">
        <v>17</v>
      </c>
      <c r="H2372">
        <v>2.2000000000000002</v>
      </c>
      <c r="I2372" t="s">
        <v>49</v>
      </c>
      <c r="J2372" t="s">
        <v>50</v>
      </c>
      <c r="K2372" t="s">
        <v>183</v>
      </c>
      <c r="L2372">
        <v>2710.19</v>
      </c>
      <c r="M2372" t="s">
        <v>52</v>
      </c>
      <c r="N2372" t="s">
        <v>106</v>
      </c>
      <c r="O2372" t="s">
        <v>189</v>
      </c>
      <c r="P2372" t="s">
        <v>150</v>
      </c>
      <c r="Q2372" t="s">
        <v>128</v>
      </c>
      <c r="R2372" t="s">
        <v>1059</v>
      </c>
      <c r="S2372" t="s">
        <v>186</v>
      </c>
      <c r="T2372" t="s">
        <v>187</v>
      </c>
      <c r="U2372" t="s">
        <v>103</v>
      </c>
      <c r="V2372">
        <v>94876</v>
      </c>
      <c r="W2372">
        <v>57126</v>
      </c>
      <c r="X2372">
        <v>14</v>
      </c>
      <c r="Y2372">
        <v>14.4</v>
      </c>
      <c r="Z2372">
        <v>74178.61</v>
      </c>
      <c r="AB2372">
        <v>26.53</v>
      </c>
      <c r="AC2372">
        <v>1967958.52</v>
      </c>
      <c r="AD2372">
        <v>72120153.569999993</v>
      </c>
      <c r="AE2372">
        <v>283.05</v>
      </c>
      <c r="AF2372">
        <v>20413609467.990002</v>
      </c>
      <c r="AG2372">
        <v>126627.12</v>
      </c>
      <c r="AH2372">
        <v>0.6</v>
      </c>
      <c r="AI2372">
        <v>14929.26</v>
      </c>
      <c r="AJ2372">
        <v>22.12</v>
      </c>
      <c r="AK2372">
        <v>15952977.970000001</v>
      </c>
      <c r="AL2372">
        <v>0.19400000000000001</v>
      </c>
      <c r="AM2372">
        <v>139913.1</v>
      </c>
      <c r="AN2372">
        <v>265</v>
      </c>
      <c r="AO2372">
        <v>545.26</v>
      </c>
      <c r="AP2372">
        <v>144493.9</v>
      </c>
      <c r="AQ2372">
        <v>2393921.9</v>
      </c>
      <c r="AR2372" t="s">
        <v>61</v>
      </c>
      <c r="AS2372" t="s">
        <v>61</v>
      </c>
      <c r="AT2372" t="s">
        <v>62</v>
      </c>
      <c r="AU2372" t="s">
        <v>63</v>
      </c>
    </row>
    <row r="2373" spans="1:47" x14ac:dyDescent="0.25">
      <c r="A2373" t="s">
        <v>3571</v>
      </c>
      <c r="B2373">
        <v>2025</v>
      </c>
      <c r="C2373">
        <v>1</v>
      </c>
      <c r="D2373" t="s">
        <v>48</v>
      </c>
      <c r="E2373" s="1">
        <v>45665</v>
      </c>
      <c r="F2373" s="1">
        <v>45684</v>
      </c>
      <c r="G2373">
        <v>19</v>
      </c>
      <c r="H2373">
        <v>6.1</v>
      </c>
      <c r="I2373" t="s">
        <v>49</v>
      </c>
      <c r="J2373" t="s">
        <v>50</v>
      </c>
      <c r="K2373" t="s">
        <v>183</v>
      </c>
      <c r="L2373">
        <v>2710.19</v>
      </c>
      <c r="M2373" t="s">
        <v>90</v>
      </c>
      <c r="N2373" t="s">
        <v>53</v>
      </c>
      <c r="O2373" t="s">
        <v>54</v>
      </c>
      <c r="P2373" t="s">
        <v>140</v>
      </c>
      <c r="Q2373" t="s">
        <v>82</v>
      </c>
      <c r="R2373" t="s">
        <v>3572</v>
      </c>
      <c r="S2373" t="s">
        <v>186</v>
      </c>
      <c r="T2373" t="s">
        <v>95</v>
      </c>
      <c r="U2373" t="s">
        <v>103</v>
      </c>
      <c r="V2373">
        <v>92407</v>
      </c>
      <c r="W2373">
        <v>68278</v>
      </c>
      <c r="X2373">
        <v>1.1000000000000001</v>
      </c>
      <c r="Y2373">
        <v>11</v>
      </c>
      <c r="Z2373">
        <v>79543.360000000001</v>
      </c>
      <c r="AB2373">
        <v>8.82</v>
      </c>
      <c r="AC2373">
        <v>701572.44</v>
      </c>
      <c r="AD2373">
        <v>79393023.049999997</v>
      </c>
      <c r="AE2373">
        <v>280.13</v>
      </c>
      <c r="AF2373">
        <v>22240367547</v>
      </c>
      <c r="AG2373">
        <v>93297.36</v>
      </c>
      <c r="AH2373">
        <v>0</v>
      </c>
      <c r="AI2373">
        <v>0</v>
      </c>
      <c r="AJ2373">
        <v>20.76</v>
      </c>
      <c r="AK2373">
        <v>16481991.59</v>
      </c>
      <c r="AL2373">
        <v>0.29499999999999998</v>
      </c>
      <c r="AM2373">
        <v>234209.42</v>
      </c>
      <c r="AN2373">
        <v>645.20000000000005</v>
      </c>
      <c r="AO2373">
        <v>366.08</v>
      </c>
      <c r="AP2373">
        <v>236194.82</v>
      </c>
      <c r="AQ2373">
        <v>1265274.04</v>
      </c>
      <c r="AR2373" t="s">
        <v>61</v>
      </c>
      <c r="AS2373" t="s">
        <v>61</v>
      </c>
      <c r="AT2373" t="s">
        <v>62</v>
      </c>
      <c r="AU2373" t="s">
        <v>63</v>
      </c>
    </row>
    <row r="2374" spans="1:47" x14ac:dyDescent="0.25">
      <c r="A2374" t="s">
        <v>3573</v>
      </c>
      <c r="B2374">
        <v>2024</v>
      </c>
      <c r="C2374">
        <v>7</v>
      </c>
      <c r="D2374" t="s">
        <v>89</v>
      </c>
      <c r="E2374" s="1">
        <v>45498</v>
      </c>
      <c r="F2374" s="1">
        <v>45519</v>
      </c>
      <c r="G2374">
        <v>21</v>
      </c>
      <c r="H2374">
        <v>12.4</v>
      </c>
      <c r="I2374" t="s">
        <v>49</v>
      </c>
      <c r="J2374" t="s">
        <v>112</v>
      </c>
      <c r="K2374" t="s">
        <v>126</v>
      </c>
      <c r="L2374">
        <v>2701.12</v>
      </c>
      <c r="M2374" t="s">
        <v>90</v>
      </c>
      <c r="N2374" t="s">
        <v>106</v>
      </c>
      <c r="O2374" t="s">
        <v>91</v>
      </c>
      <c r="P2374" t="s">
        <v>159</v>
      </c>
      <c r="Q2374" t="s">
        <v>56</v>
      </c>
      <c r="R2374" t="s">
        <v>1212</v>
      </c>
      <c r="S2374" t="s">
        <v>130</v>
      </c>
      <c r="T2374" t="s">
        <v>102</v>
      </c>
      <c r="U2374" t="s">
        <v>228</v>
      </c>
      <c r="V2374">
        <v>74216</v>
      </c>
      <c r="W2374">
        <v>44127</v>
      </c>
      <c r="X2374">
        <v>21.3</v>
      </c>
      <c r="Y2374">
        <v>12.6</v>
      </c>
      <c r="Z2374">
        <v>60636.55</v>
      </c>
      <c r="AB2374">
        <v>24.62</v>
      </c>
      <c r="AC2374">
        <v>1492871.86</v>
      </c>
      <c r="AD2374">
        <v>7294576.96</v>
      </c>
      <c r="AE2374">
        <v>274.17</v>
      </c>
      <c r="AF2374">
        <v>1999954165.1199999</v>
      </c>
      <c r="AG2374">
        <v>134174.03</v>
      </c>
      <c r="AH2374">
        <v>3.5</v>
      </c>
      <c r="AI2374">
        <v>99738.52</v>
      </c>
      <c r="AJ2374">
        <v>9</v>
      </c>
      <c r="AK2374">
        <v>656511.93000000005</v>
      </c>
      <c r="AL2374">
        <v>0.33900000000000002</v>
      </c>
      <c r="AM2374">
        <v>24728.62</v>
      </c>
      <c r="AN2374">
        <v>1121.2</v>
      </c>
      <c r="AO2374">
        <v>657.63</v>
      </c>
      <c r="AP2374">
        <v>737334.76</v>
      </c>
      <c r="AQ2374">
        <v>2488847.79</v>
      </c>
      <c r="AR2374" t="s">
        <v>61</v>
      </c>
      <c r="AS2374" t="s">
        <v>124</v>
      </c>
      <c r="AT2374" t="s">
        <v>62</v>
      </c>
      <c r="AU2374" t="s">
        <v>63</v>
      </c>
    </row>
    <row r="2375" spans="1:47" x14ac:dyDescent="0.25">
      <c r="A2375" t="s">
        <v>3574</v>
      </c>
      <c r="B2375">
        <v>2023</v>
      </c>
      <c r="C2375">
        <v>1</v>
      </c>
      <c r="D2375" t="s">
        <v>48</v>
      </c>
      <c r="E2375" s="1">
        <v>44948</v>
      </c>
      <c r="F2375" s="1">
        <v>44968</v>
      </c>
      <c r="G2375">
        <v>20</v>
      </c>
      <c r="H2375">
        <v>2.4</v>
      </c>
      <c r="I2375" t="s">
        <v>65</v>
      </c>
      <c r="J2375" t="s">
        <v>50</v>
      </c>
      <c r="K2375" t="s">
        <v>223</v>
      </c>
      <c r="L2375">
        <v>2710.1109999999999</v>
      </c>
      <c r="M2375" t="s">
        <v>52</v>
      </c>
      <c r="N2375" t="s">
        <v>81</v>
      </c>
      <c r="O2375" t="s">
        <v>99</v>
      </c>
      <c r="P2375" t="s">
        <v>56</v>
      </c>
      <c r="Q2375" t="s">
        <v>257</v>
      </c>
      <c r="R2375" t="s">
        <v>1458</v>
      </c>
      <c r="S2375" t="s">
        <v>123</v>
      </c>
      <c r="T2375" t="s">
        <v>162</v>
      </c>
      <c r="U2375" t="s">
        <v>110</v>
      </c>
      <c r="V2375">
        <v>65339</v>
      </c>
      <c r="W2375">
        <v>41596</v>
      </c>
      <c r="X2375">
        <v>20.2</v>
      </c>
      <c r="Y2375">
        <v>15.2</v>
      </c>
      <c r="Z2375">
        <v>52330.87</v>
      </c>
      <c r="AB2375">
        <v>28.22</v>
      </c>
      <c r="AC2375">
        <v>1476777.15</v>
      </c>
      <c r="AD2375">
        <v>36581371.359999999</v>
      </c>
      <c r="AE2375">
        <v>285.27</v>
      </c>
      <c r="AF2375">
        <v>10435567807.870001</v>
      </c>
      <c r="AG2375">
        <v>84003.77</v>
      </c>
      <c r="AH2375">
        <v>1.1000000000000001</v>
      </c>
      <c r="AI2375">
        <v>35663.949999999997</v>
      </c>
      <c r="AJ2375">
        <v>17.079999999999998</v>
      </c>
      <c r="AK2375">
        <v>0</v>
      </c>
      <c r="AL2375">
        <v>0.16200000000000001</v>
      </c>
      <c r="AM2375">
        <v>59261.82</v>
      </c>
      <c r="AN2375">
        <v>924.3</v>
      </c>
      <c r="AO2375">
        <v>408.13</v>
      </c>
      <c r="AP2375">
        <v>377234.56</v>
      </c>
      <c r="AQ2375">
        <v>2032941.25</v>
      </c>
      <c r="AR2375" t="s">
        <v>61</v>
      </c>
      <c r="AS2375" t="s">
        <v>61</v>
      </c>
      <c r="AT2375" t="s">
        <v>116</v>
      </c>
      <c r="AU2375" t="s">
        <v>117</v>
      </c>
    </row>
    <row r="2376" spans="1:47" x14ac:dyDescent="0.25">
      <c r="A2376" t="s">
        <v>3575</v>
      </c>
      <c r="B2376">
        <v>2021</v>
      </c>
      <c r="C2376">
        <v>3</v>
      </c>
      <c r="D2376" t="s">
        <v>48</v>
      </c>
      <c r="E2376" s="1">
        <v>44271</v>
      </c>
      <c r="F2376" s="1">
        <v>44286</v>
      </c>
      <c r="G2376">
        <v>15</v>
      </c>
      <c r="H2376">
        <v>20.9</v>
      </c>
      <c r="I2376" t="s">
        <v>49</v>
      </c>
      <c r="J2376" t="s">
        <v>239</v>
      </c>
      <c r="K2376" t="s">
        <v>270</v>
      </c>
      <c r="L2376">
        <v>2710.1990999999998</v>
      </c>
      <c r="M2376" t="s">
        <v>68</v>
      </c>
      <c r="N2376" t="s">
        <v>69</v>
      </c>
      <c r="O2376" t="s">
        <v>107</v>
      </c>
      <c r="P2376" t="s">
        <v>196</v>
      </c>
      <c r="Q2376" t="s">
        <v>128</v>
      </c>
      <c r="R2376" t="s">
        <v>790</v>
      </c>
      <c r="S2376" t="s">
        <v>142</v>
      </c>
      <c r="T2376" t="s">
        <v>74</v>
      </c>
      <c r="U2376" t="s">
        <v>110</v>
      </c>
      <c r="V2376">
        <v>58598</v>
      </c>
      <c r="W2376">
        <v>43201</v>
      </c>
      <c r="X2376">
        <v>13.6</v>
      </c>
      <c r="Y2376">
        <v>12.9</v>
      </c>
      <c r="Z2376">
        <v>47077.21</v>
      </c>
      <c r="AB2376">
        <v>34.840000000000003</v>
      </c>
      <c r="AC2376">
        <v>1640170</v>
      </c>
      <c r="AD2376">
        <v>38194682.020000003</v>
      </c>
      <c r="AE2376">
        <v>170.14</v>
      </c>
      <c r="AF2376">
        <v>6498443198.8800001</v>
      </c>
      <c r="AG2376">
        <v>68547.820000000007</v>
      </c>
      <c r="AH2376">
        <v>1.6</v>
      </c>
      <c r="AI2376">
        <v>13607.4</v>
      </c>
      <c r="AJ2376">
        <v>16.59</v>
      </c>
      <c r="AK2376">
        <v>6336497.75</v>
      </c>
      <c r="AL2376">
        <v>0.17399999999999999</v>
      </c>
      <c r="AM2376">
        <v>66458.75</v>
      </c>
      <c r="AN2376">
        <v>347.5</v>
      </c>
      <c r="AO2376">
        <v>389.69</v>
      </c>
      <c r="AP2376">
        <v>135417.26999999999</v>
      </c>
      <c r="AQ2376">
        <v>1924201.24</v>
      </c>
      <c r="AR2376" t="s">
        <v>61</v>
      </c>
      <c r="AS2376" t="s">
        <v>61</v>
      </c>
      <c r="AT2376" t="s">
        <v>62</v>
      </c>
      <c r="AU2376" t="s">
        <v>63</v>
      </c>
    </row>
    <row r="2377" spans="1:47" x14ac:dyDescent="0.25">
      <c r="A2377" t="s">
        <v>3576</v>
      </c>
      <c r="B2377">
        <v>2020</v>
      </c>
      <c r="C2377">
        <v>8</v>
      </c>
      <c r="D2377" t="s">
        <v>89</v>
      </c>
      <c r="E2377" s="1">
        <v>44058</v>
      </c>
      <c r="F2377" s="1">
        <v>44076</v>
      </c>
      <c r="G2377">
        <v>18</v>
      </c>
      <c r="I2377" t="s">
        <v>49</v>
      </c>
      <c r="J2377" t="s">
        <v>50</v>
      </c>
      <c r="K2377" t="s">
        <v>145</v>
      </c>
      <c r="L2377">
        <v>2710.19</v>
      </c>
      <c r="M2377" t="s">
        <v>98</v>
      </c>
      <c r="N2377" t="s">
        <v>106</v>
      </c>
      <c r="O2377" t="s">
        <v>99</v>
      </c>
      <c r="P2377" t="s">
        <v>159</v>
      </c>
      <c r="Q2377" t="s">
        <v>82</v>
      </c>
      <c r="R2377" t="s">
        <v>949</v>
      </c>
      <c r="S2377" t="s">
        <v>123</v>
      </c>
      <c r="T2377" t="s">
        <v>95</v>
      </c>
      <c r="U2377" t="s">
        <v>87</v>
      </c>
      <c r="V2377">
        <v>49942</v>
      </c>
      <c r="W2377">
        <v>36642</v>
      </c>
      <c r="X2377">
        <v>6.7</v>
      </c>
      <c r="Y2377">
        <v>12.3</v>
      </c>
      <c r="Z2377">
        <v>46044.35</v>
      </c>
      <c r="AB2377">
        <v>47.22</v>
      </c>
      <c r="AC2377">
        <v>2174214.21</v>
      </c>
      <c r="AD2377">
        <v>24660893.420000002</v>
      </c>
      <c r="AE2377">
        <v>162.19999999999999</v>
      </c>
      <c r="AF2377">
        <v>3999996912.7199998</v>
      </c>
      <c r="AG2377">
        <v>145371.81</v>
      </c>
      <c r="AH2377">
        <v>0</v>
      </c>
      <c r="AI2377">
        <v>0</v>
      </c>
      <c r="AJ2377">
        <v>16.399999999999999</v>
      </c>
      <c r="AK2377">
        <v>4044386.52</v>
      </c>
      <c r="AL2377">
        <v>0.24199999999999999</v>
      </c>
      <c r="AM2377">
        <v>59679.360000000001</v>
      </c>
      <c r="AN2377">
        <v>607.1</v>
      </c>
      <c r="AO2377">
        <v>691.97</v>
      </c>
      <c r="AP2377">
        <v>420094.99</v>
      </c>
      <c r="AQ2377">
        <v>2799360.37</v>
      </c>
      <c r="AR2377" t="s">
        <v>61</v>
      </c>
      <c r="AS2377" t="s">
        <v>61</v>
      </c>
      <c r="AT2377" t="s">
        <v>62</v>
      </c>
      <c r="AU2377" t="s">
        <v>63</v>
      </c>
    </row>
    <row r="2378" spans="1:47" x14ac:dyDescent="0.25">
      <c r="A2378" t="s">
        <v>3577</v>
      </c>
      <c r="B2378">
        <v>2023</v>
      </c>
      <c r="C2378">
        <v>2</v>
      </c>
      <c r="D2378" t="s">
        <v>48</v>
      </c>
      <c r="E2378" s="1">
        <v>44967</v>
      </c>
      <c r="F2378" s="1">
        <v>44979</v>
      </c>
      <c r="G2378">
        <v>12</v>
      </c>
      <c r="H2378">
        <v>17.100000000000001</v>
      </c>
      <c r="I2378" t="s">
        <v>65</v>
      </c>
      <c r="J2378" t="s">
        <v>50</v>
      </c>
      <c r="K2378" t="s">
        <v>51</v>
      </c>
      <c r="L2378">
        <v>2709</v>
      </c>
      <c r="M2378" t="s">
        <v>98</v>
      </c>
      <c r="N2378" t="s">
        <v>81</v>
      </c>
      <c r="O2378" t="s">
        <v>107</v>
      </c>
      <c r="P2378" t="s">
        <v>184</v>
      </c>
      <c r="Q2378" t="s">
        <v>55</v>
      </c>
      <c r="R2378" t="s">
        <v>1804</v>
      </c>
      <c r="S2378" t="s">
        <v>58</v>
      </c>
      <c r="T2378" t="s">
        <v>59</v>
      </c>
      <c r="U2378" t="s">
        <v>259</v>
      </c>
      <c r="V2378">
        <v>224016</v>
      </c>
      <c r="W2378">
        <v>143357</v>
      </c>
      <c r="X2378">
        <v>10.5</v>
      </c>
      <c r="Y2378">
        <v>12.6</v>
      </c>
      <c r="Z2378">
        <v>174747.31</v>
      </c>
      <c r="AB2378">
        <v>14.25</v>
      </c>
      <c r="AC2378">
        <v>2490149.17</v>
      </c>
      <c r="AD2378">
        <v>13214391.58</v>
      </c>
      <c r="AE2378">
        <v>284.10000000000002</v>
      </c>
      <c r="AF2378">
        <v>3754208647.8800001</v>
      </c>
      <c r="AG2378">
        <v>149977.54</v>
      </c>
      <c r="AH2378">
        <v>0</v>
      </c>
      <c r="AI2378">
        <v>0</v>
      </c>
      <c r="AJ2378">
        <v>12.82</v>
      </c>
      <c r="AK2378">
        <v>0</v>
      </c>
      <c r="AL2378">
        <v>8.5999999999999993E-2</v>
      </c>
      <c r="AM2378">
        <v>11364.38</v>
      </c>
      <c r="AN2378">
        <v>482.7</v>
      </c>
      <c r="AO2378">
        <v>637.67999999999995</v>
      </c>
      <c r="AP2378">
        <v>307808.14</v>
      </c>
      <c r="AQ2378">
        <v>2959299.23</v>
      </c>
      <c r="AR2378" t="s">
        <v>61</v>
      </c>
      <c r="AS2378" t="s">
        <v>61</v>
      </c>
      <c r="AT2378" t="s">
        <v>62</v>
      </c>
      <c r="AU2378" t="s">
        <v>63</v>
      </c>
    </row>
    <row r="2379" spans="1:47" x14ac:dyDescent="0.25">
      <c r="A2379" t="s">
        <v>3578</v>
      </c>
      <c r="B2379">
        <v>2022</v>
      </c>
      <c r="C2379">
        <v>7</v>
      </c>
      <c r="D2379" t="s">
        <v>89</v>
      </c>
      <c r="E2379" s="1">
        <v>44749</v>
      </c>
      <c r="F2379" s="1">
        <v>44761</v>
      </c>
      <c r="G2379">
        <v>12</v>
      </c>
      <c r="H2379">
        <v>4.0999999999999996</v>
      </c>
      <c r="I2379" t="s">
        <v>65</v>
      </c>
      <c r="J2379" t="s">
        <v>112</v>
      </c>
      <c r="K2379" t="s">
        <v>340</v>
      </c>
      <c r="L2379">
        <v>7208.39</v>
      </c>
      <c r="M2379" t="s">
        <v>80</v>
      </c>
      <c r="N2379" t="s">
        <v>168</v>
      </c>
      <c r="O2379" t="s">
        <v>107</v>
      </c>
      <c r="P2379" t="s">
        <v>226</v>
      </c>
      <c r="Q2379" t="s">
        <v>55</v>
      </c>
      <c r="R2379" t="s">
        <v>792</v>
      </c>
      <c r="S2379" t="s">
        <v>73</v>
      </c>
      <c r="T2379" t="s">
        <v>59</v>
      </c>
      <c r="U2379" t="s">
        <v>228</v>
      </c>
      <c r="V2379">
        <v>11018</v>
      </c>
      <c r="W2379">
        <v>7267</v>
      </c>
      <c r="X2379">
        <v>16.399999999999999</v>
      </c>
      <c r="Y2379">
        <v>13.8</v>
      </c>
      <c r="Z2379">
        <v>10389.57</v>
      </c>
      <c r="AB2379">
        <v>15.93</v>
      </c>
      <c r="AC2379">
        <v>165505.85</v>
      </c>
      <c r="AD2379">
        <v>5962678.1200000001</v>
      </c>
      <c r="AE2379">
        <v>217.34</v>
      </c>
      <c r="AF2379">
        <v>1295928462.5999999</v>
      </c>
      <c r="AG2379">
        <v>221844.7</v>
      </c>
      <c r="AH2379">
        <v>0</v>
      </c>
      <c r="AI2379">
        <v>0</v>
      </c>
      <c r="AJ2379">
        <v>13.71</v>
      </c>
      <c r="AK2379">
        <v>0</v>
      </c>
      <c r="AL2379">
        <v>0.34200000000000003</v>
      </c>
      <c r="AM2379">
        <v>20392.36</v>
      </c>
      <c r="AN2379">
        <v>395.6</v>
      </c>
      <c r="AO2379">
        <v>681.01</v>
      </c>
      <c r="AP2379">
        <v>269407.56</v>
      </c>
      <c r="AQ2379">
        <v>677150.47</v>
      </c>
      <c r="AR2379" t="s">
        <v>61</v>
      </c>
      <c r="AS2379" t="s">
        <v>61</v>
      </c>
      <c r="AT2379" t="s">
        <v>62</v>
      </c>
      <c r="AU2379" t="s">
        <v>63</v>
      </c>
    </row>
    <row r="2380" spans="1:47" x14ac:dyDescent="0.25">
      <c r="A2380" t="s">
        <v>3579</v>
      </c>
      <c r="B2380">
        <v>2020</v>
      </c>
      <c r="C2380">
        <v>5</v>
      </c>
      <c r="D2380" t="s">
        <v>77</v>
      </c>
      <c r="E2380" s="1">
        <v>43954</v>
      </c>
      <c r="F2380" s="1">
        <v>43975</v>
      </c>
      <c r="G2380">
        <v>21</v>
      </c>
      <c r="H2380">
        <v>20.5</v>
      </c>
      <c r="I2380" t="s">
        <v>65</v>
      </c>
      <c r="J2380" t="s">
        <v>239</v>
      </c>
      <c r="K2380" t="s">
        <v>265</v>
      </c>
      <c r="L2380">
        <v>3102.1</v>
      </c>
      <c r="M2380" t="s">
        <v>68</v>
      </c>
      <c r="N2380" t="s">
        <v>53</v>
      </c>
      <c r="O2380" t="s">
        <v>189</v>
      </c>
      <c r="P2380" t="s">
        <v>128</v>
      </c>
      <c r="Q2380" t="s">
        <v>196</v>
      </c>
      <c r="R2380" t="s">
        <v>1755</v>
      </c>
      <c r="S2380" t="s">
        <v>161</v>
      </c>
      <c r="T2380" t="s">
        <v>131</v>
      </c>
      <c r="U2380" t="s">
        <v>96</v>
      </c>
      <c r="V2380">
        <v>21264</v>
      </c>
      <c r="W2380">
        <v>13952</v>
      </c>
      <c r="X2380">
        <v>10.1</v>
      </c>
      <c r="Y2380">
        <v>13.5</v>
      </c>
      <c r="Z2380">
        <v>19256.45</v>
      </c>
      <c r="AB2380">
        <v>25.67</v>
      </c>
      <c r="AC2380">
        <v>494313.07</v>
      </c>
      <c r="AD2380">
        <v>9387519.3800000008</v>
      </c>
      <c r="AE2380">
        <v>163.05000000000001</v>
      </c>
      <c r="AF2380">
        <v>1530635034.9100001</v>
      </c>
      <c r="AG2380">
        <v>231428.53</v>
      </c>
      <c r="AH2380">
        <v>0.1</v>
      </c>
      <c r="AI2380">
        <v>3274.22</v>
      </c>
      <c r="AJ2380">
        <v>13.38</v>
      </c>
      <c r="AK2380">
        <v>0</v>
      </c>
      <c r="AL2380">
        <v>0.184</v>
      </c>
      <c r="AM2380">
        <v>17273.04</v>
      </c>
      <c r="AN2380">
        <v>1130.5</v>
      </c>
      <c r="AO2380">
        <v>677.18</v>
      </c>
      <c r="AP2380">
        <v>765551.99</v>
      </c>
      <c r="AQ2380">
        <v>1511840.85</v>
      </c>
      <c r="AR2380" t="s">
        <v>61</v>
      </c>
      <c r="AS2380" t="s">
        <v>61</v>
      </c>
      <c r="AT2380" t="s">
        <v>62</v>
      </c>
      <c r="AU2380" t="s">
        <v>63</v>
      </c>
    </row>
    <row r="2381" spans="1:47" x14ac:dyDescent="0.25">
      <c r="A2381" t="s">
        <v>3580</v>
      </c>
      <c r="B2381">
        <v>2022</v>
      </c>
      <c r="C2381">
        <v>2</v>
      </c>
      <c r="D2381" t="s">
        <v>48</v>
      </c>
      <c r="E2381" s="1">
        <v>44613</v>
      </c>
      <c r="F2381" s="1">
        <v>44630</v>
      </c>
      <c r="G2381">
        <v>17</v>
      </c>
      <c r="H2381">
        <v>6.1</v>
      </c>
      <c r="I2381" t="s">
        <v>49</v>
      </c>
      <c r="J2381" t="s">
        <v>66</v>
      </c>
      <c r="K2381" t="s">
        <v>391</v>
      </c>
      <c r="L2381">
        <v>9999.99</v>
      </c>
      <c r="M2381" t="s">
        <v>114</v>
      </c>
      <c r="N2381" t="s">
        <v>81</v>
      </c>
      <c r="O2381" t="s">
        <v>54</v>
      </c>
      <c r="P2381" t="s">
        <v>164</v>
      </c>
      <c r="Q2381" t="s">
        <v>92</v>
      </c>
      <c r="R2381" t="s">
        <v>1498</v>
      </c>
      <c r="S2381" t="s">
        <v>130</v>
      </c>
      <c r="T2381" t="s">
        <v>95</v>
      </c>
      <c r="U2381" t="s">
        <v>103</v>
      </c>
      <c r="V2381">
        <v>66656</v>
      </c>
      <c r="W2381">
        <v>38298</v>
      </c>
      <c r="X2381">
        <v>18.7</v>
      </c>
      <c r="Y2381">
        <v>14.1</v>
      </c>
      <c r="Z2381">
        <v>55069.04</v>
      </c>
      <c r="AB2381">
        <v>38.51</v>
      </c>
      <c r="AC2381">
        <v>2120708.73</v>
      </c>
      <c r="AD2381">
        <v>34610340.950000003</v>
      </c>
      <c r="AE2381">
        <v>216.91</v>
      </c>
      <c r="AF2381">
        <v>7507329055.46</v>
      </c>
      <c r="AG2381">
        <v>169449.86</v>
      </c>
      <c r="AH2381">
        <v>0.3</v>
      </c>
      <c r="AI2381">
        <v>5971.1</v>
      </c>
      <c r="AJ2381">
        <v>4.8499999999999996</v>
      </c>
      <c r="AK2381">
        <v>1678601.54</v>
      </c>
      <c r="AL2381">
        <v>0.30199999999999999</v>
      </c>
      <c r="AM2381">
        <v>104523.23</v>
      </c>
      <c r="AN2381">
        <v>561.5</v>
      </c>
      <c r="AO2381">
        <v>680.42</v>
      </c>
      <c r="AP2381">
        <v>382055.83</v>
      </c>
      <c r="AQ2381">
        <v>2782708.75</v>
      </c>
      <c r="AR2381" t="s">
        <v>61</v>
      </c>
      <c r="AS2381" t="s">
        <v>61</v>
      </c>
      <c r="AT2381" t="s">
        <v>62</v>
      </c>
      <c r="AU2381" t="s">
        <v>63</v>
      </c>
    </row>
    <row r="2382" spans="1:47" x14ac:dyDescent="0.25">
      <c r="A2382" t="s">
        <v>3581</v>
      </c>
      <c r="B2382">
        <v>2023</v>
      </c>
      <c r="C2382">
        <v>11</v>
      </c>
      <c r="D2382" t="s">
        <v>119</v>
      </c>
      <c r="E2382" s="1">
        <v>45247</v>
      </c>
      <c r="F2382" s="1">
        <v>45256</v>
      </c>
      <c r="G2382">
        <v>9</v>
      </c>
      <c r="H2382">
        <v>9.6</v>
      </c>
      <c r="I2382" t="s">
        <v>65</v>
      </c>
      <c r="J2382" t="s">
        <v>239</v>
      </c>
      <c r="K2382" t="s">
        <v>240</v>
      </c>
      <c r="L2382">
        <v>3105.2</v>
      </c>
      <c r="M2382" t="s">
        <v>90</v>
      </c>
      <c r="N2382" t="s">
        <v>53</v>
      </c>
      <c r="O2382" t="s">
        <v>200</v>
      </c>
      <c r="P2382" t="s">
        <v>184</v>
      </c>
      <c r="Q2382" t="s">
        <v>154</v>
      </c>
      <c r="R2382" t="s">
        <v>3582</v>
      </c>
      <c r="S2382" t="s">
        <v>161</v>
      </c>
      <c r="T2382" t="s">
        <v>131</v>
      </c>
      <c r="U2382" t="s">
        <v>143</v>
      </c>
      <c r="V2382">
        <v>36627</v>
      </c>
      <c r="W2382">
        <v>23755</v>
      </c>
      <c r="X2382">
        <v>12.8</v>
      </c>
      <c r="Y2382">
        <v>11.9</v>
      </c>
      <c r="Z2382">
        <v>29335.63</v>
      </c>
      <c r="AB2382">
        <v>42.15</v>
      </c>
      <c r="AC2382">
        <v>1236496.8</v>
      </c>
      <c r="AD2382">
        <v>8347746.8700000001</v>
      </c>
      <c r="AE2382">
        <v>285.08999999999997</v>
      </c>
      <c r="AF2382">
        <v>2379859155.1700001</v>
      </c>
      <c r="AG2382">
        <v>181085.76</v>
      </c>
      <c r="AH2382">
        <v>0</v>
      </c>
      <c r="AI2382">
        <v>0</v>
      </c>
      <c r="AJ2382">
        <v>5.71</v>
      </c>
      <c r="AK2382">
        <v>0</v>
      </c>
      <c r="AL2382">
        <v>0.32700000000000001</v>
      </c>
      <c r="AM2382">
        <v>27297.13</v>
      </c>
      <c r="AN2382">
        <v>339.3</v>
      </c>
      <c r="AO2382">
        <v>409.51</v>
      </c>
      <c r="AP2382">
        <v>138946.74</v>
      </c>
      <c r="AQ2382">
        <v>1583826.43</v>
      </c>
      <c r="AR2382" t="s">
        <v>61</v>
      </c>
      <c r="AS2382" t="s">
        <v>61</v>
      </c>
      <c r="AT2382" t="s">
        <v>62</v>
      </c>
      <c r="AU2382" t="s">
        <v>63</v>
      </c>
    </row>
    <row r="2383" spans="1:47" x14ac:dyDescent="0.25">
      <c r="A2383" t="s">
        <v>3583</v>
      </c>
      <c r="B2383">
        <v>2021</v>
      </c>
      <c r="C2383">
        <v>12</v>
      </c>
      <c r="D2383" t="s">
        <v>119</v>
      </c>
      <c r="E2383" s="1">
        <v>44538</v>
      </c>
      <c r="F2383" s="1">
        <v>44564</v>
      </c>
      <c r="G2383">
        <v>26</v>
      </c>
      <c r="H2383">
        <v>16.399999999999999</v>
      </c>
      <c r="I2383" t="s">
        <v>49</v>
      </c>
      <c r="J2383" t="s">
        <v>66</v>
      </c>
      <c r="K2383" t="s">
        <v>245</v>
      </c>
      <c r="L2383">
        <v>8905.9</v>
      </c>
      <c r="M2383" t="s">
        <v>80</v>
      </c>
      <c r="N2383" t="s">
        <v>106</v>
      </c>
      <c r="O2383" t="s">
        <v>54</v>
      </c>
      <c r="P2383" t="s">
        <v>201</v>
      </c>
      <c r="Q2383" t="s">
        <v>70</v>
      </c>
      <c r="R2383" t="s">
        <v>3260</v>
      </c>
      <c r="S2383" t="s">
        <v>137</v>
      </c>
      <c r="T2383" t="s">
        <v>59</v>
      </c>
      <c r="U2383" t="s">
        <v>96</v>
      </c>
      <c r="V2383">
        <v>8652</v>
      </c>
      <c r="W2383">
        <v>5617</v>
      </c>
      <c r="X2383">
        <v>16.5</v>
      </c>
      <c r="Y2383">
        <v>14.7</v>
      </c>
      <c r="Z2383">
        <v>7645.16</v>
      </c>
      <c r="AB2383">
        <v>41.83</v>
      </c>
      <c r="AC2383">
        <v>319797.03999999998</v>
      </c>
      <c r="AD2383">
        <v>9142999.75</v>
      </c>
      <c r="AE2383">
        <v>168.62</v>
      </c>
      <c r="AF2383">
        <v>1541692617.8499999</v>
      </c>
      <c r="AG2383">
        <v>51187.78</v>
      </c>
      <c r="AH2383">
        <v>0</v>
      </c>
      <c r="AI2383">
        <v>0</v>
      </c>
      <c r="AJ2383">
        <v>17.53</v>
      </c>
      <c r="AK2383">
        <v>1602767.86</v>
      </c>
      <c r="AL2383">
        <v>0.125</v>
      </c>
      <c r="AM2383">
        <v>11428.75</v>
      </c>
      <c r="AO2383">
        <v>589.36</v>
      </c>
      <c r="AP2383">
        <v>749312.3</v>
      </c>
      <c r="AQ2383">
        <v>1131725.8700000001</v>
      </c>
      <c r="AR2383" t="s">
        <v>61</v>
      </c>
      <c r="AS2383" t="s">
        <v>124</v>
      </c>
      <c r="AT2383" t="s">
        <v>62</v>
      </c>
      <c r="AU2383" t="s">
        <v>63</v>
      </c>
    </row>
    <row r="2384" spans="1:47" x14ac:dyDescent="0.25">
      <c r="A2384" t="s">
        <v>3584</v>
      </c>
      <c r="B2384">
        <v>2020</v>
      </c>
      <c r="C2384">
        <v>12</v>
      </c>
      <c r="D2384" t="s">
        <v>119</v>
      </c>
      <c r="E2384" s="1">
        <v>44196</v>
      </c>
      <c r="F2384" s="1">
        <v>44213</v>
      </c>
      <c r="G2384">
        <v>17</v>
      </c>
      <c r="H2384">
        <v>12.1</v>
      </c>
      <c r="I2384" t="s">
        <v>65</v>
      </c>
      <c r="J2384" t="s">
        <v>50</v>
      </c>
      <c r="K2384" t="s">
        <v>139</v>
      </c>
      <c r="L2384">
        <v>2710.1210999999998</v>
      </c>
      <c r="M2384" t="s">
        <v>52</v>
      </c>
      <c r="N2384" t="s">
        <v>106</v>
      </c>
      <c r="O2384" t="s">
        <v>99</v>
      </c>
      <c r="P2384" t="s">
        <v>70</v>
      </c>
      <c r="Q2384" t="s">
        <v>159</v>
      </c>
      <c r="R2384" t="s">
        <v>263</v>
      </c>
      <c r="S2384" t="s">
        <v>142</v>
      </c>
      <c r="T2384" t="s">
        <v>148</v>
      </c>
      <c r="U2384" t="s">
        <v>87</v>
      </c>
      <c r="V2384">
        <v>66726</v>
      </c>
      <c r="W2384">
        <v>43871</v>
      </c>
      <c r="X2384">
        <v>12.4</v>
      </c>
      <c r="Y2384">
        <v>11.5</v>
      </c>
      <c r="Z2384">
        <v>61745.05</v>
      </c>
      <c r="AB2384">
        <v>37.840000000000003</v>
      </c>
      <c r="AC2384">
        <v>2336432.69</v>
      </c>
      <c r="AD2384">
        <v>51610217.490000002</v>
      </c>
      <c r="AE2384">
        <v>167.06</v>
      </c>
      <c r="AF2384">
        <v>8622002933.8799992</v>
      </c>
      <c r="AG2384">
        <v>156084.24</v>
      </c>
      <c r="AH2384">
        <v>0</v>
      </c>
      <c r="AI2384">
        <v>0</v>
      </c>
      <c r="AJ2384">
        <v>16.3</v>
      </c>
      <c r="AK2384">
        <v>0</v>
      </c>
      <c r="AL2384">
        <v>0.20200000000000001</v>
      </c>
      <c r="AM2384">
        <v>104252.64</v>
      </c>
      <c r="AN2384">
        <v>837.7</v>
      </c>
      <c r="AO2384">
        <v>613.01</v>
      </c>
      <c r="AP2384">
        <v>513518.48</v>
      </c>
      <c r="AQ2384">
        <v>3110288.05</v>
      </c>
      <c r="AR2384" t="s">
        <v>124</v>
      </c>
      <c r="AS2384" t="s">
        <v>61</v>
      </c>
      <c r="AT2384" t="s">
        <v>62</v>
      </c>
      <c r="AU2384" t="s">
        <v>63</v>
      </c>
    </row>
    <row r="2385" spans="1:47" x14ac:dyDescent="0.25">
      <c r="A2385" t="s">
        <v>3585</v>
      </c>
      <c r="B2385">
        <v>2025</v>
      </c>
      <c r="C2385">
        <v>9</v>
      </c>
      <c r="D2385" t="s">
        <v>89</v>
      </c>
      <c r="E2385" s="1">
        <v>45920</v>
      </c>
      <c r="F2385" s="1">
        <v>45930</v>
      </c>
      <c r="G2385">
        <v>10</v>
      </c>
      <c r="H2385">
        <v>11.7</v>
      </c>
      <c r="I2385" t="s">
        <v>49</v>
      </c>
      <c r="J2385" t="s">
        <v>112</v>
      </c>
      <c r="K2385" t="s">
        <v>343</v>
      </c>
      <c r="L2385">
        <v>2523.1</v>
      </c>
      <c r="M2385" t="s">
        <v>80</v>
      </c>
      <c r="N2385" t="s">
        <v>81</v>
      </c>
      <c r="O2385" t="s">
        <v>91</v>
      </c>
      <c r="P2385" t="s">
        <v>71</v>
      </c>
      <c r="Q2385" t="s">
        <v>226</v>
      </c>
      <c r="R2385" t="s">
        <v>744</v>
      </c>
      <c r="S2385" t="s">
        <v>130</v>
      </c>
      <c r="T2385" t="s">
        <v>86</v>
      </c>
      <c r="U2385" t="s">
        <v>60</v>
      </c>
      <c r="V2385">
        <v>79580</v>
      </c>
      <c r="W2385">
        <v>53534</v>
      </c>
      <c r="X2385">
        <v>15.3</v>
      </c>
      <c r="Y2385">
        <v>14.1</v>
      </c>
      <c r="Z2385">
        <v>75745.63</v>
      </c>
      <c r="AB2385">
        <v>21.11</v>
      </c>
      <c r="AC2385">
        <v>1598990.25</v>
      </c>
      <c r="AD2385">
        <v>66152445.960000001</v>
      </c>
      <c r="AE2385">
        <v>282.14</v>
      </c>
      <c r="AF2385">
        <v>18664251103.150002</v>
      </c>
      <c r="AG2385">
        <v>105100.21</v>
      </c>
      <c r="AH2385">
        <v>1</v>
      </c>
      <c r="AI2385">
        <v>29930.59</v>
      </c>
      <c r="AJ2385">
        <v>15.75</v>
      </c>
      <c r="AK2385">
        <v>10419010.24</v>
      </c>
      <c r="AL2385">
        <v>0.1</v>
      </c>
      <c r="AM2385">
        <v>66152.45</v>
      </c>
      <c r="AN2385">
        <v>284.3</v>
      </c>
      <c r="AO2385">
        <v>530.82000000000005</v>
      </c>
      <c r="AP2385">
        <v>150912.13</v>
      </c>
      <c r="AQ2385">
        <v>1951085.63</v>
      </c>
      <c r="AR2385" t="s">
        <v>61</v>
      </c>
      <c r="AS2385" t="s">
        <v>61</v>
      </c>
      <c r="AT2385" t="s">
        <v>62</v>
      </c>
      <c r="AU2385" t="s">
        <v>63</v>
      </c>
    </row>
    <row r="2386" spans="1:47" x14ac:dyDescent="0.25">
      <c r="A2386" t="s">
        <v>3586</v>
      </c>
      <c r="B2386">
        <v>2023</v>
      </c>
      <c r="C2386">
        <v>5</v>
      </c>
      <c r="D2386" t="s">
        <v>77</v>
      </c>
      <c r="E2386" s="1">
        <v>45068</v>
      </c>
      <c r="F2386" s="1">
        <v>45097</v>
      </c>
      <c r="G2386">
        <v>29</v>
      </c>
      <c r="H2386">
        <v>6.9</v>
      </c>
      <c r="I2386" t="s">
        <v>49</v>
      </c>
      <c r="J2386" t="s">
        <v>66</v>
      </c>
      <c r="K2386" t="s">
        <v>245</v>
      </c>
      <c r="L2386">
        <v>8905.9</v>
      </c>
      <c r="M2386" t="s">
        <v>114</v>
      </c>
      <c r="N2386" t="s">
        <v>81</v>
      </c>
      <c r="O2386" t="s">
        <v>200</v>
      </c>
      <c r="P2386" t="s">
        <v>140</v>
      </c>
      <c r="Q2386" t="s">
        <v>56</v>
      </c>
      <c r="R2386" t="s">
        <v>1462</v>
      </c>
      <c r="S2386" t="s">
        <v>137</v>
      </c>
      <c r="T2386" t="s">
        <v>86</v>
      </c>
      <c r="U2386" t="s">
        <v>228</v>
      </c>
      <c r="V2386">
        <v>7195</v>
      </c>
      <c r="W2386">
        <v>4767</v>
      </c>
      <c r="X2386">
        <v>10.9</v>
      </c>
      <c r="Y2386">
        <v>12.1</v>
      </c>
      <c r="Z2386">
        <v>6330.42</v>
      </c>
      <c r="AB2386">
        <v>27.64</v>
      </c>
      <c r="AC2386">
        <v>174972.81</v>
      </c>
      <c r="AD2386">
        <v>5440426.25</v>
      </c>
      <c r="AE2386">
        <v>288.38</v>
      </c>
      <c r="AF2386">
        <v>1568910121.97</v>
      </c>
      <c r="AG2386">
        <v>128607.24</v>
      </c>
      <c r="AH2386">
        <v>0.3</v>
      </c>
      <c r="AI2386">
        <v>7979.31</v>
      </c>
      <c r="AJ2386">
        <v>5.23</v>
      </c>
      <c r="AK2386">
        <v>284534.28999999998</v>
      </c>
      <c r="AL2386">
        <v>9.1999999999999998E-2</v>
      </c>
      <c r="AM2386">
        <v>5005.1899999999996</v>
      </c>
      <c r="AN2386">
        <v>491.1</v>
      </c>
      <c r="AO2386">
        <v>583.39</v>
      </c>
      <c r="AP2386">
        <v>286502.83</v>
      </c>
      <c r="AQ2386">
        <v>603067.38</v>
      </c>
      <c r="AR2386" t="s">
        <v>61</v>
      </c>
      <c r="AS2386" t="s">
        <v>61</v>
      </c>
      <c r="AT2386" t="s">
        <v>62</v>
      </c>
      <c r="AU2386" t="s">
        <v>63</v>
      </c>
    </row>
    <row r="2387" spans="1:47" x14ac:dyDescent="0.25">
      <c r="A2387" t="s">
        <v>3587</v>
      </c>
      <c r="B2387">
        <v>2025</v>
      </c>
      <c r="C2387">
        <v>9</v>
      </c>
      <c r="D2387" t="s">
        <v>89</v>
      </c>
      <c r="E2387" s="1">
        <v>45911</v>
      </c>
      <c r="F2387" s="1">
        <v>45919</v>
      </c>
      <c r="G2387">
        <v>8</v>
      </c>
      <c r="H2387">
        <v>3.5</v>
      </c>
      <c r="I2387" t="s">
        <v>65</v>
      </c>
      <c r="J2387" t="s">
        <v>112</v>
      </c>
      <c r="K2387" t="s">
        <v>340</v>
      </c>
      <c r="L2387">
        <v>7208.39</v>
      </c>
      <c r="M2387" t="s">
        <v>98</v>
      </c>
      <c r="N2387" t="s">
        <v>81</v>
      </c>
      <c r="O2387" t="s">
        <v>99</v>
      </c>
      <c r="P2387" t="s">
        <v>226</v>
      </c>
      <c r="Q2387" t="s">
        <v>93</v>
      </c>
      <c r="R2387" t="s">
        <v>2233</v>
      </c>
      <c r="S2387" t="s">
        <v>73</v>
      </c>
      <c r="T2387" t="s">
        <v>187</v>
      </c>
      <c r="U2387" t="s">
        <v>143</v>
      </c>
      <c r="V2387">
        <v>5082</v>
      </c>
      <c r="W2387">
        <v>2825</v>
      </c>
      <c r="X2387">
        <v>17.100000000000001</v>
      </c>
      <c r="Y2387">
        <v>11.6</v>
      </c>
      <c r="Z2387">
        <v>4286.82</v>
      </c>
      <c r="AB2387">
        <v>24.45</v>
      </c>
      <c r="AC2387">
        <v>104812.75</v>
      </c>
      <c r="AD2387">
        <v>2324742.4900000002</v>
      </c>
      <c r="AE2387">
        <v>281.3</v>
      </c>
      <c r="AF2387">
        <v>653950062.44000006</v>
      </c>
      <c r="AG2387">
        <v>214831.23</v>
      </c>
      <c r="AH2387">
        <v>0</v>
      </c>
      <c r="AI2387">
        <v>0</v>
      </c>
      <c r="AJ2387">
        <v>2.37</v>
      </c>
      <c r="AK2387">
        <v>0</v>
      </c>
      <c r="AL2387">
        <v>7.9000000000000001E-2</v>
      </c>
      <c r="AM2387">
        <v>1836.55</v>
      </c>
      <c r="AN2387">
        <v>290.3</v>
      </c>
      <c r="AO2387">
        <v>395.87</v>
      </c>
      <c r="AP2387">
        <v>114921.06</v>
      </c>
      <c r="AQ2387">
        <v>436401.59</v>
      </c>
      <c r="AR2387" t="s">
        <v>61</v>
      </c>
      <c r="AS2387" t="s">
        <v>61</v>
      </c>
      <c r="AT2387" t="s">
        <v>62</v>
      </c>
      <c r="AU2387" t="s">
        <v>63</v>
      </c>
    </row>
    <row r="2388" spans="1:47" x14ac:dyDescent="0.25">
      <c r="A2388" t="s">
        <v>3588</v>
      </c>
      <c r="B2388">
        <v>2022</v>
      </c>
      <c r="C2388">
        <v>6</v>
      </c>
      <c r="D2388" t="s">
        <v>77</v>
      </c>
      <c r="E2388" s="1">
        <v>44737</v>
      </c>
      <c r="F2388" s="1">
        <v>44752</v>
      </c>
      <c r="G2388">
        <v>15</v>
      </c>
      <c r="H2388">
        <v>2.2000000000000002</v>
      </c>
      <c r="I2388" t="s">
        <v>65</v>
      </c>
      <c r="J2388" t="s">
        <v>50</v>
      </c>
      <c r="K2388" t="s">
        <v>183</v>
      </c>
      <c r="L2388">
        <v>2710.19</v>
      </c>
      <c r="M2388" t="s">
        <v>68</v>
      </c>
      <c r="N2388" t="s">
        <v>53</v>
      </c>
      <c r="O2388" t="s">
        <v>200</v>
      </c>
      <c r="P2388" t="s">
        <v>92</v>
      </c>
      <c r="Q2388" t="s">
        <v>164</v>
      </c>
      <c r="R2388" t="s">
        <v>3193</v>
      </c>
      <c r="S2388" t="s">
        <v>186</v>
      </c>
      <c r="T2388" t="s">
        <v>148</v>
      </c>
      <c r="U2388" t="s">
        <v>60</v>
      </c>
      <c r="V2388">
        <v>124114</v>
      </c>
      <c r="W2388">
        <v>90970</v>
      </c>
      <c r="X2388">
        <v>3.8</v>
      </c>
      <c r="Y2388">
        <v>10.6</v>
      </c>
      <c r="Z2388">
        <v>116106.97</v>
      </c>
      <c r="AB2388">
        <v>31.06</v>
      </c>
      <c r="AC2388">
        <v>3606282.49</v>
      </c>
      <c r="AD2388">
        <v>136365314.13</v>
      </c>
      <c r="AE2388">
        <v>210.43</v>
      </c>
      <c r="AF2388">
        <v>28695353052.380001</v>
      </c>
      <c r="AG2388">
        <v>215079.58</v>
      </c>
      <c r="AH2388">
        <v>2.7</v>
      </c>
      <c r="AI2388">
        <v>25338.81</v>
      </c>
      <c r="AJ2388">
        <v>2.5</v>
      </c>
      <c r="AK2388">
        <v>0</v>
      </c>
      <c r="AL2388">
        <v>0.32900000000000001</v>
      </c>
      <c r="AM2388">
        <v>448641.88</v>
      </c>
      <c r="AN2388">
        <v>746.9</v>
      </c>
      <c r="AO2388">
        <v>665.71</v>
      </c>
      <c r="AP2388">
        <v>497218.8</v>
      </c>
      <c r="AQ2388">
        <v>4792561.5599999996</v>
      </c>
      <c r="AR2388" t="s">
        <v>124</v>
      </c>
      <c r="AS2388" t="s">
        <v>61</v>
      </c>
      <c r="AT2388" t="s">
        <v>116</v>
      </c>
      <c r="AU2388" t="s">
        <v>63</v>
      </c>
    </row>
    <row r="2389" spans="1:47" x14ac:dyDescent="0.25">
      <c r="A2389" t="s">
        <v>3589</v>
      </c>
      <c r="B2389">
        <v>2020</v>
      </c>
      <c r="C2389">
        <v>11</v>
      </c>
      <c r="D2389" t="s">
        <v>119</v>
      </c>
      <c r="E2389" s="1">
        <v>44138</v>
      </c>
      <c r="F2389" s="1">
        <v>44150</v>
      </c>
      <c r="G2389">
        <v>12</v>
      </c>
      <c r="H2389">
        <v>7.8</v>
      </c>
      <c r="I2389" t="s">
        <v>49</v>
      </c>
      <c r="J2389" t="s">
        <v>239</v>
      </c>
      <c r="K2389" t="s">
        <v>265</v>
      </c>
      <c r="L2389">
        <v>3102.1</v>
      </c>
      <c r="M2389" t="s">
        <v>98</v>
      </c>
      <c r="N2389" t="s">
        <v>53</v>
      </c>
      <c r="O2389" t="s">
        <v>91</v>
      </c>
      <c r="P2389" t="s">
        <v>131</v>
      </c>
      <c r="Q2389" t="s">
        <v>92</v>
      </c>
      <c r="R2389" t="s">
        <v>1347</v>
      </c>
      <c r="S2389" t="s">
        <v>161</v>
      </c>
      <c r="T2389" t="s">
        <v>162</v>
      </c>
      <c r="U2389" t="s">
        <v>143</v>
      </c>
      <c r="V2389">
        <v>18122</v>
      </c>
      <c r="W2389">
        <v>12628</v>
      </c>
      <c r="X2389">
        <v>10.3</v>
      </c>
      <c r="Y2389">
        <v>12.7</v>
      </c>
      <c r="Z2389">
        <v>15805.64</v>
      </c>
      <c r="AB2389">
        <v>12.72</v>
      </c>
      <c r="AC2389">
        <v>201047.74</v>
      </c>
      <c r="AD2389">
        <v>7752192.25</v>
      </c>
      <c r="AE2389">
        <v>167.97</v>
      </c>
      <c r="AF2389">
        <v>1302135732.23</v>
      </c>
      <c r="AG2389">
        <v>221525.09</v>
      </c>
      <c r="AI2389">
        <v>11459.48</v>
      </c>
      <c r="AJ2389">
        <v>3.69</v>
      </c>
      <c r="AK2389">
        <v>286055.89</v>
      </c>
      <c r="AL2389">
        <v>0.27400000000000002</v>
      </c>
      <c r="AM2389">
        <v>21241.01</v>
      </c>
      <c r="AN2389">
        <v>216.9</v>
      </c>
      <c r="AO2389">
        <v>666.02</v>
      </c>
      <c r="AP2389">
        <v>144459.74</v>
      </c>
      <c r="AQ2389">
        <v>599733.06000000006</v>
      </c>
      <c r="AR2389" t="s">
        <v>61</v>
      </c>
      <c r="AS2389" t="s">
        <v>61</v>
      </c>
      <c r="AT2389" t="s">
        <v>62</v>
      </c>
      <c r="AU2389" t="s">
        <v>63</v>
      </c>
    </row>
    <row r="2390" spans="1:47" x14ac:dyDescent="0.25">
      <c r="A2390" t="s">
        <v>3590</v>
      </c>
      <c r="B2390">
        <v>2025</v>
      </c>
      <c r="C2390">
        <v>2</v>
      </c>
      <c r="D2390" t="s">
        <v>48</v>
      </c>
      <c r="E2390" s="1">
        <v>45703</v>
      </c>
      <c r="F2390" s="1">
        <v>45716</v>
      </c>
      <c r="G2390">
        <v>13</v>
      </c>
      <c r="I2390" t="s">
        <v>49</v>
      </c>
      <c r="J2390" t="s">
        <v>239</v>
      </c>
      <c r="K2390" t="s">
        <v>270</v>
      </c>
      <c r="L2390">
        <v>2710.1990999999998</v>
      </c>
      <c r="M2390" t="s">
        <v>68</v>
      </c>
      <c r="N2390" t="s">
        <v>106</v>
      </c>
      <c r="O2390" t="s">
        <v>107</v>
      </c>
      <c r="P2390" t="s">
        <v>230</v>
      </c>
      <c r="Q2390" t="s">
        <v>70</v>
      </c>
      <c r="R2390" t="s">
        <v>2135</v>
      </c>
      <c r="S2390" t="s">
        <v>142</v>
      </c>
      <c r="T2390" t="s">
        <v>95</v>
      </c>
      <c r="U2390" t="s">
        <v>181</v>
      </c>
      <c r="V2390">
        <v>55767</v>
      </c>
      <c r="W2390">
        <v>32589</v>
      </c>
      <c r="X2390">
        <v>13.7</v>
      </c>
      <c r="Y2390">
        <v>12.4</v>
      </c>
      <c r="Z2390">
        <v>46339.01</v>
      </c>
      <c r="AB2390">
        <v>28.15</v>
      </c>
      <c r="AC2390">
        <v>1304443.1299999999</v>
      </c>
      <c r="AD2390">
        <v>41983606.450000003</v>
      </c>
      <c r="AE2390">
        <v>280.05</v>
      </c>
      <c r="AF2390">
        <v>11757508986.32</v>
      </c>
      <c r="AG2390">
        <v>167378.73000000001</v>
      </c>
      <c r="AH2390">
        <v>1</v>
      </c>
      <c r="AI2390">
        <v>25809.21</v>
      </c>
      <c r="AJ2390">
        <v>17.329999999999998</v>
      </c>
      <c r="AK2390">
        <v>7275759</v>
      </c>
      <c r="AL2390">
        <v>0.17799999999999999</v>
      </c>
      <c r="AM2390">
        <v>74730.820000000007</v>
      </c>
      <c r="AN2390">
        <v>589.79999999999995</v>
      </c>
      <c r="AO2390">
        <v>352.23</v>
      </c>
      <c r="AP2390">
        <v>207745.25</v>
      </c>
      <c r="AQ2390">
        <v>1780107.14</v>
      </c>
      <c r="AR2390" t="s">
        <v>61</v>
      </c>
      <c r="AS2390" t="s">
        <v>61</v>
      </c>
      <c r="AT2390" t="s">
        <v>62</v>
      </c>
      <c r="AU2390" t="s">
        <v>63</v>
      </c>
    </row>
    <row r="2391" spans="1:47" x14ac:dyDescent="0.25">
      <c r="A2391" t="s">
        <v>3591</v>
      </c>
      <c r="B2391">
        <v>2024</v>
      </c>
      <c r="C2391">
        <v>11</v>
      </c>
      <c r="D2391" t="s">
        <v>119</v>
      </c>
      <c r="E2391" s="1">
        <v>45603</v>
      </c>
      <c r="F2391" s="1">
        <v>45619</v>
      </c>
      <c r="G2391">
        <v>16</v>
      </c>
      <c r="H2391">
        <v>10.1</v>
      </c>
      <c r="I2391" t="s">
        <v>65</v>
      </c>
      <c r="J2391" t="s">
        <v>50</v>
      </c>
      <c r="K2391" t="s">
        <v>120</v>
      </c>
      <c r="L2391">
        <v>2710.1921000000002</v>
      </c>
      <c r="M2391" t="s">
        <v>52</v>
      </c>
      <c r="N2391" t="s">
        <v>81</v>
      </c>
      <c r="O2391" t="s">
        <v>107</v>
      </c>
      <c r="P2391" t="s">
        <v>92</v>
      </c>
      <c r="Q2391" t="s">
        <v>196</v>
      </c>
      <c r="R2391" t="s">
        <v>1478</v>
      </c>
      <c r="S2391" t="s">
        <v>123</v>
      </c>
      <c r="T2391" t="s">
        <v>86</v>
      </c>
      <c r="U2391" t="s">
        <v>60</v>
      </c>
      <c r="V2391">
        <v>58029</v>
      </c>
      <c r="W2391">
        <v>39718</v>
      </c>
      <c r="X2391">
        <v>11.5</v>
      </c>
      <c r="Y2391">
        <v>11.1</v>
      </c>
      <c r="Z2391">
        <v>50554.75</v>
      </c>
      <c r="AB2391">
        <v>28.14</v>
      </c>
      <c r="AC2391">
        <v>1422610.67</v>
      </c>
      <c r="AD2391">
        <v>32309035.18</v>
      </c>
      <c r="AE2391">
        <v>276.41000000000003</v>
      </c>
      <c r="AF2391">
        <v>8930540414.1000004</v>
      </c>
      <c r="AG2391">
        <v>55625.74</v>
      </c>
      <c r="AH2391">
        <v>2</v>
      </c>
      <c r="AI2391">
        <v>34049.61</v>
      </c>
      <c r="AJ2391">
        <v>19.91</v>
      </c>
      <c r="AK2391">
        <v>0</v>
      </c>
      <c r="AL2391">
        <v>0.24199999999999999</v>
      </c>
      <c r="AM2391">
        <v>78187.87</v>
      </c>
      <c r="AN2391">
        <v>417.4</v>
      </c>
      <c r="AO2391">
        <v>381.7</v>
      </c>
      <c r="AP2391">
        <v>159321.57999999999</v>
      </c>
      <c r="AQ2391">
        <v>1749795.47</v>
      </c>
      <c r="AR2391" t="s">
        <v>61</v>
      </c>
      <c r="AS2391" t="s">
        <v>61</v>
      </c>
      <c r="AT2391" t="s">
        <v>62</v>
      </c>
      <c r="AU2391" t="s">
        <v>63</v>
      </c>
    </row>
    <row r="2392" spans="1:47" x14ac:dyDescent="0.25">
      <c r="A2392" t="s">
        <v>3592</v>
      </c>
      <c r="B2392">
        <v>2023</v>
      </c>
      <c r="C2392">
        <v>5</v>
      </c>
      <c r="D2392" t="s">
        <v>77</v>
      </c>
      <c r="E2392" s="1">
        <v>45072</v>
      </c>
      <c r="F2392" s="1">
        <v>45084</v>
      </c>
      <c r="G2392">
        <v>12</v>
      </c>
      <c r="H2392">
        <v>11.6</v>
      </c>
      <c r="I2392" t="s">
        <v>65</v>
      </c>
      <c r="J2392" t="s">
        <v>50</v>
      </c>
      <c r="K2392" t="s">
        <v>183</v>
      </c>
      <c r="L2392">
        <v>2710.19</v>
      </c>
      <c r="M2392" t="s">
        <v>98</v>
      </c>
      <c r="N2392" t="s">
        <v>53</v>
      </c>
      <c r="O2392" t="s">
        <v>200</v>
      </c>
      <c r="P2392" t="s">
        <v>92</v>
      </c>
      <c r="Q2392" t="s">
        <v>131</v>
      </c>
      <c r="R2392" t="s">
        <v>3506</v>
      </c>
      <c r="S2392" t="s">
        <v>186</v>
      </c>
      <c r="T2392" t="s">
        <v>74</v>
      </c>
      <c r="U2392" t="s">
        <v>181</v>
      </c>
      <c r="V2392">
        <v>130724</v>
      </c>
      <c r="W2392">
        <v>92306</v>
      </c>
      <c r="X2392">
        <v>18.7</v>
      </c>
      <c r="Y2392">
        <v>15.1</v>
      </c>
      <c r="Z2392">
        <v>116743.31</v>
      </c>
      <c r="AB2392">
        <v>31.94</v>
      </c>
      <c r="AC2392">
        <v>3728781.32</v>
      </c>
      <c r="AD2392">
        <v>43932842.420000002</v>
      </c>
      <c r="AE2392">
        <v>285.74</v>
      </c>
      <c r="AF2392">
        <v>12553370393.09</v>
      </c>
      <c r="AG2392">
        <v>240694.43</v>
      </c>
      <c r="AH2392">
        <v>0.4</v>
      </c>
      <c r="AJ2392">
        <v>3.02</v>
      </c>
      <c r="AK2392">
        <v>0</v>
      </c>
      <c r="AL2392">
        <v>0.33</v>
      </c>
      <c r="AM2392">
        <v>144978.38</v>
      </c>
      <c r="AN2392">
        <v>247.5</v>
      </c>
      <c r="AO2392">
        <v>372.69</v>
      </c>
      <c r="AP2392">
        <v>92240.77</v>
      </c>
      <c r="AQ2392">
        <v>4212498.8099999996</v>
      </c>
      <c r="AR2392" t="s">
        <v>61</v>
      </c>
      <c r="AS2392" t="s">
        <v>61</v>
      </c>
      <c r="AT2392" t="s">
        <v>62</v>
      </c>
      <c r="AU2392" t="s">
        <v>63</v>
      </c>
    </row>
    <row r="2393" spans="1:47" x14ac:dyDescent="0.25">
      <c r="A2393" t="s">
        <v>3593</v>
      </c>
      <c r="B2393">
        <v>2020</v>
      </c>
      <c r="C2393">
        <v>4</v>
      </c>
      <c r="D2393" t="s">
        <v>77</v>
      </c>
      <c r="E2393" s="1">
        <v>43925</v>
      </c>
      <c r="F2393" s="1">
        <v>43945</v>
      </c>
      <c r="G2393">
        <v>20</v>
      </c>
      <c r="H2393">
        <v>7.5</v>
      </c>
      <c r="I2393" t="s">
        <v>49</v>
      </c>
      <c r="J2393" t="s">
        <v>50</v>
      </c>
      <c r="K2393" t="s">
        <v>120</v>
      </c>
      <c r="L2393">
        <v>2710.1921000000002</v>
      </c>
      <c r="M2393" t="s">
        <v>98</v>
      </c>
      <c r="N2393" t="s">
        <v>53</v>
      </c>
      <c r="O2393" t="s">
        <v>200</v>
      </c>
      <c r="P2393" t="s">
        <v>108</v>
      </c>
      <c r="Q2393" t="s">
        <v>70</v>
      </c>
      <c r="R2393" t="s">
        <v>241</v>
      </c>
      <c r="S2393" t="s">
        <v>142</v>
      </c>
      <c r="T2393" t="s">
        <v>131</v>
      </c>
      <c r="U2393" t="s">
        <v>75</v>
      </c>
      <c r="V2393">
        <v>47575</v>
      </c>
      <c r="W2393">
        <v>32664</v>
      </c>
      <c r="X2393">
        <v>22</v>
      </c>
      <c r="Y2393">
        <v>15.1</v>
      </c>
      <c r="Z2393">
        <v>44114.05</v>
      </c>
      <c r="AB2393">
        <v>21.38</v>
      </c>
      <c r="AC2393">
        <v>943158.39</v>
      </c>
      <c r="AD2393">
        <v>24479768.629999999</v>
      </c>
      <c r="AE2393">
        <v>158.87</v>
      </c>
      <c r="AF2393">
        <v>3889100842.25</v>
      </c>
      <c r="AG2393">
        <v>239045.67</v>
      </c>
      <c r="AH2393">
        <v>3</v>
      </c>
      <c r="AI2393">
        <v>91243.48</v>
      </c>
      <c r="AJ2393">
        <v>21.78</v>
      </c>
      <c r="AK2393">
        <v>5331693.6100000003</v>
      </c>
      <c r="AL2393">
        <v>0.22900000000000001</v>
      </c>
      <c r="AM2393">
        <v>56058.67</v>
      </c>
      <c r="AN2393">
        <v>675.4</v>
      </c>
      <c r="AO2393">
        <v>550.26</v>
      </c>
      <c r="AP2393">
        <v>371645.6</v>
      </c>
      <c r="AQ2393">
        <v>1701151.81</v>
      </c>
      <c r="AR2393" t="s">
        <v>61</v>
      </c>
      <c r="AS2393" t="s">
        <v>61</v>
      </c>
      <c r="AT2393" t="s">
        <v>62</v>
      </c>
      <c r="AU2393" t="s">
        <v>63</v>
      </c>
    </row>
    <row r="2394" spans="1:47" x14ac:dyDescent="0.25">
      <c r="A2394" t="s">
        <v>3594</v>
      </c>
      <c r="B2394">
        <v>2026</v>
      </c>
      <c r="C2394">
        <v>2</v>
      </c>
      <c r="D2394" t="s">
        <v>48</v>
      </c>
      <c r="E2394" s="1">
        <v>46059</v>
      </c>
      <c r="F2394" s="1">
        <v>46078</v>
      </c>
      <c r="G2394">
        <v>19</v>
      </c>
      <c r="H2394">
        <v>4.5</v>
      </c>
      <c r="I2394" t="s">
        <v>65</v>
      </c>
      <c r="J2394" t="s">
        <v>78</v>
      </c>
      <c r="K2394" t="s">
        <v>211</v>
      </c>
      <c r="L2394">
        <v>1701.99</v>
      </c>
      <c r="M2394" t="s">
        <v>68</v>
      </c>
      <c r="N2394" t="s">
        <v>53</v>
      </c>
      <c r="O2394" t="s">
        <v>107</v>
      </c>
      <c r="P2394" t="s">
        <v>226</v>
      </c>
      <c r="Q2394" t="s">
        <v>127</v>
      </c>
      <c r="R2394" t="s">
        <v>2058</v>
      </c>
      <c r="S2394" t="s">
        <v>85</v>
      </c>
      <c r="T2394" t="s">
        <v>95</v>
      </c>
      <c r="U2394" t="s">
        <v>132</v>
      </c>
      <c r="V2394">
        <v>47692</v>
      </c>
      <c r="W2394">
        <v>33365</v>
      </c>
      <c r="X2394">
        <v>23.7</v>
      </c>
      <c r="Y2394">
        <v>15.4</v>
      </c>
      <c r="Z2394">
        <v>38148.28</v>
      </c>
      <c r="AB2394">
        <v>24.79</v>
      </c>
      <c r="AC2394">
        <v>945695.86</v>
      </c>
      <c r="AD2394">
        <v>30937492.109999999</v>
      </c>
      <c r="AE2394">
        <v>286.47000000000003</v>
      </c>
      <c r="AF2394">
        <v>8862663364.75</v>
      </c>
      <c r="AG2394">
        <v>156027.67000000001</v>
      </c>
      <c r="AH2394">
        <v>0</v>
      </c>
      <c r="AI2394">
        <v>0</v>
      </c>
      <c r="AJ2394">
        <v>9.7799999999999994</v>
      </c>
      <c r="AK2394">
        <v>0</v>
      </c>
      <c r="AL2394">
        <v>0.27800000000000002</v>
      </c>
      <c r="AM2394">
        <v>86006.23</v>
      </c>
      <c r="AN2394">
        <v>1043.9000000000001</v>
      </c>
      <c r="AO2394">
        <v>554.62</v>
      </c>
      <c r="AP2394">
        <v>578967.81999999995</v>
      </c>
      <c r="AQ2394">
        <v>1766697.58</v>
      </c>
      <c r="AR2394" t="s">
        <v>61</v>
      </c>
      <c r="AS2394" t="s">
        <v>61</v>
      </c>
      <c r="AT2394" t="s">
        <v>62</v>
      </c>
      <c r="AU2394" t="s">
        <v>117</v>
      </c>
    </row>
    <row r="2395" spans="1:47" x14ac:dyDescent="0.25">
      <c r="A2395" t="s">
        <v>3595</v>
      </c>
      <c r="B2395">
        <v>2025</v>
      </c>
      <c r="C2395">
        <v>4</v>
      </c>
      <c r="D2395" t="s">
        <v>77</v>
      </c>
      <c r="E2395" s="1">
        <v>45771</v>
      </c>
      <c r="F2395" s="1">
        <v>45794</v>
      </c>
      <c r="G2395">
        <v>23</v>
      </c>
      <c r="H2395">
        <v>5.5</v>
      </c>
      <c r="I2395" t="s">
        <v>65</v>
      </c>
      <c r="J2395" t="s">
        <v>78</v>
      </c>
      <c r="K2395" t="s">
        <v>79</v>
      </c>
      <c r="L2395">
        <v>1005.9</v>
      </c>
      <c r="M2395" t="s">
        <v>98</v>
      </c>
      <c r="N2395" t="s">
        <v>106</v>
      </c>
      <c r="O2395" t="s">
        <v>107</v>
      </c>
      <c r="P2395" t="s">
        <v>184</v>
      </c>
      <c r="Q2395" t="s">
        <v>164</v>
      </c>
      <c r="R2395" t="s">
        <v>2769</v>
      </c>
      <c r="S2395" t="s">
        <v>85</v>
      </c>
      <c r="T2395" t="s">
        <v>86</v>
      </c>
      <c r="U2395" t="s">
        <v>103</v>
      </c>
      <c r="V2395">
        <v>59765</v>
      </c>
      <c r="W2395">
        <v>36536</v>
      </c>
      <c r="X2395">
        <v>23.3</v>
      </c>
      <c r="Y2395">
        <v>12.8</v>
      </c>
      <c r="Z2395">
        <v>53030.69</v>
      </c>
      <c r="AB2395">
        <v>13.54</v>
      </c>
      <c r="AC2395">
        <v>718035.54</v>
      </c>
      <c r="AD2395">
        <v>29550821.699999999</v>
      </c>
      <c r="AE2395">
        <v>278.72000000000003</v>
      </c>
      <c r="AF2395">
        <v>8236405024.2200003</v>
      </c>
      <c r="AG2395">
        <v>244248.1</v>
      </c>
      <c r="AH2395">
        <v>2</v>
      </c>
      <c r="AI2395">
        <v>16183.26</v>
      </c>
      <c r="AJ2395">
        <v>18.25</v>
      </c>
      <c r="AK2395">
        <v>0</v>
      </c>
      <c r="AL2395">
        <v>0.27400000000000002</v>
      </c>
      <c r="AM2395">
        <v>80969.25</v>
      </c>
      <c r="AN2395">
        <v>1216.2</v>
      </c>
      <c r="AO2395">
        <v>431.08</v>
      </c>
      <c r="AP2395">
        <v>524279.5</v>
      </c>
      <c r="AQ2395">
        <v>1583715.65</v>
      </c>
      <c r="AR2395" t="s">
        <v>61</v>
      </c>
      <c r="AS2395" t="s">
        <v>61</v>
      </c>
      <c r="AT2395" t="s">
        <v>62</v>
      </c>
      <c r="AU2395" t="s">
        <v>63</v>
      </c>
    </row>
    <row r="2396" spans="1:47" x14ac:dyDescent="0.25">
      <c r="A2396" t="s">
        <v>3596</v>
      </c>
      <c r="B2396">
        <v>2024</v>
      </c>
      <c r="C2396">
        <v>11</v>
      </c>
      <c r="D2396" t="s">
        <v>119</v>
      </c>
      <c r="E2396" s="1">
        <v>45615</v>
      </c>
      <c r="F2396" s="1">
        <v>45644</v>
      </c>
      <c r="G2396">
        <v>29</v>
      </c>
      <c r="H2396">
        <v>11.8</v>
      </c>
      <c r="I2396" t="s">
        <v>49</v>
      </c>
      <c r="J2396" t="s">
        <v>78</v>
      </c>
      <c r="K2396" t="s">
        <v>211</v>
      </c>
      <c r="L2396">
        <v>1701.99</v>
      </c>
      <c r="M2396" t="s">
        <v>68</v>
      </c>
      <c r="N2396" t="s">
        <v>53</v>
      </c>
      <c r="O2396" t="s">
        <v>107</v>
      </c>
      <c r="P2396" t="s">
        <v>174</v>
      </c>
      <c r="Q2396" t="s">
        <v>56</v>
      </c>
      <c r="R2396" t="s">
        <v>1094</v>
      </c>
      <c r="S2396" t="s">
        <v>85</v>
      </c>
      <c r="T2396" t="s">
        <v>59</v>
      </c>
      <c r="U2396" t="s">
        <v>228</v>
      </c>
      <c r="V2396">
        <v>71174</v>
      </c>
      <c r="W2396">
        <v>45202</v>
      </c>
      <c r="X2396">
        <v>12.6</v>
      </c>
      <c r="Y2396">
        <v>10.6</v>
      </c>
      <c r="Z2396">
        <v>55575.64</v>
      </c>
      <c r="AB2396">
        <v>36.93</v>
      </c>
      <c r="AC2396">
        <v>2052408.39</v>
      </c>
      <c r="AD2396">
        <v>35089903.340000004</v>
      </c>
      <c r="AE2396">
        <v>281.07</v>
      </c>
      <c r="AF2396">
        <v>9862719131.7700005</v>
      </c>
      <c r="AG2396">
        <v>46302.51</v>
      </c>
      <c r="AH2396">
        <v>0</v>
      </c>
      <c r="AI2396">
        <v>0</v>
      </c>
      <c r="AJ2396">
        <v>5.65</v>
      </c>
      <c r="AK2396">
        <v>1982579.54</v>
      </c>
      <c r="AL2396">
        <v>0.13900000000000001</v>
      </c>
      <c r="AM2396">
        <v>48774.97</v>
      </c>
      <c r="AN2396">
        <v>952.9</v>
      </c>
      <c r="AO2396">
        <v>594.67999999999995</v>
      </c>
      <c r="AP2396">
        <v>566670.56999999995</v>
      </c>
      <c r="AQ2396">
        <v>2714156.44</v>
      </c>
      <c r="AR2396" t="s">
        <v>61</v>
      </c>
      <c r="AS2396" t="s">
        <v>61</v>
      </c>
      <c r="AT2396" t="s">
        <v>62</v>
      </c>
      <c r="AU2396" t="s">
        <v>63</v>
      </c>
    </row>
    <row r="2397" spans="1:47" x14ac:dyDescent="0.25">
      <c r="A2397" t="s">
        <v>3597</v>
      </c>
      <c r="B2397">
        <v>2025</v>
      </c>
      <c r="C2397">
        <v>4</v>
      </c>
      <c r="D2397" t="s">
        <v>77</v>
      </c>
      <c r="E2397" s="1">
        <v>45757</v>
      </c>
      <c r="F2397" s="1">
        <v>45786</v>
      </c>
      <c r="G2397">
        <v>29</v>
      </c>
      <c r="H2397">
        <v>13.9</v>
      </c>
      <c r="I2397" t="s">
        <v>65</v>
      </c>
      <c r="J2397" t="s">
        <v>66</v>
      </c>
      <c r="K2397" t="s">
        <v>245</v>
      </c>
      <c r="L2397">
        <v>8905.9</v>
      </c>
      <c r="M2397" t="s">
        <v>52</v>
      </c>
      <c r="N2397" t="s">
        <v>106</v>
      </c>
      <c r="O2397" t="s">
        <v>91</v>
      </c>
      <c r="P2397" t="s">
        <v>128</v>
      </c>
      <c r="Q2397" t="s">
        <v>174</v>
      </c>
      <c r="R2397" t="s">
        <v>1082</v>
      </c>
      <c r="S2397" t="s">
        <v>137</v>
      </c>
      <c r="T2397" t="s">
        <v>102</v>
      </c>
      <c r="U2397" t="s">
        <v>143</v>
      </c>
      <c r="V2397">
        <v>18082</v>
      </c>
      <c r="W2397">
        <v>12130</v>
      </c>
      <c r="X2397">
        <v>1.9</v>
      </c>
      <c r="Y2397">
        <v>11.7</v>
      </c>
      <c r="Z2397">
        <v>14092.91</v>
      </c>
      <c r="AB2397">
        <v>36.39</v>
      </c>
      <c r="AC2397">
        <v>512840.99</v>
      </c>
      <c r="AD2397">
        <v>13398975.109999999</v>
      </c>
      <c r="AE2397">
        <v>278.08</v>
      </c>
      <c r="AF2397">
        <v>3725986998.5900002</v>
      </c>
      <c r="AG2397">
        <v>223748.92</v>
      </c>
      <c r="AH2397">
        <v>0.1</v>
      </c>
      <c r="AI2397">
        <v>3356.78</v>
      </c>
      <c r="AJ2397">
        <v>7.38</v>
      </c>
      <c r="AK2397">
        <v>0</v>
      </c>
      <c r="AL2397">
        <v>0.34799999999999998</v>
      </c>
      <c r="AM2397">
        <v>46628.43</v>
      </c>
      <c r="AN2397">
        <v>686.3</v>
      </c>
      <c r="AO2397">
        <v>543.66</v>
      </c>
      <c r="AP2397">
        <v>373113.86</v>
      </c>
      <c r="AQ2397">
        <v>1159688.98</v>
      </c>
      <c r="AR2397" t="s">
        <v>61</v>
      </c>
      <c r="AS2397" t="s">
        <v>61</v>
      </c>
      <c r="AT2397" t="s">
        <v>62</v>
      </c>
      <c r="AU2397" t="s">
        <v>63</v>
      </c>
    </row>
    <row r="2398" spans="1:47" x14ac:dyDescent="0.25">
      <c r="A2398" t="s">
        <v>3598</v>
      </c>
      <c r="B2398">
        <v>2024</v>
      </c>
      <c r="C2398">
        <v>5</v>
      </c>
      <c r="D2398" t="s">
        <v>77</v>
      </c>
      <c r="E2398" s="1">
        <v>45414</v>
      </c>
      <c r="F2398" s="1">
        <v>45442</v>
      </c>
      <c r="G2398">
        <v>28</v>
      </c>
      <c r="H2398">
        <v>14.9</v>
      </c>
      <c r="I2398" t="s">
        <v>49</v>
      </c>
      <c r="J2398" t="s">
        <v>66</v>
      </c>
      <c r="K2398" t="s">
        <v>391</v>
      </c>
      <c r="L2398">
        <v>9999.99</v>
      </c>
      <c r="M2398" t="s">
        <v>80</v>
      </c>
      <c r="N2398" t="s">
        <v>168</v>
      </c>
      <c r="O2398" t="s">
        <v>99</v>
      </c>
      <c r="P2398" t="s">
        <v>164</v>
      </c>
      <c r="Q2398" t="s">
        <v>70</v>
      </c>
      <c r="R2398" t="s">
        <v>3599</v>
      </c>
      <c r="S2398" t="s">
        <v>130</v>
      </c>
      <c r="T2398" t="s">
        <v>187</v>
      </c>
      <c r="U2398" t="s">
        <v>103</v>
      </c>
      <c r="V2398">
        <v>69753</v>
      </c>
      <c r="W2398">
        <v>46446</v>
      </c>
      <c r="X2398">
        <v>23.9</v>
      </c>
      <c r="Y2398">
        <v>12.6</v>
      </c>
      <c r="Z2398">
        <v>59694.42</v>
      </c>
      <c r="AB2398">
        <v>42.49</v>
      </c>
      <c r="AC2398">
        <v>2536415.91</v>
      </c>
      <c r="AD2398">
        <v>26744890.989999998</v>
      </c>
      <c r="AE2398">
        <v>277.10000000000002</v>
      </c>
      <c r="AF2398">
        <v>7411009293.3299999</v>
      </c>
      <c r="AG2398">
        <v>162077.6</v>
      </c>
      <c r="AH2398">
        <v>0.7</v>
      </c>
      <c r="AI2398">
        <v>20122.740000000002</v>
      </c>
      <c r="AJ2398">
        <v>23.11</v>
      </c>
      <c r="AK2398">
        <v>6180744.3099999996</v>
      </c>
      <c r="AL2398">
        <v>0.25</v>
      </c>
      <c r="AM2398">
        <v>66862.23</v>
      </c>
      <c r="AN2398">
        <v>447.7</v>
      </c>
      <c r="AO2398">
        <v>641.32000000000005</v>
      </c>
      <c r="AP2398">
        <v>287118.96000000002</v>
      </c>
      <c r="AQ2398">
        <v>3072597.44</v>
      </c>
      <c r="AR2398" t="s">
        <v>61</v>
      </c>
      <c r="AS2398" t="s">
        <v>61</v>
      </c>
      <c r="AT2398" t="s">
        <v>62</v>
      </c>
      <c r="AU2398" t="s">
        <v>63</v>
      </c>
    </row>
    <row r="2399" spans="1:47" x14ac:dyDescent="0.25">
      <c r="A2399" t="s">
        <v>3600</v>
      </c>
      <c r="B2399">
        <v>2022</v>
      </c>
      <c r="C2399">
        <v>6</v>
      </c>
      <c r="D2399" t="s">
        <v>77</v>
      </c>
      <c r="E2399" s="1">
        <v>44719</v>
      </c>
      <c r="F2399" s="1">
        <v>44729</v>
      </c>
      <c r="G2399">
        <v>10</v>
      </c>
      <c r="H2399">
        <v>3.4</v>
      </c>
      <c r="I2399" t="s">
        <v>49</v>
      </c>
      <c r="J2399" t="s">
        <v>50</v>
      </c>
      <c r="K2399" t="s">
        <v>423</v>
      </c>
      <c r="L2399">
        <v>2710.1941000000002</v>
      </c>
      <c r="M2399" t="s">
        <v>114</v>
      </c>
      <c r="N2399" t="s">
        <v>69</v>
      </c>
      <c r="O2399" t="s">
        <v>99</v>
      </c>
      <c r="P2399" t="s">
        <v>55</v>
      </c>
      <c r="Q2399" t="s">
        <v>226</v>
      </c>
      <c r="R2399" t="s">
        <v>1265</v>
      </c>
      <c r="S2399" t="s">
        <v>142</v>
      </c>
      <c r="T2399" t="s">
        <v>74</v>
      </c>
      <c r="U2399" t="s">
        <v>60</v>
      </c>
      <c r="V2399">
        <v>80656</v>
      </c>
      <c r="W2399">
        <v>53092</v>
      </c>
      <c r="X2399">
        <v>22.3</v>
      </c>
      <c r="Y2399">
        <v>13</v>
      </c>
      <c r="Z2399">
        <v>63418.97</v>
      </c>
      <c r="AB2399">
        <v>33.81</v>
      </c>
      <c r="AC2399">
        <v>2144195.38</v>
      </c>
      <c r="AD2399">
        <v>38418577.840000004</v>
      </c>
      <c r="AE2399">
        <v>215.19</v>
      </c>
      <c r="AF2399">
        <v>8267293765.3900003</v>
      </c>
      <c r="AG2399">
        <v>186182.74</v>
      </c>
      <c r="AH2399">
        <v>0.2</v>
      </c>
      <c r="AI2399">
        <v>1603.73</v>
      </c>
      <c r="AJ2399">
        <v>16.8</v>
      </c>
      <c r="AK2399">
        <v>6454321.0800000001</v>
      </c>
      <c r="AL2399">
        <v>9.0999999999999998E-2</v>
      </c>
      <c r="AM2399">
        <v>34960.910000000003</v>
      </c>
      <c r="AN2399">
        <v>187.5</v>
      </c>
      <c r="AO2399">
        <v>585.63</v>
      </c>
      <c r="AP2399">
        <v>109805.62</v>
      </c>
      <c r="AQ2399">
        <v>2476748.38</v>
      </c>
      <c r="AR2399" t="s">
        <v>124</v>
      </c>
      <c r="AS2399" t="s">
        <v>61</v>
      </c>
      <c r="AT2399" t="s">
        <v>62</v>
      </c>
      <c r="AU2399" t="s">
        <v>63</v>
      </c>
    </row>
    <row r="2400" spans="1:47" x14ac:dyDescent="0.25">
      <c r="A2400" t="s">
        <v>3601</v>
      </c>
      <c r="B2400">
        <v>2021</v>
      </c>
      <c r="C2400">
        <v>7</v>
      </c>
      <c r="D2400" t="s">
        <v>89</v>
      </c>
      <c r="E2400" s="1">
        <v>44387</v>
      </c>
      <c r="F2400" s="1">
        <v>44395</v>
      </c>
      <c r="G2400">
        <v>8</v>
      </c>
      <c r="H2400">
        <v>1.9</v>
      </c>
      <c r="I2400" t="s">
        <v>65</v>
      </c>
      <c r="J2400" t="s">
        <v>112</v>
      </c>
      <c r="K2400" t="s">
        <v>343</v>
      </c>
      <c r="L2400">
        <v>2523.1</v>
      </c>
      <c r="M2400" t="s">
        <v>68</v>
      </c>
      <c r="N2400" t="s">
        <v>53</v>
      </c>
      <c r="O2400" t="s">
        <v>107</v>
      </c>
      <c r="P2400" t="s">
        <v>226</v>
      </c>
      <c r="Q2400" t="s">
        <v>154</v>
      </c>
      <c r="R2400" t="s">
        <v>363</v>
      </c>
      <c r="S2400" t="s">
        <v>130</v>
      </c>
      <c r="T2400" t="s">
        <v>162</v>
      </c>
      <c r="U2400" t="s">
        <v>143</v>
      </c>
      <c r="V2400">
        <v>65176</v>
      </c>
      <c r="W2400">
        <v>43565</v>
      </c>
      <c r="X2400">
        <v>15.3</v>
      </c>
      <c r="Y2400">
        <v>11.6</v>
      </c>
      <c r="Z2400">
        <v>59542.080000000002</v>
      </c>
      <c r="AB2400">
        <v>39.42</v>
      </c>
      <c r="AC2400">
        <v>2347148.79</v>
      </c>
      <c r="AD2400">
        <v>60729944.5</v>
      </c>
      <c r="AE2400">
        <v>174.98</v>
      </c>
      <c r="AF2400">
        <v>10626525688.610001</v>
      </c>
      <c r="AG2400">
        <v>75513.25</v>
      </c>
      <c r="AH2400">
        <v>0.4</v>
      </c>
      <c r="AI2400">
        <v>4100.76</v>
      </c>
      <c r="AJ2400">
        <v>11.07</v>
      </c>
      <c r="AK2400">
        <v>0</v>
      </c>
      <c r="AL2400">
        <v>0.20899999999999999</v>
      </c>
      <c r="AM2400">
        <v>126925.58</v>
      </c>
      <c r="AN2400">
        <v>399.1</v>
      </c>
      <c r="AO2400">
        <v>414.44</v>
      </c>
      <c r="AP2400">
        <v>165403</v>
      </c>
      <c r="AQ2400">
        <v>2719091.38</v>
      </c>
      <c r="AR2400" t="s">
        <v>61</v>
      </c>
      <c r="AS2400" t="s">
        <v>61</v>
      </c>
      <c r="AT2400" t="s">
        <v>62</v>
      </c>
      <c r="AU2400" t="s">
        <v>63</v>
      </c>
    </row>
    <row r="2401" spans="1:47" x14ac:dyDescent="0.25">
      <c r="A2401" t="s">
        <v>3602</v>
      </c>
      <c r="B2401">
        <v>2026</v>
      </c>
      <c r="C2401">
        <v>2</v>
      </c>
      <c r="D2401" t="s">
        <v>48</v>
      </c>
      <c r="E2401" s="1">
        <v>46068</v>
      </c>
      <c r="F2401" s="1">
        <v>46089</v>
      </c>
      <c r="G2401">
        <v>21</v>
      </c>
      <c r="I2401" t="s">
        <v>49</v>
      </c>
      <c r="J2401" t="s">
        <v>239</v>
      </c>
      <c r="K2401" t="s">
        <v>265</v>
      </c>
      <c r="L2401">
        <v>3102.1</v>
      </c>
      <c r="M2401" t="s">
        <v>68</v>
      </c>
      <c r="N2401" t="s">
        <v>106</v>
      </c>
      <c r="O2401" t="s">
        <v>200</v>
      </c>
      <c r="P2401" t="s">
        <v>146</v>
      </c>
      <c r="Q2401" t="s">
        <v>82</v>
      </c>
      <c r="R2401" t="s">
        <v>3150</v>
      </c>
      <c r="S2401" t="s">
        <v>161</v>
      </c>
      <c r="T2401" t="s">
        <v>95</v>
      </c>
      <c r="U2401" t="s">
        <v>143</v>
      </c>
      <c r="V2401">
        <v>23230</v>
      </c>
      <c r="W2401">
        <v>17088</v>
      </c>
      <c r="X2401">
        <v>16.3</v>
      </c>
      <c r="Y2401">
        <v>12.7</v>
      </c>
      <c r="Z2401">
        <v>20078.04</v>
      </c>
      <c r="AB2401">
        <v>17.18</v>
      </c>
      <c r="AC2401">
        <v>344940.73</v>
      </c>
      <c r="AD2401">
        <v>6072603.2000000002</v>
      </c>
      <c r="AE2401">
        <v>285.79000000000002</v>
      </c>
      <c r="AF2401">
        <v>1735489268.53</v>
      </c>
      <c r="AG2401">
        <v>80296.899999999994</v>
      </c>
      <c r="AH2401">
        <v>0</v>
      </c>
      <c r="AI2401">
        <v>0</v>
      </c>
      <c r="AJ2401">
        <v>1.72</v>
      </c>
      <c r="AK2401">
        <v>104448.78</v>
      </c>
      <c r="AL2401">
        <v>0.30399999999999999</v>
      </c>
      <c r="AM2401">
        <v>18460.71</v>
      </c>
      <c r="AN2401">
        <v>609.1</v>
      </c>
      <c r="AO2401">
        <v>618.96</v>
      </c>
      <c r="AP2401">
        <v>377008.54</v>
      </c>
      <c r="AQ2401">
        <v>820706.88</v>
      </c>
      <c r="AR2401" t="s">
        <v>61</v>
      </c>
      <c r="AS2401" t="s">
        <v>61</v>
      </c>
      <c r="AT2401" t="s">
        <v>62</v>
      </c>
      <c r="AU2401" t="s">
        <v>63</v>
      </c>
    </row>
    <row r="2402" spans="1:47" x14ac:dyDescent="0.25">
      <c r="A2402" t="s">
        <v>3603</v>
      </c>
      <c r="B2402">
        <v>2022</v>
      </c>
      <c r="C2402">
        <v>12</v>
      </c>
      <c r="D2402" t="s">
        <v>119</v>
      </c>
      <c r="E2402" s="1">
        <v>44911</v>
      </c>
      <c r="F2402" s="1">
        <v>44920</v>
      </c>
      <c r="G2402">
        <v>9</v>
      </c>
      <c r="H2402">
        <v>4.3</v>
      </c>
      <c r="I2402" t="s">
        <v>49</v>
      </c>
      <c r="J2402" t="s">
        <v>50</v>
      </c>
      <c r="K2402" t="s">
        <v>120</v>
      </c>
      <c r="L2402">
        <v>2710.1921000000002</v>
      </c>
      <c r="M2402" t="s">
        <v>90</v>
      </c>
      <c r="N2402" t="s">
        <v>81</v>
      </c>
      <c r="O2402" t="s">
        <v>99</v>
      </c>
      <c r="P2402" t="s">
        <v>196</v>
      </c>
      <c r="Q2402" t="s">
        <v>82</v>
      </c>
      <c r="R2402" t="s">
        <v>749</v>
      </c>
      <c r="S2402" t="s">
        <v>142</v>
      </c>
      <c r="T2402" t="s">
        <v>148</v>
      </c>
      <c r="U2402" t="s">
        <v>103</v>
      </c>
      <c r="V2402">
        <v>73868</v>
      </c>
      <c r="W2402">
        <v>48440</v>
      </c>
      <c r="X2402">
        <v>20</v>
      </c>
      <c r="Y2402">
        <v>13.9</v>
      </c>
      <c r="Z2402">
        <v>62759.35</v>
      </c>
      <c r="AB2402">
        <v>15.11</v>
      </c>
      <c r="AC2402">
        <v>948293.78</v>
      </c>
      <c r="AD2402">
        <v>62211460.869999997</v>
      </c>
      <c r="AE2402">
        <v>212.04</v>
      </c>
      <c r="AF2402">
        <v>13191318162.870001</v>
      </c>
      <c r="AG2402">
        <v>104331.99</v>
      </c>
      <c r="AH2402">
        <v>0.7</v>
      </c>
      <c r="AI2402">
        <v>6874.93</v>
      </c>
      <c r="AJ2402">
        <v>11.13</v>
      </c>
      <c r="AK2402">
        <v>6924135.5899999999</v>
      </c>
      <c r="AL2402">
        <v>0.32700000000000001</v>
      </c>
      <c r="AM2402">
        <v>203431.48</v>
      </c>
      <c r="AN2402">
        <v>397.8</v>
      </c>
      <c r="AO2402">
        <v>664.37</v>
      </c>
      <c r="AP2402">
        <v>264286.39</v>
      </c>
      <c r="AQ2402">
        <v>1527218.57</v>
      </c>
      <c r="AR2402" t="s">
        <v>61</v>
      </c>
      <c r="AS2402" t="s">
        <v>61</v>
      </c>
      <c r="AT2402" t="s">
        <v>62</v>
      </c>
      <c r="AU2402" t="s">
        <v>63</v>
      </c>
    </row>
    <row r="2403" spans="1:47" x14ac:dyDescent="0.25">
      <c r="A2403" t="s">
        <v>3604</v>
      </c>
      <c r="B2403">
        <v>2021</v>
      </c>
      <c r="C2403">
        <v>2</v>
      </c>
      <c r="D2403" t="s">
        <v>48</v>
      </c>
      <c r="E2403" s="1">
        <v>44239</v>
      </c>
      <c r="F2403" s="1">
        <v>44255</v>
      </c>
      <c r="G2403">
        <v>16</v>
      </c>
      <c r="H2403">
        <v>2</v>
      </c>
      <c r="I2403" t="s">
        <v>49</v>
      </c>
      <c r="J2403" t="s">
        <v>66</v>
      </c>
      <c r="K2403" t="s">
        <v>245</v>
      </c>
      <c r="L2403">
        <v>8905.9</v>
      </c>
      <c r="M2403" t="s">
        <v>68</v>
      </c>
      <c r="N2403" t="s">
        <v>53</v>
      </c>
      <c r="O2403" t="s">
        <v>189</v>
      </c>
      <c r="P2403" t="s">
        <v>127</v>
      </c>
      <c r="Q2403" t="s">
        <v>70</v>
      </c>
      <c r="R2403" t="s">
        <v>1200</v>
      </c>
      <c r="S2403" t="s">
        <v>73</v>
      </c>
      <c r="T2403" t="s">
        <v>187</v>
      </c>
      <c r="U2403" t="s">
        <v>96</v>
      </c>
      <c r="V2403">
        <v>3466</v>
      </c>
      <c r="W2403">
        <v>2103</v>
      </c>
      <c r="X2403">
        <v>8.5</v>
      </c>
      <c r="Y2403">
        <v>10.1</v>
      </c>
      <c r="Z2403">
        <v>3179.01</v>
      </c>
      <c r="AB2403">
        <v>31.19</v>
      </c>
      <c r="AC2403">
        <v>99153.32</v>
      </c>
      <c r="AD2403">
        <v>2029225.66</v>
      </c>
      <c r="AE2403">
        <v>166.39</v>
      </c>
      <c r="AF2403">
        <v>337642857.56999999</v>
      </c>
      <c r="AG2403">
        <v>62636.75</v>
      </c>
      <c r="AH2403">
        <v>2.1</v>
      </c>
      <c r="AI2403">
        <v>61091.8</v>
      </c>
      <c r="AJ2403">
        <v>11.55</v>
      </c>
      <c r="AK2403">
        <v>234375.56</v>
      </c>
      <c r="AL2403">
        <v>0.28000000000000003</v>
      </c>
      <c r="AM2403">
        <v>5681.83</v>
      </c>
      <c r="AN2403">
        <v>312</v>
      </c>
      <c r="AO2403">
        <v>638.07000000000005</v>
      </c>
      <c r="AP2403">
        <v>199077.84</v>
      </c>
      <c r="AQ2403">
        <v>427641.54</v>
      </c>
      <c r="AR2403" t="s">
        <v>61</v>
      </c>
      <c r="AS2403" t="s">
        <v>61</v>
      </c>
      <c r="AT2403" t="s">
        <v>62</v>
      </c>
      <c r="AU2403" t="s">
        <v>63</v>
      </c>
    </row>
    <row r="2404" spans="1:47" x14ac:dyDescent="0.25">
      <c r="A2404" t="s">
        <v>3605</v>
      </c>
      <c r="B2404">
        <v>2020</v>
      </c>
      <c r="C2404">
        <v>3</v>
      </c>
      <c r="D2404" t="s">
        <v>48</v>
      </c>
      <c r="E2404" s="1">
        <v>43895</v>
      </c>
      <c r="F2404" s="1">
        <v>43925</v>
      </c>
      <c r="G2404">
        <v>30</v>
      </c>
      <c r="H2404">
        <v>12.9</v>
      </c>
      <c r="I2404" t="s">
        <v>49</v>
      </c>
      <c r="J2404" t="s">
        <v>66</v>
      </c>
      <c r="K2404" t="s">
        <v>245</v>
      </c>
      <c r="L2404">
        <v>8905.9</v>
      </c>
      <c r="M2404" t="s">
        <v>80</v>
      </c>
      <c r="N2404" t="s">
        <v>69</v>
      </c>
      <c r="O2404" t="s">
        <v>54</v>
      </c>
      <c r="P2404" t="s">
        <v>131</v>
      </c>
      <c r="Q2404" t="s">
        <v>82</v>
      </c>
      <c r="R2404" t="s">
        <v>1295</v>
      </c>
      <c r="S2404" t="s">
        <v>73</v>
      </c>
      <c r="T2404" t="s">
        <v>59</v>
      </c>
      <c r="U2404" t="s">
        <v>87</v>
      </c>
      <c r="V2404">
        <v>12080</v>
      </c>
      <c r="W2404">
        <v>6867</v>
      </c>
      <c r="X2404">
        <v>6.4</v>
      </c>
      <c r="Y2404">
        <v>13.7</v>
      </c>
      <c r="Z2404">
        <v>9716.5499999999993</v>
      </c>
      <c r="AB2404">
        <v>35.6</v>
      </c>
      <c r="AC2404">
        <v>345909.18</v>
      </c>
      <c r="AD2404">
        <v>4927165.34</v>
      </c>
      <c r="AE2404">
        <v>166.04</v>
      </c>
      <c r="AF2404">
        <v>818106533.04999995</v>
      </c>
      <c r="AG2404">
        <v>127769.7</v>
      </c>
      <c r="AH2404">
        <v>0</v>
      </c>
      <c r="AI2404">
        <v>0</v>
      </c>
      <c r="AJ2404">
        <v>13.7</v>
      </c>
      <c r="AK2404">
        <v>675021.65</v>
      </c>
      <c r="AL2404">
        <v>0.23200000000000001</v>
      </c>
      <c r="AM2404">
        <v>11431.02</v>
      </c>
      <c r="AN2404">
        <v>1050.2</v>
      </c>
      <c r="AO2404">
        <v>547.51</v>
      </c>
      <c r="AP2404">
        <v>574995</v>
      </c>
      <c r="AQ2404">
        <v>1060104.8999999999</v>
      </c>
      <c r="AR2404" t="s">
        <v>61</v>
      </c>
      <c r="AS2404" t="s">
        <v>61</v>
      </c>
      <c r="AT2404" t="s">
        <v>62</v>
      </c>
      <c r="AU2404" t="s">
        <v>63</v>
      </c>
    </row>
    <row r="2405" spans="1:47" x14ac:dyDescent="0.25">
      <c r="A2405" t="s">
        <v>3606</v>
      </c>
      <c r="B2405">
        <v>2023</v>
      </c>
      <c r="C2405">
        <v>10</v>
      </c>
      <c r="D2405" t="s">
        <v>119</v>
      </c>
      <c r="E2405" s="1">
        <v>45225</v>
      </c>
      <c r="F2405" s="1">
        <v>45239</v>
      </c>
      <c r="G2405">
        <v>14</v>
      </c>
      <c r="H2405">
        <v>8.1999999999999993</v>
      </c>
      <c r="I2405" t="s">
        <v>49</v>
      </c>
      <c r="J2405" t="s">
        <v>239</v>
      </c>
      <c r="K2405" t="s">
        <v>240</v>
      </c>
      <c r="L2405">
        <v>3105.2</v>
      </c>
      <c r="M2405" t="s">
        <v>52</v>
      </c>
      <c r="N2405" t="s">
        <v>168</v>
      </c>
      <c r="O2405" t="s">
        <v>189</v>
      </c>
      <c r="P2405" t="s">
        <v>108</v>
      </c>
      <c r="Q2405" t="s">
        <v>128</v>
      </c>
      <c r="R2405" t="s">
        <v>775</v>
      </c>
      <c r="S2405" t="s">
        <v>161</v>
      </c>
      <c r="T2405" t="s">
        <v>162</v>
      </c>
      <c r="U2405" t="s">
        <v>213</v>
      </c>
      <c r="V2405">
        <v>39821</v>
      </c>
      <c r="W2405">
        <v>26711</v>
      </c>
      <c r="X2405">
        <v>10.199999999999999</v>
      </c>
      <c r="Y2405">
        <v>12.4</v>
      </c>
      <c r="Z2405">
        <v>33483.31</v>
      </c>
      <c r="AB2405">
        <v>29.62</v>
      </c>
      <c r="AC2405">
        <v>991775.64</v>
      </c>
      <c r="AD2405">
        <v>17672156.18</v>
      </c>
      <c r="AE2405">
        <v>282.67</v>
      </c>
      <c r="AF2405">
        <v>4995388387.3999996</v>
      </c>
      <c r="AG2405">
        <v>219706.9</v>
      </c>
      <c r="AH2405">
        <v>0.8</v>
      </c>
      <c r="AI2405">
        <v>6926.35</v>
      </c>
      <c r="AJ2405">
        <v>17.940000000000001</v>
      </c>
      <c r="AK2405">
        <v>3170384.82</v>
      </c>
      <c r="AL2405">
        <v>5.6000000000000001E-2</v>
      </c>
      <c r="AM2405">
        <v>9896.41</v>
      </c>
      <c r="AN2405">
        <v>675.5</v>
      </c>
      <c r="AO2405">
        <v>450.08</v>
      </c>
      <c r="AP2405">
        <v>304029.03999999998</v>
      </c>
      <c r="AQ2405">
        <v>1532334.34</v>
      </c>
      <c r="AR2405" t="s">
        <v>61</v>
      </c>
      <c r="AS2405" t="s">
        <v>61</v>
      </c>
      <c r="AT2405" t="s">
        <v>62</v>
      </c>
      <c r="AU2405" t="s">
        <v>63</v>
      </c>
    </row>
    <row r="2406" spans="1:47" x14ac:dyDescent="0.25">
      <c r="A2406" t="s">
        <v>3607</v>
      </c>
      <c r="B2406">
        <v>2025</v>
      </c>
      <c r="C2406">
        <v>10</v>
      </c>
      <c r="D2406" t="s">
        <v>119</v>
      </c>
      <c r="E2406" s="1">
        <v>45947</v>
      </c>
      <c r="F2406" s="1">
        <v>45972</v>
      </c>
      <c r="G2406">
        <v>25</v>
      </c>
      <c r="H2406">
        <v>11.1</v>
      </c>
      <c r="I2406" t="s">
        <v>49</v>
      </c>
      <c r="J2406" t="s">
        <v>66</v>
      </c>
      <c r="K2406" t="s">
        <v>67</v>
      </c>
      <c r="L2406">
        <v>8479.8989999999994</v>
      </c>
      <c r="M2406" t="s">
        <v>90</v>
      </c>
      <c r="N2406" t="s">
        <v>53</v>
      </c>
      <c r="O2406" t="s">
        <v>107</v>
      </c>
      <c r="P2406" t="s">
        <v>201</v>
      </c>
      <c r="Q2406" t="s">
        <v>92</v>
      </c>
      <c r="R2406" t="s">
        <v>2725</v>
      </c>
      <c r="S2406" t="s">
        <v>156</v>
      </c>
      <c r="T2406" t="s">
        <v>187</v>
      </c>
      <c r="U2406" t="s">
        <v>213</v>
      </c>
      <c r="V2406">
        <v>7614</v>
      </c>
      <c r="W2406">
        <v>5283</v>
      </c>
      <c r="X2406">
        <v>5.8</v>
      </c>
      <c r="Y2406">
        <v>12.9</v>
      </c>
      <c r="Z2406">
        <v>6055.02</v>
      </c>
      <c r="AA2406">
        <v>432</v>
      </c>
      <c r="AB2406">
        <v>2385.4</v>
      </c>
      <c r="AC2406">
        <v>1030492.8</v>
      </c>
      <c r="AD2406">
        <v>29678317.23</v>
      </c>
      <c r="AE2406">
        <v>275.64</v>
      </c>
      <c r="AF2406">
        <v>8180531361.2799997</v>
      </c>
      <c r="AG2406">
        <v>31463.279999999999</v>
      </c>
      <c r="AH2406">
        <v>0</v>
      </c>
      <c r="AJ2406">
        <v>22.62</v>
      </c>
      <c r="AK2406">
        <v>6713235.3600000003</v>
      </c>
      <c r="AL2406">
        <v>0.34200000000000003</v>
      </c>
      <c r="AM2406">
        <v>101499.84</v>
      </c>
      <c r="AO2406">
        <v>648.34</v>
      </c>
      <c r="AP2406">
        <v>622147.06000000006</v>
      </c>
      <c r="AQ2406">
        <v>1785602.98</v>
      </c>
      <c r="AR2406" t="s">
        <v>61</v>
      </c>
      <c r="AS2406" t="s">
        <v>61</v>
      </c>
      <c r="AT2406" t="s">
        <v>62</v>
      </c>
      <c r="AU2406" t="s">
        <v>63</v>
      </c>
    </row>
    <row r="2407" spans="1:47" x14ac:dyDescent="0.25">
      <c r="A2407" t="s">
        <v>3608</v>
      </c>
      <c r="B2407">
        <v>2024</v>
      </c>
      <c r="C2407">
        <v>11</v>
      </c>
      <c r="D2407" t="s">
        <v>119</v>
      </c>
      <c r="E2407" s="1">
        <v>45625</v>
      </c>
      <c r="F2407" s="1">
        <v>45635</v>
      </c>
      <c r="G2407">
        <v>10</v>
      </c>
      <c r="H2407">
        <v>6.8</v>
      </c>
      <c r="I2407" t="s">
        <v>65</v>
      </c>
      <c r="J2407" t="s">
        <v>50</v>
      </c>
      <c r="K2407" t="s">
        <v>145</v>
      </c>
      <c r="L2407">
        <v>2710.19</v>
      </c>
      <c r="M2407" t="s">
        <v>52</v>
      </c>
      <c r="N2407" t="s">
        <v>69</v>
      </c>
      <c r="O2407" t="s">
        <v>99</v>
      </c>
      <c r="P2407" t="s">
        <v>100</v>
      </c>
      <c r="Q2407" t="s">
        <v>257</v>
      </c>
      <c r="R2407" t="s">
        <v>2617</v>
      </c>
      <c r="S2407" t="s">
        <v>123</v>
      </c>
      <c r="T2407" t="s">
        <v>86</v>
      </c>
      <c r="U2407" t="s">
        <v>60</v>
      </c>
      <c r="V2407">
        <v>41205</v>
      </c>
      <c r="W2407">
        <v>22911</v>
      </c>
      <c r="X2407">
        <v>5</v>
      </c>
      <c r="Y2407">
        <v>11.9</v>
      </c>
      <c r="Z2407">
        <v>34340.339999999997</v>
      </c>
      <c r="AB2407">
        <v>24.07</v>
      </c>
      <c r="AC2407">
        <v>826571.98</v>
      </c>
      <c r="AD2407">
        <v>40117071.990000002</v>
      </c>
      <c r="AE2407">
        <v>277.33</v>
      </c>
      <c r="AF2407">
        <v>11125667574.99</v>
      </c>
      <c r="AG2407">
        <v>15373.84</v>
      </c>
      <c r="AH2407">
        <v>1.3</v>
      </c>
      <c r="AI2407">
        <v>39803.910000000003</v>
      </c>
      <c r="AJ2407">
        <v>23.2</v>
      </c>
      <c r="AK2407">
        <v>0</v>
      </c>
      <c r="AL2407">
        <v>0.33</v>
      </c>
      <c r="AM2407">
        <v>132386.34</v>
      </c>
      <c r="AN2407">
        <v>484.4</v>
      </c>
      <c r="AO2407">
        <v>526.74</v>
      </c>
      <c r="AP2407">
        <v>255152.86</v>
      </c>
      <c r="AQ2407">
        <v>1269288.93</v>
      </c>
      <c r="AR2407" t="s">
        <v>61</v>
      </c>
      <c r="AS2407" t="s">
        <v>61</v>
      </c>
      <c r="AT2407" t="s">
        <v>62</v>
      </c>
      <c r="AU2407" t="s">
        <v>63</v>
      </c>
    </row>
    <row r="2408" spans="1:47" x14ac:dyDescent="0.25">
      <c r="A2408" t="s">
        <v>3609</v>
      </c>
      <c r="B2408">
        <v>2025</v>
      </c>
      <c r="C2408">
        <v>7</v>
      </c>
      <c r="D2408" t="s">
        <v>89</v>
      </c>
      <c r="E2408" s="1">
        <v>45852</v>
      </c>
      <c r="F2408" s="1">
        <v>45871</v>
      </c>
      <c r="G2408">
        <v>19</v>
      </c>
      <c r="H2408">
        <v>9.8000000000000007</v>
      </c>
      <c r="I2408" t="s">
        <v>65</v>
      </c>
      <c r="J2408" t="s">
        <v>239</v>
      </c>
      <c r="K2408" t="s">
        <v>270</v>
      </c>
      <c r="L2408">
        <v>2710.1990999999998</v>
      </c>
      <c r="M2408" t="s">
        <v>68</v>
      </c>
      <c r="N2408" t="s">
        <v>81</v>
      </c>
      <c r="O2408" t="s">
        <v>54</v>
      </c>
      <c r="P2408" t="s">
        <v>226</v>
      </c>
      <c r="Q2408" t="s">
        <v>146</v>
      </c>
      <c r="R2408" t="s">
        <v>393</v>
      </c>
      <c r="S2408" t="s">
        <v>142</v>
      </c>
      <c r="T2408" t="s">
        <v>148</v>
      </c>
      <c r="U2408" t="s">
        <v>166</v>
      </c>
      <c r="V2408">
        <v>63854</v>
      </c>
      <c r="W2408">
        <v>38088</v>
      </c>
      <c r="X2408">
        <v>20.9</v>
      </c>
      <c r="Y2408">
        <v>10.3</v>
      </c>
      <c r="Z2408">
        <v>49445.51</v>
      </c>
      <c r="AB2408">
        <v>23.04</v>
      </c>
      <c r="AC2408">
        <v>1139224.55</v>
      </c>
      <c r="AD2408">
        <v>37795158.93</v>
      </c>
      <c r="AE2408">
        <v>277.94</v>
      </c>
      <c r="AF2408">
        <v>10504786473</v>
      </c>
      <c r="AG2408">
        <v>29361.88</v>
      </c>
      <c r="AH2408">
        <v>0</v>
      </c>
      <c r="AI2408">
        <v>0</v>
      </c>
      <c r="AJ2408">
        <v>10.99</v>
      </c>
      <c r="AK2408">
        <v>0</v>
      </c>
      <c r="AL2408">
        <v>0.16600000000000001</v>
      </c>
      <c r="AM2408">
        <v>62739.96</v>
      </c>
      <c r="AN2408">
        <v>691.2</v>
      </c>
      <c r="AO2408">
        <v>379.12</v>
      </c>
      <c r="AP2408">
        <v>262047.74</v>
      </c>
      <c r="AQ2408">
        <v>1493374.13</v>
      </c>
      <c r="AR2408" t="s">
        <v>61</v>
      </c>
      <c r="AS2408" t="s">
        <v>61</v>
      </c>
      <c r="AT2408" t="s">
        <v>62</v>
      </c>
      <c r="AU2408" t="s">
        <v>63</v>
      </c>
    </row>
    <row r="2409" spans="1:47" x14ac:dyDescent="0.25">
      <c r="A2409" t="s">
        <v>3610</v>
      </c>
      <c r="B2409">
        <v>2025</v>
      </c>
      <c r="C2409">
        <v>8</v>
      </c>
      <c r="D2409" t="s">
        <v>89</v>
      </c>
      <c r="E2409" s="1">
        <v>45897</v>
      </c>
      <c r="F2409" s="1">
        <v>45915</v>
      </c>
      <c r="G2409">
        <v>18</v>
      </c>
      <c r="H2409">
        <v>12.3</v>
      </c>
      <c r="I2409" t="s">
        <v>65</v>
      </c>
      <c r="J2409" t="s">
        <v>50</v>
      </c>
      <c r="K2409" t="s">
        <v>120</v>
      </c>
      <c r="L2409">
        <v>2710.1921000000002</v>
      </c>
      <c r="M2409" t="s">
        <v>90</v>
      </c>
      <c r="N2409" t="s">
        <v>53</v>
      </c>
      <c r="O2409" t="s">
        <v>54</v>
      </c>
      <c r="P2409" t="s">
        <v>92</v>
      </c>
      <c r="Q2409" t="s">
        <v>230</v>
      </c>
      <c r="R2409" t="s">
        <v>3463</v>
      </c>
      <c r="S2409" t="s">
        <v>123</v>
      </c>
      <c r="T2409" t="s">
        <v>148</v>
      </c>
      <c r="U2409" t="s">
        <v>103</v>
      </c>
      <c r="V2409">
        <v>63295</v>
      </c>
      <c r="W2409">
        <v>37479</v>
      </c>
      <c r="X2409">
        <v>20.100000000000001</v>
      </c>
      <c r="Y2409">
        <v>11.4</v>
      </c>
      <c r="Z2409">
        <v>56086.34</v>
      </c>
      <c r="AB2409">
        <v>34.81</v>
      </c>
      <c r="AC2409">
        <v>1952365.5</v>
      </c>
      <c r="AD2409">
        <v>34631071.5</v>
      </c>
      <c r="AE2409">
        <v>281.47000000000003</v>
      </c>
      <c r="AF2409">
        <v>9747607695.1100006</v>
      </c>
      <c r="AG2409">
        <v>69763.7</v>
      </c>
      <c r="AH2409">
        <v>0</v>
      </c>
      <c r="AI2409">
        <v>0</v>
      </c>
      <c r="AJ2409">
        <v>5.01</v>
      </c>
      <c r="AK2409">
        <v>0</v>
      </c>
      <c r="AL2409">
        <v>0.13600000000000001</v>
      </c>
      <c r="AM2409">
        <v>47098.26</v>
      </c>
      <c r="AN2409">
        <v>734.4</v>
      </c>
      <c r="AO2409">
        <v>560.69000000000005</v>
      </c>
      <c r="AP2409">
        <v>411770.74</v>
      </c>
      <c r="AQ2409">
        <v>2480998.2000000002</v>
      </c>
      <c r="AR2409" t="s">
        <v>61</v>
      </c>
      <c r="AS2409" t="s">
        <v>61</v>
      </c>
      <c r="AT2409" t="s">
        <v>62</v>
      </c>
      <c r="AU2409" t="s">
        <v>63</v>
      </c>
    </row>
    <row r="2410" spans="1:47" x14ac:dyDescent="0.25">
      <c r="A2410" t="s">
        <v>3611</v>
      </c>
      <c r="B2410">
        <v>2020</v>
      </c>
      <c r="C2410">
        <v>2</v>
      </c>
      <c r="D2410" t="s">
        <v>48</v>
      </c>
      <c r="E2410" s="1">
        <v>43888</v>
      </c>
      <c r="F2410" s="1">
        <v>43921</v>
      </c>
      <c r="G2410">
        <v>33</v>
      </c>
      <c r="H2410">
        <v>15.2</v>
      </c>
      <c r="I2410" t="s">
        <v>65</v>
      </c>
      <c r="J2410" t="s">
        <v>66</v>
      </c>
      <c r="K2410" t="s">
        <v>245</v>
      </c>
      <c r="L2410">
        <v>8905.9</v>
      </c>
      <c r="M2410" t="s">
        <v>52</v>
      </c>
      <c r="N2410" t="s">
        <v>69</v>
      </c>
      <c r="O2410" t="s">
        <v>99</v>
      </c>
      <c r="P2410" t="s">
        <v>128</v>
      </c>
      <c r="Q2410" t="s">
        <v>71</v>
      </c>
      <c r="R2410" t="s">
        <v>3612</v>
      </c>
      <c r="S2410" t="s">
        <v>137</v>
      </c>
      <c r="T2410" t="s">
        <v>95</v>
      </c>
      <c r="U2410" t="s">
        <v>96</v>
      </c>
      <c r="V2410">
        <v>13725</v>
      </c>
      <c r="W2410">
        <v>9189</v>
      </c>
      <c r="X2410">
        <v>5.4</v>
      </c>
      <c r="Y2410">
        <v>14.1</v>
      </c>
      <c r="Z2410">
        <v>11376.89</v>
      </c>
      <c r="AB2410">
        <v>19.260000000000002</v>
      </c>
      <c r="AC2410">
        <v>219118.9</v>
      </c>
      <c r="AD2410">
        <v>3506698.8</v>
      </c>
      <c r="AE2410">
        <v>164.81</v>
      </c>
      <c r="AF2410">
        <v>577939029.23000002</v>
      </c>
      <c r="AG2410">
        <v>41990.68</v>
      </c>
      <c r="AH2410">
        <v>0</v>
      </c>
      <c r="AJ2410">
        <v>9.7200000000000006</v>
      </c>
      <c r="AK2410">
        <v>0</v>
      </c>
      <c r="AL2410">
        <v>0.124</v>
      </c>
      <c r="AM2410">
        <v>4348.3100000000004</v>
      </c>
      <c r="AN2410">
        <v>1301.4000000000001</v>
      </c>
      <c r="AO2410">
        <v>381.16</v>
      </c>
      <c r="AP2410">
        <v>496041.62</v>
      </c>
      <c r="AQ2410">
        <v>761499.51</v>
      </c>
      <c r="AR2410" t="s">
        <v>61</v>
      </c>
      <c r="AS2410" t="s">
        <v>61</v>
      </c>
      <c r="AT2410" t="s">
        <v>62</v>
      </c>
      <c r="AU2410" t="s">
        <v>63</v>
      </c>
    </row>
    <row r="2411" spans="1:47" x14ac:dyDescent="0.25">
      <c r="A2411" t="s">
        <v>3613</v>
      </c>
      <c r="B2411">
        <v>2023</v>
      </c>
      <c r="C2411">
        <v>12</v>
      </c>
      <c r="D2411" t="s">
        <v>119</v>
      </c>
      <c r="E2411" s="1">
        <v>45262</v>
      </c>
      <c r="F2411" s="1">
        <v>45271</v>
      </c>
      <c r="G2411">
        <v>9</v>
      </c>
      <c r="H2411">
        <v>12.3</v>
      </c>
      <c r="I2411" t="s">
        <v>65</v>
      </c>
      <c r="J2411" t="s">
        <v>50</v>
      </c>
      <c r="K2411" t="s">
        <v>51</v>
      </c>
      <c r="L2411">
        <v>2709</v>
      </c>
      <c r="M2411" t="s">
        <v>98</v>
      </c>
      <c r="N2411" t="s">
        <v>106</v>
      </c>
      <c r="O2411" t="s">
        <v>99</v>
      </c>
      <c r="P2411" t="s">
        <v>70</v>
      </c>
      <c r="Q2411" t="s">
        <v>127</v>
      </c>
      <c r="R2411" t="s">
        <v>3220</v>
      </c>
      <c r="S2411" t="s">
        <v>58</v>
      </c>
      <c r="T2411" t="s">
        <v>95</v>
      </c>
      <c r="U2411" t="s">
        <v>110</v>
      </c>
      <c r="V2411">
        <v>292610</v>
      </c>
      <c r="W2411">
        <v>204594</v>
      </c>
      <c r="X2411">
        <v>10.3</v>
      </c>
      <c r="Y2411">
        <v>14.4</v>
      </c>
      <c r="Z2411">
        <v>250001.95</v>
      </c>
      <c r="AB2411">
        <v>21.19</v>
      </c>
      <c r="AC2411">
        <v>5297541.32</v>
      </c>
      <c r="AD2411">
        <v>21917670.960000001</v>
      </c>
      <c r="AE2411">
        <v>281.91000000000003</v>
      </c>
      <c r="AF2411">
        <v>6178810620.3299999</v>
      </c>
      <c r="AG2411">
        <v>75680.86</v>
      </c>
      <c r="AH2411">
        <v>0</v>
      </c>
      <c r="AI2411">
        <v>0</v>
      </c>
      <c r="AJ2411">
        <v>17.760000000000002</v>
      </c>
      <c r="AK2411">
        <v>0</v>
      </c>
      <c r="AL2411">
        <v>9.6000000000000002E-2</v>
      </c>
      <c r="AM2411">
        <v>21040.959999999999</v>
      </c>
      <c r="AN2411">
        <v>301.2</v>
      </c>
      <c r="AO2411">
        <v>363.51</v>
      </c>
      <c r="AP2411">
        <v>109489.21</v>
      </c>
      <c r="AQ2411">
        <v>5503752.3499999996</v>
      </c>
      <c r="AR2411" t="s">
        <v>61</v>
      </c>
      <c r="AS2411" t="s">
        <v>61</v>
      </c>
      <c r="AT2411" t="s">
        <v>62</v>
      </c>
      <c r="AU2411" t="s">
        <v>63</v>
      </c>
    </row>
    <row r="2412" spans="1:47" x14ac:dyDescent="0.25">
      <c r="A2412" t="s">
        <v>3614</v>
      </c>
      <c r="B2412">
        <v>2022</v>
      </c>
      <c r="C2412">
        <v>8</v>
      </c>
      <c r="D2412" t="s">
        <v>89</v>
      </c>
      <c r="E2412" s="1">
        <v>44793</v>
      </c>
      <c r="F2412" s="1">
        <v>44808</v>
      </c>
      <c r="G2412">
        <v>15</v>
      </c>
      <c r="H2412">
        <v>8.9</v>
      </c>
      <c r="I2412" t="s">
        <v>49</v>
      </c>
      <c r="J2412" t="s">
        <v>50</v>
      </c>
      <c r="K2412" t="s">
        <v>139</v>
      </c>
      <c r="L2412">
        <v>2710.1210999999998</v>
      </c>
      <c r="M2412" t="s">
        <v>52</v>
      </c>
      <c r="N2412" t="s">
        <v>106</v>
      </c>
      <c r="O2412" t="s">
        <v>189</v>
      </c>
      <c r="P2412" t="s">
        <v>55</v>
      </c>
      <c r="Q2412" t="s">
        <v>92</v>
      </c>
      <c r="R2412" t="s">
        <v>471</v>
      </c>
      <c r="S2412" t="s">
        <v>142</v>
      </c>
      <c r="T2412" t="s">
        <v>131</v>
      </c>
      <c r="U2412" t="s">
        <v>87</v>
      </c>
      <c r="V2412">
        <v>38244</v>
      </c>
      <c r="W2412">
        <v>25322</v>
      </c>
      <c r="X2412">
        <v>7.4</v>
      </c>
      <c r="Y2412">
        <v>13.3</v>
      </c>
      <c r="Z2412">
        <v>30552.12</v>
      </c>
      <c r="AB2412">
        <v>12.85</v>
      </c>
      <c r="AC2412">
        <v>392594.74</v>
      </c>
      <c r="AD2412">
        <v>21728362.219999999</v>
      </c>
      <c r="AE2412">
        <v>213.26</v>
      </c>
      <c r="AF2412">
        <v>4633790527.04</v>
      </c>
      <c r="AG2412">
        <v>247050.65</v>
      </c>
      <c r="AH2412">
        <v>0.8</v>
      </c>
      <c r="AI2412">
        <v>17224.12</v>
      </c>
      <c r="AJ2412">
        <v>4.28</v>
      </c>
      <c r="AK2412">
        <v>929973.9</v>
      </c>
      <c r="AL2412">
        <v>7.1999999999999995E-2</v>
      </c>
      <c r="AM2412">
        <v>15644.42</v>
      </c>
      <c r="AN2412">
        <v>283.60000000000002</v>
      </c>
      <c r="AO2412">
        <v>637.20000000000005</v>
      </c>
      <c r="AP2412">
        <v>180709.92</v>
      </c>
      <c r="AQ2412">
        <v>853223.85</v>
      </c>
      <c r="AR2412" t="s">
        <v>61</v>
      </c>
      <c r="AS2412" t="s">
        <v>61</v>
      </c>
      <c r="AT2412" t="s">
        <v>62</v>
      </c>
      <c r="AU2412" t="s">
        <v>63</v>
      </c>
    </row>
    <row r="2413" spans="1:47" x14ac:dyDescent="0.25">
      <c r="A2413" t="s">
        <v>3615</v>
      </c>
      <c r="B2413">
        <v>2022</v>
      </c>
      <c r="C2413">
        <v>4</v>
      </c>
      <c r="D2413" t="s">
        <v>77</v>
      </c>
      <c r="E2413" s="1">
        <v>44678</v>
      </c>
      <c r="F2413" s="1">
        <v>44706</v>
      </c>
      <c r="G2413">
        <v>28</v>
      </c>
      <c r="H2413">
        <v>20.5</v>
      </c>
      <c r="I2413" t="s">
        <v>65</v>
      </c>
      <c r="J2413" t="s">
        <v>78</v>
      </c>
      <c r="K2413" t="s">
        <v>211</v>
      </c>
      <c r="L2413">
        <v>1701.99</v>
      </c>
      <c r="M2413" t="s">
        <v>90</v>
      </c>
      <c r="N2413" t="s">
        <v>106</v>
      </c>
      <c r="O2413" t="s">
        <v>91</v>
      </c>
      <c r="P2413" t="s">
        <v>226</v>
      </c>
      <c r="Q2413" t="s">
        <v>71</v>
      </c>
      <c r="R2413" t="s">
        <v>1156</v>
      </c>
      <c r="S2413" t="s">
        <v>85</v>
      </c>
      <c r="T2413" t="s">
        <v>131</v>
      </c>
      <c r="U2413" t="s">
        <v>181</v>
      </c>
      <c r="V2413">
        <v>70985</v>
      </c>
      <c r="W2413">
        <v>39430</v>
      </c>
      <c r="X2413">
        <v>3.5</v>
      </c>
      <c r="Y2413">
        <v>10.3</v>
      </c>
      <c r="Z2413">
        <v>55801.120000000003</v>
      </c>
      <c r="AB2413">
        <v>17.350000000000001</v>
      </c>
      <c r="AC2413">
        <v>968149.43</v>
      </c>
      <c r="AD2413">
        <v>40391082.700000003</v>
      </c>
      <c r="AE2413">
        <v>217.39</v>
      </c>
      <c r="AF2413">
        <v>8780617468.1499996</v>
      </c>
      <c r="AG2413">
        <v>82407.320000000007</v>
      </c>
      <c r="AH2413">
        <v>0.8</v>
      </c>
      <c r="AI2413">
        <v>26288.51</v>
      </c>
      <c r="AJ2413">
        <v>23.91</v>
      </c>
      <c r="AK2413">
        <v>0</v>
      </c>
      <c r="AL2413">
        <v>0.17699999999999999</v>
      </c>
      <c r="AM2413">
        <v>71492.22</v>
      </c>
      <c r="AN2413">
        <v>1113.0999999999999</v>
      </c>
      <c r="AO2413">
        <v>467.36</v>
      </c>
      <c r="AP2413">
        <v>520218.42</v>
      </c>
      <c r="AQ2413">
        <v>1668555.9</v>
      </c>
      <c r="AR2413" t="s">
        <v>61</v>
      </c>
      <c r="AS2413" t="s">
        <v>61</v>
      </c>
      <c r="AT2413" t="s">
        <v>62</v>
      </c>
      <c r="AU2413" t="s">
        <v>63</v>
      </c>
    </row>
    <row r="2414" spans="1:47" x14ac:dyDescent="0.25">
      <c r="A2414" t="s">
        <v>3616</v>
      </c>
      <c r="B2414">
        <v>2020</v>
      </c>
      <c r="C2414">
        <v>5</v>
      </c>
      <c r="D2414" t="s">
        <v>77</v>
      </c>
      <c r="E2414" s="1">
        <v>43975</v>
      </c>
      <c r="F2414" s="1">
        <v>43995</v>
      </c>
      <c r="G2414">
        <v>20</v>
      </c>
      <c r="H2414">
        <v>10.4</v>
      </c>
      <c r="I2414" t="s">
        <v>49</v>
      </c>
      <c r="J2414" t="s">
        <v>50</v>
      </c>
      <c r="K2414" t="s">
        <v>183</v>
      </c>
      <c r="L2414">
        <v>2710.19</v>
      </c>
      <c r="M2414" t="s">
        <v>52</v>
      </c>
      <c r="N2414" t="s">
        <v>81</v>
      </c>
      <c r="O2414" t="s">
        <v>189</v>
      </c>
      <c r="P2414" t="s">
        <v>93</v>
      </c>
      <c r="Q2414" t="s">
        <v>92</v>
      </c>
      <c r="R2414" t="s">
        <v>1570</v>
      </c>
      <c r="S2414" t="s">
        <v>186</v>
      </c>
      <c r="T2414" t="s">
        <v>74</v>
      </c>
      <c r="U2414" t="s">
        <v>143</v>
      </c>
      <c r="V2414">
        <v>147162</v>
      </c>
      <c r="W2414">
        <v>94168</v>
      </c>
      <c r="X2414">
        <v>9.5</v>
      </c>
      <c r="Y2414">
        <v>13.1</v>
      </c>
      <c r="Z2414">
        <v>116203.38</v>
      </c>
      <c r="AB2414">
        <v>29.46</v>
      </c>
      <c r="AC2414">
        <v>3423351.57</v>
      </c>
      <c r="AD2414">
        <v>102796996.05</v>
      </c>
      <c r="AE2414">
        <v>160.85</v>
      </c>
      <c r="AF2414">
        <v>16534896814.639999</v>
      </c>
      <c r="AG2414">
        <v>179798.12</v>
      </c>
      <c r="AI2414">
        <v>0</v>
      </c>
      <c r="AJ2414">
        <v>8.11</v>
      </c>
      <c r="AK2414">
        <v>8336836.3799999999</v>
      </c>
      <c r="AL2414">
        <v>0.27300000000000002</v>
      </c>
      <c r="AM2414">
        <v>280635.8</v>
      </c>
      <c r="AN2414">
        <v>1031.2</v>
      </c>
      <c r="AO2414">
        <v>610.12</v>
      </c>
      <c r="AP2414">
        <v>629155.74</v>
      </c>
      <c r="AQ2414">
        <v>4512941.2300000004</v>
      </c>
      <c r="AR2414" t="s">
        <v>61</v>
      </c>
      <c r="AS2414" t="s">
        <v>61</v>
      </c>
      <c r="AT2414" t="s">
        <v>62</v>
      </c>
      <c r="AU2414" t="s">
        <v>63</v>
      </c>
    </row>
    <row r="2415" spans="1:47" x14ac:dyDescent="0.25">
      <c r="A2415" t="s">
        <v>3617</v>
      </c>
      <c r="B2415">
        <v>2022</v>
      </c>
      <c r="C2415">
        <v>8</v>
      </c>
      <c r="D2415" t="s">
        <v>89</v>
      </c>
      <c r="E2415" s="1">
        <v>44774</v>
      </c>
      <c r="F2415" s="1">
        <v>44790</v>
      </c>
      <c r="G2415">
        <v>16</v>
      </c>
      <c r="H2415">
        <v>1.3</v>
      </c>
      <c r="I2415" t="s">
        <v>65</v>
      </c>
      <c r="J2415" t="s">
        <v>50</v>
      </c>
      <c r="K2415" t="s">
        <v>145</v>
      </c>
      <c r="L2415">
        <v>2710.19</v>
      </c>
      <c r="M2415" t="s">
        <v>80</v>
      </c>
      <c r="N2415" t="s">
        <v>69</v>
      </c>
      <c r="O2415" t="s">
        <v>91</v>
      </c>
      <c r="P2415" t="s">
        <v>92</v>
      </c>
      <c r="Q2415" t="s">
        <v>121</v>
      </c>
      <c r="R2415" t="s">
        <v>979</v>
      </c>
      <c r="S2415" t="s">
        <v>123</v>
      </c>
      <c r="T2415" t="s">
        <v>187</v>
      </c>
      <c r="U2415" t="s">
        <v>87</v>
      </c>
      <c r="V2415">
        <v>38235</v>
      </c>
      <c r="W2415">
        <v>26020</v>
      </c>
      <c r="X2415">
        <v>4.5</v>
      </c>
      <c r="Y2415">
        <v>12.3</v>
      </c>
      <c r="Z2415">
        <v>29535.35</v>
      </c>
      <c r="AB2415">
        <v>21.59</v>
      </c>
      <c r="AC2415">
        <v>637668.21</v>
      </c>
      <c r="AD2415">
        <v>18759377.550000001</v>
      </c>
      <c r="AE2415">
        <v>213.47</v>
      </c>
      <c r="AF2415">
        <v>4004564325.5999999</v>
      </c>
      <c r="AG2415">
        <v>110675.98</v>
      </c>
      <c r="AH2415">
        <v>3.9</v>
      </c>
      <c r="AI2415">
        <v>50532.14</v>
      </c>
      <c r="AJ2415">
        <v>10.17</v>
      </c>
      <c r="AK2415">
        <v>0</v>
      </c>
      <c r="AL2415">
        <v>0.14299999999999999</v>
      </c>
      <c r="AM2415">
        <v>26825.91</v>
      </c>
      <c r="AN2415">
        <v>558.79999999999995</v>
      </c>
      <c r="AO2415">
        <v>590.15</v>
      </c>
      <c r="AP2415">
        <v>329775.82</v>
      </c>
      <c r="AQ2415">
        <v>1155478.06</v>
      </c>
      <c r="AR2415" t="s">
        <v>61</v>
      </c>
      <c r="AS2415" t="s">
        <v>61</v>
      </c>
      <c r="AT2415" t="s">
        <v>62</v>
      </c>
      <c r="AU2415" t="s">
        <v>63</v>
      </c>
    </row>
    <row r="2416" spans="1:47" x14ac:dyDescent="0.25">
      <c r="A2416" t="s">
        <v>3618</v>
      </c>
      <c r="B2416">
        <v>2025</v>
      </c>
      <c r="C2416">
        <v>12</v>
      </c>
      <c r="D2416" t="s">
        <v>119</v>
      </c>
      <c r="E2416" s="1">
        <v>46010</v>
      </c>
      <c r="F2416" s="1">
        <v>46031</v>
      </c>
      <c r="G2416">
        <v>21</v>
      </c>
      <c r="H2416">
        <v>14.3</v>
      </c>
      <c r="I2416" t="s">
        <v>65</v>
      </c>
      <c r="J2416" t="s">
        <v>78</v>
      </c>
      <c r="K2416" t="s">
        <v>105</v>
      </c>
      <c r="L2416">
        <v>1201.9000000000001</v>
      </c>
      <c r="M2416" t="s">
        <v>114</v>
      </c>
      <c r="N2416" t="s">
        <v>106</v>
      </c>
      <c r="O2416" t="s">
        <v>91</v>
      </c>
      <c r="P2416" t="s">
        <v>92</v>
      </c>
      <c r="Q2416" t="s">
        <v>146</v>
      </c>
      <c r="R2416" t="s">
        <v>2003</v>
      </c>
      <c r="S2416" t="s">
        <v>85</v>
      </c>
      <c r="T2416" t="s">
        <v>102</v>
      </c>
      <c r="U2416" t="s">
        <v>132</v>
      </c>
      <c r="V2416">
        <v>51558</v>
      </c>
      <c r="W2416">
        <v>37409</v>
      </c>
      <c r="X2416">
        <v>19.2</v>
      </c>
      <c r="Y2416">
        <v>12.1</v>
      </c>
      <c r="Z2416">
        <v>46338.32</v>
      </c>
      <c r="AB2416">
        <v>32.81</v>
      </c>
      <c r="AC2416">
        <v>1520360.28</v>
      </c>
      <c r="AD2416">
        <v>49122789.649999999</v>
      </c>
      <c r="AE2416">
        <v>283.87</v>
      </c>
      <c r="AF2416">
        <v>13944486297.950001</v>
      </c>
      <c r="AG2416">
        <v>188253.82</v>
      </c>
      <c r="AH2416">
        <v>0.6</v>
      </c>
      <c r="AI2416">
        <v>13182.51</v>
      </c>
      <c r="AJ2416">
        <v>15.73</v>
      </c>
      <c r="AK2416">
        <v>0</v>
      </c>
      <c r="AL2416">
        <v>0.108</v>
      </c>
      <c r="AM2416">
        <v>53052.61</v>
      </c>
      <c r="AN2416">
        <v>922.4</v>
      </c>
      <c r="AO2416">
        <v>356.76</v>
      </c>
      <c r="AP2416">
        <v>329075.42</v>
      </c>
      <c r="AQ2416">
        <v>2103924.64</v>
      </c>
      <c r="AR2416" t="s">
        <v>61</v>
      </c>
      <c r="AS2416" t="s">
        <v>61</v>
      </c>
      <c r="AT2416" t="s">
        <v>62</v>
      </c>
      <c r="AU2416" t="s">
        <v>63</v>
      </c>
    </row>
    <row r="2417" spans="1:47" x14ac:dyDescent="0.25">
      <c r="A2417" t="s">
        <v>3619</v>
      </c>
      <c r="B2417">
        <v>2023</v>
      </c>
      <c r="C2417">
        <v>1</v>
      </c>
      <c r="D2417" t="s">
        <v>48</v>
      </c>
      <c r="E2417" s="1">
        <v>44928</v>
      </c>
      <c r="F2417" s="1">
        <v>44946</v>
      </c>
      <c r="G2417">
        <v>18</v>
      </c>
      <c r="H2417">
        <v>18.2</v>
      </c>
      <c r="I2417" t="s">
        <v>65</v>
      </c>
      <c r="J2417" t="s">
        <v>50</v>
      </c>
      <c r="K2417" t="s">
        <v>139</v>
      </c>
      <c r="L2417">
        <v>2710.1210999999998</v>
      </c>
      <c r="M2417" t="s">
        <v>80</v>
      </c>
      <c r="N2417" t="s">
        <v>106</v>
      </c>
      <c r="O2417" t="s">
        <v>54</v>
      </c>
      <c r="P2417" t="s">
        <v>226</v>
      </c>
      <c r="Q2417" t="s">
        <v>174</v>
      </c>
      <c r="R2417" t="s">
        <v>2140</v>
      </c>
      <c r="S2417" t="s">
        <v>142</v>
      </c>
      <c r="T2417" t="s">
        <v>86</v>
      </c>
      <c r="U2417" t="s">
        <v>110</v>
      </c>
      <c r="V2417">
        <v>55828</v>
      </c>
      <c r="W2417">
        <v>39827</v>
      </c>
      <c r="X2417">
        <v>18</v>
      </c>
      <c r="Y2417">
        <v>15.1</v>
      </c>
      <c r="Z2417">
        <v>48856.89</v>
      </c>
      <c r="AB2417">
        <v>37.299999999999997</v>
      </c>
      <c r="AC2417">
        <v>1822362</v>
      </c>
      <c r="AD2417">
        <v>29374227.969999999</v>
      </c>
      <c r="AE2417">
        <v>280.76</v>
      </c>
      <c r="AF2417">
        <v>8247108244.8599997</v>
      </c>
      <c r="AG2417">
        <v>207493.05</v>
      </c>
      <c r="AH2417">
        <v>0.8</v>
      </c>
      <c r="AI2417">
        <v>9463.68</v>
      </c>
      <c r="AJ2417">
        <v>13.26</v>
      </c>
      <c r="AK2417">
        <v>0</v>
      </c>
      <c r="AL2417">
        <v>0.193</v>
      </c>
      <c r="AM2417">
        <v>56692.26</v>
      </c>
      <c r="AN2417">
        <v>675.4</v>
      </c>
      <c r="AO2417">
        <v>581.46</v>
      </c>
      <c r="AP2417">
        <v>392718.08000000002</v>
      </c>
      <c r="AQ2417">
        <v>2488729.0699999998</v>
      </c>
      <c r="AR2417" t="s">
        <v>61</v>
      </c>
      <c r="AS2417" t="s">
        <v>61</v>
      </c>
      <c r="AT2417" t="s">
        <v>62</v>
      </c>
      <c r="AU2417" t="s">
        <v>63</v>
      </c>
    </row>
    <row r="2418" spans="1:47" x14ac:dyDescent="0.25">
      <c r="A2418" t="s">
        <v>3620</v>
      </c>
      <c r="B2418">
        <v>2023</v>
      </c>
      <c r="C2418">
        <v>9</v>
      </c>
      <c r="D2418" t="s">
        <v>89</v>
      </c>
      <c r="E2418" s="1">
        <v>45198</v>
      </c>
      <c r="F2418" s="1">
        <v>45222</v>
      </c>
      <c r="G2418">
        <v>24</v>
      </c>
      <c r="H2418">
        <v>18.2</v>
      </c>
      <c r="I2418" t="s">
        <v>49</v>
      </c>
      <c r="J2418" t="s">
        <v>66</v>
      </c>
      <c r="K2418" t="s">
        <v>245</v>
      </c>
      <c r="L2418">
        <v>8905.9</v>
      </c>
      <c r="M2418" t="s">
        <v>98</v>
      </c>
      <c r="N2418" t="s">
        <v>69</v>
      </c>
      <c r="O2418" t="s">
        <v>107</v>
      </c>
      <c r="P2418" t="s">
        <v>131</v>
      </c>
      <c r="Q2418" t="s">
        <v>70</v>
      </c>
      <c r="R2418" t="s">
        <v>3621</v>
      </c>
      <c r="S2418" t="s">
        <v>137</v>
      </c>
      <c r="T2418" t="s">
        <v>102</v>
      </c>
      <c r="U2418" t="s">
        <v>228</v>
      </c>
      <c r="V2418">
        <v>9764</v>
      </c>
      <c r="W2418">
        <v>7014</v>
      </c>
      <c r="X2418">
        <v>19.899999999999999</v>
      </c>
      <c r="Y2418">
        <v>12.8</v>
      </c>
      <c r="Z2418">
        <v>7641.65</v>
      </c>
      <c r="AB2418">
        <v>24.3</v>
      </c>
      <c r="AC2418">
        <v>185692.1</v>
      </c>
      <c r="AD2418">
        <v>5597432.21</v>
      </c>
      <c r="AE2418">
        <v>283.64999999999998</v>
      </c>
      <c r="AF2418">
        <v>1587711646.3699999</v>
      </c>
      <c r="AG2418">
        <v>95733.42</v>
      </c>
      <c r="AH2418">
        <v>0</v>
      </c>
      <c r="AI2418">
        <v>0</v>
      </c>
      <c r="AJ2418">
        <v>23.01</v>
      </c>
      <c r="AK2418">
        <v>1287969.1499999999</v>
      </c>
      <c r="AL2418">
        <v>0.121</v>
      </c>
      <c r="AM2418">
        <v>6772.89</v>
      </c>
      <c r="AN2418">
        <v>729.8</v>
      </c>
      <c r="AO2418">
        <v>502.75</v>
      </c>
      <c r="AP2418">
        <v>366906.95</v>
      </c>
      <c r="AQ2418">
        <v>655105.36</v>
      </c>
      <c r="AR2418" t="s">
        <v>61</v>
      </c>
      <c r="AS2418" t="s">
        <v>61</v>
      </c>
      <c r="AT2418" t="s">
        <v>62</v>
      </c>
      <c r="AU2418" t="s">
        <v>63</v>
      </c>
    </row>
    <row r="2419" spans="1:47" x14ac:dyDescent="0.25">
      <c r="A2419" t="s">
        <v>3622</v>
      </c>
      <c r="B2419">
        <v>2024</v>
      </c>
      <c r="C2419">
        <v>5</v>
      </c>
      <c r="D2419" t="s">
        <v>77</v>
      </c>
      <c r="E2419" s="1">
        <v>45428</v>
      </c>
      <c r="F2419" s="1">
        <v>45437</v>
      </c>
      <c r="G2419">
        <v>9</v>
      </c>
      <c r="H2419">
        <v>17.7</v>
      </c>
      <c r="I2419" t="s">
        <v>65</v>
      </c>
      <c r="J2419" t="s">
        <v>50</v>
      </c>
      <c r="K2419" t="s">
        <v>51</v>
      </c>
      <c r="L2419">
        <v>2709</v>
      </c>
      <c r="M2419" t="s">
        <v>98</v>
      </c>
      <c r="N2419" t="s">
        <v>81</v>
      </c>
      <c r="O2419" t="s">
        <v>200</v>
      </c>
      <c r="P2419" t="s">
        <v>226</v>
      </c>
      <c r="Q2419" t="s">
        <v>150</v>
      </c>
      <c r="R2419" t="s">
        <v>334</v>
      </c>
      <c r="S2419" t="s">
        <v>186</v>
      </c>
      <c r="T2419" t="s">
        <v>86</v>
      </c>
      <c r="U2419" t="s">
        <v>75</v>
      </c>
      <c r="V2419">
        <v>124014</v>
      </c>
      <c r="W2419">
        <v>92365</v>
      </c>
      <c r="X2419">
        <v>15.4</v>
      </c>
      <c r="Y2419">
        <v>14</v>
      </c>
      <c r="Z2419">
        <v>99137.02</v>
      </c>
      <c r="AB2419">
        <v>18.850000000000001</v>
      </c>
      <c r="AC2419">
        <v>1868732.83</v>
      </c>
      <c r="AD2419">
        <v>8012253.96</v>
      </c>
      <c r="AE2419">
        <v>276.82</v>
      </c>
      <c r="AF2419">
        <v>2217952141.21</v>
      </c>
      <c r="AG2419">
        <v>88115.12</v>
      </c>
      <c r="AH2419">
        <v>0</v>
      </c>
      <c r="AI2419">
        <v>0</v>
      </c>
      <c r="AJ2419">
        <v>12.14</v>
      </c>
      <c r="AK2419">
        <v>0</v>
      </c>
      <c r="AL2419">
        <v>0.123</v>
      </c>
      <c r="AM2419">
        <v>9855.07</v>
      </c>
      <c r="AN2419">
        <v>396.6</v>
      </c>
      <c r="AO2419">
        <v>535.66999999999996</v>
      </c>
      <c r="AP2419">
        <v>212446.72</v>
      </c>
      <c r="AQ2419">
        <v>2179149.7400000002</v>
      </c>
      <c r="AR2419" t="s">
        <v>61</v>
      </c>
      <c r="AS2419" t="s">
        <v>61</v>
      </c>
      <c r="AT2419" t="s">
        <v>62</v>
      </c>
      <c r="AU2419" t="s">
        <v>63</v>
      </c>
    </row>
    <row r="2420" spans="1:47" x14ac:dyDescent="0.25">
      <c r="A2420" t="s">
        <v>3623</v>
      </c>
      <c r="B2420">
        <v>2024</v>
      </c>
      <c r="C2420">
        <v>1</v>
      </c>
      <c r="D2420" t="s">
        <v>48</v>
      </c>
      <c r="E2420" s="1">
        <v>45321</v>
      </c>
      <c r="F2420" s="1">
        <v>45334</v>
      </c>
      <c r="G2420">
        <v>13</v>
      </c>
      <c r="H2420">
        <v>13.1</v>
      </c>
      <c r="I2420" t="s">
        <v>49</v>
      </c>
      <c r="J2420" t="s">
        <v>112</v>
      </c>
      <c r="K2420" t="s">
        <v>340</v>
      </c>
      <c r="L2420">
        <v>7208.39</v>
      </c>
      <c r="M2420" t="s">
        <v>52</v>
      </c>
      <c r="N2420" t="s">
        <v>53</v>
      </c>
      <c r="O2420" t="s">
        <v>200</v>
      </c>
      <c r="P2420" t="s">
        <v>146</v>
      </c>
      <c r="Q2420" t="s">
        <v>100</v>
      </c>
      <c r="R2420" t="s">
        <v>2367</v>
      </c>
      <c r="S2420" t="s">
        <v>73</v>
      </c>
      <c r="T2420" t="s">
        <v>95</v>
      </c>
      <c r="U2420" t="s">
        <v>75</v>
      </c>
      <c r="V2420">
        <v>6121</v>
      </c>
      <c r="W2420">
        <v>4118</v>
      </c>
      <c r="X2420">
        <v>15.3</v>
      </c>
      <c r="Y2420">
        <v>12.9</v>
      </c>
      <c r="Z2420">
        <v>4988.99</v>
      </c>
      <c r="AB2420">
        <v>30.39</v>
      </c>
      <c r="AC2420">
        <v>151615.41</v>
      </c>
      <c r="AD2420">
        <v>2636431.77</v>
      </c>
      <c r="AE2420">
        <v>282.39999999999998</v>
      </c>
      <c r="AF2420">
        <v>744528331.85000002</v>
      </c>
      <c r="AG2420">
        <v>162787.79999999999</v>
      </c>
      <c r="AH2420">
        <v>0</v>
      </c>
      <c r="AI2420">
        <v>0</v>
      </c>
      <c r="AJ2420">
        <v>9</v>
      </c>
      <c r="AK2420">
        <v>237278.86</v>
      </c>
      <c r="AL2420">
        <v>0.33100000000000002</v>
      </c>
      <c r="AM2420">
        <v>8726.59</v>
      </c>
      <c r="AN2420">
        <v>205.6</v>
      </c>
      <c r="AO2420">
        <v>489.34</v>
      </c>
      <c r="AP2420">
        <v>100608.3</v>
      </c>
      <c r="AQ2420">
        <v>423738.1</v>
      </c>
      <c r="AR2420" t="s">
        <v>124</v>
      </c>
      <c r="AS2420" t="s">
        <v>61</v>
      </c>
      <c r="AT2420" t="s">
        <v>62</v>
      </c>
      <c r="AU2420" t="s">
        <v>63</v>
      </c>
    </row>
    <row r="2421" spans="1:47" x14ac:dyDescent="0.25">
      <c r="A2421" t="s">
        <v>3624</v>
      </c>
      <c r="B2421">
        <v>2025</v>
      </c>
      <c r="C2421">
        <v>4</v>
      </c>
      <c r="D2421" t="s">
        <v>77</v>
      </c>
      <c r="E2421" s="1">
        <v>45751</v>
      </c>
      <c r="F2421" s="1">
        <v>45785</v>
      </c>
      <c r="G2421">
        <v>34</v>
      </c>
      <c r="H2421">
        <v>6</v>
      </c>
      <c r="I2421" t="s">
        <v>65</v>
      </c>
      <c r="J2421" t="s">
        <v>66</v>
      </c>
      <c r="K2421" t="s">
        <v>245</v>
      </c>
      <c r="L2421">
        <v>8905.9</v>
      </c>
      <c r="M2421" t="s">
        <v>80</v>
      </c>
      <c r="N2421" t="s">
        <v>53</v>
      </c>
      <c r="O2421" t="s">
        <v>91</v>
      </c>
      <c r="P2421" t="s">
        <v>128</v>
      </c>
      <c r="Q2421" t="s">
        <v>257</v>
      </c>
      <c r="R2421" t="s">
        <v>2322</v>
      </c>
      <c r="S2421" t="s">
        <v>137</v>
      </c>
      <c r="T2421" t="s">
        <v>59</v>
      </c>
      <c r="U2421" t="s">
        <v>228</v>
      </c>
      <c r="V2421">
        <v>4151</v>
      </c>
      <c r="W2421">
        <v>2669</v>
      </c>
      <c r="X2421">
        <v>8.5</v>
      </c>
      <c r="Y2421">
        <v>12.1</v>
      </c>
      <c r="Z2421">
        <v>3693.67</v>
      </c>
      <c r="AB2421">
        <v>23.99</v>
      </c>
      <c r="AC2421">
        <v>88611.14</v>
      </c>
      <c r="AD2421">
        <v>3130163.7</v>
      </c>
      <c r="AE2421">
        <v>275.23</v>
      </c>
      <c r="AF2421">
        <v>861514955.14999998</v>
      </c>
      <c r="AG2421">
        <v>219497.12</v>
      </c>
      <c r="AH2421">
        <v>0</v>
      </c>
      <c r="AI2421">
        <v>0</v>
      </c>
      <c r="AJ2421">
        <v>0.11</v>
      </c>
      <c r="AK2421">
        <v>0</v>
      </c>
      <c r="AL2421">
        <v>5.8000000000000003E-2</v>
      </c>
      <c r="AM2421">
        <v>1815.49</v>
      </c>
      <c r="AN2421">
        <v>678.9</v>
      </c>
      <c r="AO2421">
        <v>358.95</v>
      </c>
      <c r="AP2421">
        <v>243691.15</v>
      </c>
      <c r="AQ2421">
        <v>553614.9</v>
      </c>
      <c r="AR2421" t="s">
        <v>61</v>
      </c>
      <c r="AS2421" t="s">
        <v>61</v>
      </c>
      <c r="AT2421" t="s">
        <v>62</v>
      </c>
      <c r="AU2421" t="s">
        <v>117</v>
      </c>
    </row>
    <row r="2422" spans="1:47" x14ac:dyDescent="0.25">
      <c r="A2422" t="s">
        <v>3625</v>
      </c>
      <c r="B2422">
        <v>2026</v>
      </c>
      <c r="C2422">
        <v>2</v>
      </c>
      <c r="D2422" t="s">
        <v>48</v>
      </c>
      <c r="E2422" s="1">
        <v>46080</v>
      </c>
      <c r="F2422" s="1">
        <v>46092</v>
      </c>
      <c r="G2422">
        <v>12</v>
      </c>
      <c r="H2422">
        <v>6.8</v>
      </c>
      <c r="I2422" t="s">
        <v>65</v>
      </c>
      <c r="J2422" t="s">
        <v>239</v>
      </c>
      <c r="K2422" t="s">
        <v>265</v>
      </c>
      <c r="L2422">
        <v>3102.1</v>
      </c>
      <c r="M2422" t="s">
        <v>68</v>
      </c>
      <c r="N2422" t="s">
        <v>106</v>
      </c>
      <c r="O2422" t="s">
        <v>189</v>
      </c>
      <c r="P2422" t="s">
        <v>82</v>
      </c>
      <c r="Q2422" t="s">
        <v>71</v>
      </c>
      <c r="R2422" t="s">
        <v>2998</v>
      </c>
      <c r="S2422" t="s">
        <v>161</v>
      </c>
      <c r="T2422" t="s">
        <v>148</v>
      </c>
      <c r="U2422" t="s">
        <v>166</v>
      </c>
      <c r="V2422">
        <v>38519</v>
      </c>
      <c r="W2422">
        <v>24546</v>
      </c>
      <c r="X2422">
        <v>1.3</v>
      </c>
      <c r="Y2422">
        <v>15.8</v>
      </c>
      <c r="Z2422">
        <v>32185.39</v>
      </c>
      <c r="AB2422">
        <v>21.05</v>
      </c>
      <c r="AC2422">
        <v>677502.46</v>
      </c>
      <c r="AD2422">
        <v>15333441.65</v>
      </c>
      <c r="AE2422">
        <v>278.79000000000002</v>
      </c>
      <c r="AF2422">
        <v>4274810197.5999999</v>
      </c>
      <c r="AG2422">
        <v>25980.37</v>
      </c>
      <c r="AH2422">
        <v>0</v>
      </c>
      <c r="AI2422">
        <v>0</v>
      </c>
      <c r="AJ2422">
        <v>7.99</v>
      </c>
      <c r="AK2422">
        <v>0</v>
      </c>
      <c r="AL2422">
        <v>5.0999999999999997E-2</v>
      </c>
      <c r="AM2422">
        <v>7820.06</v>
      </c>
      <c r="AN2422">
        <v>428.1</v>
      </c>
      <c r="AO2422">
        <v>579</v>
      </c>
      <c r="AP2422">
        <v>247869.9</v>
      </c>
      <c r="AQ2422">
        <v>959172.79</v>
      </c>
      <c r="AR2422" t="s">
        <v>61</v>
      </c>
      <c r="AS2422" t="s">
        <v>61</v>
      </c>
      <c r="AT2422" t="s">
        <v>62</v>
      </c>
      <c r="AU2422" t="s">
        <v>63</v>
      </c>
    </row>
    <row r="2423" spans="1:47" x14ac:dyDescent="0.25">
      <c r="A2423" t="s">
        <v>3626</v>
      </c>
      <c r="B2423">
        <v>2024</v>
      </c>
      <c r="C2423">
        <v>9</v>
      </c>
      <c r="D2423" t="s">
        <v>89</v>
      </c>
      <c r="E2423" s="1">
        <v>45554</v>
      </c>
      <c r="F2423" s="1">
        <v>45561</v>
      </c>
      <c r="G2423">
        <v>7</v>
      </c>
      <c r="H2423">
        <v>11.9</v>
      </c>
      <c r="I2423" t="s">
        <v>65</v>
      </c>
      <c r="J2423" t="s">
        <v>66</v>
      </c>
      <c r="K2423" t="s">
        <v>67</v>
      </c>
      <c r="L2423">
        <v>8479.8989999999994</v>
      </c>
      <c r="M2423" t="s">
        <v>90</v>
      </c>
      <c r="N2423" t="s">
        <v>106</v>
      </c>
      <c r="O2423" t="s">
        <v>99</v>
      </c>
      <c r="P2423" t="s">
        <v>56</v>
      </c>
      <c r="Q2423" t="s">
        <v>154</v>
      </c>
      <c r="R2423" t="s">
        <v>2539</v>
      </c>
      <c r="S2423" t="s">
        <v>73</v>
      </c>
      <c r="T2423" t="s">
        <v>59</v>
      </c>
      <c r="U2423" t="s">
        <v>166</v>
      </c>
      <c r="V2423">
        <v>13386</v>
      </c>
      <c r="W2423">
        <v>7731</v>
      </c>
      <c r="X2423">
        <v>21.8</v>
      </c>
      <c r="Y2423">
        <v>15.6</v>
      </c>
      <c r="Z2423">
        <v>10659.59</v>
      </c>
      <c r="AB2423">
        <v>38.32</v>
      </c>
      <c r="AC2423">
        <v>408475.49</v>
      </c>
      <c r="AD2423">
        <v>9029951.8800000008</v>
      </c>
      <c r="AE2423">
        <v>280.62</v>
      </c>
      <c r="AF2423">
        <v>2533985096.5700002</v>
      </c>
      <c r="AG2423">
        <v>120452.79</v>
      </c>
      <c r="AH2423">
        <v>1</v>
      </c>
      <c r="AI2423">
        <v>18024.43</v>
      </c>
      <c r="AJ2423">
        <v>17.09</v>
      </c>
      <c r="AK2423">
        <v>0</v>
      </c>
      <c r="AL2423">
        <v>7.4999999999999997E-2</v>
      </c>
      <c r="AM2423">
        <v>6772.46</v>
      </c>
      <c r="AN2423">
        <v>250.6</v>
      </c>
      <c r="AO2423">
        <v>608.17999999999995</v>
      </c>
      <c r="AP2423">
        <v>152409.91</v>
      </c>
      <c r="AQ2423">
        <v>706135.08</v>
      </c>
      <c r="AR2423" t="s">
        <v>61</v>
      </c>
      <c r="AS2423" t="s">
        <v>61</v>
      </c>
      <c r="AT2423" t="s">
        <v>62</v>
      </c>
      <c r="AU2423" t="s">
        <v>63</v>
      </c>
    </row>
    <row r="2424" spans="1:47" x14ac:dyDescent="0.25">
      <c r="A2424" t="s">
        <v>3627</v>
      </c>
      <c r="B2424">
        <v>2024</v>
      </c>
      <c r="C2424">
        <v>3</v>
      </c>
      <c r="D2424" t="s">
        <v>48</v>
      </c>
      <c r="E2424" s="1">
        <v>45364</v>
      </c>
      <c r="F2424" s="1">
        <v>45378</v>
      </c>
      <c r="G2424">
        <v>14</v>
      </c>
      <c r="H2424">
        <v>20.7</v>
      </c>
      <c r="I2424" t="s">
        <v>65</v>
      </c>
      <c r="J2424" t="s">
        <v>134</v>
      </c>
      <c r="K2424" t="s">
        <v>135</v>
      </c>
      <c r="L2424">
        <v>9999.0098999999991</v>
      </c>
      <c r="M2424" t="s">
        <v>90</v>
      </c>
      <c r="N2424" t="s">
        <v>168</v>
      </c>
      <c r="O2424" t="s">
        <v>200</v>
      </c>
      <c r="P2424" t="s">
        <v>184</v>
      </c>
      <c r="Q2424" t="s">
        <v>121</v>
      </c>
      <c r="R2424" t="s">
        <v>3628</v>
      </c>
      <c r="S2424" t="s">
        <v>137</v>
      </c>
      <c r="T2424" t="s">
        <v>74</v>
      </c>
      <c r="U2424" t="s">
        <v>103</v>
      </c>
      <c r="V2424">
        <v>4581</v>
      </c>
      <c r="W2424">
        <v>2904</v>
      </c>
      <c r="X2424">
        <v>15.9</v>
      </c>
      <c r="Y2424">
        <v>10.1</v>
      </c>
      <c r="Z2424">
        <v>4317.16</v>
      </c>
      <c r="AB2424">
        <v>20.73</v>
      </c>
      <c r="AC2424">
        <v>89494.73</v>
      </c>
      <c r="AD2424">
        <v>1765286.72</v>
      </c>
      <c r="AE2424">
        <v>275.64</v>
      </c>
      <c r="AF2424">
        <v>486583631.5</v>
      </c>
      <c r="AG2424">
        <v>130713.24</v>
      </c>
      <c r="AH2424">
        <v>0.7</v>
      </c>
      <c r="AI2424">
        <v>10220.36</v>
      </c>
      <c r="AJ2424">
        <v>19.489999999999998</v>
      </c>
      <c r="AK2424">
        <v>0</v>
      </c>
      <c r="AL2424">
        <v>0.29299999999999998</v>
      </c>
      <c r="AM2424">
        <v>5172.29</v>
      </c>
      <c r="AN2424">
        <v>645.6</v>
      </c>
      <c r="AO2424">
        <v>427.85</v>
      </c>
      <c r="AP2424">
        <v>276219.96000000002</v>
      </c>
      <c r="AQ2424">
        <v>511820.58</v>
      </c>
      <c r="AR2424" t="s">
        <v>61</v>
      </c>
      <c r="AS2424" t="s">
        <v>61</v>
      </c>
      <c r="AT2424" t="s">
        <v>62</v>
      </c>
      <c r="AU2424" t="s">
        <v>63</v>
      </c>
    </row>
    <row r="2425" spans="1:47" x14ac:dyDescent="0.25">
      <c r="A2425" t="s">
        <v>3629</v>
      </c>
      <c r="B2425">
        <v>2020</v>
      </c>
      <c r="C2425">
        <v>4</v>
      </c>
      <c r="D2425" t="s">
        <v>77</v>
      </c>
      <c r="E2425" s="1">
        <v>43936</v>
      </c>
      <c r="F2425" s="1">
        <v>43954</v>
      </c>
      <c r="G2425">
        <v>18</v>
      </c>
      <c r="H2425">
        <v>16.5</v>
      </c>
      <c r="I2425" t="s">
        <v>65</v>
      </c>
      <c r="J2425" t="s">
        <v>50</v>
      </c>
      <c r="K2425" t="s">
        <v>145</v>
      </c>
      <c r="L2425">
        <v>2710.19</v>
      </c>
      <c r="M2425" t="s">
        <v>80</v>
      </c>
      <c r="N2425" t="s">
        <v>168</v>
      </c>
      <c r="O2425" t="s">
        <v>107</v>
      </c>
      <c r="P2425" t="s">
        <v>100</v>
      </c>
      <c r="Q2425" t="s">
        <v>71</v>
      </c>
      <c r="R2425" t="s">
        <v>2427</v>
      </c>
      <c r="S2425" t="s">
        <v>170</v>
      </c>
      <c r="T2425" t="s">
        <v>148</v>
      </c>
      <c r="U2425" t="s">
        <v>143</v>
      </c>
      <c r="V2425">
        <v>100880</v>
      </c>
      <c r="W2425">
        <v>74685</v>
      </c>
      <c r="X2425">
        <v>16.8</v>
      </c>
      <c r="Y2425">
        <v>10.3</v>
      </c>
      <c r="Z2425">
        <v>95147.75</v>
      </c>
      <c r="AB2425">
        <v>32.9</v>
      </c>
      <c r="AC2425">
        <v>3130360.98</v>
      </c>
      <c r="AD2425">
        <v>77492133.510000005</v>
      </c>
      <c r="AE2425">
        <v>159.33000000000001</v>
      </c>
      <c r="AF2425">
        <v>12346821632.15</v>
      </c>
      <c r="AG2425">
        <v>122369.55</v>
      </c>
      <c r="AH2425">
        <v>2.4</v>
      </c>
      <c r="AI2425">
        <v>21594.02</v>
      </c>
      <c r="AJ2425">
        <v>11.73</v>
      </c>
      <c r="AK2425">
        <v>0</v>
      </c>
      <c r="AL2425">
        <v>6.7000000000000004E-2</v>
      </c>
      <c r="AM2425">
        <v>51919.73</v>
      </c>
      <c r="AN2425">
        <v>383.7</v>
      </c>
      <c r="AO2425">
        <v>740.32</v>
      </c>
      <c r="AP2425">
        <v>284060.78000000003</v>
      </c>
      <c r="AQ2425">
        <v>3610305.06</v>
      </c>
      <c r="AR2425" t="s">
        <v>61</v>
      </c>
      <c r="AS2425" t="s">
        <v>61</v>
      </c>
      <c r="AT2425" t="s">
        <v>62</v>
      </c>
      <c r="AU2425" t="s">
        <v>63</v>
      </c>
    </row>
    <row r="2426" spans="1:47" x14ac:dyDescent="0.25">
      <c r="A2426" t="s">
        <v>3630</v>
      </c>
      <c r="B2426">
        <v>2024</v>
      </c>
      <c r="C2426">
        <v>3</v>
      </c>
      <c r="D2426" t="s">
        <v>48</v>
      </c>
      <c r="E2426" s="1">
        <v>45365</v>
      </c>
      <c r="F2426" s="1">
        <v>45395</v>
      </c>
      <c r="G2426">
        <v>30</v>
      </c>
      <c r="I2426" t="s">
        <v>65</v>
      </c>
      <c r="J2426" t="s">
        <v>112</v>
      </c>
      <c r="K2426" t="s">
        <v>113</v>
      </c>
      <c r="L2426">
        <v>7304.39</v>
      </c>
      <c r="M2426" t="s">
        <v>68</v>
      </c>
      <c r="N2426" t="s">
        <v>69</v>
      </c>
      <c r="O2426" t="s">
        <v>200</v>
      </c>
      <c r="P2426" t="s">
        <v>100</v>
      </c>
      <c r="Q2426" t="s">
        <v>196</v>
      </c>
      <c r="R2426" t="s">
        <v>1514</v>
      </c>
      <c r="S2426" t="s">
        <v>73</v>
      </c>
      <c r="T2426" t="s">
        <v>74</v>
      </c>
      <c r="U2426" t="s">
        <v>96</v>
      </c>
      <c r="V2426">
        <v>8532</v>
      </c>
      <c r="W2426">
        <v>5049</v>
      </c>
      <c r="X2426">
        <v>6.9</v>
      </c>
      <c r="Y2426">
        <v>10.1</v>
      </c>
      <c r="Z2426">
        <v>7182.59</v>
      </c>
      <c r="AB2426">
        <v>39.83</v>
      </c>
      <c r="AC2426">
        <v>286082.56</v>
      </c>
      <c r="AD2426">
        <v>6713064.0899999999</v>
      </c>
      <c r="AE2426">
        <v>279.05</v>
      </c>
      <c r="AF2426">
        <v>1873280534.3099999</v>
      </c>
      <c r="AG2426">
        <v>237739.14</v>
      </c>
      <c r="AH2426">
        <v>0.1</v>
      </c>
      <c r="AI2426">
        <v>3134.75</v>
      </c>
      <c r="AJ2426">
        <v>0.32</v>
      </c>
      <c r="AK2426">
        <v>0</v>
      </c>
      <c r="AL2426">
        <v>0.32400000000000001</v>
      </c>
      <c r="AM2426">
        <v>21750.33</v>
      </c>
      <c r="AN2426">
        <v>1207.2</v>
      </c>
      <c r="AO2426">
        <v>591.9</v>
      </c>
      <c r="AP2426">
        <v>714541.68</v>
      </c>
      <c r="AQ2426">
        <v>1263248.46</v>
      </c>
      <c r="AR2426" t="s">
        <v>61</v>
      </c>
      <c r="AS2426" t="s">
        <v>61</v>
      </c>
      <c r="AT2426" t="s">
        <v>62</v>
      </c>
      <c r="AU2426" t="s">
        <v>63</v>
      </c>
    </row>
    <row r="2427" spans="1:47" x14ac:dyDescent="0.25">
      <c r="A2427" t="s">
        <v>3631</v>
      </c>
      <c r="B2427">
        <v>2020</v>
      </c>
      <c r="C2427">
        <v>5</v>
      </c>
      <c r="D2427" t="s">
        <v>77</v>
      </c>
      <c r="E2427" s="1">
        <v>43969</v>
      </c>
      <c r="F2427" s="1">
        <v>43990</v>
      </c>
      <c r="G2427">
        <v>21</v>
      </c>
      <c r="H2427">
        <v>14.3</v>
      </c>
      <c r="I2427" t="s">
        <v>65</v>
      </c>
      <c r="J2427" t="s">
        <v>112</v>
      </c>
      <c r="K2427" t="s">
        <v>199</v>
      </c>
      <c r="L2427">
        <v>7204.49</v>
      </c>
      <c r="M2427" t="s">
        <v>98</v>
      </c>
      <c r="N2427" t="s">
        <v>81</v>
      </c>
      <c r="O2427" t="s">
        <v>91</v>
      </c>
      <c r="P2427" t="s">
        <v>56</v>
      </c>
      <c r="Q2427" t="s">
        <v>127</v>
      </c>
      <c r="R2427" t="s">
        <v>3632</v>
      </c>
      <c r="S2427" t="s">
        <v>161</v>
      </c>
      <c r="T2427" t="s">
        <v>102</v>
      </c>
      <c r="U2427" t="s">
        <v>132</v>
      </c>
      <c r="V2427">
        <v>28228</v>
      </c>
      <c r="W2427">
        <v>16356</v>
      </c>
      <c r="X2427">
        <v>1.7</v>
      </c>
      <c r="Y2427">
        <v>11.2</v>
      </c>
      <c r="Z2427">
        <v>26568.22</v>
      </c>
      <c r="AB2427">
        <v>27.65</v>
      </c>
      <c r="AC2427">
        <v>734611.28</v>
      </c>
      <c r="AD2427">
        <v>28353338.699999999</v>
      </c>
      <c r="AE2427">
        <v>164.59</v>
      </c>
      <c r="AF2427">
        <v>4666676016.6300001</v>
      </c>
      <c r="AG2427">
        <v>198737.64</v>
      </c>
      <c r="AH2427">
        <v>0</v>
      </c>
      <c r="AI2427">
        <v>0</v>
      </c>
      <c r="AJ2427">
        <v>12.35</v>
      </c>
      <c r="AK2427">
        <v>0</v>
      </c>
      <c r="AL2427">
        <v>0.27600000000000002</v>
      </c>
      <c r="AM2427">
        <v>78255.210000000006</v>
      </c>
      <c r="AN2427">
        <v>623.20000000000005</v>
      </c>
      <c r="AO2427">
        <v>705.4</v>
      </c>
      <c r="AP2427">
        <v>439605.28</v>
      </c>
      <c r="AQ2427">
        <v>1451209.41</v>
      </c>
      <c r="AR2427" t="s">
        <v>124</v>
      </c>
      <c r="AS2427" t="s">
        <v>61</v>
      </c>
      <c r="AT2427" t="s">
        <v>116</v>
      </c>
      <c r="AU2427" t="s">
        <v>63</v>
      </c>
    </row>
    <row r="2428" spans="1:47" x14ac:dyDescent="0.25">
      <c r="A2428" t="s">
        <v>3633</v>
      </c>
      <c r="B2428">
        <v>2024</v>
      </c>
      <c r="C2428">
        <v>7</v>
      </c>
      <c r="D2428" t="s">
        <v>89</v>
      </c>
      <c r="E2428" s="1">
        <v>45482</v>
      </c>
      <c r="F2428" s="1">
        <v>45512</v>
      </c>
      <c r="G2428">
        <v>30</v>
      </c>
      <c r="H2428">
        <v>3.4</v>
      </c>
      <c r="I2428" t="s">
        <v>65</v>
      </c>
      <c r="J2428" t="s">
        <v>112</v>
      </c>
      <c r="K2428" t="s">
        <v>340</v>
      </c>
      <c r="L2428">
        <v>7208.39</v>
      </c>
      <c r="M2428" t="s">
        <v>80</v>
      </c>
      <c r="N2428" t="s">
        <v>53</v>
      </c>
      <c r="O2428" t="s">
        <v>99</v>
      </c>
      <c r="P2428" t="s">
        <v>70</v>
      </c>
      <c r="Q2428" t="s">
        <v>196</v>
      </c>
      <c r="R2428" t="s">
        <v>3634</v>
      </c>
      <c r="S2428" t="s">
        <v>73</v>
      </c>
      <c r="T2428" t="s">
        <v>95</v>
      </c>
      <c r="U2428" t="s">
        <v>132</v>
      </c>
      <c r="V2428">
        <v>17890</v>
      </c>
      <c r="W2428">
        <v>13356</v>
      </c>
      <c r="X2428">
        <v>13.1</v>
      </c>
      <c r="Y2428">
        <v>13.1</v>
      </c>
      <c r="Z2428">
        <v>14164.29</v>
      </c>
      <c r="AB2428">
        <v>42.42</v>
      </c>
      <c r="AC2428">
        <v>600849.18000000005</v>
      </c>
      <c r="AD2428">
        <v>14680861.66</v>
      </c>
      <c r="AE2428">
        <v>279.88</v>
      </c>
      <c r="AF2428">
        <v>4108879561.4000001</v>
      </c>
      <c r="AG2428">
        <v>229714.31</v>
      </c>
      <c r="AH2428">
        <v>0</v>
      </c>
      <c r="AI2428">
        <v>0</v>
      </c>
      <c r="AJ2428">
        <v>10.31</v>
      </c>
      <c r="AK2428">
        <v>0</v>
      </c>
      <c r="AL2428">
        <v>0.15</v>
      </c>
      <c r="AM2428">
        <v>22021.29</v>
      </c>
      <c r="AN2428">
        <v>1210.0999999999999</v>
      </c>
      <c r="AO2428">
        <v>614.65</v>
      </c>
      <c r="AP2428">
        <v>743787.96</v>
      </c>
      <c r="AQ2428">
        <v>1596372.74</v>
      </c>
      <c r="AR2428" t="s">
        <v>61</v>
      </c>
      <c r="AS2428" t="s">
        <v>61</v>
      </c>
      <c r="AT2428" t="s">
        <v>62</v>
      </c>
      <c r="AU2428" t="s">
        <v>63</v>
      </c>
    </row>
    <row r="2429" spans="1:47" x14ac:dyDescent="0.25">
      <c r="A2429" t="s">
        <v>3635</v>
      </c>
      <c r="B2429">
        <v>2025</v>
      </c>
      <c r="C2429">
        <v>7</v>
      </c>
      <c r="D2429" t="s">
        <v>89</v>
      </c>
      <c r="E2429" s="1">
        <v>45845</v>
      </c>
      <c r="F2429" s="1">
        <v>45860</v>
      </c>
      <c r="G2429">
        <v>15</v>
      </c>
      <c r="H2429">
        <v>3.4</v>
      </c>
      <c r="I2429" t="s">
        <v>65</v>
      </c>
      <c r="J2429" t="s">
        <v>112</v>
      </c>
      <c r="K2429" t="s">
        <v>113</v>
      </c>
      <c r="L2429">
        <v>7304.39</v>
      </c>
      <c r="M2429" t="s">
        <v>80</v>
      </c>
      <c r="N2429" t="s">
        <v>69</v>
      </c>
      <c r="O2429" t="s">
        <v>99</v>
      </c>
      <c r="P2429" t="s">
        <v>70</v>
      </c>
      <c r="Q2429" t="s">
        <v>146</v>
      </c>
      <c r="R2429" t="s">
        <v>446</v>
      </c>
      <c r="S2429" t="s">
        <v>73</v>
      </c>
      <c r="T2429" t="s">
        <v>187</v>
      </c>
      <c r="U2429" t="s">
        <v>259</v>
      </c>
      <c r="V2429">
        <v>2344</v>
      </c>
      <c r="W2429">
        <v>1295</v>
      </c>
      <c r="X2429">
        <v>21.4</v>
      </c>
      <c r="Y2429">
        <v>13.9</v>
      </c>
      <c r="Z2429">
        <v>2016.85</v>
      </c>
      <c r="AB2429">
        <v>14.94</v>
      </c>
      <c r="AC2429">
        <v>30131.74</v>
      </c>
      <c r="AD2429">
        <v>668706.79</v>
      </c>
      <c r="AE2429">
        <v>283.64999999999998</v>
      </c>
      <c r="AF2429">
        <v>189678680.97999999</v>
      </c>
      <c r="AG2429">
        <v>88623.679999999993</v>
      </c>
      <c r="AH2429">
        <v>0.7</v>
      </c>
      <c r="AI2429">
        <v>12537.5</v>
      </c>
      <c r="AJ2429">
        <v>17.13</v>
      </c>
      <c r="AK2429">
        <v>0</v>
      </c>
      <c r="AL2429">
        <v>0.33900000000000002</v>
      </c>
      <c r="AM2429">
        <v>2266.92</v>
      </c>
      <c r="AN2429">
        <v>381.7</v>
      </c>
      <c r="AO2429">
        <v>557.95000000000005</v>
      </c>
      <c r="AP2429">
        <v>212969.52</v>
      </c>
      <c r="AQ2429">
        <v>346529.36</v>
      </c>
      <c r="AR2429" t="s">
        <v>61</v>
      </c>
      <c r="AS2429" t="s">
        <v>61</v>
      </c>
      <c r="AT2429" t="s">
        <v>62</v>
      </c>
      <c r="AU2429" t="s">
        <v>63</v>
      </c>
    </row>
    <row r="2430" spans="1:47" x14ac:dyDescent="0.25">
      <c r="A2430" t="s">
        <v>3636</v>
      </c>
      <c r="B2430">
        <v>2022</v>
      </c>
      <c r="C2430">
        <v>6</v>
      </c>
      <c r="D2430" t="s">
        <v>77</v>
      </c>
      <c r="E2430" s="1">
        <v>44729</v>
      </c>
      <c r="F2430" s="1">
        <v>44743</v>
      </c>
      <c r="G2430">
        <v>14</v>
      </c>
      <c r="H2430">
        <v>18.899999999999999</v>
      </c>
      <c r="I2430" t="s">
        <v>65</v>
      </c>
      <c r="J2430" t="s">
        <v>112</v>
      </c>
      <c r="K2430" t="s">
        <v>343</v>
      </c>
      <c r="L2430">
        <v>2523.1</v>
      </c>
      <c r="M2430" t="s">
        <v>68</v>
      </c>
      <c r="N2430" t="s">
        <v>106</v>
      </c>
      <c r="O2430" t="s">
        <v>99</v>
      </c>
      <c r="P2430" t="s">
        <v>70</v>
      </c>
      <c r="Q2430" t="s">
        <v>204</v>
      </c>
      <c r="R2430" t="s">
        <v>1204</v>
      </c>
      <c r="S2430" t="s">
        <v>130</v>
      </c>
      <c r="T2430" t="s">
        <v>74</v>
      </c>
      <c r="U2430" t="s">
        <v>75</v>
      </c>
      <c r="V2430">
        <v>94296</v>
      </c>
      <c r="W2430">
        <v>56392</v>
      </c>
      <c r="X2430">
        <v>9.6</v>
      </c>
      <c r="Y2430">
        <v>15.6</v>
      </c>
      <c r="Z2430">
        <v>79249.41</v>
      </c>
      <c r="AB2430">
        <v>29.43</v>
      </c>
      <c r="AC2430">
        <v>2332310.14</v>
      </c>
      <c r="AD2430">
        <v>50415304.670000002</v>
      </c>
      <c r="AE2430">
        <v>213.83</v>
      </c>
      <c r="AF2430">
        <v>10780304597.59</v>
      </c>
      <c r="AG2430">
        <v>242252.87</v>
      </c>
      <c r="AH2430">
        <v>1.9</v>
      </c>
      <c r="AI2430">
        <v>27104.39</v>
      </c>
      <c r="AJ2430">
        <v>9.58</v>
      </c>
      <c r="AK2430">
        <v>0</v>
      </c>
      <c r="AL2430">
        <v>0.13500000000000001</v>
      </c>
      <c r="AM2430">
        <v>68060.66</v>
      </c>
      <c r="AN2430">
        <v>320.5</v>
      </c>
      <c r="AO2430">
        <v>648.20000000000005</v>
      </c>
      <c r="AP2430">
        <v>207748.1</v>
      </c>
      <c r="AQ2430">
        <v>2877476.16</v>
      </c>
      <c r="AR2430" t="s">
        <v>124</v>
      </c>
      <c r="AS2430" t="s">
        <v>61</v>
      </c>
      <c r="AT2430" t="s">
        <v>293</v>
      </c>
      <c r="AU2430" t="s">
        <v>63</v>
      </c>
    </row>
    <row r="2431" spans="1:47" x14ac:dyDescent="0.25">
      <c r="A2431" t="s">
        <v>3637</v>
      </c>
      <c r="B2431">
        <v>2020</v>
      </c>
      <c r="C2431">
        <v>10</v>
      </c>
      <c r="D2431" t="s">
        <v>119</v>
      </c>
      <c r="E2431" s="1">
        <v>44135</v>
      </c>
      <c r="F2431" s="1">
        <v>44153</v>
      </c>
      <c r="G2431">
        <v>18</v>
      </c>
      <c r="H2431">
        <v>6</v>
      </c>
      <c r="I2431" t="s">
        <v>49</v>
      </c>
      <c r="J2431" t="s">
        <v>239</v>
      </c>
      <c r="K2431" t="s">
        <v>240</v>
      </c>
      <c r="L2431">
        <v>3105.2</v>
      </c>
      <c r="M2431" t="s">
        <v>80</v>
      </c>
      <c r="N2431" t="s">
        <v>168</v>
      </c>
      <c r="O2431" t="s">
        <v>107</v>
      </c>
      <c r="P2431" t="s">
        <v>71</v>
      </c>
      <c r="Q2431" t="s">
        <v>56</v>
      </c>
      <c r="R2431" t="s">
        <v>3210</v>
      </c>
      <c r="S2431" t="s">
        <v>161</v>
      </c>
      <c r="T2431" t="s">
        <v>162</v>
      </c>
      <c r="U2431" t="s">
        <v>259</v>
      </c>
      <c r="V2431">
        <v>36082</v>
      </c>
      <c r="W2431">
        <v>25577</v>
      </c>
      <c r="X2431">
        <v>1.6</v>
      </c>
      <c r="Y2431">
        <v>10.4</v>
      </c>
      <c r="Z2431">
        <v>28054.94</v>
      </c>
      <c r="AB2431">
        <v>42.38</v>
      </c>
      <c r="AC2431">
        <v>1188968.3600000001</v>
      </c>
      <c r="AD2431">
        <v>17518065.629999999</v>
      </c>
      <c r="AE2431">
        <v>165.05</v>
      </c>
      <c r="AF2431">
        <v>2891356732.23</v>
      </c>
      <c r="AG2431">
        <v>88924.34</v>
      </c>
      <c r="AH2431">
        <v>2.2000000000000002</v>
      </c>
      <c r="AI2431">
        <v>47036.800000000003</v>
      </c>
      <c r="AJ2431">
        <v>4.63</v>
      </c>
      <c r="AK2431">
        <v>811086.44</v>
      </c>
      <c r="AL2431">
        <v>0.12</v>
      </c>
      <c r="AM2431">
        <v>21021.68</v>
      </c>
      <c r="AN2431">
        <v>984.2</v>
      </c>
      <c r="AO2431">
        <v>697.95</v>
      </c>
      <c r="AP2431">
        <v>686922.39</v>
      </c>
      <c r="AQ2431">
        <v>2032873.57</v>
      </c>
      <c r="AR2431" t="s">
        <v>61</v>
      </c>
      <c r="AS2431" t="s">
        <v>61</v>
      </c>
      <c r="AT2431" t="s">
        <v>62</v>
      </c>
      <c r="AU2431" t="s">
        <v>63</v>
      </c>
    </row>
    <row r="2432" spans="1:47" x14ac:dyDescent="0.25">
      <c r="A2432" t="s">
        <v>3638</v>
      </c>
      <c r="B2432">
        <v>2023</v>
      </c>
      <c r="C2432">
        <v>8</v>
      </c>
      <c r="D2432" t="s">
        <v>89</v>
      </c>
      <c r="E2432" s="1">
        <v>45139</v>
      </c>
      <c r="F2432" s="1">
        <v>45144</v>
      </c>
      <c r="G2432">
        <v>5</v>
      </c>
      <c r="H2432">
        <v>17.899999999999999</v>
      </c>
      <c r="I2432" t="s">
        <v>65</v>
      </c>
      <c r="J2432" t="s">
        <v>50</v>
      </c>
      <c r="K2432" t="s">
        <v>120</v>
      </c>
      <c r="L2432">
        <v>2710.1921000000002</v>
      </c>
      <c r="M2432" t="s">
        <v>52</v>
      </c>
      <c r="N2432" t="s">
        <v>53</v>
      </c>
      <c r="O2432" t="s">
        <v>54</v>
      </c>
      <c r="P2432" t="s">
        <v>70</v>
      </c>
      <c r="Q2432" t="s">
        <v>146</v>
      </c>
      <c r="R2432" t="s">
        <v>3639</v>
      </c>
      <c r="S2432" t="s">
        <v>123</v>
      </c>
      <c r="T2432" t="s">
        <v>74</v>
      </c>
      <c r="U2432" t="s">
        <v>181</v>
      </c>
      <c r="V2432">
        <v>56247</v>
      </c>
      <c r="W2432">
        <v>41033</v>
      </c>
      <c r="X2432">
        <v>17.399999999999999</v>
      </c>
      <c r="Y2432">
        <v>12.3</v>
      </c>
      <c r="Z2432">
        <v>43447.519999999997</v>
      </c>
      <c r="AB2432">
        <v>35.6</v>
      </c>
      <c r="AC2432">
        <v>1546731.71</v>
      </c>
      <c r="AD2432">
        <v>34798856.670000002</v>
      </c>
      <c r="AE2432">
        <v>288.12</v>
      </c>
      <c r="AF2432">
        <v>10026246583.76</v>
      </c>
      <c r="AG2432">
        <v>213519.82</v>
      </c>
      <c r="AI2432">
        <v>2514.09</v>
      </c>
      <c r="AJ2432">
        <v>14.55</v>
      </c>
      <c r="AK2432">
        <v>0</v>
      </c>
      <c r="AL2432">
        <v>0.318</v>
      </c>
      <c r="AM2432">
        <v>110660.36</v>
      </c>
      <c r="AN2432">
        <v>150.9</v>
      </c>
      <c r="AO2432">
        <v>662.39</v>
      </c>
      <c r="AP2432">
        <v>99954.65</v>
      </c>
      <c r="AQ2432">
        <v>1973380.63</v>
      </c>
      <c r="AR2432" t="s">
        <v>61</v>
      </c>
      <c r="AS2432" t="s">
        <v>61</v>
      </c>
      <c r="AT2432" t="s">
        <v>62</v>
      </c>
      <c r="AU2432" t="s">
        <v>63</v>
      </c>
    </row>
    <row r="2433" spans="1:47" x14ac:dyDescent="0.25">
      <c r="A2433" t="s">
        <v>3640</v>
      </c>
      <c r="B2433">
        <v>2022</v>
      </c>
      <c r="C2433">
        <v>8</v>
      </c>
      <c r="D2433" t="s">
        <v>89</v>
      </c>
      <c r="E2433" s="1">
        <v>44798</v>
      </c>
      <c r="F2433" s="1">
        <v>44818</v>
      </c>
      <c r="G2433">
        <v>20</v>
      </c>
      <c r="H2433">
        <v>10.1</v>
      </c>
      <c r="I2433" t="s">
        <v>65</v>
      </c>
      <c r="J2433" t="s">
        <v>66</v>
      </c>
      <c r="K2433" t="s">
        <v>391</v>
      </c>
      <c r="L2433">
        <v>9999.99</v>
      </c>
      <c r="M2433" t="s">
        <v>114</v>
      </c>
      <c r="N2433" t="s">
        <v>106</v>
      </c>
      <c r="O2433" t="s">
        <v>189</v>
      </c>
      <c r="P2433" t="s">
        <v>92</v>
      </c>
      <c r="Q2433" t="s">
        <v>71</v>
      </c>
      <c r="R2433" t="s">
        <v>768</v>
      </c>
      <c r="S2433" t="s">
        <v>130</v>
      </c>
      <c r="T2433" t="s">
        <v>95</v>
      </c>
      <c r="U2433" t="s">
        <v>228</v>
      </c>
      <c r="V2433">
        <v>63527</v>
      </c>
      <c r="W2433">
        <v>44146</v>
      </c>
      <c r="X2433">
        <v>13.9</v>
      </c>
      <c r="Y2433">
        <v>14.4</v>
      </c>
      <c r="Z2433">
        <v>54036.31</v>
      </c>
      <c r="AB2433">
        <v>22.09</v>
      </c>
      <c r="AC2433">
        <v>1193662.0900000001</v>
      </c>
      <c r="AD2433">
        <v>28307461.359999999</v>
      </c>
      <c r="AE2433">
        <v>214.2</v>
      </c>
      <c r="AF2433">
        <v>6063458223.3100004</v>
      </c>
      <c r="AG2433">
        <v>236070.07</v>
      </c>
      <c r="AH2433">
        <v>0</v>
      </c>
      <c r="AI2433">
        <v>0</v>
      </c>
      <c r="AJ2433">
        <v>4.75</v>
      </c>
      <c r="AK2433">
        <v>0</v>
      </c>
      <c r="AL2433">
        <v>0.27400000000000002</v>
      </c>
      <c r="AM2433">
        <v>77562.44</v>
      </c>
      <c r="AN2433">
        <v>496</v>
      </c>
      <c r="AO2433">
        <v>683.17</v>
      </c>
      <c r="AP2433">
        <v>338852.32</v>
      </c>
      <c r="AQ2433">
        <v>1846146.92</v>
      </c>
      <c r="AR2433" t="s">
        <v>61</v>
      </c>
      <c r="AS2433" t="s">
        <v>61</v>
      </c>
      <c r="AT2433" t="s">
        <v>62</v>
      </c>
      <c r="AU2433" t="s">
        <v>63</v>
      </c>
    </row>
    <row r="2434" spans="1:47" x14ac:dyDescent="0.25">
      <c r="A2434" t="s">
        <v>3641</v>
      </c>
      <c r="B2434">
        <v>2024</v>
      </c>
      <c r="C2434">
        <v>12</v>
      </c>
      <c r="D2434" t="s">
        <v>119</v>
      </c>
      <c r="E2434" s="1">
        <v>45638</v>
      </c>
      <c r="F2434" s="1">
        <v>45665</v>
      </c>
      <c r="G2434">
        <v>27</v>
      </c>
      <c r="I2434" t="s">
        <v>49</v>
      </c>
      <c r="J2434" t="s">
        <v>112</v>
      </c>
      <c r="K2434" t="s">
        <v>199</v>
      </c>
      <c r="L2434">
        <v>7204.49</v>
      </c>
      <c r="M2434" t="s">
        <v>114</v>
      </c>
      <c r="N2434" t="s">
        <v>168</v>
      </c>
      <c r="O2434" t="s">
        <v>189</v>
      </c>
      <c r="P2434" t="s">
        <v>127</v>
      </c>
      <c r="Q2434" t="s">
        <v>184</v>
      </c>
      <c r="R2434" t="s">
        <v>2679</v>
      </c>
      <c r="S2434" t="s">
        <v>161</v>
      </c>
      <c r="T2434" t="s">
        <v>162</v>
      </c>
      <c r="U2434" t="s">
        <v>259</v>
      </c>
      <c r="V2434">
        <v>29436</v>
      </c>
      <c r="W2434">
        <v>17615</v>
      </c>
      <c r="X2434">
        <v>2.4</v>
      </c>
      <c r="Y2434">
        <v>12.2</v>
      </c>
      <c r="Z2434">
        <v>27272.98</v>
      </c>
      <c r="AB2434">
        <v>19.8</v>
      </c>
      <c r="AC2434">
        <v>540005</v>
      </c>
      <c r="AD2434">
        <v>24186769.579999998</v>
      </c>
      <c r="AE2434">
        <v>275.33999999999997</v>
      </c>
      <c r="AF2434">
        <v>6659585136.1599998</v>
      </c>
      <c r="AG2434">
        <v>77329.740000000005</v>
      </c>
      <c r="AH2434">
        <v>0.8</v>
      </c>
      <c r="AI2434">
        <v>11558.06</v>
      </c>
      <c r="AJ2434">
        <v>23.19</v>
      </c>
      <c r="AK2434">
        <v>5608911.8700000001</v>
      </c>
      <c r="AL2434">
        <v>0.123</v>
      </c>
      <c r="AM2434">
        <v>29749.73</v>
      </c>
      <c r="AN2434">
        <v>1197.9000000000001</v>
      </c>
      <c r="AO2434">
        <v>470.83</v>
      </c>
      <c r="AP2434">
        <v>564007.26</v>
      </c>
      <c r="AQ2434">
        <v>1222649.79</v>
      </c>
      <c r="AR2434" t="s">
        <v>61</v>
      </c>
      <c r="AS2434" t="s">
        <v>61</v>
      </c>
      <c r="AT2434" t="s">
        <v>62</v>
      </c>
      <c r="AU2434" t="s">
        <v>63</v>
      </c>
    </row>
    <row r="2435" spans="1:47" x14ac:dyDescent="0.25">
      <c r="A2435" t="s">
        <v>3642</v>
      </c>
      <c r="B2435">
        <v>2026</v>
      </c>
      <c r="C2435">
        <v>1</v>
      </c>
      <c r="D2435" t="s">
        <v>48</v>
      </c>
      <c r="E2435" s="1">
        <v>46023</v>
      </c>
      <c r="F2435" s="1">
        <v>46036</v>
      </c>
      <c r="G2435">
        <v>13</v>
      </c>
      <c r="H2435">
        <v>10.199999999999999</v>
      </c>
      <c r="I2435" t="s">
        <v>49</v>
      </c>
      <c r="J2435" t="s">
        <v>50</v>
      </c>
      <c r="K2435" t="s">
        <v>145</v>
      </c>
      <c r="L2435">
        <v>2710.19</v>
      </c>
      <c r="M2435" t="s">
        <v>52</v>
      </c>
      <c r="N2435" t="s">
        <v>69</v>
      </c>
      <c r="O2435" t="s">
        <v>200</v>
      </c>
      <c r="P2435" t="s">
        <v>93</v>
      </c>
      <c r="Q2435" t="s">
        <v>70</v>
      </c>
      <c r="R2435" t="s">
        <v>2699</v>
      </c>
      <c r="S2435" t="s">
        <v>123</v>
      </c>
      <c r="T2435" t="s">
        <v>74</v>
      </c>
      <c r="U2435" t="s">
        <v>87</v>
      </c>
      <c r="V2435">
        <v>57859</v>
      </c>
      <c r="W2435">
        <v>39689</v>
      </c>
      <c r="X2435">
        <v>12</v>
      </c>
      <c r="Y2435">
        <v>12.2</v>
      </c>
      <c r="Z2435">
        <v>50796.57</v>
      </c>
      <c r="AB2435">
        <v>32.28</v>
      </c>
      <c r="AC2435">
        <v>1639713.28</v>
      </c>
      <c r="AD2435">
        <v>24219804.579999998</v>
      </c>
      <c r="AE2435">
        <v>284.33999999999997</v>
      </c>
      <c r="AF2435">
        <v>6886659234.2799997</v>
      </c>
      <c r="AG2435">
        <v>21354.13</v>
      </c>
      <c r="AH2435">
        <v>0.3</v>
      </c>
      <c r="AI2435">
        <v>4767.91</v>
      </c>
      <c r="AJ2435">
        <v>14.86</v>
      </c>
      <c r="AK2435">
        <v>3599062.96</v>
      </c>
      <c r="AL2435">
        <v>0.22900000000000001</v>
      </c>
      <c r="AM2435">
        <v>55463.35</v>
      </c>
      <c r="AN2435">
        <v>680.7</v>
      </c>
      <c r="AO2435">
        <v>732.34</v>
      </c>
      <c r="AP2435">
        <v>498503.84</v>
      </c>
      <c r="AQ2435">
        <v>2219802.5099999998</v>
      </c>
      <c r="AR2435" t="s">
        <v>61</v>
      </c>
      <c r="AS2435" t="s">
        <v>61</v>
      </c>
      <c r="AT2435" t="s">
        <v>62</v>
      </c>
      <c r="AU2435" t="s">
        <v>63</v>
      </c>
    </row>
    <row r="2436" spans="1:47" x14ac:dyDescent="0.25">
      <c r="A2436" t="s">
        <v>3643</v>
      </c>
      <c r="B2436">
        <v>2022</v>
      </c>
      <c r="C2436">
        <v>8</v>
      </c>
      <c r="D2436" t="s">
        <v>89</v>
      </c>
      <c r="E2436" s="1">
        <v>44801</v>
      </c>
      <c r="F2436" s="1">
        <v>44827</v>
      </c>
      <c r="G2436">
        <v>26</v>
      </c>
      <c r="H2436">
        <v>19.3</v>
      </c>
      <c r="I2436" t="s">
        <v>65</v>
      </c>
      <c r="J2436" t="s">
        <v>66</v>
      </c>
      <c r="K2436" t="s">
        <v>67</v>
      </c>
      <c r="L2436">
        <v>8479.8989999999994</v>
      </c>
      <c r="M2436" t="s">
        <v>52</v>
      </c>
      <c r="N2436" t="s">
        <v>53</v>
      </c>
      <c r="O2436" t="s">
        <v>54</v>
      </c>
      <c r="P2436" t="s">
        <v>56</v>
      </c>
      <c r="Q2436" t="s">
        <v>154</v>
      </c>
      <c r="R2436" t="s">
        <v>2886</v>
      </c>
      <c r="S2436" t="s">
        <v>156</v>
      </c>
      <c r="T2436" t="s">
        <v>59</v>
      </c>
      <c r="U2436" t="s">
        <v>166</v>
      </c>
      <c r="V2436">
        <v>21433</v>
      </c>
      <c r="W2436">
        <v>14620</v>
      </c>
      <c r="X2436">
        <v>5.7</v>
      </c>
      <c r="Y2436">
        <v>12.3</v>
      </c>
      <c r="Z2436">
        <v>16637.02</v>
      </c>
      <c r="AA2436">
        <v>1188</v>
      </c>
      <c r="AB2436">
        <v>601.1</v>
      </c>
      <c r="AC2436">
        <v>714106.8</v>
      </c>
      <c r="AD2436">
        <v>47627462.630000003</v>
      </c>
      <c r="AE2436">
        <v>211.84</v>
      </c>
      <c r="AF2436">
        <v>10089401683.540001</v>
      </c>
      <c r="AG2436">
        <v>128555.41</v>
      </c>
      <c r="AH2436">
        <v>1.4</v>
      </c>
      <c r="AI2436">
        <v>14240.22</v>
      </c>
      <c r="AJ2436">
        <v>6.2</v>
      </c>
      <c r="AK2436">
        <v>0</v>
      </c>
      <c r="AL2436">
        <v>0.33</v>
      </c>
      <c r="AM2436">
        <v>157170.63</v>
      </c>
      <c r="AN2436">
        <v>1389</v>
      </c>
      <c r="AO2436">
        <v>738.55</v>
      </c>
      <c r="AP2436">
        <v>1025845.95</v>
      </c>
      <c r="AQ2436">
        <v>2039919.01</v>
      </c>
      <c r="AR2436" t="s">
        <v>61</v>
      </c>
      <c r="AS2436" t="s">
        <v>61</v>
      </c>
      <c r="AT2436" t="s">
        <v>62</v>
      </c>
      <c r="AU2436" t="s">
        <v>63</v>
      </c>
    </row>
    <row r="2437" spans="1:47" x14ac:dyDescent="0.25">
      <c r="A2437" t="s">
        <v>3644</v>
      </c>
      <c r="B2437">
        <v>2025</v>
      </c>
      <c r="C2437">
        <v>7</v>
      </c>
      <c r="D2437" t="s">
        <v>89</v>
      </c>
      <c r="E2437" s="1">
        <v>45849</v>
      </c>
      <c r="F2437" s="1">
        <v>45874</v>
      </c>
      <c r="G2437">
        <v>25</v>
      </c>
      <c r="H2437">
        <v>7.6</v>
      </c>
      <c r="I2437" t="s">
        <v>65</v>
      </c>
      <c r="J2437" t="s">
        <v>112</v>
      </c>
      <c r="K2437" t="s">
        <v>113</v>
      </c>
      <c r="L2437">
        <v>7304.39</v>
      </c>
      <c r="M2437" t="s">
        <v>98</v>
      </c>
      <c r="N2437" t="s">
        <v>168</v>
      </c>
      <c r="O2437" t="s">
        <v>200</v>
      </c>
      <c r="P2437" t="s">
        <v>100</v>
      </c>
      <c r="Q2437" t="s">
        <v>108</v>
      </c>
      <c r="R2437" t="s">
        <v>367</v>
      </c>
      <c r="S2437" t="s">
        <v>73</v>
      </c>
      <c r="T2437" t="s">
        <v>102</v>
      </c>
      <c r="U2437" t="s">
        <v>132</v>
      </c>
      <c r="V2437">
        <v>5369</v>
      </c>
      <c r="W2437">
        <v>3802</v>
      </c>
      <c r="X2437">
        <v>11.8</v>
      </c>
      <c r="Y2437">
        <v>10.4</v>
      </c>
      <c r="Z2437">
        <v>4445.04</v>
      </c>
      <c r="AB2437">
        <v>39.43</v>
      </c>
      <c r="AC2437">
        <v>175267.93</v>
      </c>
      <c r="AD2437">
        <v>2107304.56</v>
      </c>
      <c r="AE2437">
        <v>277.26</v>
      </c>
      <c r="AF2437">
        <v>584271262.30999994</v>
      </c>
      <c r="AG2437">
        <v>34769.730000000003</v>
      </c>
      <c r="AH2437">
        <v>0</v>
      </c>
      <c r="AI2437">
        <v>0</v>
      </c>
      <c r="AJ2437">
        <v>24.22</v>
      </c>
      <c r="AK2437">
        <v>0</v>
      </c>
      <c r="AL2437">
        <v>6.5000000000000002E-2</v>
      </c>
      <c r="AM2437">
        <v>1369.75</v>
      </c>
      <c r="AN2437">
        <v>1076.4000000000001</v>
      </c>
      <c r="AO2437">
        <v>705.02</v>
      </c>
      <c r="AP2437">
        <v>758883.53</v>
      </c>
      <c r="AQ2437">
        <v>970290.94</v>
      </c>
      <c r="AR2437" t="s">
        <v>61</v>
      </c>
      <c r="AS2437" t="s">
        <v>61</v>
      </c>
      <c r="AT2437" t="s">
        <v>62</v>
      </c>
      <c r="AU2437" t="s">
        <v>63</v>
      </c>
    </row>
    <row r="2438" spans="1:47" x14ac:dyDescent="0.25">
      <c r="A2438" t="s">
        <v>3645</v>
      </c>
      <c r="B2438">
        <v>2023</v>
      </c>
      <c r="C2438">
        <v>8</v>
      </c>
      <c r="D2438" t="s">
        <v>89</v>
      </c>
      <c r="E2438" s="1">
        <v>45150</v>
      </c>
      <c r="F2438" s="1">
        <v>45166</v>
      </c>
      <c r="G2438">
        <v>16</v>
      </c>
      <c r="H2438">
        <v>12.7</v>
      </c>
      <c r="I2438" t="s">
        <v>49</v>
      </c>
      <c r="J2438" t="s">
        <v>50</v>
      </c>
      <c r="K2438" t="s">
        <v>223</v>
      </c>
      <c r="L2438">
        <v>2710.1109999999999</v>
      </c>
      <c r="M2438" t="s">
        <v>90</v>
      </c>
      <c r="N2438" t="s">
        <v>69</v>
      </c>
      <c r="O2438" t="s">
        <v>54</v>
      </c>
      <c r="P2438" t="s">
        <v>131</v>
      </c>
      <c r="Q2438" t="s">
        <v>128</v>
      </c>
      <c r="R2438" t="s">
        <v>2128</v>
      </c>
      <c r="S2438" t="s">
        <v>123</v>
      </c>
      <c r="T2438" t="s">
        <v>86</v>
      </c>
      <c r="U2438" t="s">
        <v>110</v>
      </c>
      <c r="V2438">
        <v>68753</v>
      </c>
      <c r="W2438">
        <v>41434</v>
      </c>
      <c r="X2438">
        <v>17.8</v>
      </c>
      <c r="Y2438">
        <v>14.7</v>
      </c>
      <c r="Z2438">
        <v>55797.51</v>
      </c>
      <c r="AB2438">
        <v>28.16</v>
      </c>
      <c r="AC2438">
        <v>1571257.88</v>
      </c>
      <c r="AD2438">
        <v>30280192.73</v>
      </c>
      <c r="AE2438">
        <v>280.13</v>
      </c>
      <c r="AF2438">
        <v>8482390389.4499998</v>
      </c>
      <c r="AG2438">
        <v>134721.09</v>
      </c>
      <c r="AH2438">
        <v>0</v>
      </c>
      <c r="AI2438">
        <v>0</v>
      </c>
      <c r="AJ2438">
        <v>3.72</v>
      </c>
      <c r="AK2438">
        <v>1126423.17</v>
      </c>
      <c r="AL2438">
        <v>8.5999999999999993E-2</v>
      </c>
      <c r="AM2438">
        <v>26040.97</v>
      </c>
      <c r="AN2438">
        <v>684</v>
      </c>
      <c r="AO2438">
        <v>657.17</v>
      </c>
      <c r="AP2438">
        <v>449504.28</v>
      </c>
      <c r="AQ2438">
        <v>2181524.2200000002</v>
      </c>
      <c r="AR2438" t="s">
        <v>61</v>
      </c>
      <c r="AS2438" t="s">
        <v>61</v>
      </c>
      <c r="AT2438" t="s">
        <v>62</v>
      </c>
      <c r="AU2438" t="s">
        <v>63</v>
      </c>
    </row>
    <row r="2439" spans="1:47" x14ac:dyDescent="0.25">
      <c r="A2439" t="s">
        <v>3646</v>
      </c>
      <c r="B2439">
        <v>2020</v>
      </c>
      <c r="C2439">
        <v>8</v>
      </c>
      <c r="D2439" t="s">
        <v>89</v>
      </c>
      <c r="E2439" s="1">
        <v>44057</v>
      </c>
      <c r="F2439" s="1">
        <v>44075</v>
      </c>
      <c r="G2439">
        <v>18</v>
      </c>
      <c r="H2439">
        <v>20</v>
      </c>
      <c r="I2439" t="s">
        <v>49</v>
      </c>
      <c r="J2439" t="s">
        <v>50</v>
      </c>
      <c r="K2439" t="s">
        <v>51</v>
      </c>
      <c r="L2439">
        <v>2709</v>
      </c>
      <c r="M2439" t="s">
        <v>90</v>
      </c>
      <c r="N2439" t="s">
        <v>53</v>
      </c>
      <c r="O2439" t="s">
        <v>99</v>
      </c>
      <c r="P2439" t="s">
        <v>257</v>
      </c>
      <c r="Q2439" t="s">
        <v>100</v>
      </c>
      <c r="R2439" t="s">
        <v>577</v>
      </c>
      <c r="S2439" t="s">
        <v>170</v>
      </c>
      <c r="T2439" t="s">
        <v>187</v>
      </c>
      <c r="U2439" t="s">
        <v>75</v>
      </c>
      <c r="V2439">
        <v>77562</v>
      </c>
      <c r="W2439">
        <v>50270</v>
      </c>
      <c r="X2439">
        <v>5.4</v>
      </c>
      <c r="Y2439">
        <v>15.4</v>
      </c>
      <c r="Z2439">
        <v>69147.740000000005</v>
      </c>
      <c r="AB2439">
        <v>32.69</v>
      </c>
      <c r="AC2439">
        <v>2260439.62</v>
      </c>
      <c r="AD2439">
        <v>3917910.95</v>
      </c>
      <c r="AE2439">
        <v>166.7</v>
      </c>
      <c r="AF2439">
        <v>653115755.37</v>
      </c>
      <c r="AG2439">
        <v>97809.13</v>
      </c>
      <c r="AH2439">
        <v>0</v>
      </c>
      <c r="AI2439">
        <v>0</v>
      </c>
      <c r="AJ2439">
        <v>8.1999999999999993</v>
      </c>
      <c r="AK2439">
        <v>321268.7</v>
      </c>
      <c r="AL2439">
        <v>0.23400000000000001</v>
      </c>
      <c r="AM2439">
        <v>9167.91</v>
      </c>
      <c r="AN2439">
        <v>723.7</v>
      </c>
      <c r="AO2439">
        <v>494.88</v>
      </c>
      <c r="AP2439">
        <v>358144.66</v>
      </c>
      <c r="AQ2439">
        <v>2725561.32</v>
      </c>
      <c r="AR2439" t="s">
        <v>61</v>
      </c>
      <c r="AS2439" t="s">
        <v>61</v>
      </c>
      <c r="AT2439" t="s">
        <v>62</v>
      </c>
      <c r="AU2439" t="s">
        <v>63</v>
      </c>
    </row>
    <row r="2440" spans="1:47" x14ac:dyDescent="0.25">
      <c r="A2440" t="s">
        <v>3647</v>
      </c>
      <c r="B2440">
        <v>2021</v>
      </c>
      <c r="C2440">
        <v>10</v>
      </c>
      <c r="D2440" t="s">
        <v>119</v>
      </c>
      <c r="E2440" s="1">
        <v>44471</v>
      </c>
      <c r="F2440" s="1">
        <v>44494</v>
      </c>
      <c r="G2440">
        <v>23</v>
      </c>
      <c r="H2440">
        <v>5.3</v>
      </c>
      <c r="I2440" t="s">
        <v>65</v>
      </c>
      <c r="J2440" t="s">
        <v>112</v>
      </c>
      <c r="K2440" t="s">
        <v>340</v>
      </c>
      <c r="L2440">
        <v>7208.39</v>
      </c>
      <c r="M2440" t="s">
        <v>114</v>
      </c>
      <c r="N2440" t="s">
        <v>53</v>
      </c>
      <c r="O2440" t="s">
        <v>99</v>
      </c>
      <c r="P2440" t="s">
        <v>56</v>
      </c>
      <c r="Q2440" t="s">
        <v>140</v>
      </c>
      <c r="R2440" t="s">
        <v>3648</v>
      </c>
      <c r="S2440" t="s">
        <v>73</v>
      </c>
      <c r="T2440" t="s">
        <v>102</v>
      </c>
      <c r="U2440" t="s">
        <v>87</v>
      </c>
      <c r="V2440">
        <v>16645</v>
      </c>
      <c r="W2440">
        <v>12124</v>
      </c>
      <c r="X2440">
        <v>24.2</v>
      </c>
      <c r="Y2440">
        <v>13.6</v>
      </c>
      <c r="Z2440">
        <v>14880.91</v>
      </c>
      <c r="AB2440">
        <v>18.18</v>
      </c>
      <c r="AC2440">
        <v>270534.94</v>
      </c>
      <c r="AD2440">
        <v>11472139.949999999</v>
      </c>
      <c r="AE2440">
        <v>172.97</v>
      </c>
      <c r="AF2440">
        <v>1984336047.1500001</v>
      </c>
      <c r="AG2440">
        <v>15152.48</v>
      </c>
      <c r="AH2440">
        <v>0</v>
      </c>
      <c r="AI2440">
        <v>0</v>
      </c>
      <c r="AJ2440">
        <v>2.93</v>
      </c>
      <c r="AK2440">
        <v>0</v>
      </c>
      <c r="AL2440">
        <v>0.159</v>
      </c>
      <c r="AM2440">
        <v>18240.7</v>
      </c>
      <c r="AN2440">
        <v>1142.8</v>
      </c>
      <c r="AO2440">
        <v>736.44</v>
      </c>
      <c r="AP2440">
        <v>841603.63</v>
      </c>
      <c r="AQ2440">
        <v>1145531.75</v>
      </c>
      <c r="AR2440" t="s">
        <v>61</v>
      </c>
      <c r="AS2440" t="s">
        <v>61</v>
      </c>
      <c r="AT2440" t="s">
        <v>62</v>
      </c>
      <c r="AU2440" t="s">
        <v>63</v>
      </c>
    </row>
    <row r="2441" spans="1:47" x14ac:dyDescent="0.25">
      <c r="A2441" t="s">
        <v>3649</v>
      </c>
      <c r="B2441">
        <v>2025</v>
      </c>
      <c r="C2441">
        <v>3</v>
      </c>
      <c r="D2441" t="s">
        <v>48</v>
      </c>
      <c r="E2441" s="1">
        <v>45735</v>
      </c>
      <c r="F2441" s="1">
        <v>45755</v>
      </c>
      <c r="G2441">
        <v>20</v>
      </c>
      <c r="H2441">
        <v>9.5</v>
      </c>
      <c r="I2441" t="s">
        <v>65</v>
      </c>
      <c r="J2441" t="s">
        <v>66</v>
      </c>
      <c r="K2441" t="s">
        <v>67</v>
      </c>
      <c r="L2441">
        <v>8479.8989999999994</v>
      </c>
      <c r="M2441" t="s">
        <v>80</v>
      </c>
      <c r="N2441" t="s">
        <v>69</v>
      </c>
      <c r="O2441" t="s">
        <v>189</v>
      </c>
      <c r="P2441" t="s">
        <v>100</v>
      </c>
      <c r="Q2441" t="s">
        <v>150</v>
      </c>
      <c r="R2441" t="s">
        <v>1640</v>
      </c>
      <c r="S2441" t="s">
        <v>73</v>
      </c>
      <c r="T2441" t="s">
        <v>131</v>
      </c>
      <c r="U2441" t="s">
        <v>75</v>
      </c>
      <c r="V2441">
        <v>14841</v>
      </c>
      <c r="W2441">
        <v>8280</v>
      </c>
      <c r="X2441">
        <v>8.6999999999999993</v>
      </c>
      <c r="Y2441">
        <v>10.199999999999999</v>
      </c>
      <c r="Z2441">
        <v>11764.99</v>
      </c>
      <c r="AB2441">
        <v>31.77</v>
      </c>
      <c r="AC2441">
        <v>373773.73</v>
      </c>
      <c r="AD2441">
        <v>5036592.22</v>
      </c>
      <c r="AE2441">
        <v>275.74</v>
      </c>
      <c r="AF2441">
        <v>1388789938.74</v>
      </c>
      <c r="AG2441">
        <v>155066.32</v>
      </c>
      <c r="AH2441">
        <v>1.9</v>
      </c>
      <c r="AI2441">
        <v>42853.99</v>
      </c>
      <c r="AJ2441">
        <v>24.23</v>
      </c>
      <c r="AK2441">
        <v>0</v>
      </c>
      <c r="AL2441">
        <v>0.28899999999999998</v>
      </c>
      <c r="AM2441">
        <v>14555.75</v>
      </c>
      <c r="AO2441">
        <v>538.67999999999995</v>
      </c>
      <c r="AP2441">
        <v>538518.4</v>
      </c>
      <c r="AQ2441">
        <v>1124768.19</v>
      </c>
      <c r="AR2441" t="s">
        <v>61</v>
      </c>
      <c r="AS2441" t="s">
        <v>61</v>
      </c>
      <c r="AT2441" t="s">
        <v>62</v>
      </c>
      <c r="AU2441" t="s">
        <v>63</v>
      </c>
    </row>
    <row r="2442" spans="1:47" x14ac:dyDescent="0.25">
      <c r="A2442" t="s">
        <v>3650</v>
      </c>
      <c r="B2442">
        <v>2025</v>
      </c>
      <c r="C2442">
        <v>8</v>
      </c>
      <c r="D2442" t="s">
        <v>89</v>
      </c>
      <c r="E2442" s="1">
        <v>45873</v>
      </c>
      <c r="F2442" s="1">
        <v>45888</v>
      </c>
      <c r="G2442">
        <v>15</v>
      </c>
      <c r="H2442">
        <v>4.7</v>
      </c>
      <c r="I2442" t="s">
        <v>65</v>
      </c>
      <c r="J2442" t="s">
        <v>50</v>
      </c>
      <c r="K2442" t="s">
        <v>223</v>
      </c>
      <c r="L2442">
        <v>2710.1109999999999</v>
      </c>
      <c r="M2442" t="s">
        <v>90</v>
      </c>
      <c r="N2442" t="s">
        <v>69</v>
      </c>
      <c r="O2442" t="s">
        <v>107</v>
      </c>
      <c r="P2442" t="s">
        <v>184</v>
      </c>
      <c r="Q2442" t="s">
        <v>71</v>
      </c>
      <c r="R2442" t="s">
        <v>811</v>
      </c>
      <c r="S2442" t="s">
        <v>186</v>
      </c>
      <c r="T2442" t="s">
        <v>162</v>
      </c>
      <c r="U2442" t="s">
        <v>143</v>
      </c>
      <c r="V2442">
        <v>103197</v>
      </c>
      <c r="W2442">
        <v>66013</v>
      </c>
      <c r="X2442">
        <v>16.899999999999999</v>
      </c>
      <c r="Y2442">
        <v>10.3</v>
      </c>
      <c r="Z2442">
        <v>81886.080000000002</v>
      </c>
      <c r="AB2442">
        <v>23.44</v>
      </c>
      <c r="AC2442">
        <v>1919409.72</v>
      </c>
      <c r="AD2442">
        <v>68426465.030000001</v>
      </c>
      <c r="AE2442">
        <v>280.31</v>
      </c>
      <c r="AF2442">
        <v>19180622412.560001</v>
      </c>
      <c r="AG2442">
        <v>169307.4</v>
      </c>
      <c r="AH2442">
        <v>0</v>
      </c>
      <c r="AI2442">
        <v>0</v>
      </c>
      <c r="AJ2442">
        <v>0.19</v>
      </c>
      <c r="AK2442">
        <v>0</v>
      </c>
      <c r="AL2442">
        <v>0.14399999999999999</v>
      </c>
      <c r="AM2442">
        <v>98534.11</v>
      </c>
      <c r="AN2442">
        <v>514.4</v>
      </c>
      <c r="AO2442">
        <v>678.72</v>
      </c>
      <c r="AP2442">
        <v>349133.57</v>
      </c>
      <c r="AQ2442">
        <v>2536384.7999999998</v>
      </c>
      <c r="AR2442" t="s">
        <v>61</v>
      </c>
      <c r="AS2442" t="s">
        <v>61</v>
      </c>
      <c r="AT2442" t="s">
        <v>62</v>
      </c>
      <c r="AU2442" t="s">
        <v>63</v>
      </c>
    </row>
    <row r="2443" spans="1:47" x14ac:dyDescent="0.25">
      <c r="A2443" t="s">
        <v>3651</v>
      </c>
      <c r="B2443">
        <v>2024</v>
      </c>
      <c r="C2443">
        <v>12</v>
      </c>
      <c r="D2443" t="s">
        <v>119</v>
      </c>
      <c r="E2443" s="1">
        <v>45639</v>
      </c>
      <c r="F2443" s="1">
        <v>45670</v>
      </c>
      <c r="G2443">
        <v>31</v>
      </c>
      <c r="H2443">
        <v>12.3</v>
      </c>
      <c r="I2443" t="s">
        <v>49</v>
      </c>
      <c r="J2443" t="s">
        <v>134</v>
      </c>
      <c r="K2443" t="s">
        <v>135</v>
      </c>
      <c r="L2443">
        <v>9999.0098999999991</v>
      </c>
      <c r="M2443" t="s">
        <v>52</v>
      </c>
      <c r="N2443" t="s">
        <v>81</v>
      </c>
      <c r="O2443" t="s">
        <v>200</v>
      </c>
      <c r="P2443" t="s">
        <v>55</v>
      </c>
      <c r="Q2443" t="s">
        <v>56</v>
      </c>
      <c r="R2443" t="s">
        <v>2677</v>
      </c>
      <c r="S2443" t="s">
        <v>137</v>
      </c>
      <c r="T2443" t="s">
        <v>74</v>
      </c>
      <c r="U2443" t="s">
        <v>181</v>
      </c>
      <c r="V2443">
        <v>6930</v>
      </c>
      <c r="W2443">
        <v>4355</v>
      </c>
      <c r="X2443">
        <v>4.4000000000000004</v>
      </c>
      <c r="Y2443">
        <v>11.9</v>
      </c>
      <c r="Z2443">
        <v>5710.18</v>
      </c>
      <c r="AB2443">
        <v>39.979999999999997</v>
      </c>
      <c r="AC2443">
        <v>228293</v>
      </c>
      <c r="AD2443">
        <v>5333936.24</v>
      </c>
      <c r="AE2443">
        <v>274.25</v>
      </c>
      <c r="AF2443">
        <v>1462832013.8199999</v>
      </c>
      <c r="AG2443">
        <v>166472.04</v>
      </c>
      <c r="AH2443">
        <v>0.8</v>
      </c>
      <c r="AI2443">
        <v>9676.2800000000007</v>
      </c>
      <c r="AJ2443">
        <v>1.26</v>
      </c>
      <c r="AK2443">
        <v>67207.600000000006</v>
      </c>
      <c r="AL2443">
        <v>9.6000000000000002E-2</v>
      </c>
      <c r="AM2443">
        <v>5120.58</v>
      </c>
      <c r="AN2443">
        <v>1038.3</v>
      </c>
      <c r="AO2443">
        <v>693.39</v>
      </c>
      <c r="AP2443">
        <v>719946.84</v>
      </c>
      <c r="AQ2443">
        <v>1129508.74</v>
      </c>
      <c r="AR2443" t="s">
        <v>61</v>
      </c>
      <c r="AS2443" t="s">
        <v>61</v>
      </c>
      <c r="AT2443" t="s">
        <v>62</v>
      </c>
      <c r="AU2443" t="s">
        <v>63</v>
      </c>
    </row>
    <row r="2444" spans="1:47" x14ac:dyDescent="0.25">
      <c r="A2444" t="s">
        <v>3652</v>
      </c>
      <c r="B2444">
        <v>2023</v>
      </c>
      <c r="C2444">
        <v>12</v>
      </c>
      <c r="D2444" t="s">
        <v>119</v>
      </c>
      <c r="E2444" s="1">
        <v>45269</v>
      </c>
      <c r="F2444" s="1">
        <v>45294</v>
      </c>
      <c r="G2444">
        <v>25</v>
      </c>
      <c r="H2444">
        <v>7.8</v>
      </c>
      <c r="I2444" t="s">
        <v>49</v>
      </c>
      <c r="J2444" t="s">
        <v>66</v>
      </c>
      <c r="K2444" t="s">
        <v>245</v>
      </c>
      <c r="L2444">
        <v>8905.9</v>
      </c>
      <c r="M2444" t="s">
        <v>114</v>
      </c>
      <c r="N2444" t="s">
        <v>69</v>
      </c>
      <c r="O2444" t="s">
        <v>107</v>
      </c>
      <c r="P2444" t="s">
        <v>146</v>
      </c>
      <c r="Q2444" t="s">
        <v>226</v>
      </c>
      <c r="R2444" t="s">
        <v>290</v>
      </c>
      <c r="S2444" t="s">
        <v>137</v>
      </c>
      <c r="T2444" t="s">
        <v>131</v>
      </c>
      <c r="U2444" t="s">
        <v>60</v>
      </c>
      <c r="V2444">
        <v>4751</v>
      </c>
      <c r="W2444">
        <v>3153</v>
      </c>
      <c r="X2444">
        <v>16</v>
      </c>
      <c r="Y2444">
        <v>12.4</v>
      </c>
      <c r="Z2444">
        <v>4434.55</v>
      </c>
      <c r="AB2444">
        <v>23.47</v>
      </c>
      <c r="AC2444">
        <v>104078.89</v>
      </c>
      <c r="AD2444">
        <v>3229239.31</v>
      </c>
      <c r="AE2444">
        <v>282.95999999999998</v>
      </c>
      <c r="AF2444">
        <v>913745555.15999997</v>
      </c>
      <c r="AG2444">
        <v>162050.73000000001</v>
      </c>
      <c r="AH2444">
        <v>1.8</v>
      </c>
      <c r="AI2444">
        <v>38950.49</v>
      </c>
      <c r="AJ2444">
        <v>0.28000000000000003</v>
      </c>
      <c r="AK2444">
        <v>9041.8700000000008</v>
      </c>
      <c r="AL2444">
        <v>0.11</v>
      </c>
      <c r="AM2444">
        <v>3552.16</v>
      </c>
      <c r="AN2444">
        <v>574.9</v>
      </c>
      <c r="AO2444">
        <v>581</v>
      </c>
      <c r="AP2444">
        <v>334016.90000000002</v>
      </c>
      <c r="AQ2444">
        <v>642649.17000000004</v>
      </c>
      <c r="AR2444" t="s">
        <v>61</v>
      </c>
      <c r="AS2444" t="s">
        <v>61</v>
      </c>
      <c r="AT2444" t="s">
        <v>62</v>
      </c>
      <c r="AU2444" t="s">
        <v>63</v>
      </c>
    </row>
    <row r="2445" spans="1:47" x14ac:dyDescent="0.25">
      <c r="A2445" t="s">
        <v>3653</v>
      </c>
      <c r="B2445">
        <v>2026</v>
      </c>
      <c r="C2445">
        <v>3</v>
      </c>
      <c r="D2445" t="s">
        <v>48</v>
      </c>
      <c r="E2445" s="1">
        <v>46096</v>
      </c>
      <c r="F2445" s="1">
        <v>46117</v>
      </c>
      <c r="G2445">
        <v>21</v>
      </c>
      <c r="H2445">
        <v>10.7</v>
      </c>
      <c r="I2445" t="s">
        <v>49</v>
      </c>
      <c r="J2445" t="s">
        <v>66</v>
      </c>
      <c r="K2445" t="s">
        <v>391</v>
      </c>
      <c r="L2445">
        <v>9999.99</v>
      </c>
      <c r="M2445" t="s">
        <v>68</v>
      </c>
      <c r="N2445" t="s">
        <v>69</v>
      </c>
      <c r="O2445" t="s">
        <v>200</v>
      </c>
      <c r="P2445" t="s">
        <v>150</v>
      </c>
      <c r="Q2445" t="s">
        <v>70</v>
      </c>
      <c r="R2445" t="s">
        <v>3045</v>
      </c>
      <c r="S2445" t="s">
        <v>130</v>
      </c>
      <c r="T2445" t="s">
        <v>95</v>
      </c>
      <c r="U2445" t="s">
        <v>60</v>
      </c>
      <c r="V2445">
        <v>79595</v>
      </c>
      <c r="W2445">
        <v>45788</v>
      </c>
      <c r="X2445">
        <v>7.4</v>
      </c>
      <c r="Y2445">
        <v>12.9</v>
      </c>
      <c r="Z2445">
        <v>71369.75</v>
      </c>
      <c r="AB2445">
        <v>40.25</v>
      </c>
      <c r="AC2445">
        <v>2872632.44</v>
      </c>
      <c r="AD2445">
        <v>38621026.520000003</v>
      </c>
      <c r="AE2445">
        <v>283.89</v>
      </c>
      <c r="AF2445">
        <v>10964123218.76</v>
      </c>
      <c r="AG2445">
        <v>157983.84</v>
      </c>
      <c r="AH2445">
        <v>0</v>
      </c>
      <c r="AI2445">
        <v>0</v>
      </c>
      <c r="AJ2445">
        <v>2.4</v>
      </c>
      <c r="AK2445">
        <v>926904.64</v>
      </c>
      <c r="AL2445">
        <v>0.13100000000000001</v>
      </c>
      <c r="AM2445">
        <v>50593.54</v>
      </c>
      <c r="AN2445">
        <v>1119.4000000000001</v>
      </c>
      <c r="AO2445">
        <v>735.53</v>
      </c>
      <c r="AP2445">
        <v>823352.28</v>
      </c>
      <c r="AQ2445">
        <v>3904562.1</v>
      </c>
      <c r="AR2445" t="s">
        <v>61</v>
      </c>
      <c r="AS2445" t="s">
        <v>61</v>
      </c>
      <c r="AT2445" t="s">
        <v>62</v>
      </c>
      <c r="AU2445" t="s">
        <v>63</v>
      </c>
    </row>
    <row r="2446" spans="1:47" x14ac:dyDescent="0.25">
      <c r="A2446" t="s">
        <v>3654</v>
      </c>
      <c r="B2446">
        <v>2025</v>
      </c>
      <c r="C2446">
        <v>11</v>
      </c>
      <c r="D2446" t="s">
        <v>119</v>
      </c>
      <c r="E2446" s="1">
        <v>45967</v>
      </c>
      <c r="F2446" s="1">
        <v>45985</v>
      </c>
      <c r="G2446">
        <v>18</v>
      </c>
      <c r="H2446">
        <v>10.7</v>
      </c>
      <c r="I2446" t="s">
        <v>49</v>
      </c>
      <c r="J2446" t="s">
        <v>66</v>
      </c>
      <c r="K2446" t="s">
        <v>245</v>
      </c>
      <c r="L2446">
        <v>8905.9</v>
      </c>
      <c r="M2446" t="s">
        <v>98</v>
      </c>
      <c r="N2446" t="s">
        <v>69</v>
      </c>
      <c r="O2446" t="s">
        <v>91</v>
      </c>
      <c r="P2446" t="s">
        <v>230</v>
      </c>
      <c r="Q2446" t="s">
        <v>184</v>
      </c>
      <c r="R2446" t="s">
        <v>3655</v>
      </c>
      <c r="S2446" t="s">
        <v>137</v>
      </c>
      <c r="T2446" t="s">
        <v>131</v>
      </c>
      <c r="U2446" t="s">
        <v>110</v>
      </c>
      <c r="V2446">
        <v>14920</v>
      </c>
      <c r="W2446">
        <v>9088</v>
      </c>
      <c r="X2446">
        <v>2.2999999999999998</v>
      </c>
      <c r="Y2446">
        <v>11.7</v>
      </c>
      <c r="Z2446">
        <v>11668.62</v>
      </c>
      <c r="AB2446">
        <v>24.85</v>
      </c>
      <c r="AC2446">
        <v>289965.21000000002</v>
      </c>
      <c r="AD2446">
        <v>12586356.960000001</v>
      </c>
      <c r="AE2446">
        <v>283.75</v>
      </c>
      <c r="AF2446">
        <v>3571378787.4000001</v>
      </c>
      <c r="AG2446">
        <v>228896.38</v>
      </c>
      <c r="AH2446">
        <v>0</v>
      </c>
      <c r="AI2446">
        <v>0</v>
      </c>
      <c r="AJ2446">
        <v>0.55000000000000004</v>
      </c>
      <c r="AK2446">
        <v>69224.960000000006</v>
      </c>
      <c r="AL2446">
        <v>0.32200000000000001</v>
      </c>
      <c r="AM2446">
        <v>40528.07</v>
      </c>
      <c r="AN2446">
        <v>290.5</v>
      </c>
      <c r="AO2446">
        <v>747.44</v>
      </c>
      <c r="AP2446">
        <v>217131.32</v>
      </c>
      <c r="AQ2446">
        <v>776520.98</v>
      </c>
      <c r="AR2446" t="s">
        <v>61</v>
      </c>
      <c r="AS2446" t="s">
        <v>61</v>
      </c>
      <c r="AT2446" t="s">
        <v>62</v>
      </c>
      <c r="AU2446" t="s">
        <v>63</v>
      </c>
    </row>
    <row r="2447" spans="1:47" x14ac:dyDescent="0.25">
      <c r="A2447" t="s">
        <v>3656</v>
      </c>
      <c r="B2447">
        <v>2021</v>
      </c>
      <c r="C2447">
        <v>6</v>
      </c>
      <c r="D2447" t="s">
        <v>77</v>
      </c>
      <c r="E2447" s="1">
        <v>44357</v>
      </c>
      <c r="F2447" s="1">
        <v>44381</v>
      </c>
      <c r="G2447">
        <v>24</v>
      </c>
      <c r="H2447">
        <v>6.5</v>
      </c>
      <c r="I2447" t="s">
        <v>49</v>
      </c>
      <c r="J2447" t="s">
        <v>78</v>
      </c>
      <c r="K2447" t="s">
        <v>158</v>
      </c>
      <c r="L2447">
        <v>1006.3</v>
      </c>
      <c r="M2447" t="s">
        <v>98</v>
      </c>
      <c r="N2447" t="s">
        <v>53</v>
      </c>
      <c r="O2447" t="s">
        <v>200</v>
      </c>
      <c r="P2447" t="s">
        <v>140</v>
      </c>
      <c r="Q2447" t="s">
        <v>184</v>
      </c>
      <c r="R2447" t="s">
        <v>3657</v>
      </c>
      <c r="S2447" t="s">
        <v>161</v>
      </c>
      <c r="T2447" t="s">
        <v>187</v>
      </c>
      <c r="U2447" t="s">
        <v>96</v>
      </c>
      <c r="V2447">
        <v>23656</v>
      </c>
      <c r="W2447">
        <v>13299</v>
      </c>
      <c r="X2447">
        <v>23.8</v>
      </c>
      <c r="Y2447">
        <v>13.6</v>
      </c>
      <c r="Z2447">
        <v>21227.86</v>
      </c>
      <c r="AB2447">
        <v>40.93</v>
      </c>
      <c r="AC2447">
        <v>868856.31</v>
      </c>
      <c r="AD2447">
        <v>15032084.5</v>
      </c>
      <c r="AE2447">
        <v>171.63</v>
      </c>
      <c r="AF2447">
        <v>2579956662.7399998</v>
      </c>
      <c r="AG2447">
        <v>71656.19</v>
      </c>
      <c r="AH2447">
        <v>1.3</v>
      </c>
      <c r="AI2447">
        <v>28050.92</v>
      </c>
      <c r="AJ2447">
        <v>22.33</v>
      </c>
      <c r="AK2447">
        <v>3356664.47</v>
      </c>
      <c r="AL2447">
        <v>0.19400000000000001</v>
      </c>
      <c r="AM2447">
        <v>29162.240000000002</v>
      </c>
      <c r="AN2447">
        <v>985.6</v>
      </c>
      <c r="AO2447">
        <v>378.37</v>
      </c>
      <c r="AP2447">
        <v>372921.47</v>
      </c>
      <c r="AQ2447">
        <v>1370647.13</v>
      </c>
      <c r="AR2447" t="s">
        <v>61</v>
      </c>
      <c r="AS2447" t="s">
        <v>61</v>
      </c>
      <c r="AT2447" t="s">
        <v>62</v>
      </c>
      <c r="AU2447" t="s">
        <v>63</v>
      </c>
    </row>
    <row r="2448" spans="1:47" x14ac:dyDescent="0.25">
      <c r="A2448" t="s">
        <v>3658</v>
      </c>
      <c r="B2448">
        <v>2023</v>
      </c>
      <c r="C2448">
        <v>3</v>
      </c>
      <c r="D2448" t="s">
        <v>48</v>
      </c>
      <c r="E2448" s="1">
        <v>45013</v>
      </c>
      <c r="F2448" s="1">
        <v>45023</v>
      </c>
      <c r="G2448">
        <v>10</v>
      </c>
      <c r="H2448">
        <v>17.600000000000001</v>
      </c>
      <c r="I2448" t="s">
        <v>49</v>
      </c>
      <c r="J2448" t="s">
        <v>239</v>
      </c>
      <c r="K2448" t="s">
        <v>270</v>
      </c>
      <c r="L2448">
        <v>2710.1990999999998</v>
      </c>
      <c r="M2448" t="s">
        <v>98</v>
      </c>
      <c r="N2448" t="s">
        <v>81</v>
      </c>
      <c r="O2448" t="s">
        <v>91</v>
      </c>
      <c r="P2448" t="s">
        <v>131</v>
      </c>
      <c r="Q2448" t="s">
        <v>226</v>
      </c>
      <c r="R2448" t="s">
        <v>207</v>
      </c>
      <c r="S2448" t="s">
        <v>142</v>
      </c>
      <c r="T2448" t="s">
        <v>86</v>
      </c>
      <c r="U2448" t="s">
        <v>96</v>
      </c>
      <c r="V2448">
        <v>26292</v>
      </c>
      <c r="W2448">
        <v>15532</v>
      </c>
      <c r="X2448">
        <v>7.7</v>
      </c>
      <c r="Y2448">
        <v>14.8</v>
      </c>
      <c r="Z2448">
        <v>20798.240000000002</v>
      </c>
      <c r="AB2448">
        <v>42.95</v>
      </c>
      <c r="AC2448">
        <v>893284.41</v>
      </c>
      <c r="AD2448">
        <v>11321521.939999999</v>
      </c>
      <c r="AE2448">
        <v>283.8</v>
      </c>
      <c r="AF2448">
        <v>3213047926.5700002</v>
      </c>
      <c r="AG2448">
        <v>175291.9</v>
      </c>
      <c r="AH2448">
        <v>1.7</v>
      </c>
      <c r="AI2448">
        <v>34633.32</v>
      </c>
      <c r="AJ2448">
        <v>8.16</v>
      </c>
      <c r="AK2448">
        <v>923836.19</v>
      </c>
      <c r="AL2448">
        <v>0.17399999999999999</v>
      </c>
      <c r="AM2448">
        <v>19699.45</v>
      </c>
      <c r="AN2448">
        <v>404.2</v>
      </c>
      <c r="AO2448">
        <v>526.69000000000005</v>
      </c>
      <c r="AP2448">
        <v>212888.1</v>
      </c>
      <c r="AQ2448">
        <v>1335797.18</v>
      </c>
      <c r="AR2448" t="s">
        <v>61</v>
      </c>
      <c r="AS2448" t="s">
        <v>61</v>
      </c>
      <c r="AT2448" t="s">
        <v>62</v>
      </c>
      <c r="AU2448" t="s">
        <v>63</v>
      </c>
    </row>
    <row r="2449" spans="1:47" x14ac:dyDescent="0.25">
      <c r="A2449" t="s">
        <v>3659</v>
      </c>
      <c r="B2449">
        <v>2026</v>
      </c>
      <c r="C2449">
        <v>4</v>
      </c>
      <c r="D2449" t="s">
        <v>77</v>
      </c>
      <c r="E2449" s="1">
        <v>46121</v>
      </c>
      <c r="F2449" s="1">
        <v>46136</v>
      </c>
      <c r="G2449">
        <v>15</v>
      </c>
      <c r="H2449">
        <v>5.4</v>
      </c>
      <c r="I2449" t="s">
        <v>49</v>
      </c>
      <c r="J2449" t="s">
        <v>78</v>
      </c>
      <c r="K2449" t="s">
        <v>105</v>
      </c>
      <c r="L2449">
        <v>1201.9000000000001</v>
      </c>
      <c r="M2449" t="s">
        <v>52</v>
      </c>
      <c r="N2449" t="s">
        <v>168</v>
      </c>
      <c r="O2449" t="s">
        <v>99</v>
      </c>
      <c r="P2449" t="s">
        <v>127</v>
      </c>
      <c r="Q2449" t="s">
        <v>100</v>
      </c>
      <c r="R2449" t="s">
        <v>3660</v>
      </c>
      <c r="S2449" t="s">
        <v>85</v>
      </c>
      <c r="T2449" t="s">
        <v>59</v>
      </c>
      <c r="U2449" t="s">
        <v>110</v>
      </c>
      <c r="V2449">
        <v>42770</v>
      </c>
      <c r="W2449">
        <v>26965</v>
      </c>
      <c r="X2449">
        <v>5.5</v>
      </c>
      <c r="Y2449">
        <v>15.2</v>
      </c>
      <c r="Z2449">
        <v>36996.93</v>
      </c>
      <c r="AB2449">
        <v>37.22</v>
      </c>
      <c r="AC2449">
        <v>1377025.73</v>
      </c>
      <c r="AD2449">
        <v>17107010.460000001</v>
      </c>
      <c r="AE2449">
        <v>286.27999999999997</v>
      </c>
      <c r="AF2449">
        <v>4897394954.4899998</v>
      </c>
      <c r="AG2449">
        <v>50324.28</v>
      </c>
      <c r="AH2449">
        <v>0</v>
      </c>
      <c r="AI2449">
        <v>0</v>
      </c>
      <c r="AJ2449">
        <v>3.4</v>
      </c>
      <c r="AK2449">
        <v>581638.36</v>
      </c>
      <c r="AL2449">
        <v>0.122</v>
      </c>
      <c r="AM2449">
        <v>20870.55</v>
      </c>
      <c r="AO2449">
        <v>739.02</v>
      </c>
      <c r="AP2449">
        <v>213281.17</v>
      </c>
      <c r="AQ2449">
        <v>1661501.73</v>
      </c>
      <c r="AR2449" t="s">
        <v>124</v>
      </c>
      <c r="AS2449" t="s">
        <v>61</v>
      </c>
      <c r="AT2449" t="s">
        <v>62</v>
      </c>
      <c r="AU2449" t="s">
        <v>63</v>
      </c>
    </row>
    <row r="2450" spans="1:47" x14ac:dyDescent="0.25">
      <c r="A2450" t="s">
        <v>3661</v>
      </c>
      <c r="B2450">
        <v>2025</v>
      </c>
      <c r="C2450">
        <v>5</v>
      </c>
      <c r="D2450" t="s">
        <v>77</v>
      </c>
      <c r="E2450" s="1">
        <v>45800</v>
      </c>
      <c r="F2450" s="1">
        <v>45818</v>
      </c>
      <c r="G2450">
        <v>18</v>
      </c>
      <c r="H2450">
        <v>3.3</v>
      </c>
      <c r="I2450" t="s">
        <v>65</v>
      </c>
      <c r="J2450" t="s">
        <v>239</v>
      </c>
      <c r="K2450" t="s">
        <v>265</v>
      </c>
      <c r="L2450">
        <v>3102.1</v>
      </c>
      <c r="M2450" t="s">
        <v>90</v>
      </c>
      <c r="N2450" t="s">
        <v>69</v>
      </c>
      <c r="O2450" t="s">
        <v>189</v>
      </c>
      <c r="P2450" t="s">
        <v>184</v>
      </c>
      <c r="Q2450" t="s">
        <v>164</v>
      </c>
      <c r="R2450" t="s">
        <v>1470</v>
      </c>
      <c r="S2450" t="s">
        <v>161</v>
      </c>
      <c r="T2450" t="s">
        <v>187</v>
      </c>
      <c r="U2450" t="s">
        <v>228</v>
      </c>
      <c r="V2450">
        <v>18617</v>
      </c>
      <c r="W2450">
        <v>11406</v>
      </c>
      <c r="X2450">
        <v>9.3000000000000007</v>
      </c>
      <c r="Y2450">
        <v>15.3</v>
      </c>
      <c r="Z2450">
        <v>15099.97</v>
      </c>
      <c r="AB2450">
        <v>33.72</v>
      </c>
      <c r="AC2450">
        <v>509170.99</v>
      </c>
      <c r="AD2450">
        <v>9594973.9399999995</v>
      </c>
      <c r="AE2450">
        <v>284.33999999999997</v>
      </c>
      <c r="AF2450">
        <v>2728234890.0999999</v>
      </c>
      <c r="AG2450">
        <v>48836.61</v>
      </c>
      <c r="AH2450">
        <v>0</v>
      </c>
      <c r="AI2450">
        <v>0</v>
      </c>
      <c r="AJ2450">
        <v>1.66</v>
      </c>
      <c r="AK2450">
        <v>0</v>
      </c>
      <c r="AL2450">
        <v>8.5000000000000006E-2</v>
      </c>
      <c r="AM2450">
        <v>8155.73</v>
      </c>
      <c r="AN2450">
        <v>278.10000000000002</v>
      </c>
      <c r="AO2450">
        <v>627.15</v>
      </c>
      <c r="AP2450">
        <v>174410.42</v>
      </c>
      <c r="AQ2450">
        <v>740573.75</v>
      </c>
      <c r="AR2450" t="s">
        <v>61</v>
      </c>
      <c r="AS2450" t="s">
        <v>61</v>
      </c>
      <c r="AT2450" t="s">
        <v>62</v>
      </c>
      <c r="AU2450" t="s">
        <v>63</v>
      </c>
    </row>
    <row r="2451" spans="1:47" x14ac:dyDescent="0.25">
      <c r="A2451" t="s">
        <v>3662</v>
      </c>
      <c r="B2451">
        <v>2023</v>
      </c>
      <c r="C2451">
        <v>4</v>
      </c>
      <c r="D2451" t="s">
        <v>77</v>
      </c>
      <c r="E2451" s="1">
        <v>45033</v>
      </c>
      <c r="F2451" s="1">
        <v>45039</v>
      </c>
      <c r="G2451">
        <v>6</v>
      </c>
      <c r="H2451">
        <v>4.9000000000000004</v>
      </c>
      <c r="I2451" t="s">
        <v>65</v>
      </c>
      <c r="J2451" t="s">
        <v>50</v>
      </c>
      <c r="K2451" t="s">
        <v>51</v>
      </c>
      <c r="L2451">
        <v>2709</v>
      </c>
      <c r="M2451" t="s">
        <v>80</v>
      </c>
      <c r="N2451" t="s">
        <v>168</v>
      </c>
      <c r="O2451" t="s">
        <v>200</v>
      </c>
      <c r="P2451" t="s">
        <v>56</v>
      </c>
      <c r="Q2451" t="s">
        <v>257</v>
      </c>
      <c r="R2451" t="s">
        <v>1668</v>
      </c>
      <c r="S2451" t="s">
        <v>58</v>
      </c>
      <c r="T2451" t="s">
        <v>59</v>
      </c>
      <c r="U2451" t="s">
        <v>181</v>
      </c>
      <c r="V2451">
        <v>340990</v>
      </c>
      <c r="W2451">
        <v>231959</v>
      </c>
      <c r="X2451">
        <v>24.3</v>
      </c>
      <c r="Y2451">
        <v>14.5</v>
      </c>
      <c r="Z2451">
        <v>265293.63</v>
      </c>
      <c r="AB2451">
        <v>23.33</v>
      </c>
      <c r="AC2451">
        <v>6189300.3899999997</v>
      </c>
      <c r="AD2451">
        <v>22958510.739999998</v>
      </c>
      <c r="AE2451">
        <v>286.52</v>
      </c>
      <c r="AF2451">
        <v>6578072497.2200003</v>
      </c>
      <c r="AG2451">
        <v>122056.24</v>
      </c>
      <c r="AH2451">
        <v>1</v>
      </c>
      <c r="AI2451">
        <v>18333.18</v>
      </c>
      <c r="AJ2451">
        <v>11.2</v>
      </c>
      <c r="AK2451">
        <v>0</v>
      </c>
      <c r="AL2451">
        <v>0.19900000000000001</v>
      </c>
      <c r="AM2451">
        <v>45687.44</v>
      </c>
      <c r="AO2451">
        <v>555.92999999999995</v>
      </c>
      <c r="AP2451">
        <v>139149.28</v>
      </c>
      <c r="AQ2451">
        <v>6514526.5300000003</v>
      </c>
      <c r="AR2451" t="s">
        <v>61</v>
      </c>
      <c r="AS2451" t="s">
        <v>61</v>
      </c>
      <c r="AT2451" t="s">
        <v>62</v>
      </c>
      <c r="AU2451" t="s">
        <v>63</v>
      </c>
    </row>
    <row r="2452" spans="1:47" x14ac:dyDescent="0.25">
      <c r="A2452" t="s">
        <v>3663</v>
      </c>
      <c r="B2452">
        <v>2023</v>
      </c>
      <c r="C2452">
        <v>11</v>
      </c>
      <c r="D2452" t="s">
        <v>119</v>
      </c>
      <c r="E2452" s="1">
        <v>45234</v>
      </c>
      <c r="F2452" s="1">
        <v>45256</v>
      </c>
      <c r="G2452">
        <v>22</v>
      </c>
      <c r="H2452">
        <v>1.2</v>
      </c>
      <c r="I2452" t="s">
        <v>49</v>
      </c>
      <c r="J2452" t="s">
        <v>112</v>
      </c>
      <c r="K2452" t="s">
        <v>113</v>
      </c>
      <c r="L2452">
        <v>7304.39</v>
      </c>
      <c r="M2452" t="s">
        <v>98</v>
      </c>
      <c r="N2452" t="s">
        <v>168</v>
      </c>
      <c r="O2452" t="s">
        <v>54</v>
      </c>
      <c r="P2452" t="s">
        <v>127</v>
      </c>
      <c r="Q2452" t="s">
        <v>70</v>
      </c>
      <c r="R2452" t="s">
        <v>3664</v>
      </c>
      <c r="S2452" t="s">
        <v>73</v>
      </c>
      <c r="T2452" t="s">
        <v>148</v>
      </c>
      <c r="U2452" t="s">
        <v>75</v>
      </c>
      <c r="V2452">
        <v>13084</v>
      </c>
      <c r="W2452">
        <v>8470</v>
      </c>
      <c r="X2452">
        <v>15.9</v>
      </c>
      <c r="Y2452">
        <v>14</v>
      </c>
      <c r="Z2452">
        <v>10844.74</v>
      </c>
      <c r="AB2452">
        <v>12.79</v>
      </c>
      <c r="AC2452">
        <v>138704.22</v>
      </c>
      <c r="AD2452">
        <v>10833569.92</v>
      </c>
      <c r="AE2452">
        <v>282.12</v>
      </c>
      <c r="AF2452">
        <v>3056366745.8299999</v>
      </c>
      <c r="AG2452">
        <v>169256.15</v>
      </c>
      <c r="AH2452">
        <v>0</v>
      </c>
      <c r="AI2452">
        <v>0</v>
      </c>
      <c r="AJ2452">
        <v>6.46</v>
      </c>
      <c r="AK2452">
        <v>699848.62</v>
      </c>
      <c r="AL2452">
        <v>8.3000000000000004E-2</v>
      </c>
      <c r="AM2452">
        <v>8991.86</v>
      </c>
      <c r="AN2452">
        <v>548.79999999999995</v>
      </c>
      <c r="AO2452">
        <v>530.07000000000005</v>
      </c>
      <c r="AP2452">
        <v>290902.42</v>
      </c>
      <c r="AQ2452">
        <v>607854.65</v>
      </c>
      <c r="AR2452" t="s">
        <v>61</v>
      </c>
      <c r="AS2452" t="s">
        <v>61</v>
      </c>
      <c r="AT2452" t="s">
        <v>62</v>
      </c>
      <c r="AU2452" t="s">
        <v>63</v>
      </c>
    </row>
    <row r="2453" spans="1:47" x14ac:dyDescent="0.25">
      <c r="A2453" t="s">
        <v>3665</v>
      </c>
      <c r="B2453">
        <v>2023</v>
      </c>
      <c r="C2453">
        <v>5</v>
      </c>
      <c r="D2453" t="s">
        <v>77</v>
      </c>
      <c r="E2453" s="1">
        <v>45071</v>
      </c>
      <c r="F2453" s="1">
        <v>45096</v>
      </c>
      <c r="G2453">
        <v>25</v>
      </c>
      <c r="H2453">
        <v>3.6</v>
      </c>
      <c r="I2453" t="s">
        <v>65</v>
      </c>
      <c r="J2453" t="s">
        <v>78</v>
      </c>
      <c r="K2453" t="s">
        <v>315</v>
      </c>
      <c r="L2453">
        <v>1511.9</v>
      </c>
      <c r="M2453" t="s">
        <v>98</v>
      </c>
      <c r="N2453" t="s">
        <v>168</v>
      </c>
      <c r="O2453" t="s">
        <v>99</v>
      </c>
      <c r="P2453" t="s">
        <v>100</v>
      </c>
      <c r="Q2453" t="s">
        <v>140</v>
      </c>
      <c r="R2453" t="s">
        <v>1590</v>
      </c>
      <c r="S2453" t="s">
        <v>85</v>
      </c>
      <c r="T2453" t="s">
        <v>102</v>
      </c>
      <c r="U2453" t="s">
        <v>60</v>
      </c>
      <c r="V2453">
        <v>46761</v>
      </c>
      <c r="W2453">
        <v>27132</v>
      </c>
      <c r="X2453">
        <v>19.600000000000001</v>
      </c>
      <c r="Y2453">
        <v>12.8</v>
      </c>
      <c r="Z2453">
        <v>39896.050000000003</v>
      </c>
      <c r="AB2453">
        <v>16.73</v>
      </c>
      <c r="AC2453">
        <v>667460.92000000004</v>
      </c>
      <c r="AD2453">
        <v>54525931.539999999</v>
      </c>
      <c r="AE2453">
        <v>289.33</v>
      </c>
      <c r="AF2453">
        <v>15775987772.469999</v>
      </c>
      <c r="AG2453">
        <v>34882.92</v>
      </c>
      <c r="AH2453">
        <v>2.4</v>
      </c>
      <c r="AI2453">
        <v>72813.27</v>
      </c>
      <c r="AJ2453">
        <v>22.27</v>
      </c>
      <c r="AK2453">
        <v>0</v>
      </c>
      <c r="AL2453">
        <v>0.31900000000000001</v>
      </c>
      <c r="AM2453">
        <v>173937.72</v>
      </c>
      <c r="AN2453">
        <v>1245.2</v>
      </c>
      <c r="AO2453">
        <v>616.98</v>
      </c>
      <c r="AP2453">
        <v>768263.5</v>
      </c>
      <c r="AQ2453">
        <v>1717358.33</v>
      </c>
      <c r="AR2453" t="s">
        <v>61</v>
      </c>
      <c r="AS2453" t="s">
        <v>61</v>
      </c>
      <c r="AT2453" t="s">
        <v>62</v>
      </c>
      <c r="AU2453" t="s">
        <v>63</v>
      </c>
    </row>
    <row r="2454" spans="1:47" x14ac:dyDescent="0.25">
      <c r="A2454" t="s">
        <v>3666</v>
      </c>
      <c r="B2454">
        <v>2022</v>
      </c>
      <c r="C2454">
        <v>8</v>
      </c>
      <c r="D2454" t="s">
        <v>89</v>
      </c>
      <c r="E2454" s="1">
        <v>44777</v>
      </c>
      <c r="F2454" s="1">
        <v>44804</v>
      </c>
      <c r="G2454">
        <v>27</v>
      </c>
      <c r="I2454" t="s">
        <v>65</v>
      </c>
      <c r="J2454" t="s">
        <v>78</v>
      </c>
      <c r="K2454" t="s">
        <v>211</v>
      </c>
      <c r="L2454">
        <v>1701.99</v>
      </c>
      <c r="M2454" t="s">
        <v>90</v>
      </c>
      <c r="N2454" t="s">
        <v>168</v>
      </c>
      <c r="O2454" t="s">
        <v>91</v>
      </c>
      <c r="P2454" t="s">
        <v>70</v>
      </c>
      <c r="Q2454" t="s">
        <v>71</v>
      </c>
      <c r="R2454" t="s">
        <v>923</v>
      </c>
      <c r="S2454" t="s">
        <v>85</v>
      </c>
      <c r="T2454" t="s">
        <v>131</v>
      </c>
      <c r="U2454" t="s">
        <v>96</v>
      </c>
      <c r="V2454">
        <v>38911</v>
      </c>
      <c r="W2454">
        <v>24609</v>
      </c>
      <c r="X2454">
        <v>9.1</v>
      </c>
      <c r="Y2454">
        <v>12.8</v>
      </c>
      <c r="Z2454">
        <v>35180.269999999997</v>
      </c>
      <c r="AB2454">
        <v>22.86</v>
      </c>
      <c r="AC2454">
        <v>804220.97</v>
      </c>
      <c r="AD2454">
        <v>14861905.060000001</v>
      </c>
      <c r="AE2454">
        <v>217.74</v>
      </c>
      <c r="AF2454">
        <v>3236031207.7600002</v>
      </c>
      <c r="AG2454">
        <v>246533.92</v>
      </c>
      <c r="AH2454">
        <v>3.5</v>
      </c>
      <c r="AI2454">
        <v>98505.75</v>
      </c>
      <c r="AJ2454">
        <v>21.26</v>
      </c>
      <c r="AK2454">
        <v>0</v>
      </c>
      <c r="AL2454">
        <v>0.126</v>
      </c>
      <c r="AM2454">
        <v>18726</v>
      </c>
      <c r="AN2454">
        <v>1216.7</v>
      </c>
      <c r="AO2454">
        <v>384.95</v>
      </c>
      <c r="AP2454">
        <v>468368.66</v>
      </c>
      <c r="AQ2454">
        <v>1636355.3</v>
      </c>
      <c r="AR2454" t="s">
        <v>61</v>
      </c>
      <c r="AS2454" t="s">
        <v>61</v>
      </c>
      <c r="AT2454" t="s">
        <v>62</v>
      </c>
      <c r="AU2454" t="s">
        <v>63</v>
      </c>
    </row>
    <row r="2455" spans="1:47" x14ac:dyDescent="0.25">
      <c r="A2455" t="s">
        <v>3667</v>
      </c>
      <c r="B2455">
        <v>2025</v>
      </c>
      <c r="C2455">
        <v>5</v>
      </c>
      <c r="D2455" t="s">
        <v>77</v>
      </c>
      <c r="E2455" s="1">
        <v>45787</v>
      </c>
      <c r="F2455" s="1">
        <v>45794</v>
      </c>
      <c r="G2455">
        <v>7</v>
      </c>
      <c r="H2455">
        <v>18.5</v>
      </c>
      <c r="I2455" t="s">
        <v>49</v>
      </c>
      <c r="J2455" t="s">
        <v>78</v>
      </c>
      <c r="K2455" t="s">
        <v>177</v>
      </c>
      <c r="L2455">
        <v>1001.99</v>
      </c>
      <c r="M2455" t="s">
        <v>90</v>
      </c>
      <c r="N2455" t="s">
        <v>53</v>
      </c>
      <c r="O2455" t="s">
        <v>54</v>
      </c>
      <c r="P2455" t="s">
        <v>159</v>
      </c>
      <c r="Q2455" t="s">
        <v>128</v>
      </c>
      <c r="R2455" t="s">
        <v>2614</v>
      </c>
      <c r="S2455" t="s">
        <v>130</v>
      </c>
      <c r="T2455" t="s">
        <v>162</v>
      </c>
      <c r="U2455" t="s">
        <v>103</v>
      </c>
      <c r="V2455">
        <v>74129</v>
      </c>
      <c r="W2455">
        <v>47669</v>
      </c>
      <c r="X2455">
        <v>5.6</v>
      </c>
      <c r="Y2455">
        <v>13.9</v>
      </c>
      <c r="Z2455">
        <v>65386.8</v>
      </c>
      <c r="AB2455">
        <v>12.89</v>
      </c>
      <c r="AC2455">
        <v>842835.85</v>
      </c>
      <c r="AD2455">
        <v>21890846.77</v>
      </c>
      <c r="AE2455">
        <v>282.68</v>
      </c>
      <c r="AF2455">
        <v>6188104564.9399996</v>
      </c>
      <c r="AG2455">
        <v>70682.64</v>
      </c>
      <c r="AH2455">
        <v>1.4</v>
      </c>
      <c r="AI2455">
        <v>43310.29</v>
      </c>
      <c r="AJ2455">
        <v>1.72</v>
      </c>
      <c r="AK2455">
        <v>376522.56</v>
      </c>
      <c r="AL2455">
        <v>0.14799999999999999</v>
      </c>
      <c r="AM2455">
        <v>32398.45</v>
      </c>
      <c r="AN2455">
        <v>205.1</v>
      </c>
      <c r="AO2455">
        <v>378.33</v>
      </c>
      <c r="AP2455">
        <v>77595.48</v>
      </c>
      <c r="AQ2455">
        <v>1066822.71</v>
      </c>
      <c r="AR2455" t="s">
        <v>61</v>
      </c>
      <c r="AS2455" t="s">
        <v>61</v>
      </c>
      <c r="AT2455" t="s">
        <v>62</v>
      </c>
      <c r="AU2455" t="s">
        <v>63</v>
      </c>
    </row>
    <row r="2456" spans="1:47" x14ac:dyDescent="0.25">
      <c r="A2456" t="s">
        <v>3668</v>
      </c>
      <c r="B2456">
        <v>2022</v>
      </c>
      <c r="C2456">
        <v>6</v>
      </c>
      <c r="D2456" t="s">
        <v>77</v>
      </c>
      <c r="E2456" s="1">
        <v>44722</v>
      </c>
      <c r="F2456" s="1">
        <v>44739</v>
      </c>
      <c r="G2456">
        <v>17</v>
      </c>
      <c r="H2456">
        <v>7.1</v>
      </c>
      <c r="I2456" t="s">
        <v>65</v>
      </c>
      <c r="J2456" t="s">
        <v>50</v>
      </c>
      <c r="K2456" t="s">
        <v>51</v>
      </c>
      <c r="L2456">
        <v>2709</v>
      </c>
      <c r="M2456" t="s">
        <v>114</v>
      </c>
      <c r="N2456" t="s">
        <v>106</v>
      </c>
      <c r="O2456" t="s">
        <v>107</v>
      </c>
      <c r="P2456" t="s">
        <v>70</v>
      </c>
      <c r="Q2456" t="s">
        <v>146</v>
      </c>
      <c r="R2456" t="s">
        <v>2069</v>
      </c>
      <c r="S2456" t="s">
        <v>58</v>
      </c>
      <c r="T2456" t="s">
        <v>162</v>
      </c>
      <c r="U2456" t="s">
        <v>75</v>
      </c>
      <c r="V2456">
        <v>210526</v>
      </c>
      <c r="W2456">
        <v>118923</v>
      </c>
      <c r="X2456">
        <v>19.600000000000001</v>
      </c>
      <c r="Y2456">
        <v>11</v>
      </c>
      <c r="Z2456">
        <v>199799.85</v>
      </c>
      <c r="AB2456">
        <v>30.17</v>
      </c>
      <c r="AC2456">
        <v>6027961.4699999997</v>
      </c>
      <c r="AD2456">
        <v>19660305.239999998</v>
      </c>
      <c r="AE2456">
        <v>210.4</v>
      </c>
      <c r="AF2456">
        <v>4136528222.5</v>
      </c>
      <c r="AG2456">
        <v>148781.70000000001</v>
      </c>
      <c r="AH2456">
        <v>1</v>
      </c>
      <c r="AI2456">
        <v>8213.09</v>
      </c>
      <c r="AJ2456">
        <v>23.95</v>
      </c>
      <c r="AK2456">
        <v>0</v>
      </c>
      <c r="AL2456">
        <v>0.34599999999999997</v>
      </c>
      <c r="AM2456">
        <v>68024.66</v>
      </c>
      <c r="AN2456">
        <v>636.4</v>
      </c>
      <c r="AO2456">
        <v>573.66</v>
      </c>
      <c r="AP2456">
        <v>365077.22</v>
      </c>
      <c r="AQ2456">
        <v>6618058.1399999997</v>
      </c>
      <c r="AR2456" t="s">
        <v>61</v>
      </c>
      <c r="AS2456" t="s">
        <v>61</v>
      </c>
      <c r="AT2456" t="s">
        <v>62</v>
      </c>
      <c r="AU2456" t="s">
        <v>63</v>
      </c>
    </row>
    <row r="2457" spans="1:47" x14ac:dyDescent="0.25">
      <c r="A2457" t="s">
        <v>3669</v>
      </c>
      <c r="B2457">
        <v>2022</v>
      </c>
      <c r="C2457">
        <v>1</v>
      </c>
      <c r="D2457" t="s">
        <v>48</v>
      </c>
      <c r="E2457" s="1">
        <v>44584</v>
      </c>
      <c r="F2457" s="1">
        <v>44599</v>
      </c>
      <c r="G2457">
        <v>15</v>
      </c>
      <c r="H2457">
        <v>3.5</v>
      </c>
      <c r="I2457" t="s">
        <v>65</v>
      </c>
      <c r="J2457" t="s">
        <v>78</v>
      </c>
      <c r="K2457" t="s">
        <v>315</v>
      </c>
      <c r="L2457">
        <v>1511.9</v>
      </c>
      <c r="M2457" t="s">
        <v>68</v>
      </c>
      <c r="N2457" t="s">
        <v>81</v>
      </c>
      <c r="O2457" t="s">
        <v>200</v>
      </c>
      <c r="P2457" t="s">
        <v>70</v>
      </c>
      <c r="Q2457" t="s">
        <v>230</v>
      </c>
      <c r="R2457" t="s">
        <v>3670</v>
      </c>
      <c r="S2457" t="s">
        <v>85</v>
      </c>
      <c r="T2457" t="s">
        <v>74</v>
      </c>
      <c r="U2457" t="s">
        <v>143</v>
      </c>
      <c r="V2457">
        <v>49999</v>
      </c>
      <c r="W2457">
        <v>28447</v>
      </c>
      <c r="X2457">
        <v>8.1999999999999993</v>
      </c>
      <c r="Y2457">
        <v>11.5</v>
      </c>
      <c r="Z2457">
        <v>42666.66</v>
      </c>
      <c r="AB2457">
        <v>42.52</v>
      </c>
      <c r="AC2457">
        <v>1814186.38</v>
      </c>
      <c r="AD2457">
        <v>51337805.310000002</v>
      </c>
      <c r="AE2457">
        <v>217.65</v>
      </c>
      <c r="AF2457">
        <v>11173673325.719999</v>
      </c>
      <c r="AG2457">
        <v>78348.820000000007</v>
      </c>
      <c r="AH2457">
        <v>0</v>
      </c>
      <c r="AI2457">
        <v>0</v>
      </c>
      <c r="AJ2457">
        <v>4.5199999999999996</v>
      </c>
      <c r="AK2457">
        <v>0</v>
      </c>
      <c r="AL2457">
        <v>0.111</v>
      </c>
      <c r="AM2457">
        <v>56984.959999999999</v>
      </c>
      <c r="AN2457">
        <v>378.3</v>
      </c>
      <c r="AO2457">
        <v>532.29</v>
      </c>
      <c r="AP2457">
        <v>201365.31</v>
      </c>
      <c r="AQ2457">
        <v>2150885.4700000002</v>
      </c>
      <c r="AR2457" t="s">
        <v>61</v>
      </c>
      <c r="AS2457" t="s">
        <v>61</v>
      </c>
      <c r="AT2457" t="s">
        <v>62</v>
      </c>
      <c r="AU2457" t="s">
        <v>63</v>
      </c>
    </row>
    <row r="2458" spans="1:47" x14ac:dyDescent="0.25">
      <c r="A2458" t="s">
        <v>3671</v>
      </c>
      <c r="B2458">
        <v>2026</v>
      </c>
      <c r="C2458">
        <v>3</v>
      </c>
      <c r="D2458" t="s">
        <v>48</v>
      </c>
      <c r="E2458" s="1">
        <v>46084</v>
      </c>
      <c r="F2458" s="1">
        <v>46108</v>
      </c>
      <c r="G2458">
        <v>24</v>
      </c>
      <c r="H2458">
        <v>20.9</v>
      </c>
      <c r="I2458" t="s">
        <v>49</v>
      </c>
      <c r="J2458" t="s">
        <v>78</v>
      </c>
      <c r="K2458" t="s">
        <v>105</v>
      </c>
      <c r="L2458">
        <v>1201.9000000000001</v>
      </c>
      <c r="M2458" t="s">
        <v>98</v>
      </c>
      <c r="N2458" t="s">
        <v>81</v>
      </c>
      <c r="O2458" t="s">
        <v>91</v>
      </c>
      <c r="P2458" t="s">
        <v>121</v>
      </c>
      <c r="Q2458" t="s">
        <v>82</v>
      </c>
      <c r="R2458" t="s">
        <v>376</v>
      </c>
      <c r="S2458" t="s">
        <v>85</v>
      </c>
      <c r="T2458" t="s">
        <v>95</v>
      </c>
      <c r="U2458" t="s">
        <v>166</v>
      </c>
      <c r="V2458">
        <v>46580</v>
      </c>
      <c r="W2458">
        <v>26658</v>
      </c>
      <c r="X2458">
        <v>20.6</v>
      </c>
      <c r="Y2458">
        <v>10.9</v>
      </c>
      <c r="Z2458">
        <v>44268.05</v>
      </c>
      <c r="AB2458">
        <v>22.19</v>
      </c>
      <c r="AC2458">
        <v>982308.03</v>
      </c>
      <c r="AD2458">
        <v>49428376.590000004</v>
      </c>
      <c r="AE2458">
        <v>282.52999999999997</v>
      </c>
      <c r="AF2458">
        <v>13964999237.969999</v>
      </c>
      <c r="AG2458">
        <v>200057.08</v>
      </c>
      <c r="AH2458">
        <v>0</v>
      </c>
      <c r="AI2458">
        <v>0</v>
      </c>
      <c r="AJ2458">
        <v>19.32</v>
      </c>
      <c r="AK2458">
        <v>9549562.3599999994</v>
      </c>
      <c r="AL2458">
        <v>0.224</v>
      </c>
      <c r="AM2458">
        <v>110719.56</v>
      </c>
      <c r="AN2458">
        <v>854.8</v>
      </c>
      <c r="AO2458">
        <v>454.44</v>
      </c>
      <c r="AP2458">
        <v>388455.31</v>
      </c>
      <c r="AQ2458">
        <v>1681539.98</v>
      </c>
      <c r="AR2458" t="s">
        <v>61</v>
      </c>
      <c r="AS2458" t="s">
        <v>61</v>
      </c>
      <c r="AT2458" t="s">
        <v>62</v>
      </c>
      <c r="AU2458" t="s">
        <v>63</v>
      </c>
    </row>
    <row r="2459" spans="1:47" x14ac:dyDescent="0.25">
      <c r="A2459" t="s">
        <v>3672</v>
      </c>
      <c r="B2459">
        <v>2025</v>
      </c>
      <c r="C2459">
        <v>8</v>
      </c>
      <c r="D2459" t="s">
        <v>89</v>
      </c>
      <c r="E2459" s="1">
        <v>45870</v>
      </c>
      <c r="F2459" s="1">
        <v>45882</v>
      </c>
      <c r="G2459">
        <v>12</v>
      </c>
      <c r="H2459">
        <v>17.600000000000001</v>
      </c>
      <c r="I2459" t="s">
        <v>49</v>
      </c>
      <c r="J2459" t="s">
        <v>66</v>
      </c>
      <c r="K2459" t="s">
        <v>245</v>
      </c>
      <c r="L2459">
        <v>8905.9</v>
      </c>
      <c r="M2459" t="s">
        <v>98</v>
      </c>
      <c r="N2459" t="s">
        <v>53</v>
      </c>
      <c r="O2459" t="s">
        <v>200</v>
      </c>
      <c r="P2459" t="s">
        <v>164</v>
      </c>
      <c r="Q2459" t="s">
        <v>226</v>
      </c>
      <c r="R2459" t="s">
        <v>3673</v>
      </c>
      <c r="S2459" t="s">
        <v>137</v>
      </c>
      <c r="T2459" t="s">
        <v>59</v>
      </c>
      <c r="U2459" t="s">
        <v>96</v>
      </c>
      <c r="V2459">
        <v>6329</v>
      </c>
      <c r="W2459">
        <v>4019</v>
      </c>
      <c r="X2459">
        <v>14.9</v>
      </c>
      <c r="Y2459">
        <v>12.7</v>
      </c>
      <c r="Z2459">
        <v>5280.19</v>
      </c>
      <c r="AB2459">
        <v>39.369999999999997</v>
      </c>
      <c r="AC2459">
        <v>207881.08</v>
      </c>
      <c r="AD2459">
        <v>3392944.49</v>
      </c>
      <c r="AE2459">
        <v>279.51</v>
      </c>
      <c r="AF2459">
        <v>948361914.39999998</v>
      </c>
      <c r="AG2459">
        <v>213096.71</v>
      </c>
      <c r="AH2459">
        <v>0</v>
      </c>
      <c r="AI2459">
        <v>0</v>
      </c>
      <c r="AJ2459">
        <v>23.57</v>
      </c>
      <c r="AK2459">
        <v>799717.02</v>
      </c>
      <c r="AL2459">
        <v>0.19</v>
      </c>
      <c r="AM2459">
        <v>6446.59</v>
      </c>
      <c r="AN2459">
        <v>421</v>
      </c>
      <c r="AO2459">
        <v>639.25</v>
      </c>
      <c r="AP2459">
        <v>269124.25</v>
      </c>
      <c r="AQ2459">
        <v>696548.63</v>
      </c>
      <c r="AR2459" t="s">
        <v>61</v>
      </c>
      <c r="AS2459" t="s">
        <v>61</v>
      </c>
      <c r="AT2459" t="s">
        <v>62</v>
      </c>
      <c r="AU2459" t="s">
        <v>63</v>
      </c>
    </row>
    <row r="2460" spans="1:47" x14ac:dyDescent="0.25">
      <c r="A2460" t="s">
        <v>3674</v>
      </c>
      <c r="B2460">
        <v>2021</v>
      </c>
      <c r="C2460">
        <v>1</v>
      </c>
      <c r="D2460" t="s">
        <v>48</v>
      </c>
      <c r="E2460" s="1">
        <v>44223</v>
      </c>
      <c r="F2460" s="1">
        <v>44241</v>
      </c>
      <c r="G2460">
        <v>18</v>
      </c>
      <c r="H2460">
        <v>2.2000000000000002</v>
      </c>
      <c r="I2460" t="s">
        <v>49</v>
      </c>
      <c r="J2460" t="s">
        <v>239</v>
      </c>
      <c r="K2460" t="s">
        <v>265</v>
      </c>
      <c r="L2460">
        <v>3102.1</v>
      </c>
      <c r="M2460" t="s">
        <v>52</v>
      </c>
      <c r="N2460" t="s">
        <v>81</v>
      </c>
      <c r="O2460" t="s">
        <v>107</v>
      </c>
      <c r="P2460" t="s">
        <v>150</v>
      </c>
      <c r="Q2460" t="s">
        <v>226</v>
      </c>
      <c r="R2460" t="s">
        <v>1546</v>
      </c>
      <c r="S2460" t="s">
        <v>161</v>
      </c>
      <c r="T2460" t="s">
        <v>95</v>
      </c>
      <c r="U2460" t="s">
        <v>213</v>
      </c>
      <c r="V2460">
        <v>34284</v>
      </c>
      <c r="W2460">
        <v>25506</v>
      </c>
      <c r="X2460">
        <v>3.6</v>
      </c>
      <c r="Y2460">
        <v>14.7</v>
      </c>
      <c r="Z2460">
        <v>28361.21</v>
      </c>
      <c r="AB2460">
        <v>19.350000000000001</v>
      </c>
      <c r="AC2460">
        <v>548789.41</v>
      </c>
      <c r="AD2460">
        <v>7905687.29</v>
      </c>
      <c r="AE2460">
        <v>174.49</v>
      </c>
      <c r="AF2460">
        <v>1379463375.23</v>
      </c>
      <c r="AG2460">
        <v>76351.39</v>
      </c>
      <c r="AH2460">
        <v>2.1</v>
      </c>
      <c r="AI2460">
        <v>33825.69</v>
      </c>
      <c r="AJ2460">
        <v>10.95</v>
      </c>
      <c r="AK2460">
        <v>865672.76</v>
      </c>
      <c r="AL2460">
        <v>0.21099999999999999</v>
      </c>
      <c r="AM2460">
        <v>16681</v>
      </c>
      <c r="AN2460">
        <v>357.2</v>
      </c>
      <c r="AO2460">
        <v>526.32000000000005</v>
      </c>
      <c r="AP2460">
        <v>188001.5</v>
      </c>
      <c r="AQ2460">
        <v>863648.99</v>
      </c>
      <c r="AR2460" t="s">
        <v>61</v>
      </c>
      <c r="AS2460" t="s">
        <v>61</v>
      </c>
      <c r="AT2460" t="s">
        <v>62</v>
      </c>
      <c r="AU2460" t="s">
        <v>63</v>
      </c>
    </row>
    <row r="2461" spans="1:47" x14ac:dyDescent="0.25">
      <c r="A2461" t="s">
        <v>3675</v>
      </c>
      <c r="B2461">
        <v>2021</v>
      </c>
      <c r="C2461">
        <v>6</v>
      </c>
      <c r="D2461" t="s">
        <v>77</v>
      </c>
      <c r="E2461" s="1">
        <v>44352</v>
      </c>
      <c r="F2461" s="1">
        <v>44373</v>
      </c>
      <c r="G2461">
        <v>21</v>
      </c>
      <c r="H2461">
        <v>9.5</v>
      </c>
      <c r="I2461" t="s">
        <v>65</v>
      </c>
      <c r="J2461" t="s">
        <v>78</v>
      </c>
      <c r="K2461" t="s">
        <v>105</v>
      </c>
      <c r="L2461">
        <v>1201.9000000000001</v>
      </c>
      <c r="M2461" t="s">
        <v>68</v>
      </c>
      <c r="N2461" t="s">
        <v>69</v>
      </c>
      <c r="O2461" t="s">
        <v>99</v>
      </c>
      <c r="P2461" t="s">
        <v>92</v>
      </c>
      <c r="Q2461" t="s">
        <v>164</v>
      </c>
      <c r="R2461" t="s">
        <v>2679</v>
      </c>
      <c r="S2461" t="s">
        <v>85</v>
      </c>
      <c r="T2461" t="s">
        <v>74</v>
      </c>
      <c r="U2461" t="s">
        <v>96</v>
      </c>
      <c r="V2461">
        <v>48962</v>
      </c>
      <c r="W2461">
        <v>30194</v>
      </c>
      <c r="X2461">
        <v>16</v>
      </c>
      <c r="Y2461">
        <v>12.8</v>
      </c>
      <c r="Z2461">
        <v>38391.919999999998</v>
      </c>
      <c r="AB2461">
        <v>22.3</v>
      </c>
      <c r="AC2461">
        <v>856139.82</v>
      </c>
      <c r="AD2461">
        <v>38426856.649999999</v>
      </c>
      <c r="AE2461">
        <v>165.05</v>
      </c>
      <c r="AF2461">
        <v>6342352690.0799999</v>
      </c>
      <c r="AG2461">
        <v>191034.66</v>
      </c>
      <c r="AH2461">
        <v>1.2</v>
      </c>
      <c r="AI2461">
        <v>35856.910000000003</v>
      </c>
      <c r="AJ2461">
        <v>24.24</v>
      </c>
      <c r="AK2461">
        <v>0</v>
      </c>
      <c r="AL2461">
        <v>0.314</v>
      </c>
      <c r="AM2461">
        <v>120660.33</v>
      </c>
      <c r="AN2461">
        <v>1107.2</v>
      </c>
      <c r="AO2461">
        <v>679.18</v>
      </c>
      <c r="AP2461">
        <v>751988.1</v>
      </c>
      <c r="AQ2461">
        <v>1955679.82</v>
      </c>
      <c r="AR2461" t="s">
        <v>61</v>
      </c>
      <c r="AS2461" t="s">
        <v>61</v>
      </c>
      <c r="AT2461" t="s">
        <v>62</v>
      </c>
      <c r="AU2461" t="s">
        <v>63</v>
      </c>
    </row>
    <row r="2462" spans="1:47" x14ac:dyDescent="0.25">
      <c r="A2462" t="s">
        <v>3676</v>
      </c>
      <c r="B2462">
        <v>2024</v>
      </c>
      <c r="C2462">
        <v>1</v>
      </c>
      <c r="D2462" t="s">
        <v>48</v>
      </c>
      <c r="E2462" s="1">
        <v>45321</v>
      </c>
      <c r="F2462" s="1">
        <v>45327</v>
      </c>
      <c r="G2462">
        <v>6</v>
      </c>
      <c r="H2462">
        <v>9</v>
      </c>
      <c r="I2462" t="s">
        <v>65</v>
      </c>
      <c r="J2462" t="s">
        <v>50</v>
      </c>
      <c r="K2462" t="s">
        <v>51</v>
      </c>
      <c r="L2462">
        <v>2709</v>
      </c>
      <c r="M2462" t="s">
        <v>68</v>
      </c>
      <c r="N2462" t="s">
        <v>69</v>
      </c>
      <c r="O2462" t="s">
        <v>54</v>
      </c>
      <c r="P2462" t="s">
        <v>128</v>
      </c>
      <c r="Q2462" t="s">
        <v>164</v>
      </c>
      <c r="R2462" t="s">
        <v>3677</v>
      </c>
      <c r="S2462" t="s">
        <v>58</v>
      </c>
      <c r="T2462" t="s">
        <v>131</v>
      </c>
      <c r="U2462" t="s">
        <v>166</v>
      </c>
      <c r="V2462">
        <v>355877</v>
      </c>
      <c r="W2462">
        <v>259296</v>
      </c>
      <c r="X2462">
        <v>17</v>
      </c>
      <c r="Y2462">
        <v>12.8</v>
      </c>
      <c r="Z2462">
        <v>285163.48</v>
      </c>
      <c r="AB2462">
        <v>26.44</v>
      </c>
      <c r="AC2462">
        <v>7539722.4100000001</v>
      </c>
      <c r="AD2462">
        <v>26485984.02</v>
      </c>
      <c r="AE2462">
        <v>281.92</v>
      </c>
      <c r="AF2462">
        <v>7466928614.9200001</v>
      </c>
      <c r="AG2462">
        <v>36623.9</v>
      </c>
      <c r="AH2462">
        <v>0.4</v>
      </c>
      <c r="AI2462">
        <v>7950.91</v>
      </c>
      <c r="AJ2462">
        <v>9.33</v>
      </c>
      <c r="AK2462">
        <v>0</v>
      </c>
      <c r="AL2462">
        <v>0.06</v>
      </c>
      <c r="AM2462">
        <v>15891.59</v>
      </c>
      <c r="AN2462">
        <v>263.8</v>
      </c>
      <c r="AO2462">
        <v>470.47</v>
      </c>
      <c r="AP2462">
        <v>124109.99</v>
      </c>
      <c r="AQ2462">
        <v>7724298.7999999998</v>
      </c>
      <c r="AR2462" t="s">
        <v>61</v>
      </c>
      <c r="AS2462" t="s">
        <v>61</v>
      </c>
      <c r="AT2462" t="s">
        <v>62</v>
      </c>
      <c r="AU2462" t="s">
        <v>63</v>
      </c>
    </row>
    <row r="2463" spans="1:47" x14ac:dyDescent="0.25">
      <c r="A2463" t="s">
        <v>3678</v>
      </c>
      <c r="B2463">
        <v>2024</v>
      </c>
      <c r="C2463">
        <v>4</v>
      </c>
      <c r="D2463" t="s">
        <v>77</v>
      </c>
      <c r="E2463" s="1">
        <v>45398</v>
      </c>
      <c r="F2463" s="1">
        <v>45407</v>
      </c>
      <c r="G2463">
        <v>9</v>
      </c>
      <c r="H2463">
        <v>13</v>
      </c>
      <c r="I2463" t="s">
        <v>65</v>
      </c>
      <c r="J2463" t="s">
        <v>239</v>
      </c>
      <c r="K2463" t="s">
        <v>265</v>
      </c>
      <c r="L2463">
        <v>3102.1</v>
      </c>
      <c r="M2463" t="s">
        <v>90</v>
      </c>
      <c r="N2463" t="s">
        <v>168</v>
      </c>
      <c r="O2463" t="s">
        <v>200</v>
      </c>
      <c r="P2463" t="s">
        <v>70</v>
      </c>
      <c r="Q2463" t="s">
        <v>93</v>
      </c>
      <c r="R2463" t="s">
        <v>2893</v>
      </c>
      <c r="S2463" t="s">
        <v>161</v>
      </c>
      <c r="T2463" t="s">
        <v>74</v>
      </c>
      <c r="U2463" t="s">
        <v>103</v>
      </c>
      <c r="V2463">
        <v>25719</v>
      </c>
      <c r="W2463">
        <v>16654</v>
      </c>
      <c r="X2463">
        <v>21.5</v>
      </c>
      <c r="Y2463">
        <v>14.4</v>
      </c>
      <c r="Z2463">
        <v>24254.53</v>
      </c>
      <c r="AB2463">
        <v>19.239999999999998</v>
      </c>
      <c r="AC2463">
        <v>466657.16</v>
      </c>
      <c r="AD2463">
        <v>14498145.310000001</v>
      </c>
      <c r="AE2463">
        <v>273.61</v>
      </c>
      <c r="AF2463">
        <v>3966837538.27</v>
      </c>
      <c r="AG2463">
        <v>180765.02</v>
      </c>
      <c r="AH2463">
        <v>0.8</v>
      </c>
      <c r="AI2463">
        <v>14585.1</v>
      </c>
      <c r="AJ2463">
        <v>18.3</v>
      </c>
      <c r="AK2463">
        <v>0</v>
      </c>
      <c r="AL2463">
        <v>0.247</v>
      </c>
      <c r="AM2463">
        <v>35810.42</v>
      </c>
      <c r="AN2463">
        <v>409.4</v>
      </c>
      <c r="AO2463">
        <v>585.66</v>
      </c>
      <c r="AP2463">
        <v>239769.2</v>
      </c>
      <c r="AQ2463">
        <v>937586.9</v>
      </c>
      <c r="AR2463" t="s">
        <v>61</v>
      </c>
      <c r="AS2463" t="s">
        <v>61</v>
      </c>
      <c r="AT2463" t="s">
        <v>62</v>
      </c>
      <c r="AU2463" t="s">
        <v>63</v>
      </c>
    </row>
    <row r="2464" spans="1:47" x14ac:dyDescent="0.25">
      <c r="A2464" t="s">
        <v>3679</v>
      </c>
      <c r="B2464">
        <v>2023</v>
      </c>
      <c r="C2464">
        <v>3</v>
      </c>
      <c r="D2464" t="s">
        <v>48</v>
      </c>
      <c r="E2464" s="1">
        <v>45001</v>
      </c>
      <c r="F2464" s="1">
        <v>45031</v>
      </c>
      <c r="G2464">
        <v>30</v>
      </c>
      <c r="H2464">
        <v>20.3</v>
      </c>
      <c r="I2464" t="s">
        <v>65</v>
      </c>
      <c r="J2464" t="s">
        <v>78</v>
      </c>
      <c r="K2464" t="s">
        <v>105</v>
      </c>
      <c r="L2464">
        <v>1201.9000000000001</v>
      </c>
      <c r="M2464" t="s">
        <v>80</v>
      </c>
      <c r="N2464" t="s">
        <v>53</v>
      </c>
      <c r="O2464" t="s">
        <v>189</v>
      </c>
      <c r="P2464" t="s">
        <v>184</v>
      </c>
      <c r="Q2464" t="s">
        <v>93</v>
      </c>
      <c r="R2464" t="s">
        <v>936</v>
      </c>
      <c r="S2464" t="s">
        <v>85</v>
      </c>
      <c r="T2464" t="s">
        <v>86</v>
      </c>
      <c r="U2464" t="s">
        <v>60</v>
      </c>
      <c r="V2464">
        <v>43989</v>
      </c>
      <c r="W2464">
        <v>32314</v>
      </c>
      <c r="X2464">
        <v>19.7</v>
      </c>
      <c r="Y2464">
        <v>14.4</v>
      </c>
      <c r="Z2464">
        <v>40237.86</v>
      </c>
      <c r="AB2464">
        <v>20.02</v>
      </c>
      <c r="AC2464">
        <v>805561.96</v>
      </c>
      <c r="AD2464">
        <v>44769045.409999996</v>
      </c>
      <c r="AE2464">
        <v>289.7</v>
      </c>
      <c r="AF2464">
        <v>12969592455.280001</v>
      </c>
      <c r="AG2464">
        <v>99050.75</v>
      </c>
      <c r="AH2464">
        <v>0.1</v>
      </c>
      <c r="AI2464">
        <v>2610.8000000000002</v>
      </c>
      <c r="AJ2464">
        <v>0.23</v>
      </c>
      <c r="AK2464">
        <v>0</v>
      </c>
      <c r="AL2464">
        <v>0.33700000000000002</v>
      </c>
      <c r="AM2464">
        <v>150871.67999999999</v>
      </c>
      <c r="AN2464">
        <v>550.9</v>
      </c>
      <c r="AO2464">
        <v>516.1</v>
      </c>
      <c r="AP2464">
        <v>284319.49</v>
      </c>
      <c r="AQ2464">
        <v>1342414.68</v>
      </c>
      <c r="AR2464" t="s">
        <v>61</v>
      </c>
      <c r="AS2464" t="s">
        <v>61</v>
      </c>
      <c r="AT2464" t="s">
        <v>62</v>
      </c>
      <c r="AU2464" t="s">
        <v>63</v>
      </c>
    </row>
    <row r="2465" spans="1:47" x14ac:dyDescent="0.25">
      <c r="A2465" t="s">
        <v>3680</v>
      </c>
      <c r="B2465">
        <v>2022</v>
      </c>
      <c r="C2465">
        <v>2</v>
      </c>
      <c r="D2465" t="s">
        <v>48</v>
      </c>
      <c r="E2465" s="1">
        <v>44606</v>
      </c>
      <c r="F2465" s="1">
        <v>44630</v>
      </c>
      <c r="G2465">
        <v>24</v>
      </c>
      <c r="H2465">
        <v>19.2</v>
      </c>
      <c r="I2465" t="s">
        <v>49</v>
      </c>
      <c r="J2465" t="s">
        <v>239</v>
      </c>
      <c r="K2465" t="s">
        <v>240</v>
      </c>
      <c r="L2465">
        <v>3105.2</v>
      </c>
      <c r="M2465" t="s">
        <v>80</v>
      </c>
      <c r="N2465" t="s">
        <v>69</v>
      </c>
      <c r="O2465" t="s">
        <v>54</v>
      </c>
      <c r="P2465" t="s">
        <v>201</v>
      </c>
      <c r="Q2465" t="s">
        <v>82</v>
      </c>
      <c r="R2465" t="s">
        <v>1969</v>
      </c>
      <c r="S2465" t="s">
        <v>161</v>
      </c>
      <c r="T2465" t="s">
        <v>74</v>
      </c>
      <c r="U2465" t="s">
        <v>259</v>
      </c>
      <c r="V2465">
        <v>37493</v>
      </c>
      <c r="W2465">
        <v>23015</v>
      </c>
      <c r="X2465">
        <v>6.5</v>
      </c>
      <c r="Y2465">
        <v>15.4</v>
      </c>
      <c r="Z2465">
        <v>29000.91</v>
      </c>
      <c r="AB2465">
        <v>43.57</v>
      </c>
      <c r="AC2465">
        <v>1263569.6499999999</v>
      </c>
      <c r="AD2465">
        <v>9392234.7100000009</v>
      </c>
      <c r="AE2465">
        <v>211.28</v>
      </c>
      <c r="AF2465">
        <v>1984391349.53</v>
      </c>
      <c r="AG2465">
        <v>126001.56</v>
      </c>
      <c r="AH2465">
        <v>0</v>
      </c>
      <c r="AI2465">
        <v>0</v>
      </c>
      <c r="AJ2465">
        <v>18.37</v>
      </c>
      <c r="AK2465">
        <v>1725353.52</v>
      </c>
      <c r="AL2465">
        <v>0.34200000000000003</v>
      </c>
      <c r="AM2465">
        <v>32121.439999999999</v>
      </c>
      <c r="AN2465">
        <v>566.5</v>
      </c>
      <c r="AO2465">
        <v>653.89</v>
      </c>
      <c r="AP2465">
        <v>370428.68</v>
      </c>
      <c r="AQ2465">
        <v>1792121.33</v>
      </c>
      <c r="AR2465" t="s">
        <v>124</v>
      </c>
      <c r="AS2465" t="s">
        <v>61</v>
      </c>
      <c r="AT2465" t="s">
        <v>62</v>
      </c>
      <c r="AU2465" t="s">
        <v>63</v>
      </c>
    </row>
    <row r="2466" spans="1:47" x14ac:dyDescent="0.25">
      <c r="A2466" t="s">
        <v>3681</v>
      </c>
      <c r="B2466">
        <v>2024</v>
      </c>
      <c r="C2466">
        <v>11</v>
      </c>
      <c r="D2466" t="s">
        <v>119</v>
      </c>
      <c r="E2466" s="1">
        <v>45619</v>
      </c>
      <c r="F2466" s="1">
        <v>45639</v>
      </c>
      <c r="G2466">
        <v>20</v>
      </c>
      <c r="H2466">
        <v>1.5</v>
      </c>
      <c r="I2466" t="s">
        <v>49</v>
      </c>
      <c r="J2466" t="s">
        <v>66</v>
      </c>
      <c r="K2466" t="s">
        <v>251</v>
      </c>
      <c r="L2466">
        <v>8543.7000000000007</v>
      </c>
      <c r="M2466" t="s">
        <v>68</v>
      </c>
      <c r="N2466" t="s">
        <v>81</v>
      </c>
      <c r="O2466" t="s">
        <v>91</v>
      </c>
      <c r="P2466" t="s">
        <v>93</v>
      </c>
      <c r="Q2466" t="s">
        <v>128</v>
      </c>
      <c r="R2466" t="s">
        <v>457</v>
      </c>
      <c r="S2466" t="s">
        <v>156</v>
      </c>
      <c r="T2466" t="s">
        <v>86</v>
      </c>
      <c r="U2466" t="s">
        <v>166</v>
      </c>
      <c r="V2466">
        <v>7709</v>
      </c>
      <c r="W2466">
        <v>4635</v>
      </c>
      <c r="X2466">
        <v>15.8</v>
      </c>
      <c r="Y2466">
        <v>15.6</v>
      </c>
      <c r="Z2466">
        <v>5971.3</v>
      </c>
      <c r="AA2466">
        <v>426</v>
      </c>
      <c r="AB2466">
        <v>3734.9</v>
      </c>
      <c r="AC2466">
        <v>1591067.4</v>
      </c>
      <c r="AD2466">
        <v>19863768.300000001</v>
      </c>
      <c r="AE2466">
        <v>282.56</v>
      </c>
      <c r="AF2466">
        <v>5612706370.8500004</v>
      </c>
      <c r="AG2466">
        <v>240607.63</v>
      </c>
      <c r="AH2466">
        <v>2.1</v>
      </c>
      <c r="AI2466">
        <v>62979.040000000001</v>
      </c>
      <c r="AJ2466">
        <v>5.57</v>
      </c>
      <c r="AK2466">
        <v>1106411.8899999999</v>
      </c>
      <c r="AL2466">
        <v>0.253</v>
      </c>
      <c r="AM2466">
        <v>50255.33</v>
      </c>
      <c r="AN2466">
        <v>556.70000000000005</v>
      </c>
      <c r="AO2466">
        <v>700.28</v>
      </c>
      <c r="AP2466">
        <v>389845.88</v>
      </c>
      <c r="AQ2466">
        <v>2334755.2799999998</v>
      </c>
      <c r="AR2466" t="s">
        <v>61</v>
      </c>
      <c r="AS2466" t="s">
        <v>61</v>
      </c>
      <c r="AT2466" t="s">
        <v>62</v>
      </c>
      <c r="AU2466" t="s">
        <v>63</v>
      </c>
    </row>
    <row r="2467" spans="1:47" x14ac:dyDescent="0.25">
      <c r="A2467" t="s">
        <v>3682</v>
      </c>
      <c r="B2467">
        <v>2021</v>
      </c>
      <c r="C2467">
        <v>9</v>
      </c>
      <c r="D2467" t="s">
        <v>89</v>
      </c>
      <c r="E2467" s="1">
        <v>44455</v>
      </c>
      <c r="F2467" s="1">
        <v>44462</v>
      </c>
      <c r="G2467">
        <v>7</v>
      </c>
      <c r="H2467">
        <v>14</v>
      </c>
      <c r="I2467" t="s">
        <v>65</v>
      </c>
      <c r="J2467" t="s">
        <v>50</v>
      </c>
      <c r="K2467" t="s">
        <v>120</v>
      </c>
      <c r="L2467">
        <v>2710.1921000000002</v>
      </c>
      <c r="M2467" t="s">
        <v>98</v>
      </c>
      <c r="N2467" t="s">
        <v>168</v>
      </c>
      <c r="O2467" t="s">
        <v>107</v>
      </c>
      <c r="P2467" t="s">
        <v>100</v>
      </c>
      <c r="Q2467" t="s">
        <v>83</v>
      </c>
      <c r="R2467" t="s">
        <v>1059</v>
      </c>
      <c r="S2467" t="s">
        <v>142</v>
      </c>
      <c r="T2467" t="s">
        <v>95</v>
      </c>
      <c r="U2467" t="s">
        <v>60</v>
      </c>
      <c r="V2467">
        <v>42277</v>
      </c>
      <c r="W2467">
        <v>31697</v>
      </c>
      <c r="X2467">
        <v>21.2</v>
      </c>
      <c r="Y2467">
        <v>10.3</v>
      </c>
      <c r="Z2467">
        <v>37770.42</v>
      </c>
      <c r="AB2467">
        <v>22.17</v>
      </c>
      <c r="AC2467">
        <v>837370.21</v>
      </c>
      <c r="AD2467">
        <v>28628467.539999999</v>
      </c>
      <c r="AE2467">
        <v>169.42</v>
      </c>
      <c r="AF2467">
        <v>4850234970.6300001</v>
      </c>
      <c r="AG2467">
        <v>229742.97</v>
      </c>
      <c r="AH2467">
        <v>0.4</v>
      </c>
      <c r="AI2467">
        <v>8257.18</v>
      </c>
      <c r="AJ2467">
        <v>6.26</v>
      </c>
      <c r="AK2467">
        <v>0</v>
      </c>
      <c r="AL2467">
        <v>0.122</v>
      </c>
      <c r="AM2467">
        <v>34926.730000000003</v>
      </c>
      <c r="AN2467">
        <v>126.6</v>
      </c>
      <c r="AO2467">
        <v>715.99</v>
      </c>
      <c r="AP2467">
        <v>90644.33</v>
      </c>
      <c r="AQ2467">
        <v>1200941.42</v>
      </c>
      <c r="AR2467" t="s">
        <v>61</v>
      </c>
      <c r="AS2467" t="s">
        <v>61</v>
      </c>
      <c r="AT2467" t="s">
        <v>62</v>
      </c>
      <c r="AU2467" t="s">
        <v>63</v>
      </c>
    </row>
    <row r="2468" spans="1:47" x14ac:dyDescent="0.25">
      <c r="A2468" t="s">
        <v>3683</v>
      </c>
      <c r="B2468">
        <v>2024</v>
      </c>
      <c r="C2468">
        <v>7</v>
      </c>
      <c r="D2468" t="s">
        <v>89</v>
      </c>
      <c r="E2468" s="1">
        <v>45477</v>
      </c>
      <c r="F2468" s="1">
        <v>45506</v>
      </c>
      <c r="G2468">
        <v>29</v>
      </c>
      <c r="H2468">
        <v>9.1999999999999993</v>
      </c>
      <c r="I2468" t="s">
        <v>49</v>
      </c>
      <c r="J2468" t="s">
        <v>66</v>
      </c>
      <c r="K2468" t="s">
        <v>251</v>
      </c>
      <c r="L2468">
        <v>8543.7000000000007</v>
      </c>
      <c r="M2468" t="s">
        <v>80</v>
      </c>
      <c r="N2468" t="s">
        <v>69</v>
      </c>
      <c r="O2468" t="s">
        <v>107</v>
      </c>
      <c r="P2468" t="s">
        <v>127</v>
      </c>
      <c r="Q2468" t="s">
        <v>128</v>
      </c>
      <c r="R2468" t="s">
        <v>3286</v>
      </c>
      <c r="S2468" t="s">
        <v>156</v>
      </c>
      <c r="T2468" t="s">
        <v>59</v>
      </c>
      <c r="U2468" t="s">
        <v>132</v>
      </c>
      <c r="V2468">
        <v>7802</v>
      </c>
      <c r="W2468">
        <v>4316</v>
      </c>
      <c r="X2468">
        <v>15.1</v>
      </c>
      <c r="Y2468">
        <v>13.5</v>
      </c>
      <c r="Z2468">
        <v>6929.74</v>
      </c>
      <c r="AA2468">
        <v>494</v>
      </c>
      <c r="AB2468">
        <v>2334.2399999999998</v>
      </c>
      <c r="AC2468">
        <v>1153114.56</v>
      </c>
      <c r="AD2468">
        <v>25862551.949999999</v>
      </c>
      <c r="AE2468">
        <v>281.5</v>
      </c>
      <c r="AF2468">
        <v>7280308373.9300003</v>
      </c>
      <c r="AG2468">
        <v>55248.67</v>
      </c>
      <c r="AH2468">
        <v>0</v>
      </c>
      <c r="AI2468">
        <v>0</v>
      </c>
      <c r="AJ2468">
        <v>4.67</v>
      </c>
      <c r="AK2468">
        <v>1207781.18</v>
      </c>
      <c r="AL2468">
        <v>0.34</v>
      </c>
      <c r="AM2468">
        <v>87932.68</v>
      </c>
      <c r="AN2468">
        <v>1442</v>
      </c>
      <c r="AO2468">
        <v>428.28</v>
      </c>
      <c r="AP2468">
        <v>617579.76</v>
      </c>
      <c r="AQ2468">
        <v>1913875.67</v>
      </c>
      <c r="AR2468" t="s">
        <v>124</v>
      </c>
      <c r="AS2468" t="s">
        <v>61</v>
      </c>
      <c r="AT2468" t="s">
        <v>62</v>
      </c>
      <c r="AU2468" t="s">
        <v>63</v>
      </c>
    </row>
    <row r="2469" spans="1:47" x14ac:dyDescent="0.25">
      <c r="A2469" t="s">
        <v>3684</v>
      </c>
      <c r="B2469">
        <v>2022</v>
      </c>
      <c r="C2469">
        <v>1</v>
      </c>
      <c r="D2469" t="s">
        <v>48</v>
      </c>
      <c r="E2469" s="1">
        <v>44586</v>
      </c>
      <c r="F2469" s="1">
        <v>44597</v>
      </c>
      <c r="G2469">
        <v>11</v>
      </c>
      <c r="H2469">
        <v>10</v>
      </c>
      <c r="I2469" t="s">
        <v>49</v>
      </c>
      <c r="J2469" t="s">
        <v>50</v>
      </c>
      <c r="K2469" t="s">
        <v>139</v>
      </c>
      <c r="L2469">
        <v>2710.1210999999998</v>
      </c>
      <c r="M2469" t="s">
        <v>68</v>
      </c>
      <c r="N2469" t="s">
        <v>106</v>
      </c>
      <c r="O2469" t="s">
        <v>189</v>
      </c>
      <c r="P2469" t="s">
        <v>146</v>
      </c>
      <c r="Q2469" t="s">
        <v>226</v>
      </c>
      <c r="R2469" t="s">
        <v>475</v>
      </c>
      <c r="S2469" t="s">
        <v>142</v>
      </c>
      <c r="T2469" t="s">
        <v>148</v>
      </c>
      <c r="U2469" t="s">
        <v>60</v>
      </c>
      <c r="V2469">
        <v>70294</v>
      </c>
      <c r="W2469">
        <v>43196</v>
      </c>
      <c r="X2469">
        <v>4.5</v>
      </c>
      <c r="Y2469">
        <v>13.2</v>
      </c>
      <c r="Z2469">
        <v>56450.71</v>
      </c>
      <c r="AB2469">
        <v>25.69</v>
      </c>
      <c r="AC2469">
        <v>1450218.74</v>
      </c>
      <c r="AD2469">
        <v>25963375.050000001</v>
      </c>
      <c r="AE2469">
        <v>217.61</v>
      </c>
      <c r="AF2469">
        <v>5649890044.6300001</v>
      </c>
      <c r="AG2469">
        <v>194072.61</v>
      </c>
      <c r="AH2469">
        <v>0</v>
      </c>
      <c r="AI2469">
        <v>0</v>
      </c>
      <c r="AJ2469">
        <v>3.17</v>
      </c>
      <c r="AK2469">
        <v>823038.99</v>
      </c>
      <c r="AL2469">
        <v>0.28599999999999998</v>
      </c>
      <c r="AM2469">
        <v>74255.25</v>
      </c>
      <c r="AN2469">
        <v>580.6</v>
      </c>
      <c r="AO2469">
        <v>585.72</v>
      </c>
      <c r="AP2469">
        <v>340069.03</v>
      </c>
      <c r="AQ2469">
        <v>2058615.63</v>
      </c>
      <c r="AR2469" t="s">
        <v>61</v>
      </c>
      <c r="AS2469" t="s">
        <v>61</v>
      </c>
      <c r="AT2469" t="s">
        <v>62</v>
      </c>
      <c r="AU2469" t="s">
        <v>63</v>
      </c>
    </row>
    <row r="2470" spans="1:47" x14ac:dyDescent="0.25">
      <c r="A2470" t="s">
        <v>3685</v>
      </c>
      <c r="B2470">
        <v>2024</v>
      </c>
      <c r="C2470">
        <v>11</v>
      </c>
      <c r="D2470" t="s">
        <v>119</v>
      </c>
      <c r="E2470" s="1">
        <v>45610</v>
      </c>
      <c r="F2470" s="1">
        <v>45641</v>
      </c>
      <c r="G2470">
        <v>31</v>
      </c>
      <c r="H2470">
        <v>9.1999999999999993</v>
      </c>
      <c r="I2470" t="s">
        <v>65</v>
      </c>
      <c r="J2470" t="s">
        <v>66</v>
      </c>
      <c r="K2470" t="s">
        <v>67</v>
      </c>
      <c r="L2470">
        <v>8479.8989999999994</v>
      </c>
      <c r="M2470" t="s">
        <v>114</v>
      </c>
      <c r="N2470" t="s">
        <v>168</v>
      </c>
      <c r="O2470" t="s">
        <v>91</v>
      </c>
      <c r="P2470" t="s">
        <v>184</v>
      </c>
      <c r="Q2470" t="s">
        <v>127</v>
      </c>
      <c r="R2470" t="s">
        <v>1766</v>
      </c>
      <c r="S2470" t="s">
        <v>156</v>
      </c>
      <c r="T2470" t="s">
        <v>162</v>
      </c>
      <c r="U2470" t="s">
        <v>166</v>
      </c>
      <c r="V2470">
        <v>19937</v>
      </c>
      <c r="W2470">
        <v>13137</v>
      </c>
      <c r="X2470">
        <v>6.7</v>
      </c>
      <c r="Y2470">
        <v>13</v>
      </c>
      <c r="Z2470">
        <v>15457.98</v>
      </c>
      <c r="AA2470">
        <v>1104</v>
      </c>
      <c r="AB2470">
        <v>599.99</v>
      </c>
      <c r="AC2470">
        <v>662388.96</v>
      </c>
      <c r="AD2470">
        <v>22062401.949999999</v>
      </c>
      <c r="AE2470">
        <v>281.5</v>
      </c>
      <c r="AF2470">
        <v>6210566148.9300003</v>
      </c>
      <c r="AG2470">
        <v>247808.85</v>
      </c>
      <c r="AH2470">
        <v>2.4</v>
      </c>
      <c r="AI2470">
        <v>59867.56</v>
      </c>
      <c r="AJ2470">
        <v>13.54</v>
      </c>
      <c r="AK2470">
        <v>0</v>
      </c>
      <c r="AL2470">
        <v>0.13100000000000001</v>
      </c>
      <c r="AM2470">
        <v>28901.75</v>
      </c>
      <c r="AN2470">
        <v>1239.8</v>
      </c>
      <c r="AO2470">
        <v>382.49</v>
      </c>
      <c r="AP2470">
        <v>474211.1</v>
      </c>
      <c r="AQ2470">
        <v>1473178.22</v>
      </c>
      <c r="AR2470" t="s">
        <v>61</v>
      </c>
      <c r="AS2470" t="s">
        <v>61</v>
      </c>
      <c r="AT2470" t="s">
        <v>293</v>
      </c>
      <c r="AU2470" t="s">
        <v>63</v>
      </c>
    </row>
    <row r="2471" spans="1:47" x14ac:dyDescent="0.25">
      <c r="A2471" t="s">
        <v>3686</v>
      </c>
      <c r="B2471">
        <v>2022</v>
      </c>
      <c r="C2471">
        <v>3</v>
      </c>
      <c r="D2471" t="s">
        <v>48</v>
      </c>
      <c r="E2471" s="1">
        <v>44625</v>
      </c>
      <c r="F2471" s="1">
        <v>44632</v>
      </c>
      <c r="G2471">
        <v>7</v>
      </c>
      <c r="H2471">
        <v>8.5</v>
      </c>
      <c r="I2471" t="s">
        <v>65</v>
      </c>
      <c r="J2471" t="s">
        <v>50</v>
      </c>
      <c r="K2471" t="s">
        <v>51</v>
      </c>
      <c r="L2471">
        <v>2709</v>
      </c>
      <c r="M2471" t="s">
        <v>80</v>
      </c>
      <c r="N2471" t="s">
        <v>53</v>
      </c>
      <c r="O2471" t="s">
        <v>54</v>
      </c>
      <c r="P2471" t="s">
        <v>100</v>
      </c>
      <c r="Q2471" t="s">
        <v>121</v>
      </c>
      <c r="R2471" t="s">
        <v>918</v>
      </c>
      <c r="S2471" t="s">
        <v>58</v>
      </c>
      <c r="T2471" t="s">
        <v>131</v>
      </c>
      <c r="U2471" t="s">
        <v>166</v>
      </c>
      <c r="V2471">
        <v>283514</v>
      </c>
      <c r="W2471">
        <v>158605</v>
      </c>
      <c r="X2471">
        <v>16.5</v>
      </c>
      <c r="Y2471">
        <v>15.8</v>
      </c>
      <c r="Z2471">
        <v>261448.09</v>
      </c>
      <c r="AB2471">
        <v>27.08</v>
      </c>
      <c r="AC2471">
        <v>7080014.2800000003</v>
      </c>
      <c r="AD2471">
        <v>24581349.420000002</v>
      </c>
      <c r="AE2471">
        <v>214.26</v>
      </c>
      <c r="AF2471">
        <v>5266799926.7299995</v>
      </c>
      <c r="AG2471">
        <v>29492.25</v>
      </c>
      <c r="AH2471">
        <v>0</v>
      </c>
      <c r="AI2471">
        <v>0</v>
      </c>
      <c r="AJ2471">
        <v>2.0699999999999998</v>
      </c>
      <c r="AK2471">
        <v>0</v>
      </c>
      <c r="AL2471">
        <v>5.0999999999999997E-2</v>
      </c>
      <c r="AM2471">
        <v>12536.49</v>
      </c>
      <c r="AN2471">
        <v>383.9</v>
      </c>
      <c r="AO2471">
        <v>572.20000000000005</v>
      </c>
      <c r="AP2471">
        <v>219667.58</v>
      </c>
      <c r="AQ2471">
        <v>7341710.5999999996</v>
      </c>
      <c r="AR2471" t="s">
        <v>61</v>
      </c>
      <c r="AS2471" t="s">
        <v>61</v>
      </c>
      <c r="AT2471" t="s">
        <v>62</v>
      </c>
      <c r="AU2471" t="s">
        <v>63</v>
      </c>
    </row>
    <row r="2472" spans="1:47" x14ac:dyDescent="0.25">
      <c r="A2472" t="s">
        <v>3687</v>
      </c>
      <c r="B2472">
        <v>2024</v>
      </c>
      <c r="C2472">
        <v>9</v>
      </c>
      <c r="D2472" t="s">
        <v>89</v>
      </c>
      <c r="E2472" s="1">
        <v>45562</v>
      </c>
      <c r="F2472" s="1">
        <v>45581</v>
      </c>
      <c r="G2472">
        <v>19</v>
      </c>
      <c r="H2472">
        <v>5.6</v>
      </c>
      <c r="I2472" t="s">
        <v>49</v>
      </c>
      <c r="J2472" t="s">
        <v>50</v>
      </c>
      <c r="K2472" t="s">
        <v>51</v>
      </c>
      <c r="L2472">
        <v>2709</v>
      </c>
      <c r="M2472" t="s">
        <v>98</v>
      </c>
      <c r="N2472" t="s">
        <v>81</v>
      </c>
      <c r="O2472" t="s">
        <v>189</v>
      </c>
      <c r="P2472" t="s">
        <v>127</v>
      </c>
      <c r="Q2472" t="s">
        <v>100</v>
      </c>
      <c r="R2472" t="s">
        <v>1742</v>
      </c>
      <c r="S2472" t="s">
        <v>58</v>
      </c>
      <c r="T2472" t="s">
        <v>187</v>
      </c>
      <c r="U2472" t="s">
        <v>110</v>
      </c>
      <c r="V2472">
        <v>232628</v>
      </c>
      <c r="W2472">
        <v>156586</v>
      </c>
      <c r="X2472">
        <v>18.600000000000001</v>
      </c>
      <c r="Y2472">
        <v>14.8</v>
      </c>
      <c r="Z2472">
        <v>185843.38</v>
      </c>
      <c r="AB2472">
        <v>32.6</v>
      </c>
      <c r="AC2472">
        <v>6058494.1900000004</v>
      </c>
      <c r="AD2472">
        <v>17868840.989999998</v>
      </c>
      <c r="AE2472">
        <v>281.55</v>
      </c>
      <c r="AF2472">
        <v>5030972180.7299995</v>
      </c>
      <c r="AG2472">
        <v>142926.95000000001</v>
      </c>
      <c r="AH2472">
        <v>0</v>
      </c>
      <c r="AI2472">
        <v>0</v>
      </c>
      <c r="AJ2472">
        <v>6.56</v>
      </c>
      <c r="AK2472">
        <v>1172195.97</v>
      </c>
      <c r="AL2472">
        <v>0.26700000000000002</v>
      </c>
      <c r="AM2472">
        <v>47709.81</v>
      </c>
      <c r="AN2472">
        <v>373.3</v>
      </c>
      <c r="AO2472">
        <v>424.92</v>
      </c>
      <c r="AP2472">
        <v>158622.64000000001</v>
      </c>
      <c r="AQ2472">
        <v>6407753.5899999999</v>
      </c>
      <c r="AR2472" t="s">
        <v>61</v>
      </c>
      <c r="AS2472" t="s">
        <v>61</v>
      </c>
      <c r="AT2472" t="s">
        <v>62</v>
      </c>
      <c r="AU2472" t="s">
        <v>63</v>
      </c>
    </row>
    <row r="2473" spans="1:47" x14ac:dyDescent="0.25">
      <c r="A2473" t="s">
        <v>3688</v>
      </c>
      <c r="B2473">
        <v>2023</v>
      </c>
      <c r="C2473">
        <v>5</v>
      </c>
      <c r="D2473" t="s">
        <v>77</v>
      </c>
      <c r="E2473" s="1">
        <v>45069</v>
      </c>
      <c r="F2473" s="1">
        <v>45082</v>
      </c>
      <c r="G2473">
        <v>13</v>
      </c>
      <c r="H2473">
        <v>17.8</v>
      </c>
      <c r="I2473" t="s">
        <v>65</v>
      </c>
      <c r="J2473" t="s">
        <v>66</v>
      </c>
      <c r="K2473" t="s">
        <v>248</v>
      </c>
      <c r="L2473">
        <v>9999</v>
      </c>
      <c r="M2473" t="s">
        <v>98</v>
      </c>
      <c r="N2473" t="s">
        <v>81</v>
      </c>
      <c r="O2473" t="s">
        <v>91</v>
      </c>
      <c r="P2473" t="s">
        <v>100</v>
      </c>
      <c r="Q2473" t="s">
        <v>83</v>
      </c>
      <c r="R2473" t="s">
        <v>276</v>
      </c>
      <c r="S2473" t="s">
        <v>156</v>
      </c>
      <c r="T2473" t="s">
        <v>187</v>
      </c>
      <c r="U2473" t="s">
        <v>75</v>
      </c>
      <c r="V2473">
        <v>20842</v>
      </c>
      <c r="W2473">
        <v>11977</v>
      </c>
      <c r="X2473">
        <v>14</v>
      </c>
      <c r="Y2473">
        <v>11</v>
      </c>
      <c r="Z2473">
        <v>18609.41</v>
      </c>
      <c r="AA2473">
        <v>1329</v>
      </c>
      <c r="AB2473">
        <v>1933.74</v>
      </c>
      <c r="AC2473">
        <v>2569940.46</v>
      </c>
      <c r="AD2473">
        <v>58914228.460000001</v>
      </c>
      <c r="AE2473">
        <v>286.14999999999998</v>
      </c>
      <c r="AF2473">
        <v>16858306473.83</v>
      </c>
      <c r="AG2473">
        <v>197407.81</v>
      </c>
      <c r="AH2473">
        <v>0</v>
      </c>
      <c r="AJ2473">
        <v>21.14</v>
      </c>
      <c r="AK2473">
        <v>0</v>
      </c>
      <c r="AL2473">
        <v>0.14000000000000001</v>
      </c>
      <c r="AM2473">
        <v>82479.92</v>
      </c>
      <c r="AN2473">
        <v>231.4</v>
      </c>
      <c r="AO2473">
        <v>579.99</v>
      </c>
      <c r="AP2473">
        <v>134209.69</v>
      </c>
      <c r="AQ2473">
        <v>2984037.88</v>
      </c>
      <c r="AR2473" t="s">
        <v>61</v>
      </c>
      <c r="AS2473" t="s">
        <v>61</v>
      </c>
      <c r="AT2473" t="s">
        <v>62</v>
      </c>
      <c r="AU2473" t="s">
        <v>63</v>
      </c>
    </row>
    <row r="2474" spans="1:47" x14ac:dyDescent="0.25">
      <c r="A2474" t="s">
        <v>3689</v>
      </c>
      <c r="B2474">
        <v>2023</v>
      </c>
      <c r="C2474">
        <v>2</v>
      </c>
      <c r="D2474" t="s">
        <v>48</v>
      </c>
      <c r="E2474" s="1">
        <v>44976</v>
      </c>
      <c r="F2474" s="1">
        <v>44981</v>
      </c>
      <c r="G2474">
        <v>5</v>
      </c>
      <c r="H2474">
        <v>1.6</v>
      </c>
      <c r="I2474" t="s">
        <v>65</v>
      </c>
      <c r="J2474" t="s">
        <v>50</v>
      </c>
      <c r="K2474" t="s">
        <v>51</v>
      </c>
      <c r="L2474">
        <v>2709</v>
      </c>
      <c r="M2474" t="s">
        <v>98</v>
      </c>
      <c r="N2474" t="s">
        <v>53</v>
      </c>
      <c r="O2474" t="s">
        <v>99</v>
      </c>
      <c r="P2474" t="s">
        <v>56</v>
      </c>
      <c r="Q2474" t="s">
        <v>55</v>
      </c>
      <c r="R2474" t="s">
        <v>386</v>
      </c>
      <c r="S2474" t="s">
        <v>186</v>
      </c>
      <c r="T2474" t="s">
        <v>59</v>
      </c>
      <c r="U2474" t="s">
        <v>110</v>
      </c>
      <c r="V2474">
        <v>70605</v>
      </c>
      <c r="W2474">
        <v>47220</v>
      </c>
      <c r="X2474">
        <v>10.9</v>
      </c>
      <c r="Y2474">
        <v>15.3</v>
      </c>
      <c r="Z2474">
        <v>65485.69</v>
      </c>
      <c r="AB2474">
        <v>26.38</v>
      </c>
      <c r="AC2474">
        <v>1727512.5</v>
      </c>
      <c r="AD2474">
        <v>5494904.25</v>
      </c>
      <c r="AE2474">
        <v>286.14</v>
      </c>
      <c r="AF2474">
        <v>1572311902.0999999</v>
      </c>
      <c r="AG2474">
        <v>220991.72</v>
      </c>
      <c r="AH2474">
        <v>1.7</v>
      </c>
      <c r="AI2474">
        <v>15294.87</v>
      </c>
      <c r="AJ2474">
        <v>14.19</v>
      </c>
      <c r="AK2474">
        <v>0</v>
      </c>
      <c r="AL2474">
        <v>0.14199999999999999</v>
      </c>
      <c r="AM2474">
        <v>7802.76</v>
      </c>
      <c r="AN2474">
        <v>181.7</v>
      </c>
      <c r="AO2474">
        <v>585.16</v>
      </c>
      <c r="AP2474">
        <v>106323.57</v>
      </c>
      <c r="AQ2474">
        <v>2077925.42</v>
      </c>
      <c r="AR2474" t="s">
        <v>61</v>
      </c>
      <c r="AS2474" t="s">
        <v>61</v>
      </c>
      <c r="AT2474" t="s">
        <v>62</v>
      </c>
      <c r="AU2474" t="s">
        <v>63</v>
      </c>
    </row>
    <row r="2475" spans="1:47" x14ac:dyDescent="0.25">
      <c r="A2475" t="s">
        <v>3690</v>
      </c>
      <c r="B2475">
        <v>2023</v>
      </c>
      <c r="C2475">
        <v>12</v>
      </c>
      <c r="D2475" t="s">
        <v>119</v>
      </c>
      <c r="E2475" s="1">
        <v>45279</v>
      </c>
      <c r="F2475" s="1">
        <v>45294</v>
      </c>
      <c r="G2475">
        <v>15</v>
      </c>
      <c r="H2475">
        <v>6.1</v>
      </c>
      <c r="I2475" t="s">
        <v>49</v>
      </c>
      <c r="J2475" t="s">
        <v>78</v>
      </c>
      <c r="K2475" t="s">
        <v>105</v>
      </c>
      <c r="L2475">
        <v>1201.9000000000001</v>
      </c>
      <c r="M2475" t="s">
        <v>90</v>
      </c>
      <c r="N2475" t="s">
        <v>81</v>
      </c>
      <c r="O2475" t="s">
        <v>54</v>
      </c>
      <c r="P2475" t="s">
        <v>55</v>
      </c>
      <c r="Q2475" t="s">
        <v>82</v>
      </c>
      <c r="R2475" t="s">
        <v>1934</v>
      </c>
      <c r="S2475" t="s">
        <v>85</v>
      </c>
      <c r="T2475" t="s">
        <v>95</v>
      </c>
      <c r="U2475" t="s">
        <v>96</v>
      </c>
      <c r="V2475">
        <v>60552</v>
      </c>
      <c r="W2475">
        <v>42730</v>
      </c>
      <c r="X2475">
        <v>8.5</v>
      </c>
      <c r="Y2475">
        <v>14.1</v>
      </c>
      <c r="Z2475">
        <v>56477.41</v>
      </c>
      <c r="AB2475">
        <v>37.22</v>
      </c>
      <c r="AC2475">
        <v>2102089.2000000002</v>
      </c>
      <c r="AD2475">
        <v>39220737.369999997</v>
      </c>
      <c r="AE2475">
        <v>284.77</v>
      </c>
      <c r="AF2475">
        <v>11168889380.85</v>
      </c>
      <c r="AG2475">
        <v>167262.10999999999</v>
      </c>
      <c r="AH2475">
        <v>0.1</v>
      </c>
      <c r="AI2475">
        <v>1340.54</v>
      </c>
      <c r="AJ2475">
        <v>3.27</v>
      </c>
      <c r="AK2475">
        <v>1282518.1100000001</v>
      </c>
      <c r="AL2475">
        <v>0.11600000000000001</v>
      </c>
      <c r="AM2475">
        <v>45496.06</v>
      </c>
      <c r="AN2475">
        <v>593.4</v>
      </c>
      <c r="AO2475">
        <v>625.33000000000004</v>
      </c>
      <c r="AP2475">
        <v>371070.82</v>
      </c>
      <c r="AQ2475">
        <v>2687258.73</v>
      </c>
      <c r="AR2475" t="s">
        <v>61</v>
      </c>
      <c r="AS2475" t="s">
        <v>61</v>
      </c>
      <c r="AT2475" t="s">
        <v>62</v>
      </c>
      <c r="AU2475" t="s">
        <v>63</v>
      </c>
    </row>
    <row r="2476" spans="1:47" x14ac:dyDescent="0.25">
      <c r="A2476" t="s">
        <v>3691</v>
      </c>
      <c r="B2476">
        <v>2025</v>
      </c>
      <c r="C2476">
        <v>8</v>
      </c>
      <c r="D2476" t="s">
        <v>89</v>
      </c>
      <c r="E2476" s="1">
        <v>45879</v>
      </c>
      <c r="F2476" s="1">
        <v>45897</v>
      </c>
      <c r="G2476">
        <v>18</v>
      </c>
      <c r="H2476">
        <v>9.8000000000000007</v>
      </c>
      <c r="I2476" t="s">
        <v>65</v>
      </c>
      <c r="J2476" t="s">
        <v>50</v>
      </c>
      <c r="K2476" t="s">
        <v>51</v>
      </c>
      <c r="L2476">
        <v>2709</v>
      </c>
      <c r="M2476" t="s">
        <v>52</v>
      </c>
      <c r="N2476" t="s">
        <v>106</v>
      </c>
      <c r="O2476" t="s">
        <v>107</v>
      </c>
      <c r="P2476" t="s">
        <v>56</v>
      </c>
      <c r="Q2476" t="s">
        <v>55</v>
      </c>
      <c r="R2476" t="s">
        <v>1925</v>
      </c>
      <c r="S2476" t="s">
        <v>58</v>
      </c>
      <c r="T2476" t="s">
        <v>95</v>
      </c>
      <c r="U2476" t="s">
        <v>181</v>
      </c>
      <c r="V2476">
        <v>223828</v>
      </c>
      <c r="W2476">
        <v>150190</v>
      </c>
      <c r="X2476">
        <v>14.4</v>
      </c>
      <c r="Y2476">
        <v>11.6</v>
      </c>
      <c r="Z2476">
        <v>198293.72</v>
      </c>
      <c r="AB2476">
        <v>32.32</v>
      </c>
      <c r="AC2476">
        <v>6408853.0300000003</v>
      </c>
      <c r="AD2476">
        <v>14394141.130000001</v>
      </c>
      <c r="AE2476">
        <v>280.14</v>
      </c>
      <c r="AF2476">
        <v>4032374696.1599998</v>
      </c>
      <c r="AG2476">
        <v>237969.87</v>
      </c>
      <c r="AH2476">
        <v>0.6</v>
      </c>
      <c r="AI2476">
        <v>9777.98</v>
      </c>
      <c r="AJ2476">
        <v>22.09</v>
      </c>
      <c r="AK2476">
        <v>0</v>
      </c>
      <c r="AL2476">
        <v>0.17799999999999999</v>
      </c>
      <c r="AM2476">
        <v>25621.57</v>
      </c>
      <c r="AN2476">
        <v>275.7</v>
      </c>
      <c r="AO2476">
        <v>738.23</v>
      </c>
      <c r="AP2476">
        <v>203530.01</v>
      </c>
      <c r="AQ2476">
        <v>6885752.46</v>
      </c>
      <c r="AR2476" t="s">
        <v>61</v>
      </c>
      <c r="AS2476" t="s">
        <v>61</v>
      </c>
      <c r="AT2476" t="s">
        <v>62</v>
      </c>
      <c r="AU2476" t="s">
        <v>63</v>
      </c>
    </row>
    <row r="2477" spans="1:47" x14ac:dyDescent="0.25">
      <c r="A2477" t="s">
        <v>3692</v>
      </c>
      <c r="B2477">
        <v>2023</v>
      </c>
      <c r="C2477">
        <v>10</v>
      </c>
      <c r="D2477" t="s">
        <v>119</v>
      </c>
      <c r="E2477" s="1">
        <v>45210</v>
      </c>
      <c r="F2477" s="1">
        <v>45220</v>
      </c>
      <c r="G2477">
        <v>10</v>
      </c>
      <c r="H2477">
        <v>20.7</v>
      </c>
      <c r="I2477" t="s">
        <v>49</v>
      </c>
      <c r="J2477" t="s">
        <v>112</v>
      </c>
      <c r="K2477" t="s">
        <v>343</v>
      </c>
      <c r="L2477">
        <v>2523.1</v>
      </c>
      <c r="M2477" t="s">
        <v>68</v>
      </c>
      <c r="N2477" t="s">
        <v>81</v>
      </c>
      <c r="O2477" t="s">
        <v>91</v>
      </c>
      <c r="P2477" t="s">
        <v>83</v>
      </c>
      <c r="Q2477" t="s">
        <v>56</v>
      </c>
      <c r="R2477" t="s">
        <v>1881</v>
      </c>
      <c r="S2477" t="s">
        <v>130</v>
      </c>
      <c r="T2477" t="s">
        <v>86</v>
      </c>
      <c r="U2477" t="s">
        <v>103</v>
      </c>
      <c r="V2477">
        <v>88831</v>
      </c>
      <c r="W2477">
        <v>66007</v>
      </c>
      <c r="X2477">
        <v>3.4</v>
      </c>
      <c r="Y2477">
        <v>13</v>
      </c>
      <c r="Z2477">
        <v>74729.399999999994</v>
      </c>
      <c r="AB2477">
        <v>32.31</v>
      </c>
      <c r="AC2477">
        <v>2414506.91</v>
      </c>
      <c r="AD2477">
        <v>78278299.209999993</v>
      </c>
      <c r="AE2477">
        <v>288.10000000000002</v>
      </c>
      <c r="AF2477">
        <v>22551978002.400002</v>
      </c>
      <c r="AG2477">
        <v>233984.93</v>
      </c>
      <c r="AH2477">
        <v>1.5</v>
      </c>
      <c r="AI2477">
        <v>27635.74</v>
      </c>
      <c r="AJ2477">
        <v>19.73</v>
      </c>
      <c r="AK2477">
        <v>15444308.43</v>
      </c>
      <c r="AL2477">
        <v>0.186</v>
      </c>
      <c r="AM2477">
        <v>145597.64000000001</v>
      </c>
      <c r="AN2477">
        <v>324.10000000000002</v>
      </c>
      <c r="AO2477">
        <v>467.32</v>
      </c>
      <c r="AP2477">
        <v>151458.41</v>
      </c>
      <c r="AQ2477">
        <v>2973183.63</v>
      </c>
      <c r="AR2477" t="s">
        <v>124</v>
      </c>
      <c r="AS2477" t="s">
        <v>124</v>
      </c>
      <c r="AT2477" t="s">
        <v>62</v>
      </c>
      <c r="AU2477" t="s">
        <v>63</v>
      </c>
    </row>
    <row r="2478" spans="1:47" x14ac:dyDescent="0.25">
      <c r="A2478" t="s">
        <v>3693</v>
      </c>
      <c r="B2478">
        <v>2025</v>
      </c>
      <c r="C2478">
        <v>5</v>
      </c>
      <c r="D2478" t="s">
        <v>77</v>
      </c>
      <c r="E2478" s="1">
        <v>45797</v>
      </c>
      <c r="F2478" s="1">
        <v>45823</v>
      </c>
      <c r="G2478">
        <v>26</v>
      </c>
      <c r="H2478">
        <v>2.2999999999999998</v>
      </c>
      <c r="I2478" t="s">
        <v>49</v>
      </c>
      <c r="J2478" t="s">
        <v>78</v>
      </c>
      <c r="K2478" t="s">
        <v>177</v>
      </c>
      <c r="L2478">
        <v>1001.99</v>
      </c>
      <c r="M2478" t="s">
        <v>114</v>
      </c>
      <c r="N2478" t="s">
        <v>53</v>
      </c>
      <c r="O2478" t="s">
        <v>189</v>
      </c>
      <c r="P2478" t="s">
        <v>164</v>
      </c>
      <c r="Q2478" t="s">
        <v>82</v>
      </c>
      <c r="R2478" t="s">
        <v>2041</v>
      </c>
      <c r="S2478" t="s">
        <v>130</v>
      </c>
      <c r="T2478" t="s">
        <v>74</v>
      </c>
      <c r="U2478" t="s">
        <v>132</v>
      </c>
      <c r="V2478">
        <v>85512</v>
      </c>
      <c r="W2478">
        <v>51301</v>
      </c>
      <c r="X2478">
        <v>19.5</v>
      </c>
      <c r="Y2478">
        <v>11.3</v>
      </c>
      <c r="Z2478">
        <v>65833.740000000005</v>
      </c>
      <c r="AB2478">
        <v>11.07</v>
      </c>
      <c r="AC2478">
        <v>728779.5</v>
      </c>
      <c r="AD2478">
        <v>29491540.510000002</v>
      </c>
      <c r="AE2478">
        <v>279.24</v>
      </c>
      <c r="AF2478">
        <v>8235217772.0100002</v>
      </c>
      <c r="AG2478">
        <v>232931.15</v>
      </c>
      <c r="AH2478">
        <v>0</v>
      </c>
      <c r="AI2478">
        <v>0</v>
      </c>
      <c r="AJ2478">
        <v>17.420000000000002</v>
      </c>
      <c r="AK2478">
        <v>5137426.3600000003</v>
      </c>
      <c r="AL2478">
        <v>0.14099999999999999</v>
      </c>
      <c r="AM2478">
        <v>41583.07</v>
      </c>
      <c r="AN2478">
        <v>1154.3</v>
      </c>
      <c r="AO2478">
        <v>621.70000000000005</v>
      </c>
      <c r="AP2478">
        <v>717628.31</v>
      </c>
      <c r="AQ2478">
        <v>1720922.03</v>
      </c>
      <c r="AR2478" t="s">
        <v>61</v>
      </c>
      <c r="AS2478" t="s">
        <v>61</v>
      </c>
      <c r="AT2478" t="s">
        <v>62</v>
      </c>
      <c r="AU2478" t="s">
        <v>63</v>
      </c>
    </row>
    <row r="2479" spans="1:47" x14ac:dyDescent="0.25">
      <c r="A2479" t="s">
        <v>3694</v>
      </c>
      <c r="B2479">
        <v>2025</v>
      </c>
      <c r="C2479">
        <v>12</v>
      </c>
      <c r="D2479" t="s">
        <v>119</v>
      </c>
      <c r="E2479" s="1">
        <v>46005</v>
      </c>
      <c r="F2479" s="1">
        <v>46022</v>
      </c>
      <c r="G2479">
        <v>17</v>
      </c>
      <c r="H2479">
        <v>20.3</v>
      </c>
      <c r="I2479" t="s">
        <v>49</v>
      </c>
      <c r="J2479" t="s">
        <v>50</v>
      </c>
      <c r="K2479" t="s">
        <v>51</v>
      </c>
      <c r="L2479">
        <v>2709</v>
      </c>
      <c r="M2479" t="s">
        <v>98</v>
      </c>
      <c r="N2479" t="s">
        <v>106</v>
      </c>
      <c r="O2479" t="s">
        <v>54</v>
      </c>
      <c r="P2479" t="s">
        <v>121</v>
      </c>
      <c r="Q2479" t="s">
        <v>184</v>
      </c>
      <c r="R2479" t="s">
        <v>1022</v>
      </c>
      <c r="S2479" t="s">
        <v>58</v>
      </c>
      <c r="T2479" t="s">
        <v>187</v>
      </c>
      <c r="U2479" t="s">
        <v>110</v>
      </c>
      <c r="V2479">
        <v>239128</v>
      </c>
      <c r="W2479">
        <v>177996</v>
      </c>
      <c r="X2479">
        <v>8.3000000000000007</v>
      </c>
      <c r="Y2479">
        <v>14.7</v>
      </c>
      <c r="Z2479">
        <v>222211.9</v>
      </c>
      <c r="AB2479">
        <v>33.450000000000003</v>
      </c>
      <c r="AC2479">
        <v>7432988.0599999996</v>
      </c>
      <c r="AD2479">
        <v>18661355.359999999</v>
      </c>
      <c r="AE2479">
        <v>283.93</v>
      </c>
      <c r="AF2479">
        <v>5298518627.3599997</v>
      </c>
      <c r="AG2479">
        <v>59779.94</v>
      </c>
      <c r="AH2479">
        <v>2</v>
      </c>
      <c r="AI2479">
        <v>32018.880000000001</v>
      </c>
      <c r="AJ2479">
        <v>19.010000000000002</v>
      </c>
      <c r="AK2479">
        <v>3547523.65</v>
      </c>
      <c r="AL2479">
        <v>0.20599999999999999</v>
      </c>
      <c r="AM2479">
        <v>38442.39</v>
      </c>
      <c r="AN2479">
        <v>631.4</v>
      </c>
      <c r="AO2479">
        <v>351.4</v>
      </c>
      <c r="AP2479">
        <v>221873.96</v>
      </c>
      <c r="AQ2479">
        <v>7785103.2300000004</v>
      </c>
      <c r="AR2479" t="s">
        <v>61</v>
      </c>
      <c r="AS2479" t="s">
        <v>61</v>
      </c>
      <c r="AT2479" t="s">
        <v>62</v>
      </c>
      <c r="AU2479" t="s">
        <v>63</v>
      </c>
    </row>
    <row r="2480" spans="1:47" x14ac:dyDescent="0.25">
      <c r="A2480" t="s">
        <v>3695</v>
      </c>
      <c r="B2480">
        <v>2025</v>
      </c>
      <c r="C2480">
        <v>4</v>
      </c>
      <c r="D2480" t="s">
        <v>77</v>
      </c>
      <c r="E2480" s="1">
        <v>45760</v>
      </c>
      <c r="F2480" s="1">
        <v>45773</v>
      </c>
      <c r="G2480">
        <v>13</v>
      </c>
      <c r="H2480">
        <v>11.1</v>
      </c>
      <c r="I2480" t="s">
        <v>65</v>
      </c>
      <c r="J2480" t="s">
        <v>78</v>
      </c>
      <c r="K2480" t="s">
        <v>177</v>
      </c>
      <c r="L2480">
        <v>1001.99</v>
      </c>
      <c r="M2480" t="s">
        <v>68</v>
      </c>
      <c r="N2480" t="s">
        <v>106</v>
      </c>
      <c r="O2480" t="s">
        <v>54</v>
      </c>
      <c r="P2480" t="s">
        <v>128</v>
      </c>
      <c r="Q2480" t="s">
        <v>127</v>
      </c>
      <c r="R2480" t="s">
        <v>1840</v>
      </c>
      <c r="S2480" t="s">
        <v>130</v>
      </c>
      <c r="T2480" t="s">
        <v>86</v>
      </c>
      <c r="U2480" t="s">
        <v>75</v>
      </c>
      <c r="V2480">
        <v>75172</v>
      </c>
      <c r="W2480">
        <v>53480</v>
      </c>
      <c r="X2480">
        <v>9.5</v>
      </c>
      <c r="Y2480">
        <v>12.2</v>
      </c>
      <c r="Z2480">
        <v>65046.41</v>
      </c>
      <c r="AB2480">
        <v>21.98</v>
      </c>
      <c r="AC2480">
        <v>1429720.09</v>
      </c>
      <c r="AD2480">
        <v>17330965.48</v>
      </c>
      <c r="AE2480">
        <v>277.02999999999997</v>
      </c>
      <c r="AF2480">
        <v>4801197366.9200001</v>
      </c>
      <c r="AG2480">
        <v>79345.14</v>
      </c>
      <c r="AH2480">
        <v>0</v>
      </c>
      <c r="AJ2480">
        <v>9.4600000000000009</v>
      </c>
      <c r="AK2480">
        <v>0</v>
      </c>
      <c r="AL2480">
        <v>0.313</v>
      </c>
      <c r="AM2480">
        <v>54245.919999999998</v>
      </c>
      <c r="AN2480">
        <v>641.70000000000005</v>
      </c>
      <c r="AO2480">
        <v>551.67999999999995</v>
      </c>
      <c r="AP2480">
        <v>354013.06</v>
      </c>
      <c r="AQ2480">
        <v>1917324.21</v>
      </c>
      <c r="AR2480" t="s">
        <v>124</v>
      </c>
      <c r="AS2480" t="s">
        <v>61</v>
      </c>
      <c r="AT2480" t="s">
        <v>62</v>
      </c>
      <c r="AU2480" t="s">
        <v>63</v>
      </c>
    </row>
    <row r="2481" spans="1:47" x14ac:dyDescent="0.25">
      <c r="A2481" t="s">
        <v>3696</v>
      </c>
      <c r="B2481">
        <v>2024</v>
      </c>
      <c r="C2481">
        <v>6</v>
      </c>
      <c r="D2481" t="s">
        <v>77</v>
      </c>
      <c r="E2481" s="1">
        <v>45460</v>
      </c>
      <c r="F2481" s="1">
        <v>45466</v>
      </c>
      <c r="G2481">
        <v>6</v>
      </c>
      <c r="H2481">
        <v>6.4</v>
      </c>
      <c r="I2481" t="s">
        <v>65</v>
      </c>
      <c r="J2481" t="s">
        <v>50</v>
      </c>
      <c r="K2481" t="s">
        <v>183</v>
      </c>
      <c r="L2481">
        <v>2710.19</v>
      </c>
      <c r="M2481" t="s">
        <v>114</v>
      </c>
      <c r="N2481" t="s">
        <v>53</v>
      </c>
      <c r="O2481" t="s">
        <v>99</v>
      </c>
      <c r="P2481" t="s">
        <v>82</v>
      </c>
      <c r="Q2481" t="s">
        <v>71</v>
      </c>
      <c r="R2481" t="s">
        <v>1498</v>
      </c>
      <c r="S2481" t="s">
        <v>186</v>
      </c>
      <c r="T2481" t="s">
        <v>162</v>
      </c>
      <c r="U2481" t="s">
        <v>103</v>
      </c>
      <c r="V2481">
        <v>89450</v>
      </c>
      <c r="W2481">
        <v>64613</v>
      </c>
      <c r="X2481">
        <v>21.1</v>
      </c>
      <c r="Y2481">
        <v>13.7</v>
      </c>
      <c r="Z2481">
        <v>72480.429999999993</v>
      </c>
      <c r="AB2481">
        <v>24.55</v>
      </c>
      <c r="AC2481">
        <v>1779394.5600000001</v>
      </c>
      <c r="AD2481">
        <v>40356378.619999997</v>
      </c>
      <c r="AE2481">
        <v>274.47000000000003</v>
      </c>
      <c r="AF2481">
        <v>11076615239.83</v>
      </c>
      <c r="AG2481">
        <v>35334.400000000001</v>
      </c>
      <c r="AH2481">
        <v>1</v>
      </c>
      <c r="AI2481">
        <v>14525.83</v>
      </c>
      <c r="AJ2481">
        <v>16.52</v>
      </c>
      <c r="AK2481">
        <v>0</v>
      </c>
      <c r="AL2481">
        <v>0.11899999999999999</v>
      </c>
      <c r="AM2481">
        <v>48024.09</v>
      </c>
      <c r="AN2481">
        <v>302.89999999999998</v>
      </c>
      <c r="AO2481">
        <v>366.36</v>
      </c>
      <c r="AP2481">
        <v>110970.44</v>
      </c>
      <c r="AQ2481">
        <v>1988249.32</v>
      </c>
      <c r="AR2481" t="s">
        <v>61</v>
      </c>
      <c r="AS2481" t="s">
        <v>61</v>
      </c>
      <c r="AT2481" t="s">
        <v>62</v>
      </c>
      <c r="AU2481" t="s">
        <v>63</v>
      </c>
    </row>
    <row r="2482" spans="1:47" x14ac:dyDescent="0.25">
      <c r="A2482" t="s">
        <v>3697</v>
      </c>
      <c r="B2482">
        <v>2021</v>
      </c>
      <c r="C2482">
        <v>11</v>
      </c>
      <c r="D2482" t="s">
        <v>119</v>
      </c>
      <c r="E2482" s="1">
        <v>44520</v>
      </c>
      <c r="F2482" s="1">
        <v>44541</v>
      </c>
      <c r="G2482">
        <v>21</v>
      </c>
      <c r="I2482" t="s">
        <v>49</v>
      </c>
      <c r="J2482" t="s">
        <v>66</v>
      </c>
      <c r="K2482" t="s">
        <v>67</v>
      </c>
      <c r="L2482">
        <v>8479.8989999999994</v>
      </c>
      <c r="M2482" t="s">
        <v>68</v>
      </c>
      <c r="N2482" t="s">
        <v>106</v>
      </c>
      <c r="O2482" t="s">
        <v>200</v>
      </c>
      <c r="P2482" t="s">
        <v>55</v>
      </c>
      <c r="Q2482" t="s">
        <v>226</v>
      </c>
      <c r="R2482" t="s">
        <v>1891</v>
      </c>
      <c r="S2482" t="s">
        <v>73</v>
      </c>
      <c r="T2482" t="s">
        <v>148</v>
      </c>
      <c r="U2482" t="s">
        <v>75</v>
      </c>
      <c r="V2482">
        <v>19139</v>
      </c>
      <c r="W2482">
        <v>12699</v>
      </c>
      <c r="X2482">
        <v>22.6</v>
      </c>
      <c r="Y2482">
        <v>13.5</v>
      </c>
      <c r="Z2482">
        <v>14807.93</v>
      </c>
      <c r="AB2482">
        <v>39.29</v>
      </c>
      <c r="AC2482">
        <v>581803.56999999995</v>
      </c>
      <c r="AD2482">
        <v>14593215.02</v>
      </c>
      <c r="AE2482">
        <v>171.91</v>
      </c>
      <c r="AF2482">
        <v>2508719594.0900002</v>
      </c>
      <c r="AG2482">
        <v>196014.36</v>
      </c>
      <c r="AH2482">
        <v>2.2999999999999998</v>
      </c>
      <c r="AI2482">
        <v>39322.92</v>
      </c>
      <c r="AJ2482">
        <v>22.74</v>
      </c>
      <c r="AK2482">
        <v>3318497.1</v>
      </c>
      <c r="AL2482">
        <v>0.123</v>
      </c>
      <c r="AM2482">
        <v>17949.650000000001</v>
      </c>
      <c r="AN2482">
        <v>719.6</v>
      </c>
      <c r="AO2482">
        <v>658.64</v>
      </c>
      <c r="AP2482">
        <v>473957.34</v>
      </c>
      <c r="AQ2482">
        <v>1309047.8400000001</v>
      </c>
      <c r="AR2482" t="s">
        <v>61</v>
      </c>
      <c r="AS2482" t="s">
        <v>61</v>
      </c>
      <c r="AT2482" t="s">
        <v>62</v>
      </c>
      <c r="AU2482" t="s">
        <v>63</v>
      </c>
    </row>
    <row r="2483" spans="1:47" x14ac:dyDescent="0.25">
      <c r="A2483" t="s">
        <v>3698</v>
      </c>
      <c r="B2483">
        <v>2022</v>
      </c>
      <c r="C2483">
        <v>10</v>
      </c>
      <c r="D2483" t="s">
        <v>119</v>
      </c>
      <c r="E2483" s="1">
        <v>44850</v>
      </c>
      <c r="F2483" s="1">
        <v>44874</v>
      </c>
      <c r="G2483">
        <v>24</v>
      </c>
      <c r="H2483">
        <v>3.5</v>
      </c>
      <c r="I2483" t="s">
        <v>49</v>
      </c>
      <c r="J2483" t="s">
        <v>78</v>
      </c>
      <c r="K2483" t="s">
        <v>177</v>
      </c>
      <c r="L2483">
        <v>1001.99</v>
      </c>
      <c r="M2483" t="s">
        <v>114</v>
      </c>
      <c r="N2483" t="s">
        <v>168</v>
      </c>
      <c r="O2483" t="s">
        <v>189</v>
      </c>
      <c r="P2483" t="s">
        <v>131</v>
      </c>
      <c r="Q2483" t="s">
        <v>82</v>
      </c>
      <c r="R2483" t="s">
        <v>1248</v>
      </c>
      <c r="S2483" t="s">
        <v>130</v>
      </c>
      <c r="T2483" t="s">
        <v>187</v>
      </c>
      <c r="U2483" t="s">
        <v>166</v>
      </c>
      <c r="V2483">
        <v>64940</v>
      </c>
      <c r="W2483">
        <v>44443</v>
      </c>
      <c r="X2483">
        <v>13.8</v>
      </c>
      <c r="Y2483">
        <v>10.9</v>
      </c>
      <c r="Z2483">
        <v>61372.480000000003</v>
      </c>
      <c r="AB2483">
        <v>24.18</v>
      </c>
      <c r="AC2483">
        <v>1483986.57</v>
      </c>
      <c r="AD2483">
        <v>18457773.359999999</v>
      </c>
      <c r="AE2483">
        <v>211.11</v>
      </c>
      <c r="AF2483">
        <v>3896620534.0300002</v>
      </c>
      <c r="AG2483">
        <v>40173.54</v>
      </c>
      <c r="AH2483">
        <v>0</v>
      </c>
      <c r="AI2483">
        <v>0</v>
      </c>
      <c r="AJ2483">
        <v>15.3</v>
      </c>
      <c r="AK2483">
        <v>2824039.32</v>
      </c>
      <c r="AL2483">
        <v>0.22900000000000001</v>
      </c>
      <c r="AM2483">
        <v>42268.3</v>
      </c>
      <c r="AN2483">
        <v>747.9</v>
      </c>
      <c r="AO2483">
        <v>652.04999999999995</v>
      </c>
      <c r="AP2483">
        <v>487668.19</v>
      </c>
      <c r="AQ2483">
        <v>2054096.6</v>
      </c>
      <c r="AR2483" t="s">
        <v>61</v>
      </c>
      <c r="AS2483" t="s">
        <v>61</v>
      </c>
      <c r="AT2483" t="s">
        <v>62</v>
      </c>
      <c r="AU2483" t="s">
        <v>63</v>
      </c>
    </row>
    <row r="2484" spans="1:47" x14ac:dyDescent="0.25">
      <c r="A2484" t="s">
        <v>3699</v>
      </c>
      <c r="B2484">
        <v>2021</v>
      </c>
      <c r="C2484">
        <v>12</v>
      </c>
      <c r="D2484" t="s">
        <v>119</v>
      </c>
      <c r="E2484" s="1">
        <v>44542</v>
      </c>
      <c r="F2484" s="1">
        <v>44572</v>
      </c>
      <c r="G2484">
        <v>30</v>
      </c>
      <c r="H2484">
        <v>2.4</v>
      </c>
      <c r="I2484" t="s">
        <v>49</v>
      </c>
      <c r="J2484" t="s">
        <v>112</v>
      </c>
      <c r="K2484" t="s">
        <v>340</v>
      </c>
      <c r="L2484">
        <v>7208.39</v>
      </c>
      <c r="M2484" t="s">
        <v>114</v>
      </c>
      <c r="N2484" t="s">
        <v>168</v>
      </c>
      <c r="O2484" t="s">
        <v>99</v>
      </c>
      <c r="P2484" t="s">
        <v>93</v>
      </c>
      <c r="Q2484" t="s">
        <v>92</v>
      </c>
      <c r="R2484" t="s">
        <v>3224</v>
      </c>
      <c r="S2484" t="s">
        <v>73</v>
      </c>
      <c r="T2484" t="s">
        <v>74</v>
      </c>
      <c r="U2484" t="s">
        <v>228</v>
      </c>
      <c r="V2484">
        <v>2508</v>
      </c>
      <c r="W2484">
        <v>1699</v>
      </c>
      <c r="X2484">
        <v>12.8</v>
      </c>
      <c r="Y2484">
        <v>12.2</v>
      </c>
      <c r="Z2484">
        <v>2217.83</v>
      </c>
      <c r="AB2484">
        <v>16.850000000000001</v>
      </c>
      <c r="AC2484">
        <v>37370.44</v>
      </c>
      <c r="AD2484">
        <v>2653079.14</v>
      </c>
      <c r="AE2484">
        <v>172.34</v>
      </c>
      <c r="AF2484">
        <v>457231658.99000001</v>
      </c>
      <c r="AG2484">
        <v>124070.62</v>
      </c>
      <c r="AH2484">
        <v>2</v>
      </c>
      <c r="AI2484">
        <v>61484.45</v>
      </c>
      <c r="AJ2484">
        <v>23.64</v>
      </c>
      <c r="AK2484">
        <v>627187.91</v>
      </c>
      <c r="AL2484">
        <v>0.18</v>
      </c>
      <c r="AM2484">
        <v>4775.54</v>
      </c>
      <c r="AN2484">
        <v>1538.5</v>
      </c>
      <c r="AO2484">
        <v>397.31</v>
      </c>
      <c r="AP2484">
        <v>611261.43999999994</v>
      </c>
      <c r="AQ2484">
        <v>838962.49</v>
      </c>
      <c r="AR2484" t="s">
        <v>124</v>
      </c>
      <c r="AS2484" t="s">
        <v>61</v>
      </c>
      <c r="AT2484" t="s">
        <v>62</v>
      </c>
      <c r="AU2484" t="s">
        <v>63</v>
      </c>
    </row>
    <row r="2485" spans="1:47" x14ac:dyDescent="0.25">
      <c r="A2485" t="s">
        <v>3700</v>
      </c>
      <c r="B2485">
        <v>2022</v>
      </c>
      <c r="C2485">
        <v>9</v>
      </c>
      <c r="D2485" t="s">
        <v>89</v>
      </c>
      <c r="E2485" s="1">
        <v>44830</v>
      </c>
      <c r="F2485" s="1">
        <v>44850</v>
      </c>
      <c r="G2485">
        <v>20</v>
      </c>
      <c r="H2485">
        <v>10.199999999999999</v>
      </c>
      <c r="I2485" t="s">
        <v>65</v>
      </c>
      <c r="J2485" t="s">
        <v>50</v>
      </c>
      <c r="K2485" t="s">
        <v>183</v>
      </c>
      <c r="L2485">
        <v>2710.19</v>
      </c>
      <c r="M2485" t="s">
        <v>98</v>
      </c>
      <c r="N2485" t="s">
        <v>69</v>
      </c>
      <c r="O2485" t="s">
        <v>107</v>
      </c>
      <c r="P2485" t="s">
        <v>184</v>
      </c>
      <c r="Q2485" t="s">
        <v>150</v>
      </c>
      <c r="R2485" t="s">
        <v>1387</v>
      </c>
      <c r="S2485" t="s">
        <v>186</v>
      </c>
      <c r="T2485" t="s">
        <v>131</v>
      </c>
      <c r="U2485" t="s">
        <v>213</v>
      </c>
      <c r="V2485">
        <v>69141</v>
      </c>
      <c r="W2485">
        <v>41168</v>
      </c>
      <c r="X2485">
        <v>18.8</v>
      </c>
      <c r="Y2485">
        <v>14.3</v>
      </c>
      <c r="Z2485">
        <v>62355.65</v>
      </c>
      <c r="AB2485">
        <v>26.5</v>
      </c>
      <c r="AC2485">
        <v>1652424.73</v>
      </c>
      <c r="AD2485">
        <v>40312927.729999997</v>
      </c>
      <c r="AE2485">
        <v>217.64</v>
      </c>
      <c r="AF2485">
        <v>8773705591.1599998</v>
      </c>
      <c r="AG2485">
        <v>31107.98</v>
      </c>
      <c r="AH2485">
        <v>1.1000000000000001</v>
      </c>
      <c r="AI2485">
        <v>20197.59</v>
      </c>
      <c r="AJ2485">
        <v>20.47</v>
      </c>
      <c r="AK2485">
        <v>0</v>
      </c>
      <c r="AL2485">
        <v>0.32500000000000001</v>
      </c>
      <c r="AM2485">
        <v>131017.02</v>
      </c>
      <c r="AN2485">
        <v>643.4</v>
      </c>
      <c r="AO2485">
        <v>578.79</v>
      </c>
      <c r="AP2485">
        <v>372393.49</v>
      </c>
      <c r="AQ2485">
        <v>2207140.81</v>
      </c>
      <c r="AR2485" t="s">
        <v>61</v>
      </c>
      <c r="AS2485" t="s">
        <v>61</v>
      </c>
      <c r="AT2485" t="s">
        <v>62</v>
      </c>
      <c r="AU2485" t="s">
        <v>63</v>
      </c>
    </row>
    <row r="2486" spans="1:47" x14ac:dyDescent="0.25">
      <c r="A2486" t="s">
        <v>3701</v>
      </c>
      <c r="B2486">
        <v>2022</v>
      </c>
      <c r="C2486">
        <v>7</v>
      </c>
      <c r="D2486" t="s">
        <v>89</v>
      </c>
      <c r="E2486" s="1">
        <v>44760</v>
      </c>
      <c r="F2486" s="1">
        <v>44776</v>
      </c>
      <c r="G2486">
        <v>16</v>
      </c>
      <c r="H2486">
        <v>14.1</v>
      </c>
      <c r="I2486" t="s">
        <v>49</v>
      </c>
      <c r="J2486" t="s">
        <v>50</v>
      </c>
      <c r="K2486" t="s">
        <v>120</v>
      </c>
      <c r="L2486">
        <v>2710.1921000000002</v>
      </c>
      <c r="M2486" t="s">
        <v>90</v>
      </c>
      <c r="N2486" t="s">
        <v>81</v>
      </c>
      <c r="O2486" t="s">
        <v>54</v>
      </c>
      <c r="P2486" t="s">
        <v>164</v>
      </c>
      <c r="Q2486" t="s">
        <v>128</v>
      </c>
      <c r="R2486" t="s">
        <v>1243</v>
      </c>
      <c r="S2486" t="s">
        <v>123</v>
      </c>
      <c r="T2486" t="s">
        <v>187</v>
      </c>
      <c r="U2486" t="s">
        <v>87</v>
      </c>
      <c r="V2486">
        <v>64788</v>
      </c>
      <c r="W2486">
        <v>42230</v>
      </c>
      <c r="X2486">
        <v>23.2</v>
      </c>
      <c r="Y2486">
        <v>12.8</v>
      </c>
      <c r="Z2486">
        <v>51036.05</v>
      </c>
      <c r="AB2486">
        <v>40.869999999999997</v>
      </c>
      <c r="AC2486">
        <v>2085843.36</v>
      </c>
      <c r="AD2486">
        <v>56125364.909999996</v>
      </c>
      <c r="AE2486">
        <v>219.31</v>
      </c>
      <c r="AF2486">
        <v>12308853778.41</v>
      </c>
      <c r="AG2486">
        <v>205517.11</v>
      </c>
      <c r="AH2486">
        <v>1.2</v>
      </c>
      <c r="AI2486">
        <v>35992.79</v>
      </c>
      <c r="AJ2486">
        <v>0.24</v>
      </c>
      <c r="AK2486">
        <v>134700.88</v>
      </c>
      <c r="AL2486">
        <v>0.222</v>
      </c>
      <c r="AM2486">
        <v>124598.31</v>
      </c>
      <c r="AN2486">
        <v>855.9</v>
      </c>
      <c r="AO2486">
        <v>710.68</v>
      </c>
      <c r="AP2486">
        <v>608271.01</v>
      </c>
      <c r="AQ2486">
        <v>3060222.58</v>
      </c>
      <c r="AR2486" t="s">
        <v>61</v>
      </c>
      <c r="AS2486" t="s">
        <v>61</v>
      </c>
      <c r="AT2486" t="s">
        <v>62</v>
      </c>
      <c r="AU2486" t="s">
        <v>63</v>
      </c>
    </row>
    <row r="2487" spans="1:47" x14ac:dyDescent="0.25">
      <c r="A2487" t="s">
        <v>3702</v>
      </c>
      <c r="B2487">
        <v>2021</v>
      </c>
      <c r="C2487">
        <v>1</v>
      </c>
      <c r="D2487" t="s">
        <v>48</v>
      </c>
      <c r="E2487" s="1">
        <v>44202</v>
      </c>
      <c r="F2487" s="1">
        <v>44213</v>
      </c>
      <c r="G2487">
        <v>11</v>
      </c>
      <c r="H2487">
        <v>12.6</v>
      </c>
      <c r="I2487" t="s">
        <v>65</v>
      </c>
      <c r="J2487" t="s">
        <v>50</v>
      </c>
      <c r="K2487" t="s">
        <v>223</v>
      </c>
      <c r="L2487">
        <v>2710.1109999999999</v>
      </c>
      <c r="M2487" t="s">
        <v>68</v>
      </c>
      <c r="N2487" t="s">
        <v>106</v>
      </c>
      <c r="O2487" t="s">
        <v>54</v>
      </c>
      <c r="P2487" t="s">
        <v>100</v>
      </c>
      <c r="Q2487" t="s">
        <v>257</v>
      </c>
      <c r="R2487" t="s">
        <v>2229</v>
      </c>
      <c r="S2487" t="s">
        <v>123</v>
      </c>
      <c r="T2487" t="s">
        <v>74</v>
      </c>
      <c r="U2487" t="s">
        <v>181</v>
      </c>
      <c r="V2487">
        <v>71087</v>
      </c>
      <c r="W2487">
        <v>39828</v>
      </c>
      <c r="X2487">
        <v>4.0999999999999996</v>
      </c>
      <c r="Y2487">
        <v>15.8</v>
      </c>
      <c r="Z2487">
        <v>55892.18</v>
      </c>
      <c r="AB2487">
        <v>13.88</v>
      </c>
      <c r="AC2487">
        <v>775783.46</v>
      </c>
      <c r="AD2487">
        <v>36991121.490000002</v>
      </c>
      <c r="AE2487">
        <v>171.96</v>
      </c>
      <c r="AF2487">
        <v>6360993251.4200001</v>
      </c>
      <c r="AG2487">
        <v>21970.27</v>
      </c>
      <c r="AH2487">
        <v>0</v>
      </c>
      <c r="AI2487">
        <v>0</v>
      </c>
      <c r="AJ2487">
        <v>23.66</v>
      </c>
      <c r="AK2487">
        <v>0</v>
      </c>
      <c r="AL2487">
        <v>0.3</v>
      </c>
      <c r="AM2487">
        <v>110973.36</v>
      </c>
      <c r="AN2487">
        <v>496.6</v>
      </c>
      <c r="AO2487">
        <v>524.95000000000005</v>
      </c>
      <c r="AP2487">
        <v>260690.17</v>
      </c>
      <c r="AQ2487">
        <v>1169417.26</v>
      </c>
      <c r="AR2487" t="s">
        <v>61</v>
      </c>
      <c r="AS2487" t="s">
        <v>61</v>
      </c>
      <c r="AT2487" t="s">
        <v>62</v>
      </c>
      <c r="AU2487" t="s">
        <v>63</v>
      </c>
    </row>
    <row r="2488" spans="1:47" x14ac:dyDescent="0.25">
      <c r="A2488" t="s">
        <v>3703</v>
      </c>
      <c r="B2488">
        <v>2024</v>
      </c>
      <c r="C2488">
        <v>5</v>
      </c>
      <c r="D2488" t="s">
        <v>77</v>
      </c>
      <c r="E2488" s="1">
        <v>45413</v>
      </c>
      <c r="F2488" s="1">
        <v>45432</v>
      </c>
      <c r="G2488">
        <v>19</v>
      </c>
      <c r="H2488">
        <v>10.1</v>
      </c>
      <c r="I2488" t="s">
        <v>49</v>
      </c>
      <c r="J2488" t="s">
        <v>112</v>
      </c>
      <c r="K2488" t="s">
        <v>199</v>
      </c>
      <c r="L2488">
        <v>7204.49</v>
      </c>
      <c r="M2488" t="s">
        <v>114</v>
      </c>
      <c r="N2488" t="s">
        <v>69</v>
      </c>
      <c r="O2488" t="s">
        <v>54</v>
      </c>
      <c r="P2488" t="s">
        <v>55</v>
      </c>
      <c r="Q2488" t="s">
        <v>100</v>
      </c>
      <c r="R2488" t="s">
        <v>84</v>
      </c>
      <c r="S2488" t="s">
        <v>161</v>
      </c>
      <c r="T2488" t="s">
        <v>86</v>
      </c>
      <c r="U2488" t="s">
        <v>87</v>
      </c>
      <c r="V2488">
        <v>43249</v>
      </c>
      <c r="W2488">
        <v>30567</v>
      </c>
      <c r="X2488">
        <v>2.1</v>
      </c>
      <c r="Y2488">
        <v>12.5</v>
      </c>
      <c r="Z2488">
        <v>33932.33</v>
      </c>
      <c r="AB2488">
        <v>26.08</v>
      </c>
      <c r="AC2488">
        <v>884955.17</v>
      </c>
      <c r="AD2488">
        <v>20871436.859999999</v>
      </c>
      <c r="AE2488">
        <v>277.48</v>
      </c>
      <c r="AF2488">
        <v>5791406299.9099998</v>
      </c>
      <c r="AG2488">
        <v>206283.88</v>
      </c>
      <c r="AH2488">
        <v>0.2</v>
      </c>
      <c r="AI2488">
        <v>4096.1400000000003</v>
      </c>
      <c r="AJ2488">
        <v>9.41</v>
      </c>
      <c r="AK2488">
        <v>1964002.21</v>
      </c>
      <c r="AL2488">
        <v>0.184</v>
      </c>
      <c r="AM2488">
        <v>38403.440000000002</v>
      </c>
      <c r="AN2488">
        <v>860</v>
      </c>
      <c r="AO2488">
        <v>721.18</v>
      </c>
      <c r="AP2488">
        <v>620214.80000000005</v>
      </c>
      <c r="AQ2488">
        <v>1753953.43</v>
      </c>
      <c r="AR2488" t="s">
        <v>61</v>
      </c>
      <c r="AS2488" t="s">
        <v>61</v>
      </c>
      <c r="AT2488" t="s">
        <v>293</v>
      </c>
      <c r="AU2488" t="s">
        <v>63</v>
      </c>
    </row>
    <row r="2489" spans="1:47" x14ac:dyDescent="0.25">
      <c r="A2489" t="s">
        <v>3704</v>
      </c>
      <c r="B2489">
        <v>2025</v>
      </c>
      <c r="C2489">
        <v>3</v>
      </c>
      <c r="D2489" t="s">
        <v>48</v>
      </c>
      <c r="E2489" s="1">
        <v>45736</v>
      </c>
      <c r="F2489" s="1">
        <v>45771</v>
      </c>
      <c r="G2489">
        <v>35</v>
      </c>
      <c r="I2489" t="s">
        <v>65</v>
      </c>
      <c r="J2489" t="s">
        <v>66</v>
      </c>
      <c r="K2489" t="s">
        <v>248</v>
      </c>
      <c r="L2489">
        <v>9999</v>
      </c>
      <c r="M2489" t="s">
        <v>80</v>
      </c>
      <c r="N2489" t="s">
        <v>81</v>
      </c>
      <c r="O2489" t="s">
        <v>54</v>
      </c>
      <c r="P2489" t="s">
        <v>70</v>
      </c>
      <c r="Q2489" t="s">
        <v>150</v>
      </c>
      <c r="R2489" t="s">
        <v>2819</v>
      </c>
      <c r="S2489" t="s">
        <v>156</v>
      </c>
      <c r="T2489" t="s">
        <v>86</v>
      </c>
      <c r="U2489" t="s">
        <v>132</v>
      </c>
      <c r="V2489">
        <v>15657</v>
      </c>
      <c r="W2489">
        <v>11719</v>
      </c>
      <c r="X2489">
        <v>10.5</v>
      </c>
      <c r="Y2489">
        <v>11.3</v>
      </c>
      <c r="Z2489">
        <v>14829.12</v>
      </c>
      <c r="AA2489">
        <v>1059</v>
      </c>
      <c r="AB2489">
        <v>3797.48</v>
      </c>
      <c r="AC2489">
        <v>4021531.32</v>
      </c>
      <c r="AD2489">
        <v>57450531.829999998</v>
      </c>
      <c r="AE2489">
        <v>278.31</v>
      </c>
      <c r="AF2489">
        <v>15989057513.610001</v>
      </c>
      <c r="AG2489">
        <v>153018.75</v>
      </c>
      <c r="AH2489">
        <v>1.5</v>
      </c>
      <c r="AI2489">
        <v>39006.03</v>
      </c>
      <c r="AJ2489">
        <v>8.36</v>
      </c>
      <c r="AK2489">
        <v>0</v>
      </c>
      <c r="AL2489">
        <v>0.125</v>
      </c>
      <c r="AM2489">
        <v>71813.16</v>
      </c>
      <c r="AO2489">
        <v>427.31</v>
      </c>
      <c r="AP2489">
        <v>464614.16</v>
      </c>
      <c r="AQ2489">
        <v>4749983.42</v>
      </c>
      <c r="AR2489" t="s">
        <v>61</v>
      </c>
      <c r="AS2489" t="s">
        <v>61</v>
      </c>
      <c r="AT2489" t="s">
        <v>62</v>
      </c>
      <c r="AU2489" t="s">
        <v>63</v>
      </c>
    </row>
    <row r="2490" spans="1:47" x14ac:dyDescent="0.25">
      <c r="A2490" t="s">
        <v>3705</v>
      </c>
      <c r="B2490">
        <v>2022</v>
      </c>
      <c r="C2490">
        <v>8</v>
      </c>
      <c r="D2490" t="s">
        <v>89</v>
      </c>
      <c r="E2490" s="1">
        <v>44784</v>
      </c>
      <c r="F2490" s="1">
        <v>44811</v>
      </c>
      <c r="G2490">
        <v>27</v>
      </c>
      <c r="H2490">
        <v>2.8</v>
      </c>
      <c r="I2490" t="s">
        <v>65</v>
      </c>
      <c r="J2490" t="s">
        <v>78</v>
      </c>
      <c r="K2490" t="s">
        <v>211</v>
      </c>
      <c r="L2490">
        <v>1701.99</v>
      </c>
      <c r="M2490" t="s">
        <v>98</v>
      </c>
      <c r="N2490" t="s">
        <v>168</v>
      </c>
      <c r="O2490" t="s">
        <v>54</v>
      </c>
      <c r="P2490" t="s">
        <v>184</v>
      </c>
      <c r="Q2490" t="s">
        <v>174</v>
      </c>
      <c r="R2490" t="s">
        <v>1177</v>
      </c>
      <c r="S2490" t="s">
        <v>85</v>
      </c>
      <c r="T2490" t="s">
        <v>95</v>
      </c>
      <c r="U2490" t="s">
        <v>87</v>
      </c>
      <c r="V2490">
        <v>38217</v>
      </c>
      <c r="W2490">
        <v>24878</v>
      </c>
      <c r="X2490">
        <v>21</v>
      </c>
      <c r="Y2490">
        <v>15.9</v>
      </c>
      <c r="Z2490">
        <v>33785.21</v>
      </c>
      <c r="AB2490">
        <v>24.01</v>
      </c>
      <c r="AC2490">
        <v>811182.89</v>
      </c>
      <c r="AD2490">
        <v>28592423.219999999</v>
      </c>
      <c r="AE2490">
        <v>211.46</v>
      </c>
      <c r="AF2490">
        <v>6046153814.1000004</v>
      </c>
      <c r="AG2490">
        <v>25420.67</v>
      </c>
      <c r="AH2490">
        <v>0.8</v>
      </c>
      <c r="AI2490">
        <v>16243.56</v>
      </c>
      <c r="AJ2490">
        <v>7.39</v>
      </c>
      <c r="AK2490">
        <v>0</v>
      </c>
      <c r="AL2490">
        <v>0.34200000000000003</v>
      </c>
      <c r="AM2490">
        <v>97786.09</v>
      </c>
      <c r="AN2490">
        <v>680</v>
      </c>
      <c r="AO2490">
        <v>416.89</v>
      </c>
      <c r="AP2490">
        <v>283485.2</v>
      </c>
      <c r="AQ2490">
        <v>1234118.4099999999</v>
      </c>
      <c r="AR2490" t="s">
        <v>61</v>
      </c>
      <c r="AS2490" t="s">
        <v>61</v>
      </c>
      <c r="AT2490" t="s">
        <v>62</v>
      </c>
      <c r="AU2490" t="s">
        <v>63</v>
      </c>
    </row>
    <row r="2491" spans="1:47" x14ac:dyDescent="0.25">
      <c r="A2491" t="s">
        <v>3706</v>
      </c>
      <c r="B2491">
        <v>2022</v>
      </c>
      <c r="C2491">
        <v>1</v>
      </c>
      <c r="D2491" t="s">
        <v>48</v>
      </c>
      <c r="E2491" s="1">
        <v>44591</v>
      </c>
      <c r="F2491" s="1">
        <v>44608</v>
      </c>
      <c r="G2491">
        <v>17</v>
      </c>
      <c r="H2491">
        <v>15.1</v>
      </c>
      <c r="I2491" t="s">
        <v>49</v>
      </c>
      <c r="J2491" t="s">
        <v>50</v>
      </c>
      <c r="K2491" t="s">
        <v>423</v>
      </c>
      <c r="L2491">
        <v>2710.1941000000002</v>
      </c>
      <c r="M2491" t="s">
        <v>52</v>
      </c>
      <c r="N2491" t="s">
        <v>106</v>
      </c>
      <c r="O2491" t="s">
        <v>200</v>
      </c>
      <c r="P2491" t="s">
        <v>146</v>
      </c>
      <c r="Q2491" t="s">
        <v>226</v>
      </c>
      <c r="R2491" t="s">
        <v>3463</v>
      </c>
      <c r="S2491" t="s">
        <v>142</v>
      </c>
      <c r="T2491" t="s">
        <v>74</v>
      </c>
      <c r="U2491" t="s">
        <v>60</v>
      </c>
      <c r="V2491">
        <v>50454</v>
      </c>
      <c r="W2491">
        <v>29139</v>
      </c>
      <c r="X2491">
        <v>23.4</v>
      </c>
      <c r="Y2491">
        <v>15.1</v>
      </c>
      <c r="Z2491">
        <v>42305.97</v>
      </c>
      <c r="AB2491">
        <v>34.26</v>
      </c>
      <c r="AC2491">
        <v>1449402.53</v>
      </c>
      <c r="AD2491">
        <v>28307770.649999999</v>
      </c>
      <c r="AE2491">
        <v>215.29</v>
      </c>
      <c r="AF2491">
        <v>6094379943.2399998</v>
      </c>
      <c r="AG2491">
        <v>69565.91</v>
      </c>
      <c r="AH2491">
        <v>0</v>
      </c>
      <c r="AI2491">
        <v>0</v>
      </c>
      <c r="AJ2491">
        <v>10.95</v>
      </c>
      <c r="AK2491">
        <v>3099700.89</v>
      </c>
      <c r="AL2491">
        <v>0.13800000000000001</v>
      </c>
      <c r="AM2491">
        <v>39064.720000000001</v>
      </c>
      <c r="AN2491">
        <v>565.4</v>
      </c>
      <c r="AO2491">
        <v>583.32000000000005</v>
      </c>
      <c r="AP2491">
        <v>329809.13</v>
      </c>
      <c r="AQ2491">
        <v>1887842.29</v>
      </c>
      <c r="AR2491" t="s">
        <v>61</v>
      </c>
      <c r="AS2491" t="s">
        <v>61</v>
      </c>
      <c r="AT2491" t="s">
        <v>62</v>
      </c>
      <c r="AU2491" t="s">
        <v>63</v>
      </c>
    </row>
    <row r="2492" spans="1:47" x14ac:dyDescent="0.25">
      <c r="A2492" t="s">
        <v>3707</v>
      </c>
      <c r="B2492">
        <v>2020</v>
      </c>
      <c r="C2492">
        <v>11</v>
      </c>
      <c r="D2492" t="s">
        <v>119</v>
      </c>
      <c r="E2492" s="1">
        <v>44163</v>
      </c>
      <c r="F2492" s="1">
        <v>44196</v>
      </c>
      <c r="G2492">
        <v>33</v>
      </c>
      <c r="H2492">
        <v>20</v>
      </c>
      <c r="I2492" t="s">
        <v>65</v>
      </c>
      <c r="J2492" t="s">
        <v>66</v>
      </c>
      <c r="K2492" t="s">
        <v>67</v>
      </c>
      <c r="L2492">
        <v>8479.8989999999994</v>
      </c>
      <c r="M2492" t="s">
        <v>90</v>
      </c>
      <c r="N2492" t="s">
        <v>53</v>
      </c>
      <c r="O2492" t="s">
        <v>91</v>
      </c>
      <c r="P2492" t="s">
        <v>70</v>
      </c>
      <c r="Q2492" t="s">
        <v>164</v>
      </c>
      <c r="R2492" t="s">
        <v>826</v>
      </c>
      <c r="S2492" t="s">
        <v>156</v>
      </c>
      <c r="T2492" t="s">
        <v>131</v>
      </c>
      <c r="U2492" t="s">
        <v>166</v>
      </c>
      <c r="V2492">
        <v>17260</v>
      </c>
      <c r="W2492">
        <v>11725</v>
      </c>
      <c r="X2492">
        <v>1.9</v>
      </c>
      <c r="Y2492">
        <v>13.5</v>
      </c>
      <c r="Z2492">
        <v>13861.13</v>
      </c>
      <c r="AA2492">
        <v>990</v>
      </c>
      <c r="AB2492">
        <v>641.25</v>
      </c>
      <c r="AC2492">
        <v>634837.5</v>
      </c>
      <c r="AD2492">
        <v>45722323.420000002</v>
      </c>
      <c r="AE2492">
        <v>162.19</v>
      </c>
      <c r="AF2492">
        <v>7415703635.4899998</v>
      </c>
      <c r="AG2492">
        <v>35387.800000000003</v>
      </c>
      <c r="AH2492">
        <v>0.4</v>
      </c>
      <c r="AI2492">
        <v>5452.02</v>
      </c>
      <c r="AJ2492">
        <v>4.28</v>
      </c>
      <c r="AK2492">
        <v>0</v>
      </c>
      <c r="AL2492">
        <v>0.17499999999999999</v>
      </c>
      <c r="AM2492">
        <v>80014.070000000007</v>
      </c>
      <c r="AO2492">
        <v>598.15</v>
      </c>
      <c r="AP2492">
        <v>651684.42000000004</v>
      </c>
      <c r="AQ2492">
        <v>1407375.81</v>
      </c>
      <c r="AR2492" t="s">
        <v>61</v>
      </c>
      <c r="AS2492" t="s">
        <v>61</v>
      </c>
      <c r="AT2492" t="s">
        <v>62</v>
      </c>
      <c r="AU2492" t="s">
        <v>63</v>
      </c>
    </row>
    <row r="2493" spans="1:47" x14ac:dyDescent="0.25">
      <c r="A2493" t="s">
        <v>3708</v>
      </c>
      <c r="B2493">
        <v>2021</v>
      </c>
      <c r="C2493">
        <v>5</v>
      </c>
      <c r="D2493" t="s">
        <v>77</v>
      </c>
      <c r="E2493" s="1">
        <v>44330</v>
      </c>
      <c r="F2493" s="1">
        <v>44352</v>
      </c>
      <c r="G2493">
        <v>22</v>
      </c>
      <c r="H2493">
        <v>6.8</v>
      </c>
      <c r="I2493" t="s">
        <v>49</v>
      </c>
      <c r="J2493" t="s">
        <v>66</v>
      </c>
      <c r="K2493" t="s">
        <v>251</v>
      </c>
      <c r="L2493">
        <v>8543.7000000000007</v>
      </c>
      <c r="M2493" t="s">
        <v>80</v>
      </c>
      <c r="N2493" t="s">
        <v>106</v>
      </c>
      <c r="O2493" t="s">
        <v>54</v>
      </c>
      <c r="P2493" t="s">
        <v>127</v>
      </c>
      <c r="Q2493" t="s">
        <v>82</v>
      </c>
      <c r="R2493" t="s">
        <v>3291</v>
      </c>
      <c r="S2493" t="s">
        <v>156</v>
      </c>
      <c r="T2493" t="s">
        <v>59</v>
      </c>
      <c r="U2493" t="s">
        <v>110</v>
      </c>
      <c r="V2493">
        <v>16166</v>
      </c>
      <c r="W2493">
        <v>9541</v>
      </c>
      <c r="X2493">
        <v>2.2000000000000002</v>
      </c>
      <c r="Y2493">
        <v>10.4</v>
      </c>
      <c r="Z2493">
        <v>13081.95</v>
      </c>
      <c r="AA2493">
        <v>934</v>
      </c>
      <c r="AB2493">
        <v>923.72</v>
      </c>
      <c r="AC2493">
        <v>862754.48</v>
      </c>
      <c r="AD2493">
        <v>15358078.48</v>
      </c>
      <c r="AE2493">
        <v>172.44</v>
      </c>
      <c r="AF2493">
        <v>2648347053.0900002</v>
      </c>
      <c r="AG2493">
        <v>71076.63</v>
      </c>
      <c r="AH2493">
        <v>0.5</v>
      </c>
      <c r="AI2493">
        <v>15440.58</v>
      </c>
      <c r="AJ2493">
        <v>14.86</v>
      </c>
      <c r="AK2493">
        <v>2282210.46</v>
      </c>
      <c r="AL2493">
        <v>0.29299999999999998</v>
      </c>
      <c r="AM2493">
        <v>44999.17</v>
      </c>
      <c r="AN2493">
        <v>549.70000000000005</v>
      </c>
      <c r="AO2493">
        <v>500.48</v>
      </c>
      <c r="AP2493">
        <v>275113.86</v>
      </c>
      <c r="AQ2493">
        <v>1269384.72</v>
      </c>
      <c r="AR2493" t="s">
        <v>61</v>
      </c>
      <c r="AS2493" t="s">
        <v>61</v>
      </c>
      <c r="AT2493" t="s">
        <v>62</v>
      </c>
      <c r="AU2493" t="s">
        <v>63</v>
      </c>
    </row>
    <row r="2494" spans="1:47" x14ac:dyDescent="0.25">
      <c r="A2494" t="s">
        <v>3709</v>
      </c>
      <c r="B2494">
        <v>2021</v>
      </c>
      <c r="C2494">
        <v>1</v>
      </c>
      <c r="D2494" t="s">
        <v>48</v>
      </c>
      <c r="E2494" s="1">
        <v>44214</v>
      </c>
      <c r="F2494" s="1">
        <v>44228</v>
      </c>
      <c r="G2494">
        <v>14</v>
      </c>
      <c r="H2494">
        <v>1.3</v>
      </c>
      <c r="I2494" t="s">
        <v>65</v>
      </c>
      <c r="J2494" t="s">
        <v>66</v>
      </c>
      <c r="K2494" t="s">
        <v>248</v>
      </c>
      <c r="L2494">
        <v>9999</v>
      </c>
      <c r="M2494" t="s">
        <v>80</v>
      </c>
      <c r="N2494" t="s">
        <v>168</v>
      </c>
      <c r="O2494" t="s">
        <v>189</v>
      </c>
      <c r="P2494" t="s">
        <v>70</v>
      </c>
      <c r="Q2494" t="s">
        <v>174</v>
      </c>
      <c r="R2494" t="s">
        <v>3612</v>
      </c>
      <c r="S2494" t="s">
        <v>156</v>
      </c>
      <c r="T2494" t="s">
        <v>86</v>
      </c>
      <c r="U2494" t="s">
        <v>96</v>
      </c>
      <c r="V2494">
        <v>10271</v>
      </c>
      <c r="W2494">
        <v>6052</v>
      </c>
      <c r="X2494">
        <v>11.7</v>
      </c>
      <c r="Y2494">
        <v>12.6</v>
      </c>
      <c r="Z2494">
        <v>8667.5400000000009</v>
      </c>
      <c r="AA2494">
        <v>619</v>
      </c>
      <c r="AB2494">
        <v>2590.23</v>
      </c>
      <c r="AC2494">
        <v>1603352.37</v>
      </c>
      <c r="AD2494">
        <v>24335071.98</v>
      </c>
      <c r="AE2494">
        <v>168.16</v>
      </c>
      <c r="AF2494">
        <v>4092185704.1599998</v>
      </c>
      <c r="AG2494">
        <v>136468.42000000001</v>
      </c>
      <c r="AH2494">
        <v>0</v>
      </c>
      <c r="AI2494">
        <v>0</v>
      </c>
      <c r="AJ2494">
        <v>3.77</v>
      </c>
      <c r="AK2494">
        <v>0</v>
      </c>
      <c r="AL2494">
        <v>6.3E-2</v>
      </c>
      <c r="AM2494">
        <v>15331.1</v>
      </c>
      <c r="AN2494">
        <v>336.1</v>
      </c>
      <c r="AO2494">
        <v>518.17999999999995</v>
      </c>
      <c r="AP2494">
        <v>174160.3</v>
      </c>
      <c r="AQ2494">
        <v>1929312.19</v>
      </c>
      <c r="AR2494" t="s">
        <v>61</v>
      </c>
      <c r="AS2494" t="s">
        <v>61</v>
      </c>
      <c r="AT2494" t="s">
        <v>62</v>
      </c>
      <c r="AU2494" t="s">
        <v>63</v>
      </c>
    </row>
    <row r="2495" spans="1:47" x14ac:dyDescent="0.25">
      <c r="A2495" t="s">
        <v>3710</v>
      </c>
      <c r="B2495">
        <v>2022</v>
      </c>
      <c r="C2495">
        <v>4</v>
      </c>
      <c r="D2495" t="s">
        <v>77</v>
      </c>
      <c r="E2495" s="1">
        <v>44666</v>
      </c>
      <c r="F2495" s="1">
        <v>44692</v>
      </c>
      <c r="G2495">
        <v>26</v>
      </c>
      <c r="H2495">
        <v>7.6</v>
      </c>
      <c r="I2495" t="s">
        <v>49</v>
      </c>
      <c r="J2495" t="s">
        <v>66</v>
      </c>
      <c r="K2495" t="s">
        <v>153</v>
      </c>
      <c r="L2495">
        <v>6309</v>
      </c>
      <c r="M2495" t="s">
        <v>98</v>
      </c>
      <c r="N2495" t="s">
        <v>168</v>
      </c>
      <c r="O2495" t="s">
        <v>99</v>
      </c>
      <c r="P2495" t="s">
        <v>154</v>
      </c>
      <c r="Q2495" t="s">
        <v>82</v>
      </c>
      <c r="R2495" t="s">
        <v>3612</v>
      </c>
      <c r="S2495" t="s">
        <v>156</v>
      </c>
      <c r="T2495" t="s">
        <v>86</v>
      </c>
      <c r="U2495" t="s">
        <v>143</v>
      </c>
      <c r="V2495">
        <v>12786</v>
      </c>
      <c r="W2495">
        <v>7147</v>
      </c>
      <c r="X2495">
        <v>11.2</v>
      </c>
      <c r="Y2495">
        <v>15.7</v>
      </c>
      <c r="Z2495">
        <v>11589</v>
      </c>
      <c r="AA2495">
        <v>827</v>
      </c>
      <c r="AB2495">
        <v>2559.66</v>
      </c>
      <c r="AC2495">
        <v>2116838.8199999998</v>
      </c>
      <c r="AD2495">
        <v>44504541.359999999</v>
      </c>
      <c r="AE2495">
        <v>214.79</v>
      </c>
      <c r="AF2495">
        <v>9559130438.7099991</v>
      </c>
      <c r="AG2495">
        <v>29562.49</v>
      </c>
      <c r="AH2495">
        <v>0</v>
      </c>
      <c r="AI2495">
        <v>0</v>
      </c>
      <c r="AJ2495">
        <v>22.18</v>
      </c>
      <c r="AK2495">
        <v>9871107.2699999996</v>
      </c>
      <c r="AL2495">
        <v>7.6999999999999999E-2</v>
      </c>
      <c r="AM2495">
        <v>34268.5</v>
      </c>
      <c r="AN2495">
        <v>1280.9000000000001</v>
      </c>
      <c r="AO2495">
        <v>682.71</v>
      </c>
      <c r="AP2495">
        <v>874483.24</v>
      </c>
      <c r="AQ2495">
        <v>3055153.05</v>
      </c>
      <c r="AR2495" t="s">
        <v>61</v>
      </c>
      <c r="AS2495" t="s">
        <v>61</v>
      </c>
      <c r="AT2495" t="s">
        <v>62</v>
      </c>
      <c r="AU2495" t="s">
        <v>63</v>
      </c>
    </row>
    <row r="2496" spans="1:47" x14ac:dyDescent="0.25">
      <c r="A2496" t="s">
        <v>3711</v>
      </c>
      <c r="B2496">
        <v>2020</v>
      </c>
      <c r="C2496">
        <v>1</v>
      </c>
      <c r="D2496" t="s">
        <v>48</v>
      </c>
      <c r="E2496" s="1">
        <v>43851</v>
      </c>
      <c r="F2496" s="1">
        <v>43862</v>
      </c>
      <c r="G2496">
        <v>11</v>
      </c>
      <c r="I2496" t="s">
        <v>65</v>
      </c>
      <c r="J2496" t="s">
        <v>50</v>
      </c>
      <c r="K2496" t="s">
        <v>223</v>
      </c>
      <c r="L2496">
        <v>2710.1109999999999</v>
      </c>
      <c r="M2496" t="s">
        <v>52</v>
      </c>
      <c r="N2496" t="s">
        <v>81</v>
      </c>
      <c r="O2496" t="s">
        <v>107</v>
      </c>
      <c r="P2496" t="s">
        <v>70</v>
      </c>
      <c r="Q2496" t="s">
        <v>71</v>
      </c>
      <c r="R2496" t="s">
        <v>404</v>
      </c>
      <c r="S2496" t="s">
        <v>186</v>
      </c>
      <c r="T2496" t="s">
        <v>86</v>
      </c>
      <c r="U2496" t="s">
        <v>228</v>
      </c>
      <c r="V2496">
        <v>124237</v>
      </c>
      <c r="W2496">
        <v>70738</v>
      </c>
      <c r="X2496">
        <v>17.2</v>
      </c>
      <c r="Y2496">
        <v>13.1</v>
      </c>
      <c r="Z2496">
        <v>111819.51</v>
      </c>
      <c r="AB2496">
        <v>14.64</v>
      </c>
      <c r="AC2496">
        <v>1637037.63</v>
      </c>
      <c r="AD2496">
        <v>48758897.340000004</v>
      </c>
      <c r="AE2496">
        <v>159.34</v>
      </c>
      <c r="AF2496">
        <v>7769242702.1599998</v>
      </c>
      <c r="AG2496">
        <v>41141.83</v>
      </c>
      <c r="AH2496">
        <v>1.9</v>
      </c>
      <c r="AI2496">
        <v>28125.66</v>
      </c>
      <c r="AJ2496">
        <v>7.39</v>
      </c>
      <c r="AK2496">
        <v>0</v>
      </c>
      <c r="AL2496">
        <v>0.30399999999999999</v>
      </c>
      <c r="AM2496">
        <v>148227.04999999999</v>
      </c>
      <c r="AN2496">
        <v>449.4</v>
      </c>
      <c r="AO2496">
        <v>401.61</v>
      </c>
      <c r="AP2496">
        <v>180483.53</v>
      </c>
      <c r="AQ2496">
        <v>2035015.7</v>
      </c>
      <c r="AR2496" t="s">
        <v>124</v>
      </c>
      <c r="AS2496" t="s">
        <v>61</v>
      </c>
      <c r="AT2496" t="s">
        <v>62</v>
      </c>
      <c r="AU2496" t="s">
        <v>63</v>
      </c>
    </row>
    <row r="2497" spans="1:47" x14ac:dyDescent="0.25">
      <c r="A2497" t="s">
        <v>3712</v>
      </c>
      <c r="B2497">
        <v>2021</v>
      </c>
      <c r="C2497">
        <v>5</v>
      </c>
      <c r="D2497" t="s">
        <v>77</v>
      </c>
      <c r="E2497" s="1">
        <v>44345</v>
      </c>
      <c r="F2497" s="1">
        <v>44364</v>
      </c>
      <c r="G2497">
        <v>19</v>
      </c>
      <c r="H2497">
        <v>3.7</v>
      </c>
      <c r="I2497" t="s">
        <v>49</v>
      </c>
      <c r="J2497" t="s">
        <v>50</v>
      </c>
      <c r="K2497" t="s">
        <v>51</v>
      </c>
      <c r="L2497">
        <v>2709</v>
      </c>
      <c r="M2497" t="s">
        <v>80</v>
      </c>
      <c r="N2497" t="s">
        <v>168</v>
      </c>
      <c r="O2497" t="s">
        <v>189</v>
      </c>
      <c r="P2497" t="s">
        <v>201</v>
      </c>
      <c r="Q2497" t="s">
        <v>100</v>
      </c>
      <c r="R2497" t="s">
        <v>3110</v>
      </c>
      <c r="S2497" t="s">
        <v>58</v>
      </c>
      <c r="T2497" t="s">
        <v>59</v>
      </c>
      <c r="U2497" t="s">
        <v>96</v>
      </c>
      <c r="V2497">
        <v>312285</v>
      </c>
      <c r="W2497">
        <v>224999</v>
      </c>
      <c r="X2497">
        <v>10.4</v>
      </c>
      <c r="Y2497">
        <v>12.5</v>
      </c>
      <c r="Z2497">
        <v>289337.74</v>
      </c>
      <c r="AB2497">
        <v>16.71</v>
      </c>
      <c r="AC2497">
        <v>4834833.6399999997</v>
      </c>
      <c r="AD2497">
        <v>24692082.73</v>
      </c>
      <c r="AE2497">
        <v>174.55</v>
      </c>
      <c r="AF2497">
        <v>4310003040.5200005</v>
      </c>
      <c r="AG2497">
        <v>134532.48000000001</v>
      </c>
      <c r="AH2497">
        <v>0</v>
      </c>
      <c r="AI2497">
        <v>0</v>
      </c>
      <c r="AJ2497">
        <v>22.94</v>
      </c>
      <c r="AK2497">
        <v>5664363.7800000003</v>
      </c>
      <c r="AL2497">
        <v>0.25</v>
      </c>
      <c r="AM2497">
        <v>61730.21</v>
      </c>
      <c r="AN2497">
        <v>700.3</v>
      </c>
      <c r="AO2497">
        <v>410.2</v>
      </c>
      <c r="AP2497">
        <v>287263.06</v>
      </c>
      <c r="AQ2497">
        <v>5318359.3899999997</v>
      </c>
      <c r="AR2497" t="s">
        <v>61</v>
      </c>
      <c r="AS2497" t="s">
        <v>61</v>
      </c>
      <c r="AT2497" t="s">
        <v>62</v>
      </c>
      <c r="AU2497" t="s">
        <v>63</v>
      </c>
    </row>
    <row r="2498" spans="1:47" x14ac:dyDescent="0.25">
      <c r="A2498" t="s">
        <v>3713</v>
      </c>
      <c r="B2498">
        <v>2022</v>
      </c>
      <c r="C2498">
        <v>11</v>
      </c>
      <c r="D2498" t="s">
        <v>119</v>
      </c>
      <c r="E2498" s="1">
        <v>44894</v>
      </c>
      <c r="F2498" s="1">
        <v>44906</v>
      </c>
      <c r="G2498">
        <v>12</v>
      </c>
      <c r="H2498">
        <v>18.8</v>
      </c>
      <c r="I2498" t="s">
        <v>65</v>
      </c>
      <c r="J2498" t="s">
        <v>66</v>
      </c>
      <c r="K2498" t="s">
        <v>245</v>
      </c>
      <c r="L2498">
        <v>8905.9</v>
      </c>
      <c r="M2498" t="s">
        <v>68</v>
      </c>
      <c r="N2498" t="s">
        <v>69</v>
      </c>
      <c r="O2498" t="s">
        <v>91</v>
      </c>
      <c r="P2498" t="s">
        <v>128</v>
      </c>
      <c r="Q2498" t="s">
        <v>154</v>
      </c>
      <c r="R2498" t="s">
        <v>507</v>
      </c>
      <c r="S2498" t="s">
        <v>137</v>
      </c>
      <c r="T2498" t="s">
        <v>95</v>
      </c>
      <c r="U2498" t="s">
        <v>110</v>
      </c>
      <c r="V2498">
        <v>5744</v>
      </c>
      <c r="W2498">
        <v>4247</v>
      </c>
      <c r="X2498">
        <v>11.6</v>
      </c>
      <c r="Y2498">
        <v>13.4</v>
      </c>
      <c r="Z2498">
        <v>4827.28</v>
      </c>
      <c r="AB2498">
        <v>21.45</v>
      </c>
      <c r="AC2498">
        <v>103545.16</v>
      </c>
      <c r="AD2498">
        <v>3120160.7</v>
      </c>
      <c r="AE2498">
        <v>219.16</v>
      </c>
      <c r="AF2498">
        <v>683814419.00999999</v>
      </c>
      <c r="AG2498">
        <v>101378.72</v>
      </c>
      <c r="AH2498">
        <v>0</v>
      </c>
      <c r="AI2498">
        <v>0</v>
      </c>
      <c r="AJ2498">
        <v>16.489999999999998</v>
      </c>
      <c r="AK2498">
        <v>0</v>
      </c>
      <c r="AL2498">
        <v>0.32700000000000001</v>
      </c>
      <c r="AM2498">
        <v>10202.93</v>
      </c>
      <c r="AN2498">
        <v>576.9</v>
      </c>
      <c r="AO2498">
        <v>513.78</v>
      </c>
      <c r="AP2498">
        <v>296399.68</v>
      </c>
      <c r="AQ2498">
        <v>511526.49</v>
      </c>
      <c r="AR2498" t="s">
        <v>61</v>
      </c>
      <c r="AS2498" t="s">
        <v>61</v>
      </c>
      <c r="AT2498" t="s">
        <v>62</v>
      </c>
      <c r="AU2498" t="s">
        <v>63</v>
      </c>
    </row>
    <row r="2499" spans="1:47" x14ac:dyDescent="0.25">
      <c r="A2499" t="s">
        <v>3714</v>
      </c>
      <c r="B2499">
        <v>2024</v>
      </c>
      <c r="C2499">
        <v>9</v>
      </c>
      <c r="D2499" t="s">
        <v>89</v>
      </c>
      <c r="E2499" s="1">
        <v>45556</v>
      </c>
      <c r="F2499" s="1">
        <v>45569</v>
      </c>
      <c r="G2499">
        <v>13</v>
      </c>
      <c r="H2499">
        <v>2.1</v>
      </c>
      <c r="I2499" t="s">
        <v>49</v>
      </c>
      <c r="J2499" t="s">
        <v>50</v>
      </c>
      <c r="K2499" t="s">
        <v>145</v>
      </c>
      <c r="L2499">
        <v>2710.19</v>
      </c>
      <c r="M2499" t="s">
        <v>80</v>
      </c>
      <c r="N2499" t="s">
        <v>69</v>
      </c>
      <c r="O2499" t="s">
        <v>200</v>
      </c>
      <c r="P2499" t="s">
        <v>201</v>
      </c>
      <c r="Q2499" t="s">
        <v>70</v>
      </c>
      <c r="R2499" t="s">
        <v>3715</v>
      </c>
      <c r="S2499" t="s">
        <v>170</v>
      </c>
      <c r="T2499" t="s">
        <v>162</v>
      </c>
      <c r="U2499" t="s">
        <v>96</v>
      </c>
      <c r="V2499">
        <v>73180</v>
      </c>
      <c r="W2499">
        <v>54833</v>
      </c>
      <c r="X2499">
        <v>15.4</v>
      </c>
      <c r="Y2499">
        <v>10.1</v>
      </c>
      <c r="Z2499">
        <v>65204.65</v>
      </c>
      <c r="AB2499">
        <v>54.77</v>
      </c>
      <c r="AC2499">
        <v>3571258.68</v>
      </c>
      <c r="AD2499">
        <v>29281452.18</v>
      </c>
      <c r="AE2499">
        <v>275.52</v>
      </c>
      <c r="AF2499">
        <v>8067625704.6300001</v>
      </c>
      <c r="AG2499">
        <v>53329.3</v>
      </c>
      <c r="AH2499">
        <v>0.6</v>
      </c>
      <c r="AI2499">
        <v>10267.17</v>
      </c>
      <c r="AJ2499">
        <v>19.46</v>
      </c>
      <c r="AK2499">
        <v>5698170.5899999999</v>
      </c>
      <c r="AL2499">
        <v>8.7999999999999995E-2</v>
      </c>
      <c r="AM2499">
        <v>25767.68</v>
      </c>
      <c r="AO2499">
        <v>699.33</v>
      </c>
      <c r="AP2499">
        <v>368616.84</v>
      </c>
      <c r="AQ2499">
        <v>4029239.67</v>
      </c>
      <c r="AR2499" t="s">
        <v>124</v>
      </c>
      <c r="AS2499" t="s">
        <v>61</v>
      </c>
      <c r="AT2499" t="s">
        <v>116</v>
      </c>
      <c r="AU2499" t="s">
        <v>63</v>
      </c>
    </row>
    <row r="2500" spans="1:47" x14ac:dyDescent="0.25">
      <c r="A2500" t="s">
        <v>3716</v>
      </c>
      <c r="B2500">
        <v>2023</v>
      </c>
      <c r="C2500">
        <v>1</v>
      </c>
      <c r="D2500" t="s">
        <v>48</v>
      </c>
      <c r="E2500" s="1">
        <v>44956</v>
      </c>
      <c r="F2500" s="1">
        <v>44979</v>
      </c>
      <c r="G2500">
        <v>23</v>
      </c>
      <c r="H2500">
        <v>12.6</v>
      </c>
      <c r="I2500" t="s">
        <v>65</v>
      </c>
      <c r="J2500" t="s">
        <v>112</v>
      </c>
      <c r="K2500" t="s">
        <v>343</v>
      </c>
      <c r="L2500">
        <v>2523.1</v>
      </c>
      <c r="M2500" t="s">
        <v>90</v>
      </c>
      <c r="N2500" t="s">
        <v>53</v>
      </c>
      <c r="O2500" t="s">
        <v>200</v>
      </c>
      <c r="P2500" t="s">
        <v>56</v>
      </c>
      <c r="Q2500" t="s">
        <v>108</v>
      </c>
      <c r="R2500" t="s">
        <v>2410</v>
      </c>
      <c r="S2500" t="s">
        <v>130</v>
      </c>
      <c r="T2500" t="s">
        <v>74</v>
      </c>
      <c r="U2500" t="s">
        <v>103</v>
      </c>
      <c r="V2500">
        <v>70947</v>
      </c>
      <c r="W2500">
        <v>45570</v>
      </c>
      <c r="X2500">
        <v>23.2</v>
      </c>
      <c r="Y2500">
        <v>11.7</v>
      </c>
      <c r="Z2500">
        <v>55288.959999999999</v>
      </c>
      <c r="AB2500">
        <v>23.27</v>
      </c>
      <c r="AC2500">
        <v>1286574.1000000001</v>
      </c>
      <c r="AD2500">
        <v>24983975.239999998</v>
      </c>
      <c r="AE2500">
        <v>289.07</v>
      </c>
      <c r="AF2500">
        <v>7222117722.6300001</v>
      </c>
      <c r="AG2500">
        <v>78534.7</v>
      </c>
      <c r="AH2500">
        <v>1.9</v>
      </c>
      <c r="AI2500">
        <v>43562.19</v>
      </c>
      <c r="AJ2500">
        <v>5.76</v>
      </c>
      <c r="AK2500">
        <v>0</v>
      </c>
      <c r="AL2500">
        <v>0.34699999999999998</v>
      </c>
      <c r="AM2500">
        <v>86694.39</v>
      </c>
      <c r="AN2500">
        <v>1065.5999999999999</v>
      </c>
      <c r="AO2500">
        <v>475.19</v>
      </c>
      <c r="AP2500">
        <v>506362.46</v>
      </c>
      <c r="AQ2500">
        <v>2001727.84</v>
      </c>
      <c r="AR2500" t="s">
        <v>61</v>
      </c>
      <c r="AS2500" t="s">
        <v>61</v>
      </c>
      <c r="AT2500" t="s">
        <v>62</v>
      </c>
      <c r="AU2500" t="s">
        <v>63</v>
      </c>
    </row>
    <row r="2501" spans="1:47" x14ac:dyDescent="0.25">
      <c r="A2501" t="s">
        <v>3717</v>
      </c>
      <c r="B2501">
        <v>2023</v>
      </c>
      <c r="C2501">
        <v>11</v>
      </c>
      <c r="D2501" t="s">
        <v>119</v>
      </c>
      <c r="E2501" s="1">
        <v>45255</v>
      </c>
      <c r="F2501" s="1">
        <v>45265</v>
      </c>
      <c r="G2501">
        <v>10</v>
      </c>
      <c r="H2501">
        <v>2.5</v>
      </c>
      <c r="I2501" t="s">
        <v>49</v>
      </c>
      <c r="J2501" t="s">
        <v>239</v>
      </c>
      <c r="K2501" t="s">
        <v>265</v>
      </c>
      <c r="L2501">
        <v>3102.1</v>
      </c>
      <c r="M2501" t="s">
        <v>68</v>
      </c>
      <c r="N2501" t="s">
        <v>168</v>
      </c>
      <c r="O2501" t="s">
        <v>200</v>
      </c>
      <c r="P2501" t="s">
        <v>257</v>
      </c>
      <c r="Q2501" t="s">
        <v>56</v>
      </c>
      <c r="R2501" t="s">
        <v>2714</v>
      </c>
      <c r="S2501" t="s">
        <v>161</v>
      </c>
      <c r="T2501" t="s">
        <v>74</v>
      </c>
      <c r="U2501" t="s">
        <v>213</v>
      </c>
      <c r="V2501">
        <v>23658</v>
      </c>
      <c r="W2501">
        <v>14837</v>
      </c>
      <c r="X2501">
        <v>13.1</v>
      </c>
      <c r="Y2501">
        <v>13.4</v>
      </c>
      <c r="Z2501">
        <v>21260.85</v>
      </c>
      <c r="AB2501">
        <v>15.43</v>
      </c>
      <c r="AC2501">
        <v>328054.92</v>
      </c>
      <c r="AD2501">
        <v>10671883.66</v>
      </c>
      <c r="AE2501">
        <v>282.45</v>
      </c>
      <c r="AF2501">
        <v>3014273539.77</v>
      </c>
      <c r="AG2501">
        <v>49872.77</v>
      </c>
      <c r="AI2501">
        <v>4236</v>
      </c>
      <c r="AJ2501">
        <v>13.4</v>
      </c>
      <c r="AK2501">
        <v>1430032.41</v>
      </c>
      <c r="AL2501">
        <v>0.28599999999999998</v>
      </c>
      <c r="AM2501">
        <v>30521.59</v>
      </c>
      <c r="AN2501">
        <v>539.79999999999995</v>
      </c>
      <c r="AO2501">
        <v>389.66</v>
      </c>
      <c r="AP2501">
        <v>210338.47</v>
      </c>
      <c r="AQ2501">
        <v>623023.75</v>
      </c>
      <c r="AR2501" t="s">
        <v>61</v>
      </c>
      <c r="AS2501" t="s">
        <v>61</v>
      </c>
      <c r="AT2501" t="s">
        <v>62</v>
      </c>
      <c r="AU2501" t="s">
        <v>63</v>
      </c>
    </row>
    <row r="2502" spans="1:47" x14ac:dyDescent="0.25">
      <c r="A2502" t="s">
        <v>3718</v>
      </c>
      <c r="B2502">
        <v>2023</v>
      </c>
      <c r="C2502">
        <v>1</v>
      </c>
      <c r="D2502" t="s">
        <v>48</v>
      </c>
      <c r="E2502" s="1">
        <v>44938</v>
      </c>
      <c r="F2502" s="1">
        <v>44953</v>
      </c>
      <c r="G2502">
        <v>15</v>
      </c>
      <c r="H2502">
        <v>5.3</v>
      </c>
      <c r="I2502" t="s">
        <v>49</v>
      </c>
      <c r="J2502" t="s">
        <v>50</v>
      </c>
      <c r="K2502" t="s">
        <v>120</v>
      </c>
      <c r="L2502">
        <v>2710.1921000000002</v>
      </c>
      <c r="M2502" t="s">
        <v>80</v>
      </c>
      <c r="N2502" t="s">
        <v>81</v>
      </c>
      <c r="O2502" t="s">
        <v>107</v>
      </c>
      <c r="P2502" t="s">
        <v>71</v>
      </c>
      <c r="Q2502" t="s">
        <v>92</v>
      </c>
      <c r="R2502" t="s">
        <v>1476</v>
      </c>
      <c r="S2502" t="s">
        <v>142</v>
      </c>
      <c r="T2502" t="s">
        <v>162</v>
      </c>
      <c r="U2502" t="s">
        <v>110</v>
      </c>
      <c r="V2502">
        <v>68182</v>
      </c>
      <c r="W2502">
        <v>42359</v>
      </c>
      <c r="X2502">
        <v>18.399999999999999</v>
      </c>
      <c r="Y2502">
        <v>10.5</v>
      </c>
      <c r="Z2502">
        <v>56951.86</v>
      </c>
      <c r="AB2502">
        <v>28.69</v>
      </c>
      <c r="AC2502">
        <v>1633948.86</v>
      </c>
      <c r="AD2502">
        <v>43821039.159999996</v>
      </c>
      <c r="AE2502">
        <v>285.19</v>
      </c>
      <c r="AF2502">
        <v>12497322158.040001</v>
      </c>
      <c r="AG2502">
        <v>91449.919999999998</v>
      </c>
      <c r="AH2502">
        <v>2.1</v>
      </c>
      <c r="AI2502">
        <v>19338.18</v>
      </c>
      <c r="AJ2502">
        <v>5.33</v>
      </c>
      <c r="AK2502">
        <v>2335661.39</v>
      </c>
      <c r="AL2502">
        <v>7.4999999999999997E-2</v>
      </c>
      <c r="AM2502">
        <v>32865.78</v>
      </c>
      <c r="AN2502">
        <v>325</v>
      </c>
      <c r="AO2502">
        <v>357.67</v>
      </c>
      <c r="AP2502">
        <v>116242.75</v>
      </c>
      <c r="AQ2502">
        <v>1893845.49</v>
      </c>
      <c r="AR2502" t="s">
        <v>61</v>
      </c>
      <c r="AS2502" t="s">
        <v>61</v>
      </c>
      <c r="AT2502" t="s">
        <v>62</v>
      </c>
      <c r="AU2502" t="s">
        <v>117</v>
      </c>
    </row>
    <row r="2503" spans="1:47" x14ac:dyDescent="0.25">
      <c r="A2503" t="s">
        <v>3719</v>
      </c>
      <c r="B2503">
        <v>2022</v>
      </c>
      <c r="C2503">
        <v>9</v>
      </c>
      <c r="D2503" t="s">
        <v>89</v>
      </c>
      <c r="E2503" s="1">
        <v>44822</v>
      </c>
      <c r="F2503" s="1">
        <v>44830</v>
      </c>
      <c r="G2503">
        <v>8</v>
      </c>
      <c r="H2503">
        <v>9</v>
      </c>
      <c r="I2503" t="s">
        <v>65</v>
      </c>
      <c r="J2503" t="s">
        <v>50</v>
      </c>
      <c r="K2503" t="s">
        <v>51</v>
      </c>
      <c r="L2503">
        <v>2709</v>
      </c>
      <c r="M2503" t="s">
        <v>114</v>
      </c>
      <c r="N2503" t="s">
        <v>69</v>
      </c>
      <c r="O2503" t="s">
        <v>99</v>
      </c>
      <c r="P2503" t="s">
        <v>128</v>
      </c>
      <c r="Q2503" t="s">
        <v>146</v>
      </c>
      <c r="R2503" t="s">
        <v>504</v>
      </c>
      <c r="S2503" t="s">
        <v>58</v>
      </c>
      <c r="T2503" t="s">
        <v>102</v>
      </c>
      <c r="U2503" t="s">
        <v>60</v>
      </c>
      <c r="V2503">
        <v>222789</v>
      </c>
      <c r="W2503">
        <v>144992</v>
      </c>
      <c r="X2503">
        <v>4.5999999999999996</v>
      </c>
      <c r="Y2503">
        <v>15</v>
      </c>
      <c r="Z2503">
        <v>189935.31</v>
      </c>
      <c r="AB2503">
        <v>16.27</v>
      </c>
      <c r="AC2503">
        <v>3090247.49</v>
      </c>
      <c r="AD2503">
        <v>18947946.530000001</v>
      </c>
      <c r="AE2503">
        <v>219.92</v>
      </c>
      <c r="AF2503">
        <v>4167032400.8800001</v>
      </c>
      <c r="AG2503">
        <v>58956.480000000003</v>
      </c>
      <c r="AH2503">
        <v>0</v>
      </c>
      <c r="AI2503">
        <v>0</v>
      </c>
      <c r="AJ2503">
        <v>8.1199999999999992</v>
      </c>
      <c r="AK2503">
        <v>0</v>
      </c>
      <c r="AL2503">
        <v>0.29699999999999999</v>
      </c>
      <c r="AM2503">
        <v>56275.4</v>
      </c>
      <c r="AN2503">
        <v>436.1</v>
      </c>
      <c r="AO2503">
        <v>439.24</v>
      </c>
      <c r="AP2503">
        <v>191552.56</v>
      </c>
      <c r="AQ2503">
        <v>3397031.93</v>
      </c>
      <c r="AR2503" t="s">
        <v>61</v>
      </c>
      <c r="AS2503" t="s">
        <v>61</v>
      </c>
      <c r="AT2503" t="s">
        <v>62</v>
      </c>
      <c r="AU2503" t="s">
        <v>63</v>
      </c>
    </row>
    <row r="2504" spans="1:47" x14ac:dyDescent="0.25">
      <c r="A2504" t="s">
        <v>3720</v>
      </c>
      <c r="B2504">
        <v>2025</v>
      </c>
      <c r="C2504">
        <v>11</v>
      </c>
      <c r="D2504" t="s">
        <v>119</v>
      </c>
      <c r="E2504" s="1">
        <v>45989</v>
      </c>
      <c r="F2504" s="1">
        <v>46003</v>
      </c>
      <c r="G2504">
        <v>14</v>
      </c>
      <c r="H2504">
        <v>8.3000000000000007</v>
      </c>
      <c r="I2504" t="s">
        <v>49</v>
      </c>
      <c r="J2504" t="s">
        <v>239</v>
      </c>
      <c r="K2504" t="s">
        <v>265</v>
      </c>
      <c r="L2504">
        <v>3102.1</v>
      </c>
      <c r="M2504" t="s">
        <v>90</v>
      </c>
      <c r="N2504" t="s">
        <v>106</v>
      </c>
      <c r="O2504" t="s">
        <v>107</v>
      </c>
      <c r="P2504" t="s">
        <v>71</v>
      </c>
      <c r="Q2504" t="s">
        <v>70</v>
      </c>
      <c r="R2504" t="s">
        <v>890</v>
      </c>
      <c r="S2504" t="s">
        <v>161</v>
      </c>
      <c r="T2504" t="s">
        <v>95</v>
      </c>
      <c r="U2504" t="s">
        <v>213</v>
      </c>
      <c r="V2504">
        <v>39441</v>
      </c>
      <c r="W2504">
        <v>26882</v>
      </c>
      <c r="X2504">
        <v>20.9</v>
      </c>
      <c r="Y2504">
        <v>15.5</v>
      </c>
      <c r="Z2504">
        <v>32765.55</v>
      </c>
      <c r="AB2504">
        <v>29.75</v>
      </c>
      <c r="AC2504">
        <v>974775.11</v>
      </c>
      <c r="AD2504">
        <v>16912266.289999999</v>
      </c>
      <c r="AE2504">
        <v>283.95999999999998</v>
      </c>
      <c r="AF2504">
        <v>4802407135.71</v>
      </c>
      <c r="AG2504">
        <v>236518.24</v>
      </c>
      <c r="AH2504">
        <v>0</v>
      </c>
      <c r="AI2504">
        <v>0</v>
      </c>
      <c r="AJ2504">
        <v>10.45</v>
      </c>
      <c r="AK2504">
        <v>1767331.83</v>
      </c>
      <c r="AL2504">
        <v>6.5000000000000002E-2</v>
      </c>
      <c r="AM2504">
        <v>10992.97</v>
      </c>
      <c r="AN2504">
        <v>259.3</v>
      </c>
      <c r="AO2504">
        <v>581.97</v>
      </c>
      <c r="AP2504">
        <v>150904.82</v>
      </c>
      <c r="AQ2504">
        <v>1373191.14</v>
      </c>
      <c r="AR2504" t="s">
        <v>61</v>
      </c>
      <c r="AS2504" t="s">
        <v>61</v>
      </c>
      <c r="AT2504" t="s">
        <v>62</v>
      </c>
      <c r="AU2504" t="s">
        <v>63</v>
      </c>
    </row>
    <row r="2505" spans="1:47" x14ac:dyDescent="0.25">
      <c r="A2505" t="s">
        <v>3721</v>
      </c>
      <c r="B2505">
        <v>2025</v>
      </c>
      <c r="C2505">
        <v>4</v>
      </c>
      <c r="D2505" t="s">
        <v>77</v>
      </c>
      <c r="E2505" s="1">
        <v>45751</v>
      </c>
      <c r="F2505" s="1">
        <v>45765</v>
      </c>
      <c r="G2505">
        <v>14</v>
      </c>
      <c r="H2505">
        <v>12.9</v>
      </c>
      <c r="I2505" t="s">
        <v>65</v>
      </c>
      <c r="J2505" t="s">
        <v>112</v>
      </c>
      <c r="K2505" t="s">
        <v>126</v>
      </c>
      <c r="L2505">
        <v>2701.12</v>
      </c>
      <c r="M2505" t="s">
        <v>114</v>
      </c>
      <c r="N2505" t="s">
        <v>106</v>
      </c>
      <c r="O2505" t="s">
        <v>54</v>
      </c>
      <c r="P2505" t="s">
        <v>92</v>
      </c>
      <c r="Q2505" t="s">
        <v>230</v>
      </c>
      <c r="R2505" t="s">
        <v>542</v>
      </c>
      <c r="S2505" t="s">
        <v>130</v>
      </c>
      <c r="T2505" t="s">
        <v>86</v>
      </c>
      <c r="U2505" t="s">
        <v>143</v>
      </c>
      <c r="V2505">
        <v>93112</v>
      </c>
      <c r="W2505">
        <v>61363</v>
      </c>
      <c r="X2505">
        <v>11.1</v>
      </c>
      <c r="Y2505">
        <v>10.199999999999999</v>
      </c>
      <c r="Z2505">
        <v>76149.56</v>
      </c>
      <c r="AB2505">
        <v>18.420000000000002</v>
      </c>
      <c r="AC2505">
        <v>1402674.9</v>
      </c>
      <c r="AD2505">
        <v>16449827.949999999</v>
      </c>
      <c r="AE2505">
        <v>283.04000000000002</v>
      </c>
      <c r="AF2505">
        <v>4655959302.9700003</v>
      </c>
      <c r="AG2505">
        <v>29063.82</v>
      </c>
      <c r="AH2505">
        <v>2.4</v>
      </c>
      <c r="AI2505">
        <v>45906.91</v>
      </c>
      <c r="AJ2505">
        <v>3.78</v>
      </c>
      <c r="AK2505">
        <v>0</v>
      </c>
      <c r="AL2505">
        <v>0.17399999999999999</v>
      </c>
      <c r="AM2505">
        <v>28622.7</v>
      </c>
      <c r="AN2505">
        <v>293.8</v>
      </c>
      <c r="AO2505">
        <v>554.9</v>
      </c>
      <c r="AP2505">
        <v>163029.62</v>
      </c>
      <c r="AQ2505">
        <v>1669297.95</v>
      </c>
      <c r="AR2505" t="s">
        <v>61</v>
      </c>
      <c r="AS2505" t="s">
        <v>61</v>
      </c>
      <c r="AT2505" t="s">
        <v>62</v>
      </c>
      <c r="AU2505" t="s">
        <v>63</v>
      </c>
    </row>
    <row r="2506" spans="1:47" x14ac:dyDescent="0.25">
      <c r="A2506" t="s">
        <v>3722</v>
      </c>
      <c r="B2506">
        <v>2022</v>
      </c>
      <c r="C2506">
        <v>11</v>
      </c>
      <c r="D2506" t="s">
        <v>119</v>
      </c>
      <c r="E2506" s="1">
        <v>44871</v>
      </c>
      <c r="F2506" s="1">
        <v>44876</v>
      </c>
      <c r="G2506">
        <v>5</v>
      </c>
      <c r="H2506">
        <v>4</v>
      </c>
      <c r="I2506" t="s">
        <v>65</v>
      </c>
      <c r="J2506" t="s">
        <v>50</v>
      </c>
      <c r="K2506" t="s">
        <v>51</v>
      </c>
      <c r="L2506">
        <v>2709</v>
      </c>
      <c r="M2506" t="s">
        <v>114</v>
      </c>
      <c r="N2506" t="s">
        <v>81</v>
      </c>
      <c r="O2506" t="s">
        <v>99</v>
      </c>
      <c r="P2506" t="s">
        <v>100</v>
      </c>
      <c r="Q2506" t="s">
        <v>146</v>
      </c>
      <c r="R2506" t="s">
        <v>349</v>
      </c>
      <c r="S2506" t="s">
        <v>58</v>
      </c>
      <c r="T2506" t="s">
        <v>86</v>
      </c>
      <c r="U2506" t="s">
        <v>181</v>
      </c>
      <c r="V2506">
        <v>281345</v>
      </c>
      <c r="W2506">
        <v>174769</v>
      </c>
      <c r="X2506">
        <v>10.3</v>
      </c>
      <c r="Y2506">
        <v>13</v>
      </c>
      <c r="Z2506">
        <v>236037.9</v>
      </c>
      <c r="AB2506">
        <v>11.95</v>
      </c>
      <c r="AC2506">
        <v>2820652.9</v>
      </c>
      <c r="AD2506">
        <v>20719406.859999999</v>
      </c>
      <c r="AE2506">
        <v>213.73</v>
      </c>
      <c r="AF2506">
        <v>4428358828.1899996</v>
      </c>
      <c r="AG2506">
        <v>231352.73</v>
      </c>
      <c r="AH2506">
        <v>0</v>
      </c>
      <c r="AI2506">
        <v>0</v>
      </c>
      <c r="AJ2506">
        <v>8.52</v>
      </c>
      <c r="AK2506">
        <v>0</v>
      </c>
      <c r="AL2506">
        <v>5.8999999999999997E-2</v>
      </c>
      <c r="AM2506">
        <v>12224.45</v>
      </c>
      <c r="AN2506">
        <v>254.3</v>
      </c>
      <c r="AO2506">
        <v>668.13</v>
      </c>
      <c r="AP2506">
        <v>169905.46</v>
      </c>
      <c r="AQ2506">
        <v>3234135.54</v>
      </c>
      <c r="AR2506" t="s">
        <v>61</v>
      </c>
      <c r="AS2506" t="s">
        <v>61</v>
      </c>
      <c r="AT2506" t="s">
        <v>62</v>
      </c>
      <c r="AU2506" t="s">
        <v>63</v>
      </c>
    </row>
    <row r="2507" spans="1:47" x14ac:dyDescent="0.25">
      <c r="A2507" t="s">
        <v>3723</v>
      </c>
      <c r="B2507">
        <v>2020</v>
      </c>
      <c r="C2507">
        <v>3</v>
      </c>
      <c r="D2507" t="s">
        <v>48</v>
      </c>
      <c r="E2507" s="1">
        <v>43918</v>
      </c>
      <c r="F2507" s="1">
        <v>43940</v>
      </c>
      <c r="G2507">
        <v>22</v>
      </c>
      <c r="H2507">
        <v>2.9</v>
      </c>
      <c r="I2507" t="s">
        <v>49</v>
      </c>
      <c r="J2507" t="s">
        <v>66</v>
      </c>
      <c r="K2507" t="s">
        <v>245</v>
      </c>
      <c r="L2507">
        <v>8905.9</v>
      </c>
      <c r="M2507" t="s">
        <v>68</v>
      </c>
      <c r="N2507" t="s">
        <v>106</v>
      </c>
      <c r="O2507" t="s">
        <v>189</v>
      </c>
      <c r="P2507" t="s">
        <v>196</v>
      </c>
      <c r="Q2507" t="s">
        <v>128</v>
      </c>
      <c r="R2507" t="s">
        <v>3724</v>
      </c>
      <c r="S2507" t="s">
        <v>137</v>
      </c>
      <c r="T2507" t="s">
        <v>131</v>
      </c>
      <c r="U2507" t="s">
        <v>259</v>
      </c>
      <c r="V2507">
        <v>2639</v>
      </c>
      <c r="W2507">
        <v>1708</v>
      </c>
      <c r="X2507">
        <v>4.9000000000000004</v>
      </c>
      <c r="Y2507">
        <v>12.7</v>
      </c>
      <c r="Z2507">
        <v>2370.7800000000002</v>
      </c>
      <c r="AB2507">
        <v>41.08</v>
      </c>
      <c r="AC2507">
        <v>97391.64</v>
      </c>
      <c r="AD2507">
        <v>1676354.83</v>
      </c>
      <c r="AE2507">
        <v>159.91</v>
      </c>
      <c r="AF2507">
        <v>268065900.87</v>
      </c>
      <c r="AG2507">
        <v>191816.81</v>
      </c>
      <c r="AH2507">
        <v>0</v>
      </c>
      <c r="AI2507">
        <v>0</v>
      </c>
      <c r="AJ2507">
        <v>19.64</v>
      </c>
      <c r="AK2507">
        <v>329236.09000000003</v>
      </c>
      <c r="AL2507">
        <v>0.191</v>
      </c>
      <c r="AM2507">
        <v>3201.84</v>
      </c>
      <c r="AN2507">
        <v>331.6</v>
      </c>
      <c r="AO2507">
        <v>677.15</v>
      </c>
      <c r="AP2507">
        <v>224542.94</v>
      </c>
      <c r="AQ2507">
        <v>516953.23</v>
      </c>
      <c r="AR2507" t="s">
        <v>124</v>
      </c>
      <c r="AS2507" t="s">
        <v>61</v>
      </c>
      <c r="AT2507" t="s">
        <v>62</v>
      </c>
      <c r="AU2507" t="s">
        <v>63</v>
      </c>
    </row>
    <row r="2508" spans="1:47" x14ac:dyDescent="0.25">
      <c r="A2508" t="s">
        <v>3725</v>
      </c>
      <c r="B2508">
        <v>2021</v>
      </c>
      <c r="C2508">
        <v>12</v>
      </c>
      <c r="D2508" t="s">
        <v>119</v>
      </c>
      <c r="E2508" s="1">
        <v>44535</v>
      </c>
      <c r="F2508" s="1">
        <v>44551</v>
      </c>
      <c r="G2508">
        <v>16</v>
      </c>
      <c r="H2508">
        <v>7.5</v>
      </c>
      <c r="I2508" t="s">
        <v>65</v>
      </c>
      <c r="J2508" t="s">
        <v>239</v>
      </c>
      <c r="K2508" t="s">
        <v>265</v>
      </c>
      <c r="L2508">
        <v>3102.1</v>
      </c>
      <c r="M2508" t="s">
        <v>90</v>
      </c>
      <c r="N2508" t="s">
        <v>69</v>
      </c>
      <c r="O2508" t="s">
        <v>107</v>
      </c>
      <c r="P2508" t="s">
        <v>226</v>
      </c>
      <c r="Q2508" t="s">
        <v>121</v>
      </c>
      <c r="R2508" t="s">
        <v>3506</v>
      </c>
      <c r="S2508" t="s">
        <v>161</v>
      </c>
      <c r="T2508" t="s">
        <v>86</v>
      </c>
      <c r="U2508" t="s">
        <v>75</v>
      </c>
      <c r="V2508">
        <v>27959</v>
      </c>
      <c r="W2508">
        <v>20924</v>
      </c>
      <c r="X2508">
        <v>8.1999999999999993</v>
      </c>
      <c r="Y2508">
        <v>12.5</v>
      </c>
      <c r="Z2508">
        <v>24856.74</v>
      </c>
      <c r="AB2508">
        <v>26.52</v>
      </c>
      <c r="AC2508">
        <v>659200.74</v>
      </c>
      <c r="AD2508">
        <v>14730601.26</v>
      </c>
      <c r="AE2508">
        <v>165.63</v>
      </c>
      <c r="AF2508">
        <v>2439829486.6900001</v>
      </c>
      <c r="AG2508">
        <v>101169.91</v>
      </c>
      <c r="AH2508">
        <v>0</v>
      </c>
      <c r="AI2508">
        <v>0</v>
      </c>
      <c r="AJ2508">
        <v>5.13</v>
      </c>
      <c r="AK2508">
        <v>0</v>
      </c>
      <c r="AL2508">
        <v>0.29699999999999999</v>
      </c>
      <c r="AM2508">
        <v>43749.89</v>
      </c>
      <c r="AN2508">
        <v>524.1</v>
      </c>
      <c r="AO2508">
        <v>569.55999999999995</v>
      </c>
      <c r="AP2508">
        <v>298506.40000000002</v>
      </c>
      <c r="AQ2508">
        <v>1102626.94</v>
      </c>
      <c r="AR2508" t="s">
        <v>61</v>
      </c>
      <c r="AS2508" t="s">
        <v>61</v>
      </c>
      <c r="AT2508" t="s">
        <v>62</v>
      </c>
      <c r="AU2508" t="s">
        <v>63</v>
      </c>
    </row>
    <row r="2509" spans="1:47" x14ac:dyDescent="0.25">
      <c r="A2509" t="s">
        <v>3726</v>
      </c>
      <c r="B2509">
        <v>2025</v>
      </c>
      <c r="C2509">
        <v>8</v>
      </c>
      <c r="D2509" t="s">
        <v>89</v>
      </c>
      <c r="E2509" s="1">
        <v>45888</v>
      </c>
      <c r="F2509" s="1">
        <v>45906</v>
      </c>
      <c r="G2509">
        <v>18</v>
      </c>
      <c r="H2509">
        <v>16.100000000000001</v>
      </c>
      <c r="I2509" t="s">
        <v>49</v>
      </c>
      <c r="J2509" t="s">
        <v>66</v>
      </c>
      <c r="K2509" t="s">
        <v>248</v>
      </c>
      <c r="L2509">
        <v>9999</v>
      </c>
      <c r="M2509" t="s">
        <v>114</v>
      </c>
      <c r="N2509" t="s">
        <v>106</v>
      </c>
      <c r="O2509" t="s">
        <v>107</v>
      </c>
      <c r="P2509" t="s">
        <v>154</v>
      </c>
      <c r="Q2509" t="s">
        <v>226</v>
      </c>
      <c r="R2509" t="s">
        <v>2645</v>
      </c>
      <c r="S2509" t="s">
        <v>156</v>
      </c>
      <c r="T2509" t="s">
        <v>86</v>
      </c>
      <c r="U2509" t="s">
        <v>110</v>
      </c>
      <c r="V2509">
        <v>18492</v>
      </c>
      <c r="W2509">
        <v>12329</v>
      </c>
      <c r="X2509">
        <v>19.399999999999999</v>
      </c>
      <c r="Y2509">
        <v>11.8</v>
      </c>
      <c r="Z2509">
        <v>16913.78</v>
      </c>
      <c r="AA2509">
        <v>1208</v>
      </c>
      <c r="AB2509">
        <v>2780.33</v>
      </c>
      <c r="AC2509">
        <v>3358638.64</v>
      </c>
      <c r="AD2509">
        <v>15981830.720000001</v>
      </c>
      <c r="AE2509">
        <v>283.19</v>
      </c>
      <c r="AF2509">
        <v>4525894641.6000004</v>
      </c>
      <c r="AG2509">
        <v>60790.41</v>
      </c>
      <c r="AH2509">
        <v>4</v>
      </c>
      <c r="AJ2509">
        <v>16.329999999999998</v>
      </c>
      <c r="AK2509">
        <v>2609832.96</v>
      </c>
      <c r="AL2509">
        <v>8.1000000000000003E-2</v>
      </c>
      <c r="AM2509">
        <v>12945.28</v>
      </c>
      <c r="AN2509">
        <v>635.20000000000005</v>
      </c>
      <c r="AO2509">
        <v>471.98</v>
      </c>
      <c r="AP2509">
        <v>299801.7</v>
      </c>
      <c r="AQ2509">
        <v>3795748.98</v>
      </c>
      <c r="AR2509" t="s">
        <v>61</v>
      </c>
      <c r="AS2509" t="s">
        <v>61</v>
      </c>
      <c r="AT2509" t="s">
        <v>62</v>
      </c>
      <c r="AU2509" t="s">
        <v>63</v>
      </c>
    </row>
    <row r="2510" spans="1:47" x14ac:dyDescent="0.25">
      <c r="A2510" t="s">
        <v>3727</v>
      </c>
      <c r="B2510">
        <v>2024</v>
      </c>
      <c r="C2510">
        <v>5</v>
      </c>
      <c r="D2510" t="s">
        <v>77</v>
      </c>
      <c r="E2510" s="1">
        <v>45429</v>
      </c>
      <c r="F2510" s="1">
        <v>45449</v>
      </c>
      <c r="G2510">
        <v>20</v>
      </c>
      <c r="H2510">
        <v>18</v>
      </c>
      <c r="I2510" t="s">
        <v>49</v>
      </c>
      <c r="J2510" t="s">
        <v>50</v>
      </c>
      <c r="K2510" t="s">
        <v>423</v>
      </c>
      <c r="L2510">
        <v>2710.1941000000002</v>
      </c>
      <c r="M2510" t="s">
        <v>90</v>
      </c>
      <c r="N2510" t="s">
        <v>106</v>
      </c>
      <c r="O2510" t="s">
        <v>99</v>
      </c>
      <c r="P2510" t="s">
        <v>146</v>
      </c>
      <c r="Q2510" t="s">
        <v>56</v>
      </c>
      <c r="R2510" t="s">
        <v>3079</v>
      </c>
      <c r="S2510" t="s">
        <v>142</v>
      </c>
      <c r="T2510" t="s">
        <v>187</v>
      </c>
      <c r="U2510" t="s">
        <v>132</v>
      </c>
      <c r="V2510">
        <v>32639</v>
      </c>
      <c r="W2510">
        <v>21126</v>
      </c>
      <c r="X2510">
        <v>23.6</v>
      </c>
      <c r="Y2510">
        <v>15.3</v>
      </c>
      <c r="Z2510">
        <v>29328.68</v>
      </c>
      <c r="AB2510">
        <v>49.79</v>
      </c>
      <c r="AC2510">
        <v>1460274.98</v>
      </c>
      <c r="AD2510">
        <v>28537098.93</v>
      </c>
      <c r="AE2510">
        <v>276.45</v>
      </c>
      <c r="AF2510">
        <v>7889080999.1999998</v>
      </c>
      <c r="AG2510">
        <v>194777.91</v>
      </c>
      <c r="AH2510">
        <v>0</v>
      </c>
      <c r="AI2510">
        <v>0</v>
      </c>
      <c r="AJ2510">
        <v>5.36</v>
      </c>
      <c r="AK2510">
        <v>1529588.5</v>
      </c>
      <c r="AL2510">
        <v>0.10199999999999999</v>
      </c>
      <c r="AM2510">
        <v>29107.84</v>
      </c>
      <c r="AO2510">
        <v>708.06</v>
      </c>
      <c r="AP2510">
        <v>493234.6</v>
      </c>
      <c r="AQ2510">
        <v>2177395.33</v>
      </c>
      <c r="AR2510" t="s">
        <v>61</v>
      </c>
      <c r="AS2510" t="s">
        <v>61</v>
      </c>
      <c r="AT2510" t="s">
        <v>293</v>
      </c>
      <c r="AU2510" t="s">
        <v>63</v>
      </c>
    </row>
    <row r="2511" spans="1:47" x14ac:dyDescent="0.25">
      <c r="A2511" t="s">
        <v>3728</v>
      </c>
      <c r="B2511">
        <v>2022</v>
      </c>
      <c r="C2511">
        <v>2</v>
      </c>
      <c r="D2511" t="s">
        <v>48</v>
      </c>
      <c r="E2511" s="1">
        <v>44607</v>
      </c>
      <c r="F2511" s="1">
        <v>44627</v>
      </c>
      <c r="G2511">
        <v>20</v>
      </c>
      <c r="H2511">
        <v>7.4</v>
      </c>
      <c r="I2511" t="s">
        <v>65</v>
      </c>
      <c r="J2511" t="s">
        <v>66</v>
      </c>
      <c r="K2511" t="s">
        <v>248</v>
      </c>
      <c r="L2511">
        <v>9999</v>
      </c>
      <c r="M2511" t="s">
        <v>68</v>
      </c>
      <c r="N2511" t="s">
        <v>168</v>
      </c>
      <c r="O2511" t="s">
        <v>107</v>
      </c>
      <c r="P2511" t="s">
        <v>56</v>
      </c>
      <c r="Q2511" t="s">
        <v>146</v>
      </c>
      <c r="R2511" t="s">
        <v>3670</v>
      </c>
      <c r="S2511" t="s">
        <v>156</v>
      </c>
      <c r="T2511" t="s">
        <v>131</v>
      </c>
      <c r="U2511" t="s">
        <v>96</v>
      </c>
      <c r="V2511">
        <v>6647</v>
      </c>
      <c r="W2511">
        <v>4582</v>
      </c>
      <c r="X2511">
        <v>24.7</v>
      </c>
      <c r="Y2511">
        <v>11.3</v>
      </c>
      <c r="Z2511">
        <v>6260.58</v>
      </c>
      <c r="AA2511">
        <v>447</v>
      </c>
      <c r="AB2511">
        <v>4149.03</v>
      </c>
      <c r="AC2511">
        <v>1854616.41</v>
      </c>
      <c r="AD2511">
        <v>15932362.220000001</v>
      </c>
      <c r="AE2511">
        <v>211.55</v>
      </c>
      <c r="AF2511">
        <v>3370491227.6399999</v>
      </c>
      <c r="AG2511">
        <v>175594.93</v>
      </c>
      <c r="AH2511">
        <v>0</v>
      </c>
      <c r="AJ2511">
        <v>3.78</v>
      </c>
      <c r="AK2511">
        <v>0</v>
      </c>
      <c r="AL2511">
        <v>0.16800000000000001</v>
      </c>
      <c r="AM2511">
        <v>26766.37</v>
      </c>
      <c r="AO2511">
        <v>662.76</v>
      </c>
      <c r="AP2511">
        <v>460817.03</v>
      </c>
      <c r="AQ2511">
        <v>2517794.7400000002</v>
      </c>
      <c r="AR2511" t="s">
        <v>61</v>
      </c>
      <c r="AS2511" t="s">
        <v>61</v>
      </c>
      <c r="AT2511" t="s">
        <v>62</v>
      </c>
      <c r="AU2511" t="s">
        <v>63</v>
      </c>
    </row>
    <row r="2512" spans="1:47" x14ac:dyDescent="0.25">
      <c r="A2512" t="s">
        <v>3729</v>
      </c>
      <c r="B2512">
        <v>2021</v>
      </c>
      <c r="C2512">
        <v>9</v>
      </c>
      <c r="D2512" t="s">
        <v>89</v>
      </c>
      <c r="E2512" s="1">
        <v>44449</v>
      </c>
      <c r="F2512" s="1">
        <v>44454</v>
      </c>
      <c r="G2512">
        <v>5</v>
      </c>
      <c r="H2512">
        <v>9.6999999999999993</v>
      </c>
      <c r="I2512" t="s">
        <v>65</v>
      </c>
      <c r="J2512" t="s">
        <v>50</v>
      </c>
      <c r="K2512" t="s">
        <v>120</v>
      </c>
      <c r="L2512">
        <v>2710.1921000000002</v>
      </c>
      <c r="M2512" t="s">
        <v>90</v>
      </c>
      <c r="N2512" t="s">
        <v>53</v>
      </c>
      <c r="O2512" t="s">
        <v>99</v>
      </c>
      <c r="P2512" t="s">
        <v>70</v>
      </c>
      <c r="Q2512" t="s">
        <v>174</v>
      </c>
      <c r="R2512" t="s">
        <v>2034</v>
      </c>
      <c r="S2512" t="s">
        <v>123</v>
      </c>
      <c r="T2512" t="s">
        <v>187</v>
      </c>
      <c r="U2512" t="s">
        <v>60</v>
      </c>
      <c r="V2512">
        <v>64420</v>
      </c>
      <c r="W2512">
        <v>47203</v>
      </c>
      <c r="X2512">
        <v>24.3</v>
      </c>
      <c r="Y2512">
        <v>10.1</v>
      </c>
      <c r="Z2512">
        <v>49705.87</v>
      </c>
      <c r="AB2512">
        <v>26.39</v>
      </c>
      <c r="AC2512">
        <v>1311737.9099999999</v>
      </c>
      <c r="AD2512">
        <v>20232774.379999999</v>
      </c>
      <c r="AE2512">
        <v>174.57</v>
      </c>
      <c r="AF2512">
        <v>3532035423.52</v>
      </c>
      <c r="AG2512">
        <v>78537.070000000007</v>
      </c>
      <c r="AH2512">
        <v>1.8</v>
      </c>
      <c r="AJ2512">
        <v>4.17</v>
      </c>
      <c r="AK2512">
        <v>0</v>
      </c>
      <c r="AL2512">
        <v>0.22500000000000001</v>
      </c>
      <c r="AM2512">
        <v>45523.74</v>
      </c>
      <c r="AN2512">
        <v>114.2</v>
      </c>
      <c r="AO2512">
        <v>351.01</v>
      </c>
      <c r="AP2512">
        <v>40085.339999999997</v>
      </c>
      <c r="AQ2512">
        <v>1527730.83</v>
      </c>
      <c r="AR2512" t="s">
        <v>61</v>
      </c>
      <c r="AS2512" t="s">
        <v>61</v>
      </c>
      <c r="AT2512" t="s">
        <v>62</v>
      </c>
      <c r="AU2512" t="s">
        <v>63</v>
      </c>
    </row>
    <row r="2513" spans="1:47" x14ac:dyDescent="0.25">
      <c r="A2513" t="s">
        <v>3730</v>
      </c>
      <c r="B2513">
        <v>2020</v>
      </c>
      <c r="C2513">
        <v>7</v>
      </c>
      <c r="D2513" t="s">
        <v>89</v>
      </c>
      <c r="E2513" s="1">
        <v>44037</v>
      </c>
      <c r="F2513" s="1">
        <v>44070</v>
      </c>
      <c r="G2513">
        <v>33</v>
      </c>
      <c r="H2513">
        <v>3.5</v>
      </c>
      <c r="I2513" t="s">
        <v>49</v>
      </c>
      <c r="J2513" t="s">
        <v>66</v>
      </c>
      <c r="K2513" t="s">
        <v>245</v>
      </c>
      <c r="L2513">
        <v>8905.9</v>
      </c>
      <c r="M2513" t="s">
        <v>80</v>
      </c>
      <c r="N2513" t="s">
        <v>168</v>
      </c>
      <c r="O2513" t="s">
        <v>200</v>
      </c>
      <c r="P2513" t="s">
        <v>257</v>
      </c>
      <c r="Q2513" t="s">
        <v>56</v>
      </c>
      <c r="R2513" t="s">
        <v>2048</v>
      </c>
      <c r="S2513" t="s">
        <v>137</v>
      </c>
      <c r="T2513" t="s">
        <v>187</v>
      </c>
      <c r="U2513" t="s">
        <v>132</v>
      </c>
      <c r="V2513">
        <v>5581</v>
      </c>
      <c r="W2513">
        <v>3373</v>
      </c>
      <c r="X2513">
        <v>11.7</v>
      </c>
      <c r="Y2513">
        <v>11.1</v>
      </c>
      <c r="Z2513">
        <v>4346.97</v>
      </c>
      <c r="AB2513">
        <v>27.67</v>
      </c>
      <c r="AC2513">
        <v>120280.66</v>
      </c>
      <c r="AD2513">
        <v>2842874.91</v>
      </c>
      <c r="AE2513">
        <v>161.69</v>
      </c>
      <c r="AF2513">
        <v>459664444.19999999</v>
      </c>
      <c r="AG2513">
        <v>210273.92000000001</v>
      </c>
      <c r="AH2513">
        <v>0</v>
      </c>
      <c r="AI2513">
        <v>0</v>
      </c>
      <c r="AJ2513">
        <v>16.8</v>
      </c>
      <c r="AK2513">
        <v>477602.98</v>
      </c>
      <c r="AL2513">
        <v>0.30299999999999999</v>
      </c>
      <c r="AM2513">
        <v>8613.91</v>
      </c>
      <c r="AN2513">
        <v>1655</v>
      </c>
      <c r="AO2513">
        <v>560.51</v>
      </c>
      <c r="AP2513">
        <v>927644.05</v>
      </c>
      <c r="AQ2513">
        <v>1266812.54</v>
      </c>
      <c r="AR2513" t="s">
        <v>124</v>
      </c>
      <c r="AS2513" t="s">
        <v>61</v>
      </c>
      <c r="AT2513" t="s">
        <v>62</v>
      </c>
      <c r="AU2513" t="s">
        <v>63</v>
      </c>
    </row>
    <row r="2514" spans="1:47" x14ac:dyDescent="0.25">
      <c r="A2514" t="s">
        <v>3731</v>
      </c>
      <c r="B2514">
        <v>2022</v>
      </c>
      <c r="C2514">
        <v>7</v>
      </c>
      <c r="D2514" t="s">
        <v>89</v>
      </c>
      <c r="E2514" s="1">
        <v>44747</v>
      </c>
      <c r="F2514" s="1">
        <v>44764</v>
      </c>
      <c r="G2514">
        <v>17</v>
      </c>
      <c r="H2514">
        <v>8.1</v>
      </c>
      <c r="I2514" t="s">
        <v>65</v>
      </c>
      <c r="J2514" t="s">
        <v>50</v>
      </c>
      <c r="K2514" t="s">
        <v>51</v>
      </c>
      <c r="L2514">
        <v>2709</v>
      </c>
      <c r="M2514" t="s">
        <v>52</v>
      </c>
      <c r="N2514" t="s">
        <v>69</v>
      </c>
      <c r="O2514" t="s">
        <v>99</v>
      </c>
      <c r="P2514" t="s">
        <v>70</v>
      </c>
      <c r="Q2514" t="s">
        <v>174</v>
      </c>
      <c r="R2514" t="s">
        <v>434</v>
      </c>
      <c r="S2514" t="s">
        <v>58</v>
      </c>
      <c r="T2514" t="s">
        <v>131</v>
      </c>
      <c r="U2514" t="s">
        <v>259</v>
      </c>
      <c r="V2514">
        <v>220034</v>
      </c>
      <c r="W2514">
        <v>132140</v>
      </c>
      <c r="X2514">
        <v>6.7</v>
      </c>
      <c r="Y2514">
        <v>14.1</v>
      </c>
      <c r="Z2514">
        <v>171612.09</v>
      </c>
      <c r="AB2514">
        <v>25.36</v>
      </c>
      <c r="AC2514">
        <v>4352082.5999999996</v>
      </c>
      <c r="AD2514">
        <v>13042518.84</v>
      </c>
      <c r="AE2514">
        <v>210.28</v>
      </c>
      <c r="AF2514">
        <v>2742580861.6799998</v>
      </c>
      <c r="AG2514">
        <v>108822.15</v>
      </c>
      <c r="AH2514">
        <v>0.9</v>
      </c>
      <c r="AI2514">
        <v>14053.6</v>
      </c>
      <c r="AJ2514">
        <v>22.36</v>
      </c>
      <c r="AK2514">
        <v>0</v>
      </c>
      <c r="AL2514">
        <v>0.20200000000000001</v>
      </c>
      <c r="AM2514">
        <v>26345.89</v>
      </c>
      <c r="AN2514">
        <v>918.9</v>
      </c>
      <c r="AO2514">
        <v>663.32</v>
      </c>
      <c r="AP2514">
        <v>609524.75</v>
      </c>
      <c r="AQ2514">
        <v>5110828.99</v>
      </c>
      <c r="AR2514" t="s">
        <v>61</v>
      </c>
      <c r="AS2514" t="s">
        <v>61</v>
      </c>
      <c r="AT2514" t="s">
        <v>62</v>
      </c>
      <c r="AU2514" t="s">
        <v>63</v>
      </c>
    </row>
    <row r="2515" spans="1:47" x14ac:dyDescent="0.25">
      <c r="A2515" t="s">
        <v>3732</v>
      </c>
      <c r="B2515">
        <v>2022</v>
      </c>
      <c r="C2515">
        <v>9</v>
      </c>
      <c r="D2515" t="s">
        <v>89</v>
      </c>
      <c r="E2515" s="1">
        <v>44811</v>
      </c>
      <c r="F2515" s="1">
        <v>44826</v>
      </c>
      <c r="G2515">
        <v>15</v>
      </c>
      <c r="H2515">
        <v>18.600000000000001</v>
      </c>
      <c r="I2515" t="s">
        <v>49</v>
      </c>
      <c r="J2515" t="s">
        <v>50</v>
      </c>
      <c r="K2515" t="s">
        <v>145</v>
      </c>
      <c r="L2515">
        <v>2710.19</v>
      </c>
      <c r="M2515" t="s">
        <v>68</v>
      </c>
      <c r="N2515" t="s">
        <v>168</v>
      </c>
      <c r="O2515" t="s">
        <v>99</v>
      </c>
      <c r="P2515" t="s">
        <v>140</v>
      </c>
      <c r="Q2515" t="s">
        <v>226</v>
      </c>
      <c r="R2515" t="s">
        <v>3733</v>
      </c>
      <c r="S2515" t="s">
        <v>123</v>
      </c>
      <c r="T2515" t="s">
        <v>86</v>
      </c>
      <c r="U2515" t="s">
        <v>96</v>
      </c>
      <c r="V2515">
        <v>30810</v>
      </c>
      <c r="W2515">
        <v>21280</v>
      </c>
      <c r="X2515">
        <v>6</v>
      </c>
      <c r="Y2515">
        <v>13.6</v>
      </c>
      <c r="Z2515">
        <v>27767.01</v>
      </c>
      <c r="AB2515">
        <v>46.53</v>
      </c>
      <c r="AC2515">
        <v>1291998.98</v>
      </c>
      <c r="AD2515">
        <v>27031184.23</v>
      </c>
      <c r="AE2515">
        <v>212.33</v>
      </c>
      <c r="AF2515">
        <v>5739531347.5600004</v>
      </c>
      <c r="AG2515">
        <v>91457.21</v>
      </c>
      <c r="AH2515">
        <v>2.7</v>
      </c>
      <c r="AI2515">
        <v>73368.350000000006</v>
      </c>
      <c r="AJ2515">
        <v>1.88</v>
      </c>
      <c r="AK2515">
        <v>508186.26</v>
      </c>
      <c r="AL2515">
        <v>0.184</v>
      </c>
      <c r="AM2515">
        <v>49737.38</v>
      </c>
      <c r="AN2515">
        <v>630.79999999999995</v>
      </c>
      <c r="AO2515">
        <v>748.48</v>
      </c>
      <c r="AP2515">
        <v>472141.18</v>
      </c>
      <c r="AQ2515">
        <v>1978703.1</v>
      </c>
      <c r="AR2515" t="s">
        <v>61</v>
      </c>
      <c r="AS2515" t="s">
        <v>61</v>
      </c>
      <c r="AT2515" t="s">
        <v>62</v>
      </c>
      <c r="AU2515" t="s">
        <v>63</v>
      </c>
    </row>
    <row r="2516" spans="1:47" x14ac:dyDescent="0.25">
      <c r="A2516" t="s">
        <v>3734</v>
      </c>
      <c r="B2516">
        <v>2023</v>
      </c>
      <c r="C2516">
        <v>2</v>
      </c>
      <c r="D2516" t="s">
        <v>48</v>
      </c>
      <c r="E2516" s="1">
        <v>44973</v>
      </c>
      <c r="F2516" s="1">
        <v>44987</v>
      </c>
      <c r="G2516">
        <v>14</v>
      </c>
      <c r="H2516">
        <v>2.9</v>
      </c>
      <c r="I2516" t="s">
        <v>65</v>
      </c>
      <c r="J2516" t="s">
        <v>50</v>
      </c>
      <c r="K2516" t="s">
        <v>51</v>
      </c>
      <c r="L2516">
        <v>2709</v>
      </c>
      <c r="M2516" t="s">
        <v>68</v>
      </c>
      <c r="N2516" t="s">
        <v>53</v>
      </c>
      <c r="O2516" t="s">
        <v>200</v>
      </c>
      <c r="P2516" t="s">
        <v>226</v>
      </c>
      <c r="Q2516" t="s">
        <v>174</v>
      </c>
      <c r="R2516" t="s">
        <v>1829</v>
      </c>
      <c r="S2516" t="s">
        <v>186</v>
      </c>
      <c r="T2516" t="s">
        <v>148</v>
      </c>
      <c r="U2516" t="s">
        <v>110</v>
      </c>
      <c r="V2516">
        <v>113744</v>
      </c>
      <c r="W2516">
        <v>82592</v>
      </c>
      <c r="X2516">
        <v>17.2</v>
      </c>
      <c r="Y2516">
        <v>14</v>
      </c>
      <c r="Z2516">
        <v>100961.52</v>
      </c>
      <c r="AB2516">
        <v>24.74</v>
      </c>
      <c r="AC2516">
        <v>2497788</v>
      </c>
      <c r="AD2516">
        <v>10044661.619999999</v>
      </c>
      <c r="AE2516">
        <v>280.61</v>
      </c>
      <c r="AF2516">
        <v>2818632497.1900001</v>
      </c>
      <c r="AG2516">
        <v>32492.67</v>
      </c>
      <c r="AH2516">
        <v>0</v>
      </c>
      <c r="AI2516">
        <v>0</v>
      </c>
      <c r="AJ2516">
        <v>13.5</v>
      </c>
      <c r="AK2516">
        <v>0</v>
      </c>
      <c r="AL2516">
        <v>0.13900000000000001</v>
      </c>
      <c r="AM2516">
        <v>13962.08</v>
      </c>
      <c r="AN2516">
        <v>517.70000000000005</v>
      </c>
      <c r="AO2516">
        <v>720.68</v>
      </c>
      <c r="AP2516">
        <v>373096.04</v>
      </c>
      <c r="AQ2516">
        <v>2917338.79</v>
      </c>
      <c r="AR2516" t="s">
        <v>61</v>
      </c>
      <c r="AS2516" t="s">
        <v>61</v>
      </c>
      <c r="AT2516" t="s">
        <v>62</v>
      </c>
      <c r="AU2516" t="s">
        <v>63</v>
      </c>
    </row>
    <row r="2517" spans="1:47" x14ac:dyDescent="0.25">
      <c r="A2517" t="s">
        <v>3735</v>
      </c>
      <c r="B2517">
        <v>2021</v>
      </c>
      <c r="C2517">
        <v>3</v>
      </c>
      <c r="D2517" t="s">
        <v>48</v>
      </c>
      <c r="E2517" s="1">
        <v>44260</v>
      </c>
      <c r="F2517" s="1">
        <v>44279</v>
      </c>
      <c r="G2517">
        <v>19</v>
      </c>
      <c r="H2517">
        <v>1.1000000000000001</v>
      </c>
      <c r="I2517" t="s">
        <v>65</v>
      </c>
      <c r="J2517" t="s">
        <v>66</v>
      </c>
      <c r="K2517" t="s">
        <v>248</v>
      </c>
      <c r="L2517">
        <v>9999</v>
      </c>
      <c r="M2517" t="s">
        <v>114</v>
      </c>
      <c r="N2517" t="s">
        <v>81</v>
      </c>
      <c r="O2517" t="s">
        <v>189</v>
      </c>
      <c r="P2517" t="s">
        <v>82</v>
      </c>
      <c r="Q2517" t="s">
        <v>71</v>
      </c>
      <c r="R2517" t="s">
        <v>2039</v>
      </c>
      <c r="S2517" t="s">
        <v>156</v>
      </c>
      <c r="T2517" t="s">
        <v>59</v>
      </c>
      <c r="U2517" t="s">
        <v>75</v>
      </c>
      <c r="V2517">
        <v>6614</v>
      </c>
      <c r="W2517">
        <v>4008</v>
      </c>
      <c r="X2517">
        <v>20.5</v>
      </c>
      <c r="Y2517">
        <v>10.1</v>
      </c>
      <c r="Z2517">
        <v>5753.68</v>
      </c>
      <c r="AA2517">
        <v>410</v>
      </c>
      <c r="AB2517">
        <v>2274.16</v>
      </c>
      <c r="AC2517">
        <v>932405.6</v>
      </c>
      <c r="AD2517">
        <v>9261065.7899999991</v>
      </c>
      <c r="AE2517">
        <v>170.37</v>
      </c>
      <c r="AF2517">
        <v>1577807778.6400001</v>
      </c>
      <c r="AG2517">
        <v>215591.15</v>
      </c>
      <c r="AH2517">
        <v>1.8</v>
      </c>
      <c r="AI2517">
        <v>58689.98</v>
      </c>
      <c r="AJ2517">
        <v>21.38</v>
      </c>
      <c r="AK2517">
        <v>0</v>
      </c>
      <c r="AL2517">
        <v>8.5999999999999993E-2</v>
      </c>
      <c r="AM2517">
        <v>7964.52</v>
      </c>
      <c r="AN2517">
        <v>553.9</v>
      </c>
      <c r="AO2517">
        <v>501.75</v>
      </c>
      <c r="AP2517">
        <v>277919.33</v>
      </c>
      <c r="AQ2517">
        <v>1492570.58</v>
      </c>
      <c r="AR2517" t="s">
        <v>61</v>
      </c>
      <c r="AS2517" t="s">
        <v>61</v>
      </c>
      <c r="AT2517" t="s">
        <v>62</v>
      </c>
      <c r="AU2517" t="s">
        <v>63</v>
      </c>
    </row>
    <row r="2518" spans="1:47" x14ac:dyDescent="0.25">
      <c r="A2518" t="s">
        <v>3736</v>
      </c>
      <c r="B2518">
        <v>2020</v>
      </c>
      <c r="C2518">
        <v>8</v>
      </c>
      <c r="D2518" t="s">
        <v>89</v>
      </c>
      <c r="E2518" s="1">
        <v>44052</v>
      </c>
      <c r="F2518" s="1">
        <v>44075</v>
      </c>
      <c r="G2518">
        <v>23</v>
      </c>
      <c r="H2518">
        <v>6.9</v>
      </c>
      <c r="I2518" t="s">
        <v>49</v>
      </c>
      <c r="J2518" t="s">
        <v>66</v>
      </c>
      <c r="K2518" t="s">
        <v>67</v>
      </c>
      <c r="L2518">
        <v>8479.8989999999994</v>
      </c>
      <c r="M2518" t="s">
        <v>68</v>
      </c>
      <c r="N2518" t="s">
        <v>168</v>
      </c>
      <c r="O2518" t="s">
        <v>99</v>
      </c>
      <c r="P2518" t="s">
        <v>71</v>
      </c>
      <c r="Q2518" t="s">
        <v>100</v>
      </c>
      <c r="R2518" t="s">
        <v>1417</v>
      </c>
      <c r="S2518" t="s">
        <v>73</v>
      </c>
      <c r="T2518" t="s">
        <v>95</v>
      </c>
      <c r="U2518" t="s">
        <v>110</v>
      </c>
      <c r="V2518">
        <v>3882</v>
      </c>
      <c r="W2518">
        <v>2903</v>
      </c>
      <c r="X2518">
        <v>11.2</v>
      </c>
      <c r="Y2518">
        <v>11.1</v>
      </c>
      <c r="Z2518">
        <v>3003.86</v>
      </c>
      <c r="AB2518">
        <v>38.869999999999997</v>
      </c>
      <c r="AC2518">
        <v>116760.04</v>
      </c>
      <c r="AD2518">
        <v>1997657.02</v>
      </c>
      <c r="AE2518">
        <v>162.9</v>
      </c>
      <c r="AF2518">
        <v>325418328.56</v>
      </c>
      <c r="AG2518">
        <v>77186.94</v>
      </c>
      <c r="AH2518">
        <v>2.9</v>
      </c>
      <c r="AI2518">
        <v>94154.11</v>
      </c>
      <c r="AJ2518">
        <v>0.17</v>
      </c>
      <c r="AK2518">
        <v>3396.02</v>
      </c>
      <c r="AL2518">
        <v>0.28000000000000003</v>
      </c>
      <c r="AM2518">
        <v>5593.44</v>
      </c>
      <c r="AN2518">
        <v>393.3</v>
      </c>
      <c r="AO2518">
        <v>719.6</v>
      </c>
      <c r="AP2518">
        <v>283018.68</v>
      </c>
      <c r="AQ2518">
        <v>576713.21</v>
      </c>
      <c r="AR2518" t="s">
        <v>61</v>
      </c>
      <c r="AS2518" t="s">
        <v>61</v>
      </c>
      <c r="AT2518" t="s">
        <v>62</v>
      </c>
      <c r="AU2518" t="s">
        <v>63</v>
      </c>
    </row>
    <row r="2519" spans="1:47" x14ac:dyDescent="0.25">
      <c r="A2519" t="s">
        <v>3737</v>
      </c>
      <c r="B2519">
        <v>2024</v>
      </c>
      <c r="C2519">
        <v>12</v>
      </c>
      <c r="D2519" t="s">
        <v>119</v>
      </c>
      <c r="E2519" s="1">
        <v>45650</v>
      </c>
      <c r="F2519" s="1">
        <v>45682</v>
      </c>
      <c r="G2519">
        <v>32</v>
      </c>
      <c r="H2519">
        <v>13.9</v>
      </c>
      <c r="I2519" t="s">
        <v>49</v>
      </c>
      <c r="J2519" t="s">
        <v>134</v>
      </c>
      <c r="K2519" t="s">
        <v>135</v>
      </c>
      <c r="L2519">
        <v>9999.0098999999991</v>
      </c>
      <c r="M2519" t="s">
        <v>68</v>
      </c>
      <c r="N2519" t="s">
        <v>53</v>
      </c>
      <c r="O2519" t="s">
        <v>200</v>
      </c>
      <c r="P2519" t="s">
        <v>93</v>
      </c>
      <c r="Q2519" t="s">
        <v>82</v>
      </c>
      <c r="R2519" t="s">
        <v>1638</v>
      </c>
      <c r="S2519" t="s">
        <v>137</v>
      </c>
      <c r="T2519" t="s">
        <v>59</v>
      </c>
      <c r="U2519" t="s">
        <v>75</v>
      </c>
      <c r="V2519">
        <v>15070</v>
      </c>
      <c r="W2519">
        <v>10364</v>
      </c>
      <c r="X2519">
        <v>19.3</v>
      </c>
      <c r="Y2519">
        <v>16</v>
      </c>
      <c r="Z2519">
        <v>12293.54</v>
      </c>
      <c r="AB2519">
        <v>15.39</v>
      </c>
      <c r="AC2519">
        <v>189197.58</v>
      </c>
      <c r="AD2519">
        <v>12283951.039999999</v>
      </c>
      <c r="AE2519">
        <v>281.44</v>
      </c>
      <c r="AF2519">
        <v>3457195180.6999998</v>
      </c>
      <c r="AG2519">
        <v>227745.89</v>
      </c>
      <c r="AH2519">
        <v>0.6</v>
      </c>
      <c r="AI2519">
        <v>13607.84</v>
      </c>
      <c r="AJ2519">
        <v>13.69</v>
      </c>
      <c r="AK2519">
        <v>1681672.9</v>
      </c>
      <c r="AL2519">
        <v>0.19400000000000001</v>
      </c>
      <c r="AM2519">
        <v>23830.87</v>
      </c>
      <c r="AN2519">
        <v>912.1</v>
      </c>
      <c r="AO2519">
        <v>385.31</v>
      </c>
      <c r="AP2519">
        <v>351441.25</v>
      </c>
      <c r="AQ2519">
        <v>805823.43</v>
      </c>
      <c r="AR2519" t="s">
        <v>61</v>
      </c>
      <c r="AS2519" t="s">
        <v>61</v>
      </c>
      <c r="AT2519" t="s">
        <v>62</v>
      </c>
      <c r="AU2519" t="s">
        <v>63</v>
      </c>
    </row>
    <row r="2520" spans="1:47" x14ac:dyDescent="0.25">
      <c r="A2520" t="s">
        <v>3738</v>
      </c>
      <c r="B2520">
        <v>2023</v>
      </c>
      <c r="C2520">
        <v>7</v>
      </c>
      <c r="D2520" t="s">
        <v>89</v>
      </c>
      <c r="E2520" s="1">
        <v>45113</v>
      </c>
      <c r="F2520" s="1">
        <v>45129</v>
      </c>
      <c r="G2520">
        <v>16</v>
      </c>
      <c r="H2520">
        <v>11</v>
      </c>
      <c r="I2520" t="s">
        <v>65</v>
      </c>
      <c r="J2520" t="s">
        <v>239</v>
      </c>
      <c r="K2520" t="s">
        <v>240</v>
      </c>
      <c r="L2520">
        <v>3105.2</v>
      </c>
      <c r="M2520" t="s">
        <v>68</v>
      </c>
      <c r="N2520" t="s">
        <v>53</v>
      </c>
      <c r="O2520" t="s">
        <v>107</v>
      </c>
      <c r="P2520" t="s">
        <v>128</v>
      </c>
      <c r="Q2520" t="s">
        <v>204</v>
      </c>
      <c r="R2520" t="s">
        <v>1862</v>
      </c>
      <c r="S2520" t="s">
        <v>161</v>
      </c>
      <c r="T2520" t="s">
        <v>102</v>
      </c>
      <c r="U2520" t="s">
        <v>132</v>
      </c>
      <c r="V2520">
        <v>39172</v>
      </c>
      <c r="W2520">
        <v>24965</v>
      </c>
      <c r="X2520">
        <v>8.4</v>
      </c>
      <c r="Y2520">
        <v>14.2</v>
      </c>
      <c r="Z2520">
        <v>30300.74</v>
      </c>
      <c r="AB2520">
        <v>19.059999999999999</v>
      </c>
      <c r="AC2520">
        <v>577532.1</v>
      </c>
      <c r="AD2520">
        <v>14838575.390000001</v>
      </c>
      <c r="AE2520">
        <v>280.95999999999998</v>
      </c>
      <c r="AF2520">
        <v>4169046141.5700002</v>
      </c>
      <c r="AG2520">
        <v>160531.71</v>
      </c>
      <c r="AH2520">
        <v>0.6</v>
      </c>
      <c r="AI2520">
        <v>8275.4599999999991</v>
      </c>
      <c r="AJ2520">
        <v>24.77</v>
      </c>
      <c r="AK2520">
        <v>0</v>
      </c>
      <c r="AL2520">
        <v>7.0999999999999994E-2</v>
      </c>
      <c r="AM2520">
        <v>10535.39</v>
      </c>
      <c r="AN2520">
        <v>471.6</v>
      </c>
      <c r="AO2520">
        <v>381.33</v>
      </c>
      <c r="AP2520">
        <v>179835.23</v>
      </c>
      <c r="AQ2520">
        <v>936709.89</v>
      </c>
      <c r="AR2520" t="s">
        <v>61</v>
      </c>
      <c r="AS2520" t="s">
        <v>61</v>
      </c>
      <c r="AT2520" t="s">
        <v>62</v>
      </c>
      <c r="AU2520" t="s">
        <v>63</v>
      </c>
    </row>
    <row r="2521" spans="1:47" x14ac:dyDescent="0.25">
      <c r="A2521" t="s">
        <v>3739</v>
      </c>
      <c r="B2521">
        <v>2021</v>
      </c>
      <c r="C2521">
        <v>5</v>
      </c>
      <c r="D2521" t="s">
        <v>77</v>
      </c>
      <c r="E2521" s="1">
        <v>44340</v>
      </c>
      <c r="F2521" s="1">
        <v>44345</v>
      </c>
      <c r="G2521">
        <v>5</v>
      </c>
      <c r="H2521">
        <v>17.899999999999999</v>
      </c>
      <c r="I2521" t="s">
        <v>49</v>
      </c>
      <c r="J2521" t="s">
        <v>50</v>
      </c>
      <c r="K2521" t="s">
        <v>139</v>
      </c>
      <c r="L2521">
        <v>2710.1210999999998</v>
      </c>
      <c r="M2521" t="s">
        <v>90</v>
      </c>
      <c r="N2521" t="s">
        <v>53</v>
      </c>
      <c r="O2521" t="s">
        <v>200</v>
      </c>
      <c r="P2521" t="s">
        <v>83</v>
      </c>
      <c r="Q2521" t="s">
        <v>56</v>
      </c>
      <c r="R2521" t="s">
        <v>1514</v>
      </c>
      <c r="S2521" t="s">
        <v>142</v>
      </c>
      <c r="T2521" t="s">
        <v>187</v>
      </c>
      <c r="U2521" t="s">
        <v>143</v>
      </c>
      <c r="V2521">
        <v>71866</v>
      </c>
      <c r="W2521">
        <v>53495</v>
      </c>
      <c r="X2521">
        <v>14.7</v>
      </c>
      <c r="Y2521">
        <v>14.7</v>
      </c>
      <c r="Z2521">
        <v>62076.42</v>
      </c>
      <c r="AB2521">
        <v>31.47</v>
      </c>
      <c r="AC2521">
        <v>1953544.94</v>
      </c>
      <c r="AD2521">
        <v>60721291.75</v>
      </c>
      <c r="AE2521">
        <v>167.4</v>
      </c>
      <c r="AF2521">
        <v>10164744238.950001</v>
      </c>
      <c r="AG2521">
        <v>193962.12</v>
      </c>
      <c r="AH2521">
        <v>0.7</v>
      </c>
      <c r="AI2521">
        <v>21258.19</v>
      </c>
      <c r="AJ2521">
        <v>11.12</v>
      </c>
      <c r="AK2521">
        <v>6752207.6399999997</v>
      </c>
      <c r="AL2521">
        <v>0.249</v>
      </c>
      <c r="AM2521">
        <v>151196.01999999999</v>
      </c>
      <c r="AN2521">
        <v>79.900000000000006</v>
      </c>
      <c r="AO2521">
        <v>585.35</v>
      </c>
      <c r="AP2521">
        <v>46769.47</v>
      </c>
      <c r="AQ2521">
        <v>2366730.7400000002</v>
      </c>
      <c r="AR2521" t="s">
        <v>61</v>
      </c>
      <c r="AS2521" t="s">
        <v>61</v>
      </c>
      <c r="AT2521" t="s">
        <v>62</v>
      </c>
      <c r="AU2521" t="s">
        <v>63</v>
      </c>
    </row>
    <row r="2522" spans="1:47" x14ac:dyDescent="0.25">
      <c r="A2522" t="s">
        <v>3740</v>
      </c>
      <c r="B2522">
        <v>2025</v>
      </c>
      <c r="C2522">
        <v>10</v>
      </c>
      <c r="D2522" t="s">
        <v>119</v>
      </c>
      <c r="E2522" s="1">
        <v>45942</v>
      </c>
      <c r="F2522" s="1">
        <v>45969</v>
      </c>
      <c r="G2522">
        <v>27</v>
      </c>
      <c r="H2522">
        <v>19.399999999999999</v>
      </c>
      <c r="I2522" t="s">
        <v>49</v>
      </c>
      <c r="J2522" t="s">
        <v>66</v>
      </c>
      <c r="K2522" t="s">
        <v>67</v>
      </c>
      <c r="L2522">
        <v>8479.8989999999994</v>
      </c>
      <c r="M2522" t="s">
        <v>90</v>
      </c>
      <c r="N2522" t="s">
        <v>106</v>
      </c>
      <c r="O2522" t="s">
        <v>107</v>
      </c>
      <c r="P2522" t="s">
        <v>196</v>
      </c>
      <c r="Q2522" t="s">
        <v>100</v>
      </c>
      <c r="R2522" t="s">
        <v>1417</v>
      </c>
      <c r="S2522" t="s">
        <v>156</v>
      </c>
      <c r="T2522" t="s">
        <v>95</v>
      </c>
      <c r="U2522" t="s">
        <v>132</v>
      </c>
      <c r="V2522">
        <v>31212</v>
      </c>
      <c r="W2522">
        <v>22887</v>
      </c>
      <c r="X2522">
        <v>3.7</v>
      </c>
      <c r="Y2522">
        <v>15.7</v>
      </c>
      <c r="Z2522">
        <v>24690.57</v>
      </c>
      <c r="AA2522">
        <v>1763</v>
      </c>
      <c r="AB2522">
        <v>4278.16</v>
      </c>
      <c r="AC2522">
        <v>7542396.0800000001</v>
      </c>
      <c r="AD2522">
        <v>106076861.36</v>
      </c>
      <c r="AE2522">
        <v>276.06</v>
      </c>
      <c r="AF2522">
        <v>29283578347.040001</v>
      </c>
      <c r="AG2522">
        <v>248599.74</v>
      </c>
      <c r="AH2522">
        <v>0</v>
      </c>
      <c r="AI2522">
        <v>0</v>
      </c>
      <c r="AJ2522">
        <v>0.34</v>
      </c>
      <c r="AK2522">
        <v>360661.33</v>
      </c>
      <c r="AL2522">
        <v>0.32</v>
      </c>
      <c r="AM2522">
        <v>339445.96</v>
      </c>
      <c r="AN2522">
        <v>445.7</v>
      </c>
      <c r="AO2522">
        <v>467.67</v>
      </c>
      <c r="AP2522">
        <v>208440.52</v>
      </c>
      <c r="AQ2522">
        <v>8338882.2999999998</v>
      </c>
      <c r="AR2522" t="s">
        <v>61</v>
      </c>
      <c r="AS2522" t="s">
        <v>61</v>
      </c>
      <c r="AT2522" t="s">
        <v>62</v>
      </c>
      <c r="AU2522" t="s">
        <v>63</v>
      </c>
    </row>
    <row r="2523" spans="1:47" x14ac:dyDescent="0.25">
      <c r="A2523" t="s">
        <v>3741</v>
      </c>
      <c r="B2523">
        <v>2024</v>
      </c>
      <c r="C2523">
        <v>8</v>
      </c>
      <c r="D2523" t="s">
        <v>89</v>
      </c>
      <c r="E2523" s="1">
        <v>45514</v>
      </c>
      <c r="F2523" s="1">
        <v>45532</v>
      </c>
      <c r="G2523">
        <v>18</v>
      </c>
      <c r="H2523">
        <v>12.6</v>
      </c>
      <c r="I2523" t="s">
        <v>49</v>
      </c>
      <c r="J2523" t="s">
        <v>50</v>
      </c>
      <c r="K2523" t="s">
        <v>183</v>
      </c>
      <c r="L2523">
        <v>2710.19</v>
      </c>
      <c r="M2523" t="s">
        <v>68</v>
      </c>
      <c r="N2523" t="s">
        <v>69</v>
      </c>
      <c r="O2523" t="s">
        <v>99</v>
      </c>
      <c r="P2523" t="s">
        <v>146</v>
      </c>
      <c r="Q2523" t="s">
        <v>128</v>
      </c>
      <c r="R2523" t="s">
        <v>421</v>
      </c>
      <c r="S2523" t="s">
        <v>186</v>
      </c>
      <c r="T2523" t="s">
        <v>74</v>
      </c>
      <c r="U2523" t="s">
        <v>110</v>
      </c>
      <c r="V2523">
        <v>93031</v>
      </c>
      <c r="W2523">
        <v>61543</v>
      </c>
      <c r="X2523">
        <v>13.2</v>
      </c>
      <c r="Y2523">
        <v>10.3</v>
      </c>
      <c r="Z2523">
        <v>82386.45</v>
      </c>
      <c r="AB2523">
        <v>17.420000000000002</v>
      </c>
      <c r="AC2523">
        <v>1435171.96</v>
      </c>
      <c r="AD2523">
        <v>80994119</v>
      </c>
      <c r="AE2523">
        <v>276.58</v>
      </c>
      <c r="AF2523">
        <v>22401353433.02</v>
      </c>
      <c r="AG2523">
        <v>239796.02</v>
      </c>
      <c r="AH2523">
        <v>1.3</v>
      </c>
      <c r="AI2523">
        <v>45324.24</v>
      </c>
      <c r="AJ2523">
        <v>9.36</v>
      </c>
      <c r="AK2523">
        <v>7581049.54</v>
      </c>
      <c r="AL2523">
        <v>0.1</v>
      </c>
      <c r="AM2523">
        <v>80994.12</v>
      </c>
      <c r="AN2523">
        <v>346.6</v>
      </c>
      <c r="AO2523">
        <v>710.52</v>
      </c>
      <c r="AP2523">
        <v>246266.23</v>
      </c>
      <c r="AQ2523">
        <v>2047552.57</v>
      </c>
      <c r="AR2523" t="s">
        <v>61</v>
      </c>
      <c r="AS2523" t="s">
        <v>61</v>
      </c>
      <c r="AT2523" t="s">
        <v>62</v>
      </c>
      <c r="AU2523" t="s">
        <v>117</v>
      </c>
    </row>
    <row r="2524" spans="1:47" x14ac:dyDescent="0.25">
      <c r="A2524" t="s">
        <v>3742</v>
      </c>
      <c r="B2524">
        <v>2022</v>
      </c>
      <c r="C2524">
        <v>6</v>
      </c>
      <c r="D2524" t="s">
        <v>77</v>
      </c>
      <c r="E2524" s="1">
        <v>44733</v>
      </c>
      <c r="F2524" s="1">
        <v>44738</v>
      </c>
      <c r="G2524">
        <v>5</v>
      </c>
      <c r="H2524">
        <v>15.8</v>
      </c>
      <c r="I2524" t="s">
        <v>65</v>
      </c>
      <c r="J2524" t="s">
        <v>50</v>
      </c>
      <c r="K2524" t="s">
        <v>145</v>
      </c>
      <c r="L2524">
        <v>2710.19</v>
      </c>
      <c r="M2524" t="s">
        <v>90</v>
      </c>
      <c r="N2524" t="s">
        <v>81</v>
      </c>
      <c r="O2524" t="s">
        <v>189</v>
      </c>
      <c r="P2524" t="s">
        <v>100</v>
      </c>
      <c r="Q2524" t="s">
        <v>146</v>
      </c>
      <c r="R2524" t="s">
        <v>3040</v>
      </c>
      <c r="S2524" t="s">
        <v>123</v>
      </c>
      <c r="T2524" t="s">
        <v>86</v>
      </c>
      <c r="U2524" t="s">
        <v>132</v>
      </c>
      <c r="V2524">
        <v>38002</v>
      </c>
      <c r="W2524">
        <v>25056</v>
      </c>
      <c r="X2524">
        <v>11.5</v>
      </c>
      <c r="Y2524">
        <v>14.8</v>
      </c>
      <c r="Z2524">
        <v>32616.880000000001</v>
      </c>
      <c r="AB2524">
        <v>18.07</v>
      </c>
      <c r="AC2524">
        <v>589387.02</v>
      </c>
      <c r="AD2524">
        <v>28089004.719999999</v>
      </c>
      <c r="AE2524">
        <v>210.75</v>
      </c>
      <c r="AF2524">
        <v>5919757744.7399998</v>
      </c>
      <c r="AG2524">
        <v>31462.44</v>
      </c>
      <c r="AH2524">
        <v>2.5</v>
      </c>
      <c r="AI2524">
        <v>22799.72</v>
      </c>
      <c r="AJ2524">
        <v>7.07</v>
      </c>
      <c r="AK2524">
        <v>0</v>
      </c>
      <c r="AL2524">
        <v>0.18</v>
      </c>
      <c r="AM2524">
        <v>50560.21</v>
      </c>
      <c r="AN2524">
        <v>259.5</v>
      </c>
      <c r="AO2524">
        <v>706.53</v>
      </c>
      <c r="AP2524">
        <v>183344.54</v>
      </c>
      <c r="AQ2524">
        <v>877553.93</v>
      </c>
      <c r="AR2524" t="s">
        <v>61</v>
      </c>
      <c r="AS2524" t="s">
        <v>61</v>
      </c>
      <c r="AT2524" t="s">
        <v>62</v>
      </c>
      <c r="AU2524" t="s">
        <v>63</v>
      </c>
    </row>
    <row r="2525" spans="1:47" x14ac:dyDescent="0.25">
      <c r="A2525" t="s">
        <v>3743</v>
      </c>
      <c r="B2525">
        <v>2022</v>
      </c>
      <c r="C2525">
        <v>5</v>
      </c>
      <c r="D2525" t="s">
        <v>77</v>
      </c>
      <c r="E2525" s="1">
        <v>44696</v>
      </c>
      <c r="F2525" s="1">
        <v>44701</v>
      </c>
      <c r="G2525">
        <v>5</v>
      </c>
      <c r="H2525">
        <v>20</v>
      </c>
      <c r="I2525" t="s">
        <v>65</v>
      </c>
      <c r="J2525" t="s">
        <v>50</v>
      </c>
      <c r="K2525" t="s">
        <v>51</v>
      </c>
      <c r="L2525">
        <v>2709</v>
      </c>
      <c r="M2525" t="s">
        <v>98</v>
      </c>
      <c r="N2525" t="s">
        <v>81</v>
      </c>
      <c r="O2525" t="s">
        <v>189</v>
      </c>
      <c r="P2525" t="s">
        <v>92</v>
      </c>
      <c r="Q2525" t="s">
        <v>140</v>
      </c>
      <c r="R2525" t="s">
        <v>1168</v>
      </c>
      <c r="S2525" t="s">
        <v>186</v>
      </c>
      <c r="T2525" t="s">
        <v>148</v>
      </c>
      <c r="U2525" t="s">
        <v>259</v>
      </c>
      <c r="V2525">
        <v>96700</v>
      </c>
      <c r="W2525">
        <v>58762</v>
      </c>
      <c r="X2525">
        <v>10.1</v>
      </c>
      <c r="Y2525">
        <v>15.4</v>
      </c>
      <c r="Z2525">
        <v>88657.86</v>
      </c>
      <c r="AB2525">
        <v>22.06</v>
      </c>
      <c r="AC2525">
        <v>1955792.39</v>
      </c>
      <c r="AD2525">
        <v>6778779.9800000004</v>
      </c>
      <c r="AE2525">
        <v>218.69</v>
      </c>
      <c r="AF2525">
        <v>1482451393.8299999</v>
      </c>
      <c r="AG2525">
        <v>212385.78</v>
      </c>
      <c r="AH2525">
        <v>3.1</v>
      </c>
      <c r="AI2525">
        <v>50875.27</v>
      </c>
      <c r="AJ2525">
        <v>6.65</v>
      </c>
      <c r="AK2525">
        <v>0</v>
      </c>
      <c r="AL2525">
        <v>0.104</v>
      </c>
      <c r="AM2525">
        <v>7049.93</v>
      </c>
      <c r="AN2525">
        <v>92.3</v>
      </c>
      <c r="AO2525">
        <v>454.11</v>
      </c>
      <c r="AP2525">
        <v>41914.35</v>
      </c>
      <c r="AQ2525">
        <v>2268017.7200000002</v>
      </c>
      <c r="AR2525" t="s">
        <v>61</v>
      </c>
      <c r="AS2525" t="s">
        <v>61</v>
      </c>
      <c r="AT2525" t="s">
        <v>62</v>
      </c>
      <c r="AU2525" t="s">
        <v>63</v>
      </c>
    </row>
    <row r="2526" spans="1:47" x14ac:dyDescent="0.25">
      <c r="A2526" t="s">
        <v>3744</v>
      </c>
      <c r="B2526">
        <v>2023</v>
      </c>
      <c r="C2526">
        <v>1</v>
      </c>
      <c r="D2526" t="s">
        <v>48</v>
      </c>
      <c r="E2526" s="1">
        <v>44938</v>
      </c>
      <c r="F2526" s="1">
        <v>44957</v>
      </c>
      <c r="G2526">
        <v>19</v>
      </c>
      <c r="H2526">
        <v>3.5</v>
      </c>
      <c r="I2526" t="s">
        <v>65</v>
      </c>
      <c r="J2526" t="s">
        <v>50</v>
      </c>
      <c r="K2526" t="s">
        <v>51</v>
      </c>
      <c r="L2526">
        <v>2709</v>
      </c>
      <c r="M2526" t="s">
        <v>52</v>
      </c>
      <c r="N2526" t="s">
        <v>168</v>
      </c>
      <c r="O2526" t="s">
        <v>54</v>
      </c>
      <c r="P2526" t="s">
        <v>70</v>
      </c>
      <c r="Q2526" t="s">
        <v>108</v>
      </c>
      <c r="R2526" t="s">
        <v>1564</v>
      </c>
      <c r="S2526" t="s">
        <v>170</v>
      </c>
      <c r="T2526" t="s">
        <v>59</v>
      </c>
      <c r="U2526" t="s">
        <v>103</v>
      </c>
      <c r="V2526">
        <v>99638</v>
      </c>
      <c r="W2526">
        <v>66601</v>
      </c>
      <c r="X2526">
        <v>11.7</v>
      </c>
      <c r="Y2526">
        <v>11.6</v>
      </c>
      <c r="Z2526">
        <v>86346.67</v>
      </c>
      <c r="AB2526">
        <v>24.07</v>
      </c>
      <c r="AC2526">
        <v>2078364.35</v>
      </c>
      <c r="AD2526">
        <v>5731691.9500000002</v>
      </c>
      <c r="AE2526">
        <v>284.95999999999998</v>
      </c>
      <c r="AF2526">
        <v>1633302938.0699999</v>
      </c>
      <c r="AG2526">
        <v>61725.33</v>
      </c>
      <c r="AH2526">
        <v>0</v>
      </c>
      <c r="AI2526">
        <v>0</v>
      </c>
      <c r="AJ2526">
        <v>3.92</v>
      </c>
      <c r="AK2526">
        <v>0</v>
      </c>
      <c r="AL2526">
        <v>0.28699999999999998</v>
      </c>
      <c r="AM2526">
        <v>16449.96</v>
      </c>
      <c r="AN2526">
        <v>805.4</v>
      </c>
      <c r="AO2526">
        <v>388.97</v>
      </c>
      <c r="AP2526">
        <v>313276.44</v>
      </c>
      <c r="AQ2526">
        <v>2469816.08</v>
      </c>
      <c r="AR2526" t="s">
        <v>61</v>
      </c>
      <c r="AS2526" t="s">
        <v>61</v>
      </c>
      <c r="AT2526" t="s">
        <v>62</v>
      </c>
      <c r="AU2526" t="s">
        <v>63</v>
      </c>
    </row>
    <row r="2527" spans="1:47" x14ac:dyDescent="0.25">
      <c r="A2527" t="s">
        <v>3745</v>
      </c>
      <c r="B2527">
        <v>2020</v>
      </c>
      <c r="C2527">
        <v>4</v>
      </c>
      <c r="D2527" t="s">
        <v>77</v>
      </c>
      <c r="E2527" s="1">
        <v>43929</v>
      </c>
      <c r="F2527" s="1">
        <v>43946</v>
      </c>
      <c r="G2527">
        <v>17</v>
      </c>
      <c r="H2527">
        <v>8.6</v>
      </c>
      <c r="I2527" t="s">
        <v>49</v>
      </c>
      <c r="J2527" t="s">
        <v>112</v>
      </c>
      <c r="K2527" t="s">
        <v>199</v>
      </c>
      <c r="L2527">
        <v>7204.49</v>
      </c>
      <c r="M2527" t="s">
        <v>52</v>
      </c>
      <c r="N2527" t="s">
        <v>81</v>
      </c>
      <c r="O2527" t="s">
        <v>91</v>
      </c>
      <c r="P2527" t="s">
        <v>55</v>
      </c>
      <c r="Q2527" t="s">
        <v>92</v>
      </c>
      <c r="R2527" t="s">
        <v>888</v>
      </c>
      <c r="S2527" t="s">
        <v>161</v>
      </c>
      <c r="T2527" t="s">
        <v>86</v>
      </c>
      <c r="U2527" t="s">
        <v>259</v>
      </c>
      <c r="V2527">
        <v>33086</v>
      </c>
      <c r="W2527">
        <v>22514</v>
      </c>
      <c r="X2527">
        <v>16.7</v>
      </c>
      <c r="Y2527">
        <v>14.8</v>
      </c>
      <c r="Z2527">
        <v>31436.93</v>
      </c>
      <c r="AB2527">
        <v>44.61</v>
      </c>
      <c r="AC2527">
        <v>1402401.45</v>
      </c>
      <c r="AD2527">
        <v>20003947.300000001</v>
      </c>
      <c r="AE2527">
        <v>163.06</v>
      </c>
      <c r="AF2527">
        <v>3261843646.7399998</v>
      </c>
      <c r="AG2527">
        <v>119037.32</v>
      </c>
      <c r="AH2527">
        <v>2.8</v>
      </c>
      <c r="AJ2527">
        <v>5.48</v>
      </c>
      <c r="AK2527">
        <v>1096216.31</v>
      </c>
      <c r="AL2527">
        <v>0.122</v>
      </c>
      <c r="AM2527">
        <v>24404.82</v>
      </c>
      <c r="AN2527">
        <v>300</v>
      </c>
      <c r="AO2527">
        <v>575.53</v>
      </c>
      <c r="AP2527">
        <v>172659</v>
      </c>
      <c r="AQ2527">
        <v>1808503.18</v>
      </c>
      <c r="AR2527" t="s">
        <v>61</v>
      </c>
      <c r="AS2527" t="s">
        <v>61</v>
      </c>
      <c r="AT2527" t="s">
        <v>116</v>
      </c>
      <c r="AU2527" t="s">
        <v>63</v>
      </c>
    </row>
    <row r="2528" spans="1:47" x14ac:dyDescent="0.25">
      <c r="A2528" t="s">
        <v>3746</v>
      </c>
      <c r="B2528">
        <v>2023</v>
      </c>
      <c r="C2528">
        <v>7</v>
      </c>
      <c r="D2528" t="s">
        <v>89</v>
      </c>
      <c r="E2528" s="1">
        <v>45116</v>
      </c>
      <c r="F2528" s="1">
        <v>45145</v>
      </c>
      <c r="G2528">
        <v>29</v>
      </c>
      <c r="H2528">
        <v>12</v>
      </c>
      <c r="I2528" t="s">
        <v>49</v>
      </c>
      <c r="J2528" t="s">
        <v>78</v>
      </c>
      <c r="K2528" t="s">
        <v>211</v>
      </c>
      <c r="L2528">
        <v>1701.99</v>
      </c>
      <c r="M2528" t="s">
        <v>80</v>
      </c>
      <c r="N2528" t="s">
        <v>69</v>
      </c>
      <c r="O2528" t="s">
        <v>99</v>
      </c>
      <c r="P2528" t="s">
        <v>257</v>
      </c>
      <c r="Q2528" t="s">
        <v>128</v>
      </c>
      <c r="R2528" t="s">
        <v>1934</v>
      </c>
      <c r="S2528" t="s">
        <v>85</v>
      </c>
      <c r="T2528" t="s">
        <v>74</v>
      </c>
      <c r="U2528" t="s">
        <v>75</v>
      </c>
      <c r="V2528">
        <v>44692</v>
      </c>
      <c r="W2528">
        <v>29067</v>
      </c>
      <c r="X2528">
        <v>23.2</v>
      </c>
      <c r="Y2528">
        <v>11.4</v>
      </c>
      <c r="Z2528">
        <v>38591.54</v>
      </c>
      <c r="AB2528">
        <v>20.75</v>
      </c>
      <c r="AC2528">
        <v>800774.46</v>
      </c>
      <c r="AD2528">
        <v>29142787.350000001</v>
      </c>
      <c r="AE2528">
        <v>288.98</v>
      </c>
      <c r="AF2528">
        <v>8421682688.3999996</v>
      </c>
      <c r="AG2528">
        <v>160251.6</v>
      </c>
      <c r="AH2528">
        <v>1.2</v>
      </c>
      <c r="AI2528">
        <v>32205.99</v>
      </c>
      <c r="AJ2528">
        <v>13.12</v>
      </c>
      <c r="AK2528">
        <v>3823533.7</v>
      </c>
      <c r="AL2528">
        <v>0.14499999999999999</v>
      </c>
      <c r="AM2528">
        <v>42257.04</v>
      </c>
      <c r="AN2528">
        <v>520.6</v>
      </c>
      <c r="AO2528">
        <v>637.27</v>
      </c>
      <c r="AP2528">
        <v>331762.76</v>
      </c>
      <c r="AQ2528">
        <v>1367251.85</v>
      </c>
      <c r="AR2528" t="s">
        <v>61</v>
      </c>
      <c r="AS2528" t="s">
        <v>61</v>
      </c>
      <c r="AT2528" t="s">
        <v>62</v>
      </c>
      <c r="AU2528" t="s">
        <v>63</v>
      </c>
    </row>
    <row r="2529" spans="1:47" x14ac:dyDescent="0.25">
      <c r="A2529" t="s">
        <v>3747</v>
      </c>
      <c r="B2529">
        <v>2023</v>
      </c>
      <c r="C2529">
        <v>4</v>
      </c>
      <c r="D2529" t="s">
        <v>77</v>
      </c>
      <c r="E2529" s="1">
        <v>45036</v>
      </c>
      <c r="F2529" s="1">
        <v>45048</v>
      </c>
      <c r="G2529">
        <v>12</v>
      </c>
      <c r="H2529">
        <v>5.8</v>
      </c>
      <c r="I2529" t="s">
        <v>65</v>
      </c>
      <c r="J2529" t="s">
        <v>112</v>
      </c>
      <c r="K2529" t="s">
        <v>340</v>
      </c>
      <c r="L2529">
        <v>7208.39</v>
      </c>
      <c r="M2529" t="s">
        <v>90</v>
      </c>
      <c r="N2529" t="s">
        <v>168</v>
      </c>
      <c r="O2529" t="s">
        <v>54</v>
      </c>
      <c r="P2529" t="s">
        <v>128</v>
      </c>
      <c r="Q2529" t="s">
        <v>257</v>
      </c>
      <c r="R2529" t="s">
        <v>836</v>
      </c>
      <c r="S2529" t="s">
        <v>73</v>
      </c>
      <c r="T2529" t="s">
        <v>95</v>
      </c>
      <c r="U2529" t="s">
        <v>166</v>
      </c>
      <c r="V2529">
        <v>6417</v>
      </c>
      <c r="W2529">
        <v>4183</v>
      </c>
      <c r="X2529">
        <v>14.3</v>
      </c>
      <c r="Y2529">
        <v>10.6</v>
      </c>
      <c r="Z2529">
        <v>5760.58</v>
      </c>
      <c r="AB2529">
        <v>24.84</v>
      </c>
      <c r="AC2529">
        <v>143092.81</v>
      </c>
      <c r="AD2529">
        <v>6497588.6100000003</v>
      </c>
      <c r="AE2529">
        <v>285.66000000000003</v>
      </c>
      <c r="AF2529">
        <v>1856101162.3299999</v>
      </c>
      <c r="AG2529">
        <v>37813.35</v>
      </c>
      <c r="AH2529">
        <v>2.5</v>
      </c>
      <c r="AI2529">
        <v>73973.8</v>
      </c>
      <c r="AJ2529">
        <v>2.89</v>
      </c>
      <c r="AK2529">
        <v>0</v>
      </c>
      <c r="AL2529">
        <v>0.113</v>
      </c>
      <c r="AM2529">
        <v>7342.28</v>
      </c>
      <c r="AN2529">
        <v>312.3</v>
      </c>
      <c r="AO2529">
        <v>748.92</v>
      </c>
      <c r="AP2529">
        <v>233887.72</v>
      </c>
      <c r="AQ2529">
        <v>496109.96</v>
      </c>
      <c r="AR2529" t="s">
        <v>61</v>
      </c>
      <c r="AS2529" t="s">
        <v>61</v>
      </c>
      <c r="AT2529" t="s">
        <v>62</v>
      </c>
      <c r="AU2529" t="s">
        <v>63</v>
      </c>
    </row>
    <row r="2530" spans="1:47" x14ac:dyDescent="0.25">
      <c r="A2530" t="s">
        <v>3748</v>
      </c>
      <c r="B2530">
        <v>2024</v>
      </c>
      <c r="C2530">
        <v>5</v>
      </c>
      <c r="D2530" t="s">
        <v>77</v>
      </c>
      <c r="E2530" s="1">
        <v>45443</v>
      </c>
      <c r="F2530" s="1">
        <v>45475</v>
      </c>
      <c r="G2530">
        <v>32</v>
      </c>
      <c r="H2530">
        <v>10.1</v>
      </c>
      <c r="I2530" t="s">
        <v>49</v>
      </c>
      <c r="J2530" t="s">
        <v>134</v>
      </c>
      <c r="K2530" t="s">
        <v>135</v>
      </c>
      <c r="L2530">
        <v>9999.0098999999991</v>
      </c>
      <c r="M2530" t="s">
        <v>98</v>
      </c>
      <c r="N2530" t="s">
        <v>81</v>
      </c>
      <c r="O2530" t="s">
        <v>200</v>
      </c>
      <c r="P2530" t="s">
        <v>146</v>
      </c>
      <c r="Q2530" t="s">
        <v>184</v>
      </c>
      <c r="R2530" t="s">
        <v>355</v>
      </c>
      <c r="S2530" t="s">
        <v>137</v>
      </c>
      <c r="T2530" t="s">
        <v>187</v>
      </c>
      <c r="U2530" t="s">
        <v>96</v>
      </c>
      <c r="V2530">
        <v>7666</v>
      </c>
      <c r="W2530">
        <v>4294</v>
      </c>
      <c r="X2530">
        <v>13.2</v>
      </c>
      <c r="Y2530">
        <v>10.8</v>
      </c>
      <c r="Z2530">
        <v>7227.2</v>
      </c>
      <c r="AB2530">
        <v>40.51</v>
      </c>
      <c r="AC2530">
        <v>292773.87</v>
      </c>
      <c r="AD2530">
        <v>5740275.8700000001</v>
      </c>
      <c r="AE2530">
        <v>279.67</v>
      </c>
      <c r="AF2530">
        <v>1605382952.5599999</v>
      </c>
      <c r="AG2530">
        <v>51741.77</v>
      </c>
      <c r="AH2530">
        <v>0.6</v>
      </c>
      <c r="AI2530">
        <v>19074.52</v>
      </c>
      <c r="AJ2530">
        <v>15.72</v>
      </c>
      <c r="AK2530">
        <v>902371.37</v>
      </c>
      <c r="AL2530">
        <v>0.27300000000000002</v>
      </c>
      <c r="AM2530">
        <v>15670.95</v>
      </c>
      <c r="AN2530">
        <v>693.2</v>
      </c>
      <c r="AO2530">
        <v>538.03</v>
      </c>
      <c r="AP2530">
        <v>372962.4</v>
      </c>
      <c r="AQ2530">
        <v>752223.51</v>
      </c>
      <c r="AR2530" t="s">
        <v>61</v>
      </c>
      <c r="AS2530" t="s">
        <v>61</v>
      </c>
      <c r="AT2530" t="s">
        <v>62</v>
      </c>
      <c r="AU2530" t="s">
        <v>63</v>
      </c>
    </row>
    <row r="2531" spans="1:47" x14ac:dyDescent="0.25">
      <c r="A2531" t="s">
        <v>3749</v>
      </c>
      <c r="B2531">
        <v>2025</v>
      </c>
      <c r="C2531">
        <v>5</v>
      </c>
      <c r="D2531" t="s">
        <v>77</v>
      </c>
      <c r="E2531" s="1">
        <v>45791</v>
      </c>
      <c r="F2531" s="1">
        <v>45796</v>
      </c>
      <c r="G2531">
        <v>5</v>
      </c>
      <c r="H2531">
        <v>13.2</v>
      </c>
      <c r="I2531" t="s">
        <v>49</v>
      </c>
      <c r="J2531" t="s">
        <v>50</v>
      </c>
      <c r="K2531" t="s">
        <v>183</v>
      </c>
      <c r="L2531">
        <v>2710.19</v>
      </c>
      <c r="M2531" t="s">
        <v>114</v>
      </c>
      <c r="N2531" t="s">
        <v>168</v>
      </c>
      <c r="O2531" t="s">
        <v>54</v>
      </c>
      <c r="P2531" t="s">
        <v>164</v>
      </c>
      <c r="Q2531" t="s">
        <v>226</v>
      </c>
      <c r="R2531" t="s">
        <v>1622</v>
      </c>
      <c r="S2531" t="s">
        <v>186</v>
      </c>
      <c r="T2531" t="s">
        <v>74</v>
      </c>
      <c r="U2531" t="s">
        <v>110</v>
      </c>
      <c r="V2531">
        <v>133461</v>
      </c>
      <c r="W2531">
        <v>86084</v>
      </c>
      <c r="X2531">
        <v>17.899999999999999</v>
      </c>
      <c r="Y2531">
        <v>11.5</v>
      </c>
      <c r="Z2531">
        <v>119882.19</v>
      </c>
      <c r="AB2531">
        <v>17.61</v>
      </c>
      <c r="AC2531">
        <v>2111125.37</v>
      </c>
      <c r="AD2531">
        <v>82091727.25</v>
      </c>
      <c r="AE2531">
        <v>279.32</v>
      </c>
      <c r="AF2531">
        <v>22929861255.470001</v>
      </c>
      <c r="AG2531">
        <v>33964.69</v>
      </c>
      <c r="AH2531">
        <v>0</v>
      </c>
      <c r="AI2531">
        <v>0</v>
      </c>
      <c r="AJ2531">
        <v>1.35</v>
      </c>
      <c r="AK2531">
        <v>1108238.32</v>
      </c>
      <c r="AL2531">
        <v>0.317</v>
      </c>
      <c r="AM2531">
        <v>260230.78</v>
      </c>
      <c r="AN2531">
        <v>209</v>
      </c>
      <c r="AO2531">
        <v>669.21</v>
      </c>
      <c r="AP2531">
        <v>139864.89000000001</v>
      </c>
      <c r="AQ2531">
        <v>2545185.73</v>
      </c>
      <c r="AR2531" t="s">
        <v>61</v>
      </c>
      <c r="AS2531" t="s">
        <v>124</v>
      </c>
      <c r="AT2531" t="s">
        <v>62</v>
      </c>
      <c r="AU2531" t="s">
        <v>63</v>
      </c>
    </row>
    <row r="2532" spans="1:47" x14ac:dyDescent="0.25">
      <c r="A2532" t="s">
        <v>3750</v>
      </c>
      <c r="B2532">
        <v>2024</v>
      </c>
      <c r="C2532">
        <v>1</v>
      </c>
      <c r="D2532" t="s">
        <v>48</v>
      </c>
      <c r="E2532" s="1">
        <v>45300</v>
      </c>
      <c r="F2532" s="1">
        <v>45313</v>
      </c>
      <c r="G2532">
        <v>13</v>
      </c>
      <c r="H2532">
        <v>20.7</v>
      </c>
      <c r="I2532" t="s">
        <v>65</v>
      </c>
      <c r="J2532" t="s">
        <v>50</v>
      </c>
      <c r="K2532" t="s">
        <v>183</v>
      </c>
      <c r="L2532">
        <v>2710.19</v>
      </c>
      <c r="M2532" t="s">
        <v>114</v>
      </c>
      <c r="N2532" t="s">
        <v>81</v>
      </c>
      <c r="O2532" t="s">
        <v>200</v>
      </c>
      <c r="P2532" t="s">
        <v>82</v>
      </c>
      <c r="Q2532" t="s">
        <v>159</v>
      </c>
      <c r="R2532" t="s">
        <v>2738</v>
      </c>
      <c r="S2532" t="s">
        <v>186</v>
      </c>
      <c r="T2532" t="s">
        <v>162</v>
      </c>
      <c r="U2532" t="s">
        <v>166</v>
      </c>
      <c r="V2532">
        <v>97074</v>
      </c>
      <c r="W2532">
        <v>55083</v>
      </c>
      <c r="X2532">
        <v>7.2</v>
      </c>
      <c r="Y2532">
        <v>11.3</v>
      </c>
      <c r="Z2532">
        <v>92402.32</v>
      </c>
      <c r="AB2532">
        <v>17.11</v>
      </c>
      <c r="AC2532">
        <v>1581003.7</v>
      </c>
      <c r="AD2532">
        <v>109044901.86</v>
      </c>
      <c r="AE2532">
        <v>275.77999999999997</v>
      </c>
      <c r="AF2532">
        <v>30072403034.950001</v>
      </c>
      <c r="AG2532">
        <v>237935.65</v>
      </c>
      <c r="AH2532">
        <v>0</v>
      </c>
      <c r="AI2532">
        <v>0</v>
      </c>
      <c r="AJ2532">
        <v>19.04</v>
      </c>
      <c r="AK2532">
        <v>0</v>
      </c>
      <c r="AL2532">
        <v>5.0999999999999997E-2</v>
      </c>
      <c r="AM2532">
        <v>55612.9</v>
      </c>
      <c r="AN2532">
        <v>543.5</v>
      </c>
      <c r="AO2532">
        <v>509.42</v>
      </c>
      <c r="AP2532">
        <v>276869.77</v>
      </c>
      <c r="AQ2532">
        <v>2151422.02</v>
      </c>
      <c r="AR2532" t="s">
        <v>61</v>
      </c>
      <c r="AS2532" t="s">
        <v>61</v>
      </c>
      <c r="AT2532" t="s">
        <v>62</v>
      </c>
      <c r="AU2532" t="s">
        <v>63</v>
      </c>
    </row>
    <row r="2533" spans="1:47" x14ac:dyDescent="0.25">
      <c r="A2533" t="s">
        <v>3751</v>
      </c>
      <c r="B2533">
        <v>2024</v>
      </c>
      <c r="C2533">
        <v>10</v>
      </c>
      <c r="D2533" t="s">
        <v>119</v>
      </c>
      <c r="E2533" s="1">
        <v>45571</v>
      </c>
      <c r="F2533" s="1">
        <v>45582</v>
      </c>
      <c r="G2533">
        <v>11</v>
      </c>
      <c r="H2533">
        <v>10.199999999999999</v>
      </c>
      <c r="I2533" t="s">
        <v>65</v>
      </c>
      <c r="J2533" t="s">
        <v>66</v>
      </c>
      <c r="K2533" t="s">
        <v>67</v>
      </c>
      <c r="L2533">
        <v>8479.8989999999994</v>
      </c>
      <c r="M2533" t="s">
        <v>114</v>
      </c>
      <c r="N2533" t="s">
        <v>81</v>
      </c>
      <c r="O2533" t="s">
        <v>54</v>
      </c>
      <c r="P2533" t="s">
        <v>184</v>
      </c>
      <c r="Q2533" t="s">
        <v>204</v>
      </c>
      <c r="R2533" t="s">
        <v>1257</v>
      </c>
      <c r="S2533" t="s">
        <v>73</v>
      </c>
      <c r="T2533" t="s">
        <v>86</v>
      </c>
      <c r="U2533" t="s">
        <v>110</v>
      </c>
      <c r="V2533">
        <v>14650</v>
      </c>
      <c r="W2533">
        <v>9779</v>
      </c>
      <c r="X2533">
        <v>2.2000000000000002</v>
      </c>
      <c r="Y2533">
        <v>12.6</v>
      </c>
      <c r="Z2533">
        <v>12813.95</v>
      </c>
      <c r="AB2533">
        <v>28.66</v>
      </c>
      <c r="AC2533">
        <v>367247.81</v>
      </c>
      <c r="AD2533">
        <v>11382503.65</v>
      </c>
      <c r="AE2533">
        <v>278.97000000000003</v>
      </c>
      <c r="AF2533">
        <v>3175377043.2399998</v>
      </c>
      <c r="AG2533">
        <v>164969.69</v>
      </c>
      <c r="AH2533">
        <v>0</v>
      </c>
      <c r="AI2533">
        <v>0</v>
      </c>
      <c r="AJ2533">
        <v>19.02</v>
      </c>
      <c r="AK2533">
        <v>0</v>
      </c>
      <c r="AL2533">
        <v>0.112</v>
      </c>
      <c r="AM2533">
        <v>12748.4</v>
      </c>
      <c r="AN2533">
        <v>244.5</v>
      </c>
      <c r="AO2533">
        <v>595.59</v>
      </c>
      <c r="AP2533">
        <v>145621.76000000001</v>
      </c>
      <c r="AQ2533">
        <v>690587.66</v>
      </c>
      <c r="AR2533" t="s">
        <v>124</v>
      </c>
      <c r="AS2533" t="s">
        <v>61</v>
      </c>
      <c r="AT2533" t="s">
        <v>62</v>
      </c>
      <c r="AU2533" t="s">
        <v>63</v>
      </c>
    </row>
    <row r="2534" spans="1:47" x14ac:dyDescent="0.25">
      <c r="A2534" t="s">
        <v>3752</v>
      </c>
      <c r="B2534">
        <v>2021</v>
      </c>
      <c r="C2534">
        <v>3</v>
      </c>
      <c r="D2534" t="s">
        <v>48</v>
      </c>
      <c r="E2534" s="1">
        <v>44268</v>
      </c>
      <c r="F2534" s="1">
        <v>44287</v>
      </c>
      <c r="G2534">
        <v>19</v>
      </c>
      <c r="H2534">
        <v>19.899999999999999</v>
      </c>
      <c r="I2534" t="s">
        <v>49</v>
      </c>
      <c r="J2534" t="s">
        <v>112</v>
      </c>
      <c r="K2534" t="s">
        <v>340</v>
      </c>
      <c r="L2534">
        <v>7208.39</v>
      </c>
      <c r="M2534" t="s">
        <v>80</v>
      </c>
      <c r="N2534" t="s">
        <v>168</v>
      </c>
      <c r="O2534" t="s">
        <v>107</v>
      </c>
      <c r="P2534" t="s">
        <v>196</v>
      </c>
      <c r="Q2534" t="s">
        <v>56</v>
      </c>
      <c r="R2534" t="s">
        <v>421</v>
      </c>
      <c r="S2534" t="s">
        <v>73</v>
      </c>
      <c r="T2534" t="s">
        <v>95</v>
      </c>
      <c r="U2534" t="s">
        <v>143</v>
      </c>
      <c r="V2534">
        <v>16911</v>
      </c>
      <c r="W2534">
        <v>9974</v>
      </c>
      <c r="X2534">
        <v>10.9</v>
      </c>
      <c r="Y2534">
        <v>14.7</v>
      </c>
      <c r="Z2534">
        <v>13024.39</v>
      </c>
      <c r="AB2534">
        <v>37.26</v>
      </c>
      <c r="AC2534">
        <v>485288.77</v>
      </c>
      <c r="AD2534">
        <v>14975183.130000001</v>
      </c>
      <c r="AE2534">
        <v>174.72</v>
      </c>
      <c r="AF2534">
        <v>2616463996.4699998</v>
      </c>
      <c r="AG2534">
        <v>196427.96</v>
      </c>
      <c r="AH2534">
        <v>0</v>
      </c>
      <c r="AI2534">
        <v>0</v>
      </c>
      <c r="AJ2534">
        <v>9.65</v>
      </c>
      <c r="AK2534">
        <v>1445105.17</v>
      </c>
      <c r="AL2534">
        <v>0.25700000000000001</v>
      </c>
      <c r="AM2534">
        <v>38486.22</v>
      </c>
      <c r="AN2534">
        <v>925.8</v>
      </c>
      <c r="AO2534">
        <v>678.51</v>
      </c>
      <c r="AP2534">
        <v>628164.56000000006</v>
      </c>
      <c r="AQ2534">
        <v>1348367.51</v>
      </c>
      <c r="AR2534" t="s">
        <v>61</v>
      </c>
      <c r="AS2534" t="s">
        <v>61</v>
      </c>
      <c r="AT2534" t="s">
        <v>62</v>
      </c>
      <c r="AU2534" t="s">
        <v>63</v>
      </c>
    </row>
    <row r="2535" spans="1:47" x14ac:dyDescent="0.25">
      <c r="A2535" t="s">
        <v>3753</v>
      </c>
      <c r="B2535">
        <v>2020</v>
      </c>
      <c r="C2535">
        <v>10</v>
      </c>
      <c r="D2535" t="s">
        <v>119</v>
      </c>
      <c r="E2535" s="1">
        <v>44120</v>
      </c>
      <c r="F2535" s="1">
        <v>44140</v>
      </c>
      <c r="G2535">
        <v>20</v>
      </c>
      <c r="I2535" t="s">
        <v>49</v>
      </c>
      <c r="J2535" t="s">
        <v>50</v>
      </c>
      <c r="K2535" t="s">
        <v>223</v>
      </c>
      <c r="L2535">
        <v>2710.1109999999999</v>
      </c>
      <c r="M2535" t="s">
        <v>52</v>
      </c>
      <c r="N2535" t="s">
        <v>106</v>
      </c>
      <c r="O2535" t="s">
        <v>54</v>
      </c>
      <c r="P2535" t="s">
        <v>93</v>
      </c>
      <c r="Q2535" t="s">
        <v>226</v>
      </c>
      <c r="R2535" t="s">
        <v>731</v>
      </c>
      <c r="S2535" t="s">
        <v>123</v>
      </c>
      <c r="T2535" t="s">
        <v>162</v>
      </c>
      <c r="U2535" t="s">
        <v>228</v>
      </c>
      <c r="V2535">
        <v>64784</v>
      </c>
      <c r="W2535">
        <v>42774</v>
      </c>
      <c r="X2535">
        <v>9.1999999999999993</v>
      </c>
      <c r="Y2535">
        <v>10.8</v>
      </c>
      <c r="Z2535">
        <v>57631.11</v>
      </c>
      <c r="AB2535">
        <v>34.03</v>
      </c>
      <c r="AC2535">
        <v>1961186.67</v>
      </c>
      <c r="AD2535">
        <v>38235359.93</v>
      </c>
      <c r="AE2535">
        <v>164.67</v>
      </c>
      <c r="AF2535">
        <v>6296216719.6700001</v>
      </c>
      <c r="AG2535">
        <v>211632.57</v>
      </c>
      <c r="AH2535">
        <v>0</v>
      </c>
      <c r="AI2535">
        <v>0</v>
      </c>
      <c r="AJ2535">
        <v>19.47</v>
      </c>
      <c r="AK2535">
        <v>7444424.5800000001</v>
      </c>
      <c r="AL2535">
        <v>9.1999999999999998E-2</v>
      </c>
      <c r="AM2535">
        <v>35176.53</v>
      </c>
      <c r="AN2535">
        <v>458.1</v>
      </c>
      <c r="AO2535">
        <v>580.77</v>
      </c>
      <c r="AP2535">
        <v>266050.74</v>
      </c>
      <c r="AQ2535">
        <v>2474046.5099999998</v>
      </c>
      <c r="AR2535" t="s">
        <v>61</v>
      </c>
      <c r="AS2535" t="s">
        <v>124</v>
      </c>
      <c r="AT2535" t="s">
        <v>62</v>
      </c>
      <c r="AU2535" t="s">
        <v>63</v>
      </c>
    </row>
    <row r="2536" spans="1:47" x14ac:dyDescent="0.25">
      <c r="A2536" t="s">
        <v>3754</v>
      </c>
      <c r="B2536">
        <v>2021</v>
      </c>
      <c r="C2536">
        <v>10</v>
      </c>
      <c r="D2536" t="s">
        <v>119</v>
      </c>
      <c r="E2536" s="1">
        <v>44471</v>
      </c>
      <c r="F2536" s="1">
        <v>44483</v>
      </c>
      <c r="G2536">
        <v>12</v>
      </c>
      <c r="H2536">
        <v>4.5</v>
      </c>
      <c r="I2536" t="s">
        <v>49</v>
      </c>
      <c r="J2536" t="s">
        <v>50</v>
      </c>
      <c r="K2536" t="s">
        <v>51</v>
      </c>
      <c r="L2536">
        <v>2709</v>
      </c>
      <c r="M2536" t="s">
        <v>90</v>
      </c>
      <c r="N2536" t="s">
        <v>168</v>
      </c>
      <c r="O2536" t="s">
        <v>200</v>
      </c>
      <c r="P2536" t="s">
        <v>140</v>
      </c>
      <c r="Q2536" t="s">
        <v>82</v>
      </c>
      <c r="R2536" t="s">
        <v>3755</v>
      </c>
      <c r="S2536" t="s">
        <v>58</v>
      </c>
      <c r="T2536" t="s">
        <v>102</v>
      </c>
      <c r="U2536" t="s">
        <v>87</v>
      </c>
      <c r="V2536">
        <v>248431</v>
      </c>
      <c r="W2536">
        <v>138064</v>
      </c>
      <c r="X2536">
        <v>2.5</v>
      </c>
      <c r="Y2536">
        <v>12.6</v>
      </c>
      <c r="Z2536">
        <v>192835.26</v>
      </c>
      <c r="AB2536">
        <v>17.940000000000001</v>
      </c>
      <c r="AC2536">
        <v>3459464.56</v>
      </c>
      <c r="AD2536">
        <v>18624029.41</v>
      </c>
      <c r="AE2536">
        <v>173.47</v>
      </c>
      <c r="AF2536">
        <v>3230710381.75</v>
      </c>
      <c r="AG2536">
        <v>215264.78</v>
      </c>
      <c r="AH2536">
        <v>2.1</v>
      </c>
      <c r="AI2536">
        <v>60944.68</v>
      </c>
      <c r="AJ2536">
        <v>23.23</v>
      </c>
      <c r="AK2536">
        <v>4326362.03</v>
      </c>
      <c r="AL2536">
        <v>0.23200000000000001</v>
      </c>
      <c r="AM2536">
        <v>43207.75</v>
      </c>
      <c r="AN2536">
        <v>426.1</v>
      </c>
      <c r="AO2536">
        <v>681.84</v>
      </c>
      <c r="AP2536">
        <v>290532.02</v>
      </c>
      <c r="AQ2536">
        <v>4069413.79</v>
      </c>
      <c r="AR2536" t="s">
        <v>61</v>
      </c>
      <c r="AS2536" t="s">
        <v>61</v>
      </c>
      <c r="AT2536" t="s">
        <v>293</v>
      </c>
      <c r="AU2536" t="s">
        <v>63</v>
      </c>
    </row>
    <row r="2537" spans="1:47" x14ac:dyDescent="0.25">
      <c r="A2537" t="s">
        <v>3756</v>
      </c>
      <c r="B2537">
        <v>2025</v>
      </c>
      <c r="C2537">
        <v>8</v>
      </c>
      <c r="D2537" t="s">
        <v>89</v>
      </c>
      <c r="E2537" s="1">
        <v>45899</v>
      </c>
      <c r="F2537" s="1">
        <v>45925</v>
      </c>
      <c r="G2537">
        <v>26</v>
      </c>
      <c r="H2537">
        <v>1.8</v>
      </c>
      <c r="I2537" t="s">
        <v>65</v>
      </c>
      <c r="J2537" t="s">
        <v>78</v>
      </c>
      <c r="K2537" t="s">
        <v>158</v>
      </c>
      <c r="L2537">
        <v>1006.3</v>
      </c>
      <c r="M2537" t="s">
        <v>114</v>
      </c>
      <c r="N2537" t="s">
        <v>81</v>
      </c>
      <c r="O2537" t="s">
        <v>107</v>
      </c>
      <c r="P2537" t="s">
        <v>56</v>
      </c>
      <c r="Q2537" t="s">
        <v>93</v>
      </c>
      <c r="R2537" t="s">
        <v>729</v>
      </c>
      <c r="S2537" t="s">
        <v>161</v>
      </c>
      <c r="T2537" t="s">
        <v>86</v>
      </c>
      <c r="U2537" t="s">
        <v>132</v>
      </c>
      <c r="V2537">
        <v>41859</v>
      </c>
      <c r="W2537">
        <v>23568</v>
      </c>
      <c r="X2537">
        <v>17.399999999999999</v>
      </c>
      <c r="Y2537">
        <v>13.2</v>
      </c>
      <c r="Z2537">
        <v>33582.199999999997</v>
      </c>
      <c r="AB2537">
        <v>36.08</v>
      </c>
      <c r="AC2537">
        <v>1211645.78</v>
      </c>
      <c r="AD2537">
        <v>33040183.289999999</v>
      </c>
      <c r="AE2537">
        <v>278.2</v>
      </c>
      <c r="AF2537">
        <v>9191778991.2800007</v>
      </c>
      <c r="AG2537">
        <v>124753.27</v>
      </c>
      <c r="AH2537">
        <v>0.8</v>
      </c>
      <c r="AI2537">
        <v>25520.54</v>
      </c>
      <c r="AJ2537">
        <v>3.26</v>
      </c>
      <c r="AK2537">
        <v>0</v>
      </c>
      <c r="AL2537">
        <v>0.224</v>
      </c>
      <c r="AM2537">
        <v>74010.009999999995</v>
      </c>
      <c r="AN2537">
        <v>1370.4</v>
      </c>
      <c r="AO2537">
        <v>627.9</v>
      </c>
      <c r="AP2537">
        <v>860474.16</v>
      </c>
      <c r="AQ2537">
        <v>2296403.7599999998</v>
      </c>
      <c r="AR2537" t="s">
        <v>124</v>
      </c>
      <c r="AS2537" t="s">
        <v>61</v>
      </c>
      <c r="AT2537" t="s">
        <v>62</v>
      </c>
      <c r="AU2537" t="s">
        <v>63</v>
      </c>
    </row>
    <row r="2538" spans="1:47" x14ac:dyDescent="0.25">
      <c r="A2538" t="s">
        <v>3757</v>
      </c>
      <c r="B2538">
        <v>2023</v>
      </c>
      <c r="C2538">
        <v>2</v>
      </c>
      <c r="D2538" t="s">
        <v>48</v>
      </c>
      <c r="E2538" s="1">
        <v>44973</v>
      </c>
      <c r="F2538" s="1">
        <v>45000</v>
      </c>
      <c r="G2538">
        <v>27</v>
      </c>
      <c r="H2538">
        <v>13.6</v>
      </c>
      <c r="I2538" t="s">
        <v>65</v>
      </c>
      <c r="J2538" t="s">
        <v>66</v>
      </c>
      <c r="K2538" t="s">
        <v>153</v>
      </c>
      <c r="L2538">
        <v>6309</v>
      </c>
      <c r="M2538" t="s">
        <v>98</v>
      </c>
      <c r="N2538" t="s">
        <v>53</v>
      </c>
      <c r="O2538" t="s">
        <v>91</v>
      </c>
      <c r="P2538" t="s">
        <v>56</v>
      </c>
      <c r="Q2538" t="s">
        <v>164</v>
      </c>
      <c r="R2538" t="s">
        <v>709</v>
      </c>
      <c r="S2538" t="s">
        <v>156</v>
      </c>
      <c r="T2538" t="s">
        <v>95</v>
      </c>
      <c r="U2538" t="s">
        <v>60</v>
      </c>
      <c r="V2538">
        <v>12448</v>
      </c>
      <c r="W2538">
        <v>8523</v>
      </c>
      <c r="X2538">
        <v>9.6999999999999993</v>
      </c>
      <c r="Y2538">
        <v>13</v>
      </c>
      <c r="Z2538">
        <v>10879.45</v>
      </c>
      <c r="AA2538">
        <v>777</v>
      </c>
      <c r="AB2538">
        <v>978.28</v>
      </c>
      <c r="AC2538">
        <v>760123.56</v>
      </c>
      <c r="AD2538">
        <v>47521872.780000001</v>
      </c>
      <c r="AE2538">
        <v>284.60000000000002</v>
      </c>
      <c r="AF2538">
        <v>13524724993.190001</v>
      </c>
      <c r="AG2538">
        <v>168565.33</v>
      </c>
      <c r="AH2538">
        <v>0</v>
      </c>
      <c r="AI2538">
        <v>0</v>
      </c>
      <c r="AJ2538">
        <v>24.22</v>
      </c>
      <c r="AK2538">
        <v>0</v>
      </c>
      <c r="AL2538">
        <v>0.307</v>
      </c>
      <c r="AM2538">
        <v>145892.15</v>
      </c>
      <c r="AN2538">
        <v>945</v>
      </c>
      <c r="AO2538">
        <v>619.65</v>
      </c>
      <c r="AP2538">
        <v>585569.25</v>
      </c>
      <c r="AQ2538">
        <v>1660150.29</v>
      </c>
      <c r="AR2538" t="s">
        <v>124</v>
      </c>
      <c r="AS2538" t="s">
        <v>61</v>
      </c>
      <c r="AT2538" t="s">
        <v>62</v>
      </c>
      <c r="AU2538" t="s">
        <v>63</v>
      </c>
    </row>
    <row r="2539" spans="1:47" x14ac:dyDescent="0.25">
      <c r="A2539" t="s">
        <v>3758</v>
      </c>
      <c r="B2539">
        <v>2023</v>
      </c>
      <c r="C2539">
        <v>6</v>
      </c>
      <c r="D2539" t="s">
        <v>77</v>
      </c>
      <c r="E2539" s="1">
        <v>45098</v>
      </c>
      <c r="F2539" s="1">
        <v>45117</v>
      </c>
      <c r="G2539">
        <v>19</v>
      </c>
      <c r="H2539">
        <v>16.8</v>
      </c>
      <c r="I2539" t="s">
        <v>49</v>
      </c>
      <c r="J2539" t="s">
        <v>78</v>
      </c>
      <c r="K2539" t="s">
        <v>177</v>
      </c>
      <c r="L2539">
        <v>1001.99</v>
      </c>
      <c r="M2539" t="s">
        <v>90</v>
      </c>
      <c r="N2539" t="s">
        <v>53</v>
      </c>
      <c r="O2539" t="s">
        <v>54</v>
      </c>
      <c r="P2539" t="s">
        <v>257</v>
      </c>
      <c r="Q2539" t="s">
        <v>70</v>
      </c>
      <c r="R2539" t="s">
        <v>1748</v>
      </c>
      <c r="S2539" t="s">
        <v>130</v>
      </c>
      <c r="T2539" t="s">
        <v>148</v>
      </c>
      <c r="U2539" t="s">
        <v>259</v>
      </c>
      <c r="V2539">
        <v>57474</v>
      </c>
      <c r="W2539">
        <v>38480</v>
      </c>
      <c r="X2539">
        <v>14.8</v>
      </c>
      <c r="Y2539">
        <v>15.5</v>
      </c>
      <c r="Z2539">
        <v>53422.720000000001</v>
      </c>
      <c r="AB2539">
        <v>30</v>
      </c>
      <c r="AC2539">
        <v>1602681.6</v>
      </c>
      <c r="AD2539">
        <v>17613470.780000001</v>
      </c>
      <c r="AE2539">
        <v>289.10000000000002</v>
      </c>
      <c r="AF2539">
        <v>5092054402.5</v>
      </c>
      <c r="AG2539">
        <v>242328.74</v>
      </c>
      <c r="AH2539">
        <v>0.7</v>
      </c>
      <c r="AI2539">
        <v>16593.05</v>
      </c>
      <c r="AJ2539">
        <v>1.21</v>
      </c>
      <c r="AK2539">
        <v>213123</v>
      </c>
      <c r="AL2539">
        <v>0.19</v>
      </c>
      <c r="AM2539">
        <v>33465.589999999997</v>
      </c>
      <c r="AN2539">
        <v>1038.4000000000001</v>
      </c>
      <c r="AO2539">
        <v>426.55</v>
      </c>
      <c r="AP2539">
        <v>442929.52</v>
      </c>
      <c r="AQ2539">
        <v>2337998.5</v>
      </c>
      <c r="AR2539" t="s">
        <v>61</v>
      </c>
      <c r="AS2539" t="s">
        <v>61</v>
      </c>
      <c r="AT2539" t="s">
        <v>62</v>
      </c>
      <c r="AU2539" t="s">
        <v>63</v>
      </c>
    </row>
    <row r="2540" spans="1:47" x14ac:dyDescent="0.25">
      <c r="A2540" t="s">
        <v>3759</v>
      </c>
      <c r="B2540">
        <v>2024</v>
      </c>
      <c r="C2540">
        <v>6</v>
      </c>
      <c r="D2540" t="s">
        <v>77</v>
      </c>
      <c r="E2540" s="1">
        <v>45458</v>
      </c>
      <c r="F2540" s="1">
        <v>45478</v>
      </c>
      <c r="G2540">
        <v>20</v>
      </c>
      <c r="H2540">
        <v>16.100000000000001</v>
      </c>
      <c r="I2540" t="s">
        <v>49</v>
      </c>
      <c r="J2540" t="s">
        <v>50</v>
      </c>
      <c r="K2540" t="s">
        <v>51</v>
      </c>
      <c r="L2540">
        <v>2709</v>
      </c>
      <c r="M2540" t="s">
        <v>98</v>
      </c>
      <c r="N2540" t="s">
        <v>81</v>
      </c>
      <c r="O2540" t="s">
        <v>91</v>
      </c>
      <c r="P2540" t="s">
        <v>121</v>
      </c>
      <c r="Q2540" t="s">
        <v>70</v>
      </c>
      <c r="R2540" t="s">
        <v>1640</v>
      </c>
      <c r="S2540" t="s">
        <v>58</v>
      </c>
      <c r="T2540" t="s">
        <v>187</v>
      </c>
      <c r="U2540" t="s">
        <v>228</v>
      </c>
      <c r="V2540">
        <v>311120</v>
      </c>
      <c r="W2540">
        <v>226855</v>
      </c>
      <c r="X2540">
        <v>17.3</v>
      </c>
      <c r="Y2540">
        <v>15.9</v>
      </c>
      <c r="Z2540">
        <v>280589.84999999998</v>
      </c>
      <c r="AB2540">
        <v>11.95</v>
      </c>
      <c r="AC2540">
        <v>3353048.71</v>
      </c>
      <c r="AD2540">
        <v>25831101.59</v>
      </c>
      <c r="AE2540">
        <v>275.77</v>
      </c>
      <c r="AF2540">
        <v>7123442885.4700003</v>
      </c>
      <c r="AG2540">
        <v>240511.94</v>
      </c>
      <c r="AH2540">
        <v>0</v>
      </c>
      <c r="AI2540">
        <v>0</v>
      </c>
      <c r="AJ2540">
        <v>20.87</v>
      </c>
      <c r="AK2540">
        <v>5390950.9000000004</v>
      </c>
      <c r="AL2540">
        <v>0.28399999999999997</v>
      </c>
      <c r="AM2540">
        <v>73360.33</v>
      </c>
      <c r="AN2540">
        <v>906.2</v>
      </c>
      <c r="AO2540">
        <v>434.09</v>
      </c>
      <c r="AP2540">
        <v>393372.36</v>
      </c>
      <c r="AQ2540">
        <v>4060293.34</v>
      </c>
      <c r="AR2540" t="s">
        <v>61</v>
      </c>
      <c r="AS2540" t="s">
        <v>61</v>
      </c>
      <c r="AT2540" t="s">
        <v>62</v>
      </c>
      <c r="AU2540" t="s">
        <v>63</v>
      </c>
    </row>
    <row r="2541" spans="1:47" x14ac:dyDescent="0.25">
      <c r="A2541" t="s">
        <v>3760</v>
      </c>
      <c r="B2541">
        <v>2024</v>
      </c>
      <c r="C2541">
        <v>9</v>
      </c>
      <c r="D2541" t="s">
        <v>89</v>
      </c>
      <c r="E2541" s="1">
        <v>45565</v>
      </c>
      <c r="F2541" s="1">
        <v>45574</v>
      </c>
      <c r="G2541">
        <v>9</v>
      </c>
      <c r="H2541">
        <v>6.9</v>
      </c>
      <c r="I2541" t="s">
        <v>65</v>
      </c>
      <c r="J2541" t="s">
        <v>50</v>
      </c>
      <c r="K2541" t="s">
        <v>120</v>
      </c>
      <c r="L2541">
        <v>2710.1921000000002</v>
      </c>
      <c r="M2541" t="s">
        <v>80</v>
      </c>
      <c r="N2541" t="s">
        <v>81</v>
      </c>
      <c r="O2541" t="s">
        <v>91</v>
      </c>
      <c r="P2541" t="s">
        <v>82</v>
      </c>
      <c r="Q2541" t="s">
        <v>131</v>
      </c>
      <c r="R2541" t="s">
        <v>2067</v>
      </c>
      <c r="S2541" t="s">
        <v>123</v>
      </c>
      <c r="T2541" t="s">
        <v>131</v>
      </c>
      <c r="U2541" t="s">
        <v>96</v>
      </c>
      <c r="V2541">
        <v>67559</v>
      </c>
      <c r="W2541">
        <v>50041</v>
      </c>
      <c r="X2541">
        <v>3.6</v>
      </c>
      <c r="Y2541">
        <v>11.5</v>
      </c>
      <c r="Z2541">
        <v>55621.93</v>
      </c>
      <c r="AB2541">
        <v>22.63</v>
      </c>
      <c r="AC2541">
        <v>1258724.28</v>
      </c>
      <c r="AD2541">
        <v>66536065.100000001</v>
      </c>
      <c r="AE2541">
        <v>276.77</v>
      </c>
      <c r="AF2541">
        <v>18415186737.73</v>
      </c>
      <c r="AG2541">
        <v>83806.53</v>
      </c>
      <c r="AH2541">
        <v>2.9</v>
      </c>
      <c r="AI2541">
        <v>41930.61</v>
      </c>
      <c r="AJ2541">
        <v>7.39</v>
      </c>
      <c r="AK2541">
        <v>0</v>
      </c>
      <c r="AL2541">
        <v>6.4000000000000001E-2</v>
      </c>
      <c r="AM2541">
        <v>42583.08</v>
      </c>
      <c r="AN2541">
        <v>285.8</v>
      </c>
      <c r="AO2541">
        <v>497.84</v>
      </c>
      <c r="AP2541">
        <v>142282.67000000001</v>
      </c>
      <c r="AQ2541">
        <v>1569327.17</v>
      </c>
      <c r="AR2541" t="s">
        <v>61</v>
      </c>
      <c r="AS2541" t="s">
        <v>61</v>
      </c>
      <c r="AT2541" t="s">
        <v>293</v>
      </c>
      <c r="AU2541" t="s">
        <v>63</v>
      </c>
    </row>
    <row r="2542" spans="1:47" x14ac:dyDescent="0.25">
      <c r="A2542" t="s">
        <v>3761</v>
      </c>
      <c r="B2542">
        <v>2021</v>
      </c>
      <c r="C2542">
        <v>11</v>
      </c>
      <c r="D2542" t="s">
        <v>119</v>
      </c>
      <c r="E2542" s="1">
        <v>44501</v>
      </c>
      <c r="F2542" s="1">
        <v>44518</v>
      </c>
      <c r="G2542">
        <v>17</v>
      </c>
      <c r="H2542">
        <v>1.8</v>
      </c>
      <c r="I2542" t="s">
        <v>49</v>
      </c>
      <c r="J2542" t="s">
        <v>50</v>
      </c>
      <c r="K2542" t="s">
        <v>120</v>
      </c>
      <c r="L2542">
        <v>2710.1921000000002</v>
      </c>
      <c r="M2542" t="s">
        <v>52</v>
      </c>
      <c r="N2542" t="s">
        <v>81</v>
      </c>
      <c r="O2542" t="s">
        <v>91</v>
      </c>
      <c r="P2542" t="s">
        <v>93</v>
      </c>
      <c r="Q2542" t="s">
        <v>56</v>
      </c>
      <c r="R2542" t="s">
        <v>2078</v>
      </c>
      <c r="S2542" t="s">
        <v>123</v>
      </c>
      <c r="T2542" t="s">
        <v>187</v>
      </c>
      <c r="U2542" t="s">
        <v>132</v>
      </c>
      <c r="V2542">
        <v>36340</v>
      </c>
      <c r="W2542">
        <v>27178</v>
      </c>
      <c r="X2542">
        <v>16.100000000000001</v>
      </c>
      <c r="Y2542">
        <v>12.7</v>
      </c>
      <c r="Z2542">
        <v>32285.9</v>
      </c>
      <c r="AB2542">
        <v>13.34</v>
      </c>
      <c r="AC2542">
        <v>430693.91</v>
      </c>
      <c r="AD2542">
        <v>18419751.670000002</v>
      </c>
      <c r="AE2542">
        <v>172.78</v>
      </c>
      <c r="AF2542">
        <v>3182564693.54</v>
      </c>
      <c r="AG2542">
        <v>118116.19</v>
      </c>
      <c r="AH2542">
        <v>0</v>
      </c>
      <c r="AI2542">
        <v>0</v>
      </c>
      <c r="AJ2542">
        <v>4.22</v>
      </c>
      <c r="AK2542">
        <v>777313.52</v>
      </c>
      <c r="AL2542">
        <v>0.104</v>
      </c>
      <c r="AM2542">
        <v>19156.54</v>
      </c>
      <c r="AN2542">
        <v>283.2</v>
      </c>
      <c r="AO2542">
        <v>541.01</v>
      </c>
      <c r="AP2542">
        <v>153214.03</v>
      </c>
      <c r="AQ2542">
        <v>721180.67</v>
      </c>
      <c r="AR2542" t="s">
        <v>61</v>
      </c>
      <c r="AS2542" t="s">
        <v>61</v>
      </c>
      <c r="AT2542" t="s">
        <v>62</v>
      </c>
      <c r="AU2542" t="s">
        <v>63</v>
      </c>
    </row>
    <row r="2543" spans="1:47" x14ac:dyDescent="0.25">
      <c r="A2543" t="s">
        <v>3762</v>
      </c>
      <c r="B2543">
        <v>2021</v>
      </c>
      <c r="C2543">
        <v>4</v>
      </c>
      <c r="D2543" t="s">
        <v>77</v>
      </c>
      <c r="E2543" s="1">
        <v>44309</v>
      </c>
      <c r="F2543" s="1">
        <v>44316</v>
      </c>
      <c r="G2543">
        <v>7</v>
      </c>
      <c r="H2543">
        <v>2.2999999999999998</v>
      </c>
      <c r="I2543" t="s">
        <v>65</v>
      </c>
      <c r="J2543" t="s">
        <v>78</v>
      </c>
      <c r="K2543" t="s">
        <v>211</v>
      </c>
      <c r="L2543">
        <v>1701.99</v>
      </c>
      <c r="M2543" t="s">
        <v>80</v>
      </c>
      <c r="N2543" t="s">
        <v>69</v>
      </c>
      <c r="O2543" t="s">
        <v>54</v>
      </c>
      <c r="P2543" t="s">
        <v>184</v>
      </c>
      <c r="Q2543" t="s">
        <v>121</v>
      </c>
      <c r="R2543" t="s">
        <v>1850</v>
      </c>
      <c r="S2543" t="s">
        <v>85</v>
      </c>
      <c r="T2543" t="s">
        <v>74</v>
      </c>
      <c r="U2543" t="s">
        <v>132</v>
      </c>
      <c r="V2543">
        <v>67642</v>
      </c>
      <c r="W2543">
        <v>48049</v>
      </c>
      <c r="X2543">
        <v>1.2</v>
      </c>
      <c r="Y2543">
        <v>11.5</v>
      </c>
      <c r="Z2543">
        <v>56009.89</v>
      </c>
      <c r="AB2543">
        <v>12.38</v>
      </c>
      <c r="AC2543">
        <v>693402.44</v>
      </c>
      <c r="AD2543">
        <v>35198855.270000003</v>
      </c>
      <c r="AE2543">
        <v>172.61</v>
      </c>
      <c r="AF2543">
        <v>6075674408.1499996</v>
      </c>
      <c r="AG2543">
        <v>51306.21</v>
      </c>
      <c r="AH2543">
        <v>0</v>
      </c>
      <c r="AI2543">
        <v>0</v>
      </c>
      <c r="AJ2543">
        <v>13.11</v>
      </c>
      <c r="AK2543">
        <v>0</v>
      </c>
      <c r="AL2543">
        <v>0.27200000000000002</v>
      </c>
      <c r="AM2543">
        <v>95740.89</v>
      </c>
      <c r="AN2543">
        <v>134</v>
      </c>
      <c r="AO2543">
        <v>420.25</v>
      </c>
      <c r="AP2543">
        <v>56313.5</v>
      </c>
      <c r="AQ2543">
        <v>896763.04</v>
      </c>
      <c r="AR2543" t="s">
        <v>61</v>
      </c>
      <c r="AS2543" t="s">
        <v>61</v>
      </c>
      <c r="AT2543" t="s">
        <v>62</v>
      </c>
      <c r="AU2543" t="s">
        <v>63</v>
      </c>
    </row>
    <row r="2544" spans="1:47" x14ac:dyDescent="0.25">
      <c r="A2544" t="s">
        <v>3763</v>
      </c>
      <c r="B2544">
        <v>2025</v>
      </c>
      <c r="C2544">
        <v>1</v>
      </c>
      <c r="D2544" t="s">
        <v>48</v>
      </c>
      <c r="E2544" s="1">
        <v>45675</v>
      </c>
      <c r="F2544" s="1">
        <v>45696</v>
      </c>
      <c r="G2544">
        <v>21</v>
      </c>
      <c r="H2544">
        <v>17.399999999999999</v>
      </c>
      <c r="I2544" t="s">
        <v>65</v>
      </c>
      <c r="J2544" t="s">
        <v>78</v>
      </c>
      <c r="K2544" t="s">
        <v>177</v>
      </c>
      <c r="L2544">
        <v>1001.99</v>
      </c>
      <c r="M2544" t="s">
        <v>90</v>
      </c>
      <c r="N2544" t="s">
        <v>81</v>
      </c>
      <c r="O2544" t="s">
        <v>99</v>
      </c>
      <c r="P2544" t="s">
        <v>128</v>
      </c>
      <c r="Q2544" t="s">
        <v>108</v>
      </c>
      <c r="R2544" t="s">
        <v>2491</v>
      </c>
      <c r="S2544" t="s">
        <v>130</v>
      </c>
      <c r="T2544" t="s">
        <v>102</v>
      </c>
      <c r="U2544" t="s">
        <v>87</v>
      </c>
      <c r="V2544">
        <v>81154</v>
      </c>
      <c r="W2544">
        <v>58430</v>
      </c>
      <c r="X2544">
        <v>5.2</v>
      </c>
      <c r="Y2544">
        <v>12.3</v>
      </c>
      <c r="Z2544">
        <v>75640.509999999995</v>
      </c>
      <c r="AB2544">
        <v>24.12</v>
      </c>
      <c r="AC2544">
        <v>1824449.1</v>
      </c>
      <c r="AD2544">
        <v>18873820.059999999</v>
      </c>
      <c r="AE2544">
        <v>282.16000000000003</v>
      </c>
      <c r="AF2544">
        <v>5325437068.1300001</v>
      </c>
      <c r="AG2544">
        <v>181525.27</v>
      </c>
      <c r="AH2544">
        <v>0.3</v>
      </c>
      <c r="AI2544">
        <v>9671.86</v>
      </c>
      <c r="AJ2544">
        <v>7.64</v>
      </c>
      <c r="AK2544">
        <v>0</v>
      </c>
      <c r="AL2544">
        <v>0.22900000000000001</v>
      </c>
      <c r="AM2544">
        <v>43221.05</v>
      </c>
      <c r="AN2544">
        <v>323.7</v>
      </c>
      <c r="AO2544">
        <v>360.44</v>
      </c>
      <c r="AP2544">
        <v>116674.43</v>
      </c>
      <c r="AQ2544">
        <v>2175541.71</v>
      </c>
      <c r="AR2544" t="s">
        <v>61</v>
      </c>
      <c r="AS2544" t="s">
        <v>61</v>
      </c>
      <c r="AT2544" t="s">
        <v>62</v>
      </c>
      <c r="AU2544" t="s">
        <v>63</v>
      </c>
    </row>
    <row r="2545" spans="1:47" x14ac:dyDescent="0.25">
      <c r="A2545" t="s">
        <v>3764</v>
      </c>
      <c r="B2545">
        <v>2023</v>
      </c>
      <c r="C2545">
        <v>8</v>
      </c>
      <c r="D2545" t="s">
        <v>89</v>
      </c>
      <c r="E2545" s="1">
        <v>45157</v>
      </c>
      <c r="F2545" s="1">
        <v>45173</v>
      </c>
      <c r="G2545">
        <v>16</v>
      </c>
      <c r="H2545">
        <v>5.3</v>
      </c>
      <c r="I2545" t="s">
        <v>65</v>
      </c>
      <c r="J2545" t="s">
        <v>66</v>
      </c>
      <c r="K2545" t="s">
        <v>245</v>
      </c>
      <c r="L2545">
        <v>8905.9</v>
      </c>
      <c r="M2545" t="s">
        <v>90</v>
      </c>
      <c r="N2545" t="s">
        <v>168</v>
      </c>
      <c r="O2545" t="s">
        <v>99</v>
      </c>
      <c r="P2545" t="s">
        <v>184</v>
      </c>
      <c r="Q2545" t="s">
        <v>159</v>
      </c>
      <c r="R2545" t="s">
        <v>205</v>
      </c>
      <c r="S2545" t="s">
        <v>137</v>
      </c>
      <c r="T2545" t="s">
        <v>131</v>
      </c>
      <c r="U2545" t="s">
        <v>87</v>
      </c>
      <c r="V2545">
        <v>3296</v>
      </c>
      <c r="W2545">
        <v>1920</v>
      </c>
      <c r="X2545">
        <v>22.5</v>
      </c>
      <c r="Y2545">
        <v>13.1</v>
      </c>
      <c r="Z2545">
        <v>2705.33</v>
      </c>
      <c r="AB2545">
        <v>31.6</v>
      </c>
      <c r="AC2545">
        <v>85488.43</v>
      </c>
      <c r="AD2545">
        <v>1491448.43</v>
      </c>
      <c r="AE2545">
        <v>281.44</v>
      </c>
      <c r="AF2545">
        <v>419753246.13999999</v>
      </c>
      <c r="AG2545">
        <v>236165.81</v>
      </c>
      <c r="AH2545">
        <v>2.1</v>
      </c>
      <c r="AI2545">
        <v>23678.77</v>
      </c>
      <c r="AJ2545">
        <v>14.35</v>
      </c>
      <c r="AK2545">
        <v>0</v>
      </c>
      <c r="AL2545">
        <v>0.20300000000000001</v>
      </c>
      <c r="AM2545">
        <v>3027.64</v>
      </c>
      <c r="AN2545">
        <v>595</v>
      </c>
      <c r="AO2545">
        <v>729.96</v>
      </c>
      <c r="AP2545">
        <v>434326.2</v>
      </c>
      <c r="AQ2545">
        <v>782686.85</v>
      </c>
      <c r="AR2545" t="s">
        <v>61</v>
      </c>
      <c r="AS2545" t="s">
        <v>61</v>
      </c>
      <c r="AT2545" t="s">
        <v>293</v>
      </c>
      <c r="AU2545" t="s">
        <v>63</v>
      </c>
    </row>
    <row r="2546" spans="1:47" x14ac:dyDescent="0.25">
      <c r="A2546" t="s">
        <v>3765</v>
      </c>
      <c r="B2546">
        <v>2024</v>
      </c>
      <c r="C2546">
        <v>8</v>
      </c>
      <c r="D2546" t="s">
        <v>89</v>
      </c>
      <c r="E2546" s="1">
        <v>45510</v>
      </c>
      <c r="F2546" s="1">
        <v>45521</v>
      </c>
      <c r="G2546">
        <v>11</v>
      </c>
      <c r="H2546">
        <v>16.2</v>
      </c>
      <c r="I2546" t="s">
        <v>65</v>
      </c>
      <c r="J2546" t="s">
        <v>50</v>
      </c>
      <c r="K2546" t="s">
        <v>51</v>
      </c>
      <c r="L2546">
        <v>2709</v>
      </c>
      <c r="M2546" t="s">
        <v>90</v>
      </c>
      <c r="N2546" t="s">
        <v>106</v>
      </c>
      <c r="O2546" t="s">
        <v>54</v>
      </c>
      <c r="P2546" t="s">
        <v>100</v>
      </c>
      <c r="Q2546" t="s">
        <v>257</v>
      </c>
      <c r="R2546" t="s">
        <v>1320</v>
      </c>
      <c r="S2546" t="s">
        <v>58</v>
      </c>
      <c r="T2546" t="s">
        <v>148</v>
      </c>
      <c r="U2546" t="s">
        <v>87</v>
      </c>
      <c r="V2546">
        <v>176871</v>
      </c>
      <c r="W2546">
        <v>100954</v>
      </c>
      <c r="X2546">
        <v>10</v>
      </c>
      <c r="Y2546">
        <v>13.5</v>
      </c>
      <c r="Z2546">
        <v>158075.71</v>
      </c>
      <c r="AB2546">
        <v>28.53</v>
      </c>
      <c r="AC2546">
        <v>4509900.01</v>
      </c>
      <c r="AD2546">
        <v>9742206.0099999998</v>
      </c>
      <c r="AE2546">
        <v>276.74</v>
      </c>
      <c r="AF2546">
        <v>2696058091.21</v>
      </c>
      <c r="AG2546">
        <v>35983.410000000003</v>
      </c>
      <c r="AH2546">
        <v>2.5</v>
      </c>
      <c r="AI2546">
        <v>26664.97</v>
      </c>
      <c r="AJ2546">
        <v>19.670000000000002</v>
      </c>
      <c r="AK2546">
        <v>0</v>
      </c>
      <c r="AL2546">
        <v>0.30099999999999999</v>
      </c>
      <c r="AM2546">
        <v>29324.04</v>
      </c>
      <c r="AN2546">
        <v>388.2</v>
      </c>
      <c r="AO2546">
        <v>455.02</v>
      </c>
      <c r="AP2546">
        <v>176638.76</v>
      </c>
      <c r="AQ2546">
        <v>4778511.1900000004</v>
      </c>
      <c r="AR2546" t="s">
        <v>61</v>
      </c>
      <c r="AS2546" t="s">
        <v>61</v>
      </c>
      <c r="AT2546" t="s">
        <v>62</v>
      </c>
      <c r="AU2546" t="s">
        <v>63</v>
      </c>
    </row>
    <row r="2547" spans="1:47" x14ac:dyDescent="0.25">
      <c r="A2547" t="s">
        <v>3766</v>
      </c>
      <c r="B2547">
        <v>2025</v>
      </c>
      <c r="C2547">
        <v>4</v>
      </c>
      <c r="D2547" t="s">
        <v>77</v>
      </c>
      <c r="E2547" s="1">
        <v>45756</v>
      </c>
      <c r="F2547" s="1">
        <v>45765</v>
      </c>
      <c r="G2547">
        <v>9</v>
      </c>
      <c r="H2547">
        <v>15.1</v>
      </c>
      <c r="I2547" t="s">
        <v>49</v>
      </c>
      <c r="J2547" t="s">
        <v>50</v>
      </c>
      <c r="K2547" t="s">
        <v>51</v>
      </c>
      <c r="L2547">
        <v>2709</v>
      </c>
      <c r="M2547" t="s">
        <v>114</v>
      </c>
      <c r="N2547" t="s">
        <v>168</v>
      </c>
      <c r="O2547" t="s">
        <v>107</v>
      </c>
      <c r="P2547" t="s">
        <v>127</v>
      </c>
      <c r="Q2547" t="s">
        <v>56</v>
      </c>
      <c r="R2547" t="s">
        <v>1878</v>
      </c>
      <c r="S2547" t="s">
        <v>58</v>
      </c>
      <c r="T2547" t="s">
        <v>95</v>
      </c>
      <c r="U2547" t="s">
        <v>228</v>
      </c>
      <c r="V2547">
        <v>283526</v>
      </c>
      <c r="W2547">
        <v>197285</v>
      </c>
      <c r="X2547">
        <v>21.5</v>
      </c>
      <c r="Y2547">
        <v>13.5</v>
      </c>
      <c r="Z2547">
        <v>248273.7</v>
      </c>
      <c r="AB2547">
        <v>20</v>
      </c>
      <c r="AC2547">
        <v>4965474</v>
      </c>
      <c r="AD2547">
        <v>24464890.399999999</v>
      </c>
      <c r="AE2547">
        <v>284.68</v>
      </c>
      <c r="AF2547">
        <v>6964664999.0699997</v>
      </c>
      <c r="AG2547">
        <v>227723.21</v>
      </c>
      <c r="AH2547">
        <v>0.1</v>
      </c>
      <c r="AI2547">
        <v>1772.24</v>
      </c>
      <c r="AJ2547">
        <v>6.99</v>
      </c>
      <c r="AK2547">
        <v>1710095.84</v>
      </c>
      <c r="AL2547">
        <v>0.3</v>
      </c>
      <c r="AM2547">
        <v>73394.67</v>
      </c>
      <c r="AN2547">
        <v>295.89999999999998</v>
      </c>
      <c r="AO2547">
        <v>696.17</v>
      </c>
      <c r="AP2547">
        <v>205996.7</v>
      </c>
      <c r="AQ2547">
        <v>5474360.8200000003</v>
      </c>
      <c r="AR2547" t="s">
        <v>61</v>
      </c>
      <c r="AS2547" t="s">
        <v>61</v>
      </c>
      <c r="AT2547" t="s">
        <v>62</v>
      </c>
      <c r="AU2547" t="s">
        <v>63</v>
      </c>
    </row>
    <row r="2548" spans="1:47" x14ac:dyDescent="0.25">
      <c r="A2548" t="s">
        <v>3767</v>
      </c>
      <c r="B2548">
        <v>2022</v>
      </c>
      <c r="C2548">
        <v>8</v>
      </c>
      <c r="D2548" t="s">
        <v>89</v>
      </c>
      <c r="E2548" s="1">
        <v>44792</v>
      </c>
      <c r="F2548" s="1">
        <v>44810</v>
      </c>
      <c r="G2548">
        <v>18</v>
      </c>
      <c r="H2548">
        <v>9.1</v>
      </c>
      <c r="I2548" t="s">
        <v>65</v>
      </c>
      <c r="J2548" t="s">
        <v>50</v>
      </c>
      <c r="K2548" t="s">
        <v>51</v>
      </c>
      <c r="L2548">
        <v>2709</v>
      </c>
      <c r="M2548" t="s">
        <v>52</v>
      </c>
      <c r="N2548" t="s">
        <v>53</v>
      </c>
      <c r="O2548" t="s">
        <v>200</v>
      </c>
      <c r="P2548" t="s">
        <v>92</v>
      </c>
      <c r="Q2548" t="s">
        <v>230</v>
      </c>
      <c r="R2548" t="s">
        <v>2327</v>
      </c>
      <c r="S2548" t="s">
        <v>58</v>
      </c>
      <c r="T2548" t="s">
        <v>148</v>
      </c>
      <c r="U2548" t="s">
        <v>181</v>
      </c>
      <c r="V2548">
        <v>263893</v>
      </c>
      <c r="W2548">
        <v>191801</v>
      </c>
      <c r="X2548">
        <v>8.5</v>
      </c>
      <c r="Y2548">
        <v>11.2</v>
      </c>
      <c r="Z2548">
        <v>209131.46</v>
      </c>
      <c r="AB2548">
        <v>25.66</v>
      </c>
      <c r="AC2548">
        <v>5366313.26</v>
      </c>
      <c r="AD2548">
        <v>15329336.02</v>
      </c>
      <c r="AE2548">
        <v>215.93</v>
      </c>
      <c r="AF2548">
        <v>3310063526.8000002</v>
      </c>
      <c r="AG2548">
        <v>24528.42</v>
      </c>
      <c r="AH2548">
        <v>4</v>
      </c>
      <c r="AI2548">
        <v>85213.69</v>
      </c>
      <c r="AJ2548">
        <v>17.36</v>
      </c>
      <c r="AK2548">
        <v>0</v>
      </c>
      <c r="AL2548">
        <v>7.5999999999999998E-2</v>
      </c>
      <c r="AM2548">
        <v>11650.3</v>
      </c>
      <c r="AN2548">
        <v>818</v>
      </c>
      <c r="AO2548">
        <v>354.93</v>
      </c>
      <c r="AP2548">
        <v>290332.74</v>
      </c>
      <c r="AQ2548">
        <v>5778038.4100000001</v>
      </c>
      <c r="AR2548" t="s">
        <v>61</v>
      </c>
      <c r="AS2548" t="s">
        <v>61</v>
      </c>
      <c r="AT2548" t="s">
        <v>62</v>
      </c>
      <c r="AU2548" t="s">
        <v>63</v>
      </c>
    </row>
    <row r="2549" spans="1:47" x14ac:dyDescent="0.25">
      <c r="A2549" t="s">
        <v>3768</v>
      </c>
      <c r="B2549">
        <v>2025</v>
      </c>
      <c r="C2549">
        <v>5</v>
      </c>
      <c r="D2549" t="s">
        <v>77</v>
      </c>
      <c r="E2549" s="1">
        <v>45805</v>
      </c>
      <c r="F2549" s="1">
        <v>45822</v>
      </c>
      <c r="G2549">
        <v>17</v>
      </c>
      <c r="H2549">
        <v>12</v>
      </c>
      <c r="I2549" t="s">
        <v>49</v>
      </c>
      <c r="J2549" t="s">
        <v>50</v>
      </c>
      <c r="K2549" t="s">
        <v>139</v>
      </c>
      <c r="L2549">
        <v>2710.1210999999998</v>
      </c>
      <c r="M2549" t="s">
        <v>52</v>
      </c>
      <c r="N2549" t="s">
        <v>81</v>
      </c>
      <c r="O2549" t="s">
        <v>189</v>
      </c>
      <c r="P2549" t="s">
        <v>140</v>
      </c>
      <c r="Q2549" t="s">
        <v>92</v>
      </c>
      <c r="R2549" t="s">
        <v>2172</v>
      </c>
      <c r="S2549" t="s">
        <v>142</v>
      </c>
      <c r="T2549" t="s">
        <v>131</v>
      </c>
      <c r="U2549" t="s">
        <v>181</v>
      </c>
      <c r="V2549">
        <v>72568</v>
      </c>
      <c r="W2549">
        <v>47545</v>
      </c>
      <c r="X2549">
        <v>4.7</v>
      </c>
      <c r="Y2549">
        <v>12.8</v>
      </c>
      <c r="Z2549">
        <v>63583.75</v>
      </c>
      <c r="AB2549">
        <v>18.29</v>
      </c>
      <c r="AC2549">
        <v>1162946.79</v>
      </c>
      <c r="AD2549">
        <v>70652355.489999995</v>
      </c>
      <c r="AE2549">
        <v>280.16000000000003</v>
      </c>
      <c r="AF2549">
        <v>19793963914.080002</v>
      </c>
      <c r="AG2549">
        <v>147675.21</v>
      </c>
      <c r="AH2549">
        <v>0</v>
      </c>
      <c r="AI2549">
        <v>0</v>
      </c>
      <c r="AJ2549">
        <v>17.739999999999998</v>
      </c>
      <c r="AK2549">
        <v>12533727.859999999</v>
      </c>
      <c r="AL2549">
        <v>0.313</v>
      </c>
      <c r="AM2549">
        <v>221141.87</v>
      </c>
      <c r="AN2549">
        <v>413.7</v>
      </c>
      <c r="AO2549">
        <v>483.43</v>
      </c>
      <c r="AP2549">
        <v>199994.99</v>
      </c>
      <c r="AQ2549">
        <v>1731758.86</v>
      </c>
      <c r="AR2549" t="s">
        <v>61</v>
      </c>
      <c r="AS2549" t="s">
        <v>61</v>
      </c>
      <c r="AT2549" t="s">
        <v>62</v>
      </c>
      <c r="AU2549" t="s">
        <v>63</v>
      </c>
    </row>
    <row r="2550" spans="1:47" x14ac:dyDescent="0.25">
      <c r="A2550" t="s">
        <v>3769</v>
      </c>
      <c r="B2550">
        <v>2022</v>
      </c>
      <c r="C2550">
        <v>3</v>
      </c>
      <c r="D2550" t="s">
        <v>48</v>
      </c>
      <c r="E2550" s="1">
        <v>44621</v>
      </c>
      <c r="F2550" s="1">
        <v>44649</v>
      </c>
      <c r="G2550">
        <v>28</v>
      </c>
      <c r="H2550">
        <v>14.7</v>
      </c>
      <c r="I2550" t="s">
        <v>49</v>
      </c>
      <c r="J2550" t="s">
        <v>78</v>
      </c>
      <c r="K2550" t="s">
        <v>177</v>
      </c>
      <c r="L2550">
        <v>1001.99</v>
      </c>
      <c r="M2550" t="s">
        <v>90</v>
      </c>
      <c r="N2550" t="s">
        <v>53</v>
      </c>
      <c r="O2550" t="s">
        <v>54</v>
      </c>
      <c r="P2550" t="s">
        <v>121</v>
      </c>
      <c r="Q2550" t="s">
        <v>184</v>
      </c>
      <c r="R2550" t="s">
        <v>811</v>
      </c>
      <c r="S2550" t="s">
        <v>130</v>
      </c>
      <c r="T2550" t="s">
        <v>131</v>
      </c>
      <c r="U2550" t="s">
        <v>110</v>
      </c>
      <c r="V2550">
        <v>91637</v>
      </c>
      <c r="W2550">
        <v>55546</v>
      </c>
      <c r="X2550">
        <v>6.6</v>
      </c>
      <c r="Y2550">
        <v>14</v>
      </c>
      <c r="Z2550">
        <v>75412.69</v>
      </c>
      <c r="AB2550">
        <v>12.92</v>
      </c>
      <c r="AC2550">
        <v>974331.95</v>
      </c>
      <c r="AD2550">
        <v>26908001.920000002</v>
      </c>
      <c r="AE2550">
        <v>210.13</v>
      </c>
      <c r="AF2550">
        <v>5654178443.4499998</v>
      </c>
      <c r="AG2550">
        <v>72732.289999999994</v>
      </c>
      <c r="AH2550">
        <v>0</v>
      </c>
      <c r="AI2550">
        <v>0</v>
      </c>
      <c r="AJ2550">
        <v>13.46</v>
      </c>
      <c r="AK2550">
        <v>3621817.06</v>
      </c>
      <c r="AL2550">
        <v>5.3999999999999999E-2</v>
      </c>
      <c r="AM2550">
        <v>14530.32</v>
      </c>
      <c r="AN2550">
        <v>1114.5</v>
      </c>
      <c r="AO2550">
        <v>381.44</v>
      </c>
      <c r="AP2550">
        <v>425114.88</v>
      </c>
      <c r="AQ2550">
        <v>1486709.44</v>
      </c>
      <c r="AR2550" t="s">
        <v>61</v>
      </c>
      <c r="AS2550" t="s">
        <v>61</v>
      </c>
      <c r="AT2550" t="s">
        <v>62</v>
      </c>
      <c r="AU2550" t="s">
        <v>63</v>
      </c>
    </row>
    <row r="2551" spans="1:47" x14ac:dyDescent="0.25">
      <c r="A2551" t="s">
        <v>3770</v>
      </c>
      <c r="B2551">
        <v>2020</v>
      </c>
      <c r="C2551">
        <v>9</v>
      </c>
      <c r="D2551" t="s">
        <v>89</v>
      </c>
      <c r="E2551" s="1">
        <v>44084</v>
      </c>
      <c r="F2551" s="1">
        <v>44106</v>
      </c>
      <c r="G2551">
        <v>22</v>
      </c>
      <c r="H2551">
        <v>18.100000000000001</v>
      </c>
      <c r="I2551" t="s">
        <v>65</v>
      </c>
      <c r="J2551" t="s">
        <v>78</v>
      </c>
      <c r="K2551" t="s">
        <v>211</v>
      </c>
      <c r="L2551">
        <v>1701.99</v>
      </c>
      <c r="M2551" t="s">
        <v>98</v>
      </c>
      <c r="N2551" t="s">
        <v>53</v>
      </c>
      <c r="O2551" t="s">
        <v>54</v>
      </c>
      <c r="P2551" t="s">
        <v>56</v>
      </c>
      <c r="Q2551" t="s">
        <v>201</v>
      </c>
      <c r="R2551" t="s">
        <v>1449</v>
      </c>
      <c r="S2551" t="s">
        <v>85</v>
      </c>
      <c r="T2551" t="s">
        <v>102</v>
      </c>
      <c r="U2551" t="s">
        <v>213</v>
      </c>
      <c r="V2551">
        <v>62926</v>
      </c>
      <c r="W2551">
        <v>36096</v>
      </c>
      <c r="X2551">
        <v>8.1999999999999993</v>
      </c>
      <c r="Y2551">
        <v>10.4</v>
      </c>
      <c r="Z2551">
        <v>50930.55</v>
      </c>
      <c r="AB2551">
        <v>29.23</v>
      </c>
      <c r="AC2551">
        <v>1488699.98</v>
      </c>
      <c r="AD2551">
        <v>24664137.449999999</v>
      </c>
      <c r="AE2551">
        <v>163.59</v>
      </c>
      <c r="AF2551">
        <v>4034806245.4499998</v>
      </c>
      <c r="AG2551">
        <v>154932.75</v>
      </c>
      <c r="AH2551">
        <v>3.9</v>
      </c>
      <c r="AI2551">
        <v>128088.5</v>
      </c>
      <c r="AJ2551">
        <v>21.15</v>
      </c>
      <c r="AK2551">
        <v>0</v>
      </c>
      <c r="AL2551">
        <v>0.10299999999999999</v>
      </c>
      <c r="AM2551">
        <v>25404.06</v>
      </c>
      <c r="AN2551">
        <v>956.4</v>
      </c>
      <c r="AO2551">
        <v>639.03</v>
      </c>
      <c r="AP2551">
        <v>611168.29</v>
      </c>
      <c r="AQ2551">
        <v>2408293.58</v>
      </c>
      <c r="AR2551" t="s">
        <v>61</v>
      </c>
      <c r="AS2551" t="s">
        <v>61</v>
      </c>
      <c r="AT2551" t="s">
        <v>62</v>
      </c>
      <c r="AU2551" t="s">
        <v>63</v>
      </c>
    </row>
    <row r="2552" spans="1:47" x14ac:dyDescent="0.25">
      <c r="A2552" t="s">
        <v>3771</v>
      </c>
      <c r="B2552">
        <v>2022</v>
      </c>
      <c r="C2552">
        <v>8</v>
      </c>
      <c r="D2552" t="s">
        <v>89</v>
      </c>
      <c r="E2552" s="1">
        <v>44780</v>
      </c>
      <c r="F2552" s="1">
        <v>44790</v>
      </c>
      <c r="G2552">
        <v>10</v>
      </c>
      <c r="H2552">
        <v>16.899999999999999</v>
      </c>
      <c r="I2552" t="s">
        <v>65</v>
      </c>
      <c r="J2552" t="s">
        <v>50</v>
      </c>
      <c r="K2552" t="s">
        <v>51</v>
      </c>
      <c r="L2552">
        <v>2709</v>
      </c>
      <c r="M2552" t="s">
        <v>98</v>
      </c>
      <c r="N2552" t="s">
        <v>53</v>
      </c>
      <c r="O2552" t="s">
        <v>99</v>
      </c>
      <c r="P2552" t="s">
        <v>92</v>
      </c>
      <c r="Q2552" t="s">
        <v>164</v>
      </c>
      <c r="R2552" t="s">
        <v>3715</v>
      </c>
      <c r="S2552" t="s">
        <v>170</v>
      </c>
      <c r="T2552" t="s">
        <v>162</v>
      </c>
      <c r="U2552" t="s">
        <v>166</v>
      </c>
      <c r="V2552">
        <v>79422</v>
      </c>
      <c r="W2552">
        <v>44557</v>
      </c>
      <c r="X2552">
        <v>22.2</v>
      </c>
      <c r="Y2552">
        <v>11.2</v>
      </c>
      <c r="Z2552">
        <v>70628.63</v>
      </c>
      <c r="AB2552">
        <v>26.04</v>
      </c>
      <c r="AC2552">
        <v>1839169.53</v>
      </c>
      <c r="AD2552">
        <v>4516700.8899999997</v>
      </c>
      <c r="AE2552">
        <v>212.61</v>
      </c>
      <c r="AF2552">
        <v>960295776.22000003</v>
      </c>
      <c r="AG2552">
        <v>91261.71</v>
      </c>
      <c r="AH2552">
        <v>2.6</v>
      </c>
      <c r="AI2552">
        <v>55804.79</v>
      </c>
      <c r="AJ2552">
        <v>19.61</v>
      </c>
      <c r="AK2552">
        <v>0</v>
      </c>
      <c r="AL2552">
        <v>0.126</v>
      </c>
      <c r="AM2552">
        <v>5691.04</v>
      </c>
      <c r="AN2552">
        <v>499.9</v>
      </c>
      <c r="AO2552">
        <v>573.54999999999995</v>
      </c>
      <c r="AP2552">
        <v>286717.64</v>
      </c>
      <c r="AQ2552">
        <v>2278644.71</v>
      </c>
      <c r="AR2552" t="s">
        <v>61</v>
      </c>
      <c r="AS2552" t="s">
        <v>61</v>
      </c>
      <c r="AT2552" t="s">
        <v>62</v>
      </c>
      <c r="AU2552" t="s">
        <v>63</v>
      </c>
    </row>
    <row r="2553" spans="1:47" x14ac:dyDescent="0.25">
      <c r="A2553" t="s">
        <v>3772</v>
      </c>
      <c r="B2553">
        <v>2021</v>
      </c>
      <c r="C2553">
        <v>12</v>
      </c>
      <c r="D2553" t="s">
        <v>119</v>
      </c>
      <c r="E2553" s="1">
        <v>44545</v>
      </c>
      <c r="F2553" s="1">
        <v>44570</v>
      </c>
      <c r="G2553">
        <v>25</v>
      </c>
      <c r="H2553">
        <v>13.5</v>
      </c>
      <c r="I2553" t="s">
        <v>49</v>
      </c>
      <c r="J2553" t="s">
        <v>78</v>
      </c>
      <c r="K2553" t="s">
        <v>315</v>
      </c>
      <c r="L2553">
        <v>1511.9</v>
      </c>
      <c r="M2553" t="s">
        <v>98</v>
      </c>
      <c r="N2553" t="s">
        <v>81</v>
      </c>
      <c r="O2553" t="s">
        <v>200</v>
      </c>
      <c r="P2553" t="s">
        <v>131</v>
      </c>
      <c r="Q2553" t="s">
        <v>92</v>
      </c>
      <c r="R2553" t="s">
        <v>1822</v>
      </c>
      <c r="S2553" t="s">
        <v>85</v>
      </c>
      <c r="T2553" t="s">
        <v>187</v>
      </c>
      <c r="U2553" t="s">
        <v>143</v>
      </c>
      <c r="V2553">
        <v>35616</v>
      </c>
      <c r="W2553">
        <v>23522</v>
      </c>
      <c r="X2553">
        <v>4.4000000000000004</v>
      </c>
      <c r="Y2553">
        <v>13.9</v>
      </c>
      <c r="Z2553">
        <v>31288.32</v>
      </c>
      <c r="AB2553">
        <v>41.4</v>
      </c>
      <c r="AC2553">
        <v>1295336.45</v>
      </c>
      <c r="AD2553">
        <v>27508690.940000001</v>
      </c>
      <c r="AE2553">
        <v>168.42</v>
      </c>
      <c r="AF2553">
        <v>4633013728.1099997</v>
      </c>
      <c r="AG2553">
        <v>166172.67000000001</v>
      </c>
      <c r="AH2553">
        <v>0.6</v>
      </c>
      <c r="AI2553">
        <v>15513.24</v>
      </c>
      <c r="AJ2553">
        <v>21.51</v>
      </c>
      <c r="AK2553">
        <v>5917119.4199999999</v>
      </c>
      <c r="AL2553">
        <v>0.19500000000000001</v>
      </c>
      <c r="AM2553">
        <v>53641.95</v>
      </c>
      <c r="AN2553">
        <v>429.4</v>
      </c>
      <c r="AO2553">
        <v>707.81</v>
      </c>
      <c r="AP2553">
        <v>303933.61</v>
      </c>
      <c r="AQ2553">
        <v>1834597.92</v>
      </c>
      <c r="AR2553" t="s">
        <v>61</v>
      </c>
      <c r="AS2553" t="s">
        <v>61</v>
      </c>
      <c r="AT2553" t="s">
        <v>62</v>
      </c>
      <c r="AU2553" t="s">
        <v>117</v>
      </c>
    </row>
    <row r="2554" spans="1:47" x14ac:dyDescent="0.25">
      <c r="A2554" t="s">
        <v>3773</v>
      </c>
      <c r="B2554">
        <v>2020</v>
      </c>
      <c r="C2554">
        <v>12</v>
      </c>
      <c r="D2554" t="s">
        <v>119</v>
      </c>
      <c r="E2554" s="1">
        <v>44167</v>
      </c>
      <c r="F2554" s="1">
        <v>44194</v>
      </c>
      <c r="G2554">
        <v>27</v>
      </c>
      <c r="H2554">
        <v>10.4</v>
      </c>
      <c r="I2554" t="s">
        <v>65</v>
      </c>
      <c r="J2554" t="s">
        <v>112</v>
      </c>
      <c r="K2554" t="s">
        <v>199</v>
      </c>
      <c r="L2554">
        <v>7204.49</v>
      </c>
      <c r="M2554" t="s">
        <v>114</v>
      </c>
      <c r="N2554" t="s">
        <v>53</v>
      </c>
      <c r="O2554" t="s">
        <v>200</v>
      </c>
      <c r="P2554" t="s">
        <v>56</v>
      </c>
      <c r="Q2554" t="s">
        <v>71</v>
      </c>
      <c r="R2554" t="s">
        <v>697</v>
      </c>
      <c r="S2554" t="s">
        <v>161</v>
      </c>
      <c r="T2554" t="s">
        <v>102</v>
      </c>
      <c r="U2554" t="s">
        <v>96</v>
      </c>
      <c r="V2554">
        <v>25906</v>
      </c>
      <c r="W2554">
        <v>15011</v>
      </c>
      <c r="X2554">
        <v>16.8</v>
      </c>
      <c r="Y2554">
        <v>14</v>
      </c>
      <c r="Z2554">
        <v>21544.32</v>
      </c>
      <c r="AB2554">
        <v>32.86</v>
      </c>
      <c r="AC2554">
        <v>707946.36</v>
      </c>
      <c r="AD2554">
        <v>24225510.620000001</v>
      </c>
      <c r="AE2554">
        <v>166.11</v>
      </c>
      <c r="AF2554">
        <v>4024099569.0900002</v>
      </c>
      <c r="AG2554">
        <v>164860.41</v>
      </c>
      <c r="AH2554">
        <v>1.2</v>
      </c>
      <c r="AI2554">
        <v>35911.82</v>
      </c>
      <c r="AJ2554">
        <v>7.52</v>
      </c>
      <c r="AK2554">
        <v>0</v>
      </c>
      <c r="AL2554">
        <v>0.18</v>
      </c>
      <c r="AM2554">
        <v>43605.919999999998</v>
      </c>
      <c r="AN2554">
        <v>566.1</v>
      </c>
      <c r="AO2554">
        <v>356.95</v>
      </c>
      <c r="AP2554">
        <v>202069.39</v>
      </c>
      <c r="AQ2554">
        <v>1154393.8999999999</v>
      </c>
      <c r="AR2554" t="s">
        <v>124</v>
      </c>
      <c r="AS2554" t="s">
        <v>124</v>
      </c>
      <c r="AT2554" t="s">
        <v>293</v>
      </c>
      <c r="AU2554" t="s">
        <v>63</v>
      </c>
    </row>
    <row r="2555" spans="1:47" x14ac:dyDescent="0.25">
      <c r="A2555" t="s">
        <v>3774</v>
      </c>
      <c r="B2555">
        <v>2026</v>
      </c>
      <c r="C2555">
        <v>4</v>
      </c>
      <c r="D2555" t="s">
        <v>77</v>
      </c>
      <c r="E2555" s="1">
        <v>46115</v>
      </c>
      <c r="F2555" s="1">
        <v>46126</v>
      </c>
      <c r="G2555">
        <v>11</v>
      </c>
      <c r="H2555">
        <v>10.7</v>
      </c>
      <c r="I2555" t="s">
        <v>65</v>
      </c>
      <c r="J2555" t="s">
        <v>50</v>
      </c>
      <c r="K2555" t="s">
        <v>51</v>
      </c>
      <c r="L2555">
        <v>2709</v>
      </c>
      <c r="M2555" t="s">
        <v>114</v>
      </c>
      <c r="N2555" t="s">
        <v>69</v>
      </c>
      <c r="O2555" t="s">
        <v>107</v>
      </c>
      <c r="P2555" t="s">
        <v>82</v>
      </c>
      <c r="Q2555" t="s">
        <v>196</v>
      </c>
      <c r="R2555" t="s">
        <v>2346</v>
      </c>
      <c r="S2555" t="s">
        <v>170</v>
      </c>
      <c r="T2555" t="s">
        <v>162</v>
      </c>
      <c r="U2555" t="s">
        <v>75</v>
      </c>
      <c r="V2555">
        <v>91762</v>
      </c>
      <c r="W2555">
        <v>62537</v>
      </c>
      <c r="X2555">
        <v>15.8</v>
      </c>
      <c r="Y2555">
        <v>11.6</v>
      </c>
      <c r="Z2555">
        <v>83815.460000000006</v>
      </c>
      <c r="AB2555">
        <v>16.7</v>
      </c>
      <c r="AC2555">
        <v>1399718.18</v>
      </c>
      <c r="AD2555">
        <v>5952573.9699999997</v>
      </c>
      <c r="AE2555">
        <v>286.31</v>
      </c>
      <c r="AF2555">
        <v>1704281453.3499999</v>
      </c>
      <c r="AG2555">
        <v>181164.76</v>
      </c>
      <c r="AH2555">
        <v>0.8</v>
      </c>
      <c r="AI2555">
        <v>13473.11</v>
      </c>
      <c r="AJ2555">
        <v>5.32</v>
      </c>
      <c r="AK2555">
        <v>0</v>
      </c>
      <c r="AL2555">
        <v>5.8999999999999997E-2</v>
      </c>
      <c r="AM2555">
        <v>3512.02</v>
      </c>
      <c r="AN2555">
        <v>366.2</v>
      </c>
      <c r="AO2555">
        <v>665.17</v>
      </c>
      <c r="AP2555">
        <v>243585.25</v>
      </c>
      <c r="AQ2555">
        <v>1841453.32</v>
      </c>
      <c r="AR2555" t="s">
        <v>61</v>
      </c>
      <c r="AS2555" t="s">
        <v>61</v>
      </c>
      <c r="AT2555" t="s">
        <v>62</v>
      </c>
      <c r="AU2555" t="s">
        <v>63</v>
      </c>
    </row>
    <row r="2556" spans="1:47" x14ac:dyDescent="0.25">
      <c r="A2556" t="s">
        <v>3775</v>
      </c>
      <c r="B2556">
        <v>2022</v>
      </c>
      <c r="C2556">
        <v>9</v>
      </c>
      <c r="D2556" t="s">
        <v>89</v>
      </c>
      <c r="E2556" s="1">
        <v>44828</v>
      </c>
      <c r="F2556" s="1">
        <v>44835</v>
      </c>
      <c r="G2556">
        <v>7</v>
      </c>
      <c r="H2556">
        <v>16.7</v>
      </c>
      <c r="I2556" t="s">
        <v>49</v>
      </c>
      <c r="J2556" t="s">
        <v>66</v>
      </c>
      <c r="K2556" t="s">
        <v>391</v>
      </c>
      <c r="L2556">
        <v>9999.99</v>
      </c>
      <c r="M2556" t="s">
        <v>114</v>
      </c>
      <c r="N2556" t="s">
        <v>81</v>
      </c>
      <c r="O2556" t="s">
        <v>200</v>
      </c>
      <c r="P2556" t="s">
        <v>174</v>
      </c>
      <c r="Q2556" t="s">
        <v>82</v>
      </c>
      <c r="R2556" t="s">
        <v>779</v>
      </c>
      <c r="S2556" t="s">
        <v>130</v>
      </c>
      <c r="T2556" t="s">
        <v>86</v>
      </c>
      <c r="U2556" t="s">
        <v>60</v>
      </c>
      <c r="V2556">
        <v>79605</v>
      </c>
      <c r="W2556">
        <v>51591</v>
      </c>
      <c r="X2556">
        <v>24.7</v>
      </c>
      <c r="Y2556">
        <v>13.2</v>
      </c>
      <c r="Z2556">
        <v>75612.61</v>
      </c>
      <c r="AB2556">
        <v>25.63</v>
      </c>
      <c r="AC2556">
        <v>1937951.19</v>
      </c>
      <c r="AD2556">
        <v>45992126.159999996</v>
      </c>
      <c r="AE2556">
        <v>219.93</v>
      </c>
      <c r="AF2556">
        <v>10115048306.370001</v>
      </c>
      <c r="AG2556">
        <v>183403.44</v>
      </c>
      <c r="AH2556">
        <v>1.2</v>
      </c>
      <c r="AI2556">
        <v>20555.87</v>
      </c>
      <c r="AJ2556">
        <v>20.309999999999999</v>
      </c>
      <c r="AK2556">
        <v>9341000.8200000003</v>
      </c>
      <c r="AL2556">
        <v>0.16900000000000001</v>
      </c>
      <c r="AM2556">
        <v>77726.69</v>
      </c>
      <c r="AN2556">
        <v>256.2</v>
      </c>
      <c r="AO2556">
        <v>438.09</v>
      </c>
      <c r="AP2556">
        <v>112238.66</v>
      </c>
      <c r="AQ2556">
        <v>2331875.85</v>
      </c>
      <c r="AR2556" t="s">
        <v>124</v>
      </c>
      <c r="AS2556" t="s">
        <v>61</v>
      </c>
      <c r="AT2556" t="s">
        <v>62</v>
      </c>
      <c r="AU2556" t="s">
        <v>63</v>
      </c>
    </row>
    <row r="2557" spans="1:47" x14ac:dyDescent="0.25">
      <c r="A2557" t="s">
        <v>3776</v>
      </c>
      <c r="B2557">
        <v>2024</v>
      </c>
      <c r="C2557">
        <v>12</v>
      </c>
      <c r="D2557" t="s">
        <v>119</v>
      </c>
      <c r="E2557" s="1">
        <v>45647</v>
      </c>
      <c r="F2557" s="1">
        <v>45673</v>
      </c>
      <c r="G2557">
        <v>26</v>
      </c>
      <c r="H2557">
        <v>20.9</v>
      </c>
      <c r="I2557" t="s">
        <v>49</v>
      </c>
      <c r="J2557" t="s">
        <v>78</v>
      </c>
      <c r="K2557" t="s">
        <v>105</v>
      </c>
      <c r="L2557">
        <v>1201.9000000000001</v>
      </c>
      <c r="M2557" t="s">
        <v>80</v>
      </c>
      <c r="N2557" t="s">
        <v>53</v>
      </c>
      <c r="O2557" t="s">
        <v>99</v>
      </c>
      <c r="P2557" t="s">
        <v>230</v>
      </c>
      <c r="Q2557" t="s">
        <v>56</v>
      </c>
      <c r="R2557" t="s">
        <v>2547</v>
      </c>
      <c r="S2557" t="s">
        <v>85</v>
      </c>
      <c r="T2557" t="s">
        <v>162</v>
      </c>
      <c r="U2557" t="s">
        <v>110</v>
      </c>
      <c r="V2557">
        <v>42216</v>
      </c>
      <c r="W2557">
        <v>26681</v>
      </c>
      <c r="X2557">
        <v>14.9</v>
      </c>
      <c r="Y2557">
        <v>11.7</v>
      </c>
      <c r="Z2557">
        <v>33293.89</v>
      </c>
      <c r="AB2557">
        <v>29.94</v>
      </c>
      <c r="AC2557">
        <v>996819.07</v>
      </c>
      <c r="AD2557">
        <v>13588235.33</v>
      </c>
      <c r="AE2557">
        <v>276.45999999999998</v>
      </c>
      <c r="AF2557">
        <v>3756603539.3299999</v>
      </c>
      <c r="AG2557">
        <v>58729.58</v>
      </c>
      <c r="AH2557">
        <v>0.9</v>
      </c>
      <c r="AI2557">
        <v>24378.06</v>
      </c>
      <c r="AJ2557">
        <v>0.53</v>
      </c>
      <c r="AK2557">
        <v>72017.649999999994</v>
      </c>
      <c r="AL2557">
        <v>0.14099999999999999</v>
      </c>
      <c r="AM2557">
        <v>19159.41</v>
      </c>
      <c r="AN2557">
        <v>760.5</v>
      </c>
      <c r="AO2557">
        <v>442.24</v>
      </c>
      <c r="AP2557">
        <v>336323.52</v>
      </c>
      <c r="AQ2557">
        <v>1435409.64</v>
      </c>
      <c r="AR2557" t="s">
        <v>61</v>
      </c>
      <c r="AS2557" t="s">
        <v>61</v>
      </c>
      <c r="AT2557" t="s">
        <v>62</v>
      </c>
      <c r="AU2557" t="s">
        <v>63</v>
      </c>
    </row>
    <row r="2558" spans="1:47" x14ac:dyDescent="0.25">
      <c r="A2558" t="s">
        <v>3777</v>
      </c>
      <c r="B2558">
        <v>2025</v>
      </c>
      <c r="C2558">
        <v>9</v>
      </c>
      <c r="D2558" t="s">
        <v>89</v>
      </c>
      <c r="E2558" s="1">
        <v>45920</v>
      </c>
      <c r="F2558" s="1">
        <v>45953</v>
      </c>
      <c r="G2558">
        <v>33</v>
      </c>
      <c r="H2558">
        <v>16.899999999999999</v>
      </c>
      <c r="I2558" t="s">
        <v>49</v>
      </c>
      <c r="J2558" t="s">
        <v>66</v>
      </c>
      <c r="K2558" t="s">
        <v>67</v>
      </c>
      <c r="L2558">
        <v>8479.8989999999994</v>
      </c>
      <c r="M2558" t="s">
        <v>52</v>
      </c>
      <c r="N2558" t="s">
        <v>69</v>
      </c>
      <c r="O2558" t="s">
        <v>91</v>
      </c>
      <c r="P2558" t="s">
        <v>127</v>
      </c>
      <c r="Q2558" t="s">
        <v>70</v>
      </c>
      <c r="R2558" t="s">
        <v>1561</v>
      </c>
      <c r="S2558" t="s">
        <v>156</v>
      </c>
      <c r="T2558" t="s">
        <v>148</v>
      </c>
      <c r="U2558" t="s">
        <v>60</v>
      </c>
      <c r="V2558">
        <v>12013</v>
      </c>
      <c r="W2558">
        <v>7008</v>
      </c>
      <c r="X2558">
        <v>4.7</v>
      </c>
      <c r="Y2558">
        <v>11.8</v>
      </c>
      <c r="Z2558">
        <v>10285.26</v>
      </c>
      <c r="AA2558">
        <v>734</v>
      </c>
      <c r="AB2558">
        <v>1382.24</v>
      </c>
      <c r="AC2558">
        <v>1014564.16</v>
      </c>
      <c r="AD2558">
        <v>30075437.32</v>
      </c>
      <c r="AE2558">
        <v>278.91000000000003</v>
      </c>
      <c r="AF2558">
        <v>8388340222.9200001</v>
      </c>
      <c r="AG2558">
        <v>165230.82</v>
      </c>
      <c r="AH2558">
        <v>0</v>
      </c>
      <c r="AI2558">
        <v>0</v>
      </c>
      <c r="AJ2558">
        <v>17.57</v>
      </c>
      <c r="AK2558">
        <v>5284254.34</v>
      </c>
      <c r="AL2558">
        <v>0.20200000000000001</v>
      </c>
      <c r="AM2558">
        <v>60752.38</v>
      </c>
      <c r="AN2558">
        <v>1102.9000000000001</v>
      </c>
      <c r="AO2558">
        <v>604.59</v>
      </c>
      <c r="AP2558">
        <v>666802.31000000006</v>
      </c>
      <c r="AQ2558">
        <v>1907349.67</v>
      </c>
      <c r="AR2558" t="s">
        <v>61</v>
      </c>
      <c r="AS2558" t="s">
        <v>61</v>
      </c>
      <c r="AT2558" t="s">
        <v>62</v>
      </c>
      <c r="AU2558" t="s">
        <v>63</v>
      </c>
    </row>
    <row r="2559" spans="1:47" x14ac:dyDescent="0.25">
      <c r="A2559" t="s">
        <v>3778</v>
      </c>
      <c r="B2559">
        <v>2020</v>
      </c>
      <c r="C2559">
        <v>3</v>
      </c>
      <c r="D2559" t="s">
        <v>48</v>
      </c>
      <c r="E2559" s="1">
        <v>43904</v>
      </c>
      <c r="F2559" s="1">
        <v>43925</v>
      </c>
      <c r="G2559">
        <v>21</v>
      </c>
      <c r="H2559">
        <v>7.2</v>
      </c>
      <c r="I2559" t="s">
        <v>49</v>
      </c>
      <c r="J2559" t="s">
        <v>239</v>
      </c>
      <c r="K2559" t="s">
        <v>265</v>
      </c>
      <c r="L2559">
        <v>3102.1</v>
      </c>
      <c r="M2559" t="s">
        <v>80</v>
      </c>
      <c r="N2559" t="s">
        <v>81</v>
      </c>
      <c r="O2559" t="s">
        <v>99</v>
      </c>
      <c r="P2559" t="s">
        <v>159</v>
      </c>
      <c r="Q2559" t="s">
        <v>56</v>
      </c>
      <c r="R2559" t="s">
        <v>217</v>
      </c>
      <c r="S2559" t="s">
        <v>161</v>
      </c>
      <c r="T2559" t="s">
        <v>74</v>
      </c>
      <c r="U2559" t="s">
        <v>166</v>
      </c>
      <c r="V2559">
        <v>35521</v>
      </c>
      <c r="W2559">
        <v>24502</v>
      </c>
      <c r="X2559">
        <v>12.6</v>
      </c>
      <c r="Y2559">
        <v>12.6</v>
      </c>
      <c r="Z2559">
        <v>32585.65</v>
      </c>
      <c r="AB2559">
        <v>30.34</v>
      </c>
      <c r="AC2559">
        <v>988648.62</v>
      </c>
      <c r="AD2559">
        <v>12204303.49</v>
      </c>
      <c r="AE2559">
        <v>158.43</v>
      </c>
      <c r="AF2559">
        <v>1933527801.9200001</v>
      </c>
      <c r="AG2559">
        <v>56231.94</v>
      </c>
      <c r="AI2559">
        <v>15332.88</v>
      </c>
      <c r="AJ2559">
        <v>16.73</v>
      </c>
      <c r="AK2559">
        <v>2041779.97</v>
      </c>
      <c r="AL2559">
        <v>0.224</v>
      </c>
      <c r="AM2559">
        <v>27337.64</v>
      </c>
      <c r="AN2559">
        <v>1068.7</v>
      </c>
      <c r="AO2559">
        <v>626.82000000000005</v>
      </c>
      <c r="AP2559">
        <v>669882.53</v>
      </c>
      <c r="AQ2559">
        <v>1757433.61</v>
      </c>
      <c r="AR2559" t="s">
        <v>61</v>
      </c>
      <c r="AS2559" t="s">
        <v>61</v>
      </c>
      <c r="AT2559" t="s">
        <v>62</v>
      </c>
      <c r="AU2559" t="s">
        <v>63</v>
      </c>
    </row>
    <row r="2560" spans="1:47" x14ac:dyDescent="0.25">
      <c r="A2560" t="s">
        <v>3779</v>
      </c>
      <c r="B2560">
        <v>2023</v>
      </c>
      <c r="C2560">
        <v>3</v>
      </c>
      <c r="D2560" t="s">
        <v>48</v>
      </c>
      <c r="E2560" s="1">
        <v>45001</v>
      </c>
      <c r="F2560" s="1">
        <v>45008</v>
      </c>
      <c r="G2560">
        <v>7</v>
      </c>
      <c r="H2560">
        <v>13.6</v>
      </c>
      <c r="I2560" t="s">
        <v>49</v>
      </c>
      <c r="J2560" t="s">
        <v>112</v>
      </c>
      <c r="K2560" t="s">
        <v>340</v>
      </c>
      <c r="L2560">
        <v>7208.39</v>
      </c>
      <c r="M2560" t="s">
        <v>114</v>
      </c>
      <c r="N2560" t="s">
        <v>106</v>
      </c>
      <c r="O2560" t="s">
        <v>99</v>
      </c>
      <c r="P2560" t="s">
        <v>93</v>
      </c>
      <c r="Q2560" t="s">
        <v>226</v>
      </c>
      <c r="R2560" t="s">
        <v>2058</v>
      </c>
      <c r="S2560" t="s">
        <v>73</v>
      </c>
      <c r="T2560" t="s">
        <v>131</v>
      </c>
      <c r="U2560" t="s">
        <v>181</v>
      </c>
      <c r="V2560">
        <v>7241</v>
      </c>
      <c r="W2560">
        <v>4518</v>
      </c>
      <c r="X2560">
        <v>20.7</v>
      </c>
      <c r="Y2560">
        <v>14.4</v>
      </c>
      <c r="Z2560">
        <v>6687.76</v>
      </c>
      <c r="AB2560">
        <v>38.54</v>
      </c>
      <c r="AC2560">
        <v>257746.27</v>
      </c>
      <c r="AD2560">
        <v>6448940.0899999999</v>
      </c>
      <c r="AE2560">
        <v>287.92</v>
      </c>
      <c r="AF2560">
        <v>1856778830.71</v>
      </c>
      <c r="AG2560">
        <v>165624.66</v>
      </c>
      <c r="AH2560">
        <v>0</v>
      </c>
      <c r="AI2560">
        <v>0</v>
      </c>
      <c r="AJ2560">
        <v>12.48</v>
      </c>
      <c r="AK2560">
        <v>804827.72</v>
      </c>
      <c r="AL2560">
        <v>0.20599999999999999</v>
      </c>
      <c r="AM2560">
        <v>13284.82</v>
      </c>
      <c r="AN2560">
        <v>280.5</v>
      </c>
      <c r="AO2560">
        <v>450.12</v>
      </c>
      <c r="AP2560">
        <v>126258.66</v>
      </c>
      <c r="AQ2560">
        <v>562914.41</v>
      </c>
      <c r="AR2560" t="s">
        <v>61</v>
      </c>
      <c r="AS2560" t="s">
        <v>61</v>
      </c>
      <c r="AT2560" t="s">
        <v>62</v>
      </c>
      <c r="AU2560" t="s">
        <v>63</v>
      </c>
    </row>
    <row r="2561" spans="1:47" x14ac:dyDescent="0.25">
      <c r="A2561" t="s">
        <v>3780</v>
      </c>
      <c r="B2561">
        <v>2024</v>
      </c>
      <c r="C2561">
        <v>9</v>
      </c>
      <c r="D2561" t="s">
        <v>89</v>
      </c>
      <c r="E2561" s="1">
        <v>45560</v>
      </c>
      <c r="F2561" s="1">
        <v>45576</v>
      </c>
      <c r="G2561">
        <v>16</v>
      </c>
      <c r="H2561">
        <v>4.5999999999999996</v>
      </c>
      <c r="I2561" t="s">
        <v>49</v>
      </c>
      <c r="J2561" t="s">
        <v>239</v>
      </c>
      <c r="K2561" t="s">
        <v>270</v>
      </c>
      <c r="L2561">
        <v>2710.1990999999998</v>
      </c>
      <c r="M2561" t="s">
        <v>90</v>
      </c>
      <c r="N2561" t="s">
        <v>106</v>
      </c>
      <c r="O2561" t="s">
        <v>54</v>
      </c>
      <c r="P2561" t="s">
        <v>204</v>
      </c>
      <c r="Q2561" t="s">
        <v>226</v>
      </c>
      <c r="R2561" t="s">
        <v>655</v>
      </c>
      <c r="S2561" t="s">
        <v>142</v>
      </c>
      <c r="T2561" t="s">
        <v>74</v>
      </c>
      <c r="U2561" t="s">
        <v>103</v>
      </c>
      <c r="V2561">
        <v>29977</v>
      </c>
      <c r="W2561">
        <v>17485</v>
      </c>
      <c r="X2561">
        <v>5.9</v>
      </c>
      <c r="Y2561">
        <v>12.4</v>
      </c>
      <c r="Z2561">
        <v>23340.17</v>
      </c>
      <c r="AB2561">
        <v>39.729999999999997</v>
      </c>
      <c r="AC2561">
        <v>927304.95</v>
      </c>
      <c r="AD2561">
        <v>25590162.390000001</v>
      </c>
      <c r="AE2561">
        <v>274.64</v>
      </c>
      <c r="AF2561">
        <v>7028082198.79</v>
      </c>
      <c r="AG2561">
        <v>87727.11</v>
      </c>
      <c r="AH2561">
        <v>0</v>
      </c>
      <c r="AI2561">
        <v>0</v>
      </c>
      <c r="AJ2561">
        <v>18.25</v>
      </c>
      <c r="AK2561">
        <v>4670204.6399999997</v>
      </c>
      <c r="AL2561">
        <v>0.316</v>
      </c>
      <c r="AM2561">
        <v>80864.91</v>
      </c>
      <c r="AN2561">
        <v>327.10000000000002</v>
      </c>
      <c r="AO2561">
        <v>584.29</v>
      </c>
      <c r="AP2561">
        <v>191121.26</v>
      </c>
      <c r="AQ2561">
        <v>1287018.23</v>
      </c>
      <c r="AR2561" t="s">
        <v>61</v>
      </c>
      <c r="AS2561" t="s">
        <v>61</v>
      </c>
      <c r="AT2561" t="s">
        <v>62</v>
      </c>
      <c r="AU2561" t="s">
        <v>63</v>
      </c>
    </row>
    <row r="2562" spans="1:47" x14ac:dyDescent="0.25">
      <c r="A2562" t="s">
        <v>3781</v>
      </c>
      <c r="B2562">
        <v>2023</v>
      </c>
      <c r="C2562">
        <v>8</v>
      </c>
      <c r="D2562" t="s">
        <v>89</v>
      </c>
      <c r="E2562" s="1">
        <v>45155</v>
      </c>
      <c r="F2562" s="1">
        <v>45169</v>
      </c>
      <c r="G2562">
        <v>14</v>
      </c>
      <c r="H2562">
        <v>20</v>
      </c>
      <c r="I2562" t="s">
        <v>49</v>
      </c>
      <c r="J2562" t="s">
        <v>50</v>
      </c>
      <c r="K2562" t="s">
        <v>51</v>
      </c>
      <c r="L2562">
        <v>2709</v>
      </c>
      <c r="M2562" t="s">
        <v>52</v>
      </c>
      <c r="N2562" t="s">
        <v>81</v>
      </c>
      <c r="O2562" t="s">
        <v>99</v>
      </c>
      <c r="P2562" t="s">
        <v>196</v>
      </c>
      <c r="Q2562" t="s">
        <v>92</v>
      </c>
      <c r="R2562" t="s">
        <v>2729</v>
      </c>
      <c r="S2562" t="s">
        <v>58</v>
      </c>
      <c r="T2562" t="s">
        <v>86</v>
      </c>
      <c r="U2562" t="s">
        <v>96</v>
      </c>
      <c r="V2562">
        <v>198754</v>
      </c>
      <c r="W2562">
        <v>119478</v>
      </c>
      <c r="X2562">
        <v>6.8</v>
      </c>
      <c r="Y2562">
        <v>10.6</v>
      </c>
      <c r="Z2562">
        <v>181490.24</v>
      </c>
      <c r="AB2562">
        <v>9.73</v>
      </c>
      <c r="AC2562">
        <v>1765900.04</v>
      </c>
      <c r="AD2562">
        <v>17116344.530000001</v>
      </c>
      <c r="AE2562">
        <v>288.70999999999998</v>
      </c>
      <c r="AF2562">
        <v>4941659829.2600002</v>
      </c>
      <c r="AG2562">
        <v>244338.89</v>
      </c>
      <c r="AH2562">
        <v>0</v>
      </c>
      <c r="AI2562">
        <v>0</v>
      </c>
      <c r="AJ2562">
        <v>18.25</v>
      </c>
      <c r="AK2562">
        <v>3123732.88</v>
      </c>
      <c r="AL2562">
        <v>0.09</v>
      </c>
      <c r="AM2562">
        <v>15404.71</v>
      </c>
      <c r="AN2562">
        <v>682</v>
      </c>
      <c r="AO2562">
        <v>670.91</v>
      </c>
      <c r="AP2562">
        <v>457560.62</v>
      </c>
      <c r="AQ2562">
        <v>2483204.2599999998</v>
      </c>
      <c r="AR2562" t="s">
        <v>61</v>
      </c>
      <c r="AS2562" t="s">
        <v>61</v>
      </c>
      <c r="AT2562" t="s">
        <v>62</v>
      </c>
      <c r="AU2562" t="s">
        <v>63</v>
      </c>
    </row>
    <row r="2563" spans="1:47" x14ac:dyDescent="0.25">
      <c r="A2563" t="s">
        <v>3782</v>
      </c>
      <c r="B2563">
        <v>2025</v>
      </c>
      <c r="C2563">
        <v>1</v>
      </c>
      <c r="D2563" t="s">
        <v>48</v>
      </c>
      <c r="E2563" s="1">
        <v>45678</v>
      </c>
      <c r="F2563" s="1">
        <v>45701</v>
      </c>
      <c r="G2563">
        <v>23</v>
      </c>
      <c r="H2563">
        <v>5</v>
      </c>
      <c r="I2563" t="s">
        <v>49</v>
      </c>
      <c r="J2563" t="s">
        <v>66</v>
      </c>
      <c r="K2563" t="s">
        <v>251</v>
      </c>
      <c r="L2563">
        <v>8543.7000000000007</v>
      </c>
      <c r="M2563" t="s">
        <v>98</v>
      </c>
      <c r="N2563" t="s">
        <v>69</v>
      </c>
      <c r="O2563" t="s">
        <v>107</v>
      </c>
      <c r="P2563" t="s">
        <v>121</v>
      </c>
      <c r="Q2563" t="s">
        <v>128</v>
      </c>
      <c r="R2563" t="s">
        <v>2429</v>
      </c>
      <c r="S2563" t="s">
        <v>156</v>
      </c>
      <c r="T2563" t="s">
        <v>102</v>
      </c>
      <c r="U2563" t="s">
        <v>96</v>
      </c>
      <c r="V2563">
        <v>21714</v>
      </c>
      <c r="W2563">
        <v>13870</v>
      </c>
      <c r="X2563">
        <v>4.8</v>
      </c>
      <c r="Y2563">
        <v>12.5</v>
      </c>
      <c r="Z2563">
        <v>18419.89</v>
      </c>
      <c r="AA2563">
        <v>1315</v>
      </c>
      <c r="AB2563">
        <v>1123.6199999999999</v>
      </c>
      <c r="AC2563">
        <v>1477560.3</v>
      </c>
      <c r="AD2563">
        <v>51892329.909999996</v>
      </c>
      <c r="AE2563">
        <v>281.02999999999997</v>
      </c>
      <c r="AF2563">
        <v>14583301474.610001</v>
      </c>
      <c r="AG2563">
        <v>234052.32</v>
      </c>
      <c r="AH2563">
        <v>0.1</v>
      </c>
      <c r="AI2563">
        <v>1257.44</v>
      </c>
      <c r="AJ2563">
        <v>20.9</v>
      </c>
      <c r="AK2563">
        <v>10845496.949999999</v>
      </c>
      <c r="AL2563">
        <v>0.126</v>
      </c>
      <c r="AM2563">
        <v>65384.34</v>
      </c>
      <c r="AN2563">
        <v>720.2</v>
      </c>
      <c r="AO2563">
        <v>696.52</v>
      </c>
      <c r="AP2563">
        <v>501633.7</v>
      </c>
      <c r="AQ2563">
        <v>2279888.1</v>
      </c>
      <c r="AR2563" t="s">
        <v>61</v>
      </c>
      <c r="AS2563" t="s">
        <v>61</v>
      </c>
      <c r="AT2563" t="s">
        <v>62</v>
      </c>
      <c r="AU2563" t="s">
        <v>117</v>
      </c>
    </row>
    <row r="2564" spans="1:47" x14ac:dyDescent="0.25">
      <c r="A2564" t="s">
        <v>3783</v>
      </c>
      <c r="B2564">
        <v>2025</v>
      </c>
      <c r="C2564">
        <v>5</v>
      </c>
      <c r="D2564" t="s">
        <v>77</v>
      </c>
      <c r="E2564" s="1">
        <v>45801</v>
      </c>
      <c r="F2564" s="1">
        <v>45833</v>
      </c>
      <c r="G2564">
        <v>32</v>
      </c>
      <c r="H2564">
        <v>7.2</v>
      </c>
      <c r="I2564" t="s">
        <v>49</v>
      </c>
      <c r="J2564" t="s">
        <v>66</v>
      </c>
      <c r="K2564" t="s">
        <v>153</v>
      </c>
      <c r="L2564">
        <v>6309</v>
      </c>
      <c r="M2564" t="s">
        <v>52</v>
      </c>
      <c r="N2564" t="s">
        <v>53</v>
      </c>
      <c r="O2564" t="s">
        <v>107</v>
      </c>
      <c r="P2564" t="s">
        <v>150</v>
      </c>
      <c r="Q2564" t="s">
        <v>226</v>
      </c>
      <c r="R2564" t="s">
        <v>556</v>
      </c>
      <c r="S2564" t="s">
        <v>156</v>
      </c>
      <c r="T2564" t="s">
        <v>162</v>
      </c>
      <c r="U2564" t="s">
        <v>259</v>
      </c>
      <c r="V2564">
        <v>26072</v>
      </c>
      <c r="W2564">
        <v>14956</v>
      </c>
      <c r="X2564">
        <v>1.6</v>
      </c>
      <c r="Y2564">
        <v>14.4</v>
      </c>
      <c r="Z2564">
        <v>20155.95</v>
      </c>
      <c r="AA2564">
        <v>1439</v>
      </c>
      <c r="AB2564">
        <v>541.82000000000005</v>
      </c>
      <c r="AC2564">
        <v>779678.98</v>
      </c>
      <c r="AD2564">
        <v>21804102.030000001</v>
      </c>
      <c r="AE2564">
        <v>280.51</v>
      </c>
      <c r="AF2564">
        <v>6116268660.4399996</v>
      </c>
      <c r="AG2564">
        <v>115513.97</v>
      </c>
      <c r="AH2564">
        <v>1.8</v>
      </c>
      <c r="AI2564">
        <v>20651.669999999998</v>
      </c>
      <c r="AJ2564">
        <v>12.73</v>
      </c>
      <c r="AK2564">
        <v>2775662.19</v>
      </c>
      <c r="AL2564">
        <v>0.115</v>
      </c>
      <c r="AM2564">
        <v>25074.720000000001</v>
      </c>
      <c r="AN2564">
        <v>937.7</v>
      </c>
      <c r="AO2564">
        <v>365.42</v>
      </c>
      <c r="AP2564">
        <v>342654.33</v>
      </c>
      <c r="AQ2564">
        <v>1283573.67</v>
      </c>
      <c r="AR2564" t="s">
        <v>61</v>
      </c>
      <c r="AS2564" t="s">
        <v>61</v>
      </c>
      <c r="AT2564" t="s">
        <v>62</v>
      </c>
      <c r="AU2564" t="s">
        <v>117</v>
      </c>
    </row>
    <row r="2565" spans="1:47" x14ac:dyDescent="0.25">
      <c r="A2565" t="s">
        <v>3784</v>
      </c>
      <c r="B2565">
        <v>2024</v>
      </c>
      <c r="C2565">
        <v>8</v>
      </c>
      <c r="D2565" t="s">
        <v>89</v>
      </c>
      <c r="E2565" s="1">
        <v>45534</v>
      </c>
      <c r="F2565" s="1">
        <v>45541</v>
      </c>
      <c r="G2565">
        <v>7</v>
      </c>
      <c r="H2565">
        <v>1.1000000000000001</v>
      </c>
      <c r="I2565" t="s">
        <v>49</v>
      </c>
      <c r="J2565" t="s">
        <v>50</v>
      </c>
      <c r="K2565" t="s">
        <v>145</v>
      </c>
      <c r="L2565">
        <v>2710.19</v>
      </c>
      <c r="M2565" t="s">
        <v>98</v>
      </c>
      <c r="N2565" t="s">
        <v>168</v>
      </c>
      <c r="O2565" t="s">
        <v>107</v>
      </c>
      <c r="P2565" t="s">
        <v>201</v>
      </c>
      <c r="Q2565" t="s">
        <v>92</v>
      </c>
      <c r="R2565" t="s">
        <v>2439</v>
      </c>
      <c r="S2565" t="s">
        <v>170</v>
      </c>
      <c r="T2565" t="s">
        <v>74</v>
      </c>
      <c r="U2565" t="s">
        <v>181</v>
      </c>
      <c r="V2565">
        <v>127456</v>
      </c>
      <c r="W2565">
        <v>83157</v>
      </c>
      <c r="X2565">
        <v>24.1</v>
      </c>
      <c r="Y2565">
        <v>11.4</v>
      </c>
      <c r="Z2565">
        <v>112663.32</v>
      </c>
      <c r="AB2565">
        <v>52.75</v>
      </c>
      <c r="AC2565">
        <v>5942990.1299999999</v>
      </c>
      <c r="AD2565">
        <v>96519792.879999995</v>
      </c>
      <c r="AE2565">
        <v>281.07</v>
      </c>
      <c r="AF2565">
        <v>27128818184.779999</v>
      </c>
      <c r="AG2565">
        <v>43461.21</v>
      </c>
      <c r="AH2565">
        <v>0</v>
      </c>
      <c r="AI2565">
        <v>0</v>
      </c>
      <c r="AJ2565">
        <v>9.5</v>
      </c>
      <c r="AK2565">
        <v>9169380.3200000003</v>
      </c>
      <c r="AL2565">
        <v>5.1999999999999998E-2</v>
      </c>
      <c r="AM2565">
        <v>50190.29</v>
      </c>
      <c r="AN2565">
        <v>232.3</v>
      </c>
      <c r="AO2565">
        <v>479.36</v>
      </c>
      <c r="AP2565">
        <v>111355.33</v>
      </c>
      <c r="AQ2565">
        <v>6147996.96</v>
      </c>
      <c r="AR2565" t="s">
        <v>124</v>
      </c>
      <c r="AS2565" t="s">
        <v>61</v>
      </c>
      <c r="AT2565" t="s">
        <v>62</v>
      </c>
      <c r="AU2565" t="s">
        <v>63</v>
      </c>
    </row>
    <row r="2566" spans="1:47" x14ac:dyDescent="0.25">
      <c r="A2566" t="s">
        <v>3785</v>
      </c>
      <c r="B2566">
        <v>2020</v>
      </c>
      <c r="C2566">
        <v>12</v>
      </c>
      <c r="D2566" t="s">
        <v>119</v>
      </c>
      <c r="E2566" s="1">
        <v>44172</v>
      </c>
      <c r="F2566" s="1">
        <v>44181</v>
      </c>
      <c r="G2566">
        <v>9</v>
      </c>
      <c r="H2566">
        <v>20</v>
      </c>
      <c r="I2566" t="s">
        <v>65</v>
      </c>
      <c r="J2566" t="s">
        <v>78</v>
      </c>
      <c r="K2566" t="s">
        <v>315</v>
      </c>
      <c r="L2566">
        <v>1511.9</v>
      </c>
      <c r="M2566" t="s">
        <v>90</v>
      </c>
      <c r="N2566" t="s">
        <v>53</v>
      </c>
      <c r="O2566" t="s">
        <v>200</v>
      </c>
      <c r="P2566" t="s">
        <v>128</v>
      </c>
      <c r="Q2566" t="s">
        <v>150</v>
      </c>
      <c r="R2566" t="s">
        <v>1012</v>
      </c>
      <c r="S2566" t="s">
        <v>85</v>
      </c>
      <c r="T2566" t="s">
        <v>102</v>
      </c>
      <c r="U2566" t="s">
        <v>228</v>
      </c>
      <c r="V2566">
        <v>38950</v>
      </c>
      <c r="W2566">
        <v>24789</v>
      </c>
      <c r="X2566">
        <v>9.1</v>
      </c>
      <c r="Y2566">
        <v>15.6</v>
      </c>
      <c r="Z2566">
        <v>30916.560000000001</v>
      </c>
      <c r="AB2566">
        <v>15.84</v>
      </c>
      <c r="AC2566">
        <v>489718.31</v>
      </c>
      <c r="AD2566">
        <v>32175173.16</v>
      </c>
      <c r="AE2566">
        <v>164.96</v>
      </c>
      <c r="AF2566">
        <v>5307616564.4700003</v>
      </c>
      <c r="AG2566">
        <v>110069.02</v>
      </c>
      <c r="AH2566">
        <v>0</v>
      </c>
      <c r="AI2566">
        <v>0</v>
      </c>
      <c r="AJ2566">
        <v>10.6</v>
      </c>
      <c r="AK2566">
        <v>0</v>
      </c>
      <c r="AL2566">
        <v>5.0999999999999997E-2</v>
      </c>
      <c r="AM2566">
        <v>16409.34</v>
      </c>
      <c r="AN2566">
        <v>140.1</v>
      </c>
      <c r="AO2566">
        <v>614.91</v>
      </c>
      <c r="AP2566">
        <v>86148.89</v>
      </c>
      <c r="AQ2566">
        <v>702345.56</v>
      </c>
      <c r="AR2566" t="s">
        <v>61</v>
      </c>
      <c r="AS2566" t="s">
        <v>61</v>
      </c>
      <c r="AT2566" t="s">
        <v>62</v>
      </c>
      <c r="AU2566" t="s">
        <v>63</v>
      </c>
    </row>
    <row r="2567" spans="1:47" x14ac:dyDescent="0.25">
      <c r="A2567" t="s">
        <v>3786</v>
      </c>
      <c r="B2567">
        <v>2025</v>
      </c>
      <c r="C2567">
        <v>5</v>
      </c>
      <c r="D2567" t="s">
        <v>77</v>
      </c>
      <c r="E2567" s="1">
        <v>45804</v>
      </c>
      <c r="F2567" s="1">
        <v>45828</v>
      </c>
      <c r="G2567">
        <v>24</v>
      </c>
      <c r="H2567">
        <v>2.6</v>
      </c>
      <c r="I2567" t="s">
        <v>49</v>
      </c>
      <c r="J2567" t="s">
        <v>66</v>
      </c>
      <c r="K2567" t="s">
        <v>245</v>
      </c>
      <c r="L2567">
        <v>8905.9</v>
      </c>
      <c r="M2567" t="s">
        <v>114</v>
      </c>
      <c r="N2567" t="s">
        <v>53</v>
      </c>
      <c r="O2567" t="s">
        <v>200</v>
      </c>
      <c r="P2567" t="s">
        <v>230</v>
      </c>
      <c r="Q2567" t="s">
        <v>100</v>
      </c>
      <c r="R2567" t="s">
        <v>923</v>
      </c>
      <c r="S2567" t="s">
        <v>137</v>
      </c>
      <c r="T2567" t="s">
        <v>131</v>
      </c>
      <c r="U2567" t="s">
        <v>103</v>
      </c>
      <c r="V2567">
        <v>6641</v>
      </c>
      <c r="W2567">
        <v>3823</v>
      </c>
      <c r="X2567">
        <v>20.2</v>
      </c>
      <c r="Y2567">
        <v>10.9</v>
      </c>
      <c r="Z2567">
        <v>6197.58</v>
      </c>
      <c r="AB2567">
        <v>27.52</v>
      </c>
      <c r="AC2567">
        <v>170557.4</v>
      </c>
      <c r="AD2567">
        <v>4911954</v>
      </c>
      <c r="AE2567">
        <v>279.08</v>
      </c>
      <c r="AF2567">
        <v>1370828122.3199999</v>
      </c>
      <c r="AG2567">
        <v>196976.66</v>
      </c>
      <c r="AH2567">
        <v>1.3</v>
      </c>
      <c r="AI2567">
        <v>43067.79</v>
      </c>
      <c r="AJ2567">
        <v>23.9</v>
      </c>
      <c r="AK2567">
        <v>1173957.01</v>
      </c>
      <c r="AL2567">
        <v>0.19700000000000001</v>
      </c>
      <c r="AM2567">
        <v>9676.5499999999993</v>
      </c>
      <c r="AN2567">
        <v>907.2</v>
      </c>
      <c r="AO2567">
        <v>455.29</v>
      </c>
      <c r="AP2567">
        <v>413039.09</v>
      </c>
      <c r="AQ2567">
        <v>833317.49</v>
      </c>
      <c r="AR2567" t="s">
        <v>124</v>
      </c>
      <c r="AS2567" t="s">
        <v>61</v>
      </c>
      <c r="AT2567" t="s">
        <v>62</v>
      </c>
      <c r="AU2567" t="s">
        <v>63</v>
      </c>
    </row>
    <row r="2568" spans="1:47" x14ac:dyDescent="0.25">
      <c r="A2568" t="s">
        <v>3787</v>
      </c>
      <c r="B2568">
        <v>2023</v>
      </c>
      <c r="C2568">
        <v>12</v>
      </c>
      <c r="D2568" t="s">
        <v>119</v>
      </c>
      <c r="E2568" s="1">
        <v>45264</v>
      </c>
      <c r="F2568" s="1">
        <v>45271</v>
      </c>
      <c r="G2568">
        <v>7</v>
      </c>
      <c r="H2568">
        <v>17.600000000000001</v>
      </c>
      <c r="I2568" t="s">
        <v>65</v>
      </c>
      <c r="J2568" t="s">
        <v>239</v>
      </c>
      <c r="K2568" t="s">
        <v>240</v>
      </c>
      <c r="L2568">
        <v>3105.2</v>
      </c>
      <c r="M2568" t="s">
        <v>98</v>
      </c>
      <c r="N2568" t="s">
        <v>53</v>
      </c>
      <c r="O2568" t="s">
        <v>189</v>
      </c>
      <c r="P2568" t="s">
        <v>70</v>
      </c>
      <c r="Q2568" t="s">
        <v>174</v>
      </c>
      <c r="R2568" t="s">
        <v>227</v>
      </c>
      <c r="S2568" t="s">
        <v>161</v>
      </c>
      <c r="T2568" t="s">
        <v>74</v>
      </c>
      <c r="U2568" t="s">
        <v>228</v>
      </c>
      <c r="V2568">
        <v>25855</v>
      </c>
      <c r="W2568">
        <v>15860</v>
      </c>
      <c r="X2568">
        <v>3.9</v>
      </c>
      <c r="Y2568">
        <v>11.4</v>
      </c>
      <c r="Z2568">
        <v>24286.18</v>
      </c>
      <c r="AB2568">
        <v>32.61</v>
      </c>
      <c r="AC2568">
        <v>791972.33</v>
      </c>
      <c r="AD2568">
        <v>15571570.029999999</v>
      </c>
      <c r="AE2568">
        <v>280.02999999999997</v>
      </c>
      <c r="AF2568">
        <v>4360506755.5</v>
      </c>
      <c r="AG2568">
        <v>65323.06</v>
      </c>
      <c r="AH2568">
        <v>1.6</v>
      </c>
      <c r="AI2568">
        <v>49432.32</v>
      </c>
      <c r="AJ2568">
        <v>11.81</v>
      </c>
      <c r="AK2568">
        <v>0</v>
      </c>
      <c r="AL2568">
        <v>0.20100000000000001</v>
      </c>
      <c r="AM2568">
        <v>31298.86</v>
      </c>
      <c r="AN2568">
        <v>286.5</v>
      </c>
      <c r="AO2568">
        <v>705.14</v>
      </c>
      <c r="AP2568">
        <v>202022.61</v>
      </c>
      <c r="AQ2568">
        <v>1140049.18</v>
      </c>
      <c r="AR2568" t="s">
        <v>61</v>
      </c>
      <c r="AS2568" t="s">
        <v>61</v>
      </c>
      <c r="AT2568" t="s">
        <v>62</v>
      </c>
      <c r="AU2568" t="s">
        <v>63</v>
      </c>
    </row>
    <row r="2569" spans="1:47" x14ac:dyDescent="0.25">
      <c r="A2569" t="s">
        <v>3788</v>
      </c>
      <c r="B2569">
        <v>2022</v>
      </c>
      <c r="C2569">
        <v>11</v>
      </c>
      <c r="D2569" t="s">
        <v>119</v>
      </c>
      <c r="E2569" s="1">
        <v>44887</v>
      </c>
      <c r="F2569" s="1">
        <v>44895</v>
      </c>
      <c r="G2569">
        <v>8</v>
      </c>
      <c r="H2569">
        <v>20.2</v>
      </c>
      <c r="I2569" t="s">
        <v>65</v>
      </c>
      <c r="J2569" t="s">
        <v>50</v>
      </c>
      <c r="K2569" t="s">
        <v>120</v>
      </c>
      <c r="L2569">
        <v>2710.1921000000002</v>
      </c>
      <c r="M2569" t="s">
        <v>114</v>
      </c>
      <c r="N2569" t="s">
        <v>53</v>
      </c>
      <c r="O2569" t="s">
        <v>54</v>
      </c>
      <c r="P2569" t="s">
        <v>56</v>
      </c>
      <c r="Q2569" t="s">
        <v>146</v>
      </c>
      <c r="R2569" t="s">
        <v>2629</v>
      </c>
      <c r="S2569" t="s">
        <v>123</v>
      </c>
      <c r="T2569" t="s">
        <v>86</v>
      </c>
      <c r="U2569" t="s">
        <v>132</v>
      </c>
      <c r="V2569">
        <v>40226</v>
      </c>
      <c r="W2569">
        <v>29092</v>
      </c>
      <c r="X2569">
        <v>3.2</v>
      </c>
      <c r="Y2569">
        <v>14</v>
      </c>
      <c r="Z2569">
        <v>34828.14</v>
      </c>
      <c r="AB2569">
        <v>32.43</v>
      </c>
      <c r="AC2569">
        <v>1129476.58</v>
      </c>
      <c r="AD2569">
        <v>20853348.82</v>
      </c>
      <c r="AE2569">
        <v>217.93</v>
      </c>
      <c r="AF2569">
        <v>4544570308.3400002</v>
      </c>
      <c r="AG2569">
        <v>126615.54</v>
      </c>
      <c r="AH2569">
        <v>2.4</v>
      </c>
      <c r="AI2569">
        <v>41197.589999999997</v>
      </c>
      <c r="AJ2569">
        <v>11.94</v>
      </c>
      <c r="AK2569">
        <v>0</v>
      </c>
      <c r="AL2569">
        <v>0.11600000000000001</v>
      </c>
      <c r="AM2569">
        <v>24189.88</v>
      </c>
      <c r="AO2569">
        <v>450.92</v>
      </c>
      <c r="AP2569">
        <v>119403.62</v>
      </c>
      <c r="AQ2569">
        <v>1440883.21</v>
      </c>
      <c r="AR2569" t="s">
        <v>61</v>
      </c>
      <c r="AS2569" t="s">
        <v>61</v>
      </c>
      <c r="AT2569" t="s">
        <v>62</v>
      </c>
      <c r="AU2569" t="s">
        <v>63</v>
      </c>
    </row>
    <row r="2570" spans="1:47" x14ac:dyDescent="0.25">
      <c r="A2570" t="s">
        <v>3789</v>
      </c>
      <c r="B2570">
        <v>2023</v>
      </c>
      <c r="C2570">
        <v>9</v>
      </c>
      <c r="D2570" t="s">
        <v>89</v>
      </c>
      <c r="E2570" s="1">
        <v>45183</v>
      </c>
      <c r="F2570" s="1">
        <v>45199</v>
      </c>
      <c r="G2570">
        <v>16</v>
      </c>
      <c r="H2570">
        <v>16.5</v>
      </c>
      <c r="I2570" t="s">
        <v>65</v>
      </c>
      <c r="J2570" t="s">
        <v>50</v>
      </c>
      <c r="K2570" t="s">
        <v>120</v>
      </c>
      <c r="L2570">
        <v>2710.1921000000002</v>
      </c>
      <c r="M2570" t="s">
        <v>114</v>
      </c>
      <c r="N2570" t="s">
        <v>168</v>
      </c>
      <c r="O2570" t="s">
        <v>200</v>
      </c>
      <c r="P2570" t="s">
        <v>82</v>
      </c>
      <c r="Q2570" t="s">
        <v>150</v>
      </c>
      <c r="R2570" t="s">
        <v>1904</v>
      </c>
      <c r="S2570" t="s">
        <v>123</v>
      </c>
      <c r="T2570" t="s">
        <v>74</v>
      </c>
      <c r="U2570" t="s">
        <v>143</v>
      </c>
      <c r="V2570">
        <v>27394</v>
      </c>
      <c r="W2570">
        <v>19993</v>
      </c>
      <c r="X2570">
        <v>25</v>
      </c>
      <c r="Y2570">
        <v>15.1</v>
      </c>
      <c r="Z2570">
        <v>21729.49</v>
      </c>
      <c r="AB2570">
        <v>41.36</v>
      </c>
      <c r="AC2570">
        <v>898731.71</v>
      </c>
      <c r="AD2570">
        <v>22100195.100000001</v>
      </c>
      <c r="AE2570">
        <v>288.29000000000002</v>
      </c>
      <c r="AF2570">
        <v>6371265245.3800001</v>
      </c>
      <c r="AG2570">
        <v>118362.34</v>
      </c>
      <c r="AH2570">
        <v>1.2</v>
      </c>
      <c r="AI2570">
        <v>21742.720000000001</v>
      </c>
      <c r="AJ2570">
        <v>18.690000000000001</v>
      </c>
      <c r="AK2570">
        <v>0</v>
      </c>
      <c r="AL2570">
        <v>0.245</v>
      </c>
      <c r="AM2570">
        <v>54145.48</v>
      </c>
      <c r="AN2570">
        <v>555.6</v>
      </c>
      <c r="AO2570">
        <v>422.69</v>
      </c>
      <c r="AP2570">
        <v>234846.56</v>
      </c>
      <c r="AQ2570">
        <v>1327828.81</v>
      </c>
      <c r="AR2570" t="s">
        <v>61</v>
      </c>
      <c r="AS2570" t="s">
        <v>124</v>
      </c>
      <c r="AT2570" t="s">
        <v>62</v>
      </c>
      <c r="AU2570" t="s">
        <v>63</v>
      </c>
    </row>
    <row r="2571" spans="1:47" x14ac:dyDescent="0.25">
      <c r="A2571" t="s">
        <v>3790</v>
      </c>
      <c r="B2571">
        <v>2021</v>
      </c>
      <c r="C2571">
        <v>7</v>
      </c>
      <c r="D2571" t="s">
        <v>89</v>
      </c>
      <c r="E2571" s="1">
        <v>44393</v>
      </c>
      <c r="F2571" s="1">
        <v>44419</v>
      </c>
      <c r="G2571">
        <v>26</v>
      </c>
      <c r="H2571">
        <v>17.3</v>
      </c>
      <c r="I2571" t="s">
        <v>65</v>
      </c>
      <c r="J2571" t="s">
        <v>78</v>
      </c>
      <c r="K2571" t="s">
        <v>177</v>
      </c>
      <c r="L2571">
        <v>1001.99</v>
      </c>
      <c r="M2571" t="s">
        <v>98</v>
      </c>
      <c r="N2571" t="s">
        <v>81</v>
      </c>
      <c r="O2571" t="s">
        <v>54</v>
      </c>
      <c r="P2571" t="s">
        <v>70</v>
      </c>
      <c r="Q2571" t="s">
        <v>108</v>
      </c>
      <c r="R2571" t="s">
        <v>1445</v>
      </c>
      <c r="S2571" t="s">
        <v>130</v>
      </c>
      <c r="T2571" t="s">
        <v>131</v>
      </c>
      <c r="U2571" t="s">
        <v>166</v>
      </c>
      <c r="V2571">
        <v>89173</v>
      </c>
      <c r="W2571">
        <v>62953</v>
      </c>
      <c r="X2571">
        <v>14.7</v>
      </c>
      <c r="Y2571">
        <v>10.3</v>
      </c>
      <c r="Z2571">
        <v>73041.490000000005</v>
      </c>
      <c r="AB2571">
        <v>28.39</v>
      </c>
      <c r="AC2571">
        <v>2073647.9</v>
      </c>
      <c r="AD2571">
        <v>20841658.760000002</v>
      </c>
      <c r="AE2571">
        <v>172.83</v>
      </c>
      <c r="AF2571">
        <v>3602063883.4899998</v>
      </c>
      <c r="AG2571">
        <v>79324.84</v>
      </c>
      <c r="AH2571">
        <v>2.8</v>
      </c>
      <c r="AI2571">
        <v>93660.58</v>
      </c>
      <c r="AJ2571">
        <v>22.31</v>
      </c>
      <c r="AK2571">
        <v>0</v>
      </c>
      <c r="AL2571">
        <v>0.32</v>
      </c>
      <c r="AM2571">
        <v>66693.31</v>
      </c>
      <c r="AN2571">
        <v>517.79999999999995</v>
      </c>
      <c r="AO2571">
        <v>680.42</v>
      </c>
      <c r="AP2571">
        <v>352321.48</v>
      </c>
      <c r="AQ2571">
        <v>2665648.11</v>
      </c>
      <c r="AR2571" t="s">
        <v>61</v>
      </c>
      <c r="AS2571" t="s">
        <v>61</v>
      </c>
      <c r="AT2571" t="s">
        <v>62</v>
      </c>
      <c r="AU2571" t="s">
        <v>63</v>
      </c>
    </row>
    <row r="2572" spans="1:47" x14ac:dyDescent="0.25">
      <c r="A2572" t="s">
        <v>3791</v>
      </c>
      <c r="B2572">
        <v>2025</v>
      </c>
      <c r="C2572">
        <v>9</v>
      </c>
      <c r="D2572" t="s">
        <v>89</v>
      </c>
      <c r="E2572" s="1">
        <v>45927</v>
      </c>
      <c r="F2572" s="1">
        <v>45955</v>
      </c>
      <c r="G2572">
        <v>28</v>
      </c>
      <c r="H2572">
        <v>2.5</v>
      </c>
      <c r="I2572" t="s">
        <v>49</v>
      </c>
      <c r="J2572" t="s">
        <v>78</v>
      </c>
      <c r="K2572" t="s">
        <v>315</v>
      </c>
      <c r="L2572">
        <v>1511.9</v>
      </c>
      <c r="M2572" t="s">
        <v>52</v>
      </c>
      <c r="N2572" t="s">
        <v>53</v>
      </c>
      <c r="O2572" t="s">
        <v>99</v>
      </c>
      <c r="P2572" t="s">
        <v>121</v>
      </c>
      <c r="Q2572" t="s">
        <v>56</v>
      </c>
      <c r="R2572" t="s">
        <v>1462</v>
      </c>
      <c r="S2572" t="s">
        <v>85</v>
      </c>
      <c r="T2572" t="s">
        <v>162</v>
      </c>
      <c r="U2572" t="s">
        <v>228</v>
      </c>
      <c r="V2572">
        <v>70036</v>
      </c>
      <c r="W2572">
        <v>47801</v>
      </c>
      <c r="X2572">
        <v>9.6999999999999993</v>
      </c>
      <c r="Y2572">
        <v>15.1</v>
      </c>
      <c r="Z2572">
        <v>56489.45</v>
      </c>
      <c r="AB2572">
        <v>22.15</v>
      </c>
      <c r="AC2572">
        <v>1251241.32</v>
      </c>
      <c r="AD2572">
        <v>34282317.420000002</v>
      </c>
      <c r="AE2572">
        <v>278.23</v>
      </c>
      <c r="AF2572">
        <v>9538369175.7700005</v>
      </c>
      <c r="AG2572">
        <v>104973.07</v>
      </c>
      <c r="AH2572">
        <v>0.9</v>
      </c>
      <c r="AI2572">
        <v>10962.14</v>
      </c>
      <c r="AJ2572">
        <v>7.16</v>
      </c>
      <c r="AK2572">
        <v>2454613.9300000002</v>
      </c>
      <c r="AL2572">
        <v>0.17699999999999999</v>
      </c>
      <c r="AM2572">
        <v>60679.7</v>
      </c>
      <c r="AN2572">
        <v>1051.0999999999999</v>
      </c>
      <c r="AO2572">
        <v>368.09</v>
      </c>
      <c r="AP2572">
        <v>386899.4</v>
      </c>
      <c r="AQ2572">
        <v>1814755.63</v>
      </c>
      <c r="AR2572" t="s">
        <v>61</v>
      </c>
      <c r="AS2572" t="s">
        <v>61</v>
      </c>
      <c r="AT2572" t="s">
        <v>62</v>
      </c>
      <c r="AU2572" t="s">
        <v>63</v>
      </c>
    </row>
    <row r="2573" spans="1:47" x14ac:dyDescent="0.25">
      <c r="A2573" t="s">
        <v>3792</v>
      </c>
      <c r="B2573">
        <v>2020</v>
      </c>
      <c r="C2573">
        <v>1</v>
      </c>
      <c r="D2573" t="s">
        <v>48</v>
      </c>
      <c r="E2573" s="1">
        <v>43853</v>
      </c>
      <c r="F2573" s="1">
        <v>43874</v>
      </c>
      <c r="G2573">
        <v>21</v>
      </c>
      <c r="H2573">
        <v>1.7</v>
      </c>
      <c r="I2573" t="s">
        <v>65</v>
      </c>
      <c r="J2573" t="s">
        <v>112</v>
      </c>
      <c r="K2573" t="s">
        <v>340</v>
      </c>
      <c r="L2573">
        <v>7208.39</v>
      </c>
      <c r="M2573" t="s">
        <v>114</v>
      </c>
      <c r="N2573" t="s">
        <v>53</v>
      </c>
      <c r="O2573" t="s">
        <v>189</v>
      </c>
      <c r="P2573" t="s">
        <v>92</v>
      </c>
      <c r="Q2573" t="s">
        <v>83</v>
      </c>
      <c r="R2573" t="s">
        <v>274</v>
      </c>
      <c r="S2573" t="s">
        <v>73</v>
      </c>
      <c r="T2573" t="s">
        <v>102</v>
      </c>
      <c r="U2573" t="s">
        <v>103</v>
      </c>
      <c r="V2573">
        <v>14790</v>
      </c>
      <c r="W2573">
        <v>9348</v>
      </c>
      <c r="X2573">
        <v>12.9</v>
      </c>
      <c r="Y2573">
        <v>13.8</v>
      </c>
      <c r="Z2573">
        <v>12424.27</v>
      </c>
      <c r="AB2573">
        <v>13.8</v>
      </c>
      <c r="AC2573">
        <v>171454.93</v>
      </c>
      <c r="AD2573">
        <v>14175222.369999999</v>
      </c>
      <c r="AE2573">
        <v>160.12</v>
      </c>
      <c r="AF2573">
        <v>2269736605.8800001</v>
      </c>
      <c r="AG2573">
        <v>129662.64</v>
      </c>
      <c r="AH2573">
        <v>0.2</v>
      </c>
      <c r="AI2573">
        <v>1990.32</v>
      </c>
      <c r="AJ2573">
        <v>21.97</v>
      </c>
      <c r="AK2573">
        <v>0</v>
      </c>
      <c r="AL2573">
        <v>0.29099999999999998</v>
      </c>
      <c r="AM2573">
        <v>41249.9</v>
      </c>
      <c r="AN2573">
        <v>795.7</v>
      </c>
      <c r="AO2573">
        <v>627.98</v>
      </c>
      <c r="AP2573">
        <v>499683.69</v>
      </c>
      <c r="AQ2573">
        <v>844041.48</v>
      </c>
      <c r="AR2573" t="s">
        <v>61</v>
      </c>
      <c r="AS2573" t="s">
        <v>61</v>
      </c>
      <c r="AT2573" t="s">
        <v>62</v>
      </c>
      <c r="AU2573" t="s">
        <v>63</v>
      </c>
    </row>
    <row r="2574" spans="1:47" x14ac:dyDescent="0.25">
      <c r="A2574" t="s">
        <v>3793</v>
      </c>
      <c r="B2574">
        <v>2024</v>
      </c>
      <c r="C2574">
        <v>8</v>
      </c>
      <c r="D2574" t="s">
        <v>89</v>
      </c>
      <c r="E2574" s="1">
        <v>45514</v>
      </c>
      <c r="F2574" s="1">
        <v>45522</v>
      </c>
      <c r="G2574">
        <v>8</v>
      </c>
      <c r="H2574">
        <v>9.3000000000000007</v>
      </c>
      <c r="I2574" t="s">
        <v>65</v>
      </c>
      <c r="J2574" t="s">
        <v>50</v>
      </c>
      <c r="K2574" t="s">
        <v>51</v>
      </c>
      <c r="L2574">
        <v>2709</v>
      </c>
      <c r="M2574" t="s">
        <v>90</v>
      </c>
      <c r="N2574" t="s">
        <v>81</v>
      </c>
      <c r="O2574" t="s">
        <v>99</v>
      </c>
      <c r="P2574" t="s">
        <v>128</v>
      </c>
      <c r="Q2574" t="s">
        <v>257</v>
      </c>
      <c r="R2574" t="s">
        <v>1059</v>
      </c>
      <c r="S2574" t="s">
        <v>170</v>
      </c>
      <c r="T2574" t="s">
        <v>131</v>
      </c>
      <c r="U2574" t="s">
        <v>110</v>
      </c>
      <c r="V2574">
        <v>84923</v>
      </c>
      <c r="W2574">
        <v>47999</v>
      </c>
      <c r="X2574">
        <v>15.4</v>
      </c>
      <c r="Y2574">
        <v>12.9</v>
      </c>
      <c r="Z2574">
        <v>68639.399999999994</v>
      </c>
      <c r="AB2574">
        <v>33.18</v>
      </c>
      <c r="AC2574">
        <v>2277455.29</v>
      </c>
      <c r="AD2574">
        <v>4408708.66</v>
      </c>
      <c r="AE2574">
        <v>279.56</v>
      </c>
      <c r="AF2574">
        <v>1232498592.99</v>
      </c>
      <c r="AG2574">
        <v>157587.59</v>
      </c>
      <c r="AH2574">
        <v>1.8</v>
      </c>
      <c r="AI2574">
        <v>28781.279999999999</v>
      </c>
      <c r="AJ2574">
        <v>20.95</v>
      </c>
      <c r="AK2574">
        <v>0</v>
      </c>
      <c r="AL2574">
        <v>0.14499999999999999</v>
      </c>
      <c r="AM2574">
        <v>6392.63</v>
      </c>
      <c r="AN2574">
        <v>276.39999999999998</v>
      </c>
      <c r="AO2574">
        <v>597.20000000000005</v>
      </c>
      <c r="AP2574">
        <v>165066.07999999999</v>
      </c>
      <c r="AQ2574">
        <v>2635282.87</v>
      </c>
      <c r="AR2574" t="s">
        <v>61</v>
      </c>
      <c r="AS2574" t="s">
        <v>61</v>
      </c>
      <c r="AT2574" t="s">
        <v>62</v>
      </c>
      <c r="AU2574" t="s">
        <v>63</v>
      </c>
    </row>
    <row r="2575" spans="1:47" x14ac:dyDescent="0.25">
      <c r="A2575" t="s">
        <v>3794</v>
      </c>
      <c r="B2575">
        <v>2026</v>
      </c>
      <c r="C2575">
        <v>1</v>
      </c>
      <c r="D2575" t="s">
        <v>48</v>
      </c>
      <c r="E2575" s="1">
        <v>46030</v>
      </c>
      <c r="F2575" s="1">
        <v>46042</v>
      </c>
      <c r="G2575">
        <v>12</v>
      </c>
      <c r="I2575" t="s">
        <v>49</v>
      </c>
      <c r="J2575" t="s">
        <v>66</v>
      </c>
      <c r="K2575" t="s">
        <v>251</v>
      </c>
      <c r="L2575">
        <v>8543.7000000000007</v>
      </c>
      <c r="M2575" t="s">
        <v>90</v>
      </c>
      <c r="N2575" t="s">
        <v>53</v>
      </c>
      <c r="O2575" t="s">
        <v>99</v>
      </c>
      <c r="P2575" t="s">
        <v>71</v>
      </c>
      <c r="Q2575" t="s">
        <v>82</v>
      </c>
      <c r="R2575" t="s">
        <v>155</v>
      </c>
      <c r="S2575" t="s">
        <v>156</v>
      </c>
      <c r="T2575" t="s">
        <v>162</v>
      </c>
      <c r="U2575" t="s">
        <v>60</v>
      </c>
      <c r="V2575">
        <v>23860</v>
      </c>
      <c r="W2575">
        <v>16622</v>
      </c>
      <c r="X2575">
        <v>3.9</v>
      </c>
      <c r="Y2575">
        <v>11.5</v>
      </c>
      <c r="Z2575">
        <v>22680.36</v>
      </c>
      <c r="AA2575">
        <v>1620</v>
      </c>
      <c r="AB2575">
        <v>1028.8599999999999</v>
      </c>
      <c r="AC2575">
        <v>1666753.2</v>
      </c>
      <c r="AD2575">
        <v>66212816.18</v>
      </c>
      <c r="AE2575">
        <v>281.24</v>
      </c>
      <c r="AF2575">
        <v>18621692422.459999</v>
      </c>
      <c r="AG2575">
        <v>84541.22</v>
      </c>
      <c r="AH2575">
        <v>1</v>
      </c>
      <c r="AI2575">
        <v>32829.42</v>
      </c>
      <c r="AJ2575">
        <v>18.079999999999998</v>
      </c>
      <c r="AK2575">
        <v>11971277.17</v>
      </c>
      <c r="AL2575">
        <v>0.3</v>
      </c>
      <c r="AM2575">
        <v>198638.45</v>
      </c>
      <c r="AN2575">
        <v>272.10000000000002</v>
      </c>
      <c r="AO2575">
        <v>408.12</v>
      </c>
      <c r="AP2575">
        <v>111049.45</v>
      </c>
      <c r="AQ2575">
        <v>2093811.74</v>
      </c>
      <c r="AR2575" t="s">
        <v>61</v>
      </c>
      <c r="AS2575" t="s">
        <v>61</v>
      </c>
      <c r="AT2575" t="s">
        <v>293</v>
      </c>
      <c r="AU2575" t="s">
        <v>63</v>
      </c>
    </row>
    <row r="2576" spans="1:47" x14ac:dyDescent="0.25">
      <c r="A2576" t="s">
        <v>3795</v>
      </c>
      <c r="B2576">
        <v>2020</v>
      </c>
      <c r="C2576">
        <v>7</v>
      </c>
      <c r="D2576" t="s">
        <v>89</v>
      </c>
      <c r="E2576" s="1">
        <v>44018</v>
      </c>
      <c r="F2576" s="1">
        <v>44038</v>
      </c>
      <c r="G2576">
        <v>20</v>
      </c>
      <c r="H2576">
        <v>9.5</v>
      </c>
      <c r="I2576" t="s">
        <v>65</v>
      </c>
      <c r="J2576" t="s">
        <v>78</v>
      </c>
      <c r="K2576" t="s">
        <v>158</v>
      </c>
      <c r="L2576">
        <v>1006.3</v>
      </c>
      <c r="M2576" t="s">
        <v>68</v>
      </c>
      <c r="N2576" t="s">
        <v>168</v>
      </c>
      <c r="O2576" t="s">
        <v>91</v>
      </c>
      <c r="P2576" t="s">
        <v>92</v>
      </c>
      <c r="Q2576" t="s">
        <v>146</v>
      </c>
      <c r="R2576" t="s">
        <v>2341</v>
      </c>
      <c r="S2576" t="s">
        <v>161</v>
      </c>
      <c r="T2576" t="s">
        <v>86</v>
      </c>
      <c r="U2576" t="s">
        <v>87</v>
      </c>
      <c r="V2576">
        <v>23561</v>
      </c>
      <c r="W2576">
        <v>15781</v>
      </c>
      <c r="X2576">
        <v>12.2</v>
      </c>
      <c r="Y2576">
        <v>14.9</v>
      </c>
      <c r="Z2576">
        <v>19001.77</v>
      </c>
      <c r="AB2576">
        <v>20.82</v>
      </c>
      <c r="AC2576">
        <v>395616.85</v>
      </c>
      <c r="AD2576">
        <v>20557444.91</v>
      </c>
      <c r="AE2576">
        <v>165.7</v>
      </c>
      <c r="AF2576">
        <v>3406368621.5900002</v>
      </c>
      <c r="AG2576">
        <v>15433.41</v>
      </c>
      <c r="AI2576">
        <v>0</v>
      </c>
      <c r="AJ2576">
        <v>1.68</v>
      </c>
      <c r="AK2576">
        <v>0</v>
      </c>
      <c r="AL2576">
        <v>0.27200000000000002</v>
      </c>
      <c r="AM2576">
        <v>55916.25</v>
      </c>
      <c r="AN2576">
        <v>333.1</v>
      </c>
      <c r="AO2576">
        <v>500.29</v>
      </c>
      <c r="AP2576">
        <v>166646.6</v>
      </c>
      <c r="AQ2576">
        <v>633613.11</v>
      </c>
      <c r="AR2576" t="s">
        <v>61</v>
      </c>
      <c r="AS2576" t="s">
        <v>61</v>
      </c>
      <c r="AT2576" t="s">
        <v>62</v>
      </c>
      <c r="AU2576" t="s">
        <v>63</v>
      </c>
    </row>
    <row r="2577" spans="1:47" x14ac:dyDescent="0.25">
      <c r="A2577" t="s">
        <v>3796</v>
      </c>
      <c r="B2577">
        <v>2021</v>
      </c>
      <c r="C2577">
        <v>9</v>
      </c>
      <c r="D2577" t="s">
        <v>89</v>
      </c>
      <c r="E2577" s="1">
        <v>44449</v>
      </c>
      <c r="F2577" s="1">
        <v>44457</v>
      </c>
      <c r="G2577">
        <v>8</v>
      </c>
      <c r="H2577">
        <v>8.6999999999999993</v>
      </c>
      <c r="I2577" t="s">
        <v>49</v>
      </c>
      <c r="J2577" t="s">
        <v>50</v>
      </c>
      <c r="K2577" t="s">
        <v>223</v>
      </c>
      <c r="L2577">
        <v>2710.1109999999999</v>
      </c>
      <c r="M2577" t="s">
        <v>114</v>
      </c>
      <c r="N2577" t="s">
        <v>168</v>
      </c>
      <c r="O2577" t="s">
        <v>99</v>
      </c>
      <c r="P2577" t="s">
        <v>196</v>
      </c>
      <c r="Q2577" t="s">
        <v>56</v>
      </c>
      <c r="R2577" t="s">
        <v>3797</v>
      </c>
      <c r="S2577" t="s">
        <v>123</v>
      </c>
      <c r="T2577" t="s">
        <v>95</v>
      </c>
      <c r="U2577" t="s">
        <v>181</v>
      </c>
      <c r="V2577">
        <v>53606</v>
      </c>
      <c r="W2577">
        <v>35834</v>
      </c>
      <c r="X2577">
        <v>17.8</v>
      </c>
      <c r="Y2577">
        <v>13.5</v>
      </c>
      <c r="Z2577">
        <v>45079.24</v>
      </c>
      <c r="AB2577">
        <v>31.97</v>
      </c>
      <c r="AC2577">
        <v>1441183.3</v>
      </c>
      <c r="AD2577">
        <v>36980303.740000002</v>
      </c>
      <c r="AE2577">
        <v>171.93</v>
      </c>
      <c r="AF2577">
        <v>6358023622.0200005</v>
      </c>
      <c r="AG2577">
        <v>242201.81</v>
      </c>
      <c r="AH2577">
        <v>1.1000000000000001</v>
      </c>
      <c r="AI2577">
        <v>20400.419999999998</v>
      </c>
      <c r="AJ2577">
        <v>15.6</v>
      </c>
      <c r="AK2577">
        <v>5768927.3799999999</v>
      </c>
      <c r="AL2577">
        <v>0.245</v>
      </c>
      <c r="AM2577">
        <v>90601.74</v>
      </c>
      <c r="AN2577">
        <v>185.6</v>
      </c>
      <c r="AO2577">
        <v>552.39</v>
      </c>
      <c r="AP2577">
        <v>102523.58</v>
      </c>
      <c r="AQ2577">
        <v>1896910.85</v>
      </c>
      <c r="AR2577" t="s">
        <v>61</v>
      </c>
      <c r="AS2577" t="s">
        <v>61</v>
      </c>
      <c r="AT2577" t="s">
        <v>62</v>
      </c>
      <c r="AU2577" t="s">
        <v>63</v>
      </c>
    </row>
    <row r="2578" spans="1:47" x14ac:dyDescent="0.25">
      <c r="A2578" t="s">
        <v>3798</v>
      </c>
      <c r="B2578">
        <v>2020</v>
      </c>
      <c r="C2578">
        <v>7</v>
      </c>
      <c r="D2578" t="s">
        <v>89</v>
      </c>
      <c r="E2578" s="1">
        <v>44015</v>
      </c>
      <c r="F2578" s="1">
        <v>44031</v>
      </c>
      <c r="G2578">
        <v>16</v>
      </c>
      <c r="H2578">
        <v>18.8</v>
      </c>
      <c r="I2578" t="s">
        <v>49</v>
      </c>
      <c r="J2578" t="s">
        <v>50</v>
      </c>
      <c r="K2578" t="s">
        <v>223</v>
      </c>
      <c r="L2578">
        <v>2710.1109999999999</v>
      </c>
      <c r="M2578" t="s">
        <v>52</v>
      </c>
      <c r="N2578" t="s">
        <v>53</v>
      </c>
      <c r="O2578" t="s">
        <v>54</v>
      </c>
      <c r="P2578" t="s">
        <v>164</v>
      </c>
      <c r="Q2578" t="s">
        <v>70</v>
      </c>
      <c r="R2578" t="s">
        <v>3272</v>
      </c>
      <c r="S2578" t="s">
        <v>186</v>
      </c>
      <c r="T2578" t="s">
        <v>131</v>
      </c>
      <c r="U2578" t="s">
        <v>103</v>
      </c>
      <c r="V2578">
        <v>126940</v>
      </c>
      <c r="W2578">
        <v>90497</v>
      </c>
      <c r="X2578">
        <v>19.399999999999999</v>
      </c>
      <c r="Y2578">
        <v>13.6</v>
      </c>
      <c r="Z2578">
        <v>113061.41</v>
      </c>
      <c r="AB2578">
        <v>40.659999999999997</v>
      </c>
      <c r="AC2578">
        <v>4597076.93</v>
      </c>
      <c r="AD2578">
        <v>110315148.34999999</v>
      </c>
      <c r="AE2578">
        <v>164.97</v>
      </c>
      <c r="AF2578">
        <v>18198690023.299999</v>
      </c>
      <c r="AG2578">
        <v>51020.6</v>
      </c>
      <c r="AH2578">
        <v>0</v>
      </c>
      <c r="AI2578">
        <v>0</v>
      </c>
      <c r="AJ2578">
        <v>18.850000000000001</v>
      </c>
      <c r="AK2578">
        <v>20794405.460000001</v>
      </c>
      <c r="AL2578">
        <v>0.219</v>
      </c>
      <c r="AM2578">
        <v>241590.17</v>
      </c>
      <c r="AN2578">
        <v>445.2</v>
      </c>
      <c r="AO2578">
        <v>420.8</v>
      </c>
      <c r="AP2578">
        <v>187340.16</v>
      </c>
      <c r="AQ2578">
        <v>5077027.8600000003</v>
      </c>
      <c r="AR2578" t="s">
        <v>61</v>
      </c>
      <c r="AS2578" t="s">
        <v>61</v>
      </c>
      <c r="AT2578" t="s">
        <v>62</v>
      </c>
      <c r="AU2578" t="s">
        <v>117</v>
      </c>
    </row>
    <row r="2579" spans="1:47" x14ac:dyDescent="0.25">
      <c r="A2579" t="s">
        <v>3799</v>
      </c>
      <c r="B2579">
        <v>2024</v>
      </c>
      <c r="C2579">
        <v>7</v>
      </c>
      <c r="D2579" t="s">
        <v>89</v>
      </c>
      <c r="E2579" s="1">
        <v>45489</v>
      </c>
      <c r="F2579" s="1">
        <v>45498</v>
      </c>
      <c r="G2579">
        <v>9</v>
      </c>
      <c r="H2579">
        <v>9.1</v>
      </c>
      <c r="I2579" t="s">
        <v>49</v>
      </c>
      <c r="J2579" t="s">
        <v>50</v>
      </c>
      <c r="K2579" t="s">
        <v>145</v>
      </c>
      <c r="L2579">
        <v>2710.19</v>
      </c>
      <c r="M2579" t="s">
        <v>114</v>
      </c>
      <c r="N2579" t="s">
        <v>81</v>
      </c>
      <c r="O2579" t="s">
        <v>54</v>
      </c>
      <c r="P2579" t="s">
        <v>150</v>
      </c>
      <c r="Q2579" t="s">
        <v>100</v>
      </c>
      <c r="R2579" t="s">
        <v>2167</v>
      </c>
      <c r="S2579" t="s">
        <v>123</v>
      </c>
      <c r="T2579" t="s">
        <v>102</v>
      </c>
      <c r="U2579" t="s">
        <v>132</v>
      </c>
      <c r="V2579">
        <v>33482</v>
      </c>
      <c r="W2579">
        <v>21174</v>
      </c>
      <c r="X2579">
        <v>9.8000000000000007</v>
      </c>
      <c r="Y2579">
        <v>15</v>
      </c>
      <c r="Z2579">
        <v>25878.63</v>
      </c>
      <c r="AB2579">
        <v>22.28</v>
      </c>
      <c r="AC2579">
        <v>576575.88</v>
      </c>
      <c r="AD2579">
        <v>29516130.23</v>
      </c>
      <c r="AE2579">
        <v>274.64</v>
      </c>
      <c r="AF2579">
        <v>8106310006.3699999</v>
      </c>
      <c r="AG2579">
        <v>185078.3</v>
      </c>
      <c r="AH2579">
        <v>0.3</v>
      </c>
      <c r="AI2579">
        <v>3895.49</v>
      </c>
      <c r="AJ2579">
        <v>20.41</v>
      </c>
      <c r="AK2579">
        <v>6024242.1799999997</v>
      </c>
      <c r="AL2579">
        <v>0.115</v>
      </c>
      <c r="AM2579">
        <v>33943.550000000003</v>
      </c>
      <c r="AO2579">
        <v>438.11</v>
      </c>
      <c r="AP2579">
        <v>162757.85999999999</v>
      </c>
      <c r="AQ2579">
        <v>962251.08</v>
      </c>
      <c r="AR2579" t="s">
        <v>61</v>
      </c>
      <c r="AS2579" t="s">
        <v>61</v>
      </c>
      <c r="AT2579" t="s">
        <v>62</v>
      </c>
      <c r="AU2579" t="s">
        <v>63</v>
      </c>
    </row>
    <row r="2580" spans="1:47" x14ac:dyDescent="0.25">
      <c r="A2580" t="s">
        <v>3800</v>
      </c>
      <c r="B2580">
        <v>2024</v>
      </c>
      <c r="C2580">
        <v>6</v>
      </c>
      <c r="D2580" t="s">
        <v>77</v>
      </c>
      <c r="E2580" s="1">
        <v>45462</v>
      </c>
      <c r="F2580" s="1">
        <v>45491</v>
      </c>
      <c r="G2580">
        <v>29</v>
      </c>
      <c r="H2580">
        <v>11.2</v>
      </c>
      <c r="I2580" t="s">
        <v>49</v>
      </c>
      <c r="J2580" t="s">
        <v>239</v>
      </c>
      <c r="K2580" t="s">
        <v>240</v>
      </c>
      <c r="L2580">
        <v>3105.2</v>
      </c>
      <c r="M2580" t="s">
        <v>114</v>
      </c>
      <c r="N2580" t="s">
        <v>81</v>
      </c>
      <c r="O2580" t="s">
        <v>189</v>
      </c>
      <c r="P2580" t="s">
        <v>55</v>
      </c>
      <c r="Q2580" t="s">
        <v>82</v>
      </c>
      <c r="R2580" t="s">
        <v>3801</v>
      </c>
      <c r="S2580" t="s">
        <v>161</v>
      </c>
      <c r="T2580" t="s">
        <v>95</v>
      </c>
      <c r="U2580" t="s">
        <v>60</v>
      </c>
      <c r="V2580">
        <v>18412</v>
      </c>
      <c r="W2580">
        <v>12961</v>
      </c>
      <c r="X2580">
        <v>22</v>
      </c>
      <c r="Y2580">
        <v>15.7</v>
      </c>
      <c r="Z2580">
        <v>16308.15</v>
      </c>
      <c r="AB2580">
        <v>37.57</v>
      </c>
      <c r="AC2580">
        <v>612697.19999999995</v>
      </c>
      <c r="AD2580">
        <v>5683879.5199999996</v>
      </c>
      <c r="AE2580">
        <v>281.89</v>
      </c>
      <c r="AF2580">
        <v>1602228797.8900001</v>
      </c>
      <c r="AG2580">
        <v>45499.54</v>
      </c>
      <c r="AH2580">
        <v>2.8</v>
      </c>
      <c r="AI2580">
        <v>72122.3</v>
      </c>
      <c r="AJ2580">
        <v>15.08</v>
      </c>
      <c r="AK2580">
        <v>857129.03</v>
      </c>
      <c r="AL2580">
        <v>0.22</v>
      </c>
      <c r="AM2580">
        <v>12504.53</v>
      </c>
      <c r="AN2580">
        <v>1474.8</v>
      </c>
      <c r="AO2580">
        <v>444.2</v>
      </c>
      <c r="AP2580">
        <v>655106.16</v>
      </c>
      <c r="AQ2580">
        <v>1397929.73</v>
      </c>
      <c r="AR2580" t="s">
        <v>124</v>
      </c>
      <c r="AS2580" t="s">
        <v>61</v>
      </c>
      <c r="AT2580" t="s">
        <v>62</v>
      </c>
      <c r="AU2580" t="s">
        <v>63</v>
      </c>
    </row>
    <row r="2581" spans="1:47" x14ac:dyDescent="0.25">
      <c r="A2581" t="s">
        <v>3802</v>
      </c>
      <c r="B2581">
        <v>2024</v>
      </c>
      <c r="C2581">
        <v>8</v>
      </c>
      <c r="D2581" t="s">
        <v>89</v>
      </c>
      <c r="E2581" s="1">
        <v>45524</v>
      </c>
      <c r="F2581" s="1">
        <v>45540</v>
      </c>
      <c r="G2581">
        <v>16</v>
      </c>
      <c r="H2581">
        <v>7.6</v>
      </c>
      <c r="I2581" t="s">
        <v>49</v>
      </c>
      <c r="J2581" t="s">
        <v>66</v>
      </c>
      <c r="K2581" t="s">
        <v>67</v>
      </c>
      <c r="L2581">
        <v>8479.8989999999994</v>
      </c>
      <c r="M2581" t="s">
        <v>80</v>
      </c>
      <c r="N2581" t="s">
        <v>168</v>
      </c>
      <c r="O2581" t="s">
        <v>107</v>
      </c>
      <c r="P2581" t="s">
        <v>164</v>
      </c>
      <c r="Q2581" t="s">
        <v>92</v>
      </c>
      <c r="R2581" t="s">
        <v>960</v>
      </c>
      <c r="S2581" t="s">
        <v>156</v>
      </c>
      <c r="T2581" t="s">
        <v>74</v>
      </c>
      <c r="U2581" t="s">
        <v>110</v>
      </c>
      <c r="V2581">
        <v>11628</v>
      </c>
      <c r="W2581">
        <v>8332</v>
      </c>
      <c r="X2581">
        <v>12.4</v>
      </c>
      <c r="Y2581">
        <v>10.5</v>
      </c>
      <c r="Z2581">
        <v>10255.200000000001</v>
      </c>
      <c r="AA2581">
        <v>732</v>
      </c>
      <c r="AB2581">
        <v>4422.04</v>
      </c>
      <c r="AC2581">
        <v>3236933.28</v>
      </c>
      <c r="AD2581">
        <v>18393213.960000001</v>
      </c>
      <c r="AE2581">
        <v>282.52999999999997</v>
      </c>
      <c r="AF2581">
        <v>5196634740.1199999</v>
      </c>
      <c r="AG2581">
        <v>167692.12</v>
      </c>
      <c r="AH2581">
        <v>1.9</v>
      </c>
      <c r="AI2581">
        <v>17770.61</v>
      </c>
      <c r="AJ2581">
        <v>7.76</v>
      </c>
      <c r="AK2581">
        <v>1427313.4</v>
      </c>
      <c r="AL2581">
        <v>0.32600000000000001</v>
      </c>
      <c r="AM2581">
        <v>59961.88</v>
      </c>
      <c r="AN2581">
        <v>593</v>
      </c>
      <c r="AO2581">
        <v>551.70000000000005</v>
      </c>
      <c r="AP2581">
        <v>327158.09999999998</v>
      </c>
      <c r="AQ2581">
        <v>3809515.99</v>
      </c>
      <c r="AR2581" t="s">
        <v>124</v>
      </c>
      <c r="AS2581" t="s">
        <v>61</v>
      </c>
      <c r="AT2581" t="s">
        <v>62</v>
      </c>
      <c r="AU2581" t="s">
        <v>63</v>
      </c>
    </row>
    <row r="2582" spans="1:47" x14ac:dyDescent="0.25">
      <c r="A2582" t="s">
        <v>3803</v>
      </c>
      <c r="B2582">
        <v>2020</v>
      </c>
      <c r="C2582">
        <v>9</v>
      </c>
      <c r="D2582" t="s">
        <v>89</v>
      </c>
      <c r="E2582" s="1">
        <v>44079</v>
      </c>
      <c r="F2582" s="1">
        <v>44105</v>
      </c>
      <c r="G2582">
        <v>26</v>
      </c>
      <c r="H2582">
        <v>9.4</v>
      </c>
      <c r="I2582" t="s">
        <v>49</v>
      </c>
      <c r="J2582" t="s">
        <v>78</v>
      </c>
      <c r="K2582" t="s">
        <v>158</v>
      </c>
      <c r="L2582">
        <v>1006.3</v>
      </c>
      <c r="M2582" t="s">
        <v>114</v>
      </c>
      <c r="N2582" t="s">
        <v>168</v>
      </c>
      <c r="O2582" t="s">
        <v>54</v>
      </c>
      <c r="P2582" t="s">
        <v>108</v>
      </c>
      <c r="Q2582" t="s">
        <v>56</v>
      </c>
      <c r="R2582" t="s">
        <v>3804</v>
      </c>
      <c r="S2582" t="s">
        <v>161</v>
      </c>
      <c r="T2582" t="s">
        <v>95</v>
      </c>
      <c r="U2582" t="s">
        <v>103</v>
      </c>
      <c r="V2582">
        <v>18486</v>
      </c>
      <c r="W2582">
        <v>11082</v>
      </c>
      <c r="X2582">
        <v>4.0999999999999996</v>
      </c>
      <c r="Y2582">
        <v>12.5</v>
      </c>
      <c r="Z2582">
        <v>16146.7</v>
      </c>
      <c r="AB2582">
        <v>14.9</v>
      </c>
      <c r="AC2582">
        <v>240585.83</v>
      </c>
      <c r="AD2582">
        <v>10394761.060000001</v>
      </c>
      <c r="AE2582">
        <v>159.34</v>
      </c>
      <c r="AF2582">
        <v>1656301227.3</v>
      </c>
      <c r="AG2582">
        <v>127346.9</v>
      </c>
      <c r="AH2582">
        <v>2.9</v>
      </c>
      <c r="AI2582">
        <v>65988.61</v>
      </c>
      <c r="AJ2582">
        <v>23.1</v>
      </c>
      <c r="AK2582">
        <v>2401189.7999999998</v>
      </c>
      <c r="AL2582">
        <v>0.111</v>
      </c>
      <c r="AM2582">
        <v>11538.18</v>
      </c>
      <c r="AN2582">
        <v>1151.5999999999999</v>
      </c>
      <c r="AO2582">
        <v>632.08000000000004</v>
      </c>
      <c r="AP2582">
        <v>727903.33</v>
      </c>
      <c r="AQ2582">
        <v>1173362.8500000001</v>
      </c>
      <c r="AR2582" t="s">
        <v>61</v>
      </c>
      <c r="AS2582" t="s">
        <v>61</v>
      </c>
      <c r="AT2582" t="s">
        <v>116</v>
      </c>
      <c r="AU2582" t="s">
        <v>63</v>
      </c>
    </row>
    <row r="2583" spans="1:47" x14ac:dyDescent="0.25">
      <c r="A2583" t="s">
        <v>3805</v>
      </c>
      <c r="B2583">
        <v>2026</v>
      </c>
      <c r="C2583">
        <v>4</v>
      </c>
      <c r="D2583" t="s">
        <v>77</v>
      </c>
      <c r="E2583" s="1">
        <v>46120</v>
      </c>
      <c r="F2583" s="1">
        <v>46147</v>
      </c>
      <c r="G2583">
        <v>27</v>
      </c>
      <c r="I2583" t="s">
        <v>65</v>
      </c>
      <c r="J2583" t="s">
        <v>66</v>
      </c>
      <c r="K2583" t="s">
        <v>245</v>
      </c>
      <c r="L2583">
        <v>8905.9</v>
      </c>
      <c r="M2583" t="s">
        <v>98</v>
      </c>
      <c r="N2583" t="s">
        <v>168</v>
      </c>
      <c r="O2583" t="s">
        <v>91</v>
      </c>
      <c r="P2583" t="s">
        <v>226</v>
      </c>
      <c r="Q2583" t="s">
        <v>83</v>
      </c>
      <c r="R2583" t="s">
        <v>2270</v>
      </c>
      <c r="S2583" t="s">
        <v>137</v>
      </c>
      <c r="T2583" t="s">
        <v>162</v>
      </c>
      <c r="U2583" t="s">
        <v>75</v>
      </c>
      <c r="V2583">
        <v>18550</v>
      </c>
      <c r="W2583">
        <v>10706</v>
      </c>
      <c r="X2583">
        <v>17.5</v>
      </c>
      <c r="Y2583">
        <v>15.5</v>
      </c>
      <c r="Z2583">
        <v>14552.7</v>
      </c>
      <c r="AB2583">
        <v>18.3</v>
      </c>
      <c r="AC2583">
        <v>266314.40999999997</v>
      </c>
      <c r="AD2583">
        <v>4582208.6500000004</v>
      </c>
      <c r="AE2583">
        <v>280.22000000000003</v>
      </c>
      <c r="AF2583">
        <v>1284026507.9000001</v>
      </c>
      <c r="AG2583">
        <v>50177.760000000002</v>
      </c>
      <c r="AH2583">
        <v>1.8</v>
      </c>
      <c r="AJ2583">
        <v>22.79</v>
      </c>
      <c r="AK2583">
        <v>0</v>
      </c>
      <c r="AL2583">
        <v>0.19600000000000001</v>
      </c>
      <c r="AM2583">
        <v>8981.1299999999992</v>
      </c>
      <c r="AN2583">
        <v>1200.0999999999999</v>
      </c>
      <c r="AO2583">
        <v>747.34</v>
      </c>
      <c r="AP2583">
        <v>896882.73</v>
      </c>
      <c r="AQ2583">
        <v>1263411.6299999999</v>
      </c>
      <c r="AR2583" t="s">
        <v>61</v>
      </c>
      <c r="AS2583" t="s">
        <v>61</v>
      </c>
      <c r="AT2583" t="s">
        <v>116</v>
      </c>
      <c r="AU2583" t="s">
        <v>63</v>
      </c>
    </row>
    <row r="2584" spans="1:47" x14ac:dyDescent="0.25">
      <c r="A2584" t="s">
        <v>3806</v>
      </c>
      <c r="B2584">
        <v>2022</v>
      </c>
      <c r="C2584">
        <v>8</v>
      </c>
      <c r="D2584" t="s">
        <v>89</v>
      </c>
      <c r="E2584" s="1">
        <v>44778</v>
      </c>
      <c r="F2584" s="1">
        <v>44785</v>
      </c>
      <c r="G2584">
        <v>7</v>
      </c>
      <c r="H2584">
        <v>12.6</v>
      </c>
      <c r="I2584" t="s">
        <v>49</v>
      </c>
      <c r="J2584" t="s">
        <v>66</v>
      </c>
      <c r="K2584" t="s">
        <v>391</v>
      </c>
      <c r="L2584">
        <v>9999.99</v>
      </c>
      <c r="M2584" t="s">
        <v>90</v>
      </c>
      <c r="N2584" t="s">
        <v>53</v>
      </c>
      <c r="O2584" t="s">
        <v>91</v>
      </c>
      <c r="P2584" t="s">
        <v>71</v>
      </c>
      <c r="Q2584" t="s">
        <v>70</v>
      </c>
      <c r="R2584" t="s">
        <v>1257</v>
      </c>
      <c r="S2584" t="s">
        <v>130</v>
      </c>
      <c r="T2584" t="s">
        <v>187</v>
      </c>
      <c r="U2584" t="s">
        <v>60</v>
      </c>
      <c r="V2584">
        <v>83327</v>
      </c>
      <c r="W2584">
        <v>61727</v>
      </c>
      <c r="X2584">
        <v>13</v>
      </c>
      <c r="Y2584">
        <v>11.2</v>
      </c>
      <c r="Z2584">
        <v>76136.83</v>
      </c>
      <c r="AB2584">
        <v>25.67</v>
      </c>
      <c r="AC2584">
        <v>1954432.43</v>
      </c>
      <c r="AD2584">
        <v>45012093.899999999</v>
      </c>
      <c r="AE2584">
        <v>214.71</v>
      </c>
      <c r="AF2584">
        <v>9664546681.2700005</v>
      </c>
      <c r="AG2584">
        <v>69771.990000000005</v>
      </c>
      <c r="AH2584">
        <v>0</v>
      </c>
      <c r="AI2584">
        <v>0</v>
      </c>
      <c r="AJ2584">
        <v>10.210000000000001</v>
      </c>
      <c r="AK2584">
        <v>4595734.79</v>
      </c>
      <c r="AL2584">
        <v>0.123</v>
      </c>
      <c r="AM2584">
        <v>55364.88</v>
      </c>
      <c r="AO2584">
        <v>689.33</v>
      </c>
      <c r="AP2584">
        <v>199492.1</v>
      </c>
      <c r="AQ2584">
        <v>2279061.4</v>
      </c>
      <c r="AR2584" t="s">
        <v>61</v>
      </c>
      <c r="AS2584" t="s">
        <v>61</v>
      </c>
      <c r="AT2584" t="s">
        <v>62</v>
      </c>
      <c r="AU2584" t="s">
        <v>63</v>
      </c>
    </row>
    <row r="2585" spans="1:47" x14ac:dyDescent="0.25">
      <c r="A2585" t="s">
        <v>3807</v>
      </c>
      <c r="B2585">
        <v>2023</v>
      </c>
      <c r="C2585">
        <v>2</v>
      </c>
      <c r="D2585" t="s">
        <v>48</v>
      </c>
      <c r="E2585" s="1">
        <v>44961</v>
      </c>
      <c r="F2585" s="1">
        <v>44973</v>
      </c>
      <c r="G2585">
        <v>12</v>
      </c>
      <c r="H2585">
        <v>14.6</v>
      </c>
      <c r="I2585" t="s">
        <v>49</v>
      </c>
      <c r="J2585" t="s">
        <v>50</v>
      </c>
      <c r="K2585" t="s">
        <v>51</v>
      </c>
      <c r="L2585">
        <v>2709</v>
      </c>
      <c r="M2585" t="s">
        <v>114</v>
      </c>
      <c r="N2585" t="s">
        <v>53</v>
      </c>
      <c r="O2585" t="s">
        <v>107</v>
      </c>
      <c r="P2585" t="s">
        <v>146</v>
      </c>
      <c r="Q2585" t="s">
        <v>184</v>
      </c>
      <c r="R2585" t="s">
        <v>1744</v>
      </c>
      <c r="S2585" t="s">
        <v>58</v>
      </c>
      <c r="T2585" t="s">
        <v>162</v>
      </c>
      <c r="U2585" t="s">
        <v>110</v>
      </c>
      <c r="V2585">
        <v>256232</v>
      </c>
      <c r="W2585">
        <v>153114</v>
      </c>
      <c r="X2585">
        <v>2.2999999999999998</v>
      </c>
      <c r="Y2585">
        <v>10.199999999999999</v>
      </c>
      <c r="Z2585">
        <v>209828.39</v>
      </c>
      <c r="AB2585">
        <v>22.87</v>
      </c>
      <c r="AC2585">
        <v>4798775.28</v>
      </c>
      <c r="AD2585">
        <v>17906754.800000001</v>
      </c>
      <c r="AE2585">
        <v>280.58</v>
      </c>
      <c r="AF2585">
        <v>5024277261.7799997</v>
      </c>
      <c r="AG2585">
        <v>97460.81</v>
      </c>
      <c r="AH2585">
        <v>0</v>
      </c>
      <c r="AI2585">
        <v>0</v>
      </c>
      <c r="AJ2585">
        <v>6.79</v>
      </c>
      <c r="AK2585">
        <v>1215868.6499999999</v>
      </c>
      <c r="AL2585">
        <v>0.29399999999999998</v>
      </c>
      <c r="AM2585">
        <v>52645.86</v>
      </c>
      <c r="AN2585">
        <v>271.39999999999998</v>
      </c>
      <c r="AO2585">
        <v>462.53</v>
      </c>
      <c r="AP2585">
        <v>125530.64</v>
      </c>
      <c r="AQ2585">
        <v>5074412.59</v>
      </c>
      <c r="AR2585" t="s">
        <v>61</v>
      </c>
      <c r="AS2585" t="s">
        <v>61</v>
      </c>
      <c r="AT2585" t="s">
        <v>293</v>
      </c>
      <c r="AU2585" t="s">
        <v>63</v>
      </c>
    </row>
    <row r="2586" spans="1:47" x14ac:dyDescent="0.25">
      <c r="A2586" t="s">
        <v>3808</v>
      </c>
      <c r="B2586">
        <v>2021</v>
      </c>
      <c r="C2586">
        <v>6</v>
      </c>
      <c r="D2586" t="s">
        <v>77</v>
      </c>
      <c r="E2586" s="1">
        <v>44349</v>
      </c>
      <c r="F2586" s="1">
        <v>44369</v>
      </c>
      <c r="G2586">
        <v>20</v>
      </c>
      <c r="H2586">
        <v>16.5</v>
      </c>
      <c r="I2586" t="s">
        <v>65</v>
      </c>
      <c r="J2586" t="s">
        <v>50</v>
      </c>
      <c r="K2586" t="s">
        <v>183</v>
      </c>
      <c r="L2586">
        <v>2710.19</v>
      </c>
      <c r="M2586" t="s">
        <v>68</v>
      </c>
      <c r="N2586" t="s">
        <v>81</v>
      </c>
      <c r="O2586" t="s">
        <v>54</v>
      </c>
      <c r="P2586" t="s">
        <v>128</v>
      </c>
      <c r="Q2586" t="s">
        <v>174</v>
      </c>
      <c r="R2586" t="s">
        <v>1347</v>
      </c>
      <c r="S2586" t="s">
        <v>186</v>
      </c>
      <c r="T2586" t="s">
        <v>162</v>
      </c>
      <c r="U2586" t="s">
        <v>181</v>
      </c>
      <c r="V2586">
        <v>145876</v>
      </c>
      <c r="W2586">
        <v>105512</v>
      </c>
      <c r="X2586">
        <v>24.4</v>
      </c>
      <c r="Y2586">
        <v>14.7</v>
      </c>
      <c r="Z2586">
        <v>115517.39</v>
      </c>
      <c r="AB2586">
        <v>29.5</v>
      </c>
      <c r="AC2586">
        <v>3407763</v>
      </c>
      <c r="AD2586">
        <v>126575869.73999999</v>
      </c>
      <c r="AE2586">
        <v>169.4</v>
      </c>
      <c r="AF2586">
        <v>21441952333.959999</v>
      </c>
      <c r="AG2586">
        <v>208302.09</v>
      </c>
      <c r="AI2586">
        <v>0</v>
      </c>
      <c r="AJ2586">
        <v>23.6</v>
      </c>
      <c r="AK2586">
        <v>0</v>
      </c>
      <c r="AL2586">
        <v>0.17599999999999999</v>
      </c>
      <c r="AM2586">
        <v>222773.53</v>
      </c>
      <c r="AN2586">
        <v>470.3</v>
      </c>
      <c r="AO2586">
        <v>643.12</v>
      </c>
      <c r="AP2586">
        <v>302459.34000000003</v>
      </c>
      <c r="AQ2586">
        <v>4141297.96</v>
      </c>
      <c r="AR2586" t="s">
        <v>61</v>
      </c>
      <c r="AS2586" t="s">
        <v>61</v>
      </c>
      <c r="AT2586" t="s">
        <v>62</v>
      </c>
      <c r="AU2586" t="s">
        <v>63</v>
      </c>
    </row>
    <row r="2587" spans="1:47" x14ac:dyDescent="0.25">
      <c r="A2587" t="s">
        <v>3809</v>
      </c>
      <c r="B2587">
        <v>2023</v>
      </c>
      <c r="C2587">
        <v>5</v>
      </c>
      <c r="D2587" t="s">
        <v>77</v>
      </c>
      <c r="E2587" s="1">
        <v>45054</v>
      </c>
      <c r="F2587" s="1">
        <v>45081</v>
      </c>
      <c r="G2587">
        <v>27</v>
      </c>
      <c r="H2587">
        <v>4.9000000000000004</v>
      </c>
      <c r="I2587" t="s">
        <v>65</v>
      </c>
      <c r="J2587" t="s">
        <v>66</v>
      </c>
      <c r="K2587" t="s">
        <v>245</v>
      </c>
      <c r="L2587">
        <v>8905.9</v>
      </c>
      <c r="M2587" t="s">
        <v>52</v>
      </c>
      <c r="N2587" t="s">
        <v>53</v>
      </c>
      <c r="O2587" t="s">
        <v>200</v>
      </c>
      <c r="P2587" t="s">
        <v>100</v>
      </c>
      <c r="Q2587" t="s">
        <v>83</v>
      </c>
      <c r="R2587" t="s">
        <v>1629</v>
      </c>
      <c r="S2587" t="s">
        <v>137</v>
      </c>
      <c r="T2587" t="s">
        <v>59</v>
      </c>
      <c r="U2587" t="s">
        <v>132</v>
      </c>
      <c r="V2587">
        <v>13265</v>
      </c>
      <c r="W2587">
        <v>8787</v>
      </c>
      <c r="X2587">
        <v>16.5</v>
      </c>
      <c r="Y2587">
        <v>14.3</v>
      </c>
      <c r="Z2587">
        <v>12209.59</v>
      </c>
      <c r="AB2587">
        <v>35.65</v>
      </c>
      <c r="AC2587">
        <v>435271.88</v>
      </c>
      <c r="AD2587">
        <v>13001137.720000001</v>
      </c>
      <c r="AE2587">
        <v>284.13</v>
      </c>
      <c r="AF2587">
        <v>3694013260.3800001</v>
      </c>
      <c r="AG2587">
        <v>143020.51</v>
      </c>
      <c r="AH2587">
        <v>2.1</v>
      </c>
      <c r="AI2587">
        <v>17404.84</v>
      </c>
      <c r="AJ2587">
        <v>6.09</v>
      </c>
      <c r="AK2587">
        <v>0</v>
      </c>
      <c r="AL2587">
        <v>0.153</v>
      </c>
      <c r="AM2587">
        <v>19891.740000000002</v>
      </c>
      <c r="AN2587">
        <v>1063.5</v>
      </c>
      <c r="AO2587">
        <v>377.83</v>
      </c>
      <c r="AP2587">
        <v>401822.2</v>
      </c>
      <c r="AQ2587">
        <v>1017411.17</v>
      </c>
      <c r="AR2587" t="s">
        <v>61</v>
      </c>
      <c r="AS2587" t="s">
        <v>61</v>
      </c>
      <c r="AT2587" t="s">
        <v>62</v>
      </c>
      <c r="AU2587" t="s">
        <v>63</v>
      </c>
    </row>
    <row r="2588" spans="1:47" x14ac:dyDescent="0.25">
      <c r="A2588" t="s">
        <v>3810</v>
      </c>
      <c r="B2588">
        <v>2023</v>
      </c>
      <c r="C2588">
        <v>7</v>
      </c>
      <c r="D2588" t="s">
        <v>89</v>
      </c>
      <c r="E2588" s="1">
        <v>45120</v>
      </c>
      <c r="F2588" s="1">
        <v>45132</v>
      </c>
      <c r="G2588">
        <v>12</v>
      </c>
      <c r="H2588">
        <v>17</v>
      </c>
      <c r="I2588" t="s">
        <v>49</v>
      </c>
      <c r="J2588" t="s">
        <v>50</v>
      </c>
      <c r="K2588" t="s">
        <v>183</v>
      </c>
      <c r="L2588">
        <v>2710.19</v>
      </c>
      <c r="M2588" t="s">
        <v>90</v>
      </c>
      <c r="N2588" t="s">
        <v>81</v>
      </c>
      <c r="O2588" t="s">
        <v>107</v>
      </c>
      <c r="P2588" t="s">
        <v>174</v>
      </c>
      <c r="Q2588" t="s">
        <v>128</v>
      </c>
      <c r="R2588" t="s">
        <v>1295</v>
      </c>
      <c r="S2588" t="s">
        <v>186</v>
      </c>
      <c r="T2588" t="s">
        <v>148</v>
      </c>
      <c r="U2588" t="s">
        <v>132</v>
      </c>
      <c r="V2588">
        <v>113144</v>
      </c>
      <c r="W2588">
        <v>70435</v>
      </c>
      <c r="X2588">
        <v>1.6</v>
      </c>
      <c r="Y2588">
        <v>13.9</v>
      </c>
      <c r="Z2588">
        <v>105596.35</v>
      </c>
      <c r="AB2588">
        <v>15.09</v>
      </c>
      <c r="AC2588">
        <v>1593448.92</v>
      </c>
      <c r="AD2588">
        <v>95520346.280000001</v>
      </c>
      <c r="AE2588">
        <v>281.23</v>
      </c>
      <c r="AF2588">
        <v>26863186984.32</v>
      </c>
      <c r="AG2588">
        <v>249511.5</v>
      </c>
      <c r="AH2588">
        <v>0.8</v>
      </c>
      <c r="AI2588">
        <v>18092.740000000002</v>
      </c>
      <c r="AJ2588">
        <v>1.03</v>
      </c>
      <c r="AK2588">
        <v>983859.57</v>
      </c>
      <c r="AL2588">
        <v>0.26100000000000001</v>
      </c>
      <c r="AM2588">
        <v>249308.1</v>
      </c>
      <c r="AN2588">
        <v>307.5</v>
      </c>
      <c r="AO2588">
        <v>381</v>
      </c>
      <c r="AP2588">
        <v>117157.5</v>
      </c>
      <c r="AQ2588">
        <v>2227518.7599999998</v>
      </c>
      <c r="AR2588" t="s">
        <v>124</v>
      </c>
      <c r="AS2588" t="s">
        <v>61</v>
      </c>
      <c r="AT2588" t="s">
        <v>62</v>
      </c>
      <c r="AU2588" t="s">
        <v>63</v>
      </c>
    </row>
    <row r="2589" spans="1:47" x14ac:dyDescent="0.25">
      <c r="A2589" t="s">
        <v>3811</v>
      </c>
      <c r="B2589">
        <v>2020</v>
      </c>
      <c r="C2589">
        <v>11</v>
      </c>
      <c r="D2589" t="s">
        <v>119</v>
      </c>
      <c r="E2589" s="1">
        <v>44161</v>
      </c>
      <c r="F2589" s="1">
        <v>44170</v>
      </c>
      <c r="G2589">
        <v>9</v>
      </c>
      <c r="H2589">
        <v>21</v>
      </c>
      <c r="I2589" t="s">
        <v>65</v>
      </c>
      <c r="J2589" t="s">
        <v>78</v>
      </c>
      <c r="K2589" t="s">
        <v>105</v>
      </c>
      <c r="L2589">
        <v>1201.9000000000001</v>
      </c>
      <c r="M2589" t="s">
        <v>90</v>
      </c>
      <c r="N2589" t="s">
        <v>81</v>
      </c>
      <c r="O2589" t="s">
        <v>91</v>
      </c>
      <c r="P2589" t="s">
        <v>82</v>
      </c>
      <c r="Q2589" t="s">
        <v>83</v>
      </c>
      <c r="R2589" t="s">
        <v>661</v>
      </c>
      <c r="S2589" t="s">
        <v>85</v>
      </c>
      <c r="T2589" t="s">
        <v>95</v>
      </c>
      <c r="U2589" t="s">
        <v>228</v>
      </c>
      <c r="V2589">
        <v>59111</v>
      </c>
      <c r="W2589">
        <v>37802</v>
      </c>
      <c r="X2589">
        <v>24.8</v>
      </c>
      <c r="Y2589">
        <v>15.5</v>
      </c>
      <c r="Z2589">
        <v>55629.01</v>
      </c>
      <c r="AB2589">
        <v>21.91</v>
      </c>
      <c r="AC2589">
        <v>1218831.6100000001</v>
      </c>
      <c r="AD2589">
        <v>22264954.960000001</v>
      </c>
      <c r="AE2589">
        <v>164.82</v>
      </c>
      <c r="AF2589">
        <v>3669709876.5100002</v>
      </c>
      <c r="AG2589">
        <v>65920.09</v>
      </c>
      <c r="AH2589">
        <v>0</v>
      </c>
      <c r="AI2589">
        <v>0</v>
      </c>
      <c r="AJ2589">
        <v>9.64</v>
      </c>
      <c r="AK2589">
        <v>0</v>
      </c>
      <c r="AL2589">
        <v>0.154</v>
      </c>
      <c r="AM2589">
        <v>34288.03</v>
      </c>
      <c r="AN2589">
        <v>253.6</v>
      </c>
      <c r="AO2589">
        <v>522.79999999999995</v>
      </c>
      <c r="AP2589">
        <v>132582.07999999999</v>
      </c>
      <c r="AQ2589">
        <v>1451621.81</v>
      </c>
      <c r="AR2589" t="s">
        <v>61</v>
      </c>
      <c r="AS2589" t="s">
        <v>124</v>
      </c>
      <c r="AT2589" t="s">
        <v>62</v>
      </c>
      <c r="AU2589" t="s">
        <v>63</v>
      </c>
    </row>
    <row r="2590" spans="1:47" x14ac:dyDescent="0.25">
      <c r="A2590" t="s">
        <v>3812</v>
      </c>
      <c r="B2590">
        <v>2020</v>
      </c>
      <c r="C2590">
        <v>4</v>
      </c>
      <c r="D2590" t="s">
        <v>77</v>
      </c>
      <c r="E2590" s="1">
        <v>43931</v>
      </c>
      <c r="F2590" s="1">
        <v>43947</v>
      </c>
      <c r="G2590">
        <v>16</v>
      </c>
      <c r="H2590">
        <v>13.2</v>
      </c>
      <c r="I2590" t="s">
        <v>49</v>
      </c>
      <c r="J2590" t="s">
        <v>50</v>
      </c>
      <c r="K2590" t="s">
        <v>51</v>
      </c>
      <c r="L2590">
        <v>2709</v>
      </c>
      <c r="M2590" t="s">
        <v>98</v>
      </c>
      <c r="N2590" t="s">
        <v>168</v>
      </c>
      <c r="O2590" t="s">
        <v>99</v>
      </c>
      <c r="P2590" t="s">
        <v>154</v>
      </c>
      <c r="Q2590" t="s">
        <v>70</v>
      </c>
      <c r="R2590" t="s">
        <v>372</v>
      </c>
      <c r="S2590" t="s">
        <v>58</v>
      </c>
      <c r="T2590" t="s">
        <v>102</v>
      </c>
      <c r="U2590" t="s">
        <v>213</v>
      </c>
      <c r="V2590">
        <v>187532</v>
      </c>
      <c r="W2590">
        <v>128641</v>
      </c>
      <c r="X2590">
        <v>6.7</v>
      </c>
      <c r="Y2590">
        <v>15.9</v>
      </c>
      <c r="Z2590">
        <v>161716.57</v>
      </c>
      <c r="AB2590">
        <v>33.799999999999997</v>
      </c>
      <c r="AC2590">
        <v>5466020.0700000003</v>
      </c>
      <c r="AD2590">
        <v>8774741.0899999999</v>
      </c>
      <c r="AE2590">
        <v>165.71</v>
      </c>
      <c r="AF2590">
        <v>1454062346.02</v>
      </c>
      <c r="AG2590">
        <v>141574.62</v>
      </c>
      <c r="AI2590">
        <v>15920.27</v>
      </c>
      <c r="AJ2590">
        <v>18.16</v>
      </c>
      <c r="AK2590">
        <v>1593492.98</v>
      </c>
      <c r="AL2590">
        <v>0.16</v>
      </c>
      <c r="AM2590">
        <v>14039.59</v>
      </c>
      <c r="AN2590">
        <v>282.89999999999998</v>
      </c>
      <c r="AO2590">
        <v>381.88</v>
      </c>
      <c r="AP2590">
        <v>108033.85</v>
      </c>
      <c r="AQ2590">
        <v>5745588.4000000004</v>
      </c>
      <c r="AR2590" t="s">
        <v>124</v>
      </c>
      <c r="AS2590" t="s">
        <v>61</v>
      </c>
      <c r="AT2590" t="s">
        <v>62</v>
      </c>
      <c r="AU2590" t="s">
        <v>63</v>
      </c>
    </row>
    <row r="2591" spans="1:47" x14ac:dyDescent="0.25">
      <c r="A2591" t="s">
        <v>3813</v>
      </c>
      <c r="B2591">
        <v>2022</v>
      </c>
      <c r="C2591">
        <v>5</v>
      </c>
      <c r="D2591" t="s">
        <v>77</v>
      </c>
      <c r="E2591" s="1">
        <v>44702</v>
      </c>
      <c r="F2591" s="1">
        <v>44715</v>
      </c>
      <c r="G2591">
        <v>13</v>
      </c>
      <c r="H2591">
        <v>5.5</v>
      </c>
      <c r="I2591" t="s">
        <v>65</v>
      </c>
      <c r="J2591" t="s">
        <v>78</v>
      </c>
      <c r="K2591" t="s">
        <v>315</v>
      </c>
      <c r="L2591">
        <v>1511.9</v>
      </c>
      <c r="M2591" t="s">
        <v>52</v>
      </c>
      <c r="N2591" t="s">
        <v>69</v>
      </c>
      <c r="O2591" t="s">
        <v>107</v>
      </c>
      <c r="P2591" t="s">
        <v>56</v>
      </c>
      <c r="Q2591" t="s">
        <v>146</v>
      </c>
      <c r="R2591" t="s">
        <v>1965</v>
      </c>
      <c r="S2591" t="s">
        <v>85</v>
      </c>
      <c r="T2591" t="s">
        <v>148</v>
      </c>
      <c r="U2591" t="s">
        <v>110</v>
      </c>
      <c r="V2591">
        <v>67518</v>
      </c>
      <c r="W2591">
        <v>38692</v>
      </c>
      <c r="X2591">
        <v>6.8</v>
      </c>
      <c r="Y2591">
        <v>15.3</v>
      </c>
      <c r="Z2591">
        <v>55672.52</v>
      </c>
      <c r="AB2591">
        <v>33.369999999999997</v>
      </c>
      <c r="AC2591">
        <v>1857791.99</v>
      </c>
      <c r="AD2591">
        <v>47937936.799999997</v>
      </c>
      <c r="AE2591">
        <v>217.62</v>
      </c>
      <c r="AF2591">
        <v>10432253806.42</v>
      </c>
      <c r="AG2591">
        <v>121401.75</v>
      </c>
      <c r="AH2591">
        <v>0.7</v>
      </c>
      <c r="AI2591">
        <v>5999.2</v>
      </c>
      <c r="AJ2591">
        <v>11.9</v>
      </c>
      <c r="AK2591">
        <v>0</v>
      </c>
      <c r="AL2591">
        <v>6.5000000000000002E-2</v>
      </c>
      <c r="AM2591">
        <v>31159.66</v>
      </c>
      <c r="AN2591">
        <v>486.2</v>
      </c>
      <c r="AO2591">
        <v>467.2</v>
      </c>
      <c r="AP2591">
        <v>227152.64000000001</v>
      </c>
      <c r="AQ2591">
        <v>2243505.2400000002</v>
      </c>
      <c r="AR2591" t="s">
        <v>61</v>
      </c>
      <c r="AS2591" t="s">
        <v>61</v>
      </c>
      <c r="AT2591" t="s">
        <v>62</v>
      </c>
      <c r="AU2591" t="s">
        <v>63</v>
      </c>
    </row>
    <row r="2592" spans="1:47" x14ac:dyDescent="0.25">
      <c r="A2592" t="s">
        <v>3814</v>
      </c>
      <c r="B2592">
        <v>2021</v>
      </c>
      <c r="C2592">
        <v>9</v>
      </c>
      <c r="D2592" t="s">
        <v>89</v>
      </c>
      <c r="E2592" s="1">
        <v>44448</v>
      </c>
      <c r="F2592" s="1">
        <v>44476</v>
      </c>
      <c r="G2592">
        <v>28</v>
      </c>
      <c r="H2592">
        <v>18.399999999999999</v>
      </c>
      <c r="I2592" t="s">
        <v>49</v>
      </c>
      <c r="J2592" t="s">
        <v>112</v>
      </c>
      <c r="K2592" t="s">
        <v>113</v>
      </c>
      <c r="L2592">
        <v>7304.39</v>
      </c>
      <c r="M2592" t="s">
        <v>98</v>
      </c>
      <c r="N2592" t="s">
        <v>69</v>
      </c>
      <c r="O2592" t="s">
        <v>54</v>
      </c>
      <c r="P2592" t="s">
        <v>196</v>
      </c>
      <c r="Q2592" t="s">
        <v>56</v>
      </c>
      <c r="R2592" t="s">
        <v>1132</v>
      </c>
      <c r="S2592" t="s">
        <v>73</v>
      </c>
      <c r="T2592" t="s">
        <v>102</v>
      </c>
      <c r="U2592" t="s">
        <v>181</v>
      </c>
      <c r="V2592">
        <v>13234</v>
      </c>
      <c r="W2592">
        <v>9901</v>
      </c>
      <c r="X2592">
        <v>4.7</v>
      </c>
      <c r="Y2592">
        <v>12.8</v>
      </c>
      <c r="Z2592">
        <v>10931.06</v>
      </c>
      <c r="AB2592">
        <v>38.54</v>
      </c>
      <c r="AC2592">
        <v>421283.05</v>
      </c>
      <c r="AD2592">
        <v>9319056.5800000001</v>
      </c>
      <c r="AE2592">
        <v>167.02</v>
      </c>
      <c r="AF2592">
        <v>1556468829.99</v>
      </c>
      <c r="AG2592">
        <v>40917.78</v>
      </c>
      <c r="AH2592">
        <v>0</v>
      </c>
      <c r="AI2592">
        <v>0</v>
      </c>
      <c r="AJ2592">
        <v>15.21</v>
      </c>
      <c r="AK2592">
        <v>1417428.51</v>
      </c>
      <c r="AL2592">
        <v>0.3</v>
      </c>
      <c r="AM2592">
        <v>27957.17</v>
      </c>
      <c r="AN2592">
        <v>1303.0999999999999</v>
      </c>
      <c r="AO2592">
        <v>608.61</v>
      </c>
      <c r="AP2592">
        <v>793079.69</v>
      </c>
      <c r="AQ2592">
        <v>1283237.69</v>
      </c>
      <c r="AR2592" t="s">
        <v>61</v>
      </c>
      <c r="AS2592" t="s">
        <v>61</v>
      </c>
      <c r="AT2592" t="s">
        <v>62</v>
      </c>
      <c r="AU2592" t="s">
        <v>63</v>
      </c>
    </row>
    <row r="2593" spans="1:47" x14ac:dyDescent="0.25">
      <c r="A2593" t="s">
        <v>3815</v>
      </c>
      <c r="B2593">
        <v>2025</v>
      </c>
      <c r="C2593">
        <v>5</v>
      </c>
      <c r="D2593" t="s">
        <v>77</v>
      </c>
      <c r="E2593" s="1">
        <v>45785</v>
      </c>
      <c r="F2593" s="1">
        <v>45796</v>
      </c>
      <c r="G2593">
        <v>11</v>
      </c>
      <c r="H2593">
        <v>5.4</v>
      </c>
      <c r="I2593" t="s">
        <v>49</v>
      </c>
      <c r="J2593" t="s">
        <v>50</v>
      </c>
      <c r="K2593" t="s">
        <v>145</v>
      </c>
      <c r="L2593">
        <v>2710.19</v>
      </c>
      <c r="M2593" t="s">
        <v>114</v>
      </c>
      <c r="N2593" t="s">
        <v>69</v>
      </c>
      <c r="O2593" t="s">
        <v>189</v>
      </c>
      <c r="P2593" t="s">
        <v>230</v>
      </c>
      <c r="Q2593" t="s">
        <v>70</v>
      </c>
      <c r="R2593" t="s">
        <v>866</v>
      </c>
      <c r="S2593" t="s">
        <v>170</v>
      </c>
      <c r="T2593" t="s">
        <v>148</v>
      </c>
      <c r="U2593" t="s">
        <v>75</v>
      </c>
      <c r="V2593">
        <v>67998</v>
      </c>
      <c r="W2593">
        <v>39369</v>
      </c>
      <c r="X2593">
        <v>5.3</v>
      </c>
      <c r="Y2593">
        <v>11.9</v>
      </c>
      <c r="Z2593">
        <v>61718.68</v>
      </c>
      <c r="AB2593">
        <v>52.95</v>
      </c>
      <c r="AC2593">
        <v>3268004.11</v>
      </c>
      <c r="AD2593">
        <v>66337088.82</v>
      </c>
      <c r="AE2593">
        <v>284.52999999999997</v>
      </c>
      <c r="AF2593">
        <v>18874891881.950001</v>
      </c>
      <c r="AG2593">
        <v>186870.99</v>
      </c>
      <c r="AH2593">
        <v>1.3</v>
      </c>
      <c r="AI2593">
        <v>24863.34</v>
      </c>
      <c r="AJ2593">
        <v>13.77</v>
      </c>
      <c r="AK2593">
        <v>9134617.1300000008</v>
      </c>
      <c r="AL2593">
        <v>0.255</v>
      </c>
      <c r="AM2593">
        <v>169159.58</v>
      </c>
      <c r="AN2593">
        <v>406.4</v>
      </c>
      <c r="AO2593">
        <v>486.5</v>
      </c>
      <c r="AP2593">
        <v>197713.6</v>
      </c>
      <c r="AQ2593">
        <v>3846611.62</v>
      </c>
      <c r="AR2593" t="s">
        <v>61</v>
      </c>
      <c r="AS2593" t="s">
        <v>61</v>
      </c>
      <c r="AT2593" t="s">
        <v>116</v>
      </c>
      <c r="AU2593" t="s">
        <v>63</v>
      </c>
    </row>
    <row r="2594" spans="1:47" x14ac:dyDescent="0.25">
      <c r="A2594" t="s">
        <v>3816</v>
      </c>
      <c r="B2594">
        <v>2023</v>
      </c>
      <c r="C2594">
        <v>5</v>
      </c>
      <c r="D2594" t="s">
        <v>77</v>
      </c>
      <c r="E2594" s="1">
        <v>45049</v>
      </c>
      <c r="F2594" s="1">
        <v>45067</v>
      </c>
      <c r="G2594">
        <v>18</v>
      </c>
      <c r="H2594">
        <v>16.399999999999999</v>
      </c>
      <c r="I2594" t="s">
        <v>49</v>
      </c>
      <c r="J2594" t="s">
        <v>66</v>
      </c>
      <c r="K2594" t="s">
        <v>245</v>
      </c>
      <c r="L2594">
        <v>8905.9</v>
      </c>
      <c r="M2594" t="s">
        <v>90</v>
      </c>
      <c r="N2594" t="s">
        <v>53</v>
      </c>
      <c r="O2594" t="s">
        <v>200</v>
      </c>
      <c r="P2594" t="s">
        <v>121</v>
      </c>
      <c r="Q2594" t="s">
        <v>184</v>
      </c>
      <c r="R2594" t="s">
        <v>523</v>
      </c>
      <c r="S2594" t="s">
        <v>137</v>
      </c>
      <c r="T2594" t="s">
        <v>187</v>
      </c>
      <c r="U2594" t="s">
        <v>110</v>
      </c>
      <c r="V2594">
        <v>11758</v>
      </c>
      <c r="W2594">
        <v>6985</v>
      </c>
      <c r="X2594">
        <v>8</v>
      </c>
      <c r="Y2594">
        <v>11.7</v>
      </c>
      <c r="Z2594">
        <v>11054.63</v>
      </c>
      <c r="AB2594">
        <v>44.62</v>
      </c>
      <c r="AC2594">
        <v>493257.59</v>
      </c>
      <c r="AD2594">
        <v>10171586.16</v>
      </c>
      <c r="AE2594">
        <v>280.58999999999997</v>
      </c>
      <c r="AF2594">
        <v>2854045360.6300001</v>
      </c>
      <c r="AG2594">
        <v>127150.22</v>
      </c>
      <c r="AH2594">
        <v>0.9</v>
      </c>
      <c r="AI2594">
        <v>30310.83</v>
      </c>
      <c r="AJ2594">
        <v>13.09</v>
      </c>
      <c r="AK2594">
        <v>1331460.6299999999</v>
      </c>
      <c r="AL2594">
        <v>9.1999999999999998E-2</v>
      </c>
      <c r="AM2594">
        <v>9357.86</v>
      </c>
      <c r="AN2594">
        <v>646.29999999999995</v>
      </c>
      <c r="AO2594">
        <v>748.45</v>
      </c>
      <c r="AP2594">
        <v>483723.23</v>
      </c>
      <c r="AQ2594">
        <v>1143799.73</v>
      </c>
      <c r="AR2594" t="s">
        <v>61</v>
      </c>
      <c r="AS2594" t="s">
        <v>124</v>
      </c>
      <c r="AT2594" t="s">
        <v>62</v>
      </c>
      <c r="AU2594" t="s">
        <v>63</v>
      </c>
    </row>
    <row r="2595" spans="1:47" x14ac:dyDescent="0.25">
      <c r="A2595" t="s">
        <v>3817</v>
      </c>
      <c r="B2595">
        <v>2020</v>
      </c>
      <c r="C2595">
        <v>5</v>
      </c>
      <c r="D2595" t="s">
        <v>77</v>
      </c>
      <c r="E2595" s="1">
        <v>43960</v>
      </c>
      <c r="F2595" s="1">
        <v>43984</v>
      </c>
      <c r="G2595">
        <v>24</v>
      </c>
      <c r="H2595">
        <v>17.399999999999999</v>
      </c>
      <c r="I2595" t="s">
        <v>49</v>
      </c>
      <c r="J2595" t="s">
        <v>78</v>
      </c>
      <c r="K2595" t="s">
        <v>211</v>
      </c>
      <c r="L2595">
        <v>1701.99</v>
      </c>
      <c r="M2595" t="s">
        <v>80</v>
      </c>
      <c r="N2595" t="s">
        <v>53</v>
      </c>
      <c r="O2595" t="s">
        <v>91</v>
      </c>
      <c r="P2595" t="s">
        <v>164</v>
      </c>
      <c r="Q2595" t="s">
        <v>184</v>
      </c>
      <c r="R2595" t="s">
        <v>2915</v>
      </c>
      <c r="S2595" t="s">
        <v>85</v>
      </c>
      <c r="T2595" t="s">
        <v>74</v>
      </c>
      <c r="U2595" t="s">
        <v>132</v>
      </c>
      <c r="V2595">
        <v>49139</v>
      </c>
      <c r="W2595">
        <v>28997</v>
      </c>
      <c r="X2595">
        <v>22.9</v>
      </c>
      <c r="Y2595">
        <v>10.7</v>
      </c>
      <c r="Z2595">
        <v>40200.19</v>
      </c>
      <c r="AB2595">
        <v>17.18</v>
      </c>
      <c r="AC2595">
        <v>690639.26</v>
      </c>
      <c r="AD2595">
        <v>30044014</v>
      </c>
      <c r="AE2595">
        <v>161.1</v>
      </c>
      <c r="AF2595">
        <v>4840090655.3999996</v>
      </c>
      <c r="AG2595">
        <v>148002.20000000001</v>
      </c>
      <c r="AH2595">
        <v>2.8</v>
      </c>
      <c r="AI2595">
        <v>57683.3</v>
      </c>
      <c r="AJ2595">
        <v>23.73</v>
      </c>
      <c r="AK2595">
        <v>7129444.5199999996</v>
      </c>
      <c r="AL2595">
        <v>0.16200000000000001</v>
      </c>
      <c r="AM2595">
        <v>48671.3</v>
      </c>
      <c r="AN2595">
        <v>1149</v>
      </c>
      <c r="AO2595">
        <v>630.44000000000005</v>
      </c>
      <c r="AP2595">
        <v>724375.56</v>
      </c>
      <c r="AQ2595">
        <v>1669371.62</v>
      </c>
      <c r="AR2595" t="s">
        <v>61</v>
      </c>
      <c r="AS2595" t="s">
        <v>61</v>
      </c>
      <c r="AT2595" t="s">
        <v>62</v>
      </c>
      <c r="AU2595" t="s">
        <v>63</v>
      </c>
    </row>
    <row r="2596" spans="1:47" x14ac:dyDescent="0.25">
      <c r="A2596" t="s">
        <v>3818</v>
      </c>
      <c r="B2596">
        <v>2020</v>
      </c>
      <c r="C2596">
        <v>7</v>
      </c>
      <c r="D2596" t="s">
        <v>89</v>
      </c>
      <c r="E2596" s="1">
        <v>44020</v>
      </c>
      <c r="F2596" s="1">
        <v>44036</v>
      </c>
      <c r="G2596">
        <v>16</v>
      </c>
      <c r="H2596">
        <v>16.2</v>
      </c>
      <c r="I2596" t="s">
        <v>49</v>
      </c>
      <c r="J2596" t="s">
        <v>66</v>
      </c>
      <c r="K2596" t="s">
        <v>67</v>
      </c>
      <c r="L2596">
        <v>8479.8989999999994</v>
      </c>
      <c r="M2596" t="s">
        <v>68</v>
      </c>
      <c r="N2596" t="s">
        <v>81</v>
      </c>
      <c r="O2596" t="s">
        <v>99</v>
      </c>
      <c r="P2596" t="s">
        <v>201</v>
      </c>
      <c r="Q2596" t="s">
        <v>128</v>
      </c>
      <c r="R2596" t="s">
        <v>455</v>
      </c>
      <c r="S2596" t="s">
        <v>156</v>
      </c>
      <c r="T2596" t="s">
        <v>187</v>
      </c>
      <c r="U2596" t="s">
        <v>75</v>
      </c>
      <c r="V2596">
        <v>11045</v>
      </c>
      <c r="W2596">
        <v>6679</v>
      </c>
      <c r="X2596">
        <v>15.9</v>
      </c>
      <c r="Y2596">
        <v>14.6</v>
      </c>
      <c r="Z2596">
        <v>9254.24</v>
      </c>
      <c r="AA2596">
        <v>661</v>
      </c>
      <c r="AB2596">
        <v>2169.94</v>
      </c>
      <c r="AC2596">
        <v>1434330.34</v>
      </c>
      <c r="AD2596">
        <v>29868707.399999999</v>
      </c>
      <c r="AE2596">
        <v>159.69999999999999</v>
      </c>
      <c r="AF2596">
        <v>4770032571.7799997</v>
      </c>
      <c r="AG2596">
        <v>183004.51</v>
      </c>
      <c r="AH2596">
        <v>1.5</v>
      </c>
      <c r="AI2596">
        <v>34974.559999999998</v>
      </c>
      <c r="AJ2596">
        <v>16.559999999999999</v>
      </c>
      <c r="AK2596">
        <v>4946257.95</v>
      </c>
      <c r="AL2596">
        <v>0.30199999999999999</v>
      </c>
      <c r="AM2596">
        <v>90203.5</v>
      </c>
      <c r="AN2596">
        <v>648.70000000000005</v>
      </c>
      <c r="AO2596">
        <v>414.36</v>
      </c>
      <c r="AP2596">
        <v>268795.33</v>
      </c>
      <c r="AQ2596">
        <v>2011308.24</v>
      </c>
      <c r="AR2596" t="s">
        <v>61</v>
      </c>
      <c r="AS2596" t="s">
        <v>61</v>
      </c>
      <c r="AT2596" t="s">
        <v>62</v>
      </c>
      <c r="AU2596" t="s">
        <v>63</v>
      </c>
    </row>
    <row r="2597" spans="1:47" x14ac:dyDescent="0.25">
      <c r="A2597" t="s">
        <v>3819</v>
      </c>
      <c r="B2597">
        <v>2021</v>
      </c>
      <c r="C2597">
        <v>8</v>
      </c>
      <c r="D2597" t="s">
        <v>89</v>
      </c>
      <c r="E2597" s="1">
        <v>44425</v>
      </c>
      <c r="F2597" s="1">
        <v>44447</v>
      </c>
      <c r="G2597">
        <v>22</v>
      </c>
      <c r="H2597">
        <v>18.600000000000001</v>
      </c>
      <c r="I2597" t="s">
        <v>49</v>
      </c>
      <c r="J2597" t="s">
        <v>66</v>
      </c>
      <c r="K2597" t="s">
        <v>245</v>
      </c>
      <c r="L2597">
        <v>8905.9</v>
      </c>
      <c r="M2597" t="s">
        <v>90</v>
      </c>
      <c r="N2597" t="s">
        <v>69</v>
      </c>
      <c r="O2597" t="s">
        <v>189</v>
      </c>
      <c r="P2597" t="s">
        <v>71</v>
      </c>
      <c r="Q2597" t="s">
        <v>56</v>
      </c>
      <c r="R2597" t="s">
        <v>1763</v>
      </c>
      <c r="S2597" t="s">
        <v>137</v>
      </c>
      <c r="T2597" t="s">
        <v>162</v>
      </c>
      <c r="U2597" t="s">
        <v>87</v>
      </c>
      <c r="V2597">
        <v>17418</v>
      </c>
      <c r="W2597">
        <v>9891</v>
      </c>
      <c r="X2597">
        <v>19.899999999999999</v>
      </c>
      <c r="Y2597">
        <v>15.5</v>
      </c>
      <c r="Z2597">
        <v>13948.92</v>
      </c>
      <c r="AB2597">
        <v>24.12</v>
      </c>
      <c r="AC2597">
        <v>336447.95</v>
      </c>
      <c r="AD2597">
        <v>16290525.199999999</v>
      </c>
      <c r="AE2597">
        <v>169.02</v>
      </c>
      <c r="AF2597">
        <v>2753424569.3000002</v>
      </c>
      <c r="AG2597">
        <v>49295.5</v>
      </c>
      <c r="AH2597">
        <v>1</v>
      </c>
      <c r="AI2597">
        <v>31890.67</v>
      </c>
      <c r="AJ2597">
        <v>14.91</v>
      </c>
      <c r="AK2597">
        <v>2428917.31</v>
      </c>
      <c r="AL2597">
        <v>0.191</v>
      </c>
      <c r="AM2597">
        <v>31114.9</v>
      </c>
      <c r="AN2597">
        <v>916.1</v>
      </c>
      <c r="AO2597">
        <v>403.21</v>
      </c>
      <c r="AP2597">
        <v>369380.68</v>
      </c>
      <c r="AQ2597">
        <v>818129.7</v>
      </c>
      <c r="AR2597" t="s">
        <v>61</v>
      </c>
      <c r="AS2597" t="s">
        <v>61</v>
      </c>
      <c r="AT2597" t="s">
        <v>62</v>
      </c>
      <c r="AU2597" t="s">
        <v>63</v>
      </c>
    </row>
    <row r="2598" spans="1:47" x14ac:dyDescent="0.25">
      <c r="A2598" t="s">
        <v>3820</v>
      </c>
      <c r="B2598">
        <v>2025</v>
      </c>
      <c r="C2598">
        <v>8</v>
      </c>
      <c r="D2598" t="s">
        <v>89</v>
      </c>
      <c r="E2598" s="1">
        <v>45877</v>
      </c>
      <c r="F2598" s="1">
        <v>45904</v>
      </c>
      <c r="G2598">
        <v>27</v>
      </c>
      <c r="H2598">
        <v>17.3</v>
      </c>
      <c r="I2598" t="s">
        <v>65</v>
      </c>
      <c r="J2598" t="s">
        <v>66</v>
      </c>
      <c r="K2598" t="s">
        <v>245</v>
      </c>
      <c r="L2598">
        <v>8905.9</v>
      </c>
      <c r="M2598" t="s">
        <v>52</v>
      </c>
      <c r="N2598" t="s">
        <v>106</v>
      </c>
      <c r="O2598" t="s">
        <v>189</v>
      </c>
      <c r="P2598" t="s">
        <v>56</v>
      </c>
      <c r="Q2598" t="s">
        <v>159</v>
      </c>
      <c r="R2598" t="s">
        <v>1387</v>
      </c>
      <c r="S2598" t="s">
        <v>73</v>
      </c>
      <c r="T2598" t="s">
        <v>148</v>
      </c>
      <c r="U2598" t="s">
        <v>181</v>
      </c>
      <c r="V2598">
        <v>10464</v>
      </c>
      <c r="W2598">
        <v>6915</v>
      </c>
      <c r="X2598">
        <v>19.899999999999999</v>
      </c>
      <c r="Y2598">
        <v>10.199999999999999</v>
      </c>
      <c r="Z2598">
        <v>8753.98</v>
      </c>
      <c r="AB2598">
        <v>33.01</v>
      </c>
      <c r="AC2598">
        <v>288968.88</v>
      </c>
      <c r="AD2598">
        <v>9705537.6300000008</v>
      </c>
      <c r="AE2598">
        <v>277.8</v>
      </c>
      <c r="AF2598">
        <v>2696198353.6100001</v>
      </c>
      <c r="AG2598">
        <v>201644.96</v>
      </c>
      <c r="AH2598">
        <v>0</v>
      </c>
      <c r="AI2598">
        <v>0</v>
      </c>
      <c r="AJ2598">
        <v>15.56</v>
      </c>
      <c r="AK2598">
        <v>0</v>
      </c>
      <c r="AL2598">
        <v>0.246</v>
      </c>
      <c r="AM2598">
        <v>23875.62</v>
      </c>
      <c r="AN2598">
        <v>500.7</v>
      </c>
      <c r="AO2598">
        <v>640.01</v>
      </c>
      <c r="AP2598">
        <v>320453.01</v>
      </c>
      <c r="AQ2598">
        <v>834942.47</v>
      </c>
      <c r="AR2598" t="s">
        <v>61</v>
      </c>
      <c r="AS2598" t="s">
        <v>61</v>
      </c>
      <c r="AT2598" t="s">
        <v>62</v>
      </c>
      <c r="AU2598" t="s">
        <v>63</v>
      </c>
    </row>
    <row r="2599" spans="1:47" x14ac:dyDescent="0.25">
      <c r="A2599" t="s">
        <v>3821</v>
      </c>
      <c r="B2599">
        <v>2025</v>
      </c>
      <c r="C2599">
        <v>6</v>
      </c>
      <c r="D2599" t="s">
        <v>77</v>
      </c>
      <c r="E2599" s="1">
        <v>45819</v>
      </c>
      <c r="F2599" s="1">
        <v>45832</v>
      </c>
      <c r="G2599">
        <v>13</v>
      </c>
      <c r="H2599">
        <v>16.3</v>
      </c>
      <c r="I2599" t="s">
        <v>65</v>
      </c>
      <c r="J2599" t="s">
        <v>112</v>
      </c>
      <c r="K2599" t="s">
        <v>340</v>
      </c>
      <c r="L2599">
        <v>7208.39</v>
      </c>
      <c r="M2599" t="s">
        <v>98</v>
      </c>
      <c r="N2599" t="s">
        <v>53</v>
      </c>
      <c r="O2599" t="s">
        <v>91</v>
      </c>
      <c r="P2599" t="s">
        <v>128</v>
      </c>
      <c r="Q2599" t="s">
        <v>83</v>
      </c>
      <c r="R2599" t="s">
        <v>2259</v>
      </c>
      <c r="S2599" t="s">
        <v>73</v>
      </c>
      <c r="T2599" t="s">
        <v>187</v>
      </c>
      <c r="U2599" t="s">
        <v>75</v>
      </c>
      <c r="V2599">
        <v>13938</v>
      </c>
      <c r="W2599">
        <v>9235</v>
      </c>
      <c r="X2599">
        <v>15.5</v>
      </c>
      <c r="Y2599">
        <v>12.3</v>
      </c>
      <c r="Z2599">
        <v>11916.96</v>
      </c>
      <c r="AB2599">
        <v>29.89</v>
      </c>
      <c r="AC2599">
        <v>356197.93</v>
      </c>
      <c r="AD2599">
        <v>9904781.3000000007</v>
      </c>
      <c r="AE2599">
        <v>281.14</v>
      </c>
      <c r="AF2599">
        <v>2784630214.6799998</v>
      </c>
      <c r="AG2599">
        <v>39672.959999999999</v>
      </c>
      <c r="AH2599">
        <v>0.9</v>
      </c>
      <c r="AI2599">
        <v>23430.18</v>
      </c>
      <c r="AJ2599">
        <v>7.96</v>
      </c>
      <c r="AK2599">
        <v>0</v>
      </c>
      <c r="AL2599">
        <v>0.16200000000000001</v>
      </c>
      <c r="AM2599">
        <v>16045.75</v>
      </c>
      <c r="AN2599">
        <v>591.5</v>
      </c>
      <c r="AO2599">
        <v>522.45000000000005</v>
      </c>
      <c r="AP2599">
        <v>309029.18</v>
      </c>
      <c r="AQ2599">
        <v>744376</v>
      </c>
      <c r="AR2599" t="s">
        <v>61</v>
      </c>
      <c r="AS2599" t="s">
        <v>61</v>
      </c>
      <c r="AT2599" t="s">
        <v>62</v>
      </c>
      <c r="AU2599" t="s">
        <v>63</v>
      </c>
    </row>
    <row r="2600" spans="1:47" x14ac:dyDescent="0.25">
      <c r="A2600" t="s">
        <v>3822</v>
      </c>
      <c r="B2600">
        <v>2020</v>
      </c>
      <c r="C2600">
        <v>7</v>
      </c>
      <c r="D2600" t="s">
        <v>89</v>
      </c>
      <c r="E2600" s="1">
        <v>44037</v>
      </c>
      <c r="F2600" s="1">
        <v>44056</v>
      </c>
      <c r="G2600">
        <v>19</v>
      </c>
      <c r="H2600">
        <v>8.6999999999999993</v>
      </c>
      <c r="I2600" t="s">
        <v>65</v>
      </c>
      <c r="J2600" t="s">
        <v>50</v>
      </c>
      <c r="K2600" t="s">
        <v>145</v>
      </c>
      <c r="L2600">
        <v>2710.19</v>
      </c>
      <c r="M2600" t="s">
        <v>98</v>
      </c>
      <c r="N2600" t="s">
        <v>69</v>
      </c>
      <c r="O2600" t="s">
        <v>107</v>
      </c>
      <c r="P2600" t="s">
        <v>184</v>
      </c>
      <c r="Q2600" t="s">
        <v>140</v>
      </c>
      <c r="R2600" t="s">
        <v>822</v>
      </c>
      <c r="S2600" t="s">
        <v>170</v>
      </c>
      <c r="T2600" t="s">
        <v>74</v>
      </c>
      <c r="U2600" t="s">
        <v>228</v>
      </c>
      <c r="V2600">
        <v>77204</v>
      </c>
      <c r="W2600">
        <v>44960</v>
      </c>
      <c r="X2600">
        <v>9.8000000000000007</v>
      </c>
      <c r="Y2600">
        <v>13.6</v>
      </c>
      <c r="Z2600">
        <v>70624.490000000005</v>
      </c>
      <c r="AB2600">
        <v>54.32</v>
      </c>
      <c r="AC2600">
        <v>3836322.3</v>
      </c>
      <c r="AD2600">
        <v>52547445.539999999</v>
      </c>
      <c r="AE2600">
        <v>159.09</v>
      </c>
      <c r="AF2600">
        <v>8359773110.96</v>
      </c>
      <c r="AG2600">
        <v>172514.61</v>
      </c>
      <c r="AH2600">
        <v>0.5</v>
      </c>
      <c r="AI2600">
        <v>12727.17</v>
      </c>
      <c r="AJ2600">
        <v>14.07</v>
      </c>
      <c r="AK2600">
        <v>0</v>
      </c>
      <c r="AL2600">
        <v>0.183</v>
      </c>
      <c r="AM2600">
        <v>96161.83</v>
      </c>
      <c r="AN2600">
        <v>666.3</v>
      </c>
      <c r="AO2600">
        <v>477.13</v>
      </c>
      <c r="AP2600">
        <v>317911.71999999997</v>
      </c>
      <c r="AQ2600">
        <v>4435637.63</v>
      </c>
      <c r="AR2600" t="s">
        <v>61</v>
      </c>
      <c r="AS2600" t="s">
        <v>61</v>
      </c>
      <c r="AT2600" t="s">
        <v>62</v>
      </c>
      <c r="AU2600" t="s">
        <v>63</v>
      </c>
    </row>
    <row r="2601" spans="1:47" x14ac:dyDescent="0.25">
      <c r="A2601" t="s">
        <v>3823</v>
      </c>
      <c r="B2601">
        <v>2020</v>
      </c>
      <c r="C2601">
        <v>10</v>
      </c>
      <c r="D2601" t="s">
        <v>119</v>
      </c>
      <c r="E2601" s="1">
        <v>44109</v>
      </c>
      <c r="F2601" s="1">
        <v>44129</v>
      </c>
      <c r="G2601">
        <v>20</v>
      </c>
      <c r="H2601">
        <v>13.1</v>
      </c>
      <c r="I2601" t="s">
        <v>49</v>
      </c>
      <c r="J2601" t="s">
        <v>78</v>
      </c>
      <c r="K2601" t="s">
        <v>158</v>
      </c>
      <c r="L2601">
        <v>1006.3</v>
      </c>
      <c r="M2601" t="s">
        <v>52</v>
      </c>
      <c r="N2601" t="s">
        <v>81</v>
      </c>
      <c r="O2601" t="s">
        <v>107</v>
      </c>
      <c r="P2601" t="s">
        <v>83</v>
      </c>
      <c r="Q2601" t="s">
        <v>92</v>
      </c>
      <c r="R2601" t="s">
        <v>2264</v>
      </c>
      <c r="S2601" t="s">
        <v>161</v>
      </c>
      <c r="T2601" t="s">
        <v>74</v>
      </c>
      <c r="U2601" t="s">
        <v>213</v>
      </c>
      <c r="V2601">
        <v>21637</v>
      </c>
      <c r="W2601">
        <v>14977</v>
      </c>
      <c r="X2601">
        <v>8.4</v>
      </c>
      <c r="Y2601">
        <v>10.5</v>
      </c>
      <c r="Z2601">
        <v>17868.32</v>
      </c>
      <c r="AB2601">
        <v>20.34</v>
      </c>
      <c r="AC2601">
        <v>363441.63</v>
      </c>
      <c r="AD2601">
        <v>8588229.3200000003</v>
      </c>
      <c r="AE2601">
        <v>165.07</v>
      </c>
      <c r="AF2601">
        <v>1417659013.8499999</v>
      </c>
      <c r="AG2601">
        <v>207692.21</v>
      </c>
      <c r="AH2601">
        <v>3.1</v>
      </c>
      <c r="AI2601">
        <v>85096.53</v>
      </c>
      <c r="AJ2601">
        <v>1.17</v>
      </c>
      <c r="AK2601">
        <v>100482.28</v>
      </c>
      <c r="AL2601">
        <v>0.32200000000000001</v>
      </c>
      <c r="AM2601">
        <v>27654.1</v>
      </c>
      <c r="AN2601">
        <v>702.2</v>
      </c>
      <c r="AO2601">
        <v>555.23</v>
      </c>
      <c r="AP2601">
        <v>389882.51</v>
      </c>
      <c r="AQ2601">
        <v>1073766.98</v>
      </c>
      <c r="AR2601" t="s">
        <v>61</v>
      </c>
      <c r="AS2601" t="s">
        <v>61</v>
      </c>
      <c r="AT2601" t="s">
        <v>62</v>
      </c>
      <c r="AU2601" t="s">
        <v>63</v>
      </c>
    </row>
    <row r="2602" spans="1:47" x14ac:dyDescent="0.25">
      <c r="A2602" t="s">
        <v>3824</v>
      </c>
      <c r="B2602">
        <v>2021</v>
      </c>
      <c r="C2602">
        <v>10</v>
      </c>
      <c r="D2602" t="s">
        <v>119</v>
      </c>
      <c r="E2602" s="1">
        <v>44500</v>
      </c>
      <c r="F2602" s="1">
        <v>44523</v>
      </c>
      <c r="G2602">
        <v>23</v>
      </c>
      <c r="H2602">
        <v>9.6</v>
      </c>
      <c r="I2602" t="s">
        <v>65</v>
      </c>
      <c r="J2602" t="s">
        <v>66</v>
      </c>
      <c r="K2602" t="s">
        <v>248</v>
      </c>
      <c r="L2602">
        <v>9999</v>
      </c>
      <c r="M2602" t="s">
        <v>98</v>
      </c>
      <c r="N2602" t="s">
        <v>53</v>
      </c>
      <c r="O2602" t="s">
        <v>107</v>
      </c>
      <c r="P2602" t="s">
        <v>56</v>
      </c>
      <c r="Q2602" t="s">
        <v>83</v>
      </c>
      <c r="R2602" t="s">
        <v>2943</v>
      </c>
      <c r="S2602" t="s">
        <v>156</v>
      </c>
      <c r="T2602" t="s">
        <v>74</v>
      </c>
      <c r="U2602" t="s">
        <v>60</v>
      </c>
      <c r="V2602">
        <v>25303</v>
      </c>
      <c r="W2602">
        <v>14932</v>
      </c>
      <c r="X2602">
        <v>2.7</v>
      </c>
      <c r="Y2602">
        <v>12</v>
      </c>
      <c r="Z2602">
        <v>21740.14</v>
      </c>
      <c r="AA2602">
        <v>1552</v>
      </c>
      <c r="AB2602">
        <v>4134.88</v>
      </c>
      <c r="AC2602">
        <v>6417333.7599999998</v>
      </c>
      <c r="AD2602">
        <v>103192618.13</v>
      </c>
      <c r="AE2602">
        <v>170.7</v>
      </c>
      <c r="AF2602">
        <v>17614979914.790001</v>
      </c>
      <c r="AG2602">
        <v>174574.92</v>
      </c>
      <c r="AH2602">
        <v>0.5</v>
      </c>
      <c r="AI2602">
        <v>16121.07</v>
      </c>
      <c r="AJ2602">
        <v>5.94</v>
      </c>
      <c r="AK2602">
        <v>0</v>
      </c>
      <c r="AL2602">
        <v>0.16800000000000001</v>
      </c>
      <c r="AM2602">
        <v>173363.6</v>
      </c>
      <c r="AN2602">
        <v>638.4</v>
      </c>
      <c r="AO2602">
        <v>386.47</v>
      </c>
      <c r="AP2602">
        <v>246722.45</v>
      </c>
      <c r="AQ2602">
        <v>7028115.7999999998</v>
      </c>
      <c r="AR2602" t="s">
        <v>61</v>
      </c>
      <c r="AS2602" t="s">
        <v>61</v>
      </c>
      <c r="AT2602" t="s">
        <v>62</v>
      </c>
      <c r="AU2602" t="s">
        <v>63</v>
      </c>
    </row>
    <row r="2603" spans="1:47" x14ac:dyDescent="0.25">
      <c r="A2603" t="s">
        <v>3825</v>
      </c>
      <c r="B2603">
        <v>2025</v>
      </c>
      <c r="C2603">
        <v>2</v>
      </c>
      <c r="D2603" t="s">
        <v>48</v>
      </c>
      <c r="E2603" s="1">
        <v>45700</v>
      </c>
      <c r="F2603" s="1">
        <v>45719</v>
      </c>
      <c r="G2603">
        <v>19</v>
      </c>
      <c r="H2603">
        <v>14.5</v>
      </c>
      <c r="I2603" t="s">
        <v>49</v>
      </c>
      <c r="J2603" t="s">
        <v>50</v>
      </c>
      <c r="K2603" t="s">
        <v>145</v>
      </c>
      <c r="L2603">
        <v>2710.19</v>
      </c>
      <c r="M2603" t="s">
        <v>68</v>
      </c>
      <c r="N2603" t="s">
        <v>168</v>
      </c>
      <c r="O2603" t="s">
        <v>99</v>
      </c>
      <c r="P2603" t="s">
        <v>71</v>
      </c>
      <c r="Q2603" t="s">
        <v>100</v>
      </c>
      <c r="R2603" t="s">
        <v>3826</v>
      </c>
      <c r="S2603" t="s">
        <v>170</v>
      </c>
      <c r="T2603" t="s">
        <v>59</v>
      </c>
      <c r="U2603" t="s">
        <v>143</v>
      </c>
      <c r="V2603">
        <v>144876</v>
      </c>
      <c r="W2603">
        <v>81976</v>
      </c>
      <c r="X2603">
        <v>1.1000000000000001</v>
      </c>
      <c r="Y2603">
        <v>14</v>
      </c>
      <c r="Z2603">
        <v>112962.88</v>
      </c>
      <c r="AB2603">
        <v>42.71</v>
      </c>
      <c r="AC2603">
        <v>4824644.5999999996</v>
      </c>
      <c r="AD2603">
        <v>97265558.200000003</v>
      </c>
      <c r="AE2603">
        <v>281.06</v>
      </c>
      <c r="AF2603">
        <v>27337457787.689999</v>
      </c>
      <c r="AG2603">
        <v>108178.02</v>
      </c>
      <c r="AH2603">
        <v>0</v>
      </c>
      <c r="AI2603">
        <v>0</v>
      </c>
      <c r="AJ2603">
        <v>5.9</v>
      </c>
      <c r="AK2603">
        <v>5738667.9299999997</v>
      </c>
      <c r="AL2603">
        <v>0.32400000000000001</v>
      </c>
      <c r="AM2603">
        <v>315140.40999999997</v>
      </c>
      <c r="AN2603">
        <v>564.9</v>
      </c>
      <c r="AO2603">
        <v>516.11</v>
      </c>
      <c r="AP2603">
        <v>291550.53999999998</v>
      </c>
      <c r="AQ2603">
        <v>5539513.5700000003</v>
      </c>
      <c r="AR2603" t="s">
        <v>61</v>
      </c>
      <c r="AS2603" t="s">
        <v>61</v>
      </c>
      <c r="AT2603" t="s">
        <v>62</v>
      </c>
      <c r="AU2603" t="s">
        <v>63</v>
      </c>
    </row>
    <row r="2604" spans="1:47" x14ac:dyDescent="0.25">
      <c r="A2604" t="s">
        <v>3827</v>
      </c>
      <c r="B2604">
        <v>2020</v>
      </c>
      <c r="C2604">
        <v>7</v>
      </c>
      <c r="D2604" t="s">
        <v>89</v>
      </c>
      <c r="E2604" s="1">
        <v>44013</v>
      </c>
      <c r="F2604" s="1">
        <v>44028</v>
      </c>
      <c r="G2604">
        <v>15</v>
      </c>
      <c r="H2604">
        <v>9.9</v>
      </c>
      <c r="I2604" t="s">
        <v>65</v>
      </c>
      <c r="J2604" t="s">
        <v>66</v>
      </c>
      <c r="K2604" t="s">
        <v>391</v>
      </c>
      <c r="L2604">
        <v>9999.99</v>
      </c>
      <c r="M2604" t="s">
        <v>80</v>
      </c>
      <c r="N2604" t="s">
        <v>81</v>
      </c>
      <c r="O2604" t="s">
        <v>107</v>
      </c>
      <c r="P2604" t="s">
        <v>100</v>
      </c>
      <c r="Q2604" t="s">
        <v>201</v>
      </c>
      <c r="R2604" t="s">
        <v>3828</v>
      </c>
      <c r="S2604" t="s">
        <v>130</v>
      </c>
      <c r="T2604" t="s">
        <v>95</v>
      </c>
      <c r="U2604" t="s">
        <v>213</v>
      </c>
      <c r="V2604">
        <v>81891</v>
      </c>
      <c r="W2604">
        <v>46190</v>
      </c>
      <c r="X2604">
        <v>16.100000000000001</v>
      </c>
      <c r="Y2604">
        <v>13</v>
      </c>
      <c r="Z2604">
        <v>70726.48</v>
      </c>
      <c r="AB2604">
        <v>16.649999999999999</v>
      </c>
      <c r="AC2604">
        <v>1177595.8899999999</v>
      </c>
      <c r="AD2604">
        <v>45798224.859999999</v>
      </c>
      <c r="AE2604">
        <v>158.05000000000001</v>
      </c>
      <c r="AF2604">
        <v>7238409439.1199999</v>
      </c>
      <c r="AG2604">
        <v>245052.53</v>
      </c>
      <c r="AH2604">
        <v>1.3</v>
      </c>
      <c r="AI2604">
        <v>11801.36</v>
      </c>
      <c r="AJ2604">
        <v>7.58</v>
      </c>
      <c r="AK2604">
        <v>0</v>
      </c>
      <c r="AL2604">
        <v>0.19900000000000001</v>
      </c>
      <c r="AM2604">
        <v>91138.47</v>
      </c>
      <c r="AN2604">
        <v>696.1</v>
      </c>
      <c r="AO2604">
        <v>399.4</v>
      </c>
      <c r="AP2604">
        <v>278022.34000000003</v>
      </c>
      <c r="AQ2604">
        <v>1803610.59</v>
      </c>
      <c r="AR2604" t="s">
        <v>61</v>
      </c>
      <c r="AS2604" t="s">
        <v>61</v>
      </c>
      <c r="AT2604" t="s">
        <v>62</v>
      </c>
      <c r="AU2604" t="s">
        <v>63</v>
      </c>
    </row>
    <row r="2605" spans="1:47" x14ac:dyDescent="0.25">
      <c r="A2605" t="s">
        <v>3829</v>
      </c>
      <c r="B2605">
        <v>2025</v>
      </c>
      <c r="C2605">
        <v>8</v>
      </c>
      <c r="D2605" t="s">
        <v>89</v>
      </c>
      <c r="E2605" s="1">
        <v>45896</v>
      </c>
      <c r="F2605" s="1">
        <v>45901</v>
      </c>
      <c r="G2605">
        <v>5</v>
      </c>
      <c r="H2605">
        <v>7</v>
      </c>
      <c r="I2605" t="s">
        <v>49</v>
      </c>
      <c r="J2605" t="s">
        <v>50</v>
      </c>
      <c r="K2605" t="s">
        <v>145</v>
      </c>
      <c r="L2605">
        <v>2710.19</v>
      </c>
      <c r="M2605" t="s">
        <v>90</v>
      </c>
      <c r="N2605" t="s">
        <v>168</v>
      </c>
      <c r="O2605" t="s">
        <v>107</v>
      </c>
      <c r="P2605" t="s">
        <v>121</v>
      </c>
      <c r="Q2605" t="s">
        <v>92</v>
      </c>
      <c r="R2605" t="s">
        <v>295</v>
      </c>
      <c r="S2605" t="s">
        <v>123</v>
      </c>
      <c r="T2605" t="s">
        <v>74</v>
      </c>
      <c r="U2605" t="s">
        <v>143</v>
      </c>
      <c r="V2605">
        <v>29684</v>
      </c>
      <c r="W2605">
        <v>17336</v>
      </c>
      <c r="X2605">
        <v>7.7</v>
      </c>
      <c r="Y2605">
        <v>13.5</v>
      </c>
      <c r="Z2605">
        <v>23722.38</v>
      </c>
      <c r="AB2605">
        <v>31.08</v>
      </c>
      <c r="AC2605">
        <v>737291.57</v>
      </c>
      <c r="AD2605">
        <v>26065439.469999999</v>
      </c>
      <c r="AE2605">
        <v>283.55</v>
      </c>
      <c r="AF2605">
        <v>7390855361.7200003</v>
      </c>
      <c r="AG2605">
        <v>146598.32999999999</v>
      </c>
      <c r="AH2605">
        <v>0</v>
      </c>
      <c r="AI2605">
        <v>0</v>
      </c>
      <c r="AJ2605">
        <v>5.68</v>
      </c>
      <c r="AK2605">
        <v>1480516.96</v>
      </c>
      <c r="AL2605">
        <v>0.23699999999999999</v>
      </c>
      <c r="AM2605">
        <v>61775.09</v>
      </c>
      <c r="AN2605">
        <v>194.7</v>
      </c>
      <c r="AO2605">
        <v>425.72</v>
      </c>
      <c r="AP2605">
        <v>82887.679999999993</v>
      </c>
      <c r="AQ2605">
        <v>1028552.67</v>
      </c>
      <c r="AR2605" t="s">
        <v>61</v>
      </c>
      <c r="AS2605" t="s">
        <v>61</v>
      </c>
      <c r="AT2605" t="s">
        <v>62</v>
      </c>
      <c r="AU2605" t="s">
        <v>63</v>
      </c>
    </row>
    <row r="2606" spans="1:47" x14ac:dyDescent="0.25">
      <c r="A2606" t="s">
        <v>3830</v>
      </c>
      <c r="B2606">
        <v>2026</v>
      </c>
      <c r="C2606">
        <v>3</v>
      </c>
      <c r="D2606" t="s">
        <v>48</v>
      </c>
      <c r="E2606" s="1">
        <v>46107</v>
      </c>
      <c r="F2606" s="1">
        <v>46112</v>
      </c>
      <c r="G2606">
        <v>5</v>
      </c>
      <c r="H2606">
        <v>9.5</v>
      </c>
      <c r="I2606" t="s">
        <v>65</v>
      </c>
      <c r="J2606" t="s">
        <v>50</v>
      </c>
      <c r="K2606" t="s">
        <v>51</v>
      </c>
      <c r="L2606">
        <v>2709</v>
      </c>
      <c r="M2606" t="s">
        <v>68</v>
      </c>
      <c r="N2606" t="s">
        <v>53</v>
      </c>
      <c r="O2606" t="s">
        <v>91</v>
      </c>
      <c r="P2606" t="s">
        <v>100</v>
      </c>
      <c r="Q2606" t="s">
        <v>204</v>
      </c>
      <c r="R2606" t="s">
        <v>870</v>
      </c>
      <c r="S2606" t="s">
        <v>58</v>
      </c>
      <c r="T2606" t="s">
        <v>95</v>
      </c>
      <c r="U2606" t="s">
        <v>60</v>
      </c>
      <c r="V2606">
        <v>290737</v>
      </c>
      <c r="W2606">
        <v>213300</v>
      </c>
      <c r="X2606">
        <v>18.600000000000001</v>
      </c>
      <c r="Y2606">
        <v>11.5</v>
      </c>
      <c r="Z2606">
        <v>268779.40999999997</v>
      </c>
      <c r="AB2606">
        <v>19.71</v>
      </c>
      <c r="AC2606">
        <v>5297642.17</v>
      </c>
      <c r="AD2606">
        <v>19787540.16</v>
      </c>
      <c r="AE2606">
        <v>286.97000000000003</v>
      </c>
      <c r="AF2606">
        <v>5678430399.7200003</v>
      </c>
      <c r="AG2606">
        <v>81333.87</v>
      </c>
      <c r="AH2606">
        <v>2.9</v>
      </c>
      <c r="AI2606">
        <v>92136.34</v>
      </c>
      <c r="AJ2606">
        <v>7.17</v>
      </c>
      <c r="AK2606">
        <v>0</v>
      </c>
      <c r="AL2606">
        <v>0.253</v>
      </c>
      <c r="AM2606">
        <v>50062.48</v>
      </c>
      <c r="AN2606">
        <v>151.9</v>
      </c>
      <c r="AO2606">
        <v>708.77</v>
      </c>
      <c r="AP2606">
        <v>107662.16</v>
      </c>
      <c r="AQ2606">
        <v>5628837.0199999996</v>
      </c>
      <c r="AR2606" t="s">
        <v>61</v>
      </c>
      <c r="AS2606" t="s">
        <v>61</v>
      </c>
      <c r="AT2606" t="s">
        <v>62</v>
      </c>
      <c r="AU2606" t="s">
        <v>63</v>
      </c>
    </row>
    <row r="2607" spans="1:47" x14ac:dyDescent="0.25">
      <c r="A2607" t="s">
        <v>3831</v>
      </c>
      <c r="B2607">
        <v>2023</v>
      </c>
      <c r="C2607">
        <v>9</v>
      </c>
      <c r="D2607" t="s">
        <v>89</v>
      </c>
      <c r="E2607" s="1">
        <v>45197</v>
      </c>
      <c r="F2607" s="1">
        <v>45219</v>
      </c>
      <c r="G2607">
        <v>22</v>
      </c>
      <c r="H2607">
        <v>19.3</v>
      </c>
      <c r="I2607" t="s">
        <v>65</v>
      </c>
      <c r="J2607" t="s">
        <v>66</v>
      </c>
      <c r="K2607" t="s">
        <v>248</v>
      </c>
      <c r="L2607">
        <v>9999</v>
      </c>
      <c r="M2607" t="s">
        <v>52</v>
      </c>
      <c r="N2607" t="s">
        <v>81</v>
      </c>
      <c r="O2607" t="s">
        <v>189</v>
      </c>
      <c r="P2607" t="s">
        <v>82</v>
      </c>
      <c r="Q2607" t="s">
        <v>83</v>
      </c>
      <c r="R2607" t="s">
        <v>3506</v>
      </c>
      <c r="S2607" t="s">
        <v>156</v>
      </c>
      <c r="T2607" t="s">
        <v>187</v>
      </c>
      <c r="U2607" t="s">
        <v>96</v>
      </c>
      <c r="V2607">
        <v>20846</v>
      </c>
      <c r="W2607">
        <v>15580</v>
      </c>
      <c r="X2607">
        <v>12.5</v>
      </c>
      <c r="Y2607">
        <v>11.8</v>
      </c>
      <c r="Z2607">
        <v>16806.650000000001</v>
      </c>
      <c r="AA2607">
        <v>1200</v>
      </c>
      <c r="AB2607">
        <v>698.9</v>
      </c>
      <c r="AC2607">
        <v>838680</v>
      </c>
      <c r="AD2607">
        <v>36717992.450000003</v>
      </c>
      <c r="AE2607">
        <v>286.27</v>
      </c>
      <c r="AF2607">
        <v>10511259698.66</v>
      </c>
      <c r="AG2607">
        <v>128151.94</v>
      </c>
      <c r="AH2607">
        <v>0</v>
      </c>
      <c r="AI2607">
        <v>0</v>
      </c>
      <c r="AJ2607">
        <v>1.5</v>
      </c>
      <c r="AK2607">
        <v>0</v>
      </c>
      <c r="AL2607">
        <v>0.13</v>
      </c>
      <c r="AM2607">
        <v>47733.39</v>
      </c>
      <c r="AN2607">
        <v>492.2</v>
      </c>
      <c r="AO2607">
        <v>474.81</v>
      </c>
      <c r="AP2607">
        <v>233701.48</v>
      </c>
      <c r="AQ2607">
        <v>1248266.81</v>
      </c>
      <c r="AR2607" t="s">
        <v>61</v>
      </c>
      <c r="AS2607" t="s">
        <v>61</v>
      </c>
      <c r="AT2607" t="s">
        <v>62</v>
      </c>
      <c r="AU2607" t="s">
        <v>63</v>
      </c>
    </row>
    <row r="2608" spans="1:47" x14ac:dyDescent="0.25">
      <c r="A2608" t="s">
        <v>3832</v>
      </c>
      <c r="B2608">
        <v>2023</v>
      </c>
      <c r="C2608">
        <v>1</v>
      </c>
      <c r="D2608" t="s">
        <v>48</v>
      </c>
      <c r="E2608" s="1">
        <v>44937</v>
      </c>
      <c r="F2608" s="1">
        <v>44957</v>
      </c>
      <c r="G2608">
        <v>20</v>
      </c>
      <c r="H2608">
        <v>13.4</v>
      </c>
      <c r="I2608" t="s">
        <v>65</v>
      </c>
      <c r="J2608" t="s">
        <v>50</v>
      </c>
      <c r="K2608" t="s">
        <v>51</v>
      </c>
      <c r="L2608">
        <v>2709</v>
      </c>
      <c r="M2608" t="s">
        <v>114</v>
      </c>
      <c r="N2608" t="s">
        <v>168</v>
      </c>
      <c r="O2608" t="s">
        <v>99</v>
      </c>
      <c r="P2608" t="s">
        <v>70</v>
      </c>
      <c r="Q2608" t="s">
        <v>93</v>
      </c>
      <c r="R2608" t="s">
        <v>2707</v>
      </c>
      <c r="S2608" t="s">
        <v>58</v>
      </c>
      <c r="T2608" t="s">
        <v>86</v>
      </c>
      <c r="U2608" t="s">
        <v>103</v>
      </c>
      <c r="V2608">
        <v>229899</v>
      </c>
      <c r="W2608">
        <v>130423</v>
      </c>
      <c r="X2608">
        <v>23.2</v>
      </c>
      <c r="Y2608">
        <v>10.4</v>
      </c>
      <c r="Z2608">
        <v>213723.09</v>
      </c>
      <c r="AB2608">
        <v>9.39</v>
      </c>
      <c r="AC2608">
        <v>2006859.82</v>
      </c>
      <c r="AD2608">
        <v>12047570.58</v>
      </c>
      <c r="AE2608">
        <v>280.95999999999998</v>
      </c>
      <c r="AF2608">
        <v>3384885430.1599998</v>
      </c>
      <c r="AG2608">
        <v>25884.48</v>
      </c>
      <c r="AH2608">
        <v>0</v>
      </c>
      <c r="AI2608">
        <v>0</v>
      </c>
      <c r="AJ2608">
        <v>6.19</v>
      </c>
      <c r="AK2608">
        <v>0</v>
      </c>
      <c r="AL2608">
        <v>0.29799999999999999</v>
      </c>
      <c r="AM2608">
        <v>35901.760000000002</v>
      </c>
      <c r="AN2608">
        <v>1062</v>
      </c>
      <c r="AO2608">
        <v>368.9</v>
      </c>
      <c r="AP2608">
        <v>391771.8</v>
      </c>
      <c r="AQ2608">
        <v>2460417.86</v>
      </c>
      <c r="AR2608" t="s">
        <v>61</v>
      </c>
      <c r="AS2608" t="s">
        <v>61</v>
      </c>
      <c r="AT2608" t="s">
        <v>62</v>
      </c>
      <c r="AU2608" t="s">
        <v>63</v>
      </c>
    </row>
    <row r="2609" spans="1:47" x14ac:dyDescent="0.25">
      <c r="A2609" t="s">
        <v>3833</v>
      </c>
      <c r="B2609">
        <v>2021</v>
      </c>
      <c r="C2609">
        <v>7</v>
      </c>
      <c r="D2609" t="s">
        <v>89</v>
      </c>
      <c r="E2609" s="1">
        <v>44383</v>
      </c>
      <c r="F2609" s="1">
        <v>44396</v>
      </c>
      <c r="G2609">
        <v>13</v>
      </c>
      <c r="H2609">
        <v>1.8</v>
      </c>
      <c r="I2609" t="s">
        <v>65</v>
      </c>
      <c r="J2609" t="s">
        <v>66</v>
      </c>
      <c r="K2609" t="s">
        <v>245</v>
      </c>
      <c r="L2609">
        <v>8905.9</v>
      </c>
      <c r="M2609" t="s">
        <v>52</v>
      </c>
      <c r="N2609" t="s">
        <v>69</v>
      </c>
      <c r="O2609" t="s">
        <v>189</v>
      </c>
      <c r="P2609" t="s">
        <v>70</v>
      </c>
      <c r="Q2609" t="s">
        <v>71</v>
      </c>
      <c r="R2609" t="s">
        <v>930</v>
      </c>
      <c r="S2609" t="s">
        <v>137</v>
      </c>
      <c r="T2609" t="s">
        <v>162</v>
      </c>
      <c r="U2609" t="s">
        <v>110</v>
      </c>
      <c r="V2609">
        <v>6324</v>
      </c>
      <c r="W2609">
        <v>4352</v>
      </c>
      <c r="X2609">
        <v>14.7</v>
      </c>
      <c r="Y2609">
        <v>12.8</v>
      </c>
      <c r="Z2609">
        <v>5134.47</v>
      </c>
      <c r="AB2609">
        <v>27.32</v>
      </c>
      <c r="AC2609">
        <v>140273.72</v>
      </c>
      <c r="AD2609">
        <v>5034091.1100000003</v>
      </c>
      <c r="AE2609">
        <v>174.51</v>
      </c>
      <c r="AF2609">
        <v>878499239.61000001</v>
      </c>
      <c r="AG2609">
        <v>115589.97</v>
      </c>
      <c r="AI2609">
        <v>5689.47</v>
      </c>
      <c r="AJ2609">
        <v>11.04</v>
      </c>
      <c r="AK2609">
        <v>0</v>
      </c>
      <c r="AL2609">
        <v>0.28599999999999998</v>
      </c>
      <c r="AM2609">
        <v>14397.5</v>
      </c>
      <c r="AN2609">
        <v>649.20000000000005</v>
      </c>
      <c r="AO2609">
        <v>683.46</v>
      </c>
      <c r="AP2609">
        <v>443702.23</v>
      </c>
      <c r="AQ2609">
        <v>719652.89</v>
      </c>
      <c r="AR2609" t="s">
        <v>61</v>
      </c>
      <c r="AS2609" t="s">
        <v>61</v>
      </c>
      <c r="AT2609" t="s">
        <v>62</v>
      </c>
      <c r="AU2609" t="s">
        <v>63</v>
      </c>
    </row>
    <row r="2610" spans="1:47" x14ac:dyDescent="0.25">
      <c r="A2610" t="s">
        <v>3834</v>
      </c>
      <c r="B2610">
        <v>2021</v>
      </c>
      <c r="C2610">
        <v>4</v>
      </c>
      <c r="D2610" t="s">
        <v>77</v>
      </c>
      <c r="E2610" s="1">
        <v>44309</v>
      </c>
      <c r="F2610" s="1">
        <v>44335</v>
      </c>
      <c r="G2610">
        <v>26</v>
      </c>
      <c r="H2610">
        <v>8.9</v>
      </c>
      <c r="I2610" t="s">
        <v>65</v>
      </c>
      <c r="J2610" t="s">
        <v>112</v>
      </c>
      <c r="K2610" t="s">
        <v>343</v>
      </c>
      <c r="L2610">
        <v>2523.1</v>
      </c>
      <c r="M2610" t="s">
        <v>68</v>
      </c>
      <c r="N2610" t="s">
        <v>106</v>
      </c>
      <c r="O2610" t="s">
        <v>200</v>
      </c>
      <c r="P2610" t="s">
        <v>82</v>
      </c>
      <c r="Q2610" t="s">
        <v>127</v>
      </c>
      <c r="R2610" t="s">
        <v>546</v>
      </c>
      <c r="S2610" t="s">
        <v>130</v>
      </c>
      <c r="T2610" t="s">
        <v>74</v>
      </c>
      <c r="U2610" t="s">
        <v>103</v>
      </c>
      <c r="V2610">
        <v>80453</v>
      </c>
      <c r="W2610">
        <v>45829</v>
      </c>
      <c r="X2610">
        <v>7.3</v>
      </c>
      <c r="Y2610">
        <v>14.2</v>
      </c>
      <c r="Z2610">
        <v>75903.38</v>
      </c>
      <c r="AB2610">
        <v>16.29</v>
      </c>
      <c r="AC2610">
        <v>1236466.06</v>
      </c>
      <c r="AD2610">
        <v>39449263.689999998</v>
      </c>
      <c r="AE2610">
        <v>165.3</v>
      </c>
      <c r="AF2610">
        <v>6520963287.96</v>
      </c>
      <c r="AG2610">
        <v>245958.17</v>
      </c>
      <c r="AH2610">
        <v>0</v>
      </c>
      <c r="AI2610">
        <v>0</v>
      </c>
      <c r="AJ2610">
        <v>24.17</v>
      </c>
      <c r="AK2610">
        <v>0</v>
      </c>
      <c r="AL2610">
        <v>0.25900000000000001</v>
      </c>
      <c r="AM2610">
        <v>102173.59</v>
      </c>
      <c r="AN2610">
        <v>861.3</v>
      </c>
      <c r="AO2610">
        <v>674.52</v>
      </c>
      <c r="AP2610">
        <v>580964.07999999996</v>
      </c>
      <c r="AQ2610">
        <v>2165561.9</v>
      </c>
      <c r="AR2610" t="s">
        <v>61</v>
      </c>
      <c r="AS2610" t="s">
        <v>61</v>
      </c>
      <c r="AT2610" t="s">
        <v>62</v>
      </c>
      <c r="AU2610" t="s">
        <v>63</v>
      </c>
    </row>
    <row r="2611" spans="1:47" x14ac:dyDescent="0.25">
      <c r="A2611" t="s">
        <v>3835</v>
      </c>
      <c r="B2611">
        <v>2021</v>
      </c>
      <c r="C2611">
        <v>12</v>
      </c>
      <c r="D2611" t="s">
        <v>119</v>
      </c>
      <c r="E2611" s="1">
        <v>44545</v>
      </c>
      <c r="F2611" s="1">
        <v>44571</v>
      </c>
      <c r="G2611">
        <v>26</v>
      </c>
      <c r="H2611">
        <v>3.2</v>
      </c>
      <c r="I2611" t="s">
        <v>65</v>
      </c>
      <c r="J2611" t="s">
        <v>78</v>
      </c>
      <c r="K2611" t="s">
        <v>211</v>
      </c>
      <c r="L2611">
        <v>1701.99</v>
      </c>
      <c r="M2611" t="s">
        <v>80</v>
      </c>
      <c r="N2611" t="s">
        <v>81</v>
      </c>
      <c r="O2611" t="s">
        <v>54</v>
      </c>
      <c r="P2611" t="s">
        <v>56</v>
      </c>
      <c r="Q2611" t="s">
        <v>164</v>
      </c>
      <c r="R2611" t="s">
        <v>320</v>
      </c>
      <c r="S2611" t="s">
        <v>85</v>
      </c>
      <c r="T2611" t="s">
        <v>131</v>
      </c>
      <c r="U2611" t="s">
        <v>228</v>
      </c>
      <c r="V2611">
        <v>62991</v>
      </c>
      <c r="W2611">
        <v>42177</v>
      </c>
      <c r="X2611">
        <v>17.2</v>
      </c>
      <c r="Y2611">
        <v>10</v>
      </c>
      <c r="Z2611">
        <v>55431.96</v>
      </c>
      <c r="AB2611">
        <v>43.73</v>
      </c>
      <c r="AC2611">
        <v>2424039.61</v>
      </c>
      <c r="AD2611">
        <v>21568021.32</v>
      </c>
      <c r="AE2611">
        <v>173.8</v>
      </c>
      <c r="AF2611">
        <v>3748522105.4200001</v>
      </c>
      <c r="AG2611">
        <v>67894.48</v>
      </c>
      <c r="AH2611">
        <v>0</v>
      </c>
      <c r="AI2611">
        <v>0</v>
      </c>
      <c r="AJ2611">
        <v>19.57</v>
      </c>
      <c r="AK2611">
        <v>0</v>
      </c>
      <c r="AL2611">
        <v>0.182</v>
      </c>
      <c r="AM2611">
        <v>39253.800000000003</v>
      </c>
      <c r="AN2611">
        <v>821.1</v>
      </c>
      <c r="AO2611">
        <v>556.53</v>
      </c>
      <c r="AP2611">
        <v>456966.78</v>
      </c>
      <c r="AQ2611">
        <v>2988154.67</v>
      </c>
      <c r="AR2611" t="s">
        <v>61</v>
      </c>
      <c r="AS2611" t="s">
        <v>61</v>
      </c>
      <c r="AT2611" t="s">
        <v>62</v>
      </c>
      <c r="AU2611" t="s">
        <v>63</v>
      </c>
    </row>
    <row r="2612" spans="1:47" x14ac:dyDescent="0.25">
      <c r="A2612" t="s">
        <v>3836</v>
      </c>
      <c r="B2612">
        <v>2025</v>
      </c>
      <c r="C2612">
        <v>10</v>
      </c>
      <c r="D2612" t="s">
        <v>119</v>
      </c>
      <c r="E2612" s="1">
        <v>45947</v>
      </c>
      <c r="F2612" s="1">
        <v>45959</v>
      </c>
      <c r="G2612">
        <v>12</v>
      </c>
      <c r="H2612">
        <v>3.5</v>
      </c>
      <c r="I2612" t="s">
        <v>49</v>
      </c>
      <c r="J2612" t="s">
        <v>78</v>
      </c>
      <c r="K2612" t="s">
        <v>79</v>
      </c>
      <c r="L2612">
        <v>1005.9</v>
      </c>
      <c r="M2612" t="s">
        <v>68</v>
      </c>
      <c r="N2612" t="s">
        <v>53</v>
      </c>
      <c r="O2612" t="s">
        <v>91</v>
      </c>
      <c r="P2612" t="s">
        <v>204</v>
      </c>
      <c r="Q2612" t="s">
        <v>100</v>
      </c>
      <c r="R2612" t="s">
        <v>3837</v>
      </c>
      <c r="S2612" t="s">
        <v>85</v>
      </c>
      <c r="T2612" t="s">
        <v>59</v>
      </c>
      <c r="U2612" t="s">
        <v>75</v>
      </c>
      <c r="V2612">
        <v>37280</v>
      </c>
      <c r="W2612">
        <v>22855</v>
      </c>
      <c r="X2612">
        <v>2.2000000000000002</v>
      </c>
      <c r="Y2612">
        <v>16</v>
      </c>
      <c r="Z2612">
        <v>31928.49</v>
      </c>
      <c r="AB2612">
        <v>16.989999999999998</v>
      </c>
      <c r="AC2612">
        <v>542465.05000000005</v>
      </c>
      <c r="AD2612">
        <v>38129322.039999999</v>
      </c>
      <c r="AE2612">
        <v>283.70999999999998</v>
      </c>
      <c r="AF2612">
        <v>10817669955.969999</v>
      </c>
      <c r="AG2612">
        <v>46331.94</v>
      </c>
      <c r="AH2612">
        <v>0</v>
      </c>
      <c r="AI2612">
        <v>0</v>
      </c>
      <c r="AJ2612">
        <v>12.22</v>
      </c>
      <c r="AK2612">
        <v>4659403.1500000004</v>
      </c>
      <c r="AL2612">
        <v>0.32200000000000001</v>
      </c>
      <c r="AM2612">
        <v>122776.42</v>
      </c>
      <c r="AN2612">
        <v>633.20000000000005</v>
      </c>
      <c r="AO2612">
        <v>744.28</v>
      </c>
      <c r="AP2612">
        <v>471278.1</v>
      </c>
      <c r="AQ2612">
        <v>1182851.51</v>
      </c>
      <c r="AR2612" t="s">
        <v>61</v>
      </c>
      <c r="AS2612" t="s">
        <v>61</v>
      </c>
      <c r="AT2612" t="s">
        <v>62</v>
      </c>
      <c r="AU2612" t="s">
        <v>63</v>
      </c>
    </row>
    <row r="2613" spans="1:47" x14ac:dyDescent="0.25">
      <c r="A2613" t="s">
        <v>3838</v>
      </c>
      <c r="B2613">
        <v>2022</v>
      </c>
      <c r="C2613">
        <v>11</v>
      </c>
      <c r="D2613" t="s">
        <v>119</v>
      </c>
      <c r="E2613" s="1">
        <v>44866</v>
      </c>
      <c r="F2613" s="1">
        <v>44886</v>
      </c>
      <c r="G2613">
        <v>20</v>
      </c>
      <c r="H2613">
        <v>20.6</v>
      </c>
      <c r="I2613" t="s">
        <v>49</v>
      </c>
      <c r="J2613" t="s">
        <v>239</v>
      </c>
      <c r="K2613" t="s">
        <v>240</v>
      </c>
      <c r="L2613">
        <v>3105.2</v>
      </c>
      <c r="M2613" t="s">
        <v>98</v>
      </c>
      <c r="N2613" t="s">
        <v>168</v>
      </c>
      <c r="O2613" t="s">
        <v>99</v>
      </c>
      <c r="P2613" t="s">
        <v>127</v>
      </c>
      <c r="Q2613" t="s">
        <v>92</v>
      </c>
      <c r="R2613" t="s">
        <v>2487</v>
      </c>
      <c r="S2613" t="s">
        <v>161</v>
      </c>
      <c r="T2613" t="s">
        <v>74</v>
      </c>
      <c r="U2613" t="s">
        <v>132</v>
      </c>
      <c r="V2613">
        <v>17880</v>
      </c>
      <c r="W2613">
        <v>10866</v>
      </c>
      <c r="X2613">
        <v>7.4</v>
      </c>
      <c r="Y2613">
        <v>11.7</v>
      </c>
      <c r="Z2613">
        <v>15304.93</v>
      </c>
      <c r="AB2613">
        <v>36.07</v>
      </c>
      <c r="AC2613">
        <v>552048.82999999996</v>
      </c>
      <c r="AD2613">
        <v>5706137.0499999998</v>
      </c>
      <c r="AE2613">
        <v>218.66</v>
      </c>
      <c r="AF2613">
        <v>1247703927.3499999</v>
      </c>
      <c r="AG2613">
        <v>206227.37</v>
      </c>
      <c r="AH2613">
        <v>2.2999999999999998</v>
      </c>
      <c r="AI2613">
        <v>44710.19</v>
      </c>
      <c r="AJ2613">
        <v>22.22</v>
      </c>
      <c r="AK2613">
        <v>1267903.6499999999</v>
      </c>
      <c r="AL2613">
        <v>0.108</v>
      </c>
      <c r="AM2613">
        <v>6162.63</v>
      </c>
      <c r="AN2613">
        <v>386.9</v>
      </c>
      <c r="AO2613">
        <v>745.55</v>
      </c>
      <c r="AP2613">
        <v>288453.28999999998</v>
      </c>
      <c r="AQ2613">
        <v>1097602.31</v>
      </c>
      <c r="AR2613" t="s">
        <v>61</v>
      </c>
      <c r="AS2613" t="s">
        <v>61</v>
      </c>
      <c r="AT2613" t="s">
        <v>62</v>
      </c>
      <c r="AU2613" t="s">
        <v>63</v>
      </c>
    </row>
    <row r="2614" spans="1:47" x14ac:dyDescent="0.25">
      <c r="A2614" t="s">
        <v>3839</v>
      </c>
      <c r="B2614">
        <v>2025</v>
      </c>
      <c r="C2614">
        <v>7</v>
      </c>
      <c r="D2614" t="s">
        <v>89</v>
      </c>
      <c r="E2614" s="1">
        <v>45840</v>
      </c>
      <c r="F2614" s="1">
        <v>45867</v>
      </c>
      <c r="G2614">
        <v>27</v>
      </c>
      <c r="H2614">
        <v>15</v>
      </c>
      <c r="I2614" t="s">
        <v>65</v>
      </c>
      <c r="J2614" t="s">
        <v>112</v>
      </c>
      <c r="K2614" t="s">
        <v>340</v>
      </c>
      <c r="L2614">
        <v>7208.39</v>
      </c>
      <c r="M2614" t="s">
        <v>68</v>
      </c>
      <c r="N2614" t="s">
        <v>81</v>
      </c>
      <c r="O2614" t="s">
        <v>99</v>
      </c>
      <c r="P2614" t="s">
        <v>226</v>
      </c>
      <c r="Q2614" t="s">
        <v>131</v>
      </c>
      <c r="R2614" t="s">
        <v>3840</v>
      </c>
      <c r="S2614" t="s">
        <v>73</v>
      </c>
      <c r="T2614" t="s">
        <v>74</v>
      </c>
      <c r="U2614" t="s">
        <v>75</v>
      </c>
      <c r="V2614">
        <v>15852</v>
      </c>
      <c r="W2614">
        <v>9837</v>
      </c>
      <c r="X2614">
        <v>15.4</v>
      </c>
      <c r="Y2614">
        <v>13.9</v>
      </c>
      <c r="Z2614">
        <v>13793.73</v>
      </c>
      <c r="AB2614">
        <v>30.22</v>
      </c>
      <c r="AC2614">
        <v>416846.52</v>
      </c>
      <c r="AD2614">
        <v>12739889.029999999</v>
      </c>
      <c r="AE2614">
        <v>282.48</v>
      </c>
      <c r="AF2614">
        <v>3598763853.1900001</v>
      </c>
      <c r="AG2614">
        <v>62895.64</v>
      </c>
      <c r="AH2614">
        <v>0.6</v>
      </c>
      <c r="AI2614">
        <v>6297.71</v>
      </c>
      <c r="AJ2614">
        <v>22.05</v>
      </c>
      <c r="AK2614">
        <v>0</v>
      </c>
      <c r="AL2614">
        <v>0.28199999999999997</v>
      </c>
      <c r="AM2614">
        <v>35926.49</v>
      </c>
      <c r="AN2614">
        <v>958.1</v>
      </c>
      <c r="AO2614">
        <v>451.79</v>
      </c>
      <c r="AP2614">
        <v>432860</v>
      </c>
      <c r="AQ2614">
        <v>954826.36</v>
      </c>
      <c r="AR2614" t="s">
        <v>61</v>
      </c>
      <c r="AS2614" t="s">
        <v>61</v>
      </c>
      <c r="AT2614" t="s">
        <v>62</v>
      </c>
      <c r="AU2614" t="s">
        <v>63</v>
      </c>
    </row>
    <row r="2615" spans="1:47" x14ac:dyDescent="0.25">
      <c r="A2615" t="s">
        <v>3841</v>
      </c>
      <c r="B2615">
        <v>2023</v>
      </c>
      <c r="C2615">
        <v>3</v>
      </c>
      <c r="D2615" t="s">
        <v>48</v>
      </c>
      <c r="E2615" s="1">
        <v>44999</v>
      </c>
      <c r="F2615" s="1">
        <v>45016</v>
      </c>
      <c r="G2615">
        <v>17</v>
      </c>
      <c r="H2615">
        <v>15.4</v>
      </c>
      <c r="I2615" t="s">
        <v>65</v>
      </c>
      <c r="J2615" t="s">
        <v>50</v>
      </c>
      <c r="K2615" t="s">
        <v>145</v>
      </c>
      <c r="L2615">
        <v>2710.19</v>
      </c>
      <c r="M2615" t="s">
        <v>98</v>
      </c>
      <c r="N2615" t="s">
        <v>53</v>
      </c>
      <c r="O2615" t="s">
        <v>54</v>
      </c>
      <c r="P2615" t="s">
        <v>128</v>
      </c>
      <c r="Q2615" t="s">
        <v>164</v>
      </c>
      <c r="R2615" t="s">
        <v>983</v>
      </c>
      <c r="S2615" t="s">
        <v>123</v>
      </c>
      <c r="T2615" t="s">
        <v>162</v>
      </c>
      <c r="U2615" t="s">
        <v>110</v>
      </c>
      <c r="V2615">
        <v>49608</v>
      </c>
      <c r="W2615">
        <v>31881</v>
      </c>
      <c r="X2615">
        <v>24.4</v>
      </c>
      <c r="Y2615">
        <v>10.3</v>
      </c>
      <c r="Z2615">
        <v>40472.58</v>
      </c>
      <c r="AB2615">
        <v>26.72</v>
      </c>
      <c r="AC2615">
        <v>1081427.3400000001</v>
      </c>
      <c r="AD2615">
        <v>46163834.200000003</v>
      </c>
      <c r="AE2615">
        <v>289.07</v>
      </c>
      <c r="AF2615">
        <v>13344579552.190001</v>
      </c>
      <c r="AG2615">
        <v>51619.199999999997</v>
      </c>
      <c r="AH2615">
        <v>1.6</v>
      </c>
      <c r="AI2615">
        <v>48337.19</v>
      </c>
      <c r="AJ2615">
        <v>12.95</v>
      </c>
      <c r="AK2615">
        <v>0</v>
      </c>
      <c r="AL2615">
        <v>7.0999999999999994E-2</v>
      </c>
      <c r="AM2615">
        <v>32776.32</v>
      </c>
      <c r="AN2615">
        <v>338</v>
      </c>
      <c r="AO2615">
        <v>468.48</v>
      </c>
      <c r="AP2615">
        <v>158346.23999999999</v>
      </c>
      <c r="AQ2615">
        <v>1372506.29</v>
      </c>
      <c r="AR2615" t="s">
        <v>61</v>
      </c>
      <c r="AS2615" t="s">
        <v>61</v>
      </c>
      <c r="AT2615" t="s">
        <v>62</v>
      </c>
      <c r="AU2615" t="s">
        <v>63</v>
      </c>
    </row>
    <row r="2616" spans="1:47" x14ac:dyDescent="0.25">
      <c r="A2616" t="s">
        <v>3842</v>
      </c>
      <c r="B2616">
        <v>2023</v>
      </c>
      <c r="C2616">
        <v>8</v>
      </c>
      <c r="D2616" t="s">
        <v>89</v>
      </c>
      <c r="E2616" s="1">
        <v>45154</v>
      </c>
      <c r="F2616" s="1">
        <v>45170</v>
      </c>
      <c r="G2616">
        <v>16</v>
      </c>
      <c r="H2616">
        <v>16</v>
      </c>
      <c r="I2616" t="s">
        <v>65</v>
      </c>
      <c r="J2616" t="s">
        <v>78</v>
      </c>
      <c r="K2616" t="s">
        <v>158</v>
      </c>
      <c r="L2616">
        <v>1006.3</v>
      </c>
      <c r="M2616" t="s">
        <v>52</v>
      </c>
      <c r="N2616" t="s">
        <v>106</v>
      </c>
      <c r="O2616" t="s">
        <v>99</v>
      </c>
      <c r="P2616" t="s">
        <v>184</v>
      </c>
      <c r="Q2616" t="s">
        <v>131</v>
      </c>
      <c r="R2616" t="s">
        <v>475</v>
      </c>
      <c r="S2616" t="s">
        <v>161</v>
      </c>
      <c r="T2616" t="s">
        <v>102</v>
      </c>
      <c r="U2616" t="s">
        <v>143</v>
      </c>
      <c r="V2616">
        <v>24561</v>
      </c>
      <c r="W2616">
        <v>14353</v>
      </c>
      <c r="X2616">
        <v>17.899999999999999</v>
      </c>
      <c r="Y2616">
        <v>15.5</v>
      </c>
      <c r="Z2616">
        <v>20182.259999999998</v>
      </c>
      <c r="AB2616">
        <v>36.03</v>
      </c>
      <c r="AC2616">
        <v>727166.83</v>
      </c>
      <c r="AD2616">
        <v>19058713.59</v>
      </c>
      <c r="AE2616">
        <v>289.70999999999998</v>
      </c>
      <c r="AF2616">
        <v>5521499914.1599998</v>
      </c>
      <c r="AG2616">
        <v>87941.84</v>
      </c>
      <c r="AH2616">
        <v>0.7</v>
      </c>
      <c r="AI2616">
        <v>14961.33</v>
      </c>
      <c r="AJ2616">
        <v>18.13</v>
      </c>
      <c r="AK2616">
        <v>0</v>
      </c>
      <c r="AL2616">
        <v>0.34899999999999998</v>
      </c>
      <c r="AM2616">
        <v>66514.91</v>
      </c>
      <c r="AN2616">
        <v>678.2</v>
      </c>
      <c r="AO2616">
        <v>634.95000000000005</v>
      </c>
      <c r="AP2616">
        <v>430623.09</v>
      </c>
      <c r="AQ2616">
        <v>1327208</v>
      </c>
      <c r="AR2616" t="s">
        <v>61</v>
      </c>
      <c r="AS2616" t="s">
        <v>61</v>
      </c>
      <c r="AT2616" t="s">
        <v>62</v>
      </c>
      <c r="AU2616" t="s">
        <v>63</v>
      </c>
    </row>
    <row r="2617" spans="1:47" x14ac:dyDescent="0.25">
      <c r="A2617" t="s">
        <v>3843</v>
      </c>
      <c r="B2617">
        <v>2020</v>
      </c>
      <c r="C2617">
        <v>1</v>
      </c>
      <c r="D2617" t="s">
        <v>48</v>
      </c>
      <c r="E2617" s="1">
        <v>43848</v>
      </c>
      <c r="F2617" s="1">
        <v>43880</v>
      </c>
      <c r="G2617">
        <v>32</v>
      </c>
      <c r="H2617">
        <v>7.9</v>
      </c>
      <c r="I2617" t="s">
        <v>49</v>
      </c>
      <c r="J2617" t="s">
        <v>66</v>
      </c>
      <c r="K2617" t="s">
        <v>251</v>
      </c>
      <c r="L2617">
        <v>8543.7000000000007</v>
      </c>
      <c r="M2617" t="s">
        <v>114</v>
      </c>
      <c r="N2617" t="s">
        <v>106</v>
      </c>
      <c r="O2617" t="s">
        <v>54</v>
      </c>
      <c r="P2617" t="s">
        <v>257</v>
      </c>
      <c r="Q2617" t="s">
        <v>56</v>
      </c>
      <c r="R2617" t="s">
        <v>1609</v>
      </c>
      <c r="S2617" t="s">
        <v>156</v>
      </c>
      <c r="T2617" t="s">
        <v>95</v>
      </c>
      <c r="U2617" t="s">
        <v>87</v>
      </c>
      <c r="V2617">
        <v>26629</v>
      </c>
      <c r="W2617">
        <v>16804</v>
      </c>
      <c r="X2617">
        <v>14.5</v>
      </c>
      <c r="Y2617">
        <v>14.6</v>
      </c>
      <c r="Z2617">
        <v>23919.71</v>
      </c>
      <c r="AA2617">
        <v>1708</v>
      </c>
      <c r="AB2617">
        <v>4362.1499999999996</v>
      </c>
      <c r="AC2617">
        <v>7450552.2000000002</v>
      </c>
      <c r="AD2617">
        <v>102214900.76000001</v>
      </c>
      <c r="AE2617">
        <v>165.67</v>
      </c>
      <c r="AF2617">
        <v>16933942608.91</v>
      </c>
      <c r="AG2617">
        <v>41170.97</v>
      </c>
      <c r="AH2617">
        <v>1.4</v>
      </c>
      <c r="AI2617">
        <v>42586.18</v>
      </c>
      <c r="AJ2617">
        <v>7.76</v>
      </c>
      <c r="AK2617">
        <v>7931876.2999999998</v>
      </c>
      <c r="AL2617">
        <v>0.307</v>
      </c>
      <c r="AM2617">
        <v>313799.75</v>
      </c>
      <c r="AN2617">
        <v>1150</v>
      </c>
      <c r="AO2617">
        <v>615.79</v>
      </c>
      <c r="AP2617">
        <v>708158.5</v>
      </c>
      <c r="AQ2617">
        <v>8556267.5999999996</v>
      </c>
      <c r="AR2617" t="s">
        <v>61</v>
      </c>
      <c r="AS2617" t="s">
        <v>61</v>
      </c>
      <c r="AT2617" t="s">
        <v>62</v>
      </c>
      <c r="AU2617" t="s">
        <v>63</v>
      </c>
    </row>
    <row r="2618" spans="1:47" x14ac:dyDescent="0.25">
      <c r="A2618" t="s">
        <v>3844</v>
      </c>
      <c r="B2618">
        <v>2024</v>
      </c>
      <c r="C2618">
        <v>8</v>
      </c>
      <c r="D2618" t="s">
        <v>89</v>
      </c>
      <c r="E2618" s="1">
        <v>45517</v>
      </c>
      <c r="F2618" s="1">
        <v>45541</v>
      </c>
      <c r="G2618">
        <v>24</v>
      </c>
      <c r="H2618">
        <v>8.5</v>
      </c>
      <c r="I2618" t="s">
        <v>49</v>
      </c>
      <c r="J2618" t="s">
        <v>66</v>
      </c>
      <c r="K2618" t="s">
        <v>153</v>
      </c>
      <c r="L2618">
        <v>6309</v>
      </c>
      <c r="M2618" t="s">
        <v>98</v>
      </c>
      <c r="N2618" t="s">
        <v>81</v>
      </c>
      <c r="O2618" t="s">
        <v>54</v>
      </c>
      <c r="P2618" t="s">
        <v>196</v>
      </c>
      <c r="Q2618" t="s">
        <v>92</v>
      </c>
      <c r="R2618" t="s">
        <v>2397</v>
      </c>
      <c r="S2618" t="s">
        <v>156</v>
      </c>
      <c r="T2618" t="s">
        <v>102</v>
      </c>
      <c r="U2618" t="s">
        <v>96</v>
      </c>
      <c r="V2618">
        <v>28555</v>
      </c>
      <c r="W2618">
        <v>18656</v>
      </c>
      <c r="X2618">
        <v>16.600000000000001</v>
      </c>
      <c r="Y2618">
        <v>15</v>
      </c>
      <c r="Z2618">
        <v>24690.560000000001</v>
      </c>
      <c r="AA2618">
        <v>1763</v>
      </c>
      <c r="AB2618">
        <v>1969.65</v>
      </c>
      <c r="AC2618">
        <v>3472492.95</v>
      </c>
      <c r="AD2618">
        <v>76901711.989999995</v>
      </c>
      <c r="AE2618">
        <v>278.33999999999997</v>
      </c>
      <c r="AF2618">
        <v>21404822515.299999</v>
      </c>
      <c r="AG2618">
        <v>234953.51</v>
      </c>
      <c r="AH2618">
        <v>0</v>
      </c>
      <c r="AI2618">
        <v>0</v>
      </c>
      <c r="AJ2618">
        <v>14.05</v>
      </c>
      <c r="AK2618">
        <v>10804690.529999999</v>
      </c>
      <c r="AL2618">
        <v>0.30199999999999999</v>
      </c>
      <c r="AM2618">
        <v>232243.17</v>
      </c>
      <c r="AN2618">
        <v>1057.2</v>
      </c>
      <c r="AO2618">
        <v>730.98</v>
      </c>
      <c r="AP2618">
        <v>772792.06</v>
      </c>
      <c r="AQ2618">
        <v>4712481.6900000004</v>
      </c>
      <c r="AR2618" t="s">
        <v>61</v>
      </c>
      <c r="AS2618" t="s">
        <v>61</v>
      </c>
      <c r="AT2618" t="s">
        <v>62</v>
      </c>
      <c r="AU2618" t="s">
        <v>63</v>
      </c>
    </row>
    <row r="2619" spans="1:47" x14ac:dyDescent="0.25">
      <c r="A2619" t="s">
        <v>3845</v>
      </c>
      <c r="B2619">
        <v>2022</v>
      </c>
      <c r="C2619">
        <v>11</v>
      </c>
      <c r="D2619" t="s">
        <v>119</v>
      </c>
      <c r="E2619" s="1">
        <v>44866</v>
      </c>
      <c r="F2619" s="1">
        <v>44878</v>
      </c>
      <c r="G2619">
        <v>12</v>
      </c>
      <c r="H2619">
        <v>14.2</v>
      </c>
      <c r="I2619" t="s">
        <v>49</v>
      </c>
      <c r="J2619" t="s">
        <v>66</v>
      </c>
      <c r="K2619" t="s">
        <v>248</v>
      </c>
      <c r="L2619">
        <v>9999</v>
      </c>
      <c r="M2619" t="s">
        <v>68</v>
      </c>
      <c r="N2619" t="s">
        <v>168</v>
      </c>
      <c r="O2619" t="s">
        <v>107</v>
      </c>
      <c r="P2619" t="s">
        <v>108</v>
      </c>
      <c r="Q2619" t="s">
        <v>184</v>
      </c>
      <c r="R2619" t="s">
        <v>1010</v>
      </c>
      <c r="S2619" t="s">
        <v>156</v>
      </c>
      <c r="T2619" t="s">
        <v>74</v>
      </c>
      <c r="U2619" t="s">
        <v>143</v>
      </c>
      <c r="V2619">
        <v>21165</v>
      </c>
      <c r="W2619">
        <v>13839</v>
      </c>
      <c r="X2619">
        <v>6.6</v>
      </c>
      <c r="Y2619">
        <v>12.8</v>
      </c>
      <c r="Z2619">
        <v>16804.09</v>
      </c>
      <c r="AA2619">
        <v>1200</v>
      </c>
      <c r="AB2619">
        <v>332.16</v>
      </c>
      <c r="AC2619">
        <v>398592</v>
      </c>
      <c r="AD2619">
        <v>33976189.57</v>
      </c>
      <c r="AE2619">
        <v>213.28</v>
      </c>
      <c r="AF2619">
        <v>7246441711.4899998</v>
      </c>
      <c r="AG2619">
        <v>143621.63</v>
      </c>
      <c r="AH2619">
        <v>0</v>
      </c>
      <c r="AI2619">
        <v>0</v>
      </c>
      <c r="AJ2619">
        <v>24.69</v>
      </c>
      <c r="AK2619">
        <v>8388721.1999999993</v>
      </c>
      <c r="AL2619">
        <v>5.8999999999999997E-2</v>
      </c>
      <c r="AM2619">
        <v>20045.95</v>
      </c>
      <c r="AN2619">
        <v>654.29999999999995</v>
      </c>
      <c r="AO2619">
        <v>740.88</v>
      </c>
      <c r="AP2619">
        <v>484757.78</v>
      </c>
      <c r="AQ2619">
        <v>1047017.36</v>
      </c>
      <c r="AR2619" t="s">
        <v>61</v>
      </c>
      <c r="AS2619" t="s">
        <v>124</v>
      </c>
      <c r="AT2619" t="s">
        <v>293</v>
      </c>
      <c r="AU2619" t="s">
        <v>63</v>
      </c>
    </row>
    <row r="2620" spans="1:47" x14ac:dyDescent="0.25">
      <c r="A2620" t="s">
        <v>3846</v>
      </c>
      <c r="B2620">
        <v>2021</v>
      </c>
      <c r="C2620">
        <v>7</v>
      </c>
      <c r="D2620" t="s">
        <v>89</v>
      </c>
      <c r="E2620" s="1">
        <v>44405</v>
      </c>
      <c r="F2620" s="1">
        <v>44425</v>
      </c>
      <c r="G2620">
        <v>20</v>
      </c>
      <c r="H2620">
        <v>10.4</v>
      </c>
      <c r="I2620" t="s">
        <v>65</v>
      </c>
      <c r="J2620" t="s">
        <v>66</v>
      </c>
      <c r="K2620" t="s">
        <v>391</v>
      </c>
      <c r="L2620">
        <v>9999.99</v>
      </c>
      <c r="M2620" t="s">
        <v>52</v>
      </c>
      <c r="N2620" t="s">
        <v>69</v>
      </c>
      <c r="O2620" t="s">
        <v>54</v>
      </c>
      <c r="P2620" t="s">
        <v>184</v>
      </c>
      <c r="Q2620" t="s">
        <v>150</v>
      </c>
      <c r="R2620" t="s">
        <v>272</v>
      </c>
      <c r="S2620" t="s">
        <v>130</v>
      </c>
      <c r="T2620" t="s">
        <v>162</v>
      </c>
      <c r="U2620" t="s">
        <v>132</v>
      </c>
      <c r="V2620">
        <v>73734</v>
      </c>
      <c r="W2620">
        <v>45747</v>
      </c>
      <c r="X2620">
        <v>9.3000000000000007</v>
      </c>
      <c r="Y2620">
        <v>13.8</v>
      </c>
      <c r="Z2620">
        <v>59921.8</v>
      </c>
      <c r="AB2620">
        <v>12</v>
      </c>
      <c r="AC2620">
        <v>719061.6</v>
      </c>
      <c r="AD2620">
        <v>30801602.850000001</v>
      </c>
      <c r="AE2620">
        <v>173.67</v>
      </c>
      <c r="AF2620">
        <v>5349314366.96</v>
      </c>
      <c r="AG2620">
        <v>91209.85</v>
      </c>
      <c r="AH2620">
        <v>0.2</v>
      </c>
      <c r="AI2620">
        <v>4895.09</v>
      </c>
      <c r="AJ2620">
        <v>20.88</v>
      </c>
      <c r="AK2620">
        <v>0</v>
      </c>
      <c r="AL2620">
        <v>0.08</v>
      </c>
      <c r="AM2620">
        <v>24641.279999999999</v>
      </c>
      <c r="AO2620">
        <v>573.15</v>
      </c>
      <c r="AP2620">
        <v>482534.98</v>
      </c>
      <c r="AQ2620">
        <v>1322342.8</v>
      </c>
      <c r="AR2620" t="s">
        <v>61</v>
      </c>
      <c r="AS2620" t="s">
        <v>61</v>
      </c>
      <c r="AT2620" t="s">
        <v>62</v>
      </c>
      <c r="AU2620" t="s">
        <v>63</v>
      </c>
    </row>
    <row r="2621" spans="1:47" x14ac:dyDescent="0.25">
      <c r="A2621" t="s">
        <v>3847</v>
      </c>
      <c r="B2621">
        <v>2026</v>
      </c>
      <c r="C2621">
        <v>2</v>
      </c>
      <c r="D2621" t="s">
        <v>48</v>
      </c>
      <c r="E2621" s="1">
        <v>46081</v>
      </c>
      <c r="F2621" s="1">
        <v>46101</v>
      </c>
      <c r="G2621">
        <v>20</v>
      </c>
      <c r="H2621">
        <v>13.3</v>
      </c>
      <c r="I2621" t="s">
        <v>65</v>
      </c>
      <c r="J2621" t="s">
        <v>50</v>
      </c>
      <c r="K2621" t="s">
        <v>145</v>
      </c>
      <c r="L2621">
        <v>2710.19</v>
      </c>
      <c r="M2621" t="s">
        <v>90</v>
      </c>
      <c r="N2621" t="s">
        <v>81</v>
      </c>
      <c r="O2621" t="s">
        <v>99</v>
      </c>
      <c r="P2621" t="s">
        <v>184</v>
      </c>
      <c r="Q2621" t="s">
        <v>196</v>
      </c>
      <c r="R2621" t="s">
        <v>378</v>
      </c>
      <c r="S2621" t="s">
        <v>170</v>
      </c>
      <c r="T2621" t="s">
        <v>59</v>
      </c>
      <c r="U2621" t="s">
        <v>75</v>
      </c>
      <c r="V2621">
        <v>147925</v>
      </c>
      <c r="W2621">
        <v>100315</v>
      </c>
      <c r="X2621">
        <v>2</v>
      </c>
      <c r="Y2621">
        <v>10.8</v>
      </c>
      <c r="Z2621">
        <v>116150.3</v>
      </c>
      <c r="AB2621">
        <v>39.08</v>
      </c>
      <c r="AC2621">
        <v>4539153.72</v>
      </c>
      <c r="AD2621">
        <v>101180849.34</v>
      </c>
      <c r="AE2621">
        <v>283</v>
      </c>
      <c r="AF2621">
        <v>28634180363.220001</v>
      </c>
      <c r="AG2621">
        <v>184674.41</v>
      </c>
      <c r="AH2621">
        <v>1.2</v>
      </c>
      <c r="AI2621">
        <v>13987.27</v>
      </c>
      <c r="AJ2621">
        <v>5.2</v>
      </c>
      <c r="AK2621">
        <v>0</v>
      </c>
      <c r="AL2621">
        <v>6.2E-2</v>
      </c>
      <c r="AM2621">
        <v>62732.13</v>
      </c>
      <c r="AN2621">
        <v>517.29999999999995</v>
      </c>
      <c r="AO2621">
        <v>702.84</v>
      </c>
      <c r="AP2621">
        <v>363579.13</v>
      </c>
      <c r="AQ2621">
        <v>5164126.66</v>
      </c>
      <c r="AR2621" t="s">
        <v>61</v>
      </c>
      <c r="AS2621" t="s">
        <v>61</v>
      </c>
      <c r="AT2621" t="s">
        <v>62</v>
      </c>
      <c r="AU2621" t="s">
        <v>63</v>
      </c>
    </row>
    <row r="2622" spans="1:47" x14ac:dyDescent="0.25">
      <c r="A2622" t="s">
        <v>3848</v>
      </c>
      <c r="B2622">
        <v>2025</v>
      </c>
      <c r="C2622">
        <v>12</v>
      </c>
      <c r="D2622" t="s">
        <v>119</v>
      </c>
      <c r="E2622" s="1">
        <v>45999</v>
      </c>
      <c r="F2622" s="1">
        <v>46029</v>
      </c>
      <c r="G2622">
        <v>30</v>
      </c>
      <c r="H2622">
        <v>13.1</v>
      </c>
      <c r="I2622" t="s">
        <v>49</v>
      </c>
      <c r="J2622" t="s">
        <v>78</v>
      </c>
      <c r="K2622" t="s">
        <v>79</v>
      </c>
      <c r="L2622">
        <v>1005.9</v>
      </c>
      <c r="M2622" t="s">
        <v>90</v>
      </c>
      <c r="N2622" t="s">
        <v>106</v>
      </c>
      <c r="O2622" t="s">
        <v>91</v>
      </c>
      <c r="P2622" t="s">
        <v>174</v>
      </c>
      <c r="Q2622" t="s">
        <v>100</v>
      </c>
      <c r="R2622" t="s">
        <v>556</v>
      </c>
      <c r="S2622" t="s">
        <v>85</v>
      </c>
      <c r="T2622" t="s">
        <v>74</v>
      </c>
      <c r="U2622" t="s">
        <v>87</v>
      </c>
      <c r="V2622">
        <v>60100</v>
      </c>
      <c r="W2622">
        <v>37106</v>
      </c>
      <c r="X2622">
        <v>17.2</v>
      </c>
      <c r="Y2622">
        <v>13.1</v>
      </c>
      <c r="Z2622">
        <v>53960.56</v>
      </c>
      <c r="AB2622">
        <v>14.11</v>
      </c>
      <c r="AC2622">
        <v>761383.5</v>
      </c>
      <c r="AD2622">
        <v>30236260.190000001</v>
      </c>
      <c r="AE2622">
        <v>283.89</v>
      </c>
      <c r="AF2622">
        <v>8583771905.3400002</v>
      </c>
      <c r="AG2622">
        <v>70614.87</v>
      </c>
      <c r="AH2622">
        <v>0</v>
      </c>
      <c r="AI2622">
        <v>0</v>
      </c>
      <c r="AJ2622">
        <v>5.14</v>
      </c>
      <c r="AK2622">
        <v>1554143.77</v>
      </c>
      <c r="AL2622">
        <v>0.185</v>
      </c>
      <c r="AM2622">
        <v>55937.08</v>
      </c>
      <c r="AN2622">
        <v>945.3</v>
      </c>
      <c r="AO2622">
        <v>429.17</v>
      </c>
      <c r="AP2622">
        <v>405694.4</v>
      </c>
      <c r="AQ2622">
        <v>1293629.8500000001</v>
      </c>
      <c r="AR2622" t="s">
        <v>124</v>
      </c>
      <c r="AS2622" t="s">
        <v>61</v>
      </c>
      <c r="AT2622" t="s">
        <v>62</v>
      </c>
      <c r="AU2622" t="s">
        <v>63</v>
      </c>
    </row>
    <row r="2623" spans="1:47" x14ac:dyDescent="0.25">
      <c r="A2623" t="s">
        <v>3849</v>
      </c>
      <c r="B2623">
        <v>2023</v>
      </c>
      <c r="C2623">
        <v>3</v>
      </c>
      <c r="D2623" t="s">
        <v>48</v>
      </c>
      <c r="E2623" s="1">
        <v>45007</v>
      </c>
      <c r="F2623" s="1">
        <v>45026</v>
      </c>
      <c r="G2623">
        <v>19</v>
      </c>
      <c r="H2623">
        <v>5</v>
      </c>
      <c r="I2623" t="s">
        <v>65</v>
      </c>
      <c r="J2623" t="s">
        <v>66</v>
      </c>
      <c r="K2623" t="s">
        <v>67</v>
      </c>
      <c r="L2623">
        <v>8479.8989999999994</v>
      </c>
      <c r="M2623" t="s">
        <v>52</v>
      </c>
      <c r="N2623" t="s">
        <v>168</v>
      </c>
      <c r="O2623" t="s">
        <v>99</v>
      </c>
      <c r="P2623" t="s">
        <v>100</v>
      </c>
      <c r="Q2623" t="s">
        <v>108</v>
      </c>
      <c r="R2623" t="s">
        <v>1433</v>
      </c>
      <c r="S2623" t="s">
        <v>156</v>
      </c>
      <c r="T2623" t="s">
        <v>162</v>
      </c>
      <c r="U2623" t="s">
        <v>166</v>
      </c>
      <c r="V2623">
        <v>15223</v>
      </c>
      <c r="W2623">
        <v>9135</v>
      </c>
      <c r="X2623">
        <v>4.3</v>
      </c>
      <c r="Y2623">
        <v>11.8</v>
      </c>
      <c r="Z2623">
        <v>14231.07</v>
      </c>
      <c r="AA2623">
        <v>1016</v>
      </c>
      <c r="AB2623">
        <v>3210.18</v>
      </c>
      <c r="AC2623">
        <v>3261542.88</v>
      </c>
      <c r="AD2623">
        <v>69057690.280000001</v>
      </c>
      <c r="AE2623">
        <v>287.89999999999998</v>
      </c>
      <c r="AF2623">
        <v>19881709031.610001</v>
      </c>
      <c r="AG2623">
        <v>52945.56</v>
      </c>
      <c r="AH2623">
        <v>2.8</v>
      </c>
      <c r="AI2623">
        <v>43016.26</v>
      </c>
      <c r="AJ2623">
        <v>5.34</v>
      </c>
      <c r="AK2623">
        <v>0</v>
      </c>
      <c r="AL2623">
        <v>0.11899999999999999</v>
      </c>
      <c r="AM2623">
        <v>82178.649999999994</v>
      </c>
      <c r="AN2623">
        <v>380.4</v>
      </c>
      <c r="AO2623">
        <v>461.13</v>
      </c>
      <c r="AP2623">
        <v>175413.85</v>
      </c>
      <c r="AQ2623">
        <v>3615097.2</v>
      </c>
      <c r="AR2623" t="s">
        <v>61</v>
      </c>
      <c r="AS2623" t="s">
        <v>61</v>
      </c>
      <c r="AT2623" t="s">
        <v>62</v>
      </c>
      <c r="AU2623" t="s">
        <v>63</v>
      </c>
    </row>
    <row r="2624" spans="1:47" x14ac:dyDescent="0.25">
      <c r="A2624" t="s">
        <v>3850</v>
      </c>
      <c r="B2624">
        <v>2021</v>
      </c>
      <c r="C2624">
        <v>6</v>
      </c>
      <c r="D2624" t="s">
        <v>77</v>
      </c>
      <c r="E2624" s="1">
        <v>44361</v>
      </c>
      <c r="F2624" s="1">
        <v>44374</v>
      </c>
      <c r="G2624">
        <v>13</v>
      </c>
      <c r="H2624">
        <v>8.1999999999999993</v>
      </c>
      <c r="I2624" t="s">
        <v>65</v>
      </c>
      <c r="J2624" t="s">
        <v>50</v>
      </c>
      <c r="K2624" t="s">
        <v>183</v>
      </c>
      <c r="L2624">
        <v>2710.19</v>
      </c>
      <c r="M2624" t="s">
        <v>80</v>
      </c>
      <c r="N2624" t="s">
        <v>81</v>
      </c>
      <c r="O2624" t="s">
        <v>91</v>
      </c>
      <c r="P2624" t="s">
        <v>92</v>
      </c>
      <c r="Q2624" t="s">
        <v>93</v>
      </c>
      <c r="R2624" t="s">
        <v>611</v>
      </c>
      <c r="S2624" t="s">
        <v>186</v>
      </c>
      <c r="T2624" t="s">
        <v>148</v>
      </c>
      <c r="U2624" t="s">
        <v>228</v>
      </c>
      <c r="V2624">
        <v>128596</v>
      </c>
      <c r="W2624">
        <v>72201</v>
      </c>
      <c r="X2624">
        <v>21.8</v>
      </c>
      <c r="Y2624">
        <v>14.8</v>
      </c>
      <c r="Z2624">
        <v>101304.71</v>
      </c>
      <c r="AB2624">
        <v>14.38</v>
      </c>
      <c r="AC2624">
        <v>1456761.73</v>
      </c>
      <c r="AD2624">
        <v>46058186.399999999</v>
      </c>
      <c r="AE2624">
        <v>165.68</v>
      </c>
      <c r="AF2624">
        <v>7630920322.75</v>
      </c>
      <c r="AG2624">
        <v>132493.29999999999</v>
      </c>
      <c r="AH2624">
        <v>3.6</v>
      </c>
      <c r="AI2624">
        <v>86387.27</v>
      </c>
      <c r="AJ2624">
        <v>16.77</v>
      </c>
      <c r="AK2624">
        <v>0</v>
      </c>
      <c r="AL2624">
        <v>0.33600000000000002</v>
      </c>
      <c r="AM2624">
        <v>154755.51</v>
      </c>
      <c r="AN2624">
        <v>286.8</v>
      </c>
      <c r="AO2624">
        <v>461.68</v>
      </c>
      <c r="AP2624">
        <v>132409.82</v>
      </c>
      <c r="AQ2624">
        <v>1962807.63</v>
      </c>
      <c r="AR2624" t="s">
        <v>61</v>
      </c>
      <c r="AS2624" t="s">
        <v>61</v>
      </c>
      <c r="AT2624" t="s">
        <v>62</v>
      </c>
      <c r="AU2624" t="s">
        <v>63</v>
      </c>
    </row>
    <row r="2625" spans="1:47" x14ac:dyDescent="0.25">
      <c r="A2625" t="s">
        <v>3851</v>
      </c>
      <c r="B2625">
        <v>2020</v>
      </c>
      <c r="C2625">
        <v>11</v>
      </c>
      <c r="D2625" t="s">
        <v>119</v>
      </c>
      <c r="E2625" s="1">
        <v>44136</v>
      </c>
      <c r="F2625" s="1">
        <v>44141</v>
      </c>
      <c r="G2625">
        <v>5</v>
      </c>
      <c r="I2625" t="s">
        <v>65</v>
      </c>
      <c r="J2625" t="s">
        <v>50</v>
      </c>
      <c r="K2625" t="s">
        <v>183</v>
      </c>
      <c r="L2625">
        <v>2710.19</v>
      </c>
      <c r="M2625" t="s">
        <v>68</v>
      </c>
      <c r="N2625" t="s">
        <v>81</v>
      </c>
      <c r="O2625" t="s">
        <v>189</v>
      </c>
      <c r="P2625" t="s">
        <v>128</v>
      </c>
      <c r="Q2625" t="s">
        <v>230</v>
      </c>
      <c r="R2625" t="s">
        <v>3852</v>
      </c>
      <c r="S2625" t="s">
        <v>186</v>
      </c>
      <c r="T2625" t="s">
        <v>59</v>
      </c>
      <c r="U2625" t="s">
        <v>143</v>
      </c>
      <c r="V2625">
        <v>133939</v>
      </c>
      <c r="W2625">
        <v>90458</v>
      </c>
      <c r="X2625">
        <v>12.2</v>
      </c>
      <c r="Y2625">
        <v>10.1</v>
      </c>
      <c r="Z2625">
        <v>105815.63</v>
      </c>
      <c r="AB2625">
        <v>20.73</v>
      </c>
      <c r="AC2625">
        <v>2193558.0099999998</v>
      </c>
      <c r="AD2625">
        <v>83866293.870000005</v>
      </c>
      <c r="AE2625">
        <v>164.09</v>
      </c>
      <c r="AF2625">
        <v>13761620161.129999</v>
      </c>
      <c r="AG2625">
        <v>39273.51</v>
      </c>
      <c r="AH2625">
        <v>1.4</v>
      </c>
      <c r="AI2625">
        <v>43555.360000000001</v>
      </c>
      <c r="AJ2625">
        <v>4.74</v>
      </c>
      <c r="AK2625">
        <v>0</v>
      </c>
      <c r="AL2625">
        <v>8.4000000000000005E-2</v>
      </c>
      <c r="AM2625">
        <v>70447.69</v>
      </c>
      <c r="AN2625">
        <v>257.60000000000002</v>
      </c>
      <c r="AO2625">
        <v>488.29</v>
      </c>
      <c r="AP2625">
        <v>125783.5</v>
      </c>
      <c r="AQ2625">
        <v>2472618.0699999998</v>
      </c>
      <c r="AR2625" t="s">
        <v>61</v>
      </c>
      <c r="AS2625" t="s">
        <v>61</v>
      </c>
      <c r="AT2625" t="s">
        <v>62</v>
      </c>
      <c r="AU2625" t="s">
        <v>63</v>
      </c>
    </row>
    <row r="2626" spans="1:47" x14ac:dyDescent="0.25">
      <c r="A2626" t="s">
        <v>3853</v>
      </c>
      <c r="B2626">
        <v>2021</v>
      </c>
      <c r="C2626">
        <v>6</v>
      </c>
      <c r="D2626" t="s">
        <v>77</v>
      </c>
      <c r="E2626" s="1">
        <v>44358</v>
      </c>
      <c r="F2626" s="1">
        <v>44367</v>
      </c>
      <c r="G2626">
        <v>9</v>
      </c>
      <c r="H2626">
        <v>7.1</v>
      </c>
      <c r="I2626" t="s">
        <v>49</v>
      </c>
      <c r="J2626" t="s">
        <v>50</v>
      </c>
      <c r="K2626" t="s">
        <v>51</v>
      </c>
      <c r="L2626">
        <v>2709</v>
      </c>
      <c r="M2626" t="s">
        <v>98</v>
      </c>
      <c r="N2626" t="s">
        <v>53</v>
      </c>
      <c r="O2626" t="s">
        <v>91</v>
      </c>
      <c r="P2626" t="s">
        <v>121</v>
      </c>
      <c r="Q2626" t="s">
        <v>184</v>
      </c>
      <c r="R2626" t="s">
        <v>701</v>
      </c>
      <c r="S2626" t="s">
        <v>58</v>
      </c>
      <c r="T2626" t="s">
        <v>131</v>
      </c>
      <c r="U2626" t="s">
        <v>96</v>
      </c>
      <c r="V2626">
        <v>198229</v>
      </c>
      <c r="W2626">
        <v>134539</v>
      </c>
      <c r="X2626">
        <v>11.4</v>
      </c>
      <c r="Y2626">
        <v>12</v>
      </c>
      <c r="Z2626">
        <v>162874.64000000001</v>
      </c>
      <c r="AB2626">
        <v>20.58</v>
      </c>
      <c r="AC2626">
        <v>3351960.09</v>
      </c>
      <c r="AD2626">
        <v>8759398.1400000006</v>
      </c>
      <c r="AE2626">
        <v>165.85</v>
      </c>
      <c r="AF2626">
        <v>1452746181.52</v>
      </c>
      <c r="AG2626">
        <v>129888.06</v>
      </c>
      <c r="AH2626">
        <v>4.5</v>
      </c>
      <c r="AI2626">
        <v>115741.84</v>
      </c>
      <c r="AJ2626">
        <v>11.03</v>
      </c>
      <c r="AK2626">
        <v>966161.61</v>
      </c>
      <c r="AL2626">
        <v>0.16800000000000001</v>
      </c>
      <c r="AM2626">
        <v>14715.79</v>
      </c>
      <c r="AN2626">
        <v>220.9</v>
      </c>
      <c r="AO2626">
        <v>381.38</v>
      </c>
      <c r="AP2626">
        <v>84246.84</v>
      </c>
      <c r="AQ2626">
        <v>3696552.62</v>
      </c>
      <c r="AR2626" t="s">
        <v>124</v>
      </c>
      <c r="AS2626" t="s">
        <v>61</v>
      </c>
      <c r="AT2626" t="s">
        <v>293</v>
      </c>
      <c r="AU2626" t="s">
        <v>63</v>
      </c>
    </row>
    <row r="2627" spans="1:47" x14ac:dyDescent="0.25">
      <c r="A2627" t="s">
        <v>3854</v>
      </c>
      <c r="B2627">
        <v>2024</v>
      </c>
      <c r="C2627">
        <v>1</v>
      </c>
      <c r="D2627" t="s">
        <v>48</v>
      </c>
      <c r="E2627" s="1">
        <v>45320</v>
      </c>
      <c r="F2627" s="1">
        <v>45340</v>
      </c>
      <c r="G2627">
        <v>20</v>
      </c>
      <c r="H2627">
        <v>18.7</v>
      </c>
      <c r="I2627" t="s">
        <v>65</v>
      </c>
      <c r="J2627" t="s">
        <v>50</v>
      </c>
      <c r="K2627" t="s">
        <v>145</v>
      </c>
      <c r="L2627">
        <v>2710.19</v>
      </c>
      <c r="M2627" t="s">
        <v>80</v>
      </c>
      <c r="N2627" t="s">
        <v>81</v>
      </c>
      <c r="O2627" t="s">
        <v>99</v>
      </c>
      <c r="P2627" t="s">
        <v>226</v>
      </c>
      <c r="Q2627" t="s">
        <v>196</v>
      </c>
      <c r="R2627" t="s">
        <v>746</v>
      </c>
      <c r="S2627" t="s">
        <v>123</v>
      </c>
      <c r="T2627" t="s">
        <v>162</v>
      </c>
      <c r="U2627" t="s">
        <v>143</v>
      </c>
      <c r="V2627">
        <v>50999</v>
      </c>
      <c r="W2627">
        <v>37990</v>
      </c>
      <c r="X2627">
        <v>5.6</v>
      </c>
      <c r="Y2627">
        <v>11.3</v>
      </c>
      <c r="Z2627">
        <v>42765.97</v>
      </c>
      <c r="AB2627">
        <v>36.49</v>
      </c>
      <c r="AC2627">
        <v>1560530.25</v>
      </c>
      <c r="AD2627">
        <v>25768207.559999999</v>
      </c>
      <c r="AE2627">
        <v>282.76</v>
      </c>
      <c r="AF2627">
        <v>7286218369.6700001</v>
      </c>
      <c r="AG2627">
        <v>145885.88</v>
      </c>
      <c r="AH2627">
        <v>0.9</v>
      </c>
      <c r="AI2627">
        <v>28802.959999999999</v>
      </c>
      <c r="AJ2627">
        <v>11.78</v>
      </c>
      <c r="AK2627">
        <v>0</v>
      </c>
      <c r="AL2627">
        <v>0.123</v>
      </c>
      <c r="AM2627">
        <v>31694.9</v>
      </c>
      <c r="AN2627">
        <v>944.8</v>
      </c>
      <c r="AO2627">
        <v>377.65</v>
      </c>
      <c r="AP2627">
        <v>356803.72</v>
      </c>
      <c r="AQ2627">
        <v>2123717.71</v>
      </c>
      <c r="AR2627" t="s">
        <v>61</v>
      </c>
      <c r="AS2627" t="s">
        <v>61</v>
      </c>
      <c r="AT2627" t="s">
        <v>116</v>
      </c>
      <c r="AU2627" t="s">
        <v>63</v>
      </c>
    </row>
    <row r="2628" spans="1:47" x14ac:dyDescent="0.25">
      <c r="A2628" t="s">
        <v>3855</v>
      </c>
      <c r="B2628">
        <v>2022</v>
      </c>
      <c r="C2628">
        <v>12</v>
      </c>
      <c r="D2628" t="s">
        <v>119</v>
      </c>
      <c r="E2628" s="1">
        <v>44917</v>
      </c>
      <c r="F2628" s="1">
        <v>44930</v>
      </c>
      <c r="G2628">
        <v>13</v>
      </c>
      <c r="H2628">
        <v>4</v>
      </c>
      <c r="I2628" t="s">
        <v>65</v>
      </c>
      <c r="J2628" t="s">
        <v>50</v>
      </c>
      <c r="K2628" t="s">
        <v>51</v>
      </c>
      <c r="L2628">
        <v>2709</v>
      </c>
      <c r="M2628" t="s">
        <v>52</v>
      </c>
      <c r="N2628" t="s">
        <v>106</v>
      </c>
      <c r="O2628" t="s">
        <v>91</v>
      </c>
      <c r="P2628" t="s">
        <v>128</v>
      </c>
      <c r="Q2628" t="s">
        <v>204</v>
      </c>
      <c r="R2628" t="s">
        <v>2496</v>
      </c>
      <c r="S2628" t="s">
        <v>170</v>
      </c>
      <c r="T2628" t="s">
        <v>59</v>
      </c>
      <c r="U2628" t="s">
        <v>75</v>
      </c>
      <c r="V2628">
        <v>116052</v>
      </c>
      <c r="W2628">
        <v>73409</v>
      </c>
      <c r="X2628">
        <v>15.8</v>
      </c>
      <c r="Y2628">
        <v>12</v>
      </c>
      <c r="Z2628">
        <v>98283.62</v>
      </c>
      <c r="AB2628">
        <v>25.28</v>
      </c>
      <c r="AC2628">
        <v>2484609.91</v>
      </c>
      <c r="AD2628">
        <v>5810527.6100000003</v>
      </c>
      <c r="AE2628">
        <v>217.05</v>
      </c>
      <c r="AF2628">
        <v>1261175017.75</v>
      </c>
      <c r="AG2628">
        <v>180770.48</v>
      </c>
      <c r="AH2628">
        <v>0.1</v>
      </c>
      <c r="AI2628">
        <v>3048.46</v>
      </c>
      <c r="AJ2628">
        <v>24.95</v>
      </c>
      <c r="AK2628">
        <v>0</v>
      </c>
      <c r="AL2628">
        <v>0.20899999999999999</v>
      </c>
      <c r="AM2628">
        <v>12144</v>
      </c>
      <c r="AN2628">
        <v>566.20000000000005</v>
      </c>
      <c r="AO2628">
        <v>598.33000000000004</v>
      </c>
      <c r="AP2628">
        <v>338774.45</v>
      </c>
      <c r="AQ2628">
        <v>3019347.3</v>
      </c>
      <c r="AR2628" t="s">
        <v>61</v>
      </c>
      <c r="AS2628" t="s">
        <v>61</v>
      </c>
      <c r="AT2628" t="s">
        <v>62</v>
      </c>
      <c r="AU2628" t="s">
        <v>63</v>
      </c>
    </row>
    <row r="2629" spans="1:47" x14ac:dyDescent="0.25">
      <c r="A2629" t="s">
        <v>3856</v>
      </c>
      <c r="B2629">
        <v>2025</v>
      </c>
      <c r="C2629">
        <v>1</v>
      </c>
      <c r="D2629" t="s">
        <v>48</v>
      </c>
      <c r="E2629" s="1">
        <v>45673</v>
      </c>
      <c r="F2629" s="1">
        <v>45697</v>
      </c>
      <c r="G2629">
        <v>24</v>
      </c>
      <c r="H2629">
        <v>9.3000000000000007</v>
      </c>
      <c r="I2629" t="s">
        <v>49</v>
      </c>
      <c r="J2629" t="s">
        <v>78</v>
      </c>
      <c r="K2629" t="s">
        <v>79</v>
      </c>
      <c r="L2629">
        <v>1005.9</v>
      </c>
      <c r="M2629" t="s">
        <v>80</v>
      </c>
      <c r="N2629" t="s">
        <v>81</v>
      </c>
      <c r="O2629" t="s">
        <v>99</v>
      </c>
      <c r="P2629" t="s">
        <v>93</v>
      </c>
      <c r="Q2629" t="s">
        <v>184</v>
      </c>
      <c r="R2629" t="s">
        <v>2201</v>
      </c>
      <c r="S2629" t="s">
        <v>85</v>
      </c>
      <c r="T2629" t="s">
        <v>131</v>
      </c>
      <c r="U2629" t="s">
        <v>132</v>
      </c>
      <c r="V2629">
        <v>45892</v>
      </c>
      <c r="W2629">
        <v>32211</v>
      </c>
      <c r="X2629">
        <v>16.8</v>
      </c>
      <c r="Y2629">
        <v>13.2</v>
      </c>
      <c r="Z2629">
        <v>36521.43</v>
      </c>
      <c r="AB2629">
        <v>40.94</v>
      </c>
      <c r="AC2629">
        <v>1495187.34</v>
      </c>
      <c r="AD2629">
        <v>13286861.449999999</v>
      </c>
      <c r="AE2629">
        <v>281.06</v>
      </c>
      <c r="AF2629">
        <v>3734405279.1399999</v>
      </c>
      <c r="AG2629">
        <v>127303.8</v>
      </c>
      <c r="AH2629">
        <v>0</v>
      </c>
      <c r="AI2629">
        <v>0</v>
      </c>
      <c r="AJ2629">
        <v>23.56</v>
      </c>
      <c r="AK2629">
        <v>3130384.56</v>
      </c>
      <c r="AL2629">
        <v>0.153</v>
      </c>
      <c r="AM2629">
        <v>20328.900000000001</v>
      </c>
      <c r="AN2629">
        <v>1256.3</v>
      </c>
      <c r="AO2629">
        <v>383.28</v>
      </c>
      <c r="AP2629">
        <v>481514.66</v>
      </c>
      <c r="AQ2629">
        <v>2124334.7000000002</v>
      </c>
      <c r="AR2629" t="s">
        <v>61</v>
      </c>
      <c r="AS2629" t="s">
        <v>61</v>
      </c>
      <c r="AT2629" t="s">
        <v>62</v>
      </c>
      <c r="AU2629" t="s">
        <v>63</v>
      </c>
    </row>
    <row r="2630" spans="1:47" x14ac:dyDescent="0.25">
      <c r="A2630" t="s">
        <v>3857</v>
      </c>
      <c r="B2630">
        <v>2023</v>
      </c>
      <c r="C2630">
        <v>6</v>
      </c>
      <c r="D2630" t="s">
        <v>77</v>
      </c>
      <c r="E2630" s="1">
        <v>45094</v>
      </c>
      <c r="F2630" s="1">
        <v>45103</v>
      </c>
      <c r="G2630">
        <v>9</v>
      </c>
      <c r="H2630">
        <v>10.6</v>
      </c>
      <c r="I2630" t="s">
        <v>49</v>
      </c>
      <c r="J2630" t="s">
        <v>50</v>
      </c>
      <c r="K2630" t="s">
        <v>145</v>
      </c>
      <c r="L2630">
        <v>2710.19</v>
      </c>
      <c r="M2630" t="s">
        <v>114</v>
      </c>
      <c r="N2630" t="s">
        <v>69</v>
      </c>
      <c r="O2630" t="s">
        <v>54</v>
      </c>
      <c r="P2630" t="s">
        <v>140</v>
      </c>
      <c r="Q2630" t="s">
        <v>226</v>
      </c>
      <c r="R2630" t="s">
        <v>3858</v>
      </c>
      <c r="S2630" t="s">
        <v>123</v>
      </c>
      <c r="T2630" t="s">
        <v>162</v>
      </c>
      <c r="U2630" t="s">
        <v>110</v>
      </c>
      <c r="V2630">
        <v>28826</v>
      </c>
      <c r="W2630">
        <v>18466</v>
      </c>
      <c r="X2630">
        <v>1.9</v>
      </c>
      <c r="Y2630">
        <v>15.2</v>
      </c>
      <c r="Z2630">
        <v>24896.47</v>
      </c>
      <c r="AB2630">
        <v>54.77</v>
      </c>
      <c r="AC2630">
        <v>1363579.66</v>
      </c>
      <c r="AD2630">
        <v>29234679.899999999</v>
      </c>
      <c r="AE2630">
        <v>287.72000000000003</v>
      </c>
      <c r="AF2630">
        <v>8411402100.8299999</v>
      </c>
      <c r="AG2630">
        <v>128784.24</v>
      </c>
      <c r="AH2630">
        <v>0</v>
      </c>
      <c r="AI2630">
        <v>0</v>
      </c>
      <c r="AJ2630">
        <v>16.64</v>
      </c>
      <c r="AK2630">
        <v>4864650.74</v>
      </c>
      <c r="AL2630">
        <v>0.20499999999999999</v>
      </c>
      <c r="AM2630">
        <v>59931.09</v>
      </c>
      <c r="AN2630">
        <v>267.3</v>
      </c>
      <c r="AO2630">
        <v>513.89</v>
      </c>
      <c r="AP2630">
        <v>137362.79999999999</v>
      </c>
      <c r="AQ2630">
        <v>1689657.79</v>
      </c>
      <c r="AR2630" t="s">
        <v>61</v>
      </c>
      <c r="AS2630" t="s">
        <v>61</v>
      </c>
      <c r="AT2630" t="s">
        <v>62</v>
      </c>
      <c r="AU2630" t="s">
        <v>63</v>
      </c>
    </row>
    <row r="2631" spans="1:47" x14ac:dyDescent="0.25">
      <c r="A2631" t="s">
        <v>3859</v>
      </c>
      <c r="B2631">
        <v>2024</v>
      </c>
      <c r="C2631">
        <v>12</v>
      </c>
      <c r="D2631" t="s">
        <v>119</v>
      </c>
      <c r="E2631" s="1">
        <v>45649</v>
      </c>
      <c r="F2631" s="1">
        <v>45661</v>
      </c>
      <c r="G2631">
        <v>12</v>
      </c>
      <c r="H2631">
        <v>16.3</v>
      </c>
      <c r="I2631" t="s">
        <v>65</v>
      </c>
      <c r="J2631" t="s">
        <v>66</v>
      </c>
      <c r="K2631" t="s">
        <v>248</v>
      </c>
      <c r="L2631">
        <v>9999</v>
      </c>
      <c r="M2631" t="s">
        <v>68</v>
      </c>
      <c r="N2631" t="s">
        <v>106</v>
      </c>
      <c r="O2631" t="s">
        <v>107</v>
      </c>
      <c r="P2631" t="s">
        <v>184</v>
      </c>
      <c r="Q2631" t="s">
        <v>71</v>
      </c>
      <c r="R2631" t="s">
        <v>2445</v>
      </c>
      <c r="S2631" t="s">
        <v>156</v>
      </c>
      <c r="T2631" t="s">
        <v>148</v>
      </c>
      <c r="U2631" t="s">
        <v>181</v>
      </c>
      <c r="V2631">
        <v>19778</v>
      </c>
      <c r="W2631">
        <v>12806</v>
      </c>
      <c r="X2631">
        <v>4.7</v>
      </c>
      <c r="Y2631">
        <v>14.5</v>
      </c>
      <c r="Z2631">
        <v>16429.650000000001</v>
      </c>
      <c r="AA2631">
        <v>1173</v>
      </c>
      <c r="AB2631">
        <v>1151.44</v>
      </c>
      <c r="AC2631">
        <v>1350639.12</v>
      </c>
      <c r="AD2631">
        <v>40296838.259999998</v>
      </c>
      <c r="AE2631">
        <v>279.86</v>
      </c>
      <c r="AF2631">
        <v>11277473155.440001</v>
      </c>
      <c r="AG2631">
        <v>111775.05</v>
      </c>
      <c r="AH2631">
        <v>0.6</v>
      </c>
      <c r="AI2631">
        <v>19487.189999999999</v>
      </c>
      <c r="AJ2631">
        <v>16.079999999999998</v>
      </c>
      <c r="AK2631">
        <v>0</v>
      </c>
      <c r="AL2631">
        <v>0.316</v>
      </c>
      <c r="AM2631">
        <v>127338.01</v>
      </c>
      <c r="AN2631">
        <v>209.6</v>
      </c>
      <c r="AO2631">
        <v>395.01</v>
      </c>
      <c r="AP2631">
        <v>82794.100000000006</v>
      </c>
      <c r="AQ2631">
        <v>1692033.47</v>
      </c>
      <c r="AR2631" t="s">
        <v>61</v>
      </c>
      <c r="AS2631" t="s">
        <v>61</v>
      </c>
      <c r="AT2631" t="s">
        <v>62</v>
      </c>
      <c r="AU2631" t="s">
        <v>63</v>
      </c>
    </row>
    <row r="2632" spans="1:47" x14ac:dyDescent="0.25">
      <c r="A2632" t="s">
        <v>3860</v>
      </c>
      <c r="B2632">
        <v>2020</v>
      </c>
      <c r="C2632">
        <v>1</v>
      </c>
      <c r="D2632" t="s">
        <v>48</v>
      </c>
      <c r="E2632" s="1">
        <v>43844</v>
      </c>
      <c r="F2632" s="1">
        <v>43866</v>
      </c>
      <c r="G2632">
        <v>22</v>
      </c>
      <c r="H2632">
        <v>6.6</v>
      </c>
      <c r="I2632" t="s">
        <v>65</v>
      </c>
      <c r="J2632" t="s">
        <v>112</v>
      </c>
      <c r="K2632" t="s">
        <v>199</v>
      </c>
      <c r="L2632">
        <v>7204.49</v>
      </c>
      <c r="M2632" t="s">
        <v>114</v>
      </c>
      <c r="N2632" t="s">
        <v>69</v>
      </c>
      <c r="O2632" t="s">
        <v>91</v>
      </c>
      <c r="P2632" t="s">
        <v>128</v>
      </c>
      <c r="Q2632" t="s">
        <v>93</v>
      </c>
      <c r="R2632" t="s">
        <v>830</v>
      </c>
      <c r="S2632" t="s">
        <v>161</v>
      </c>
      <c r="T2632" t="s">
        <v>102</v>
      </c>
      <c r="U2632" t="s">
        <v>103</v>
      </c>
      <c r="V2632">
        <v>34456</v>
      </c>
      <c r="W2632">
        <v>22495</v>
      </c>
      <c r="X2632">
        <v>17.7</v>
      </c>
      <c r="Y2632">
        <v>10.4</v>
      </c>
      <c r="Z2632">
        <v>27994.97</v>
      </c>
      <c r="AB2632">
        <v>19.87</v>
      </c>
      <c r="AC2632">
        <v>556260.05000000005</v>
      </c>
      <c r="AD2632">
        <v>23209229.879999999</v>
      </c>
      <c r="AE2632">
        <v>165.92</v>
      </c>
      <c r="AF2632">
        <v>3850875421.6900001</v>
      </c>
      <c r="AG2632">
        <v>150578.92000000001</v>
      </c>
      <c r="AH2632">
        <v>3.2</v>
      </c>
      <c r="AI2632">
        <v>38008.720000000001</v>
      </c>
      <c r="AJ2632">
        <v>19.940000000000001</v>
      </c>
      <c r="AK2632">
        <v>0</v>
      </c>
      <c r="AL2632">
        <v>0.20300000000000001</v>
      </c>
      <c r="AM2632">
        <v>47114.74</v>
      </c>
      <c r="AN2632">
        <v>1138.4000000000001</v>
      </c>
      <c r="AO2632">
        <v>657.09</v>
      </c>
      <c r="AP2632">
        <v>748031.26</v>
      </c>
      <c r="AQ2632">
        <v>1539993.69</v>
      </c>
      <c r="AR2632" t="s">
        <v>61</v>
      </c>
      <c r="AS2632" t="s">
        <v>61</v>
      </c>
      <c r="AT2632" t="s">
        <v>116</v>
      </c>
      <c r="AU2632" t="s">
        <v>63</v>
      </c>
    </row>
    <row r="2633" spans="1:47" x14ac:dyDescent="0.25">
      <c r="A2633" t="s">
        <v>3861</v>
      </c>
      <c r="B2633">
        <v>2023</v>
      </c>
      <c r="C2633">
        <v>9</v>
      </c>
      <c r="D2633" t="s">
        <v>89</v>
      </c>
      <c r="E2633" s="1">
        <v>45177</v>
      </c>
      <c r="F2633" s="1">
        <v>45189</v>
      </c>
      <c r="G2633">
        <v>12</v>
      </c>
      <c r="H2633">
        <v>6.9</v>
      </c>
      <c r="I2633" t="s">
        <v>65</v>
      </c>
      <c r="J2633" t="s">
        <v>112</v>
      </c>
      <c r="K2633" t="s">
        <v>113</v>
      </c>
      <c r="L2633">
        <v>7304.39</v>
      </c>
      <c r="M2633" t="s">
        <v>68</v>
      </c>
      <c r="N2633" t="s">
        <v>168</v>
      </c>
      <c r="O2633" t="s">
        <v>200</v>
      </c>
      <c r="P2633" t="s">
        <v>100</v>
      </c>
      <c r="Q2633" t="s">
        <v>230</v>
      </c>
      <c r="R2633" t="s">
        <v>1339</v>
      </c>
      <c r="S2633" t="s">
        <v>73</v>
      </c>
      <c r="T2633" t="s">
        <v>74</v>
      </c>
      <c r="U2633" t="s">
        <v>143</v>
      </c>
      <c r="V2633">
        <v>10756</v>
      </c>
      <c r="W2633">
        <v>6503</v>
      </c>
      <c r="X2633">
        <v>5.7</v>
      </c>
      <c r="Y2633">
        <v>14.7</v>
      </c>
      <c r="Z2633">
        <v>9602.4699999999993</v>
      </c>
      <c r="AB2633">
        <v>26.42</v>
      </c>
      <c r="AC2633">
        <v>253697.26</v>
      </c>
      <c r="AD2633">
        <v>11176410.859999999</v>
      </c>
      <c r="AE2633">
        <v>287.75</v>
      </c>
      <c r="AF2633">
        <v>3216012224.96</v>
      </c>
      <c r="AG2633">
        <v>140723.37</v>
      </c>
      <c r="AH2633">
        <v>0</v>
      </c>
      <c r="AI2633">
        <v>0</v>
      </c>
      <c r="AJ2633">
        <v>18.489999999999998</v>
      </c>
      <c r="AK2633">
        <v>0</v>
      </c>
      <c r="AL2633">
        <v>9.1999999999999998E-2</v>
      </c>
      <c r="AM2633">
        <v>10282.299999999999</v>
      </c>
      <c r="AN2633">
        <v>431.2</v>
      </c>
      <c r="AO2633">
        <v>503.83</v>
      </c>
      <c r="AP2633">
        <v>217251.5</v>
      </c>
      <c r="AQ2633">
        <v>621954.43000000005</v>
      </c>
      <c r="AR2633" t="s">
        <v>61</v>
      </c>
      <c r="AS2633" t="s">
        <v>61</v>
      </c>
      <c r="AT2633" t="s">
        <v>62</v>
      </c>
      <c r="AU2633" t="s">
        <v>63</v>
      </c>
    </row>
    <row r="2634" spans="1:47" x14ac:dyDescent="0.25">
      <c r="A2634" t="s">
        <v>3862</v>
      </c>
      <c r="B2634">
        <v>2026</v>
      </c>
      <c r="C2634">
        <v>2</v>
      </c>
      <c r="D2634" t="s">
        <v>48</v>
      </c>
      <c r="E2634" s="1">
        <v>46064</v>
      </c>
      <c r="F2634" s="1">
        <v>46092</v>
      </c>
      <c r="G2634">
        <v>28</v>
      </c>
      <c r="H2634">
        <v>10.5</v>
      </c>
      <c r="I2634" t="s">
        <v>49</v>
      </c>
      <c r="J2634" t="s">
        <v>66</v>
      </c>
      <c r="K2634" t="s">
        <v>391</v>
      </c>
      <c r="L2634">
        <v>9999.99</v>
      </c>
      <c r="M2634" t="s">
        <v>52</v>
      </c>
      <c r="N2634" t="s">
        <v>69</v>
      </c>
      <c r="O2634" t="s">
        <v>200</v>
      </c>
      <c r="P2634" t="s">
        <v>55</v>
      </c>
      <c r="Q2634" t="s">
        <v>184</v>
      </c>
      <c r="R2634" t="s">
        <v>1478</v>
      </c>
      <c r="S2634" t="s">
        <v>130</v>
      </c>
      <c r="T2634" t="s">
        <v>148</v>
      </c>
      <c r="U2634" t="s">
        <v>143</v>
      </c>
      <c r="V2634">
        <v>73987</v>
      </c>
      <c r="W2634">
        <v>55418</v>
      </c>
      <c r="X2634">
        <v>5.8</v>
      </c>
      <c r="Y2634">
        <v>13.4</v>
      </c>
      <c r="Z2634">
        <v>59011.88</v>
      </c>
      <c r="AB2634">
        <v>28.94</v>
      </c>
      <c r="AC2634">
        <v>1707803.81</v>
      </c>
      <c r="AD2634">
        <v>23184587.41</v>
      </c>
      <c r="AE2634">
        <v>281.29000000000002</v>
      </c>
      <c r="AF2634">
        <v>6521592592.5600004</v>
      </c>
      <c r="AG2634">
        <v>188668.59</v>
      </c>
      <c r="AH2634">
        <v>2.5</v>
      </c>
      <c r="AI2634">
        <v>68125.72</v>
      </c>
      <c r="AJ2634">
        <v>17.96</v>
      </c>
      <c r="AK2634">
        <v>4163951.9</v>
      </c>
      <c r="AL2634">
        <v>0.253</v>
      </c>
      <c r="AM2634">
        <v>58657.01</v>
      </c>
      <c r="AN2634">
        <v>1535.3</v>
      </c>
      <c r="AO2634">
        <v>436.93</v>
      </c>
      <c r="AP2634">
        <v>670818.63</v>
      </c>
      <c r="AQ2634">
        <v>2694073.76</v>
      </c>
      <c r="AR2634" t="s">
        <v>61</v>
      </c>
      <c r="AS2634" t="s">
        <v>61</v>
      </c>
      <c r="AT2634" t="s">
        <v>62</v>
      </c>
      <c r="AU2634" t="s">
        <v>63</v>
      </c>
    </row>
    <row r="2635" spans="1:47" x14ac:dyDescent="0.25">
      <c r="A2635" t="s">
        <v>3863</v>
      </c>
      <c r="B2635">
        <v>2025</v>
      </c>
      <c r="C2635">
        <v>5</v>
      </c>
      <c r="D2635" t="s">
        <v>77</v>
      </c>
      <c r="E2635" s="1">
        <v>45803</v>
      </c>
      <c r="F2635" s="1">
        <v>45817</v>
      </c>
      <c r="G2635">
        <v>14</v>
      </c>
      <c r="H2635">
        <v>3.5</v>
      </c>
      <c r="I2635" t="s">
        <v>65</v>
      </c>
      <c r="J2635" t="s">
        <v>50</v>
      </c>
      <c r="K2635" t="s">
        <v>223</v>
      </c>
      <c r="L2635">
        <v>2710.1109999999999</v>
      </c>
      <c r="M2635" t="s">
        <v>90</v>
      </c>
      <c r="N2635" t="s">
        <v>69</v>
      </c>
      <c r="O2635" t="s">
        <v>91</v>
      </c>
      <c r="P2635" t="s">
        <v>82</v>
      </c>
      <c r="Q2635" t="s">
        <v>83</v>
      </c>
      <c r="R2635" t="s">
        <v>932</v>
      </c>
      <c r="S2635" t="s">
        <v>123</v>
      </c>
      <c r="T2635" t="s">
        <v>86</v>
      </c>
      <c r="U2635" t="s">
        <v>103</v>
      </c>
      <c r="V2635">
        <v>47096</v>
      </c>
      <c r="W2635">
        <v>29023</v>
      </c>
      <c r="X2635">
        <v>11.6</v>
      </c>
      <c r="Y2635">
        <v>12</v>
      </c>
      <c r="Z2635">
        <v>38977.800000000003</v>
      </c>
      <c r="AB2635">
        <v>16.22</v>
      </c>
      <c r="AC2635">
        <v>632219.92000000004</v>
      </c>
      <c r="AD2635">
        <v>18072056.969999999</v>
      </c>
      <c r="AE2635">
        <v>282.13</v>
      </c>
      <c r="AF2635">
        <v>5098669432.9499998</v>
      </c>
      <c r="AG2635">
        <v>16138.03</v>
      </c>
      <c r="AH2635">
        <v>1.5</v>
      </c>
      <c r="AI2635">
        <v>48037.74</v>
      </c>
      <c r="AJ2635">
        <v>23.04</v>
      </c>
      <c r="AK2635">
        <v>0</v>
      </c>
      <c r="AL2635">
        <v>0.26400000000000001</v>
      </c>
      <c r="AM2635">
        <v>47710.23</v>
      </c>
      <c r="AN2635">
        <v>249.7</v>
      </c>
      <c r="AO2635">
        <v>480.27</v>
      </c>
      <c r="AP2635">
        <v>119923.42</v>
      </c>
      <c r="AQ2635">
        <v>864029.34</v>
      </c>
      <c r="AR2635" t="s">
        <v>61</v>
      </c>
      <c r="AS2635" t="s">
        <v>61</v>
      </c>
      <c r="AT2635" t="s">
        <v>62</v>
      </c>
      <c r="AU2635" t="s">
        <v>63</v>
      </c>
    </row>
    <row r="2636" spans="1:47" x14ac:dyDescent="0.25">
      <c r="A2636" t="s">
        <v>3864</v>
      </c>
      <c r="B2636">
        <v>2023</v>
      </c>
      <c r="C2636">
        <v>5</v>
      </c>
      <c r="D2636" t="s">
        <v>77</v>
      </c>
      <c r="E2636" s="1">
        <v>45054</v>
      </c>
      <c r="F2636" s="1">
        <v>45074</v>
      </c>
      <c r="G2636">
        <v>20</v>
      </c>
      <c r="H2636">
        <v>8.3000000000000007</v>
      </c>
      <c r="I2636" t="s">
        <v>49</v>
      </c>
      <c r="J2636" t="s">
        <v>50</v>
      </c>
      <c r="K2636" t="s">
        <v>423</v>
      </c>
      <c r="L2636">
        <v>2710.1941000000002</v>
      </c>
      <c r="M2636" t="s">
        <v>52</v>
      </c>
      <c r="N2636" t="s">
        <v>81</v>
      </c>
      <c r="O2636" t="s">
        <v>54</v>
      </c>
      <c r="P2636" t="s">
        <v>257</v>
      </c>
      <c r="Q2636" t="s">
        <v>92</v>
      </c>
      <c r="R2636" t="s">
        <v>633</v>
      </c>
      <c r="S2636" t="s">
        <v>142</v>
      </c>
      <c r="T2636" t="s">
        <v>74</v>
      </c>
      <c r="U2636" t="s">
        <v>143</v>
      </c>
      <c r="V2636">
        <v>30203</v>
      </c>
      <c r="W2636">
        <v>20064</v>
      </c>
      <c r="X2636">
        <v>9.9</v>
      </c>
      <c r="Y2636">
        <v>12.2</v>
      </c>
      <c r="Z2636">
        <v>28308.54</v>
      </c>
      <c r="AB2636">
        <v>46.45</v>
      </c>
      <c r="AC2636">
        <v>1314931.68</v>
      </c>
      <c r="AD2636">
        <v>26826304.850000001</v>
      </c>
      <c r="AE2636">
        <v>284.98</v>
      </c>
      <c r="AF2636">
        <v>7644960356.1499996</v>
      </c>
      <c r="AG2636">
        <v>223172.66</v>
      </c>
      <c r="AH2636">
        <v>0.2</v>
      </c>
      <c r="AI2636">
        <v>5437.35</v>
      </c>
      <c r="AJ2636">
        <v>12</v>
      </c>
      <c r="AK2636">
        <v>3219156.58</v>
      </c>
      <c r="AL2636">
        <v>0.23200000000000001</v>
      </c>
      <c r="AM2636">
        <v>62237.03</v>
      </c>
      <c r="AN2636">
        <v>384.8</v>
      </c>
      <c r="AO2636">
        <v>405.78</v>
      </c>
      <c r="AP2636">
        <v>156144.14000000001</v>
      </c>
      <c r="AQ2636">
        <v>1761922.86</v>
      </c>
      <c r="AR2636" t="s">
        <v>61</v>
      </c>
      <c r="AS2636" t="s">
        <v>61</v>
      </c>
      <c r="AT2636" t="s">
        <v>62</v>
      </c>
      <c r="AU2636" t="s">
        <v>63</v>
      </c>
    </row>
    <row r="2637" spans="1:47" x14ac:dyDescent="0.25">
      <c r="A2637" t="s">
        <v>3865</v>
      </c>
      <c r="B2637">
        <v>2024</v>
      </c>
      <c r="C2637">
        <v>10</v>
      </c>
      <c r="D2637" t="s">
        <v>119</v>
      </c>
      <c r="E2637" s="1">
        <v>45568</v>
      </c>
      <c r="F2637" s="1">
        <v>45582</v>
      </c>
      <c r="G2637">
        <v>14</v>
      </c>
      <c r="H2637">
        <v>14.6</v>
      </c>
      <c r="I2637" t="s">
        <v>65</v>
      </c>
      <c r="J2637" t="s">
        <v>50</v>
      </c>
      <c r="K2637" t="s">
        <v>51</v>
      </c>
      <c r="L2637">
        <v>2709</v>
      </c>
      <c r="M2637" t="s">
        <v>98</v>
      </c>
      <c r="N2637" t="s">
        <v>106</v>
      </c>
      <c r="O2637" t="s">
        <v>91</v>
      </c>
      <c r="P2637" t="s">
        <v>184</v>
      </c>
      <c r="Q2637" t="s">
        <v>127</v>
      </c>
      <c r="R2637" t="s">
        <v>2036</v>
      </c>
      <c r="S2637" t="s">
        <v>186</v>
      </c>
      <c r="T2637" t="s">
        <v>131</v>
      </c>
      <c r="U2637" t="s">
        <v>213</v>
      </c>
      <c r="V2637">
        <v>108413</v>
      </c>
      <c r="W2637">
        <v>72944</v>
      </c>
      <c r="X2637">
        <v>4.8</v>
      </c>
      <c r="Y2637">
        <v>10</v>
      </c>
      <c r="Z2637">
        <v>91620.24</v>
      </c>
      <c r="AB2637">
        <v>12.72</v>
      </c>
      <c r="AC2637">
        <v>1165409.45</v>
      </c>
      <c r="AD2637">
        <v>8657196.4800000004</v>
      </c>
      <c r="AE2637">
        <v>281.33999999999997</v>
      </c>
      <c r="AF2637">
        <v>2435615657.6799998</v>
      </c>
      <c r="AG2637">
        <v>97022.54</v>
      </c>
      <c r="AH2637">
        <v>0</v>
      </c>
      <c r="AI2637">
        <v>0</v>
      </c>
      <c r="AJ2637">
        <v>2.1</v>
      </c>
      <c r="AK2637">
        <v>0</v>
      </c>
      <c r="AL2637">
        <v>0.14399999999999999</v>
      </c>
      <c r="AM2637">
        <v>12466.36</v>
      </c>
      <c r="AN2637">
        <v>387.2</v>
      </c>
      <c r="AO2637">
        <v>484.18</v>
      </c>
      <c r="AP2637">
        <v>187474.5</v>
      </c>
      <c r="AQ2637">
        <v>1462372.85</v>
      </c>
      <c r="AR2637" t="s">
        <v>61</v>
      </c>
      <c r="AS2637" t="s">
        <v>61</v>
      </c>
      <c r="AT2637" t="s">
        <v>62</v>
      </c>
      <c r="AU2637" t="s">
        <v>63</v>
      </c>
    </row>
    <row r="2638" spans="1:47" x14ac:dyDescent="0.25">
      <c r="A2638" t="s">
        <v>3866</v>
      </c>
      <c r="B2638">
        <v>2021</v>
      </c>
      <c r="C2638">
        <v>1</v>
      </c>
      <c r="D2638" t="s">
        <v>48</v>
      </c>
      <c r="E2638" s="1">
        <v>44222</v>
      </c>
      <c r="F2638" s="1">
        <v>44227</v>
      </c>
      <c r="G2638">
        <v>5</v>
      </c>
      <c r="H2638">
        <v>5.0999999999999996</v>
      </c>
      <c r="I2638" t="s">
        <v>65</v>
      </c>
      <c r="J2638" t="s">
        <v>50</v>
      </c>
      <c r="K2638" t="s">
        <v>51</v>
      </c>
      <c r="L2638">
        <v>2709</v>
      </c>
      <c r="M2638" t="s">
        <v>114</v>
      </c>
      <c r="N2638" t="s">
        <v>106</v>
      </c>
      <c r="O2638" t="s">
        <v>99</v>
      </c>
      <c r="P2638" t="s">
        <v>184</v>
      </c>
      <c r="Q2638" t="s">
        <v>201</v>
      </c>
      <c r="R2638" t="s">
        <v>1878</v>
      </c>
      <c r="S2638" t="s">
        <v>58</v>
      </c>
      <c r="T2638" t="s">
        <v>187</v>
      </c>
      <c r="U2638" t="s">
        <v>75</v>
      </c>
      <c r="V2638">
        <v>302716</v>
      </c>
      <c r="W2638">
        <v>172020</v>
      </c>
      <c r="X2638">
        <v>12.5</v>
      </c>
      <c r="Y2638">
        <v>10.199999999999999</v>
      </c>
      <c r="Z2638">
        <v>244531.29</v>
      </c>
      <c r="AB2638">
        <v>13.37</v>
      </c>
      <c r="AC2638">
        <v>3269383.35</v>
      </c>
      <c r="AD2638">
        <v>12593361.439999999</v>
      </c>
      <c r="AE2638">
        <v>168.16</v>
      </c>
      <c r="AF2638">
        <v>2117699659.75</v>
      </c>
      <c r="AG2638">
        <v>209020.59</v>
      </c>
      <c r="AH2638">
        <v>0</v>
      </c>
      <c r="AI2638">
        <v>0</v>
      </c>
      <c r="AJ2638">
        <v>4.7</v>
      </c>
      <c r="AK2638">
        <v>0</v>
      </c>
      <c r="AL2638">
        <v>0.20200000000000001</v>
      </c>
      <c r="AM2638">
        <v>25438.59</v>
      </c>
      <c r="AN2638">
        <v>131.69999999999999</v>
      </c>
      <c r="AO2638">
        <v>592.88</v>
      </c>
      <c r="AP2638">
        <v>78082.3</v>
      </c>
      <c r="AQ2638">
        <v>3581924.83</v>
      </c>
      <c r="AR2638" t="s">
        <v>61</v>
      </c>
      <c r="AS2638" t="s">
        <v>61</v>
      </c>
      <c r="AT2638" t="s">
        <v>62</v>
      </c>
      <c r="AU2638" t="s">
        <v>63</v>
      </c>
    </row>
    <row r="2639" spans="1:47" x14ac:dyDescent="0.25">
      <c r="A2639" t="s">
        <v>3867</v>
      </c>
      <c r="B2639">
        <v>2022</v>
      </c>
      <c r="C2639">
        <v>2</v>
      </c>
      <c r="D2639" t="s">
        <v>48</v>
      </c>
      <c r="E2639" s="1">
        <v>44598</v>
      </c>
      <c r="F2639" s="1">
        <v>44615</v>
      </c>
      <c r="G2639">
        <v>17</v>
      </c>
      <c r="H2639">
        <v>7.4</v>
      </c>
      <c r="I2639" t="s">
        <v>65</v>
      </c>
      <c r="J2639" t="s">
        <v>66</v>
      </c>
      <c r="K2639" t="s">
        <v>251</v>
      </c>
      <c r="L2639">
        <v>8543.7000000000007</v>
      </c>
      <c r="M2639" t="s">
        <v>98</v>
      </c>
      <c r="N2639" t="s">
        <v>168</v>
      </c>
      <c r="O2639" t="s">
        <v>107</v>
      </c>
      <c r="P2639" t="s">
        <v>92</v>
      </c>
      <c r="Q2639" t="s">
        <v>127</v>
      </c>
      <c r="R2639" t="s">
        <v>1602</v>
      </c>
      <c r="S2639" t="s">
        <v>156</v>
      </c>
      <c r="T2639" t="s">
        <v>131</v>
      </c>
      <c r="U2639" t="s">
        <v>87</v>
      </c>
      <c r="V2639">
        <v>15583</v>
      </c>
      <c r="W2639">
        <v>10910</v>
      </c>
      <c r="X2639">
        <v>5.9</v>
      </c>
      <c r="Y2639">
        <v>11.7</v>
      </c>
      <c r="Z2639">
        <v>12093.01</v>
      </c>
      <c r="AA2639">
        <v>863</v>
      </c>
      <c r="AB2639">
        <v>3272.39</v>
      </c>
      <c r="AC2639">
        <v>2824072.57</v>
      </c>
      <c r="AD2639">
        <v>29544795.52</v>
      </c>
      <c r="AE2639">
        <v>219.79</v>
      </c>
      <c r="AF2639">
        <v>6493650607.3400002</v>
      </c>
      <c r="AG2639">
        <v>241858.73</v>
      </c>
      <c r="AH2639">
        <v>0</v>
      </c>
      <c r="AI2639">
        <v>0</v>
      </c>
      <c r="AJ2639">
        <v>18.13</v>
      </c>
      <c r="AK2639">
        <v>0</v>
      </c>
      <c r="AL2639">
        <v>0.16200000000000001</v>
      </c>
      <c r="AM2639">
        <v>47862.57</v>
      </c>
      <c r="AN2639">
        <v>907</v>
      </c>
      <c r="AO2639">
        <v>433.95</v>
      </c>
      <c r="AP2639">
        <v>393592.65</v>
      </c>
      <c r="AQ2639">
        <v>3507386.52</v>
      </c>
      <c r="AR2639" t="s">
        <v>61</v>
      </c>
      <c r="AS2639" t="s">
        <v>61</v>
      </c>
      <c r="AT2639" t="s">
        <v>62</v>
      </c>
      <c r="AU2639" t="s">
        <v>63</v>
      </c>
    </row>
    <row r="2640" spans="1:47" x14ac:dyDescent="0.25">
      <c r="A2640" t="s">
        <v>3868</v>
      </c>
      <c r="B2640">
        <v>2020</v>
      </c>
      <c r="C2640">
        <v>4</v>
      </c>
      <c r="D2640" t="s">
        <v>77</v>
      </c>
      <c r="E2640" s="1">
        <v>43938</v>
      </c>
      <c r="F2640" s="1">
        <v>43959</v>
      </c>
      <c r="G2640">
        <v>21</v>
      </c>
      <c r="H2640">
        <v>4.7</v>
      </c>
      <c r="I2640" t="s">
        <v>49</v>
      </c>
      <c r="J2640" t="s">
        <v>112</v>
      </c>
      <c r="K2640" t="s">
        <v>113</v>
      </c>
      <c r="L2640">
        <v>7304.39</v>
      </c>
      <c r="M2640" t="s">
        <v>80</v>
      </c>
      <c r="N2640" t="s">
        <v>81</v>
      </c>
      <c r="O2640" t="s">
        <v>91</v>
      </c>
      <c r="P2640" t="s">
        <v>257</v>
      </c>
      <c r="Q2640" t="s">
        <v>82</v>
      </c>
      <c r="R2640" t="s">
        <v>3869</v>
      </c>
      <c r="S2640" t="s">
        <v>73</v>
      </c>
      <c r="T2640" t="s">
        <v>86</v>
      </c>
      <c r="U2640" t="s">
        <v>143</v>
      </c>
      <c r="V2640">
        <v>13593</v>
      </c>
      <c r="W2640">
        <v>9012</v>
      </c>
      <c r="X2640">
        <v>8.9</v>
      </c>
      <c r="Y2640">
        <v>10.8</v>
      </c>
      <c r="Z2640">
        <v>11861.39</v>
      </c>
      <c r="AB2640">
        <v>34.26</v>
      </c>
      <c r="AC2640">
        <v>406371.22</v>
      </c>
      <c r="AD2640">
        <v>6798118.4500000002</v>
      </c>
      <c r="AE2640">
        <v>162.58000000000001</v>
      </c>
      <c r="AF2640">
        <v>1105238097.5999999</v>
      </c>
      <c r="AG2640">
        <v>48591.63</v>
      </c>
      <c r="AH2640">
        <v>1.5</v>
      </c>
      <c r="AI2640">
        <v>15346.01</v>
      </c>
      <c r="AJ2640">
        <v>14.08</v>
      </c>
      <c r="AK2640">
        <v>957175.08</v>
      </c>
      <c r="AL2640">
        <v>0.246</v>
      </c>
      <c r="AM2640">
        <v>16723.37</v>
      </c>
      <c r="AN2640">
        <v>425.6</v>
      </c>
      <c r="AO2640">
        <v>364.17</v>
      </c>
      <c r="AP2640">
        <v>154990.75</v>
      </c>
      <c r="AQ2640">
        <v>642022.98</v>
      </c>
      <c r="AR2640" t="s">
        <v>61</v>
      </c>
      <c r="AS2640" t="s">
        <v>61</v>
      </c>
      <c r="AT2640" t="s">
        <v>62</v>
      </c>
      <c r="AU2640" t="s">
        <v>63</v>
      </c>
    </row>
    <row r="2641" spans="1:47" x14ac:dyDescent="0.25">
      <c r="A2641" t="s">
        <v>3870</v>
      </c>
      <c r="B2641">
        <v>2024</v>
      </c>
      <c r="C2641">
        <v>4</v>
      </c>
      <c r="D2641" t="s">
        <v>77</v>
      </c>
      <c r="E2641" s="1">
        <v>45405</v>
      </c>
      <c r="F2641" s="1">
        <v>45422</v>
      </c>
      <c r="G2641">
        <v>17</v>
      </c>
      <c r="H2641">
        <v>4.0999999999999996</v>
      </c>
      <c r="I2641" t="s">
        <v>65</v>
      </c>
      <c r="J2641" t="s">
        <v>66</v>
      </c>
      <c r="K2641" t="s">
        <v>245</v>
      </c>
      <c r="L2641">
        <v>8905.9</v>
      </c>
      <c r="M2641" t="s">
        <v>80</v>
      </c>
      <c r="N2641" t="s">
        <v>81</v>
      </c>
      <c r="O2641" t="s">
        <v>200</v>
      </c>
      <c r="P2641" t="s">
        <v>70</v>
      </c>
      <c r="Q2641" t="s">
        <v>201</v>
      </c>
      <c r="R2641" t="s">
        <v>3286</v>
      </c>
      <c r="S2641" t="s">
        <v>137</v>
      </c>
      <c r="T2641" t="s">
        <v>102</v>
      </c>
      <c r="U2641" t="s">
        <v>132</v>
      </c>
      <c r="V2641">
        <v>14700</v>
      </c>
      <c r="W2641">
        <v>9713</v>
      </c>
      <c r="X2641">
        <v>14.8</v>
      </c>
      <c r="Y2641">
        <v>10.1</v>
      </c>
      <c r="Z2641">
        <v>11891.6</v>
      </c>
      <c r="AB2641">
        <v>22.92</v>
      </c>
      <c r="AC2641">
        <v>272555.46999999997</v>
      </c>
      <c r="AD2641">
        <v>5980047.8099999996</v>
      </c>
      <c r="AE2641">
        <v>280.77999999999997</v>
      </c>
      <c r="AF2641">
        <v>1679077824.0899999</v>
      </c>
      <c r="AG2641">
        <v>48665.09</v>
      </c>
      <c r="AH2641">
        <v>1.2</v>
      </c>
      <c r="AI2641">
        <v>23440.74</v>
      </c>
      <c r="AJ2641">
        <v>4.5199999999999996</v>
      </c>
      <c r="AK2641">
        <v>0</v>
      </c>
      <c r="AL2641">
        <v>0.22500000000000001</v>
      </c>
      <c r="AM2641">
        <v>13455.11</v>
      </c>
      <c r="AN2641">
        <v>846</v>
      </c>
      <c r="AO2641">
        <v>490.19</v>
      </c>
      <c r="AP2641">
        <v>414700.74</v>
      </c>
      <c r="AQ2641">
        <v>772817.15</v>
      </c>
      <c r="AR2641" t="s">
        <v>124</v>
      </c>
      <c r="AS2641" t="s">
        <v>61</v>
      </c>
      <c r="AT2641" t="s">
        <v>62</v>
      </c>
      <c r="AU2641" t="s">
        <v>63</v>
      </c>
    </row>
    <row r="2642" spans="1:47" x14ac:dyDescent="0.25">
      <c r="A2642" t="s">
        <v>3871</v>
      </c>
      <c r="B2642">
        <v>2023</v>
      </c>
      <c r="C2642">
        <v>9</v>
      </c>
      <c r="D2642" t="s">
        <v>89</v>
      </c>
      <c r="E2642" s="1">
        <v>45188</v>
      </c>
      <c r="F2642" s="1">
        <v>45200</v>
      </c>
      <c r="G2642">
        <v>12</v>
      </c>
      <c r="H2642">
        <v>2.6</v>
      </c>
      <c r="I2642" t="s">
        <v>65</v>
      </c>
      <c r="J2642" t="s">
        <v>66</v>
      </c>
      <c r="K2642" t="s">
        <v>153</v>
      </c>
      <c r="L2642">
        <v>6309</v>
      </c>
      <c r="M2642" t="s">
        <v>68</v>
      </c>
      <c r="N2642" t="s">
        <v>81</v>
      </c>
      <c r="O2642" t="s">
        <v>107</v>
      </c>
      <c r="P2642" t="s">
        <v>82</v>
      </c>
      <c r="Q2642" t="s">
        <v>150</v>
      </c>
      <c r="R2642" t="s">
        <v>334</v>
      </c>
      <c r="S2642" t="s">
        <v>156</v>
      </c>
      <c r="T2642" t="s">
        <v>86</v>
      </c>
      <c r="U2642" t="s">
        <v>213</v>
      </c>
      <c r="V2642">
        <v>15190</v>
      </c>
      <c r="W2642">
        <v>9311</v>
      </c>
      <c r="X2642">
        <v>10.9</v>
      </c>
      <c r="Y2642">
        <v>11.5</v>
      </c>
      <c r="Z2642">
        <v>13332.32</v>
      </c>
      <c r="AA2642">
        <v>952</v>
      </c>
      <c r="AB2642">
        <v>1385.42</v>
      </c>
      <c r="AC2642">
        <v>1318919.8400000001</v>
      </c>
      <c r="AD2642">
        <v>59755724.890000001</v>
      </c>
      <c r="AE2642">
        <v>286.43</v>
      </c>
      <c r="AF2642">
        <v>17115832280.24</v>
      </c>
      <c r="AG2642">
        <v>120728.49</v>
      </c>
      <c r="AH2642">
        <v>0</v>
      </c>
      <c r="AI2642">
        <v>0</v>
      </c>
      <c r="AJ2642">
        <v>0.93</v>
      </c>
      <c r="AK2642">
        <v>0</v>
      </c>
      <c r="AL2642">
        <v>0.10199999999999999</v>
      </c>
      <c r="AM2642">
        <v>60950.84</v>
      </c>
      <c r="AN2642">
        <v>607.4</v>
      </c>
      <c r="AO2642">
        <v>594.5</v>
      </c>
      <c r="AP2642">
        <v>361099.3</v>
      </c>
      <c r="AQ2642">
        <v>1861698.47</v>
      </c>
      <c r="AR2642" t="s">
        <v>61</v>
      </c>
      <c r="AS2642" t="s">
        <v>61</v>
      </c>
      <c r="AT2642" t="s">
        <v>62</v>
      </c>
      <c r="AU2642" t="s">
        <v>63</v>
      </c>
    </row>
    <row r="2643" spans="1:47" x14ac:dyDescent="0.25">
      <c r="A2643" t="s">
        <v>3872</v>
      </c>
      <c r="B2643">
        <v>2021</v>
      </c>
      <c r="C2643">
        <v>6</v>
      </c>
      <c r="D2643" t="s">
        <v>77</v>
      </c>
      <c r="E2643" s="1">
        <v>44365</v>
      </c>
      <c r="F2643" s="1">
        <v>44370</v>
      </c>
      <c r="G2643">
        <v>5</v>
      </c>
      <c r="H2643">
        <v>14.4</v>
      </c>
      <c r="I2643" t="s">
        <v>65</v>
      </c>
      <c r="J2643" t="s">
        <v>50</v>
      </c>
      <c r="K2643" t="s">
        <v>120</v>
      </c>
      <c r="L2643">
        <v>2710.1921000000002</v>
      </c>
      <c r="M2643" t="s">
        <v>80</v>
      </c>
      <c r="N2643" t="s">
        <v>53</v>
      </c>
      <c r="O2643" t="s">
        <v>189</v>
      </c>
      <c r="P2643" t="s">
        <v>82</v>
      </c>
      <c r="Q2643" t="s">
        <v>196</v>
      </c>
      <c r="R2643" t="s">
        <v>2397</v>
      </c>
      <c r="S2643" t="s">
        <v>123</v>
      </c>
      <c r="T2643" t="s">
        <v>162</v>
      </c>
      <c r="U2643" t="s">
        <v>228</v>
      </c>
      <c r="V2643">
        <v>75362</v>
      </c>
      <c r="W2643">
        <v>52990</v>
      </c>
      <c r="X2643">
        <v>15</v>
      </c>
      <c r="Y2643">
        <v>12.5</v>
      </c>
      <c r="Z2643">
        <v>63123.37</v>
      </c>
      <c r="AB2643">
        <v>23.21</v>
      </c>
      <c r="AC2643">
        <v>1465093.42</v>
      </c>
      <c r="AD2643">
        <v>41759896.659999996</v>
      </c>
      <c r="AE2643">
        <v>172.2</v>
      </c>
      <c r="AF2643">
        <v>7191054204.8500004</v>
      </c>
      <c r="AG2643">
        <v>150806.99</v>
      </c>
      <c r="AH2643">
        <v>2.4</v>
      </c>
      <c r="AI2643">
        <v>53406.63</v>
      </c>
      <c r="AJ2643">
        <v>23.93</v>
      </c>
      <c r="AK2643">
        <v>0</v>
      </c>
      <c r="AL2643">
        <v>0.33400000000000002</v>
      </c>
      <c r="AM2643">
        <v>139478.04999999999</v>
      </c>
      <c r="AN2643">
        <v>82.1</v>
      </c>
      <c r="AO2643">
        <v>354.43</v>
      </c>
      <c r="AP2643">
        <v>29098.7</v>
      </c>
      <c r="AQ2643">
        <v>1837883.79</v>
      </c>
      <c r="AR2643" t="s">
        <v>61</v>
      </c>
      <c r="AS2643" t="s">
        <v>61</v>
      </c>
      <c r="AT2643" t="s">
        <v>62</v>
      </c>
      <c r="AU2643" t="s">
        <v>63</v>
      </c>
    </row>
    <row r="2644" spans="1:47" x14ac:dyDescent="0.25">
      <c r="A2644" t="s">
        <v>3873</v>
      </c>
      <c r="B2644">
        <v>2020</v>
      </c>
      <c r="C2644">
        <v>2</v>
      </c>
      <c r="D2644" t="s">
        <v>48</v>
      </c>
      <c r="E2644" s="1">
        <v>43870</v>
      </c>
      <c r="F2644" s="1">
        <v>43879</v>
      </c>
      <c r="G2644">
        <v>9</v>
      </c>
      <c r="H2644">
        <v>19.2</v>
      </c>
      <c r="I2644" t="s">
        <v>65</v>
      </c>
      <c r="J2644" t="s">
        <v>78</v>
      </c>
      <c r="K2644" t="s">
        <v>158</v>
      </c>
      <c r="L2644">
        <v>1006.3</v>
      </c>
      <c r="M2644" t="s">
        <v>98</v>
      </c>
      <c r="N2644" t="s">
        <v>168</v>
      </c>
      <c r="O2644" t="s">
        <v>200</v>
      </c>
      <c r="P2644" t="s">
        <v>184</v>
      </c>
      <c r="Q2644" t="s">
        <v>150</v>
      </c>
      <c r="R2644" t="s">
        <v>1320</v>
      </c>
      <c r="S2644" t="s">
        <v>161</v>
      </c>
      <c r="T2644" t="s">
        <v>187</v>
      </c>
      <c r="U2644" t="s">
        <v>87</v>
      </c>
      <c r="V2644">
        <v>21950</v>
      </c>
      <c r="W2644">
        <v>13769</v>
      </c>
      <c r="X2644">
        <v>19.7</v>
      </c>
      <c r="Y2644">
        <v>13.3</v>
      </c>
      <c r="Z2644">
        <v>17463.87</v>
      </c>
      <c r="AB2644">
        <v>14.47</v>
      </c>
      <c r="AC2644">
        <v>252702.2</v>
      </c>
      <c r="AD2644">
        <v>11107545.24</v>
      </c>
      <c r="AE2644">
        <v>158.53</v>
      </c>
      <c r="AF2644">
        <v>1760879146.9000001</v>
      </c>
      <c r="AG2644">
        <v>161854.79999999999</v>
      </c>
      <c r="AH2644">
        <v>0.6</v>
      </c>
      <c r="AI2644">
        <v>6469.88</v>
      </c>
      <c r="AJ2644">
        <v>4.6399999999999997</v>
      </c>
      <c r="AK2644">
        <v>0</v>
      </c>
      <c r="AL2644">
        <v>0.29399999999999998</v>
      </c>
      <c r="AM2644">
        <v>32656.18</v>
      </c>
      <c r="AN2644">
        <v>253.6</v>
      </c>
      <c r="AO2644">
        <v>383.74</v>
      </c>
      <c r="AP2644">
        <v>97316.46</v>
      </c>
      <c r="AQ2644">
        <v>550999.52</v>
      </c>
      <c r="AR2644" t="s">
        <v>61</v>
      </c>
      <c r="AS2644" t="s">
        <v>61</v>
      </c>
      <c r="AT2644" t="s">
        <v>62</v>
      </c>
      <c r="AU2644" t="s">
        <v>63</v>
      </c>
    </row>
    <row r="2645" spans="1:47" x14ac:dyDescent="0.25">
      <c r="A2645" t="s">
        <v>3874</v>
      </c>
      <c r="B2645">
        <v>2024</v>
      </c>
      <c r="C2645">
        <v>2</v>
      </c>
      <c r="D2645" t="s">
        <v>48</v>
      </c>
      <c r="E2645" s="1">
        <v>45347</v>
      </c>
      <c r="F2645" s="1">
        <v>45372</v>
      </c>
      <c r="G2645">
        <v>25</v>
      </c>
      <c r="H2645">
        <v>8.1999999999999993</v>
      </c>
      <c r="I2645" t="s">
        <v>65</v>
      </c>
      <c r="J2645" t="s">
        <v>66</v>
      </c>
      <c r="K2645" t="s">
        <v>67</v>
      </c>
      <c r="L2645">
        <v>8479.8989999999994</v>
      </c>
      <c r="M2645" t="s">
        <v>114</v>
      </c>
      <c r="N2645" t="s">
        <v>81</v>
      </c>
      <c r="O2645" t="s">
        <v>200</v>
      </c>
      <c r="P2645" t="s">
        <v>92</v>
      </c>
      <c r="Q2645" t="s">
        <v>196</v>
      </c>
      <c r="R2645" t="s">
        <v>494</v>
      </c>
      <c r="S2645" t="s">
        <v>156</v>
      </c>
      <c r="T2645" t="s">
        <v>187</v>
      </c>
      <c r="U2645" t="s">
        <v>228</v>
      </c>
      <c r="V2645">
        <v>9055</v>
      </c>
      <c r="W2645">
        <v>5809</v>
      </c>
      <c r="X2645">
        <v>22.8</v>
      </c>
      <c r="Y2645">
        <v>12</v>
      </c>
      <c r="Z2645">
        <v>8426.2199999999993</v>
      </c>
      <c r="AA2645">
        <v>601</v>
      </c>
      <c r="AB2645">
        <v>3924.02</v>
      </c>
      <c r="AC2645">
        <v>2358336.02</v>
      </c>
      <c r="AD2645">
        <v>28218736.68</v>
      </c>
      <c r="AE2645">
        <v>275.37</v>
      </c>
      <c r="AF2645">
        <v>7770593519.5699997</v>
      </c>
      <c r="AG2645">
        <v>131525.43</v>
      </c>
      <c r="AH2645">
        <v>0</v>
      </c>
      <c r="AI2645">
        <v>0</v>
      </c>
      <c r="AJ2645">
        <v>23.73</v>
      </c>
      <c r="AK2645">
        <v>0</v>
      </c>
      <c r="AL2645">
        <v>0.17</v>
      </c>
      <c r="AM2645">
        <v>47971.85</v>
      </c>
      <c r="AN2645">
        <v>648</v>
      </c>
      <c r="AO2645">
        <v>576.03</v>
      </c>
      <c r="AP2645">
        <v>373267.44</v>
      </c>
      <c r="AQ2645">
        <v>2911100.74</v>
      </c>
      <c r="AR2645" t="s">
        <v>61</v>
      </c>
      <c r="AS2645" t="s">
        <v>61</v>
      </c>
      <c r="AT2645" t="s">
        <v>62</v>
      </c>
      <c r="AU2645" t="s">
        <v>63</v>
      </c>
    </row>
    <row r="2646" spans="1:47" x14ac:dyDescent="0.25">
      <c r="A2646" t="s">
        <v>3875</v>
      </c>
      <c r="B2646">
        <v>2020</v>
      </c>
      <c r="C2646">
        <v>3</v>
      </c>
      <c r="D2646" t="s">
        <v>48</v>
      </c>
      <c r="E2646" s="1">
        <v>43917</v>
      </c>
      <c r="F2646" s="1">
        <v>43926</v>
      </c>
      <c r="G2646">
        <v>9</v>
      </c>
      <c r="H2646">
        <v>2.9</v>
      </c>
      <c r="I2646" t="s">
        <v>65</v>
      </c>
      <c r="J2646" t="s">
        <v>50</v>
      </c>
      <c r="K2646" t="s">
        <v>183</v>
      </c>
      <c r="L2646">
        <v>2710.19</v>
      </c>
      <c r="M2646" t="s">
        <v>52</v>
      </c>
      <c r="N2646" t="s">
        <v>69</v>
      </c>
      <c r="O2646" t="s">
        <v>99</v>
      </c>
      <c r="P2646" t="s">
        <v>100</v>
      </c>
      <c r="Q2646" t="s">
        <v>55</v>
      </c>
      <c r="R2646" t="s">
        <v>1429</v>
      </c>
      <c r="S2646" t="s">
        <v>186</v>
      </c>
      <c r="T2646" t="s">
        <v>162</v>
      </c>
      <c r="U2646" t="s">
        <v>259</v>
      </c>
      <c r="V2646">
        <v>114479</v>
      </c>
      <c r="W2646">
        <v>65049</v>
      </c>
      <c r="X2646">
        <v>5.5</v>
      </c>
      <c r="Y2646">
        <v>11.7</v>
      </c>
      <c r="Z2646">
        <v>93504.639999999999</v>
      </c>
      <c r="AB2646">
        <v>8.44</v>
      </c>
      <c r="AC2646">
        <v>789179.16</v>
      </c>
      <c r="AD2646">
        <v>83093833.379999995</v>
      </c>
      <c r="AE2646">
        <v>165.88</v>
      </c>
      <c r="AF2646">
        <v>13783605081.07</v>
      </c>
      <c r="AG2646">
        <v>159751.67000000001</v>
      </c>
      <c r="AH2646">
        <v>0</v>
      </c>
      <c r="AI2646">
        <v>0</v>
      </c>
      <c r="AJ2646">
        <v>19.21</v>
      </c>
      <c r="AK2646">
        <v>0</v>
      </c>
      <c r="AL2646">
        <v>5.8999999999999997E-2</v>
      </c>
      <c r="AM2646">
        <v>49025.36</v>
      </c>
      <c r="AN2646">
        <v>181.5</v>
      </c>
      <c r="AO2646">
        <v>651.96</v>
      </c>
      <c r="AP2646">
        <v>118330.74</v>
      </c>
      <c r="AQ2646">
        <v>1116286.93</v>
      </c>
      <c r="AR2646" t="s">
        <v>61</v>
      </c>
      <c r="AS2646" t="s">
        <v>61</v>
      </c>
      <c r="AT2646" t="s">
        <v>62</v>
      </c>
      <c r="AU2646" t="s">
        <v>63</v>
      </c>
    </row>
    <row r="2647" spans="1:47" x14ac:dyDescent="0.25">
      <c r="A2647" t="s">
        <v>3876</v>
      </c>
      <c r="B2647">
        <v>2023</v>
      </c>
      <c r="C2647">
        <v>10</v>
      </c>
      <c r="D2647" t="s">
        <v>119</v>
      </c>
      <c r="E2647" s="1">
        <v>45200</v>
      </c>
      <c r="F2647" s="1">
        <v>45212</v>
      </c>
      <c r="G2647">
        <v>12</v>
      </c>
      <c r="H2647">
        <v>6.3</v>
      </c>
      <c r="I2647" t="s">
        <v>49</v>
      </c>
      <c r="J2647" t="s">
        <v>50</v>
      </c>
      <c r="K2647" t="s">
        <v>183</v>
      </c>
      <c r="L2647">
        <v>2710.19</v>
      </c>
      <c r="M2647" t="s">
        <v>90</v>
      </c>
      <c r="N2647" t="s">
        <v>53</v>
      </c>
      <c r="O2647" t="s">
        <v>54</v>
      </c>
      <c r="P2647" t="s">
        <v>204</v>
      </c>
      <c r="Q2647" t="s">
        <v>100</v>
      </c>
      <c r="R2647" t="s">
        <v>1476</v>
      </c>
      <c r="S2647" t="s">
        <v>186</v>
      </c>
      <c r="T2647" t="s">
        <v>187</v>
      </c>
      <c r="U2647" t="s">
        <v>110</v>
      </c>
      <c r="V2647">
        <v>107942</v>
      </c>
      <c r="W2647">
        <v>60482</v>
      </c>
      <c r="X2647">
        <v>23.4</v>
      </c>
      <c r="Y2647">
        <v>13.9</v>
      </c>
      <c r="Z2647">
        <v>90209.59</v>
      </c>
      <c r="AB2647">
        <v>13.55</v>
      </c>
      <c r="AC2647">
        <v>1222339.94</v>
      </c>
      <c r="AD2647">
        <v>87987727.799999997</v>
      </c>
      <c r="AE2647">
        <v>287.5</v>
      </c>
      <c r="AF2647">
        <v>25296471742.5</v>
      </c>
      <c r="AG2647">
        <v>137910.32</v>
      </c>
      <c r="AH2647">
        <v>1.5</v>
      </c>
      <c r="AI2647">
        <v>23171.919999999998</v>
      </c>
      <c r="AJ2647">
        <v>7.12</v>
      </c>
      <c r="AK2647">
        <v>6264726.2199999997</v>
      </c>
      <c r="AL2647">
        <v>0.24</v>
      </c>
      <c r="AM2647">
        <v>211170.55</v>
      </c>
      <c r="AN2647">
        <v>279</v>
      </c>
      <c r="AO2647">
        <v>436.44</v>
      </c>
      <c r="AP2647">
        <v>121766.76</v>
      </c>
      <c r="AQ2647">
        <v>1716359.49</v>
      </c>
      <c r="AR2647" t="s">
        <v>61</v>
      </c>
      <c r="AS2647" t="s">
        <v>61</v>
      </c>
      <c r="AT2647" t="s">
        <v>62</v>
      </c>
      <c r="AU2647" t="s">
        <v>63</v>
      </c>
    </row>
    <row r="2648" spans="1:47" x14ac:dyDescent="0.25">
      <c r="A2648" t="s">
        <v>3877</v>
      </c>
      <c r="B2648">
        <v>2022</v>
      </c>
      <c r="C2648">
        <v>4</v>
      </c>
      <c r="D2648" t="s">
        <v>77</v>
      </c>
      <c r="E2648" s="1">
        <v>44660</v>
      </c>
      <c r="F2648" s="1">
        <v>44666</v>
      </c>
      <c r="G2648">
        <v>6</v>
      </c>
      <c r="H2648">
        <v>2.4</v>
      </c>
      <c r="I2648" t="s">
        <v>49</v>
      </c>
      <c r="J2648" t="s">
        <v>50</v>
      </c>
      <c r="K2648" t="s">
        <v>51</v>
      </c>
      <c r="L2648">
        <v>2709</v>
      </c>
      <c r="M2648" t="s">
        <v>98</v>
      </c>
      <c r="N2648" t="s">
        <v>106</v>
      </c>
      <c r="O2648" t="s">
        <v>189</v>
      </c>
      <c r="P2648" t="s">
        <v>164</v>
      </c>
      <c r="Q2648" t="s">
        <v>92</v>
      </c>
      <c r="R2648" t="s">
        <v>965</v>
      </c>
      <c r="S2648" t="s">
        <v>58</v>
      </c>
      <c r="T2648" t="s">
        <v>102</v>
      </c>
      <c r="U2648" t="s">
        <v>259</v>
      </c>
      <c r="V2648">
        <v>334454</v>
      </c>
      <c r="W2648">
        <v>246594</v>
      </c>
      <c r="X2648">
        <v>11.2</v>
      </c>
      <c r="Y2648">
        <v>15.3</v>
      </c>
      <c r="Z2648">
        <v>289231.90000000002</v>
      </c>
      <c r="AB2648">
        <v>28.42</v>
      </c>
      <c r="AC2648">
        <v>8219970.5999999996</v>
      </c>
      <c r="AD2648">
        <v>27971617.050000001</v>
      </c>
      <c r="AE2648">
        <v>218.3</v>
      </c>
      <c r="AF2648">
        <v>6106204002.0200005</v>
      </c>
      <c r="AG2648">
        <v>109497.73</v>
      </c>
      <c r="AH2648">
        <v>1</v>
      </c>
      <c r="AI2648">
        <v>17503.759999999998</v>
      </c>
      <c r="AJ2648">
        <v>4.83</v>
      </c>
      <c r="AK2648">
        <v>1351029.1</v>
      </c>
      <c r="AL2648">
        <v>0.23200000000000001</v>
      </c>
      <c r="AM2648">
        <v>64894.15</v>
      </c>
      <c r="AN2648">
        <v>310.3</v>
      </c>
      <c r="AO2648">
        <v>573.48</v>
      </c>
      <c r="AP2648">
        <v>177950.84</v>
      </c>
      <c r="AQ2648">
        <v>8589817.0800000001</v>
      </c>
      <c r="AR2648" t="s">
        <v>61</v>
      </c>
      <c r="AS2648" t="s">
        <v>61</v>
      </c>
      <c r="AT2648" t="s">
        <v>62</v>
      </c>
      <c r="AU2648" t="s">
        <v>63</v>
      </c>
    </row>
    <row r="2649" spans="1:47" x14ac:dyDescent="0.25">
      <c r="A2649" t="s">
        <v>3878</v>
      </c>
      <c r="B2649">
        <v>2020</v>
      </c>
      <c r="C2649">
        <v>8</v>
      </c>
      <c r="D2649" t="s">
        <v>89</v>
      </c>
      <c r="E2649" s="1">
        <v>44071</v>
      </c>
      <c r="F2649" s="1">
        <v>44091</v>
      </c>
      <c r="G2649">
        <v>20</v>
      </c>
      <c r="H2649">
        <v>20.8</v>
      </c>
      <c r="I2649" t="s">
        <v>65</v>
      </c>
      <c r="J2649" t="s">
        <v>66</v>
      </c>
      <c r="K2649" t="s">
        <v>248</v>
      </c>
      <c r="L2649">
        <v>9999</v>
      </c>
      <c r="M2649" t="s">
        <v>52</v>
      </c>
      <c r="N2649" t="s">
        <v>168</v>
      </c>
      <c r="O2649" t="s">
        <v>189</v>
      </c>
      <c r="P2649" t="s">
        <v>226</v>
      </c>
      <c r="Q2649" t="s">
        <v>140</v>
      </c>
      <c r="R2649" t="s">
        <v>1298</v>
      </c>
      <c r="S2649" t="s">
        <v>156</v>
      </c>
      <c r="T2649" t="s">
        <v>131</v>
      </c>
      <c r="U2649" t="s">
        <v>259</v>
      </c>
      <c r="V2649">
        <v>6011</v>
      </c>
      <c r="W2649">
        <v>4309</v>
      </c>
      <c r="X2649">
        <v>14.9</v>
      </c>
      <c r="Y2649">
        <v>13.7</v>
      </c>
      <c r="Z2649">
        <v>5691.22</v>
      </c>
      <c r="AA2649">
        <v>406</v>
      </c>
      <c r="AB2649">
        <v>1824.1</v>
      </c>
      <c r="AC2649">
        <v>740584.6</v>
      </c>
      <c r="AD2649">
        <v>26515963.100000001</v>
      </c>
      <c r="AE2649">
        <v>163</v>
      </c>
      <c r="AF2649">
        <v>4322101985.3000002</v>
      </c>
      <c r="AG2649">
        <v>185754.12</v>
      </c>
      <c r="AH2649">
        <v>0</v>
      </c>
      <c r="AI2649">
        <v>0</v>
      </c>
      <c r="AJ2649">
        <v>21.17</v>
      </c>
      <c r="AK2649">
        <v>0</v>
      </c>
      <c r="AL2649">
        <v>0.216</v>
      </c>
      <c r="AM2649">
        <v>57274.48</v>
      </c>
      <c r="AN2649">
        <v>959.3</v>
      </c>
      <c r="AO2649">
        <v>357.92</v>
      </c>
      <c r="AP2649">
        <v>343352.66</v>
      </c>
      <c r="AQ2649">
        <v>1326965.8600000001</v>
      </c>
      <c r="AR2649" t="s">
        <v>61</v>
      </c>
      <c r="AS2649" t="s">
        <v>61</v>
      </c>
      <c r="AT2649" t="s">
        <v>62</v>
      </c>
      <c r="AU2649" t="s">
        <v>63</v>
      </c>
    </row>
    <row r="2650" spans="1:47" x14ac:dyDescent="0.25">
      <c r="A2650" t="s">
        <v>3879</v>
      </c>
      <c r="B2650">
        <v>2020</v>
      </c>
      <c r="C2650">
        <v>7</v>
      </c>
      <c r="D2650" t="s">
        <v>89</v>
      </c>
      <c r="E2650" s="1">
        <v>44030</v>
      </c>
      <c r="F2650" s="1">
        <v>44059</v>
      </c>
      <c r="G2650">
        <v>29</v>
      </c>
      <c r="H2650">
        <v>2.1</v>
      </c>
      <c r="I2650" t="s">
        <v>65</v>
      </c>
      <c r="J2650" t="s">
        <v>66</v>
      </c>
      <c r="K2650" t="s">
        <v>248</v>
      </c>
      <c r="L2650">
        <v>9999</v>
      </c>
      <c r="M2650" t="s">
        <v>68</v>
      </c>
      <c r="N2650" t="s">
        <v>53</v>
      </c>
      <c r="O2650" t="s">
        <v>99</v>
      </c>
      <c r="P2650" t="s">
        <v>82</v>
      </c>
      <c r="Q2650" t="s">
        <v>93</v>
      </c>
      <c r="R2650" t="s">
        <v>2367</v>
      </c>
      <c r="S2650" t="s">
        <v>156</v>
      </c>
      <c r="T2650" t="s">
        <v>86</v>
      </c>
      <c r="U2650" t="s">
        <v>143</v>
      </c>
      <c r="V2650">
        <v>27873</v>
      </c>
      <c r="W2650">
        <v>17763</v>
      </c>
      <c r="X2650">
        <v>15.5</v>
      </c>
      <c r="Y2650">
        <v>15.1</v>
      </c>
      <c r="Z2650">
        <v>24032.89</v>
      </c>
      <c r="AA2650">
        <v>1716</v>
      </c>
      <c r="AB2650">
        <v>2531.13</v>
      </c>
      <c r="AC2650">
        <v>4343419.08</v>
      </c>
      <c r="AD2650">
        <v>115324706.61</v>
      </c>
      <c r="AE2650">
        <v>165.65</v>
      </c>
      <c r="AF2650">
        <v>19103537649.950001</v>
      </c>
      <c r="AG2650">
        <v>50794.65</v>
      </c>
      <c r="AH2650">
        <v>0</v>
      </c>
      <c r="AI2650">
        <v>0</v>
      </c>
      <c r="AJ2650">
        <v>24.39</v>
      </c>
      <c r="AK2650">
        <v>0</v>
      </c>
      <c r="AL2650">
        <v>0.17799999999999999</v>
      </c>
      <c r="AM2650">
        <v>205277.98</v>
      </c>
      <c r="AN2650">
        <v>520.79999999999995</v>
      </c>
      <c r="AO2650">
        <v>674.03</v>
      </c>
      <c r="AP2650">
        <v>351034.82</v>
      </c>
      <c r="AQ2650">
        <v>4950526.53</v>
      </c>
      <c r="AR2650" t="s">
        <v>61</v>
      </c>
      <c r="AS2650" t="s">
        <v>61</v>
      </c>
      <c r="AT2650" t="s">
        <v>62</v>
      </c>
      <c r="AU2650" t="s">
        <v>63</v>
      </c>
    </row>
    <row r="2651" spans="1:47" x14ac:dyDescent="0.25">
      <c r="A2651" t="s">
        <v>3880</v>
      </c>
      <c r="B2651">
        <v>2026</v>
      </c>
      <c r="C2651">
        <v>1</v>
      </c>
      <c r="D2651" t="s">
        <v>48</v>
      </c>
      <c r="E2651" s="1">
        <v>46039</v>
      </c>
      <c r="F2651" s="1">
        <v>46067</v>
      </c>
      <c r="G2651">
        <v>28</v>
      </c>
      <c r="H2651">
        <v>10.7</v>
      </c>
      <c r="I2651" t="s">
        <v>65</v>
      </c>
      <c r="J2651" t="s">
        <v>66</v>
      </c>
      <c r="K2651" t="s">
        <v>251</v>
      </c>
      <c r="L2651">
        <v>8543.7000000000007</v>
      </c>
      <c r="M2651" t="s">
        <v>114</v>
      </c>
      <c r="N2651" t="s">
        <v>106</v>
      </c>
      <c r="O2651" t="s">
        <v>189</v>
      </c>
      <c r="P2651" t="s">
        <v>56</v>
      </c>
      <c r="Q2651" t="s">
        <v>93</v>
      </c>
      <c r="R2651" t="s">
        <v>3881</v>
      </c>
      <c r="S2651" t="s">
        <v>156</v>
      </c>
      <c r="T2651" t="s">
        <v>95</v>
      </c>
      <c r="U2651" t="s">
        <v>228</v>
      </c>
      <c r="V2651">
        <v>10721</v>
      </c>
      <c r="W2651">
        <v>6395</v>
      </c>
      <c r="X2651">
        <v>9</v>
      </c>
      <c r="Y2651">
        <v>12.3</v>
      </c>
      <c r="Z2651">
        <v>8468.09</v>
      </c>
      <c r="AA2651">
        <v>604</v>
      </c>
      <c r="AB2651">
        <v>3153.5</v>
      </c>
      <c r="AC2651">
        <v>1904714</v>
      </c>
      <c r="AD2651">
        <v>30312290.280000001</v>
      </c>
      <c r="AE2651">
        <v>286.10000000000002</v>
      </c>
      <c r="AF2651">
        <v>8672346249.1100006</v>
      </c>
      <c r="AG2651">
        <v>90359.02</v>
      </c>
      <c r="AH2651">
        <v>0</v>
      </c>
      <c r="AI2651">
        <v>0</v>
      </c>
      <c r="AJ2651">
        <v>3.65</v>
      </c>
      <c r="AK2651">
        <v>0</v>
      </c>
      <c r="AL2651">
        <v>0.13900000000000001</v>
      </c>
      <c r="AM2651">
        <v>42134.080000000002</v>
      </c>
      <c r="AN2651">
        <v>730.5</v>
      </c>
      <c r="AO2651">
        <v>530.1</v>
      </c>
      <c r="AP2651">
        <v>387238.05</v>
      </c>
      <c r="AQ2651">
        <v>2424445.15</v>
      </c>
      <c r="AR2651" t="s">
        <v>61</v>
      </c>
      <c r="AS2651" t="s">
        <v>61</v>
      </c>
      <c r="AT2651" t="s">
        <v>62</v>
      </c>
      <c r="AU2651" t="s">
        <v>63</v>
      </c>
    </row>
    <row r="2652" spans="1:47" x14ac:dyDescent="0.25">
      <c r="A2652" t="s">
        <v>3882</v>
      </c>
      <c r="B2652">
        <v>2020</v>
      </c>
      <c r="C2652">
        <v>5</v>
      </c>
      <c r="D2652" t="s">
        <v>77</v>
      </c>
      <c r="E2652" s="1">
        <v>43977</v>
      </c>
      <c r="F2652" s="1">
        <v>44002</v>
      </c>
      <c r="G2652">
        <v>25</v>
      </c>
      <c r="H2652">
        <v>7.5</v>
      </c>
      <c r="I2652" t="s">
        <v>49</v>
      </c>
      <c r="J2652" t="s">
        <v>112</v>
      </c>
      <c r="K2652" t="s">
        <v>126</v>
      </c>
      <c r="L2652">
        <v>2701.12</v>
      </c>
      <c r="M2652" t="s">
        <v>114</v>
      </c>
      <c r="N2652" t="s">
        <v>106</v>
      </c>
      <c r="O2652" t="s">
        <v>107</v>
      </c>
      <c r="P2652" t="s">
        <v>204</v>
      </c>
      <c r="Q2652" t="s">
        <v>226</v>
      </c>
      <c r="R2652" t="s">
        <v>3858</v>
      </c>
      <c r="S2652" t="s">
        <v>130</v>
      </c>
      <c r="T2652" t="s">
        <v>131</v>
      </c>
      <c r="U2652" t="s">
        <v>181</v>
      </c>
      <c r="V2652">
        <v>69771</v>
      </c>
      <c r="W2652">
        <v>47775</v>
      </c>
      <c r="X2652">
        <v>20.9</v>
      </c>
      <c r="Y2652">
        <v>11.1</v>
      </c>
      <c r="Z2652">
        <v>61539.519999999997</v>
      </c>
      <c r="AB2652">
        <v>25.49</v>
      </c>
      <c r="AC2652">
        <v>1568642.36</v>
      </c>
      <c r="AD2652">
        <v>14531326.859999999</v>
      </c>
      <c r="AE2652">
        <v>159.01</v>
      </c>
      <c r="AF2652">
        <v>2310626284.0100002</v>
      </c>
      <c r="AG2652">
        <v>208476.1</v>
      </c>
      <c r="AH2652">
        <v>0.8</v>
      </c>
      <c r="AI2652">
        <v>27922.67</v>
      </c>
      <c r="AJ2652">
        <v>17.62</v>
      </c>
      <c r="AK2652">
        <v>2560419.79</v>
      </c>
      <c r="AL2652">
        <v>0.20300000000000001</v>
      </c>
      <c r="AM2652">
        <v>29498.59</v>
      </c>
      <c r="AN2652">
        <v>548.9</v>
      </c>
      <c r="AO2652">
        <v>635.36</v>
      </c>
      <c r="AP2652">
        <v>348749.1</v>
      </c>
      <c r="AQ2652">
        <v>2183288.8199999998</v>
      </c>
      <c r="AR2652" t="s">
        <v>61</v>
      </c>
      <c r="AS2652" t="s">
        <v>61</v>
      </c>
      <c r="AT2652" t="s">
        <v>116</v>
      </c>
      <c r="AU2652" t="s">
        <v>63</v>
      </c>
    </row>
    <row r="2653" spans="1:47" x14ac:dyDescent="0.25">
      <c r="A2653" t="s">
        <v>3883</v>
      </c>
      <c r="B2653">
        <v>2020</v>
      </c>
      <c r="C2653">
        <v>12</v>
      </c>
      <c r="D2653" t="s">
        <v>119</v>
      </c>
      <c r="E2653" s="1">
        <v>44190</v>
      </c>
      <c r="F2653" s="1">
        <v>44199</v>
      </c>
      <c r="G2653">
        <v>9</v>
      </c>
      <c r="H2653">
        <v>18.899999999999999</v>
      </c>
      <c r="I2653" t="s">
        <v>49</v>
      </c>
      <c r="J2653" t="s">
        <v>78</v>
      </c>
      <c r="K2653" t="s">
        <v>158</v>
      </c>
      <c r="L2653">
        <v>1006.3</v>
      </c>
      <c r="M2653" t="s">
        <v>90</v>
      </c>
      <c r="N2653" t="s">
        <v>168</v>
      </c>
      <c r="O2653" t="s">
        <v>189</v>
      </c>
      <c r="P2653" t="s">
        <v>257</v>
      </c>
      <c r="Q2653" t="s">
        <v>92</v>
      </c>
      <c r="R2653" t="s">
        <v>3582</v>
      </c>
      <c r="S2653" t="s">
        <v>161</v>
      </c>
      <c r="T2653" t="s">
        <v>59</v>
      </c>
      <c r="U2653" t="s">
        <v>60</v>
      </c>
      <c r="V2653">
        <v>36948</v>
      </c>
      <c r="W2653">
        <v>27691</v>
      </c>
      <c r="X2653">
        <v>16.899999999999999</v>
      </c>
      <c r="Y2653">
        <v>10.8</v>
      </c>
      <c r="Z2653">
        <v>29238.61</v>
      </c>
      <c r="AB2653">
        <v>29.52</v>
      </c>
      <c r="AC2653">
        <v>863123.77</v>
      </c>
      <c r="AD2653">
        <v>21966090.530000001</v>
      </c>
      <c r="AE2653">
        <v>159.80000000000001</v>
      </c>
      <c r="AF2653">
        <v>3510181266.6900001</v>
      </c>
      <c r="AG2653">
        <v>115882.24000000001</v>
      </c>
      <c r="AH2653">
        <v>1.2</v>
      </c>
      <c r="AI2653">
        <v>37833.279999999999</v>
      </c>
      <c r="AJ2653">
        <v>3.63</v>
      </c>
      <c r="AK2653">
        <v>797369.09</v>
      </c>
      <c r="AL2653">
        <v>0.17</v>
      </c>
      <c r="AM2653">
        <v>37342.35</v>
      </c>
      <c r="AN2653">
        <v>302.8</v>
      </c>
      <c r="AO2653">
        <v>660.55</v>
      </c>
      <c r="AP2653">
        <v>200014.54</v>
      </c>
      <c r="AQ2653">
        <v>1254196.18</v>
      </c>
      <c r="AR2653" t="s">
        <v>124</v>
      </c>
      <c r="AS2653" t="s">
        <v>61</v>
      </c>
      <c r="AT2653" t="s">
        <v>62</v>
      </c>
      <c r="AU2653" t="s">
        <v>63</v>
      </c>
    </row>
    <row r="2654" spans="1:47" x14ac:dyDescent="0.25">
      <c r="A2654" t="s">
        <v>3884</v>
      </c>
      <c r="B2654">
        <v>2020</v>
      </c>
      <c r="C2654">
        <v>11</v>
      </c>
      <c r="D2654" t="s">
        <v>119</v>
      </c>
      <c r="E2654" s="1">
        <v>44157</v>
      </c>
      <c r="F2654" s="1">
        <v>44177</v>
      </c>
      <c r="G2654">
        <v>20</v>
      </c>
      <c r="H2654">
        <v>4.9000000000000004</v>
      </c>
      <c r="I2654" t="s">
        <v>49</v>
      </c>
      <c r="J2654" t="s">
        <v>78</v>
      </c>
      <c r="K2654" t="s">
        <v>177</v>
      </c>
      <c r="L2654">
        <v>1001.99</v>
      </c>
      <c r="M2654" t="s">
        <v>68</v>
      </c>
      <c r="N2654" t="s">
        <v>106</v>
      </c>
      <c r="O2654" t="s">
        <v>189</v>
      </c>
      <c r="P2654" t="s">
        <v>257</v>
      </c>
      <c r="Q2654" t="s">
        <v>128</v>
      </c>
      <c r="R2654" t="s">
        <v>3885</v>
      </c>
      <c r="S2654" t="s">
        <v>130</v>
      </c>
      <c r="T2654" t="s">
        <v>148</v>
      </c>
      <c r="U2654" t="s">
        <v>228</v>
      </c>
      <c r="V2654">
        <v>69351</v>
      </c>
      <c r="W2654">
        <v>40930</v>
      </c>
      <c r="X2654">
        <v>17.5</v>
      </c>
      <c r="Y2654">
        <v>14.1</v>
      </c>
      <c r="Z2654">
        <v>54673.66</v>
      </c>
      <c r="AB2654">
        <v>27.61</v>
      </c>
      <c r="AC2654">
        <v>1509539.75</v>
      </c>
      <c r="AD2654">
        <v>18712606.870000001</v>
      </c>
      <c r="AE2654">
        <v>165.49</v>
      </c>
      <c r="AF2654">
        <v>3096749310.9200001</v>
      </c>
      <c r="AG2654">
        <v>25611.62</v>
      </c>
      <c r="AH2654">
        <v>0.8</v>
      </c>
      <c r="AI2654">
        <v>24504.95</v>
      </c>
      <c r="AJ2654">
        <v>22.03</v>
      </c>
      <c r="AK2654">
        <v>4122387.29</v>
      </c>
      <c r="AL2654">
        <v>8.4000000000000005E-2</v>
      </c>
      <c r="AM2654">
        <v>15718.59</v>
      </c>
      <c r="AO2654">
        <v>518.57000000000005</v>
      </c>
      <c r="AP2654">
        <v>376896.68</v>
      </c>
      <c r="AQ2654">
        <v>1952271.59</v>
      </c>
      <c r="AR2654" t="s">
        <v>61</v>
      </c>
      <c r="AS2654" t="s">
        <v>61</v>
      </c>
      <c r="AT2654" t="s">
        <v>62</v>
      </c>
      <c r="AU2654" t="s">
        <v>63</v>
      </c>
    </row>
    <row r="2655" spans="1:47" x14ac:dyDescent="0.25">
      <c r="A2655" t="s">
        <v>3886</v>
      </c>
      <c r="B2655">
        <v>2020</v>
      </c>
      <c r="C2655">
        <v>9</v>
      </c>
      <c r="D2655" t="s">
        <v>89</v>
      </c>
      <c r="E2655" s="1">
        <v>44087</v>
      </c>
      <c r="F2655" s="1">
        <v>44105</v>
      </c>
      <c r="G2655">
        <v>18</v>
      </c>
      <c r="I2655" t="s">
        <v>49</v>
      </c>
      <c r="J2655" t="s">
        <v>112</v>
      </c>
      <c r="K2655" t="s">
        <v>340</v>
      </c>
      <c r="L2655">
        <v>7208.39</v>
      </c>
      <c r="M2655" t="s">
        <v>98</v>
      </c>
      <c r="N2655" t="s">
        <v>168</v>
      </c>
      <c r="O2655" t="s">
        <v>189</v>
      </c>
      <c r="P2655" t="s">
        <v>140</v>
      </c>
      <c r="Q2655" t="s">
        <v>226</v>
      </c>
      <c r="R2655" t="s">
        <v>571</v>
      </c>
      <c r="S2655" t="s">
        <v>73</v>
      </c>
      <c r="T2655" t="s">
        <v>74</v>
      </c>
      <c r="U2655" t="s">
        <v>96</v>
      </c>
      <c r="V2655">
        <v>10037</v>
      </c>
      <c r="W2655">
        <v>6555</v>
      </c>
      <c r="X2655">
        <v>4.5</v>
      </c>
      <c r="Y2655">
        <v>15.4</v>
      </c>
      <c r="Z2655">
        <v>7724.35</v>
      </c>
      <c r="AB2655">
        <v>43.19</v>
      </c>
      <c r="AC2655">
        <v>333614.68</v>
      </c>
      <c r="AD2655">
        <v>8305993.5499999998</v>
      </c>
      <c r="AE2655">
        <v>166.65</v>
      </c>
      <c r="AF2655">
        <v>1384193825.1099999</v>
      </c>
      <c r="AG2655">
        <v>110555.3</v>
      </c>
      <c r="AH2655">
        <v>0</v>
      </c>
      <c r="AI2655">
        <v>0</v>
      </c>
      <c r="AJ2655">
        <v>12.77</v>
      </c>
      <c r="AK2655">
        <v>1060675.3799999999</v>
      </c>
      <c r="AL2655">
        <v>0.14099999999999999</v>
      </c>
      <c r="AM2655">
        <v>11711.45</v>
      </c>
      <c r="AN2655">
        <v>967.2</v>
      </c>
      <c r="AO2655">
        <v>514.03</v>
      </c>
      <c r="AP2655">
        <v>497169.82</v>
      </c>
      <c r="AQ2655">
        <v>953051.25</v>
      </c>
      <c r="AR2655" t="s">
        <v>61</v>
      </c>
      <c r="AS2655" t="s">
        <v>61</v>
      </c>
      <c r="AT2655" t="s">
        <v>62</v>
      </c>
      <c r="AU2655" t="s">
        <v>63</v>
      </c>
    </row>
    <row r="2656" spans="1:47" x14ac:dyDescent="0.25">
      <c r="A2656" t="s">
        <v>3887</v>
      </c>
      <c r="B2656">
        <v>2023</v>
      </c>
      <c r="C2656">
        <v>11</v>
      </c>
      <c r="D2656" t="s">
        <v>119</v>
      </c>
      <c r="E2656" s="1">
        <v>45252</v>
      </c>
      <c r="F2656" s="1">
        <v>45280</v>
      </c>
      <c r="G2656">
        <v>28</v>
      </c>
      <c r="H2656">
        <v>7.8</v>
      </c>
      <c r="I2656" t="s">
        <v>65</v>
      </c>
      <c r="J2656" t="s">
        <v>66</v>
      </c>
      <c r="K2656" t="s">
        <v>391</v>
      </c>
      <c r="L2656">
        <v>9999.99</v>
      </c>
      <c r="M2656" t="s">
        <v>68</v>
      </c>
      <c r="N2656" t="s">
        <v>81</v>
      </c>
      <c r="O2656" t="s">
        <v>91</v>
      </c>
      <c r="P2656" t="s">
        <v>226</v>
      </c>
      <c r="Q2656" t="s">
        <v>257</v>
      </c>
      <c r="R2656" t="s">
        <v>1566</v>
      </c>
      <c r="S2656" t="s">
        <v>130</v>
      </c>
      <c r="T2656" t="s">
        <v>187</v>
      </c>
      <c r="U2656" t="s">
        <v>181</v>
      </c>
      <c r="V2656">
        <v>60847</v>
      </c>
      <c r="W2656">
        <v>37236</v>
      </c>
      <c r="X2656">
        <v>7.7</v>
      </c>
      <c r="Y2656">
        <v>10.4</v>
      </c>
      <c r="Z2656">
        <v>52105.69</v>
      </c>
      <c r="AB2656">
        <v>33.89</v>
      </c>
      <c r="AC2656">
        <v>1765861.83</v>
      </c>
      <c r="AD2656">
        <v>21857294.84</v>
      </c>
      <c r="AE2656">
        <v>289.86</v>
      </c>
      <c r="AF2656">
        <v>6335555482.3199997</v>
      </c>
      <c r="AG2656">
        <v>36003.07</v>
      </c>
      <c r="AH2656">
        <v>1</v>
      </c>
      <c r="AI2656">
        <v>28483.54</v>
      </c>
      <c r="AJ2656">
        <v>5.63</v>
      </c>
      <c r="AK2656">
        <v>0</v>
      </c>
      <c r="AL2656">
        <v>0.30499999999999999</v>
      </c>
      <c r="AM2656">
        <v>66664.75</v>
      </c>
      <c r="AN2656">
        <v>876.2</v>
      </c>
      <c r="AO2656">
        <v>649.04</v>
      </c>
      <c r="AP2656">
        <v>568688.85</v>
      </c>
      <c r="AQ2656">
        <v>2465702.04</v>
      </c>
      <c r="AR2656" t="s">
        <v>61</v>
      </c>
      <c r="AS2656" t="s">
        <v>61</v>
      </c>
      <c r="AT2656" t="s">
        <v>62</v>
      </c>
      <c r="AU2656" t="s">
        <v>63</v>
      </c>
    </row>
    <row r="2657" spans="1:47" x14ac:dyDescent="0.25">
      <c r="A2657" t="s">
        <v>3888</v>
      </c>
      <c r="B2657">
        <v>2025</v>
      </c>
      <c r="C2657">
        <v>12</v>
      </c>
      <c r="D2657" t="s">
        <v>119</v>
      </c>
      <c r="E2657" s="1">
        <v>46021</v>
      </c>
      <c r="F2657" s="1">
        <v>46027</v>
      </c>
      <c r="G2657">
        <v>6</v>
      </c>
      <c r="H2657">
        <v>9.1999999999999993</v>
      </c>
      <c r="I2657" t="s">
        <v>65</v>
      </c>
      <c r="J2657" t="s">
        <v>50</v>
      </c>
      <c r="K2657" t="s">
        <v>51</v>
      </c>
      <c r="L2657">
        <v>2709</v>
      </c>
      <c r="M2657" t="s">
        <v>114</v>
      </c>
      <c r="N2657" t="s">
        <v>81</v>
      </c>
      <c r="O2657" t="s">
        <v>189</v>
      </c>
      <c r="P2657" t="s">
        <v>128</v>
      </c>
      <c r="Q2657" t="s">
        <v>230</v>
      </c>
      <c r="R2657" t="s">
        <v>1202</v>
      </c>
      <c r="S2657" t="s">
        <v>58</v>
      </c>
      <c r="T2657" t="s">
        <v>102</v>
      </c>
      <c r="U2657" t="s">
        <v>87</v>
      </c>
      <c r="V2657">
        <v>182655</v>
      </c>
      <c r="W2657">
        <v>132649</v>
      </c>
      <c r="X2657">
        <v>22.2</v>
      </c>
      <c r="Y2657">
        <v>14.6</v>
      </c>
      <c r="Z2657">
        <v>150573.82</v>
      </c>
      <c r="AB2657">
        <v>31.71</v>
      </c>
      <c r="AC2657">
        <v>4774695.83</v>
      </c>
      <c r="AD2657">
        <v>12845452.58</v>
      </c>
      <c r="AE2657">
        <v>275.73</v>
      </c>
      <c r="AF2657">
        <v>3541876639.8800001</v>
      </c>
      <c r="AG2657">
        <v>225324.2</v>
      </c>
      <c r="AH2657">
        <v>0</v>
      </c>
      <c r="AI2657">
        <v>0</v>
      </c>
      <c r="AJ2657">
        <v>5.94</v>
      </c>
      <c r="AK2657">
        <v>0</v>
      </c>
      <c r="AL2657">
        <v>0.127</v>
      </c>
      <c r="AM2657">
        <v>16313.72</v>
      </c>
      <c r="AN2657">
        <v>313.10000000000002</v>
      </c>
      <c r="AO2657">
        <v>378.89</v>
      </c>
      <c r="AP2657">
        <v>118630.46</v>
      </c>
      <c r="AQ2657">
        <v>5134964.21</v>
      </c>
      <c r="AR2657" t="s">
        <v>61</v>
      </c>
      <c r="AS2657" t="s">
        <v>124</v>
      </c>
      <c r="AT2657" t="s">
        <v>62</v>
      </c>
      <c r="AU2657" t="s">
        <v>63</v>
      </c>
    </row>
    <row r="2658" spans="1:47" x14ac:dyDescent="0.25">
      <c r="A2658" t="s">
        <v>3889</v>
      </c>
      <c r="B2658">
        <v>2021</v>
      </c>
      <c r="C2658">
        <v>2</v>
      </c>
      <c r="D2658" t="s">
        <v>48</v>
      </c>
      <c r="E2658" s="1">
        <v>44252</v>
      </c>
      <c r="F2658" s="1">
        <v>44272</v>
      </c>
      <c r="G2658">
        <v>20</v>
      </c>
      <c r="H2658">
        <v>18.100000000000001</v>
      </c>
      <c r="I2658" t="s">
        <v>65</v>
      </c>
      <c r="J2658" t="s">
        <v>50</v>
      </c>
      <c r="K2658" t="s">
        <v>51</v>
      </c>
      <c r="L2658">
        <v>2709</v>
      </c>
      <c r="M2658" t="s">
        <v>52</v>
      </c>
      <c r="N2658" t="s">
        <v>81</v>
      </c>
      <c r="O2658" t="s">
        <v>200</v>
      </c>
      <c r="P2658" t="s">
        <v>82</v>
      </c>
      <c r="Q2658" t="s">
        <v>108</v>
      </c>
      <c r="R2658" t="s">
        <v>3885</v>
      </c>
      <c r="S2658" t="s">
        <v>58</v>
      </c>
      <c r="T2658" t="s">
        <v>148</v>
      </c>
      <c r="U2658" t="s">
        <v>96</v>
      </c>
      <c r="V2658">
        <v>172484</v>
      </c>
      <c r="W2658">
        <v>105210</v>
      </c>
      <c r="X2658">
        <v>24.1</v>
      </c>
      <c r="Y2658">
        <v>12.1</v>
      </c>
      <c r="Z2658">
        <v>152252.96</v>
      </c>
      <c r="AB2658">
        <v>30.22</v>
      </c>
      <c r="AC2658">
        <v>4601084.45</v>
      </c>
      <c r="AD2658">
        <v>10555697.720000001</v>
      </c>
      <c r="AE2658">
        <v>167.76</v>
      </c>
      <c r="AF2658">
        <v>1770823849.51</v>
      </c>
      <c r="AG2658">
        <v>59267.85</v>
      </c>
      <c r="AH2658">
        <v>0.8</v>
      </c>
      <c r="AI2658">
        <v>27504.92</v>
      </c>
      <c r="AJ2658">
        <v>5.3</v>
      </c>
      <c r="AK2658">
        <v>0</v>
      </c>
      <c r="AL2658">
        <v>0.29799999999999999</v>
      </c>
      <c r="AM2658">
        <v>31455.98</v>
      </c>
      <c r="AN2658">
        <v>456.6</v>
      </c>
      <c r="AO2658">
        <v>723.91</v>
      </c>
      <c r="AP2658">
        <v>330537.31</v>
      </c>
      <c r="AQ2658">
        <v>5049850.51</v>
      </c>
      <c r="AR2658" t="s">
        <v>124</v>
      </c>
      <c r="AS2658" t="s">
        <v>61</v>
      </c>
      <c r="AT2658" t="s">
        <v>62</v>
      </c>
      <c r="AU2658" t="s">
        <v>63</v>
      </c>
    </row>
    <row r="2659" spans="1:47" x14ac:dyDescent="0.25">
      <c r="A2659" t="s">
        <v>3890</v>
      </c>
      <c r="B2659">
        <v>2020</v>
      </c>
      <c r="C2659">
        <v>2</v>
      </c>
      <c r="D2659" t="s">
        <v>48</v>
      </c>
      <c r="E2659" s="1">
        <v>43878</v>
      </c>
      <c r="F2659" s="1">
        <v>43893</v>
      </c>
      <c r="G2659">
        <v>15</v>
      </c>
      <c r="H2659">
        <v>8.9</v>
      </c>
      <c r="I2659" t="s">
        <v>49</v>
      </c>
      <c r="J2659" t="s">
        <v>66</v>
      </c>
      <c r="K2659" t="s">
        <v>245</v>
      </c>
      <c r="L2659">
        <v>8905.9</v>
      </c>
      <c r="M2659" t="s">
        <v>68</v>
      </c>
      <c r="N2659" t="s">
        <v>106</v>
      </c>
      <c r="O2659" t="s">
        <v>54</v>
      </c>
      <c r="P2659" t="s">
        <v>230</v>
      </c>
      <c r="Q2659" t="s">
        <v>82</v>
      </c>
      <c r="R2659" t="s">
        <v>1478</v>
      </c>
      <c r="S2659" t="s">
        <v>73</v>
      </c>
      <c r="T2659" t="s">
        <v>95</v>
      </c>
      <c r="U2659" t="s">
        <v>166</v>
      </c>
      <c r="V2659">
        <v>5527</v>
      </c>
      <c r="W2659">
        <v>3675</v>
      </c>
      <c r="X2659">
        <v>3</v>
      </c>
      <c r="Y2659">
        <v>13.8</v>
      </c>
      <c r="Z2659">
        <v>4784.3999999999996</v>
      </c>
      <c r="AB2659">
        <v>44.73</v>
      </c>
      <c r="AC2659">
        <v>214006.21</v>
      </c>
      <c r="AD2659">
        <v>1902851.57</v>
      </c>
      <c r="AE2659">
        <v>158.1</v>
      </c>
      <c r="AF2659">
        <v>300840833.22000003</v>
      </c>
      <c r="AG2659">
        <v>219636.48000000001</v>
      </c>
      <c r="AH2659">
        <v>0.4</v>
      </c>
      <c r="AI2659">
        <v>9535.33</v>
      </c>
      <c r="AJ2659">
        <v>12.09</v>
      </c>
      <c r="AK2659">
        <v>230054.75</v>
      </c>
      <c r="AL2659">
        <v>0.23899999999999999</v>
      </c>
      <c r="AM2659">
        <v>4547.82</v>
      </c>
      <c r="AN2659">
        <v>801.4</v>
      </c>
      <c r="AO2659">
        <v>612.02</v>
      </c>
      <c r="AP2659">
        <v>490472.83</v>
      </c>
      <c r="AQ2659">
        <v>938198.67</v>
      </c>
      <c r="AR2659" t="s">
        <v>61</v>
      </c>
      <c r="AS2659" t="s">
        <v>61</v>
      </c>
      <c r="AT2659" t="s">
        <v>62</v>
      </c>
      <c r="AU2659" t="s">
        <v>63</v>
      </c>
    </row>
    <row r="2660" spans="1:47" x14ac:dyDescent="0.25">
      <c r="A2660" t="s">
        <v>3891</v>
      </c>
      <c r="B2660">
        <v>2025</v>
      </c>
      <c r="C2660">
        <v>1</v>
      </c>
      <c r="D2660" t="s">
        <v>48</v>
      </c>
      <c r="E2660" s="1">
        <v>45663</v>
      </c>
      <c r="F2660" s="1">
        <v>45681</v>
      </c>
      <c r="G2660">
        <v>18</v>
      </c>
      <c r="H2660">
        <v>17.100000000000001</v>
      </c>
      <c r="I2660" t="s">
        <v>65</v>
      </c>
      <c r="J2660" t="s">
        <v>78</v>
      </c>
      <c r="K2660" t="s">
        <v>315</v>
      </c>
      <c r="L2660">
        <v>1511.9</v>
      </c>
      <c r="M2660" t="s">
        <v>80</v>
      </c>
      <c r="N2660" t="s">
        <v>81</v>
      </c>
      <c r="O2660" t="s">
        <v>91</v>
      </c>
      <c r="P2660" t="s">
        <v>92</v>
      </c>
      <c r="Q2660" t="s">
        <v>174</v>
      </c>
      <c r="R2660" t="s">
        <v>309</v>
      </c>
      <c r="S2660" t="s">
        <v>85</v>
      </c>
      <c r="T2660" t="s">
        <v>162</v>
      </c>
      <c r="U2660" t="s">
        <v>96</v>
      </c>
      <c r="V2660">
        <v>47234</v>
      </c>
      <c r="W2660">
        <v>31985</v>
      </c>
      <c r="X2660">
        <v>11.3</v>
      </c>
      <c r="Y2660">
        <v>14.4</v>
      </c>
      <c r="Z2660">
        <v>39503.32</v>
      </c>
      <c r="AB2660">
        <v>22.88</v>
      </c>
      <c r="AC2660">
        <v>903835.96</v>
      </c>
      <c r="AD2660">
        <v>38781594.340000004</v>
      </c>
      <c r="AE2660">
        <v>277.58999999999997</v>
      </c>
      <c r="AF2660">
        <v>10765382772.84</v>
      </c>
      <c r="AG2660">
        <v>103463.16</v>
      </c>
      <c r="AH2660">
        <v>0.7</v>
      </c>
      <c r="AI2660">
        <v>17465.28</v>
      </c>
      <c r="AJ2660">
        <v>18.45</v>
      </c>
      <c r="AK2660">
        <v>0</v>
      </c>
      <c r="AL2660">
        <v>6.0999999999999999E-2</v>
      </c>
      <c r="AM2660">
        <v>23656.77</v>
      </c>
      <c r="AN2660">
        <v>788.4</v>
      </c>
      <c r="AO2660">
        <v>389.6</v>
      </c>
      <c r="AP2660">
        <v>307160.64</v>
      </c>
      <c r="AQ2660">
        <v>1355581.81</v>
      </c>
      <c r="AR2660" t="s">
        <v>61</v>
      </c>
      <c r="AS2660" t="s">
        <v>61</v>
      </c>
      <c r="AT2660" t="s">
        <v>62</v>
      </c>
      <c r="AU2660" t="s">
        <v>63</v>
      </c>
    </row>
    <row r="2661" spans="1:47" x14ac:dyDescent="0.25">
      <c r="A2661" t="s">
        <v>3892</v>
      </c>
      <c r="B2661">
        <v>2024</v>
      </c>
      <c r="C2661">
        <v>1</v>
      </c>
      <c r="D2661" t="s">
        <v>48</v>
      </c>
      <c r="E2661" s="1">
        <v>45317</v>
      </c>
      <c r="F2661" s="1">
        <v>45326</v>
      </c>
      <c r="G2661">
        <v>9</v>
      </c>
      <c r="H2661">
        <v>18.2</v>
      </c>
      <c r="I2661" t="s">
        <v>49</v>
      </c>
      <c r="J2661" t="s">
        <v>66</v>
      </c>
      <c r="K2661" t="s">
        <v>391</v>
      </c>
      <c r="L2661">
        <v>9999.99</v>
      </c>
      <c r="M2661" t="s">
        <v>52</v>
      </c>
      <c r="N2661" t="s">
        <v>106</v>
      </c>
      <c r="O2661" t="s">
        <v>107</v>
      </c>
      <c r="P2661" t="s">
        <v>230</v>
      </c>
      <c r="Q2661" t="s">
        <v>128</v>
      </c>
      <c r="R2661" t="s">
        <v>1316</v>
      </c>
      <c r="S2661" t="s">
        <v>130</v>
      </c>
      <c r="T2661" t="s">
        <v>148</v>
      </c>
      <c r="U2661" t="s">
        <v>103</v>
      </c>
      <c r="V2661">
        <v>59439</v>
      </c>
      <c r="W2661">
        <v>38912</v>
      </c>
      <c r="X2661">
        <v>11.9</v>
      </c>
      <c r="Y2661">
        <v>10.5</v>
      </c>
      <c r="Z2661">
        <v>54507.42</v>
      </c>
      <c r="AB2661">
        <v>38</v>
      </c>
      <c r="AC2661">
        <v>2071281.96</v>
      </c>
      <c r="AD2661">
        <v>27338196.5</v>
      </c>
      <c r="AE2661">
        <v>281.22000000000003</v>
      </c>
      <c r="AF2661">
        <v>7688047619.7299995</v>
      </c>
      <c r="AG2661">
        <v>58414.87</v>
      </c>
      <c r="AH2661">
        <v>0.7</v>
      </c>
      <c r="AI2661">
        <v>6178.62</v>
      </c>
      <c r="AJ2661">
        <v>17.91</v>
      </c>
      <c r="AK2661">
        <v>4896270.99</v>
      </c>
      <c r="AL2661">
        <v>0.34699999999999998</v>
      </c>
      <c r="AM2661">
        <v>94863.54</v>
      </c>
      <c r="AN2661">
        <v>181.9</v>
      </c>
      <c r="AO2661">
        <v>383.74</v>
      </c>
      <c r="AP2661">
        <v>69802.31</v>
      </c>
      <c r="AQ2661">
        <v>2300541.2999999998</v>
      </c>
      <c r="AR2661" t="s">
        <v>61</v>
      </c>
      <c r="AS2661" t="s">
        <v>61</v>
      </c>
      <c r="AT2661" t="s">
        <v>62</v>
      </c>
      <c r="AU2661" t="s">
        <v>63</v>
      </c>
    </row>
    <row r="2662" spans="1:47" x14ac:dyDescent="0.25">
      <c r="A2662" t="s">
        <v>3893</v>
      </c>
      <c r="B2662">
        <v>2025</v>
      </c>
      <c r="C2662">
        <v>12</v>
      </c>
      <c r="D2662" t="s">
        <v>119</v>
      </c>
      <c r="E2662" s="1">
        <v>46008</v>
      </c>
      <c r="F2662" s="1">
        <v>46030</v>
      </c>
      <c r="G2662">
        <v>22</v>
      </c>
      <c r="H2662">
        <v>12.3</v>
      </c>
      <c r="I2662" t="s">
        <v>65</v>
      </c>
      <c r="J2662" t="s">
        <v>66</v>
      </c>
      <c r="K2662" t="s">
        <v>67</v>
      </c>
      <c r="L2662">
        <v>8479.8989999999994</v>
      </c>
      <c r="M2662" t="s">
        <v>80</v>
      </c>
      <c r="N2662" t="s">
        <v>168</v>
      </c>
      <c r="O2662" t="s">
        <v>200</v>
      </c>
      <c r="P2662" t="s">
        <v>70</v>
      </c>
      <c r="Q2662" t="s">
        <v>174</v>
      </c>
      <c r="R2662" t="s">
        <v>2930</v>
      </c>
      <c r="S2662" t="s">
        <v>156</v>
      </c>
      <c r="T2662" t="s">
        <v>148</v>
      </c>
      <c r="U2662" t="s">
        <v>181</v>
      </c>
      <c r="V2662">
        <v>19859</v>
      </c>
      <c r="W2662">
        <v>14148</v>
      </c>
      <c r="X2662">
        <v>3.8</v>
      </c>
      <c r="Y2662">
        <v>14.4</v>
      </c>
      <c r="Z2662">
        <v>15769.16</v>
      </c>
      <c r="AA2662">
        <v>1126</v>
      </c>
      <c r="AB2662">
        <v>1420.82</v>
      </c>
      <c r="AC2662">
        <v>1599843.32</v>
      </c>
      <c r="AD2662">
        <v>57892686.340000004</v>
      </c>
      <c r="AE2662">
        <v>276.33</v>
      </c>
      <c r="AF2662">
        <v>15997486016.33</v>
      </c>
      <c r="AG2662">
        <v>39249.980000000003</v>
      </c>
      <c r="AH2662">
        <v>0</v>
      </c>
      <c r="AI2662">
        <v>0</v>
      </c>
      <c r="AJ2662">
        <v>12.59</v>
      </c>
      <c r="AK2662">
        <v>0</v>
      </c>
      <c r="AL2662">
        <v>7.8E-2</v>
      </c>
      <c r="AM2662">
        <v>45156.3</v>
      </c>
      <c r="AN2662">
        <v>382.5</v>
      </c>
      <c r="AO2662">
        <v>461.08</v>
      </c>
      <c r="AP2662">
        <v>176363.1</v>
      </c>
      <c r="AQ2662">
        <v>1860612.7</v>
      </c>
      <c r="AR2662" t="s">
        <v>61</v>
      </c>
      <c r="AS2662" t="s">
        <v>61</v>
      </c>
      <c r="AT2662" t="s">
        <v>62</v>
      </c>
      <c r="AU2662" t="s">
        <v>63</v>
      </c>
    </row>
    <row r="2663" spans="1:47" x14ac:dyDescent="0.25">
      <c r="A2663" t="s">
        <v>3894</v>
      </c>
      <c r="B2663">
        <v>2025</v>
      </c>
      <c r="C2663">
        <v>11</v>
      </c>
      <c r="D2663" t="s">
        <v>119</v>
      </c>
      <c r="E2663" s="1">
        <v>45971</v>
      </c>
      <c r="F2663" s="1">
        <v>45998</v>
      </c>
      <c r="G2663">
        <v>27</v>
      </c>
      <c r="H2663">
        <v>10.199999999999999</v>
      </c>
      <c r="I2663" t="s">
        <v>49</v>
      </c>
      <c r="J2663" t="s">
        <v>66</v>
      </c>
      <c r="K2663" t="s">
        <v>67</v>
      </c>
      <c r="L2663">
        <v>8479.8989999999994</v>
      </c>
      <c r="M2663" t="s">
        <v>114</v>
      </c>
      <c r="N2663" t="s">
        <v>81</v>
      </c>
      <c r="O2663" t="s">
        <v>107</v>
      </c>
      <c r="P2663" t="s">
        <v>71</v>
      </c>
      <c r="Q2663" t="s">
        <v>226</v>
      </c>
      <c r="R2663" t="s">
        <v>263</v>
      </c>
      <c r="S2663" t="s">
        <v>73</v>
      </c>
      <c r="T2663" t="s">
        <v>95</v>
      </c>
      <c r="U2663" t="s">
        <v>75</v>
      </c>
      <c r="V2663">
        <v>4019</v>
      </c>
      <c r="W2663">
        <v>2650</v>
      </c>
      <c r="X2663">
        <v>8.1999999999999993</v>
      </c>
      <c r="Y2663">
        <v>14.2</v>
      </c>
      <c r="Z2663">
        <v>3240.61</v>
      </c>
      <c r="AB2663">
        <v>29.52</v>
      </c>
      <c r="AC2663">
        <v>95662.81</v>
      </c>
      <c r="AD2663">
        <v>2854037.63</v>
      </c>
      <c r="AE2663">
        <v>283.91000000000003</v>
      </c>
      <c r="AF2663">
        <v>810289823.52999997</v>
      </c>
      <c r="AG2663">
        <v>187459.9</v>
      </c>
      <c r="AH2663">
        <v>0</v>
      </c>
      <c r="AI2663">
        <v>0</v>
      </c>
      <c r="AJ2663">
        <v>14.15</v>
      </c>
      <c r="AK2663">
        <v>403846.32</v>
      </c>
      <c r="AL2663">
        <v>0.222</v>
      </c>
      <c r="AM2663">
        <v>6335.96</v>
      </c>
      <c r="AN2663">
        <v>494.7</v>
      </c>
      <c r="AO2663">
        <v>648.70000000000005</v>
      </c>
      <c r="AP2663">
        <v>320911.89</v>
      </c>
      <c r="AQ2663">
        <v>610370.56000000006</v>
      </c>
      <c r="AR2663" t="s">
        <v>61</v>
      </c>
      <c r="AS2663" t="s">
        <v>61</v>
      </c>
      <c r="AT2663" t="s">
        <v>62</v>
      </c>
      <c r="AU2663" t="s">
        <v>117</v>
      </c>
    </row>
    <row r="2664" spans="1:47" x14ac:dyDescent="0.25">
      <c r="A2664" t="s">
        <v>3895</v>
      </c>
      <c r="B2664">
        <v>2022</v>
      </c>
      <c r="C2664">
        <v>10</v>
      </c>
      <c r="D2664" t="s">
        <v>119</v>
      </c>
      <c r="E2664" s="1">
        <v>44848</v>
      </c>
      <c r="F2664" s="1">
        <v>44865</v>
      </c>
      <c r="G2664">
        <v>17</v>
      </c>
      <c r="H2664">
        <v>7.2</v>
      </c>
      <c r="I2664" t="s">
        <v>65</v>
      </c>
      <c r="J2664" t="s">
        <v>66</v>
      </c>
      <c r="K2664" t="s">
        <v>245</v>
      </c>
      <c r="L2664">
        <v>8905.9</v>
      </c>
      <c r="M2664" t="s">
        <v>114</v>
      </c>
      <c r="N2664" t="s">
        <v>106</v>
      </c>
      <c r="O2664" t="s">
        <v>200</v>
      </c>
      <c r="P2664" t="s">
        <v>100</v>
      </c>
      <c r="Q2664" t="s">
        <v>146</v>
      </c>
      <c r="R2664" t="s">
        <v>1071</v>
      </c>
      <c r="S2664" t="s">
        <v>137</v>
      </c>
      <c r="T2664" t="s">
        <v>59</v>
      </c>
      <c r="U2664" t="s">
        <v>87</v>
      </c>
      <c r="V2664">
        <v>4750</v>
      </c>
      <c r="W2664">
        <v>3367</v>
      </c>
      <c r="X2664">
        <v>6</v>
      </c>
      <c r="Y2664">
        <v>14.8</v>
      </c>
      <c r="Z2664">
        <v>3868.67</v>
      </c>
      <c r="AB2664">
        <v>12.86</v>
      </c>
      <c r="AC2664">
        <v>49751.1</v>
      </c>
      <c r="AD2664">
        <v>2967308.58</v>
      </c>
      <c r="AE2664">
        <v>215.81</v>
      </c>
      <c r="AF2664">
        <v>640374864.64999998</v>
      </c>
      <c r="AG2664">
        <v>23190</v>
      </c>
      <c r="AI2664">
        <v>46145.08</v>
      </c>
      <c r="AJ2664">
        <v>11.95</v>
      </c>
      <c r="AK2664">
        <v>0</v>
      </c>
      <c r="AL2664">
        <v>0.318</v>
      </c>
      <c r="AM2664">
        <v>9436.0400000000009</v>
      </c>
      <c r="AN2664">
        <v>786.7</v>
      </c>
      <c r="AO2664">
        <v>414.17</v>
      </c>
      <c r="AP2664">
        <v>325827.53999999998</v>
      </c>
      <c r="AQ2664">
        <v>454349.76</v>
      </c>
      <c r="AR2664" t="s">
        <v>61</v>
      </c>
      <c r="AS2664" t="s">
        <v>61</v>
      </c>
      <c r="AT2664" t="s">
        <v>62</v>
      </c>
      <c r="AU2664" t="s">
        <v>63</v>
      </c>
    </row>
    <row r="2665" spans="1:47" x14ac:dyDescent="0.25">
      <c r="A2665" t="s">
        <v>3896</v>
      </c>
      <c r="B2665">
        <v>2022</v>
      </c>
      <c r="C2665">
        <v>8</v>
      </c>
      <c r="D2665" t="s">
        <v>89</v>
      </c>
      <c r="E2665" s="1">
        <v>44792</v>
      </c>
      <c r="F2665" s="1">
        <v>44805</v>
      </c>
      <c r="G2665">
        <v>13</v>
      </c>
      <c r="H2665">
        <v>19.8</v>
      </c>
      <c r="I2665" t="s">
        <v>49</v>
      </c>
      <c r="J2665" t="s">
        <v>50</v>
      </c>
      <c r="K2665" t="s">
        <v>51</v>
      </c>
      <c r="L2665">
        <v>2709</v>
      </c>
      <c r="M2665" t="s">
        <v>52</v>
      </c>
      <c r="N2665" t="s">
        <v>69</v>
      </c>
      <c r="O2665" t="s">
        <v>107</v>
      </c>
      <c r="P2665" t="s">
        <v>108</v>
      </c>
      <c r="Q2665" t="s">
        <v>226</v>
      </c>
      <c r="R2665" t="s">
        <v>886</v>
      </c>
      <c r="S2665" t="s">
        <v>170</v>
      </c>
      <c r="T2665" t="s">
        <v>95</v>
      </c>
      <c r="U2665" t="s">
        <v>166</v>
      </c>
      <c r="V2665">
        <v>74302</v>
      </c>
      <c r="W2665">
        <v>44853</v>
      </c>
      <c r="X2665">
        <v>20.100000000000001</v>
      </c>
      <c r="Y2665">
        <v>13.2</v>
      </c>
      <c r="Z2665">
        <v>62888.54</v>
      </c>
      <c r="AB2665">
        <v>24.36</v>
      </c>
      <c r="AC2665">
        <v>1531964.83</v>
      </c>
      <c r="AD2665">
        <v>4435528.7300000004</v>
      </c>
      <c r="AE2665">
        <v>219.09</v>
      </c>
      <c r="AF2665">
        <v>971779989.46000004</v>
      </c>
      <c r="AG2665">
        <v>97154.42</v>
      </c>
      <c r="AH2665">
        <v>2.5</v>
      </c>
      <c r="AI2665">
        <v>47712.01</v>
      </c>
      <c r="AJ2665">
        <v>13.5</v>
      </c>
      <c r="AK2665">
        <v>598796.38</v>
      </c>
      <c r="AL2665">
        <v>0.30199999999999999</v>
      </c>
      <c r="AM2665">
        <v>13395.3</v>
      </c>
      <c r="AN2665">
        <v>596.4</v>
      </c>
      <c r="AO2665">
        <v>370.57</v>
      </c>
      <c r="AP2665">
        <v>221007.95</v>
      </c>
      <c r="AQ2665">
        <v>1911234.51</v>
      </c>
      <c r="AR2665" t="s">
        <v>61</v>
      </c>
      <c r="AS2665" t="s">
        <v>61</v>
      </c>
      <c r="AT2665" t="s">
        <v>62</v>
      </c>
      <c r="AU2665" t="s">
        <v>63</v>
      </c>
    </row>
    <row r="2666" spans="1:47" x14ac:dyDescent="0.25">
      <c r="A2666" t="s">
        <v>3897</v>
      </c>
      <c r="B2666">
        <v>2022</v>
      </c>
      <c r="C2666">
        <v>7</v>
      </c>
      <c r="D2666" t="s">
        <v>89</v>
      </c>
      <c r="E2666" s="1">
        <v>44743</v>
      </c>
      <c r="F2666" s="1">
        <v>44761</v>
      </c>
      <c r="G2666">
        <v>18</v>
      </c>
      <c r="H2666">
        <v>4</v>
      </c>
      <c r="I2666" t="s">
        <v>65</v>
      </c>
      <c r="J2666" t="s">
        <v>112</v>
      </c>
      <c r="K2666" t="s">
        <v>340</v>
      </c>
      <c r="L2666">
        <v>7208.39</v>
      </c>
      <c r="M2666" t="s">
        <v>90</v>
      </c>
      <c r="N2666" t="s">
        <v>168</v>
      </c>
      <c r="O2666" t="s">
        <v>91</v>
      </c>
      <c r="P2666" t="s">
        <v>128</v>
      </c>
      <c r="Q2666" t="s">
        <v>71</v>
      </c>
      <c r="R2666" t="s">
        <v>1570</v>
      </c>
      <c r="S2666" t="s">
        <v>73</v>
      </c>
      <c r="T2666" t="s">
        <v>162</v>
      </c>
      <c r="U2666" t="s">
        <v>75</v>
      </c>
      <c r="V2666">
        <v>13029</v>
      </c>
      <c r="W2666">
        <v>7871</v>
      </c>
      <c r="X2666">
        <v>16.899999999999999</v>
      </c>
      <c r="Y2666">
        <v>13</v>
      </c>
      <c r="Z2666">
        <v>12389.76</v>
      </c>
      <c r="AB2666">
        <v>29.29</v>
      </c>
      <c r="AC2666">
        <v>362896.07</v>
      </c>
      <c r="AD2666">
        <v>8728214.2300000004</v>
      </c>
      <c r="AE2666">
        <v>211.12</v>
      </c>
      <c r="AF2666">
        <v>1842700588.24</v>
      </c>
      <c r="AG2666">
        <v>189267.20000000001</v>
      </c>
      <c r="AH2666">
        <v>0.1</v>
      </c>
      <c r="AI2666">
        <v>1141.3399999999999</v>
      </c>
      <c r="AJ2666">
        <v>8</v>
      </c>
      <c r="AK2666">
        <v>0</v>
      </c>
      <c r="AL2666">
        <v>0.2</v>
      </c>
      <c r="AM2666">
        <v>17456.43</v>
      </c>
      <c r="AN2666">
        <v>534.4</v>
      </c>
      <c r="AO2666">
        <v>547.97</v>
      </c>
      <c r="AP2666">
        <v>292835.17</v>
      </c>
      <c r="AQ2666">
        <v>863596.21</v>
      </c>
      <c r="AR2666" t="s">
        <v>61</v>
      </c>
      <c r="AS2666" t="s">
        <v>61</v>
      </c>
      <c r="AT2666" t="s">
        <v>62</v>
      </c>
      <c r="AU2666" t="s">
        <v>63</v>
      </c>
    </row>
    <row r="2667" spans="1:47" x14ac:dyDescent="0.25">
      <c r="A2667" t="s">
        <v>3898</v>
      </c>
      <c r="B2667">
        <v>2026</v>
      </c>
      <c r="C2667">
        <v>1</v>
      </c>
      <c r="D2667" t="s">
        <v>48</v>
      </c>
      <c r="E2667" s="1">
        <v>46047</v>
      </c>
      <c r="F2667" s="1">
        <v>46057</v>
      </c>
      <c r="G2667">
        <v>10</v>
      </c>
      <c r="H2667">
        <v>16.399999999999999</v>
      </c>
      <c r="I2667" t="s">
        <v>49</v>
      </c>
      <c r="J2667" t="s">
        <v>50</v>
      </c>
      <c r="K2667" t="s">
        <v>145</v>
      </c>
      <c r="L2667">
        <v>2710.19</v>
      </c>
      <c r="M2667" t="s">
        <v>80</v>
      </c>
      <c r="N2667" t="s">
        <v>69</v>
      </c>
      <c r="O2667" t="s">
        <v>54</v>
      </c>
      <c r="P2667" t="s">
        <v>127</v>
      </c>
      <c r="Q2667" t="s">
        <v>92</v>
      </c>
      <c r="R2667" t="s">
        <v>1617</v>
      </c>
      <c r="S2667" t="s">
        <v>170</v>
      </c>
      <c r="T2667" t="s">
        <v>95</v>
      </c>
      <c r="U2667" t="s">
        <v>228</v>
      </c>
      <c r="V2667">
        <v>98594</v>
      </c>
      <c r="W2667">
        <v>66360</v>
      </c>
      <c r="X2667">
        <v>8.1</v>
      </c>
      <c r="Y2667">
        <v>10.4</v>
      </c>
      <c r="Z2667">
        <v>85640.49</v>
      </c>
      <c r="AB2667">
        <v>47.91</v>
      </c>
      <c r="AC2667">
        <v>4103035.88</v>
      </c>
      <c r="AD2667">
        <v>27974466.059999999</v>
      </c>
      <c r="AE2667">
        <v>285.68</v>
      </c>
      <c r="AF2667">
        <v>7991745464.0200005</v>
      </c>
      <c r="AG2667">
        <v>72320.09</v>
      </c>
      <c r="AH2667">
        <v>0</v>
      </c>
      <c r="AI2667">
        <v>0</v>
      </c>
      <c r="AJ2667">
        <v>11.25</v>
      </c>
      <c r="AK2667">
        <v>3147127.43</v>
      </c>
      <c r="AL2667">
        <v>0.19</v>
      </c>
      <c r="AM2667">
        <v>53151.49</v>
      </c>
      <c r="AN2667">
        <v>519.6</v>
      </c>
      <c r="AO2667">
        <v>688.76</v>
      </c>
      <c r="AP2667">
        <v>357879.7</v>
      </c>
      <c r="AQ2667">
        <v>4586387.16</v>
      </c>
      <c r="AR2667" t="s">
        <v>61</v>
      </c>
      <c r="AS2667" t="s">
        <v>61</v>
      </c>
      <c r="AT2667" t="s">
        <v>62</v>
      </c>
      <c r="AU2667" t="s">
        <v>63</v>
      </c>
    </row>
    <row r="2668" spans="1:47" x14ac:dyDescent="0.25">
      <c r="A2668" t="s">
        <v>3899</v>
      </c>
      <c r="B2668">
        <v>2025</v>
      </c>
      <c r="C2668">
        <v>3</v>
      </c>
      <c r="D2668" t="s">
        <v>48</v>
      </c>
      <c r="E2668" s="1">
        <v>45727</v>
      </c>
      <c r="F2668" s="1">
        <v>45757</v>
      </c>
      <c r="G2668">
        <v>30</v>
      </c>
      <c r="H2668">
        <v>6.8</v>
      </c>
      <c r="I2668" t="s">
        <v>65</v>
      </c>
      <c r="J2668" t="s">
        <v>239</v>
      </c>
      <c r="K2668" t="s">
        <v>240</v>
      </c>
      <c r="L2668">
        <v>3105.2</v>
      </c>
      <c r="M2668" t="s">
        <v>114</v>
      </c>
      <c r="N2668" t="s">
        <v>106</v>
      </c>
      <c r="O2668" t="s">
        <v>99</v>
      </c>
      <c r="P2668" t="s">
        <v>100</v>
      </c>
      <c r="Q2668" t="s">
        <v>159</v>
      </c>
      <c r="R2668" t="s">
        <v>3900</v>
      </c>
      <c r="S2668" t="s">
        <v>161</v>
      </c>
      <c r="T2668" t="s">
        <v>102</v>
      </c>
      <c r="U2668" t="s">
        <v>213</v>
      </c>
      <c r="V2668">
        <v>28914</v>
      </c>
      <c r="W2668">
        <v>17665</v>
      </c>
      <c r="X2668">
        <v>20</v>
      </c>
      <c r="Y2668">
        <v>15.6</v>
      </c>
      <c r="Z2668">
        <v>22959.86</v>
      </c>
      <c r="AB2668">
        <v>37.24</v>
      </c>
      <c r="AC2668">
        <v>855025.19</v>
      </c>
      <c r="AD2668">
        <v>8976846.0600000005</v>
      </c>
      <c r="AE2668">
        <v>282.3</v>
      </c>
      <c r="AF2668">
        <v>2534163642.7399998</v>
      </c>
      <c r="AG2668">
        <v>136422.54999999999</v>
      </c>
      <c r="AH2668">
        <v>0</v>
      </c>
      <c r="AI2668">
        <v>0</v>
      </c>
      <c r="AJ2668">
        <v>14.33</v>
      </c>
      <c r="AK2668">
        <v>0</v>
      </c>
      <c r="AL2668">
        <v>0.30399999999999999</v>
      </c>
      <c r="AM2668">
        <v>27289.61</v>
      </c>
      <c r="AN2668">
        <v>772.7</v>
      </c>
      <c r="AO2668">
        <v>592.97</v>
      </c>
      <c r="AP2668">
        <v>458187.92</v>
      </c>
      <c r="AQ2668">
        <v>1476925.27</v>
      </c>
      <c r="AR2668" t="s">
        <v>61</v>
      </c>
      <c r="AS2668" t="s">
        <v>61</v>
      </c>
      <c r="AT2668" t="s">
        <v>62</v>
      </c>
      <c r="AU2668" t="s">
        <v>63</v>
      </c>
    </row>
    <row r="2669" spans="1:47" x14ac:dyDescent="0.25">
      <c r="A2669" t="s">
        <v>3901</v>
      </c>
      <c r="B2669">
        <v>2024</v>
      </c>
      <c r="C2669">
        <v>3</v>
      </c>
      <c r="D2669" t="s">
        <v>48</v>
      </c>
      <c r="E2669" s="1">
        <v>45359</v>
      </c>
      <c r="F2669" s="1">
        <v>45364</v>
      </c>
      <c r="G2669">
        <v>5</v>
      </c>
      <c r="H2669">
        <v>14.2</v>
      </c>
      <c r="I2669" t="s">
        <v>65</v>
      </c>
      <c r="J2669" t="s">
        <v>50</v>
      </c>
      <c r="K2669" t="s">
        <v>51</v>
      </c>
      <c r="L2669">
        <v>2709</v>
      </c>
      <c r="M2669" t="s">
        <v>52</v>
      </c>
      <c r="N2669" t="s">
        <v>168</v>
      </c>
      <c r="O2669" t="s">
        <v>54</v>
      </c>
      <c r="P2669" t="s">
        <v>226</v>
      </c>
      <c r="Q2669" t="s">
        <v>154</v>
      </c>
      <c r="R2669" t="s">
        <v>521</v>
      </c>
      <c r="S2669" t="s">
        <v>58</v>
      </c>
      <c r="T2669" t="s">
        <v>148</v>
      </c>
      <c r="U2669" t="s">
        <v>228</v>
      </c>
      <c r="V2669">
        <v>328244</v>
      </c>
      <c r="W2669">
        <v>203324</v>
      </c>
      <c r="X2669">
        <v>17.100000000000001</v>
      </c>
      <c r="Y2669">
        <v>12.5</v>
      </c>
      <c r="Z2669">
        <v>258585.42</v>
      </c>
      <c r="AB2669">
        <v>14.11</v>
      </c>
      <c r="AC2669">
        <v>3648640.28</v>
      </c>
      <c r="AD2669">
        <v>18196656.010000002</v>
      </c>
      <c r="AE2669">
        <v>274.87</v>
      </c>
      <c r="AF2669">
        <v>5001714837.4700003</v>
      </c>
      <c r="AG2669">
        <v>179242.69</v>
      </c>
      <c r="AH2669">
        <v>0.4</v>
      </c>
      <c r="AI2669">
        <v>12528.88</v>
      </c>
      <c r="AJ2669">
        <v>21.61</v>
      </c>
      <c r="AK2669">
        <v>0</v>
      </c>
      <c r="AL2669">
        <v>0.23799999999999999</v>
      </c>
      <c r="AM2669">
        <v>43308.04</v>
      </c>
      <c r="AN2669">
        <v>259</v>
      </c>
      <c r="AO2669">
        <v>684.09</v>
      </c>
      <c r="AP2669">
        <v>177179.31</v>
      </c>
      <c r="AQ2669">
        <v>4060899.2</v>
      </c>
      <c r="AR2669" t="s">
        <v>61</v>
      </c>
      <c r="AS2669" t="s">
        <v>124</v>
      </c>
      <c r="AT2669" t="s">
        <v>62</v>
      </c>
      <c r="AU2669" t="s">
        <v>63</v>
      </c>
    </row>
    <row r="2670" spans="1:47" x14ac:dyDescent="0.25">
      <c r="A2670" t="s">
        <v>3902</v>
      </c>
      <c r="B2670">
        <v>2024</v>
      </c>
      <c r="C2670">
        <v>4</v>
      </c>
      <c r="D2670" t="s">
        <v>77</v>
      </c>
      <c r="E2670" s="1">
        <v>45386</v>
      </c>
      <c r="F2670" s="1">
        <v>45415</v>
      </c>
      <c r="G2670">
        <v>29</v>
      </c>
      <c r="H2670">
        <v>19.899999999999999</v>
      </c>
      <c r="I2670" t="s">
        <v>65</v>
      </c>
      <c r="J2670" t="s">
        <v>112</v>
      </c>
      <c r="K2670" t="s">
        <v>343</v>
      </c>
      <c r="L2670">
        <v>2523.1</v>
      </c>
      <c r="M2670" t="s">
        <v>52</v>
      </c>
      <c r="N2670" t="s">
        <v>53</v>
      </c>
      <c r="O2670" t="s">
        <v>54</v>
      </c>
      <c r="P2670" t="s">
        <v>92</v>
      </c>
      <c r="Q2670" t="s">
        <v>201</v>
      </c>
      <c r="R2670" t="s">
        <v>830</v>
      </c>
      <c r="S2670" t="s">
        <v>130</v>
      </c>
      <c r="T2670" t="s">
        <v>86</v>
      </c>
      <c r="U2670" t="s">
        <v>132</v>
      </c>
      <c r="V2670">
        <v>85557</v>
      </c>
      <c r="W2670">
        <v>47998</v>
      </c>
      <c r="X2670">
        <v>24.3</v>
      </c>
      <c r="Y2670">
        <v>12.5</v>
      </c>
      <c r="Z2670">
        <v>76473.06</v>
      </c>
      <c r="AB2670">
        <v>41.81</v>
      </c>
      <c r="AC2670">
        <v>3197338.64</v>
      </c>
      <c r="AD2670">
        <v>50046264.659999996</v>
      </c>
      <c r="AE2670">
        <v>281.60000000000002</v>
      </c>
      <c r="AF2670">
        <v>14093028128.26</v>
      </c>
      <c r="AG2670">
        <v>149032.17000000001</v>
      </c>
      <c r="AH2670">
        <v>0.7</v>
      </c>
      <c r="AI2670">
        <v>14494.7</v>
      </c>
      <c r="AJ2670">
        <v>3.98</v>
      </c>
      <c r="AK2670">
        <v>0</v>
      </c>
      <c r="AL2670">
        <v>0.16300000000000001</v>
      </c>
      <c r="AM2670">
        <v>81575.41</v>
      </c>
      <c r="AN2670">
        <v>1283</v>
      </c>
      <c r="AO2670">
        <v>436.24</v>
      </c>
      <c r="AP2670">
        <v>559695.92000000004</v>
      </c>
      <c r="AQ2670">
        <v>4002136.84</v>
      </c>
      <c r="AR2670" t="s">
        <v>61</v>
      </c>
      <c r="AS2670" t="s">
        <v>61</v>
      </c>
      <c r="AT2670" t="s">
        <v>116</v>
      </c>
      <c r="AU2670" t="s">
        <v>63</v>
      </c>
    </row>
    <row r="2671" spans="1:47" x14ac:dyDescent="0.25">
      <c r="A2671" t="s">
        <v>3903</v>
      </c>
      <c r="B2671">
        <v>2026</v>
      </c>
      <c r="C2671">
        <v>3</v>
      </c>
      <c r="D2671" t="s">
        <v>48</v>
      </c>
      <c r="E2671" s="1">
        <v>46086</v>
      </c>
      <c r="F2671" s="1">
        <v>46116</v>
      </c>
      <c r="G2671">
        <v>30</v>
      </c>
      <c r="H2671">
        <v>19.600000000000001</v>
      </c>
      <c r="I2671" t="s">
        <v>49</v>
      </c>
      <c r="J2671" t="s">
        <v>78</v>
      </c>
      <c r="K2671" t="s">
        <v>105</v>
      </c>
      <c r="L2671">
        <v>1201.9000000000001</v>
      </c>
      <c r="M2671" t="s">
        <v>114</v>
      </c>
      <c r="N2671" t="s">
        <v>168</v>
      </c>
      <c r="O2671" t="s">
        <v>107</v>
      </c>
      <c r="P2671" t="s">
        <v>154</v>
      </c>
      <c r="Q2671" t="s">
        <v>56</v>
      </c>
      <c r="R2671" t="s">
        <v>3904</v>
      </c>
      <c r="S2671" t="s">
        <v>85</v>
      </c>
      <c r="T2671" t="s">
        <v>187</v>
      </c>
      <c r="U2671" t="s">
        <v>213</v>
      </c>
      <c r="V2671">
        <v>64381</v>
      </c>
      <c r="W2671">
        <v>41659</v>
      </c>
      <c r="X2671">
        <v>4.5</v>
      </c>
      <c r="Y2671">
        <v>13.9</v>
      </c>
      <c r="Z2671">
        <v>57610.85</v>
      </c>
      <c r="AB2671">
        <v>36.72</v>
      </c>
      <c r="AC2671">
        <v>2115470.41</v>
      </c>
      <c r="AD2671">
        <v>58242264.920000002</v>
      </c>
      <c r="AE2671">
        <v>278.06</v>
      </c>
      <c r="AF2671">
        <v>16194844183.66</v>
      </c>
      <c r="AG2671">
        <v>126933.32</v>
      </c>
      <c r="AH2671">
        <v>0</v>
      </c>
      <c r="AI2671">
        <v>0</v>
      </c>
      <c r="AJ2671">
        <v>12.17</v>
      </c>
      <c r="AK2671">
        <v>7088083.6399999997</v>
      </c>
      <c r="AL2671">
        <v>0.17100000000000001</v>
      </c>
      <c r="AM2671">
        <v>99594.27</v>
      </c>
      <c r="AN2671">
        <v>1574.3</v>
      </c>
      <c r="AO2671">
        <v>369.62</v>
      </c>
      <c r="AP2671">
        <v>581892.77</v>
      </c>
      <c r="AQ2671">
        <v>2923890.77</v>
      </c>
      <c r="AR2671" t="s">
        <v>124</v>
      </c>
      <c r="AS2671" t="s">
        <v>61</v>
      </c>
      <c r="AT2671" t="s">
        <v>62</v>
      </c>
      <c r="AU2671" t="s">
        <v>63</v>
      </c>
    </row>
    <row r="2672" spans="1:47" x14ac:dyDescent="0.25">
      <c r="A2672" t="s">
        <v>3905</v>
      </c>
      <c r="B2672">
        <v>2023</v>
      </c>
      <c r="C2672">
        <v>3</v>
      </c>
      <c r="D2672" t="s">
        <v>48</v>
      </c>
      <c r="E2672" s="1">
        <v>45011</v>
      </c>
      <c r="F2672" s="1">
        <v>45026</v>
      </c>
      <c r="G2672">
        <v>15</v>
      </c>
      <c r="H2672">
        <v>6.1</v>
      </c>
      <c r="I2672" t="s">
        <v>65</v>
      </c>
      <c r="J2672" t="s">
        <v>50</v>
      </c>
      <c r="K2672" t="s">
        <v>51</v>
      </c>
      <c r="L2672">
        <v>2709</v>
      </c>
      <c r="M2672" t="s">
        <v>68</v>
      </c>
      <c r="N2672" t="s">
        <v>106</v>
      </c>
      <c r="O2672" t="s">
        <v>200</v>
      </c>
      <c r="P2672" t="s">
        <v>226</v>
      </c>
      <c r="Q2672" t="s">
        <v>174</v>
      </c>
      <c r="R2672" t="s">
        <v>101</v>
      </c>
      <c r="S2672" t="s">
        <v>58</v>
      </c>
      <c r="T2672" t="s">
        <v>74</v>
      </c>
      <c r="U2672" t="s">
        <v>166</v>
      </c>
      <c r="V2672">
        <v>222397</v>
      </c>
      <c r="W2672">
        <v>139596</v>
      </c>
      <c r="X2672">
        <v>4.7</v>
      </c>
      <c r="Y2672">
        <v>14.9</v>
      </c>
      <c r="Z2672">
        <v>173009.33</v>
      </c>
      <c r="AB2672">
        <v>11.58</v>
      </c>
      <c r="AC2672">
        <v>2003448.04</v>
      </c>
      <c r="AD2672">
        <v>9389216.3399999999</v>
      </c>
      <c r="AE2672">
        <v>283.02</v>
      </c>
      <c r="AF2672">
        <v>2657336008.5500002</v>
      </c>
      <c r="AG2672">
        <v>68887.62</v>
      </c>
      <c r="AH2672">
        <v>0</v>
      </c>
      <c r="AI2672">
        <v>0</v>
      </c>
      <c r="AJ2672">
        <v>13.73</v>
      </c>
      <c r="AK2672">
        <v>0</v>
      </c>
      <c r="AL2672">
        <v>0.27100000000000002</v>
      </c>
      <c r="AM2672">
        <v>25444.78</v>
      </c>
      <c r="AN2672">
        <v>534.20000000000005</v>
      </c>
      <c r="AO2672">
        <v>691.97</v>
      </c>
      <c r="AP2672">
        <v>369650.37</v>
      </c>
      <c r="AQ2672">
        <v>2467430.81</v>
      </c>
      <c r="AR2672" t="s">
        <v>61</v>
      </c>
      <c r="AS2672" t="s">
        <v>61</v>
      </c>
      <c r="AT2672" t="s">
        <v>62</v>
      </c>
      <c r="AU2672" t="s">
        <v>63</v>
      </c>
    </row>
    <row r="2673" spans="1:47" x14ac:dyDescent="0.25">
      <c r="A2673" t="s">
        <v>3906</v>
      </c>
      <c r="B2673">
        <v>2021</v>
      </c>
      <c r="C2673">
        <v>6</v>
      </c>
      <c r="D2673" t="s">
        <v>77</v>
      </c>
      <c r="E2673" s="1">
        <v>44369</v>
      </c>
      <c r="F2673" s="1">
        <v>44394</v>
      </c>
      <c r="G2673">
        <v>25</v>
      </c>
      <c r="H2673">
        <v>14.9</v>
      </c>
      <c r="I2673" t="s">
        <v>65</v>
      </c>
      <c r="J2673" t="s">
        <v>112</v>
      </c>
      <c r="K2673" t="s">
        <v>199</v>
      </c>
      <c r="L2673">
        <v>7204.49</v>
      </c>
      <c r="M2673" t="s">
        <v>114</v>
      </c>
      <c r="N2673" t="s">
        <v>69</v>
      </c>
      <c r="O2673" t="s">
        <v>91</v>
      </c>
      <c r="P2673" t="s">
        <v>92</v>
      </c>
      <c r="Q2673" t="s">
        <v>140</v>
      </c>
      <c r="R2673" t="s">
        <v>676</v>
      </c>
      <c r="S2673" t="s">
        <v>161</v>
      </c>
      <c r="T2673" t="s">
        <v>102</v>
      </c>
      <c r="U2673" t="s">
        <v>87</v>
      </c>
      <c r="V2673">
        <v>34000</v>
      </c>
      <c r="W2673">
        <v>20057</v>
      </c>
      <c r="X2673">
        <v>21.9</v>
      </c>
      <c r="Y2673">
        <v>12.7</v>
      </c>
      <c r="Z2673">
        <v>30701.51</v>
      </c>
      <c r="AB2673">
        <v>17.18</v>
      </c>
      <c r="AC2673">
        <v>527451.93999999994</v>
      </c>
      <c r="AD2673">
        <v>15992109.539999999</v>
      </c>
      <c r="AE2673">
        <v>171.72</v>
      </c>
      <c r="AF2673">
        <v>2746165050.21</v>
      </c>
      <c r="AG2673">
        <v>244076.59</v>
      </c>
      <c r="AH2673">
        <v>1.3</v>
      </c>
      <c r="AI2673">
        <v>23602.15</v>
      </c>
      <c r="AJ2673">
        <v>0.86</v>
      </c>
      <c r="AK2673">
        <v>0</v>
      </c>
      <c r="AL2673">
        <v>5.6000000000000001E-2</v>
      </c>
      <c r="AM2673">
        <v>8955.58</v>
      </c>
      <c r="AN2673">
        <v>1031.5</v>
      </c>
      <c r="AO2673">
        <v>406.97</v>
      </c>
      <c r="AP2673">
        <v>419789.56</v>
      </c>
      <c r="AQ2673">
        <v>1223875.82</v>
      </c>
      <c r="AR2673" t="s">
        <v>61</v>
      </c>
      <c r="AS2673" t="s">
        <v>61</v>
      </c>
      <c r="AT2673" t="s">
        <v>62</v>
      </c>
      <c r="AU2673" t="s">
        <v>63</v>
      </c>
    </row>
    <row r="2674" spans="1:47" x14ac:dyDescent="0.25">
      <c r="A2674" t="s">
        <v>3907</v>
      </c>
      <c r="B2674">
        <v>2020</v>
      </c>
      <c r="C2674">
        <v>10</v>
      </c>
      <c r="D2674" t="s">
        <v>119</v>
      </c>
      <c r="E2674" s="1">
        <v>44135</v>
      </c>
      <c r="F2674" s="1">
        <v>44148</v>
      </c>
      <c r="G2674">
        <v>13</v>
      </c>
      <c r="H2674">
        <v>19.5</v>
      </c>
      <c r="I2674" t="s">
        <v>65</v>
      </c>
      <c r="J2674" t="s">
        <v>134</v>
      </c>
      <c r="K2674" t="s">
        <v>135</v>
      </c>
      <c r="L2674">
        <v>9999.0098999999991</v>
      </c>
      <c r="M2674" t="s">
        <v>98</v>
      </c>
      <c r="N2674" t="s">
        <v>69</v>
      </c>
      <c r="O2674" t="s">
        <v>54</v>
      </c>
      <c r="P2674" t="s">
        <v>92</v>
      </c>
      <c r="Q2674" t="s">
        <v>127</v>
      </c>
      <c r="R2674" t="s">
        <v>676</v>
      </c>
      <c r="S2674" t="s">
        <v>137</v>
      </c>
      <c r="T2674" t="s">
        <v>148</v>
      </c>
      <c r="U2674" t="s">
        <v>132</v>
      </c>
      <c r="V2674">
        <v>13948</v>
      </c>
      <c r="W2674">
        <v>10446</v>
      </c>
      <c r="X2674">
        <v>5</v>
      </c>
      <c r="Y2674">
        <v>15.2</v>
      </c>
      <c r="Z2674">
        <v>11930.47</v>
      </c>
      <c r="AB2674">
        <v>16.25</v>
      </c>
      <c r="AC2674">
        <v>193870.14</v>
      </c>
      <c r="AD2674">
        <v>9309822.9600000009</v>
      </c>
      <c r="AE2674">
        <v>161.08000000000001</v>
      </c>
      <c r="AF2674">
        <v>1499626282.4000001</v>
      </c>
      <c r="AG2674">
        <v>191779.52</v>
      </c>
      <c r="AH2674">
        <v>0.6</v>
      </c>
      <c r="AI2674">
        <v>11532.93</v>
      </c>
      <c r="AJ2674">
        <v>0.05</v>
      </c>
      <c r="AK2674">
        <v>0</v>
      </c>
      <c r="AL2674">
        <v>0.215</v>
      </c>
      <c r="AM2674">
        <v>20016.12</v>
      </c>
      <c r="AN2674">
        <v>418.9</v>
      </c>
      <c r="AO2674">
        <v>524.73</v>
      </c>
      <c r="AP2674">
        <v>219809.4</v>
      </c>
      <c r="AQ2674">
        <v>637008.11</v>
      </c>
      <c r="AR2674" t="s">
        <v>61</v>
      </c>
      <c r="AS2674" t="s">
        <v>124</v>
      </c>
      <c r="AT2674" t="s">
        <v>62</v>
      </c>
      <c r="AU2674" t="s">
        <v>63</v>
      </c>
    </row>
    <row r="2675" spans="1:47" x14ac:dyDescent="0.25">
      <c r="A2675" t="s">
        <v>3908</v>
      </c>
      <c r="B2675">
        <v>2024</v>
      </c>
      <c r="C2675">
        <v>3</v>
      </c>
      <c r="D2675" t="s">
        <v>48</v>
      </c>
      <c r="E2675" s="1">
        <v>45359</v>
      </c>
      <c r="F2675" s="1">
        <v>45388</v>
      </c>
      <c r="G2675">
        <v>29</v>
      </c>
      <c r="H2675">
        <v>19.100000000000001</v>
      </c>
      <c r="I2675" t="s">
        <v>65</v>
      </c>
      <c r="J2675" t="s">
        <v>112</v>
      </c>
      <c r="K2675" t="s">
        <v>126</v>
      </c>
      <c r="L2675">
        <v>2701.12</v>
      </c>
      <c r="M2675" t="s">
        <v>80</v>
      </c>
      <c r="N2675" t="s">
        <v>69</v>
      </c>
      <c r="O2675" t="s">
        <v>107</v>
      </c>
      <c r="P2675" t="s">
        <v>82</v>
      </c>
      <c r="Q2675" t="s">
        <v>140</v>
      </c>
      <c r="R2675" t="s">
        <v>3182</v>
      </c>
      <c r="S2675" t="s">
        <v>130</v>
      </c>
      <c r="T2675" t="s">
        <v>74</v>
      </c>
      <c r="U2675" t="s">
        <v>213</v>
      </c>
      <c r="V2675">
        <v>76481</v>
      </c>
      <c r="W2675">
        <v>50522</v>
      </c>
      <c r="X2675">
        <v>20</v>
      </c>
      <c r="Y2675">
        <v>13.4</v>
      </c>
      <c r="Z2675">
        <v>61380.41</v>
      </c>
      <c r="AB2675">
        <v>10.58</v>
      </c>
      <c r="AC2675">
        <v>649404.74</v>
      </c>
      <c r="AD2675">
        <v>13156890.880000001</v>
      </c>
      <c r="AE2675">
        <v>277.57</v>
      </c>
      <c r="AF2675">
        <v>3651958201.5599999</v>
      </c>
      <c r="AG2675">
        <v>139800.43</v>
      </c>
      <c r="AH2675">
        <v>0.4</v>
      </c>
      <c r="AI2675">
        <v>5961.4</v>
      </c>
      <c r="AJ2675">
        <v>2.9</v>
      </c>
      <c r="AK2675">
        <v>0</v>
      </c>
      <c r="AL2675">
        <v>0.28599999999999998</v>
      </c>
      <c r="AM2675">
        <v>37628.71</v>
      </c>
      <c r="AN2675">
        <v>703</v>
      </c>
      <c r="AO2675">
        <v>402.92</v>
      </c>
      <c r="AP2675">
        <v>283252.76</v>
      </c>
      <c r="AQ2675">
        <v>1116048.04</v>
      </c>
      <c r="AR2675" t="s">
        <v>61</v>
      </c>
      <c r="AS2675" t="s">
        <v>61</v>
      </c>
      <c r="AT2675" t="s">
        <v>62</v>
      </c>
      <c r="AU2675" t="s">
        <v>63</v>
      </c>
    </row>
    <row r="2676" spans="1:47" x14ac:dyDescent="0.25">
      <c r="A2676" t="s">
        <v>3909</v>
      </c>
      <c r="B2676">
        <v>2023</v>
      </c>
      <c r="C2676">
        <v>5</v>
      </c>
      <c r="D2676" t="s">
        <v>77</v>
      </c>
      <c r="E2676" s="1">
        <v>45060</v>
      </c>
      <c r="F2676" s="1">
        <v>45069</v>
      </c>
      <c r="G2676">
        <v>9</v>
      </c>
      <c r="H2676">
        <v>1.6</v>
      </c>
      <c r="I2676" t="s">
        <v>65</v>
      </c>
      <c r="J2676" t="s">
        <v>78</v>
      </c>
      <c r="K2676" t="s">
        <v>315</v>
      </c>
      <c r="L2676">
        <v>1511.9</v>
      </c>
      <c r="M2676" t="s">
        <v>114</v>
      </c>
      <c r="N2676" t="s">
        <v>53</v>
      </c>
      <c r="O2676" t="s">
        <v>91</v>
      </c>
      <c r="P2676" t="s">
        <v>56</v>
      </c>
      <c r="Q2676" t="s">
        <v>201</v>
      </c>
      <c r="R2676" t="s">
        <v>550</v>
      </c>
      <c r="S2676" t="s">
        <v>85</v>
      </c>
      <c r="T2676" t="s">
        <v>59</v>
      </c>
      <c r="U2676" t="s">
        <v>259</v>
      </c>
      <c r="V2676">
        <v>48065</v>
      </c>
      <c r="W2676">
        <v>32705</v>
      </c>
      <c r="X2676">
        <v>4.2</v>
      </c>
      <c r="Y2676">
        <v>10.9</v>
      </c>
      <c r="Z2676">
        <v>38428.199999999997</v>
      </c>
      <c r="AB2676">
        <v>40.26</v>
      </c>
      <c r="AC2676">
        <v>1547119.33</v>
      </c>
      <c r="AD2676">
        <v>47270528.82</v>
      </c>
      <c r="AE2676">
        <v>286.45</v>
      </c>
      <c r="AF2676">
        <v>13540642980.49</v>
      </c>
      <c r="AG2676">
        <v>36226.85</v>
      </c>
      <c r="AH2676">
        <v>0.4</v>
      </c>
      <c r="AI2676">
        <v>9755.6</v>
      </c>
      <c r="AJ2676">
        <v>2.54</v>
      </c>
      <c r="AK2676">
        <v>0</v>
      </c>
      <c r="AL2676">
        <v>0.26700000000000002</v>
      </c>
      <c r="AM2676">
        <v>126212.31</v>
      </c>
      <c r="AN2676">
        <v>294.7</v>
      </c>
      <c r="AO2676">
        <v>449.33</v>
      </c>
      <c r="AP2676">
        <v>132417.54999999999</v>
      </c>
      <c r="AQ2676">
        <v>1851731.64</v>
      </c>
      <c r="AR2676" t="s">
        <v>61</v>
      </c>
      <c r="AS2676" t="s">
        <v>61</v>
      </c>
      <c r="AT2676" t="s">
        <v>62</v>
      </c>
      <c r="AU2676" t="s">
        <v>63</v>
      </c>
    </row>
    <row r="2677" spans="1:47" x14ac:dyDescent="0.25">
      <c r="A2677" t="s">
        <v>3910</v>
      </c>
      <c r="B2677">
        <v>2020</v>
      </c>
      <c r="C2677">
        <v>10</v>
      </c>
      <c r="D2677" t="s">
        <v>119</v>
      </c>
      <c r="E2677" s="1">
        <v>44111</v>
      </c>
      <c r="F2677" s="1">
        <v>44120</v>
      </c>
      <c r="G2677">
        <v>9</v>
      </c>
      <c r="H2677">
        <v>6.3</v>
      </c>
      <c r="I2677" t="s">
        <v>49</v>
      </c>
      <c r="J2677" t="s">
        <v>112</v>
      </c>
      <c r="K2677" t="s">
        <v>113</v>
      </c>
      <c r="L2677">
        <v>7304.39</v>
      </c>
      <c r="M2677" t="s">
        <v>68</v>
      </c>
      <c r="N2677" t="s">
        <v>69</v>
      </c>
      <c r="O2677" t="s">
        <v>91</v>
      </c>
      <c r="P2677" t="s">
        <v>71</v>
      </c>
      <c r="Q2677" t="s">
        <v>82</v>
      </c>
      <c r="R2677" t="s">
        <v>345</v>
      </c>
      <c r="S2677" t="s">
        <v>73</v>
      </c>
      <c r="T2677" t="s">
        <v>148</v>
      </c>
      <c r="U2677" t="s">
        <v>213</v>
      </c>
      <c r="V2677">
        <v>8628</v>
      </c>
      <c r="W2677">
        <v>5066</v>
      </c>
      <c r="X2677">
        <v>21.8</v>
      </c>
      <c r="Y2677">
        <v>15.9</v>
      </c>
      <c r="Z2677">
        <v>7475.98</v>
      </c>
      <c r="AB2677">
        <v>14.55</v>
      </c>
      <c r="AC2677">
        <v>108775.51</v>
      </c>
      <c r="AD2677">
        <v>7322049.5700000003</v>
      </c>
      <c r="AE2677">
        <v>158.79</v>
      </c>
      <c r="AF2677">
        <v>1162668251.22</v>
      </c>
      <c r="AG2677">
        <v>211909.91</v>
      </c>
      <c r="AH2677">
        <v>0.8</v>
      </c>
      <c r="AI2677">
        <v>20712.349999999999</v>
      </c>
      <c r="AJ2677">
        <v>3.43</v>
      </c>
      <c r="AK2677">
        <v>251146.3</v>
      </c>
      <c r="AL2677">
        <v>0.16400000000000001</v>
      </c>
      <c r="AM2677">
        <v>12008.16</v>
      </c>
      <c r="AN2677">
        <v>193</v>
      </c>
      <c r="AO2677">
        <v>682.39</v>
      </c>
      <c r="AP2677">
        <v>131701.26999999999</v>
      </c>
      <c r="AQ2677">
        <v>485107.20000000001</v>
      </c>
      <c r="AR2677" t="s">
        <v>61</v>
      </c>
      <c r="AS2677" t="s">
        <v>61</v>
      </c>
      <c r="AT2677" t="s">
        <v>62</v>
      </c>
      <c r="AU2677" t="s">
        <v>63</v>
      </c>
    </row>
    <row r="2678" spans="1:47" x14ac:dyDescent="0.25">
      <c r="A2678" t="s">
        <v>3911</v>
      </c>
      <c r="B2678">
        <v>2025</v>
      </c>
      <c r="C2678">
        <v>9</v>
      </c>
      <c r="D2678" t="s">
        <v>89</v>
      </c>
      <c r="E2678" s="1">
        <v>45901</v>
      </c>
      <c r="F2678" s="1">
        <v>45915</v>
      </c>
      <c r="G2678">
        <v>14</v>
      </c>
      <c r="H2678">
        <v>16.899999999999999</v>
      </c>
      <c r="I2678" t="s">
        <v>65</v>
      </c>
      <c r="J2678" t="s">
        <v>50</v>
      </c>
      <c r="K2678" t="s">
        <v>223</v>
      </c>
      <c r="L2678">
        <v>2710.1109999999999</v>
      </c>
      <c r="M2678" t="s">
        <v>68</v>
      </c>
      <c r="N2678" t="s">
        <v>69</v>
      </c>
      <c r="O2678" t="s">
        <v>189</v>
      </c>
      <c r="P2678" t="s">
        <v>70</v>
      </c>
      <c r="Q2678" t="s">
        <v>93</v>
      </c>
      <c r="R2678" t="s">
        <v>3210</v>
      </c>
      <c r="S2678" t="s">
        <v>186</v>
      </c>
      <c r="T2678" t="s">
        <v>148</v>
      </c>
      <c r="U2678" t="s">
        <v>213</v>
      </c>
      <c r="V2678">
        <v>119287</v>
      </c>
      <c r="W2678">
        <v>82502</v>
      </c>
      <c r="X2678">
        <v>10.1</v>
      </c>
      <c r="Y2678">
        <v>15.7</v>
      </c>
      <c r="Z2678">
        <v>99112.8</v>
      </c>
      <c r="AB2678">
        <v>12.52</v>
      </c>
      <c r="AC2678">
        <v>1240892.26</v>
      </c>
      <c r="AD2678">
        <v>114019365.12</v>
      </c>
      <c r="AE2678">
        <v>284.70999999999998</v>
      </c>
      <c r="AF2678">
        <v>32462453443.32</v>
      </c>
      <c r="AG2678">
        <v>232351.66</v>
      </c>
      <c r="AH2678">
        <v>0</v>
      </c>
      <c r="AI2678">
        <v>0</v>
      </c>
      <c r="AJ2678">
        <v>5.23</v>
      </c>
      <c r="AK2678">
        <v>0</v>
      </c>
      <c r="AL2678">
        <v>0.17100000000000001</v>
      </c>
      <c r="AM2678">
        <v>194973.11</v>
      </c>
      <c r="AN2678">
        <v>349.9</v>
      </c>
      <c r="AO2678">
        <v>488.58</v>
      </c>
      <c r="AP2678">
        <v>170954.14</v>
      </c>
      <c r="AQ2678">
        <v>1839171.17</v>
      </c>
      <c r="AR2678" t="s">
        <v>61</v>
      </c>
      <c r="AS2678" t="s">
        <v>61</v>
      </c>
      <c r="AT2678" t="s">
        <v>62</v>
      </c>
      <c r="AU2678" t="s">
        <v>63</v>
      </c>
    </row>
    <row r="2679" spans="1:47" x14ac:dyDescent="0.25">
      <c r="A2679" t="s">
        <v>3912</v>
      </c>
      <c r="B2679">
        <v>2020</v>
      </c>
      <c r="C2679">
        <v>10</v>
      </c>
      <c r="D2679" t="s">
        <v>119</v>
      </c>
      <c r="E2679" s="1">
        <v>44128</v>
      </c>
      <c r="F2679" s="1">
        <v>44157</v>
      </c>
      <c r="G2679">
        <v>29</v>
      </c>
      <c r="H2679">
        <v>12.7</v>
      </c>
      <c r="I2679" t="s">
        <v>49</v>
      </c>
      <c r="J2679" t="s">
        <v>239</v>
      </c>
      <c r="K2679" t="s">
        <v>240</v>
      </c>
      <c r="L2679">
        <v>3105.2</v>
      </c>
      <c r="M2679" t="s">
        <v>68</v>
      </c>
      <c r="N2679" t="s">
        <v>53</v>
      </c>
      <c r="O2679" t="s">
        <v>189</v>
      </c>
      <c r="P2679" t="s">
        <v>164</v>
      </c>
      <c r="Q2679" t="s">
        <v>226</v>
      </c>
      <c r="R2679" t="s">
        <v>3677</v>
      </c>
      <c r="S2679" t="s">
        <v>161</v>
      </c>
      <c r="T2679" t="s">
        <v>102</v>
      </c>
      <c r="U2679" t="s">
        <v>87</v>
      </c>
      <c r="V2679">
        <v>17683</v>
      </c>
      <c r="W2679">
        <v>12766</v>
      </c>
      <c r="X2679">
        <v>1.4</v>
      </c>
      <c r="Y2679">
        <v>11.5</v>
      </c>
      <c r="Z2679">
        <v>15713.21</v>
      </c>
      <c r="AB2679">
        <v>22.97</v>
      </c>
      <c r="AC2679">
        <v>360932.43</v>
      </c>
      <c r="AD2679">
        <v>6551151.5099999998</v>
      </c>
      <c r="AE2679">
        <v>159</v>
      </c>
      <c r="AF2679">
        <v>1041633090.09</v>
      </c>
      <c r="AG2679">
        <v>15338.93</v>
      </c>
      <c r="AH2679">
        <v>0.5</v>
      </c>
      <c r="AI2679">
        <v>11767.97</v>
      </c>
      <c r="AJ2679">
        <v>4.28</v>
      </c>
      <c r="AK2679">
        <v>280389.28000000003</v>
      </c>
      <c r="AL2679">
        <v>0.31</v>
      </c>
      <c r="AM2679">
        <v>20308.57</v>
      </c>
      <c r="AN2679">
        <v>698.8</v>
      </c>
      <c r="AO2679">
        <v>707.85</v>
      </c>
      <c r="AP2679">
        <v>494645.58</v>
      </c>
      <c r="AQ2679">
        <v>902993.48</v>
      </c>
      <c r="AR2679" t="s">
        <v>61</v>
      </c>
      <c r="AS2679" t="s">
        <v>61</v>
      </c>
      <c r="AT2679" t="s">
        <v>62</v>
      </c>
      <c r="AU2679" t="s">
        <v>63</v>
      </c>
    </row>
    <row r="2680" spans="1:47" x14ac:dyDescent="0.25">
      <c r="A2680" t="s">
        <v>3913</v>
      </c>
      <c r="B2680">
        <v>2024</v>
      </c>
      <c r="C2680">
        <v>3</v>
      </c>
      <c r="D2680" t="s">
        <v>48</v>
      </c>
      <c r="E2680" s="1">
        <v>45370</v>
      </c>
      <c r="F2680" s="1">
        <v>45398</v>
      </c>
      <c r="G2680">
        <v>28</v>
      </c>
      <c r="H2680">
        <v>4.2</v>
      </c>
      <c r="I2680" t="s">
        <v>65</v>
      </c>
      <c r="J2680" t="s">
        <v>66</v>
      </c>
      <c r="K2680" t="s">
        <v>245</v>
      </c>
      <c r="L2680">
        <v>8905.9</v>
      </c>
      <c r="M2680" t="s">
        <v>98</v>
      </c>
      <c r="N2680" t="s">
        <v>168</v>
      </c>
      <c r="O2680" t="s">
        <v>189</v>
      </c>
      <c r="P2680" t="s">
        <v>70</v>
      </c>
      <c r="Q2680" t="s">
        <v>174</v>
      </c>
      <c r="R2680" t="s">
        <v>2082</v>
      </c>
      <c r="S2680" t="s">
        <v>137</v>
      </c>
      <c r="T2680" t="s">
        <v>86</v>
      </c>
      <c r="U2680" t="s">
        <v>87</v>
      </c>
      <c r="V2680">
        <v>5152</v>
      </c>
      <c r="W2680">
        <v>3075</v>
      </c>
      <c r="X2680">
        <v>6</v>
      </c>
      <c r="Y2680">
        <v>12.6</v>
      </c>
      <c r="Z2680">
        <v>4332.95</v>
      </c>
      <c r="AB2680">
        <v>41.01</v>
      </c>
      <c r="AC2680">
        <v>177694.28</v>
      </c>
      <c r="AD2680">
        <v>4431221.3099999996</v>
      </c>
      <c r="AE2680">
        <v>276.10000000000002</v>
      </c>
      <c r="AF2680">
        <v>1223460203.6900001</v>
      </c>
      <c r="AG2680">
        <v>23083.31</v>
      </c>
      <c r="AH2680">
        <v>0.2</v>
      </c>
      <c r="AI2680">
        <v>1775.66</v>
      </c>
      <c r="AJ2680">
        <v>19.05</v>
      </c>
      <c r="AK2680">
        <v>0</v>
      </c>
      <c r="AL2680">
        <v>0.05</v>
      </c>
      <c r="AM2680">
        <v>2215.61</v>
      </c>
      <c r="AN2680">
        <v>517.29999999999995</v>
      </c>
      <c r="AO2680">
        <v>570.95000000000005</v>
      </c>
      <c r="AP2680">
        <v>295352.43</v>
      </c>
      <c r="AQ2680">
        <v>500121.29</v>
      </c>
      <c r="AR2680" t="s">
        <v>61</v>
      </c>
      <c r="AS2680" t="s">
        <v>61</v>
      </c>
      <c r="AT2680" t="s">
        <v>62</v>
      </c>
      <c r="AU2680" t="s">
        <v>63</v>
      </c>
    </row>
    <row r="2681" spans="1:47" x14ac:dyDescent="0.25">
      <c r="A2681" t="s">
        <v>3914</v>
      </c>
      <c r="B2681">
        <v>2021</v>
      </c>
      <c r="C2681">
        <v>5</v>
      </c>
      <c r="D2681" t="s">
        <v>77</v>
      </c>
      <c r="E2681" s="1">
        <v>44334</v>
      </c>
      <c r="F2681" s="1">
        <v>44344</v>
      </c>
      <c r="G2681">
        <v>10</v>
      </c>
      <c r="H2681">
        <v>18.399999999999999</v>
      </c>
      <c r="I2681" t="s">
        <v>49</v>
      </c>
      <c r="J2681" t="s">
        <v>50</v>
      </c>
      <c r="K2681" t="s">
        <v>51</v>
      </c>
      <c r="L2681">
        <v>2709</v>
      </c>
      <c r="M2681" t="s">
        <v>98</v>
      </c>
      <c r="N2681" t="s">
        <v>106</v>
      </c>
      <c r="O2681" t="s">
        <v>54</v>
      </c>
      <c r="P2681" t="s">
        <v>159</v>
      </c>
      <c r="Q2681" t="s">
        <v>184</v>
      </c>
      <c r="R2681" t="s">
        <v>2135</v>
      </c>
      <c r="S2681" t="s">
        <v>170</v>
      </c>
      <c r="T2681" t="s">
        <v>131</v>
      </c>
      <c r="U2681" t="s">
        <v>96</v>
      </c>
      <c r="V2681">
        <v>92288</v>
      </c>
      <c r="W2681">
        <v>61445</v>
      </c>
      <c r="X2681">
        <v>19</v>
      </c>
      <c r="Y2681">
        <v>14.9</v>
      </c>
      <c r="Z2681">
        <v>80759.539999999994</v>
      </c>
      <c r="AB2681">
        <v>8.77</v>
      </c>
      <c r="AC2681">
        <v>708261.17</v>
      </c>
      <c r="AD2681">
        <v>5899484.4000000004</v>
      </c>
      <c r="AE2681">
        <v>170.71</v>
      </c>
      <c r="AF2681">
        <v>1007100981.92</v>
      </c>
      <c r="AG2681">
        <v>73198.7</v>
      </c>
      <c r="AH2681">
        <v>1.9</v>
      </c>
      <c r="AI2681">
        <v>54470.76</v>
      </c>
      <c r="AJ2681">
        <v>13.67</v>
      </c>
      <c r="AK2681">
        <v>806459.52</v>
      </c>
      <c r="AL2681">
        <v>0.106</v>
      </c>
      <c r="AM2681">
        <v>6253.45</v>
      </c>
      <c r="AN2681">
        <v>463.2</v>
      </c>
      <c r="AO2681">
        <v>738.94</v>
      </c>
      <c r="AP2681">
        <v>342277.01</v>
      </c>
      <c r="AQ2681">
        <v>1184461.0900000001</v>
      </c>
      <c r="AR2681" t="s">
        <v>61</v>
      </c>
      <c r="AS2681" t="s">
        <v>61</v>
      </c>
      <c r="AT2681" t="s">
        <v>62</v>
      </c>
      <c r="AU2681" t="s">
        <v>63</v>
      </c>
    </row>
    <row r="2682" spans="1:47" x14ac:dyDescent="0.25">
      <c r="A2682" t="s">
        <v>3915</v>
      </c>
      <c r="B2682">
        <v>2020</v>
      </c>
      <c r="C2682">
        <v>3</v>
      </c>
      <c r="D2682" t="s">
        <v>48</v>
      </c>
      <c r="E2682" s="1">
        <v>43900</v>
      </c>
      <c r="F2682" s="1">
        <v>43921</v>
      </c>
      <c r="G2682">
        <v>21</v>
      </c>
      <c r="I2682" t="s">
        <v>65</v>
      </c>
      <c r="J2682" t="s">
        <v>66</v>
      </c>
      <c r="K2682" t="s">
        <v>248</v>
      </c>
      <c r="L2682">
        <v>9999</v>
      </c>
      <c r="M2682" t="s">
        <v>114</v>
      </c>
      <c r="N2682" t="s">
        <v>106</v>
      </c>
      <c r="O2682" t="s">
        <v>54</v>
      </c>
      <c r="P2682" t="s">
        <v>56</v>
      </c>
      <c r="Q2682" t="s">
        <v>55</v>
      </c>
      <c r="R2682" t="s">
        <v>621</v>
      </c>
      <c r="S2682" t="s">
        <v>156</v>
      </c>
      <c r="T2682" t="s">
        <v>95</v>
      </c>
      <c r="U2682" t="s">
        <v>87</v>
      </c>
      <c r="V2682">
        <v>7728</v>
      </c>
      <c r="W2682">
        <v>4310</v>
      </c>
      <c r="X2682">
        <v>9</v>
      </c>
      <c r="Y2682">
        <v>12.8</v>
      </c>
      <c r="Z2682">
        <v>6871.64</v>
      </c>
      <c r="AA2682">
        <v>490</v>
      </c>
      <c r="AB2682">
        <v>2783.17</v>
      </c>
      <c r="AC2682">
        <v>1363753.3</v>
      </c>
      <c r="AD2682">
        <v>19687317.32</v>
      </c>
      <c r="AE2682">
        <v>164.71</v>
      </c>
      <c r="AF2682">
        <v>3242698035.7800002</v>
      </c>
      <c r="AG2682">
        <v>245342.26</v>
      </c>
      <c r="AH2682">
        <v>3.4</v>
      </c>
      <c r="AI2682">
        <v>59074.19</v>
      </c>
      <c r="AJ2682">
        <v>4.32</v>
      </c>
      <c r="AK2682">
        <v>0</v>
      </c>
      <c r="AL2682">
        <v>0.187</v>
      </c>
      <c r="AM2682">
        <v>36815.279999999999</v>
      </c>
      <c r="AN2682">
        <v>957.8</v>
      </c>
      <c r="AO2682">
        <v>550.91999999999996</v>
      </c>
      <c r="AP2682">
        <v>527671.18000000005</v>
      </c>
      <c r="AQ2682">
        <v>2232656.21</v>
      </c>
      <c r="AR2682" t="s">
        <v>61</v>
      </c>
      <c r="AS2682" t="s">
        <v>61</v>
      </c>
      <c r="AT2682" t="s">
        <v>62</v>
      </c>
      <c r="AU2682" t="s">
        <v>63</v>
      </c>
    </row>
    <row r="2683" spans="1:47" x14ac:dyDescent="0.25">
      <c r="A2683" t="s">
        <v>3916</v>
      </c>
      <c r="B2683">
        <v>2021</v>
      </c>
      <c r="C2683">
        <v>4</v>
      </c>
      <c r="D2683" t="s">
        <v>77</v>
      </c>
      <c r="E2683" s="1">
        <v>44307</v>
      </c>
      <c r="F2683" s="1">
        <v>44326</v>
      </c>
      <c r="G2683">
        <v>19</v>
      </c>
      <c r="H2683">
        <v>4.3</v>
      </c>
      <c r="I2683" t="s">
        <v>49</v>
      </c>
      <c r="J2683" t="s">
        <v>239</v>
      </c>
      <c r="K2683" t="s">
        <v>240</v>
      </c>
      <c r="L2683">
        <v>3105.2</v>
      </c>
      <c r="M2683" t="s">
        <v>114</v>
      </c>
      <c r="N2683" t="s">
        <v>81</v>
      </c>
      <c r="O2683" t="s">
        <v>54</v>
      </c>
      <c r="P2683" t="s">
        <v>196</v>
      </c>
      <c r="Q2683" t="s">
        <v>56</v>
      </c>
      <c r="R2683" t="s">
        <v>278</v>
      </c>
      <c r="S2683" t="s">
        <v>161</v>
      </c>
      <c r="T2683" t="s">
        <v>74</v>
      </c>
      <c r="U2683" t="s">
        <v>166</v>
      </c>
      <c r="V2683">
        <v>26602</v>
      </c>
      <c r="W2683">
        <v>14712</v>
      </c>
      <c r="X2683">
        <v>9.5</v>
      </c>
      <c r="Y2683">
        <v>10.8</v>
      </c>
      <c r="Z2683">
        <v>24261.63</v>
      </c>
      <c r="AB2683">
        <v>19.64</v>
      </c>
      <c r="AC2683">
        <v>476498.41</v>
      </c>
      <c r="AD2683">
        <v>15372654</v>
      </c>
      <c r="AE2683">
        <v>165.91</v>
      </c>
      <c r="AF2683">
        <v>2550477025.1399999</v>
      </c>
      <c r="AG2683">
        <v>245839.55</v>
      </c>
      <c r="AH2683">
        <v>1</v>
      </c>
      <c r="AI2683">
        <v>20854.02</v>
      </c>
      <c r="AJ2683">
        <v>8.3800000000000008</v>
      </c>
      <c r="AK2683">
        <v>1288228.4099999999</v>
      </c>
      <c r="AL2683">
        <v>0.216</v>
      </c>
      <c r="AM2683">
        <v>33204.93</v>
      </c>
      <c r="AN2683">
        <v>798.7</v>
      </c>
      <c r="AO2683">
        <v>687.71</v>
      </c>
      <c r="AP2683">
        <v>549273.98</v>
      </c>
      <c r="AQ2683">
        <v>1325670.8899999999</v>
      </c>
      <c r="AR2683" t="s">
        <v>61</v>
      </c>
      <c r="AS2683" t="s">
        <v>61</v>
      </c>
      <c r="AT2683" t="s">
        <v>62</v>
      </c>
      <c r="AU2683" t="s">
        <v>63</v>
      </c>
    </row>
    <row r="2684" spans="1:47" x14ac:dyDescent="0.25">
      <c r="A2684" t="s">
        <v>3917</v>
      </c>
      <c r="B2684">
        <v>2023</v>
      </c>
      <c r="C2684">
        <v>8</v>
      </c>
      <c r="D2684" t="s">
        <v>89</v>
      </c>
      <c r="E2684" s="1">
        <v>45157</v>
      </c>
      <c r="F2684" s="1">
        <v>45164</v>
      </c>
      <c r="G2684">
        <v>7</v>
      </c>
      <c r="H2684">
        <v>20.3</v>
      </c>
      <c r="I2684" t="s">
        <v>49</v>
      </c>
      <c r="J2684" t="s">
        <v>50</v>
      </c>
      <c r="K2684" t="s">
        <v>223</v>
      </c>
      <c r="L2684">
        <v>2710.1109999999999</v>
      </c>
      <c r="M2684" t="s">
        <v>80</v>
      </c>
      <c r="N2684" t="s">
        <v>81</v>
      </c>
      <c r="O2684" t="s">
        <v>107</v>
      </c>
      <c r="P2684" t="s">
        <v>55</v>
      </c>
      <c r="Q2684" t="s">
        <v>92</v>
      </c>
      <c r="R2684" t="s">
        <v>376</v>
      </c>
      <c r="S2684" t="s">
        <v>123</v>
      </c>
      <c r="T2684" t="s">
        <v>148</v>
      </c>
      <c r="U2684" t="s">
        <v>87</v>
      </c>
      <c r="V2684">
        <v>50411</v>
      </c>
      <c r="W2684">
        <v>32564</v>
      </c>
      <c r="X2684">
        <v>20.6</v>
      </c>
      <c r="Y2684">
        <v>11.5</v>
      </c>
      <c r="Z2684">
        <v>45755.28</v>
      </c>
      <c r="AB2684">
        <v>21.8</v>
      </c>
      <c r="AC2684">
        <v>997465.1</v>
      </c>
      <c r="AD2684">
        <v>18725348.34</v>
      </c>
      <c r="AE2684">
        <v>280.16000000000003</v>
      </c>
      <c r="AF2684">
        <v>5246093590.9300003</v>
      </c>
      <c r="AG2684">
        <v>186973.55</v>
      </c>
      <c r="AH2684">
        <v>0</v>
      </c>
      <c r="AI2684">
        <v>0</v>
      </c>
      <c r="AJ2684">
        <v>25</v>
      </c>
      <c r="AK2684">
        <v>4681337.08</v>
      </c>
      <c r="AL2684">
        <v>0.28999999999999998</v>
      </c>
      <c r="AM2684">
        <v>54303.51</v>
      </c>
      <c r="AN2684">
        <v>169.7</v>
      </c>
      <c r="AO2684">
        <v>451.45</v>
      </c>
      <c r="AP2684">
        <v>76611.06</v>
      </c>
      <c r="AQ2684">
        <v>1315353.22</v>
      </c>
      <c r="AR2684" t="s">
        <v>61</v>
      </c>
      <c r="AS2684" t="s">
        <v>61</v>
      </c>
      <c r="AT2684" t="s">
        <v>62</v>
      </c>
      <c r="AU2684" t="s">
        <v>63</v>
      </c>
    </row>
    <row r="2685" spans="1:47" x14ac:dyDescent="0.25">
      <c r="A2685" t="s">
        <v>3918</v>
      </c>
      <c r="B2685">
        <v>2023</v>
      </c>
      <c r="C2685">
        <v>6</v>
      </c>
      <c r="D2685" t="s">
        <v>77</v>
      </c>
      <c r="E2685" s="1">
        <v>45107</v>
      </c>
      <c r="F2685" s="1">
        <v>45112</v>
      </c>
      <c r="G2685">
        <v>5</v>
      </c>
      <c r="H2685">
        <v>20</v>
      </c>
      <c r="I2685" t="s">
        <v>49</v>
      </c>
      <c r="J2685" t="s">
        <v>50</v>
      </c>
      <c r="K2685" t="s">
        <v>223</v>
      </c>
      <c r="L2685">
        <v>2710.1109999999999</v>
      </c>
      <c r="M2685" t="s">
        <v>80</v>
      </c>
      <c r="N2685" t="s">
        <v>69</v>
      </c>
      <c r="O2685" t="s">
        <v>107</v>
      </c>
      <c r="P2685" t="s">
        <v>154</v>
      </c>
      <c r="Q2685" t="s">
        <v>70</v>
      </c>
      <c r="R2685" t="s">
        <v>687</v>
      </c>
      <c r="S2685" t="s">
        <v>186</v>
      </c>
      <c r="T2685" t="s">
        <v>74</v>
      </c>
      <c r="U2685" t="s">
        <v>259</v>
      </c>
      <c r="V2685">
        <v>130202</v>
      </c>
      <c r="W2685">
        <v>84433</v>
      </c>
      <c r="X2685">
        <v>5.2</v>
      </c>
      <c r="Y2685">
        <v>11.7</v>
      </c>
      <c r="Z2685">
        <v>119207.1</v>
      </c>
      <c r="AB2685">
        <v>23.07</v>
      </c>
      <c r="AC2685">
        <v>2750107.8</v>
      </c>
      <c r="AD2685">
        <v>111554004.18000001</v>
      </c>
      <c r="AE2685">
        <v>289.58999999999997</v>
      </c>
      <c r="AF2685">
        <v>32304924070.490002</v>
      </c>
      <c r="AG2685">
        <v>207605.09</v>
      </c>
      <c r="AH2685">
        <v>3.9</v>
      </c>
      <c r="AI2685">
        <v>94127.679999999993</v>
      </c>
      <c r="AJ2685">
        <v>22.61</v>
      </c>
      <c r="AK2685">
        <v>25222360.350000001</v>
      </c>
      <c r="AL2685">
        <v>0.1</v>
      </c>
      <c r="AM2685">
        <v>111554</v>
      </c>
      <c r="AN2685">
        <v>192.8</v>
      </c>
      <c r="AO2685">
        <v>540.97</v>
      </c>
      <c r="AP2685">
        <v>104299.02</v>
      </c>
      <c r="AQ2685">
        <v>3267693.59</v>
      </c>
      <c r="AR2685" t="s">
        <v>61</v>
      </c>
      <c r="AS2685" t="s">
        <v>61</v>
      </c>
      <c r="AT2685" t="s">
        <v>62</v>
      </c>
      <c r="AU2685" t="s">
        <v>63</v>
      </c>
    </row>
    <row r="2686" spans="1:47" x14ac:dyDescent="0.25">
      <c r="A2686" t="s">
        <v>3919</v>
      </c>
      <c r="B2686">
        <v>2023</v>
      </c>
      <c r="C2686">
        <v>3</v>
      </c>
      <c r="D2686" t="s">
        <v>48</v>
      </c>
      <c r="E2686" s="1">
        <v>44987</v>
      </c>
      <c r="F2686" s="1">
        <v>45010</v>
      </c>
      <c r="G2686">
        <v>23</v>
      </c>
      <c r="H2686">
        <v>8.6999999999999993</v>
      </c>
      <c r="I2686" t="s">
        <v>49</v>
      </c>
      <c r="J2686" t="s">
        <v>66</v>
      </c>
      <c r="K2686" t="s">
        <v>153</v>
      </c>
      <c r="L2686">
        <v>6309</v>
      </c>
      <c r="M2686" t="s">
        <v>90</v>
      </c>
      <c r="N2686" t="s">
        <v>81</v>
      </c>
      <c r="O2686" t="s">
        <v>189</v>
      </c>
      <c r="P2686" t="s">
        <v>150</v>
      </c>
      <c r="Q2686" t="s">
        <v>128</v>
      </c>
      <c r="R2686" t="s">
        <v>1144</v>
      </c>
      <c r="S2686" t="s">
        <v>156</v>
      </c>
      <c r="T2686" t="s">
        <v>187</v>
      </c>
      <c r="U2686" t="s">
        <v>143</v>
      </c>
      <c r="V2686">
        <v>7853</v>
      </c>
      <c r="W2686">
        <v>4328</v>
      </c>
      <c r="X2686">
        <v>6.3</v>
      </c>
      <c r="Y2686">
        <v>14</v>
      </c>
      <c r="Z2686">
        <v>7387.26</v>
      </c>
      <c r="AA2686">
        <v>527</v>
      </c>
      <c r="AB2686">
        <v>1851.09</v>
      </c>
      <c r="AC2686">
        <v>975524.43</v>
      </c>
      <c r="AD2686">
        <v>35531243.149999999</v>
      </c>
      <c r="AE2686">
        <v>289.51</v>
      </c>
      <c r="AF2686">
        <v>10286650204.360001</v>
      </c>
      <c r="AG2686">
        <v>146465.07999999999</v>
      </c>
      <c r="AH2686">
        <v>0</v>
      </c>
      <c r="AI2686">
        <v>0</v>
      </c>
      <c r="AJ2686">
        <v>21.26</v>
      </c>
      <c r="AK2686">
        <v>7553942.29</v>
      </c>
      <c r="AL2686">
        <v>0.34499999999999997</v>
      </c>
      <c r="AM2686">
        <v>122582.79</v>
      </c>
      <c r="AN2686">
        <v>1030.3</v>
      </c>
      <c r="AO2686">
        <v>455.1</v>
      </c>
      <c r="AP2686">
        <v>468889.53</v>
      </c>
      <c r="AQ2686">
        <v>1713461.83</v>
      </c>
      <c r="AR2686" t="s">
        <v>61</v>
      </c>
      <c r="AS2686" t="s">
        <v>124</v>
      </c>
      <c r="AT2686" t="s">
        <v>62</v>
      </c>
      <c r="AU2686" t="s">
        <v>63</v>
      </c>
    </row>
    <row r="2687" spans="1:47" x14ac:dyDescent="0.25">
      <c r="A2687" t="s">
        <v>3920</v>
      </c>
      <c r="B2687">
        <v>2020</v>
      </c>
      <c r="C2687">
        <v>10</v>
      </c>
      <c r="D2687" t="s">
        <v>119</v>
      </c>
      <c r="E2687" s="1">
        <v>44110</v>
      </c>
      <c r="F2687" s="1">
        <v>44116</v>
      </c>
      <c r="G2687">
        <v>6</v>
      </c>
      <c r="H2687">
        <v>13.6</v>
      </c>
      <c r="I2687" t="s">
        <v>49</v>
      </c>
      <c r="J2687" t="s">
        <v>50</v>
      </c>
      <c r="K2687" t="s">
        <v>145</v>
      </c>
      <c r="L2687">
        <v>2710.19</v>
      </c>
      <c r="M2687" t="s">
        <v>90</v>
      </c>
      <c r="N2687" t="s">
        <v>81</v>
      </c>
      <c r="O2687" t="s">
        <v>107</v>
      </c>
      <c r="P2687" t="s">
        <v>131</v>
      </c>
      <c r="Q2687" t="s">
        <v>70</v>
      </c>
      <c r="R2687" t="s">
        <v>1138</v>
      </c>
      <c r="S2687" t="s">
        <v>170</v>
      </c>
      <c r="T2687" t="s">
        <v>131</v>
      </c>
      <c r="U2687" t="s">
        <v>132</v>
      </c>
      <c r="V2687">
        <v>98008</v>
      </c>
      <c r="W2687">
        <v>55366</v>
      </c>
      <c r="X2687">
        <v>12.5</v>
      </c>
      <c r="Y2687">
        <v>15.8</v>
      </c>
      <c r="Z2687">
        <v>91219.96</v>
      </c>
      <c r="AB2687">
        <v>44.46</v>
      </c>
      <c r="AC2687">
        <v>4055639.42</v>
      </c>
      <c r="AD2687">
        <v>68191481.099999994</v>
      </c>
      <c r="AE2687">
        <v>158.88999999999999</v>
      </c>
      <c r="AF2687">
        <v>10834944431.98</v>
      </c>
      <c r="AG2687">
        <v>189103.09</v>
      </c>
      <c r="AH2687">
        <v>1.4</v>
      </c>
      <c r="AI2687">
        <v>19499.53</v>
      </c>
      <c r="AJ2687">
        <v>16.010000000000002</v>
      </c>
      <c r="AK2687">
        <v>10917456.119999999</v>
      </c>
      <c r="AL2687">
        <v>0.127</v>
      </c>
      <c r="AM2687">
        <v>86603.18</v>
      </c>
      <c r="AN2687">
        <v>287.89999999999998</v>
      </c>
      <c r="AO2687">
        <v>393.83</v>
      </c>
      <c r="AP2687">
        <v>113383.66</v>
      </c>
      <c r="AQ2687">
        <v>4464228.88</v>
      </c>
      <c r="AR2687" t="s">
        <v>61</v>
      </c>
      <c r="AS2687" t="s">
        <v>61</v>
      </c>
      <c r="AT2687" t="s">
        <v>62</v>
      </c>
      <c r="AU2687" t="s">
        <v>63</v>
      </c>
    </row>
    <row r="2688" spans="1:47" x14ac:dyDescent="0.25">
      <c r="A2688" t="s">
        <v>3921</v>
      </c>
      <c r="B2688">
        <v>2024</v>
      </c>
      <c r="C2688">
        <v>6</v>
      </c>
      <c r="D2688" t="s">
        <v>77</v>
      </c>
      <c r="E2688" s="1">
        <v>45452</v>
      </c>
      <c r="F2688" s="1">
        <v>45471</v>
      </c>
      <c r="G2688">
        <v>19</v>
      </c>
      <c r="H2688">
        <v>1.1000000000000001</v>
      </c>
      <c r="I2688" t="s">
        <v>49</v>
      </c>
      <c r="J2688" t="s">
        <v>50</v>
      </c>
      <c r="K2688" t="s">
        <v>120</v>
      </c>
      <c r="L2688">
        <v>2710.1921000000002</v>
      </c>
      <c r="M2688" t="s">
        <v>52</v>
      </c>
      <c r="N2688" t="s">
        <v>53</v>
      </c>
      <c r="O2688" t="s">
        <v>99</v>
      </c>
      <c r="P2688" t="s">
        <v>201</v>
      </c>
      <c r="Q2688" t="s">
        <v>128</v>
      </c>
      <c r="R2688" t="s">
        <v>1420</v>
      </c>
      <c r="S2688" t="s">
        <v>142</v>
      </c>
      <c r="T2688" t="s">
        <v>162</v>
      </c>
      <c r="U2688" t="s">
        <v>259</v>
      </c>
      <c r="V2688">
        <v>57445</v>
      </c>
      <c r="W2688">
        <v>32858</v>
      </c>
      <c r="X2688">
        <v>1.7</v>
      </c>
      <c r="Y2688">
        <v>10.7</v>
      </c>
      <c r="Z2688">
        <v>53683.05</v>
      </c>
      <c r="AB2688">
        <v>23.65</v>
      </c>
      <c r="AC2688">
        <v>1269604.1299999999</v>
      </c>
      <c r="AD2688">
        <v>52354931.340000004</v>
      </c>
      <c r="AE2688">
        <v>281.01</v>
      </c>
      <c r="AF2688">
        <v>14712259255.85</v>
      </c>
      <c r="AG2688">
        <v>50573.84</v>
      </c>
      <c r="AH2688">
        <v>1.8</v>
      </c>
      <c r="AI2688">
        <v>30115.96</v>
      </c>
      <c r="AJ2688">
        <v>8.17</v>
      </c>
      <c r="AK2688">
        <v>4277397.8899999997</v>
      </c>
      <c r="AL2688">
        <v>0.14000000000000001</v>
      </c>
      <c r="AM2688">
        <v>73296.899999999994</v>
      </c>
      <c r="AN2688">
        <v>779.8</v>
      </c>
      <c r="AO2688">
        <v>746.76</v>
      </c>
      <c r="AP2688">
        <v>582323.44999999995</v>
      </c>
      <c r="AQ2688">
        <v>2005914.28</v>
      </c>
      <c r="AR2688" t="s">
        <v>124</v>
      </c>
      <c r="AS2688" t="s">
        <v>61</v>
      </c>
      <c r="AT2688" t="s">
        <v>62</v>
      </c>
      <c r="AU2688" t="s">
        <v>63</v>
      </c>
    </row>
    <row r="2689" spans="1:47" x14ac:dyDescent="0.25">
      <c r="A2689" t="s">
        <v>3922</v>
      </c>
      <c r="B2689">
        <v>2022</v>
      </c>
      <c r="C2689">
        <v>9</v>
      </c>
      <c r="D2689" t="s">
        <v>89</v>
      </c>
      <c r="E2689" s="1">
        <v>44809</v>
      </c>
      <c r="F2689" s="1">
        <v>44821</v>
      </c>
      <c r="G2689">
        <v>12</v>
      </c>
      <c r="H2689">
        <v>10.8</v>
      </c>
      <c r="I2689" t="s">
        <v>65</v>
      </c>
      <c r="J2689" t="s">
        <v>50</v>
      </c>
      <c r="K2689" t="s">
        <v>51</v>
      </c>
      <c r="L2689">
        <v>2709</v>
      </c>
      <c r="M2689" t="s">
        <v>90</v>
      </c>
      <c r="N2689" t="s">
        <v>53</v>
      </c>
      <c r="O2689" t="s">
        <v>200</v>
      </c>
      <c r="P2689" t="s">
        <v>128</v>
      </c>
      <c r="Q2689" t="s">
        <v>55</v>
      </c>
      <c r="R2689" t="s">
        <v>1177</v>
      </c>
      <c r="S2689" t="s">
        <v>58</v>
      </c>
      <c r="T2689" t="s">
        <v>59</v>
      </c>
      <c r="U2689" t="s">
        <v>132</v>
      </c>
      <c r="V2689">
        <v>355457</v>
      </c>
      <c r="W2689">
        <v>201441</v>
      </c>
      <c r="X2689">
        <v>8</v>
      </c>
      <c r="Y2689">
        <v>12.1</v>
      </c>
      <c r="Z2689">
        <v>285138.96000000002</v>
      </c>
      <c r="AB2689">
        <v>14.83</v>
      </c>
      <c r="AC2689">
        <v>4228610.78</v>
      </c>
      <c r="AD2689">
        <v>25234797.960000001</v>
      </c>
      <c r="AE2689">
        <v>219.37</v>
      </c>
      <c r="AF2689">
        <v>5535757628.4899998</v>
      </c>
      <c r="AG2689">
        <v>227995.6</v>
      </c>
      <c r="AH2689">
        <v>1.1000000000000001</v>
      </c>
      <c r="AI2689">
        <v>35071.120000000003</v>
      </c>
      <c r="AJ2689">
        <v>1.37</v>
      </c>
      <c r="AK2689">
        <v>0</v>
      </c>
      <c r="AL2689">
        <v>0.35</v>
      </c>
      <c r="AM2689">
        <v>88321.79</v>
      </c>
      <c r="AN2689">
        <v>640</v>
      </c>
      <c r="AO2689">
        <v>659.25</v>
      </c>
      <c r="AP2689">
        <v>421920</v>
      </c>
      <c r="AQ2689">
        <v>5001919.29</v>
      </c>
      <c r="AR2689" t="s">
        <v>124</v>
      </c>
      <c r="AS2689" t="s">
        <v>61</v>
      </c>
      <c r="AT2689" t="s">
        <v>62</v>
      </c>
      <c r="AU2689" t="s">
        <v>63</v>
      </c>
    </row>
    <row r="2690" spans="1:47" x14ac:dyDescent="0.25">
      <c r="A2690" t="s">
        <v>3923</v>
      </c>
      <c r="B2690">
        <v>2026</v>
      </c>
      <c r="C2690">
        <v>3</v>
      </c>
      <c r="D2690" t="s">
        <v>48</v>
      </c>
      <c r="E2690" s="1">
        <v>46094</v>
      </c>
      <c r="F2690" s="1">
        <v>46110</v>
      </c>
      <c r="G2690">
        <v>16</v>
      </c>
      <c r="I2690" t="s">
        <v>49</v>
      </c>
      <c r="J2690" t="s">
        <v>112</v>
      </c>
      <c r="K2690" t="s">
        <v>340</v>
      </c>
      <c r="L2690">
        <v>7208.39</v>
      </c>
      <c r="M2690" t="s">
        <v>98</v>
      </c>
      <c r="N2690" t="s">
        <v>81</v>
      </c>
      <c r="O2690" t="s">
        <v>200</v>
      </c>
      <c r="P2690" t="s">
        <v>140</v>
      </c>
      <c r="Q2690" t="s">
        <v>92</v>
      </c>
      <c r="R2690" t="s">
        <v>309</v>
      </c>
      <c r="S2690" t="s">
        <v>73</v>
      </c>
      <c r="T2690" t="s">
        <v>74</v>
      </c>
      <c r="U2690" t="s">
        <v>181</v>
      </c>
      <c r="V2690">
        <v>8720</v>
      </c>
      <c r="W2690">
        <v>5364</v>
      </c>
      <c r="X2690">
        <v>11.7</v>
      </c>
      <c r="Y2690">
        <v>14.1</v>
      </c>
      <c r="Z2690">
        <v>7346.78</v>
      </c>
      <c r="AB2690">
        <v>15.9</v>
      </c>
      <c r="AC2690">
        <v>116813.8</v>
      </c>
      <c r="AD2690">
        <v>3772351.13</v>
      </c>
      <c r="AE2690">
        <v>283.73</v>
      </c>
      <c r="AF2690">
        <v>1070329186.11</v>
      </c>
      <c r="AG2690">
        <v>210034.77</v>
      </c>
      <c r="AH2690">
        <v>1.6</v>
      </c>
      <c r="AI2690">
        <v>21364.7</v>
      </c>
      <c r="AJ2690">
        <v>12.56</v>
      </c>
      <c r="AK2690">
        <v>473807.3</v>
      </c>
      <c r="AL2690">
        <v>0.15</v>
      </c>
      <c r="AM2690">
        <v>5658.53</v>
      </c>
      <c r="AN2690">
        <v>419.2</v>
      </c>
      <c r="AO2690">
        <v>607.27</v>
      </c>
      <c r="AP2690">
        <v>254567.58</v>
      </c>
      <c r="AQ2690">
        <v>608439.38</v>
      </c>
      <c r="AR2690" t="s">
        <v>61</v>
      </c>
      <c r="AS2690" t="s">
        <v>61</v>
      </c>
      <c r="AT2690" t="s">
        <v>62</v>
      </c>
      <c r="AU2690" t="s">
        <v>63</v>
      </c>
    </row>
    <row r="2691" spans="1:47" x14ac:dyDescent="0.25">
      <c r="A2691" t="s">
        <v>3924</v>
      </c>
      <c r="B2691">
        <v>2020</v>
      </c>
      <c r="C2691">
        <v>3</v>
      </c>
      <c r="D2691" t="s">
        <v>48</v>
      </c>
      <c r="E2691" s="1">
        <v>43903</v>
      </c>
      <c r="F2691" s="1">
        <v>43917</v>
      </c>
      <c r="G2691">
        <v>14</v>
      </c>
      <c r="H2691">
        <v>6.9</v>
      </c>
      <c r="I2691" t="s">
        <v>49</v>
      </c>
      <c r="J2691" t="s">
        <v>112</v>
      </c>
      <c r="K2691" t="s">
        <v>199</v>
      </c>
      <c r="L2691">
        <v>7204.49</v>
      </c>
      <c r="M2691" t="s">
        <v>80</v>
      </c>
      <c r="N2691" t="s">
        <v>168</v>
      </c>
      <c r="O2691" t="s">
        <v>99</v>
      </c>
      <c r="P2691" t="s">
        <v>164</v>
      </c>
      <c r="Q2691" t="s">
        <v>70</v>
      </c>
      <c r="R2691" t="s">
        <v>3342</v>
      </c>
      <c r="S2691" t="s">
        <v>161</v>
      </c>
      <c r="T2691" t="s">
        <v>95</v>
      </c>
      <c r="U2691" t="s">
        <v>87</v>
      </c>
      <c r="V2691">
        <v>41871</v>
      </c>
      <c r="W2691">
        <v>29883</v>
      </c>
      <c r="X2691">
        <v>11.4</v>
      </c>
      <c r="Y2691">
        <v>12.1</v>
      </c>
      <c r="Z2691">
        <v>34144.92</v>
      </c>
      <c r="AB2691">
        <v>36.06</v>
      </c>
      <c r="AC2691">
        <v>1231265.82</v>
      </c>
      <c r="AD2691">
        <v>23101087.079999998</v>
      </c>
      <c r="AE2691">
        <v>165.48</v>
      </c>
      <c r="AF2691">
        <v>3822767890</v>
      </c>
      <c r="AG2691">
        <v>205171.83</v>
      </c>
      <c r="AH2691">
        <v>0</v>
      </c>
      <c r="AI2691">
        <v>0</v>
      </c>
      <c r="AJ2691">
        <v>23.44</v>
      </c>
      <c r="AK2691">
        <v>5414894.8099999996</v>
      </c>
      <c r="AL2691">
        <v>0.222</v>
      </c>
      <c r="AM2691">
        <v>51284.41</v>
      </c>
      <c r="AN2691">
        <v>444.8</v>
      </c>
      <c r="AO2691">
        <v>489.12</v>
      </c>
      <c r="AP2691">
        <v>217560.58</v>
      </c>
      <c r="AQ2691">
        <v>1705282.64</v>
      </c>
      <c r="AR2691" t="s">
        <v>61</v>
      </c>
      <c r="AS2691" t="s">
        <v>124</v>
      </c>
      <c r="AT2691" t="s">
        <v>62</v>
      </c>
      <c r="AU2691" t="s">
        <v>63</v>
      </c>
    </row>
    <row r="2692" spans="1:47" x14ac:dyDescent="0.25">
      <c r="A2692" t="s">
        <v>3925</v>
      </c>
      <c r="B2692">
        <v>2021</v>
      </c>
      <c r="C2692">
        <v>3</v>
      </c>
      <c r="D2692" t="s">
        <v>48</v>
      </c>
      <c r="E2692" s="1">
        <v>44263</v>
      </c>
      <c r="F2692" s="1">
        <v>44268</v>
      </c>
      <c r="G2692">
        <v>5</v>
      </c>
      <c r="H2692">
        <v>2.9</v>
      </c>
      <c r="I2692" t="s">
        <v>49</v>
      </c>
      <c r="J2692" t="s">
        <v>50</v>
      </c>
      <c r="K2692" t="s">
        <v>51</v>
      </c>
      <c r="L2692">
        <v>2709</v>
      </c>
      <c r="M2692" t="s">
        <v>90</v>
      </c>
      <c r="N2692" t="s">
        <v>81</v>
      </c>
      <c r="O2692" t="s">
        <v>189</v>
      </c>
      <c r="P2692" t="s">
        <v>108</v>
      </c>
      <c r="Q2692" t="s">
        <v>100</v>
      </c>
      <c r="R2692" t="s">
        <v>2229</v>
      </c>
      <c r="S2692" t="s">
        <v>170</v>
      </c>
      <c r="T2692" t="s">
        <v>86</v>
      </c>
      <c r="U2692" t="s">
        <v>213</v>
      </c>
      <c r="V2692">
        <v>75841</v>
      </c>
      <c r="W2692">
        <v>49606</v>
      </c>
      <c r="X2692">
        <v>3.9</v>
      </c>
      <c r="Y2692">
        <v>11</v>
      </c>
      <c r="Z2692">
        <v>68774.78</v>
      </c>
      <c r="AB2692">
        <v>9.85</v>
      </c>
      <c r="AC2692">
        <v>677431.58</v>
      </c>
      <c r="AD2692">
        <v>4545325.21</v>
      </c>
      <c r="AE2692">
        <v>169.59</v>
      </c>
      <c r="AF2692">
        <v>770841702.36000001</v>
      </c>
      <c r="AG2692">
        <v>100026.98</v>
      </c>
      <c r="AH2692">
        <v>0.6</v>
      </c>
      <c r="AI2692">
        <v>7146.03</v>
      </c>
      <c r="AJ2692">
        <v>6.41</v>
      </c>
      <c r="AK2692">
        <v>291355.34999999998</v>
      </c>
      <c r="AL2692">
        <v>0.186</v>
      </c>
      <c r="AM2692">
        <v>8454.2999999999993</v>
      </c>
      <c r="AN2692">
        <v>164.2</v>
      </c>
      <c r="AO2692">
        <v>487.09</v>
      </c>
      <c r="AP2692">
        <v>79980.179999999993</v>
      </c>
      <c r="AQ2692">
        <v>873039.07</v>
      </c>
      <c r="AR2692" t="s">
        <v>61</v>
      </c>
      <c r="AS2692" t="s">
        <v>61</v>
      </c>
      <c r="AT2692" t="s">
        <v>62</v>
      </c>
      <c r="AU2692" t="s">
        <v>63</v>
      </c>
    </row>
    <row r="2693" spans="1:47" x14ac:dyDescent="0.25">
      <c r="A2693" t="s">
        <v>3926</v>
      </c>
      <c r="B2693">
        <v>2023</v>
      </c>
      <c r="C2693">
        <v>11</v>
      </c>
      <c r="D2693" t="s">
        <v>119</v>
      </c>
      <c r="E2693" s="1">
        <v>45260</v>
      </c>
      <c r="F2693" s="1">
        <v>45266</v>
      </c>
      <c r="G2693">
        <v>6</v>
      </c>
      <c r="H2693">
        <v>11.9</v>
      </c>
      <c r="I2693" t="s">
        <v>49</v>
      </c>
      <c r="J2693" t="s">
        <v>50</v>
      </c>
      <c r="K2693" t="s">
        <v>223</v>
      </c>
      <c r="L2693">
        <v>2710.1109999999999</v>
      </c>
      <c r="M2693" t="s">
        <v>52</v>
      </c>
      <c r="N2693" t="s">
        <v>69</v>
      </c>
      <c r="O2693" t="s">
        <v>54</v>
      </c>
      <c r="P2693" t="s">
        <v>204</v>
      </c>
      <c r="Q2693" t="s">
        <v>184</v>
      </c>
      <c r="R2693" t="s">
        <v>316</v>
      </c>
      <c r="S2693" t="s">
        <v>186</v>
      </c>
      <c r="T2693" t="s">
        <v>148</v>
      </c>
      <c r="U2693" t="s">
        <v>228</v>
      </c>
      <c r="V2693">
        <v>128369</v>
      </c>
      <c r="W2693">
        <v>80335</v>
      </c>
      <c r="X2693">
        <v>14.3</v>
      </c>
      <c r="Y2693">
        <v>15.9</v>
      </c>
      <c r="Z2693">
        <v>111635.83</v>
      </c>
      <c r="AB2693">
        <v>38.229999999999997</v>
      </c>
      <c r="AC2693">
        <v>4267837.78</v>
      </c>
      <c r="AD2693">
        <v>133245177.61</v>
      </c>
      <c r="AE2693">
        <v>285.29000000000002</v>
      </c>
      <c r="AF2693">
        <v>38013516720.360001</v>
      </c>
      <c r="AG2693">
        <v>150218.32</v>
      </c>
      <c r="AH2693">
        <v>0.1</v>
      </c>
      <c r="AI2693">
        <v>3355.94</v>
      </c>
      <c r="AJ2693">
        <v>2.02</v>
      </c>
      <c r="AK2693">
        <v>2691552.59</v>
      </c>
      <c r="AL2693">
        <v>0.28499999999999998</v>
      </c>
      <c r="AM2693">
        <v>379748.76</v>
      </c>
      <c r="AN2693">
        <v>105.8</v>
      </c>
      <c r="AO2693">
        <v>670.42</v>
      </c>
      <c r="AP2693">
        <v>70930.44</v>
      </c>
      <c r="AQ2693">
        <v>4872091.24</v>
      </c>
      <c r="AR2693" t="s">
        <v>61</v>
      </c>
      <c r="AS2693" t="s">
        <v>61</v>
      </c>
      <c r="AT2693" t="s">
        <v>62</v>
      </c>
      <c r="AU2693" t="s">
        <v>63</v>
      </c>
    </row>
    <row r="2694" spans="1:47" x14ac:dyDescent="0.25">
      <c r="A2694" t="s">
        <v>3927</v>
      </c>
      <c r="B2694">
        <v>2025</v>
      </c>
      <c r="C2694">
        <v>10</v>
      </c>
      <c r="D2694" t="s">
        <v>119</v>
      </c>
      <c r="E2694" s="1">
        <v>45941</v>
      </c>
      <c r="F2694" s="1">
        <v>45968</v>
      </c>
      <c r="G2694">
        <v>27</v>
      </c>
      <c r="H2694">
        <v>15.5</v>
      </c>
      <c r="I2694" t="s">
        <v>49</v>
      </c>
      <c r="J2694" t="s">
        <v>239</v>
      </c>
      <c r="K2694" t="s">
        <v>240</v>
      </c>
      <c r="L2694">
        <v>3105.2</v>
      </c>
      <c r="M2694" t="s">
        <v>114</v>
      </c>
      <c r="N2694" t="s">
        <v>69</v>
      </c>
      <c r="O2694" t="s">
        <v>107</v>
      </c>
      <c r="P2694" t="s">
        <v>131</v>
      </c>
      <c r="Q2694" t="s">
        <v>100</v>
      </c>
      <c r="R2694" t="s">
        <v>1481</v>
      </c>
      <c r="S2694" t="s">
        <v>161</v>
      </c>
      <c r="T2694" t="s">
        <v>74</v>
      </c>
      <c r="U2694" t="s">
        <v>143</v>
      </c>
      <c r="V2694">
        <v>21451</v>
      </c>
      <c r="W2694">
        <v>15794</v>
      </c>
      <c r="X2694">
        <v>9.5</v>
      </c>
      <c r="Y2694">
        <v>12.4</v>
      </c>
      <c r="Z2694">
        <v>19834.7</v>
      </c>
      <c r="AB2694">
        <v>18.52</v>
      </c>
      <c r="AC2694">
        <v>367338.64</v>
      </c>
      <c r="AD2694">
        <v>11147498.09</v>
      </c>
      <c r="AE2694">
        <v>275.44</v>
      </c>
      <c r="AF2694">
        <v>3070466873.9099998</v>
      </c>
      <c r="AG2694">
        <v>123861.25</v>
      </c>
      <c r="AH2694">
        <v>1.8</v>
      </c>
      <c r="AI2694">
        <v>49405.21</v>
      </c>
      <c r="AJ2694">
        <v>14.86</v>
      </c>
      <c r="AK2694">
        <v>1656518.22</v>
      </c>
      <c r="AL2694">
        <v>0.218</v>
      </c>
      <c r="AM2694">
        <v>24301.55</v>
      </c>
      <c r="AO2694">
        <v>658.67</v>
      </c>
      <c r="AP2694">
        <v>683040.79</v>
      </c>
      <c r="AQ2694">
        <v>1247947.44</v>
      </c>
      <c r="AR2694" t="s">
        <v>61</v>
      </c>
      <c r="AS2694" t="s">
        <v>61</v>
      </c>
      <c r="AT2694" t="s">
        <v>62</v>
      </c>
      <c r="AU2694" t="s">
        <v>63</v>
      </c>
    </row>
    <row r="2695" spans="1:47" x14ac:dyDescent="0.25">
      <c r="A2695" t="s">
        <v>3928</v>
      </c>
      <c r="B2695">
        <v>2026</v>
      </c>
      <c r="C2695">
        <v>3</v>
      </c>
      <c r="D2695" t="s">
        <v>48</v>
      </c>
      <c r="E2695" s="1">
        <v>46107</v>
      </c>
      <c r="F2695" s="1">
        <v>46127</v>
      </c>
      <c r="G2695">
        <v>20</v>
      </c>
      <c r="H2695">
        <v>9.6</v>
      </c>
      <c r="I2695" t="s">
        <v>49</v>
      </c>
      <c r="J2695" t="s">
        <v>50</v>
      </c>
      <c r="K2695" t="s">
        <v>51</v>
      </c>
      <c r="L2695">
        <v>2709</v>
      </c>
      <c r="M2695" t="s">
        <v>52</v>
      </c>
      <c r="N2695" t="s">
        <v>106</v>
      </c>
      <c r="O2695" t="s">
        <v>99</v>
      </c>
      <c r="P2695" t="s">
        <v>154</v>
      </c>
      <c r="Q2695" t="s">
        <v>128</v>
      </c>
      <c r="R2695" t="s">
        <v>347</v>
      </c>
      <c r="S2695" t="s">
        <v>186</v>
      </c>
      <c r="T2695" t="s">
        <v>95</v>
      </c>
      <c r="U2695" t="s">
        <v>166</v>
      </c>
      <c r="V2695">
        <v>77493</v>
      </c>
      <c r="W2695">
        <v>57895</v>
      </c>
      <c r="X2695">
        <v>7</v>
      </c>
      <c r="Y2695">
        <v>10.7</v>
      </c>
      <c r="Z2695">
        <v>67652.259999999995</v>
      </c>
      <c r="AB2695">
        <v>34.19</v>
      </c>
      <c r="AC2695">
        <v>2313030.77</v>
      </c>
      <c r="AD2695">
        <v>4192410.55</v>
      </c>
      <c r="AE2695">
        <v>281.48</v>
      </c>
      <c r="AF2695">
        <v>1180079721.6099999</v>
      </c>
      <c r="AG2695">
        <v>20338.169999999998</v>
      </c>
      <c r="AH2695">
        <v>0.4</v>
      </c>
      <c r="AI2695">
        <v>9143.74</v>
      </c>
      <c r="AJ2695">
        <v>10.36</v>
      </c>
      <c r="AK2695">
        <v>434333.73</v>
      </c>
      <c r="AL2695">
        <v>0.189</v>
      </c>
      <c r="AM2695">
        <v>7923.66</v>
      </c>
      <c r="AN2695">
        <v>614.5</v>
      </c>
      <c r="AO2695">
        <v>484.56</v>
      </c>
      <c r="AP2695">
        <v>297762.12</v>
      </c>
      <c r="AQ2695">
        <v>2648198.46</v>
      </c>
      <c r="AR2695" t="s">
        <v>61</v>
      </c>
      <c r="AS2695" t="s">
        <v>61</v>
      </c>
      <c r="AT2695" t="s">
        <v>62</v>
      </c>
      <c r="AU2695" t="s">
        <v>63</v>
      </c>
    </row>
    <row r="2696" spans="1:47" x14ac:dyDescent="0.25">
      <c r="A2696" t="s">
        <v>3929</v>
      </c>
      <c r="B2696">
        <v>2023</v>
      </c>
      <c r="C2696">
        <v>10</v>
      </c>
      <c r="D2696" t="s">
        <v>119</v>
      </c>
      <c r="E2696" s="1">
        <v>45211</v>
      </c>
      <c r="F2696" s="1">
        <v>45229</v>
      </c>
      <c r="G2696">
        <v>18</v>
      </c>
      <c r="H2696">
        <v>13.6</v>
      </c>
      <c r="I2696" t="s">
        <v>65</v>
      </c>
      <c r="J2696" t="s">
        <v>66</v>
      </c>
      <c r="K2696" t="s">
        <v>248</v>
      </c>
      <c r="L2696">
        <v>9999</v>
      </c>
      <c r="M2696" t="s">
        <v>114</v>
      </c>
      <c r="N2696" t="s">
        <v>81</v>
      </c>
      <c r="O2696" t="s">
        <v>189</v>
      </c>
      <c r="P2696" t="s">
        <v>226</v>
      </c>
      <c r="Q2696" t="s">
        <v>131</v>
      </c>
      <c r="R2696" t="s">
        <v>958</v>
      </c>
      <c r="S2696" t="s">
        <v>156</v>
      </c>
      <c r="T2696" t="s">
        <v>95</v>
      </c>
      <c r="U2696" t="s">
        <v>166</v>
      </c>
      <c r="V2696">
        <v>16962</v>
      </c>
      <c r="W2696">
        <v>12697</v>
      </c>
      <c r="X2696">
        <v>8.4</v>
      </c>
      <c r="Y2696">
        <v>10.199999999999999</v>
      </c>
      <c r="Z2696">
        <v>14302.49</v>
      </c>
      <c r="AA2696">
        <v>1021</v>
      </c>
      <c r="AB2696">
        <v>3897.81</v>
      </c>
      <c r="AC2696">
        <v>3979664.01</v>
      </c>
      <c r="AD2696">
        <v>23022718.149999999</v>
      </c>
      <c r="AE2696">
        <v>286.08</v>
      </c>
      <c r="AF2696">
        <v>6586339208.3500004</v>
      </c>
      <c r="AG2696">
        <v>23844.720000000001</v>
      </c>
      <c r="AH2696">
        <v>0.1</v>
      </c>
      <c r="AI2696">
        <v>1000.55</v>
      </c>
      <c r="AJ2696">
        <v>6.1</v>
      </c>
      <c r="AK2696">
        <v>0</v>
      </c>
      <c r="AL2696">
        <v>8.1000000000000003E-2</v>
      </c>
      <c r="AM2696">
        <v>18648.400000000001</v>
      </c>
      <c r="AN2696">
        <v>335.4</v>
      </c>
      <c r="AO2696">
        <v>622.02</v>
      </c>
      <c r="AP2696">
        <v>208625.51</v>
      </c>
      <c r="AQ2696">
        <v>4231783.1900000004</v>
      </c>
      <c r="AR2696" t="s">
        <v>61</v>
      </c>
      <c r="AS2696" t="s">
        <v>61</v>
      </c>
      <c r="AT2696" t="s">
        <v>293</v>
      </c>
      <c r="AU2696" t="s">
        <v>63</v>
      </c>
    </row>
    <row r="2697" spans="1:47" x14ac:dyDescent="0.25">
      <c r="A2697" t="s">
        <v>3930</v>
      </c>
      <c r="B2697">
        <v>2022</v>
      </c>
      <c r="C2697">
        <v>3</v>
      </c>
      <c r="D2697" t="s">
        <v>48</v>
      </c>
      <c r="E2697" s="1">
        <v>44632</v>
      </c>
      <c r="F2697" s="1">
        <v>44654</v>
      </c>
      <c r="G2697">
        <v>22</v>
      </c>
      <c r="H2697">
        <v>6.5</v>
      </c>
      <c r="I2697" t="s">
        <v>65</v>
      </c>
      <c r="J2697" t="s">
        <v>66</v>
      </c>
      <c r="K2697" t="s">
        <v>245</v>
      </c>
      <c r="L2697">
        <v>8905.9</v>
      </c>
      <c r="M2697" t="s">
        <v>68</v>
      </c>
      <c r="N2697" t="s">
        <v>53</v>
      </c>
      <c r="O2697" t="s">
        <v>54</v>
      </c>
      <c r="P2697" t="s">
        <v>92</v>
      </c>
      <c r="Q2697" t="s">
        <v>93</v>
      </c>
      <c r="R2697" t="s">
        <v>2545</v>
      </c>
      <c r="S2697" t="s">
        <v>137</v>
      </c>
      <c r="T2697" t="s">
        <v>148</v>
      </c>
      <c r="U2697" t="s">
        <v>228</v>
      </c>
      <c r="V2697">
        <v>16896</v>
      </c>
      <c r="W2697">
        <v>12520</v>
      </c>
      <c r="X2697">
        <v>18.5</v>
      </c>
      <c r="Y2697">
        <v>14.3</v>
      </c>
      <c r="Z2697">
        <v>13114.9</v>
      </c>
      <c r="AB2697">
        <v>17.170000000000002</v>
      </c>
      <c r="AC2697">
        <v>225182.83</v>
      </c>
      <c r="AD2697">
        <v>8681014.6099999994</v>
      </c>
      <c r="AE2697">
        <v>213.54</v>
      </c>
      <c r="AF2697">
        <v>1853743859.8199999</v>
      </c>
      <c r="AG2697">
        <v>166461.75</v>
      </c>
      <c r="AH2697">
        <v>0</v>
      </c>
      <c r="AJ2697">
        <v>14.69</v>
      </c>
      <c r="AK2697">
        <v>0</v>
      </c>
      <c r="AL2697">
        <v>0.27</v>
      </c>
      <c r="AM2697">
        <v>23438.74</v>
      </c>
      <c r="AN2697">
        <v>348.8</v>
      </c>
      <c r="AO2697">
        <v>749.32</v>
      </c>
      <c r="AP2697">
        <v>261362.82</v>
      </c>
      <c r="AQ2697">
        <v>676446.14</v>
      </c>
      <c r="AR2697" t="s">
        <v>61</v>
      </c>
      <c r="AS2697" t="s">
        <v>61</v>
      </c>
      <c r="AT2697" t="s">
        <v>62</v>
      </c>
      <c r="AU2697" t="s">
        <v>63</v>
      </c>
    </row>
    <row r="2698" spans="1:47" x14ac:dyDescent="0.25">
      <c r="A2698" t="s">
        <v>3931</v>
      </c>
      <c r="B2698">
        <v>2020</v>
      </c>
      <c r="C2698">
        <v>8</v>
      </c>
      <c r="D2698" t="s">
        <v>89</v>
      </c>
      <c r="E2698" s="1">
        <v>44063</v>
      </c>
      <c r="F2698" s="1">
        <v>44095</v>
      </c>
      <c r="G2698">
        <v>32</v>
      </c>
      <c r="H2698">
        <v>13.7</v>
      </c>
      <c r="I2698" t="s">
        <v>65</v>
      </c>
      <c r="J2698" t="s">
        <v>134</v>
      </c>
      <c r="K2698" t="s">
        <v>135</v>
      </c>
      <c r="L2698">
        <v>9999.0098999999991</v>
      </c>
      <c r="M2698" t="s">
        <v>68</v>
      </c>
      <c r="N2698" t="s">
        <v>81</v>
      </c>
      <c r="O2698" t="s">
        <v>189</v>
      </c>
      <c r="P2698" t="s">
        <v>226</v>
      </c>
      <c r="Q2698" t="s">
        <v>93</v>
      </c>
      <c r="R2698" t="s">
        <v>1384</v>
      </c>
      <c r="S2698" t="s">
        <v>137</v>
      </c>
      <c r="T2698" t="s">
        <v>162</v>
      </c>
      <c r="U2698" t="s">
        <v>132</v>
      </c>
      <c r="V2698">
        <v>15793</v>
      </c>
      <c r="W2698">
        <v>9132</v>
      </c>
      <c r="X2698">
        <v>1.9</v>
      </c>
      <c r="Y2698">
        <v>13.6</v>
      </c>
      <c r="Z2698">
        <v>14064.78</v>
      </c>
      <c r="AB2698">
        <v>15.95</v>
      </c>
      <c r="AC2698">
        <v>224333.24</v>
      </c>
      <c r="AD2698">
        <v>11100065.02</v>
      </c>
      <c r="AE2698">
        <v>161.15</v>
      </c>
      <c r="AF2698">
        <v>1788775477.97</v>
      </c>
      <c r="AG2698">
        <v>221540.09</v>
      </c>
      <c r="AH2698">
        <v>0</v>
      </c>
      <c r="AI2698">
        <v>0</v>
      </c>
      <c r="AJ2698">
        <v>18.63</v>
      </c>
      <c r="AK2698">
        <v>0</v>
      </c>
      <c r="AL2698">
        <v>0.19</v>
      </c>
      <c r="AM2698">
        <v>21090.12</v>
      </c>
      <c r="AN2698">
        <v>679.5</v>
      </c>
      <c r="AO2698">
        <v>476.72</v>
      </c>
      <c r="AP2698">
        <v>323931.24</v>
      </c>
      <c r="AQ2698">
        <v>790894.69</v>
      </c>
      <c r="AR2698" t="s">
        <v>61</v>
      </c>
      <c r="AS2698" t="s">
        <v>61</v>
      </c>
      <c r="AT2698" t="s">
        <v>62</v>
      </c>
      <c r="AU2698" t="s">
        <v>63</v>
      </c>
    </row>
    <row r="2699" spans="1:47" x14ac:dyDescent="0.25">
      <c r="A2699" t="s">
        <v>3932</v>
      </c>
      <c r="B2699">
        <v>2021</v>
      </c>
      <c r="C2699">
        <v>12</v>
      </c>
      <c r="D2699" t="s">
        <v>119</v>
      </c>
      <c r="E2699" s="1">
        <v>44541</v>
      </c>
      <c r="F2699" s="1">
        <v>44557</v>
      </c>
      <c r="G2699">
        <v>16</v>
      </c>
      <c r="H2699">
        <v>2.4</v>
      </c>
      <c r="I2699" t="s">
        <v>49</v>
      </c>
      <c r="J2699" t="s">
        <v>50</v>
      </c>
      <c r="K2699" t="s">
        <v>183</v>
      </c>
      <c r="L2699">
        <v>2710.19</v>
      </c>
      <c r="M2699" t="s">
        <v>80</v>
      </c>
      <c r="N2699" t="s">
        <v>53</v>
      </c>
      <c r="O2699" t="s">
        <v>54</v>
      </c>
      <c r="P2699" t="s">
        <v>174</v>
      </c>
      <c r="Q2699" t="s">
        <v>184</v>
      </c>
      <c r="R2699" t="s">
        <v>521</v>
      </c>
      <c r="S2699" t="s">
        <v>186</v>
      </c>
      <c r="T2699" t="s">
        <v>86</v>
      </c>
      <c r="U2699" t="s">
        <v>103</v>
      </c>
      <c r="V2699">
        <v>119973</v>
      </c>
      <c r="W2699">
        <v>86101</v>
      </c>
      <c r="X2699">
        <v>3.8</v>
      </c>
      <c r="Y2699">
        <v>15.6</v>
      </c>
      <c r="Z2699">
        <v>102773.03</v>
      </c>
      <c r="AB2699">
        <v>17.850000000000001</v>
      </c>
      <c r="AC2699">
        <v>1834498.59</v>
      </c>
      <c r="AD2699">
        <v>63095446.310000002</v>
      </c>
      <c r="AE2699">
        <v>166.94</v>
      </c>
      <c r="AF2699">
        <v>10533153806.99</v>
      </c>
      <c r="AG2699">
        <v>154783.85</v>
      </c>
      <c r="AH2699">
        <v>1.6</v>
      </c>
      <c r="AI2699">
        <v>47772.07</v>
      </c>
      <c r="AJ2699">
        <v>11.79</v>
      </c>
      <c r="AK2699">
        <v>7438953.1200000001</v>
      </c>
      <c r="AL2699">
        <v>0.128</v>
      </c>
      <c r="AM2699">
        <v>80762.17</v>
      </c>
      <c r="AN2699">
        <v>712</v>
      </c>
      <c r="AO2699">
        <v>576.55999999999995</v>
      </c>
      <c r="AP2699">
        <v>410510.72</v>
      </c>
      <c r="AQ2699">
        <v>2528327.4</v>
      </c>
      <c r="AR2699" t="s">
        <v>61</v>
      </c>
      <c r="AS2699" t="s">
        <v>61</v>
      </c>
      <c r="AT2699" t="s">
        <v>62</v>
      </c>
      <c r="AU2699" t="s">
        <v>117</v>
      </c>
    </row>
    <row r="2700" spans="1:47" x14ac:dyDescent="0.25">
      <c r="A2700" t="s">
        <v>3933</v>
      </c>
      <c r="B2700">
        <v>2025</v>
      </c>
      <c r="C2700">
        <v>7</v>
      </c>
      <c r="D2700" t="s">
        <v>89</v>
      </c>
      <c r="E2700" s="1">
        <v>45845</v>
      </c>
      <c r="F2700" s="1">
        <v>45868</v>
      </c>
      <c r="G2700">
        <v>23</v>
      </c>
      <c r="H2700">
        <v>5.8</v>
      </c>
      <c r="I2700" t="s">
        <v>65</v>
      </c>
      <c r="J2700" t="s">
        <v>66</v>
      </c>
      <c r="K2700" t="s">
        <v>245</v>
      </c>
      <c r="L2700">
        <v>8905.9</v>
      </c>
      <c r="M2700" t="s">
        <v>52</v>
      </c>
      <c r="N2700" t="s">
        <v>53</v>
      </c>
      <c r="O2700" t="s">
        <v>107</v>
      </c>
      <c r="P2700" t="s">
        <v>70</v>
      </c>
      <c r="Q2700" t="s">
        <v>150</v>
      </c>
      <c r="R2700" t="s">
        <v>1289</v>
      </c>
      <c r="S2700" t="s">
        <v>137</v>
      </c>
      <c r="T2700" t="s">
        <v>187</v>
      </c>
      <c r="U2700" t="s">
        <v>96</v>
      </c>
      <c r="V2700">
        <v>12788</v>
      </c>
      <c r="W2700">
        <v>7613</v>
      </c>
      <c r="X2700">
        <v>12</v>
      </c>
      <c r="Y2700">
        <v>12.6</v>
      </c>
      <c r="Z2700">
        <v>10680.82</v>
      </c>
      <c r="AB2700">
        <v>29.58</v>
      </c>
      <c r="AC2700">
        <v>315938.65999999997</v>
      </c>
      <c r="AD2700">
        <v>4623086.13</v>
      </c>
      <c r="AE2700">
        <v>282.08999999999997</v>
      </c>
      <c r="AF2700">
        <v>1304126366.4100001</v>
      </c>
      <c r="AG2700">
        <v>130778.38</v>
      </c>
      <c r="AH2700">
        <v>0</v>
      </c>
      <c r="AI2700">
        <v>0</v>
      </c>
      <c r="AJ2700">
        <v>15.79</v>
      </c>
      <c r="AK2700">
        <v>0</v>
      </c>
      <c r="AL2700">
        <v>6.8000000000000005E-2</v>
      </c>
      <c r="AM2700">
        <v>3143.7</v>
      </c>
      <c r="AN2700">
        <v>826.3</v>
      </c>
      <c r="AO2700">
        <v>473.26</v>
      </c>
      <c r="AP2700">
        <v>391054.74</v>
      </c>
      <c r="AQ2700">
        <v>840915.48</v>
      </c>
      <c r="AR2700" t="s">
        <v>124</v>
      </c>
      <c r="AS2700" t="s">
        <v>61</v>
      </c>
      <c r="AT2700" t="s">
        <v>62</v>
      </c>
      <c r="AU2700" t="s">
        <v>63</v>
      </c>
    </row>
    <row r="2701" spans="1:47" x14ac:dyDescent="0.25">
      <c r="A2701" t="s">
        <v>3934</v>
      </c>
      <c r="B2701">
        <v>2022</v>
      </c>
      <c r="C2701">
        <v>4</v>
      </c>
      <c r="D2701" t="s">
        <v>77</v>
      </c>
      <c r="E2701" s="1">
        <v>44667</v>
      </c>
      <c r="F2701" s="1">
        <v>44680</v>
      </c>
      <c r="G2701">
        <v>13</v>
      </c>
      <c r="I2701" t="s">
        <v>65</v>
      </c>
      <c r="J2701" t="s">
        <v>112</v>
      </c>
      <c r="K2701" t="s">
        <v>340</v>
      </c>
      <c r="L2701">
        <v>7208.39</v>
      </c>
      <c r="M2701" t="s">
        <v>114</v>
      </c>
      <c r="N2701" t="s">
        <v>168</v>
      </c>
      <c r="O2701" t="s">
        <v>189</v>
      </c>
      <c r="P2701" t="s">
        <v>92</v>
      </c>
      <c r="Q2701" t="s">
        <v>230</v>
      </c>
      <c r="R2701" t="s">
        <v>998</v>
      </c>
      <c r="S2701" t="s">
        <v>73</v>
      </c>
      <c r="T2701" t="s">
        <v>102</v>
      </c>
      <c r="U2701" t="s">
        <v>75</v>
      </c>
      <c r="V2701">
        <v>15524</v>
      </c>
      <c r="W2701">
        <v>10005</v>
      </c>
      <c r="X2701">
        <v>23.3</v>
      </c>
      <c r="Y2701">
        <v>15.5</v>
      </c>
      <c r="Z2701">
        <v>12667.15</v>
      </c>
      <c r="AB2701">
        <v>13.87</v>
      </c>
      <c r="AC2701">
        <v>175693.37</v>
      </c>
      <c r="AD2701">
        <v>13670388.279999999</v>
      </c>
      <c r="AE2701">
        <v>217.23</v>
      </c>
      <c r="AF2701">
        <v>2969618446.0599999</v>
      </c>
      <c r="AG2701">
        <v>119869.78</v>
      </c>
      <c r="AH2701">
        <v>0.7</v>
      </c>
      <c r="AI2701">
        <v>23072.43</v>
      </c>
      <c r="AJ2701">
        <v>13.27</v>
      </c>
      <c r="AK2701">
        <v>0</v>
      </c>
      <c r="AL2701">
        <v>7.0000000000000007E-2</v>
      </c>
      <c r="AM2701">
        <v>9569.27</v>
      </c>
      <c r="AN2701">
        <v>542.20000000000005</v>
      </c>
      <c r="AO2701">
        <v>597.03</v>
      </c>
      <c r="AP2701">
        <v>323709.67</v>
      </c>
      <c r="AQ2701">
        <v>651914.52</v>
      </c>
      <c r="AR2701" t="s">
        <v>61</v>
      </c>
      <c r="AS2701" t="s">
        <v>61</v>
      </c>
      <c r="AT2701" t="s">
        <v>62</v>
      </c>
      <c r="AU2701" t="s">
        <v>63</v>
      </c>
    </row>
    <row r="2702" spans="1:47" x14ac:dyDescent="0.25">
      <c r="A2702" t="s">
        <v>3935</v>
      </c>
      <c r="B2702">
        <v>2024</v>
      </c>
      <c r="C2702">
        <v>4</v>
      </c>
      <c r="D2702" t="s">
        <v>77</v>
      </c>
      <c r="E2702" s="1">
        <v>45398</v>
      </c>
      <c r="F2702" s="1">
        <v>45412</v>
      </c>
      <c r="G2702">
        <v>14</v>
      </c>
      <c r="H2702">
        <v>11.6</v>
      </c>
      <c r="I2702" t="s">
        <v>49</v>
      </c>
      <c r="J2702" t="s">
        <v>50</v>
      </c>
      <c r="K2702" t="s">
        <v>145</v>
      </c>
      <c r="L2702">
        <v>2710.19</v>
      </c>
      <c r="M2702" t="s">
        <v>52</v>
      </c>
      <c r="N2702" t="s">
        <v>81</v>
      </c>
      <c r="O2702" t="s">
        <v>91</v>
      </c>
      <c r="P2702" t="s">
        <v>159</v>
      </c>
      <c r="Q2702" t="s">
        <v>70</v>
      </c>
      <c r="R2702" t="s">
        <v>1908</v>
      </c>
      <c r="S2702" t="s">
        <v>123</v>
      </c>
      <c r="T2702" t="s">
        <v>131</v>
      </c>
      <c r="U2702" t="s">
        <v>87</v>
      </c>
      <c r="V2702">
        <v>75521</v>
      </c>
      <c r="W2702">
        <v>51596</v>
      </c>
      <c r="X2702">
        <v>10.199999999999999</v>
      </c>
      <c r="Y2702">
        <v>11.3</v>
      </c>
      <c r="Z2702">
        <v>61690.86</v>
      </c>
      <c r="AB2702">
        <v>54.75</v>
      </c>
      <c r="AC2702">
        <v>3377574.58</v>
      </c>
      <c r="AD2702">
        <v>27578898.960000001</v>
      </c>
      <c r="AE2702">
        <v>280.49</v>
      </c>
      <c r="AF2702">
        <v>7735605369.29</v>
      </c>
      <c r="AG2702">
        <v>151287.12</v>
      </c>
      <c r="AH2702">
        <v>1.1000000000000001</v>
      </c>
      <c r="AI2702">
        <v>34052.81</v>
      </c>
      <c r="AJ2702">
        <v>6.23</v>
      </c>
      <c r="AK2702">
        <v>1718165.41</v>
      </c>
      <c r="AL2702">
        <v>0.185</v>
      </c>
      <c r="AM2702">
        <v>51020.959999999999</v>
      </c>
      <c r="AN2702">
        <v>490.2</v>
      </c>
      <c r="AO2702">
        <v>638.1</v>
      </c>
      <c r="AP2702">
        <v>312796.62</v>
      </c>
      <c r="AQ2702">
        <v>3926732.09</v>
      </c>
      <c r="AR2702" t="s">
        <v>61</v>
      </c>
      <c r="AS2702" t="s">
        <v>61</v>
      </c>
      <c r="AT2702" t="s">
        <v>62</v>
      </c>
      <c r="AU2702" t="s">
        <v>63</v>
      </c>
    </row>
    <row r="2703" spans="1:47" x14ac:dyDescent="0.25">
      <c r="A2703" t="s">
        <v>3936</v>
      </c>
      <c r="B2703">
        <v>2020</v>
      </c>
      <c r="C2703">
        <v>11</v>
      </c>
      <c r="D2703" t="s">
        <v>119</v>
      </c>
      <c r="E2703" s="1">
        <v>44149</v>
      </c>
      <c r="F2703" s="1">
        <v>44176</v>
      </c>
      <c r="G2703">
        <v>27</v>
      </c>
      <c r="H2703">
        <v>14.9</v>
      </c>
      <c r="I2703" t="s">
        <v>49</v>
      </c>
      <c r="J2703" t="s">
        <v>66</v>
      </c>
      <c r="K2703" t="s">
        <v>391</v>
      </c>
      <c r="L2703">
        <v>9999.99</v>
      </c>
      <c r="M2703" t="s">
        <v>98</v>
      </c>
      <c r="N2703" t="s">
        <v>69</v>
      </c>
      <c r="O2703" t="s">
        <v>54</v>
      </c>
      <c r="P2703" t="s">
        <v>131</v>
      </c>
      <c r="Q2703" t="s">
        <v>100</v>
      </c>
      <c r="R2703" t="s">
        <v>2142</v>
      </c>
      <c r="S2703" t="s">
        <v>130</v>
      </c>
      <c r="T2703" t="s">
        <v>148</v>
      </c>
      <c r="U2703" t="s">
        <v>60</v>
      </c>
      <c r="V2703">
        <v>63376</v>
      </c>
      <c r="W2703">
        <v>35698</v>
      </c>
      <c r="X2703">
        <v>11</v>
      </c>
      <c r="Y2703">
        <v>11.4</v>
      </c>
      <c r="Z2703">
        <v>51099.39</v>
      </c>
      <c r="AB2703">
        <v>37.26</v>
      </c>
      <c r="AC2703">
        <v>1903963.27</v>
      </c>
      <c r="AD2703">
        <v>13234742.01</v>
      </c>
      <c r="AE2703">
        <v>163.16999999999999</v>
      </c>
      <c r="AF2703">
        <v>2159512853.77</v>
      </c>
      <c r="AG2703">
        <v>149767.03</v>
      </c>
      <c r="AH2703">
        <v>0.4</v>
      </c>
      <c r="AI2703">
        <v>11421.43</v>
      </c>
      <c r="AJ2703">
        <v>12.77</v>
      </c>
      <c r="AK2703">
        <v>1690076.55</v>
      </c>
      <c r="AL2703">
        <v>0.15</v>
      </c>
      <c r="AM2703">
        <v>19852.11</v>
      </c>
      <c r="AN2703">
        <v>534.29999999999995</v>
      </c>
      <c r="AO2703">
        <v>468.06</v>
      </c>
      <c r="AP2703">
        <v>250084.46</v>
      </c>
      <c r="AQ2703">
        <v>2335088.2999999998</v>
      </c>
      <c r="AR2703" t="s">
        <v>61</v>
      </c>
      <c r="AS2703" t="s">
        <v>61</v>
      </c>
      <c r="AT2703" t="s">
        <v>62</v>
      </c>
      <c r="AU2703" t="s">
        <v>63</v>
      </c>
    </row>
    <row r="2704" spans="1:47" x14ac:dyDescent="0.25">
      <c r="A2704" t="s">
        <v>3937</v>
      </c>
      <c r="B2704">
        <v>2023</v>
      </c>
      <c r="C2704">
        <v>10</v>
      </c>
      <c r="D2704" t="s">
        <v>119</v>
      </c>
      <c r="E2704" s="1">
        <v>45202</v>
      </c>
      <c r="F2704" s="1">
        <v>45210</v>
      </c>
      <c r="G2704">
        <v>8</v>
      </c>
      <c r="H2704">
        <v>18.8</v>
      </c>
      <c r="I2704" t="s">
        <v>65</v>
      </c>
      <c r="J2704" t="s">
        <v>50</v>
      </c>
      <c r="K2704" t="s">
        <v>51</v>
      </c>
      <c r="L2704">
        <v>2709</v>
      </c>
      <c r="M2704" t="s">
        <v>90</v>
      </c>
      <c r="N2704" t="s">
        <v>53</v>
      </c>
      <c r="O2704" t="s">
        <v>189</v>
      </c>
      <c r="P2704" t="s">
        <v>70</v>
      </c>
      <c r="Q2704" t="s">
        <v>55</v>
      </c>
      <c r="R2704" t="s">
        <v>3938</v>
      </c>
      <c r="S2704" t="s">
        <v>186</v>
      </c>
      <c r="T2704" t="s">
        <v>148</v>
      </c>
      <c r="U2704" t="s">
        <v>143</v>
      </c>
      <c r="V2704">
        <v>104989</v>
      </c>
      <c r="W2704">
        <v>69991</v>
      </c>
      <c r="X2704">
        <v>15.5</v>
      </c>
      <c r="Y2704">
        <v>10.4</v>
      </c>
      <c r="Z2704">
        <v>87509.38</v>
      </c>
      <c r="AB2704">
        <v>20.9</v>
      </c>
      <c r="AC2704">
        <v>1828946.04</v>
      </c>
      <c r="AD2704">
        <v>6925492.3300000001</v>
      </c>
      <c r="AE2704">
        <v>283.62</v>
      </c>
      <c r="AF2704">
        <v>1964208134.6300001</v>
      </c>
      <c r="AG2704">
        <v>231176</v>
      </c>
      <c r="AH2704">
        <v>0</v>
      </c>
      <c r="AI2704">
        <v>0</v>
      </c>
      <c r="AJ2704">
        <v>19.07</v>
      </c>
      <c r="AK2704">
        <v>0</v>
      </c>
      <c r="AL2704">
        <v>0.31</v>
      </c>
      <c r="AM2704">
        <v>21469.03</v>
      </c>
      <c r="AN2704">
        <v>221.8</v>
      </c>
      <c r="AO2704">
        <v>477.48</v>
      </c>
      <c r="AP2704">
        <v>105905.06</v>
      </c>
      <c r="AQ2704">
        <v>2187496.13</v>
      </c>
      <c r="AR2704" t="s">
        <v>61</v>
      </c>
      <c r="AS2704" t="s">
        <v>61</v>
      </c>
      <c r="AT2704" t="s">
        <v>62</v>
      </c>
      <c r="AU2704" t="s">
        <v>63</v>
      </c>
    </row>
    <row r="2705" spans="1:47" x14ac:dyDescent="0.25">
      <c r="A2705" t="s">
        <v>3939</v>
      </c>
      <c r="B2705">
        <v>2025</v>
      </c>
      <c r="C2705">
        <v>12</v>
      </c>
      <c r="D2705" t="s">
        <v>119</v>
      </c>
      <c r="E2705" s="1">
        <v>45998</v>
      </c>
      <c r="F2705" s="1">
        <v>46006</v>
      </c>
      <c r="G2705">
        <v>8</v>
      </c>
      <c r="H2705">
        <v>1.3</v>
      </c>
      <c r="I2705" t="s">
        <v>49</v>
      </c>
      <c r="J2705" t="s">
        <v>78</v>
      </c>
      <c r="K2705" t="s">
        <v>315</v>
      </c>
      <c r="L2705">
        <v>1511.9</v>
      </c>
      <c r="M2705" t="s">
        <v>90</v>
      </c>
      <c r="N2705" t="s">
        <v>81</v>
      </c>
      <c r="O2705" t="s">
        <v>99</v>
      </c>
      <c r="P2705" t="s">
        <v>196</v>
      </c>
      <c r="Q2705" t="s">
        <v>56</v>
      </c>
      <c r="R2705" t="s">
        <v>3940</v>
      </c>
      <c r="S2705" t="s">
        <v>85</v>
      </c>
      <c r="T2705" t="s">
        <v>102</v>
      </c>
      <c r="U2705" t="s">
        <v>259</v>
      </c>
      <c r="V2705">
        <v>53024</v>
      </c>
      <c r="W2705">
        <v>31462</v>
      </c>
      <c r="X2705">
        <v>5.7</v>
      </c>
      <c r="Y2705">
        <v>10.1</v>
      </c>
      <c r="Z2705">
        <v>48397.26</v>
      </c>
      <c r="AB2705">
        <v>26.8</v>
      </c>
      <c r="AC2705">
        <v>1297046.57</v>
      </c>
      <c r="AD2705">
        <v>59140483.770000003</v>
      </c>
      <c r="AE2705">
        <v>278.83999999999997</v>
      </c>
      <c r="AF2705">
        <v>16490732494.43</v>
      </c>
      <c r="AG2705">
        <v>67077.78</v>
      </c>
      <c r="AH2705">
        <v>0.3</v>
      </c>
      <c r="AI2705">
        <v>4756.7</v>
      </c>
      <c r="AJ2705">
        <v>17.899999999999999</v>
      </c>
      <c r="AK2705">
        <v>10586146.59</v>
      </c>
      <c r="AL2705">
        <v>0.17</v>
      </c>
      <c r="AM2705">
        <v>100538.82</v>
      </c>
      <c r="AN2705">
        <v>238.4</v>
      </c>
      <c r="AO2705">
        <v>712.15</v>
      </c>
      <c r="AP2705">
        <v>169776.56</v>
      </c>
      <c r="AQ2705">
        <v>1639196.43</v>
      </c>
      <c r="AR2705" t="s">
        <v>61</v>
      </c>
      <c r="AS2705" t="s">
        <v>124</v>
      </c>
      <c r="AT2705" t="s">
        <v>62</v>
      </c>
      <c r="AU2705" t="s">
        <v>63</v>
      </c>
    </row>
    <row r="2706" spans="1:47" x14ac:dyDescent="0.25">
      <c r="A2706" t="s">
        <v>3941</v>
      </c>
      <c r="B2706">
        <v>2025</v>
      </c>
      <c r="C2706">
        <v>11</v>
      </c>
      <c r="D2706" t="s">
        <v>119</v>
      </c>
      <c r="E2706" s="1">
        <v>45990</v>
      </c>
      <c r="F2706" s="1">
        <v>46004</v>
      </c>
      <c r="G2706">
        <v>14</v>
      </c>
      <c r="H2706">
        <v>8.3000000000000007</v>
      </c>
      <c r="I2706" t="s">
        <v>49</v>
      </c>
      <c r="J2706" t="s">
        <v>50</v>
      </c>
      <c r="K2706" t="s">
        <v>51</v>
      </c>
      <c r="L2706">
        <v>2709</v>
      </c>
      <c r="M2706" t="s">
        <v>52</v>
      </c>
      <c r="N2706" t="s">
        <v>53</v>
      </c>
      <c r="O2706" t="s">
        <v>99</v>
      </c>
      <c r="P2706" t="s">
        <v>71</v>
      </c>
      <c r="Q2706" t="s">
        <v>226</v>
      </c>
      <c r="R2706" t="s">
        <v>1384</v>
      </c>
      <c r="S2706" t="s">
        <v>58</v>
      </c>
      <c r="T2706" t="s">
        <v>131</v>
      </c>
      <c r="U2706" t="s">
        <v>75</v>
      </c>
      <c r="V2706">
        <v>284791</v>
      </c>
      <c r="W2706">
        <v>161485</v>
      </c>
      <c r="X2706">
        <v>14.3</v>
      </c>
      <c r="Y2706">
        <v>11.6</v>
      </c>
      <c r="Z2706">
        <v>226686.65</v>
      </c>
      <c r="AB2706">
        <v>34.64</v>
      </c>
      <c r="AC2706">
        <v>7852425.5599999996</v>
      </c>
      <c r="AD2706">
        <v>17454872.050000001</v>
      </c>
      <c r="AE2706">
        <v>284.63</v>
      </c>
      <c r="AF2706">
        <v>4968180231.5900002</v>
      </c>
      <c r="AG2706">
        <v>62423.17</v>
      </c>
      <c r="AH2706">
        <v>2</v>
      </c>
      <c r="AI2706">
        <v>69288.37</v>
      </c>
      <c r="AJ2706">
        <v>2.16</v>
      </c>
      <c r="AK2706">
        <v>377025.24</v>
      </c>
      <c r="AL2706">
        <v>0.14299999999999999</v>
      </c>
      <c r="AM2706">
        <v>24960.47</v>
      </c>
      <c r="AN2706">
        <v>427.6</v>
      </c>
      <c r="AO2706">
        <v>684.91</v>
      </c>
      <c r="AP2706">
        <v>292867.52</v>
      </c>
      <c r="AQ2706">
        <v>8301965.0899999999</v>
      </c>
      <c r="AR2706" t="s">
        <v>61</v>
      </c>
      <c r="AS2706" t="s">
        <v>61</v>
      </c>
      <c r="AT2706" t="s">
        <v>62</v>
      </c>
      <c r="AU2706" t="s">
        <v>63</v>
      </c>
    </row>
    <row r="2707" spans="1:47" x14ac:dyDescent="0.25">
      <c r="A2707" t="s">
        <v>3942</v>
      </c>
      <c r="B2707">
        <v>2020</v>
      </c>
      <c r="C2707">
        <v>2</v>
      </c>
      <c r="D2707" t="s">
        <v>48</v>
      </c>
      <c r="E2707" s="1">
        <v>43883</v>
      </c>
      <c r="F2707" s="1">
        <v>43903</v>
      </c>
      <c r="G2707">
        <v>20</v>
      </c>
      <c r="H2707">
        <v>10.4</v>
      </c>
      <c r="I2707" t="s">
        <v>49</v>
      </c>
      <c r="J2707" t="s">
        <v>50</v>
      </c>
      <c r="K2707" t="s">
        <v>120</v>
      </c>
      <c r="L2707">
        <v>2710.1921000000002</v>
      </c>
      <c r="M2707" t="s">
        <v>90</v>
      </c>
      <c r="N2707" t="s">
        <v>168</v>
      </c>
      <c r="O2707" t="s">
        <v>54</v>
      </c>
      <c r="P2707" t="s">
        <v>140</v>
      </c>
      <c r="Q2707" t="s">
        <v>82</v>
      </c>
      <c r="R2707" t="s">
        <v>1111</v>
      </c>
      <c r="S2707" t="s">
        <v>123</v>
      </c>
      <c r="T2707" t="s">
        <v>95</v>
      </c>
      <c r="U2707" t="s">
        <v>132</v>
      </c>
      <c r="V2707">
        <v>34412</v>
      </c>
      <c r="W2707">
        <v>19711</v>
      </c>
      <c r="X2707">
        <v>11.1</v>
      </c>
      <c r="Y2707">
        <v>11.7</v>
      </c>
      <c r="Z2707">
        <v>26766.95</v>
      </c>
      <c r="AB2707">
        <v>22.1</v>
      </c>
      <c r="AC2707">
        <v>591549.6</v>
      </c>
      <c r="AD2707">
        <v>14320585.92</v>
      </c>
      <c r="AE2707">
        <v>160.96</v>
      </c>
      <c r="AF2707">
        <v>2305041509.6799998</v>
      </c>
      <c r="AG2707">
        <v>99746.52</v>
      </c>
      <c r="AH2707">
        <v>0</v>
      </c>
      <c r="AI2707">
        <v>0</v>
      </c>
      <c r="AJ2707">
        <v>4.6100000000000003</v>
      </c>
      <c r="AK2707">
        <v>660179.01</v>
      </c>
      <c r="AL2707">
        <v>0.115</v>
      </c>
      <c r="AM2707">
        <v>16468.669999999998</v>
      </c>
      <c r="AN2707">
        <v>399.8</v>
      </c>
      <c r="AO2707">
        <v>638.45000000000005</v>
      </c>
      <c r="AP2707">
        <v>255252.31</v>
      </c>
      <c r="AQ2707">
        <v>963017.1</v>
      </c>
      <c r="AR2707" t="s">
        <v>124</v>
      </c>
      <c r="AS2707" t="s">
        <v>61</v>
      </c>
      <c r="AT2707" t="s">
        <v>293</v>
      </c>
      <c r="AU2707" t="s">
        <v>63</v>
      </c>
    </row>
    <row r="2708" spans="1:47" x14ac:dyDescent="0.25">
      <c r="A2708" t="s">
        <v>3943</v>
      </c>
      <c r="B2708">
        <v>2025</v>
      </c>
      <c r="C2708">
        <v>9</v>
      </c>
      <c r="D2708" t="s">
        <v>89</v>
      </c>
      <c r="E2708" s="1">
        <v>45919</v>
      </c>
      <c r="F2708" s="1">
        <v>45940</v>
      </c>
      <c r="G2708">
        <v>21</v>
      </c>
      <c r="H2708">
        <v>3.1</v>
      </c>
      <c r="I2708" t="s">
        <v>65</v>
      </c>
      <c r="J2708" t="s">
        <v>239</v>
      </c>
      <c r="K2708" t="s">
        <v>265</v>
      </c>
      <c r="L2708">
        <v>3102.1</v>
      </c>
      <c r="M2708" t="s">
        <v>80</v>
      </c>
      <c r="N2708" t="s">
        <v>69</v>
      </c>
      <c r="O2708" t="s">
        <v>189</v>
      </c>
      <c r="P2708" t="s">
        <v>92</v>
      </c>
      <c r="Q2708" t="s">
        <v>146</v>
      </c>
      <c r="R2708" t="s">
        <v>2160</v>
      </c>
      <c r="S2708" t="s">
        <v>161</v>
      </c>
      <c r="T2708" t="s">
        <v>162</v>
      </c>
      <c r="U2708" t="s">
        <v>75</v>
      </c>
      <c r="V2708">
        <v>37426</v>
      </c>
      <c r="W2708">
        <v>27021</v>
      </c>
      <c r="X2708">
        <v>18.8</v>
      </c>
      <c r="Y2708">
        <v>15.5</v>
      </c>
      <c r="Z2708">
        <v>30838.93</v>
      </c>
      <c r="AB2708">
        <v>25.01</v>
      </c>
      <c r="AC2708">
        <v>771281.64</v>
      </c>
      <c r="AD2708">
        <v>17271342.75</v>
      </c>
      <c r="AE2708">
        <v>278.89</v>
      </c>
      <c r="AF2708">
        <v>4816804779.5500002</v>
      </c>
      <c r="AG2708">
        <v>53558.17</v>
      </c>
      <c r="AH2708">
        <v>2.2000000000000002</v>
      </c>
      <c r="AI2708">
        <v>20035.060000000001</v>
      </c>
      <c r="AJ2708">
        <v>0</v>
      </c>
      <c r="AK2708">
        <v>0</v>
      </c>
      <c r="AL2708">
        <v>7.1999999999999995E-2</v>
      </c>
      <c r="AM2708">
        <v>12435.37</v>
      </c>
      <c r="AN2708">
        <v>958.1</v>
      </c>
      <c r="AO2708">
        <v>684.17</v>
      </c>
      <c r="AP2708">
        <v>655503.28</v>
      </c>
      <c r="AQ2708">
        <v>1512813.52</v>
      </c>
      <c r="AR2708" t="s">
        <v>61</v>
      </c>
      <c r="AS2708" t="s">
        <v>61</v>
      </c>
      <c r="AT2708" t="s">
        <v>62</v>
      </c>
      <c r="AU2708" t="s">
        <v>63</v>
      </c>
    </row>
    <row r="2709" spans="1:47" x14ac:dyDescent="0.25">
      <c r="A2709" t="s">
        <v>3944</v>
      </c>
      <c r="B2709">
        <v>2021</v>
      </c>
      <c r="C2709">
        <v>10</v>
      </c>
      <c r="D2709" t="s">
        <v>119</v>
      </c>
      <c r="E2709" s="1">
        <v>44500</v>
      </c>
      <c r="F2709" s="1">
        <v>44525</v>
      </c>
      <c r="G2709">
        <v>25</v>
      </c>
      <c r="H2709">
        <v>18.2</v>
      </c>
      <c r="I2709" t="s">
        <v>65</v>
      </c>
      <c r="J2709" t="s">
        <v>112</v>
      </c>
      <c r="K2709" t="s">
        <v>199</v>
      </c>
      <c r="L2709">
        <v>7204.49</v>
      </c>
      <c r="M2709" t="s">
        <v>52</v>
      </c>
      <c r="N2709" t="s">
        <v>69</v>
      </c>
      <c r="O2709" t="s">
        <v>54</v>
      </c>
      <c r="P2709" t="s">
        <v>92</v>
      </c>
      <c r="Q2709" t="s">
        <v>174</v>
      </c>
      <c r="R2709" t="s">
        <v>1908</v>
      </c>
      <c r="S2709" t="s">
        <v>161</v>
      </c>
      <c r="T2709" t="s">
        <v>187</v>
      </c>
      <c r="U2709" t="s">
        <v>259</v>
      </c>
      <c r="V2709">
        <v>28693</v>
      </c>
      <c r="W2709">
        <v>15931</v>
      </c>
      <c r="X2709">
        <v>18.7</v>
      </c>
      <c r="Y2709">
        <v>14</v>
      </c>
      <c r="Z2709">
        <v>25340.28</v>
      </c>
      <c r="AB2709">
        <v>29.38</v>
      </c>
      <c r="AC2709">
        <v>744497.43</v>
      </c>
      <c r="AD2709">
        <v>14410003.619999999</v>
      </c>
      <c r="AE2709">
        <v>173.43</v>
      </c>
      <c r="AF2709">
        <v>2499126927.8200002</v>
      </c>
      <c r="AG2709">
        <v>209995.85</v>
      </c>
      <c r="AH2709">
        <v>0</v>
      </c>
      <c r="AI2709">
        <v>0</v>
      </c>
      <c r="AJ2709">
        <v>11.16</v>
      </c>
      <c r="AK2709">
        <v>0</v>
      </c>
      <c r="AL2709">
        <v>0.182</v>
      </c>
      <c r="AM2709">
        <v>26226.21</v>
      </c>
      <c r="AN2709">
        <v>1020.7</v>
      </c>
      <c r="AO2709">
        <v>456.39</v>
      </c>
      <c r="AP2709">
        <v>465837.27</v>
      </c>
      <c r="AQ2709">
        <v>1446556.76</v>
      </c>
      <c r="AR2709" t="s">
        <v>61</v>
      </c>
      <c r="AS2709" t="s">
        <v>124</v>
      </c>
      <c r="AT2709" t="s">
        <v>62</v>
      </c>
      <c r="AU2709" t="s">
        <v>63</v>
      </c>
    </row>
    <row r="2710" spans="1:47" x14ac:dyDescent="0.25">
      <c r="A2710" t="s">
        <v>3945</v>
      </c>
      <c r="B2710">
        <v>2024</v>
      </c>
      <c r="C2710">
        <v>8</v>
      </c>
      <c r="D2710" t="s">
        <v>89</v>
      </c>
      <c r="E2710" s="1">
        <v>45506</v>
      </c>
      <c r="F2710" s="1">
        <v>45523</v>
      </c>
      <c r="G2710">
        <v>17</v>
      </c>
      <c r="H2710">
        <v>16</v>
      </c>
      <c r="I2710" t="s">
        <v>49</v>
      </c>
      <c r="J2710" t="s">
        <v>50</v>
      </c>
      <c r="K2710" t="s">
        <v>423</v>
      </c>
      <c r="L2710">
        <v>2710.1941000000002</v>
      </c>
      <c r="M2710" t="s">
        <v>98</v>
      </c>
      <c r="N2710" t="s">
        <v>106</v>
      </c>
      <c r="O2710" t="s">
        <v>107</v>
      </c>
      <c r="P2710" t="s">
        <v>257</v>
      </c>
      <c r="Q2710" t="s">
        <v>226</v>
      </c>
      <c r="R2710" t="s">
        <v>2895</v>
      </c>
      <c r="S2710" t="s">
        <v>142</v>
      </c>
      <c r="T2710" t="s">
        <v>187</v>
      </c>
      <c r="U2710" t="s">
        <v>132</v>
      </c>
      <c r="V2710">
        <v>67255</v>
      </c>
      <c r="W2710">
        <v>39855</v>
      </c>
      <c r="X2710">
        <v>23.3</v>
      </c>
      <c r="Y2710">
        <v>14.7</v>
      </c>
      <c r="Z2710">
        <v>62447.54</v>
      </c>
      <c r="AB2710">
        <v>54.45</v>
      </c>
      <c r="AC2710">
        <v>3400268.55</v>
      </c>
      <c r="AD2710">
        <v>48296302.960000001</v>
      </c>
      <c r="AE2710">
        <v>278.61</v>
      </c>
      <c r="AF2710">
        <v>13455832967.690001</v>
      </c>
      <c r="AG2710">
        <v>145264.72</v>
      </c>
      <c r="AH2710">
        <v>1.5</v>
      </c>
      <c r="AI2710">
        <v>21912.47</v>
      </c>
      <c r="AJ2710">
        <v>5.0999999999999996</v>
      </c>
      <c r="AK2710">
        <v>2463111.4500000002</v>
      </c>
      <c r="AL2710">
        <v>0.33800000000000002</v>
      </c>
      <c r="AM2710">
        <v>163241.5</v>
      </c>
      <c r="AN2710">
        <v>879.7</v>
      </c>
      <c r="AO2710">
        <v>730.39</v>
      </c>
      <c r="AP2710">
        <v>642524.07999999996</v>
      </c>
      <c r="AQ2710">
        <v>4373211.32</v>
      </c>
      <c r="AR2710" t="s">
        <v>61</v>
      </c>
      <c r="AS2710" t="s">
        <v>61</v>
      </c>
      <c r="AT2710" t="s">
        <v>62</v>
      </c>
      <c r="AU2710" t="s">
        <v>63</v>
      </c>
    </row>
    <row r="2711" spans="1:47" x14ac:dyDescent="0.25">
      <c r="A2711" t="s">
        <v>3946</v>
      </c>
      <c r="B2711">
        <v>2026</v>
      </c>
      <c r="C2711">
        <v>2</v>
      </c>
      <c r="D2711" t="s">
        <v>48</v>
      </c>
      <c r="E2711" s="1">
        <v>46072</v>
      </c>
      <c r="F2711" s="1">
        <v>46086</v>
      </c>
      <c r="G2711">
        <v>14</v>
      </c>
      <c r="H2711">
        <v>11.3</v>
      </c>
      <c r="I2711" t="s">
        <v>65</v>
      </c>
      <c r="J2711" t="s">
        <v>66</v>
      </c>
      <c r="K2711" t="s">
        <v>245</v>
      </c>
      <c r="L2711">
        <v>8905.9</v>
      </c>
      <c r="M2711" t="s">
        <v>52</v>
      </c>
      <c r="N2711" t="s">
        <v>106</v>
      </c>
      <c r="O2711" t="s">
        <v>189</v>
      </c>
      <c r="P2711" t="s">
        <v>92</v>
      </c>
      <c r="Q2711" t="s">
        <v>150</v>
      </c>
      <c r="R2711" t="s">
        <v>1161</v>
      </c>
      <c r="S2711" t="s">
        <v>137</v>
      </c>
      <c r="T2711" t="s">
        <v>86</v>
      </c>
      <c r="U2711" t="s">
        <v>87</v>
      </c>
      <c r="V2711">
        <v>3423</v>
      </c>
      <c r="W2711">
        <v>2233</v>
      </c>
      <c r="X2711">
        <v>21.8</v>
      </c>
      <c r="Y2711">
        <v>12.1</v>
      </c>
      <c r="Z2711">
        <v>3097.52</v>
      </c>
      <c r="AB2711">
        <v>26.3</v>
      </c>
      <c r="AC2711">
        <v>81464.78</v>
      </c>
      <c r="AD2711">
        <v>2736008.44</v>
      </c>
      <c r="AE2711">
        <v>285.02</v>
      </c>
      <c r="AF2711">
        <v>779817125.57000005</v>
      </c>
      <c r="AG2711">
        <v>71745.86</v>
      </c>
      <c r="AH2711">
        <v>0.5</v>
      </c>
      <c r="AI2711">
        <v>16347.17</v>
      </c>
      <c r="AJ2711">
        <v>9.35</v>
      </c>
      <c r="AK2711">
        <v>0</v>
      </c>
      <c r="AL2711">
        <v>8.1000000000000003E-2</v>
      </c>
      <c r="AM2711">
        <v>2216.17</v>
      </c>
      <c r="AO2711">
        <v>541.61</v>
      </c>
      <c r="AP2711">
        <v>243182.89</v>
      </c>
      <c r="AQ2711">
        <v>414956.87</v>
      </c>
      <c r="AR2711" t="s">
        <v>61</v>
      </c>
      <c r="AS2711" t="s">
        <v>61</v>
      </c>
      <c r="AT2711" t="s">
        <v>62</v>
      </c>
      <c r="AU2711" t="s">
        <v>63</v>
      </c>
    </row>
    <row r="2712" spans="1:47" x14ac:dyDescent="0.25">
      <c r="A2712" t="s">
        <v>3947</v>
      </c>
      <c r="B2712">
        <v>2022</v>
      </c>
      <c r="C2712">
        <v>5</v>
      </c>
      <c r="D2712" t="s">
        <v>77</v>
      </c>
      <c r="E2712" s="1">
        <v>44711</v>
      </c>
      <c r="F2712" s="1">
        <v>44730</v>
      </c>
      <c r="G2712">
        <v>19</v>
      </c>
      <c r="H2712">
        <v>6.1</v>
      </c>
      <c r="I2712" t="s">
        <v>65</v>
      </c>
      <c r="J2712" t="s">
        <v>239</v>
      </c>
      <c r="K2712" t="s">
        <v>270</v>
      </c>
      <c r="L2712">
        <v>2710.1990999999998</v>
      </c>
      <c r="M2712" t="s">
        <v>114</v>
      </c>
      <c r="N2712" t="s">
        <v>168</v>
      </c>
      <c r="O2712" t="s">
        <v>99</v>
      </c>
      <c r="P2712" t="s">
        <v>100</v>
      </c>
      <c r="Q2712" t="s">
        <v>83</v>
      </c>
      <c r="R2712" t="s">
        <v>3948</v>
      </c>
      <c r="S2712" t="s">
        <v>142</v>
      </c>
      <c r="T2712" t="s">
        <v>187</v>
      </c>
      <c r="U2712" t="s">
        <v>60</v>
      </c>
      <c r="V2712">
        <v>64635</v>
      </c>
      <c r="W2712">
        <v>39188</v>
      </c>
      <c r="X2712">
        <v>17.7</v>
      </c>
      <c r="Y2712">
        <v>11.8</v>
      </c>
      <c r="Z2712">
        <v>53259.29</v>
      </c>
      <c r="AB2712">
        <v>23.62</v>
      </c>
      <c r="AC2712">
        <v>1257984.43</v>
      </c>
      <c r="AD2712">
        <v>35466958.990000002</v>
      </c>
      <c r="AE2712">
        <v>219.06</v>
      </c>
      <c r="AF2712">
        <v>7769392036.3500004</v>
      </c>
      <c r="AG2712">
        <v>191853.31</v>
      </c>
      <c r="AH2712">
        <v>1.1000000000000001</v>
      </c>
      <c r="AI2712">
        <v>17062.310000000001</v>
      </c>
      <c r="AJ2712">
        <v>9.92</v>
      </c>
      <c r="AK2712">
        <v>0</v>
      </c>
      <c r="AL2712">
        <v>0.24199999999999999</v>
      </c>
      <c r="AM2712">
        <v>85830.04</v>
      </c>
      <c r="AN2712">
        <v>707.3</v>
      </c>
      <c r="AO2712">
        <v>709.69</v>
      </c>
      <c r="AP2712">
        <v>501963.74</v>
      </c>
      <c r="AQ2712">
        <v>2054693.83</v>
      </c>
      <c r="AR2712" t="s">
        <v>124</v>
      </c>
      <c r="AS2712" t="s">
        <v>61</v>
      </c>
      <c r="AT2712" t="s">
        <v>116</v>
      </c>
      <c r="AU2712" t="s">
        <v>63</v>
      </c>
    </row>
    <row r="2713" spans="1:47" x14ac:dyDescent="0.25">
      <c r="A2713" t="s">
        <v>3949</v>
      </c>
      <c r="B2713">
        <v>2021</v>
      </c>
      <c r="C2713">
        <v>8</v>
      </c>
      <c r="D2713" t="s">
        <v>89</v>
      </c>
      <c r="E2713" s="1">
        <v>44416</v>
      </c>
      <c r="F2713" s="1">
        <v>44441</v>
      </c>
      <c r="G2713">
        <v>25</v>
      </c>
      <c r="H2713">
        <v>18.7</v>
      </c>
      <c r="I2713" t="s">
        <v>65</v>
      </c>
      <c r="J2713" t="s">
        <v>66</v>
      </c>
      <c r="K2713" t="s">
        <v>248</v>
      </c>
      <c r="L2713">
        <v>9999</v>
      </c>
      <c r="M2713" t="s">
        <v>68</v>
      </c>
      <c r="N2713" t="s">
        <v>69</v>
      </c>
      <c r="O2713" t="s">
        <v>107</v>
      </c>
      <c r="P2713" t="s">
        <v>226</v>
      </c>
      <c r="Q2713" t="s">
        <v>154</v>
      </c>
      <c r="R2713" t="s">
        <v>762</v>
      </c>
      <c r="S2713" t="s">
        <v>156</v>
      </c>
      <c r="T2713" t="s">
        <v>162</v>
      </c>
      <c r="U2713" t="s">
        <v>60</v>
      </c>
      <c r="V2713">
        <v>12152</v>
      </c>
      <c r="W2713">
        <v>8476</v>
      </c>
      <c r="X2713">
        <v>21.2</v>
      </c>
      <c r="Y2713">
        <v>11.6</v>
      </c>
      <c r="Z2713">
        <v>10902.01</v>
      </c>
      <c r="AA2713">
        <v>778</v>
      </c>
      <c r="AB2713">
        <v>4357.09</v>
      </c>
      <c r="AC2713">
        <v>3389816.02</v>
      </c>
      <c r="AD2713">
        <v>30395458</v>
      </c>
      <c r="AE2713">
        <v>166.01</v>
      </c>
      <c r="AF2713">
        <v>5045949982.5799999</v>
      </c>
      <c r="AG2713">
        <v>27934.26</v>
      </c>
      <c r="AH2713">
        <v>2.1</v>
      </c>
      <c r="AI2713">
        <v>36002.839999999997</v>
      </c>
      <c r="AJ2713">
        <v>14.73</v>
      </c>
      <c r="AK2713">
        <v>0</v>
      </c>
      <c r="AL2713">
        <v>0.18099999999999999</v>
      </c>
      <c r="AM2713">
        <v>55015.78</v>
      </c>
      <c r="AN2713">
        <v>958.1</v>
      </c>
      <c r="AO2713">
        <v>597.21</v>
      </c>
      <c r="AP2713">
        <v>572186.9</v>
      </c>
      <c r="AQ2713">
        <v>4080955.8</v>
      </c>
      <c r="AR2713" t="s">
        <v>61</v>
      </c>
      <c r="AS2713" t="s">
        <v>61</v>
      </c>
      <c r="AT2713" t="s">
        <v>62</v>
      </c>
      <c r="AU2713" t="s">
        <v>63</v>
      </c>
    </row>
    <row r="2714" spans="1:47" x14ac:dyDescent="0.25">
      <c r="A2714" t="s">
        <v>3950</v>
      </c>
      <c r="B2714">
        <v>2023</v>
      </c>
      <c r="C2714">
        <v>8</v>
      </c>
      <c r="D2714" t="s">
        <v>89</v>
      </c>
      <c r="E2714" s="1">
        <v>45156</v>
      </c>
      <c r="F2714" s="1">
        <v>45174</v>
      </c>
      <c r="G2714">
        <v>18</v>
      </c>
      <c r="H2714">
        <v>9.3000000000000007</v>
      </c>
      <c r="I2714" t="s">
        <v>49</v>
      </c>
      <c r="J2714" t="s">
        <v>78</v>
      </c>
      <c r="K2714" t="s">
        <v>79</v>
      </c>
      <c r="L2714">
        <v>1005.9</v>
      </c>
      <c r="M2714" t="s">
        <v>52</v>
      </c>
      <c r="N2714" t="s">
        <v>69</v>
      </c>
      <c r="O2714" t="s">
        <v>107</v>
      </c>
      <c r="P2714" t="s">
        <v>121</v>
      </c>
      <c r="Q2714" t="s">
        <v>70</v>
      </c>
      <c r="R2714" t="s">
        <v>1772</v>
      </c>
      <c r="S2714" t="s">
        <v>85</v>
      </c>
      <c r="T2714" t="s">
        <v>86</v>
      </c>
      <c r="U2714" t="s">
        <v>166</v>
      </c>
      <c r="V2714">
        <v>49168</v>
      </c>
      <c r="W2714">
        <v>28516</v>
      </c>
      <c r="X2714">
        <v>10.7</v>
      </c>
      <c r="Y2714">
        <v>14.9</v>
      </c>
      <c r="Z2714">
        <v>41002.53</v>
      </c>
      <c r="AB2714">
        <v>42.91</v>
      </c>
      <c r="AC2714">
        <v>1759418.56</v>
      </c>
      <c r="AD2714">
        <v>35916576.18</v>
      </c>
      <c r="AE2714">
        <v>288.37</v>
      </c>
      <c r="AF2714">
        <v>10357263073.030001</v>
      </c>
      <c r="AG2714">
        <v>160791.82999999999</v>
      </c>
      <c r="AH2714">
        <v>2.2000000000000002</v>
      </c>
      <c r="AI2714">
        <v>31277.119999999999</v>
      </c>
      <c r="AJ2714">
        <v>7.76</v>
      </c>
      <c r="AK2714">
        <v>2787126.31</v>
      </c>
      <c r="AL2714">
        <v>8.4000000000000005E-2</v>
      </c>
      <c r="AM2714">
        <v>30169.919999999998</v>
      </c>
      <c r="AN2714">
        <v>629</v>
      </c>
      <c r="AO2714">
        <v>488.54</v>
      </c>
      <c r="AP2714">
        <v>307291.65999999997</v>
      </c>
      <c r="AQ2714">
        <v>2288949.09</v>
      </c>
      <c r="AR2714" t="s">
        <v>61</v>
      </c>
      <c r="AS2714" t="s">
        <v>61</v>
      </c>
      <c r="AT2714" t="s">
        <v>62</v>
      </c>
      <c r="AU2714" t="s">
        <v>63</v>
      </c>
    </row>
    <row r="2715" spans="1:47" x14ac:dyDescent="0.25">
      <c r="A2715" t="s">
        <v>3951</v>
      </c>
      <c r="B2715">
        <v>2025</v>
      </c>
      <c r="C2715">
        <v>11</v>
      </c>
      <c r="D2715" t="s">
        <v>119</v>
      </c>
      <c r="E2715" s="1">
        <v>45971</v>
      </c>
      <c r="F2715" s="1">
        <v>46002</v>
      </c>
      <c r="G2715">
        <v>31</v>
      </c>
      <c r="H2715">
        <v>13.4</v>
      </c>
      <c r="I2715" t="s">
        <v>49</v>
      </c>
      <c r="J2715" t="s">
        <v>66</v>
      </c>
      <c r="K2715" t="s">
        <v>248</v>
      </c>
      <c r="L2715">
        <v>9999</v>
      </c>
      <c r="M2715" t="s">
        <v>114</v>
      </c>
      <c r="N2715" t="s">
        <v>81</v>
      </c>
      <c r="O2715" t="s">
        <v>189</v>
      </c>
      <c r="P2715" t="s">
        <v>93</v>
      </c>
      <c r="Q2715" t="s">
        <v>100</v>
      </c>
      <c r="R2715" t="s">
        <v>326</v>
      </c>
      <c r="S2715" t="s">
        <v>156</v>
      </c>
      <c r="T2715" t="s">
        <v>102</v>
      </c>
      <c r="U2715" t="s">
        <v>213</v>
      </c>
      <c r="V2715">
        <v>17952</v>
      </c>
      <c r="W2715">
        <v>11269</v>
      </c>
      <c r="X2715">
        <v>4.3</v>
      </c>
      <c r="Y2715">
        <v>10.4</v>
      </c>
      <c r="Z2715">
        <v>15099.28</v>
      </c>
      <c r="AA2715">
        <v>1078</v>
      </c>
      <c r="AB2715">
        <v>3469.25</v>
      </c>
      <c r="AC2715">
        <v>3739851.5</v>
      </c>
      <c r="AD2715">
        <v>13239652.68</v>
      </c>
      <c r="AE2715">
        <v>280.47000000000003</v>
      </c>
      <c r="AF2715">
        <v>3713325387.1599998</v>
      </c>
      <c r="AG2715">
        <v>127600.43</v>
      </c>
      <c r="AH2715">
        <v>0</v>
      </c>
      <c r="AI2715">
        <v>0</v>
      </c>
      <c r="AJ2715">
        <v>1.1499999999999999</v>
      </c>
      <c r="AK2715">
        <v>152256.01</v>
      </c>
      <c r="AL2715">
        <v>0.315</v>
      </c>
      <c r="AM2715">
        <v>41704.910000000003</v>
      </c>
      <c r="AN2715">
        <v>502.9</v>
      </c>
      <c r="AO2715">
        <v>350.81</v>
      </c>
      <c r="AP2715">
        <v>176422.35</v>
      </c>
      <c r="AQ2715">
        <v>4085579.19</v>
      </c>
      <c r="AR2715" t="s">
        <v>61</v>
      </c>
      <c r="AS2715" t="s">
        <v>61</v>
      </c>
      <c r="AT2715" t="s">
        <v>62</v>
      </c>
      <c r="AU2715" t="s">
        <v>63</v>
      </c>
    </row>
    <row r="2716" spans="1:47" x14ac:dyDescent="0.25">
      <c r="A2716" t="s">
        <v>3952</v>
      </c>
      <c r="B2716">
        <v>2025</v>
      </c>
      <c r="C2716">
        <v>12</v>
      </c>
      <c r="D2716" t="s">
        <v>119</v>
      </c>
      <c r="E2716" s="1">
        <v>45999</v>
      </c>
      <c r="F2716" s="1">
        <v>46007</v>
      </c>
      <c r="G2716">
        <v>8</v>
      </c>
      <c r="H2716">
        <v>11.5</v>
      </c>
      <c r="I2716" t="s">
        <v>49</v>
      </c>
      <c r="J2716" t="s">
        <v>78</v>
      </c>
      <c r="K2716" t="s">
        <v>211</v>
      </c>
      <c r="L2716">
        <v>1701.99</v>
      </c>
      <c r="M2716" t="s">
        <v>80</v>
      </c>
      <c r="N2716" t="s">
        <v>106</v>
      </c>
      <c r="O2716" t="s">
        <v>91</v>
      </c>
      <c r="P2716" t="s">
        <v>93</v>
      </c>
      <c r="Q2716" t="s">
        <v>226</v>
      </c>
      <c r="R2716" t="s">
        <v>3302</v>
      </c>
      <c r="S2716" t="s">
        <v>85</v>
      </c>
      <c r="T2716" t="s">
        <v>102</v>
      </c>
      <c r="U2716" t="s">
        <v>213</v>
      </c>
      <c r="V2716">
        <v>60915</v>
      </c>
      <c r="W2716">
        <v>34039</v>
      </c>
      <c r="X2716">
        <v>18.399999999999999</v>
      </c>
      <c r="Y2716">
        <v>11.9</v>
      </c>
      <c r="Z2716">
        <v>49144.85</v>
      </c>
      <c r="AB2716">
        <v>27.05</v>
      </c>
      <c r="AC2716">
        <v>1329368.19</v>
      </c>
      <c r="AD2716">
        <v>19291319.420000002</v>
      </c>
      <c r="AE2716">
        <v>283.56</v>
      </c>
      <c r="AF2716">
        <v>5470246534.7399998</v>
      </c>
      <c r="AG2716">
        <v>62639.26</v>
      </c>
      <c r="AH2716">
        <v>0</v>
      </c>
      <c r="AI2716">
        <v>0</v>
      </c>
      <c r="AJ2716">
        <v>14.39</v>
      </c>
      <c r="AK2716">
        <v>2776020.86</v>
      </c>
      <c r="AL2716">
        <v>0.16500000000000001</v>
      </c>
      <c r="AM2716">
        <v>31830.68</v>
      </c>
      <c r="AN2716">
        <v>392.6</v>
      </c>
      <c r="AO2716">
        <v>359.21</v>
      </c>
      <c r="AP2716">
        <v>141025.85</v>
      </c>
      <c r="AQ2716">
        <v>1564863.98</v>
      </c>
      <c r="AR2716" t="s">
        <v>61</v>
      </c>
      <c r="AS2716" t="s">
        <v>61</v>
      </c>
      <c r="AT2716" t="s">
        <v>62</v>
      </c>
      <c r="AU2716" t="s">
        <v>63</v>
      </c>
    </row>
    <row r="2717" spans="1:47" x14ac:dyDescent="0.25">
      <c r="A2717" t="s">
        <v>3953</v>
      </c>
      <c r="B2717">
        <v>2025</v>
      </c>
      <c r="C2717">
        <v>3</v>
      </c>
      <c r="D2717" t="s">
        <v>48</v>
      </c>
      <c r="E2717" s="1">
        <v>45745</v>
      </c>
      <c r="F2717" s="1">
        <v>45758</v>
      </c>
      <c r="G2717">
        <v>13</v>
      </c>
      <c r="H2717">
        <v>3</v>
      </c>
      <c r="I2717" t="s">
        <v>65</v>
      </c>
      <c r="J2717" t="s">
        <v>66</v>
      </c>
      <c r="K2717" t="s">
        <v>67</v>
      </c>
      <c r="L2717">
        <v>8479.8989999999994</v>
      </c>
      <c r="M2717" t="s">
        <v>52</v>
      </c>
      <c r="N2717" t="s">
        <v>81</v>
      </c>
      <c r="O2717" t="s">
        <v>91</v>
      </c>
      <c r="P2717" t="s">
        <v>70</v>
      </c>
      <c r="Q2717" t="s">
        <v>159</v>
      </c>
      <c r="R2717" t="s">
        <v>1089</v>
      </c>
      <c r="S2717" t="s">
        <v>73</v>
      </c>
      <c r="T2717" t="s">
        <v>131</v>
      </c>
      <c r="U2717" t="s">
        <v>96</v>
      </c>
      <c r="V2717">
        <v>13117</v>
      </c>
      <c r="W2717">
        <v>7867</v>
      </c>
      <c r="X2717">
        <v>24.4</v>
      </c>
      <c r="Y2717">
        <v>14.6</v>
      </c>
      <c r="Z2717">
        <v>10129.61</v>
      </c>
      <c r="AB2717">
        <v>25.01</v>
      </c>
      <c r="AC2717">
        <v>253341.55</v>
      </c>
      <c r="AD2717">
        <v>9110166.0500000007</v>
      </c>
      <c r="AE2717">
        <v>276.98</v>
      </c>
      <c r="AF2717">
        <v>2523333792.5300002</v>
      </c>
      <c r="AG2717">
        <v>71084.95</v>
      </c>
      <c r="AH2717">
        <v>0</v>
      </c>
      <c r="AI2717">
        <v>0</v>
      </c>
      <c r="AJ2717">
        <v>14.76</v>
      </c>
      <c r="AK2717">
        <v>0</v>
      </c>
      <c r="AL2717">
        <v>0.17599999999999999</v>
      </c>
      <c r="AM2717">
        <v>16033.89</v>
      </c>
      <c r="AN2717">
        <v>469.6</v>
      </c>
      <c r="AO2717">
        <v>554.23</v>
      </c>
      <c r="AP2717">
        <v>260266.41</v>
      </c>
      <c r="AQ2717">
        <v>600726.80000000005</v>
      </c>
      <c r="AR2717" t="s">
        <v>61</v>
      </c>
      <c r="AS2717" t="s">
        <v>61</v>
      </c>
      <c r="AT2717" t="s">
        <v>62</v>
      </c>
      <c r="AU2717" t="s">
        <v>63</v>
      </c>
    </row>
    <row r="2718" spans="1:47" x14ac:dyDescent="0.25">
      <c r="A2718" t="s">
        <v>3954</v>
      </c>
      <c r="B2718">
        <v>2021</v>
      </c>
      <c r="C2718">
        <v>9</v>
      </c>
      <c r="D2718" t="s">
        <v>89</v>
      </c>
      <c r="E2718" s="1">
        <v>44452</v>
      </c>
      <c r="F2718" s="1">
        <v>44463</v>
      </c>
      <c r="G2718">
        <v>11</v>
      </c>
      <c r="H2718">
        <v>19.5</v>
      </c>
      <c r="I2718" t="s">
        <v>65</v>
      </c>
      <c r="J2718" t="s">
        <v>50</v>
      </c>
      <c r="K2718" t="s">
        <v>145</v>
      </c>
      <c r="L2718">
        <v>2710.19</v>
      </c>
      <c r="M2718" t="s">
        <v>80</v>
      </c>
      <c r="N2718" t="s">
        <v>81</v>
      </c>
      <c r="O2718" t="s">
        <v>99</v>
      </c>
      <c r="P2718" t="s">
        <v>128</v>
      </c>
      <c r="Q2718" t="s">
        <v>131</v>
      </c>
      <c r="R2718" t="s">
        <v>3079</v>
      </c>
      <c r="S2718" t="s">
        <v>123</v>
      </c>
      <c r="T2718" t="s">
        <v>187</v>
      </c>
      <c r="U2718" t="s">
        <v>103</v>
      </c>
      <c r="V2718">
        <v>58332</v>
      </c>
      <c r="W2718">
        <v>40121</v>
      </c>
      <c r="X2718">
        <v>23.3</v>
      </c>
      <c r="Y2718">
        <v>14.8</v>
      </c>
      <c r="Z2718">
        <v>49090.69</v>
      </c>
      <c r="AB2718">
        <v>20.059999999999999</v>
      </c>
      <c r="AC2718">
        <v>984759.24</v>
      </c>
      <c r="AD2718">
        <v>44645528.020000003</v>
      </c>
      <c r="AE2718">
        <v>169.89</v>
      </c>
      <c r="AF2718">
        <v>7584828755.3199997</v>
      </c>
      <c r="AG2718">
        <v>207734.56</v>
      </c>
      <c r="AH2718">
        <v>0</v>
      </c>
      <c r="AI2718">
        <v>0</v>
      </c>
      <c r="AJ2718">
        <v>7.95</v>
      </c>
      <c r="AK2718">
        <v>0</v>
      </c>
      <c r="AL2718">
        <v>7.6999999999999999E-2</v>
      </c>
      <c r="AM2718">
        <v>34377.06</v>
      </c>
      <c r="AN2718">
        <v>519</v>
      </c>
      <c r="AO2718">
        <v>597.53</v>
      </c>
      <c r="AP2718">
        <v>310118.07</v>
      </c>
      <c r="AQ2718">
        <v>1536988.93</v>
      </c>
      <c r="AR2718" t="s">
        <v>61</v>
      </c>
      <c r="AS2718" t="s">
        <v>61</v>
      </c>
      <c r="AT2718" t="s">
        <v>62</v>
      </c>
      <c r="AU2718" t="s">
        <v>63</v>
      </c>
    </row>
    <row r="2719" spans="1:47" x14ac:dyDescent="0.25">
      <c r="A2719" t="s">
        <v>3955</v>
      </c>
      <c r="B2719">
        <v>2024</v>
      </c>
      <c r="C2719">
        <v>8</v>
      </c>
      <c r="D2719" t="s">
        <v>89</v>
      </c>
      <c r="E2719" s="1">
        <v>45520</v>
      </c>
      <c r="F2719" s="1">
        <v>45533</v>
      </c>
      <c r="G2719">
        <v>13</v>
      </c>
      <c r="H2719">
        <v>20.5</v>
      </c>
      <c r="I2719" t="s">
        <v>65</v>
      </c>
      <c r="J2719" t="s">
        <v>50</v>
      </c>
      <c r="K2719" t="s">
        <v>223</v>
      </c>
      <c r="L2719">
        <v>2710.1109999999999</v>
      </c>
      <c r="M2719" t="s">
        <v>98</v>
      </c>
      <c r="N2719" t="s">
        <v>106</v>
      </c>
      <c r="O2719" t="s">
        <v>99</v>
      </c>
      <c r="P2719" t="s">
        <v>56</v>
      </c>
      <c r="Q2719" t="s">
        <v>146</v>
      </c>
      <c r="R2719" t="s">
        <v>2758</v>
      </c>
      <c r="S2719" t="s">
        <v>123</v>
      </c>
      <c r="T2719" t="s">
        <v>74</v>
      </c>
      <c r="U2719" t="s">
        <v>228</v>
      </c>
      <c r="V2719">
        <v>53422</v>
      </c>
      <c r="W2719">
        <v>37215</v>
      </c>
      <c r="X2719">
        <v>20.7</v>
      </c>
      <c r="Y2719">
        <v>11</v>
      </c>
      <c r="Z2719">
        <v>46080.66</v>
      </c>
      <c r="AB2719">
        <v>42.19</v>
      </c>
      <c r="AC2719">
        <v>1944143.05</v>
      </c>
      <c r="AD2719">
        <v>21144110.84</v>
      </c>
      <c r="AE2719">
        <v>279.17</v>
      </c>
      <c r="AF2719">
        <v>5902801423.1999998</v>
      </c>
      <c r="AG2719">
        <v>26696.09</v>
      </c>
      <c r="AH2719">
        <v>0</v>
      </c>
      <c r="AI2719">
        <v>0</v>
      </c>
      <c r="AJ2719">
        <v>1.1200000000000001</v>
      </c>
      <c r="AK2719">
        <v>0</v>
      </c>
      <c r="AL2719">
        <v>0.16400000000000001</v>
      </c>
      <c r="AM2719">
        <v>34676.339999999997</v>
      </c>
      <c r="AN2719">
        <v>214.2</v>
      </c>
      <c r="AO2719">
        <v>455.76</v>
      </c>
      <c r="AP2719">
        <v>97623.79</v>
      </c>
      <c r="AQ2719">
        <v>2103139.27</v>
      </c>
      <c r="AR2719" t="s">
        <v>61</v>
      </c>
      <c r="AS2719" t="s">
        <v>61</v>
      </c>
      <c r="AT2719" t="s">
        <v>62</v>
      </c>
      <c r="AU2719" t="s">
        <v>63</v>
      </c>
    </row>
    <row r="2720" spans="1:47" x14ac:dyDescent="0.25">
      <c r="A2720" t="s">
        <v>3956</v>
      </c>
      <c r="B2720">
        <v>2020</v>
      </c>
      <c r="C2720">
        <v>11</v>
      </c>
      <c r="D2720" t="s">
        <v>119</v>
      </c>
      <c r="E2720" s="1">
        <v>44138</v>
      </c>
      <c r="F2720" s="1">
        <v>44154</v>
      </c>
      <c r="G2720">
        <v>16</v>
      </c>
      <c r="H2720">
        <v>5.0999999999999996</v>
      </c>
      <c r="I2720" t="s">
        <v>49</v>
      </c>
      <c r="J2720" t="s">
        <v>50</v>
      </c>
      <c r="K2720" t="s">
        <v>145</v>
      </c>
      <c r="L2720">
        <v>2710.19</v>
      </c>
      <c r="M2720" t="s">
        <v>114</v>
      </c>
      <c r="N2720" t="s">
        <v>106</v>
      </c>
      <c r="O2720" t="s">
        <v>189</v>
      </c>
      <c r="P2720" t="s">
        <v>196</v>
      </c>
      <c r="Q2720" t="s">
        <v>100</v>
      </c>
      <c r="R2720" t="s">
        <v>3168</v>
      </c>
      <c r="S2720" t="s">
        <v>170</v>
      </c>
      <c r="T2720" t="s">
        <v>148</v>
      </c>
      <c r="U2720" t="s">
        <v>213</v>
      </c>
      <c r="V2720">
        <v>85674</v>
      </c>
      <c r="W2720">
        <v>60044</v>
      </c>
      <c r="X2720">
        <v>18</v>
      </c>
      <c r="Y2720">
        <v>10.1</v>
      </c>
      <c r="Z2720">
        <v>74668.31</v>
      </c>
      <c r="AB2720">
        <v>31.8</v>
      </c>
      <c r="AC2720">
        <v>2374452.2599999998</v>
      </c>
      <c r="AD2720">
        <v>31813926.84</v>
      </c>
      <c r="AE2720">
        <v>162.88999999999999</v>
      </c>
      <c r="AF2720">
        <v>5182170542.9700003</v>
      </c>
      <c r="AG2720">
        <v>231223.11</v>
      </c>
      <c r="AH2720">
        <v>1.5</v>
      </c>
      <c r="AI2720">
        <v>44591.51</v>
      </c>
      <c r="AJ2720">
        <v>21.51</v>
      </c>
      <c r="AK2720">
        <v>6843175.6600000001</v>
      </c>
      <c r="AL2720">
        <v>0.187</v>
      </c>
      <c r="AM2720">
        <v>59492.04</v>
      </c>
      <c r="AN2720">
        <v>651.79999999999995</v>
      </c>
      <c r="AO2720">
        <v>620.71</v>
      </c>
      <c r="AP2720">
        <v>404578.78</v>
      </c>
      <c r="AQ2720">
        <v>3114337.7</v>
      </c>
      <c r="AR2720" t="s">
        <v>61</v>
      </c>
      <c r="AS2720" t="s">
        <v>61</v>
      </c>
      <c r="AT2720" t="s">
        <v>62</v>
      </c>
      <c r="AU2720" t="s">
        <v>63</v>
      </c>
    </row>
    <row r="2721" spans="1:47" x14ac:dyDescent="0.25">
      <c r="A2721" t="s">
        <v>3957</v>
      </c>
      <c r="B2721">
        <v>2022</v>
      </c>
      <c r="C2721">
        <v>9</v>
      </c>
      <c r="D2721" t="s">
        <v>89</v>
      </c>
      <c r="E2721" s="1">
        <v>44807</v>
      </c>
      <c r="F2721" s="1">
        <v>44826</v>
      </c>
      <c r="G2721">
        <v>19</v>
      </c>
      <c r="H2721">
        <v>8.6</v>
      </c>
      <c r="I2721" t="s">
        <v>65</v>
      </c>
      <c r="J2721" t="s">
        <v>66</v>
      </c>
      <c r="K2721" t="s">
        <v>248</v>
      </c>
      <c r="L2721">
        <v>9999</v>
      </c>
      <c r="M2721" t="s">
        <v>98</v>
      </c>
      <c r="N2721" t="s">
        <v>81</v>
      </c>
      <c r="O2721" t="s">
        <v>189</v>
      </c>
      <c r="P2721" t="s">
        <v>70</v>
      </c>
      <c r="Q2721" t="s">
        <v>154</v>
      </c>
      <c r="R2721" t="s">
        <v>2189</v>
      </c>
      <c r="S2721" t="s">
        <v>156</v>
      </c>
      <c r="T2721" t="s">
        <v>59</v>
      </c>
      <c r="U2721" t="s">
        <v>181</v>
      </c>
      <c r="V2721">
        <v>19891</v>
      </c>
      <c r="W2721">
        <v>12256</v>
      </c>
      <c r="X2721">
        <v>5.3</v>
      </c>
      <c r="Y2721">
        <v>13.6</v>
      </c>
      <c r="Z2721">
        <v>16035.25</v>
      </c>
      <c r="AA2721">
        <v>1145</v>
      </c>
      <c r="AB2721">
        <v>1192.1400000000001</v>
      </c>
      <c r="AC2721">
        <v>1365000.3</v>
      </c>
      <c r="AD2721">
        <v>45308721.340000004</v>
      </c>
      <c r="AE2721">
        <v>214</v>
      </c>
      <c r="AF2721">
        <v>9696066366.7600002</v>
      </c>
      <c r="AG2721">
        <v>244051.23</v>
      </c>
      <c r="AH2721">
        <v>1.2</v>
      </c>
      <c r="AI2721">
        <v>36319.58</v>
      </c>
      <c r="AJ2721">
        <v>12.32</v>
      </c>
      <c r="AK2721">
        <v>0</v>
      </c>
      <c r="AL2721">
        <v>5.8999999999999997E-2</v>
      </c>
      <c r="AM2721">
        <v>26732.15</v>
      </c>
      <c r="AN2721">
        <v>557</v>
      </c>
      <c r="AO2721">
        <v>574.66999999999996</v>
      </c>
      <c r="AP2721">
        <v>320091.19</v>
      </c>
      <c r="AQ2721">
        <v>1992194.45</v>
      </c>
      <c r="AR2721" t="s">
        <v>61</v>
      </c>
      <c r="AS2721" t="s">
        <v>61</v>
      </c>
      <c r="AT2721" t="s">
        <v>62</v>
      </c>
      <c r="AU2721" t="s">
        <v>63</v>
      </c>
    </row>
    <row r="2722" spans="1:47" x14ac:dyDescent="0.25">
      <c r="A2722" t="s">
        <v>3958</v>
      </c>
      <c r="B2722">
        <v>2025</v>
      </c>
      <c r="C2722">
        <v>9</v>
      </c>
      <c r="D2722" t="s">
        <v>89</v>
      </c>
      <c r="E2722" s="1">
        <v>45915</v>
      </c>
      <c r="F2722" s="1">
        <v>45922</v>
      </c>
      <c r="G2722">
        <v>7</v>
      </c>
      <c r="H2722">
        <v>14.6</v>
      </c>
      <c r="I2722" t="s">
        <v>65</v>
      </c>
      <c r="J2722" t="s">
        <v>50</v>
      </c>
      <c r="K2722" t="s">
        <v>145</v>
      </c>
      <c r="L2722">
        <v>2710.19</v>
      </c>
      <c r="M2722" t="s">
        <v>52</v>
      </c>
      <c r="N2722" t="s">
        <v>106</v>
      </c>
      <c r="O2722" t="s">
        <v>189</v>
      </c>
      <c r="P2722" t="s">
        <v>128</v>
      </c>
      <c r="Q2722" t="s">
        <v>257</v>
      </c>
      <c r="R2722" t="s">
        <v>2496</v>
      </c>
      <c r="S2722" t="s">
        <v>170</v>
      </c>
      <c r="T2722" t="s">
        <v>187</v>
      </c>
      <c r="U2722" t="s">
        <v>213</v>
      </c>
      <c r="V2722">
        <v>67520</v>
      </c>
      <c r="W2722">
        <v>49843</v>
      </c>
      <c r="X2722">
        <v>14.2</v>
      </c>
      <c r="Y2722">
        <v>13</v>
      </c>
      <c r="Z2722">
        <v>60538.7</v>
      </c>
      <c r="AB2722">
        <v>27.86</v>
      </c>
      <c r="AC2722">
        <v>1686608.18</v>
      </c>
      <c r="AD2722">
        <v>60042282.659999996</v>
      </c>
      <c r="AE2722">
        <v>280.01</v>
      </c>
      <c r="AF2722">
        <v>16812439567.629999</v>
      </c>
      <c r="AG2722">
        <v>200388.52</v>
      </c>
      <c r="AH2722">
        <v>1.7</v>
      </c>
      <c r="AI2722">
        <v>13941.66</v>
      </c>
      <c r="AJ2722">
        <v>11.41</v>
      </c>
      <c r="AK2722">
        <v>0</v>
      </c>
      <c r="AL2722">
        <v>8.8999999999999996E-2</v>
      </c>
      <c r="AM2722">
        <v>53437.63</v>
      </c>
      <c r="AN2722">
        <v>228.5</v>
      </c>
      <c r="AO2722">
        <v>661.38</v>
      </c>
      <c r="AP2722">
        <v>151125.32999999999</v>
      </c>
      <c r="AQ2722">
        <v>2105501.3199999998</v>
      </c>
      <c r="AR2722" t="s">
        <v>61</v>
      </c>
      <c r="AS2722" t="s">
        <v>61</v>
      </c>
      <c r="AT2722" t="s">
        <v>62</v>
      </c>
      <c r="AU2722" t="s">
        <v>63</v>
      </c>
    </row>
    <row r="2723" spans="1:47" x14ac:dyDescent="0.25">
      <c r="A2723" t="s">
        <v>3959</v>
      </c>
      <c r="B2723">
        <v>2022</v>
      </c>
      <c r="C2723">
        <v>7</v>
      </c>
      <c r="D2723" t="s">
        <v>89</v>
      </c>
      <c r="E2723" s="1">
        <v>44745</v>
      </c>
      <c r="F2723" s="1">
        <v>44758</v>
      </c>
      <c r="G2723">
        <v>13</v>
      </c>
      <c r="H2723">
        <v>10.9</v>
      </c>
      <c r="I2723" t="s">
        <v>65</v>
      </c>
      <c r="J2723" t="s">
        <v>134</v>
      </c>
      <c r="K2723" t="s">
        <v>135</v>
      </c>
      <c r="L2723">
        <v>9999.0098999999991</v>
      </c>
      <c r="M2723" t="s">
        <v>52</v>
      </c>
      <c r="N2723" t="s">
        <v>69</v>
      </c>
      <c r="O2723" t="s">
        <v>91</v>
      </c>
      <c r="P2723" t="s">
        <v>56</v>
      </c>
      <c r="Q2723" t="s">
        <v>174</v>
      </c>
      <c r="R2723" t="s">
        <v>1166</v>
      </c>
      <c r="S2723" t="s">
        <v>137</v>
      </c>
      <c r="T2723" t="s">
        <v>59</v>
      </c>
      <c r="U2723" t="s">
        <v>143</v>
      </c>
      <c r="V2723">
        <v>8765</v>
      </c>
      <c r="W2723">
        <v>4890</v>
      </c>
      <c r="X2723">
        <v>18.100000000000001</v>
      </c>
      <c r="Y2723">
        <v>13.1</v>
      </c>
      <c r="Z2723">
        <v>7373.53</v>
      </c>
      <c r="AB2723">
        <v>22.52</v>
      </c>
      <c r="AC2723">
        <v>166051.9</v>
      </c>
      <c r="AD2723">
        <v>2807471.55</v>
      </c>
      <c r="AE2723">
        <v>210.47</v>
      </c>
      <c r="AF2723">
        <v>590888537.13</v>
      </c>
      <c r="AG2723">
        <v>118196.59</v>
      </c>
      <c r="AH2723">
        <v>1.2</v>
      </c>
      <c r="AI2723">
        <v>20838.330000000002</v>
      </c>
      <c r="AJ2723">
        <v>21.55</v>
      </c>
      <c r="AK2723">
        <v>0</v>
      </c>
      <c r="AL2723">
        <v>0.187</v>
      </c>
      <c r="AM2723">
        <v>5249.97</v>
      </c>
      <c r="AN2723">
        <v>448.1</v>
      </c>
      <c r="AO2723">
        <v>505.92</v>
      </c>
      <c r="AP2723">
        <v>226702.75</v>
      </c>
      <c r="AQ2723">
        <v>537039.54</v>
      </c>
      <c r="AR2723" t="s">
        <v>61</v>
      </c>
      <c r="AS2723" t="s">
        <v>61</v>
      </c>
      <c r="AT2723" t="s">
        <v>62</v>
      </c>
      <c r="AU2723" t="s">
        <v>63</v>
      </c>
    </row>
    <row r="2724" spans="1:47" x14ac:dyDescent="0.25">
      <c r="A2724" t="s">
        <v>3960</v>
      </c>
      <c r="B2724">
        <v>2021</v>
      </c>
      <c r="C2724">
        <v>12</v>
      </c>
      <c r="D2724" t="s">
        <v>119</v>
      </c>
      <c r="E2724" s="1">
        <v>44545</v>
      </c>
      <c r="F2724" s="1">
        <v>44553</v>
      </c>
      <c r="G2724">
        <v>8</v>
      </c>
      <c r="H2724">
        <v>6.8</v>
      </c>
      <c r="I2724" t="s">
        <v>49</v>
      </c>
      <c r="J2724" t="s">
        <v>66</v>
      </c>
      <c r="K2724" t="s">
        <v>67</v>
      </c>
      <c r="L2724">
        <v>8479.8989999999994</v>
      </c>
      <c r="M2724" t="s">
        <v>80</v>
      </c>
      <c r="N2724" t="s">
        <v>106</v>
      </c>
      <c r="O2724" t="s">
        <v>107</v>
      </c>
      <c r="P2724" t="s">
        <v>204</v>
      </c>
      <c r="Q2724" t="s">
        <v>56</v>
      </c>
      <c r="R2724" t="s">
        <v>467</v>
      </c>
      <c r="S2724" t="s">
        <v>73</v>
      </c>
      <c r="T2724" t="s">
        <v>59</v>
      </c>
      <c r="U2724" t="s">
        <v>87</v>
      </c>
      <c r="V2724">
        <v>4090</v>
      </c>
      <c r="W2724">
        <v>2281</v>
      </c>
      <c r="X2724">
        <v>23.6</v>
      </c>
      <c r="Y2724">
        <v>10.7</v>
      </c>
      <c r="Z2724">
        <v>3431.55</v>
      </c>
      <c r="AB2724">
        <v>16.170000000000002</v>
      </c>
      <c r="AC2724">
        <v>55488.160000000003</v>
      </c>
      <c r="AD2724">
        <v>1582562.23</v>
      </c>
      <c r="AE2724">
        <v>172.93</v>
      </c>
      <c r="AF2724">
        <v>273672486.43000001</v>
      </c>
      <c r="AG2724">
        <v>79703.09</v>
      </c>
      <c r="AH2724">
        <v>2.2000000000000002</v>
      </c>
      <c r="AI2724">
        <v>20429.349999999999</v>
      </c>
      <c r="AJ2724">
        <v>1.29</v>
      </c>
      <c r="AK2724">
        <v>20415.05</v>
      </c>
      <c r="AL2724">
        <v>0.221</v>
      </c>
      <c r="AM2724">
        <v>3497.46</v>
      </c>
      <c r="AN2724">
        <v>273.39999999999998</v>
      </c>
      <c r="AO2724">
        <v>637.98</v>
      </c>
      <c r="AP2724">
        <v>174423.73</v>
      </c>
      <c r="AQ2724">
        <v>333541.78999999998</v>
      </c>
      <c r="AR2724" t="s">
        <v>61</v>
      </c>
      <c r="AS2724" t="s">
        <v>61</v>
      </c>
      <c r="AT2724" t="s">
        <v>62</v>
      </c>
      <c r="AU2724" t="s">
        <v>63</v>
      </c>
    </row>
    <row r="2725" spans="1:47" x14ac:dyDescent="0.25">
      <c r="A2725" t="s">
        <v>3961</v>
      </c>
      <c r="B2725">
        <v>2026</v>
      </c>
      <c r="C2725">
        <v>3</v>
      </c>
      <c r="D2725" t="s">
        <v>48</v>
      </c>
      <c r="E2725" s="1">
        <v>46094</v>
      </c>
      <c r="F2725" s="1">
        <v>46099</v>
      </c>
      <c r="G2725">
        <v>5</v>
      </c>
      <c r="H2725">
        <v>18</v>
      </c>
      <c r="I2725" t="s">
        <v>65</v>
      </c>
      <c r="J2725" t="s">
        <v>50</v>
      </c>
      <c r="K2725" t="s">
        <v>223</v>
      </c>
      <c r="L2725">
        <v>2710.1109999999999</v>
      </c>
      <c r="M2725" t="s">
        <v>98</v>
      </c>
      <c r="N2725" t="s">
        <v>53</v>
      </c>
      <c r="O2725" t="s">
        <v>54</v>
      </c>
      <c r="P2725" t="s">
        <v>226</v>
      </c>
      <c r="Q2725" t="s">
        <v>164</v>
      </c>
      <c r="R2725" t="s">
        <v>2957</v>
      </c>
      <c r="S2725" t="s">
        <v>186</v>
      </c>
      <c r="T2725" t="s">
        <v>131</v>
      </c>
      <c r="U2725" t="s">
        <v>228</v>
      </c>
      <c r="V2725">
        <v>88208</v>
      </c>
      <c r="W2725">
        <v>50204</v>
      </c>
      <c r="X2725">
        <v>6.3</v>
      </c>
      <c r="Y2725">
        <v>13.3</v>
      </c>
      <c r="Z2725">
        <v>69866.31</v>
      </c>
      <c r="AB2725">
        <v>36.93</v>
      </c>
      <c r="AC2725">
        <v>2580162.83</v>
      </c>
      <c r="AD2725">
        <v>24745249.68</v>
      </c>
      <c r="AE2725">
        <v>278.5</v>
      </c>
      <c r="AF2725">
        <v>6891552035.8800001</v>
      </c>
      <c r="AG2725">
        <v>80825.94</v>
      </c>
      <c r="AH2725">
        <v>1.9</v>
      </c>
      <c r="AI2725">
        <v>56039.88</v>
      </c>
      <c r="AJ2725">
        <v>16.23</v>
      </c>
      <c r="AK2725">
        <v>0</v>
      </c>
      <c r="AL2725">
        <v>9.7000000000000003E-2</v>
      </c>
      <c r="AM2725">
        <v>24002.89</v>
      </c>
      <c r="AN2725">
        <v>249.5</v>
      </c>
      <c r="AO2725">
        <v>377.81</v>
      </c>
      <c r="AP2725">
        <v>94263.6</v>
      </c>
      <c r="AQ2725">
        <v>2835295.14</v>
      </c>
      <c r="AR2725" t="s">
        <v>61</v>
      </c>
      <c r="AS2725" t="s">
        <v>124</v>
      </c>
      <c r="AT2725" t="s">
        <v>62</v>
      </c>
      <c r="AU2725" t="s">
        <v>63</v>
      </c>
    </row>
    <row r="2726" spans="1:47" x14ac:dyDescent="0.25">
      <c r="A2726" t="s">
        <v>3962</v>
      </c>
      <c r="B2726">
        <v>2021</v>
      </c>
      <c r="C2726">
        <v>10</v>
      </c>
      <c r="D2726" t="s">
        <v>119</v>
      </c>
      <c r="E2726" s="1">
        <v>44480</v>
      </c>
      <c r="F2726" s="1">
        <v>44488</v>
      </c>
      <c r="G2726">
        <v>8</v>
      </c>
      <c r="H2726">
        <v>20.9</v>
      </c>
      <c r="I2726" t="s">
        <v>65</v>
      </c>
      <c r="J2726" t="s">
        <v>66</v>
      </c>
      <c r="K2726" t="s">
        <v>391</v>
      </c>
      <c r="L2726">
        <v>9999.99</v>
      </c>
      <c r="M2726" t="s">
        <v>114</v>
      </c>
      <c r="N2726" t="s">
        <v>53</v>
      </c>
      <c r="O2726" t="s">
        <v>99</v>
      </c>
      <c r="P2726" t="s">
        <v>100</v>
      </c>
      <c r="Q2726" t="s">
        <v>121</v>
      </c>
      <c r="R2726" t="s">
        <v>1453</v>
      </c>
      <c r="S2726" t="s">
        <v>130</v>
      </c>
      <c r="T2726" t="s">
        <v>59</v>
      </c>
      <c r="U2726" t="s">
        <v>96</v>
      </c>
      <c r="V2726">
        <v>68110</v>
      </c>
      <c r="W2726">
        <v>43618</v>
      </c>
      <c r="X2726">
        <v>12.8</v>
      </c>
      <c r="Y2726">
        <v>12.5</v>
      </c>
      <c r="Z2726">
        <v>52511.64</v>
      </c>
      <c r="AB2726">
        <v>21.03</v>
      </c>
      <c r="AC2726">
        <v>1104319.79</v>
      </c>
      <c r="AD2726">
        <v>28541126.57</v>
      </c>
      <c r="AE2726">
        <v>166.78</v>
      </c>
      <c r="AF2726">
        <v>4760089089.3400002</v>
      </c>
      <c r="AG2726">
        <v>206846.29</v>
      </c>
      <c r="AH2726">
        <v>1.1000000000000001</v>
      </c>
      <c r="AI2726">
        <v>12247.21</v>
      </c>
      <c r="AJ2726">
        <v>21.6</v>
      </c>
      <c r="AK2726">
        <v>0</v>
      </c>
      <c r="AL2726">
        <v>0.187</v>
      </c>
      <c r="AM2726">
        <v>53371.91</v>
      </c>
      <c r="AN2726">
        <v>150.69999999999999</v>
      </c>
      <c r="AO2726">
        <v>720.6</v>
      </c>
      <c r="AP2726">
        <v>108594.42</v>
      </c>
      <c r="AQ2726">
        <v>1485379.62</v>
      </c>
      <c r="AR2726" t="s">
        <v>61</v>
      </c>
      <c r="AS2726" t="s">
        <v>61</v>
      </c>
      <c r="AT2726" t="s">
        <v>62</v>
      </c>
      <c r="AU2726" t="s">
        <v>63</v>
      </c>
    </row>
    <row r="2727" spans="1:47" x14ac:dyDescent="0.25">
      <c r="A2727" t="s">
        <v>3963</v>
      </c>
      <c r="B2727">
        <v>2022</v>
      </c>
      <c r="C2727">
        <v>6</v>
      </c>
      <c r="D2727" t="s">
        <v>77</v>
      </c>
      <c r="E2727" s="1">
        <v>44737</v>
      </c>
      <c r="F2727" s="1">
        <v>44748</v>
      </c>
      <c r="G2727">
        <v>11</v>
      </c>
      <c r="H2727">
        <v>14.4</v>
      </c>
      <c r="I2727" t="s">
        <v>49</v>
      </c>
      <c r="J2727" t="s">
        <v>112</v>
      </c>
      <c r="K2727" t="s">
        <v>113</v>
      </c>
      <c r="L2727">
        <v>7304.39</v>
      </c>
      <c r="M2727" t="s">
        <v>68</v>
      </c>
      <c r="N2727" t="s">
        <v>81</v>
      </c>
      <c r="O2727" t="s">
        <v>99</v>
      </c>
      <c r="P2727" t="s">
        <v>204</v>
      </c>
      <c r="Q2727" t="s">
        <v>82</v>
      </c>
      <c r="R2727" t="s">
        <v>3049</v>
      </c>
      <c r="S2727" t="s">
        <v>73</v>
      </c>
      <c r="T2727" t="s">
        <v>74</v>
      </c>
      <c r="U2727" t="s">
        <v>228</v>
      </c>
      <c r="V2727">
        <v>14444</v>
      </c>
      <c r="W2727">
        <v>8388</v>
      </c>
      <c r="X2727">
        <v>20</v>
      </c>
      <c r="Y2727">
        <v>10.7</v>
      </c>
      <c r="Z2727">
        <v>12969.07</v>
      </c>
      <c r="AB2727">
        <v>22.23</v>
      </c>
      <c r="AC2727">
        <v>288302.43</v>
      </c>
      <c r="AD2727">
        <v>12683620.77</v>
      </c>
      <c r="AE2727">
        <v>217.63</v>
      </c>
      <c r="AF2727">
        <v>2760336388.1799998</v>
      </c>
      <c r="AG2727">
        <v>68559.02</v>
      </c>
      <c r="AH2727">
        <v>2.9</v>
      </c>
      <c r="AI2727">
        <v>71249.22</v>
      </c>
      <c r="AJ2727">
        <v>8.15</v>
      </c>
      <c r="AK2727">
        <v>1033715.09</v>
      </c>
      <c r="AL2727">
        <v>6.0999999999999999E-2</v>
      </c>
      <c r="AM2727">
        <v>7737.01</v>
      </c>
      <c r="AN2727">
        <v>453.2</v>
      </c>
      <c r="AO2727">
        <v>445.97</v>
      </c>
      <c r="AP2727">
        <v>202113.6</v>
      </c>
      <c r="AQ2727">
        <v>637961.28</v>
      </c>
      <c r="AR2727" t="s">
        <v>124</v>
      </c>
      <c r="AS2727" t="s">
        <v>61</v>
      </c>
      <c r="AT2727" t="s">
        <v>62</v>
      </c>
      <c r="AU2727" t="s">
        <v>63</v>
      </c>
    </row>
    <row r="2728" spans="1:47" x14ac:dyDescent="0.25">
      <c r="A2728" t="s">
        <v>3964</v>
      </c>
      <c r="B2728">
        <v>2024</v>
      </c>
      <c r="C2728">
        <v>1</v>
      </c>
      <c r="D2728" t="s">
        <v>48</v>
      </c>
      <c r="E2728" s="1">
        <v>45304</v>
      </c>
      <c r="F2728" s="1">
        <v>45324</v>
      </c>
      <c r="G2728">
        <v>20</v>
      </c>
      <c r="H2728">
        <v>4.5999999999999996</v>
      </c>
      <c r="I2728" t="s">
        <v>49</v>
      </c>
      <c r="J2728" t="s">
        <v>239</v>
      </c>
      <c r="K2728" t="s">
        <v>270</v>
      </c>
      <c r="L2728">
        <v>2710.1990999999998</v>
      </c>
      <c r="M2728" t="s">
        <v>68</v>
      </c>
      <c r="N2728" t="s">
        <v>106</v>
      </c>
      <c r="O2728" t="s">
        <v>99</v>
      </c>
      <c r="P2728" t="s">
        <v>131</v>
      </c>
      <c r="Q2728" t="s">
        <v>226</v>
      </c>
      <c r="R2728" t="s">
        <v>1908</v>
      </c>
      <c r="S2728" t="s">
        <v>142</v>
      </c>
      <c r="T2728" t="s">
        <v>59</v>
      </c>
      <c r="U2728" t="s">
        <v>110</v>
      </c>
      <c r="V2728">
        <v>59775</v>
      </c>
      <c r="W2728">
        <v>40817</v>
      </c>
      <c r="X2728">
        <v>4.8</v>
      </c>
      <c r="Y2728">
        <v>11.7</v>
      </c>
      <c r="Z2728">
        <v>48396.59</v>
      </c>
      <c r="AB2728">
        <v>25.69</v>
      </c>
      <c r="AC2728">
        <v>1243308.3999999999</v>
      </c>
      <c r="AD2728">
        <v>44691347.07</v>
      </c>
      <c r="AE2728">
        <v>277.93</v>
      </c>
      <c r="AF2728">
        <v>12421066091.17</v>
      </c>
      <c r="AG2728">
        <v>87508.57</v>
      </c>
      <c r="AH2728">
        <v>0</v>
      </c>
      <c r="AI2728">
        <v>0</v>
      </c>
      <c r="AJ2728">
        <v>5.55</v>
      </c>
      <c r="AK2728">
        <v>2480369.7599999998</v>
      </c>
      <c r="AL2728">
        <v>0.20899999999999999</v>
      </c>
      <c r="AM2728">
        <v>93404.92</v>
      </c>
      <c r="AN2728">
        <v>829.3</v>
      </c>
      <c r="AO2728">
        <v>732.31</v>
      </c>
      <c r="AP2728">
        <v>607304.68000000005</v>
      </c>
      <c r="AQ2728">
        <v>2031526.57</v>
      </c>
      <c r="AR2728" t="s">
        <v>61</v>
      </c>
      <c r="AS2728" t="s">
        <v>61</v>
      </c>
      <c r="AT2728" t="s">
        <v>293</v>
      </c>
      <c r="AU2728" t="s">
        <v>63</v>
      </c>
    </row>
    <row r="2729" spans="1:47" x14ac:dyDescent="0.25">
      <c r="A2729" t="s">
        <v>3965</v>
      </c>
      <c r="B2729">
        <v>2020</v>
      </c>
      <c r="C2729">
        <v>12</v>
      </c>
      <c r="D2729" t="s">
        <v>119</v>
      </c>
      <c r="E2729" s="1">
        <v>44181</v>
      </c>
      <c r="F2729" s="1">
        <v>44194</v>
      </c>
      <c r="G2729">
        <v>13</v>
      </c>
      <c r="H2729">
        <v>11.8</v>
      </c>
      <c r="I2729" t="s">
        <v>65</v>
      </c>
      <c r="J2729" t="s">
        <v>239</v>
      </c>
      <c r="K2729" t="s">
        <v>270</v>
      </c>
      <c r="L2729">
        <v>2710.1990999999998</v>
      </c>
      <c r="M2729" t="s">
        <v>52</v>
      </c>
      <c r="N2729" t="s">
        <v>53</v>
      </c>
      <c r="O2729" t="s">
        <v>200</v>
      </c>
      <c r="P2729" t="s">
        <v>184</v>
      </c>
      <c r="Q2729" t="s">
        <v>55</v>
      </c>
      <c r="R2729" t="s">
        <v>3966</v>
      </c>
      <c r="S2729" t="s">
        <v>142</v>
      </c>
      <c r="T2729" t="s">
        <v>131</v>
      </c>
      <c r="U2729" t="s">
        <v>110</v>
      </c>
      <c r="V2729">
        <v>32320</v>
      </c>
      <c r="W2729">
        <v>22069</v>
      </c>
      <c r="X2729">
        <v>17.100000000000001</v>
      </c>
      <c r="Y2729">
        <v>15.7</v>
      </c>
      <c r="Z2729">
        <v>26700.15</v>
      </c>
      <c r="AB2729">
        <v>30.83</v>
      </c>
      <c r="AC2729">
        <v>823165.62</v>
      </c>
      <c r="AD2729">
        <v>30197068.649999999</v>
      </c>
      <c r="AE2729">
        <v>159.77000000000001</v>
      </c>
      <c r="AF2729">
        <v>4824585658.21</v>
      </c>
      <c r="AG2729">
        <v>101209.96</v>
      </c>
      <c r="AH2729">
        <v>0</v>
      </c>
      <c r="AI2729">
        <v>0</v>
      </c>
      <c r="AJ2729">
        <v>18.66</v>
      </c>
      <c r="AK2729">
        <v>0</v>
      </c>
      <c r="AL2729">
        <v>6.0999999999999999E-2</v>
      </c>
      <c r="AM2729">
        <v>18420.21</v>
      </c>
      <c r="AN2729">
        <v>310.5</v>
      </c>
      <c r="AO2729">
        <v>398.62</v>
      </c>
      <c r="AP2729">
        <v>123771.51</v>
      </c>
      <c r="AQ2729">
        <v>1066567.3</v>
      </c>
      <c r="AR2729" t="s">
        <v>61</v>
      </c>
      <c r="AS2729" t="s">
        <v>61</v>
      </c>
      <c r="AT2729" t="s">
        <v>62</v>
      </c>
      <c r="AU2729" t="s">
        <v>63</v>
      </c>
    </row>
    <row r="2730" spans="1:47" x14ac:dyDescent="0.25">
      <c r="A2730" t="s">
        <v>3967</v>
      </c>
      <c r="B2730">
        <v>2026</v>
      </c>
      <c r="C2730">
        <v>1</v>
      </c>
      <c r="D2730" t="s">
        <v>48</v>
      </c>
      <c r="E2730" s="1">
        <v>46025</v>
      </c>
      <c r="F2730" s="1">
        <v>46053</v>
      </c>
      <c r="G2730">
        <v>28</v>
      </c>
      <c r="H2730">
        <v>9.6999999999999993</v>
      </c>
      <c r="I2730" t="s">
        <v>65</v>
      </c>
      <c r="J2730" t="s">
        <v>78</v>
      </c>
      <c r="K2730" t="s">
        <v>105</v>
      </c>
      <c r="L2730">
        <v>1201.9000000000001</v>
      </c>
      <c r="M2730" t="s">
        <v>68</v>
      </c>
      <c r="N2730" t="s">
        <v>81</v>
      </c>
      <c r="O2730" t="s">
        <v>200</v>
      </c>
      <c r="P2730" t="s">
        <v>100</v>
      </c>
      <c r="Q2730" t="s">
        <v>204</v>
      </c>
      <c r="R2730" t="s">
        <v>1983</v>
      </c>
      <c r="S2730" t="s">
        <v>85</v>
      </c>
      <c r="T2730" t="s">
        <v>59</v>
      </c>
      <c r="U2730" t="s">
        <v>96</v>
      </c>
      <c r="V2730">
        <v>61908</v>
      </c>
      <c r="W2730">
        <v>43377</v>
      </c>
      <c r="X2730">
        <v>13.1</v>
      </c>
      <c r="Y2730">
        <v>13.6</v>
      </c>
      <c r="Z2730">
        <v>56351.81</v>
      </c>
      <c r="AB2730">
        <v>39.4</v>
      </c>
      <c r="AC2730">
        <v>2220261.31</v>
      </c>
      <c r="AD2730">
        <v>55697001.969999999</v>
      </c>
      <c r="AE2730">
        <v>278.05</v>
      </c>
      <c r="AF2730">
        <v>15486551397.76</v>
      </c>
      <c r="AG2730">
        <v>204769.37</v>
      </c>
      <c r="AH2730">
        <v>2.7</v>
      </c>
      <c r="AI2730">
        <v>92901.32</v>
      </c>
      <c r="AJ2730">
        <v>1.37</v>
      </c>
      <c r="AK2730">
        <v>0</v>
      </c>
      <c r="AL2730">
        <v>8.3000000000000004E-2</v>
      </c>
      <c r="AM2730">
        <v>46228.51</v>
      </c>
      <c r="AN2730">
        <v>739.2</v>
      </c>
      <c r="AO2730">
        <v>405.14</v>
      </c>
      <c r="AP2730">
        <v>299479.49</v>
      </c>
      <c r="AQ2730">
        <v>2863640</v>
      </c>
      <c r="AR2730" t="s">
        <v>61</v>
      </c>
      <c r="AS2730" t="s">
        <v>61</v>
      </c>
      <c r="AT2730" t="s">
        <v>62</v>
      </c>
      <c r="AU2730" t="s">
        <v>117</v>
      </c>
    </row>
    <row r="2731" spans="1:47" x14ac:dyDescent="0.25">
      <c r="A2731" t="s">
        <v>3968</v>
      </c>
      <c r="B2731">
        <v>2020</v>
      </c>
      <c r="C2731">
        <v>1</v>
      </c>
      <c r="D2731" t="s">
        <v>48</v>
      </c>
      <c r="E2731" s="1">
        <v>43848</v>
      </c>
      <c r="F2731" s="1">
        <v>43858</v>
      </c>
      <c r="G2731">
        <v>10</v>
      </c>
      <c r="H2731">
        <v>5.2</v>
      </c>
      <c r="I2731" t="s">
        <v>65</v>
      </c>
      <c r="J2731" t="s">
        <v>50</v>
      </c>
      <c r="K2731" t="s">
        <v>145</v>
      </c>
      <c r="L2731">
        <v>2710.19</v>
      </c>
      <c r="M2731" t="s">
        <v>52</v>
      </c>
      <c r="N2731" t="s">
        <v>53</v>
      </c>
      <c r="O2731" t="s">
        <v>91</v>
      </c>
      <c r="P2731" t="s">
        <v>184</v>
      </c>
      <c r="Q2731" t="s">
        <v>159</v>
      </c>
      <c r="R2731" t="s">
        <v>94</v>
      </c>
      <c r="S2731" t="s">
        <v>170</v>
      </c>
      <c r="T2731" t="s">
        <v>102</v>
      </c>
      <c r="U2731" t="s">
        <v>132</v>
      </c>
      <c r="V2731">
        <v>99966</v>
      </c>
      <c r="W2731">
        <v>66262</v>
      </c>
      <c r="X2731">
        <v>19.100000000000001</v>
      </c>
      <c r="Y2731">
        <v>11</v>
      </c>
      <c r="Z2731">
        <v>80393.52</v>
      </c>
      <c r="AB2731">
        <v>23.04</v>
      </c>
      <c r="AC2731">
        <v>1852266.7</v>
      </c>
      <c r="AD2731">
        <v>25850536.359999999</v>
      </c>
      <c r="AE2731">
        <v>159.52000000000001</v>
      </c>
      <c r="AF2731">
        <v>4123677560.1500001</v>
      </c>
      <c r="AG2731">
        <v>222523.32</v>
      </c>
      <c r="AH2731">
        <v>1.5</v>
      </c>
      <c r="AI2731">
        <v>12487.51</v>
      </c>
      <c r="AJ2731">
        <v>21.95</v>
      </c>
      <c r="AK2731">
        <v>0</v>
      </c>
      <c r="AL2731">
        <v>0.193</v>
      </c>
      <c r="AM2731">
        <v>49891.54</v>
      </c>
      <c r="AN2731">
        <v>321.60000000000002</v>
      </c>
      <c r="AO2731">
        <v>427.97</v>
      </c>
      <c r="AP2731">
        <v>137635.15</v>
      </c>
      <c r="AQ2731">
        <v>2274804.2200000002</v>
      </c>
      <c r="AR2731" t="s">
        <v>61</v>
      </c>
      <c r="AS2731" t="s">
        <v>61</v>
      </c>
      <c r="AT2731" t="s">
        <v>62</v>
      </c>
      <c r="AU2731" t="s">
        <v>63</v>
      </c>
    </row>
    <row r="2732" spans="1:47" x14ac:dyDescent="0.25">
      <c r="A2732" t="s">
        <v>3969</v>
      </c>
      <c r="B2732">
        <v>2021</v>
      </c>
      <c r="C2732">
        <v>3</v>
      </c>
      <c r="D2732" t="s">
        <v>48</v>
      </c>
      <c r="E2732" s="1">
        <v>44275</v>
      </c>
      <c r="F2732" s="1">
        <v>44305</v>
      </c>
      <c r="G2732">
        <v>30</v>
      </c>
      <c r="H2732">
        <v>18.8</v>
      </c>
      <c r="I2732" t="s">
        <v>65</v>
      </c>
      <c r="J2732" t="s">
        <v>112</v>
      </c>
      <c r="K2732" t="s">
        <v>340</v>
      </c>
      <c r="L2732">
        <v>7208.39</v>
      </c>
      <c r="M2732" t="s">
        <v>68</v>
      </c>
      <c r="N2732" t="s">
        <v>53</v>
      </c>
      <c r="O2732" t="s">
        <v>99</v>
      </c>
      <c r="P2732" t="s">
        <v>128</v>
      </c>
      <c r="Q2732" t="s">
        <v>55</v>
      </c>
      <c r="R2732" t="s">
        <v>3142</v>
      </c>
      <c r="S2732" t="s">
        <v>73</v>
      </c>
      <c r="T2732" t="s">
        <v>74</v>
      </c>
      <c r="U2732" t="s">
        <v>87</v>
      </c>
      <c r="V2732">
        <v>8146</v>
      </c>
      <c r="W2732">
        <v>5806</v>
      </c>
      <c r="X2732">
        <v>11.3</v>
      </c>
      <c r="Y2732">
        <v>12.8</v>
      </c>
      <c r="Z2732">
        <v>6888.1</v>
      </c>
      <c r="AB2732">
        <v>28.39</v>
      </c>
      <c r="AC2732">
        <v>195553.16</v>
      </c>
      <c r="AD2732">
        <v>4297554.47</v>
      </c>
      <c r="AE2732">
        <v>171.57</v>
      </c>
      <c r="AF2732">
        <v>737331420.41999996</v>
      </c>
      <c r="AG2732">
        <v>234940.68</v>
      </c>
      <c r="AH2732">
        <v>0</v>
      </c>
      <c r="AI2732">
        <v>0</v>
      </c>
      <c r="AJ2732">
        <v>14.76</v>
      </c>
      <c r="AK2732">
        <v>0</v>
      </c>
      <c r="AL2732">
        <v>0.106</v>
      </c>
      <c r="AM2732">
        <v>4555.41</v>
      </c>
      <c r="AN2732">
        <v>1055.2</v>
      </c>
      <c r="AO2732">
        <v>522.88</v>
      </c>
      <c r="AP2732">
        <v>551742.98</v>
      </c>
      <c r="AQ2732">
        <v>986792.23</v>
      </c>
      <c r="AR2732" t="s">
        <v>61</v>
      </c>
      <c r="AS2732" t="s">
        <v>61</v>
      </c>
      <c r="AT2732" t="s">
        <v>62</v>
      </c>
      <c r="AU2732" t="s">
        <v>63</v>
      </c>
    </row>
    <row r="2733" spans="1:47" x14ac:dyDescent="0.25">
      <c r="A2733" t="s">
        <v>3970</v>
      </c>
      <c r="B2733">
        <v>2022</v>
      </c>
      <c r="C2733">
        <v>11</v>
      </c>
      <c r="D2733" t="s">
        <v>119</v>
      </c>
      <c r="E2733" s="1">
        <v>44877</v>
      </c>
      <c r="F2733" s="1">
        <v>44884</v>
      </c>
      <c r="G2733">
        <v>7</v>
      </c>
      <c r="H2733">
        <v>15.3</v>
      </c>
      <c r="I2733" t="s">
        <v>49</v>
      </c>
      <c r="J2733" t="s">
        <v>50</v>
      </c>
      <c r="K2733" t="s">
        <v>183</v>
      </c>
      <c r="L2733">
        <v>2710.19</v>
      </c>
      <c r="M2733" t="s">
        <v>52</v>
      </c>
      <c r="N2733" t="s">
        <v>69</v>
      </c>
      <c r="O2733" t="s">
        <v>54</v>
      </c>
      <c r="P2733" t="s">
        <v>174</v>
      </c>
      <c r="Q2733" t="s">
        <v>92</v>
      </c>
      <c r="R2733" t="s">
        <v>3971</v>
      </c>
      <c r="S2733" t="s">
        <v>186</v>
      </c>
      <c r="T2733" t="s">
        <v>102</v>
      </c>
      <c r="U2733" t="s">
        <v>228</v>
      </c>
      <c r="V2733">
        <v>93917</v>
      </c>
      <c r="W2733">
        <v>58610</v>
      </c>
      <c r="X2733">
        <v>10.6</v>
      </c>
      <c r="Y2733">
        <v>10.7</v>
      </c>
      <c r="Z2733">
        <v>75745.91</v>
      </c>
      <c r="AB2733">
        <v>20.75</v>
      </c>
      <c r="AC2733">
        <v>1571727.63</v>
      </c>
      <c r="AD2733">
        <v>53165296.770000003</v>
      </c>
      <c r="AE2733">
        <v>212.09</v>
      </c>
      <c r="AF2733">
        <v>11275827791.950001</v>
      </c>
      <c r="AG2733">
        <v>227306.2</v>
      </c>
      <c r="AH2733">
        <v>0</v>
      </c>
      <c r="AI2733">
        <v>0</v>
      </c>
      <c r="AJ2733">
        <v>15.2</v>
      </c>
      <c r="AK2733">
        <v>8081125.1100000003</v>
      </c>
      <c r="AL2733">
        <v>0.23</v>
      </c>
      <c r="AM2733">
        <v>122280.18</v>
      </c>
      <c r="AN2733">
        <v>278.10000000000002</v>
      </c>
      <c r="AO2733">
        <v>710.75</v>
      </c>
      <c r="AP2733">
        <v>197659.58</v>
      </c>
      <c r="AQ2733">
        <v>2118973.59</v>
      </c>
      <c r="AR2733" t="s">
        <v>61</v>
      </c>
      <c r="AS2733" t="s">
        <v>61</v>
      </c>
      <c r="AT2733" t="s">
        <v>62</v>
      </c>
      <c r="AU2733" t="s">
        <v>63</v>
      </c>
    </row>
    <row r="2734" spans="1:47" x14ac:dyDescent="0.25">
      <c r="A2734" t="s">
        <v>3972</v>
      </c>
      <c r="B2734">
        <v>2025</v>
      </c>
      <c r="C2734">
        <v>8</v>
      </c>
      <c r="D2734" t="s">
        <v>89</v>
      </c>
      <c r="E2734" s="1">
        <v>45888</v>
      </c>
      <c r="F2734" s="1">
        <v>45906</v>
      </c>
      <c r="G2734">
        <v>18</v>
      </c>
      <c r="H2734">
        <v>2.5</v>
      </c>
      <c r="I2734" t="s">
        <v>49</v>
      </c>
      <c r="J2734" t="s">
        <v>66</v>
      </c>
      <c r="K2734" t="s">
        <v>245</v>
      </c>
      <c r="L2734">
        <v>8905.9</v>
      </c>
      <c r="M2734" t="s">
        <v>90</v>
      </c>
      <c r="N2734" t="s">
        <v>53</v>
      </c>
      <c r="O2734" t="s">
        <v>200</v>
      </c>
      <c r="P2734" t="s">
        <v>230</v>
      </c>
      <c r="Q2734" t="s">
        <v>100</v>
      </c>
      <c r="R2734" t="s">
        <v>3283</v>
      </c>
      <c r="S2734" t="s">
        <v>137</v>
      </c>
      <c r="T2734" t="s">
        <v>187</v>
      </c>
      <c r="U2734" t="s">
        <v>228</v>
      </c>
      <c r="V2734">
        <v>4036</v>
      </c>
      <c r="W2734">
        <v>2644</v>
      </c>
      <c r="X2734">
        <v>3.8</v>
      </c>
      <c r="Y2734">
        <v>10.4</v>
      </c>
      <c r="Z2734">
        <v>3115.61</v>
      </c>
      <c r="AB2734">
        <v>23.19</v>
      </c>
      <c r="AC2734">
        <v>72251</v>
      </c>
      <c r="AD2734">
        <v>2361975.1</v>
      </c>
      <c r="AE2734">
        <v>281.86</v>
      </c>
      <c r="AF2734">
        <v>665746301.69000006</v>
      </c>
      <c r="AG2734">
        <v>36064.21</v>
      </c>
      <c r="AH2734">
        <v>1.1000000000000001</v>
      </c>
      <c r="AI2734">
        <v>34346.879999999997</v>
      </c>
      <c r="AJ2734">
        <v>3.91</v>
      </c>
      <c r="AK2734">
        <v>92353.23</v>
      </c>
      <c r="AL2734">
        <v>0.10199999999999999</v>
      </c>
      <c r="AM2734">
        <v>2409.21</v>
      </c>
      <c r="AN2734">
        <v>912.9</v>
      </c>
      <c r="AO2734">
        <v>400.54</v>
      </c>
      <c r="AP2734">
        <v>365652.97</v>
      </c>
      <c r="AQ2734">
        <v>510724.27</v>
      </c>
      <c r="AR2734" t="s">
        <v>61</v>
      </c>
      <c r="AS2734" t="s">
        <v>61</v>
      </c>
      <c r="AT2734" t="s">
        <v>62</v>
      </c>
      <c r="AU2734" t="s">
        <v>63</v>
      </c>
    </row>
    <row r="2735" spans="1:47" x14ac:dyDescent="0.25">
      <c r="A2735" t="s">
        <v>3973</v>
      </c>
      <c r="B2735">
        <v>2024</v>
      </c>
      <c r="C2735">
        <v>7</v>
      </c>
      <c r="D2735" t="s">
        <v>89</v>
      </c>
      <c r="E2735" s="1">
        <v>45483</v>
      </c>
      <c r="F2735" s="1">
        <v>45499</v>
      </c>
      <c r="G2735">
        <v>16</v>
      </c>
      <c r="I2735" t="s">
        <v>49</v>
      </c>
      <c r="J2735" t="s">
        <v>50</v>
      </c>
      <c r="K2735" t="s">
        <v>145</v>
      </c>
      <c r="L2735">
        <v>2710.19</v>
      </c>
      <c r="M2735" t="s">
        <v>52</v>
      </c>
      <c r="N2735" t="s">
        <v>81</v>
      </c>
      <c r="O2735" t="s">
        <v>99</v>
      </c>
      <c r="P2735" t="s">
        <v>204</v>
      </c>
      <c r="Q2735" t="s">
        <v>184</v>
      </c>
      <c r="R2735" t="s">
        <v>1018</v>
      </c>
      <c r="S2735" t="s">
        <v>170</v>
      </c>
      <c r="T2735" t="s">
        <v>131</v>
      </c>
      <c r="U2735" t="s">
        <v>96</v>
      </c>
      <c r="V2735">
        <v>125824</v>
      </c>
      <c r="W2735">
        <v>88148</v>
      </c>
      <c r="X2735">
        <v>23.8</v>
      </c>
      <c r="Y2735">
        <v>12.2</v>
      </c>
      <c r="Z2735">
        <v>97760.45</v>
      </c>
      <c r="AB2735">
        <v>40.03</v>
      </c>
      <c r="AC2735">
        <v>3913350.81</v>
      </c>
      <c r="AD2735">
        <v>46805748.25</v>
      </c>
      <c r="AE2735">
        <v>282.98</v>
      </c>
      <c r="AF2735">
        <v>13245090639.790001</v>
      </c>
      <c r="AG2735">
        <v>96631.43</v>
      </c>
      <c r="AH2735">
        <v>0</v>
      </c>
      <c r="AI2735">
        <v>0</v>
      </c>
      <c r="AJ2735">
        <v>3.02</v>
      </c>
      <c r="AK2735">
        <v>1413533.6</v>
      </c>
      <c r="AL2735">
        <v>0.221</v>
      </c>
      <c r="AM2735">
        <v>103440.7</v>
      </c>
      <c r="AN2735">
        <v>771.9</v>
      </c>
      <c r="AO2735">
        <v>648</v>
      </c>
      <c r="AP2735">
        <v>500191.2</v>
      </c>
      <c r="AQ2735">
        <v>4613614.1399999997</v>
      </c>
      <c r="AR2735" t="s">
        <v>61</v>
      </c>
      <c r="AS2735" t="s">
        <v>61</v>
      </c>
      <c r="AT2735" t="s">
        <v>62</v>
      </c>
      <c r="AU2735" t="s">
        <v>63</v>
      </c>
    </row>
    <row r="2736" spans="1:47" x14ac:dyDescent="0.25">
      <c r="A2736" t="s">
        <v>3974</v>
      </c>
      <c r="B2736">
        <v>2023</v>
      </c>
      <c r="C2736">
        <v>10</v>
      </c>
      <c r="D2736" t="s">
        <v>119</v>
      </c>
      <c r="E2736" s="1">
        <v>45227</v>
      </c>
      <c r="F2736" s="1">
        <v>45244</v>
      </c>
      <c r="G2736">
        <v>17</v>
      </c>
      <c r="H2736">
        <v>20.100000000000001</v>
      </c>
      <c r="I2736" t="s">
        <v>49</v>
      </c>
      <c r="J2736" t="s">
        <v>50</v>
      </c>
      <c r="K2736" t="s">
        <v>51</v>
      </c>
      <c r="L2736">
        <v>2709</v>
      </c>
      <c r="M2736" t="s">
        <v>80</v>
      </c>
      <c r="N2736" t="s">
        <v>53</v>
      </c>
      <c r="O2736" t="s">
        <v>189</v>
      </c>
      <c r="P2736" t="s">
        <v>150</v>
      </c>
      <c r="Q2736" t="s">
        <v>184</v>
      </c>
      <c r="R2736" t="s">
        <v>3966</v>
      </c>
      <c r="S2736" t="s">
        <v>58</v>
      </c>
      <c r="T2736" t="s">
        <v>187</v>
      </c>
      <c r="U2736" t="s">
        <v>87</v>
      </c>
      <c r="V2736">
        <v>229588</v>
      </c>
      <c r="W2736">
        <v>148221</v>
      </c>
      <c r="X2736">
        <v>15.6</v>
      </c>
      <c r="Y2736">
        <v>15.3</v>
      </c>
      <c r="Z2736">
        <v>191470.24</v>
      </c>
      <c r="AB2736">
        <v>8.4600000000000009</v>
      </c>
      <c r="AC2736">
        <v>1619838.23</v>
      </c>
      <c r="AD2736">
        <v>11846263.75</v>
      </c>
      <c r="AE2736">
        <v>285.67</v>
      </c>
      <c r="AF2736">
        <v>3384122165.46</v>
      </c>
      <c r="AG2736">
        <v>33564.410000000003</v>
      </c>
      <c r="AH2736">
        <v>2.4</v>
      </c>
      <c r="AI2736">
        <v>30176.73</v>
      </c>
      <c r="AJ2736">
        <v>2.7</v>
      </c>
      <c r="AK2736">
        <v>319849.12</v>
      </c>
      <c r="AL2736">
        <v>0.17199999999999999</v>
      </c>
      <c r="AM2736">
        <v>20375.57</v>
      </c>
      <c r="AN2736">
        <v>517.70000000000005</v>
      </c>
      <c r="AO2736">
        <v>519.86</v>
      </c>
      <c r="AP2736">
        <v>269131.52000000002</v>
      </c>
      <c r="AQ2736">
        <v>1973086.46</v>
      </c>
      <c r="AR2736" t="s">
        <v>61</v>
      </c>
      <c r="AS2736" t="s">
        <v>61</v>
      </c>
      <c r="AT2736" t="s">
        <v>62</v>
      </c>
      <c r="AU2736" t="s">
        <v>63</v>
      </c>
    </row>
    <row r="2737" spans="1:47" x14ac:dyDescent="0.25">
      <c r="A2737" t="s">
        <v>3975</v>
      </c>
      <c r="B2737">
        <v>2021</v>
      </c>
      <c r="C2737">
        <v>4</v>
      </c>
      <c r="D2737" t="s">
        <v>77</v>
      </c>
      <c r="E2737" s="1">
        <v>44307</v>
      </c>
      <c r="F2737" s="1">
        <v>44325</v>
      </c>
      <c r="G2737">
        <v>18</v>
      </c>
      <c r="H2737">
        <v>6.1</v>
      </c>
      <c r="I2737" t="s">
        <v>65</v>
      </c>
      <c r="J2737" t="s">
        <v>50</v>
      </c>
      <c r="K2737" t="s">
        <v>51</v>
      </c>
      <c r="L2737">
        <v>2709</v>
      </c>
      <c r="M2737" t="s">
        <v>98</v>
      </c>
      <c r="N2737" t="s">
        <v>168</v>
      </c>
      <c r="O2737" t="s">
        <v>189</v>
      </c>
      <c r="P2737" t="s">
        <v>226</v>
      </c>
      <c r="Q2737" t="s">
        <v>257</v>
      </c>
      <c r="R2737" t="s">
        <v>2656</v>
      </c>
      <c r="S2737" t="s">
        <v>186</v>
      </c>
      <c r="T2737" t="s">
        <v>131</v>
      </c>
      <c r="U2737" t="s">
        <v>110</v>
      </c>
      <c r="V2737">
        <v>119007</v>
      </c>
      <c r="W2737">
        <v>81014</v>
      </c>
      <c r="X2737">
        <v>16.600000000000001</v>
      </c>
      <c r="Y2737">
        <v>11.5</v>
      </c>
      <c r="Z2737">
        <v>100096.43</v>
      </c>
      <c r="AB2737">
        <v>25.97</v>
      </c>
      <c r="AC2737">
        <v>2599504.29</v>
      </c>
      <c r="AD2737">
        <v>5119932.3899999997</v>
      </c>
      <c r="AE2737">
        <v>169.56</v>
      </c>
      <c r="AF2737">
        <v>868135736.04999995</v>
      </c>
      <c r="AG2737">
        <v>93375.28</v>
      </c>
      <c r="AH2737">
        <v>2.2999999999999998</v>
      </c>
      <c r="AI2737">
        <v>57379.87</v>
      </c>
      <c r="AJ2737">
        <v>6.16</v>
      </c>
      <c r="AK2737">
        <v>0</v>
      </c>
      <c r="AL2737">
        <v>0.161</v>
      </c>
      <c r="AM2737">
        <v>8243.09</v>
      </c>
      <c r="AN2737">
        <v>761.6</v>
      </c>
      <c r="AO2737">
        <v>591.15</v>
      </c>
      <c r="AP2737">
        <v>450219.84</v>
      </c>
      <c r="AQ2737">
        <v>3208722.37</v>
      </c>
      <c r="AR2737" t="s">
        <v>61</v>
      </c>
      <c r="AS2737" t="s">
        <v>61</v>
      </c>
      <c r="AT2737" t="s">
        <v>62</v>
      </c>
      <c r="AU2737" t="s">
        <v>63</v>
      </c>
    </row>
    <row r="2738" spans="1:47" x14ac:dyDescent="0.25">
      <c r="A2738" t="s">
        <v>3976</v>
      </c>
      <c r="B2738">
        <v>2020</v>
      </c>
      <c r="C2738">
        <v>12</v>
      </c>
      <c r="D2738" t="s">
        <v>119</v>
      </c>
      <c r="E2738" s="1">
        <v>44177</v>
      </c>
      <c r="F2738" s="1">
        <v>44198</v>
      </c>
      <c r="G2738">
        <v>21</v>
      </c>
      <c r="H2738">
        <v>14.4</v>
      </c>
      <c r="I2738" t="s">
        <v>49</v>
      </c>
      <c r="J2738" t="s">
        <v>66</v>
      </c>
      <c r="K2738" t="s">
        <v>245</v>
      </c>
      <c r="L2738">
        <v>8905.9</v>
      </c>
      <c r="M2738" t="s">
        <v>90</v>
      </c>
      <c r="N2738" t="s">
        <v>81</v>
      </c>
      <c r="O2738" t="s">
        <v>189</v>
      </c>
      <c r="P2738" t="s">
        <v>201</v>
      </c>
      <c r="Q2738" t="s">
        <v>100</v>
      </c>
      <c r="R2738" t="s">
        <v>1341</v>
      </c>
      <c r="S2738" t="s">
        <v>137</v>
      </c>
      <c r="T2738" t="s">
        <v>131</v>
      </c>
      <c r="U2738" t="s">
        <v>213</v>
      </c>
      <c r="V2738">
        <v>5648</v>
      </c>
      <c r="W2738">
        <v>3221</v>
      </c>
      <c r="X2738">
        <v>23</v>
      </c>
      <c r="Y2738">
        <v>10.8</v>
      </c>
      <c r="Z2738">
        <v>4813.03</v>
      </c>
      <c r="AB2738">
        <v>41.18</v>
      </c>
      <c r="AC2738">
        <v>198200.58</v>
      </c>
      <c r="AD2738">
        <v>3439391.24</v>
      </c>
      <c r="AE2738">
        <v>159.27000000000001</v>
      </c>
      <c r="AF2738">
        <v>547791842.78999996</v>
      </c>
      <c r="AG2738">
        <v>65046.91</v>
      </c>
      <c r="AI2738">
        <v>0</v>
      </c>
      <c r="AJ2738">
        <v>22.14</v>
      </c>
      <c r="AK2738">
        <v>761481.22</v>
      </c>
      <c r="AL2738">
        <v>0.13800000000000001</v>
      </c>
      <c r="AM2738">
        <v>4746.3599999999997</v>
      </c>
      <c r="AN2738">
        <v>698.6</v>
      </c>
      <c r="AO2738">
        <v>734.53</v>
      </c>
      <c r="AP2738">
        <v>513142.66</v>
      </c>
      <c r="AQ2738">
        <v>781136.51</v>
      </c>
      <c r="AR2738" t="s">
        <v>61</v>
      </c>
      <c r="AS2738" t="s">
        <v>61</v>
      </c>
      <c r="AT2738" t="s">
        <v>62</v>
      </c>
      <c r="AU2738" t="s">
        <v>63</v>
      </c>
    </row>
    <row r="2739" spans="1:47" x14ac:dyDescent="0.25">
      <c r="A2739" t="s">
        <v>3977</v>
      </c>
      <c r="B2739">
        <v>2022</v>
      </c>
      <c r="C2739">
        <v>1</v>
      </c>
      <c r="D2739" t="s">
        <v>48</v>
      </c>
      <c r="E2739" s="1">
        <v>44570</v>
      </c>
      <c r="F2739" s="1">
        <v>44590</v>
      </c>
      <c r="G2739">
        <v>20</v>
      </c>
      <c r="H2739">
        <v>20.9</v>
      </c>
      <c r="I2739" t="s">
        <v>65</v>
      </c>
      <c r="J2739" t="s">
        <v>66</v>
      </c>
      <c r="K2739" t="s">
        <v>67</v>
      </c>
      <c r="L2739">
        <v>8479.8989999999994</v>
      </c>
      <c r="M2739" t="s">
        <v>80</v>
      </c>
      <c r="N2739" t="s">
        <v>53</v>
      </c>
      <c r="O2739" t="s">
        <v>189</v>
      </c>
      <c r="P2739" t="s">
        <v>128</v>
      </c>
      <c r="Q2739" t="s">
        <v>196</v>
      </c>
      <c r="R2739" t="s">
        <v>942</v>
      </c>
      <c r="S2739" t="s">
        <v>73</v>
      </c>
      <c r="T2739" t="s">
        <v>59</v>
      </c>
      <c r="U2739" t="s">
        <v>87</v>
      </c>
      <c r="V2739">
        <v>11554</v>
      </c>
      <c r="W2739">
        <v>7871</v>
      </c>
      <c r="X2739">
        <v>20.7</v>
      </c>
      <c r="Y2739">
        <v>14.9</v>
      </c>
      <c r="Z2739">
        <v>10235.01</v>
      </c>
      <c r="AB2739">
        <v>33.25</v>
      </c>
      <c r="AC2739">
        <v>340314.08</v>
      </c>
      <c r="AD2739">
        <v>9256031.2899999991</v>
      </c>
      <c r="AE2739">
        <v>210.4</v>
      </c>
      <c r="AF2739">
        <v>1947468983.4200001</v>
      </c>
      <c r="AG2739">
        <v>119727.7</v>
      </c>
      <c r="AH2739">
        <v>1.3</v>
      </c>
      <c r="AI2739">
        <v>13122.78</v>
      </c>
      <c r="AJ2739">
        <v>4.3</v>
      </c>
      <c r="AK2739">
        <v>0</v>
      </c>
      <c r="AL2739">
        <v>0.16900000000000001</v>
      </c>
      <c r="AM2739">
        <v>15642.69</v>
      </c>
      <c r="AN2739">
        <v>472.6</v>
      </c>
      <c r="AO2739">
        <v>411.49</v>
      </c>
      <c r="AP2739">
        <v>194470.17</v>
      </c>
      <c r="AQ2739">
        <v>683277.42</v>
      </c>
      <c r="AR2739" t="s">
        <v>61</v>
      </c>
      <c r="AS2739" t="s">
        <v>61</v>
      </c>
      <c r="AT2739" t="s">
        <v>62</v>
      </c>
      <c r="AU2739" t="s">
        <v>63</v>
      </c>
    </row>
    <row r="2740" spans="1:47" x14ac:dyDescent="0.25">
      <c r="A2740" t="s">
        <v>3978</v>
      </c>
      <c r="B2740">
        <v>2025</v>
      </c>
      <c r="C2740">
        <v>3</v>
      </c>
      <c r="D2740" t="s">
        <v>48</v>
      </c>
      <c r="E2740" s="1">
        <v>45740</v>
      </c>
      <c r="F2740" s="1">
        <v>45757</v>
      </c>
      <c r="G2740">
        <v>17</v>
      </c>
      <c r="H2740">
        <v>7.5</v>
      </c>
      <c r="I2740" t="s">
        <v>49</v>
      </c>
      <c r="J2740" t="s">
        <v>239</v>
      </c>
      <c r="K2740" t="s">
        <v>265</v>
      </c>
      <c r="L2740">
        <v>3102.1</v>
      </c>
      <c r="M2740" t="s">
        <v>68</v>
      </c>
      <c r="N2740" t="s">
        <v>69</v>
      </c>
      <c r="O2740" t="s">
        <v>200</v>
      </c>
      <c r="P2740" t="s">
        <v>127</v>
      </c>
      <c r="Q2740" t="s">
        <v>128</v>
      </c>
      <c r="R2740" t="s">
        <v>3254</v>
      </c>
      <c r="S2740" t="s">
        <v>161</v>
      </c>
      <c r="T2740" t="s">
        <v>162</v>
      </c>
      <c r="U2740" t="s">
        <v>213</v>
      </c>
      <c r="V2740">
        <v>29880</v>
      </c>
      <c r="W2740">
        <v>18497</v>
      </c>
      <c r="X2740">
        <v>8</v>
      </c>
      <c r="Y2740">
        <v>12.6</v>
      </c>
      <c r="Z2740">
        <v>23552.25</v>
      </c>
      <c r="AB2740">
        <v>24.66</v>
      </c>
      <c r="AC2740">
        <v>580798.48</v>
      </c>
      <c r="AD2740">
        <v>16276724.449999999</v>
      </c>
      <c r="AE2740">
        <v>279.56</v>
      </c>
      <c r="AF2740">
        <v>4550321087.2399998</v>
      </c>
      <c r="AG2740">
        <v>217322.39</v>
      </c>
      <c r="AH2740">
        <v>0</v>
      </c>
      <c r="AI2740">
        <v>0</v>
      </c>
      <c r="AJ2740">
        <v>5.01</v>
      </c>
      <c r="AK2740">
        <v>815463.89</v>
      </c>
      <c r="AL2740">
        <v>0.18</v>
      </c>
      <c r="AM2740">
        <v>29298.1</v>
      </c>
      <c r="AO2740">
        <v>716.52</v>
      </c>
      <c r="AP2740">
        <v>381905.16</v>
      </c>
      <c r="AQ2740">
        <v>1209324.1299999999</v>
      </c>
      <c r="AR2740" t="s">
        <v>61</v>
      </c>
      <c r="AS2740" t="s">
        <v>61</v>
      </c>
      <c r="AT2740" t="s">
        <v>62</v>
      </c>
      <c r="AU2740" t="s">
        <v>63</v>
      </c>
    </row>
    <row r="2741" spans="1:47" x14ac:dyDescent="0.25">
      <c r="A2741" t="s">
        <v>3979</v>
      </c>
      <c r="B2741">
        <v>2024</v>
      </c>
      <c r="C2741">
        <v>5</v>
      </c>
      <c r="D2741" t="s">
        <v>77</v>
      </c>
      <c r="E2741" s="1">
        <v>45429</v>
      </c>
      <c r="F2741" s="1">
        <v>45439</v>
      </c>
      <c r="G2741">
        <v>10</v>
      </c>
      <c r="H2741">
        <v>11.4</v>
      </c>
      <c r="I2741" t="s">
        <v>49</v>
      </c>
      <c r="J2741" t="s">
        <v>78</v>
      </c>
      <c r="K2741" t="s">
        <v>315</v>
      </c>
      <c r="L2741">
        <v>1511.9</v>
      </c>
      <c r="M2741" t="s">
        <v>68</v>
      </c>
      <c r="N2741" t="s">
        <v>81</v>
      </c>
      <c r="O2741" t="s">
        <v>91</v>
      </c>
      <c r="P2741" t="s">
        <v>164</v>
      </c>
      <c r="Q2741" t="s">
        <v>100</v>
      </c>
      <c r="R2741" t="s">
        <v>3980</v>
      </c>
      <c r="S2741" t="s">
        <v>85</v>
      </c>
      <c r="T2741" t="s">
        <v>102</v>
      </c>
      <c r="U2741" t="s">
        <v>87</v>
      </c>
      <c r="V2741">
        <v>48348</v>
      </c>
      <c r="W2741">
        <v>27757</v>
      </c>
      <c r="X2741">
        <v>5.7</v>
      </c>
      <c r="Y2741">
        <v>13.6</v>
      </c>
      <c r="Z2741">
        <v>39513.050000000003</v>
      </c>
      <c r="AB2741">
        <v>13</v>
      </c>
      <c r="AC2741">
        <v>513669.65</v>
      </c>
      <c r="AD2741">
        <v>29348317.890000001</v>
      </c>
      <c r="AE2741">
        <v>280.20999999999998</v>
      </c>
      <c r="AF2741">
        <v>8223692155.96</v>
      </c>
      <c r="AG2741">
        <v>153851.76999999999</v>
      </c>
      <c r="AH2741">
        <v>1.9</v>
      </c>
      <c r="AI2741">
        <v>64024</v>
      </c>
      <c r="AJ2741">
        <v>16.63</v>
      </c>
      <c r="AK2741">
        <v>4880625.2699999996</v>
      </c>
      <c r="AL2741">
        <v>0.1</v>
      </c>
      <c r="AM2741">
        <v>29348.32</v>
      </c>
      <c r="AN2741">
        <v>496</v>
      </c>
      <c r="AO2741">
        <v>641.03</v>
      </c>
      <c r="AP2741">
        <v>317950.88</v>
      </c>
      <c r="AQ2741">
        <v>1078844.6200000001</v>
      </c>
      <c r="AR2741" t="s">
        <v>61</v>
      </c>
      <c r="AS2741" t="s">
        <v>61</v>
      </c>
      <c r="AT2741" t="s">
        <v>62</v>
      </c>
      <c r="AU2741" t="s">
        <v>63</v>
      </c>
    </row>
    <row r="2742" spans="1:47" x14ac:dyDescent="0.25">
      <c r="A2742" t="s">
        <v>3981</v>
      </c>
      <c r="B2742">
        <v>2020</v>
      </c>
      <c r="C2742">
        <v>10</v>
      </c>
      <c r="D2742" t="s">
        <v>119</v>
      </c>
      <c r="E2742" s="1">
        <v>44118</v>
      </c>
      <c r="F2742" s="1">
        <v>44128</v>
      </c>
      <c r="G2742">
        <v>10</v>
      </c>
      <c r="H2742">
        <v>9.4</v>
      </c>
      <c r="I2742" t="s">
        <v>65</v>
      </c>
      <c r="J2742" t="s">
        <v>50</v>
      </c>
      <c r="K2742" t="s">
        <v>51</v>
      </c>
      <c r="L2742">
        <v>2709</v>
      </c>
      <c r="M2742" t="s">
        <v>52</v>
      </c>
      <c r="N2742" t="s">
        <v>69</v>
      </c>
      <c r="O2742" t="s">
        <v>107</v>
      </c>
      <c r="P2742" t="s">
        <v>226</v>
      </c>
      <c r="Q2742" t="s">
        <v>201</v>
      </c>
      <c r="R2742" t="s">
        <v>1259</v>
      </c>
      <c r="S2742" t="s">
        <v>58</v>
      </c>
      <c r="T2742" t="s">
        <v>95</v>
      </c>
      <c r="U2742" t="s">
        <v>75</v>
      </c>
      <c r="V2742">
        <v>302383</v>
      </c>
      <c r="W2742">
        <v>195710</v>
      </c>
      <c r="X2742">
        <v>14.3</v>
      </c>
      <c r="Y2742">
        <v>10.3</v>
      </c>
      <c r="Z2742">
        <v>249628.66</v>
      </c>
      <c r="AB2742">
        <v>29.31</v>
      </c>
      <c r="AC2742">
        <v>7316616.0199999996</v>
      </c>
      <c r="AD2742">
        <v>13779502.029999999</v>
      </c>
      <c r="AE2742">
        <v>160.04</v>
      </c>
      <c r="AF2742">
        <v>2205271504.8800001</v>
      </c>
      <c r="AG2742">
        <v>23953.38</v>
      </c>
      <c r="AH2742">
        <v>1.5</v>
      </c>
      <c r="AI2742">
        <v>40008.47</v>
      </c>
      <c r="AJ2742">
        <v>22.92</v>
      </c>
      <c r="AK2742">
        <v>0</v>
      </c>
      <c r="AL2742">
        <v>5.2999999999999999E-2</v>
      </c>
      <c r="AM2742">
        <v>7303.14</v>
      </c>
      <c r="AN2742">
        <v>347</v>
      </c>
      <c r="AO2742">
        <v>482.2</v>
      </c>
      <c r="AP2742">
        <v>167323.4</v>
      </c>
      <c r="AQ2742">
        <v>7555204.4100000001</v>
      </c>
      <c r="AR2742" t="s">
        <v>61</v>
      </c>
      <c r="AS2742" t="s">
        <v>61</v>
      </c>
      <c r="AT2742" t="s">
        <v>62</v>
      </c>
      <c r="AU2742" t="s">
        <v>63</v>
      </c>
    </row>
    <row r="2743" spans="1:47" x14ac:dyDescent="0.25">
      <c r="A2743" t="s">
        <v>3982</v>
      </c>
      <c r="B2743">
        <v>2026</v>
      </c>
      <c r="C2743">
        <v>3</v>
      </c>
      <c r="D2743" t="s">
        <v>48</v>
      </c>
      <c r="E2743" s="1">
        <v>46112</v>
      </c>
      <c r="F2743" s="1">
        <v>46134</v>
      </c>
      <c r="G2743">
        <v>22</v>
      </c>
      <c r="H2743">
        <v>18.899999999999999</v>
      </c>
      <c r="I2743" t="s">
        <v>65</v>
      </c>
      <c r="J2743" t="s">
        <v>78</v>
      </c>
      <c r="K2743" t="s">
        <v>211</v>
      </c>
      <c r="L2743">
        <v>1701.99</v>
      </c>
      <c r="M2743" t="s">
        <v>90</v>
      </c>
      <c r="N2743" t="s">
        <v>81</v>
      </c>
      <c r="O2743" t="s">
        <v>99</v>
      </c>
      <c r="P2743" t="s">
        <v>56</v>
      </c>
      <c r="Q2743" t="s">
        <v>55</v>
      </c>
      <c r="R2743" t="s">
        <v>1600</v>
      </c>
      <c r="S2743" t="s">
        <v>85</v>
      </c>
      <c r="T2743" t="s">
        <v>187</v>
      </c>
      <c r="U2743" t="s">
        <v>87</v>
      </c>
      <c r="V2743">
        <v>51456</v>
      </c>
      <c r="W2743">
        <v>33959</v>
      </c>
      <c r="X2743">
        <v>20.399999999999999</v>
      </c>
      <c r="Y2743">
        <v>11.3</v>
      </c>
      <c r="Z2743">
        <v>41430.449999999997</v>
      </c>
      <c r="AB2743">
        <v>44.93</v>
      </c>
      <c r="AC2743">
        <v>1861470.12</v>
      </c>
      <c r="AD2743">
        <v>41331845.530000001</v>
      </c>
      <c r="AE2743">
        <v>285.77</v>
      </c>
      <c r="AF2743">
        <v>11811401497.110001</v>
      </c>
      <c r="AG2743">
        <v>101615.02</v>
      </c>
      <c r="AH2743">
        <v>0</v>
      </c>
      <c r="AI2743">
        <v>0</v>
      </c>
      <c r="AJ2743">
        <v>24.18</v>
      </c>
      <c r="AK2743">
        <v>0</v>
      </c>
      <c r="AL2743">
        <v>0.191</v>
      </c>
      <c r="AM2743">
        <v>78943.820000000007</v>
      </c>
      <c r="AN2743">
        <v>785.1</v>
      </c>
      <c r="AO2743">
        <v>745.81</v>
      </c>
      <c r="AP2743">
        <v>585535.43000000005</v>
      </c>
      <c r="AQ2743">
        <v>2627564.39</v>
      </c>
      <c r="AR2743" t="s">
        <v>124</v>
      </c>
      <c r="AS2743" t="s">
        <v>61</v>
      </c>
      <c r="AT2743" t="s">
        <v>62</v>
      </c>
      <c r="AU2743" t="s">
        <v>63</v>
      </c>
    </row>
    <row r="2744" spans="1:47" x14ac:dyDescent="0.25">
      <c r="A2744" t="s">
        <v>3983</v>
      </c>
      <c r="B2744">
        <v>2020</v>
      </c>
      <c r="C2744">
        <v>8</v>
      </c>
      <c r="D2744" t="s">
        <v>89</v>
      </c>
      <c r="E2744" s="1">
        <v>44046</v>
      </c>
      <c r="F2744" s="1">
        <v>44060</v>
      </c>
      <c r="G2744">
        <v>14</v>
      </c>
      <c r="H2744">
        <v>18</v>
      </c>
      <c r="I2744" t="s">
        <v>49</v>
      </c>
      <c r="J2744" t="s">
        <v>50</v>
      </c>
      <c r="K2744" t="s">
        <v>51</v>
      </c>
      <c r="L2744">
        <v>2709</v>
      </c>
      <c r="M2744" t="s">
        <v>52</v>
      </c>
      <c r="N2744" t="s">
        <v>106</v>
      </c>
      <c r="O2744" t="s">
        <v>99</v>
      </c>
      <c r="P2744" t="s">
        <v>140</v>
      </c>
      <c r="Q2744" t="s">
        <v>100</v>
      </c>
      <c r="R2744" t="s">
        <v>1129</v>
      </c>
      <c r="S2744" t="s">
        <v>58</v>
      </c>
      <c r="T2744" t="s">
        <v>131</v>
      </c>
      <c r="U2744" t="s">
        <v>87</v>
      </c>
      <c r="V2744">
        <v>243697</v>
      </c>
      <c r="W2744">
        <v>135718</v>
      </c>
      <c r="X2744">
        <v>5.8</v>
      </c>
      <c r="Y2744">
        <v>10.6</v>
      </c>
      <c r="Z2744">
        <v>193939.03</v>
      </c>
      <c r="AB2744">
        <v>24.68</v>
      </c>
      <c r="AC2744">
        <v>4786415.26</v>
      </c>
      <c r="AD2744">
        <v>16426635.84</v>
      </c>
      <c r="AE2744">
        <v>160.13999999999999</v>
      </c>
      <c r="AF2744">
        <v>2630561463.4200001</v>
      </c>
      <c r="AG2744">
        <v>153287.89000000001</v>
      </c>
      <c r="AH2744">
        <v>1.8</v>
      </c>
      <c r="AI2744">
        <v>49137.02</v>
      </c>
      <c r="AJ2744">
        <v>9.67</v>
      </c>
      <c r="AK2744">
        <v>1588455.69</v>
      </c>
      <c r="AL2744">
        <v>0.104</v>
      </c>
      <c r="AM2744">
        <v>17083.7</v>
      </c>
      <c r="AN2744">
        <v>499.2</v>
      </c>
      <c r="AO2744">
        <v>410.05</v>
      </c>
      <c r="AP2744">
        <v>204696.95999999999</v>
      </c>
      <c r="AQ2744">
        <v>5210620.83</v>
      </c>
      <c r="AR2744" t="s">
        <v>61</v>
      </c>
      <c r="AS2744" t="s">
        <v>61</v>
      </c>
      <c r="AT2744" t="s">
        <v>116</v>
      </c>
      <c r="AU2744" t="s">
        <v>63</v>
      </c>
    </row>
    <row r="2745" spans="1:47" x14ac:dyDescent="0.25">
      <c r="A2745" t="s">
        <v>3984</v>
      </c>
      <c r="B2745">
        <v>2024</v>
      </c>
      <c r="C2745">
        <v>4</v>
      </c>
      <c r="D2745" t="s">
        <v>77</v>
      </c>
      <c r="E2745" s="1">
        <v>45399</v>
      </c>
      <c r="F2745" s="1">
        <v>45419</v>
      </c>
      <c r="G2745">
        <v>20</v>
      </c>
      <c r="H2745">
        <v>9</v>
      </c>
      <c r="I2745" t="s">
        <v>65</v>
      </c>
      <c r="J2745" t="s">
        <v>50</v>
      </c>
      <c r="K2745" t="s">
        <v>51</v>
      </c>
      <c r="L2745">
        <v>2709</v>
      </c>
      <c r="M2745" t="s">
        <v>90</v>
      </c>
      <c r="N2745" t="s">
        <v>106</v>
      </c>
      <c r="O2745" t="s">
        <v>54</v>
      </c>
      <c r="P2745" t="s">
        <v>100</v>
      </c>
      <c r="Q2745" t="s">
        <v>204</v>
      </c>
      <c r="R2745" t="s">
        <v>1789</v>
      </c>
      <c r="S2745" t="s">
        <v>170</v>
      </c>
      <c r="T2745" t="s">
        <v>74</v>
      </c>
      <c r="U2745" t="s">
        <v>259</v>
      </c>
      <c r="V2745">
        <v>102536</v>
      </c>
      <c r="W2745">
        <v>75512</v>
      </c>
      <c r="X2745">
        <v>22</v>
      </c>
      <c r="Y2745">
        <v>15.2</v>
      </c>
      <c r="Z2745">
        <v>94001.52</v>
      </c>
      <c r="AB2745">
        <v>27.64</v>
      </c>
      <c r="AC2745">
        <v>2598202.0099999998</v>
      </c>
      <c r="AD2745">
        <v>7214616.6600000001</v>
      </c>
      <c r="AE2745">
        <v>282.04000000000002</v>
      </c>
      <c r="AF2745">
        <v>2034810482.79</v>
      </c>
      <c r="AG2745">
        <v>51558.86</v>
      </c>
      <c r="AH2745">
        <v>0</v>
      </c>
      <c r="AI2745">
        <v>0</v>
      </c>
      <c r="AJ2745">
        <v>7.64</v>
      </c>
      <c r="AK2745">
        <v>0</v>
      </c>
      <c r="AL2745">
        <v>0.13400000000000001</v>
      </c>
      <c r="AM2745">
        <v>9667.59</v>
      </c>
      <c r="AN2745">
        <v>846</v>
      </c>
      <c r="AO2745">
        <v>702.24</v>
      </c>
      <c r="AP2745">
        <v>594095.04</v>
      </c>
      <c r="AQ2745">
        <v>3253523.5</v>
      </c>
      <c r="AR2745" t="s">
        <v>61</v>
      </c>
      <c r="AS2745" t="s">
        <v>61</v>
      </c>
      <c r="AT2745" t="s">
        <v>62</v>
      </c>
      <c r="AU2745" t="s">
        <v>63</v>
      </c>
    </row>
    <row r="2746" spans="1:47" x14ac:dyDescent="0.25">
      <c r="A2746" t="s">
        <v>3985</v>
      </c>
      <c r="B2746">
        <v>2020</v>
      </c>
      <c r="C2746">
        <v>4</v>
      </c>
      <c r="D2746" t="s">
        <v>77</v>
      </c>
      <c r="E2746" s="1">
        <v>43928</v>
      </c>
      <c r="F2746" s="1">
        <v>43945</v>
      </c>
      <c r="G2746">
        <v>17</v>
      </c>
      <c r="H2746">
        <v>8.9</v>
      </c>
      <c r="I2746" t="s">
        <v>65</v>
      </c>
      <c r="J2746" t="s">
        <v>66</v>
      </c>
      <c r="K2746" t="s">
        <v>245</v>
      </c>
      <c r="L2746">
        <v>8905.9</v>
      </c>
      <c r="M2746" t="s">
        <v>114</v>
      </c>
      <c r="N2746" t="s">
        <v>106</v>
      </c>
      <c r="O2746" t="s">
        <v>99</v>
      </c>
      <c r="P2746" t="s">
        <v>70</v>
      </c>
      <c r="Q2746" t="s">
        <v>131</v>
      </c>
      <c r="R2746" t="s">
        <v>2758</v>
      </c>
      <c r="S2746" t="s">
        <v>137</v>
      </c>
      <c r="T2746" t="s">
        <v>59</v>
      </c>
      <c r="U2746" t="s">
        <v>166</v>
      </c>
      <c r="V2746">
        <v>4127</v>
      </c>
      <c r="W2746">
        <v>2390</v>
      </c>
      <c r="X2746">
        <v>12</v>
      </c>
      <c r="Y2746">
        <v>11.9</v>
      </c>
      <c r="Z2746">
        <v>3527.72</v>
      </c>
      <c r="AB2746">
        <v>27.71</v>
      </c>
      <c r="AC2746">
        <v>97753.12</v>
      </c>
      <c r="AD2746">
        <v>3205145.28</v>
      </c>
      <c r="AE2746">
        <v>166.97</v>
      </c>
      <c r="AF2746">
        <v>535163107.39999998</v>
      </c>
      <c r="AG2746">
        <v>104774.52</v>
      </c>
      <c r="AI2746">
        <v>12996.76</v>
      </c>
      <c r="AJ2746">
        <v>18.059999999999999</v>
      </c>
      <c r="AK2746">
        <v>0</v>
      </c>
      <c r="AL2746">
        <v>0.16</v>
      </c>
      <c r="AM2746">
        <v>5128.2299999999996</v>
      </c>
      <c r="AN2746">
        <v>786.7</v>
      </c>
      <c r="AO2746">
        <v>745.49</v>
      </c>
      <c r="AP2746">
        <v>586476.98</v>
      </c>
      <c r="AQ2746">
        <v>807129.61</v>
      </c>
      <c r="AR2746" t="s">
        <v>61</v>
      </c>
      <c r="AS2746" t="s">
        <v>61</v>
      </c>
      <c r="AT2746" t="s">
        <v>62</v>
      </c>
      <c r="AU2746" t="s">
        <v>63</v>
      </c>
    </row>
    <row r="2747" spans="1:47" x14ac:dyDescent="0.25">
      <c r="A2747" t="s">
        <v>3986</v>
      </c>
      <c r="B2747">
        <v>2026</v>
      </c>
      <c r="C2747">
        <v>2</v>
      </c>
      <c r="D2747" t="s">
        <v>48</v>
      </c>
      <c r="E2747" s="1">
        <v>46067</v>
      </c>
      <c r="F2747" s="1">
        <v>46090</v>
      </c>
      <c r="G2747">
        <v>23</v>
      </c>
      <c r="H2747">
        <v>14.7</v>
      </c>
      <c r="I2747" t="s">
        <v>65</v>
      </c>
      <c r="J2747" t="s">
        <v>78</v>
      </c>
      <c r="K2747" t="s">
        <v>158</v>
      </c>
      <c r="L2747">
        <v>1006.3</v>
      </c>
      <c r="M2747" t="s">
        <v>98</v>
      </c>
      <c r="N2747" t="s">
        <v>53</v>
      </c>
      <c r="O2747" t="s">
        <v>54</v>
      </c>
      <c r="P2747" t="s">
        <v>92</v>
      </c>
      <c r="Q2747" t="s">
        <v>127</v>
      </c>
      <c r="R2747" t="s">
        <v>2142</v>
      </c>
      <c r="S2747" t="s">
        <v>161</v>
      </c>
      <c r="T2747" t="s">
        <v>74</v>
      </c>
      <c r="U2747" t="s">
        <v>166</v>
      </c>
      <c r="V2747">
        <v>37174</v>
      </c>
      <c r="W2747">
        <v>27137</v>
      </c>
      <c r="X2747">
        <v>17.600000000000001</v>
      </c>
      <c r="Y2747">
        <v>15.5</v>
      </c>
      <c r="Z2747">
        <v>30587.05</v>
      </c>
      <c r="AB2747">
        <v>39.93</v>
      </c>
      <c r="AC2747">
        <v>1221340.9099999999</v>
      </c>
      <c r="AD2747">
        <v>35038995.130000003</v>
      </c>
      <c r="AE2747">
        <v>285.02</v>
      </c>
      <c r="AF2747">
        <v>9986814391.9500008</v>
      </c>
      <c r="AG2747">
        <v>245383.26</v>
      </c>
      <c r="AI2747">
        <v>2817.67</v>
      </c>
      <c r="AJ2747">
        <v>19.03</v>
      </c>
      <c r="AK2747">
        <v>0</v>
      </c>
      <c r="AL2747">
        <v>0.115</v>
      </c>
      <c r="AM2747">
        <v>40294.839999999997</v>
      </c>
      <c r="AN2747">
        <v>756.4</v>
      </c>
      <c r="AO2747">
        <v>414.43</v>
      </c>
      <c r="AP2747">
        <v>313474.84999999998</v>
      </c>
      <c r="AQ2747">
        <v>1823311.53</v>
      </c>
      <c r="AR2747" t="s">
        <v>61</v>
      </c>
      <c r="AS2747" t="s">
        <v>61</v>
      </c>
      <c r="AT2747" t="s">
        <v>62</v>
      </c>
      <c r="AU2747" t="s">
        <v>63</v>
      </c>
    </row>
    <row r="2748" spans="1:47" x14ac:dyDescent="0.25">
      <c r="A2748" t="s">
        <v>3987</v>
      </c>
      <c r="B2748">
        <v>2020</v>
      </c>
      <c r="C2748">
        <v>6</v>
      </c>
      <c r="D2748" t="s">
        <v>77</v>
      </c>
      <c r="E2748" s="1">
        <v>43987</v>
      </c>
      <c r="F2748" s="1">
        <v>44017</v>
      </c>
      <c r="G2748">
        <v>30</v>
      </c>
      <c r="H2748">
        <v>8.1</v>
      </c>
      <c r="I2748" t="s">
        <v>49</v>
      </c>
      <c r="J2748" t="s">
        <v>78</v>
      </c>
      <c r="K2748" t="s">
        <v>177</v>
      </c>
      <c r="L2748">
        <v>1001.99</v>
      </c>
      <c r="M2748" t="s">
        <v>90</v>
      </c>
      <c r="N2748" t="s">
        <v>106</v>
      </c>
      <c r="O2748" t="s">
        <v>200</v>
      </c>
      <c r="P2748" t="s">
        <v>230</v>
      </c>
      <c r="Q2748" t="s">
        <v>70</v>
      </c>
      <c r="R2748" t="s">
        <v>599</v>
      </c>
      <c r="S2748" t="s">
        <v>130</v>
      </c>
      <c r="T2748" t="s">
        <v>162</v>
      </c>
      <c r="U2748" t="s">
        <v>132</v>
      </c>
      <c r="V2748">
        <v>85990</v>
      </c>
      <c r="W2748">
        <v>61220</v>
      </c>
      <c r="X2748">
        <v>16</v>
      </c>
      <c r="Y2748">
        <v>13.9</v>
      </c>
      <c r="Z2748">
        <v>73993.62</v>
      </c>
      <c r="AB2748">
        <v>17.13</v>
      </c>
      <c r="AC2748">
        <v>1267510.71</v>
      </c>
      <c r="AD2748">
        <v>18204650.329999998</v>
      </c>
      <c r="AE2748">
        <v>160.56</v>
      </c>
      <c r="AF2748">
        <v>2922938656.98</v>
      </c>
      <c r="AG2748">
        <v>23213.01</v>
      </c>
      <c r="AH2748">
        <v>0.8</v>
      </c>
      <c r="AI2748">
        <v>25110.31</v>
      </c>
      <c r="AJ2748">
        <v>16.36</v>
      </c>
      <c r="AK2748">
        <v>2978280.79</v>
      </c>
      <c r="AL2748">
        <v>0.155</v>
      </c>
      <c r="AM2748">
        <v>28217.21</v>
      </c>
      <c r="AN2748">
        <v>711.1</v>
      </c>
      <c r="AO2748">
        <v>741.14</v>
      </c>
      <c r="AP2748">
        <v>527024.65</v>
      </c>
      <c r="AQ2748">
        <v>1871075.89</v>
      </c>
      <c r="AR2748" t="s">
        <v>61</v>
      </c>
      <c r="AS2748" t="s">
        <v>61</v>
      </c>
      <c r="AT2748" t="s">
        <v>62</v>
      </c>
      <c r="AU2748" t="s">
        <v>63</v>
      </c>
    </row>
    <row r="2749" spans="1:47" x14ac:dyDescent="0.25">
      <c r="A2749" t="s">
        <v>3988</v>
      </c>
      <c r="B2749">
        <v>2021</v>
      </c>
      <c r="C2749">
        <v>9</v>
      </c>
      <c r="D2749" t="s">
        <v>89</v>
      </c>
      <c r="E2749" s="1">
        <v>44447</v>
      </c>
      <c r="F2749" s="1">
        <v>44469</v>
      </c>
      <c r="G2749">
        <v>22</v>
      </c>
      <c r="H2749">
        <v>5.4</v>
      </c>
      <c r="I2749" t="s">
        <v>65</v>
      </c>
      <c r="J2749" t="s">
        <v>66</v>
      </c>
      <c r="K2749" t="s">
        <v>391</v>
      </c>
      <c r="L2749">
        <v>9999.99</v>
      </c>
      <c r="M2749" t="s">
        <v>80</v>
      </c>
      <c r="N2749" t="s">
        <v>69</v>
      </c>
      <c r="O2749" t="s">
        <v>200</v>
      </c>
      <c r="P2749" t="s">
        <v>92</v>
      </c>
      <c r="Q2749" t="s">
        <v>154</v>
      </c>
      <c r="R2749" t="s">
        <v>1111</v>
      </c>
      <c r="S2749" t="s">
        <v>130</v>
      </c>
      <c r="T2749" t="s">
        <v>95</v>
      </c>
      <c r="U2749" t="s">
        <v>60</v>
      </c>
      <c r="V2749">
        <v>58167</v>
      </c>
      <c r="W2749">
        <v>41099</v>
      </c>
      <c r="X2749">
        <v>5.4</v>
      </c>
      <c r="Y2749">
        <v>10.4</v>
      </c>
      <c r="Z2749">
        <v>52285.33</v>
      </c>
      <c r="AB2749">
        <v>28.67</v>
      </c>
      <c r="AC2749">
        <v>1499020.41</v>
      </c>
      <c r="AD2749">
        <v>19807251.559999999</v>
      </c>
      <c r="AE2749">
        <v>171.01</v>
      </c>
      <c r="AF2749">
        <v>3387238089.2800002</v>
      </c>
      <c r="AG2749">
        <v>115652.14</v>
      </c>
      <c r="AH2749">
        <v>0</v>
      </c>
      <c r="AI2749">
        <v>0</v>
      </c>
      <c r="AJ2749">
        <v>19.34</v>
      </c>
      <c r="AK2749">
        <v>0</v>
      </c>
      <c r="AL2749">
        <v>0.19600000000000001</v>
      </c>
      <c r="AM2749">
        <v>38822.21</v>
      </c>
      <c r="AN2749">
        <v>475.6</v>
      </c>
      <c r="AO2749">
        <v>707.16</v>
      </c>
      <c r="AP2749">
        <v>336325.3</v>
      </c>
      <c r="AQ2749">
        <v>1989820.06</v>
      </c>
      <c r="AR2749" t="s">
        <v>61</v>
      </c>
      <c r="AS2749" t="s">
        <v>61</v>
      </c>
      <c r="AT2749" t="s">
        <v>62</v>
      </c>
      <c r="AU2749" t="s">
        <v>63</v>
      </c>
    </row>
    <row r="2750" spans="1:47" x14ac:dyDescent="0.25">
      <c r="A2750" t="s">
        <v>3989</v>
      </c>
      <c r="B2750">
        <v>2021</v>
      </c>
      <c r="C2750">
        <v>5</v>
      </c>
      <c r="D2750" t="s">
        <v>77</v>
      </c>
      <c r="E2750" s="1">
        <v>44338</v>
      </c>
      <c r="F2750" s="1">
        <v>44351</v>
      </c>
      <c r="G2750">
        <v>13</v>
      </c>
      <c r="H2750">
        <v>9.1</v>
      </c>
      <c r="I2750" t="s">
        <v>49</v>
      </c>
      <c r="J2750" t="s">
        <v>50</v>
      </c>
      <c r="K2750" t="s">
        <v>120</v>
      </c>
      <c r="L2750">
        <v>2710.1921000000002</v>
      </c>
      <c r="M2750" t="s">
        <v>114</v>
      </c>
      <c r="N2750" t="s">
        <v>53</v>
      </c>
      <c r="O2750" t="s">
        <v>91</v>
      </c>
      <c r="P2750" t="s">
        <v>159</v>
      </c>
      <c r="Q2750" t="s">
        <v>128</v>
      </c>
      <c r="R2750" t="s">
        <v>2378</v>
      </c>
      <c r="S2750" t="s">
        <v>123</v>
      </c>
      <c r="T2750" t="s">
        <v>59</v>
      </c>
      <c r="U2750" t="s">
        <v>259</v>
      </c>
      <c r="V2750">
        <v>54189</v>
      </c>
      <c r="W2750">
        <v>34775</v>
      </c>
      <c r="X2750">
        <v>19</v>
      </c>
      <c r="Y2750">
        <v>11.9</v>
      </c>
      <c r="Z2750">
        <v>47126.71</v>
      </c>
      <c r="AB2750">
        <v>18.079999999999998</v>
      </c>
      <c r="AC2750">
        <v>852050.92</v>
      </c>
      <c r="AD2750">
        <v>43987599.850000001</v>
      </c>
      <c r="AE2750">
        <v>173.23</v>
      </c>
      <c r="AF2750">
        <v>7619971922.0200005</v>
      </c>
      <c r="AG2750">
        <v>92703.49</v>
      </c>
      <c r="AI2750">
        <v>0</v>
      </c>
      <c r="AJ2750">
        <v>9.15</v>
      </c>
      <c r="AK2750">
        <v>4024865.39</v>
      </c>
      <c r="AL2750">
        <v>0.188</v>
      </c>
      <c r="AM2750">
        <v>82696.69</v>
      </c>
      <c r="AN2750">
        <v>513.29999999999995</v>
      </c>
      <c r="AO2750">
        <v>375.43</v>
      </c>
      <c r="AP2750">
        <v>192708.22</v>
      </c>
      <c r="AQ2750">
        <v>1220159.32</v>
      </c>
      <c r="AR2750" t="s">
        <v>61</v>
      </c>
      <c r="AS2750" t="s">
        <v>61</v>
      </c>
      <c r="AT2750" t="s">
        <v>293</v>
      </c>
      <c r="AU2750" t="s">
        <v>63</v>
      </c>
    </row>
    <row r="2751" spans="1:47" x14ac:dyDescent="0.25">
      <c r="A2751" t="s">
        <v>3990</v>
      </c>
      <c r="B2751">
        <v>2024</v>
      </c>
      <c r="C2751">
        <v>3</v>
      </c>
      <c r="D2751" t="s">
        <v>48</v>
      </c>
      <c r="E2751" s="1">
        <v>45355</v>
      </c>
      <c r="F2751" s="1">
        <v>45384</v>
      </c>
      <c r="G2751">
        <v>29</v>
      </c>
      <c r="H2751">
        <v>3.5</v>
      </c>
      <c r="I2751" t="s">
        <v>49</v>
      </c>
      <c r="J2751" t="s">
        <v>134</v>
      </c>
      <c r="K2751" t="s">
        <v>135</v>
      </c>
      <c r="L2751">
        <v>9999.0098999999991</v>
      </c>
      <c r="M2751" t="s">
        <v>98</v>
      </c>
      <c r="N2751" t="s">
        <v>53</v>
      </c>
      <c r="O2751" t="s">
        <v>99</v>
      </c>
      <c r="P2751" t="s">
        <v>146</v>
      </c>
      <c r="Q2751" t="s">
        <v>82</v>
      </c>
      <c r="R2751" t="s">
        <v>2109</v>
      </c>
      <c r="S2751" t="s">
        <v>137</v>
      </c>
      <c r="T2751" t="s">
        <v>131</v>
      </c>
      <c r="U2751" t="s">
        <v>213</v>
      </c>
      <c r="V2751">
        <v>13758</v>
      </c>
      <c r="W2751">
        <v>8089</v>
      </c>
      <c r="X2751">
        <v>17.3</v>
      </c>
      <c r="Y2751">
        <v>11.4</v>
      </c>
      <c r="Z2751">
        <v>12496.05</v>
      </c>
      <c r="AB2751">
        <v>17.71</v>
      </c>
      <c r="AC2751">
        <v>221305.05</v>
      </c>
      <c r="AD2751">
        <v>10872813.109999999</v>
      </c>
      <c r="AE2751">
        <v>277.5</v>
      </c>
      <c r="AF2751">
        <v>3017205638.02</v>
      </c>
      <c r="AG2751">
        <v>196770.98</v>
      </c>
      <c r="AH2751">
        <v>1.2</v>
      </c>
      <c r="AI2751">
        <v>36366.94</v>
      </c>
      <c r="AJ2751">
        <v>23.26</v>
      </c>
      <c r="AK2751">
        <v>2529016.33</v>
      </c>
      <c r="AL2751">
        <v>9.9000000000000005E-2</v>
      </c>
      <c r="AM2751">
        <v>10764.08</v>
      </c>
      <c r="AO2751">
        <v>538.12</v>
      </c>
      <c r="AP2751">
        <v>315445.94</v>
      </c>
      <c r="AQ2751">
        <v>780652.99</v>
      </c>
      <c r="AR2751" t="s">
        <v>61</v>
      </c>
      <c r="AS2751" t="s">
        <v>61</v>
      </c>
      <c r="AT2751" t="s">
        <v>62</v>
      </c>
      <c r="AU2751" t="s">
        <v>63</v>
      </c>
    </row>
    <row r="2752" spans="1:47" x14ac:dyDescent="0.25">
      <c r="A2752" t="s">
        <v>3991</v>
      </c>
      <c r="B2752">
        <v>2025</v>
      </c>
      <c r="C2752">
        <v>5</v>
      </c>
      <c r="D2752" t="s">
        <v>77</v>
      </c>
      <c r="E2752" s="1">
        <v>45789</v>
      </c>
      <c r="F2752" s="1">
        <v>45803</v>
      </c>
      <c r="G2752">
        <v>14</v>
      </c>
      <c r="H2752">
        <v>20.8</v>
      </c>
      <c r="I2752" t="s">
        <v>65</v>
      </c>
      <c r="J2752" t="s">
        <v>50</v>
      </c>
      <c r="K2752" t="s">
        <v>145</v>
      </c>
      <c r="L2752">
        <v>2710.19</v>
      </c>
      <c r="M2752" t="s">
        <v>98</v>
      </c>
      <c r="N2752" t="s">
        <v>69</v>
      </c>
      <c r="O2752" t="s">
        <v>99</v>
      </c>
      <c r="P2752" t="s">
        <v>92</v>
      </c>
      <c r="Q2752" t="s">
        <v>55</v>
      </c>
      <c r="R2752" t="s">
        <v>299</v>
      </c>
      <c r="S2752" t="s">
        <v>170</v>
      </c>
      <c r="T2752" t="s">
        <v>131</v>
      </c>
      <c r="U2752" t="s">
        <v>228</v>
      </c>
      <c r="V2752">
        <v>145426</v>
      </c>
      <c r="W2752">
        <v>82463</v>
      </c>
      <c r="X2752">
        <v>2.2999999999999998</v>
      </c>
      <c r="Y2752">
        <v>13.6</v>
      </c>
      <c r="Z2752">
        <v>115176.44</v>
      </c>
      <c r="AB2752">
        <v>25.56</v>
      </c>
      <c r="AC2752">
        <v>2943909.81</v>
      </c>
      <c r="AD2752">
        <v>90721026.489999995</v>
      </c>
      <c r="AE2752">
        <v>279.11</v>
      </c>
      <c r="AF2752">
        <v>25321145703.619999</v>
      </c>
      <c r="AG2752">
        <v>93962.21</v>
      </c>
      <c r="AH2752">
        <v>3</v>
      </c>
      <c r="AI2752">
        <v>53108.69</v>
      </c>
      <c r="AJ2752">
        <v>18.690000000000001</v>
      </c>
      <c r="AK2752">
        <v>0</v>
      </c>
      <c r="AL2752">
        <v>0.29099999999999998</v>
      </c>
      <c r="AM2752">
        <v>263998.19</v>
      </c>
      <c r="AN2752">
        <v>445.1</v>
      </c>
      <c r="AO2752">
        <v>601.69000000000005</v>
      </c>
      <c r="AP2752">
        <v>267812.21999999997</v>
      </c>
      <c r="AQ2752">
        <v>3622791.12</v>
      </c>
      <c r="AR2752" t="s">
        <v>61</v>
      </c>
      <c r="AS2752" t="s">
        <v>61</v>
      </c>
      <c r="AT2752" t="s">
        <v>62</v>
      </c>
      <c r="AU2752" t="s">
        <v>63</v>
      </c>
    </row>
    <row r="2753" spans="1:47" x14ac:dyDescent="0.25">
      <c r="A2753" t="s">
        <v>3992</v>
      </c>
      <c r="B2753">
        <v>2022</v>
      </c>
      <c r="C2753">
        <v>8</v>
      </c>
      <c r="D2753" t="s">
        <v>89</v>
      </c>
      <c r="E2753" s="1">
        <v>44783</v>
      </c>
      <c r="F2753" s="1">
        <v>44797</v>
      </c>
      <c r="G2753">
        <v>14</v>
      </c>
      <c r="H2753">
        <v>11</v>
      </c>
      <c r="I2753" t="s">
        <v>49</v>
      </c>
      <c r="J2753" t="s">
        <v>112</v>
      </c>
      <c r="K2753" t="s">
        <v>113</v>
      </c>
      <c r="L2753">
        <v>7304.39</v>
      </c>
      <c r="M2753" t="s">
        <v>68</v>
      </c>
      <c r="N2753" t="s">
        <v>53</v>
      </c>
      <c r="O2753" t="s">
        <v>91</v>
      </c>
      <c r="P2753" t="s">
        <v>83</v>
      </c>
      <c r="Q2753" t="s">
        <v>92</v>
      </c>
      <c r="R2753" t="s">
        <v>400</v>
      </c>
      <c r="S2753" t="s">
        <v>73</v>
      </c>
      <c r="T2753" t="s">
        <v>86</v>
      </c>
      <c r="U2753" t="s">
        <v>110</v>
      </c>
      <c r="V2753">
        <v>3746</v>
      </c>
      <c r="W2753">
        <v>2618</v>
      </c>
      <c r="X2753">
        <v>2.4</v>
      </c>
      <c r="Y2753">
        <v>15.6</v>
      </c>
      <c r="Z2753">
        <v>3203.6</v>
      </c>
      <c r="AB2753">
        <v>37.01</v>
      </c>
      <c r="AC2753">
        <v>118565.24</v>
      </c>
      <c r="AD2753">
        <v>2520176.0099999998</v>
      </c>
      <c r="AE2753">
        <v>219.57</v>
      </c>
      <c r="AF2753">
        <v>553355046.51999998</v>
      </c>
      <c r="AG2753">
        <v>164806.69</v>
      </c>
      <c r="AH2753">
        <v>3.5</v>
      </c>
      <c r="AI2753">
        <v>42334.94</v>
      </c>
      <c r="AJ2753">
        <v>9.24</v>
      </c>
      <c r="AK2753">
        <v>232864.26</v>
      </c>
      <c r="AL2753">
        <v>0.34100000000000003</v>
      </c>
      <c r="AM2753">
        <v>8593.7999999999993</v>
      </c>
      <c r="AN2753">
        <v>743.6</v>
      </c>
      <c r="AO2753">
        <v>438.39</v>
      </c>
      <c r="AP2753">
        <v>325986.8</v>
      </c>
      <c r="AQ2753">
        <v>660287.47</v>
      </c>
      <c r="AR2753" t="s">
        <v>61</v>
      </c>
      <c r="AS2753" t="s">
        <v>61</v>
      </c>
      <c r="AT2753" t="s">
        <v>62</v>
      </c>
      <c r="AU2753" t="s">
        <v>63</v>
      </c>
    </row>
    <row r="2754" spans="1:47" x14ac:dyDescent="0.25">
      <c r="A2754" t="s">
        <v>3993</v>
      </c>
      <c r="B2754">
        <v>2022</v>
      </c>
      <c r="C2754">
        <v>11</v>
      </c>
      <c r="D2754" t="s">
        <v>119</v>
      </c>
      <c r="E2754" s="1">
        <v>44866</v>
      </c>
      <c r="F2754" s="1">
        <v>44885</v>
      </c>
      <c r="G2754">
        <v>19</v>
      </c>
      <c r="H2754">
        <v>14.4</v>
      </c>
      <c r="I2754" t="s">
        <v>49</v>
      </c>
      <c r="J2754" t="s">
        <v>112</v>
      </c>
      <c r="K2754" t="s">
        <v>199</v>
      </c>
      <c r="L2754">
        <v>7204.49</v>
      </c>
      <c r="M2754" t="s">
        <v>90</v>
      </c>
      <c r="N2754" t="s">
        <v>106</v>
      </c>
      <c r="O2754" t="s">
        <v>200</v>
      </c>
      <c r="P2754" t="s">
        <v>159</v>
      </c>
      <c r="Q2754" t="s">
        <v>184</v>
      </c>
      <c r="R2754" t="s">
        <v>1057</v>
      </c>
      <c r="S2754" t="s">
        <v>161</v>
      </c>
      <c r="T2754" t="s">
        <v>131</v>
      </c>
      <c r="U2754" t="s">
        <v>259</v>
      </c>
      <c r="V2754">
        <v>32459</v>
      </c>
      <c r="W2754">
        <v>20986</v>
      </c>
      <c r="X2754">
        <v>16</v>
      </c>
      <c r="Y2754">
        <v>12.2</v>
      </c>
      <c r="Z2754">
        <v>29571.39</v>
      </c>
      <c r="AB2754">
        <v>43.2</v>
      </c>
      <c r="AC2754">
        <v>1277484.05</v>
      </c>
      <c r="AD2754">
        <v>24064605.75</v>
      </c>
      <c r="AE2754">
        <v>212.14</v>
      </c>
      <c r="AF2754">
        <v>5105065463.8000002</v>
      </c>
      <c r="AG2754">
        <v>207185.93</v>
      </c>
      <c r="AH2754">
        <v>1</v>
      </c>
      <c r="AI2754">
        <v>15925.93</v>
      </c>
      <c r="AJ2754">
        <v>2.79</v>
      </c>
      <c r="AK2754">
        <v>671402.5</v>
      </c>
      <c r="AL2754">
        <v>9.0999999999999998E-2</v>
      </c>
      <c r="AM2754">
        <v>21898.79</v>
      </c>
      <c r="AN2754">
        <v>481.7</v>
      </c>
      <c r="AO2754">
        <v>597.74</v>
      </c>
      <c r="AP2754">
        <v>287931.36</v>
      </c>
      <c r="AQ2754">
        <v>1810426.06</v>
      </c>
      <c r="AR2754" t="s">
        <v>61</v>
      </c>
      <c r="AS2754" t="s">
        <v>61</v>
      </c>
      <c r="AT2754" t="s">
        <v>62</v>
      </c>
      <c r="AU2754" t="s">
        <v>117</v>
      </c>
    </row>
    <row r="2755" spans="1:47" x14ac:dyDescent="0.25">
      <c r="A2755" t="s">
        <v>3994</v>
      </c>
      <c r="B2755">
        <v>2021</v>
      </c>
      <c r="C2755">
        <v>6</v>
      </c>
      <c r="D2755" t="s">
        <v>77</v>
      </c>
      <c r="E2755" s="1">
        <v>44371</v>
      </c>
      <c r="F2755" s="1">
        <v>44386</v>
      </c>
      <c r="G2755">
        <v>15</v>
      </c>
      <c r="H2755">
        <v>9.4</v>
      </c>
      <c r="I2755" t="s">
        <v>65</v>
      </c>
      <c r="J2755" t="s">
        <v>66</v>
      </c>
      <c r="K2755" t="s">
        <v>245</v>
      </c>
      <c r="L2755">
        <v>8905.9</v>
      </c>
      <c r="M2755" t="s">
        <v>98</v>
      </c>
      <c r="N2755" t="s">
        <v>168</v>
      </c>
      <c r="O2755" t="s">
        <v>91</v>
      </c>
      <c r="P2755" t="s">
        <v>82</v>
      </c>
      <c r="Q2755" t="s">
        <v>159</v>
      </c>
      <c r="R2755" t="s">
        <v>912</v>
      </c>
      <c r="S2755" t="s">
        <v>137</v>
      </c>
      <c r="T2755" t="s">
        <v>59</v>
      </c>
      <c r="U2755" t="s">
        <v>96</v>
      </c>
      <c r="V2755">
        <v>8179</v>
      </c>
      <c r="W2755">
        <v>4933</v>
      </c>
      <c r="X2755">
        <v>22.8</v>
      </c>
      <c r="Y2755">
        <v>13</v>
      </c>
      <c r="Z2755">
        <v>6778.03</v>
      </c>
      <c r="AB2755">
        <v>34.57</v>
      </c>
      <c r="AC2755">
        <v>234316.5</v>
      </c>
      <c r="AD2755">
        <v>6723263.5199999996</v>
      </c>
      <c r="AE2755">
        <v>166.87</v>
      </c>
      <c r="AF2755">
        <v>1121910983.5799999</v>
      </c>
      <c r="AG2755">
        <v>231158.6</v>
      </c>
      <c r="AH2755">
        <v>1.5</v>
      </c>
      <c r="AI2755">
        <v>43879.97</v>
      </c>
      <c r="AJ2755">
        <v>2.14</v>
      </c>
      <c r="AK2755">
        <v>0</v>
      </c>
      <c r="AL2755">
        <v>0.187</v>
      </c>
      <c r="AM2755">
        <v>12572.5</v>
      </c>
      <c r="AN2755">
        <v>594.6</v>
      </c>
      <c r="AO2755">
        <v>375.62</v>
      </c>
      <c r="AP2755">
        <v>223343.65</v>
      </c>
      <c r="AQ2755">
        <v>745271.22</v>
      </c>
      <c r="AR2755" t="s">
        <v>61</v>
      </c>
      <c r="AS2755" t="s">
        <v>61</v>
      </c>
      <c r="AT2755" t="s">
        <v>62</v>
      </c>
      <c r="AU2755" t="s">
        <v>63</v>
      </c>
    </row>
    <row r="2756" spans="1:47" x14ac:dyDescent="0.25">
      <c r="A2756" t="s">
        <v>3995</v>
      </c>
      <c r="B2756">
        <v>2021</v>
      </c>
      <c r="C2756">
        <v>10</v>
      </c>
      <c r="D2756" t="s">
        <v>119</v>
      </c>
      <c r="E2756" s="1">
        <v>44498</v>
      </c>
      <c r="F2756" s="1">
        <v>44503</v>
      </c>
      <c r="G2756">
        <v>5</v>
      </c>
      <c r="H2756">
        <v>17</v>
      </c>
      <c r="I2756" t="s">
        <v>49</v>
      </c>
      <c r="J2756" t="s">
        <v>50</v>
      </c>
      <c r="K2756" t="s">
        <v>51</v>
      </c>
      <c r="L2756">
        <v>2709</v>
      </c>
      <c r="M2756" t="s">
        <v>90</v>
      </c>
      <c r="N2756" t="s">
        <v>81</v>
      </c>
      <c r="O2756" t="s">
        <v>54</v>
      </c>
      <c r="P2756" t="s">
        <v>196</v>
      </c>
      <c r="Q2756" t="s">
        <v>100</v>
      </c>
      <c r="R2756" t="s">
        <v>1041</v>
      </c>
      <c r="S2756" t="s">
        <v>170</v>
      </c>
      <c r="T2756" t="s">
        <v>102</v>
      </c>
      <c r="U2756" t="s">
        <v>87</v>
      </c>
      <c r="V2756">
        <v>75757</v>
      </c>
      <c r="W2756">
        <v>46612</v>
      </c>
      <c r="X2756">
        <v>24.8</v>
      </c>
      <c r="Y2756">
        <v>15.5</v>
      </c>
      <c r="Z2756">
        <v>61947.96</v>
      </c>
      <c r="AB2756">
        <v>19.34</v>
      </c>
      <c r="AC2756">
        <v>1198073.55</v>
      </c>
      <c r="AD2756">
        <v>3683425.7</v>
      </c>
      <c r="AE2756">
        <v>172.59</v>
      </c>
      <c r="AF2756">
        <v>635722441.55999994</v>
      </c>
      <c r="AG2756">
        <v>172153.03</v>
      </c>
      <c r="AH2756">
        <v>0</v>
      </c>
      <c r="AI2756">
        <v>0</v>
      </c>
      <c r="AJ2756">
        <v>21.68</v>
      </c>
      <c r="AK2756">
        <v>798566.69</v>
      </c>
      <c r="AL2756">
        <v>6.4000000000000001E-2</v>
      </c>
      <c r="AM2756">
        <v>2357.39</v>
      </c>
      <c r="AN2756">
        <v>168.2</v>
      </c>
      <c r="AO2756">
        <v>735.7</v>
      </c>
      <c r="AP2756">
        <v>123744.74</v>
      </c>
      <c r="AQ2756">
        <v>1496328.71</v>
      </c>
      <c r="AR2756" t="s">
        <v>61</v>
      </c>
      <c r="AS2756" t="s">
        <v>61</v>
      </c>
      <c r="AT2756" t="s">
        <v>62</v>
      </c>
      <c r="AU2756" t="s">
        <v>63</v>
      </c>
    </row>
    <row r="2757" spans="1:47" x14ac:dyDescent="0.25">
      <c r="A2757" t="s">
        <v>3996</v>
      </c>
      <c r="B2757">
        <v>2022</v>
      </c>
      <c r="C2757">
        <v>2</v>
      </c>
      <c r="D2757" t="s">
        <v>48</v>
      </c>
      <c r="E2757" s="1">
        <v>44601</v>
      </c>
      <c r="F2757" s="1">
        <v>44608</v>
      </c>
      <c r="G2757">
        <v>7</v>
      </c>
      <c r="H2757">
        <v>4.7</v>
      </c>
      <c r="I2757" t="s">
        <v>49</v>
      </c>
      <c r="J2757" t="s">
        <v>50</v>
      </c>
      <c r="K2757" t="s">
        <v>120</v>
      </c>
      <c r="L2757">
        <v>2710.1921000000002</v>
      </c>
      <c r="M2757" t="s">
        <v>98</v>
      </c>
      <c r="N2757" t="s">
        <v>168</v>
      </c>
      <c r="O2757" t="s">
        <v>99</v>
      </c>
      <c r="P2757" t="s">
        <v>257</v>
      </c>
      <c r="Q2757" t="s">
        <v>56</v>
      </c>
      <c r="R2757" t="s">
        <v>3997</v>
      </c>
      <c r="S2757" t="s">
        <v>123</v>
      </c>
      <c r="T2757" t="s">
        <v>162</v>
      </c>
      <c r="U2757" t="s">
        <v>75</v>
      </c>
      <c r="V2757">
        <v>53908</v>
      </c>
      <c r="W2757">
        <v>40129</v>
      </c>
      <c r="X2757">
        <v>10.9</v>
      </c>
      <c r="Y2757">
        <v>15.9</v>
      </c>
      <c r="Z2757">
        <v>44235.01</v>
      </c>
      <c r="AB2757">
        <v>19.760000000000002</v>
      </c>
      <c r="AC2757">
        <v>874083.8</v>
      </c>
      <c r="AD2757">
        <v>52073453.770000003</v>
      </c>
      <c r="AE2757">
        <v>212.43</v>
      </c>
      <c r="AF2757">
        <v>11061963784.360001</v>
      </c>
      <c r="AG2757">
        <v>222382.38</v>
      </c>
      <c r="AH2757">
        <v>0.3</v>
      </c>
      <c r="AI2757">
        <v>3802.34</v>
      </c>
      <c r="AJ2757">
        <v>10.220000000000001</v>
      </c>
      <c r="AK2757">
        <v>5321906.9800000004</v>
      </c>
      <c r="AL2757">
        <v>0.24199999999999999</v>
      </c>
      <c r="AM2757">
        <v>126017.76</v>
      </c>
      <c r="AN2757">
        <v>190.1</v>
      </c>
      <c r="AO2757">
        <v>508.75</v>
      </c>
      <c r="AP2757">
        <v>96713.38</v>
      </c>
      <c r="AQ2757">
        <v>1322999.6599999999</v>
      </c>
      <c r="AR2757" t="s">
        <v>61</v>
      </c>
      <c r="AS2757" t="s">
        <v>61</v>
      </c>
      <c r="AT2757" t="s">
        <v>62</v>
      </c>
      <c r="AU2757" t="s">
        <v>63</v>
      </c>
    </row>
    <row r="2758" spans="1:47" x14ac:dyDescent="0.25">
      <c r="A2758" t="s">
        <v>3998</v>
      </c>
      <c r="B2758">
        <v>2024</v>
      </c>
      <c r="C2758">
        <v>9</v>
      </c>
      <c r="D2758" t="s">
        <v>89</v>
      </c>
      <c r="E2758" s="1">
        <v>45540</v>
      </c>
      <c r="F2758" s="1">
        <v>45547</v>
      </c>
      <c r="G2758">
        <v>7</v>
      </c>
      <c r="H2758">
        <v>1.8</v>
      </c>
      <c r="I2758" t="s">
        <v>65</v>
      </c>
      <c r="J2758" t="s">
        <v>50</v>
      </c>
      <c r="K2758" t="s">
        <v>145</v>
      </c>
      <c r="L2758">
        <v>2710.19</v>
      </c>
      <c r="M2758" t="s">
        <v>68</v>
      </c>
      <c r="N2758" t="s">
        <v>53</v>
      </c>
      <c r="O2758" t="s">
        <v>200</v>
      </c>
      <c r="P2758" t="s">
        <v>56</v>
      </c>
      <c r="Q2758" t="s">
        <v>146</v>
      </c>
      <c r="R2758" t="s">
        <v>552</v>
      </c>
      <c r="S2758" t="s">
        <v>170</v>
      </c>
      <c r="T2758" t="s">
        <v>187</v>
      </c>
      <c r="U2758" t="s">
        <v>213</v>
      </c>
      <c r="V2758">
        <v>110291</v>
      </c>
      <c r="W2758">
        <v>63348</v>
      </c>
      <c r="X2758">
        <v>11.7</v>
      </c>
      <c r="Y2758">
        <v>15.6</v>
      </c>
      <c r="Z2758">
        <v>87707.520000000004</v>
      </c>
      <c r="AB2758">
        <v>25.11</v>
      </c>
      <c r="AC2758">
        <v>2202335.83</v>
      </c>
      <c r="AD2758">
        <v>90831661.859999999</v>
      </c>
      <c r="AE2758">
        <v>273.92</v>
      </c>
      <c r="AF2758">
        <v>24880608816.689999</v>
      </c>
      <c r="AG2758">
        <v>180625.63</v>
      </c>
      <c r="AH2758">
        <v>0</v>
      </c>
      <c r="AI2758">
        <v>0</v>
      </c>
      <c r="AJ2758">
        <v>19.440000000000001</v>
      </c>
      <c r="AK2758">
        <v>0</v>
      </c>
      <c r="AL2758">
        <v>0.14899999999999999</v>
      </c>
      <c r="AM2758">
        <v>135339.18</v>
      </c>
      <c r="AN2758">
        <v>277.8</v>
      </c>
      <c r="AO2758">
        <v>524.51</v>
      </c>
      <c r="AP2758">
        <v>145708.88</v>
      </c>
      <c r="AQ2758">
        <v>2664009.52</v>
      </c>
      <c r="AR2758" t="s">
        <v>61</v>
      </c>
      <c r="AS2758" t="s">
        <v>61</v>
      </c>
      <c r="AT2758" t="s">
        <v>62</v>
      </c>
      <c r="AU2758" t="s">
        <v>63</v>
      </c>
    </row>
    <row r="2759" spans="1:47" x14ac:dyDescent="0.25">
      <c r="A2759" t="s">
        <v>3999</v>
      </c>
      <c r="B2759">
        <v>2023</v>
      </c>
      <c r="C2759">
        <v>1</v>
      </c>
      <c r="D2759" t="s">
        <v>48</v>
      </c>
      <c r="E2759" s="1">
        <v>44927</v>
      </c>
      <c r="F2759" s="1">
        <v>44940</v>
      </c>
      <c r="G2759">
        <v>13</v>
      </c>
      <c r="H2759">
        <v>9.9</v>
      </c>
      <c r="I2759" t="s">
        <v>49</v>
      </c>
      <c r="J2759" t="s">
        <v>50</v>
      </c>
      <c r="K2759" t="s">
        <v>51</v>
      </c>
      <c r="L2759">
        <v>2709</v>
      </c>
      <c r="M2759" t="s">
        <v>80</v>
      </c>
      <c r="N2759" t="s">
        <v>168</v>
      </c>
      <c r="O2759" t="s">
        <v>54</v>
      </c>
      <c r="P2759" t="s">
        <v>257</v>
      </c>
      <c r="Q2759" t="s">
        <v>82</v>
      </c>
      <c r="R2759" t="s">
        <v>1590</v>
      </c>
      <c r="S2759" t="s">
        <v>170</v>
      </c>
      <c r="T2759" t="s">
        <v>86</v>
      </c>
      <c r="U2759" t="s">
        <v>213</v>
      </c>
      <c r="V2759">
        <v>113180</v>
      </c>
      <c r="W2759">
        <v>83374</v>
      </c>
      <c r="X2759">
        <v>19.399999999999999</v>
      </c>
      <c r="Y2759">
        <v>15.4</v>
      </c>
      <c r="Z2759">
        <v>93867.9</v>
      </c>
      <c r="AB2759">
        <v>20.34</v>
      </c>
      <c r="AC2759">
        <v>1909273.09</v>
      </c>
      <c r="AD2759">
        <v>8944672.1899999995</v>
      </c>
      <c r="AE2759">
        <v>284.58</v>
      </c>
      <c r="AF2759">
        <v>2545474811.8299999</v>
      </c>
      <c r="AG2759">
        <v>39455.160000000003</v>
      </c>
      <c r="AI2759">
        <v>19297.099999999999</v>
      </c>
      <c r="AJ2759">
        <v>8.8000000000000007</v>
      </c>
      <c r="AK2759">
        <v>787131.15</v>
      </c>
      <c r="AL2759">
        <v>0.19700000000000001</v>
      </c>
      <c r="AM2759">
        <v>17621</v>
      </c>
      <c r="AN2759">
        <v>704.6</v>
      </c>
      <c r="AO2759">
        <v>738.49</v>
      </c>
      <c r="AP2759">
        <v>520340.05</v>
      </c>
      <c r="AQ2759">
        <v>2505986.4</v>
      </c>
      <c r="AR2759" t="s">
        <v>61</v>
      </c>
      <c r="AS2759" t="s">
        <v>61</v>
      </c>
      <c r="AT2759" t="s">
        <v>62</v>
      </c>
      <c r="AU2759" t="s">
        <v>63</v>
      </c>
    </row>
    <row r="2760" spans="1:47" x14ac:dyDescent="0.25">
      <c r="A2760" t="s">
        <v>4000</v>
      </c>
      <c r="B2760">
        <v>2022</v>
      </c>
      <c r="C2760">
        <v>5</v>
      </c>
      <c r="D2760" t="s">
        <v>77</v>
      </c>
      <c r="E2760" s="1">
        <v>44706</v>
      </c>
      <c r="F2760" s="1">
        <v>44715</v>
      </c>
      <c r="G2760">
        <v>9</v>
      </c>
      <c r="H2760">
        <v>6.9</v>
      </c>
      <c r="I2760" t="s">
        <v>49</v>
      </c>
      <c r="J2760" t="s">
        <v>112</v>
      </c>
      <c r="K2760" t="s">
        <v>199</v>
      </c>
      <c r="L2760">
        <v>7204.49</v>
      </c>
      <c r="M2760" t="s">
        <v>80</v>
      </c>
      <c r="N2760" t="s">
        <v>106</v>
      </c>
      <c r="O2760" t="s">
        <v>200</v>
      </c>
      <c r="P2760" t="s">
        <v>83</v>
      </c>
      <c r="Q2760" t="s">
        <v>70</v>
      </c>
      <c r="R2760" t="s">
        <v>2634</v>
      </c>
      <c r="S2760" t="s">
        <v>161</v>
      </c>
      <c r="T2760" t="s">
        <v>131</v>
      </c>
      <c r="U2760" t="s">
        <v>181</v>
      </c>
      <c r="V2760">
        <v>21939</v>
      </c>
      <c r="W2760">
        <v>15352</v>
      </c>
      <c r="X2760">
        <v>6.5</v>
      </c>
      <c r="Y2760">
        <v>14.8</v>
      </c>
      <c r="Z2760">
        <v>19593.91</v>
      </c>
      <c r="AB2760">
        <v>28.4</v>
      </c>
      <c r="AC2760">
        <v>556467.04</v>
      </c>
      <c r="AD2760">
        <v>10453938.800000001</v>
      </c>
      <c r="AE2760">
        <v>213.68</v>
      </c>
      <c r="AF2760">
        <v>2233797642.7800002</v>
      </c>
      <c r="AG2760">
        <v>22445.759999999998</v>
      </c>
      <c r="AH2760">
        <v>0</v>
      </c>
      <c r="AI2760">
        <v>0</v>
      </c>
      <c r="AJ2760">
        <v>17.66</v>
      </c>
      <c r="AK2760">
        <v>1846165.59</v>
      </c>
      <c r="AL2760">
        <v>0.161</v>
      </c>
      <c r="AM2760">
        <v>16830.84</v>
      </c>
      <c r="AN2760">
        <v>195.2</v>
      </c>
      <c r="AO2760">
        <v>413.04</v>
      </c>
      <c r="AP2760">
        <v>80625.41</v>
      </c>
      <c r="AQ2760">
        <v>676369.05</v>
      </c>
      <c r="AR2760" t="s">
        <v>61</v>
      </c>
      <c r="AS2760" t="s">
        <v>61</v>
      </c>
      <c r="AT2760" t="s">
        <v>62</v>
      </c>
      <c r="AU2760" t="s">
        <v>63</v>
      </c>
    </row>
    <row r="2761" spans="1:47" x14ac:dyDescent="0.25">
      <c r="A2761" t="s">
        <v>4001</v>
      </c>
      <c r="B2761">
        <v>2024</v>
      </c>
      <c r="C2761">
        <v>1</v>
      </c>
      <c r="D2761" t="s">
        <v>48</v>
      </c>
      <c r="E2761" s="1">
        <v>45313</v>
      </c>
      <c r="F2761" s="1">
        <v>45327</v>
      </c>
      <c r="G2761">
        <v>14</v>
      </c>
      <c r="H2761">
        <v>7.9</v>
      </c>
      <c r="I2761" t="s">
        <v>65</v>
      </c>
      <c r="J2761" t="s">
        <v>50</v>
      </c>
      <c r="K2761" t="s">
        <v>51</v>
      </c>
      <c r="L2761">
        <v>2709</v>
      </c>
      <c r="M2761" t="s">
        <v>114</v>
      </c>
      <c r="N2761" t="s">
        <v>106</v>
      </c>
      <c r="O2761" t="s">
        <v>189</v>
      </c>
      <c r="P2761" t="s">
        <v>92</v>
      </c>
      <c r="Q2761" t="s">
        <v>154</v>
      </c>
      <c r="R2761" t="s">
        <v>136</v>
      </c>
      <c r="S2761" t="s">
        <v>58</v>
      </c>
      <c r="T2761" t="s">
        <v>102</v>
      </c>
      <c r="U2761" t="s">
        <v>60</v>
      </c>
      <c r="V2761">
        <v>280318</v>
      </c>
      <c r="W2761">
        <v>199189</v>
      </c>
      <c r="X2761">
        <v>23.3</v>
      </c>
      <c r="Y2761">
        <v>10.4</v>
      </c>
      <c r="Z2761">
        <v>251950.84</v>
      </c>
      <c r="AB2761">
        <v>32.700000000000003</v>
      </c>
      <c r="AC2761">
        <v>8238792.4699999997</v>
      </c>
      <c r="AD2761">
        <v>14398990.51</v>
      </c>
      <c r="AE2761">
        <v>273.74</v>
      </c>
      <c r="AF2761">
        <v>3941579662.21</v>
      </c>
      <c r="AG2761">
        <v>234639.74</v>
      </c>
      <c r="AH2761">
        <v>0</v>
      </c>
      <c r="AI2761">
        <v>0</v>
      </c>
      <c r="AJ2761">
        <v>23.86</v>
      </c>
      <c r="AK2761">
        <v>0</v>
      </c>
      <c r="AL2761">
        <v>0.22</v>
      </c>
      <c r="AM2761">
        <v>31677.78</v>
      </c>
      <c r="AN2761">
        <v>603.70000000000005</v>
      </c>
      <c r="AO2761">
        <v>564.91</v>
      </c>
      <c r="AP2761">
        <v>341036.17</v>
      </c>
      <c r="AQ2761">
        <v>8846146.1600000001</v>
      </c>
      <c r="AR2761" t="s">
        <v>61</v>
      </c>
      <c r="AS2761" t="s">
        <v>124</v>
      </c>
      <c r="AT2761" t="s">
        <v>62</v>
      </c>
      <c r="AU2761" t="s">
        <v>63</v>
      </c>
    </row>
    <row r="2762" spans="1:47" x14ac:dyDescent="0.25">
      <c r="A2762" t="s">
        <v>4002</v>
      </c>
      <c r="B2762">
        <v>2025</v>
      </c>
      <c r="C2762">
        <v>10</v>
      </c>
      <c r="D2762" t="s">
        <v>119</v>
      </c>
      <c r="E2762" s="1">
        <v>45932</v>
      </c>
      <c r="F2762" s="1">
        <v>45958</v>
      </c>
      <c r="G2762">
        <v>26</v>
      </c>
      <c r="H2762">
        <v>7.5</v>
      </c>
      <c r="I2762" t="s">
        <v>49</v>
      </c>
      <c r="J2762" t="s">
        <v>66</v>
      </c>
      <c r="K2762" t="s">
        <v>391</v>
      </c>
      <c r="L2762">
        <v>9999.99</v>
      </c>
      <c r="M2762" t="s">
        <v>68</v>
      </c>
      <c r="N2762" t="s">
        <v>106</v>
      </c>
      <c r="O2762" t="s">
        <v>200</v>
      </c>
      <c r="P2762" t="s">
        <v>174</v>
      </c>
      <c r="Q2762" t="s">
        <v>226</v>
      </c>
      <c r="R2762" t="s">
        <v>2356</v>
      </c>
      <c r="S2762" t="s">
        <v>130</v>
      </c>
      <c r="T2762" t="s">
        <v>187</v>
      </c>
      <c r="U2762" t="s">
        <v>96</v>
      </c>
      <c r="V2762">
        <v>84920</v>
      </c>
      <c r="W2762">
        <v>56247</v>
      </c>
      <c r="X2762">
        <v>22.1</v>
      </c>
      <c r="Y2762">
        <v>11.7</v>
      </c>
      <c r="Z2762">
        <v>67177.64</v>
      </c>
      <c r="AB2762">
        <v>44.81</v>
      </c>
      <c r="AC2762">
        <v>3010230.05</v>
      </c>
      <c r="AD2762">
        <v>21404811.43</v>
      </c>
      <c r="AE2762">
        <v>281.57</v>
      </c>
      <c r="AF2762">
        <v>6026952754.3500004</v>
      </c>
      <c r="AG2762">
        <v>122804.16</v>
      </c>
      <c r="AH2762">
        <v>1.9</v>
      </c>
      <c r="AI2762">
        <v>49479.32</v>
      </c>
      <c r="AJ2762">
        <v>13.24</v>
      </c>
      <c r="AK2762">
        <v>2833997.03</v>
      </c>
      <c r="AL2762">
        <v>0.158</v>
      </c>
      <c r="AM2762">
        <v>33819.599999999999</v>
      </c>
      <c r="AN2762">
        <v>963.6</v>
      </c>
      <c r="AO2762">
        <v>613.16999999999996</v>
      </c>
      <c r="AP2762">
        <v>590850.61</v>
      </c>
      <c r="AQ2762">
        <v>3807183.74</v>
      </c>
      <c r="AR2762" t="s">
        <v>61</v>
      </c>
      <c r="AS2762" t="s">
        <v>61</v>
      </c>
      <c r="AT2762" t="s">
        <v>62</v>
      </c>
      <c r="AU2762" t="s">
        <v>63</v>
      </c>
    </row>
    <row r="2763" spans="1:47" x14ac:dyDescent="0.25">
      <c r="A2763" t="s">
        <v>4003</v>
      </c>
      <c r="B2763">
        <v>2024</v>
      </c>
      <c r="C2763">
        <v>9</v>
      </c>
      <c r="D2763" t="s">
        <v>89</v>
      </c>
      <c r="E2763" s="1">
        <v>45562</v>
      </c>
      <c r="F2763" s="1">
        <v>45567</v>
      </c>
      <c r="G2763">
        <v>5</v>
      </c>
      <c r="H2763">
        <v>17.8</v>
      </c>
      <c r="I2763" t="s">
        <v>49</v>
      </c>
      <c r="J2763" t="s">
        <v>50</v>
      </c>
      <c r="K2763" t="s">
        <v>51</v>
      </c>
      <c r="L2763">
        <v>2709</v>
      </c>
      <c r="M2763" t="s">
        <v>52</v>
      </c>
      <c r="N2763" t="s">
        <v>168</v>
      </c>
      <c r="O2763" t="s">
        <v>54</v>
      </c>
      <c r="P2763" t="s">
        <v>146</v>
      </c>
      <c r="Q2763" t="s">
        <v>226</v>
      </c>
      <c r="R2763" t="s">
        <v>1886</v>
      </c>
      <c r="S2763" t="s">
        <v>58</v>
      </c>
      <c r="T2763" t="s">
        <v>162</v>
      </c>
      <c r="U2763" t="s">
        <v>213</v>
      </c>
      <c r="V2763">
        <v>250626</v>
      </c>
      <c r="W2763">
        <v>150564</v>
      </c>
      <c r="X2763">
        <v>8.5</v>
      </c>
      <c r="Y2763">
        <v>10.6</v>
      </c>
      <c r="Z2763">
        <v>238585.69</v>
      </c>
      <c r="AB2763">
        <v>33.770000000000003</v>
      </c>
      <c r="AC2763">
        <v>8057038.75</v>
      </c>
      <c r="AD2763">
        <v>15491368.85</v>
      </c>
      <c r="AE2763">
        <v>276.72000000000003</v>
      </c>
      <c r="AF2763">
        <v>4286771588.1700001</v>
      </c>
      <c r="AG2763">
        <v>171896.06</v>
      </c>
      <c r="AH2763">
        <v>0</v>
      </c>
      <c r="AI2763">
        <v>0</v>
      </c>
      <c r="AJ2763">
        <v>21.66</v>
      </c>
      <c r="AK2763">
        <v>3355430.49</v>
      </c>
      <c r="AL2763">
        <v>0.13500000000000001</v>
      </c>
      <c r="AM2763">
        <v>20913.349999999999</v>
      </c>
      <c r="AN2763">
        <v>116</v>
      </c>
      <c r="AO2763">
        <v>420.63</v>
      </c>
      <c r="AP2763">
        <v>48793.08</v>
      </c>
      <c r="AQ2763">
        <v>8298641.2400000002</v>
      </c>
      <c r="AR2763" t="s">
        <v>124</v>
      </c>
      <c r="AS2763" t="s">
        <v>61</v>
      </c>
      <c r="AT2763" t="s">
        <v>62</v>
      </c>
      <c r="AU2763" t="s">
        <v>63</v>
      </c>
    </row>
    <row r="2764" spans="1:47" x14ac:dyDescent="0.25">
      <c r="A2764" t="s">
        <v>4004</v>
      </c>
      <c r="B2764">
        <v>2023</v>
      </c>
      <c r="C2764">
        <v>7</v>
      </c>
      <c r="D2764" t="s">
        <v>89</v>
      </c>
      <c r="E2764" s="1">
        <v>45130</v>
      </c>
      <c r="F2764" s="1">
        <v>45142</v>
      </c>
      <c r="G2764">
        <v>12</v>
      </c>
      <c r="H2764">
        <v>3</v>
      </c>
      <c r="I2764" t="s">
        <v>49</v>
      </c>
      <c r="J2764" t="s">
        <v>66</v>
      </c>
      <c r="K2764" t="s">
        <v>251</v>
      </c>
      <c r="L2764">
        <v>8543.7000000000007</v>
      </c>
      <c r="M2764" t="s">
        <v>80</v>
      </c>
      <c r="N2764" t="s">
        <v>168</v>
      </c>
      <c r="O2764" t="s">
        <v>54</v>
      </c>
      <c r="P2764" t="s">
        <v>196</v>
      </c>
      <c r="Q2764" t="s">
        <v>56</v>
      </c>
      <c r="R2764" t="s">
        <v>841</v>
      </c>
      <c r="S2764" t="s">
        <v>156</v>
      </c>
      <c r="T2764" t="s">
        <v>102</v>
      </c>
      <c r="U2764" t="s">
        <v>213</v>
      </c>
      <c r="V2764">
        <v>11220</v>
      </c>
      <c r="W2764">
        <v>6708</v>
      </c>
      <c r="X2764">
        <v>2.2000000000000002</v>
      </c>
      <c r="Y2764">
        <v>13.1</v>
      </c>
      <c r="Z2764">
        <v>9748.7099999999991</v>
      </c>
      <c r="AA2764">
        <v>696</v>
      </c>
      <c r="AB2764">
        <v>1285.51</v>
      </c>
      <c r="AC2764">
        <v>894714.96</v>
      </c>
      <c r="AD2764">
        <v>27445738.239999998</v>
      </c>
      <c r="AE2764">
        <v>283.2</v>
      </c>
      <c r="AF2764">
        <v>7772633069.5699997</v>
      </c>
      <c r="AG2764">
        <v>146558.10999999999</v>
      </c>
      <c r="AH2764">
        <v>2.1</v>
      </c>
      <c r="AI2764">
        <v>70709.929999999993</v>
      </c>
      <c r="AJ2764">
        <v>8.6199999999999992</v>
      </c>
      <c r="AK2764">
        <v>2365822.64</v>
      </c>
      <c r="AL2764">
        <v>0.24399999999999999</v>
      </c>
      <c r="AM2764">
        <v>66967.600000000006</v>
      </c>
      <c r="AN2764">
        <v>296.60000000000002</v>
      </c>
      <c r="AO2764">
        <v>656.9</v>
      </c>
      <c r="AP2764">
        <v>194836.54</v>
      </c>
      <c r="AQ2764">
        <v>1373787.14</v>
      </c>
      <c r="AR2764" t="s">
        <v>61</v>
      </c>
      <c r="AS2764" t="s">
        <v>61</v>
      </c>
      <c r="AT2764" t="s">
        <v>293</v>
      </c>
      <c r="AU2764" t="s">
        <v>63</v>
      </c>
    </row>
    <row r="2765" spans="1:47" x14ac:dyDescent="0.25">
      <c r="A2765" t="s">
        <v>4005</v>
      </c>
      <c r="B2765">
        <v>2020</v>
      </c>
      <c r="C2765">
        <v>4</v>
      </c>
      <c r="D2765" t="s">
        <v>77</v>
      </c>
      <c r="E2765" s="1">
        <v>43925</v>
      </c>
      <c r="F2765" s="1">
        <v>43943</v>
      </c>
      <c r="G2765">
        <v>18</v>
      </c>
      <c r="H2765">
        <v>9.4</v>
      </c>
      <c r="I2765" t="s">
        <v>65</v>
      </c>
      <c r="J2765" t="s">
        <v>50</v>
      </c>
      <c r="K2765" t="s">
        <v>51</v>
      </c>
      <c r="L2765">
        <v>2709</v>
      </c>
      <c r="M2765" t="s">
        <v>52</v>
      </c>
      <c r="N2765" t="s">
        <v>81</v>
      </c>
      <c r="O2765" t="s">
        <v>107</v>
      </c>
      <c r="P2765" t="s">
        <v>226</v>
      </c>
      <c r="Q2765" t="s">
        <v>140</v>
      </c>
      <c r="R2765" t="s">
        <v>1920</v>
      </c>
      <c r="S2765" t="s">
        <v>170</v>
      </c>
      <c r="T2765" t="s">
        <v>95</v>
      </c>
      <c r="U2765" t="s">
        <v>259</v>
      </c>
      <c r="V2765">
        <v>85393</v>
      </c>
      <c r="W2765">
        <v>55855</v>
      </c>
      <c r="X2765">
        <v>4.8</v>
      </c>
      <c r="Y2765">
        <v>10.8</v>
      </c>
      <c r="Z2765">
        <v>67888.84</v>
      </c>
      <c r="AB2765">
        <v>14.16</v>
      </c>
      <c r="AC2765">
        <v>961305.97</v>
      </c>
      <c r="AD2765">
        <v>5689084.79</v>
      </c>
      <c r="AE2765">
        <v>159.97</v>
      </c>
      <c r="AF2765">
        <v>910082893.86000001</v>
      </c>
      <c r="AG2765">
        <v>174509.24</v>
      </c>
      <c r="AH2765">
        <v>0</v>
      </c>
      <c r="AI2765">
        <v>0</v>
      </c>
      <c r="AJ2765">
        <v>24.79</v>
      </c>
      <c r="AK2765">
        <v>0</v>
      </c>
      <c r="AL2765">
        <v>0.33900000000000002</v>
      </c>
      <c r="AM2765">
        <v>19286</v>
      </c>
      <c r="AN2765">
        <v>924.3</v>
      </c>
      <c r="AO2765">
        <v>427.37</v>
      </c>
      <c r="AP2765">
        <v>395018.09</v>
      </c>
      <c r="AQ2765">
        <v>1550119.3</v>
      </c>
      <c r="AR2765" t="s">
        <v>61</v>
      </c>
      <c r="AS2765" t="s">
        <v>61</v>
      </c>
      <c r="AT2765" t="s">
        <v>62</v>
      </c>
      <c r="AU2765" t="s">
        <v>63</v>
      </c>
    </row>
    <row r="2766" spans="1:47" x14ac:dyDescent="0.25">
      <c r="A2766" t="s">
        <v>4006</v>
      </c>
      <c r="B2766">
        <v>2023</v>
      </c>
      <c r="C2766">
        <v>6</v>
      </c>
      <c r="D2766" t="s">
        <v>77</v>
      </c>
      <c r="E2766" s="1">
        <v>45098</v>
      </c>
      <c r="F2766" s="1">
        <v>45110</v>
      </c>
      <c r="G2766">
        <v>12</v>
      </c>
      <c r="H2766">
        <v>13.8</v>
      </c>
      <c r="I2766" t="s">
        <v>65</v>
      </c>
      <c r="J2766" t="s">
        <v>50</v>
      </c>
      <c r="K2766" t="s">
        <v>223</v>
      </c>
      <c r="L2766">
        <v>2710.1109999999999</v>
      </c>
      <c r="M2766" t="s">
        <v>90</v>
      </c>
      <c r="N2766" t="s">
        <v>106</v>
      </c>
      <c r="O2766" t="s">
        <v>54</v>
      </c>
      <c r="P2766" t="s">
        <v>70</v>
      </c>
      <c r="Q2766" t="s">
        <v>93</v>
      </c>
      <c r="R2766" t="s">
        <v>703</v>
      </c>
      <c r="S2766" t="s">
        <v>123</v>
      </c>
      <c r="T2766" t="s">
        <v>102</v>
      </c>
      <c r="U2766" t="s">
        <v>110</v>
      </c>
      <c r="V2766">
        <v>40682</v>
      </c>
      <c r="W2766">
        <v>23620</v>
      </c>
      <c r="X2766">
        <v>19.899999999999999</v>
      </c>
      <c r="Y2766">
        <v>15.8</v>
      </c>
      <c r="Z2766">
        <v>34375.32</v>
      </c>
      <c r="AB2766">
        <v>23.66</v>
      </c>
      <c r="AC2766">
        <v>813320.07</v>
      </c>
      <c r="AD2766">
        <v>19186241.100000001</v>
      </c>
      <c r="AE2766">
        <v>288.52999999999997</v>
      </c>
      <c r="AF2766">
        <v>5535806144.5799999</v>
      </c>
      <c r="AG2766">
        <v>92534.12</v>
      </c>
      <c r="AH2766">
        <v>0</v>
      </c>
      <c r="AI2766">
        <v>0</v>
      </c>
      <c r="AJ2766">
        <v>19.34</v>
      </c>
      <c r="AK2766">
        <v>0</v>
      </c>
      <c r="AL2766">
        <v>0.27800000000000002</v>
      </c>
      <c r="AM2766">
        <v>53337.75</v>
      </c>
      <c r="AN2766">
        <v>208</v>
      </c>
      <c r="AO2766">
        <v>488.31</v>
      </c>
      <c r="AP2766">
        <v>101568.48</v>
      </c>
      <c r="AQ2766">
        <v>1060760.42</v>
      </c>
      <c r="AR2766" t="s">
        <v>61</v>
      </c>
      <c r="AS2766" t="s">
        <v>61</v>
      </c>
      <c r="AT2766" t="s">
        <v>62</v>
      </c>
      <c r="AU2766" t="s">
        <v>117</v>
      </c>
    </row>
    <row r="2767" spans="1:47" x14ac:dyDescent="0.25">
      <c r="A2767" t="s">
        <v>4007</v>
      </c>
      <c r="B2767">
        <v>2026</v>
      </c>
      <c r="C2767">
        <v>4</v>
      </c>
      <c r="D2767" t="s">
        <v>77</v>
      </c>
      <c r="E2767" s="1">
        <v>46125</v>
      </c>
      <c r="F2767" s="1">
        <v>46152</v>
      </c>
      <c r="G2767">
        <v>27</v>
      </c>
      <c r="H2767">
        <v>11.2</v>
      </c>
      <c r="I2767" t="s">
        <v>49</v>
      </c>
      <c r="J2767" t="s">
        <v>66</v>
      </c>
      <c r="K2767" t="s">
        <v>245</v>
      </c>
      <c r="L2767">
        <v>8905.9</v>
      </c>
      <c r="M2767" t="s">
        <v>98</v>
      </c>
      <c r="N2767" t="s">
        <v>106</v>
      </c>
      <c r="O2767" t="s">
        <v>107</v>
      </c>
      <c r="P2767" t="s">
        <v>55</v>
      </c>
      <c r="Q2767" t="s">
        <v>128</v>
      </c>
      <c r="R2767" t="s">
        <v>770</v>
      </c>
      <c r="S2767" t="s">
        <v>137</v>
      </c>
      <c r="T2767" t="s">
        <v>187</v>
      </c>
      <c r="U2767" t="s">
        <v>228</v>
      </c>
      <c r="V2767">
        <v>8773</v>
      </c>
      <c r="W2767">
        <v>5225</v>
      </c>
      <c r="X2767">
        <v>4.7</v>
      </c>
      <c r="Y2767">
        <v>13.8</v>
      </c>
      <c r="Z2767">
        <v>8195.2000000000007</v>
      </c>
      <c r="AB2767">
        <v>22.22</v>
      </c>
      <c r="AC2767">
        <v>182097.34</v>
      </c>
      <c r="AD2767">
        <v>4743463.71</v>
      </c>
      <c r="AE2767">
        <v>278.76</v>
      </c>
      <c r="AF2767">
        <v>1322287943.8</v>
      </c>
      <c r="AG2767">
        <v>206043.58</v>
      </c>
      <c r="AH2767">
        <v>2</v>
      </c>
      <c r="AI2767">
        <v>65035.73</v>
      </c>
      <c r="AJ2767">
        <v>19.78</v>
      </c>
      <c r="AK2767">
        <v>938257.12</v>
      </c>
      <c r="AL2767">
        <v>7.0999999999999994E-2</v>
      </c>
      <c r="AM2767">
        <v>3367.86</v>
      </c>
      <c r="AN2767">
        <v>566.29999999999995</v>
      </c>
      <c r="AO2767">
        <v>738.58</v>
      </c>
      <c r="AP2767">
        <v>418257.85</v>
      </c>
      <c r="AQ2767">
        <v>874802.36</v>
      </c>
      <c r="AR2767" t="s">
        <v>61</v>
      </c>
      <c r="AS2767" t="s">
        <v>61</v>
      </c>
      <c r="AT2767" t="s">
        <v>62</v>
      </c>
      <c r="AU2767" t="s">
        <v>63</v>
      </c>
    </row>
    <row r="2768" spans="1:47" x14ac:dyDescent="0.25">
      <c r="A2768" t="s">
        <v>4008</v>
      </c>
      <c r="B2768">
        <v>2020</v>
      </c>
      <c r="C2768">
        <v>4</v>
      </c>
      <c r="D2768" t="s">
        <v>77</v>
      </c>
      <c r="E2768" s="1">
        <v>43933</v>
      </c>
      <c r="F2768" s="1">
        <v>43955</v>
      </c>
      <c r="G2768">
        <v>22</v>
      </c>
      <c r="H2768">
        <v>11</v>
      </c>
      <c r="I2768" t="s">
        <v>65</v>
      </c>
      <c r="J2768" t="s">
        <v>134</v>
      </c>
      <c r="K2768" t="s">
        <v>135</v>
      </c>
      <c r="L2768">
        <v>9999.0098999999991</v>
      </c>
      <c r="M2768" t="s">
        <v>114</v>
      </c>
      <c r="N2768" t="s">
        <v>168</v>
      </c>
      <c r="O2768" t="s">
        <v>99</v>
      </c>
      <c r="P2768" t="s">
        <v>184</v>
      </c>
      <c r="Q2768" t="s">
        <v>196</v>
      </c>
      <c r="R2768" t="s">
        <v>1186</v>
      </c>
      <c r="S2768" t="s">
        <v>137</v>
      </c>
      <c r="T2768" t="s">
        <v>74</v>
      </c>
      <c r="U2768" t="s">
        <v>103</v>
      </c>
      <c r="V2768">
        <v>16571</v>
      </c>
      <c r="W2768">
        <v>11849</v>
      </c>
      <c r="X2768">
        <v>14.7</v>
      </c>
      <c r="Y2768">
        <v>15.7</v>
      </c>
      <c r="Z2768">
        <v>13684.05</v>
      </c>
      <c r="AB2768">
        <v>43.34</v>
      </c>
      <c r="AC2768">
        <v>593066.73</v>
      </c>
      <c r="AD2768">
        <v>5412725.9800000004</v>
      </c>
      <c r="AE2768">
        <v>162.88</v>
      </c>
      <c r="AF2768">
        <v>881624807.62</v>
      </c>
      <c r="AG2768">
        <v>53832.94</v>
      </c>
      <c r="AH2768">
        <v>0</v>
      </c>
      <c r="AI2768">
        <v>0</v>
      </c>
      <c r="AJ2768">
        <v>6.75</v>
      </c>
      <c r="AK2768">
        <v>0</v>
      </c>
      <c r="AL2768">
        <v>0.23599999999999999</v>
      </c>
      <c r="AM2768">
        <v>12774.03</v>
      </c>
      <c r="AN2768">
        <v>859</v>
      </c>
      <c r="AO2768">
        <v>601.85</v>
      </c>
      <c r="AP2768">
        <v>516989.15</v>
      </c>
      <c r="AQ2768">
        <v>1176662.8500000001</v>
      </c>
      <c r="AR2768" t="s">
        <v>61</v>
      </c>
      <c r="AS2768" t="s">
        <v>61</v>
      </c>
      <c r="AT2768" t="s">
        <v>62</v>
      </c>
      <c r="AU2768" t="s">
        <v>63</v>
      </c>
    </row>
    <row r="2769" spans="1:47" x14ac:dyDescent="0.25">
      <c r="A2769" t="s">
        <v>4009</v>
      </c>
      <c r="B2769">
        <v>2022</v>
      </c>
      <c r="C2769">
        <v>9</v>
      </c>
      <c r="D2769" t="s">
        <v>89</v>
      </c>
      <c r="E2769" s="1">
        <v>44826</v>
      </c>
      <c r="F2769" s="1">
        <v>44857</v>
      </c>
      <c r="G2769">
        <v>31</v>
      </c>
      <c r="H2769">
        <v>5.2</v>
      </c>
      <c r="I2769" t="s">
        <v>49</v>
      </c>
      <c r="J2769" t="s">
        <v>66</v>
      </c>
      <c r="K2769" t="s">
        <v>153</v>
      </c>
      <c r="L2769">
        <v>6309</v>
      </c>
      <c r="M2769" t="s">
        <v>90</v>
      </c>
      <c r="N2769" t="s">
        <v>69</v>
      </c>
      <c r="O2769" t="s">
        <v>91</v>
      </c>
      <c r="P2769" t="s">
        <v>164</v>
      </c>
      <c r="Q2769" t="s">
        <v>70</v>
      </c>
      <c r="R2769" t="s">
        <v>1725</v>
      </c>
      <c r="S2769" t="s">
        <v>156</v>
      </c>
      <c r="T2769" t="s">
        <v>102</v>
      </c>
      <c r="U2769" t="s">
        <v>259</v>
      </c>
      <c r="V2769">
        <v>27565</v>
      </c>
      <c r="W2769">
        <v>16387</v>
      </c>
      <c r="X2769">
        <v>5.0999999999999996</v>
      </c>
      <c r="Y2769">
        <v>14.9</v>
      </c>
      <c r="Z2769">
        <v>23695.01</v>
      </c>
      <c r="AA2769">
        <v>1692</v>
      </c>
      <c r="AB2769">
        <v>2464.16</v>
      </c>
      <c r="AC2769">
        <v>4169358.72</v>
      </c>
      <c r="AD2769">
        <v>118112516.34999999</v>
      </c>
      <c r="AE2769">
        <v>211.6</v>
      </c>
      <c r="AF2769">
        <v>24992608459.66</v>
      </c>
      <c r="AG2769">
        <v>141204.35999999999</v>
      </c>
      <c r="AH2769">
        <v>1.3</v>
      </c>
      <c r="AI2769">
        <v>17872.82</v>
      </c>
      <c r="AJ2769">
        <v>8</v>
      </c>
      <c r="AK2769">
        <v>9449001.3100000005</v>
      </c>
      <c r="AL2769">
        <v>0.09</v>
      </c>
      <c r="AM2769">
        <v>106301.26</v>
      </c>
      <c r="AN2769">
        <v>738.6</v>
      </c>
      <c r="AO2769">
        <v>516.63</v>
      </c>
      <c r="AP2769">
        <v>381582.92</v>
      </c>
      <c r="AQ2769">
        <v>4816320.08</v>
      </c>
      <c r="AR2769" t="s">
        <v>61</v>
      </c>
      <c r="AS2769" t="s">
        <v>61</v>
      </c>
      <c r="AT2769" t="s">
        <v>62</v>
      </c>
      <c r="AU2769" t="s">
        <v>63</v>
      </c>
    </row>
    <row r="2770" spans="1:47" x14ac:dyDescent="0.25">
      <c r="A2770" t="s">
        <v>4010</v>
      </c>
      <c r="B2770">
        <v>2023</v>
      </c>
      <c r="C2770">
        <v>10</v>
      </c>
      <c r="D2770" t="s">
        <v>119</v>
      </c>
      <c r="E2770" s="1">
        <v>45224</v>
      </c>
      <c r="F2770" s="1">
        <v>45251</v>
      </c>
      <c r="G2770">
        <v>27</v>
      </c>
      <c r="H2770">
        <v>6.8</v>
      </c>
      <c r="I2770" t="s">
        <v>49</v>
      </c>
      <c r="J2770" t="s">
        <v>66</v>
      </c>
      <c r="K2770" t="s">
        <v>153</v>
      </c>
      <c r="L2770">
        <v>6309</v>
      </c>
      <c r="M2770" t="s">
        <v>80</v>
      </c>
      <c r="N2770" t="s">
        <v>168</v>
      </c>
      <c r="O2770" t="s">
        <v>99</v>
      </c>
      <c r="P2770" t="s">
        <v>174</v>
      </c>
      <c r="Q2770" t="s">
        <v>100</v>
      </c>
      <c r="R2770" t="s">
        <v>1997</v>
      </c>
      <c r="S2770" t="s">
        <v>156</v>
      </c>
      <c r="T2770" t="s">
        <v>59</v>
      </c>
      <c r="U2770" t="s">
        <v>143</v>
      </c>
      <c r="V2770">
        <v>6392</v>
      </c>
      <c r="W2770">
        <v>4666</v>
      </c>
      <c r="X2770">
        <v>20.9</v>
      </c>
      <c r="Y2770">
        <v>14.6</v>
      </c>
      <c r="Z2770">
        <v>5321.14</v>
      </c>
      <c r="AA2770">
        <v>380</v>
      </c>
      <c r="AB2770">
        <v>740.5</v>
      </c>
      <c r="AC2770">
        <v>281390</v>
      </c>
      <c r="AD2770">
        <v>24287492.149999999</v>
      </c>
      <c r="AE2770">
        <v>288.37</v>
      </c>
      <c r="AF2770">
        <v>7003784111.3000002</v>
      </c>
      <c r="AG2770">
        <v>212616.78</v>
      </c>
      <c r="AH2770">
        <v>0</v>
      </c>
      <c r="AI2770">
        <v>0</v>
      </c>
      <c r="AJ2770">
        <v>8.0299999999999994</v>
      </c>
      <c r="AK2770">
        <v>1950285.62</v>
      </c>
      <c r="AL2770">
        <v>0.08</v>
      </c>
      <c r="AM2770">
        <v>19429.990000000002</v>
      </c>
      <c r="AN2770">
        <v>702.7</v>
      </c>
      <c r="AO2770">
        <v>542.37</v>
      </c>
      <c r="AP2770">
        <v>381123.4</v>
      </c>
      <c r="AQ2770">
        <v>894560.17</v>
      </c>
      <c r="AR2770" t="s">
        <v>61</v>
      </c>
      <c r="AS2770" t="s">
        <v>61</v>
      </c>
      <c r="AT2770" t="s">
        <v>62</v>
      </c>
      <c r="AU2770" t="s">
        <v>63</v>
      </c>
    </row>
    <row r="2771" spans="1:47" x14ac:dyDescent="0.25">
      <c r="A2771" t="s">
        <v>4011</v>
      </c>
      <c r="B2771">
        <v>2020</v>
      </c>
      <c r="C2771">
        <v>3</v>
      </c>
      <c r="D2771" t="s">
        <v>48</v>
      </c>
      <c r="E2771" s="1">
        <v>43903</v>
      </c>
      <c r="F2771" s="1">
        <v>43922</v>
      </c>
      <c r="G2771">
        <v>19</v>
      </c>
      <c r="H2771">
        <v>16.5</v>
      </c>
      <c r="I2771" t="s">
        <v>65</v>
      </c>
      <c r="J2771" t="s">
        <v>50</v>
      </c>
      <c r="K2771" t="s">
        <v>51</v>
      </c>
      <c r="L2771">
        <v>2709</v>
      </c>
      <c r="M2771" t="s">
        <v>52</v>
      </c>
      <c r="N2771" t="s">
        <v>106</v>
      </c>
      <c r="O2771" t="s">
        <v>189</v>
      </c>
      <c r="P2771" t="s">
        <v>70</v>
      </c>
      <c r="Q2771" t="s">
        <v>257</v>
      </c>
      <c r="R2771" t="s">
        <v>4012</v>
      </c>
      <c r="S2771" t="s">
        <v>58</v>
      </c>
      <c r="T2771" t="s">
        <v>95</v>
      </c>
      <c r="U2771" t="s">
        <v>87</v>
      </c>
      <c r="V2771">
        <v>355905</v>
      </c>
      <c r="W2771">
        <v>257820</v>
      </c>
      <c r="X2771">
        <v>4.8</v>
      </c>
      <c r="Y2771">
        <v>11.7</v>
      </c>
      <c r="Z2771">
        <v>289334.59999999998</v>
      </c>
      <c r="AB2771">
        <v>28.31</v>
      </c>
      <c r="AC2771">
        <v>8191062.5300000003</v>
      </c>
      <c r="AD2771">
        <v>15230573.34</v>
      </c>
      <c r="AE2771">
        <v>158.08000000000001</v>
      </c>
      <c r="AF2771">
        <v>2407649033.5900002</v>
      </c>
      <c r="AG2771">
        <v>200040.86</v>
      </c>
      <c r="AH2771">
        <v>0.1</v>
      </c>
      <c r="AI2771">
        <v>2291.75</v>
      </c>
      <c r="AJ2771">
        <v>22.27</v>
      </c>
      <c r="AK2771">
        <v>0</v>
      </c>
      <c r="AL2771">
        <v>0.152</v>
      </c>
      <c r="AM2771">
        <v>23150.47</v>
      </c>
      <c r="AN2771">
        <v>400.3</v>
      </c>
      <c r="AO2771">
        <v>722.04</v>
      </c>
      <c r="AP2771">
        <v>289032.61</v>
      </c>
      <c r="AQ2771">
        <v>8705578.2200000007</v>
      </c>
      <c r="AR2771" t="s">
        <v>61</v>
      </c>
      <c r="AS2771" t="s">
        <v>61</v>
      </c>
      <c r="AT2771" t="s">
        <v>62</v>
      </c>
      <c r="AU2771" t="s">
        <v>63</v>
      </c>
    </row>
    <row r="2772" spans="1:47" x14ac:dyDescent="0.25">
      <c r="A2772" t="s">
        <v>4013</v>
      </c>
      <c r="B2772">
        <v>2025</v>
      </c>
      <c r="C2772">
        <v>11</v>
      </c>
      <c r="D2772" t="s">
        <v>119</v>
      </c>
      <c r="E2772" s="1">
        <v>45962</v>
      </c>
      <c r="F2772" s="1">
        <v>45981</v>
      </c>
      <c r="G2772">
        <v>19</v>
      </c>
      <c r="H2772">
        <v>10.1</v>
      </c>
      <c r="I2772" t="s">
        <v>65</v>
      </c>
      <c r="J2772" t="s">
        <v>50</v>
      </c>
      <c r="K2772" t="s">
        <v>120</v>
      </c>
      <c r="L2772">
        <v>2710.1921000000002</v>
      </c>
      <c r="M2772" t="s">
        <v>98</v>
      </c>
      <c r="N2772" t="s">
        <v>106</v>
      </c>
      <c r="O2772" t="s">
        <v>54</v>
      </c>
      <c r="P2772" t="s">
        <v>184</v>
      </c>
      <c r="Q2772" t="s">
        <v>150</v>
      </c>
      <c r="R2772" t="s">
        <v>3971</v>
      </c>
      <c r="S2772" t="s">
        <v>123</v>
      </c>
      <c r="T2772" t="s">
        <v>102</v>
      </c>
      <c r="U2772" t="s">
        <v>132</v>
      </c>
      <c r="V2772">
        <v>29836</v>
      </c>
      <c r="W2772">
        <v>18962</v>
      </c>
      <c r="X2772">
        <v>21.8</v>
      </c>
      <c r="Y2772">
        <v>11.9</v>
      </c>
      <c r="Z2772">
        <v>27957.31</v>
      </c>
      <c r="AB2772">
        <v>15.94</v>
      </c>
      <c r="AC2772">
        <v>445639.52</v>
      </c>
      <c r="AD2772">
        <v>13235270.130000001</v>
      </c>
      <c r="AE2772">
        <v>282.70999999999998</v>
      </c>
      <c r="AF2772">
        <v>3741743218.4499998</v>
      </c>
      <c r="AG2772">
        <v>224039.37</v>
      </c>
      <c r="AH2772">
        <v>0.9</v>
      </c>
      <c r="AI2772">
        <v>31351.39</v>
      </c>
      <c r="AJ2772">
        <v>3.19</v>
      </c>
      <c r="AK2772">
        <v>0</v>
      </c>
      <c r="AL2772">
        <v>0.06</v>
      </c>
      <c r="AM2772">
        <v>7941.16</v>
      </c>
      <c r="AN2772">
        <v>417.9</v>
      </c>
      <c r="AO2772">
        <v>543.34</v>
      </c>
      <c r="AP2772">
        <v>227061.79</v>
      </c>
      <c r="AQ2772">
        <v>936033.23</v>
      </c>
      <c r="AR2772" t="s">
        <v>61</v>
      </c>
      <c r="AS2772" t="s">
        <v>61</v>
      </c>
      <c r="AT2772" t="s">
        <v>62</v>
      </c>
      <c r="AU2772" t="s">
        <v>63</v>
      </c>
    </row>
    <row r="2773" spans="1:47" x14ac:dyDescent="0.25">
      <c r="A2773" t="s">
        <v>4014</v>
      </c>
      <c r="B2773">
        <v>2023</v>
      </c>
      <c r="C2773">
        <v>3</v>
      </c>
      <c r="D2773" t="s">
        <v>48</v>
      </c>
      <c r="E2773" s="1">
        <v>45008</v>
      </c>
      <c r="F2773" s="1">
        <v>45021</v>
      </c>
      <c r="G2773">
        <v>13</v>
      </c>
      <c r="H2773">
        <v>7.6</v>
      </c>
      <c r="I2773" t="s">
        <v>49</v>
      </c>
      <c r="J2773" t="s">
        <v>112</v>
      </c>
      <c r="K2773" t="s">
        <v>343</v>
      </c>
      <c r="L2773">
        <v>2523.1</v>
      </c>
      <c r="M2773" t="s">
        <v>90</v>
      </c>
      <c r="N2773" t="s">
        <v>81</v>
      </c>
      <c r="O2773" t="s">
        <v>107</v>
      </c>
      <c r="P2773" t="s">
        <v>164</v>
      </c>
      <c r="Q2773" t="s">
        <v>128</v>
      </c>
      <c r="R2773" t="s">
        <v>2445</v>
      </c>
      <c r="S2773" t="s">
        <v>130</v>
      </c>
      <c r="T2773" t="s">
        <v>162</v>
      </c>
      <c r="U2773" t="s">
        <v>228</v>
      </c>
      <c r="V2773">
        <v>67630</v>
      </c>
      <c r="W2773">
        <v>46109</v>
      </c>
      <c r="X2773">
        <v>21.1</v>
      </c>
      <c r="Y2773">
        <v>15</v>
      </c>
      <c r="Z2773">
        <v>54419.92</v>
      </c>
      <c r="AB2773">
        <v>16.55</v>
      </c>
      <c r="AC2773">
        <v>900649.68</v>
      </c>
      <c r="AD2773">
        <v>59278530.460000001</v>
      </c>
      <c r="AE2773">
        <v>289.20999999999998</v>
      </c>
      <c r="AF2773">
        <v>17143943794.34</v>
      </c>
      <c r="AG2773">
        <v>241590.81</v>
      </c>
      <c r="AH2773">
        <v>2.5</v>
      </c>
      <c r="AI2773">
        <v>65933.91</v>
      </c>
      <c r="AJ2773">
        <v>3.91</v>
      </c>
      <c r="AK2773">
        <v>2317790.54</v>
      </c>
      <c r="AL2773">
        <v>0.121</v>
      </c>
      <c r="AM2773">
        <v>71727.02</v>
      </c>
      <c r="AN2773">
        <v>557</v>
      </c>
      <c r="AO2773">
        <v>532.32000000000005</v>
      </c>
      <c r="AP2773">
        <v>296502.24</v>
      </c>
      <c r="AQ2773">
        <v>1576403.66</v>
      </c>
      <c r="AR2773" t="s">
        <v>61</v>
      </c>
      <c r="AS2773" t="s">
        <v>61</v>
      </c>
      <c r="AT2773" t="s">
        <v>62</v>
      </c>
      <c r="AU2773" t="s">
        <v>63</v>
      </c>
    </row>
    <row r="2774" spans="1:47" x14ac:dyDescent="0.25">
      <c r="A2774" t="s">
        <v>4015</v>
      </c>
      <c r="B2774">
        <v>2025</v>
      </c>
      <c r="C2774">
        <v>5</v>
      </c>
      <c r="D2774" t="s">
        <v>77</v>
      </c>
      <c r="E2774" s="1">
        <v>45787</v>
      </c>
      <c r="F2774" s="1">
        <v>45801</v>
      </c>
      <c r="G2774">
        <v>14</v>
      </c>
      <c r="H2774">
        <v>7.6</v>
      </c>
      <c r="I2774" t="s">
        <v>65</v>
      </c>
      <c r="J2774" t="s">
        <v>66</v>
      </c>
      <c r="K2774" t="s">
        <v>391</v>
      </c>
      <c r="L2774">
        <v>9999.99</v>
      </c>
      <c r="M2774" t="s">
        <v>80</v>
      </c>
      <c r="N2774" t="s">
        <v>106</v>
      </c>
      <c r="O2774" t="s">
        <v>189</v>
      </c>
      <c r="P2774" t="s">
        <v>226</v>
      </c>
      <c r="Q2774" t="s">
        <v>164</v>
      </c>
      <c r="R2774" t="s">
        <v>3262</v>
      </c>
      <c r="S2774" t="s">
        <v>130</v>
      </c>
      <c r="T2774" t="s">
        <v>59</v>
      </c>
      <c r="U2774" t="s">
        <v>181</v>
      </c>
      <c r="V2774">
        <v>64889</v>
      </c>
      <c r="W2774">
        <v>41930</v>
      </c>
      <c r="X2774">
        <v>1.7</v>
      </c>
      <c r="Y2774">
        <v>11.2</v>
      </c>
      <c r="Z2774">
        <v>50882.15</v>
      </c>
      <c r="AB2774">
        <v>20.78</v>
      </c>
      <c r="AC2774">
        <v>1057331.08</v>
      </c>
      <c r="AD2774">
        <v>29409882.699999999</v>
      </c>
      <c r="AE2774">
        <v>280.12</v>
      </c>
      <c r="AF2774">
        <v>8238296341.9200001</v>
      </c>
      <c r="AG2774">
        <v>117350.14</v>
      </c>
      <c r="AH2774">
        <v>1.9</v>
      </c>
      <c r="AI2774">
        <v>64775.57</v>
      </c>
      <c r="AJ2774">
        <v>12.77</v>
      </c>
      <c r="AK2774">
        <v>0</v>
      </c>
      <c r="AL2774">
        <v>0.23200000000000001</v>
      </c>
      <c r="AM2774">
        <v>68230.929999999993</v>
      </c>
      <c r="AN2774">
        <v>647.70000000000005</v>
      </c>
      <c r="AO2774">
        <v>540.03</v>
      </c>
      <c r="AP2774">
        <v>349777.43</v>
      </c>
      <c r="AQ2774">
        <v>1657465.15</v>
      </c>
      <c r="AR2774" t="s">
        <v>61</v>
      </c>
      <c r="AS2774" t="s">
        <v>61</v>
      </c>
      <c r="AT2774" t="s">
        <v>62</v>
      </c>
      <c r="AU2774" t="s">
        <v>63</v>
      </c>
    </row>
    <row r="2775" spans="1:47" x14ac:dyDescent="0.25">
      <c r="A2775" t="s">
        <v>4016</v>
      </c>
      <c r="B2775">
        <v>2024</v>
      </c>
      <c r="C2775">
        <v>6</v>
      </c>
      <c r="D2775" t="s">
        <v>77</v>
      </c>
      <c r="E2775" s="1">
        <v>45448</v>
      </c>
      <c r="F2775" s="1">
        <v>45479</v>
      </c>
      <c r="G2775">
        <v>31</v>
      </c>
      <c r="H2775">
        <v>19.2</v>
      </c>
      <c r="I2775" t="s">
        <v>49</v>
      </c>
      <c r="J2775" t="s">
        <v>66</v>
      </c>
      <c r="K2775" t="s">
        <v>153</v>
      </c>
      <c r="L2775">
        <v>6309</v>
      </c>
      <c r="M2775" t="s">
        <v>52</v>
      </c>
      <c r="N2775" t="s">
        <v>53</v>
      </c>
      <c r="O2775" t="s">
        <v>107</v>
      </c>
      <c r="P2775" t="s">
        <v>93</v>
      </c>
      <c r="Q2775" t="s">
        <v>56</v>
      </c>
      <c r="R2775" t="s">
        <v>446</v>
      </c>
      <c r="S2775" t="s">
        <v>156</v>
      </c>
      <c r="T2775" t="s">
        <v>74</v>
      </c>
      <c r="U2775" t="s">
        <v>60</v>
      </c>
      <c r="V2775">
        <v>32118</v>
      </c>
      <c r="W2775">
        <v>20343</v>
      </c>
      <c r="X2775">
        <v>11</v>
      </c>
      <c r="Y2775">
        <v>14.3</v>
      </c>
      <c r="Z2775">
        <v>24840.12</v>
      </c>
      <c r="AA2775">
        <v>1774</v>
      </c>
      <c r="AB2775">
        <v>405.54</v>
      </c>
      <c r="AC2775">
        <v>719427.96</v>
      </c>
      <c r="AD2775">
        <v>39665200.420000002</v>
      </c>
      <c r="AE2775">
        <v>279.89999999999998</v>
      </c>
      <c r="AF2775">
        <v>11102289597.559999</v>
      </c>
      <c r="AG2775">
        <v>178367.24</v>
      </c>
      <c r="AH2775">
        <v>0</v>
      </c>
      <c r="AI2775">
        <v>0</v>
      </c>
      <c r="AJ2775">
        <v>13.46</v>
      </c>
      <c r="AK2775">
        <v>5338935.9800000004</v>
      </c>
      <c r="AL2775">
        <v>0.156</v>
      </c>
      <c r="AM2775">
        <v>61877.71</v>
      </c>
      <c r="AN2775">
        <v>1233.4000000000001</v>
      </c>
      <c r="AO2775">
        <v>472.56</v>
      </c>
      <c r="AP2775">
        <v>582855.5</v>
      </c>
      <c r="AQ2775">
        <v>1542528.41</v>
      </c>
      <c r="AR2775" t="s">
        <v>61</v>
      </c>
      <c r="AS2775" t="s">
        <v>61</v>
      </c>
      <c r="AT2775" t="s">
        <v>62</v>
      </c>
      <c r="AU2775" t="s">
        <v>63</v>
      </c>
    </row>
    <row r="2776" spans="1:47" x14ac:dyDescent="0.25">
      <c r="A2776" t="s">
        <v>4017</v>
      </c>
      <c r="B2776">
        <v>2024</v>
      </c>
      <c r="C2776">
        <v>9</v>
      </c>
      <c r="D2776" t="s">
        <v>89</v>
      </c>
      <c r="E2776" s="1">
        <v>45552</v>
      </c>
      <c r="F2776" s="1">
        <v>45570</v>
      </c>
      <c r="G2776">
        <v>18</v>
      </c>
      <c r="H2776">
        <v>11.9</v>
      </c>
      <c r="I2776" t="s">
        <v>65</v>
      </c>
      <c r="J2776" t="s">
        <v>78</v>
      </c>
      <c r="K2776" t="s">
        <v>105</v>
      </c>
      <c r="L2776">
        <v>1201.9000000000001</v>
      </c>
      <c r="M2776" t="s">
        <v>68</v>
      </c>
      <c r="N2776" t="s">
        <v>81</v>
      </c>
      <c r="O2776" t="s">
        <v>99</v>
      </c>
      <c r="P2776" t="s">
        <v>56</v>
      </c>
      <c r="Q2776" t="s">
        <v>71</v>
      </c>
      <c r="R2776" t="s">
        <v>1275</v>
      </c>
      <c r="S2776" t="s">
        <v>85</v>
      </c>
      <c r="T2776" t="s">
        <v>86</v>
      </c>
      <c r="U2776" t="s">
        <v>132</v>
      </c>
      <c r="V2776">
        <v>47322</v>
      </c>
      <c r="W2776">
        <v>34292</v>
      </c>
      <c r="X2776">
        <v>10</v>
      </c>
      <c r="Y2776">
        <v>11.5</v>
      </c>
      <c r="Z2776">
        <v>38342.01</v>
      </c>
      <c r="AB2776">
        <v>25.06</v>
      </c>
      <c r="AC2776">
        <v>960850.77</v>
      </c>
      <c r="AD2776">
        <v>13974128.960000001</v>
      </c>
      <c r="AE2776">
        <v>282.43</v>
      </c>
      <c r="AF2776">
        <v>3946713242.1700001</v>
      </c>
      <c r="AG2776">
        <v>58009.71</v>
      </c>
      <c r="AH2776">
        <v>1.3</v>
      </c>
      <c r="AI2776">
        <v>35821.07</v>
      </c>
      <c r="AJ2776">
        <v>10.96</v>
      </c>
      <c r="AK2776">
        <v>0</v>
      </c>
      <c r="AL2776">
        <v>0.29299999999999998</v>
      </c>
      <c r="AM2776">
        <v>40944.199999999997</v>
      </c>
      <c r="AN2776">
        <v>889.3</v>
      </c>
      <c r="AO2776">
        <v>565.53</v>
      </c>
      <c r="AP2776">
        <v>502925.83</v>
      </c>
      <c r="AQ2776">
        <v>1598551.58</v>
      </c>
      <c r="AR2776" t="s">
        <v>124</v>
      </c>
      <c r="AS2776" t="s">
        <v>61</v>
      </c>
      <c r="AT2776" t="s">
        <v>62</v>
      </c>
      <c r="AU2776" t="s">
        <v>63</v>
      </c>
    </row>
    <row r="2777" spans="1:47" x14ac:dyDescent="0.25">
      <c r="A2777" t="s">
        <v>4018</v>
      </c>
      <c r="B2777">
        <v>2023</v>
      </c>
      <c r="C2777">
        <v>9</v>
      </c>
      <c r="D2777" t="s">
        <v>89</v>
      </c>
      <c r="E2777" s="1">
        <v>45184</v>
      </c>
      <c r="F2777" s="1">
        <v>45196</v>
      </c>
      <c r="G2777">
        <v>12</v>
      </c>
      <c r="H2777">
        <v>16.600000000000001</v>
      </c>
      <c r="I2777" t="s">
        <v>49</v>
      </c>
      <c r="J2777" t="s">
        <v>66</v>
      </c>
      <c r="K2777" t="s">
        <v>67</v>
      </c>
      <c r="L2777">
        <v>8479.8989999999994</v>
      </c>
      <c r="M2777" t="s">
        <v>80</v>
      </c>
      <c r="N2777" t="s">
        <v>106</v>
      </c>
      <c r="O2777" t="s">
        <v>54</v>
      </c>
      <c r="P2777" t="s">
        <v>164</v>
      </c>
      <c r="Q2777" t="s">
        <v>128</v>
      </c>
      <c r="R2777" t="s">
        <v>3045</v>
      </c>
      <c r="S2777" t="s">
        <v>73</v>
      </c>
      <c r="T2777" t="s">
        <v>162</v>
      </c>
      <c r="U2777" t="s">
        <v>96</v>
      </c>
      <c r="V2777">
        <v>17661</v>
      </c>
      <c r="W2777">
        <v>11474</v>
      </c>
      <c r="X2777">
        <v>11.7</v>
      </c>
      <c r="Y2777">
        <v>14.7</v>
      </c>
      <c r="Z2777">
        <v>13700.76</v>
      </c>
      <c r="AB2777">
        <v>18.649999999999999</v>
      </c>
      <c r="AC2777">
        <v>255519.17</v>
      </c>
      <c r="AD2777">
        <v>15652570.27</v>
      </c>
      <c r="AE2777">
        <v>286.88</v>
      </c>
      <c r="AF2777">
        <v>4490409359.0600004</v>
      </c>
      <c r="AG2777">
        <v>160307.20000000001</v>
      </c>
      <c r="AH2777">
        <v>0</v>
      </c>
      <c r="AI2777">
        <v>0</v>
      </c>
      <c r="AJ2777">
        <v>7.12</v>
      </c>
      <c r="AK2777">
        <v>1114463</v>
      </c>
      <c r="AL2777">
        <v>0.13700000000000001</v>
      </c>
      <c r="AM2777">
        <v>21444.02</v>
      </c>
      <c r="AN2777">
        <v>241.7</v>
      </c>
      <c r="AO2777">
        <v>679.19</v>
      </c>
      <c r="AP2777">
        <v>164160.22</v>
      </c>
      <c r="AQ2777">
        <v>601430.61</v>
      </c>
      <c r="AR2777" t="s">
        <v>61</v>
      </c>
      <c r="AS2777" t="s">
        <v>61</v>
      </c>
      <c r="AT2777" t="s">
        <v>62</v>
      </c>
      <c r="AU2777" t="s">
        <v>63</v>
      </c>
    </row>
    <row r="2778" spans="1:47" x14ac:dyDescent="0.25">
      <c r="A2778" t="s">
        <v>4019</v>
      </c>
      <c r="B2778">
        <v>2023</v>
      </c>
      <c r="C2778">
        <v>4</v>
      </c>
      <c r="D2778" t="s">
        <v>77</v>
      </c>
      <c r="E2778" s="1">
        <v>45046</v>
      </c>
      <c r="F2778" s="1">
        <v>45057</v>
      </c>
      <c r="G2778">
        <v>11</v>
      </c>
      <c r="H2778">
        <v>16.899999999999999</v>
      </c>
      <c r="I2778" t="s">
        <v>49</v>
      </c>
      <c r="J2778" t="s">
        <v>112</v>
      </c>
      <c r="K2778" t="s">
        <v>113</v>
      </c>
      <c r="L2778">
        <v>7304.39</v>
      </c>
      <c r="M2778" t="s">
        <v>68</v>
      </c>
      <c r="N2778" t="s">
        <v>168</v>
      </c>
      <c r="O2778" t="s">
        <v>200</v>
      </c>
      <c r="P2778" t="s">
        <v>83</v>
      </c>
      <c r="Q2778" t="s">
        <v>100</v>
      </c>
      <c r="R2778" t="s">
        <v>322</v>
      </c>
      <c r="S2778" t="s">
        <v>73</v>
      </c>
      <c r="T2778" t="s">
        <v>131</v>
      </c>
      <c r="U2778" t="s">
        <v>87</v>
      </c>
      <c r="V2778">
        <v>12543</v>
      </c>
      <c r="W2778">
        <v>7417</v>
      </c>
      <c r="X2778">
        <v>16.3</v>
      </c>
      <c r="Y2778">
        <v>14.6</v>
      </c>
      <c r="Z2778">
        <v>10127.280000000001</v>
      </c>
      <c r="AB2778">
        <v>29.79</v>
      </c>
      <c r="AC2778">
        <v>301691.67</v>
      </c>
      <c r="AD2778">
        <v>5126429.1399999997</v>
      </c>
      <c r="AE2778">
        <v>287.86</v>
      </c>
      <c r="AF2778">
        <v>1475693892.24</v>
      </c>
      <c r="AG2778">
        <v>204163.98</v>
      </c>
      <c r="AH2778">
        <v>0</v>
      </c>
      <c r="AI2778">
        <v>0</v>
      </c>
      <c r="AJ2778">
        <v>22.06</v>
      </c>
      <c r="AK2778">
        <v>1130890.27</v>
      </c>
      <c r="AL2778">
        <v>6.8000000000000005E-2</v>
      </c>
      <c r="AM2778">
        <v>3485.97</v>
      </c>
      <c r="AN2778">
        <v>540.20000000000005</v>
      </c>
      <c r="AO2778">
        <v>746.6</v>
      </c>
      <c r="AP2778">
        <v>403313.32</v>
      </c>
      <c r="AQ2778">
        <v>912654.94</v>
      </c>
      <c r="AR2778" t="s">
        <v>61</v>
      </c>
      <c r="AS2778" t="s">
        <v>61</v>
      </c>
      <c r="AT2778" t="s">
        <v>62</v>
      </c>
      <c r="AU2778" t="s">
        <v>63</v>
      </c>
    </row>
    <row r="2779" spans="1:47" x14ac:dyDescent="0.25">
      <c r="A2779" t="s">
        <v>4020</v>
      </c>
      <c r="B2779">
        <v>2020</v>
      </c>
      <c r="C2779">
        <v>7</v>
      </c>
      <c r="D2779" t="s">
        <v>89</v>
      </c>
      <c r="E2779" s="1">
        <v>44028</v>
      </c>
      <c r="F2779" s="1">
        <v>44052</v>
      </c>
      <c r="G2779">
        <v>24</v>
      </c>
      <c r="H2779">
        <v>6.4</v>
      </c>
      <c r="I2779" t="s">
        <v>49</v>
      </c>
      <c r="J2779" t="s">
        <v>66</v>
      </c>
      <c r="K2779" t="s">
        <v>248</v>
      </c>
      <c r="L2779">
        <v>9999</v>
      </c>
      <c r="M2779" t="s">
        <v>52</v>
      </c>
      <c r="N2779" t="s">
        <v>168</v>
      </c>
      <c r="O2779" t="s">
        <v>54</v>
      </c>
      <c r="P2779" t="s">
        <v>150</v>
      </c>
      <c r="Q2779" t="s">
        <v>92</v>
      </c>
      <c r="R2779" t="s">
        <v>1166</v>
      </c>
      <c r="S2779" t="s">
        <v>156</v>
      </c>
      <c r="T2779" t="s">
        <v>187</v>
      </c>
      <c r="U2779" t="s">
        <v>110</v>
      </c>
      <c r="V2779">
        <v>11718</v>
      </c>
      <c r="W2779">
        <v>8614</v>
      </c>
      <c r="X2779">
        <v>8.9</v>
      </c>
      <c r="Y2779">
        <v>11.6</v>
      </c>
      <c r="Z2779">
        <v>9752.0300000000007</v>
      </c>
      <c r="AA2779">
        <v>696</v>
      </c>
      <c r="AB2779">
        <v>1858.21</v>
      </c>
      <c r="AC2779">
        <v>1293314.1599999999</v>
      </c>
      <c r="AD2779">
        <v>47375361.740000002</v>
      </c>
      <c r="AE2779">
        <v>158.94</v>
      </c>
      <c r="AF2779">
        <v>7529839994.96</v>
      </c>
      <c r="AG2779">
        <v>138071.34</v>
      </c>
      <c r="AH2779">
        <v>0</v>
      </c>
      <c r="AI2779">
        <v>0</v>
      </c>
      <c r="AJ2779">
        <v>16.239999999999998</v>
      </c>
      <c r="AK2779">
        <v>7693758.75</v>
      </c>
      <c r="AL2779">
        <v>0.19900000000000001</v>
      </c>
      <c r="AM2779">
        <v>94276.97</v>
      </c>
      <c r="AN2779">
        <v>541.29999999999995</v>
      </c>
      <c r="AO2779">
        <v>732.62</v>
      </c>
      <c r="AP2779">
        <v>396567.21</v>
      </c>
      <c r="AQ2779">
        <v>1922229.68</v>
      </c>
      <c r="AR2779" t="s">
        <v>61</v>
      </c>
      <c r="AS2779" t="s">
        <v>61</v>
      </c>
      <c r="AT2779" t="s">
        <v>62</v>
      </c>
      <c r="AU2779" t="s">
        <v>63</v>
      </c>
    </row>
    <row r="2780" spans="1:47" x14ac:dyDescent="0.25">
      <c r="A2780" t="s">
        <v>4021</v>
      </c>
      <c r="B2780">
        <v>2025</v>
      </c>
      <c r="C2780">
        <v>2</v>
      </c>
      <c r="D2780" t="s">
        <v>48</v>
      </c>
      <c r="E2780" s="1">
        <v>45711</v>
      </c>
      <c r="F2780" s="1">
        <v>45723</v>
      </c>
      <c r="G2780">
        <v>12</v>
      </c>
      <c r="H2780">
        <v>8.1999999999999993</v>
      </c>
      <c r="I2780" t="s">
        <v>49</v>
      </c>
      <c r="J2780" t="s">
        <v>112</v>
      </c>
      <c r="K2780" t="s">
        <v>340</v>
      </c>
      <c r="L2780">
        <v>7208.39</v>
      </c>
      <c r="M2780" t="s">
        <v>114</v>
      </c>
      <c r="N2780" t="s">
        <v>69</v>
      </c>
      <c r="O2780" t="s">
        <v>54</v>
      </c>
      <c r="P2780" t="s">
        <v>230</v>
      </c>
      <c r="Q2780" t="s">
        <v>128</v>
      </c>
      <c r="R2780" t="s">
        <v>979</v>
      </c>
      <c r="S2780" t="s">
        <v>73</v>
      </c>
      <c r="T2780" t="s">
        <v>162</v>
      </c>
      <c r="U2780" t="s">
        <v>181</v>
      </c>
      <c r="V2780">
        <v>11696</v>
      </c>
      <c r="W2780">
        <v>7335</v>
      </c>
      <c r="X2780">
        <v>17.3</v>
      </c>
      <c r="Y2780">
        <v>10.7</v>
      </c>
      <c r="Z2780">
        <v>9296.7900000000009</v>
      </c>
      <c r="AB2780">
        <v>31.94</v>
      </c>
      <c r="AC2780">
        <v>296939.46999999997</v>
      </c>
      <c r="AD2780">
        <v>9339648.1999999993</v>
      </c>
      <c r="AE2780">
        <v>275.81</v>
      </c>
      <c r="AF2780">
        <v>2575968370.04</v>
      </c>
      <c r="AG2780">
        <v>182734.6</v>
      </c>
      <c r="AH2780">
        <v>1.3</v>
      </c>
      <c r="AI2780">
        <v>15360.64</v>
      </c>
      <c r="AJ2780">
        <v>3.72</v>
      </c>
      <c r="AK2780">
        <v>347434.91</v>
      </c>
      <c r="AL2780">
        <v>0.32100000000000001</v>
      </c>
      <c r="AM2780">
        <v>29980.27</v>
      </c>
      <c r="AN2780">
        <v>406.6</v>
      </c>
      <c r="AO2780">
        <v>444.61</v>
      </c>
      <c r="AP2780">
        <v>180778.43</v>
      </c>
      <c r="AQ2780">
        <v>705793.41</v>
      </c>
      <c r="AR2780" t="s">
        <v>61</v>
      </c>
      <c r="AS2780" t="s">
        <v>61</v>
      </c>
      <c r="AT2780" t="s">
        <v>62</v>
      </c>
      <c r="AU2780" t="s">
        <v>63</v>
      </c>
    </row>
    <row r="2781" spans="1:47" x14ac:dyDescent="0.25">
      <c r="A2781" t="s">
        <v>4022</v>
      </c>
      <c r="B2781">
        <v>2024</v>
      </c>
      <c r="C2781">
        <v>10</v>
      </c>
      <c r="D2781" t="s">
        <v>119</v>
      </c>
      <c r="E2781" s="1">
        <v>45586</v>
      </c>
      <c r="F2781" s="1">
        <v>45616</v>
      </c>
      <c r="G2781">
        <v>30</v>
      </c>
      <c r="H2781">
        <v>5.6</v>
      </c>
      <c r="I2781" t="s">
        <v>65</v>
      </c>
      <c r="J2781" t="s">
        <v>78</v>
      </c>
      <c r="K2781" t="s">
        <v>211</v>
      </c>
      <c r="L2781">
        <v>1701.99</v>
      </c>
      <c r="M2781" t="s">
        <v>52</v>
      </c>
      <c r="N2781" t="s">
        <v>106</v>
      </c>
      <c r="O2781" t="s">
        <v>189</v>
      </c>
      <c r="P2781" t="s">
        <v>184</v>
      </c>
      <c r="Q2781" t="s">
        <v>83</v>
      </c>
      <c r="R2781" t="s">
        <v>3342</v>
      </c>
      <c r="S2781" t="s">
        <v>85</v>
      </c>
      <c r="T2781" t="s">
        <v>131</v>
      </c>
      <c r="U2781" t="s">
        <v>228</v>
      </c>
      <c r="V2781">
        <v>67412</v>
      </c>
      <c r="W2781">
        <v>38318</v>
      </c>
      <c r="X2781">
        <v>8</v>
      </c>
      <c r="Y2781">
        <v>15.3</v>
      </c>
      <c r="Z2781">
        <v>57897.17</v>
      </c>
      <c r="AB2781">
        <v>31.33</v>
      </c>
      <c r="AC2781">
        <v>1813918.34</v>
      </c>
      <c r="AD2781">
        <v>25163847</v>
      </c>
      <c r="AE2781">
        <v>279.68</v>
      </c>
      <c r="AF2781">
        <v>7037824728.96</v>
      </c>
      <c r="AG2781">
        <v>248028.12</v>
      </c>
      <c r="AH2781">
        <v>0</v>
      </c>
      <c r="AI2781">
        <v>0</v>
      </c>
      <c r="AJ2781">
        <v>13.84</v>
      </c>
      <c r="AK2781">
        <v>0</v>
      </c>
      <c r="AL2781">
        <v>0.27600000000000002</v>
      </c>
      <c r="AM2781">
        <v>69452.22</v>
      </c>
      <c r="AN2781">
        <v>1402.5</v>
      </c>
      <c r="AO2781">
        <v>400.19</v>
      </c>
      <c r="AP2781">
        <v>561266.47</v>
      </c>
      <c r="AQ2781">
        <v>2692665.15</v>
      </c>
      <c r="AR2781" t="s">
        <v>61</v>
      </c>
      <c r="AS2781" t="s">
        <v>61</v>
      </c>
      <c r="AT2781" t="s">
        <v>62</v>
      </c>
      <c r="AU2781" t="s">
        <v>63</v>
      </c>
    </row>
    <row r="2782" spans="1:47" x14ac:dyDescent="0.25">
      <c r="A2782" t="s">
        <v>4023</v>
      </c>
      <c r="B2782">
        <v>2023</v>
      </c>
      <c r="C2782">
        <v>2</v>
      </c>
      <c r="D2782" t="s">
        <v>48</v>
      </c>
      <c r="E2782" s="1">
        <v>44975</v>
      </c>
      <c r="F2782" s="1">
        <v>44995</v>
      </c>
      <c r="G2782">
        <v>20</v>
      </c>
      <c r="H2782">
        <v>20</v>
      </c>
      <c r="I2782" t="s">
        <v>65</v>
      </c>
      <c r="J2782" t="s">
        <v>50</v>
      </c>
      <c r="K2782" t="s">
        <v>51</v>
      </c>
      <c r="L2782">
        <v>2709</v>
      </c>
      <c r="M2782" t="s">
        <v>52</v>
      </c>
      <c r="N2782" t="s">
        <v>168</v>
      </c>
      <c r="O2782" t="s">
        <v>107</v>
      </c>
      <c r="P2782" t="s">
        <v>226</v>
      </c>
      <c r="Q2782" t="s">
        <v>71</v>
      </c>
      <c r="R2782" t="s">
        <v>1956</v>
      </c>
      <c r="S2782" t="s">
        <v>58</v>
      </c>
      <c r="T2782" t="s">
        <v>187</v>
      </c>
      <c r="U2782" t="s">
        <v>143</v>
      </c>
      <c r="V2782">
        <v>315600</v>
      </c>
      <c r="W2782">
        <v>230855</v>
      </c>
      <c r="X2782">
        <v>9.5</v>
      </c>
      <c r="Y2782">
        <v>15.9</v>
      </c>
      <c r="Z2782">
        <v>266018.98</v>
      </c>
      <c r="AB2782">
        <v>23.7</v>
      </c>
      <c r="AC2782">
        <v>6304649.8300000001</v>
      </c>
      <c r="AD2782">
        <v>19541754.27</v>
      </c>
      <c r="AE2782">
        <v>285.73</v>
      </c>
      <c r="AF2782">
        <v>5583665447.5699997</v>
      </c>
      <c r="AG2782">
        <v>16897.7</v>
      </c>
      <c r="AH2782">
        <v>0.6</v>
      </c>
      <c r="AI2782">
        <v>7612.63</v>
      </c>
      <c r="AJ2782">
        <v>24.49</v>
      </c>
      <c r="AK2782">
        <v>0</v>
      </c>
      <c r="AL2782">
        <v>0.32</v>
      </c>
      <c r="AM2782">
        <v>62533.61</v>
      </c>
      <c r="AN2782">
        <v>864.9</v>
      </c>
      <c r="AO2782">
        <v>734.22</v>
      </c>
      <c r="AP2782">
        <v>635026.88</v>
      </c>
      <c r="AQ2782">
        <v>7026720.6500000004</v>
      </c>
      <c r="AR2782" t="s">
        <v>61</v>
      </c>
      <c r="AS2782" t="s">
        <v>61</v>
      </c>
      <c r="AT2782" t="s">
        <v>62</v>
      </c>
      <c r="AU2782" t="s">
        <v>63</v>
      </c>
    </row>
    <row r="2783" spans="1:47" x14ac:dyDescent="0.25">
      <c r="A2783" t="s">
        <v>4024</v>
      </c>
      <c r="B2783">
        <v>2023</v>
      </c>
      <c r="C2783">
        <v>7</v>
      </c>
      <c r="D2783" t="s">
        <v>89</v>
      </c>
      <c r="E2783" s="1">
        <v>45124</v>
      </c>
      <c r="F2783" s="1">
        <v>45135</v>
      </c>
      <c r="G2783">
        <v>11</v>
      </c>
      <c r="H2783">
        <v>16.399999999999999</v>
      </c>
      <c r="I2783" t="s">
        <v>49</v>
      </c>
      <c r="J2783" t="s">
        <v>50</v>
      </c>
      <c r="K2783" t="s">
        <v>423</v>
      </c>
      <c r="L2783">
        <v>2710.1941000000002</v>
      </c>
      <c r="M2783" t="s">
        <v>114</v>
      </c>
      <c r="N2783" t="s">
        <v>81</v>
      </c>
      <c r="O2783" t="s">
        <v>54</v>
      </c>
      <c r="P2783" t="s">
        <v>201</v>
      </c>
      <c r="Q2783" t="s">
        <v>70</v>
      </c>
      <c r="R2783" t="s">
        <v>192</v>
      </c>
      <c r="S2783" t="s">
        <v>142</v>
      </c>
      <c r="T2783" t="s">
        <v>162</v>
      </c>
      <c r="U2783" t="s">
        <v>166</v>
      </c>
      <c r="V2783">
        <v>53607</v>
      </c>
      <c r="W2783">
        <v>37063</v>
      </c>
      <c r="X2783">
        <v>13.6</v>
      </c>
      <c r="Y2783">
        <v>15.6</v>
      </c>
      <c r="Z2783">
        <v>48880.66</v>
      </c>
      <c r="AB2783">
        <v>47.37</v>
      </c>
      <c r="AC2783">
        <v>2315476.86</v>
      </c>
      <c r="AD2783">
        <v>20467309.960000001</v>
      </c>
      <c r="AE2783">
        <v>286.83</v>
      </c>
      <c r="AF2783">
        <v>5870638515.8299999</v>
      </c>
      <c r="AG2783">
        <v>233809.28</v>
      </c>
      <c r="AH2783">
        <v>0</v>
      </c>
      <c r="AI2783">
        <v>0</v>
      </c>
      <c r="AJ2783">
        <v>13.09</v>
      </c>
      <c r="AK2783">
        <v>2679170.87</v>
      </c>
      <c r="AL2783">
        <v>0.115</v>
      </c>
      <c r="AM2783">
        <v>23537.41</v>
      </c>
      <c r="AN2783">
        <v>505.4</v>
      </c>
      <c r="AO2783">
        <v>458.28</v>
      </c>
      <c r="AP2783">
        <v>231614.71</v>
      </c>
      <c r="AQ2783">
        <v>2804438.26</v>
      </c>
      <c r="AR2783" t="s">
        <v>61</v>
      </c>
      <c r="AS2783" t="s">
        <v>61</v>
      </c>
      <c r="AT2783" t="s">
        <v>62</v>
      </c>
      <c r="AU2783" t="s">
        <v>63</v>
      </c>
    </row>
    <row r="2784" spans="1:47" x14ac:dyDescent="0.25">
      <c r="A2784" t="s">
        <v>4025</v>
      </c>
      <c r="B2784">
        <v>2023</v>
      </c>
      <c r="C2784">
        <v>10</v>
      </c>
      <c r="D2784" t="s">
        <v>119</v>
      </c>
      <c r="E2784" s="1">
        <v>45213</v>
      </c>
      <c r="F2784" s="1">
        <v>45226</v>
      </c>
      <c r="G2784">
        <v>13</v>
      </c>
      <c r="H2784">
        <v>11.2</v>
      </c>
      <c r="I2784" t="s">
        <v>65</v>
      </c>
      <c r="J2784" t="s">
        <v>50</v>
      </c>
      <c r="K2784" t="s">
        <v>145</v>
      </c>
      <c r="L2784">
        <v>2710.19</v>
      </c>
      <c r="M2784" t="s">
        <v>80</v>
      </c>
      <c r="N2784" t="s">
        <v>168</v>
      </c>
      <c r="O2784" t="s">
        <v>54</v>
      </c>
      <c r="P2784" t="s">
        <v>82</v>
      </c>
      <c r="Q2784" t="s">
        <v>196</v>
      </c>
      <c r="R2784" t="s">
        <v>4026</v>
      </c>
      <c r="S2784" t="s">
        <v>170</v>
      </c>
      <c r="T2784" t="s">
        <v>74</v>
      </c>
      <c r="U2784" t="s">
        <v>132</v>
      </c>
      <c r="V2784">
        <v>122372</v>
      </c>
      <c r="W2784">
        <v>75252</v>
      </c>
      <c r="X2784">
        <v>22.5</v>
      </c>
      <c r="Y2784">
        <v>11.5</v>
      </c>
      <c r="Z2784">
        <v>108708.78</v>
      </c>
      <c r="AB2784">
        <v>28.91</v>
      </c>
      <c r="AC2784">
        <v>3142770.83</v>
      </c>
      <c r="AD2784">
        <v>63180455.850000001</v>
      </c>
      <c r="AE2784">
        <v>288.63</v>
      </c>
      <c r="AF2784">
        <v>18235774971.990002</v>
      </c>
      <c r="AG2784">
        <v>220210.27</v>
      </c>
      <c r="AH2784">
        <v>0.3</v>
      </c>
      <c r="AI2784">
        <v>4863.3500000000004</v>
      </c>
      <c r="AJ2784">
        <v>18.28</v>
      </c>
      <c r="AK2784">
        <v>0</v>
      </c>
      <c r="AL2784">
        <v>0.113</v>
      </c>
      <c r="AM2784">
        <v>71393.919999999998</v>
      </c>
      <c r="AO2784">
        <v>611.69000000000005</v>
      </c>
      <c r="AP2784">
        <v>233176.23</v>
      </c>
      <c r="AQ2784">
        <v>3672414.6</v>
      </c>
      <c r="AR2784" t="s">
        <v>61</v>
      </c>
      <c r="AS2784" t="s">
        <v>61</v>
      </c>
      <c r="AT2784" t="s">
        <v>62</v>
      </c>
      <c r="AU2784" t="s">
        <v>63</v>
      </c>
    </row>
    <row r="2785" spans="1:47" x14ac:dyDescent="0.25">
      <c r="A2785" t="s">
        <v>4027</v>
      </c>
      <c r="B2785">
        <v>2022</v>
      </c>
      <c r="C2785">
        <v>4</v>
      </c>
      <c r="D2785" t="s">
        <v>77</v>
      </c>
      <c r="E2785" s="1">
        <v>44659</v>
      </c>
      <c r="F2785" s="1">
        <v>44665</v>
      </c>
      <c r="G2785">
        <v>6</v>
      </c>
      <c r="H2785">
        <v>16.5</v>
      </c>
      <c r="I2785" t="s">
        <v>49</v>
      </c>
      <c r="J2785" t="s">
        <v>50</v>
      </c>
      <c r="K2785" t="s">
        <v>223</v>
      </c>
      <c r="L2785">
        <v>2710.1109999999999</v>
      </c>
      <c r="M2785" t="s">
        <v>68</v>
      </c>
      <c r="N2785" t="s">
        <v>81</v>
      </c>
      <c r="O2785" t="s">
        <v>91</v>
      </c>
      <c r="P2785" t="s">
        <v>201</v>
      </c>
      <c r="Q2785" t="s">
        <v>184</v>
      </c>
      <c r="R2785" t="s">
        <v>1598</v>
      </c>
      <c r="S2785" t="s">
        <v>123</v>
      </c>
      <c r="T2785" t="s">
        <v>86</v>
      </c>
      <c r="U2785" t="s">
        <v>143</v>
      </c>
      <c r="V2785">
        <v>67997</v>
      </c>
      <c r="W2785">
        <v>48789</v>
      </c>
      <c r="X2785">
        <v>23.9</v>
      </c>
      <c r="Y2785">
        <v>14.5</v>
      </c>
      <c r="Z2785">
        <v>56787.08</v>
      </c>
      <c r="AB2785">
        <v>30.04</v>
      </c>
      <c r="AC2785">
        <v>1705883.88</v>
      </c>
      <c r="AD2785">
        <v>23830130.25</v>
      </c>
      <c r="AE2785">
        <v>214.46</v>
      </c>
      <c r="AF2785">
        <v>5110609733.4099998</v>
      </c>
      <c r="AG2785">
        <v>45007.32</v>
      </c>
      <c r="AH2785">
        <v>1.9</v>
      </c>
      <c r="AI2785">
        <v>19729.64</v>
      </c>
      <c r="AJ2785">
        <v>18.18</v>
      </c>
      <c r="AK2785">
        <v>4332317.68</v>
      </c>
      <c r="AL2785">
        <v>0.31900000000000001</v>
      </c>
      <c r="AM2785">
        <v>76018.12</v>
      </c>
      <c r="AN2785">
        <v>240.5</v>
      </c>
      <c r="AO2785">
        <v>495.87</v>
      </c>
      <c r="AP2785">
        <v>119256.74</v>
      </c>
      <c r="AQ2785">
        <v>1965895.7</v>
      </c>
      <c r="AR2785" t="s">
        <v>61</v>
      </c>
      <c r="AS2785" t="s">
        <v>124</v>
      </c>
      <c r="AT2785" t="s">
        <v>116</v>
      </c>
      <c r="AU2785" t="s">
        <v>63</v>
      </c>
    </row>
    <row r="2786" spans="1:47" x14ac:dyDescent="0.25">
      <c r="A2786" t="s">
        <v>4028</v>
      </c>
      <c r="B2786">
        <v>2020</v>
      </c>
      <c r="C2786">
        <v>2</v>
      </c>
      <c r="D2786" t="s">
        <v>48</v>
      </c>
      <c r="E2786" s="1">
        <v>43884</v>
      </c>
      <c r="F2786" s="1">
        <v>43902</v>
      </c>
      <c r="G2786">
        <v>18</v>
      </c>
      <c r="H2786">
        <v>20.7</v>
      </c>
      <c r="I2786" t="s">
        <v>65</v>
      </c>
      <c r="J2786" t="s">
        <v>50</v>
      </c>
      <c r="K2786" t="s">
        <v>223</v>
      </c>
      <c r="L2786">
        <v>2710.1109999999999</v>
      </c>
      <c r="M2786" t="s">
        <v>90</v>
      </c>
      <c r="N2786" t="s">
        <v>168</v>
      </c>
      <c r="O2786" t="s">
        <v>99</v>
      </c>
      <c r="P2786" t="s">
        <v>226</v>
      </c>
      <c r="Q2786" t="s">
        <v>140</v>
      </c>
      <c r="R2786" t="s">
        <v>4029</v>
      </c>
      <c r="S2786" t="s">
        <v>186</v>
      </c>
      <c r="T2786" t="s">
        <v>95</v>
      </c>
      <c r="U2786" t="s">
        <v>213</v>
      </c>
      <c r="V2786">
        <v>72017</v>
      </c>
      <c r="W2786">
        <v>49426</v>
      </c>
      <c r="X2786">
        <v>18.100000000000001</v>
      </c>
      <c r="Y2786">
        <v>10.1</v>
      </c>
      <c r="Z2786">
        <v>66056.63</v>
      </c>
      <c r="AB2786">
        <v>27.21</v>
      </c>
      <c r="AC2786">
        <v>1797400.9</v>
      </c>
      <c r="AD2786">
        <v>74796582.719999999</v>
      </c>
      <c r="AE2786">
        <v>163.83000000000001</v>
      </c>
      <c r="AF2786">
        <v>12253924147.02</v>
      </c>
      <c r="AG2786">
        <v>58358.48</v>
      </c>
      <c r="AH2786">
        <v>0</v>
      </c>
      <c r="AI2786">
        <v>0</v>
      </c>
      <c r="AJ2786">
        <v>14.12</v>
      </c>
      <c r="AK2786">
        <v>0</v>
      </c>
      <c r="AL2786">
        <v>0.311</v>
      </c>
      <c r="AM2786">
        <v>232617.37</v>
      </c>
      <c r="AN2786">
        <v>358.5</v>
      </c>
      <c r="AO2786">
        <v>488.38</v>
      </c>
      <c r="AP2786">
        <v>175084.23</v>
      </c>
      <c r="AQ2786">
        <v>2263460.98</v>
      </c>
      <c r="AR2786" t="s">
        <v>61</v>
      </c>
      <c r="AS2786" t="s">
        <v>61</v>
      </c>
      <c r="AT2786" t="s">
        <v>62</v>
      </c>
      <c r="AU2786" t="s">
        <v>63</v>
      </c>
    </row>
    <row r="2787" spans="1:47" x14ac:dyDescent="0.25">
      <c r="A2787" t="s">
        <v>4030</v>
      </c>
      <c r="B2787">
        <v>2021</v>
      </c>
      <c r="C2787">
        <v>2</v>
      </c>
      <c r="D2787" t="s">
        <v>48</v>
      </c>
      <c r="E2787" s="1">
        <v>44240</v>
      </c>
      <c r="F2787" s="1">
        <v>44256</v>
      </c>
      <c r="G2787">
        <v>16</v>
      </c>
      <c r="H2787">
        <v>6.3</v>
      </c>
      <c r="I2787" t="s">
        <v>49</v>
      </c>
      <c r="J2787" t="s">
        <v>66</v>
      </c>
      <c r="K2787" t="s">
        <v>67</v>
      </c>
      <c r="L2787">
        <v>8479.8989999999994</v>
      </c>
      <c r="M2787" t="s">
        <v>114</v>
      </c>
      <c r="N2787" t="s">
        <v>69</v>
      </c>
      <c r="O2787" t="s">
        <v>189</v>
      </c>
      <c r="P2787" t="s">
        <v>204</v>
      </c>
      <c r="Q2787" t="s">
        <v>226</v>
      </c>
      <c r="R2787" t="s">
        <v>1445</v>
      </c>
      <c r="S2787" t="s">
        <v>156</v>
      </c>
      <c r="T2787" t="s">
        <v>59</v>
      </c>
      <c r="U2787" t="s">
        <v>96</v>
      </c>
      <c r="V2787">
        <v>18649</v>
      </c>
      <c r="W2787">
        <v>12465</v>
      </c>
      <c r="X2787">
        <v>23.2</v>
      </c>
      <c r="Y2787">
        <v>13</v>
      </c>
      <c r="Z2787">
        <v>17386.55</v>
      </c>
      <c r="AA2787">
        <v>1241</v>
      </c>
      <c r="AB2787">
        <v>2186.13</v>
      </c>
      <c r="AC2787">
        <v>2712987.33</v>
      </c>
      <c r="AD2787">
        <v>28710757.75</v>
      </c>
      <c r="AE2787">
        <v>170.89</v>
      </c>
      <c r="AF2787">
        <v>4906381391.8999996</v>
      </c>
      <c r="AG2787">
        <v>148174.28</v>
      </c>
      <c r="AH2787">
        <v>3.7</v>
      </c>
      <c r="AI2787">
        <v>81992.3</v>
      </c>
      <c r="AJ2787">
        <v>17.190000000000001</v>
      </c>
      <c r="AK2787">
        <v>4935379.26</v>
      </c>
      <c r="AL2787">
        <v>0.14499999999999999</v>
      </c>
      <c r="AM2787">
        <v>41630.6</v>
      </c>
      <c r="AN2787">
        <v>458.3</v>
      </c>
      <c r="AO2787">
        <v>702.16</v>
      </c>
      <c r="AP2787">
        <v>321799.93</v>
      </c>
      <c r="AQ2787">
        <v>3306584.44</v>
      </c>
      <c r="AR2787" t="s">
        <v>61</v>
      </c>
      <c r="AS2787" t="s">
        <v>61</v>
      </c>
      <c r="AT2787" t="s">
        <v>62</v>
      </c>
      <c r="AU2787" t="s">
        <v>117</v>
      </c>
    </row>
    <row r="2788" spans="1:47" x14ac:dyDescent="0.25">
      <c r="A2788" t="s">
        <v>4031</v>
      </c>
      <c r="B2788">
        <v>2020</v>
      </c>
      <c r="C2788">
        <v>12</v>
      </c>
      <c r="D2788" t="s">
        <v>119</v>
      </c>
      <c r="E2788" s="1">
        <v>44180</v>
      </c>
      <c r="F2788" s="1">
        <v>44197</v>
      </c>
      <c r="G2788">
        <v>17</v>
      </c>
      <c r="H2788">
        <v>1.7</v>
      </c>
      <c r="I2788" t="s">
        <v>65</v>
      </c>
      <c r="J2788" t="s">
        <v>239</v>
      </c>
      <c r="K2788" t="s">
        <v>240</v>
      </c>
      <c r="L2788">
        <v>3105.2</v>
      </c>
      <c r="M2788" t="s">
        <v>98</v>
      </c>
      <c r="N2788" t="s">
        <v>69</v>
      </c>
      <c r="O2788" t="s">
        <v>91</v>
      </c>
      <c r="P2788" t="s">
        <v>56</v>
      </c>
      <c r="Q2788" t="s">
        <v>121</v>
      </c>
      <c r="R2788" t="s">
        <v>1281</v>
      </c>
      <c r="S2788" t="s">
        <v>161</v>
      </c>
      <c r="T2788" t="s">
        <v>131</v>
      </c>
      <c r="U2788" t="s">
        <v>103</v>
      </c>
      <c r="V2788">
        <v>41947</v>
      </c>
      <c r="W2788">
        <v>30649</v>
      </c>
      <c r="X2788">
        <v>11.9</v>
      </c>
      <c r="Y2788">
        <v>13.9</v>
      </c>
      <c r="Z2788">
        <v>34879.61</v>
      </c>
      <c r="AB2788">
        <v>17.32</v>
      </c>
      <c r="AC2788">
        <v>604114.85</v>
      </c>
      <c r="AD2788">
        <v>9089975.1600000001</v>
      </c>
      <c r="AE2788">
        <v>160.19</v>
      </c>
      <c r="AF2788">
        <v>1456123120.8800001</v>
      </c>
      <c r="AG2788">
        <v>153638.72</v>
      </c>
      <c r="AH2788">
        <v>1.2</v>
      </c>
      <c r="AI2788">
        <v>22840.93</v>
      </c>
      <c r="AJ2788">
        <v>18.23</v>
      </c>
      <c r="AK2788">
        <v>0</v>
      </c>
      <c r="AL2788">
        <v>0.246</v>
      </c>
      <c r="AM2788">
        <v>22361.34</v>
      </c>
      <c r="AN2788">
        <v>536.5</v>
      </c>
      <c r="AO2788">
        <v>356.27</v>
      </c>
      <c r="AP2788">
        <v>191138.85</v>
      </c>
      <c r="AQ2788">
        <v>994094.69</v>
      </c>
      <c r="AR2788" t="s">
        <v>61</v>
      </c>
      <c r="AS2788" t="s">
        <v>61</v>
      </c>
      <c r="AT2788" t="s">
        <v>62</v>
      </c>
      <c r="AU2788" t="s">
        <v>63</v>
      </c>
    </row>
    <row r="2789" spans="1:47" x14ac:dyDescent="0.25">
      <c r="A2789" t="s">
        <v>4032</v>
      </c>
      <c r="B2789">
        <v>2023</v>
      </c>
      <c r="C2789">
        <v>6</v>
      </c>
      <c r="D2789" t="s">
        <v>77</v>
      </c>
      <c r="E2789" s="1">
        <v>45089</v>
      </c>
      <c r="F2789" s="1">
        <v>45097</v>
      </c>
      <c r="G2789">
        <v>8</v>
      </c>
      <c r="H2789">
        <v>3.8</v>
      </c>
      <c r="I2789" t="s">
        <v>65</v>
      </c>
      <c r="J2789" t="s">
        <v>50</v>
      </c>
      <c r="K2789" t="s">
        <v>51</v>
      </c>
      <c r="L2789">
        <v>2709</v>
      </c>
      <c r="M2789" t="s">
        <v>114</v>
      </c>
      <c r="N2789" t="s">
        <v>106</v>
      </c>
      <c r="O2789" t="s">
        <v>200</v>
      </c>
      <c r="P2789" t="s">
        <v>70</v>
      </c>
      <c r="Q2789" t="s">
        <v>146</v>
      </c>
      <c r="R2789" t="s">
        <v>1752</v>
      </c>
      <c r="S2789" t="s">
        <v>58</v>
      </c>
      <c r="T2789" t="s">
        <v>162</v>
      </c>
      <c r="U2789" t="s">
        <v>110</v>
      </c>
      <c r="V2789">
        <v>315820</v>
      </c>
      <c r="W2789">
        <v>193790</v>
      </c>
      <c r="X2789">
        <v>17</v>
      </c>
      <c r="Y2789">
        <v>10.1</v>
      </c>
      <c r="Z2789">
        <v>253386.11</v>
      </c>
      <c r="AB2789">
        <v>30.4</v>
      </c>
      <c r="AC2789">
        <v>7702937.7400000002</v>
      </c>
      <c r="AD2789">
        <v>13748730.33</v>
      </c>
      <c r="AE2789">
        <v>284.42</v>
      </c>
      <c r="AF2789">
        <v>3910413880.46</v>
      </c>
      <c r="AG2789">
        <v>53209.79</v>
      </c>
      <c r="AH2789">
        <v>0</v>
      </c>
      <c r="AI2789">
        <v>0</v>
      </c>
      <c r="AJ2789">
        <v>19.86</v>
      </c>
      <c r="AK2789">
        <v>0</v>
      </c>
      <c r="AL2789">
        <v>0.14699999999999999</v>
      </c>
      <c r="AM2789">
        <v>20210.63</v>
      </c>
      <c r="AN2789">
        <v>302.89999999999998</v>
      </c>
      <c r="AO2789">
        <v>448.67</v>
      </c>
      <c r="AP2789">
        <v>135902.14000000001</v>
      </c>
      <c r="AQ2789">
        <v>7912260.2999999998</v>
      </c>
      <c r="AR2789" t="s">
        <v>61</v>
      </c>
      <c r="AS2789" t="s">
        <v>61</v>
      </c>
      <c r="AT2789" t="s">
        <v>62</v>
      </c>
      <c r="AU2789" t="s">
        <v>63</v>
      </c>
    </row>
    <row r="2790" spans="1:47" x14ac:dyDescent="0.25">
      <c r="A2790" t="s">
        <v>4033</v>
      </c>
      <c r="B2790">
        <v>2024</v>
      </c>
      <c r="C2790">
        <v>4</v>
      </c>
      <c r="D2790" t="s">
        <v>77</v>
      </c>
      <c r="E2790" s="1">
        <v>45386</v>
      </c>
      <c r="F2790" s="1">
        <v>45406</v>
      </c>
      <c r="G2790">
        <v>20</v>
      </c>
      <c r="H2790">
        <v>9.1</v>
      </c>
      <c r="I2790" t="s">
        <v>65</v>
      </c>
      <c r="J2790" t="s">
        <v>50</v>
      </c>
      <c r="K2790" t="s">
        <v>145</v>
      </c>
      <c r="L2790">
        <v>2710.19</v>
      </c>
      <c r="M2790" t="s">
        <v>80</v>
      </c>
      <c r="N2790" t="s">
        <v>106</v>
      </c>
      <c r="O2790" t="s">
        <v>99</v>
      </c>
      <c r="P2790" t="s">
        <v>82</v>
      </c>
      <c r="Q2790" t="s">
        <v>55</v>
      </c>
      <c r="R2790" t="s">
        <v>794</v>
      </c>
      <c r="S2790" t="s">
        <v>170</v>
      </c>
      <c r="T2790" t="s">
        <v>95</v>
      </c>
      <c r="U2790" t="s">
        <v>228</v>
      </c>
      <c r="V2790">
        <v>116128</v>
      </c>
      <c r="W2790">
        <v>87076</v>
      </c>
      <c r="X2790">
        <v>6.2</v>
      </c>
      <c r="Y2790">
        <v>10.1</v>
      </c>
      <c r="Z2790">
        <v>110472.36</v>
      </c>
      <c r="AB2790">
        <v>20.73</v>
      </c>
      <c r="AC2790">
        <v>2290092.02</v>
      </c>
      <c r="AD2790">
        <v>76371751.920000002</v>
      </c>
      <c r="AE2790">
        <v>275.52999999999997</v>
      </c>
      <c r="AF2790">
        <v>21042708806.52</v>
      </c>
      <c r="AG2790">
        <v>177056.38</v>
      </c>
      <c r="AH2790">
        <v>2.6</v>
      </c>
      <c r="AI2790">
        <v>52994.6</v>
      </c>
      <c r="AJ2790">
        <v>15.51</v>
      </c>
      <c r="AK2790">
        <v>0</v>
      </c>
      <c r="AL2790">
        <v>0.32100000000000001</v>
      </c>
      <c r="AM2790">
        <v>245153.32</v>
      </c>
      <c r="AN2790">
        <v>827.7</v>
      </c>
      <c r="AO2790">
        <v>465.35</v>
      </c>
      <c r="AP2790">
        <v>385170.2</v>
      </c>
      <c r="AQ2790">
        <v>3150466.52</v>
      </c>
      <c r="AR2790" t="s">
        <v>61</v>
      </c>
      <c r="AS2790" t="s">
        <v>61</v>
      </c>
      <c r="AT2790" t="s">
        <v>62</v>
      </c>
      <c r="AU2790" t="s">
        <v>63</v>
      </c>
    </row>
    <row r="2791" spans="1:47" x14ac:dyDescent="0.25">
      <c r="A2791" t="s">
        <v>4034</v>
      </c>
      <c r="B2791">
        <v>2020</v>
      </c>
      <c r="C2791">
        <v>3</v>
      </c>
      <c r="D2791" t="s">
        <v>48</v>
      </c>
      <c r="E2791" s="1">
        <v>43900</v>
      </c>
      <c r="F2791" s="1">
        <v>43931</v>
      </c>
      <c r="G2791">
        <v>31</v>
      </c>
      <c r="H2791">
        <v>19.3</v>
      </c>
      <c r="I2791" t="s">
        <v>49</v>
      </c>
      <c r="J2791" t="s">
        <v>66</v>
      </c>
      <c r="K2791" t="s">
        <v>248</v>
      </c>
      <c r="L2791">
        <v>9999</v>
      </c>
      <c r="M2791" t="s">
        <v>98</v>
      </c>
      <c r="N2791" t="s">
        <v>106</v>
      </c>
      <c r="O2791" t="s">
        <v>107</v>
      </c>
      <c r="P2791" t="s">
        <v>196</v>
      </c>
      <c r="Q2791" t="s">
        <v>128</v>
      </c>
      <c r="R2791" t="s">
        <v>928</v>
      </c>
      <c r="S2791" t="s">
        <v>156</v>
      </c>
      <c r="T2791" t="s">
        <v>86</v>
      </c>
      <c r="U2791" t="s">
        <v>166</v>
      </c>
      <c r="V2791">
        <v>11507</v>
      </c>
      <c r="W2791">
        <v>7312</v>
      </c>
      <c r="X2791">
        <v>22.6</v>
      </c>
      <c r="Y2791">
        <v>11.7</v>
      </c>
      <c r="Z2791">
        <v>10584.97</v>
      </c>
      <c r="AA2791">
        <v>756</v>
      </c>
      <c r="AB2791">
        <v>1244.3800000000001</v>
      </c>
      <c r="AC2791">
        <v>940751.28</v>
      </c>
      <c r="AD2791">
        <v>45043916.439999998</v>
      </c>
      <c r="AE2791">
        <v>161.72999999999999</v>
      </c>
      <c r="AF2791">
        <v>7284952605.8400002</v>
      </c>
      <c r="AG2791">
        <v>30772.39</v>
      </c>
      <c r="AH2791">
        <v>0.9</v>
      </c>
      <c r="AI2791">
        <v>9553.48</v>
      </c>
      <c r="AJ2791">
        <v>20.440000000000001</v>
      </c>
      <c r="AK2791">
        <v>9206976.5199999996</v>
      </c>
      <c r="AL2791">
        <v>0.30099999999999999</v>
      </c>
      <c r="AM2791">
        <v>135582.19</v>
      </c>
      <c r="AN2791">
        <v>801.4</v>
      </c>
      <c r="AO2791">
        <v>574.03</v>
      </c>
      <c r="AP2791">
        <v>460027.64</v>
      </c>
      <c r="AQ2791">
        <v>1576686.98</v>
      </c>
      <c r="AR2791" t="s">
        <v>61</v>
      </c>
      <c r="AS2791" t="s">
        <v>61</v>
      </c>
      <c r="AT2791" t="s">
        <v>62</v>
      </c>
      <c r="AU2791" t="s">
        <v>63</v>
      </c>
    </row>
    <row r="2792" spans="1:47" x14ac:dyDescent="0.25">
      <c r="A2792" t="s">
        <v>4035</v>
      </c>
      <c r="B2792">
        <v>2025</v>
      </c>
      <c r="C2792">
        <v>7</v>
      </c>
      <c r="D2792" t="s">
        <v>89</v>
      </c>
      <c r="E2792" s="1">
        <v>45843</v>
      </c>
      <c r="F2792" s="1">
        <v>45852</v>
      </c>
      <c r="G2792">
        <v>9</v>
      </c>
      <c r="H2792">
        <v>6</v>
      </c>
      <c r="I2792" t="s">
        <v>65</v>
      </c>
      <c r="J2792" t="s">
        <v>50</v>
      </c>
      <c r="K2792" t="s">
        <v>423</v>
      </c>
      <c r="L2792">
        <v>2710.1941000000002</v>
      </c>
      <c r="M2792" t="s">
        <v>80</v>
      </c>
      <c r="N2792" t="s">
        <v>106</v>
      </c>
      <c r="O2792" t="s">
        <v>107</v>
      </c>
      <c r="P2792" t="s">
        <v>184</v>
      </c>
      <c r="Q2792" t="s">
        <v>164</v>
      </c>
      <c r="R2792" t="s">
        <v>983</v>
      </c>
      <c r="S2792" t="s">
        <v>142</v>
      </c>
      <c r="T2792" t="s">
        <v>86</v>
      </c>
      <c r="U2792" t="s">
        <v>228</v>
      </c>
      <c r="V2792">
        <v>41783</v>
      </c>
      <c r="W2792">
        <v>23498</v>
      </c>
      <c r="X2792">
        <v>4.7</v>
      </c>
      <c r="Y2792">
        <v>12.6</v>
      </c>
      <c r="Z2792">
        <v>38806.620000000003</v>
      </c>
      <c r="AB2792">
        <v>35.36</v>
      </c>
      <c r="AC2792">
        <v>1372202.08</v>
      </c>
      <c r="AD2792">
        <v>13500046.970000001</v>
      </c>
      <c r="AE2792">
        <v>284.72000000000003</v>
      </c>
      <c r="AF2792">
        <v>3843733373.3000002</v>
      </c>
      <c r="AG2792">
        <v>28669.67</v>
      </c>
      <c r="AH2792">
        <v>1.3</v>
      </c>
      <c r="AI2792">
        <v>15858.1</v>
      </c>
      <c r="AJ2792">
        <v>6.78</v>
      </c>
      <c r="AK2792">
        <v>0</v>
      </c>
      <c r="AL2792">
        <v>0.2</v>
      </c>
      <c r="AM2792">
        <v>27000.09</v>
      </c>
      <c r="AN2792">
        <v>305.5</v>
      </c>
      <c r="AO2792">
        <v>596.41999999999996</v>
      </c>
      <c r="AP2792">
        <v>182206.31</v>
      </c>
      <c r="AQ2792">
        <v>1625936.25</v>
      </c>
      <c r="AR2792" t="s">
        <v>61</v>
      </c>
      <c r="AS2792" t="s">
        <v>61</v>
      </c>
      <c r="AT2792" t="s">
        <v>62</v>
      </c>
      <c r="AU2792" t="s">
        <v>63</v>
      </c>
    </row>
    <row r="2793" spans="1:47" x14ac:dyDescent="0.25">
      <c r="A2793" t="s">
        <v>4036</v>
      </c>
      <c r="B2793">
        <v>2021</v>
      </c>
      <c r="C2793">
        <v>5</v>
      </c>
      <c r="D2793" t="s">
        <v>77</v>
      </c>
      <c r="E2793" s="1">
        <v>44345</v>
      </c>
      <c r="F2793" s="1">
        <v>44373</v>
      </c>
      <c r="G2793">
        <v>28</v>
      </c>
      <c r="I2793" t="s">
        <v>49</v>
      </c>
      <c r="J2793" t="s">
        <v>66</v>
      </c>
      <c r="K2793" t="s">
        <v>245</v>
      </c>
      <c r="L2793">
        <v>8905.9</v>
      </c>
      <c r="M2793" t="s">
        <v>114</v>
      </c>
      <c r="N2793" t="s">
        <v>69</v>
      </c>
      <c r="O2793" t="s">
        <v>54</v>
      </c>
      <c r="P2793" t="s">
        <v>164</v>
      </c>
      <c r="Q2793" t="s">
        <v>128</v>
      </c>
      <c r="R2793" t="s">
        <v>4037</v>
      </c>
      <c r="S2793" t="s">
        <v>73</v>
      </c>
      <c r="T2793" t="s">
        <v>59</v>
      </c>
      <c r="U2793" t="s">
        <v>110</v>
      </c>
      <c r="V2793">
        <v>6119</v>
      </c>
      <c r="W2793">
        <v>4551</v>
      </c>
      <c r="X2793">
        <v>4.5999999999999996</v>
      </c>
      <c r="Y2793">
        <v>11</v>
      </c>
      <c r="Z2793">
        <v>5002.5</v>
      </c>
      <c r="AB2793">
        <v>16.45</v>
      </c>
      <c r="AC2793">
        <v>82291.12</v>
      </c>
      <c r="AD2793">
        <v>5457677.4699999997</v>
      </c>
      <c r="AE2793">
        <v>171.34</v>
      </c>
      <c r="AF2793">
        <v>935118457.71000004</v>
      </c>
      <c r="AG2793">
        <v>29255.87</v>
      </c>
      <c r="AH2793">
        <v>0</v>
      </c>
      <c r="AI2793">
        <v>0</v>
      </c>
      <c r="AJ2793">
        <v>24.61</v>
      </c>
      <c r="AK2793">
        <v>1343134.43</v>
      </c>
      <c r="AL2793">
        <v>8.1000000000000003E-2</v>
      </c>
      <c r="AM2793">
        <v>4420.72</v>
      </c>
      <c r="AN2793">
        <v>1156.3</v>
      </c>
      <c r="AO2793">
        <v>358.86</v>
      </c>
      <c r="AP2793">
        <v>414949.82</v>
      </c>
      <c r="AQ2793">
        <v>530917.53</v>
      </c>
      <c r="AR2793" t="s">
        <v>61</v>
      </c>
      <c r="AS2793" t="s">
        <v>61</v>
      </c>
      <c r="AT2793" t="s">
        <v>62</v>
      </c>
      <c r="AU2793" t="s">
        <v>63</v>
      </c>
    </row>
    <row r="2794" spans="1:47" x14ac:dyDescent="0.25">
      <c r="A2794" t="s">
        <v>4038</v>
      </c>
      <c r="B2794">
        <v>2025</v>
      </c>
      <c r="C2794">
        <v>12</v>
      </c>
      <c r="D2794" t="s">
        <v>119</v>
      </c>
      <c r="E2794" s="1">
        <v>46022</v>
      </c>
      <c r="F2794" s="1">
        <v>46028</v>
      </c>
      <c r="G2794">
        <v>6</v>
      </c>
      <c r="H2794">
        <v>5.5</v>
      </c>
      <c r="I2794" t="s">
        <v>49</v>
      </c>
      <c r="J2794" t="s">
        <v>50</v>
      </c>
      <c r="K2794" t="s">
        <v>51</v>
      </c>
      <c r="L2794">
        <v>2709</v>
      </c>
      <c r="M2794" t="s">
        <v>68</v>
      </c>
      <c r="N2794" t="s">
        <v>168</v>
      </c>
      <c r="O2794" t="s">
        <v>189</v>
      </c>
      <c r="P2794" t="s">
        <v>196</v>
      </c>
      <c r="Q2794" t="s">
        <v>226</v>
      </c>
      <c r="R2794" t="s">
        <v>1718</v>
      </c>
      <c r="S2794" t="s">
        <v>58</v>
      </c>
      <c r="T2794" t="s">
        <v>187</v>
      </c>
      <c r="U2794" t="s">
        <v>259</v>
      </c>
      <c r="V2794">
        <v>172534</v>
      </c>
      <c r="W2794">
        <v>105873</v>
      </c>
      <c r="X2794">
        <v>16.8</v>
      </c>
      <c r="Y2794">
        <v>11.8</v>
      </c>
      <c r="Z2794">
        <v>152803.45000000001</v>
      </c>
      <c r="AB2794">
        <v>29.38</v>
      </c>
      <c r="AC2794">
        <v>4489365.3600000003</v>
      </c>
      <c r="AD2794">
        <v>8922193.4499999993</v>
      </c>
      <c r="AE2794">
        <v>284.19</v>
      </c>
      <c r="AF2794">
        <v>2535598156.5599999</v>
      </c>
      <c r="AG2794">
        <v>115085.6</v>
      </c>
      <c r="AH2794">
        <v>0.2</v>
      </c>
      <c r="AI2794">
        <v>4463.24</v>
      </c>
      <c r="AJ2794">
        <v>2.0299999999999998</v>
      </c>
      <c r="AK2794">
        <v>181120.53</v>
      </c>
      <c r="AL2794">
        <v>6.7000000000000004E-2</v>
      </c>
      <c r="AM2794">
        <v>5977.87</v>
      </c>
      <c r="AN2794">
        <v>266.8</v>
      </c>
      <c r="AO2794">
        <v>432.25</v>
      </c>
      <c r="AP2794">
        <v>115324.3</v>
      </c>
      <c r="AQ2794">
        <v>4730216.37</v>
      </c>
      <c r="AR2794" t="s">
        <v>61</v>
      </c>
      <c r="AS2794" t="s">
        <v>61</v>
      </c>
      <c r="AT2794" t="s">
        <v>62</v>
      </c>
      <c r="AU2794" t="s">
        <v>63</v>
      </c>
    </row>
    <row r="2795" spans="1:47" x14ac:dyDescent="0.25">
      <c r="A2795" t="s">
        <v>4039</v>
      </c>
      <c r="B2795">
        <v>2022</v>
      </c>
      <c r="C2795">
        <v>10</v>
      </c>
      <c r="D2795" t="s">
        <v>119</v>
      </c>
      <c r="E2795" s="1">
        <v>44850</v>
      </c>
      <c r="F2795" s="1">
        <v>44866</v>
      </c>
      <c r="G2795">
        <v>16</v>
      </c>
      <c r="H2795">
        <v>11.9</v>
      </c>
      <c r="I2795" t="s">
        <v>65</v>
      </c>
      <c r="J2795" t="s">
        <v>112</v>
      </c>
      <c r="K2795" t="s">
        <v>340</v>
      </c>
      <c r="L2795">
        <v>7208.39</v>
      </c>
      <c r="M2795" t="s">
        <v>52</v>
      </c>
      <c r="N2795" t="s">
        <v>69</v>
      </c>
      <c r="O2795" t="s">
        <v>99</v>
      </c>
      <c r="P2795" t="s">
        <v>82</v>
      </c>
      <c r="Q2795" t="s">
        <v>108</v>
      </c>
      <c r="R2795" t="s">
        <v>970</v>
      </c>
      <c r="S2795" t="s">
        <v>73</v>
      </c>
      <c r="T2795" t="s">
        <v>162</v>
      </c>
      <c r="U2795" t="s">
        <v>228</v>
      </c>
      <c r="V2795">
        <v>7590</v>
      </c>
      <c r="W2795">
        <v>5579</v>
      </c>
      <c r="X2795">
        <v>2.2000000000000002</v>
      </c>
      <c r="Y2795">
        <v>15.3</v>
      </c>
      <c r="Z2795">
        <v>5889.96</v>
      </c>
      <c r="AB2795">
        <v>41.87</v>
      </c>
      <c r="AC2795">
        <v>246612.63</v>
      </c>
      <c r="AD2795">
        <v>5155128.59</v>
      </c>
      <c r="AE2795">
        <v>219.2</v>
      </c>
      <c r="AF2795">
        <v>1130004186.9300001</v>
      </c>
      <c r="AG2795">
        <v>229138.12</v>
      </c>
      <c r="AH2795">
        <v>2</v>
      </c>
      <c r="AI2795">
        <v>19424.18</v>
      </c>
      <c r="AJ2795">
        <v>13.33</v>
      </c>
      <c r="AK2795">
        <v>0</v>
      </c>
      <c r="AL2795">
        <v>0.26400000000000001</v>
      </c>
      <c r="AM2795">
        <v>13609.54</v>
      </c>
      <c r="AN2795">
        <v>634.9</v>
      </c>
      <c r="AO2795">
        <v>520.16</v>
      </c>
      <c r="AP2795">
        <v>330249.58</v>
      </c>
      <c r="AQ2795">
        <v>839034.05</v>
      </c>
      <c r="AR2795" t="s">
        <v>61</v>
      </c>
      <c r="AS2795" t="s">
        <v>61</v>
      </c>
      <c r="AT2795" t="s">
        <v>62</v>
      </c>
      <c r="AU2795" t="s">
        <v>63</v>
      </c>
    </row>
    <row r="2796" spans="1:47" x14ac:dyDescent="0.25">
      <c r="A2796" t="s">
        <v>4040</v>
      </c>
      <c r="B2796">
        <v>2024</v>
      </c>
      <c r="C2796">
        <v>7</v>
      </c>
      <c r="D2796" t="s">
        <v>89</v>
      </c>
      <c r="E2796" s="1">
        <v>45498</v>
      </c>
      <c r="F2796" s="1">
        <v>45514</v>
      </c>
      <c r="G2796">
        <v>16</v>
      </c>
      <c r="H2796">
        <v>20.2</v>
      </c>
      <c r="I2796" t="s">
        <v>49</v>
      </c>
      <c r="J2796" t="s">
        <v>112</v>
      </c>
      <c r="K2796" t="s">
        <v>126</v>
      </c>
      <c r="L2796">
        <v>2701.12</v>
      </c>
      <c r="M2796" t="s">
        <v>114</v>
      </c>
      <c r="N2796" t="s">
        <v>53</v>
      </c>
      <c r="O2796" t="s">
        <v>99</v>
      </c>
      <c r="P2796" t="s">
        <v>146</v>
      </c>
      <c r="Q2796" t="s">
        <v>70</v>
      </c>
      <c r="R2796" t="s">
        <v>1357</v>
      </c>
      <c r="S2796" t="s">
        <v>130</v>
      </c>
      <c r="T2796" t="s">
        <v>187</v>
      </c>
      <c r="U2796" t="s">
        <v>259</v>
      </c>
      <c r="V2796">
        <v>68578</v>
      </c>
      <c r="W2796">
        <v>50708</v>
      </c>
      <c r="X2796">
        <v>7.4</v>
      </c>
      <c r="Y2796">
        <v>14.2</v>
      </c>
      <c r="Z2796">
        <v>53356.68</v>
      </c>
      <c r="AB2796">
        <v>25.78</v>
      </c>
      <c r="AC2796">
        <v>1375535.21</v>
      </c>
      <c r="AD2796">
        <v>5432243.5899999999</v>
      </c>
      <c r="AE2796">
        <v>280.26</v>
      </c>
      <c r="AF2796">
        <v>1522440588.53</v>
      </c>
      <c r="AG2796">
        <v>139062.35999999999</v>
      </c>
      <c r="AH2796">
        <v>2.7</v>
      </c>
      <c r="AI2796">
        <v>77904.759999999995</v>
      </c>
      <c r="AJ2796">
        <v>20.34</v>
      </c>
      <c r="AK2796">
        <v>1104918.3500000001</v>
      </c>
      <c r="AL2796">
        <v>0.314</v>
      </c>
      <c r="AM2796">
        <v>17057.240000000002</v>
      </c>
      <c r="AN2796">
        <v>265</v>
      </c>
      <c r="AO2796">
        <v>580.03</v>
      </c>
      <c r="AP2796">
        <v>153707.95000000001</v>
      </c>
      <c r="AQ2796">
        <v>1763267.52</v>
      </c>
      <c r="AR2796" t="s">
        <v>61</v>
      </c>
      <c r="AS2796" t="s">
        <v>61</v>
      </c>
      <c r="AT2796" t="s">
        <v>62</v>
      </c>
      <c r="AU2796" t="s">
        <v>63</v>
      </c>
    </row>
    <row r="2797" spans="1:47" x14ac:dyDescent="0.25">
      <c r="A2797" t="s">
        <v>4041</v>
      </c>
      <c r="B2797">
        <v>2024</v>
      </c>
      <c r="C2797">
        <v>9</v>
      </c>
      <c r="D2797" t="s">
        <v>89</v>
      </c>
      <c r="E2797" s="1">
        <v>45553</v>
      </c>
      <c r="F2797" s="1">
        <v>45563</v>
      </c>
      <c r="G2797">
        <v>10</v>
      </c>
      <c r="H2797">
        <v>5.9</v>
      </c>
      <c r="I2797" t="s">
        <v>65</v>
      </c>
      <c r="J2797" t="s">
        <v>50</v>
      </c>
      <c r="K2797" t="s">
        <v>51</v>
      </c>
      <c r="L2797">
        <v>2709</v>
      </c>
      <c r="M2797" t="s">
        <v>68</v>
      </c>
      <c r="N2797" t="s">
        <v>106</v>
      </c>
      <c r="O2797" t="s">
        <v>54</v>
      </c>
      <c r="P2797" t="s">
        <v>128</v>
      </c>
      <c r="Q2797" t="s">
        <v>83</v>
      </c>
      <c r="R2797" t="s">
        <v>3479</v>
      </c>
      <c r="S2797" t="s">
        <v>58</v>
      </c>
      <c r="T2797" t="s">
        <v>162</v>
      </c>
      <c r="U2797" t="s">
        <v>96</v>
      </c>
      <c r="V2797">
        <v>285322</v>
      </c>
      <c r="W2797">
        <v>170266</v>
      </c>
      <c r="X2797">
        <v>19</v>
      </c>
      <c r="Y2797">
        <v>13.5</v>
      </c>
      <c r="Z2797">
        <v>262080.68</v>
      </c>
      <c r="AB2797">
        <v>33.43</v>
      </c>
      <c r="AC2797">
        <v>8761357.1300000008</v>
      </c>
      <c r="AD2797">
        <v>20578574.989999998</v>
      </c>
      <c r="AE2797">
        <v>280.94</v>
      </c>
      <c r="AF2797">
        <v>5781344857.6899996</v>
      </c>
      <c r="AG2797">
        <v>180684.1</v>
      </c>
      <c r="AH2797">
        <v>0</v>
      </c>
      <c r="AI2797">
        <v>0</v>
      </c>
      <c r="AJ2797">
        <v>16.100000000000001</v>
      </c>
      <c r="AK2797">
        <v>0</v>
      </c>
      <c r="AL2797">
        <v>0.28699999999999998</v>
      </c>
      <c r="AM2797">
        <v>59060.51</v>
      </c>
      <c r="AN2797">
        <v>504</v>
      </c>
      <c r="AO2797">
        <v>434.58</v>
      </c>
      <c r="AP2797">
        <v>219028.32</v>
      </c>
      <c r="AQ2797">
        <v>9220130.0600000005</v>
      </c>
      <c r="AR2797" t="s">
        <v>61</v>
      </c>
      <c r="AS2797" t="s">
        <v>61</v>
      </c>
      <c r="AT2797" t="s">
        <v>62</v>
      </c>
      <c r="AU2797" t="s">
        <v>63</v>
      </c>
    </row>
    <row r="2798" spans="1:47" x14ac:dyDescent="0.25">
      <c r="A2798" t="s">
        <v>4042</v>
      </c>
      <c r="B2798">
        <v>2025</v>
      </c>
      <c r="C2798">
        <v>3</v>
      </c>
      <c r="D2798" t="s">
        <v>48</v>
      </c>
      <c r="E2798" s="1">
        <v>45735</v>
      </c>
      <c r="F2798" s="1">
        <v>45752</v>
      </c>
      <c r="G2798">
        <v>17</v>
      </c>
      <c r="H2798">
        <v>9.3000000000000007</v>
      </c>
      <c r="I2798" t="s">
        <v>49</v>
      </c>
      <c r="J2798" t="s">
        <v>50</v>
      </c>
      <c r="K2798" t="s">
        <v>145</v>
      </c>
      <c r="L2798">
        <v>2710.19</v>
      </c>
      <c r="M2798" t="s">
        <v>114</v>
      </c>
      <c r="N2798" t="s">
        <v>69</v>
      </c>
      <c r="O2798" t="s">
        <v>189</v>
      </c>
      <c r="P2798" t="s">
        <v>159</v>
      </c>
      <c r="Q2798" t="s">
        <v>100</v>
      </c>
      <c r="R2798" t="s">
        <v>3361</v>
      </c>
      <c r="S2798" t="s">
        <v>170</v>
      </c>
      <c r="T2798" t="s">
        <v>162</v>
      </c>
      <c r="U2798" t="s">
        <v>103</v>
      </c>
      <c r="V2798">
        <v>79920</v>
      </c>
      <c r="W2798">
        <v>44629</v>
      </c>
      <c r="X2798">
        <v>13.4</v>
      </c>
      <c r="Y2798">
        <v>12.3</v>
      </c>
      <c r="Z2798">
        <v>75144.87</v>
      </c>
      <c r="AB2798">
        <v>40.479999999999997</v>
      </c>
      <c r="AC2798">
        <v>3041864.34</v>
      </c>
      <c r="AD2798">
        <v>78633846.310000002</v>
      </c>
      <c r="AE2798">
        <v>280.39</v>
      </c>
      <c r="AF2798">
        <v>22048144166.860001</v>
      </c>
      <c r="AG2798">
        <v>17439.669999999998</v>
      </c>
      <c r="AH2798">
        <v>2</v>
      </c>
      <c r="AI2798">
        <v>30933.360000000001</v>
      </c>
      <c r="AJ2798">
        <v>0.45</v>
      </c>
      <c r="AK2798">
        <v>353852.31</v>
      </c>
      <c r="AL2798">
        <v>0.11700000000000001</v>
      </c>
      <c r="AM2798">
        <v>92001.600000000006</v>
      </c>
      <c r="AN2798">
        <v>331</v>
      </c>
      <c r="AO2798">
        <v>395.66</v>
      </c>
      <c r="AP2798">
        <v>130963.46</v>
      </c>
      <c r="AQ2798">
        <v>3313202.43</v>
      </c>
      <c r="AR2798" t="s">
        <v>61</v>
      </c>
      <c r="AS2798" t="s">
        <v>61</v>
      </c>
      <c r="AT2798" t="s">
        <v>62</v>
      </c>
      <c r="AU2798" t="s">
        <v>63</v>
      </c>
    </row>
    <row r="2799" spans="1:47" x14ac:dyDescent="0.25">
      <c r="A2799" t="s">
        <v>4043</v>
      </c>
      <c r="B2799">
        <v>2024</v>
      </c>
      <c r="C2799">
        <v>6</v>
      </c>
      <c r="D2799" t="s">
        <v>77</v>
      </c>
      <c r="E2799" s="1">
        <v>45473</v>
      </c>
      <c r="F2799" s="1">
        <v>45499</v>
      </c>
      <c r="G2799">
        <v>26</v>
      </c>
      <c r="H2799">
        <v>17.7</v>
      </c>
      <c r="I2799" t="s">
        <v>49</v>
      </c>
      <c r="J2799" t="s">
        <v>78</v>
      </c>
      <c r="K2799" t="s">
        <v>105</v>
      </c>
      <c r="L2799">
        <v>1201.9000000000001</v>
      </c>
      <c r="M2799" t="s">
        <v>90</v>
      </c>
      <c r="N2799" t="s">
        <v>106</v>
      </c>
      <c r="O2799" t="s">
        <v>99</v>
      </c>
      <c r="P2799" t="s">
        <v>159</v>
      </c>
      <c r="Q2799" t="s">
        <v>184</v>
      </c>
      <c r="R2799" t="s">
        <v>4044</v>
      </c>
      <c r="S2799" t="s">
        <v>85</v>
      </c>
      <c r="T2799" t="s">
        <v>148</v>
      </c>
      <c r="U2799" t="s">
        <v>166</v>
      </c>
      <c r="V2799">
        <v>64340</v>
      </c>
      <c r="W2799">
        <v>41517</v>
      </c>
      <c r="X2799">
        <v>8.6</v>
      </c>
      <c r="Y2799">
        <v>15.7</v>
      </c>
      <c r="Z2799">
        <v>53157.73</v>
      </c>
      <c r="AB2799">
        <v>13.37</v>
      </c>
      <c r="AC2799">
        <v>710718.85</v>
      </c>
      <c r="AD2799">
        <v>48908832.640000001</v>
      </c>
      <c r="AE2799">
        <v>281.14</v>
      </c>
      <c r="AF2799">
        <v>13750229208.41</v>
      </c>
      <c r="AG2799">
        <v>45719.75</v>
      </c>
      <c r="AH2799">
        <v>1.3</v>
      </c>
      <c r="AI2799">
        <v>17257.509999999998</v>
      </c>
      <c r="AJ2799">
        <v>3.45</v>
      </c>
      <c r="AK2799">
        <v>1687354.73</v>
      </c>
      <c r="AL2799">
        <v>0.23599999999999999</v>
      </c>
      <c r="AM2799">
        <v>115424.85</v>
      </c>
      <c r="AN2799">
        <v>449.8</v>
      </c>
      <c r="AO2799">
        <v>374</v>
      </c>
      <c r="AP2799">
        <v>168225.2</v>
      </c>
      <c r="AQ2799">
        <v>1057346.1599999999</v>
      </c>
      <c r="AR2799" t="s">
        <v>61</v>
      </c>
      <c r="AS2799" t="s">
        <v>61</v>
      </c>
      <c r="AT2799" t="s">
        <v>62</v>
      </c>
      <c r="AU2799" t="s">
        <v>63</v>
      </c>
    </row>
    <row r="2800" spans="1:47" x14ac:dyDescent="0.25">
      <c r="A2800" t="s">
        <v>4045</v>
      </c>
      <c r="B2800">
        <v>2025</v>
      </c>
      <c r="C2800">
        <v>2</v>
      </c>
      <c r="D2800" t="s">
        <v>48</v>
      </c>
      <c r="E2800" s="1">
        <v>45691</v>
      </c>
      <c r="F2800" s="1">
        <v>45698</v>
      </c>
      <c r="G2800">
        <v>7</v>
      </c>
      <c r="H2800">
        <v>17.399999999999999</v>
      </c>
      <c r="I2800" t="s">
        <v>65</v>
      </c>
      <c r="J2800" t="s">
        <v>66</v>
      </c>
      <c r="K2800" t="s">
        <v>245</v>
      </c>
      <c r="L2800">
        <v>8905.9</v>
      </c>
      <c r="M2800" t="s">
        <v>52</v>
      </c>
      <c r="N2800" t="s">
        <v>81</v>
      </c>
      <c r="O2800" t="s">
        <v>189</v>
      </c>
      <c r="P2800" t="s">
        <v>184</v>
      </c>
      <c r="Q2800" t="s">
        <v>71</v>
      </c>
      <c r="R2800" t="s">
        <v>2041</v>
      </c>
      <c r="S2800" t="s">
        <v>73</v>
      </c>
      <c r="T2800" t="s">
        <v>95</v>
      </c>
      <c r="U2800" t="s">
        <v>166</v>
      </c>
      <c r="V2800">
        <v>10951</v>
      </c>
      <c r="W2800">
        <v>7815</v>
      </c>
      <c r="X2800">
        <v>24.4</v>
      </c>
      <c r="Y2800">
        <v>13.6</v>
      </c>
      <c r="Z2800">
        <v>9211.65</v>
      </c>
      <c r="AB2800">
        <v>43.68</v>
      </c>
      <c r="AC2800">
        <v>402364.87</v>
      </c>
      <c r="AD2800">
        <v>4591362.71</v>
      </c>
      <c r="AE2800">
        <v>278.31</v>
      </c>
      <c r="AF2800">
        <v>1277822155.8199999</v>
      </c>
      <c r="AG2800">
        <v>38182.269999999997</v>
      </c>
      <c r="AH2800">
        <v>0</v>
      </c>
      <c r="AI2800">
        <v>0</v>
      </c>
      <c r="AJ2800">
        <v>5.7</v>
      </c>
      <c r="AK2800">
        <v>0</v>
      </c>
      <c r="AL2800">
        <v>7.5999999999999998E-2</v>
      </c>
      <c r="AM2800">
        <v>3489.44</v>
      </c>
      <c r="AN2800">
        <v>250.9</v>
      </c>
      <c r="AO2800">
        <v>556.6</v>
      </c>
      <c r="AP2800">
        <v>139650.94</v>
      </c>
      <c r="AQ2800">
        <v>583687.52</v>
      </c>
      <c r="AR2800" t="s">
        <v>61</v>
      </c>
      <c r="AS2800" t="s">
        <v>61</v>
      </c>
      <c r="AT2800" t="s">
        <v>62</v>
      </c>
      <c r="AU2800" t="s">
        <v>63</v>
      </c>
    </row>
    <row r="2801" spans="1:47" x14ac:dyDescent="0.25">
      <c r="A2801" t="s">
        <v>4046</v>
      </c>
      <c r="B2801">
        <v>2025</v>
      </c>
      <c r="C2801">
        <v>2</v>
      </c>
      <c r="D2801" t="s">
        <v>48</v>
      </c>
      <c r="E2801" s="1">
        <v>45713</v>
      </c>
      <c r="F2801" s="1">
        <v>45736</v>
      </c>
      <c r="G2801">
        <v>23</v>
      </c>
      <c r="H2801">
        <v>16.100000000000001</v>
      </c>
      <c r="I2801" t="s">
        <v>65</v>
      </c>
      <c r="J2801" t="s">
        <v>78</v>
      </c>
      <c r="K2801" t="s">
        <v>158</v>
      </c>
      <c r="L2801">
        <v>1006.3</v>
      </c>
      <c r="M2801" t="s">
        <v>52</v>
      </c>
      <c r="N2801" t="s">
        <v>106</v>
      </c>
      <c r="O2801" t="s">
        <v>200</v>
      </c>
      <c r="P2801" t="s">
        <v>70</v>
      </c>
      <c r="Q2801" t="s">
        <v>140</v>
      </c>
      <c r="R2801" t="s">
        <v>147</v>
      </c>
      <c r="S2801" t="s">
        <v>161</v>
      </c>
      <c r="T2801" t="s">
        <v>187</v>
      </c>
      <c r="U2801" t="s">
        <v>213</v>
      </c>
      <c r="V2801">
        <v>18095</v>
      </c>
      <c r="W2801">
        <v>13075</v>
      </c>
      <c r="X2801">
        <v>23.5</v>
      </c>
      <c r="Y2801">
        <v>13.8</v>
      </c>
      <c r="Z2801">
        <v>17180.16</v>
      </c>
      <c r="AB2801">
        <v>28.3</v>
      </c>
      <c r="AC2801">
        <v>486198.53</v>
      </c>
      <c r="AD2801">
        <v>7478867.25</v>
      </c>
      <c r="AE2801">
        <v>279.22000000000003</v>
      </c>
      <c r="AF2801">
        <v>2088249313.55</v>
      </c>
      <c r="AG2801">
        <v>29608.22</v>
      </c>
      <c r="AH2801">
        <v>0.3</v>
      </c>
      <c r="AI2801">
        <v>9340.83</v>
      </c>
      <c r="AJ2801">
        <v>24.56</v>
      </c>
      <c r="AK2801">
        <v>0</v>
      </c>
      <c r="AL2801">
        <v>6.6000000000000003E-2</v>
      </c>
      <c r="AM2801">
        <v>4936.05</v>
      </c>
      <c r="AN2801">
        <v>1126.4000000000001</v>
      </c>
      <c r="AO2801">
        <v>400.65</v>
      </c>
      <c r="AP2801">
        <v>451292.15999999997</v>
      </c>
      <c r="AQ2801">
        <v>981375.79</v>
      </c>
      <c r="AR2801" t="s">
        <v>61</v>
      </c>
      <c r="AS2801" t="s">
        <v>61</v>
      </c>
      <c r="AT2801" t="s">
        <v>62</v>
      </c>
      <c r="AU2801" t="s">
        <v>63</v>
      </c>
    </row>
    <row r="2802" spans="1:47" x14ac:dyDescent="0.25">
      <c r="A2802" t="s">
        <v>4047</v>
      </c>
      <c r="B2802">
        <v>2021</v>
      </c>
      <c r="C2802">
        <v>6</v>
      </c>
      <c r="D2802" t="s">
        <v>77</v>
      </c>
      <c r="E2802" s="1">
        <v>44353</v>
      </c>
      <c r="F2802" s="1">
        <v>44373</v>
      </c>
      <c r="G2802">
        <v>20</v>
      </c>
      <c r="H2802">
        <v>15.6</v>
      </c>
      <c r="I2802" t="s">
        <v>49</v>
      </c>
      <c r="J2802" t="s">
        <v>66</v>
      </c>
      <c r="K2802" t="s">
        <v>245</v>
      </c>
      <c r="L2802">
        <v>8905.9</v>
      </c>
      <c r="M2802" t="s">
        <v>52</v>
      </c>
      <c r="N2802" t="s">
        <v>106</v>
      </c>
      <c r="O2802" t="s">
        <v>200</v>
      </c>
      <c r="P2802" t="s">
        <v>196</v>
      </c>
      <c r="Q2802" t="s">
        <v>56</v>
      </c>
      <c r="R2802" t="s">
        <v>212</v>
      </c>
      <c r="S2802" t="s">
        <v>137</v>
      </c>
      <c r="T2802" t="s">
        <v>59</v>
      </c>
      <c r="U2802" t="s">
        <v>143</v>
      </c>
      <c r="V2802">
        <v>11187</v>
      </c>
      <c r="W2802">
        <v>6790</v>
      </c>
      <c r="X2802">
        <v>7.6</v>
      </c>
      <c r="Y2802">
        <v>13.9</v>
      </c>
      <c r="Z2802">
        <v>9602.07</v>
      </c>
      <c r="AB2802">
        <v>25</v>
      </c>
      <c r="AC2802">
        <v>240051.75</v>
      </c>
      <c r="AD2802">
        <v>6646936.9400000004</v>
      </c>
      <c r="AE2802">
        <v>174.13</v>
      </c>
      <c r="AF2802">
        <v>1157431129.3599999</v>
      </c>
      <c r="AG2802">
        <v>141583.09</v>
      </c>
      <c r="AH2802">
        <v>2.2000000000000002</v>
      </c>
      <c r="AI2802">
        <v>59172.11</v>
      </c>
      <c r="AJ2802">
        <v>15.65</v>
      </c>
      <c r="AK2802">
        <v>1040245.63</v>
      </c>
      <c r="AL2802">
        <v>0.22500000000000001</v>
      </c>
      <c r="AM2802">
        <v>14955.61</v>
      </c>
      <c r="AN2802">
        <v>919.8</v>
      </c>
      <c r="AO2802">
        <v>649.34</v>
      </c>
      <c r="AP2802">
        <v>597262.93000000005</v>
      </c>
      <c r="AQ2802">
        <v>1053025.49</v>
      </c>
      <c r="AR2802" t="s">
        <v>61</v>
      </c>
      <c r="AS2802" t="s">
        <v>61</v>
      </c>
      <c r="AT2802" t="s">
        <v>62</v>
      </c>
      <c r="AU2802" t="s">
        <v>63</v>
      </c>
    </row>
    <row r="2803" spans="1:47" x14ac:dyDescent="0.25">
      <c r="A2803" t="s">
        <v>4048</v>
      </c>
      <c r="B2803">
        <v>2023</v>
      </c>
      <c r="C2803">
        <v>12</v>
      </c>
      <c r="D2803" t="s">
        <v>119</v>
      </c>
      <c r="E2803" s="1">
        <v>45276</v>
      </c>
      <c r="F2803" s="1">
        <v>45290</v>
      </c>
      <c r="G2803">
        <v>14</v>
      </c>
      <c r="H2803">
        <v>2</v>
      </c>
      <c r="I2803" t="s">
        <v>65</v>
      </c>
      <c r="J2803" t="s">
        <v>50</v>
      </c>
      <c r="K2803" t="s">
        <v>223</v>
      </c>
      <c r="L2803">
        <v>2710.1109999999999</v>
      </c>
      <c r="M2803" t="s">
        <v>114</v>
      </c>
      <c r="N2803" t="s">
        <v>69</v>
      </c>
      <c r="O2803" t="s">
        <v>107</v>
      </c>
      <c r="P2803" t="s">
        <v>92</v>
      </c>
      <c r="Q2803" t="s">
        <v>140</v>
      </c>
      <c r="R2803" t="s">
        <v>1117</v>
      </c>
      <c r="S2803" t="s">
        <v>123</v>
      </c>
      <c r="T2803" t="s">
        <v>86</v>
      </c>
      <c r="U2803" t="s">
        <v>60</v>
      </c>
      <c r="V2803">
        <v>26638</v>
      </c>
      <c r="W2803">
        <v>18821</v>
      </c>
      <c r="X2803">
        <v>7.5</v>
      </c>
      <c r="Y2803">
        <v>13.7</v>
      </c>
      <c r="Z2803">
        <v>24742.84</v>
      </c>
      <c r="AB2803">
        <v>23.98</v>
      </c>
      <c r="AC2803">
        <v>593333.30000000005</v>
      </c>
      <c r="AD2803">
        <v>13301008.5</v>
      </c>
      <c r="AE2803">
        <v>285.38</v>
      </c>
      <c r="AF2803">
        <v>3795841805.73</v>
      </c>
      <c r="AG2803">
        <v>29432.78</v>
      </c>
      <c r="AH2803">
        <v>1.8</v>
      </c>
      <c r="AI2803">
        <v>51455.75</v>
      </c>
      <c r="AJ2803">
        <v>16.510000000000002</v>
      </c>
      <c r="AK2803">
        <v>0</v>
      </c>
      <c r="AL2803">
        <v>0.32700000000000001</v>
      </c>
      <c r="AM2803">
        <v>43494.3</v>
      </c>
      <c r="AN2803">
        <v>609.1</v>
      </c>
      <c r="AO2803">
        <v>666.91</v>
      </c>
      <c r="AP2803">
        <v>406214.88</v>
      </c>
      <c r="AQ2803">
        <v>1123931.01</v>
      </c>
      <c r="AR2803" t="s">
        <v>61</v>
      </c>
      <c r="AS2803" t="s">
        <v>61</v>
      </c>
      <c r="AT2803" t="s">
        <v>62</v>
      </c>
      <c r="AU2803" t="s">
        <v>63</v>
      </c>
    </row>
    <row r="2804" spans="1:47" x14ac:dyDescent="0.25">
      <c r="A2804" t="s">
        <v>4049</v>
      </c>
      <c r="B2804">
        <v>2025</v>
      </c>
      <c r="C2804">
        <v>9</v>
      </c>
      <c r="D2804" t="s">
        <v>89</v>
      </c>
      <c r="E2804" s="1">
        <v>45905</v>
      </c>
      <c r="F2804" s="1">
        <v>45937</v>
      </c>
      <c r="G2804">
        <v>32</v>
      </c>
      <c r="H2804">
        <v>16.600000000000001</v>
      </c>
      <c r="I2804" t="s">
        <v>49</v>
      </c>
      <c r="J2804" t="s">
        <v>134</v>
      </c>
      <c r="K2804" t="s">
        <v>135</v>
      </c>
      <c r="L2804">
        <v>9999.0098999999991</v>
      </c>
      <c r="M2804" t="s">
        <v>80</v>
      </c>
      <c r="N2804" t="s">
        <v>81</v>
      </c>
      <c r="O2804" t="s">
        <v>107</v>
      </c>
      <c r="P2804" t="s">
        <v>55</v>
      </c>
      <c r="Q2804" t="s">
        <v>184</v>
      </c>
      <c r="R2804" t="s">
        <v>4050</v>
      </c>
      <c r="S2804" t="s">
        <v>137</v>
      </c>
      <c r="T2804" t="s">
        <v>162</v>
      </c>
      <c r="U2804" t="s">
        <v>259</v>
      </c>
      <c r="V2804">
        <v>5657</v>
      </c>
      <c r="W2804">
        <v>3888</v>
      </c>
      <c r="X2804">
        <v>9.9</v>
      </c>
      <c r="Y2804">
        <v>13.2</v>
      </c>
      <c r="Z2804">
        <v>4889.2</v>
      </c>
      <c r="AB2804">
        <v>31.17</v>
      </c>
      <c r="AC2804">
        <v>152396.35999999999</v>
      </c>
      <c r="AD2804">
        <v>2826690.98</v>
      </c>
      <c r="AE2804">
        <v>277.49</v>
      </c>
      <c r="AF2804">
        <v>784378480.03999996</v>
      </c>
      <c r="AG2804">
        <v>60227.26</v>
      </c>
      <c r="AH2804">
        <v>2.5</v>
      </c>
      <c r="AI2804">
        <v>79122.509999999995</v>
      </c>
      <c r="AJ2804">
        <v>6.33</v>
      </c>
      <c r="AK2804">
        <v>178929.54</v>
      </c>
      <c r="AL2804">
        <v>0.13900000000000001</v>
      </c>
      <c r="AM2804">
        <v>3929.1</v>
      </c>
      <c r="AN2804">
        <v>1048.8</v>
      </c>
      <c r="AO2804">
        <v>632.32000000000005</v>
      </c>
      <c r="AP2804">
        <v>663177.22</v>
      </c>
      <c r="AQ2804">
        <v>958852.45</v>
      </c>
      <c r="AR2804" t="s">
        <v>61</v>
      </c>
      <c r="AS2804" t="s">
        <v>61</v>
      </c>
      <c r="AT2804" t="s">
        <v>62</v>
      </c>
      <c r="AU2804" t="s">
        <v>63</v>
      </c>
    </row>
    <row r="2805" spans="1:47" x14ac:dyDescent="0.25">
      <c r="A2805" t="s">
        <v>4051</v>
      </c>
      <c r="B2805">
        <v>2024</v>
      </c>
      <c r="C2805">
        <v>4</v>
      </c>
      <c r="D2805" t="s">
        <v>77</v>
      </c>
      <c r="E2805" s="1">
        <v>45408</v>
      </c>
      <c r="F2805" s="1">
        <v>45440</v>
      </c>
      <c r="G2805">
        <v>32</v>
      </c>
      <c r="H2805">
        <v>11</v>
      </c>
      <c r="I2805" t="s">
        <v>49</v>
      </c>
      <c r="J2805" t="s">
        <v>66</v>
      </c>
      <c r="K2805" t="s">
        <v>67</v>
      </c>
      <c r="L2805">
        <v>8479.8989999999994</v>
      </c>
      <c r="M2805" t="s">
        <v>98</v>
      </c>
      <c r="N2805" t="s">
        <v>168</v>
      </c>
      <c r="O2805" t="s">
        <v>54</v>
      </c>
      <c r="P2805" t="s">
        <v>127</v>
      </c>
      <c r="Q2805" t="s">
        <v>184</v>
      </c>
      <c r="R2805" t="s">
        <v>1132</v>
      </c>
      <c r="S2805" t="s">
        <v>156</v>
      </c>
      <c r="T2805" t="s">
        <v>102</v>
      </c>
      <c r="U2805" t="s">
        <v>132</v>
      </c>
      <c r="V2805">
        <v>18603</v>
      </c>
      <c r="W2805">
        <v>12464</v>
      </c>
      <c r="X2805">
        <v>17.399999999999999</v>
      </c>
      <c r="Y2805">
        <v>13.1</v>
      </c>
      <c r="Z2805">
        <v>15089.7</v>
      </c>
      <c r="AA2805">
        <v>1077</v>
      </c>
      <c r="AB2805">
        <v>768.72</v>
      </c>
      <c r="AC2805">
        <v>827911.44</v>
      </c>
      <c r="AD2805">
        <v>22589280.899999999</v>
      </c>
      <c r="AE2805">
        <v>282.02</v>
      </c>
      <c r="AF2805">
        <v>6370628999.4200001</v>
      </c>
      <c r="AG2805">
        <v>68438.62</v>
      </c>
      <c r="AH2805">
        <v>1.1000000000000001</v>
      </c>
      <c r="AI2805">
        <v>10287.56</v>
      </c>
      <c r="AJ2805">
        <v>24.24</v>
      </c>
      <c r="AK2805">
        <v>5475641.6900000004</v>
      </c>
      <c r="AL2805">
        <v>8.5999999999999993E-2</v>
      </c>
      <c r="AM2805">
        <v>19426.78</v>
      </c>
      <c r="AN2805">
        <v>1202</v>
      </c>
      <c r="AO2805">
        <v>359</v>
      </c>
      <c r="AP2805">
        <v>431518</v>
      </c>
      <c r="AQ2805">
        <v>1357582.4</v>
      </c>
      <c r="AR2805" t="s">
        <v>61</v>
      </c>
      <c r="AS2805" t="s">
        <v>61</v>
      </c>
      <c r="AT2805" t="s">
        <v>62</v>
      </c>
      <c r="AU2805" t="s">
        <v>63</v>
      </c>
    </row>
    <row r="2806" spans="1:47" x14ac:dyDescent="0.25">
      <c r="A2806" t="s">
        <v>4052</v>
      </c>
      <c r="B2806">
        <v>2026</v>
      </c>
      <c r="C2806">
        <v>1</v>
      </c>
      <c r="D2806" t="s">
        <v>48</v>
      </c>
      <c r="E2806" s="1">
        <v>46034</v>
      </c>
      <c r="F2806" s="1">
        <v>46060</v>
      </c>
      <c r="G2806">
        <v>26</v>
      </c>
      <c r="H2806">
        <v>12.3</v>
      </c>
      <c r="I2806" t="s">
        <v>49</v>
      </c>
      <c r="J2806" t="s">
        <v>112</v>
      </c>
      <c r="K2806" t="s">
        <v>340</v>
      </c>
      <c r="L2806">
        <v>7208.39</v>
      </c>
      <c r="M2806" t="s">
        <v>90</v>
      </c>
      <c r="N2806" t="s">
        <v>168</v>
      </c>
      <c r="O2806" t="s">
        <v>91</v>
      </c>
      <c r="P2806" t="s">
        <v>174</v>
      </c>
      <c r="Q2806" t="s">
        <v>56</v>
      </c>
      <c r="R2806" t="s">
        <v>378</v>
      </c>
      <c r="S2806" t="s">
        <v>73</v>
      </c>
      <c r="T2806" t="s">
        <v>102</v>
      </c>
      <c r="U2806" t="s">
        <v>181</v>
      </c>
      <c r="V2806">
        <v>9101</v>
      </c>
      <c r="W2806">
        <v>6007</v>
      </c>
      <c r="X2806">
        <v>17.7</v>
      </c>
      <c r="Y2806">
        <v>11.9</v>
      </c>
      <c r="Z2806">
        <v>7355.9</v>
      </c>
      <c r="AB2806">
        <v>37.83</v>
      </c>
      <c r="AC2806">
        <v>278273.7</v>
      </c>
      <c r="AD2806">
        <v>5325598.04</v>
      </c>
      <c r="AE2806">
        <v>285.75</v>
      </c>
      <c r="AF2806">
        <v>1521789639.9300001</v>
      </c>
      <c r="AG2806">
        <v>166527.75</v>
      </c>
      <c r="AH2806">
        <v>1.5</v>
      </c>
      <c r="AI2806">
        <v>39924.76</v>
      </c>
      <c r="AJ2806">
        <v>4.75</v>
      </c>
      <c r="AK2806">
        <v>252965.91</v>
      </c>
      <c r="AL2806">
        <v>0.29799999999999999</v>
      </c>
      <c r="AM2806">
        <v>15870.28</v>
      </c>
      <c r="AN2806">
        <v>947.2</v>
      </c>
      <c r="AO2806">
        <v>449.82</v>
      </c>
      <c r="AP2806">
        <v>426069.5</v>
      </c>
      <c r="AQ2806">
        <v>926665.99</v>
      </c>
      <c r="AR2806" t="s">
        <v>61</v>
      </c>
      <c r="AS2806" t="s">
        <v>61</v>
      </c>
      <c r="AT2806" t="s">
        <v>62</v>
      </c>
      <c r="AU2806" t="s">
        <v>63</v>
      </c>
    </row>
    <row r="2807" spans="1:47" x14ac:dyDescent="0.25">
      <c r="A2807" t="s">
        <v>4053</v>
      </c>
      <c r="B2807">
        <v>2022</v>
      </c>
      <c r="C2807">
        <v>9</v>
      </c>
      <c r="D2807" t="s">
        <v>89</v>
      </c>
      <c r="E2807" s="1">
        <v>44834</v>
      </c>
      <c r="F2807" s="1">
        <v>44855</v>
      </c>
      <c r="G2807">
        <v>21</v>
      </c>
      <c r="H2807">
        <v>19.899999999999999</v>
      </c>
      <c r="I2807" t="s">
        <v>49</v>
      </c>
      <c r="J2807" t="s">
        <v>78</v>
      </c>
      <c r="K2807" t="s">
        <v>177</v>
      </c>
      <c r="L2807">
        <v>1001.99</v>
      </c>
      <c r="M2807" t="s">
        <v>114</v>
      </c>
      <c r="N2807" t="s">
        <v>106</v>
      </c>
      <c r="O2807" t="s">
        <v>107</v>
      </c>
      <c r="P2807" t="s">
        <v>121</v>
      </c>
      <c r="Q2807" t="s">
        <v>70</v>
      </c>
      <c r="R2807" t="s">
        <v>4054</v>
      </c>
      <c r="S2807" t="s">
        <v>130</v>
      </c>
      <c r="T2807" t="s">
        <v>74</v>
      </c>
      <c r="U2807" t="s">
        <v>60</v>
      </c>
      <c r="V2807">
        <v>78051</v>
      </c>
      <c r="W2807">
        <v>49271</v>
      </c>
      <c r="X2807">
        <v>9.4</v>
      </c>
      <c r="Y2807">
        <v>15.5</v>
      </c>
      <c r="Z2807">
        <v>70875.95</v>
      </c>
      <c r="AB2807">
        <v>29.5</v>
      </c>
      <c r="AC2807">
        <v>2090840.52</v>
      </c>
      <c r="AD2807">
        <v>28385109.219999999</v>
      </c>
      <c r="AE2807">
        <v>216.19</v>
      </c>
      <c r="AF2807">
        <v>6136576762.2700005</v>
      </c>
      <c r="AG2807">
        <v>148364.04</v>
      </c>
      <c r="AH2807">
        <v>1.4</v>
      </c>
      <c r="AI2807">
        <v>29713.35</v>
      </c>
      <c r="AJ2807">
        <v>10.64</v>
      </c>
      <c r="AK2807">
        <v>3020175.62</v>
      </c>
      <c r="AL2807">
        <v>0.22600000000000001</v>
      </c>
      <c r="AM2807">
        <v>64150.35</v>
      </c>
      <c r="AN2807">
        <v>750.5</v>
      </c>
      <c r="AO2807">
        <v>450.58</v>
      </c>
      <c r="AP2807">
        <v>338160.29</v>
      </c>
      <c r="AQ2807">
        <v>2671228.5499999998</v>
      </c>
      <c r="AR2807" t="s">
        <v>61</v>
      </c>
      <c r="AS2807" t="s">
        <v>61</v>
      </c>
      <c r="AT2807" t="s">
        <v>62</v>
      </c>
      <c r="AU2807" t="s">
        <v>63</v>
      </c>
    </row>
    <row r="2808" spans="1:47" x14ac:dyDescent="0.25">
      <c r="A2808" t="s">
        <v>4055</v>
      </c>
      <c r="B2808">
        <v>2021</v>
      </c>
      <c r="C2808">
        <v>12</v>
      </c>
      <c r="D2808" t="s">
        <v>119</v>
      </c>
      <c r="E2808" s="1">
        <v>44561</v>
      </c>
      <c r="F2808" s="1">
        <v>44581</v>
      </c>
      <c r="G2808">
        <v>20</v>
      </c>
      <c r="H2808">
        <v>13.7</v>
      </c>
      <c r="I2808" t="s">
        <v>65</v>
      </c>
      <c r="J2808" t="s">
        <v>112</v>
      </c>
      <c r="K2808" t="s">
        <v>113</v>
      </c>
      <c r="L2808">
        <v>7304.39</v>
      </c>
      <c r="M2808" t="s">
        <v>98</v>
      </c>
      <c r="N2808" t="s">
        <v>53</v>
      </c>
      <c r="O2808" t="s">
        <v>91</v>
      </c>
      <c r="P2808" t="s">
        <v>128</v>
      </c>
      <c r="Q2808" t="s">
        <v>71</v>
      </c>
      <c r="R2808" t="s">
        <v>4056</v>
      </c>
      <c r="S2808" t="s">
        <v>73</v>
      </c>
      <c r="T2808" t="s">
        <v>95</v>
      </c>
      <c r="U2808" t="s">
        <v>110</v>
      </c>
      <c r="V2808">
        <v>8410</v>
      </c>
      <c r="W2808">
        <v>5523</v>
      </c>
      <c r="X2808">
        <v>9.6999999999999993</v>
      </c>
      <c r="Y2808">
        <v>12.4</v>
      </c>
      <c r="Z2808">
        <v>6953.08</v>
      </c>
      <c r="AB2808">
        <v>24.39</v>
      </c>
      <c r="AC2808">
        <v>169585.62</v>
      </c>
      <c r="AD2808">
        <v>6558492.71</v>
      </c>
      <c r="AE2808">
        <v>167.96</v>
      </c>
      <c r="AF2808">
        <v>1101564435.5699999</v>
      </c>
      <c r="AG2808">
        <v>186617.82</v>
      </c>
      <c r="AH2808">
        <v>0</v>
      </c>
      <c r="AI2808">
        <v>0</v>
      </c>
      <c r="AJ2808">
        <v>10.19</v>
      </c>
      <c r="AK2808">
        <v>0</v>
      </c>
      <c r="AL2808">
        <v>0.32700000000000001</v>
      </c>
      <c r="AM2808">
        <v>21446.27</v>
      </c>
      <c r="AN2808">
        <v>545.9</v>
      </c>
      <c r="AO2808">
        <v>704.27</v>
      </c>
      <c r="AP2808">
        <v>384460.99</v>
      </c>
      <c r="AQ2808">
        <v>762110.7</v>
      </c>
      <c r="AR2808" t="s">
        <v>61</v>
      </c>
      <c r="AS2808" t="s">
        <v>61</v>
      </c>
      <c r="AT2808" t="s">
        <v>62</v>
      </c>
      <c r="AU2808" t="s">
        <v>63</v>
      </c>
    </row>
    <row r="2809" spans="1:47" x14ac:dyDescent="0.25">
      <c r="A2809" t="s">
        <v>4057</v>
      </c>
      <c r="B2809">
        <v>2020</v>
      </c>
      <c r="C2809">
        <v>1</v>
      </c>
      <c r="D2809" t="s">
        <v>48</v>
      </c>
      <c r="E2809" s="1">
        <v>43832</v>
      </c>
      <c r="F2809" s="1">
        <v>43847</v>
      </c>
      <c r="G2809">
        <v>15</v>
      </c>
      <c r="H2809">
        <v>13.8</v>
      </c>
      <c r="I2809" t="s">
        <v>49</v>
      </c>
      <c r="J2809" t="s">
        <v>50</v>
      </c>
      <c r="K2809" t="s">
        <v>51</v>
      </c>
      <c r="L2809">
        <v>2709</v>
      </c>
      <c r="M2809" t="s">
        <v>114</v>
      </c>
      <c r="N2809" t="s">
        <v>106</v>
      </c>
      <c r="O2809" t="s">
        <v>54</v>
      </c>
      <c r="P2809" t="s">
        <v>201</v>
      </c>
      <c r="Q2809" t="s">
        <v>82</v>
      </c>
      <c r="R2809" t="s">
        <v>332</v>
      </c>
      <c r="S2809" t="s">
        <v>186</v>
      </c>
      <c r="T2809" t="s">
        <v>59</v>
      </c>
      <c r="U2809" t="s">
        <v>181</v>
      </c>
      <c r="V2809">
        <v>72384</v>
      </c>
      <c r="W2809">
        <v>46368</v>
      </c>
      <c r="X2809">
        <v>15.9</v>
      </c>
      <c r="Y2809">
        <v>11.6</v>
      </c>
      <c r="Z2809">
        <v>68178.100000000006</v>
      </c>
      <c r="AB2809">
        <v>11.35</v>
      </c>
      <c r="AC2809">
        <v>773821.43999999994</v>
      </c>
      <c r="AD2809">
        <v>6598276.5199999996</v>
      </c>
      <c r="AE2809">
        <v>160.09</v>
      </c>
      <c r="AF2809">
        <v>1056318088.09</v>
      </c>
      <c r="AG2809">
        <v>49882.79</v>
      </c>
      <c r="AH2809">
        <v>1.6</v>
      </c>
      <c r="AI2809">
        <v>35919.269999999997</v>
      </c>
      <c r="AJ2809">
        <v>7.1</v>
      </c>
      <c r="AK2809">
        <v>468477.63</v>
      </c>
      <c r="AL2809">
        <v>0.32200000000000001</v>
      </c>
      <c r="AM2809">
        <v>21246.45</v>
      </c>
      <c r="AN2809">
        <v>607.5</v>
      </c>
      <c r="AO2809">
        <v>728.04</v>
      </c>
      <c r="AP2809">
        <v>442284.3</v>
      </c>
      <c r="AQ2809">
        <v>1323154.25</v>
      </c>
      <c r="AR2809" t="s">
        <v>124</v>
      </c>
      <c r="AS2809" t="s">
        <v>61</v>
      </c>
      <c r="AT2809" t="s">
        <v>62</v>
      </c>
      <c r="AU2809" t="s">
        <v>63</v>
      </c>
    </row>
    <row r="2810" spans="1:47" x14ac:dyDescent="0.25">
      <c r="A2810" t="s">
        <v>4058</v>
      </c>
      <c r="B2810">
        <v>2020</v>
      </c>
      <c r="C2810">
        <v>9</v>
      </c>
      <c r="D2810" t="s">
        <v>89</v>
      </c>
      <c r="E2810" s="1">
        <v>44082</v>
      </c>
      <c r="F2810" s="1">
        <v>44089</v>
      </c>
      <c r="G2810">
        <v>7</v>
      </c>
      <c r="H2810">
        <v>8.9</v>
      </c>
      <c r="I2810" t="s">
        <v>65</v>
      </c>
      <c r="J2810" t="s">
        <v>50</v>
      </c>
      <c r="K2810" t="s">
        <v>423</v>
      </c>
      <c r="L2810">
        <v>2710.1941000000002</v>
      </c>
      <c r="M2810" t="s">
        <v>80</v>
      </c>
      <c r="N2810" t="s">
        <v>106</v>
      </c>
      <c r="O2810" t="s">
        <v>54</v>
      </c>
      <c r="P2810" t="s">
        <v>92</v>
      </c>
      <c r="Q2810" t="s">
        <v>164</v>
      </c>
      <c r="R2810" t="s">
        <v>1804</v>
      </c>
      <c r="S2810" t="s">
        <v>142</v>
      </c>
      <c r="T2810" t="s">
        <v>148</v>
      </c>
      <c r="U2810" t="s">
        <v>96</v>
      </c>
      <c r="V2810">
        <v>41108</v>
      </c>
      <c r="W2810">
        <v>26634</v>
      </c>
      <c r="X2810">
        <v>23.3</v>
      </c>
      <c r="Y2810">
        <v>11.9</v>
      </c>
      <c r="Z2810">
        <v>38036.42</v>
      </c>
      <c r="AB2810">
        <v>21.46</v>
      </c>
      <c r="AC2810">
        <v>816261.57</v>
      </c>
      <c r="AD2810">
        <v>13751687.289999999</v>
      </c>
      <c r="AE2810">
        <v>167.63</v>
      </c>
      <c r="AF2810">
        <v>2305195340.4200001</v>
      </c>
      <c r="AG2810">
        <v>194469.85</v>
      </c>
      <c r="AH2810">
        <v>0.9</v>
      </c>
      <c r="AI2810">
        <v>15521.5</v>
      </c>
      <c r="AJ2810">
        <v>14.44</v>
      </c>
      <c r="AK2810">
        <v>0</v>
      </c>
      <c r="AL2810">
        <v>8.2000000000000003E-2</v>
      </c>
      <c r="AM2810">
        <v>11276.38</v>
      </c>
      <c r="AN2810">
        <v>283.60000000000002</v>
      </c>
      <c r="AO2810">
        <v>390.05</v>
      </c>
      <c r="AP2810">
        <v>110618.18</v>
      </c>
      <c r="AQ2810">
        <v>1148147.48</v>
      </c>
      <c r="AR2810" t="s">
        <v>61</v>
      </c>
      <c r="AS2810" t="s">
        <v>61</v>
      </c>
      <c r="AT2810" t="s">
        <v>62</v>
      </c>
      <c r="AU2810" t="s">
        <v>63</v>
      </c>
    </row>
    <row r="2811" spans="1:47" x14ac:dyDescent="0.25">
      <c r="A2811" t="s">
        <v>4059</v>
      </c>
      <c r="B2811">
        <v>2020</v>
      </c>
      <c r="C2811">
        <v>10</v>
      </c>
      <c r="D2811" t="s">
        <v>119</v>
      </c>
      <c r="E2811" s="1">
        <v>44108</v>
      </c>
      <c r="F2811" s="1">
        <v>44133</v>
      </c>
      <c r="G2811">
        <v>25</v>
      </c>
      <c r="H2811">
        <v>5.4</v>
      </c>
      <c r="I2811" t="s">
        <v>49</v>
      </c>
      <c r="J2811" t="s">
        <v>78</v>
      </c>
      <c r="K2811" t="s">
        <v>79</v>
      </c>
      <c r="L2811">
        <v>1005.9</v>
      </c>
      <c r="M2811" t="s">
        <v>68</v>
      </c>
      <c r="N2811" t="s">
        <v>53</v>
      </c>
      <c r="O2811" t="s">
        <v>200</v>
      </c>
      <c r="P2811" t="s">
        <v>83</v>
      </c>
      <c r="Q2811" t="s">
        <v>128</v>
      </c>
      <c r="R2811" t="s">
        <v>2109</v>
      </c>
      <c r="S2811" t="s">
        <v>85</v>
      </c>
      <c r="T2811" t="s">
        <v>148</v>
      </c>
      <c r="U2811" t="s">
        <v>132</v>
      </c>
      <c r="V2811">
        <v>35708</v>
      </c>
      <c r="W2811">
        <v>21948</v>
      </c>
      <c r="X2811">
        <v>1</v>
      </c>
      <c r="Y2811">
        <v>12.9</v>
      </c>
      <c r="Z2811">
        <v>33786.800000000003</v>
      </c>
      <c r="AB2811">
        <v>28.85</v>
      </c>
      <c r="AC2811">
        <v>974749.18</v>
      </c>
      <c r="AD2811">
        <v>29094151.350000001</v>
      </c>
      <c r="AE2811">
        <v>159.87</v>
      </c>
      <c r="AF2811">
        <v>4651281976.3199997</v>
      </c>
      <c r="AG2811">
        <v>22774.89</v>
      </c>
      <c r="AH2811">
        <v>1.2</v>
      </c>
      <c r="AI2811">
        <v>40651.089999999997</v>
      </c>
      <c r="AJ2811">
        <v>14.34</v>
      </c>
      <c r="AK2811">
        <v>4172101.3</v>
      </c>
      <c r="AL2811">
        <v>0.318</v>
      </c>
      <c r="AM2811">
        <v>92519.4</v>
      </c>
      <c r="AN2811">
        <v>1148.3</v>
      </c>
      <c r="AO2811">
        <v>713.69</v>
      </c>
      <c r="AP2811">
        <v>819530.23</v>
      </c>
      <c r="AQ2811">
        <v>1950224.79</v>
      </c>
      <c r="AR2811" t="s">
        <v>61</v>
      </c>
      <c r="AS2811" t="s">
        <v>61</v>
      </c>
      <c r="AT2811" t="s">
        <v>62</v>
      </c>
      <c r="AU2811" t="s">
        <v>63</v>
      </c>
    </row>
    <row r="2812" spans="1:47" x14ac:dyDescent="0.25">
      <c r="A2812" t="s">
        <v>4060</v>
      </c>
      <c r="B2812">
        <v>2026</v>
      </c>
      <c r="C2812">
        <v>1</v>
      </c>
      <c r="D2812" t="s">
        <v>48</v>
      </c>
      <c r="E2812" s="1">
        <v>46034</v>
      </c>
      <c r="F2812" s="1">
        <v>46046</v>
      </c>
      <c r="G2812">
        <v>12</v>
      </c>
      <c r="H2812">
        <v>16.600000000000001</v>
      </c>
      <c r="I2812" t="s">
        <v>49</v>
      </c>
      <c r="J2812" t="s">
        <v>50</v>
      </c>
      <c r="K2812" t="s">
        <v>145</v>
      </c>
      <c r="L2812">
        <v>2710.19</v>
      </c>
      <c r="M2812" t="s">
        <v>80</v>
      </c>
      <c r="N2812" t="s">
        <v>53</v>
      </c>
      <c r="O2812" t="s">
        <v>200</v>
      </c>
      <c r="P2812" t="s">
        <v>131</v>
      </c>
      <c r="Q2812" t="s">
        <v>56</v>
      </c>
      <c r="R2812" t="s">
        <v>1341</v>
      </c>
      <c r="S2812" t="s">
        <v>170</v>
      </c>
      <c r="T2812" t="s">
        <v>187</v>
      </c>
      <c r="U2812" t="s">
        <v>132</v>
      </c>
      <c r="V2812">
        <v>75138</v>
      </c>
      <c r="W2812">
        <v>42559</v>
      </c>
      <c r="X2812">
        <v>9.9</v>
      </c>
      <c r="Y2812">
        <v>12.1</v>
      </c>
      <c r="Z2812">
        <v>71363.98</v>
      </c>
      <c r="AB2812">
        <v>34.53</v>
      </c>
      <c r="AC2812">
        <v>2464198.23</v>
      </c>
      <c r="AD2812">
        <v>62647583.479999997</v>
      </c>
      <c r="AE2812">
        <v>280.32</v>
      </c>
      <c r="AF2812">
        <v>17561370601.110001</v>
      </c>
      <c r="AG2812">
        <v>188841.75</v>
      </c>
      <c r="AH2812">
        <v>0</v>
      </c>
      <c r="AI2812">
        <v>0</v>
      </c>
      <c r="AJ2812">
        <v>8.36</v>
      </c>
      <c r="AK2812">
        <v>5237337.9800000004</v>
      </c>
      <c r="AL2812">
        <v>0.25</v>
      </c>
      <c r="AM2812">
        <v>156618.96</v>
      </c>
      <c r="AN2812">
        <v>562.1</v>
      </c>
      <c r="AO2812">
        <v>705.36</v>
      </c>
      <c r="AP2812">
        <v>396482.86</v>
      </c>
      <c r="AQ2812">
        <v>3206141.8</v>
      </c>
      <c r="AR2812" t="s">
        <v>61</v>
      </c>
      <c r="AS2812" t="s">
        <v>61</v>
      </c>
      <c r="AT2812" t="s">
        <v>62</v>
      </c>
      <c r="AU2812" t="s">
        <v>63</v>
      </c>
    </row>
    <row r="2813" spans="1:47" x14ac:dyDescent="0.25">
      <c r="A2813" t="s">
        <v>4061</v>
      </c>
      <c r="B2813">
        <v>2021</v>
      </c>
      <c r="C2813">
        <v>7</v>
      </c>
      <c r="D2813" t="s">
        <v>89</v>
      </c>
      <c r="E2813" s="1">
        <v>44407</v>
      </c>
      <c r="F2813" s="1">
        <v>44437</v>
      </c>
      <c r="G2813">
        <v>30</v>
      </c>
      <c r="H2813">
        <v>12.4</v>
      </c>
      <c r="I2813" t="s">
        <v>49</v>
      </c>
      <c r="J2813" t="s">
        <v>78</v>
      </c>
      <c r="K2813" t="s">
        <v>315</v>
      </c>
      <c r="L2813">
        <v>1511.9</v>
      </c>
      <c r="M2813" t="s">
        <v>52</v>
      </c>
      <c r="N2813" t="s">
        <v>106</v>
      </c>
      <c r="O2813" t="s">
        <v>200</v>
      </c>
      <c r="P2813" t="s">
        <v>55</v>
      </c>
      <c r="Q2813" t="s">
        <v>100</v>
      </c>
      <c r="R2813" t="s">
        <v>2297</v>
      </c>
      <c r="S2813" t="s">
        <v>85</v>
      </c>
      <c r="T2813" t="s">
        <v>59</v>
      </c>
      <c r="U2813" t="s">
        <v>259</v>
      </c>
      <c r="V2813">
        <v>63679</v>
      </c>
      <c r="W2813">
        <v>44982</v>
      </c>
      <c r="X2813">
        <v>16.399999999999999</v>
      </c>
      <c r="Y2813">
        <v>10.4</v>
      </c>
      <c r="Z2813">
        <v>53450.400000000001</v>
      </c>
      <c r="AB2813">
        <v>27.99</v>
      </c>
      <c r="AC2813">
        <v>1496076.7</v>
      </c>
      <c r="AD2813">
        <v>35659968.859999999</v>
      </c>
      <c r="AE2813">
        <v>168.72</v>
      </c>
      <c r="AF2813">
        <v>6016549946.0600004</v>
      </c>
      <c r="AG2813">
        <v>114747.16</v>
      </c>
      <c r="AH2813">
        <v>3</v>
      </c>
      <c r="AI2813">
        <v>101780.57</v>
      </c>
      <c r="AJ2813">
        <v>14.96</v>
      </c>
      <c r="AK2813">
        <v>5334731.34</v>
      </c>
      <c r="AL2813">
        <v>0.124</v>
      </c>
      <c r="AM2813">
        <v>44218.36</v>
      </c>
      <c r="AN2813">
        <v>1315.7</v>
      </c>
      <c r="AO2813">
        <v>689.47</v>
      </c>
      <c r="AP2813">
        <v>907135.68</v>
      </c>
      <c r="AQ2813">
        <v>2663958.4700000002</v>
      </c>
      <c r="AR2813" t="s">
        <v>61</v>
      </c>
      <c r="AS2813" t="s">
        <v>61</v>
      </c>
      <c r="AT2813" t="s">
        <v>62</v>
      </c>
      <c r="AU2813" t="s">
        <v>63</v>
      </c>
    </row>
    <row r="2814" spans="1:47" x14ac:dyDescent="0.25">
      <c r="A2814" t="s">
        <v>4062</v>
      </c>
      <c r="B2814">
        <v>2020</v>
      </c>
      <c r="C2814">
        <v>11</v>
      </c>
      <c r="D2814" t="s">
        <v>119</v>
      </c>
      <c r="E2814" s="1">
        <v>44165</v>
      </c>
      <c r="F2814" s="1">
        <v>44193</v>
      </c>
      <c r="G2814">
        <v>28</v>
      </c>
      <c r="H2814">
        <v>8.6999999999999993</v>
      </c>
      <c r="I2814" t="s">
        <v>49</v>
      </c>
      <c r="J2814" t="s">
        <v>239</v>
      </c>
      <c r="K2814" t="s">
        <v>240</v>
      </c>
      <c r="L2814">
        <v>3105.2</v>
      </c>
      <c r="M2814" t="s">
        <v>68</v>
      </c>
      <c r="N2814" t="s">
        <v>81</v>
      </c>
      <c r="O2814" t="s">
        <v>200</v>
      </c>
      <c r="P2814" t="s">
        <v>230</v>
      </c>
      <c r="Q2814" t="s">
        <v>128</v>
      </c>
      <c r="R2814" t="s">
        <v>2917</v>
      </c>
      <c r="S2814" t="s">
        <v>161</v>
      </c>
      <c r="T2814" t="s">
        <v>59</v>
      </c>
      <c r="U2814" t="s">
        <v>110</v>
      </c>
      <c r="V2814">
        <v>24617</v>
      </c>
      <c r="W2814">
        <v>14537</v>
      </c>
      <c r="X2814">
        <v>15.9</v>
      </c>
      <c r="Y2814">
        <v>11.4</v>
      </c>
      <c r="Z2814">
        <v>23240</v>
      </c>
      <c r="AB2814">
        <v>30.11</v>
      </c>
      <c r="AC2814">
        <v>699756.4</v>
      </c>
      <c r="AD2814">
        <v>9023627.1999999993</v>
      </c>
      <c r="AE2814">
        <v>162.5</v>
      </c>
      <c r="AF2814">
        <v>1466339420</v>
      </c>
      <c r="AG2814">
        <v>64089.09</v>
      </c>
      <c r="AH2814">
        <v>0.4</v>
      </c>
      <c r="AI2814">
        <v>9109.2900000000009</v>
      </c>
      <c r="AJ2814">
        <v>10.32</v>
      </c>
      <c r="AK2814">
        <v>931238.33</v>
      </c>
      <c r="AL2814">
        <v>0.185</v>
      </c>
      <c r="AM2814">
        <v>16693.71</v>
      </c>
      <c r="AN2814">
        <v>1372.1</v>
      </c>
      <c r="AO2814">
        <v>521.14</v>
      </c>
      <c r="AP2814">
        <v>715056.19</v>
      </c>
      <c r="AQ2814">
        <v>1504704.68</v>
      </c>
      <c r="AR2814" t="s">
        <v>61</v>
      </c>
      <c r="AS2814" t="s">
        <v>61</v>
      </c>
      <c r="AT2814" t="s">
        <v>62</v>
      </c>
      <c r="AU2814" t="s">
        <v>63</v>
      </c>
    </row>
    <row r="2815" spans="1:47" x14ac:dyDescent="0.25">
      <c r="A2815" t="s">
        <v>4063</v>
      </c>
      <c r="B2815">
        <v>2024</v>
      </c>
      <c r="C2815">
        <v>10</v>
      </c>
      <c r="D2815" t="s">
        <v>119</v>
      </c>
      <c r="E2815" s="1">
        <v>45586</v>
      </c>
      <c r="F2815" s="1">
        <v>45612</v>
      </c>
      <c r="G2815">
        <v>26</v>
      </c>
      <c r="H2815">
        <v>2.8</v>
      </c>
      <c r="I2815" t="s">
        <v>65</v>
      </c>
      <c r="J2815" t="s">
        <v>134</v>
      </c>
      <c r="K2815" t="s">
        <v>135</v>
      </c>
      <c r="L2815">
        <v>9999.0098999999991</v>
      </c>
      <c r="M2815" t="s">
        <v>114</v>
      </c>
      <c r="N2815" t="s">
        <v>168</v>
      </c>
      <c r="O2815" t="s">
        <v>200</v>
      </c>
      <c r="P2815" t="s">
        <v>184</v>
      </c>
      <c r="Q2815" t="s">
        <v>174</v>
      </c>
      <c r="R2815" t="s">
        <v>2343</v>
      </c>
      <c r="S2815" t="s">
        <v>137</v>
      </c>
      <c r="T2815" t="s">
        <v>148</v>
      </c>
      <c r="U2815" t="s">
        <v>96</v>
      </c>
      <c r="V2815">
        <v>11494</v>
      </c>
      <c r="W2815">
        <v>6558</v>
      </c>
      <c r="X2815">
        <v>16.3</v>
      </c>
      <c r="Y2815">
        <v>13.9</v>
      </c>
      <c r="Z2815">
        <v>9957.75</v>
      </c>
      <c r="AB2815">
        <v>32.26</v>
      </c>
      <c r="AC2815">
        <v>321237.01</v>
      </c>
      <c r="AD2815">
        <v>8427144.25</v>
      </c>
      <c r="AE2815">
        <v>278.58999999999997</v>
      </c>
      <c r="AF2815">
        <v>2347718116.6100001</v>
      </c>
      <c r="AG2815">
        <v>208317.05</v>
      </c>
      <c r="AH2815">
        <v>2.9</v>
      </c>
      <c r="AI2815">
        <v>86827.97</v>
      </c>
      <c r="AJ2815">
        <v>12</v>
      </c>
      <c r="AK2815">
        <v>0</v>
      </c>
      <c r="AL2815">
        <v>0.32</v>
      </c>
      <c r="AM2815">
        <v>26966.86</v>
      </c>
      <c r="AN2815">
        <v>1086</v>
      </c>
      <c r="AO2815">
        <v>413.07</v>
      </c>
      <c r="AP2815">
        <v>448594.02</v>
      </c>
      <c r="AQ2815">
        <v>1091942.9099999999</v>
      </c>
      <c r="AR2815" t="s">
        <v>61</v>
      </c>
      <c r="AS2815" t="s">
        <v>61</v>
      </c>
      <c r="AT2815" t="s">
        <v>62</v>
      </c>
      <c r="AU2815" t="s">
        <v>63</v>
      </c>
    </row>
    <row r="2816" spans="1:47" x14ac:dyDescent="0.25">
      <c r="A2816" t="s">
        <v>4064</v>
      </c>
      <c r="B2816">
        <v>2021</v>
      </c>
      <c r="C2816">
        <v>5</v>
      </c>
      <c r="D2816" t="s">
        <v>77</v>
      </c>
      <c r="E2816" s="1">
        <v>44326</v>
      </c>
      <c r="F2816" s="1">
        <v>44348</v>
      </c>
      <c r="G2816">
        <v>22</v>
      </c>
      <c r="H2816">
        <v>19.7</v>
      </c>
      <c r="I2816" t="s">
        <v>49</v>
      </c>
      <c r="J2816" t="s">
        <v>112</v>
      </c>
      <c r="K2816" t="s">
        <v>340</v>
      </c>
      <c r="L2816">
        <v>7208.39</v>
      </c>
      <c r="M2816" t="s">
        <v>52</v>
      </c>
      <c r="N2816" t="s">
        <v>53</v>
      </c>
      <c r="O2816" t="s">
        <v>107</v>
      </c>
      <c r="P2816" t="s">
        <v>174</v>
      </c>
      <c r="Q2816" t="s">
        <v>70</v>
      </c>
      <c r="R2816" t="s">
        <v>1028</v>
      </c>
      <c r="S2816" t="s">
        <v>73</v>
      </c>
      <c r="T2816" t="s">
        <v>162</v>
      </c>
      <c r="U2816" t="s">
        <v>213</v>
      </c>
      <c r="V2816">
        <v>9876</v>
      </c>
      <c r="W2816">
        <v>7273</v>
      </c>
      <c r="X2816">
        <v>21.4</v>
      </c>
      <c r="Y2816">
        <v>14.1</v>
      </c>
      <c r="Z2816">
        <v>7892.96</v>
      </c>
      <c r="AB2816">
        <v>25.23</v>
      </c>
      <c r="AC2816">
        <v>199139.38</v>
      </c>
      <c r="AD2816">
        <v>7929899.0499999998</v>
      </c>
      <c r="AE2816">
        <v>166.38</v>
      </c>
      <c r="AF2816">
        <v>1319376603.9400001</v>
      </c>
      <c r="AG2816">
        <v>141709.89000000001</v>
      </c>
      <c r="AH2816">
        <v>0</v>
      </c>
      <c r="AI2816">
        <v>0</v>
      </c>
      <c r="AJ2816">
        <v>6</v>
      </c>
      <c r="AK2816">
        <v>475793.94</v>
      </c>
      <c r="AL2816">
        <v>8.7999999999999995E-2</v>
      </c>
      <c r="AM2816">
        <v>6978.31</v>
      </c>
      <c r="AN2816">
        <v>825.6</v>
      </c>
      <c r="AO2816">
        <v>480.97</v>
      </c>
      <c r="AP2816">
        <v>397088.83</v>
      </c>
      <c r="AQ2816">
        <v>744916.41</v>
      </c>
      <c r="AR2816" t="s">
        <v>61</v>
      </c>
      <c r="AS2816" t="s">
        <v>61</v>
      </c>
      <c r="AT2816" t="s">
        <v>62</v>
      </c>
      <c r="AU2816" t="s">
        <v>63</v>
      </c>
    </row>
    <row r="2817" spans="1:47" x14ac:dyDescent="0.25">
      <c r="A2817" t="s">
        <v>4065</v>
      </c>
      <c r="B2817">
        <v>2026</v>
      </c>
      <c r="C2817">
        <v>1</v>
      </c>
      <c r="D2817" t="s">
        <v>48</v>
      </c>
      <c r="E2817" s="1">
        <v>46043</v>
      </c>
      <c r="F2817" s="1">
        <v>46050</v>
      </c>
      <c r="G2817">
        <v>7</v>
      </c>
      <c r="H2817">
        <v>1.1000000000000001</v>
      </c>
      <c r="I2817" t="s">
        <v>65</v>
      </c>
      <c r="J2817" t="s">
        <v>239</v>
      </c>
      <c r="K2817" t="s">
        <v>240</v>
      </c>
      <c r="L2817">
        <v>3105.2</v>
      </c>
      <c r="M2817" t="s">
        <v>98</v>
      </c>
      <c r="N2817" t="s">
        <v>69</v>
      </c>
      <c r="O2817" t="s">
        <v>200</v>
      </c>
      <c r="P2817" t="s">
        <v>82</v>
      </c>
      <c r="Q2817" t="s">
        <v>174</v>
      </c>
      <c r="R2817" t="s">
        <v>330</v>
      </c>
      <c r="S2817" t="s">
        <v>161</v>
      </c>
      <c r="T2817" t="s">
        <v>59</v>
      </c>
      <c r="U2817" t="s">
        <v>132</v>
      </c>
      <c r="V2817">
        <v>36922</v>
      </c>
      <c r="W2817">
        <v>25142</v>
      </c>
      <c r="X2817">
        <v>16.899999999999999</v>
      </c>
      <c r="Y2817">
        <v>13.9</v>
      </c>
      <c r="Z2817">
        <v>28688.99</v>
      </c>
      <c r="AB2817">
        <v>14.05</v>
      </c>
      <c r="AC2817">
        <v>403080.31</v>
      </c>
      <c r="AD2817">
        <v>7781601.6500000004</v>
      </c>
      <c r="AE2817">
        <v>280.54000000000002</v>
      </c>
      <c r="AF2817">
        <v>2183050526.8899999</v>
      </c>
      <c r="AG2817">
        <v>60553.96</v>
      </c>
      <c r="AH2817">
        <v>2</v>
      </c>
      <c r="AI2817">
        <v>54802.03</v>
      </c>
      <c r="AJ2817">
        <v>12.81</v>
      </c>
      <c r="AK2817">
        <v>0</v>
      </c>
      <c r="AL2817">
        <v>0.29499999999999998</v>
      </c>
      <c r="AM2817">
        <v>22955.72</v>
      </c>
      <c r="AN2817">
        <v>168.8</v>
      </c>
      <c r="AO2817">
        <v>689.39</v>
      </c>
      <c r="AP2817">
        <v>116369.03</v>
      </c>
      <c r="AQ2817">
        <v>657761.05000000005</v>
      </c>
      <c r="AR2817" t="s">
        <v>61</v>
      </c>
      <c r="AS2817" t="s">
        <v>61</v>
      </c>
      <c r="AT2817" t="s">
        <v>62</v>
      </c>
      <c r="AU2817" t="s">
        <v>63</v>
      </c>
    </row>
    <row r="2818" spans="1:47" x14ac:dyDescent="0.25">
      <c r="A2818" t="s">
        <v>4066</v>
      </c>
      <c r="B2818">
        <v>2021</v>
      </c>
      <c r="C2818">
        <v>8</v>
      </c>
      <c r="D2818" t="s">
        <v>89</v>
      </c>
      <c r="E2818" s="1">
        <v>44432</v>
      </c>
      <c r="F2818" s="1">
        <v>44441</v>
      </c>
      <c r="G2818">
        <v>9</v>
      </c>
      <c r="H2818">
        <v>17.2</v>
      </c>
      <c r="I2818" t="s">
        <v>65</v>
      </c>
      <c r="J2818" t="s">
        <v>50</v>
      </c>
      <c r="K2818" t="s">
        <v>139</v>
      </c>
      <c r="L2818">
        <v>2710.1210999999998</v>
      </c>
      <c r="M2818" t="s">
        <v>52</v>
      </c>
      <c r="N2818" t="s">
        <v>69</v>
      </c>
      <c r="O2818" t="s">
        <v>91</v>
      </c>
      <c r="P2818" t="s">
        <v>184</v>
      </c>
      <c r="Q2818" t="s">
        <v>196</v>
      </c>
      <c r="R2818" t="s">
        <v>3435</v>
      </c>
      <c r="S2818" t="s">
        <v>142</v>
      </c>
      <c r="T2818" t="s">
        <v>95</v>
      </c>
      <c r="U2818" t="s">
        <v>132</v>
      </c>
      <c r="V2818">
        <v>72547</v>
      </c>
      <c r="W2818">
        <v>52035</v>
      </c>
      <c r="X2818">
        <v>16.2</v>
      </c>
      <c r="Y2818">
        <v>12.4</v>
      </c>
      <c r="Z2818">
        <v>63396.95</v>
      </c>
      <c r="AB2818">
        <v>21.21</v>
      </c>
      <c r="AC2818">
        <v>1344649.31</v>
      </c>
      <c r="AD2818">
        <v>30835008.539999999</v>
      </c>
      <c r="AE2818">
        <v>168.39</v>
      </c>
      <c r="AF2818">
        <v>5192307088.0500002</v>
      </c>
      <c r="AG2818">
        <v>29842.2</v>
      </c>
      <c r="AH2818">
        <v>2.4</v>
      </c>
      <c r="AI2818">
        <v>62528.56</v>
      </c>
      <c r="AJ2818">
        <v>2.0299999999999998</v>
      </c>
      <c r="AK2818">
        <v>0</v>
      </c>
      <c r="AL2818">
        <v>0.189</v>
      </c>
      <c r="AM2818">
        <v>58278.17</v>
      </c>
      <c r="AN2818">
        <v>405.7</v>
      </c>
      <c r="AO2818">
        <v>550.54999999999995</v>
      </c>
      <c r="AP2818">
        <v>223358.13</v>
      </c>
      <c r="AQ2818">
        <v>1718656.37</v>
      </c>
      <c r="AR2818" t="s">
        <v>61</v>
      </c>
      <c r="AS2818" t="s">
        <v>61</v>
      </c>
      <c r="AT2818" t="s">
        <v>62</v>
      </c>
      <c r="AU2818" t="s">
        <v>63</v>
      </c>
    </row>
    <row r="2819" spans="1:47" x14ac:dyDescent="0.25">
      <c r="A2819" t="s">
        <v>4067</v>
      </c>
      <c r="B2819">
        <v>2021</v>
      </c>
      <c r="C2819">
        <v>3</v>
      </c>
      <c r="D2819" t="s">
        <v>48</v>
      </c>
      <c r="E2819" s="1">
        <v>44286</v>
      </c>
      <c r="F2819" s="1">
        <v>44295</v>
      </c>
      <c r="G2819">
        <v>9</v>
      </c>
      <c r="H2819">
        <v>11.8</v>
      </c>
      <c r="I2819" t="s">
        <v>49</v>
      </c>
      <c r="J2819" t="s">
        <v>50</v>
      </c>
      <c r="K2819" t="s">
        <v>51</v>
      </c>
      <c r="L2819">
        <v>2709</v>
      </c>
      <c r="M2819" t="s">
        <v>80</v>
      </c>
      <c r="N2819" t="s">
        <v>81</v>
      </c>
      <c r="O2819" t="s">
        <v>54</v>
      </c>
      <c r="P2819" t="s">
        <v>201</v>
      </c>
      <c r="Q2819" t="s">
        <v>92</v>
      </c>
      <c r="R2819" t="s">
        <v>1240</v>
      </c>
      <c r="S2819" t="s">
        <v>186</v>
      </c>
      <c r="T2819" t="s">
        <v>148</v>
      </c>
      <c r="U2819" t="s">
        <v>132</v>
      </c>
      <c r="V2819">
        <v>85397</v>
      </c>
      <c r="W2819">
        <v>49763</v>
      </c>
      <c r="X2819">
        <v>4.5</v>
      </c>
      <c r="Y2819">
        <v>11.2</v>
      </c>
      <c r="Z2819">
        <v>80982.070000000007</v>
      </c>
      <c r="AB2819">
        <v>27.07</v>
      </c>
      <c r="AC2819">
        <v>2192184.63</v>
      </c>
      <c r="AD2819">
        <v>5966758.9199999999</v>
      </c>
      <c r="AE2819">
        <v>167.57</v>
      </c>
      <c r="AF2819">
        <v>999849792.22000003</v>
      </c>
      <c r="AG2819">
        <v>224247.98</v>
      </c>
      <c r="AH2819">
        <v>1.5</v>
      </c>
      <c r="AI2819">
        <v>16578.439999999999</v>
      </c>
      <c r="AJ2819">
        <v>15.62</v>
      </c>
      <c r="AK2819">
        <v>932007.74</v>
      </c>
      <c r="AL2819">
        <v>0.185</v>
      </c>
      <c r="AM2819">
        <v>11038.5</v>
      </c>
      <c r="AN2819">
        <v>182.6</v>
      </c>
      <c r="AO2819">
        <v>546.86</v>
      </c>
      <c r="AP2819">
        <v>99856.639999999999</v>
      </c>
      <c r="AQ2819">
        <v>2543906.19</v>
      </c>
      <c r="AR2819" t="s">
        <v>61</v>
      </c>
      <c r="AS2819" t="s">
        <v>61</v>
      </c>
      <c r="AT2819" t="s">
        <v>116</v>
      </c>
      <c r="AU2819" t="s">
        <v>63</v>
      </c>
    </row>
    <row r="2820" spans="1:47" x14ac:dyDescent="0.25">
      <c r="A2820" t="s">
        <v>4068</v>
      </c>
      <c r="B2820">
        <v>2020</v>
      </c>
      <c r="C2820">
        <v>6</v>
      </c>
      <c r="D2820" t="s">
        <v>77</v>
      </c>
      <c r="E2820" s="1">
        <v>43993</v>
      </c>
      <c r="F2820" s="1">
        <v>44010</v>
      </c>
      <c r="G2820">
        <v>17</v>
      </c>
      <c r="H2820">
        <v>9.6</v>
      </c>
      <c r="I2820" t="s">
        <v>49</v>
      </c>
      <c r="J2820" t="s">
        <v>50</v>
      </c>
      <c r="K2820" t="s">
        <v>145</v>
      </c>
      <c r="L2820">
        <v>2710.19</v>
      </c>
      <c r="M2820" t="s">
        <v>98</v>
      </c>
      <c r="N2820" t="s">
        <v>69</v>
      </c>
      <c r="O2820" t="s">
        <v>107</v>
      </c>
      <c r="P2820" t="s">
        <v>204</v>
      </c>
      <c r="Q2820" t="s">
        <v>56</v>
      </c>
      <c r="R2820" t="s">
        <v>3272</v>
      </c>
      <c r="S2820" t="s">
        <v>170</v>
      </c>
      <c r="T2820" t="s">
        <v>162</v>
      </c>
      <c r="U2820" t="s">
        <v>259</v>
      </c>
      <c r="V2820">
        <v>99269</v>
      </c>
      <c r="W2820">
        <v>65240</v>
      </c>
      <c r="X2820">
        <v>13.2</v>
      </c>
      <c r="Y2820">
        <v>14.1</v>
      </c>
      <c r="Z2820">
        <v>93928.99</v>
      </c>
      <c r="AB2820">
        <v>27.16</v>
      </c>
      <c r="AC2820">
        <v>2551111.37</v>
      </c>
      <c r="AD2820">
        <v>46814208.619999997</v>
      </c>
      <c r="AE2820">
        <v>158.81</v>
      </c>
      <c r="AF2820">
        <v>7434564470.9399996</v>
      </c>
      <c r="AG2820">
        <v>21167.45</v>
      </c>
      <c r="AH2820">
        <v>0.9</v>
      </c>
      <c r="AI2820">
        <v>15559.65</v>
      </c>
      <c r="AJ2820">
        <v>2.77</v>
      </c>
      <c r="AK2820">
        <v>1296753.58</v>
      </c>
      <c r="AL2820">
        <v>0.27600000000000002</v>
      </c>
      <c r="AM2820">
        <v>129207.22</v>
      </c>
      <c r="AN2820">
        <v>523.4</v>
      </c>
      <c r="AO2820">
        <v>502.33</v>
      </c>
      <c r="AP2820">
        <v>262919.52</v>
      </c>
      <c r="AQ2820">
        <v>2979965.21</v>
      </c>
      <c r="AR2820" t="s">
        <v>61</v>
      </c>
      <c r="AS2820" t="s">
        <v>61</v>
      </c>
      <c r="AT2820" t="s">
        <v>62</v>
      </c>
      <c r="AU2820" t="s">
        <v>117</v>
      </c>
    </row>
    <row r="2821" spans="1:47" x14ac:dyDescent="0.25">
      <c r="A2821" t="s">
        <v>4069</v>
      </c>
      <c r="B2821">
        <v>2025</v>
      </c>
      <c r="C2821">
        <v>2</v>
      </c>
      <c r="D2821" t="s">
        <v>48</v>
      </c>
      <c r="E2821" s="1">
        <v>45707</v>
      </c>
      <c r="F2821" s="1">
        <v>45726</v>
      </c>
      <c r="G2821">
        <v>19</v>
      </c>
      <c r="H2821">
        <v>5.0999999999999996</v>
      </c>
      <c r="I2821" t="s">
        <v>65</v>
      </c>
      <c r="J2821" t="s">
        <v>112</v>
      </c>
      <c r="K2821" t="s">
        <v>343</v>
      </c>
      <c r="L2821">
        <v>2523.1</v>
      </c>
      <c r="M2821" t="s">
        <v>68</v>
      </c>
      <c r="N2821" t="s">
        <v>81</v>
      </c>
      <c r="O2821" t="s">
        <v>99</v>
      </c>
      <c r="P2821" t="s">
        <v>100</v>
      </c>
      <c r="Q2821" t="s">
        <v>150</v>
      </c>
      <c r="R2821" t="s">
        <v>276</v>
      </c>
      <c r="S2821" t="s">
        <v>130</v>
      </c>
      <c r="T2821" t="s">
        <v>187</v>
      </c>
      <c r="U2821" t="s">
        <v>166</v>
      </c>
      <c r="V2821">
        <v>63595</v>
      </c>
      <c r="W2821">
        <v>43165</v>
      </c>
      <c r="X2821">
        <v>8.8000000000000007</v>
      </c>
      <c r="Y2821">
        <v>15.1</v>
      </c>
      <c r="Z2821">
        <v>54678.05</v>
      </c>
      <c r="AB2821">
        <v>36.869999999999997</v>
      </c>
      <c r="AC2821">
        <v>2015979.7</v>
      </c>
      <c r="AD2821">
        <v>45908784.340000004</v>
      </c>
      <c r="AE2821">
        <v>275.86</v>
      </c>
      <c r="AF2821">
        <v>12664397248.030001</v>
      </c>
      <c r="AG2821">
        <v>103844.91</v>
      </c>
      <c r="AH2821">
        <v>0</v>
      </c>
      <c r="AI2821">
        <v>0</v>
      </c>
      <c r="AJ2821">
        <v>13.1</v>
      </c>
      <c r="AK2821">
        <v>0</v>
      </c>
      <c r="AL2821">
        <v>0.251</v>
      </c>
      <c r="AM2821">
        <v>115231.05</v>
      </c>
      <c r="AN2821">
        <v>811.3</v>
      </c>
      <c r="AO2821">
        <v>503.76</v>
      </c>
      <c r="AP2821">
        <v>408700.49</v>
      </c>
      <c r="AQ2821">
        <v>2643756.15</v>
      </c>
      <c r="AR2821" t="s">
        <v>61</v>
      </c>
      <c r="AS2821" t="s">
        <v>61</v>
      </c>
      <c r="AT2821" t="s">
        <v>62</v>
      </c>
      <c r="AU2821" t="s">
        <v>63</v>
      </c>
    </row>
    <row r="2822" spans="1:47" x14ac:dyDescent="0.25">
      <c r="A2822" t="s">
        <v>4070</v>
      </c>
      <c r="B2822">
        <v>2022</v>
      </c>
      <c r="C2822">
        <v>12</v>
      </c>
      <c r="D2822" t="s">
        <v>119</v>
      </c>
      <c r="E2822" s="1">
        <v>44924</v>
      </c>
      <c r="F2822" s="1">
        <v>44943</v>
      </c>
      <c r="G2822">
        <v>19</v>
      </c>
      <c r="I2822" t="s">
        <v>65</v>
      </c>
      <c r="J2822" t="s">
        <v>50</v>
      </c>
      <c r="K2822" t="s">
        <v>51</v>
      </c>
      <c r="L2822">
        <v>2709</v>
      </c>
      <c r="M2822" t="s">
        <v>68</v>
      </c>
      <c r="N2822" t="s">
        <v>168</v>
      </c>
      <c r="O2822" t="s">
        <v>91</v>
      </c>
      <c r="P2822" t="s">
        <v>70</v>
      </c>
      <c r="Q2822" t="s">
        <v>154</v>
      </c>
      <c r="R2822" t="s">
        <v>4056</v>
      </c>
      <c r="S2822" t="s">
        <v>186</v>
      </c>
      <c r="T2822" t="s">
        <v>162</v>
      </c>
      <c r="U2822" t="s">
        <v>75</v>
      </c>
      <c r="V2822">
        <v>121691</v>
      </c>
      <c r="W2822">
        <v>82408</v>
      </c>
      <c r="X2822">
        <v>2.2000000000000002</v>
      </c>
      <c r="Y2822">
        <v>10.5</v>
      </c>
      <c r="Z2822">
        <v>106068.01</v>
      </c>
      <c r="AB2822">
        <v>32.26</v>
      </c>
      <c r="AC2822">
        <v>3421754</v>
      </c>
      <c r="AD2822">
        <v>7837365.2599999998</v>
      </c>
      <c r="AE2822">
        <v>210.05</v>
      </c>
      <c r="AF2822">
        <v>1646238572.8599999</v>
      </c>
      <c r="AG2822">
        <v>222015.74</v>
      </c>
      <c r="AH2822">
        <v>0</v>
      </c>
      <c r="AI2822">
        <v>0</v>
      </c>
      <c r="AJ2822">
        <v>20.36</v>
      </c>
      <c r="AK2822">
        <v>0</v>
      </c>
      <c r="AL2822">
        <v>0.17</v>
      </c>
      <c r="AM2822">
        <v>13323.52</v>
      </c>
      <c r="AN2822">
        <v>705.3</v>
      </c>
      <c r="AO2822">
        <v>398.4</v>
      </c>
      <c r="AP2822">
        <v>280991.52</v>
      </c>
      <c r="AQ2822">
        <v>3938084.78</v>
      </c>
      <c r="AR2822" t="s">
        <v>61</v>
      </c>
      <c r="AS2822" t="s">
        <v>61</v>
      </c>
      <c r="AT2822" t="s">
        <v>62</v>
      </c>
      <c r="AU2822" t="s">
        <v>63</v>
      </c>
    </row>
    <row r="2823" spans="1:47" x14ac:dyDescent="0.25">
      <c r="A2823" t="s">
        <v>4071</v>
      </c>
      <c r="B2823">
        <v>2022</v>
      </c>
      <c r="C2823">
        <v>5</v>
      </c>
      <c r="D2823" t="s">
        <v>77</v>
      </c>
      <c r="E2823" s="1">
        <v>44710</v>
      </c>
      <c r="F2823" s="1">
        <v>44735</v>
      </c>
      <c r="G2823">
        <v>25</v>
      </c>
      <c r="H2823">
        <v>20.5</v>
      </c>
      <c r="I2823" t="s">
        <v>65</v>
      </c>
      <c r="J2823" t="s">
        <v>66</v>
      </c>
      <c r="K2823" t="s">
        <v>251</v>
      </c>
      <c r="L2823">
        <v>8543.7000000000007</v>
      </c>
      <c r="M2823" t="s">
        <v>90</v>
      </c>
      <c r="N2823" t="s">
        <v>69</v>
      </c>
      <c r="O2823" t="s">
        <v>91</v>
      </c>
      <c r="P2823" t="s">
        <v>56</v>
      </c>
      <c r="Q2823" t="s">
        <v>127</v>
      </c>
      <c r="R2823" t="s">
        <v>1614</v>
      </c>
      <c r="S2823" t="s">
        <v>156</v>
      </c>
      <c r="T2823" t="s">
        <v>95</v>
      </c>
      <c r="U2823" t="s">
        <v>75</v>
      </c>
      <c r="V2823">
        <v>5676</v>
      </c>
      <c r="W2823">
        <v>3342</v>
      </c>
      <c r="X2823">
        <v>7.1</v>
      </c>
      <c r="Y2823">
        <v>10.4</v>
      </c>
      <c r="Z2823">
        <v>5341.51</v>
      </c>
      <c r="AA2823">
        <v>381</v>
      </c>
      <c r="AB2823">
        <v>3570.05</v>
      </c>
      <c r="AC2823">
        <v>1360189.05</v>
      </c>
      <c r="AD2823">
        <v>13323435.220000001</v>
      </c>
      <c r="AE2823">
        <v>215.25</v>
      </c>
      <c r="AF2823">
        <v>2867869431.1100001</v>
      </c>
      <c r="AG2823">
        <v>170769.56</v>
      </c>
      <c r="AH2823">
        <v>0</v>
      </c>
      <c r="AI2823">
        <v>0</v>
      </c>
      <c r="AJ2823">
        <v>18.489999999999998</v>
      </c>
      <c r="AK2823">
        <v>0</v>
      </c>
      <c r="AL2823">
        <v>0.185</v>
      </c>
      <c r="AM2823">
        <v>24648.36</v>
      </c>
      <c r="AN2823">
        <v>490.9</v>
      </c>
      <c r="AO2823">
        <v>675.16</v>
      </c>
      <c r="AP2823">
        <v>331436.03999999998</v>
      </c>
      <c r="AQ2823">
        <v>1887043.01</v>
      </c>
      <c r="AR2823" t="s">
        <v>124</v>
      </c>
      <c r="AS2823" t="s">
        <v>61</v>
      </c>
      <c r="AT2823" t="s">
        <v>62</v>
      </c>
      <c r="AU2823" t="s">
        <v>63</v>
      </c>
    </row>
    <row r="2824" spans="1:47" x14ac:dyDescent="0.25">
      <c r="A2824" t="s">
        <v>4072</v>
      </c>
      <c r="B2824">
        <v>2024</v>
      </c>
      <c r="C2824">
        <v>10</v>
      </c>
      <c r="D2824" t="s">
        <v>119</v>
      </c>
      <c r="E2824" s="1">
        <v>45576</v>
      </c>
      <c r="F2824" s="1">
        <v>45595</v>
      </c>
      <c r="G2824">
        <v>19</v>
      </c>
      <c r="H2824">
        <v>3.4</v>
      </c>
      <c r="I2824" t="s">
        <v>65</v>
      </c>
      <c r="J2824" t="s">
        <v>78</v>
      </c>
      <c r="K2824" t="s">
        <v>211</v>
      </c>
      <c r="L2824">
        <v>1701.99</v>
      </c>
      <c r="M2824" t="s">
        <v>90</v>
      </c>
      <c r="N2824" t="s">
        <v>81</v>
      </c>
      <c r="O2824" t="s">
        <v>54</v>
      </c>
      <c r="P2824" t="s">
        <v>70</v>
      </c>
      <c r="Q2824" t="s">
        <v>127</v>
      </c>
      <c r="R2824" t="s">
        <v>3176</v>
      </c>
      <c r="S2824" t="s">
        <v>85</v>
      </c>
      <c r="T2824" t="s">
        <v>148</v>
      </c>
      <c r="U2824" t="s">
        <v>181</v>
      </c>
      <c r="V2824">
        <v>71048</v>
      </c>
      <c r="W2824">
        <v>48718</v>
      </c>
      <c r="X2824">
        <v>6.4</v>
      </c>
      <c r="Y2824">
        <v>14.9</v>
      </c>
      <c r="Z2824">
        <v>56472.57</v>
      </c>
      <c r="AB2824">
        <v>13.03</v>
      </c>
      <c r="AC2824">
        <v>735837.59</v>
      </c>
      <c r="AD2824">
        <v>63213135.960000001</v>
      </c>
      <c r="AE2824">
        <v>276.81</v>
      </c>
      <c r="AF2824">
        <v>17498028165.09</v>
      </c>
      <c r="AG2824">
        <v>65203.68</v>
      </c>
      <c r="AH2824">
        <v>0.8</v>
      </c>
      <c r="AI2824">
        <v>16528.47</v>
      </c>
      <c r="AJ2824">
        <v>2.2400000000000002</v>
      </c>
      <c r="AK2824">
        <v>0</v>
      </c>
      <c r="AL2824">
        <v>0.09</v>
      </c>
      <c r="AM2824">
        <v>56891.82</v>
      </c>
      <c r="AN2824">
        <v>783.3</v>
      </c>
      <c r="AO2824">
        <v>416.39</v>
      </c>
      <c r="AP2824">
        <v>326158.28999999998</v>
      </c>
      <c r="AQ2824">
        <v>1200619.8500000001</v>
      </c>
      <c r="AR2824" t="s">
        <v>61</v>
      </c>
      <c r="AS2824" t="s">
        <v>61</v>
      </c>
      <c r="AT2824" t="s">
        <v>62</v>
      </c>
      <c r="AU2824" t="s">
        <v>63</v>
      </c>
    </row>
    <row r="2825" spans="1:47" x14ac:dyDescent="0.25">
      <c r="A2825" t="s">
        <v>4073</v>
      </c>
      <c r="B2825">
        <v>2022</v>
      </c>
      <c r="C2825">
        <v>12</v>
      </c>
      <c r="D2825" t="s">
        <v>119</v>
      </c>
      <c r="E2825" s="1">
        <v>44900</v>
      </c>
      <c r="F2825" s="1">
        <v>44917</v>
      </c>
      <c r="G2825">
        <v>17</v>
      </c>
      <c r="H2825">
        <v>8.3000000000000007</v>
      </c>
      <c r="I2825" t="s">
        <v>65</v>
      </c>
      <c r="J2825" t="s">
        <v>50</v>
      </c>
      <c r="K2825" t="s">
        <v>51</v>
      </c>
      <c r="L2825">
        <v>2709</v>
      </c>
      <c r="M2825" t="s">
        <v>114</v>
      </c>
      <c r="N2825" t="s">
        <v>53</v>
      </c>
      <c r="O2825" t="s">
        <v>200</v>
      </c>
      <c r="P2825" t="s">
        <v>70</v>
      </c>
      <c r="Q2825" t="s">
        <v>257</v>
      </c>
      <c r="R2825" t="s">
        <v>942</v>
      </c>
      <c r="S2825" t="s">
        <v>186</v>
      </c>
      <c r="T2825" t="s">
        <v>162</v>
      </c>
      <c r="U2825" t="s">
        <v>132</v>
      </c>
      <c r="V2825">
        <v>100367</v>
      </c>
      <c r="W2825">
        <v>60390</v>
      </c>
      <c r="X2825">
        <v>16.7</v>
      </c>
      <c r="Y2825">
        <v>14.3</v>
      </c>
      <c r="Z2825">
        <v>83086.33</v>
      </c>
      <c r="AB2825">
        <v>28.62</v>
      </c>
      <c r="AC2825">
        <v>2377930.7599999998</v>
      </c>
      <c r="AD2825">
        <v>5340789.29</v>
      </c>
      <c r="AE2825">
        <v>219.21</v>
      </c>
      <c r="AF2825">
        <v>1170754420.26</v>
      </c>
      <c r="AG2825">
        <v>229931.66</v>
      </c>
      <c r="AH2825">
        <v>0</v>
      </c>
      <c r="AI2825">
        <v>0</v>
      </c>
      <c r="AJ2825">
        <v>3.4</v>
      </c>
      <c r="AK2825">
        <v>0</v>
      </c>
      <c r="AL2825">
        <v>0.32700000000000001</v>
      </c>
      <c r="AM2825">
        <v>17464.38</v>
      </c>
      <c r="AN2825">
        <v>286.5</v>
      </c>
      <c r="AO2825">
        <v>569.75</v>
      </c>
      <c r="AP2825">
        <v>163233.38</v>
      </c>
      <c r="AQ2825">
        <v>2788560.18</v>
      </c>
      <c r="AR2825" t="s">
        <v>61</v>
      </c>
      <c r="AS2825" t="s">
        <v>61</v>
      </c>
      <c r="AT2825" t="s">
        <v>62</v>
      </c>
      <c r="AU2825" t="s">
        <v>63</v>
      </c>
    </row>
    <row r="2826" spans="1:47" x14ac:dyDescent="0.25">
      <c r="A2826" t="s">
        <v>4074</v>
      </c>
      <c r="B2826">
        <v>2021</v>
      </c>
      <c r="C2826">
        <v>4</v>
      </c>
      <c r="D2826" t="s">
        <v>77</v>
      </c>
      <c r="E2826" s="1">
        <v>44315</v>
      </c>
      <c r="F2826" s="1">
        <v>44344</v>
      </c>
      <c r="G2826">
        <v>29</v>
      </c>
      <c r="H2826">
        <v>14.4</v>
      </c>
      <c r="I2826" t="s">
        <v>49</v>
      </c>
      <c r="J2826" t="s">
        <v>112</v>
      </c>
      <c r="K2826" t="s">
        <v>343</v>
      </c>
      <c r="L2826">
        <v>2523.1</v>
      </c>
      <c r="M2826" t="s">
        <v>68</v>
      </c>
      <c r="N2826" t="s">
        <v>81</v>
      </c>
      <c r="O2826" t="s">
        <v>54</v>
      </c>
      <c r="P2826" t="s">
        <v>131</v>
      </c>
      <c r="Q2826" t="s">
        <v>184</v>
      </c>
      <c r="R2826" t="s">
        <v>800</v>
      </c>
      <c r="S2826" t="s">
        <v>130</v>
      </c>
      <c r="T2826" t="s">
        <v>74</v>
      </c>
      <c r="U2826" t="s">
        <v>166</v>
      </c>
      <c r="V2826">
        <v>72640</v>
      </c>
      <c r="W2826">
        <v>54238</v>
      </c>
      <c r="X2826">
        <v>16.3</v>
      </c>
      <c r="Y2826">
        <v>15</v>
      </c>
      <c r="Z2826">
        <v>60292.21</v>
      </c>
      <c r="AB2826">
        <v>38.9</v>
      </c>
      <c r="AC2826">
        <v>2345366.9700000002</v>
      </c>
      <c r="AD2826">
        <v>36743278.619999997</v>
      </c>
      <c r="AE2826">
        <v>171.44</v>
      </c>
      <c r="AF2826">
        <v>6299267686.6099997</v>
      </c>
      <c r="AG2826">
        <v>53948.98</v>
      </c>
      <c r="AH2826">
        <v>0</v>
      </c>
      <c r="AI2826">
        <v>0</v>
      </c>
      <c r="AJ2826">
        <v>12.89</v>
      </c>
      <c r="AK2826">
        <v>4736208.6100000003</v>
      </c>
      <c r="AL2826">
        <v>0.32400000000000001</v>
      </c>
      <c r="AM2826">
        <v>119048.22</v>
      </c>
      <c r="AN2826">
        <v>1071.5</v>
      </c>
      <c r="AO2826">
        <v>554.54</v>
      </c>
      <c r="AP2826">
        <v>594189.61</v>
      </c>
      <c r="AQ2826">
        <v>3112553.78</v>
      </c>
      <c r="AR2826" t="s">
        <v>61</v>
      </c>
      <c r="AS2826" t="s">
        <v>61</v>
      </c>
      <c r="AT2826" t="s">
        <v>62</v>
      </c>
      <c r="AU2826" t="s">
        <v>63</v>
      </c>
    </row>
    <row r="2827" spans="1:47" x14ac:dyDescent="0.25">
      <c r="A2827" t="s">
        <v>4075</v>
      </c>
      <c r="B2827">
        <v>2021</v>
      </c>
      <c r="C2827">
        <v>5</v>
      </c>
      <c r="D2827" t="s">
        <v>77</v>
      </c>
      <c r="E2827" s="1">
        <v>44325</v>
      </c>
      <c r="F2827" s="1">
        <v>44338</v>
      </c>
      <c r="G2827">
        <v>13</v>
      </c>
      <c r="H2827">
        <v>9.1999999999999993</v>
      </c>
      <c r="I2827" t="s">
        <v>65</v>
      </c>
      <c r="J2827" t="s">
        <v>112</v>
      </c>
      <c r="K2827" t="s">
        <v>340</v>
      </c>
      <c r="L2827">
        <v>7208.39</v>
      </c>
      <c r="M2827" t="s">
        <v>90</v>
      </c>
      <c r="N2827" t="s">
        <v>106</v>
      </c>
      <c r="O2827" t="s">
        <v>107</v>
      </c>
      <c r="P2827" t="s">
        <v>82</v>
      </c>
      <c r="Q2827" t="s">
        <v>196</v>
      </c>
      <c r="R2827" t="s">
        <v>1602</v>
      </c>
      <c r="S2827" t="s">
        <v>73</v>
      </c>
      <c r="T2827" t="s">
        <v>95</v>
      </c>
      <c r="U2827" t="s">
        <v>143</v>
      </c>
      <c r="V2827">
        <v>15369</v>
      </c>
      <c r="W2827">
        <v>10577</v>
      </c>
      <c r="X2827">
        <v>21.4</v>
      </c>
      <c r="Y2827">
        <v>10.1</v>
      </c>
      <c r="Z2827">
        <v>14245.6</v>
      </c>
      <c r="AB2827">
        <v>32.369999999999997</v>
      </c>
      <c r="AC2827">
        <v>461130.07</v>
      </c>
      <c r="AD2827">
        <v>13425053.439999999</v>
      </c>
      <c r="AE2827">
        <v>165.87</v>
      </c>
      <c r="AF2827">
        <v>2226813614.0900002</v>
      </c>
      <c r="AG2827">
        <v>183801.82</v>
      </c>
      <c r="AH2827">
        <v>1.3</v>
      </c>
      <c r="AI2827">
        <v>19690.330000000002</v>
      </c>
      <c r="AJ2827">
        <v>10.79</v>
      </c>
      <c r="AK2827">
        <v>0</v>
      </c>
      <c r="AL2827">
        <v>0.109</v>
      </c>
      <c r="AM2827">
        <v>14633.31</v>
      </c>
      <c r="AN2827">
        <v>376.7</v>
      </c>
      <c r="AO2827">
        <v>409.37</v>
      </c>
      <c r="AP2827">
        <v>154209.68</v>
      </c>
      <c r="AQ2827">
        <v>833465.21</v>
      </c>
      <c r="AR2827" t="s">
        <v>61</v>
      </c>
      <c r="AS2827" t="s">
        <v>61</v>
      </c>
      <c r="AT2827" t="s">
        <v>62</v>
      </c>
      <c r="AU2827" t="s">
        <v>63</v>
      </c>
    </row>
    <row r="2828" spans="1:47" x14ac:dyDescent="0.25">
      <c r="A2828" t="s">
        <v>4076</v>
      </c>
      <c r="B2828">
        <v>2025</v>
      </c>
      <c r="C2828">
        <v>2</v>
      </c>
      <c r="D2828" t="s">
        <v>48</v>
      </c>
      <c r="E2828" s="1">
        <v>45716</v>
      </c>
      <c r="F2828" s="1">
        <v>45735</v>
      </c>
      <c r="G2828">
        <v>19</v>
      </c>
      <c r="H2828">
        <v>14.9</v>
      </c>
      <c r="I2828" t="s">
        <v>65</v>
      </c>
      <c r="J2828" t="s">
        <v>50</v>
      </c>
      <c r="K2828" t="s">
        <v>51</v>
      </c>
      <c r="L2828">
        <v>2709</v>
      </c>
      <c r="M2828" t="s">
        <v>52</v>
      </c>
      <c r="N2828" t="s">
        <v>106</v>
      </c>
      <c r="O2828" t="s">
        <v>189</v>
      </c>
      <c r="P2828" t="s">
        <v>226</v>
      </c>
      <c r="Q2828" t="s">
        <v>154</v>
      </c>
      <c r="R2828" t="s">
        <v>1629</v>
      </c>
      <c r="S2828" t="s">
        <v>58</v>
      </c>
      <c r="T2828" t="s">
        <v>86</v>
      </c>
      <c r="U2828" t="s">
        <v>96</v>
      </c>
      <c r="V2828">
        <v>262531</v>
      </c>
      <c r="W2828">
        <v>195206</v>
      </c>
      <c r="X2828">
        <v>10.7</v>
      </c>
      <c r="Y2828">
        <v>13.4</v>
      </c>
      <c r="Z2828">
        <v>213259.02</v>
      </c>
      <c r="AB2828">
        <v>30.51</v>
      </c>
      <c r="AC2828">
        <v>6506532.7000000002</v>
      </c>
      <c r="AD2828">
        <v>11887057.77</v>
      </c>
      <c r="AE2828">
        <v>275.92</v>
      </c>
      <c r="AF2828">
        <v>3279876979.9000001</v>
      </c>
      <c r="AG2828">
        <v>226994.02</v>
      </c>
      <c r="AH2828">
        <v>0.9</v>
      </c>
      <c r="AI2828">
        <v>16199.36</v>
      </c>
      <c r="AJ2828">
        <v>1.17</v>
      </c>
      <c r="AK2828">
        <v>0</v>
      </c>
      <c r="AL2828">
        <v>0.14899999999999999</v>
      </c>
      <c r="AM2828">
        <v>17711.72</v>
      </c>
      <c r="AN2828">
        <v>392.8</v>
      </c>
      <c r="AO2828">
        <v>351.01</v>
      </c>
      <c r="AP2828">
        <v>137876.73000000001</v>
      </c>
      <c r="AQ2828">
        <v>6905314.5300000003</v>
      </c>
      <c r="AR2828" t="s">
        <v>61</v>
      </c>
      <c r="AS2828" t="s">
        <v>61</v>
      </c>
      <c r="AT2828" t="s">
        <v>62</v>
      </c>
      <c r="AU2828" t="s">
        <v>63</v>
      </c>
    </row>
    <row r="2829" spans="1:47" x14ac:dyDescent="0.25">
      <c r="A2829" t="s">
        <v>4077</v>
      </c>
      <c r="B2829">
        <v>2025</v>
      </c>
      <c r="C2829">
        <v>10</v>
      </c>
      <c r="D2829" t="s">
        <v>119</v>
      </c>
      <c r="E2829" s="1">
        <v>45959</v>
      </c>
      <c r="F2829" s="1">
        <v>45974</v>
      </c>
      <c r="G2829">
        <v>15</v>
      </c>
      <c r="H2829">
        <v>20.3</v>
      </c>
      <c r="I2829" t="s">
        <v>49</v>
      </c>
      <c r="J2829" t="s">
        <v>50</v>
      </c>
      <c r="K2829" t="s">
        <v>183</v>
      </c>
      <c r="L2829">
        <v>2710.19</v>
      </c>
      <c r="M2829" t="s">
        <v>52</v>
      </c>
      <c r="N2829" t="s">
        <v>53</v>
      </c>
      <c r="O2829" t="s">
        <v>107</v>
      </c>
      <c r="P2829" t="s">
        <v>230</v>
      </c>
      <c r="Q2829" t="s">
        <v>56</v>
      </c>
      <c r="R2829" t="s">
        <v>1495</v>
      </c>
      <c r="S2829" t="s">
        <v>186</v>
      </c>
      <c r="T2829" t="s">
        <v>162</v>
      </c>
      <c r="U2829" t="s">
        <v>259</v>
      </c>
      <c r="V2829">
        <v>83212</v>
      </c>
      <c r="W2829">
        <v>61464</v>
      </c>
      <c r="X2829">
        <v>21.2</v>
      </c>
      <c r="Y2829">
        <v>11.7</v>
      </c>
      <c r="Z2829">
        <v>64758.49</v>
      </c>
      <c r="AB2829">
        <v>22.16</v>
      </c>
      <c r="AC2829">
        <v>1435048.14</v>
      </c>
      <c r="AD2829">
        <v>56277070.560000002</v>
      </c>
      <c r="AE2829">
        <v>275.93</v>
      </c>
      <c r="AF2829">
        <v>15528532079.620001</v>
      </c>
      <c r="AG2829">
        <v>171311.78</v>
      </c>
      <c r="AH2829">
        <v>0</v>
      </c>
      <c r="AI2829">
        <v>0</v>
      </c>
      <c r="AJ2829">
        <v>11.02</v>
      </c>
      <c r="AK2829">
        <v>6201733.1799999997</v>
      </c>
      <c r="AL2829">
        <v>0.19600000000000001</v>
      </c>
      <c r="AM2829">
        <v>110303.06</v>
      </c>
      <c r="AN2829">
        <v>530.1</v>
      </c>
      <c r="AO2829">
        <v>410.29</v>
      </c>
      <c r="AP2829">
        <v>217494.73</v>
      </c>
      <c r="AQ2829">
        <v>1934157.71</v>
      </c>
      <c r="AR2829" t="s">
        <v>61</v>
      </c>
      <c r="AS2829" t="s">
        <v>61</v>
      </c>
      <c r="AT2829" t="s">
        <v>62</v>
      </c>
      <c r="AU2829" t="s">
        <v>63</v>
      </c>
    </row>
    <row r="2830" spans="1:47" x14ac:dyDescent="0.25">
      <c r="A2830" t="s">
        <v>4078</v>
      </c>
      <c r="B2830">
        <v>2025</v>
      </c>
      <c r="C2830">
        <v>10</v>
      </c>
      <c r="D2830" t="s">
        <v>119</v>
      </c>
      <c r="E2830" s="1">
        <v>45947</v>
      </c>
      <c r="F2830" s="1">
        <v>45958</v>
      </c>
      <c r="G2830">
        <v>11</v>
      </c>
      <c r="H2830">
        <v>5.0999999999999996</v>
      </c>
      <c r="I2830" t="s">
        <v>65</v>
      </c>
      <c r="J2830" t="s">
        <v>50</v>
      </c>
      <c r="K2830" t="s">
        <v>51</v>
      </c>
      <c r="L2830">
        <v>2709</v>
      </c>
      <c r="M2830" t="s">
        <v>114</v>
      </c>
      <c r="N2830" t="s">
        <v>168</v>
      </c>
      <c r="O2830" t="s">
        <v>91</v>
      </c>
      <c r="P2830" t="s">
        <v>92</v>
      </c>
      <c r="Q2830" t="s">
        <v>154</v>
      </c>
      <c r="R2830" t="s">
        <v>1706</v>
      </c>
      <c r="S2830" t="s">
        <v>58</v>
      </c>
      <c r="T2830" t="s">
        <v>86</v>
      </c>
      <c r="U2830" t="s">
        <v>110</v>
      </c>
      <c r="V2830">
        <v>283056</v>
      </c>
      <c r="W2830">
        <v>168477</v>
      </c>
      <c r="X2830">
        <v>25</v>
      </c>
      <c r="Y2830">
        <v>15.9</v>
      </c>
      <c r="Z2830">
        <v>250714.64</v>
      </c>
      <c r="AB2830">
        <v>8.67</v>
      </c>
      <c r="AC2830">
        <v>2173695.9300000002</v>
      </c>
      <c r="AD2830">
        <v>15489150.460000001</v>
      </c>
      <c r="AE2830">
        <v>277.08</v>
      </c>
      <c r="AF2830">
        <v>4291733809.46</v>
      </c>
      <c r="AG2830">
        <v>235403.93</v>
      </c>
      <c r="AH2830">
        <v>1</v>
      </c>
      <c r="AI2830">
        <v>16636.919999999998</v>
      </c>
      <c r="AJ2830">
        <v>14.73</v>
      </c>
      <c r="AK2830">
        <v>0</v>
      </c>
      <c r="AL2830">
        <v>0.27200000000000002</v>
      </c>
      <c r="AM2830">
        <v>42130.49</v>
      </c>
      <c r="AN2830">
        <v>473.6</v>
      </c>
      <c r="AO2830">
        <v>574.75</v>
      </c>
      <c r="AP2830">
        <v>272201.59999999998</v>
      </c>
      <c r="AQ2830">
        <v>2740068.87</v>
      </c>
      <c r="AR2830" t="s">
        <v>61</v>
      </c>
      <c r="AS2830" t="s">
        <v>61</v>
      </c>
      <c r="AT2830" t="s">
        <v>62</v>
      </c>
      <c r="AU2830" t="s">
        <v>63</v>
      </c>
    </row>
    <row r="2831" spans="1:47" x14ac:dyDescent="0.25">
      <c r="A2831" t="s">
        <v>4079</v>
      </c>
      <c r="B2831">
        <v>2020</v>
      </c>
      <c r="C2831">
        <v>11</v>
      </c>
      <c r="D2831" t="s">
        <v>119</v>
      </c>
      <c r="E2831" s="1">
        <v>44163</v>
      </c>
      <c r="F2831" s="1">
        <v>44181</v>
      </c>
      <c r="G2831">
        <v>18</v>
      </c>
      <c r="H2831">
        <v>13.3</v>
      </c>
      <c r="I2831" t="s">
        <v>65</v>
      </c>
      <c r="J2831" t="s">
        <v>50</v>
      </c>
      <c r="K2831" t="s">
        <v>51</v>
      </c>
      <c r="L2831">
        <v>2709</v>
      </c>
      <c r="M2831" t="s">
        <v>80</v>
      </c>
      <c r="N2831" t="s">
        <v>106</v>
      </c>
      <c r="O2831" t="s">
        <v>99</v>
      </c>
      <c r="P2831" t="s">
        <v>184</v>
      </c>
      <c r="Q2831" t="s">
        <v>174</v>
      </c>
      <c r="R2831" t="s">
        <v>419</v>
      </c>
      <c r="S2831" t="s">
        <v>58</v>
      </c>
      <c r="T2831" t="s">
        <v>131</v>
      </c>
      <c r="U2831" t="s">
        <v>75</v>
      </c>
      <c r="V2831">
        <v>247828</v>
      </c>
      <c r="W2831">
        <v>151809</v>
      </c>
      <c r="X2831">
        <v>7.2</v>
      </c>
      <c r="Y2831">
        <v>10.8</v>
      </c>
      <c r="Z2831">
        <v>211369.76</v>
      </c>
      <c r="AB2831">
        <v>24.07</v>
      </c>
      <c r="AC2831">
        <v>5087670.12</v>
      </c>
      <c r="AD2831">
        <v>16918035.59</v>
      </c>
      <c r="AE2831">
        <v>160.18</v>
      </c>
      <c r="AF2831">
        <v>2709930940.8099999</v>
      </c>
      <c r="AG2831">
        <v>172734.01</v>
      </c>
      <c r="AH2831">
        <v>0</v>
      </c>
      <c r="AJ2831">
        <v>1.61</v>
      </c>
      <c r="AK2831">
        <v>0</v>
      </c>
      <c r="AL2831">
        <v>5.3999999999999999E-2</v>
      </c>
      <c r="AM2831">
        <v>9135.74</v>
      </c>
      <c r="AN2831">
        <v>391.5</v>
      </c>
      <c r="AO2831">
        <v>429.15</v>
      </c>
      <c r="AP2831">
        <v>168012.22</v>
      </c>
      <c r="AQ2831">
        <v>5437552.0899999999</v>
      </c>
      <c r="AR2831" t="s">
        <v>61</v>
      </c>
      <c r="AS2831" t="s">
        <v>61</v>
      </c>
      <c r="AT2831" t="s">
        <v>62</v>
      </c>
      <c r="AU2831" t="s">
        <v>63</v>
      </c>
    </row>
    <row r="2832" spans="1:47" x14ac:dyDescent="0.25">
      <c r="A2832" t="s">
        <v>4080</v>
      </c>
      <c r="B2832">
        <v>2024</v>
      </c>
      <c r="C2832">
        <v>2</v>
      </c>
      <c r="D2832" t="s">
        <v>48</v>
      </c>
      <c r="E2832" s="1">
        <v>45348</v>
      </c>
      <c r="F2832" s="1">
        <v>45363</v>
      </c>
      <c r="G2832">
        <v>15</v>
      </c>
      <c r="H2832">
        <v>10.3</v>
      </c>
      <c r="I2832" t="s">
        <v>65</v>
      </c>
      <c r="J2832" t="s">
        <v>50</v>
      </c>
      <c r="K2832" t="s">
        <v>145</v>
      </c>
      <c r="L2832">
        <v>2710.19</v>
      </c>
      <c r="M2832" t="s">
        <v>90</v>
      </c>
      <c r="N2832" t="s">
        <v>69</v>
      </c>
      <c r="O2832" t="s">
        <v>189</v>
      </c>
      <c r="P2832" t="s">
        <v>82</v>
      </c>
      <c r="Q2832" t="s">
        <v>131</v>
      </c>
      <c r="R2832" t="s">
        <v>1345</v>
      </c>
      <c r="S2832" t="s">
        <v>123</v>
      </c>
      <c r="T2832" t="s">
        <v>59</v>
      </c>
      <c r="U2832" t="s">
        <v>181</v>
      </c>
      <c r="V2832">
        <v>66511</v>
      </c>
      <c r="W2832">
        <v>42415</v>
      </c>
      <c r="X2832">
        <v>11.7</v>
      </c>
      <c r="Y2832">
        <v>13.4</v>
      </c>
      <c r="Z2832">
        <v>54826.9</v>
      </c>
      <c r="AB2832">
        <v>32.869999999999997</v>
      </c>
      <c r="AC2832">
        <v>1802160.2</v>
      </c>
      <c r="AD2832">
        <v>39636559.090000004</v>
      </c>
      <c r="AE2832">
        <v>279.44</v>
      </c>
      <c r="AF2832">
        <v>11076040072.110001</v>
      </c>
      <c r="AG2832">
        <v>186340.56</v>
      </c>
      <c r="AH2832">
        <v>0.5</v>
      </c>
      <c r="AI2832">
        <v>15426.46</v>
      </c>
      <c r="AJ2832">
        <v>7.78</v>
      </c>
      <c r="AK2832">
        <v>0</v>
      </c>
      <c r="AL2832">
        <v>0.313</v>
      </c>
      <c r="AM2832">
        <v>124062.43</v>
      </c>
      <c r="AN2832">
        <v>515.4</v>
      </c>
      <c r="AO2832">
        <v>536.03</v>
      </c>
      <c r="AP2832">
        <v>276269.86</v>
      </c>
      <c r="AQ2832">
        <v>2404259.5099999998</v>
      </c>
      <c r="AR2832" t="s">
        <v>61</v>
      </c>
      <c r="AS2832" t="s">
        <v>61</v>
      </c>
      <c r="AT2832" t="s">
        <v>62</v>
      </c>
      <c r="AU2832" t="s">
        <v>63</v>
      </c>
    </row>
    <row r="2833" spans="1:47" x14ac:dyDescent="0.25">
      <c r="A2833" t="s">
        <v>4081</v>
      </c>
      <c r="B2833">
        <v>2021</v>
      </c>
      <c r="C2833">
        <v>1</v>
      </c>
      <c r="D2833" t="s">
        <v>48</v>
      </c>
      <c r="E2833" s="1">
        <v>44216</v>
      </c>
      <c r="F2833" s="1">
        <v>44248</v>
      </c>
      <c r="G2833">
        <v>32</v>
      </c>
      <c r="H2833">
        <v>7.4</v>
      </c>
      <c r="I2833" t="s">
        <v>65</v>
      </c>
      <c r="J2833" t="s">
        <v>66</v>
      </c>
      <c r="K2833" t="s">
        <v>245</v>
      </c>
      <c r="L2833">
        <v>8905.9</v>
      </c>
      <c r="M2833" t="s">
        <v>114</v>
      </c>
      <c r="N2833" t="s">
        <v>53</v>
      </c>
      <c r="O2833" t="s">
        <v>99</v>
      </c>
      <c r="P2833" t="s">
        <v>56</v>
      </c>
      <c r="Q2833" t="s">
        <v>121</v>
      </c>
      <c r="R2833" t="s">
        <v>4082</v>
      </c>
      <c r="S2833" t="s">
        <v>137</v>
      </c>
      <c r="T2833" t="s">
        <v>187</v>
      </c>
      <c r="U2833" t="s">
        <v>259</v>
      </c>
      <c r="V2833">
        <v>16345</v>
      </c>
      <c r="W2833">
        <v>10334</v>
      </c>
      <c r="X2833">
        <v>2.6</v>
      </c>
      <c r="Y2833">
        <v>10.199999999999999</v>
      </c>
      <c r="Z2833">
        <v>14165.74</v>
      </c>
      <c r="AB2833">
        <v>35.880000000000003</v>
      </c>
      <c r="AC2833">
        <v>508266.75</v>
      </c>
      <c r="AD2833">
        <v>6095942.8899999997</v>
      </c>
      <c r="AE2833">
        <v>169.37</v>
      </c>
      <c r="AF2833">
        <v>1032469847.28</v>
      </c>
      <c r="AG2833">
        <v>82767.47</v>
      </c>
      <c r="AH2833">
        <v>0.4</v>
      </c>
      <c r="AI2833">
        <v>13858.18</v>
      </c>
      <c r="AJ2833">
        <v>14.99</v>
      </c>
      <c r="AK2833">
        <v>0</v>
      </c>
      <c r="AL2833">
        <v>0.11799999999999999</v>
      </c>
      <c r="AM2833">
        <v>7193.21</v>
      </c>
      <c r="AN2833">
        <v>602.70000000000005</v>
      </c>
      <c r="AO2833">
        <v>463.26</v>
      </c>
      <c r="AP2833">
        <v>279206.8</v>
      </c>
      <c r="AQ2833">
        <v>891292.41</v>
      </c>
      <c r="AR2833" t="s">
        <v>61</v>
      </c>
      <c r="AS2833" t="s">
        <v>61</v>
      </c>
      <c r="AT2833" t="s">
        <v>62</v>
      </c>
      <c r="AU2833" t="s">
        <v>63</v>
      </c>
    </row>
    <row r="2834" spans="1:47" x14ac:dyDescent="0.25">
      <c r="A2834" t="s">
        <v>4083</v>
      </c>
      <c r="B2834">
        <v>2021</v>
      </c>
      <c r="C2834">
        <v>12</v>
      </c>
      <c r="D2834" t="s">
        <v>119</v>
      </c>
      <c r="E2834" s="1">
        <v>44531</v>
      </c>
      <c r="F2834" s="1">
        <v>44543</v>
      </c>
      <c r="G2834">
        <v>12</v>
      </c>
      <c r="I2834" t="s">
        <v>65</v>
      </c>
      <c r="J2834" t="s">
        <v>50</v>
      </c>
      <c r="K2834" t="s">
        <v>139</v>
      </c>
      <c r="L2834">
        <v>2710.1210999999998</v>
      </c>
      <c r="M2834" t="s">
        <v>90</v>
      </c>
      <c r="N2834" t="s">
        <v>168</v>
      </c>
      <c r="O2834" t="s">
        <v>200</v>
      </c>
      <c r="P2834" t="s">
        <v>70</v>
      </c>
      <c r="Q2834" t="s">
        <v>257</v>
      </c>
      <c r="R2834" t="s">
        <v>2825</v>
      </c>
      <c r="S2834" t="s">
        <v>142</v>
      </c>
      <c r="T2834" t="s">
        <v>148</v>
      </c>
      <c r="U2834" t="s">
        <v>96</v>
      </c>
      <c r="V2834">
        <v>44344</v>
      </c>
      <c r="W2834">
        <v>32584</v>
      </c>
      <c r="X2834">
        <v>1.2</v>
      </c>
      <c r="Y2834">
        <v>10.199999999999999</v>
      </c>
      <c r="Z2834">
        <v>35674.519999999997</v>
      </c>
      <c r="AB2834">
        <v>39.54</v>
      </c>
      <c r="AC2834">
        <v>1410570.52</v>
      </c>
      <c r="AD2834">
        <v>19373404.829999998</v>
      </c>
      <c r="AE2834">
        <v>165.31</v>
      </c>
      <c r="AF2834">
        <v>3202617552.4499998</v>
      </c>
      <c r="AG2834">
        <v>198472.37</v>
      </c>
      <c r="AH2834">
        <v>0.5</v>
      </c>
      <c r="AI2834">
        <v>7846.52</v>
      </c>
      <c r="AJ2834">
        <v>13.62</v>
      </c>
      <c r="AK2834">
        <v>0</v>
      </c>
      <c r="AL2834">
        <v>0.13300000000000001</v>
      </c>
      <c r="AM2834">
        <v>25766.63</v>
      </c>
      <c r="AN2834">
        <v>659.9</v>
      </c>
      <c r="AO2834">
        <v>654.83000000000004</v>
      </c>
      <c r="AP2834">
        <v>432122.32</v>
      </c>
      <c r="AQ2834">
        <v>2074778.36</v>
      </c>
      <c r="AR2834" t="s">
        <v>61</v>
      </c>
      <c r="AS2834" t="s">
        <v>61</v>
      </c>
      <c r="AT2834" t="s">
        <v>62</v>
      </c>
      <c r="AU2834" t="s">
        <v>63</v>
      </c>
    </row>
    <row r="2835" spans="1:47" x14ac:dyDescent="0.25">
      <c r="A2835" t="s">
        <v>4084</v>
      </c>
      <c r="B2835">
        <v>2024</v>
      </c>
      <c r="C2835">
        <v>4</v>
      </c>
      <c r="D2835" t="s">
        <v>77</v>
      </c>
      <c r="E2835" s="1">
        <v>45400</v>
      </c>
      <c r="F2835" s="1">
        <v>45412</v>
      </c>
      <c r="G2835">
        <v>12</v>
      </c>
      <c r="H2835">
        <v>7.6</v>
      </c>
      <c r="I2835" t="s">
        <v>49</v>
      </c>
      <c r="J2835" t="s">
        <v>78</v>
      </c>
      <c r="K2835" t="s">
        <v>211</v>
      </c>
      <c r="L2835">
        <v>1701.99</v>
      </c>
      <c r="M2835" t="s">
        <v>90</v>
      </c>
      <c r="N2835" t="s">
        <v>106</v>
      </c>
      <c r="O2835" t="s">
        <v>189</v>
      </c>
      <c r="P2835" t="s">
        <v>204</v>
      </c>
      <c r="Q2835" t="s">
        <v>70</v>
      </c>
      <c r="R2835" t="s">
        <v>4085</v>
      </c>
      <c r="S2835" t="s">
        <v>85</v>
      </c>
      <c r="T2835" t="s">
        <v>86</v>
      </c>
      <c r="U2835" t="s">
        <v>96</v>
      </c>
      <c r="V2835">
        <v>45428</v>
      </c>
      <c r="W2835">
        <v>33272</v>
      </c>
      <c r="X2835">
        <v>3.6</v>
      </c>
      <c r="Y2835">
        <v>10.8</v>
      </c>
      <c r="Z2835">
        <v>39483.879999999997</v>
      </c>
      <c r="AB2835">
        <v>12.64</v>
      </c>
      <c r="AC2835">
        <v>499076.24</v>
      </c>
      <c r="AD2835">
        <v>34562609.200000003</v>
      </c>
      <c r="AE2835">
        <v>282.87</v>
      </c>
      <c r="AF2835">
        <v>9776725264.3999996</v>
      </c>
      <c r="AG2835">
        <v>181162.09</v>
      </c>
      <c r="AI2835">
        <v>22572.639999999999</v>
      </c>
      <c r="AJ2835">
        <v>18.329999999999998</v>
      </c>
      <c r="AK2835">
        <v>6335326.2699999996</v>
      </c>
      <c r="AL2835">
        <v>7.4999999999999997E-2</v>
      </c>
      <c r="AM2835">
        <v>25921.96</v>
      </c>
      <c r="AN2835">
        <v>506.2</v>
      </c>
      <c r="AO2835">
        <v>687.39</v>
      </c>
      <c r="AP2835">
        <v>347956.82</v>
      </c>
      <c r="AQ2835">
        <v>1076689.75</v>
      </c>
      <c r="AR2835" t="s">
        <v>61</v>
      </c>
      <c r="AS2835" t="s">
        <v>61</v>
      </c>
      <c r="AT2835" t="s">
        <v>62</v>
      </c>
      <c r="AU2835" t="s">
        <v>63</v>
      </c>
    </row>
    <row r="2836" spans="1:47" x14ac:dyDescent="0.25">
      <c r="A2836" t="s">
        <v>4086</v>
      </c>
      <c r="B2836">
        <v>2025</v>
      </c>
      <c r="C2836">
        <v>3</v>
      </c>
      <c r="D2836" t="s">
        <v>48</v>
      </c>
      <c r="E2836" s="1">
        <v>45734</v>
      </c>
      <c r="F2836" s="1">
        <v>45747</v>
      </c>
      <c r="G2836">
        <v>13</v>
      </c>
      <c r="H2836">
        <v>3.1</v>
      </c>
      <c r="I2836" t="s">
        <v>49</v>
      </c>
      <c r="J2836" t="s">
        <v>50</v>
      </c>
      <c r="K2836" t="s">
        <v>51</v>
      </c>
      <c r="L2836">
        <v>2709</v>
      </c>
      <c r="M2836" t="s">
        <v>52</v>
      </c>
      <c r="N2836" t="s">
        <v>106</v>
      </c>
      <c r="O2836" t="s">
        <v>200</v>
      </c>
      <c r="P2836" t="s">
        <v>150</v>
      </c>
      <c r="Q2836" t="s">
        <v>56</v>
      </c>
      <c r="R2836" t="s">
        <v>746</v>
      </c>
      <c r="S2836" t="s">
        <v>186</v>
      </c>
      <c r="T2836" t="s">
        <v>86</v>
      </c>
      <c r="U2836" t="s">
        <v>96</v>
      </c>
      <c r="V2836">
        <v>91334</v>
      </c>
      <c r="W2836">
        <v>68421</v>
      </c>
      <c r="X2836">
        <v>15</v>
      </c>
      <c r="Y2836">
        <v>10.8</v>
      </c>
      <c r="Z2836">
        <v>72087</v>
      </c>
      <c r="AB2836">
        <v>19.3</v>
      </c>
      <c r="AC2836">
        <v>1391279.1</v>
      </c>
      <c r="AD2836">
        <v>5836884.3899999997</v>
      </c>
      <c r="AE2836">
        <v>282.95999999999998</v>
      </c>
      <c r="AF2836">
        <v>1651604806.99</v>
      </c>
      <c r="AG2836">
        <v>162626.20000000001</v>
      </c>
      <c r="AH2836">
        <v>0.6</v>
      </c>
      <c r="AI2836">
        <v>19130.63</v>
      </c>
      <c r="AJ2836">
        <v>11.96</v>
      </c>
      <c r="AK2836">
        <v>698091.37</v>
      </c>
      <c r="AL2836">
        <v>0.28299999999999997</v>
      </c>
      <c r="AM2836">
        <v>16518.38</v>
      </c>
      <c r="AN2836">
        <v>700.8</v>
      </c>
      <c r="AO2836">
        <v>491.62</v>
      </c>
      <c r="AP2836">
        <v>344527.3</v>
      </c>
      <c r="AQ2836">
        <v>1934081.61</v>
      </c>
      <c r="AR2836" t="s">
        <v>61</v>
      </c>
      <c r="AS2836" t="s">
        <v>61</v>
      </c>
      <c r="AT2836" t="s">
        <v>62</v>
      </c>
      <c r="AU2836" t="s">
        <v>63</v>
      </c>
    </row>
    <row r="2837" spans="1:47" x14ac:dyDescent="0.25">
      <c r="A2837" t="s">
        <v>4087</v>
      </c>
      <c r="B2837">
        <v>2024</v>
      </c>
      <c r="C2837">
        <v>8</v>
      </c>
      <c r="D2837" t="s">
        <v>89</v>
      </c>
      <c r="E2837" s="1">
        <v>45531</v>
      </c>
      <c r="F2837" s="1">
        <v>45538</v>
      </c>
      <c r="G2837">
        <v>7</v>
      </c>
      <c r="H2837">
        <v>6.5</v>
      </c>
      <c r="I2837" t="s">
        <v>49</v>
      </c>
      <c r="J2837" t="s">
        <v>112</v>
      </c>
      <c r="K2837" t="s">
        <v>126</v>
      </c>
      <c r="L2837">
        <v>2701.12</v>
      </c>
      <c r="M2837" t="s">
        <v>98</v>
      </c>
      <c r="N2837" t="s">
        <v>53</v>
      </c>
      <c r="O2837" t="s">
        <v>99</v>
      </c>
      <c r="P2837" t="s">
        <v>174</v>
      </c>
      <c r="Q2837" t="s">
        <v>92</v>
      </c>
      <c r="R2837" t="s">
        <v>424</v>
      </c>
      <c r="S2837" t="s">
        <v>130</v>
      </c>
      <c r="T2837" t="s">
        <v>95</v>
      </c>
      <c r="U2837" t="s">
        <v>166</v>
      </c>
      <c r="V2837">
        <v>75768</v>
      </c>
      <c r="W2837">
        <v>54320</v>
      </c>
      <c r="X2837">
        <v>2.5</v>
      </c>
      <c r="Y2837">
        <v>13.4</v>
      </c>
      <c r="Z2837">
        <v>60504.19</v>
      </c>
      <c r="AB2837">
        <v>14.26</v>
      </c>
      <c r="AC2837">
        <v>862789.75</v>
      </c>
      <c r="AD2837">
        <v>7802620.3399999999</v>
      </c>
      <c r="AE2837">
        <v>278.77999999999997</v>
      </c>
      <c r="AF2837">
        <v>2175214498.3899999</v>
      </c>
      <c r="AG2837">
        <v>115898.26</v>
      </c>
      <c r="AH2837">
        <v>0</v>
      </c>
      <c r="AI2837">
        <v>0</v>
      </c>
      <c r="AJ2837">
        <v>12.4</v>
      </c>
      <c r="AK2837">
        <v>967524.92</v>
      </c>
      <c r="AL2837">
        <v>0.16400000000000001</v>
      </c>
      <c r="AM2837">
        <v>12796.3</v>
      </c>
      <c r="AN2837">
        <v>327.9</v>
      </c>
      <c r="AO2837">
        <v>745.73</v>
      </c>
      <c r="AP2837">
        <v>244524.87</v>
      </c>
      <c r="AQ2837">
        <v>1236009.18</v>
      </c>
      <c r="AR2837" t="s">
        <v>61</v>
      </c>
      <c r="AS2837" t="s">
        <v>61</v>
      </c>
      <c r="AT2837" t="s">
        <v>62</v>
      </c>
      <c r="AU2837" t="s">
        <v>63</v>
      </c>
    </row>
    <row r="2838" spans="1:47" x14ac:dyDescent="0.25">
      <c r="A2838" t="s">
        <v>4088</v>
      </c>
      <c r="B2838">
        <v>2021</v>
      </c>
      <c r="C2838">
        <v>9</v>
      </c>
      <c r="D2838" t="s">
        <v>89</v>
      </c>
      <c r="E2838" s="1">
        <v>44448</v>
      </c>
      <c r="F2838" s="1">
        <v>44463</v>
      </c>
      <c r="G2838">
        <v>15</v>
      </c>
      <c r="H2838">
        <v>12.3</v>
      </c>
      <c r="I2838" t="s">
        <v>49</v>
      </c>
      <c r="J2838" t="s">
        <v>66</v>
      </c>
      <c r="K2838" t="s">
        <v>248</v>
      </c>
      <c r="L2838">
        <v>9999</v>
      </c>
      <c r="M2838" t="s">
        <v>98</v>
      </c>
      <c r="N2838" t="s">
        <v>53</v>
      </c>
      <c r="O2838" t="s">
        <v>200</v>
      </c>
      <c r="P2838" t="s">
        <v>196</v>
      </c>
      <c r="Q2838" t="s">
        <v>226</v>
      </c>
      <c r="R2838" t="s">
        <v>2356</v>
      </c>
      <c r="S2838" t="s">
        <v>156</v>
      </c>
      <c r="T2838" t="s">
        <v>187</v>
      </c>
      <c r="U2838" t="s">
        <v>132</v>
      </c>
      <c r="V2838">
        <v>13777</v>
      </c>
      <c r="W2838">
        <v>10236</v>
      </c>
      <c r="X2838">
        <v>21.3</v>
      </c>
      <c r="Y2838">
        <v>13.7</v>
      </c>
      <c r="Z2838">
        <v>11121.18</v>
      </c>
      <c r="AA2838">
        <v>794</v>
      </c>
      <c r="AB2838">
        <v>2625.98</v>
      </c>
      <c r="AC2838">
        <v>2085028.12</v>
      </c>
      <c r="AD2838">
        <v>30663651.129999999</v>
      </c>
      <c r="AE2838">
        <v>174.99</v>
      </c>
      <c r="AF2838">
        <v>5365832311.2399998</v>
      </c>
      <c r="AG2838">
        <v>205094.7</v>
      </c>
      <c r="AH2838">
        <v>0</v>
      </c>
      <c r="AI2838">
        <v>0</v>
      </c>
      <c r="AJ2838">
        <v>16.77</v>
      </c>
      <c r="AK2838">
        <v>5142294.29</v>
      </c>
      <c r="AL2838">
        <v>0.184</v>
      </c>
      <c r="AM2838">
        <v>56421.120000000003</v>
      </c>
      <c r="AN2838">
        <v>434.2</v>
      </c>
      <c r="AO2838">
        <v>645.08000000000004</v>
      </c>
      <c r="AP2838">
        <v>280093.74</v>
      </c>
      <c r="AQ2838">
        <v>2626637.6800000002</v>
      </c>
      <c r="AR2838" t="s">
        <v>124</v>
      </c>
      <c r="AS2838" t="s">
        <v>61</v>
      </c>
      <c r="AT2838" t="s">
        <v>62</v>
      </c>
      <c r="AU2838" t="s">
        <v>63</v>
      </c>
    </row>
    <row r="2839" spans="1:47" x14ac:dyDescent="0.25">
      <c r="A2839" t="s">
        <v>4089</v>
      </c>
      <c r="B2839">
        <v>2024</v>
      </c>
      <c r="C2839">
        <v>1</v>
      </c>
      <c r="D2839" t="s">
        <v>48</v>
      </c>
      <c r="E2839" s="1">
        <v>45320</v>
      </c>
      <c r="F2839" s="1">
        <v>45330</v>
      </c>
      <c r="G2839">
        <v>10</v>
      </c>
      <c r="H2839">
        <v>19.7</v>
      </c>
      <c r="I2839" t="s">
        <v>65</v>
      </c>
      <c r="J2839" t="s">
        <v>50</v>
      </c>
      <c r="K2839" t="s">
        <v>183</v>
      </c>
      <c r="L2839">
        <v>2710.19</v>
      </c>
      <c r="M2839" t="s">
        <v>68</v>
      </c>
      <c r="N2839" t="s">
        <v>106</v>
      </c>
      <c r="O2839" t="s">
        <v>200</v>
      </c>
      <c r="P2839" t="s">
        <v>92</v>
      </c>
      <c r="Q2839" t="s">
        <v>150</v>
      </c>
      <c r="R2839" t="s">
        <v>2036</v>
      </c>
      <c r="S2839" t="s">
        <v>186</v>
      </c>
      <c r="T2839" t="s">
        <v>148</v>
      </c>
      <c r="U2839" t="s">
        <v>213</v>
      </c>
      <c r="V2839">
        <v>77069</v>
      </c>
      <c r="W2839">
        <v>44054</v>
      </c>
      <c r="X2839">
        <v>9.6999999999999993</v>
      </c>
      <c r="Y2839">
        <v>11.3</v>
      </c>
      <c r="Z2839">
        <v>61362.02</v>
      </c>
      <c r="AB2839">
        <v>8.77</v>
      </c>
      <c r="AC2839">
        <v>538144.92000000004</v>
      </c>
      <c r="AD2839">
        <v>57957041.509999998</v>
      </c>
      <c r="AE2839">
        <v>282.31</v>
      </c>
      <c r="AF2839">
        <v>16361852388.690001</v>
      </c>
      <c r="AG2839">
        <v>163578.5</v>
      </c>
      <c r="AH2839">
        <v>0</v>
      </c>
      <c r="AI2839">
        <v>0</v>
      </c>
      <c r="AJ2839">
        <v>23.46</v>
      </c>
      <c r="AK2839">
        <v>0</v>
      </c>
      <c r="AL2839">
        <v>0.183</v>
      </c>
      <c r="AM2839">
        <v>106061.39</v>
      </c>
      <c r="AN2839">
        <v>506.9</v>
      </c>
      <c r="AO2839">
        <v>633.37</v>
      </c>
      <c r="AP2839">
        <v>321055.25</v>
      </c>
      <c r="AQ2839">
        <v>1128840.06</v>
      </c>
      <c r="AR2839" t="s">
        <v>61</v>
      </c>
      <c r="AS2839" t="s">
        <v>61</v>
      </c>
      <c r="AT2839" t="s">
        <v>62</v>
      </c>
      <c r="AU2839" t="s">
        <v>63</v>
      </c>
    </row>
    <row r="2840" spans="1:47" x14ac:dyDescent="0.25">
      <c r="A2840" t="s">
        <v>4090</v>
      </c>
      <c r="B2840">
        <v>2022</v>
      </c>
      <c r="C2840">
        <v>8</v>
      </c>
      <c r="D2840" t="s">
        <v>89</v>
      </c>
      <c r="E2840" s="1">
        <v>44802</v>
      </c>
      <c r="F2840" s="1">
        <v>44808</v>
      </c>
      <c r="G2840">
        <v>6</v>
      </c>
      <c r="H2840">
        <v>11</v>
      </c>
      <c r="I2840" t="s">
        <v>65</v>
      </c>
      <c r="J2840" t="s">
        <v>50</v>
      </c>
      <c r="K2840" t="s">
        <v>183</v>
      </c>
      <c r="L2840">
        <v>2710.19</v>
      </c>
      <c r="M2840" t="s">
        <v>90</v>
      </c>
      <c r="N2840" t="s">
        <v>168</v>
      </c>
      <c r="O2840" t="s">
        <v>99</v>
      </c>
      <c r="P2840" t="s">
        <v>92</v>
      </c>
      <c r="Q2840" t="s">
        <v>154</v>
      </c>
      <c r="R2840" t="s">
        <v>972</v>
      </c>
      <c r="S2840" t="s">
        <v>186</v>
      </c>
      <c r="T2840" t="s">
        <v>102</v>
      </c>
      <c r="U2840" t="s">
        <v>87</v>
      </c>
      <c r="V2840">
        <v>68856</v>
      </c>
      <c r="W2840">
        <v>48933</v>
      </c>
      <c r="X2840">
        <v>7.5</v>
      </c>
      <c r="Y2840">
        <v>10.199999999999999</v>
      </c>
      <c r="Z2840">
        <v>60493.7</v>
      </c>
      <c r="AB2840">
        <v>10.91</v>
      </c>
      <c r="AC2840">
        <v>659986.27</v>
      </c>
      <c r="AD2840">
        <v>71677775.260000005</v>
      </c>
      <c r="AE2840">
        <v>210.38</v>
      </c>
      <c r="AF2840">
        <v>15079570359.200001</v>
      </c>
      <c r="AG2840">
        <v>81400.429999999993</v>
      </c>
      <c r="AH2840">
        <v>0</v>
      </c>
      <c r="AI2840">
        <v>0</v>
      </c>
      <c r="AJ2840">
        <v>6.97</v>
      </c>
      <c r="AK2840">
        <v>0</v>
      </c>
      <c r="AL2840">
        <v>0.14399999999999999</v>
      </c>
      <c r="AM2840">
        <v>103216</v>
      </c>
      <c r="AN2840">
        <v>101.9</v>
      </c>
      <c r="AO2840">
        <v>637.16</v>
      </c>
      <c r="AP2840">
        <v>64926.6</v>
      </c>
      <c r="AQ2840">
        <v>909529.3</v>
      </c>
      <c r="AR2840" t="s">
        <v>61</v>
      </c>
      <c r="AS2840" t="s">
        <v>61</v>
      </c>
      <c r="AT2840" t="s">
        <v>62</v>
      </c>
      <c r="AU2840" t="s">
        <v>63</v>
      </c>
    </row>
    <row r="2841" spans="1:47" x14ac:dyDescent="0.25">
      <c r="A2841" t="s">
        <v>4091</v>
      </c>
      <c r="B2841">
        <v>2025</v>
      </c>
      <c r="C2841">
        <v>9</v>
      </c>
      <c r="D2841" t="s">
        <v>89</v>
      </c>
      <c r="E2841" s="1">
        <v>45905</v>
      </c>
      <c r="F2841" s="1">
        <v>45925</v>
      </c>
      <c r="G2841">
        <v>20</v>
      </c>
      <c r="H2841">
        <v>20</v>
      </c>
      <c r="I2841" t="s">
        <v>65</v>
      </c>
      <c r="J2841" t="s">
        <v>50</v>
      </c>
      <c r="K2841" t="s">
        <v>51</v>
      </c>
      <c r="L2841">
        <v>2709</v>
      </c>
      <c r="M2841" t="s">
        <v>90</v>
      </c>
      <c r="N2841" t="s">
        <v>53</v>
      </c>
      <c r="O2841" t="s">
        <v>91</v>
      </c>
      <c r="P2841" t="s">
        <v>128</v>
      </c>
      <c r="Q2841" t="s">
        <v>196</v>
      </c>
      <c r="R2841" t="s">
        <v>4092</v>
      </c>
      <c r="S2841" t="s">
        <v>170</v>
      </c>
      <c r="T2841" t="s">
        <v>187</v>
      </c>
      <c r="U2841" t="s">
        <v>181</v>
      </c>
      <c r="V2841">
        <v>84550</v>
      </c>
      <c r="W2841">
        <v>56173</v>
      </c>
      <c r="X2841">
        <v>22.1</v>
      </c>
      <c r="Y2841">
        <v>13.8</v>
      </c>
      <c r="Z2841">
        <v>66774.649999999994</v>
      </c>
      <c r="AB2841">
        <v>20.85</v>
      </c>
      <c r="AC2841">
        <v>1392251.45</v>
      </c>
      <c r="AD2841">
        <v>6151280.7599999998</v>
      </c>
      <c r="AE2841">
        <v>278.68</v>
      </c>
      <c r="AF2841">
        <v>1714238922.2</v>
      </c>
      <c r="AG2841">
        <v>96251.77</v>
      </c>
      <c r="AH2841">
        <v>0.8</v>
      </c>
      <c r="AI2841">
        <v>25257.84</v>
      </c>
      <c r="AJ2841">
        <v>20.47</v>
      </c>
      <c r="AK2841">
        <v>0</v>
      </c>
      <c r="AL2841">
        <v>0.17499999999999999</v>
      </c>
      <c r="AM2841">
        <v>10764.74</v>
      </c>
      <c r="AN2841">
        <v>397.4</v>
      </c>
      <c r="AO2841">
        <v>570.53</v>
      </c>
      <c r="AP2841">
        <v>226728.62</v>
      </c>
      <c r="AQ2841">
        <v>1751254.42</v>
      </c>
      <c r="AR2841" t="s">
        <v>61</v>
      </c>
      <c r="AS2841" t="s">
        <v>61</v>
      </c>
      <c r="AT2841" t="s">
        <v>293</v>
      </c>
      <c r="AU2841" t="s">
        <v>63</v>
      </c>
    </row>
    <row r="2842" spans="1:47" x14ac:dyDescent="0.25">
      <c r="A2842" t="s">
        <v>4093</v>
      </c>
      <c r="B2842">
        <v>2022</v>
      </c>
      <c r="C2842">
        <v>12</v>
      </c>
      <c r="D2842" t="s">
        <v>119</v>
      </c>
      <c r="E2842" s="1">
        <v>44898</v>
      </c>
      <c r="F2842" s="1">
        <v>44909</v>
      </c>
      <c r="G2842">
        <v>11</v>
      </c>
      <c r="H2842">
        <v>17.3</v>
      </c>
      <c r="I2842" t="s">
        <v>49</v>
      </c>
      <c r="J2842" t="s">
        <v>50</v>
      </c>
      <c r="K2842" t="s">
        <v>120</v>
      </c>
      <c r="L2842">
        <v>2710.1921000000002</v>
      </c>
      <c r="M2842" t="s">
        <v>98</v>
      </c>
      <c r="N2842" t="s">
        <v>106</v>
      </c>
      <c r="O2842" t="s">
        <v>107</v>
      </c>
      <c r="P2842" t="s">
        <v>230</v>
      </c>
      <c r="Q2842" t="s">
        <v>82</v>
      </c>
      <c r="R2842" t="s">
        <v>744</v>
      </c>
      <c r="S2842" t="s">
        <v>123</v>
      </c>
      <c r="T2842" t="s">
        <v>74</v>
      </c>
      <c r="U2842" t="s">
        <v>213</v>
      </c>
      <c r="V2842">
        <v>37580</v>
      </c>
      <c r="W2842">
        <v>22759</v>
      </c>
      <c r="X2842">
        <v>16.3</v>
      </c>
      <c r="Y2842">
        <v>11</v>
      </c>
      <c r="Z2842">
        <v>31841.71</v>
      </c>
      <c r="AB2842">
        <v>21.36</v>
      </c>
      <c r="AC2842">
        <v>680138.93</v>
      </c>
      <c r="AD2842">
        <v>13155402.49</v>
      </c>
      <c r="AE2842">
        <v>213.58</v>
      </c>
      <c r="AF2842">
        <v>2809730863.8099999</v>
      </c>
      <c r="AG2842">
        <v>128126.73</v>
      </c>
      <c r="AH2842">
        <v>0</v>
      </c>
      <c r="AI2842">
        <v>0</v>
      </c>
      <c r="AJ2842">
        <v>15.61</v>
      </c>
      <c r="AK2842">
        <v>2053558.33</v>
      </c>
      <c r="AL2842">
        <v>0.309</v>
      </c>
      <c r="AM2842">
        <v>40650.19</v>
      </c>
      <c r="AN2842">
        <v>332.5</v>
      </c>
      <c r="AO2842">
        <v>395.21</v>
      </c>
      <c r="AP2842">
        <v>131407.32</v>
      </c>
      <c r="AQ2842">
        <v>980323.17</v>
      </c>
      <c r="AR2842" t="s">
        <v>61</v>
      </c>
      <c r="AS2842" t="s">
        <v>61</v>
      </c>
      <c r="AT2842" t="s">
        <v>62</v>
      </c>
      <c r="AU2842" t="s">
        <v>63</v>
      </c>
    </row>
    <row r="2843" spans="1:47" x14ac:dyDescent="0.25">
      <c r="A2843" t="s">
        <v>4094</v>
      </c>
      <c r="B2843">
        <v>2021</v>
      </c>
      <c r="C2843">
        <v>5</v>
      </c>
      <c r="D2843" t="s">
        <v>77</v>
      </c>
      <c r="E2843" s="1">
        <v>44346</v>
      </c>
      <c r="F2843" s="1">
        <v>44365</v>
      </c>
      <c r="G2843">
        <v>19</v>
      </c>
      <c r="H2843">
        <v>12.7</v>
      </c>
      <c r="I2843" t="s">
        <v>65</v>
      </c>
      <c r="J2843" t="s">
        <v>112</v>
      </c>
      <c r="K2843" t="s">
        <v>340</v>
      </c>
      <c r="L2843">
        <v>7208.39</v>
      </c>
      <c r="M2843" t="s">
        <v>90</v>
      </c>
      <c r="N2843" t="s">
        <v>69</v>
      </c>
      <c r="O2843" t="s">
        <v>200</v>
      </c>
      <c r="P2843" t="s">
        <v>92</v>
      </c>
      <c r="Q2843" t="s">
        <v>71</v>
      </c>
      <c r="R2843" t="s">
        <v>398</v>
      </c>
      <c r="S2843" t="s">
        <v>73</v>
      </c>
      <c r="T2843" t="s">
        <v>162</v>
      </c>
      <c r="U2843" t="s">
        <v>259</v>
      </c>
      <c r="V2843">
        <v>5065</v>
      </c>
      <c r="W2843">
        <v>3394</v>
      </c>
      <c r="X2843">
        <v>9.9</v>
      </c>
      <c r="Y2843">
        <v>12</v>
      </c>
      <c r="Z2843">
        <v>4801.8599999999997</v>
      </c>
      <c r="AB2843">
        <v>25.02</v>
      </c>
      <c r="AC2843">
        <v>120142.54</v>
      </c>
      <c r="AD2843">
        <v>5306631.5199999996</v>
      </c>
      <c r="AE2843">
        <v>170.57</v>
      </c>
      <c r="AF2843">
        <v>905152138.37</v>
      </c>
      <c r="AG2843">
        <v>92638.91</v>
      </c>
      <c r="AH2843">
        <v>1.7</v>
      </c>
      <c r="AI2843">
        <v>47882.67</v>
      </c>
      <c r="AJ2843">
        <v>15.19</v>
      </c>
      <c r="AK2843">
        <v>0</v>
      </c>
      <c r="AL2843">
        <v>0.113</v>
      </c>
      <c r="AM2843">
        <v>5996.49</v>
      </c>
      <c r="AN2843">
        <v>993</v>
      </c>
      <c r="AO2843">
        <v>739.59</v>
      </c>
      <c r="AP2843">
        <v>734412.87</v>
      </c>
      <c r="AQ2843">
        <v>1001073.48</v>
      </c>
      <c r="AR2843" t="s">
        <v>61</v>
      </c>
      <c r="AS2843" t="s">
        <v>61</v>
      </c>
      <c r="AT2843" t="s">
        <v>62</v>
      </c>
      <c r="AU2843" t="s">
        <v>63</v>
      </c>
    </row>
    <row r="2844" spans="1:47" x14ac:dyDescent="0.25">
      <c r="A2844" t="s">
        <v>4095</v>
      </c>
      <c r="B2844">
        <v>2024</v>
      </c>
      <c r="C2844">
        <v>5</v>
      </c>
      <c r="D2844" t="s">
        <v>77</v>
      </c>
      <c r="E2844" s="1">
        <v>45435</v>
      </c>
      <c r="F2844" s="1">
        <v>45451</v>
      </c>
      <c r="G2844">
        <v>16</v>
      </c>
      <c r="H2844">
        <v>20.6</v>
      </c>
      <c r="I2844" t="s">
        <v>65</v>
      </c>
      <c r="J2844" t="s">
        <v>50</v>
      </c>
      <c r="K2844" t="s">
        <v>183</v>
      </c>
      <c r="L2844">
        <v>2710.19</v>
      </c>
      <c r="M2844" t="s">
        <v>90</v>
      </c>
      <c r="N2844" t="s">
        <v>106</v>
      </c>
      <c r="O2844" t="s">
        <v>107</v>
      </c>
      <c r="P2844" t="s">
        <v>184</v>
      </c>
      <c r="Q2844" t="s">
        <v>127</v>
      </c>
      <c r="R2844" t="s">
        <v>1956</v>
      </c>
      <c r="S2844" t="s">
        <v>186</v>
      </c>
      <c r="T2844" t="s">
        <v>102</v>
      </c>
      <c r="U2844" t="s">
        <v>143</v>
      </c>
      <c r="V2844">
        <v>95035</v>
      </c>
      <c r="W2844">
        <v>66518</v>
      </c>
      <c r="X2844">
        <v>1.8</v>
      </c>
      <c r="Y2844">
        <v>15.9</v>
      </c>
      <c r="Z2844">
        <v>78722.3</v>
      </c>
      <c r="AB2844">
        <v>25.4</v>
      </c>
      <c r="AC2844">
        <v>1999546.42</v>
      </c>
      <c r="AD2844">
        <v>40712811.890000001</v>
      </c>
      <c r="AE2844">
        <v>276.69</v>
      </c>
      <c r="AF2844">
        <v>11264827921.84</v>
      </c>
      <c r="AG2844">
        <v>201198.65</v>
      </c>
      <c r="AH2844">
        <v>2.2999999999999998</v>
      </c>
      <c r="AI2844">
        <v>57444.77</v>
      </c>
      <c r="AJ2844">
        <v>11.83</v>
      </c>
      <c r="AK2844">
        <v>0</v>
      </c>
      <c r="AL2844">
        <v>9.8000000000000004E-2</v>
      </c>
      <c r="AM2844">
        <v>39898.559999999998</v>
      </c>
      <c r="AN2844">
        <v>425.7</v>
      </c>
      <c r="AO2844">
        <v>513.67999999999995</v>
      </c>
      <c r="AP2844">
        <v>218673.58</v>
      </c>
      <c r="AQ2844">
        <v>2516761.98</v>
      </c>
      <c r="AR2844" t="s">
        <v>61</v>
      </c>
      <c r="AS2844" t="s">
        <v>61</v>
      </c>
      <c r="AT2844" t="s">
        <v>62</v>
      </c>
      <c r="AU2844" t="s">
        <v>63</v>
      </c>
    </row>
    <row r="2845" spans="1:47" x14ac:dyDescent="0.25">
      <c r="A2845" t="s">
        <v>4096</v>
      </c>
      <c r="B2845">
        <v>2020</v>
      </c>
      <c r="C2845">
        <v>6</v>
      </c>
      <c r="D2845" t="s">
        <v>77</v>
      </c>
      <c r="E2845" s="1">
        <v>44003</v>
      </c>
      <c r="F2845" s="1">
        <v>44016</v>
      </c>
      <c r="G2845">
        <v>13</v>
      </c>
      <c r="H2845">
        <v>19.7</v>
      </c>
      <c r="I2845" t="s">
        <v>65</v>
      </c>
      <c r="J2845" t="s">
        <v>50</v>
      </c>
      <c r="K2845" t="s">
        <v>120</v>
      </c>
      <c r="L2845">
        <v>2710.1921000000002</v>
      </c>
      <c r="M2845" t="s">
        <v>114</v>
      </c>
      <c r="N2845" t="s">
        <v>53</v>
      </c>
      <c r="O2845" t="s">
        <v>189</v>
      </c>
      <c r="P2845" t="s">
        <v>100</v>
      </c>
      <c r="Q2845" t="s">
        <v>71</v>
      </c>
      <c r="R2845" t="s">
        <v>1516</v>
      </c>
      <c r="S2845" t="s">
        <v>142</v>
      </c>
      <c r="T2845" t="s">
        <v>187</v>
      </c>
      <c r="U2845" t="s">
        <v>103</v>
      </c>
      <c r="V2845">
        <v>28082</v>
      </c>
      <c r="W2845">
        <v>19950</v>
      </c>
      <c r="X2845">
        <v>12.9</v>
      </c>
      <c r="Y2845">
        <v>12.6</v>
      </c>
      <c r="Z2845">
        <v>23481.49</v>
      </c>
      <c r="AB2845">
        <v>15.66</v>
      </c>
      <c r="AC2845">
        <v>367720.13</v>
      </c>
      <c r="AD2845">
        <v>11621224.220000001</v>
      </c>
      <c r="AE2845">
        <v>163.47999999999999</v>
      </c>
      <c r="AF2845">
        <v>1899837735.49</v>
      </c>
      <c r="AG2845">
        <v>146080.46</v>
      </c>
      <c r="AH2845">
        <v>0.5</v>
      </c>
      <c r="AI2845">
        <v>12184.29</v>
      </c>
      <c r="AJ2845">
        <v>6.74</v>
      </c>
      <c r="AK2845">
        <v>0</v>
      </c>
      <c r="AL2845">
        <v>8.8999999999999996E-2</v>
      </c>
      <c r="AM2845">
        <v>10342.89</v>
      </c>
      <c r="AN2845">
        <v>208.7</v>
      </c>
      <c r="AO2845">
        <v>703.33</v>
      </c>
      <c r="AP2845">
        <v>146784.97</v>
      </c>
      <c r="AQ2845">
        <v>683112.74</v>
      </c>
      <c r="AR2845" t="s">
        <v>61</v>
      </c>
      <c r="AS2845" t="s">
        <v>61</v>
      </c>
      <c r="AT2845" t="s">
        <v>62</v>
      </c>
      <c r="AU2845" t="s">
        <v>63</v>
      </c>
    </row>
    <row r="2846" spans="1:47" x14ac:dyDescent="0.25">
      <c r="A2846" t="s">
        <v>4097</v>
      </c>
      <c r="B2846">
        <v>2022</v>
      </c>
      <c r="C2846">
        <v>9</v>
      </c>
      <c r="D2846" t="s">
        <v>89</v>
      </c>
      <c r="E2846" s="1">
        <v>44822</v>
      </c>
      <c r="F2846" s="1">
        <v>44837</v>
      </c>
      <c r="G2846">
        <v>15</v>
      </c>
      <c r="H2846">
        <v>5</v>
      </c>
      <c r="I2846" t="s">
        <v>49</v>
      </c>
      <c r="J2846" t="s">
        <v>50</v>
      </c>
      <c r="K2846" t="s">
        <v>120</v>
      </c>
      <c r="L2846">
        <v>2710.1921000000002</v>
      </c>
      <c r="M2846" t="s">
        <v>68</v>
      </c>
      <c r="N2846" t="s">
        <v>69</v>
      </c>
      <c r="O2846" t="s">
        <v>54</v>
      </c>
      <c r="P2846" t="s">
        <v>164</v>
      </c>
      <c r="Q2846" t="s">
        <v>226</v>
      </c>
      <c r="R2846" t="s">
        <v>2330</v>
      </c>
      <c r="S2846" t="s">
        <v>123</v>
      </c>
      <c r="T2846" t="s">
        <v>162</v>
      </c>
      <c r="U2846" t="s">
        <v>110</v>
      </c>
      <c r="V2846">
        <v>37097</v>
      </c>
      <c r="W2846">
        <v>26363</v>
      </c>
      <c r="X2846">
        <v>5.5</v>
      </c>
      <c r="Y2846">
        <v>10.7</v>
      </c>
      <c r="Z2846">
        <v>30786.78</v>
      </c>
      <c r="AB2846">
        <v>30.13</v>
      </c>
      <c r="AC2846">
        <v>927605.68</v>
      </c>
      <c r="AD2846">
        <v>12425236.539999999</v>
      </c>
      <c r="AE2846">
        <v>215.53</v>
      </c>
      <c r="AF2846">
        <v>2678011231.4699998</v>
      </c>
      <c r="AG2846">
        <v>24163.46</v>
      </c>
      <c r="AH2846">
        <v>0</v>
      </c>
      <c r="AI2846">
        <v>0</v>
      </c>
      <c r="AJ2846">
        <v>0.14000000000000001</v>
      </c>
      <c r="AK2846">
        <v>17395.330000000002</v>
      </c>
      <c r="AL2846">
        <v>0.20699999999999999</v>
      </c>
      <c r="AM2846">
        <v>25720.240000000002</v>
      </c>
      <c r="AN2846">
        <v>643.9</v>
      </c>
      <c r="AO2846">
        <v>416.99</v>
      </c>
      <c r="AP2846">
        <v>268499.86</v>
      </c>
      <c r="AQ2846">
        <v>1245989.24</v>
      </c>
      <c r="AR2846" t="s">
        <v>124</v>
      </c>
      <c r="AS2846" t="s">
        <v>124</v>
      </c>
      <c r="AT2846" t="s">
        <v>62</v>
      </c>
      <c r="AU2846" t="s">
        <v>63</v>
      </c>
    </row>
    <row r="2847" spans="1:47" x14ac:dyDescent="0.25">
      <c r="A2847" t="s">
        <v>4098</v>
      </c>
      <c r="B2847">
        <v>2026</v>
      </c>
      <c r="C2847">
        <v>3</v>
      </c>
      <c r="D2847" t="s">
        <v>48</v>
      </c>
      <c r="E2847" s="1">
        <v>46099</v>
      </c>
      <c r="F2847" s="1">
        <v>46117</v>
      </c>
      <c r="G2847">
        <v>18</v>
      </c>
      <c r="H2847">
        <v>5.6</v>
      </c>
      <c r="I2847" t="s">
        <v>49</v>
      </c>
      <c r="J2847" t="s">
        <v>50</v>
      </c>
      <c r="K2847" t="s">
        <v>51</v>
      </c>
      <c r="L2847">
        <v>2709</v>
      </c>
      <c r="M2847" t="s">
        <v>90</v>
      </c>
      <c r="N2847" t="s">
        <v>106</v>
      </c>
      <c r="O2847" t="s">
        <v>107</v>
      </c>
      <c r="P2847" t="s">
        <v>140</v>
      </c>
      <c r="Q2847" t="s">
        <v>70</v>
      </c>
      <c r="R2847" t="s">
        <v>3494</v>
      </c>
      <c r="S2847" t="s">
        <v>170</v>
      </c>
      <c r="T2847" t="s">
        <v>148</v>
      </c>
      <c r="U2847" t="s">
        <v>103</v>
      </c>
      <c r="V2847">
        <v>121458</v>
      </c>
      <c r="W2847">
        <v>78448</v>
      </c>
      <c r="X2847">
        <v>10.3</v>
      </c>
      <c r="Y2847">
        <v>12.6</v>
      </c>
      <c r="Z2847">
        <v>109042.82</v>
      </c>
      <c r="AB2847">
        <v>20.7</v>
      </c>
      <c r="AC2847">
        <v>2257186.37</v>
      </c>
      <c r="AD2847">
        <v>8539143.2300000004</v>
      </c>
      <c r="AE2847">
        <v>278.87</v>
      </c>
      <c r="AF2847">
        <v>2381310872.5500002</v>
      </c>
      <c r="AG2847">
        <v>49471.7</v>
      </c>
      <c r="AH2847">
        <v>0</v>
      </c>
      <c r="AI2847">
        <v>0</v>
      </c>
      <c r="AJ2847">
        <v>19.89</v>
      </c>
      <c r="AK2847">
        <v>1698435.59</v>
      </c>
      <c r="AL2847">
        <v>0.33200000000000002</v>
      </c>
      <c r="AM2847">
        <v>28349.96</v>
      </c>
      <c r="AN2847">
        <v>930.6</v>
      </c>
      <c r="AO2847">
        <v>703.07</v>
      </c>
      <c r="AP2847">
        <v>654276.93999999994</v>
      </c>
      <c r="AQ2847">
        <v>2989284.97</v>
      </c>
      <c r="AR2847" t="s">
        <v>61</v>
      </c>
      <c r="AS2847" t="s">
        <v>61</v>
      </c>
      <c r="AT2847" t="s">
        <v>62</v>
      </c>
      <c r="AU2847" t="s">
        <v>63</v>
      </c>
    </row>
    <row r="2848" spans="1:47" x14ac:dyDescent="0.25">
      <c r="A2848" t="s">
        <v>4099</v>
      </c>
      <c r="B2848">
        <v>2022</v>
      </c>
      <c r="C2848">
        <v>8</v>
      </c>
      <c r="D2848" t="s">
        <v>89</v>
      </c>
      <c r="E2848" s="1">
        <v>44778</v>
      </c>
      <c r="F2848" s="1">
        <v>44807</v>
      </c>
      <c r="G2848">
        <v>29</v>
      </c>
      <c r="H2848">
        <v>16.3</v>
      </c>
      <c r="I2848" t="s">
        <v>49</v>
      </c>
      <c r="J2848" t="s">
        <v>112</v>
      </c>
      <c r="K2848" t="s">
        <v>126</v>
      </c>
      <c r="L2848">
        <v>2701.12</v>
      </c>
      <c r="M2848" t="s">
        <v>52</v>
      </c>
      <c r="N2848" t="s">
        <v>106</v>
      </c>
      <c r="O2848" t="s">
        <v>200</v>
      </c>
      <c r="P2848" t="s">
        <v>108</v>
      </c>
      <c r="Q2848" t="s">
        <v>128</v>
      </c>
      <c r="R2848" t="s">
        <v>2086</v>
      </c>
      <c r="S2848" t="s">
        <v>130</v>
      </c>
      <c r="T2848" t="s">
        <v>86</v>
      </c>
      <c r="U2848" t="s">
        <v>103</v>
      </c>
      <c r="V2848">
        <v>58890</v>
      </c>
      <c r="W2848">
        <v>43298</v>
      </c>
      <c r="X2848">
        <v>18.100000000000001</v>
      </c>
      <c r="Y2848">
        <v>12.9</v>
      </c>
      <c r="Z2848">
        <v>54981.42</v>
      </c>
      <c r="AB2848">
        <v>13.47</v>
      </c>
      <c r="AC2848">
        <v>740599.73</v>
      </c>
      <c r="AD2848">
        <v>8860805.6500000004</v>
      </c>
      <c r="AE2848">
        <v>215.26</v>
      </c>
      <c r="AF2848">
        <v>1907377024.22</v>
      </c>
      <c r="AG2848">
        <v>95165.49</v>
      </c>
      <c r="AJ2848">
        <v>4.79</v>
      </c>
      <c r="AK2848">
        <v>424432.59</v>
      </c>
      <c r="AL2848">
        <v>7.5999999999999998E-2</v>
      </c>
      <c r="AM2848">
        <v>6734.21</v>
      </c>
      <c r="AN2848">
        <v>1544.4</v>
      </c>
      <c r="AO2848">
        <v>677.62</v>
      </c>
      <c r="AP2848">
        <v>1046516.33</v>
      </c>
      <c r="AQ2848">
        <v>1889015.76</v>
      </c>
      <c r="AR2848" t="s">
        <v>61</v>
      </c>
      <c r="AS2848" t="s">
        <v>61</v>
      </c>
      <c r="AT2848" t="s">
        <v>62</v>
      </c>
      <c r="AU2848" t="s">
        <v>63</v>
      </c>
    </row>
    <row r="2849" spans="1:47" x14ac:dyDescent="0.25">
      <c r="A2849" t="s">
        <v>4100</v>
      </c>
      <c r="B2849">
        <v>2025</v>
      </c>
      <c r="C2849">
        <v>6</v>
      </c>
      <c r="D2849" t="s">
        <v>77</v>
      </c>
      <c r="E2849" s="1">
        <v>45831</v>
      </c>
      <c r="F2849" s="1">
        <v>45839</v>
      </c>
      <c r="G2849">
        <v>8</v>
      </c>
      <c r="H2849">
        <v>13.6</v>
      </c>
      <c r="I2849" t="s">
        <v>65</v>
      </c>
      <c r="J2849" t="s">
        <v>50</v>
      </c>
      <c r="K2849" t="s">
        <v>51</v>
      </c>
      <c r="L2849">
        <v>2709</v>
      </c>
      <c r="M2849" t="s">
        <v>52</v>
      </c>
      <c r="N2849" t="s">
        <v>106</v>
      </c>
      <c r="O2849" t="s">
        <v>91</v>
      </c>
      <c r="P2849" t="s">
        <v>100</v>
      </c>
      <c r="Q2849" t="s">
        <v>257</v>
      </c>
      <c r="R2849" t="s">
        <v>1652</v>
      </c>
      <c r="S2849" t="s">
        <v>58</v>
      </c>
      <c r="T2849" t="s">
        <v>148</v>
      </c>
      <c r="U2849" t="s">
        <v>181</v>
      </c>
      <c r="V2849">
        <v>276279</v>
      </c>
      <c r="W2849">
        <v>204073</v>
      </c>
      <c r="X2849">
        <v>15.9</v>
      </c>
      <c r="Y2849">
        <v>15.3</v>
      </c>
      <c r="Z2849">
        <v>234410.05</v>
      </c>
      <c r="AB2849">
        <v>11.86</v>
      </c>
      <c r="AC2849">
        <v>2780103.19</v>
      </c>
      <c r="AD2849">
        <v>20086597.18</v>
      </c>
      <c r="AE2849">
        <v>283.13</v>
      </c>
      <c r="AF2849">
        <v>5687118259.5699997</v>
      </c>
      <c r="AG2849">
        <v>234741.25</v>
      </c>
      <c r="AH2849">
        <v>0</v>
      </c>
      <c r="AI2849">
        <v>0</v>
      </c>
      <c r="AJ2849">
        <v>6.44</v>
      </c>
      <c r="AK2849">
        <v>0</v>
      </c>
      <c r="AL2849">
        <v>0.24099999999999999</v>
      </c>
      <c r="AM2849">
        <v>48408.7</v>
      </c>
      <c r="AN2849">
        <v>301.39999999999998</v>
      </c>
      <c r="AO2849">
        <v>551.08000000000004</v>
      </c>
      <c r="AP2849">
        <v>166095.51</v>
      </c>
      <c r="AQ2849">
        <v>3229348.65</v>
      </c>
      <c r="AR2849" t="s">
        <v>61</v>
      </c>
      <c r="AS2849" t="s">
        <v>61</v>
      </c>
      <c r="AT2849" t="s">
        <v>62</v>
      </c>
      <c r="AU2849" t="s">
        <v>117</v>
      </c>
    </row>
    <row r="2850" spans="1:47" x14ac:dyDescent="0.25">
      <c r="A2850" t="s">
        <v>4101</v>
      </c>
      <c r="B2850">
        <v>2025</v>
      </c>
      <c r="C2850">
        <v>6</v>
      </c>
      <c r="D2850" t="s">
        <v>77</v>
      </c>
      <c r="E2850" s="1">
        <v>45830</v>
      </c>
      <c r="F2850" s="1">
        <v>45849</v>
      </c>
      <c r="G2850">
        <v>19</v>
      </c>
      <c r="H2850">
        <v>18.3</v>
      </c>
      <c r="I2850" t="s">
        <v>65</v>
      </c>
      <c r="J2850" t="s">
        <v>66</v>
      </c>
      <c r="K2850" t="s">
        <v>391</v>
      </c>
      <c r="L2850">
        <v>9999.99</v>
      </c>
      <c r="M2850" t="s">
        <v>90</v>
      </c>
      <c r="N2850" t="s">
        <v>53</v>
      </c>
      <c r="O2850" t="s">
        <v>107</v>
      </c>
      <c r="P2850" t="s">
        <v>70</v>
      </c>
      <c r="Q2850" t="s">
        <v>150</v>
      </c>
      <c r="R2850" t="s">
        <v>487</v>
      </c>
      <c r="S2850" t="s">
        <v>130</v>
      </c>
      <c r="T2850" t="s">
        <v>131</v>
      </c>
      <c r="U2850" t="s">
        <v>60</v>
      </c>
      <c r="V2850">
        <v>87888</v>
      </c>
      <c r="W2850">
        <v>50886</v>
      </c>
      <c r="X2850">
        <v>2.8</v>
      </c>
      <c r="Y2850">
        <v>12</v>
      </c>
      <c r="Z2850">
        <v>72001.08</v>
      </c>
      <c r="AB2850">
        <v>33.81</v>
      </c>
      <c r="AC2850">
        <v>2434356.5099999998</v>
      </c>
      <c r="AD2850">
        <v>19837017.550000001</v>
      </c>
      <c r="AE2850">
        <v>282.25</v>
      </c>
      <c r="AF2850">
        <v>5598998203.4899998</v>
      </c>
      <c r="AG2850">
        <v>110774.12</v>
      </c>
      <c r="AH2850">
        <v>1.2</v>
      </c>
      <c r="AI2850">
        <v>19670.580000000002</v>
      </c>
      <c r="AJ2850">
        <v>22.34</v>
      </c>
      <c r="AK2850">
        <v>0</v>
      </c>
      <c r="AL2850">
        <v>0.21</v>
      </c>
      <c r="AM2850">
        <v>41657.74</v>
      </c>
      <c r="AN2850">
        <v>627.79999999999995</v>
      </c>
      <c r="AO2850">
        <v>697.85</v>
      </c>
      <c r="AP2850">
        <v>438110.23</v>
      </c>
      <c r="AQ2850">
        <v>3044569.18</v>
      </c>
      <c r="AR2850" t="s">
        <v>61</v>
      </c>
      <c r="AS2850" t="s">
        <v>61</v>
      </c>
      <c r="AT2850" t="s">
        <v>62</v>
      </c>
      <c r="AU2850" t="s">
        <v>63</v>
      </c>
    </row>
    <row r="2851" spans="1:47" x14ac:dyDescent="0.25">
      <c r="A2851" t="s">
        <v>4102</v>
      </c>
      <c r="B2851">
        <v>2020</v>
      </c>
      <c r="C2851">
        <v>8</v>
      </c>
      <c r="D2851" t="s">
        <v>89</v>
      </c>
      <c r="E2851" s="1">
        <v>44051</v>
      </c>
      <c r="F2851" s="1">
        <v>44068</v>
      </c>
      <c r="G2851">
        <v>17</v>
      </c>
      <c r="H2851">
        <v>15.6</v>
      </c>
      <c r="I2851" t="s">
        <v>65</v>
      </c>
      <c r="J2851" t="s">
        <v>50</v>
      </c>
      <c r="K2851" t="s">
        <v>223</v>
      </c>
      <c r="L2851">
        <v>2710.1109999999999</v>
      </c>
      <c r="M2851" t="s">
        <v>68</v>
      </c>
      <c r="N2851" t="s">
        <v>69</v>
      </c>
      <c r="O2851" t="s">
        <v>99</v>
      </c>
      <c r="P2851" t="s">
        <v>100</v>
      </c>
      <c r="Q2851" t="s">
        <v>55</v>
      </c>
      <c r="R2851" t="s">
        <v>1257</v>
      </c>
      <c r="S2851" t="s">
        <v>186</v>
      </c>
      <c r="T2851" t="s">
        <v>148</v>
      </c>
      <c r="U2851" t="s">
        <v>181</v>
      </c>
      <c r="V2851">
        <v>88010</v>
      </c>
      <c r="W2851">
        <v>61709</v>
      </c>
      <c r="X2851">
        <v>6.5</v>
      </c>
      <c r="Y2851">
        <v>14.5</v>
      </c>
      <c r="Z2851">
        <v>72659.61</v>
      </c>
      <c r="AB2851">
        <v>21.73</v>
      </c>
      <c r="AC2851">
        <v>1578893.33</v>
      </c>
      <c r="AD2851">
        <v>73160961.310000002</v>
      </c>
      <c r="AE2851">
        <v>167.35</v>
      </c>
      <c r="AF2851">
        <v>12243486875.23</v>
      </c>
      <c r="AG2851">
        <v>36837.919999999998</v>
      </c>
      <c r="AH2851">
        <v>0.4</v>
      </c>
      <c r="AI2851">
        <v>11880.74</v>
      </c>
      <c r="AJ2851">
        <v>3.55</v>
      </c>
      <c r="AK2851">
        <v>0</v>
      </c>
      <c r="AL2851">
        <v>0.20100000000000001</v>
      </c>
      <c r="AM2851">
        <v>147053.53</v>
      </c>
      <c r="AN2851">
        <v>385.3</v>
      </c>
      <c r="AO2851">
        <v>535.11</v>
      </c>
      <c r="AP2851">
        <v>206177.88</v>
      </c>
      <c r="AQ2851">
        <v>1980843.4</v>
      </c>
      <c r="AR2851" t="s">
        <v>61</v>
      </c>
      <c r="AS2851" t="s">
        <v>61</v>
      </c>
      <c r="AT2851" t="s">
        <v>62</v>
      </c>
      <c r="AU2851" t="s">
        <v>63</v>
      </c>
    </row>
    <row r="2852" spans="1:47" x14ac:dyDescent="0.25">
      <c r="A2852" t="s">
        <v>4103</v>
      </c>
      <c r="B2852">
        <v>2022</v>
      </c>
      <c r="C2852">
        <v>3</v>
      </c>
      <c r="D2852" t="s">
        <v>48</v>
      </c>
      <c r="E2852" s="1">
        <v>44641</v>
      </c>
      <c r="F2852" s="1">
        <v>44659</v>
      </c>
      <c r="G2852">
        <v>18</v>
      </c>
      <c r="H2852">
        <v>15.9</v>
      </c>
      <c r="I2852" t="s">
        <v>49</v>
      </c>
      <c r="J2852" t="s">
        <v>50</v>
      </c>
      <c r="K2852" t="s">
        <v>145</v>
      </c>
      <c r="L2852">
        <v>2710.19</v>
      </c>
      <c r="M2852" t="s">
        <v>80</v>
      </c>
      <c r="N2852" t="s">
        <v>106</v>
      </c>
      <c r="O2852" t="s">
        <v>99</v>
      </c>
      <c r="P2852" t="s">
        <v>174</v>
      </c>
      <c r="Q2852" t="s">
        <v>56</v>
      </c>
      <c r="R2852" t="s">
        <v>361</v>
      </c>
      <c r="S2852" t="s">
        <v>170</v>
      </c>
      <c r="T2852" t="s">
        <v>59</v>
      </c>
      <c r="U2852" t="s">
        <v>228</v>
      </c>
      <c r="V2852">
        <v>82368</v>
      </c>
      <c r="W2852">
        <v>61009</v>
      </c>
      <c r="X2852">
        <v>3.3</v>
      </c>
      <c r="Y2852">
        <v>11.1</v>
      </c>
      <c r="Z2852">
        <v>67244.47</v>
      </c>
      <c r="AB2852">
        <v>27.27</v>
      </c>
      <c r="AC2852">
        <v>1833756.7</v>
      </c>
      <c r="AD2852">
        <v>33363343.789999999</v>
      </c>
      <c r="AE2852">
        <v>215.05</v>
      </c>
      <c r="AF2852">
        <v>7174787082.04</v>
      </c>
      <c r="AG2852">
        <v>48185.599999999999</v>
      </c>
      <c r="AH2852">
        <v>0</v>
      </c>
      <c r="AI2852">
        <v>0</v>
      </c>
      <c r="AJ2852">
        <v>15.4</v>
      </c>
      <c r="AK2852">
        <v>5137954.9400000004</v>
      </c>
      <c r="AL2852">
        <v>0.193</v>
      </c>
      <c r="AM2852">
        <v>64391.25</v>
      </c>
      <c r="AN2852">
        <v>962.7</v>
      </c>
      <c r="AO2852">
        <v>353.14</v>
      </c>
      <c r="AP2852">
        <v>339967.88</v>
      </c>
      <c r="AQ2852">
        <v>2286301.4300000002</v>
      </c>
      <c r="AR2852" t="s">
        <v>61</v>
      </c>
      <c r="AS2852" t="s">
        <v>61</v>
      </c>
      <c r="AT2852" t="s">
        <v>62</v>
      </c>
      <c r="AU2852" t="s">
        <v>63</v>
      </c>
    </row>
    <row r="2853" spans="1:47" x14ac:dyDescent="0.25">
      <c r="A2853" t="s">
        <v>4104</v>
      </c>
      <c r="B2853">
        <v>2023</v>
      </c>
      <c r="C2853">
        <v>2</v>
      </c>
      <c r="D2853" t="s">
        <v>48</v>
      </c>
      <c r="E2853" s="1">
        <v>44975</v>
      </c>
      <c r="F2853" s="1">
        <v>44995</v>
      </c>
      <c r="G2853">
        <v>20</v>
      </c>
      <c r="H2853">
        <v>3.9</v>
      </c>
      <c r="I2853" t="s">
        <v>49</v>
      </c>
      <c r="J2853" t="s">
        <v>112</v>
      </c>
      <c r="K2853" t="s">
        <v>126</v>
      </c>
      <c r="L2853">
        <v>2701.12</v>
      </c>
      <c r="M2853" t="s">
        <v>68</v>
      </c>
      <c r="N2853" t="s">
        <v>53</v>
      </c>
      <c r="O2853" t="s">
        <v>200</v>
      </c>
      <c r="P2853" t="s">
        <v>174</v>
      </c>
      <c r="Q2853" t="s">
        <v>56</v>
      </c>
      <c r="R2853" t="s">
        <v>341</v>
      </c>
      <c r="S2853" t="s">
        <v>130</v>
      </c>
      <c r="T2853" t="s">
        <v>148</v>
      </c>
      <c r="U2853" t="s">
        <v>96</v>
      </c>
      <c r="V2853">
        <v>75154</v>
      </c>
      <c r="W2853">
        <v>44516</v>
      </c>
      <c r="X2853">
        <v>2.2999999999999998</v>
      </c>
      <c r="Y2853">
        <v>14.8</v>
      </c>
      <c r="Z2853">
        <v>70774.429999999993</v>
      </c>
      <c r="AB2853">
        <v>20.149999999999999</v>
      </c>
      <c r="AC2853">
        <v>1426104.76</v>
      </c>
      <c r="AD2853">
        <v>16521582.939999999</v>
      </c>
      <c r="AE2853">
        <v>283.81</v>
      </c>
      <c r="AF2853">
        <v>4688990454.1999998</v>
      </c>
      <c r="AG2853">
        <v>136881.44</v>
      </c>
      <c r="AH2853">
        <v>0</v>
      </c>
      <c r="AI2853">
        <v>0</v>
      </c>
      <c r="AJ2853">
        <v>0.16</v>
      </c>
      <c r="AK2853">
        <v>26434.53</v>
      </c>
      <c r="AL2853">
        <v>0.23699999999999999</v>
      </c>
      <c r="AM2853">
        <v>39156.15</v>
      </c>
      <c r="AN2853">
        <v>1065.7</v>
      </c>
      <c r="AO2853">
        <v>526.36</v>
      </c>
      <c r="AP2853">
        <v>560941.85</v>
      </c>
      <c r="AQ2853">
        <v>2163084.2000000002</v>
      </c>
      <c r="AR2853" t="s">
        <v>124</v>
      </c>
      <c r="AS2853" t="s">
        <v>61</v>
      </c>
      <c r="AT2853" t="s">
        <v>62</v>
      </c>
      <c r="AU2853" t="s">
        <v>63</v>
      </c>
    </row>
    <row r="2854" spans="1:47" x14ac:dyDescent="0.25">
      <c r="A2854" t="s">
        <v>4105</v>
      </c>
      <c r="B2854">
        <v>2020</v>
      </c>
      <c r="C2854">
        <v>4</v>
      </c>
      <c r="D2854" t="s">
        <v>77</v>
      </c>
      <c r="E2854" s="1">
        <v>43945</v>
      </c>
      <c r="F2854" s="1">
        <v>43962</v>
      </c>
      <c r="G2854">
        <v>17</v>
      </c>
      <c r="H2854">
        <v>1.5</v>
      </c>
      <c r="I2854" t="s">
        <v>49</v>
      </c>
      <c r="J2854" t="s">
        <v>50</v>
      </c>
      <c r="K2854" t="s">
        <v>51</v>
      </c>
      <c r="L2854">
        <v>2709</v>
      </c>
      <c r="M2854" t="s">
        <v>98</v>
      </c>
      <c r="N2854" t="s">
        <v>168</v>
      </c>
      <c r="O2854" t="s">
        <v>54</v>
      </c>
      <c r="P2854" t="s">
        <v>108</v>
      </c>
      <c r="Q2854" t="s">
        <v>82</v>
      </c>
      <c r="R2854" t="s">
        <v>1552</v>
      </c>
      <c r="S2854" t="s">
        <v>170</v>
      </c>
      <c r="T2854" t="s">
        <v>162</v>
      </c>
      <c r="U2854" t="s">
        <v>132</v>
      </c>
      <c r="V2854">
        <v>95340</v>
      </c>
      <c r="W2854">
        <v>57816</v>
      </c>
      <c r="X2854">
        <v>21.3</v>
      </c>
      <c r="Y2854">
        <v>11.2</v>
      </c>
      <c r="Z2854">
        <v>76783.240000000005</v>
      </c>
      <c r="AB2854">
        <v>31.33</v>
      </c>
      <c r="AC2854">
        <v>2405618.91</v>
      </c>
      <c r="AD2854">
        <v>7080950.3899999997</v>
      </c>
      <c r="AE2854">
        <v>164.25</v>
      </c>
      <c r="AF2854">
        <v>1163046101.5599999</v>
      </c>
      <c r="AG2854">
        <v>79190.02</v>
      </c>
      <c r="AH2854">
        <v>0</v>
      </c>
      <c r="AI2854">
        <v>0</v>
      </c>
      <c r="AJ2854">
        <v>12.75</v>
      </c>
      <c r="AK2854">
        <v>902821.17</v>
      </c>
      <c r="AL2854">
        <v>0.307</v>
      </c>
      <c r="AM2854">
        <v>21738.52</v>
      </c>
      <c r="AN2854">
        <v>541.4</v>
      </c>
      <c r="AO2854">
        <v>452.57</v>
      </c>
      <c r="AP2854">
        <v>245021.4</v>
      </c>
      <c r="AQ2854">
        <v>2751568.85</v>
      </c>
      <c r="AR2854" t="s">
        <v>61</v>
      </c>
      <c r="AS2854" t="s">
        <v>61</v>
      </c>
      <c r="AT2854" t="s">
        <v>62</v>
      </c>
      <c r="AU2854" t="s">
        <v>117</v>
      </c>
    </row>
    <row r="2855" spans="1:47" x14ac:dyDescent="0.25">
      <c r="A2855" t="s">
        <v>4106</v>
      </c>
      <c r="B2855">
        <v>2022</v>
      </c>
      <c r="C2855">
        <v>1</v>
      </c>
      <c r="D2855" t="s">
        <v>48</v>
      </c>
      <c r="E2855" s="1">
        <v>44590</v>
      </c>
      <c r="F2855" s="1">
        <v>44599</v>
      </c>
      <c r="G2855">
        <v>9</v>
      </c>
      <c r="H2855">
        <v>16.2</v>
      </c>
      <c r="I2855" t="s">
        <v>65</v>
      </c>
      <c r="J2855" t="s">
        <v>50</v>
      </c>
      <c r="K2855" t="s">
        <v>145</v>
      </c>
      <c r="L2855">
        <v>2710.19</v>
      </c>
      <c r="M2855" t="s">
        <v>80</v>
      </c>
      <c r="N2855" t="s">
        <v>168</v>
      </c>
      <c r="O2855" t="s">
        <v>54</v>
      </c>
      <c r="P2855" t="s">
        <v>70</v>
      </c>
      <c r="Q2855" t="s">
        <v>196</v>
      </c>
      <c r="R2855" t="s">
        <v>792</v>
      </c>
      <c r="S2855" t="s">
        <v>170</v>
      </c>
      <c r="T2855" t="s">
        <v>102</v>
      </c>
      <c r="U2855" t="s">
        <v>103</v>
      </c>
      <c r="V2855">
        <v>78145</v>
      </c>
      <c r="W2855">
        <v>53715</v>
      </c>
      <c r="X2855">
        <v>16.8</v>
      </c>
      <c r="Y2855">
        <v>11.6</v>
      </c>
      <c r="Z2855">
        <v>60801.760000000002</v>
      </c>
      <c r="AB2855">
        <v>50.94</v>
      </c>
      <c r="AC2855">
        <v>3097241.65</v>
      </c>
      <c r="AD2855">
        <v>25630981.93</v>
      </c>
      <c r="AE2855">
        <v>217.67</v>
      </c>
      <c r="AF2855">
        <v>5579095836.6999998</v>
      </c>
      <c r="AG2855">
        <v>96451.76</v>
      </c>
      <c r="AH2855">
        <v>1.1000000000000001</v>
      </c>
      <c r="AI2855">
        <v>17047.150000000001</v>
      </c>
      <c r="AJ2855">
        <v>8.52</v>
      </c>
      <c r="AK2855">
        <v>0</v>
      </c>
      <c r="AL2855">
        <v>0.219</v>
      </c>
      <c r="AM2855">
        <v>56131.85</v>
      </c>
      <c r="AN2855">
        <v>435.4</v>
      </c>
      <c r="AO2855">
        <v>589.72</v>
      </c>
      <c r="AP2855">
        <v>256764.09</v>
      </c>
      <c r="AQ2855">
        <v>3523636.5</v>
      </c>
      <c r="AR2855" t="s">
        <v>61</v>
      </c>
      <c r="AS2855" t="s">
        <v>61</v>
      </c>
      <c r="AT2855" t="s">
        <v>62</v>
      </c>
      <c r="AU2855" t="s">
        <v>63</v>
      </c>
    </row>
    <row r="2856" spans="1:47" x14ac:dyDescent="0.25">
      <c r="A2856" t="s">
        <v>4107</v>
      </c>
      <c r="B2856">
        <v>2022</v>
      </c>
      <c r="C2856">
        <v>2</v>
      </c>
      <c r="D2856" t="s">
        <v>48</v>
      </c>
      <c r="E2856" s="1">
        <v>44605</v>
      </c>
      <c r="F2856" s="1">
        <v>44618</v>
      </c>
      <c r="G2856">
        <v>13</v>
      </c>
      <c r="H2856">
        <v>19.399999999999999</v>
      </c>
      <c r="I2856" t="s">
        <v>49</v>
      </c>
      <c r="J2856" t="s">
        <v>112</v>
      </c>
      <c r="K2856" t="s">
        <v>343</v>
      </c>
      <c r="L2856">
        <v>2523.1</v>
      </c>
      <c r="M2856" t="s">
        <v>114</v>
      </c>
      <c r="N2856" t="s">
        <v>106</v>
      </c>
      <c r="O2856" t="s">
        <v>107</v>
      </c>
      <c r="P2856" t="s">
        <v>204</v>
      </c>
      <c r="Q2856" t="s">
        <v>70</v>
      </c>
      <c r="R2856" t="s">
        <v>965</v>
      </c>
      <c r="S2856" t="s">
        <v>130</v>
      </c>
      <c r="T2856" t="s">
        <v>187</v>
      </c>
      <c r="U2856" t="s">
        <v>60</v>
      </c>
      <c r="V2856">
        <v>64007</v>
      </c>
      <c r="W2856">
        <v>36843</v>
      </c>
      <c r="X2856">
        <v>14.8</v>
      </c>
      <c r="Y2856">
        <v>11.8</v>
      </c>
      <c r="Z2856">
        <v>57302.2</v>
      </c>
      <c r="AB2856">
        <v>41.69</v>
      </c>
      <c r="AC2856">
        <v>2388928.7200000002</v>
      </c>
      <c r="AD2856">
        <v>47145958.07</v>
      </c>
      <c r="AE2856">
        <v>214.95</v>
      </c>
      <c r="AF2856">
        <v>10134023687.15</v>
      </c>
      <c r="AG2856">
        <v>23104.58</v>
      </c>
      <c r="AH2856">
        <v>0</v>
      </c>
      <c r="AI2856">
        <v>0</v>
      </c>
      <c r="AJ2856">
        <v>4.4000000000000004</v>
      </c>
      <c r="AK2856">
        <v>2074422.16</v>
      </c>
      <c r="AL2856">
        <v>0.27400000000000002</v>
      </c>
      <c r="AM2856">
        <v>129179.93</v>
      </c>
      <c r="AN2856">
        <v>312.60000000000002</v>
      </c>
      <c r="AO2856">
        <v>573.15</v>
      </c>
      <c r="AP2856">
        <v>179166.69</v>
      </c>
      <c r="AQ2856">
        <v>2720379.92</v>
      </c>
      <c r="AR2856" t="s">
        <v>61</v>
      </c>
      <c r="AS2856" t="s">
        <v>61</v>
      </c>
      <c r="AT2856" t="s">
        <v>62</v>
      </c>
      <c r="AU2856" t="s">
        <v>63</v>
      </c>
    </row>
    <row r="2857" spans="1:47" x14ac:dyDescent="0.25">
      <c r="A2857" t="s">
        <v>4108</v>
      </c>
      <c r="B2857">
        <v>2020</v>
      </c>
      <c r="C2857">
        <v>11</v>
      </c>
      <c r="D2857" t="s">
        <v>119</v>
      </c>
      <c r="E2857" s="1">
        <v>44157</v>
      </c>
      <c r="F2857" s="1">
        <v>44187</v>
      </c>
      <c r="G2857">
        <v>30</v>
      </c>
      <c r="H2857">
        <v>8.1999999999999993</v>
      </c>
      <c r="I2857" t="s">
        <v>65</v>
      </c>
      <c r="J2857" t="s">
        <v>112</v>
      </c>
      <c r="K2857" t="s">
        <v>113</v>
      </c>
      <c r="L2857">
        <v>7304.39</v>
      </c>
      <c r="M2857" t="s">
        <v>80</v>
      </c>
      <c r="N2857" t="s">
        <v>168</v>
      </c>
      <c r="O2857" t="s">
        <v>54</v>
      </c>
      <c r="P2857" t="s">
        <v>128</v>
      </c>
      <c r="Q2857" t="s">
        <v>257</v>
      </c>
      <c r="R2857" t="s">
        <v>1652</v>
      </c>
      <c r="S2857" t="s">
        <v>73</v>
      </c>
      <c r="T2857" t="s">
        <v>102</v>
      </c>
      <c r="U2857" t="s">
        <v>87</v>
      </c>
      <c r="V2857">
        <v>14672</v>
      </c>
      <c r="W2857">
        <v>10393</v>
      </c>
      <c r="X2857">
        <v>7.5</v>
      </c>
      <c r="Y2857">
        <v>10.7</v>
      </c>
      <c r="Z2857">
        <v>11946.62</v>
      </c>
      <c r="AB2857">
        <v>35.979999999999997</v>
      </c>
      <c r="AC2857">
        <v>429839.39</v>
      </c>
      <c r="AD2857">
        <v>6097315.9199999999</v>
      </c>
      <c r="AE2857">
        <v>161.31</v>
      </c>
      <c r="AF2857">
        <v>983558031.05999994</v>
      </c>
      <c r="AG2857">
        <v>219175.56</v>
      </c>
      <c r="AH2857">
        <v>3.4</v>
      </c>
      <c r="AI2857">
        <v>93593.78</v>
      </c>
      <c r="AJ2857">
        <v>10.029999999999999</v>
      </c>
      <c r="AK2857">
        <v>0</v>
      </c>
      <c r="AL2857">
        <v>0.13600000000000001</v>
      </c>
      <c r="AM2857">
        <v>8292.35</v>
      </c>
      <c r="AN2857">
        <v>954.5</v>
      </c>
      <c r="AO2857">
        <v>356.78</v>
      </c>
      <c r="AP2857">
        <v>340546.51</v>
      </c>
      <c r="AQ2857">
        <v>1091447.5900000001</v>
      </c>
      <c r="AR2857" t="s">
        <v>61</v>
      </c>
      <c r="AS2857" t="s">
        <v>61</v>
      </c>
      <c r="AT2857" t="s">
        <v>62</v>
      </c>
      <c r="AU2857" t="s">
        <v>63</v>
      </c>
    </row>
    <row r="2858" spans="1:47" x14ac:dyDescent="0.25">
      <c r="A2858" t="s">
        <v>4109</v>
      </c>
      <c r="B2858">
        <v>2025</v>
      </c>
      <c r="C2858">
        <v>5</v>
      </c>
      <c r="D2858" t="s">
        <v>77</v>
      </c>
      <c r="E2858" s="1">
        <v>45784</v>
      </c>
      <c r="F2858" s="1">
        <v>45795</v>
      </c>
      <c r="G2858">
        <v>11</v>
      </c>
      <c r="H2858">
        <v>21</v>
      </c>
      <c r="I2858" t="s">
        <v>65</v>
      </c>
      <c r="J2858" t="s">
        <v>66</v>
      </c>
      <c r="K2858" t="s">
        <v>67</v>
      </c>
      <c r="L2858">
        <v>8479.8989999999994</v>
      </c>
      <c r="M2858" t="s">
        <v>52</v>
      </c>
      <c r="N2858" t="s">
        <v>53</v>
      </c>
      <c r="O2858" t="s">
        <v>189</v>
      </c>
      <c r="P2858" t="s">
        <v>100</v>
      </c>
      <c r="Q2858" t="s">
        <v>174</v>
      </c>
      <c r="R2858" t="s">
        <v>1692</v>
      </c>
      <c r="S2858" t="s">
        <v>73</v>
      </c>
      <c r="T2858" t="s">
        <v>187</v>
      </c>
      <c r="U2858" t="s">
        <v>87</v>
      </c>
      <c r="V2858">
        <v>9219</v>
      </c>
      <c r="W2858">
        <v>6582</v>
      </c>
      <c r="X2858">
        <v>14.9</v>
      </c>
      <c r="Y2858">
        <v>14.5</v>
      </c>
      <c r="Z2858">
        <v>7926.83</v>
      </c>
      <c r="AB2858">
        <v>35.93</v>
      </c>
      <c r="AC2858">
        <v>284811</v>
      </c>
      <c r="AD2858">
        <v>9232141.0999999996</v>
      </c>
      <c r="AE2858">
        <v>275.79000000000002</v>
      </c>
      <c r="AF2858">
        <v>2546132193.9699998</v>
      </c>
      <c r="AG2858">
        <v>81103.320000000007</v>
      </c>
      <c r="AH2858">
        <v>0</v>
      </c>
      <c r="AI2858">
        <v>0</v>
      </c>
      <c r="AJ2858">
        <v>19.36</v>
      </c>
      <c r="AK2858">
        <v>0</v>
      </c>
      <c r="AL2858">
        <v>0.11600000000000001</v>
      </c>
      <c r="AM2858">
        <v>10709.28</v>
      </c>
      <c r="AN2858">
        <v>401.3</v>
      </c>
      <c r="AO2858">
        <v>530.32000000000005</v>
      </c>
      <c r="AP2858">
        <v>212817.42</v>
      </c>
      <c r="AQ2858">
        <v>589441.02</v>
      </c>
      <c r="AR2858" t="s">
        <v>61</v>
      </c>
      <c r="AS2858" t="s">
        <v>61</v>
      </c>
      <c r="AT2858" t="s">
        <v>62</v>
      </c>
      <c r="AU2858" t="s">
        <v>63</v>
      </c>
    </row>
    <row r="2859" spans="1:47" x14ac:dyDescent="0.25">
      <c r="A2859" t="s">
        <v>4110</v>
      </c>
      <c r="B2859">
        <v>2025</v>
      </c>
      <c r="C2859">
        <v>2</v>
      </c>
      <c r="D2859" t="s">
        <v>48</v>
      </c>
      <c r="E2859" s="1">
        <v>45700</v>
      </c>
      <c r="F2859" s="1">
        <v>45721</v>
      </c>
      <c r="G2859">
        <v>21</v>
      </c>
      <c r="H2859">
        <v>2</v>
      </c>
      <c r="I2859" t="s">
        <v>65</v>
      </c>
      <c r="J2859" t="s">
        <v>66</v>
      </c>
      <c r="K2859" t="s">
        <v>245</v>
      </c>
      <c r="L2859">
        <v>8905.9</v>
      </c>
      <c r="M2859" t="s">
        <v>68</v>
      </c>
      <c r="N2859" t="s">
        <v>168</v>
      </c>
      <c r="O2859" t="s">
        <v>54</v>
      </c>
      <c r="P2859" t="s">
        <v>82</v>
      </c>
      <c r="Q2859" t="s">
        <v>196</v>
      </c>
      <c r="R2859" t="s">
        <v>1426</v>
      </c>
      <c r="S2859" t="s">
        <v>137</v>
      </c>
      <c r="T2859" t="s">
        <v>86</v>
      </c>
      <c r="U2859" t="s">
        <v>110</v>
      </c>
      <c r="V2859">
        <v>15931</v>
      </c>
      <c r="W2859">
        <v>8932</v>
      </c>
      <c r="X2859">
        <v>8</v>
      </c>
      <c r="Y2859">
        <v>15.5</v>
      </c>
      <c r="Z2859">
        <v>14164.47</v>
      </c>
      <c r="AB2859">
        <v>35.17</v>
      </c>
      <c r="AC2859">
        <v>498164.41</v>
      </c>
      <c r="AD2859">
        <v>12939526.630000001</v>
      </c>
      <c r="AE2859">
        <v>275.12</v>
      </c>
      <c r="AF2859">
        <v>3559922566.4499998</v>
      </c>
      <c r="AG2859">
        <v>218291.8</v>
      </c>
      <c r="AH2859">
        <v>0.5</v>
      </c>
      <c r="AI2859">
        <v>14709.56</v>
      </c>
      <c r="AJ2859">
        <v>16.71</v>
      </c>
      <c r="AK2859">
        <v>0</v>
      </c>
      <c r="AL2859">
        <v>0.106</v>
      </c>
      <c r="AM2859">
        <v>13715.9</v>
      </c>
      <c r="AN2859">
        <v>1022.6</v>
      </c>
      <c r="AO2859">
        <v>489.55</v>
      </c>
      <c r="AP2859">
        <v>500613.83</v>
      </c>
      <c r="AQ2859">
        <v>1245495.5</v>
      </c>
      <c r="AR2859" t="s">
        <v>61</v>
      </c>
      <c r="AS2859" t="s">
        <v>124</v>
      </c>
      <c r="AT2859" t="s">
        <v>62</v>
      </c>
      <c r="AU2859" t="s">
        <v>63</v>
      </c>
    </row>
    <row r="2860" spans="1:47" x14ac:dyDescent="0.25">
      <c r="A2860" t="s">
        <v>4111</v>
      </c>
      <c r="B2860">
        <v>2021</v>
      </c>
      <c r="C2860">
        <v>7</v>
      </c>
      <c r="D2860" t="s">
        <v>89</v>
      </c>
      <c r="E2860" s="1">
        <v>44401</v>
      </c>
      <c r="F2860" s="1">
        <v>44422</v>
      </c>
      <c r="G2860">
        <v>21</v>
      </c>
      <c r="H2860">
        <v>19.399999999999999</v>
      </c>
      <c r="I2860" t="s">
        <v>49</v>
      </c>
      <c r="J2860" t="s">
        <v>112</v>
      </c>
      <c r="K2860" t="s">
        <v>113</v>
      </c>
      <c r="L2860">
        <v>7304.39</v>
      </c>
      <c r="M2860" t="s">
        <v>80</v>
      </c>
      <c r="N2860" t="s">
        <v>81</v>
      </c>
      <c r="O2860" t="s">
        <v>99</v>
      </c>
      <c r="P2860" t="s">
        <v>71</v>
      </c>
      <c r="Q2860" t="s">
        <v>56</v>
      </c>
      <c r="R2860" t="s">
        <v>4054</v>
      </c>
      <c r="S2860" t="s">
        <v>73</v>
      </c>
      <c r="T2860" t="s">
        <v>95</v>
      </c>
      <c r="U2860" t="s">
        <v>143</v>
      </c>
      <c r="V2860">
        <v>8181</v>
      </c>
      <c r="W2860">
        <v>5618</v>
      </c>
      <c r="X2860">
        <v>5.3</v>
      </c>
      <c r="Y2860">
        <v>11.6</v>
      </c>
      <c r="Z2860">
        <v>6940.89</v>
      </c>
      <c r="AB2860">
        <v>22.8</v>
      </c>
      <c r="AC2860">
        <v>158252.29</v>
      </c>
      <c r="AD2860">
        <v>2659471.41</v>
      </c>
      <c r="AE2860">
        <v>165.31</v>
      </c>
      <c r="AF2860">
        <v>439637218.79000002</v>
      </c>
      <c r="AG2860">
        <v>121251.29</v>
      </c>
      <c r="AH2860">
        <v>1.2</v>
      </c>
      <c r="AI2860">
        <v>37341.61</v>
      </c>
      <c r="AJ2860">
        <v>0.49</v>
      </c>
      <c r="AK2860">
        <v>13031.41</v>
      </c>
      <c r="AL2860">
        <v>0.125</v>
      </c>
      <c r="AM2860">
        <v>3324.34</v>
      </c>
      <c r="AN2860">
        <v>398.2</v>
      </c>
      <c r="AO2860">
        <v>440.2</v>
      </c>
      <c r="AP2860">
        <v>175287.64</v>
      </c>
      <c r="AQ2860">
        <v>495457.17</v>
      </c>
      <c r="AR2860" t="s">
        <v>61</v>
      </c>
      <c r="AS2860" t="s">
        <v>61</v>
      </c>
      <c r="AT2860" t="s">
        <v>62</v>
      </c>
      <c r="AU2860" t="s">
        <v>63</v>
      </c>
    </row>
    <row r="2861" spans="1:47" x14ac:dyDescent="0.25">
      <c r="A2861" t="s">
        <v>4112</v>
      </c>
      <c r="B2861">
        <v>2024</v>
      </c>
      <c r="C2861">
        <v>8</v>
      </c>
      <c r="D2861" t="s">
        <v>89</v>
      </c>
      <c r="E2861" s="1">
        <v>45512</v>
      </c>
      <c r="F2861" s="1">
        <v>45522</v>
      </c>
      <c r="G2861">
        <v>10</v>
      </c>
      <c r="H2861">
        <v>12.5</v>
      </c>
      <c r="I2861" t="s">
        <v>65</v>
      </c>
      <c r="J2861" t="s">
        <v>50</v>
      </c>
      <c r="K2861" t="s">
        <v>51</v>
      </c>
      <c r="L2861">
        <v>2709</v>
      </c>
      <c r="M2861" t="s">
        <v>80</v>
      </c>
      <c r="N2861" t="s">
        <v>168</v>
      </c>
      <c r="O2861" t="s">
        <v>54</v>
      </c>
      <c r="P2861" t="s">
        <v>70</v>
      </c>
      <c r="Q2861" t="s">
        <v>154</v>
      </c>
      <c r="R2861" t="s">
        <v>2104</v>
      </c>
      <c r="S2861" t="s">
        <v>58</v>
      </c>
      <c r="T2861" t="s">
        <v>74</v>
      </c>
      <c r="U2861" t="s">
        <v>132</v>
      </c>
      <c r="V2861">
        <v>223680</v>
      </c>
      <c r="W2861">
        <v>130069</v>
      </c>
      <c r="X2861">
        <v>22.9</v>
      </c>
      <c r="Y2861">
        <v>10.5</v>
      </c>
      <c r="Z2861">
        <v>207597.31</v>
      </c>
      <c r="AB2861">
        <v>33.380000000000003</v>
      </c>
      <c r="AC2861">
        <v>6929598.21</v>
      </c>
      <c r="AD2861">
        <v>19308625.800000001</v>
      </c>
      <c r="AE2861">
        <v>282.45999999999998</v>
      </c>
      <c r="AF2861">
        <v>5453914443.4700003</v>
      </c>
      <c r="AG2861">
        <v>43334.37</v>
      </c>
      <c r="AH2861">
        <v>2.2999999999999998</v>
      </c>
      <c r="AI2861">
        <v>20141.810000000001</v>
      </c>
      <c r="AJ2861">
        <v>5.69</v>
      </c>
      <c r="AK2861">
        <v>0</v>
      </c>
      <c r="AL2861">
        <v>5.6000000000000001E-2</v>
      </c>
      <c r="AM2861">
        <v>10812.83</v>
      </c>
      <c r="AN2861">
        <v>433.9</v>
      </c>
      <c r="AO2861">
        <v>422.95</v>
      </c>
      <c r="AP2861">
        <v>183518</v>
      </c>
      <c r="AQ2861">
        <v>7187405.2199999997</v>
      </c>
      <c r="AR2861" t="s">
        <v>61</v>
      </c>
      <c r="AS2861" t="s">
        <v>61</v>
      </c>
      <c r="AT2861" t="s">
        <v>62</v>
      </c>
      <c r="AU2861" t="s">
        <v>63</v>
      </c>
    </row>
    <row r="2862" spans="1:47" x14ac:dyDescent="0.25">
      <c r="A2862" t="s">
        <v>4113</v>
      </c>
      <c r="B2862">
        <v>2020</v>
      </c>
      <c r="C2862">
        <v>5</v>
      </c>
      <c r="D2862" t="s">
        <v>77</v>
      </c>
      <c r="E2862" s="1">
        <v>43976</v>
      </c>
      <c r="F2862" s="1">
        <v>43990</v>
      </c>
      <c r="G2862">
        <v>14</v>
      </c>
      <c r="H2862">
        <v>17.7</v>
      </c>
      <c r="I2862" t="s">
        <v>65</v>
      </c>
      <c r="J2862" t="s">
        <v>78</v>
      </c>
      <c r="K2862" t="s">
        <v>211</v>
      </c>
      <c r="L2862">
        <v>1701.99</v>
      </c>
      <c r="M2862" t="s">
        <v>90</v>
      </c>
      <c r="N2862" t="s">
        <v>69</v>
      </c>
      <c r="O2862" t="s">
        <v>200</v>
      </c>
      <c r="P2862" t="s">
        <v>100</v>
      </c>
      <c r="Q2862" t="s">
        <v>121</v>
      </c>
      <c r="R2862" t="s">
        <v>374</v>
      </c>
      <c r="S2862" t="s">
        <v>85</v>
      </c>
      <c r="T2862" t="s">
        <v>162</v>
      </c>
      <c r="U2862" t="s">
        <v>228</v>
      </c>
      <c r="V2862">
        <v>42341</v>
      </c>
      <c r="W2862">
        <v>31206</v>
      </c>
      <c r="X2862">
        <v>19.899999999999999</v>
      </c>
      <c r="Y2862">
        <v>15.5</v>
      </c>
      <c r="Z2862">
        <v>36415.9</v>
      </c>
      <c r="AB2862">
        <v>24.45</v>
      </c>
      <c r="AC2862">
        <v>890368.76</v>
      </c>
      <c r="AD2862">
        <v>32465503.170000002</v>
      </c>
      <c r="AE2862">
        <v>162.69</v>
      </c>
      <c r="AF2862">
        <v>5281812710.7299995</v>
      </c>
      <c r="AG2862">
        <v>236983.4</v>
      </c>
      <c r="AH2862">
        <v>0</v>
      </c>
      <c r="AI2862">
        <v>0</v>
      </c>
      <c r="AJ2862">
        <v>9.73</v>
      </c>
      <c r="AK2862">
        <v>0</v>
      </c>
      <c r="AL2862">
        <v>0.115</v>
      </c>
      <c r="AM2862">
        <v>37335.33</v>
      </c>
      <c r="AN2862">
        <v>426.1</v>
      </c>
      <c r="AO2862">
        <v>658.08</v>
      </c>
      <c r="AP2862">
        <v>280407.89</v>
      </c>
      <c r="AQ2862">
        <v>1445095.38</v>
      </c>
      <c r="AR2862" t="s">
        <v>61</v>
      </c>
      <c r="AS2862" t="s">
        <v>124</v>
      </c>
      <c r="AT2862" t="s">
        <v>62</v>
      </c>
      <c r="AU2862" t="s">
        <v>63</v>
      </c>
    </row>
    <row r="2863" spans="1:47" x14ac:dyDescent="0.25">
      <c r="A2863" t="s">
        <v>4114</v>
      </c>
      <c r="B2863">
        <v>2020</v>
      </c>
      <c r="C2863">
        <v>10</v>
      </c>
      <c r="D2863" t="s">
        <v>119</v>
      </c>
      <c r="E2863" s="1">
        <v>44106</v>
      </c>
      <c r="F2863" s="1">
        <v>44122</v>
      </c>
      <c r="G2863">
        <v>16</v>
      </c>
      <c r="H2863">
        <v>12.5</v>
      </c>
      <c r="I2863" t="s">
        <v>49</v>
      </c>
      <c r="J2863" t="s">
        <v>112</v>
      </c>
      <c r="K2863" t="s">
        <v>126</v>
      </c>
      <c r="L2863">
        <v>2701.12</v>
      </c>
      <c r="M2863" t="s">
        <v>90</v>
      </c>
      <c r="N2863" t="s">
        <v>81</v>
      </c>
      <c r="O2863" t="s">
        <v>54</v>
      </c>
      <c r="P2863" t="s">
        <v>55</v>
      </c>
      <c r="Q2863" t="s">
        <v>70</v>
      </c>
      <c r="R2863" t="s">
        <v>944</v>
      </c>
      <c r="S2863" t="s">
        <v>130</v>
      </c>
      <c r="T2863" t="s">
        <v>187</v>
      </c>
      <c r="U2863" t="s">
        <v>110</v>
      </c>
      <c r="V2863">
        <v>89892</v>
      </c>
      <c r="W2863">
        <v>60409</v>
      </c>
      <c r="X2863">
        <v>4.9000000000000004</v>
      </c>
      <c r="Y2863">
        <v>11.3</v>
      </c>
      <c r="Z2863">
        <v>79685.820000000007</v>
      </c>
      <c r="AB2863">
        <v>21.55</v>
      </c>
      <c r="AC2863">
        <v>1717229.42</v>
      </c>
      <c r="AD2863">
        <v>12875634.800000001</v>
      </c>
      <c r="AE2863">
        <v>165</v>
      </c>
      <c r="AF2863">
        <v>2124479742</v>
      </c>
      <c r="AG2863">
        <v>60573.78</v>
      </c>
      <c r="AH2863">
        <v>0.1</v>
      </c>
      <c r="AI2863">
        <v>2118.25</v>
      </c>
      <c r="AJ2863">
        <v>19.03</v>
      </c>
      <c r="AK2863">
        <v>2450233.2999999998</v>
      </c>
      <c r="AL2863">
        <v>0.312</v>
      </c>
      <c r="AM2863">
        <v>40171.980000000003</v>
      </c>
      <c r="AN2863">
        <v>739</v>
      </c>
      <c r="AO2863">
        <v>496.95</v>
      </c>
      <c r="AP2863">
        <v>367246.05</v>
      </c>
      <c r="AQ2863">
        <v>2187339.48</v>
      </c>
      <c r="AR2863" t="s">
        <v>61</v>
      </c>
      <c r="AS2863" t="s">
        <v>61</v>
      </c>
      <c r="AT2863" t="s">
        <v>62</v>
      </c>
      <c r="AU2863" t="s">
        <v>63</v>
      </c>
    </row>
    <row r="2864" spans="1:47" x14ac:dyDescent="0.25">
      <c r="A2864" t="s">
        <v>4115</v>
      </c>
      <c r="B2864">
        <v>2024</v>
      </c>
      <c r="C2864">
        <v>8</v>
      </c>
      <c r="D2864" t="s">
        <v>89</v>
      </c>
      <c r="E2864" s="1">
        <v>45515</v>
      </c>
      <c r="F2864" s="1">
        <v>45544</v>
      </c>
      <c r="G2864">
        <v>29</v>
      </c>
      <c r="H2864">
        <v>10.1</v>
      </c>
      <c r="I2864" t="s">
        <v>65</v>
      </c>
      <c r="J2864" t="s">
        <v>134</v>
      </c>
      <c r="K2864" t="s">
        <v>135</v>
      </c>
      <c r="L2864">
        <v>9999.0098999999991</v>
      </c>
      <c r="M2864" t="s">
        <v>98</v>
      </c>
      <c r="N2864" t="s">
        <v>106</v>
      </c>
      <c r="O2864" t="s">
        <v>99</v>
      </c>
      <c r="P2864" t="s">
        <v>100</v>
      </c>
      <c r="Q2864" t="s">
        <v>71</v>
      </c>
      <c r="R2864" t="s">
        <v>355</v>
      </c>
      <c r="S2864" t="s">
        <v>137</v>
      </c>
      <c r="T2864" t="s">
        <v>95</v>
      </c>
      <c r="U2864" t="s">
        <v>143</v>
      </c>
      <c r="V2864">
        <v>11415</v>
      </c>
      <c r="W2864">
        <v>7661</v>
      </c>
      <c r="X2864">
        <v>17.899999999999999</v>
      </c>
      <c r="Y2864">
        <v>10.1</v>
      </c>
      <c r="Z2864">
        <v>10174.469999999999</v>
      </c>
      <c r="AB2864">
        <v>40.06</v>
      </c>
      <c r="AC2864">
        <v>407589.27</v>
      </c>
      <c r="AD2864">
        <v>5398268.5499999998</v>
      </c>
      <c r="AE2864">
        <v>279.01</v>
      </c>
      <c r="AF2864">
        <v>1506170908.1400001</v>
      </c>
      <c r="AG2864">
        <v>127874.94</v>
      </c>
      <c r="AH2864">
        <v>1.5</v>
      </c>
      <c r="AI2864">
        <v>43170.09</v>
      </c>
      <c r="AJ2864">
        <v>9.4600000000000009</v>
      </c>
      <c r="AK2864">
        <v>0</v>
      </c>
      <c r="AL2864">
        <v>0.14899999999999999</v>
      </c>
      <c r="AM2864">
        <v>8043.42</v>
      </c>
      <c r="AN2864">
        <v>631.70000000000005</v>
      </c>
      <c r="AO2864">
        <v>373.59</v>
      </c>
      <c r="AP2864">
        <v>235996.79999999999</v>
      </c>
      <c r="AQ2864">
        <v>822674.52</v>
      </c>
      <c r="AR2864" t="s">
        <v>61</v>
      </c>
      <c r="AS2864" t="s">
        <v>61</v>
      </c>
      <c r="AT2864" t="s">
        <v>62</v>
      </c>
      <c r="AU2864" t="s">
        <v>117</v>
      </c>
    </row>
    <row r="2865" spans="1:47" x14ac:dyDescent="0.25">
      <c r="A2865" t="s">
        <v>4116</v>
      </c>
      <c r="B2865">
        <v>2024</v>
      </c>
      <c r="C2865">
        <v>11</v>
      </c>
      <c r="D2865" t="s">
        <v>119</v>
      </c>
      <c r="E2865" s="1">
        <v>45625</v>
      </c>
      <c r="F2865" s="1">
        <v>45649</v>
      </c>
      <c r="G2865">
        <v>24</v>
      </c>
      <c r="H2865">
        <v>10.199999999999999</v>
      </c>
      <c r="I2865" t="s">
        <v>65</v>
      </c>
      <c r="J2865" t="s">
        <v>112</v>
      </c>
      <c r="K2865" t="s">
        <v>199</v>
      </c>
      <c r="L2865">
        <v>7204.49</v>
      </c>
      <c r="M2865" t="s">
        <v>68</v>
      </c>
      <c r="N2865" t="s">
        <v>81</v>
      </c>
      <c r="O2865" t="s">
        <v>189</v>
      </c>
      <c r="P2865" t="s">
        <v>82</v>
      </c>
      <c r="Q2865" t="s">
        <v>150</v>
      </c>
      <c r="R2865" t="s">
        <v>792</v>
      </c>
      <c r="S2865" t="s">
        <v>161</v>
      </c>
      <c r="T2865" t="s">
        <v>74</v>
      </c>
      <c r="U2865" t="s">
        <v>166</v>
      </c>
      <c r="V2865">
        <v>40820</v>
      </c>
      <c r="W2865">
        <v>22465</v>
      </c>
      <c r="X2865">
        <v>19.2</v>
      </c>
      <c r="Y2865">
        <v>12.6</v>
      </c>
      <c r="Z2865">
        <v>31967.15</v>
      </c>
      <c r="AB2865">
        <v>40.380000000000003</v>
      </c>
      <c r="AC2865">
        <v>1290833.52</v>
      </c>
      <c r="AD2865">
        <v>33935367.43</v>
      </c>
      <c r="AE2865">
        <v>281.18</v>
      </c>
      <c r="AF2865">
        <v>9541946613.9699993</v>
      </c>
      <c r="AG2865">
        <v>67012.66</v>
      </c>
      <c r="AH2865">
        <v>2</v>
      </c>
      <c r="AI2865">
        <v>42556.45</v>
      </c>
      <c r="AJ2865">
        <v>0.27</v>
      </c>
      <c r="AK2865">
        <v>0</v>
      </c>
      <c r="AL2865">
        <v>0.13400000000000001</v>
      </c>
      <c r="AM2865">
        <v>45473.39</v>
      </c>
      <c r="AN2865">
        <v>1217.2</v>
      </c>
      <c r="AO2865">
        <v>611.75</v>
      </c>
      <c r="AP2865">
        <v>744622.1</v>
      </c>
      <c r="AQ2865">
        <v>2190498.12</v>
      </c>
      <c r="AR2865" t="s">
        <v>61</v>
      </c>
      <c r="AS2865" t="s">
        <v>61</v>
      </c>
      <c r="AT2865" t="s">
        <v>62</v>
      </c>
      <c r="AU2865" t="s">
        <v>63</v>
      </c>
    </row>
    <row r="2866" spans="1:47" x14ac:dyDescent="0.25">
      <c r="A2866" t="s">
        <v>4117</v>
      </c>
      <c r="B2866">
        <v>2020</v>
      </c>
      <c r="C2866">
        <v>11</v>
      </c>
      <c r="D2866" t="s">
        <v>119</v>
      </c>
      <c r="E2866" s="1">
        <v>44155</v>
      </c>
      <c r="F2866" s="1">
        <v>44161</v>
      </c>
      <c r="G2866">
        <v>6</v>
      </c>
      <c r="H2866">
        <v>7.7</v>
      </c>
      <c r="I2866" t="s">
        <v>65</v>
      </c>
      <c r="J2866" t="s">
        <v>50</v>
      </c>
      <c r="K2866" t="s">
        <v>51</v>
      </c>
      <c r="L2866">
        <v>2709</v>
      </c>
      <c r="M2866" t="s">
        <v>90</v>
      </c>
      <c r="N2866" t="s">
        <v>168</v>
      </c>
      <c r="O2866" t="s">
        <v>107</v>
      </c>
      <c r="P2866" t="s">
        <v>226</v>
      </c>
      <c r="Q2866" t="s">
        <v>150</v>
      </c>
      <c r="R2866" t="s">
        <v>215</v>
      </c>
      <c r="S2866" t="s">
        <v>58</v>
      </c>
      <c r="T2866" t="s">
        <v>162</v>
      </c>
      <c r="U2866" t="s">
        <v>213</v>
      </c>
      <c r="V2866">
        <v>258136</v>
      </c>
      <c r="W2866">
        <v>153557</v>
      </c>
      <c r="X2866">
        <v>2.2000000000000002</v>
      </c>
      <c r="Y2866">
        <v>10.5</v>
      </c>
      <c r="Z2866">
        <v>204372.68</v>
      </c>
      <c r="AB2866">
        <v>21.25</v>
      </c>
      <c r="AC2866">
        <v>4342919.45</v>
      </c>
      <c r="AD2866">
        <v>18571345.43</v>
      </c>
      <c r="AE2866">
        <v>161</v>
      </c>
      <c r="AF2866">
        <v>2989986614.23</v>
      </c>
      <c r="AG2866">
        <v>159533.17000000001</v>
      </c>
      <c r="AH2866">
        <v>0.3</v>
      </c>
      <c r="AI2866">
        <v>2599.73</v>
      </c>
      <c r="AJ2866">
        <v>15.63</v>
      </c>
      <c r="AK2866">
        <v>0</v>
      </c>
      <c r="AL2866">
        <v>0.26600000000000001</v>
      </c>
      <c r="AM2866">
        <v>49399.78</v>
      </c>
      <c r="AN2866">
        <v>100.4</v>
      </c>
      <c r="AO2866">
        <v>669.6</v>
      </c>
      <c r="AP2866">
        <v>67227.839999999997</v>
      </c>
      <c r="AQ2866">
        <v>4621679.97</v>
      </c>
      <c r="AR2866" t="s">
        <v>124</v>
      </c>
      <c r="AS2866" t="s">
        <v>61</v>
      </c>
      <c r="AT2866" t="s">
        <v>62</v>
      </c>
      <c r="AU2866" t="s">
        <v>63</v>
      </c>
    </row>
    <row r="2867" spans="1:47" x14ac:dyDescent="0.25">
      <c r="A2867" t="s">
        <v>4118</v>
      </c>
      <c r="B2867">
        <v>2020</v>
      </c>
      <c r="C2867">
        <v>3</v>
      </c>
      <c r="D2867" t="s">
        <v>48</v>
      </c>
      <c r="E2867" s="1">
        <v>43911</v>
      </c>
      <c r="F2867" s="1">
        <v>43916</v>
      </c>
      <c r="G2867">
        <v>5</v>
      </c>
      <c r="H2867">
        <v>15.8</v>
      </c>
      <c r="I2867" t="s">
        <v>65</v>
      </c>
      <c r="J2867" t="s">
        <v>50</v>
      </c>
      <c r="K2867" t="s">
        <v>145</v>
      </c>
      <c r="L2867">
        <v>2710.19</v>
      </c>
      <c r="M2867" t="s">
        <v>80</v>
      </c>
      <c r="N2867" t="s">
        <v>81</v>
      </c>
      <c r="O2867" t="s">
        <v>99</v>
      </c>
      <c r="P2867" t="s">
        <v>70</v>
      </c>
      <c r="Q2867" t="s">
        <v>93</v>
      </c>
      <c r="R2867" t="s">
        <v>507</v>
      </c>
      <c r="S2867" t="s">
        <v>123</v>
      </c>
      <c r="T2867" t="s">
        <v>102</v>
      </c>
      <c r="U2867" t="s">
        <v>166</v>
      </c>
      <c r="V2867">
        <v>65129</v>
      </c>
      <c r="W2867">
        <v>41328</v>
      </c>
      <c r="X2867">
        <v>5.0999999999999996</v>
      </c>
      <c r="Y2867">
        <v>11.8</v>
      </c>
      <c r="Z2867">
        <v>52047.49</v>
      </c>
      <c r="AB2867">
        <v>48.26</v>
      </c>
      <c r="AC2867">
        <v>2511811.87</v>
      </c>
      <c r="AD2867">
        <v>47304922.710000001</v>
      </c>
      <c r="AE2867">
        <v>165.51</v>
      </c>
      <c r="AF2867">
        <v>7829437757.7299995</v>
      </c>
      <c r="AG2867">
        <v>104074.02</v>
      </c>
      <c r="AH2867">
        <v>0</v>
      </c>
      <c r="AI2867">
        <v>0</v>
      </c>
      <c r="AJ2867">
        <v>13.32</v>
      </c>
      <c r="AK2867">
        <v>0</v>
      </c>
      <c r="AL2867">
        <v>0.254</v>
      </c>
      <c r="AM2867">
        <v>120154.5</v>
      </c>
      <c r="AN2867">
        <v>81.5</v>
      </c>
      <c r="AO2867">
        <v>361.66</v>
      </c>
      <c r="AP2867">
        <v>29475.29</v>
      </c>
      <c r="AQ2867">
        <v>2765515.68</v>
      </c>
      <c r="AR2867" t="s">
        <v>61</v>
      </c>
      <c r="AS2867" t="s">
        <v>61</v>
      </c>
      <c r="AT2867" t="s">
        <v>62</v>
      </c>
      <c r="AU2867" t="s">
        <v>63</v>
      </c>
    </row>
    <row r="2868" spans="1:47" x14ac:dyDescent="0.25">
      <c r="A2868" t="s">
        <v>4119</v>
      </c>
      <c r="B2868">
        <v>2022</v>
      </c>
      <c r="C2868">
        <v>5</v>
      </c>
      <c r="D2868" t="s">
        <v>77</v>
      </c>
      <c r="E2868" s="1">
        <v>44682</v>
      </c>
      <c r="F2868" s="1">
        <v>44689</v>
      </c>
      <c r="G2868">
        <v>7</v>
      </c>
      <c r="H2868">
        <v>14.9</v>
      </c>
      <c r="I2868" t="s">
        <v>49</v>
      </c>
      <c r="J2868" t="s">
        <v>112</v>
      </c>
      <c r="K2868" t="s">
        <v>126</v>
      </c>
      <c r="L2868">
        <v>2701.12</v>
      </c>
      <c r="M2868" t="s">
        <v>98</v>
      </c>
      <c r="N2868" t="s">
        <v>106</v>
      </c>
      <c r="O2868" t="s">
        <v>54</v>
      </c>
      <c r="P2868" t="s">
        <v>121</v>
      </c>
      <c r="Q2868" t="s">
        <v>70</v>
      </c>
      <c r="R2868" t="s">
        <v>221</v>
      </c>
      <c r="S2868" t="s">
        <v>130</v>
      </c>
      <c r="T2868" t="s">
        <v>86</v>
      </c>
      <c r="U2868" t="s">
        <v>166</v>
      </c>
      <c r="V2868">
        <v>97803</v>
      </c>
      <c r="W2868">
        <v>55376</v>
      </c>
      <c r="X2868">
        <v>19</v>
      </c>
      <c r="Y2868">
        <v>14.4</v>
      </c>
      <c r="Z2868">
        <v>78283.44</v>
      </c>
      <c r="AB2868">
        <v>28.89</v>
      </c>
      <c r="AC2868">
        <v>2261608.58</v>
      </c>
      <c r="AD2868">
        <v>9074616.3599999994</v>
      </c>
      <c r="AE2868">
        <v>211.47</v>
      </c>
      <c r="AF2868">
        <v>1919009121.6500001</v>
      </c>
      <c r="AG2868">
        <v>19262.86</v>
      </c>
      <c r="AH2868">
        <v>0</v>
      </c>
      <c r="AI2868">
        <v>0</v>
      </c>
      <c r="AJ2868">
        <v>13.01</v>
      </c>
      <c r="AK2868">
        <v>1180607.5900000001</v>
      </c>
      <c r="AL2868">
        <v>0.09</v>
      </c>
      <c r="AM2868">
        <v>8167.15</v>
      </c>
      <c r="AN2868">
        <v>129.1</v>
      </c>
      <c r="AO2868">
        <v>420.86</v>
      </c>
      <c r="AP2868">
        <v>54333.03</v>
      </c>
      <c r="AQ2868">
        <v>2343371.62</v>
      </c>
      <c r="AR2868" t="s">
        <v>61</v>
      </c>
      <c r="AS2868" t="s">
        <v>61</v>
      </c>
      <c r="AT2868" t="s">
        <v>62</v>
      </c>
      <c r="AU2868" t="s">
        <v>63</v>
      </c>
    </row>
    <row r="2869" spans="1:47" x14ac:dyDescent="0.25">
      <c r="A2869" t="s">
        <v>4120</v>
      </c>
      <c r="B2869">
        <v>2020</v>
      </c>
      <c r="C2869">
        <v>2</v>
      </c>
      <c r="D2869" t="s">
        <v>48</v>
      </c>
      <c r="E2869" s="1">
        <v>43869</v>
      </c>
      <c r="F2869" s="1">
        <v>43880</v>
      </c>
      <c r="G2869">
        <v>11</v>
      </c>
      <c r="H2869">
        <v>16.899999999999999</v>
      </c>
      <c r="I2869" t="s">
        <v>65</v>
      </c>
      <c r="J2869" t="s">
        <v>50</v>
      </c>
      <c r="K2869" t="s">
        <v>183</v>
      </c>
      <c r="L2869">
        <v>2710.19</v>
      </c>
      <c r="M2869" t="s">
        <v>90</v>
      </c>
      <c r="N2869" t="s">
        <v>69</v>
      </c>
      <c r="O2869" t="s">
        <v>200</v>
      </c>
      <c r="P2869" t="s">
        <v>226</v>
      </c>
      <c r="Q2869" t="s">
        <v>196</v>
      </c>
      <c r="R2869" t="s">
        <v>233</v>
      </c>
      <c r="S2869" t="s">
        <v>186</v>
      </c>
      <c r="T2869" t="s">
        <v>59</v>
      </c>
      <c r="U2869" t="s">
        <v>87</v>
      </c>
      <c r="V2869">
        <v>88451</v>
      </c>
      <c r="W2869">
        <v>58547</v>
      </c>
      <c r="X2869">
        <v>17.7</v>
      </c>
      <c r="Y2869">
        <v>15</v>
      </c>
      <c r="Z2869">
        <v>68953.59</v>
      </c>
      <c r="AB2869">
        <v>33.35</v>
      </c>
      <c r="AC2869">
        <v>2299602.23</v>
      </c>
      <c r="AD2869">
        <v>64012375.740000002</v>
      </c>
      <c r="AE2869">
        <v>162.11000000000001</v>
      </c>
      <c r="AF2869">
        <v>10377046231.209999</v>
      </c>
      <c r="AG2869">
        <v>208217.98</v>
      </c>
      <c r="AH2869">
        <v>0</v>
      </c>
      <c r="AJ2869">
        <v>16.12</v>
      </c>
      <c r="AK2869">
        <v>0</v>
      </c>
      <c r="AL2869">
        <v>0.316</v>
      </c>
      <c r="AM2869">
        <v>202279.11</v>
      </c>
      <c r="AN2869">
        <v>252</v>
      </c>
      <c r="AO2869">
        <v>445.87</v>
      </c>
      <c r="AP2869">
        <v>112359.24</v>
      </c>
      <c r="AQ2869">
        <v>2822458.56</v>
      </c>
      <c r="AR2869" t="s">
        <v>61</v>
      </c>
      <c r="AS2869" t="s">
        <v>61</v>
      </c>
      <c r="AT2869" t="s">
        <v>62</v>
      </c>
      <c r="AU2869" t="s">
        <v>63</v>
      </c>
    </row>
    <row r="2870" spans="1:47" x14ac:dyDescent="0.25">
      <c r="A2870" t="s">
        <v>4121</v>
      </c>
      <c r="B2870">
        <v>2022</v>
      </c>
      <c r="C2870">
        <v>12</v>
      </c>
      <c r="D2870" t="s">
        <v>119</v>
      </c>
      <c r="E2870" s="1">
        <v>44915</v>
      </c>
      <c r="F2870" s="1">
        <v>44927</v>
      </c>
      <c r="G2870">
        <v>12</v>
      </c>
      <c r="H2870">
        <v>10.4</v>
      </c>
      <c r="I2870" t="s">
        <v>65</v>
      </c>
      <c r="J2870" t="s">
        <v>50</v>
      </c>
      <c r="K2870" t="s">
        <v>51</v>
      </c>
      <c r="L2870">
        <v>2709</v>
      </c>
      <c r="M2870" t="s">
        <v>98</v>
      </c>
      <c r="N2870" t="s">
        <v>81</v>
      </c>
      <c r="O2870" t="s">
        <v>99</v>
      </c>
      <c r="P2870" t="s">
        <v>184</v>
      </c>
      <c r="Q2870" t="s">
        <v>154</v>
      </c>
      <c r="R2870" t="s">
        <v>1588</v>
      </c>
      <c r="S2870" t="s">
        <v>58</v>
      </c>
      <c r="T2870" t="s">
        <v>102</v>
      </c>
      <c r="U2870" t="s">
        <v>96</v>
      </c>
      <c r="V2870">
        <v>168038</v>
      </c>
      <c r="W2870">
        <v>121746</v>
      </c>
      <c r="X2870">
        <v>4.5</v>
      </c>
      <c r="Y2870">
        <v>15.3</v>
      </c>
      <c r="Z2870">
        <v>159764.60999999999</v>
      </c>
      <c r="AB2870">
        <v>13.95</v>
      </c>
      <c r="AC2870">
        <v>2228716.31</v>
      </c>
      <c r="AD2870">
        <v>10731388.85</v>
      </c>
      <c r="AE2870">
        <v>210.29</v>
      </c>
      <c r="AF2870">
        <v>2256703761.27</v>
      </c>
      <c r="AG2870">
        <v>89016.2</v>
      </c>
      <c r="AH2870">
        <v>1.4</v>
      </c>
      <c r="AI2870">
        <v>11535.41</v>
      </c>
      <c r="AJ2870">
        <v>24.57</v>
      </c>
      <c r="AK2870">
        <v>0</v>
      </c>
      <c r="AL2870">
        <v>0.316</v>
      </c>
      <c r="AM2870">
        <v>33911.19</v>
      </c>
      <c r="AN2870">
        <v>241.7</v>
      </c>
      <c r="AO2870">
        <v>540.09</v>
      </c>
      <c r="AP2870">
        <v>130539.75</v>
      </c>
      <c r="AQ2870">
        <v>2493718.86</v>
      </c>
      <c r="AR2870" t="s">
        <v>61</v>
      </c>
      <c r="AS2870" t="s">
        <v>61</v>
      </c>
      <c r="AT2870" t="s">
        <v>62</v>
      </c>
      <c r="AU2870" t="s">
        <v>63</v>
      </c>
    </row>
    <row r="2871" spans="1:47" x14ac:dyDescent="0.25">
      <c r="A2871" t="s">
        <v>4122</v>
      </c>
      <c r="B2871">
        <v>2022</v>
      </c>
      <c r="C2871">
        <v>8</v>
      </c>
      <c r="D2871" t="s">
        <v>89</v>
      </c>
      <c r="E2871" s="1">
        <v>44774</v>
      </c>
      <c r="F2871" s="1">
        <v>44791</v>
      </c>
      <c r="G2871">
        <v>17</v>
      </c>
      <c r="H2871">
        <v>11.6</v>
      </c>
      <c r="I2871" t="s">
        <v>65</v>
      </c>
      <c r="J2871" t="s">
        <v>50</v>
      </c>
      <c r="K2871" t="s">
        <v>51</v>
      </c>
      <c r="L2871">
        <v>2709</v>
      </c>
      <c r="M2871" t="s">
        <v>80</v>
      </c>
      <c r="N2871" t="s">
        <v>81</v>
      </c>
      <c r="O2871" t="s">
        <v>200</v>
      </c>
      <c r="P2871" t="s">
        <v>226</v>
      </c>
      <c r="Q2871" t="s">
        <v>140</v>
      </c>
      <c r="R2871" t="s">
        <v>519</v>
      </c>
      <c r="S2871" t="s">
        <v>170</v>
      </c>
      <c r="T2871" t="s">
        <v>86</v>
      </c>
      <c r="U2871" t="s">
        <v>87</v>
      </c>
      <c r="V2871">
        <v>143176</v>
      </c>
      <c r="W2871">
        <v>98025</v>
      </c>
      <c r="X2871">
        <v>19.2</v>
      </c>
      <c r="Y2871">
        <v>15.8</v>
      </c>
      <c r="Z2871">
        <v>119615.44</v>
      </c>
      <c r="AB2871">
        <v>12.02</v>
      </c>
      <c r="AC2871">
        <v>1437777.59</v>
      </c>
      <c r="AD2871">
        <v>9414931.2799999993</v>
      </c>
      <c r="AE2871">
        <v>213.44</v>
      </c>
      <c r="AF2871">
        <v>2009522932.4000001</v>
      </c>
      <c r="AG2871">
        <v>106146.66</v>
      </c>
      <c r="AH2871">
        <v>1.2</v>
      </c>
      <c r="AI2871">
        <v>38461.68</v>
      </c>
      <c r="AJ2871">
        <v>19.79</v>
      </c>
      <c r="AK2871">
        <v>0</v>
      </c>
      <c r="AL2871">
        <v>0.34100000000000003</v>
      </c>
      <c r="AM2871">
        <v>32104.92</v>
      </c>
      <c r="AN2871">
        <v>791.8</v>
      </c>
      <c r="AO2871">
        <v>544.92999999999995</v>
      </c>
      <c r="AP2871">
        <v>431475.57</v>
      </c>
      <c r="AQ2871">
        <v>2045966.42</v>
      </c>
      <c r="AR2871" t="s">
        <v>61</v>
      </c>
      <c r="AS2871" t="s">
        <v>61</v>
      </c>
      <c r="AT2871" t="s">
        <v>62</v>
      </c>
      <c r="AU2871" t="s">
        <v>63</v>
      </c>
    </row>
    <row r="2872" spans="1:47" x14ac:dyDescent="0.25">
      <c r="A2872" t="s">
        <v>4123</v>
      </c>
      <c r="B2872">
        <v>2021</v>
      </c>
      <c r="C2872">
        <v>4</v>
      </c>
      <c r="D2872" t="s">
        <v>77</v>
      </c>
      <c r="E2872" s="1">
        <v>44289</v>
      </c>
      <c r="F2872" s="1">
        <v>44295</v>
      </c>
      <c r="G2872">
        <v>6</v>
      </c>
      <c r="H2872">
        <v>14.4</v>
      </c>
      <c r="I2872" t="s">
        <v>49</v>
      </c>
      <c r="J2872" t="s">
        <v>50</v>
      </c>
      <c r="K2872" t="s">
        <v>139</v>
      </c>
      <c r="L2872">
        <v>2710.1210999999998</v>
      </c>
      <c r="M2872" t="s">
        <v>90</v>
      </c>
      <c r="N2872" t="s">
        <v>168</v>
      </c>
      <c r="O2872" t="s">
        <v>200</v>
      </c>
      <c r="P2872" t="s">
        <v>159</v>
      </c>
      <c r="Q2872" t="s">
        <v>226</v>
      </c>
      <c r="R2872" t="s">
        <v>2246</v>
      </c>
      <c r="S2872" t="s">
        <v>142</v>
      </c>
      <c r="T2872" t="s">
        <v>95</v>
      </c>
      <c r="U2872" t="s">
        <v>166</v>
      </c>
      <c r="V2872">
        <v>29572</v>
      </c>
      <c r="W2872">
        <v>18232</v>
      </c>
      <c r="X2872">
        <v>18.8</v>
      </c>
      <c r="Y2872">
        <v>15.9</v>
      </c>
      <c r="Z2872">
        <v>27342.15</v>
      </c>
      <c r="AB2872">
        <v>13.47</v>
      </c>
      <c r="AC2872">
        <v>368298.76</v>
      </c>
      <c r="AD2872">
        <v>13898014.85</v>
      </c>
      <c r="AE2872">
        <v>168.4</v>
      </c>
      <c r="AF2872">
        <v>2340425700.7399998</v>
      </c>
      <c r="AG2872">
        <v>45514.66</v>
      </c>
      <c r="AH2872">
        <v>0.4</v>
      </c>
      <c r="AI2872">
        <v>8855.7099999999991</v>
      </c>
      <c r="AJ2872">
        <v>22.06</v>
      </c>
      <c r="AK2872">
        <v>3065902.08</v>
      </c>
      <c r="AL2872">
        <v>7.5999999999999998E-2</v>
      </c>
      <c r="AM2872">
        <v>10562.49</v>
      </c>
      <c r="AN2872">
        <v>244.9</v>
      </c>
      <c r="AO2872">
        <v>371.35</v>
      </c>
      <c r="AP2872">
        <v>90943.62</v>
      </c>
      <c r="AQ2872">
        <v>524175.24</v>
      </c>
      <c r="AR2872" t="s">
        <v>61</v>
      </c>
      <c r="AS2872" t="s">
        <v>61</v>
      </c>
      <c r="AT2872" t="s">
        <v>293</v>
      </c>
      <c r="AU2872" t="s">
        <v>63</v>
      </c>
    </row>
    <row r="2873" spans="1:47" x14ac:dyDescent="0.25">
      <c r="A2873" t="s">
        <v>4124</v>
      </c>
      <c r="B2873">
        <v>2022</v>
      </c>
      <c r="C2873">
        <v>3</v>
      </c>
      <c r="D2873" t="s">
        <v>48</v>
      </c>
      <c r="E2873" s="1">
        <v>44650</v>
      </c>
      <c r="F2873" s="1">
        <v>44670</v>
      </c>
      <c r="G2873">
        <v>20</v>
      </c>
      <c r="H2873">
        <v>6.7</v>
      </c>
      <c r="I2873" t="s">
        <v>49</v>
      </c>
      <c r="J2873" t="s">
        <v>50</v>
      </c>
      <c r="K2873" t="s">
        <v>423</v>
      </c>
      <c r="L2873">
        <v>2710.1941000000002</v>
      </c>
      <c r="M2873" t="s">
        <v>80</v>
      </c>
      <c r="N2873" t="s">
        <v>106</v>
      </c>
      <c r="O2873" t="s">
        <v>200</v>
      </c>
      <c r="P2873" t="s">
        <v>154</v>
      </c>
      <c r="Q2873" t="s">
        <v>56</v>
      </c>
      <c r="R2873" t="s">
        <v>2229</v>
      </c>
      <c r="S2873" t="s">
        <v>142</v>
      </c>
      <c r="T2873" t="s">
        <v>131</v>
      </c>
      <c r="U2873" t="s">
        <v>228</v>
      </c>
      <c r="V2873">
        <v>42112</v>
      </c>
      <c r="W2873">
        <v>29644</v>
      </c>
      <c r="X2873">
        <v>22.3</v>
      </c>
      <c r="Y2873">
        <v>11.1</v>
      </c>
      <c r="Z2873">
        <v>34130.1</v>
      </c>
      <c r="AB2873">
        <v>50.45</v>
      </c>
      <c r="AC2873">
        <v>1721863.54</v>
      </c>
      <c r="AD2873">
        <v>28553582.960000001</v>
      </c>
      <c r="AE2873">
        <v>212.87</v>
      </c>
      <c r="AF2873">
        <v>6078201204.6999998</v>
      </c>
      <c r="AG2873">
        <v>236016.23</v>
      </c>
      <c r="AH2873">
        <v>0.4</v>
      </c>
      <c r="AI2873">
        <v>11702.33</v>
      </c>
      <c r="AJ2873">
        <v>14.6</v>
      </c>
      <c r="AK2873">
        <v>4168823.11</v>
      </c>
      <c r="AL2873">
        <v>0.30299999999999999</v>
      </c>
      <c r="AM2873">
        <v>86517.36</v>
      </c>
      <c r="AN2873">
        <v>430.4</v>
      </c>
      <c r="AO2873">
        <v>413.59</v>
      </c>
      <c r="AP2873">
        <v>178009.14</v>
      </c>
      <c r="AQ2873">
        <v>2234108.6</v>
      </c>
      <c r="AR2873" t="s">
        <v>61</v>
      </c>
      <c r="AS2873" t="s">
        <v>61</v>
      </c>
      <c r="AT2873" t="s">
        <v>62</v>
      </c>
      <c r="AU2873" t="s">
        <v>63</v>
      </c>
    </row>
    <row r="2874" spans="1:47" x14ac:dyDescent="0.25">
      <c r="A2874" t="s">
        <v>4125</v>
      </c>
      <c r="B2874">
        <v>2020</v>
      </c>
      <c r="C2874">
        <v>5</v>
      </c>
      <c r="D2874" t="s">
        <v>77</v>
      </c>
      <c r="E2874" s="1">
        <v>43972</v>
      </c>
      <c r="F2874" s="1">
        <v>43990</v>
      </c>
      <c r="G2874">
        <v>18</v>
      </c>
      <c r="H2874">
        <v>7.4</v>
      </c>
      <c r="I2874" t="s">
        <v>65</v>
      </c>
      <c r="J2874" t="s">
        <v>50</v>
      </c>
      <c r="K2874" t="s">
        <v>223</v>
      </c>
      <c r="L2874">
        <v>2710.1109999999999</v>
      </c>
      <c r="M2874" t="s">
        <v>80</v>
      </c>
      <c r="N2874" t="s">
        <v>53</v>
      </c>
      <c r="O2874" t="s">
        <v>91</v>
      </c>
      <c r="P2874" t="s">
        <v>56</v>
      </c>
      <c r="Q2874" t="s">
        <v>257</v>
      </c>
      <c r="R2874" t="s">
        <v>942</v>
      </c>
      <c r="S2874" t="s">
        <v>186</v>
      </c>
      <c r="T2874" t="s">
        <v>74</v>
      </c>
      <c r="U2874" t="s">
        <v>60</v>
      </c>
      <c r="V2874">
        <v>79311</v>
      </c>
      <c r="W2874">
        <v>55210</v>
      </c>
      <c r="X2874">
        <v>7</v>
      </c>
      <c r="Y2874">
        <v>15.4</v>
      </c>
      <c r="Z2874">
        <v>71655.320000000007</v>
      </c>
      <c r="AB2874">
        <v>15.41</v>
      </c>
      <c r="AC2874">
        <v>1104208.48</v>
      </c>
      <c r="AD2874">
        <v>75515392.090000004</v>
      </c>
      <c r="AE2874">
        <v>166.18</v>
      </c>
      <c r="AF2874">
        <v>12549147857.52</v>
      </c>
      <c r="AG2874">
        <v>50571.71</v>
      </c>
      <c r="AH2874">
        <v>1.8</v>
      </c>
      <c r="AI2874">
        <v>27823.040000000001</v>
      </c>
      <c r="AJ2874">
        <v>6.95</v>
      </c>
      <c r="AK2874">
        <v>0</v>
      </c>
      <c r="AL2874">
        <v>5.7000000000000002E-2</v>
      </c>
      <c r="AM2874">
        <v>43043.77</v>
      </c>
      <c r="AN2874">
        <v>811.9</v>
      </c>
      <c r="AO2874">
        <v>539.11</v>
      </c>
      <c r="AP2874">
        <v>437703.41</v>
      </c>
      <c r="AQ2874">
        <v>1663350.41</v>
      </c>
      <c r="AR2874" t="s">
        <v>61</v>
      </c>
      <c r="AS2874" t="s">
        <v>61</v>
      </c>
      <c r="AT2874" t="s">
        <v>62</v>
      </c>
      <c r="AU2874" t="s">
        <v>63</v>
      </c>
    </row>
    <row r="2875" spans="1:47" x14ac:dyDescent="0.25">
      <c r="A2875" t="s">
        <v>4126</v>
      </c>
      <c r="B2875">
        <v>2023</v>
      </c>
      <c r="C2875">
        <v>1</v>
      </c>
      <c r="D2875" t="s">
        <v>48</v>
      </c>
      <c r="E2875" s="1">
        <v>44932</v>
      </c>
      <c r="F2875" s="1">
        <v>44938</v>
      </c>
      <c r="G2875">
        <v>6</v>
      </c>
      <c r="H2875">
        <v>8.1999999999999993</v>
      </c>
      <c r="I2875" t="s">
        <v>49</v>
      </c>
      <c r="J2875" t="s">
        <v>50</v>
      </c>
      <c r="K2875" t="s">
        <v>423</v>
      </c>
      <c r="L2875">
        <v>2710.1941000000002</v>
      </c>
      <c r="M2875" t="s">
        <v>98</v>
      </c>
      <c r="N2875" t="s">
        <v>106</v>
      </c>
      <c r="O2875" t="s">
        <v>91</v>
      </c>
      <c r="P2875" t="s">
        <v>71</v>
      </c>
      <c r="Q2875" t="s">
        <v>226</v>
      </c>
      <c r="R2875" t="s">
        <v>1967</v>
      </c>
      <c r="S2875" t="s">
        <v>142</v>
      </c>
      <c r="T2875" t="s">
        <v>131</v>
      </c>
      <c r="U2875" t="s">
        <v>87</v>
      </c>
      <c r="V2875">
        <v>77837</v>
      </c>
      <c r="W2875">
        <v>44077</v>
      </c>
      <c r="X2875">
        <v>8.1</v>
      </c>
      <c r="Y2875">
        <v>14</v>
      </c>
      <c r="Z2875">
        <v>62431.71</v>
      </c>
      <c r="AB2875">
        <v>26.74</v>
      </c>
      <c r="AC2875">
        <v>1669423.93</v>
      </c>
      <c r="AD2875">
        <v>56639920.259999998</v>
      </c>
      <c r="AE2875">
        <v>283.05</v>
      </c>
      <c r="AF2875">
        <v>16031929429.59</v>
      </c>
      <c r="AG2875">
        <v>88924.52</v>
      </c>
      <c r="AH2875">
        <v>2.7</v>
      </c>
      <c r="AI2875">
        <v>83179.3</v>
      </c>
      <c r="AJ2875">
        <v>19</v>
      </c>
      <c r="AK2875">
        <v>10761584.85</v>
      </c>
      <c r="AL2875">
        <v>0.08</v>
      </c>
      <c r="AM2875">
        <v>45311.94</v>
      </c>
      <c r="AN2875">
        <v>303.5</v>
      </c>
      <c r="AO2875">
        <v>421.69</v>
      </c>
      <c r="AP2875">
        <v>127982.91</v>
      </c>
      <c r="AQ2875">
        <v>2014822.6</v>
      </c>
      <c r="AR2875" t="s">
        <v>124</v>
      </c>
      <c r="AS2875" t="s">
        <v>61</v>
      </c>
      <c r="AT2875" t="s">
        <v>116</v>
      </c>
      <c r="AU2875" t="s">
        <v>63</v>
      </c>
    </row>
    <row r="2876" spans="1:47" x14ac:dyDescent="0.25">
      <c r="A2876" t="s">
        <v>4127</v>
      </c>
      <c r="B2876">
        <v>2020</v>
      </c>
      <c r="C2876">
        <v>11</v>
      </c>
      <c r="D2876" t="s">
        <v>119</v>
      </c>
      <c r="E2876" s="1">
        <v>44145</v>
      </c>
      <c r="F2876" s="1">
        <v>44162</v>
      </c>
      <c r="G2876">
        <v>17</v>
      </c>
      <c r="H2876">
        <v>5.0999999999999996</v>
      </c>
      <c r="I2876" t="s">
        <v>65</v>
      </c>
      <c r="J2876" t="s">
        <v>112</v>
      </c>
      <c r="K2876" t="s">
        <v>113</v>
      </c>
      <c r="L2876">
        <v>7304.39</v>
      </c>
      <c r="M2876" t="s">
        <v>90</v>
      </c>
      <c r="N2876" t="s">
        <v>69</v>
      </c>
      <c r="O2876" t="s">
        <v>200</v>
      </c>
      <c r="P2876" t="s">
        <v>70</v>
      </c>
      <c r="Q2876" t="s">
        <v>230</v>
      </c>
      <c r="R2876" t="s">
        <v>1287</v>
      </c>
      <c r="S2876" t="s">
        <v>73</v>
      </c>
      <c r="T2876" t="s">
        <v>162</v>
      </c>
      <c r="U2876" t="s">
        <v>60</v>
      </c>
      <c r="V2876">
        <v>15391</v>
      </c>
      <c r="W2876">
        <v>10111</v>
      </c>
      <c r="X2876">
        <v>13.9</v>
      </c>
      <c r="Y2876">
        <v>10.1</v>
      </c>
      <c r="Z2876">
        <v>13208.66</v>
      </c>
      <c r="AB2876">
        <v>13.7</v>
      </c>
      <c r="AC2876">
        <v>180958.64</v>
      </c>
      <c r="AD2876">
        <v>11890303.65</v>
      </c>
      <c r="AE2876">
        <v>165.91</v>
      </c>
      <c r="AF2876">
        <v>1972720278.5699999</v>
      </c>
      <c r="AG2876">
        <v>119520.04</v>
      </c>
      <c r="AH2876">
        <v>0.6</v>
      </c>
      <c r="AI2876">
        <v>10840.16</v>
      </c>
      <c r="AJ2876">
        <v>16.989999999999998</v>
      </c>
      <c r="AK2876">
        <v>0</v>
      </c>
      <c r="AL2876">
        <v>5.6000000000000001E-2</v>
      </c>
      <c r="AM2876">
        <v>6658.57</v>
      </c>
      <c r="AN2876">
        <v>580.4</v>
      </c>
      <c r="AO2876">
        <v>566.76</v>
      </c>
      <c r="AP2876">
        <v>328947.5</v>
      </c>
      <c r="AQ2876">
        <v>646924.91</v>
      </c>
      <c r="AR2876" t="s">
        <v>61</v>
      </c>
      <c r="AS2876" t="s">
        <v>61</v>
      </c>
      <c r="AT2876" t="s">
        <v>62</v>
      </c>
      <c r="AU2876" t="s">
        <v>63</v>
      </c>
    </row>
    <row r="2877" spans="1:47" x14ac:dyDescent="0.25">
      <c r="A2877" t="s">
        <v>4128</v>
      </c>
      <c r="B2877">
        <v>2025</v>
      </c>
      <c r="C2877">
        <v>12</v>
      </c>
      <c r="D2877" t="s">
        <v>119</v>
      </c>
      <c r="E2877" s="1">
        <v>46012</v>
      </c>
      <c r="F2877" s="1">
        <v>46030</v>
      </c>
      <c r="G2877">
        <v>18</v>
      </c>
      <c r="H2877">
        <v>16.2</v>
      </c>
      <c r="I2877" t="s">
        <v>65</v>
      </c>
      <c r="J2877" t="s">
        <v>50</v>
      </c>
      <c r="K2877" t="s">
        <v>51</v>
      </c>
      <c r="L2877">
        <v>2709</v>
      </c>
      <c r="M2877" t="s">
        <v>98</v>
      </c>
      <c r="N2877" t="s">
        <v>106</v>
      </c>
      <c r="O2877" t="s">
        <v>99</v>
      </c>
      <c r="P2877" t="s">
        <v>92</v>
      </c>
      <c r="Q2877" t="s">
        <v>121</v>
      </c>
      <c r="R2877" t="s">
        <v>438</v>
      </c>
      <c r="S2877" t="s">
        <v>58</v>
      </c>
      <c r="T2877" t="s">
        <v>86</v>
      </c>
      <c r="U2877" t="s">
        <v>75</v>
      </c>
      <c r="V2877">
        <v>224259</v>
      </c>
      <c r="W2877">
        <v>134447</v>
      </c>
      <c r="X2877">
        <v>19.899999999999999</v>
      </c>
      <c r="Y2877">
        <v>15.4</v>
      </c>
      <c r="Z2877">
        <v>191233.42</v>
      </c>
      <c r="AB2877">
        <v>22.9</v>
      </c>
      <c r="AC2877">
        <v>4379245.32</v>
      </c>
      <c r="AD2877">
        <v>14497405.57</v>
      </c>
      <c r="AE2877">
        <v>278.49</v>
      </c>
      <c r="AF2877">
        <v>4037382477.1900001</v>
      </c>
      <c r="AG2877">
        <v>168167.04000000001</v>
      </c>
      <c r="AH2877">
        <v>0</v>
      </c>
      <c r="AI2877">
        <v>0</v>
      </c>
      <c r="AJ2877">
        <v>16.22</v>
      </c>
      <c r="AK2877">
        <v>0</v>
      </c>
      <c r="AL2877">
        <v>0.24199999999999999</v>
      </c>
      <c r="AM2877">
        <v>35083.72</v>
      </c>
      <c r="AN2877">
        <v>438</v>
      </c>
      <c r="AO2877">
        <v>497.38</v>
      </c>
      <c r="AP2877">
        <v>217852.44</v>
      </c>
      <c r="AQ2877">
        <v>4800348.5199999996</v>
      </c>
      <c r="AR2877" t="s">
        <v>61</v>
      </c>
      <c r="AS2877" t="s">
        <v>124</v>
      </c>
      <c r="AT2877" t="s">
        <v>62</v>
      </c>
      <c r="AU2877" t="s">
        <v>63</v>
      </c>
    </row>
    <row r="2878" spans="1:47" x14ac:dyDescent="0.25">
      <c r="A2878" t="s">
        <v>4129</v>
      </c>
      <c r="B2878">
        <v>2020</v>
      </c>
      <c r="C2878">
        <v>3</v>
      </c>
      <c r="D2878" t="s">
        <v>48</v>
      </c>
      <c r="E2878" s="1">
        <v>43909</v>
      </c>
      <c r="F2878" s="1">
        <v>43944</v>
      </c>
      <c r="G2878">
        <v>35</v>
      </c>
      <c r="H2878">
        <v>5.2</v>
      </c>
      <c r="I2878" t="s">
        <v>65</v>
      </c>
      <c r="J2878" t="s">
        <v>66</v>
      </c>
      <c r="K2878" t="s">
        <v>153</v>
      </c>
      <c r="L2878">
        <v>6309</v>
      </c>
      <c r="M2878" t="s">
        <v>52</v>
      </c>
      <c r="N2878" t="s">
        <v>81</v>
      </c>
      <c r="O2878" t="s">
        <v>91</v>
      </c>
      <c r="P2878" t="s">
        <v>92</v>
      </c>
      <c r="Q2878" t="s">
        <v>146</v>
      </c>
      <c r="R2878" t="s">
        <v>981</v>
      </c>
      <c r="S2878" t="s">
        <v>156</v>
      </c>
      <c r="T2878" t="s">
        <v>59</v>
      </c>
      <c r="U2878" t="s">
        <v>75</v>
      </c>
      <c r="V2878">
        <v>7604</v>
      </c>
      <c r="W2878">
        <v>4906</v>
      </c>
      <c r="X2878">
        <v>13.4</v>
      </c>
      <c r="Y2878">
        <v>10.199999999999999</v>
      </c>
      <c r="Z2878">
        <v>6661.35</v>
      </c>
      <c r="AA2878">
        <v>475</v>
      </c>
      <c r="AB2878">
        <v>3349.7</v>
      </c>
      <c r="AC2878">
        <v>1591107.5</v>
      </c>
      <c r="AD2878">
        <v>28938503.120000001</v>
      </c>
      <c r="AE2878">
        <v>162.06</v>
      </c>
      <c r="AF2878">
        <v>4689773815.6300001</v>
      </c>
      <c r="AG2878">
        <v>98854.3</v>
      </c>
      <c r="AH2878">
        <v>0</v>
      </c>
      <c r="AI2878">
        <v>0</v>
      </c>
      <c r="AJ2878">
        <v>13.52</v>
      </c>
      <c r="AK2878">
        <v>0</v>
      </c>
      <c r="AL2878">
        <v>0.32800000000000001</v>
      </c>
      <c r="AM2878">
        <v>94918.29</v>
      </c>
      <c r="AN2878">
        <v>1477.4</v>
      </c>
      <c r="AO2878">
        <v>599.88</v>
      </c>
      <c r="AP2878">
        <v>886262.71</v>
      </c>
      <c r="AQ2878">
        <v>2671142.7999999998</v>
      </c>
      <c r="AR2878" t="s">
        <v>61</v>
      </c>
      <c r="AS2878" t="s">
        <v>61</v>
      </c>
      <c r="AT2878" t="s">
        <v>62</v>
      </c>
      <c r="AU2878" t="s">
        <v>63</v>
      </c>
    </row>
    <row r="2879" spans="1:47" x14ac:dyDescent="0.25">
      <c r="A2879" t="s">
        <v>4130</v>
      </c>
      <c r="B2879">
        <v>2022</v>
      </c>
      <c r="C2879">
        <v>7</v>
      </c>
      <c r="D2879" t="s">
        <v>89</v>
      </c>
      <c r="E2879" s="1">
        <v>44744</v>
      </c>
      <c r="F2879" s="1">
        <v>44760</v>
      </c>
      <c r="G2879">
        <v>16</v>
      </c>
      <c r="H2879">
        <v>6.9</v>
      </c>
      <c r="I2879" t="s">
        <v>49</v>
      </c>
      <c r="J2879" t="s">
        <v>50</v>
      </c>
      <c r="K2879" t="s">
        <v>145</v>
      </c>
      <c r="L2879">
        <v>2710.19</v>
      </c>
      <c r="M2879" t="s">
        <v>52</v>
      </c>
      <c r="N2879" t="s">
        <v>106</v>
      </c>
      <c r="O2879" t="s">
        <v>189</v>
      </c>
      <c r="P2879" t="s">
        <v>154</v>
      </c>
      <c r="Q2879" t="s">
        <v>100</v>
      </c>
      <c r="R2879" t="s">
        <v>109</v>
      </c>
      <c r="S2879" t="s">
        <v>170</v>
      </c>
      <c r="T2879" t="s">
        <v>86</v>
      </c>
      <c r="U2879" t="s">
        <v>213</v>
      </c>
      <c r="V2879">
        <v>136232</v>
      </c>
      <c r="W2879">
        <v>77093</v>
      </c>
      <c r="X2879">
        <v>11.5</v>
      </c>
      <c r="Y2879">
        <v>15.5</v>
      </c>
      <c r="Z2879">
        <v>115465.62</v>
      </c>
      <c r="AB2879">
        <v>40.81</v>
      </c>
      <c r="AC2879">
        <v>4712151.95</v>
      </c>
      <c r="AD2879">
        <v>99572932.060000002</v>
      </c>
      <c r="AE2879">
        <v>217.7</v>
      </c>
      <c r="AF2879">
        <v>21677027309.459999</v>
      </c>
      <c r="AG2879">
        <v>77934.399999999994</v>
      </c>
      <c r="AH2879">
        <v>0.8</v>
      </c>
      <c r="AI2879">
        <v>19267.82</v>
      </c>
      <c r="AJ2879">
        <v>7</v>
      </c>
      <c r="AK2879">
        <v>6970105.2400000002</v>
      </c>
      <c r="AL2879">
        <v>0.26700000000000002</v>
      </c>
      <c r="AM2879">
        <v>265859.73</v>
      </c>
      <c r="AN2879">
        <v>387.7</v>
      </c>
      <c r="AO2879">
        <v>379.85</v>
      </c>
      <c r="AP2879">
        <v>147267.85</v>
      </c>
      <c r="AQ2879">
        <v>5222481.75</v>
      </c>
      <c r="AR2879" t="s">
        <v>124</v>
      </c>
      <c r="AS2879" t="s">
        <v>61</v>
      </c>
      <c r="AT2879" t="s">
        <v>62</v>
      </c>
      <c r="AU2879" t="s">
        <v>63</v>
      </c>
    </row>
    <row r="2880" spans="1:47" x14ac:dyDescent="0.25">
      <c r="A2880" t="s">
        <v>4131</v>
      </c>
      <c r="B2880">
        <v>2021</v>
      </c>
      <c r="C2880">
        <v>11</v>
      </c>
      <c r="D2880" t="s">
        <v>119</v>
      </c>
      <c r="E2880" s="1">
        <v>44502</v>
      </c>
      <c r="F2880" s="1">
        <v>44509</v>
      </c>
      <c r="G2880">
        <v>7</v>
      </c>
      <c r="H2880">
        <v>8.3000000000000007</v>
      </c>
      <c r="I2880" t="s">
        <v>65</v>
      </c>
      <c r="J2880" t="s">
        <v>239</v>
      </c>
      <c r="K2880" t="s">
        <v>265</v>
      </c>
      <c r="L2880">
        <v>3102.1</v>
      </c>
      <c r="M2880" t="s">
        <v>80</v>
      </c>
      <c r="N2880" t="s">
        <v>81</v>
      </c>
      <c r="O2880" t="s">
        <v>99</v>
      </c>
      <c r="P2880" t="s">
        <v>226</v>
      </c>
      <c r="Q2880" t="s">
        <v>204</v>
      </c>
      <c r="R2880" t="s">
        <v>904</v>
      </c>
      <c r="S2880" t="s">
        <v>161</v>
      </c>
      <c r="T2880" t="s">
        <v>95</v>
      </c>
      <c r="U2880" t="s">
        <v>143</v>
      </c>
      <c r="V2880">
        <v>39334</v>
      </c>
      <c r="W2880">
        <v>29307</v>
      </c>
      <c r="X2880">
        <v>6.2</v>
      </c>
      <c r="Y2880">
        <v>12.3</v>
      </c>
      <c r="Z2880">
        <v>34999.14</v>
      </c>
      <c r="AB2880">
        <v>34.81</v>
      </c>
      <c r="AC2880">
        <v>1218320.06</v>
      </c>
      <c r="AD2880">
        <v>22711291.940000001</v>
      </c>
      <c r="AE2880">
        <v>166.44</v>
      </c>
      <c r="AF2880">
        <v>3780067430.4899998</v>
      </c>
      <c r="AG2880">
        <v>203180.49</v>
      </c>
      <c r="AH2880">
        <v>0</v>
      </c>
      <c r="AI2880">
        <v>0</v>
      </c>
      <c r="AJ2880">
        <v>19.03</v>
      </c>
      <c r="AK2880">
        <v>0</v>
      </c>
      <c r="AL2880">
        <v>0.29199999999999998</v>
      </c>
      <c r="AM2880">
        <v>66316.97</v>
      </c>
      <c r="AN2880">
        <v>296.10000000000002</v>
      </c>
      <c r="AO2880">
        <v>393.12</v>
      </c>
      <c r="AP2880">
        <v>116402.83</v>
      </c>
      <c r="AQ2880">
        <v>1604220.35</v>
      </c>
      <c r="AR2880" t="s">
        <v>61</v>
      </c>
      <c r="AS2880" t="s">
        <v>61</v>
      </c>
      <c r="AT2880" t="s">
        <v>62</v>
      </c>
      <c r="AU2880" t="s">
        <v>63</v>
      </c>
    </row>
    <row r="2881" spans="1:47" x14ac:dyDescent="0.25">
      <c r="A2881" t="s">
        <v>4132</v>
      </c>
      <c r="B2881">
        <v>2021</v>
      </c>
      <c r="C2881">
        <v>3</v>
      </c>
      <c r="D2881" t="s">
        <v>48</v>
      </c>
      <c r="E2881" s="1">
        <v>44283</v>
      </c>
      <c r="F2881" s="1">
        <v>44292</v>
      </c>
      <c r="G2881">
        <v>9</v>
      </c>
      <c r="H2881">
        <v>16.399999999999999</v>
      </c>
      <c r="I2881" t="s">
        <v>65</v>
      </c>
      <c r="J2881" t="s">
        <v>112</v>
      </c>
      <c r="K2881" t="s">
        <v>113</v>
      </c>
      <c r="L2881">
        <v>7304.39</v>
      </c>
      <c r="M2881" t="s">
        <v>80</v>
      </c>
      <c r="N2881" t="s">
        <v>69</v>
      </c>
      <c r="O2881" t="s">
        <v>189</v>
      </c>
      <c r="P2881" t="s">
        <v>128</v>
      </c>
      <c r="Q2881" t="s">
        <v>83</v>
      </c>
      <c r="R2881" t="s">
        <v>3361</v>
      </c>
      <c r="S2881" t="s">
        <v>73</v>
      </c>
      <c r="T2881" t="s">
        <v>187</v>
      </c>
      <c r="U2881" t="s">
        <v>87</v>
      </c>
      <c r="V2881">
        <v>8649</v>
      </c>
      <c r="W2881">
        <v>4807</v>
      </c>
      <c r="X2881">
        <v>21.5</v>
      </c>
      <c r="Y2881">
        <v>13.4</v>
      </c>
      <c r="Z2881">
        <v>7160.51</v>
      </c>
      <c r="AB2881">
        <v>43.92</v>
      </c>
      <c r="AC2881">
        <v>314489.59999999998</v>
      </c>
      <c r="AD2881">
        <v>3234259.16</v>
      </c>
      <c r="AE2881">
        <v>168.86</v>
      </c>
      <c r="AF2881">
        <v>546137001.75999999</v>
      </c>
      <c r="AG2881">
        <v>200772.55</v>
      </c>
      <c r="AH2881">
        <v>1</v>
      </c>
      <c r="AI2881">
        <v>25966.43</v>
      </c>
      <c r="AJ2881">
        <v>22.06</v>
      </c>
      <c r="AK2881">
        <v>0</v>
      </c>
      <c r="AL2881">
        <v>5.5E-2</v>
      </c>
      <c r="AM2881">
        <v>1778.84</v>
      </c>
      <c r="AN2881">
        <v>260.5</v>
      </c>
      <c r="AO2881">
        <v>370.31</v>
      </c>
      <c r="AP2881">
        <v>96465.76</v>
      </c>
      <c r="AQ2881">
        <v>639473.18000000005</v>
      </c>
      <c r="AR2881" t="s">
        <v>61</v>
      </c>
      <c r="AS2881" t="s">
        <v>61</v>
      </c>
      <c r="AT2881" t="s">
        <v>62</v>
      </c>
      <c r="AU2881" t="s">
        <v>63</v>
      </c>
    </row>
    <row r="2882" spans="1:47" x14ac:dyDescent="0.25">
      <c r="A2882" t="s">
        <v>4133</v>
      </c>
      <c r="B2882">
        <v>2025</v>
      </c>
      <c r="C2882">
        <v>12</v>
      </c>
      <c r="D2882" t="s">
        <v>119</v>
      </c>
      <c r="E2882" s="1">
        <v>45996</v>
      </c>
      <c r="F2882" s="1">
        <v>46021</v>
      </c>
      <c r="G2882">
        <v>25</v>
      </c>
      <c r="H2882">
        <v>8.3000000000000007</v>
      </c>
      <c r="I2882" t="s">
        <v>65</v>
      </c>
      <c r="J2882" t="s">
        <v>66</v>
      </c>
      <c r="K2882" t="s">
        <v>153</v>
      </c>
      <c r="L2882">
        <v>6309</v>
      </c>
      <c r="M2882" t="s">
        <v>52</v>
      </c>
      <c r="N2882" t="s">
        <v>81</v>
      </c>
      <c r="O2882" t="s">
        <v>99</v>
      </c>
      <c r="P2882" t="s">
        <v>100</v>
      </c>
      <c r="Q2882" t="s">
        <v>201</v>
      </c>
      <c r="R2882" t="s">
        <v>3621</v>
      </c>
      <c r="S2882" t="s">
        <v>156</v>
      </c>
      <c r="T2882" t="s">
        <v>95</v>
      </c>
      <c r="U2882" t="s">
        <v>181</v>
      </c>
      <c r="V2882">
        <v>16985</v>
      </c>
      <c r="W2882">
        <v>11451</v>
      </c>
      <c r="X2882">
        <v>6.6</v>
      </c>
      <c r="Y2882">
        <v>14.4</v>
      </c>
      <c r="Z2882">
        <v>13354.96</v>
      </c>
      <c r="AA2882">
        <v>953</v>
      </c>
      <c r="AB2882">
        <v>3004.93</v>
      </c>
      <c r="AC2882">
        <v>2863698.29</v>
      </c>
      <c r="AD2882">
        <v>62232243.909999996</v>
      </c>
      <c r="AE2882">
        <v>281.20999999999998</v>
      </c>
      <c r="AF2882">
        <v>17500329309.93</v>
      </c>
      <c r="AG2882">
        <v>216334.62</v>
      </c>
      <c r="AH2882">
        <v>0.1</v>
      </c>
      <c r="AI2882">
        <v>3419.79</v>
      </c>
      <c r="AJ2882">
        <v>11.71</v>
      </c>
      <c r="AK2882">
        <v>0</v>
      </c>
      <c r="AL2882">
        <v>0.308</v>
      </c>
      <c r="AM2882">
        <v>191675.31</v>
      </c>
      <c r="AN2882">
        <v>613.4</v>
      </c>
      <c r="AO2882">
        <v>476.4</v>
      </c>
      <c r="AP2882">
        <v>292223.76</v>
      </c>
      <c r="AQ2882">
        <v>3567351.77</v>
      </c>
      <c r="AR2882" t="s">
        <v>61</v>
      </c>
      <c r="AS2882" t="s">
        <v>61</v>
      </c>
      <c r="AT2882" t="s">
        <v>62</v>
      </c>
      <c r="AU2882" t="s">
        <v>63</v>
      </c>
    </row>
    <row r="2883" spans="1:47" x14ac:dyDescent="0.25">
      <c r="A2883" t="s">
        <v>4134</v>
      </c>
      <c r="B2883">
        <v>2020</v>
      </c>
      <c r="C2883">
        <v>4</v>
      </c>
      <c r="D2883" t="s">
        <v>77</v>
      </c>
      <c r="E2883" s="1">
        <v>43939</v>
      </c>
      <c r="F2883" s="1">
        <v>43966</v>
      </c>
      <c r="G2883">
        <v>27</v>
      </c>
      <c r="H2883">
        <v>8.3000000000000007</v>
      </c>
      <c r="I2883" t="s">
        <v>49</v>
      </c>
      <c r="J2883" t="s">
        <v>78</v>
      </c>
      <c r="K2883" t="s">
        <v>79</v>
      </c>
      <c r="L2883">
        <v>1005.9</v>
      </c>
      <c r="M2883" t="s">
        <v>98</v>
      </c>
      <c r="N2883" t="s">
        <v>53</v>
      </c>
      <c r="O2883" t="s">
        <v>91</v>
      </c>
      <c r="P2883" t="s">
        <v>150</v>
      </c>
      <c r="Q2883" t="s">
        <v>184</v>
      </c>
      <c r="R2883" t="s">
        <v>2412</v>
      </c>
      <c r="S2883" t="s">
        <v>85</v>
      </c>
      <c r="T2883" t="s">
        <v>102</v>
      </c>
      <c r="U2883" t="s">
        <v>213</v>
      </c>
      <c r="V2883">
        <v>47505</v>
      </c>
      <c r="W2883">
        <v>28538</v>
      </c>
      <c r="X2883">
        <v>13.1</v>
      </c>
      <c r="Y2883">
        <v>14.3</v>
      </c>
      <c r="Z2883">
        <v>38111.89</v>
      </c>
      <c r="AB2883">
        <v>37.76</v>
      </c>
      <c r="AC2883">
        <v>1439104.97</v>
      </c>
      <c r="AD2883">
        <v>28243959.440000001</v>
      </c>
      <c r="AE2883">
        <v>167.51</v>
      </c>
      <c r="AF2883">
        <v>4731145645.79</v>
      </c>
      <c r="AG2883">
        <v>206921.49</v>
      </c>
      <c r="AH2883">
        <v>0</v>
      </c>
      <c r="AI2883">
        <v>0</v>
      </c>
      <c r="AJ2883">
        <v>24.3</v>
      </c>
      <c r="AK2883">
        <v>6863282.1399999997</v>
      </c>
      <c r="AL2883">
        <v>0.19500000000000001</v>
      </c>
      <c r="AM2883">
        <v>55075.72</v>
      </c>
      <c r="AN2883">
        <v>920.3</v>
      </c>
      <c r="AO2883">
        <v>498.62</v>
      </c>
      <c r="AP2883">
        <v>458879.99</v>
      </c>
      <c r="AQ2883">
        <v>2159982.17</v>
      </c>
      <c r="AR2883" t="s">
        <v>61</v>
      </c>
      <c r="AS2883" t="s">
        <v>61</v>
      </c>
      <c r="AT2883" t="s">
        <v>62</v>
      </c>
      <c r="AU2883" t="s">
        <v>63</v>
      </c>
    </row>
    <row r="2884" spans="1:47" x14ac:dyDescent="0.25">
      <c r="A2884" t="s">
        <v>4135</v>
      </c>
      <c r="B2884">
        <v>2023</v>
      </c>
      <c r="C2884">
        <v>4</v>
      </c>
      <c r="D2884" t="s">
        <v>77</v>
      </c>
      <c r="E2884" s="1">
        <v>45039</v>
      </c>
      <c r="F2884" s="1">
        <v>45053</v>
      </c>
      <c r="G2884">
        <v>14</v>
      </c>
      <c r="H2884">
        <v>7.9</v>
      </c>
      <c r="I2884" t="s">
        <v>65</v>
      </c>
      <c r="J2884" t="s">
        <v>50</v>
      </c>
      <c r="K2884" t="s">
        <v>183</v>
      </c>
      <c r="L2884">
        <v>2710.19</v>
      </c>
      <c r="M2884" t="s">
        <v>68</v>
      </c>
      <c r="N2884" t="s">
        <v>168</v>
      </c>
      <c r="O2884" t="s">
        <v>54</v>
      </c>
      <c r="P2884" t="s">
        <v>226</v>
      </c>
      <c r="Q2884" t="s">
        <v>164</v>
      </c>
      <c r="R2884" t="s">
        <v>255</v>
      </c>
      <c r="S2884" t="s">
        <v>186</v>
      </c>
      <c r="T2884" t="s">
        <v>162</v>
      </c>
      <c r="U2884" t="s">
        <v>110</v>
      </c>
      <c r="V2884">
        <v>134672</v>
      </c>
      <c r="W2884">
        <v>81863</v>
      </c>
      <c r="X2884">
        <v>15.8</v>
      </c>
      <c r="Y2884">
        <v>14.3</v>
      </c>
      <c r="Z2884">
        <v>107785.2</v>
      </c>
      <c r="AB2884">
        <v>30.9</v>
      </c>
      <c r="AC2884">
        <v>3330562.68</v>
      </c>
      <c r="AD2884">
        <v>39309262.439999998</v>
      </c>
      <c r="AE2884">
        <v>282.79000000000002</v>
      </c>
      <c r="AF2884">
        <v>11116266325.41</v>
      </c>
      <c r="AG2884">
        <v>134349.70000000001</v>
      </c>
      <c r="AH2884">
        <v>2.1</v>
      </c>
      <c r="AI2884">
        <v>23305.38</v>
      </c>
      <c r="AJ2884">
        <v>4.57</v>
      </c>
      <c r="AK2884">
        <v>0</v>
      </c>
      <c r="AL2884">
        <v>0.126</v>
      </c>
      <c r="AM2884">
        <v>49529.67</v>
      </c>
      <c r="AN2884">
        <v>420.5</v>
      </c>
      <c r="AO2884">
        <v>624.99</v>
      </c>
      <c r="AP2884">
        <v>262808.28999999998</v>
      </c>
      <c r="AQ2884">
        <v>3800555.72</v>
      </c>
      <c r="AR2884" t="s">
        <v>61</v>
      </c>
      <c r="AS2884" t="s">
        <v>61</v>
      </c>
      <c r="AT2884" t="s">
        <v>62</v>
      </c>
      <c r="AU2884" t="s">
        <v>63</v>
      </c>
    </row>
    <row r="2885" spans="1:47" x14ac:dyDescent="0.25">
      <c r="A2885" t="s">
        <v>4136</v>
      </c>
      <c r="B2885">
        <v>2021</v>
      </c>
      <c r="C2885">
        <v>1</v>
      </c>
      <c r="D2885" t="s">
        <v>48</v>
      </c>
      <c r="E2885" s="1">
        <v>44208</v>
      </c>
      <c r="F2885" s="1">
        <v>44216</v>
      </c>
      <c r="G2885">
        <v>8</v>
      </c>
      <c r="H2885">
        <v>8.8000000000000007</v>
      </c>
      <c r="I2885" t="s">
        <v>65</v>
      </c>
      <c r="J2885" t="s">
        <v>50</v>
      </c>
      <c r="K2885" t="s">
        <v>51</v>
      </c>
      <c r="L2885">
        <v>2709</v>
      </c>
      <c r="M2885" t="s">
        <v>114</v>
      </c>
      <c r="N2885" t="s">
        <v>81</v>
      </c>
      <c r="O2885" t="s">
        <v>189</v>
      </c>
      <c r="P2885" t="s">
        <v>226</v>
      </c>
      <c r="Q2885" t="s">
        <v>131</v>
      </c>
      <c r="R2885" t="s">
        <v>768</v>
      </c>
      <c r="S2885" t="s">
        <v>170</v>
      </c>
      <c r="T2885" t="s">
        <v>187</v>
      </c>
      <c r="U2885" t="s">
        <v>110</v>
      </c>
      <c r="V2885">
        <v>99909</v>
      </c>
      <c r="W2885">
        <v>62147</v>
      </c>
      <c r="X2885">
        <v>4.3</v>
      </c>
      <c r="Y2885">
        <v>10.5</v>
      </c>
      <c r="Z2885">
        <v>90846.45</v>
      </c>
      <c r="AB2885">
        <v>11.92</v>
      </c>
      <c r="AC2885">
        <v>1082889.68</v>
      </c>
      <c r="AD2885">
        <v>6808941.4299999997</v>
      </c>
      <c r="AE2885">
        <v>172.56</v>
      </c>
      <c r="AF2885">
        <v>1174950933.1600001</v>
      </c>
      <c r="AG2885">
        <v>84953.74</v>
      </c>
      <c r="AH2885">
        <v>0</v>
      </c>
      <c r="AI2885">
        <v>0</v>
      </c>
      <c r="AJ2885">
        <v>19.03</v>
      </c>
      <c r="AK2885">
        <v>0</v>
      </c>
      <c r="AL2885">
        <v>0.188</v>
      </c>
      <c r="AM2885">
        <v>12800.81</v>
      </c>
      <c r="AN2885">
        <v>322.89999999999998</v>
      </c>
      <c r="AO2885">
        <v>537.70000000000005</v>
      </c>
      <c r="AP2885">
        <v>173623.33</v>
      </c>
      <c r="AQ2885">
        <v>1354267.56</v>
      </c>
      <c r="AR2885" t="s">
        <v>61</v>
      </c>
      <c r="AS2885" t="s">
        <v>61</v>
      </c>
      <c r="AT2885" t="s">
        <v>62</v>
      </c>
      <c r="AU2885" t="s">
        <v>63</v>
      </c>
    </row>
    <row r="2886" spans="1:47" x14ac:dyDescent="0.25">
      <c r="A2886" t="s">
        <v>4137</v>
      </c>
      <c r="B2886">
        <v>2025</v>
      </c>
      <c r="C2886">
        <v>5</v>
      </c>
      <c r="D2886" t="s">
        <v>77</v>
      </c>
      <c r="E2886" s="1">
        <v>45789</v>
      </c>
      <c r="F2886" s="1">
        <v>45814</v>
      </c>
      <c r="G2886">
        <v>25</v>
      </c>
      <c r="H2886">
        <v>11.2</v>
      </c>
      <c r="I2886" t="s">
        <v>49</v>
      </c>
      <c r="J2886" t="s">
        <v>66</v>
      </c>
      <c r="K2886" t="s">
        <v>251</v>
      </c>
      <c r="L2886">
        <v>8543.7000000000007</v>
      </c>
      <c r="M2886" t="s">
        <v>52</v>
      </c>
      <c r="N2886" t="s">
        <v>81</v>
      </c>
      <c r="O2886" t="s">
        <v>200</v>
      </c>
      <c r="P2886" t="s">
        <v>204</v>
      </c>
      <c r="Q2886" t="s">
        <v>184</v>
      </c>
      <c r="R2886" t="s">
        <v>1713</v>
      </c>
      <c r="S2886" t="s">
        <v>156</v>
      </c>
      <c r="T2886" t="s">
        <v>102</v>
      </c>
      <c r="U2886" t="s">
        <v>96</v>
      </c>
      <c r="V2886">
        <v>12430</v>
      </c>
      <c r="W2886">
        <v>7608</v>
      </c>
      <c r="X2886">
        <v>14.9</v>
      </c>
      <c r="Y2886">
        <v>10.4</v>
      </c>
      <c r="Z2886">
        <v>11632.86</v>
      </c>
      <c r="AA2886">
        <v>830</v>
      </c>
      <c r="AB2886">
        <v>3669.32</v>
      </c>
      <c r="AC2886">
        <v>3045535.6</v>
      </c>
      <c r="AD2886">
        <v>16849267.079999998</v>
      </c>
      <c r="AE2886">
        <v>284.13</v>
      </c>
      <c r="AF2886">
        <v>4787382255.4399996</v>
      </c>
      <c r="AG2886">
        <v>93504.45</v>
      </c>
      <c r="AH2886">
        <v>1.7</v>
      </c>
      <c r="AI2886">
        <v>48540.91</v>
      </c>
      <c r="AJ2886">
        <v>18.57</v>
      </c>
      <c r="AK2886">
        <v>3128908.9</v>
      </c>
      <c r="AL2886">
        <v>0.19900000000000001</v>
      </c>
      <c r="AM2886">
        <v>33530.04</v>
      </c>
      <c r="AN2886">
        <v>905</v>
      </c>
      <c r="AO2886">
        <v>359.65</v>
      </c>
      <c r="AP2886">
        <v>325483.25</v>
      </c>
      <c r="AQ2886">
        <v>3546594.25</v>
      </c>
      <c r="AR2886" t="s">
        <v>61</v>
      </c>
      <c r="AS2886" t="s">
        <v>61</v>
      </c>
      <c r="AT2886" t="s">
        <v>62</v>
      </c>
      <c r="AU2886" t="s">
        <v>63</v>
      </c>
    </row>
    <row r="2887" spans="1:47" x14ac:dyDescent="0.25">
      <c r="A2887" t="s">
        <v>4138</v>
      </c>
      <c r="B2887">
        <v>2023</v>
      </c>
      <c r="C2887">
        <v>8</v>
      </c>
      <c r="D2887" t="s">
        <v>89</v>
      </c>
      <c r="E2887" s="1">
        <v>45150</v>
      </c>
      <c r="F2887" s="1">
        <v>45163</v>
      </c>
      <c r="G2887">
        <v>13</v>
      </c>
      <c r="H2887">
        <v>18.7</v>
      </c>
      <c r="I2887" t="s">
        <v>49</v>
      </c>
      <c r="J2887" t="s">
        <v>66</v>
      </c>
      <c r="K2887" t="s">
        <v>251</v>
      </c>
      <c r="L2887">
        <v>8543.7000000000007</v>
      </c>
      <c r="M2887" t="s">
        <v>114</v>
      </c>
      <c r="N2887" t="s">
        <v>69</v>
      </c>
      <c r="O2887" t="s">
        <v>189</v>
      </c>
      <c r="P2887" t="s">
        <v>83</v>
      </c>
      <c r="Q2887" t="s">
        <v>100</v>
      </c>
      <c r="R2887" t="s">
        <v>1158</v>
      </c>
      <c r="S2887" t="s">
        <v>156</v>
      </c>
      <c r="T2887" t="s">
        <v>102</v>
      </c>
      <c r="U2887" t="s">
        <v>103</v>
      </c>
      <c r="V2887">
        <v>14512</v>
      </c>
      <c r="W2887">
        <v>10785</v>
      </c>
      <c r="X2887">
        <v>8.6</v>
      </c>
      <c r="Y2887">
        <v>13.4</v>
      </c>
      <c r="Z2887">
        <v>11968.19</v>
      </c>
      <c r="AA2887">
        <v>854</v>
      </c>
      <c r="AB2887">
        <v>2307.73</v>
      </c>
      <c r="AC2887">
        <v>1970801.42</v>
      </c>
      <c r="AD2887">
        <v>41979982.289999999</v>
      </c>
      <c r="AE2887">
        <v>285.06</v>
      </c>
      <c r="AF2887">
        <v>11966813751.59</v>
      </c>
      <c r="AG2887">
        <v>50707.5</v>
      </c>
      <c r="AH2887">
        <v>0.4</v>
      </c>
      <c r="AI2887">
        <v>13267.95</v>
      </c>
      <c r="AJ2887">
        <v>3.59</v>
      </c>
      <c r="AK2887">
        <v>1507081.36</v>
      </c>
      <c r="AL2887">
        <v>0.247</v>
      </c>
      <c r="AM2887">
        <v>103690.56</v>
      </c>
      <c r="AN2887">
        <v>295.3</v>
      </c>
      <c r="AO2887">
        <v>443.39</v>
      </c>
      <c r="AP2887">
        <v>130933.07</v>
      </c>
      <c r="AQ2887">
        <v>2269400.5</v>
      </c>
      <c r="AR2887" t="s">
        <v>61</v>
      </c>
      <c r="AS2887" t="s">
        <v>61</v>
      </c>
      <c r="AT2887" t="s">
        <v>62</v>
      </c>
      <c r="AU2887" t="s">
        <v>63</v>
      </c>
    </row>
    <row r="2888" spans="1:47" x14ac:dyDescent="0.25">
      <c r="A2888" t="s">
        <v>4139</v>
      </c>
      <c r="B2888">
        <v>2022</v>
      </c>
      <c r="C2888">
        <v>4</v>
      </c>
      <c r="D2888" t="s">
        <v>77</v>
      </c>
      <c r="E2888" s="1">
        <v>44664</v>
      </c>
      <c r="F2888" s="1">
        <v>44681</v>
      </c>
      <c r="G2888">
        <v>17</v>
      </c>
      <c r="H2888">
        <v>7.3</v>
      </c>
      <c r="I2888" t="s">
        <v>65</v>
      </c>
      <c r="J2888" t="s">
        <v>78</v>
      </c>
      <c r="K2888" t="s">
        <v>211</v>
      </c>
      <c r="L2888">
        <v>1701.99</v>
      </c>
      <c r="M2888" t="s">
        <v>114</v>
      </c>
      <c r="N2888" t="s">
        <v>106</v>
      </c>
      <c r="O2888" t="s">
        <v>54</v>
      </c>
      <c r="P2888" t="s">
        <v>226</v>
      </c>
      <c r="Q2888" t="s">
        <v>257</v>
      </c>
      <c r="R2888" t="s">
        <v>603</v>
      </c>
      <c r="S2888" t="s">
        <v>85</v>
      </c>
      <c r="T2888" t="s">
        <v>131</v>
      </c>
      <c r="U2888" t="s">
        <v>132</v>
      </c>
      <c r="V2888">
        <v>56258</v>
      </c>
      <c r="W2888">
        <v>38072</v>
      </c>
      <c r="X2888">
        <v>11.5</v>
      </c>
      <c r="Y2888">
        <v>14.1</v>
      </c>
      <c r="Z2888">
        <v>45785.67</v>
      </c>
      <c r="AB2888">
        <v>22.6</v>
      </c>
      <c r="AC2888">
        <v>1034756.14</v>
      </c>
      <c r="AD2888">
        <v>48136764.149999999</v>
      </c>
      <c r="AE2888">
        <v>210.98</v>
      </c>
      <c r="AF2888">
        <v>10155894500.370001</v>
      </c>
      <c r="AG2888">
        <v>229797.23</v>
      </c>
      <c r="AH2888">
        <v>1.2</v>
      </c>
      <c r="AI2888">
        <v>18107.18</v>
      </c>
      <c r="AJ2888">
        <v>20.9</v>
      </c>
      <c r="AK2888">
        <v>0</v>
      </c>
      <c r="AL2888">
        <v>6.2E-2</v>
      </c>
      <c r="AM2888">
        <v>29844.79</v>
      </c>
      <c r="AN2888">
        <v>818.5</v>
      </c>
      <c r="AO2888">
        <v>608.57000000000005</v>
      </c>
      <c r="AP2888">
        <v>498114.55</v>
      </c>
      <c r="AQ2888">
        <v>1810619.89</v>
      </c>
      <c r="AR2888" t="s">
        <v>61</v>
      </c>
      <c r="AS2888" t="s">
        <v>61</v>
      </c>
      <c r="AT2888" t="s">
        <v>293</v>
      </c>
      <c r="AU2888" t="s">
        <v>63</v>
      </c>
    </row>
    <row r="2889" spans="1:47" x14ac:dyDescent="0.25">
      <c r="A2889" t="s">
        <v>4140</v>
      </c>
      <c r="B2889">
        <v>2025</v>
      </c>
      <c r="C2889">
        <v>7</v>
      </c>
      <c r="D2889" t="s">
        <v>89</v>
      </c>
      <c r="E2889" s="1">
        <v>45848</v>
      </c>
      <c r="F2889" s="1">
        <v>45877</v>
      </c>
      <c r="G2889">
        <v>29</v>
      </c>
      <c r="H2889">
        <v>9.9</v>
      </c>
      <c r="I2889" t="s">
        <v>49</v>
      </c>
      <c r="J2889" t="s">
        <v>66</v>
      </c>
      <c r="K2889" t="s">
        <v>248</v>
      </c>
      <c r="L2889">
        <v>9999</v>
      </c>
      <c r="M2889" t="s">
        <v>98</v>
      </c>
      <c r="N2889" t="s">
        <v>81</v>
      </c>
      <c r="O2889" t="s">
        <v>189</v>
      </c>
      <c r="P2889" t="s">
        <v>154</v>
      </c>
      <c r="Q2889" t="s">
        <v>128</v>
      </c>
      <c r="R2889" t="s">
        <v>4141</v>
      </c>
      <c r="S2889" t="s">
        <v>156</v>
      </c>
      <c r="T2889" t="s">
        <v>187</v>
      </c>
      <c r="U2889" t="s">
        <v>75</v>
      </c>
      <c r="V2889">
        <v>10978</v>
      </c>
      <c r="W2889">
        <v>8075</v>
      </c>
      <c r="X2889">
        <v>3</v>
      </c>
      <c r="Y2889">
        <v>15.6</v>
      </c>
      <c r="Z2889">
        <v>8839.84</v>
      </c>
      <c r="AA2889">
        <v>631</v>
      </c>
      <c r="AB2889">
        <v>1496.92</v>
      </c>
      <c r="AC2889">
        <v>944556.52</v>
      </c>
      <c r="AD2889">
        <v>26188909.98</v>
      </c>
      <c r="AE2889">
        <v>278.29000000000002</v>
      </c>
      <c r="AF2889">
        <v>7288111758.3299999</v>
      </c>
      <c r="AG2889">
        <v>16155.36</v>
      </c>
      <c r="AH2889">
        <v>1.6</v>
      </c>
      <c r="AI2889">
        <v>14557.29</v>
      </c>
      <c r="AJ2889">
        <v>18.95</v>
      </c>
      <c r="AK2889">
        <v>4962798.4400000004</v>
      </c>
      <c r="AL2889">
        <v>8.7999999999999995E-2</v>
      </c>
      <c r="AM2889">
        <v>23046.240000000002</v>
      </c>
      <c r="AN2889">
        <v>474.2</v>
      </c>
      <c r="AO2889">
        <v>366.85</v>
      </c>
      <c r="AP2889">
        <v>173960.27</v>
      </c>
      <c r="AQ2889">
        <v>1172275.68</v>
      </c>
      <c r="AR2889" t="s">
        <v>61</v>
      </c>
      <c r="AS2889" t="s">
        <v>61</v>
      </c>
      <c r="AT2889" t="s">
        <v>62</v>
      </c>
      <c r="AU2889" t="s">
        <v>63</v>
      </c>
    </row>
    <row r="2890" spans="1:47" x14ac:dyDescent="0.25">
      <c r="A2890" t="s">
        <v>4142</v>
      </c>
      <c r="B2890">
        <v>2025</v>
      </c>
      <c r="C2890">
        <v>3</v>
      </c>
      <c r="D2890" t="s">
        <v>48</v>
      </c>
      <c r="E2890" s="1">
        <v>45731</v>
      </c>
      <c r="F2890" s="1">
        <v>45747</v>
      </c>
      <c r="G2890">
        <v>16</v>
      </c>
      <c r="H2890">
        <v>8.1999999999999993</v>
      </c>
      <c r="I2890" t="s">
        <v>49</v>
      </c>
      <c r="J2890" t="s">
        <v>50</v>
      </c>
      <c r="K2890" t="s">
        <v>223</v>
      </c>
      <c r="L2890">
        <v>2710.1109999999999</v>
      </c>
      <c r="M2890" t="s">
        <v>98</v>
      </c>
      <c r="N2890" t="s">
        <v>53</v>
      </c>
      <c r="O2890" t="s">
        <v>54</v>
      </c>
      <c r="P2890" t="s">
        <v>146</v>
      </c>
      <c r="Q2890" t="s">
        <v>184</v>
      </c>
      <c r="R2890" t="s">
        <v>2370</v>
      </c>
      <c r="S2890" t="s">
        <v>186</v>
      </c>
      <c r="T2890" t="s">
        <v>74</v>
      </c>
      <c r="U2890" t="s">
        <v>259</v>
      </c>
      <c r="V2890">
        <v>68801</v>
      </c>
      <c r="W2890">
        <v>39520</v>
      </c>
      <c r="X2890">
        <v>4.3</v>
      </c>
      <c r="Y2890">
        <v>11.5</v>
      </c>
      <c r="Z2890">
        <v>63275.15</v>
      </c>
      <c r="AB2890">
        <v>15.41</v>
      </c>
      <c r="AC2890">
        <v>975070.06</v>
      </c>
      <c r="AD2890">
        <v>46706551.969999999</v>
      </c>
      <c r="AE2890">
        <v>282.88</v>
      </c>
      <c r="AF2890">
        <v>13212349421.27</v>
      </c>
      <c r="AG2890">
        <v>81962.740000000005</v>
      </c>
      <c r="AH2890">
        <v>1.7</v>
      </c>
      <c r="AI2890">
        <v>55289.93</v>
      </c>
      <c r="AJ2890">
        <v>12.24</v>
      </c>
      <c r="AK2890">
        <v>5716881.96</v>
      </c>
      <c r="AL2890">
        <v>0.188</v>
      </c>
      <c r="AM2890">
        <v>87808.320000000007</v>
      </c>
      <c r="AN2890">
        <v>638.1</v>
      </c>
      <c r="AO2890">
        <v>485.31</v>
      </c>
      <c r="AP2890">
        <v>309676.31</v>
      </c>
      <c r="AQ2890">
        <v>1509807.36</v>
      </c>
      <c r="AR2890" t="s">
        <v>61</v>
      </c>
      <c r="AS2890" t="s">
        <v>61</v>
      </c>
      <c r="AT2890" t="s">
        <v>62</v>
      </c>
      <c r="AU2890" t="s">
        <v>63</v>
      </c>
    </row>
    <row r="2891" spans="1:47" x14ac:dyDescent="0.25">
      <c r="A2891" t="s">
        <v>4143</v>
      </c>
      <c r="B2891">
        <v>2024</v>
      </c>
      <c r="C2891">
        <v>6</v>
      </c>
      <c r="D2891" t="s">
        <v>77</v>
      </c>
      <c r="E2891" s="1">
        <v>45463</v>
      </c>
      <c r="F2891" s="1">
        <v>45492</v>
      </c>
      <c r="G2891">
        <v>29</v>
      </c>
      <c r="H2891">
        <v>19.3</v>
      </c>
      <c r="I2891" t="s">
        <v>65</v>
      </c>
      <c r="J2891" t="s">
        <v>112</v>
      </c>
      <c r="K2891" t="s">
        <v>126</v>
      </c>
      <c r="L2891">
        <v>2701.12</v>
      </c>
      <c r="M2891" t="s">
        <v>52</v>
      </c>
      <c r="N2891" t="s">
        <v>81</v>
      </c>
      <c r="O2891" t="s">
        <v>54</v>
      </c>
      <c r="P2891" t="s">
        <v>226</v>
      </c>
      <c r="Q2891" t="s">
        <v>121</v>
      </c>
      <c r="R2891" t="s">
        <v>4144</v>
      </c>
      <c r="S2891" t="s">
        <v>130</v>
      </c>
      <c r="T2891" t="s">
        <v>148</v>
      </c>
      <c r="U2891" t="s">
        <v>60</v>
      </c>
      <c r="V2891">
        <v>75709</v>
      </c>
      <c r="W2891">
        <v>45208</v>
      </c>
      <c r="X2891">
        <v>6.7</v>
      </c>
      <c r="Y2891">
        <v>14.3</v>
      </c>
      <c r="Z2891">
        <v>60982.49</v>
      </c>
      <c r="AB2891">
        <v>12.11</v>
      </c>
      <c r="AC2891">
        <v>738497.95</v>
      </c>
      <c r="AD2891">
        <v>11018316.289999999</v>
      </c>
      <c r="AE2891">
        <v>279.55</v>
      </c>
      <c r="AF2891">
        <v>3080170318.8699999</v>
      </c>
      <c r="AG2891">
        <v>193118.3</v>
      </c>
      <c r="AH2891">
        <v>1.6</v>
      </c>
      <c r="AI2891">
        <v>51853.2</v>
      </c>
      <c r="AJ2891">
        <v>19.75</v>
      </c>
      <c r="AK2891">
        <v>0</v>
      </c>
      <c r="AL2891">
        <v>0.28499999999999998</v>
      </c>
      <c r="AM2891">
        <v>31402.2</v>
      </c>
      <c r="AN2891">
        <v>745</v>
      </c>
      <c r="AO2891">
        <v>688.96</v>
      </c>
      <c r="AP2891">
        <v>513275.2</v>
      </c>
      <c r="AQ2891">
        <v>1528146.85</v>
      </c>
      <c r="AR2891" t="s">
        <v>61</v>
      </c>
      <c r="AS2891" t="s">
        <v>61</v>
      </c>
      <c r="AT2891" t="s">
        <v>62</v>
      </c>
      <c r="AU2891" t="s">
        <v>63</v>
      </c>
    </row>
    <row r="2892" spans="1:47" x14ac:dyDescent="0.25">
      <c r="A2892" t="s">
        <v>4145</v>
      </c>
      <c r="B2892">
        <v>2024</v>
      </c>
      <c r="C2892">
        <v>4</v>
      </c>
      <c r="D2892" t="s">
        <v>77</v>
      </c>
      <c r="E2892" s="1">
        <v>45393</v>
      </c>
      <c r="F2892" s="1">
        <v>45400</v>
      </c>
      <c r="G2892">
        <v>7</v>
      </c>
      <c r="H2892">
        <v>10.6</v>
      </c>
      <c r="I2892" t="s">
        <v>49</v>
      </c>
      <c r="J2892" t="s">
        <v>78</v>
      </c>
      <c r="K2892" t="s">
        <v>79</v>
      </c>
      <c r="L2892">
        <v>1005.9</v>
      </c>
      <c r="M2892" t="s">
        <v>98</v>
      </c>
      <c r="N2892" t="s">
        <v>53</v>
      </c>
      <c r="O2892" t="s">
        <v>189</v>
      </c>
      <c r="P2892" t="s">
        <v>174</v>
      </c>
      <c r="Q2892" t="s">
        <v>70</v>
      </c>
      <c r="R2892" t="s">
        <v>832</v>
      </c>
      <c r="S2892" t="s">
        <v>85</v>
      </c>
      <c r="T2892" t="s">
        <v>95</v>
      </c>
      <c r="U2892" t="s">
        <v>103</v>
      </c>
      <c r="V2892">
        <v>37825</v>
      </c>
      <c r="W2892">
        <v>26784</v>
      </c>
      <c r="X2892">
        <v>16.899999999999999</v>
      </c>
      <c r="Y2892">
        <v>10.4</v>
      </c>
      <c r="Z2892">
        <v>34000.769999999997</v>
      </c>
      <c r="AB2892">
        <v>23.55</v>
      </c>
      <c r="AC2892">
        <v>800718.13</v>
      </c>
      <c r="AD2892">
        <v>20802691.109999999</v>
      </c>
      <c r="AE2892">
        <v>278.60000000000002</v>
      </c>
      <c r="AF2892">
        <v>5795629743.25</v>
      </c>
      <c r="AG2892">
        <v>123909.24</v>
      </c>
      <c r="AH2892">
        <v>3.9</v>
      </c>
      <c r="AI2892">
        <v>74943.56</v>
      </c>
      <c r="AJ2892">
        <v>16.239999999999998</v>
      </c>
      <c r="AK2892">
        <v>3378357.04</v>
      </c>
      <c r="AL2892">
        <v>0.21099999999999999</v>
      </c>
      <c r="AM2892">
        <v>43893.68</v>
      </c>
      <c r="AN2892">
        <v>223.5</v>
      </c>
      <c r="AO2892">
        <v>353.94</v>
      </c>
      <c r="AP2892">
        <v>79105.59</v>
      </c>
      <c r="AQ2892">
        <v>1122570.2</v>
      </c>
      <c r="AR2892" t="s">
        <v>61</v>
      </c>
      <c r="AS2892" t="s">
        <v>61</v>
      </c>
      <c r="AT2892" t="s">
        <v>62</v>
      </c>
      <c r="AU2892" t="s">
        <v>63</v>
      </c>
    </row>
    <row r="2893" spans="1:47" x14ac:dyDescent="0.25">
      <c r="A2893" t="s">
        <v>4146</v>
      </c>
      <c r="B2893">
        <v>2025</v>
      </c>
      <c r="C2893">
        <v>1</v>
      </c>
      <c r="D2893" t="s">
        <v>48</v>
      </c>
      <c r="E2893" s="1">
        <v>45673</v>
      </c>
      <c r="F2893" s="1">
        <v>45688</v>
      </c>
      <c r="G2893">
        <v>15</v>
      </c>
      <c r="H2893">
        <v>17.3</v>
      </c>
      <c r="I2893" t="s">
        <v>49</v>
      </c>
      <c r="J2893" t="s">
        <v>112</v>
      </c>
      <c r="K2893" t="s">
        <v>126</v>
      </c>
      <c r="L2893">
        <v>2701.12</v>
      </c>
      <c r="M2893" t="s">
        <v>68</v>
      </c>
      <c r="N2893" t="s">
        <v>168</v>
      </c>
      <c r="O2893" t="s">
        <v>200</v>
      </c>
      <c r="P2893" t="s">
        <v>196</v>
      </c>
      <c r="Q2893" t="s">
        <v>100</v>
      </c>
      <c r="R2893" t="s">
        <v>507</v>
      </c>
      <c r="S2893" t="s">
        <v>130</v>
      </c>
      <c r="T2893" t="s">
        <v>59</v>
      </c>
      <c r="U2893" t="s">
        <v>143</v>
      </c>
      <c r="V2893">
        <v>90505</v>
      </c>
      <c r="W2893">
        <v>63992</v>
      </c>
      <c r="X2893">
        <v>24</v>
      </c>
      <c r="Y2893">
        <v>15.7</v>
      </c>
      <c r="Z2893">
        <v>69856.38</v>
      </c>
      <c r="AB2893">
        <v>20.16</v>
      </c>
      <c r="AC2893">
        <v>1408304.62</v>
      </c>
      <c r="AD2893">
        <v>7094613.9500000002</v>
      </c>
      <c r="AE2893">
        <v>280.42</v>
      </c>
      <c r="AF2893">
        <v>1989471643.8599999</v>
      </c>
      <c r="AG2893">
        <v>226130.11</v>
      </c>
      <c r="AH2893">
        <v>0</v>
      </c>
      <c r="AI2893">
        <v>0</v>
      </c>
      <c r="AJ2893">
        <v>10.26</v>
      </c>
      <c r="AK2893">
        <v>727907.39</v>
      </c>
      <c r="AL2893">
        <v>0.17100000000000001</v>
      </c>
      <c r="AM2893">
        <v>12131.79</v>
      </c>
      <c r="AN2893">
        <v>444.7</v>
      </c>
      <c r="AO2893">
        <v>388.75</v>
      </c>
      <c r="AP2893">
        <v>172877.12</v>
      </c>
      <c r="AQ2893">
        <v>1819443.64</v>
      </c>
      <c r="AR2893" t="s">
        <v>61</v>
      </c>
      <c r="AS2893" t="s">
        <v>61</v>
      </c>
      <c r="AT2893" t="s">
        <v>62</v>
      </c>
      <c r="AU2893" t="s">
        <v>63</v>
      </c>
    </row>
    <row r="2894" spans="1:47" x14ac:dyDescent="0.25">
      <c r="A2894" t="s">
        <v>4147</v>
      </c>
      <c r="B2894">
        <v>2024</v>
      </c>
      <c r="C2894">
        <v>12</v>
      </c>
      <c r="D2894" t="s">
        <v>119</v>
      </c>
      <c r="E2894" s="1">
        <v>45638</v>
      </c>
      <c r="F2894" s="1">
        <v>45652</v>
      </c>
      <c r="G2894">
        <v>14</v>
      </c>
      <c r="H2894">
        <v>16.5</v>
      </c>
      <c r="I2894" t="s">
        <v>49</v>
      </c>
      <c r="J2894" t="s">
        <v>112</v>
      </c>
      <c r="K2894" t="s">
        <v>126</v>
      </c>
      <c r="L2894">
        <v>2701.12</v>
      </c>
      <c r="M2894" t="s">
        <v>90</v>
      </c>
      <c r="N2894" t="s">
        <v>69</v>
      </c>
      <c r="O2894" t="s">
        <v>189</v>
      </c>
      <c r="P2894" t="s">
        <v>159</v>
      </c>
      <c r="Q2894" t="s">
        <v>128</v>
      </c>
      <c r="R2894" t="s">
        <v>320</v>
      </c>
      <c r="S2894" t="s">
        <v>130</v>
      </c>
      <c r="T2894" t="s">
        <v>59</v>
      </c>
      <c r="U2894" t="s">
        <v>143</v>
      </c>
      <c r="V2894">
        <v>59940</v>
      </c>
      <c r="W2894">
        <v>39135</v>
      </c>
      <c r="X2894">
        <v>4</v>
      </c>
      <c r="Y2894">
        <v>15.1</v>
      </c>
      <c r="Z2894">
        <v>54581.03</v>
      </c>
      <c r="AB2894">
        <v>24.21</v>
      </c>
      <c r="AC2894">
        <v>1321406.74</v>
      </c>
      <c r="AD2894">
        <v>7920253.2599999998</v>
      </c>
      <c r="AE2894">
        <v>274.99</v>
      </c>
      <c r="AF2894">
        <v>2177990443.9699998</v>
      </c>
      <c r="AG2894">
        <v>206239.74</v>
      </c>
      <c r="AH2894">
        <v>4.7</v>
      </c>
      <c r="AJ2894">
        <v>18.309999999999999</v>
      </c>
      <c r="AK2894">
        <v>1450198.37</v>
      </c>
      <c r="AL2894">
        <v>0.128</v>
      </c>
      <c r="AM2894">
        <v>10137.92</v>
      </c>
      <c r="AN2894">
        <v>269.2</v>
      </c>
      <c r="AO2894">
        <v>395.62</v>
      </c>
      <c r="AP2894">
        <v>106500.9</v>
      </c>
      <c r="AQ2894">
        <v>1701421.47</v>
      </c>
      <c r="AR2894" t="s">
        <v>61</v>
      </c>
      <c r="AS2894" t="s">
        <v>61</v>
      </c>
      <c r="AT2894" t="s">
        <v>62</v>
      </c>
      <c r="AU2894" t="s">
        <v>63</v>
      </c>
    </row>
    <row r="2895" spans="1:47" x14ac:dyDescent="0.25">
      <c r="A2895" t="s">
        <v>4148</v>
      </c>
      <c r="B2895">
        <v>2022</v>
      </c>
      <c r="C2895">
        <v>11</v>
      </c>
      <c r="D2895" t="s">
        <v>119</v>
      </c>
      <c r="E2895" s="1">
        <v>44875</v>
      </c>
      <c r="F2895" s="1">
        <v>44885</v>
      </c>
      <c r="G2895">
        <v>10</v>
      </c>
      <c r="H2895">
        <v>7.6</v>
      </c>
      <c r="I2895" t="s">
        <v>49</v>
      </c>
      <c r="J2895" t="s">
        <v>50</v>
      </c>
      <c r="K2895" t="s">
        <v>423</v>
      </c>
      <c r="L2895">
        <v>2710.1941000000002</v>
      </c>
      <c r="M2895" t="s">
        <v>68</v>
      </c>
      <c r="N2895" t="s">
        <v>106</v>
      </c>
      <c r="O2895" t="s">
        <v>107</v>
      </c>
      <c r="P2895" t="s">
        <v>164</v>
      </c>
      <c r="Q2895" t="s">
        <v>128</v>
      </c>
      <c r="R2895" t="s">
        <v>1455</v>
      </c>
      <c r="S2895" t="s">
        <v>142</v>
      </c>
      <c r="T2895" t="s">
        <v>162</v>
      </c>
      <c r="U2895" t="s">
        <v>143</v>
      </c>
      <c r="V2895">
        <v>63784</v>
      </c>
      <c r="W2895">
        <v>41037</v>
      </c>
      <c r="X2895">
        <v>1.7</v>
      </c>
      <c r="Y2895">
        <v>13.7</v>
      </c>
      <c r="Z2895">
        <v>58218.69</v>
      </c>
      <c r="AB2895">
        <v>24.78</v>
      </c>
      <c r="AC2895">
        <v>1442659.14</v>
      </c>
      <c r="AD2895">
        <v>54568378.140000001</v>
      </c>
      <c r="AE2895">
        <v>210.09</v>
      </c>
      <c r="AF2895">
        <v>11464270563.43</v>
      </c>
      <c r="AG2895">
        <v>36996.26</v>
      </c>
      <c r="AH2895">
        <v>0</v>
      </c>
      <c r="AI2895">
        <v>0</v>
      </c>
      <c r="AJ2895">
        <v>20.059999999999999</v>
      </c>
      <c r="AK2895">
        <v>10946416.65</v>
      </c>
      <c r="AL2895">
        <v>0.29599999999999999</v>
      </c>
      <c r="AM2895">
        <v>161522.4</v>
      </c>
      <c r="AO2895">
        <v>534.65</v>
      </c>
      <c r="AP2895">
        <v>142858.48000000001</v>
      </c>
      <c r="AQ2895">
        <v>1784036.28</v>
      </c>
      <c r="AR2895" t="s">
        <v>124</v>
      </c>
      <c r="AS2895" t="s">
        <v>61</v>
      </c>
      <c r="AT2895" t="s">
        <v>62</v>
      </c>
      <c r="AU2895" t="s">
        <v>63</v>
      </c>
    </row>
    <row r="2896" spans="1:47" x14ac:dyDescent="0.25">
      <c r="A2896" t="s">
        <v>4149</v>
      </c>
      <c r="B2896">
        <v>2020</v>
      </c>
      <c r="C2896">
        <v>10</v>
      </c>
      <c r="D2896" t="s">
        <v>119</v>
      </c>
      <c r="E2896" s="1">
        <v>44115</v>
      </c>
      <c r="F2896" s="1">
        <v>44127</v>
      </c>
      <c r="G2896">
        <v>12</v>
      </c>
      <c r="H2896">
        <v>18.8</v>
      </c>
      <c r="I2896" t="s">
        <v>49</v>
      </c>
      <c r="J2896" t="s">
        <v>112</v>
      </c>
      <c r="K2896" t="s">
        <v>343</v>
      </c>
      <c r="L2896">
        <v>2523.1</v>
      </c>
      <c r="M2896" t="s">
        <v>114</v>
      </c>
      <c r="N2896" t="s">
        <v>69</v>
      </c>
      <c r="O2896" t="s">
        <v>200</v>
      </c>
      <c r="P2896" t="s">
        <v>140</v>
      </c>
      <c r="Q2896" t="s">
        <v>92</v>
      </c>
      <c r="R2896" t="s">
        <v>1521</v>
      </c>
      <c r="S2896" t="s">
        <v>130</v>
      </c>
      <c r="T2896" t="s">
        <v>102</v>
      </c>
      <c r="U2896" t="s">
        <v>132</v>
      </c>
      <c r="V2896">
        <v>76406</v>
      </c>
      <c r="W2896">
        <v>43652</v>
      </c>
      <c r="X2896">
        <v>21.7</v>
      </c>
      <c r="Y2896">
        <v>15.1</v>
      </c>
      <c r="Z2896">
        <v>71067.679999999993</v>
      </c>
      <c r="AB2896">
        <v>14.29</v>
      </c>
      <c r="AC2896">
        <v>1015557.15</v>
      </c>
      <c r="AD2896">
        <v>42587307.240000002</v>
      </c>
      <c r="AE2896">
        <v>166.22</v>
      </c>
      <c r="AF2896">
        <v>7078862209.4300003</v>
      </c>
      <c r="AG2896">
        <v>110416.71</v>
      </c>
      <c r="AH2896">
        <v>0</v>
      </c>
      <c r="AI2896">
        <v>0</v>
      </c>
      <c r="AJ2896">
        <v>9.09</v>
      </c>
      <c r="AK2896">
        <v>3871186.23</v>
      </c>
      <c r="AL2896">
        <v>0.23699999999999999</v>
      </c>
      <c r="AM2896">
        <v>100931.92</v>
      </c>
      <c r="AN2896">
        <v>184.9</v>
      </c>
      <c r="AO2896">
        <v>456.28</v>
      </c>
      <c r="AP2896">
        <v>84366.17</v>
      </c>
      <c r="AQ2896">
        <v>1311271.95</v>
      </c>
      <c r="AR2896" t="s">
        <v>61</v>
      </c>
      <c r="AS2896" t="s">
        <v>61</v>
      </c>
      <c r="AT2896" t="s">
        <v>62</v>
      </c>
      <c r="AU2896" t="s">
        <v>63</v>
      </c>
    </row>
    <row r="2897" spans="1:47" x14ac:dyDescent="0.25">
      <c r="A2897" t="s">
        <v>4150</v>
      </c>
      <c r="B2897">
        <v>2023</v>
      </c>
      <c r="C2897">
        <v>6</v>
      </c>
      <c r="D2897" t="s">
        <v>77</v>
      </c>
      <c r="E2897" s="1">
        <v>45102</v>
      </c>
      <c r="F2897" s="1">
        <v>45113</v>
      </c>
      <c r="G2897">
        <v>11</v>
      </c>
      <c r="H2897">
        <v>4.3</v>
      </c>
      <c r="I2897" t="s">
        <v>49</v>
      </c>
      <c r="J2897" t="s">
        <v>112</v>
      </c>
      <c r="K2897" t="s">
        <v>113</v>
      </c>
      <c r="L2897">
        <v>7304.39</v>
      </c>
      <c r="M2897" t="s">
        <v>68</v>
      </c>
      <c r="N2897" t="s">
        <v>81</v>
      </c>
      <c r="O2897" t="s">
        <v>99</v>
      </c>
      <c r="P2897" t="s">
        <v>196</v>
      </c>
      <c r="Q2897" t="s">
        <v>92</v>
      </c>
      <c r="R2897" t="s">
        <v>685</v>
      </c>
      <c r="S2897" t="s">
        <v>73</v>
      </c>
      <c r="T2897" t="s">
        <v>148</v>
      </c>
      <c r="U2897" t="s">
        <v>60</v>
      </c>
      <c r="V2897">
        <v>16975</v>
      </c>
      <c r="W2897">
        <v>10917</v>
      </c>
      <c r="X2897">
        <v>8.8000000000000007</v>
      </c>
      <c r="Y2897">
        <v>12.3</v>
      </c>
      <c r="Z2897">
        <v>13808.4</v>
      </c>
      <c r="AB2897">
        <v>24.81</v>
      </c>
      <c r="AC2897">
        <v>342586.4</v>
      </c>
      <c r="AD2897">
        <v>12921072.220000001</v>
      </c>
      <c r="AE2897">
        <v>281.39999999999998</v>
      </c>
      <c r="AF2897">
        <v>3635989722.71</v>
      </c>
      <c r="AG2897">
        <v>174417.33</v>
      </c>
      <c r="AH2897">
        <v>0.9</v>
      </c>
      <c r="AI2897">
        <v>8977.81</v>
      </c>
      <c r="AJ2897">
        <v>15.7</v>
      </c>
      <c r="AK2897">
        <v>2028608.34</v>
      </c>
      <c r="AL2897">
        <v>0.151</v>
      </c>
      <c r="AM2897">
        <v>19510.82</v>
      </c>
      <c r="AN2897">
        <v>452</v>
      </c>
      <c r="AO2897">
        <v>421.54</v>
      </c>
      <c r="AP2897">
        <v>190536.08</v>
      </c>
      <c r="AQ2897">
        <v>736028.44</v>
      </c>
      <c r="AR2897" t="s">
        <v>61</v>
      </c>
      <c r="AS2897" t="s">
        <v>61</v>
      </c>
      <c r="AT2897" t="s">
        <v>62</v>
      </c>
      <c r="AU2897" t="s">
        <v>63</v>
      </c>
    </row>
    <row r="2898" spans="1:47" x14ac:dyDescent="0.25">
      <c r="A2898" t="s">
        <v>4151</v>
      </c>
      <c r="B2898">
        <v>2023</v>
      </c>
      <c r="C2898">
        <v>10</v>
      </c>
      <c r="D2898" t="s">
        <v>119</v>
      </c>
      <c r="E2898" s="1">
        <v>45210</v>
      </c>
      <c r="F2898" s="1">
        <v>45215</v>
      </c>
      <c r="G2898">
        <v>5</v>
      </c>
      <c r="H2898">
        <v>20.3</v>
      </c>
      <c r="I2898" t="s">
        <v>65</v>
      </c>
      <c r="J2898" t="s">
        <v>50</v>
      </c>
      <c r="K2898" t="s">
        <v>51</v>
      </c>
      <c r="L2898">
        <v>2709</v>
      </c>
      <c r="M2898" t="s">
        <v>68</v>
      </c>
      <c r="N2898" t="s">
        <v>69</v>
      </c>
      <c r="O2898" t="s">
        <v>91</v>
      </c>
      <c r="P2898" t="s">
        <v>100</v>
      </c>
      <c r="Q2898" t="s">
        <v>164</v>
      </c>
      <c r="R2898" t="s">
        <v>4152</v>
      </c>
      <c r="S2898" t="s">
        <v>58</v>
      </c>
      <c r="T2898" t="s">
        <v>187</v>
      </c>
      <c r="U2898" t="s">
        <v>143</v>
      </c>
      <c r="V2898">
        <v>358581</v>
      </c>
      <c r="W2898">
        <v>214278</v>
      </c>
      <c r="X2898">
        <v>19.600000000000001</v>
      </c>
      <c r="Y2898">
        <v>13.9</v>
      </c>
      <c r="Z2898">
        <v>277801.33</v>
      </c>
      <c r="AB2898">
        <v>27.96</v>
      </c>
      <c r="AC2898">
        <v>7767325.1900000004</v>
      </c>
      <c r="AD2898">
        <v>21915746.920000002</v>
      </c>
      <c r="AE2898">
        <v>281.27999999999997</v>
      </c>
      <c r="AF2898">
        <v>6164461293.6599998</v>
      </c>
      <c r="AG2898">
        <v>176470.78</v>
      </c>
      <c r="AH2898">
        <v>0</v>
      </c>
      <c r="AI2898">
        <v>0</v>
      </c>
      <c r="AJ2898">
        <v>3.5</v>
      </c>
      <c r="AK2898">
        <v>0</v>
      </c>
      <c r="AL2898">
        <v>0.27</v>
      </c>
      <c r="AM2898">
        <v>59172.52</v>
      </c>
      <c r="AN2898">
        <v>239.3</v>
      </c>
      <c r="AO2898">
        <v>502.68</v>
      </c>
      <c r="AP2898">
        <v>120291.32</v>
      </c>
      <c r="AQ2898">
        <v>8123259.8099999996</v>
      </c>
      <c r="AR2898" t="s">
        <v>61</v>
      </c>
      <c r="AS2898" t="s">
        <v>61</v>
      </c>
      <c r="AT2898" t="s">
        <v>62</v>
      </c>
      <c r="AU2898" t="s">
        <v>63</v>
      </c>
    </row>
    <row r="2899" spans="1:47" x14ac:dyDescent="0.25">
      <c r="A2899" t="s">
        <v>4153</v>
      </c>
      <c r="B2899">
        <v>2023</v>
      </c>
      <c r="C2899">
        <v>4</v>
      </c>
      <c r="D2899" t="s">
        <v>77</v>
      </c>
      <c r="E2899" s="1">
        <v>45036</v>
      </c>
      <c r="F2899" s="1">
        <v>45053</v>
      </c>
      <c r="G2899">
        <v>17</v>
      </c>
      <c r="H2899">
        <v>15.8</v>
      </c>
      <c r="I2899" t="s">
        <v>49</v>
      </c>
      <c r="J2899" t="s">
        <v>50</v>
      </c>
      <c r="K2899" t="s">
        <v>223</v>
      </c>
      <c r="L2899">
        <v>2710.1109999999999</v>
      </c>
      <c r="M2899" t="s">
        <v>68</v>
      </c>
      <c r="N2899" t="s">
        <v>81</v>
      </c>
      <c r="O2899" t="s">
        <v>200</v>
      </c>
      <c r="P2899" t="s">
        <v>150</v>
      </c>
      <c r="Q2899" t="s">
        <v>56</v>
      </c>
      <c r="R2899" t="s">
        <v>2825</v>
      </c>
      <c r="S2899" t="s">
        <v>186</v>
      </c>
      <c r="T2899" t="s">
        <v>74</v>
      </c>
      <c r="U2899" t="s">
        <v>166</v>
      </c>
      <c r="V2899">
        <v>97225</v>
      </c>
      <c r="W2899">
        <v>59710</v>
      </c>
      <c r="X2899">
        <v>8.3000000000000007</v>
      </c>
      <c r="Y2899">
        <v>14.6</v>
      </c>
      <c r="Z2899">
        <v>84110.13</v>
      </c>
      <c r="AB2899">
        <v>32.61</v>
      </c>
      <c r="AC2899">
        <v>2742831.34</v>
      </c>
      <c r="AD2899">
        <v>55377268.490000002</v>
      </c>
      <c r="AE2899">
        <v>280.41000000000003</v>
      </c>
      <c r="AF2899">
        <v>15528339857.280001</v>
      </c>
      <c r="AG2899">
        <v>186481.39</v>
      </c>
      <c r="AH2899">
        <v>0</v>
      </c>
      <c r="AI2899">
        <v>0</v>
      </c>
      <c r="AJ2899">
        <v>18.23</v>
      </c>
      <c r="AK2899">
        <v>10095276.050000001</v>
      </c>
      <c r="AL2899">
        <v>0.29599999999999999</v>
      </c>
      <c r="AM2899">
        <v>163916.71</v>
      </c>
      <c r="AN2899">
        <v>770.4</v>
      </c>
      <c r="AO2899">
        <v>450.71</v>
      </c>
      <c r="AP2899">
        <v>347226.98</v>
      </c>
      <c r="AQ2899">
        <v>3440456.42</v>
      </c>
      <c r="AR2899" t="s">
        <v>61</v>
      </c>
      <c r="AS2899" t="s">
        <v>61</v>
      </c>
      <c r="AT2899" t="s">
        <v>62</v>
      </c>
      <c r="AU2899" t="s">
        <v>63</v>
      </c>
    </row>
    <row r="2900" spans="1:47" x14ac:dyDescent="0.25">
      <c r="A2900" t="s">
        <v>4154</v>
      </c>
      <c r="B2900">
        <v>2020</v>
      </c>
      <c r="C2900">
        <v>3</v>
      </c>
      <c r="D2900" t="s">
        <v>48</v>
      </c>
      <c r="E2900" s="1">
        <v>43899</v>
      </c>
      <c r="F2900" s="1">
        <v>43918</v>
      </c>
      <c r="G2900">
        <v>19</v>
      </c>
      <c r="H2900">
        <v>17.100000000000001</v>
      </c>
      <c r="I2900" t="s">
        <v>49</v>
      </c>
      <c r="J2900" t="s">
        <v>50</v>
      </c>
      <c r="K2900" t="s">
        <v>51</v>
      </c>
      <c r="L2900">
        <v>2709</v>
      </c>
      <c r="M2900" t="s">
        <v>80</v>
      </c>
      <c r="N2900" t="s">
        <v>168</v>
      </c>
      <c r="O2900" t="s">
        <v>54</v>
      </c>
      <c r="P2900" t="s">
        <v>230</v>
      </c>
      <c r="Q2900" t="s">
        <v>226</v>
      </c>
      <c r="R2900" t="s">
        <v>231</v>
      </c>
      <c r="S2900" t="s">
        <v>58</v>
      </c>
      <c r="T2900" t="s">
        <v>162</v>
      </c>
      <c r="U2900" t="s">
        <v>228</v>
      </c>
      <c r="V2900">
        <v>203838</v>
      </c>
      <c r="W2900">
        <v>115114</v>
      </c>
      <c r="X2900">
        <v>19.2</v>
      </c>
      <c r="Y2900">
        <v>11.9</v>
      </c>
      <c r="Z2900">
        <v>165241.88</v>
      </c>
      <c r="AB2900">
        <v>28.57</v>
      </c>
      <c r="AC2900">
        <v>4720960.51</v>
      </c>
      <c r="AD2900">
        <v>9076736.4700000007</v>
      </c>
      <c r="AE2900">
        <v>167.82</v>
      </c>
      <c r="AF2900">
        <v>1523257914.4000001</v>
      </c>
      <c r="AG2900">
        <v>220645.98</v>
      </c>
      <c r="AH2900">
        <v>0</v>
      </c>
      <c r="AI2900">
        <v>0</v>
      </c>
      <c r="AJ2900">
        <v>16.04</v>
      </c>
      <c r="AK2900">
        <v>1455908.53</v>
      </c>
      <c r="AL2900">
        <v>6.2E-2</v>
      </c>
      <c r="AM2900">
        <v>5627.58</v>
      </c>
      <c r="AN2900">
        <v>673.1</v>
      </c>
      <c r="AO2900">
        <v>425.38</v>
      </c>
      <c r="AP2900">
        <v>286323.28000000003</v>
      </c>
      <c r="AQ2900">
        <v>5233557.3499999996</v>
      </c>
      <c r="AR2900" t="s">
        <v>61</v>
      </c>
      <c r="AS2900" t="s">
        <v>61</v>
      </c>
      <c r="AT2900" t="s">
        <v>62</v>
      </c>
      <c r="AU2900" t="s">
        <v>63</v>
      </c>
    </row>
    <row r="2901" spans="1:47" x14ac:dyDescent="0.25">
      <c r="A2901" t="s">
        <v>4155</v>
      </c>
      <c r="B2901">
        <v>2023</v>
      </c>
      <c r="C2901">
        <v>7</v>
      </c>
      <c r="D2901" t="s">
        <v>89</v>
      </c>
      <c r="E2901" s="1">
        <v>45136</v>
      </c>
      <c r="F2901" s="1">
        <v>45145</v>
      </c>
      <c r="G2901">
        <v>9</v>
      </c>
      <c r="H2901">
        <v>13.3</v>
      </c>
      <c r="I2901" t="s">
        <v>49</v>
      </c>
      <c r="J2901" t="s">
        <v>66</v>
      </c>
      <c r="K2901" t="s">
        <v>67</v>
      </c>
      <c r="L2901">
        <v>8479.8989999999994</v>
      </c>
      <c r="M2901" t="s">
        <v>98</v>
      </c>
      <c r="N2901" t="s">
        <v>53</v>
      </c>
      <c r="O2901" t="s">
        <v>54</v>
      </c>
      <c r="P2901" t="s">
        <v>174</v>
      </c>
      <c r="Q2901" t="s">
        <v>56</v>
      </c>
      <c r="R2901" t="s">
        <v>2365</v>
      </c>
      <c r="S2901" t="s">
        <v>73</v>
      </c>
      <c r="T2901" t="s">
        <v>162</v>
      </c>
      <c r="U2901" t="s">
        <v>166</v>
      </c>
      <c r="V2901">
        <v>4963</v>
      </c>
      <c r="W2901">
        <v>3529</v>
      </c>
      <c r="X2901">
        <v>18</v>
      </c>
      <c r="Y2901">
        <v>13.8</v>
      </c>
      <c r="Z2901">
        <v>4018.13</v>
      </c>
      <c r="AB2901">
        <v>12.47</v>
      </c>
      <c r="AC2901">
        <v>50106.080000000002</v>
      </c>
      <c r="AD2901">
        <v>4501912.8499999996</v>
      </c>
      <c r="AE2901">
        <v>280.56</v>
      </c>
      <c r="AF2901">
        <v>1263056669.2</v>
      </c>
      <c r="AG2901">
        <v>101012.68</v>
      </c>
      <c r="AH2901">
        <v>1.2</v>
      </c>
      <c r="AJ2901">
        <v>14.79</v>
      </c>
      <c r="AK2901">
        <v>665832.91</v>
      </c>
      <c r="AL2901">
        <v>0.17199999999999999</v>
      </c>
      <c r="AM2901">
        <v>7743.29</v>
      </c>
      <c r="AN2901">
        <v>176.5</v>
      </c>
      <c r="AO2901">
        <v>623.80999999999995</v>
      </c>
      <c r="AP2901">
        <v>110102.46</v>
      </c>
      <c r="AQ2901">
        <v>285231.51</v>
      </c>
      <c r="AR2901" t="s">
        <v>61</v>
      </c>
      <c r="AS2901" t="s">
        <v>61</v>
      </c>
      <c r="AT2901" t="s">
        <v>62</v>
      </c>
      <c r="AU2901" t="s">
        <v>63</v>
      </c>
    </row>
    <row r="2902" spans="1:47" x14ac:dyDescent="0.25">
      <c r="A2902" t="s">
        <v>4156</v>
      </c>
      <c r="B2902">
        <v>2023</v>
      </c>
      <c r="C2902">
        <v>12</v>
      </c>
      <c r="D2902" t="s">
        <v>119</v>
      </c>
      <c r="E2902" s="1">
        <v>45264</v>
      </c>
      <c r="F2902" s="1">
        <v>45271</v>
      </c>
      <c r="G2902">
        <v>7</v>
      </c>
      <c r="H2902">
        <v>1</v>
      </c>
      <c r="I2902" t="s">
        <v>65</v>
      </c>
      <c r="J2902" t="s">
        <v>112</v>
      </c>
      <c r="K2902" t="s">
        <v>343</v>
      </c>
      <c r="L2902">
        <v>2523.1</v>
      </c>
      <c r="M2902" t="s">
        <v>68</v>
      </c>
      <c r="N2902" t="s">
        <v>81</v>
      </c>
      <c r="O2902" t="s">
        <v>189</v>
      </c>
      <c r="P2902" t="s">
        <v>82</v>
      </c>
      <c r="Q2902" t="s">
        <v>131</v>
      </c>
      <c r="R2902" t="s">
        <v>2207</v>
      </c>
      <c r="S2902" t="s">
        <v>130</v>
      </c>
      <c r="T2902" t="s">
        <v>148</v>
      </c>
      <c r="U2902" t="s">
        <v>103</v>
      </c>
      <c r="V2902">
        <v>59601</v>
      </c>
      <c r="W2902">
        <v>35049</v>
      </c>
      <c r="X2902">
        <v>4.0999999999999996</v>
      </c>
      <c r="Y2902">
        <v>11.3</v>
      </c>
      <c r="Z2902">
        <v>53116.93</v>
      </c>
      <c r="AB2902">
        <v>40.44</v>
      </c>
      <c r="AC2902">
        <v>2148048.65</v>
      </c>
      <c r="AD2902">
        <v>40109125.009999998</v>
      </c>
      <c r="AE2902">
        <v>285.3</v>
      </c>
      <c r="AF2902">
        <v>11443133365.35</v>
      </c>
      <c r="AG2902">
        <v>152441.54</v>
      </c>
      <c r="AH2902">
        <v>0.3</v>
      </c>
      <c r="AI2902">
        <v>5863.46</v>
      </c>
      <c r="AJ2902">
        <v>21.74</v>
      </c>
      <c r="AK2902">
        <v>0</v>
      </c>
      <c r="AL2902">
        <v>0.27900000000000003</v>
      </c>
      <c r="AM2902">
        <v>111904.46</v>
      </c>
      <c r="AN2902">
        <v>105.7</v>
      </c>
      <c r="AO2902">
        <v>546.85</v>
      </c>
      <c r="AP2902">
        <v>57802.05</v>
      </c>
      <c r="AQ2902">
        <v>2476060.16</v>
      </c>
      <c r="AR2902" t="s">
        <v>61</v>
      </c>
      <c r="AS2902" t="s">
        <v>61</v>
      </c>
      <c r="AT2902" t="s">
        <v>62</v>
      </c>
      <c r="AU2902" t="s">
        <v>63</v>
      </c>
    </row>
    <row r="2903" spans="1:47" x14ac:dyDescent="0.25">
      <c r="A2903" t="s">
        <v>4157</v>
      </c>
      <c r="B2903">
        <v>2023</v>
      </c>
      <c r="C2903">
        <v>9</v>
      </c>
      <c r="D2903" t="s">
        <v>89</v>
      </c>
      <c r="E2903" s="1">
        <v>45194</v>
      </c>
      <c r="F2903" s="1">
        <v>45211</v>
      </c>
      <c r="G2903">
        <v>17</v>
      </c>
      <c r="H2903">
        <v>6.2</v>
      </c>
      <c r="I2903" t="s">
        <v>65</v>
      </c>
      <c r="J2903" t="s">
        <v>112</v>
      </c>
      <c r="K2903" t="s">
        <v>113</v>
      </c>
      <c r="L2903">
        <v>7304.39</v>
      </c>
      <c r="M2903" t="s">
        <v>80</v>
      </c>
      <c r="N2903" t="s">
        <v>106</v>
      </c>
      <c r="O2903" t="s">
        <v>189</v>
      </c>
      <c r="P2903" t="s">
        <v>128</v>
      </c>
      <c r="Q2903" t="s">
        <v>150</v>
      </c>
      <c r="R2903" t="s">
        <v>272</v>
      </c>
      <c r="S2903" t="s">
        <v>73</v>
      </c>
      <c r="T2903" t="s">
        <v>95</v>
      </c>
      <c r="U2903" t="s">
        <v>228</v>
      </c>
      <c r="V2903">
        <v>9450</v>
      </c>
      <c r="W2903">
        <v>5936</v>
      </c>
      <c r="X2903">
        <v>1.3</v>
      </c>
      <c r="Y2903">
        <v>15.2</v>
      </c>
      <c r="Z2903">
        <v>7363.45</v>
      </c>
      <c r="AB2903">
        <v>37.61</v>
      </c>
      <c r="AC2903">
        <v>276939.34999999998</v>
      </c>
      <c r="AD2903">
        <v>4879095.5999999996</v>
      </c>
      <c r="AE2903">
        <v>288.64</v>
      </c>
      <c r="AF2903">
        <v>1408302153.98</v>
      </c>
      <c r="AG2903">
        <v>37521.980000000003</v>
      </c>
      <c r="AH2903">
        <v>2.8</v>
      </c>
      <c r="AI2903">
        <v>50058.87</v>
      </c>
      <c r="AJ2903">
        <v>13.3</v>
      </c>
      <c r="AK2903">
        <v>0</v>
      </c>
      <c r="AL2903">
        <v>0.13400000000000001</v>
      </c>
      <c r="AM2903">
        <v>6537.99</v>
      </c>
      <c r="AN2903">
        <v>892.3</v>
      </c>
      <c r="AO2903">
        <v>689.65</v>
      </c>
      <c r="AP2903">
        <v>615374.68999999994</v>
      </c>
      <c r="AQ2903">
        <v>986432.88</v>
      </c>
      <c r="AR2903" t="s">
        <v>61</v>
      </c>
      <c r="AS2903" t="s">
        <v>61</v>
      </c>
      <c r="AT2903" t="s">
        <v>62</v>
      </c>
      <c r="AU2903" t="s">
        <v>63</v>
      </c>
    </row>
    <row r="2904" spans="1:47" x14ac:dyDescent="0.25">
      <c r="A2904" t="s">
        <v>4158</v>
      </c>
      <c r="B2904">
        <v>2020</v>
      </c>
      <c r="C2904">
        <v>10</v>
      </c>
      <c r="D2904" t="s">
        <v>119</v>
      </c>
      <c r="E2904" s="1">
        <v>44109</v>
      </c>
      <c r="F2904" s="1">
        <v>44129</v>
      </c>
      <c r="G2904">
        <v>20</v>
      </c>
      <c r="I2904" t="s">
        <v>49</v>
      </c>
      <c r="J2904" t="s">
        <v>66</v>
      </c>
      <c r="K2904" t="s">
        <v>153</v>
      </c>
      <c r="L2904">
        <v>6309</v>
      </c>
      <c r="M2904" t="s">
        <v>98</v>
      </c>
      <c r="N2904" t="s">
        <v>168</v>
      </c>
      <c r="O2904" t="s">
        <v>189</v>
      </c>
      <c r="P2904" t="s">
        <v>174</v>
      </c>
      <c r="Q2904" t="s">
        <v>70</v>
      </c>
      <c r="R2904" t="s">
        <v>1204</v>
      </c>
      <c r="S2904" t="s">
        <v>156</v>
      </c>
      <c r="T2904" t="s">
        <v>86</v>
      </c>
      <c r="U2904" t="s">
        <v>110</v>
      </c>
      <c r="V2904">
        <v>15402</v>
      </c>
      <c r="W2904">
        <v>9476</v>
      </c>
      <c r="X2904">
        <v>24.7</v>
      </c>
      <c r="Y2904">
        <v>15.6</v>
      </c>
      <c r="Z2904">
        <v>12971.36</v>
      </c>
      <c r="AA2904">
        <v>926</v>
      </c>
      <c r="AB2904">
        <v>4457.72</v>
      </c>
      <c r="AC2904">
        <v>4127848.72</v>
      </c>
      <c r="AD2904">
        <v>50421622.020000003</v>
      </c>
      <c r="AE2904">
        <v>161.56</v>
      </c>
      <c r="AF2904">
        <v>8146117253.5500002</v>
      </c>
      <c r="AG2904">
        <v>37017.81</v>
      </c>
      <c r="AH2904">
        <v>2.2999999999999998</v>
      </c>
      <c r="AI2904">
        <v>26004.71</v>
      </c>
      <c r="AJ2904">
        <v>22.58</v>
      </c>
      <c r="AK2904">
        <v>11385202.25</v>
      </c>
      <c r="AL2904">
        <v>8.5000000000000006E-2</v>
      </c>
      <c r="AM2904">
        <v>42858.38</v>
      </c>
      <c r="AN2904">
        <v>923.6</v>
      </c>
      <c r="AO2904">
        <v>506.34</v>
      </c>
      <c r="AP2904">
        <v>467655.62</v>
      </c>
      <c r="AQ2904">
        <v>4701385.24</v>
      </c>
      <c r="AR2904" t="s">
        <v>124</v>
      </c>
      <c r="AS2904" t="s">
        <v>61</v>
      </c>
      <c r="AT2904" t="s">
        <v>62</v>
      </c>
      <c r="AU2904" t="s">
        <v>63</v>
      </c>
    </row>
    <row r="2905" spans="1:47" x14ac:dyDescent="0.25">
      <c r="A2905" t="s">
        <v>4159</v>
      </c>
      <c r="B2905">
        <v>2021</v>
      </c>
      <c r="C2905">
        <v>10</v>
      </c>
      <c r="D2905" t="s">
        <v>119</v>
      </c>
      <c r="E2905" s="1">
        <v>44471</v>
      </c>
      <c r="F2905" s="1">
        <v>44500</v>
      </c>
      <c r="G2905">
        <v>29</v>
      </c>
      <c r="H2905">
        <v>15.6</v>
      </c>
      <c r="I2905" t="s">
        <v>65</v>
      </c>
      <c r="J2905" t="s">
        <v>239</v>
      </c>
      <c r="K2905" t="s">
        <v>265</v>
      </c>
      <c r="L2905">
        <v>3102.1</v>
      </c>
      <c r="M2905" t="s">
        <v>52</v>
      </c>
      <c r="N2905" t="s">
        <v>69</v>
      </c>
      <c r="O2905" t="s">
        <v>189</v>
      </c>
      <c r="P2905" t="s">
        <v>70</v>
      </c>
      <c r="Q2905" t="s">
        <v>55</v>
      </c>
      <c r="R2905" t="s">
        <v>1676</v>
      </c>
      <c r="S2905" t="s">
        <v>161</v>
      </c>
      <c r="T2905" t="s">
        <v>59</v>
      </c>
      <c r="U2905" t="s">
        <v>213</v>
      </c>
      <c r="V2905">
        <v>20299</v>
      </c>
      <c r="W2905">
        <v>15092</v>
      </c>
      <c r="X2905">
        <v>14.7</v>
      </c>
      <c r="Y2905">
        <v>14.3</v>
      </c>
      <c r="Z2905">
        <v>16670.95</v>
      </c>
      <c r="AB2905">
        <v>12.63</v>
      </c>
      <c r="AC2905">
        <v>210554.1</v>
      </c>
      <c r="AD2905">
        <v>6987128.5599999996</v>
      </c>
      <c r="AE2905">
        <v>172.05</v>
      </c>
      <c r="AF2905">
        <v>1202135468.75</v>
      </c>
      <c r="AG2905">
        <v>129569.37</v>
      </c>
      <c r="AH2905">
        <v>1.8</v>
      </c>
      <c r="AI2905">
        <v>50298.48</v>
      </c>
      <c r="AJ2905">
        <v>22.87</v>
      </c>
      <c r="AK2905">
        <v>0</v>
      </c>
      <c r="AL2905">
        <v>0.123</v>
      </c>
      <c r="AM2905">
        <v>8594.17</v>
      </c>
      <c r="AN2905">
        <v>1128.5</v>
      </c>
      <c r="AO2905">
        <v>719.72</v>
      </c>
      <c r="AP2905">
        <v>812204.02</v>
      </c>
      <c r="AQ2905">
        <v>1211220.1399999999</v>
      </c>
      <c r="AR2905" t="s">
        <v>61</v>
      </c>
      <c r="AS2905" t="s">
        <v>61</v>
      </c>
      <c r="AT2905" t="s">
        <v>62</v>
      </c>
      <c r="AU2905" t="s">
        <v>63</v>
      </c>
    </row>
    <row r="2906" spans="1:47" x14ac:dyDescent="0.25">
      <c r="A2906" t="s">
        <v>4160</v>
      </c>
      <c r="B2906">
        <v>2022</v>
      </c>
      <c r="C2906">
        <v>12</v>
      </c>
      <c r="D2906" t="s">
        <v>119</v>
      </c>
      <c r="E2906" s="1">
        <v>44897</v>
      </c>
      <c r="F2906" s="1">
        <v>44914</v>
      </c>
      <c r="G2906">
        <v>17</v>
      </c>
      <c r="H2906">
        <v>20.2</v>
      </c>
      <c r="I2906" t="s">
        <v>65</v>
      </c>
      <c r="J2906" t="s">
        <v>50</v>
      </c>
      <c r="K2906" t="s">
        <v>423</v>
      </c>
      <c r="L2906">
        <v>2710.1941000000002</v>
      </c>
      <c r="M2906" t="s">
        <v>114</v>
      </c>
      <c r="N2906" t="s">
        <v>81</v>
      </c>
      <c r="O2906" t="s">
        <v>99</v>
      </c>
      <c r="P2906" t="s">
        <v>128</v>
      </c>
      <c r="Q2906" t="s">
        <v>154</v>
      </c>
      <c r="R2906" t="s">
        <v>2301</v>
      </c>
      <c r="S2906" t="s">
        <v>142</v>
      </c>
      <c r="T2906" t="s">
        <v>162</v>
      </c>
      <c r="U2906" t="s">
        <v>96</v>
      </c>
      <c r="V2906">
        <v>48211</v>
      </c>
      <c r="W2906">
        <v>29787</v>
      </c>
      <c r="X2906">
        <v>21.5</v>
      </c>
      <c r="Y2906">
        <v>10.6</v>
      </c>
      <c r="Z2906">
        <v>42970.39</v>
      </c>
      <c r="AB2906">
        <v>26.19</v>
      </c>
      <c r="AC2906">
        <v>1125394.51</v>
      </c>
      <c r="AD2906">
        <v>27774341.280000001</v>
      </c>
      <c r="AE2906">
        <v>212.19</v>
      </c>
      <c r="AF2906">
        <v>5893437476.1999998</v>
      </c>
      <c r="AG2906">
        <v>66693.649999999994</v>
      </c>
      <c r="AH2906">
        <v>2</v>
      </c>
      <c r="AI2906">
        <v>26360.94</v>
      </c>
      <c r="AJ2906">
        <v>6.72</v>
      </c>
      <c r="AK2906">
        <v>0</v>
      </c>
      <c r="AL2906">
        <v>0.183</v>
      </c>
      <c r="AM2906">
        <v>50827.040000000001</v>
      </c>
      <c r="AN2906">
        <v>929.7</v>
      </c>
      <c r="AO2906">
        <v>706.06</v>
      </c>
      <c r="AP2906">
        <v>656423.98</v>
      </c>
      <c r="AQ2906">
        <v>1925700.12</v>
      </c>
      <c r="AR2906" t="s">
        <v>61</v>
      </c>
      <c r="AS2906" t="s">
        <v>61</v>
      </c>
      <c r="AT2906" t="s">
        <v>62</v>
      </c>
      <c r="AU2906" t="s">
        <v>63</v>
      </c>
    </row>
    <row r="2907" spans="1:47" x14ac:dyDescent="0.25">
      <c r="A2907" t="s">
        <v>4161</v>
      </c>
      <c r="B2907">
        <v>2025</v>
      </c>
      <c r="C2907">
        <v>9</v>
      </c>
      <c r="D2907" t="s">
        <v>89</v>
      </c>
      <c r="E2907" s="1">
        <v>45923</v>
      </c>
      <c r="F2907" s="1">
        <v>45941</v>
      </c>
      <c r="G2907">
        <v>18</v>
      </c>
      <c r="H2907">
        <v>18.399999999999999</v>
      </c>
      <c r="I2907" t="s">
        <v>65</v>
      </c>
      <c r="J2907" t="s">
        <v>134</v>
      </c>
      <c r="K2907" t="s">
        <v>135</v>
      </c>
      <c r="L2907">
        <v>9999.0098999999991</v>
      </c>
      <c r="M2907" t="s">
        <v>68</v>
      </c>
      <c r="N2907" t="s">
        <v>69</v>
      </c>
      <c r="O2907" t="s">
        <v>189</v>
      </c>
      <c r="P2907" t="s">
        <v>184</v>
      </c>
      <c r="Q2907" t="s">
        <v>230</v>
      </c>
      <c r="R2907" t="s">
        <v>115</v>
      </c>
      <c r="S2907" t="s">
        <v>137</v>
      </c>
      <c r="T2907" t="s">
        <v>148</v>
      </c>
      <c r="U2907" t="s">
        <v>110</v>
      </c>
      <c r="V2907">
        <v>16392</v>
      </c>
      <c r="W2907">
        <v>9386</v>
      </c>
      <c r="X2907">
        <v>10.8</v>
      </c>
      <c r="Y2907">
        <v>13.3</v>
      </c>
      <c r="Z2907">
        <v>12628.31</v>
      </c>
      <c r="AB2907">
        <v>17.190000000000001</v>
      </c>
      <c r="AC2907">
        <v>217080.65</v>
      </c>
      <c r="AD2907">
        <v>14805683.210000001</v>
      </c>
      <c r="AE2907">
        <v>284.29000000000002</v>
      </c>
      <c r="AF2907">
        <v>4209107679.77</v>
      </c>
      <c r="AG2907">
        <v>117382.79</v>
      </c>
      <c r="AH2907">
        <v>0.4</v>
      </c>
      <c r="AI2907">
        <v>10561.68</v>
      </c>
      <c r="AJ2907">
        <v>11.91</v>
      </c>
      <c r="AK2907">
        <v>0</v>
      </c>
      <c r="AL2907">
        <v>0.34599999999999997</v>
      </c>
      <c r="AM2907">
        <v>51227.66</v>
      </c>
      <c r="AN2907">
        <v>291.2</v>
      </c>
      <c r="AO2907">
        <v>546.69000000000005</v>
      </c>
      <c r="AP2907">
        <v>159196.13</v>
      </c>
      <c r="AQ2907">
        <v>555448.91</v>
      </c>
      <c r="AR2907" t="s">
        <v>61</v>
      </c>
      <c r="AS2907" t="s">
        <v>124</v>
      </c>
      <c r="AT2907" t="s">
        <v>62</v>
      </c>
      <c r="AU2907" t="s">
        <v>63</v>
      </c>
    </row>
    <row r="2908" spans="1:47" x14ac:dyDescent="0.25">
      <c r="A2908" t="s">
        <v>4162</v>
      </c>
      <c r="B2908">
        <v>2022</v>
      </c>
      <c r="C2908">
        <v>7</v>
      </c>
      <c r="D2908" t="s">
        <v>89</v>
      </c>
      <c r="E2908" s="1">
        <v>44750</v>
      </c>
      <c r="F2908" s="1">
        <v>44766</v>
      </c>
      <c r="G2908">
        <v>16</v>
      </c>
      <c r="H2908">
        <v>16.2</v>
      </c>
      <c r="I2908" t="s">
        <v>49</v>
      </c>
      <c r="J2908" t="s">
        <v>78</v>
      </c>
      <c r="K2908" t="s">
        <v>79</v>
      </c>
      <c r="L2908">
        <v>1005.9</v>
      </c>
      <c r="M2908" t="s">
        <v>52</v>
      </c>
      <c r="N2908" t="s">
        <v>53</v>
      </c>
      <c r="O2908" t="s">
        <v>99</v>
      </c>
      <c r="P2908" t="s">
        <v>146</v>
      </c>
      <c r="Q2908" t="s">
        <v>226</v>
      </c>
      <c r="R2908" t="s">
        <v>3479</v>
      </c>
      <c r="S2908" t="s">
        <v>85</v>
      </c>
      <c r="T2908" t="s">
        <v>86</v>
      </c>
      <c r="U2908" t="s">
        <v>103</v>
      </c>
      <c r="V2908">
        <v>57578</v>
      </c>
      <c r="W2908">
        <v>37930</v>
      </c>
      <c r="X2908">
        <v>14.5</v>
      </c>
      <c r="Y2908">
        <v>15.9</v>
      </c>
      <c r="Z2908">
        <v>50105.74</v>
      </c>
      <c r="AB2908">
        <v>12.86</v>
      </c>
      <c r="AC2908">
        <v>644359.81999999995</v>
      </c>
      <c r="AD2908">
        <v>33676067.850000001</v>
      </c>
      <c r="AE2908">
        <v>211.56</v>
      </c>
      <c r="AF2908">
        <v>7124508914.3500004</v>
      </c>
      <c r="AG2908">
        <v>166127.75</v>
      </c>
      <c r="AH2908">
        <v>0.7</v>
      </c>
      <c r="AI2908">
        <v>18733.189999999999</v>
      </c>
      <c r="AJ2908">
        <v>21.42</v>
      </c>
      <c r="AK2908">
        <v>7213413.7300000004</v>
      </c>
      <c r="AL2908">
        <v>0.249</v>
      </c>
      <c r="AM2908">
        <v>83853.41</v>
      </c>
      <c r="AN2908">
        <v>770.1</v>
      </c>
      <c r="AO2908">
        <v>399.86</v>
      </c>
      <c r="AP2908">
        <v>307932.19</v>
      </c>
      <c r="AQ2908">
        <v>1221006.3600000001</v>
      </c>
      <c r="AR2908" t="s">
        <v>61</v>
      </c>
      <c r="AS2908" t="s">
        <v>61</v>
      </c>
      <c r="AT2908" t="s">
        <v>62</v>
      </c>
      <c r="AU2908" t="s">
        <v>63</v>
      </c>
    </row>
    <row r="2909" spans="1:47" x14ac:dyDescent="0.25">
      <c r="A2909" t="s">
        <v>4163</v>
      </c>
      <c r="B2909">
        <v>2024</v>
      </c>
      <c r="C2909">
        <v>11</v>
      </c>
      <c r="D2909" t="s">
        <v>119</v>
      </c>
      <c r="E2909" s="1">
        <v>45598</v>
      </c>
      <c r="F2909" s="1">
        <v>45613</v>
      </c>
      <c r="G2909">
        <v>15</v>
      </c>
      <c r="H2909">
        <v>11.1</v>
      </c>
      <c r="I2909" t="s">
        <v>65</v>
      </c>
      <c r="J2909" t="s">
        <v>50</v>
      </c>
      <c r="K2909" t="s">
        <v>145</v>
      </c>
      <c r="L2909">
        <v>2710.19</v>
      </c>
      <c r="M2909" t="s">
        <v>52</v>
      </c>
      <c r="N2909" t="s">
        <v>168</v>
      </c>
      <c r="O2909" t="s">
        <v>54</v>
      </c>
      <c r="P2909" t="s">
        <v>56</v>
      </c>
      <c r="Q2909" t="s">
        <v>164</v>
      </c>
      <c r="R2909" t="s">
        <v>4164</v>
      </c>
      <c r="S2909" t="s">
        <v>170</v>
      </c>
      <c r="T2909" t="s">
        <v>74</v>
      </c>
      <c r="U2909" t="s">
        <v>87</v>
      </c>
      <c r="V2909">
        <v>97767</v>
      </c>
      <c r="W2909">
        <v>71994</v>
      </c>
      <c r="X2909">
        <v>22.2</v>
      </c>
      <c r="Y2909">
        <v>12.9</v>
      </c>
      <c r="Z2909">
        <v>90448.52</v>
      </c>
      <c r="AB2909">
        <v>51.13</v>
      </c>
      <c r="AC2909">
        <v>4624632.83</v>
      </c>
      <c r="AD2909">
        <v>103974191.68000001</v>
      </c>
      <c r="AE2909">
        <v>276.8</v>
      </c>
      <c r="AF2909">
        <v>28780056257.02</v>
      </c>
      <c r="AG2909">
        <v>185540.45</v>
      </c>
      <c r="AH2909">
        <v>1.2</v>
      </c>
      <c r="AI2909">
        <v>22901.67</v>
      </c>
      <c r="AJ2909">
        <v>0.46</v>
      </c>
      <c r="AK2909">
        <v>0</v>
      </c>
      <c r="AL2909">
        <v>0.29499999999999998</v>
      </c>
      <c r="AM2909">
        <v>306723.87</v>
      </c>
      <c r="AN2909">
        <v>270</v>
      </c>
      <c r="AO2909">
        <v>425.76</v>
      </c>
      <c r="AP2909">
        <v>114955.2</v>
      </c>
      <c r="AQ2909">
        <v>5254754.0199999996</v>
      </c>
      <c r="AR2909" t="s">
        <v>61</v>
      </c>
      <c r="AS2909" t="s">
        <v>61</v>
      </c>
      <c r="AT2909" t="s">
        <v>62</v>
      </c>
      <c r="AU2909" t="s">
        <v>63</v>
      </c>
    </row>
    <row r="2910" spans="1:47" x14ac:dyDescent="0.25">
      <c r="A2910" t="s">
        <v>4165</v>
      </c>
      <c r="B2910">
        <v>2025</v>
      </c>
      <c r="C2910">
        <v>1</v>
      </c>
      <c r="D2910" t="s">
        <v>48</v>
      </c>
      <c r="E2910" s="1">
        <v>45669</v>
      </c>
      <c r="F2910" s="1">
        <v>45685</v>
      </c>
      <c r="G2910">
        <v>16</v>
      </c>
      <c r="H2910">
        <v>20.2</v>
      </c>
      <c r="I2910" t="s">
        <v>49</v>
      </c>
      <c r="J2910" t="s">
        <v>50</v>
      </c>
      <c r="K2910" t="s">
        <v>139</v>
      </c>
      <c r="L2910">
        <v>2710.1210999999998</v>
      </c>
      <c r="M2910" t="s">
        <v>80</v>
      </c>
      <c r="N2910" t="s">
        <v>53</v>
      </c>
      <c r="O2910" t="s">
        <v>200</v>
      </c>
      <c r="P2910" t="s">
        <v>230</v>
      </c>
      <c r="Q2910" t="s">
        <v>184</v>
      </c>
      <c r="R2910" t="s">
        <v>689</v>
      </c>
      <c r="S2910" t="s">
        <v>142</v>
      </c>
      <c r="T2910" t="s">
        <v>74</v>
      </c>
      <c r="U2910" t="s">
        <v>259</v>
      </c>
      <c r="V2910">
        <v>29252</v>
      </c>
      <c r="W2910">
        <v>21641</v>
      </c>
      <c r="X2910">
        <v>9.1</v>
      </c>
      <c r="Y2910">
        <v>14.3</v>
      </c>
      <c r="Z2910">
        <v>26845.37</v>
      </c>
      <c r="AB2910">
        <v>34.65</v>
      </c>
      <c r="AC2910">
        <v>930192.07</v>
      </c>
      <c r="AD2910">
        <v>15287632.85</v>
      </c>
      <c r="AE2910">
        <v>276.27999999999997</v>
      </c>
      <c r="AF2910">
        <v>4223667203.8000002</v>
      </c>
      <c r="AG2910">
        <v>230647.47</v>
      </c>
      <c r="AH2910">
        <v>1.2</v>
      </c>
      <c r="AI2910">
        <v>14476.45</v>
      </c>
      <c r="AJ2910">
        <v>21.04</v>
      </c>
      <c r="AK2910">
        <v>3216517.95</v>
      </c>
      <c r="AL2910">
        <v>0.25900000000000001</v>
      </c>
      <c r="AM2910">
        <v>39594.97</v>
      </c>
      <c r="AN2910">
        <v>540.5</v>
      </c>
      <c r="AO2910">
        <v>562.05999999999995</v>
      </c>
      <c r="AP2910">
        <v>303793.43</v>
      </c>
      <c r="AQ2910">
        <v>1518704.39</v>
      </c>
      <c r="AR2910" t="s">
        <v>61</v>
      </c>
      <c r="AS2910" t="s">
        <v>61</v>
      </c>
      <c r="AT2910" t="s">
        <v>293</v>
      </c>
      <c r="AU2910" t="s">
        <v>63</v>
      </c>
    </row>
    <row r="2911" spans="1:47" x14ac:dyDescent="0.25">
      <c r="A2911" t="s">
        <v>4166</v>
      </c>
      <c r="B2911">
        <v>2022</v>
      </c>
      <c r="C2911">
        <v>11</v>
      </c>
      <c r="D2911" t="s">
        <v>119</v>
      </c>
      <c r="E2911" s="1">
        <v>44895</v>
      </c>
      <c r="F2911" s="1">
        <v>44922</v>
      </c>
      <c r="G2911">
        <v>27</v>
      </c>
      <c r="H2911">
        <v>2.8</v>
      </c>
      <c r="I2911" t="s">
        <v>65</v>
      </c>
      <c r="J2911" t="s">
        <v>66</v>
      </c>
      <c r="K2911" t="s">
        <v>248</v>
      </c>
      <c r="L2911">
        <v>9999</v>
      </c>
      <c r="M2911" t="s">
        <v>80</v>
      </c>
      <c r="N2911" t="s">
        <v>69</v>
      </c>
      <c r="O2911" t="s">
        <v>189</v>
      </c>
      <c r="P2911" t="s">
        <v>92</v>
      </c>
      <c r="Q2911" t="s">
        <v>196</v>
      </c>
      <c r="R2911" t="s">
        <v>2122</v>
      </c>
      <c r="S2911" t="s">
        <v>156</v>
      </c>
      <c r="T2911" t="s">
        <v>187</v>
      </c>
      <c r="U2911" t="s">
        <v>166</v>
      </c>
      <c r="V2911">
        <v>19760</v>
      </c>
      <c r="W2911">
        <v>12017</v>
      </c>
      <c r="X2911">
        <v>11.1</v>
      </c>
      <c r="Y2911">
        <v>11.3</v>
      </c>
      <c r="Z2911">
        <v>17689.05</v>
      </c>
      <c r="AA2911">
        <v>1263</v>
      </c>
      <c r="AB2911">
        <v>3371.4</v>
      </c>
      <c r="AC2911">
        <v>4258078.2</v>
      </c>
      <c r="AD2911">
        <v>21346261.09</v>
      </c>
      <c r="AE2911">
        <v>212.25</v>
      </c>
      <c r="AF2911">
        <v>4530743916.3500004</v>
      </c>
      <c r="AG2911">
        <v>241291.65</v>
      </c>
      <c r="AH2911">
        <v>0</v>
      </c>
      <c r="AI2911">
        <v>0</v>
      </c>
      <c r="AJ2911">
        <v>5.2</v>
      </c>
      <c r="AK2911">
        <v>0</v>
      </c>
      <c r="AL2911">
        <v>0.24199999999999999</v>
      </c>
      <c r="AM2911">
        <v>51657.95</v>
      </c>
      <c r="AN2911">
        <v>1104.5</v>
      </c>
      <c r="AO2911">
        <v>390.03</v>
      </c>
      <c r="AP2911">
        <v>430788.13</v>
      </c>
      <c r="AQ2911">
        <v>4981815.93</v>
      </c>
      <c r="AR2911" t="s">
        <v>61</v>
      </c>
      <c r="AS2911" t="s">
        <v>61</v>
      </c>
      <c r="AT2911" t="s">
        <v>62</v>
      </c>
      <c r="AU2911" t="s">
        <v>63</v>
      </c>
    </row>
    <row r="2912" spans="1:47" x14ac:dyDescent="0.25">
      <c r="A2912" t="s">
        <v>4167</v>
      </c>
      <c r="B2912">
        <v>2023</v>
      </c>
      <c r="C2912">
        <v>1</v>
      </c>
      <c r="D2912" t="s">
        <v>48</v>
      </c>
      <c r="E2912" s="1">
        <v>44947</v>
      </c>
      <c r="F2912" s="1">
        <v>44966</v>
      </c>
      <c r="G2912">
        <v>19</v>
      </c>
      <c r="H2912">
        <v>13.9</v>
      </c>
      <c r="I2912" t="s">
        <v>65</v>
      </c>
      <c r="J2912" t="s">
        <v>134</v>
      </c>
      <c r="K2912" t="s">
        <v>135</v>
      </c>
      <c r="L2912">
        <v>9999.0098999999991</v>
      </c>
      <c r="M2912" t="s">
        <v>90</v>
      </c>
      <c r="N2912" t="s">
        <v>168</v>
      </c>
      <c r="O2912" t="s">
        <v>107</v>
      </c>
      <c r="P2912" t="s">
        <v>184</v>
      </c>
      <c r="Q2912" t="s">
        <v>108</v>
      </c>
      <c r="R2912" t="s">
        <v>2679</v>
      </c>
      <c r="S2912" t="s">
        <v>137</v>
      </c>
      <c r="T2912" t="s">
        <v>86</v>
      </c>
      <c r="U2912" t="s">
        <v>181</v>
      </c>
      <c r="V2912">
        <v>3188</v>
      </c>
      <c r="W2912">
        <v>2225</v>
      </c>
      <c r="X2912">
        <v>15</v>
      </c>
      <c r="Y2912">
        <v>14</v>
      </c>
      <c r="Z2912">
        <v>2544.39</v>
      </c>
      <c r="AB2912">
        <v>40.43</v>
      </c>
      <c r="AC2912">
        <v>102869.69</v>
      </c>
      <c r="AD2912">
        <v>2503730.65</v>
      </c>
      <c r="AE2912">
        <v>286.66000000000003</v>
      </c>
      <c r="AF2912">
        <v>717719428.13</v>
      </c>
      <c r="AG2912">
        <v>22261.32</v>
      </c>
      <c r="AH2912">
        <v>1.5</v>
      </c>
      <c r="AI2912">
        <v>17859.04</v>
      </c>
      <c r="AJ2912">
        <v>10.42</v>
      </c>
      <c r="AK2912">
        <v>0</v>
      </c>
      <c r="AL2912">
        <v>0.13800000000000001</v>
      </c>
      <c r="AM2912">
        <v>3455.15</v>
      </c>
      <c r="AN2912">
        <v>898.3</v>
      </c>
      <c r="AO2912">
        <v>367.89</v>
      </c>
      <c r="AP2912">
        <v>330475.59000000003</v>
      </c>
      <c r="AQ2912">
        <v>476920.79</v>
      </c>
      <c r="AR2912" t="s">
        <v>61</v>
      </c>
      <c r="AS2912" t="s">
        <v>61</v>
      </c>
      <c r="AT2912" t="s">
        <v>62</v>
      </c>
      <c r="AU2912" t="s">
        <v>63</v>
      </c>
    </row>
    <row r="2913" spans="1:47" x14ac:dyDescent="0.25">
      <c r="A2913" t="s">
        <v>4168</v>
      </c>
      <c r="B2913">
        <v>2022</v>
      </c>
      <c r="C2913">
        <v>9</v>
      </c>
      <c r="D2913" t="s">
        <v>89</v>
      </c>
      <c r="E2913" s="1">
        <v>44814</v>
      </c>
      <c r="F2913" s="1">
        <v>44829</v>
      </c>
      <c r="G2913">
        <v>15</v>
      </c>
      <c r="H2913">
        <v>3.6</v>
      </c>
      <c r="I2913" t="s">
        <v>65</v>
      </c>
      <c r="J2913" t="s">
        <v>50</v>
      </c>
      <c r="K2913" t="s">
        <v>51</v>
      </c>
      <c r="L2913">
        <v>2709</v>
      </c>
      <c r="M2913" t="s">
        <v>90</v>
      </c>
      <c r="N2913" t="s">
        <v>69</v>
      </c>
      <c r="O2913" t="s">
        <v>91</v>
      </c>
      <c r="P2913" t="s">
        <v>70</v>
      </c>
      <c r="Q2913" t="s">
        <v>93</v>
      </c>
      <c r="R2913" t="s">
        <v>1391</v>
      </c>
      <c r="S2913" t="s">
        <v>186</v>
      </c>
      <c r="T2913" t="s">
        <v>102</v>
      </c>
      <c r="U2913" t="s">
        <v>60</v>
      </c>
      <c r="V2913">
        <v>106054</v>
      </c>
      <c r="W2913">
        <v>62394</v>
      </c>
      <c r="X2913">
        <v>20.6</v>
      </c>
      <c r="Y2913">
        <v>10.1</v>
      </c>
      <c r="Z2913">
        <v>82794.539999999994</v>
      </c>
      <c r="AB2913">
        <v>17.47</v>
      </c>
      <c r="AC2913">
        <v>1446420.61</v>
      </c>
      <c r="AD2913">
        <v>6455490.2800000003</v>
      </c>
      <c r="AE2913">
        <v>211.14</v>
      </c>
      <c r="AF2913">
        <v>1363012217.72</v>
      </c>
      <c r="AG2913">
        <v>234353.56</v>
      </c>
      <c r="AH2913">
        <v>0</v>
      </c>
      <c r="AI2913">
        <v>0</v>
      </c>
      <c r="AJ2913">
        <v>21.53</v>
      </c>
      <c r="AK2913">
        <v>0</v>
      </c>
      <c r="AL2913">
        <v>0.21099999999999999</v>
      </c>
      <c r="AM2913">
        <v>13621.08</v>
      </c>
      <c r="AN2913">
        <v>785.5</v>
      </c>
      <c r="AO2913">
        <v>539.21</v>
      </c>
      <c r="AP2913">
        <v>423549.46</v>
      </c>
      <c r="AQ2913">
        <v>2117944.71</v>
      </c>
      <c r="AR2913" t="s">
        <v>61</v>
      </c>
      <c r="AS2913" t="s">
        <v>61</v>
      </c>
      <c r="AT2913" t="s">
        <v>62</v>
      </c>
      <c r="AU2913" t="s">
        <v>63</v>
      </c>
    </row>
    <row r="2914" spans="1:47" x14ac:dyDescent="0.25">
      <c r="A2914" t="s">
        <v>4169</v>
      </c>
      <c r="B2914">
        <v>2025</v>
      </c>
      <c r="C2914">
        <v>1</v>
      </c>
      <c r="D2914" t="s">
        <v>48</v>
      </c>
      <c r="E2914" s="1">
        <v>45679</v>
      </c>
      <c r="F2914" s="1">
        <v>45698</v>
      </c>
      <c r="G2914">
        <v>19</v>
      </c>
      <c r="H2914">
        <v>12.4</v>
      </c>
      <c r="I2914" t="s">
        <v>49</v>
      </c>
      <c r="J2914" t="s">
        <v>112</v>
      </c>
      <c r="K2914" t="s">
        <v>113</v>
      </c>
      <c r="L2914">
        <v>7304.39</v>
      </c>
      <c r="M2914" t="s">
        <v>52</v>
      </c>
      <c r="N2914" t="s">
        <v>53</v>
      </c>
      <c r="O2914" t="s">
        <v>189</v>
      </c>
      <c r="P2914" t="s">
        <v>201</v>
      </c>
      <c r="Q2914" t="s">
        <v>70</v>
      </c>
      <c r="R2914" t="s">
        <v>1498</v>
      </c>
      <c r="S2914" t="s">
        <v>73</v>
      </c>
      <c r="T2914" t="s">
        <v>131</v>
      </c>
      <c r="U2914" t="s">
        <v>213</v>
      </c>
      <c r="V2914">
        <v>6799</v>
      </c>
      <c r="W2914">
        <v>4275</v>
      </c>
      <c r="X2914">
        <v>16.899999999999999</v>
      </c>
      <c r="Y2914">
        <v>15.9</v>
      </c>
      <c r="Z2914">
        <v>5912.17</v>
      </c>
      <c r="AB2914">
        <v>29.05</v>
      </c>
      <c r="AC2914">
        <v>171748.54</v>
      </c>
      <c r="AD2914">
        <v>6152381.4699999997</v>
      </c>
      <c r="AE2914">
        <v>276.10000000000002</v>
      </c>
      <c r="AF2914">
        <v>1698672523.8699999</v>
      </c>
      <c r="AG2914">
        <v>99349.23</v>
      </c>
      <c r="AH2914">
        <v>1.9</v>
      </c>
      <c r="AI2914">
        <v>55135.37</v>
      </c>
      <c r="AJ2914">
        <v>24.78</v>
      </c>
      <c r="AK2914">
        <v>1524560.13</v>
      </c>
      <c r="AL2914">
        <v>0.21099999999999999</v>
      </c>
      <c r="AM2914">
        <v>12981.52</v>
      </c>
      <c r="AN2914">
        <v>852.9</v>
      </c>
      <c r="AO2914">
        <v>398.29</v>
      </c>
      <c r="AP2914">
        <v>339701.54</v>
      </c>
      <c r="AQ2914">
        <v>678916.2</v>
      </c>
      <c r="AR2914" t="s">
        <v>61</v>
      </c>
      <c r="AS2914" t="s">
        <v>61</v>
      </c>
      <c r="AT2914" t="s">
        <v>62</v>
      </c>
      <c r="AU2914" t="s">
        <v>63</v>
      </c>
    </row>
    <row r="2915" spans="1:47" x14ac:dyDescent="0.25">
      <c r="A2915" t="s">
        <v>4170</v>
      </c>
      <c r="B2915">
        <v>2024</v>
      </c>
      <c r="C2915">
        <v>7</v>
      </c>
      <c r="D2915" t="s">
        <v>89</v>
      </c>
      <c r="E2915" s="1">
        <v>45496</v>
      </c>
      <c r="F2915" s="1">
        <v>45504</v>
      </c>
      <c r="G2915">
        <v>8</v>
      </c>
      <c r="H2915">
        <v>18.7</v>
      </c>
      <c r="I2915" t="s">
        <v>49</v>
      </c>
      <c r="J2915" t="s">
        <v>239</v>
      </c>
      <c r="K2915" t="s">
        <v>270</v>
      </c>
      <c r="L2915">
        <v>2710.1990999999998</v>
      </c>
      <c r="M2915" t="s">
        <v>52</v>
      </c>
      <c r="N2915" t="s">
        <v>69</v>
      </c>
      <c r="O2915" t="s">
        <v>107</v>
      </c>
      <c r="P2915" t="s">
        <v>159</v>
      </c>
      <c r="Q2915" t="s">
        <v>56</v>
      </c>
      <c r="R2915" t="s">
        <v>762</v>
      </c>
      <c r="S2915" t="s">
        <v>142</v>
      </c>
      <c r="T2915" t="s">
        <v>131</v>
      </c>
      <c r="U2915" t="s">
        <v>132</v>
      </c>
      <c r="V2915">
        <v>70832</v>
      </c>
      <c r="W2915">
        <v>40225</v>
      </c>
      <c r="X2915">
        <v>23.4</v>
      </c>
      <c r="Y2915">
        <v>15.8</v>
      </c>
      <c r="Z2915">
        <v>55818.48</v>
      </c>
      <c r="AB2915">
        <v>17.32</v>
      </c>
      <c r="AC2915">
        <v>966776.07</v>
      </c>
      <c r="AD2915">
        <v>43488177.770000003</v>
      </c>
      <c r="AE2915">
        <v>279.13</v>
      </c>
      <c r="AF2915">
        <v>12138855060.940001</v>
      </c>
      <c r="AG2915">
        <v>224674.16</v>
      </c>
      <c r="AH2915">
        <v>0</v>
      </c>
      <c r="AI2915">
        <v>0</v>
      </c>
      <c r="AJ2915">
        <v>6.48</v>
      </c>
      <c r="AK2915">
        <v>2818033.92</v>
      </c>
      <c r="AL2915">
        <v>7.3999999999999996E-2</v>
      </c>
      <c r="AM2915">
        <v>32181.25</v>
      </c>
      <c r="AN2915">
        <v>245.5</v>
      </c>
      <c r="AO2915">
        <v>599.19000000000005</v>
      </c>
      <c r="AP2915">
        <v>147101.15</v>
      </c>
      <c r="AQ2915">
        <v>1370732.63</v>
      </c>
      <c r="AR2915" t="s">
        <v>61</v>
      </c>
      <c r="AS2915" t="s">
        <v>61</v>
      </c>
      <c r="AT2915" t="s">
        <v>62</v>
      </c>
      <c r="AU2915" t="s">
        <v>63</v>
      </c>
    </row>
    <row r="2916" spans="1:47" x14ac:dyDescent="0.25">
      <c r="A2916" t="s">
        <v>4171</v>
      </c>
      <c r="B2916">
        <v>2022</v>
      </c>
      <c r="C2916">
        <v>6</v>
      </c>
      <c r="D2916" t="s">
        <v>77</v>
      </c>
      <c r="E2916" s="1">
        <v>44713</v>
      </c>
      <c r="F2916" s="1">
        <v>44720</v>
      </c>
      <c r="G2916">
        <v>7</v>
      </c>
      <c r="H2916">
        <v>18.899999999999999</v>
      </c>
      <c r="I2916" t="s">
        <v>49</v>
      </c>
      <c r="J2916" t="s">
        <v>50</v>
      </c>
      <c r="K2916" t="s">
        <v>223</v>
      </c>
      <c r="L2916">
        <v>2710.1109999999999</v>
      </c>
      <c r="M2916" t="s">
        <v>80</v>
      </c>
      <c r="N2916" t="s">
        <v>69</v>
      </c>
      <c r="O2916" t="s">
        <v>91</v>
      </c>
      <c r="P2916" t="s">
        <v>164</v>
      </c>
      <c r="Q2916" t="s">
        <v>226</v>
      </c>
      <c r="R2916" t="s">
        <v>2092</v>
      </c>
      <c r="S2916" t="s">
        <v>123</v>
      </c>
      <c r="T2916" t="s">
        <v>74</v>
      </c>
      <c r="U2916" t="s">
        <v>60</v>
      </c>
      <c r="V2916">
        <v>56963</v>
      </c>
      <c r="W2916">
        <v>32786</v>
      </c>
      <c r="X2916">
        <v>2.7</v>
      </c>
      <c r="Y2916">
        <v>10.8</v>
      </c>
      <c r="Z2916">
        <v>44879.29</v>
      </c>
      <c r="AB2916">
        <v>19.04</v>
      </c>
      <c r="AC2916">
        <v>854501.68</v>
      </c>
      <c r="AD2916">
        <v>40508495.950000003</v>
      </c>
      <c r="AE2916">
        <v>210.46</v>
      </c>
      <c r="AF2916">
        <v>8525418057.6400003</v>
      </c>
      <c r="AG2916">
        <v>62727.31</v>
      </c>
      <c r="AH2916">
        <v>0</v>
      </c>
      <c r="AI2916">
        <v>0</v>
      </c>
      <c r="AJ2916">
        <v>10.38</v>
      </c>
      <c r="AK2916">
        <v>4204781.88</v>
      </c>
      <c r="AL2916">
        <v>7.4999999999999997E-2</v>
      </c>
      <c r="AM2916">
        <v>30381.37</v>
      </c>
      <c r="AN2916">
        <v>352.1</v>
      </c>
      <c r="AO2916">
        <v>546.04</v>
      </c>
      <c r="AP2916">
        <v>192260.68</v>
      </c>
      <c r="AQ2916">
        <v>1139871.04</v>
      </c>
      <c r="AR2916" t="s">
        <v>61</v>
      </c>
      <c r="AS2916" t="s">
        <v>61</v>
      </c>
      <c r="AT2916" t="s">
        <v>62</v>
      </c>
      <c r="AU2916" t="s">
        <v>63</v>
      </c>
    </row>
    <row r="2917" spans="1:47" x14ac:dyDescent="0.25">
      <c r="A2917" t="s">
        <v>4172</v>
      </c>
      <c r="B2917">
        <v>2021</v>
      </c>
      <c r="C2917">
        <v>12</v>
      </c>
      <c r="D2917" t="s">
        <v>119</v>
      </c>
      <c r="E2917" s="1">
        <v>44536</v>
      </c>
      <c r="F2917" s="1">
        <v>44566</v>
      </c>
      <c r="G2917">
        <v>30</v>
      </c>
      <c r="H2917">
        <v>13</v>
      </c>
      <c r="I2917" t="s">
        <v>65</v>
      </c>
      <c r="J2917" t="s">
        <v>112</v>
      </c>
      <c r="K2917" t="s">
        <v>113</v>
      </c>
      <c r="L2917">
        <v>7304.39</v>
      </c>
      <c r="M2917" t="s">
        <v>80</v>
      </c>
      <c r="N2917" t="s">
        <v>53</v>
      </c>
      <c r="O2917" t="s">
        <v>189</v>
      </c>
      <c r="P2917" t="s">
        <v>226</v>
      </c>
      <c r="Q2917" t="s">
        <v>127</v>
      </c>
      <c r="R2917" t="s">
        <v>341</v>
      </c>
      <c r="S2917" t="s">
        <v>73</v>
      </c>
      <c r="T2917" t="s">
        <v>162</v>
      </c>
      <c r="U2917" t="s">
        <v>110</v>
      </c>
      <c r="V2917">
        <v>4873</v>
      </c>
      <c r="W2917">
        <v>2988</v>
      </c>
      <c r="X2917">
        <v>7.7</v>
      </c>
      <c r="Y2917">
        <v>10.6</v>
      </c>
      <c r="Z2917">
        <v>4118.93</v>
      </c>
      <c r="AB2917">
        <v>41.5</v>
      </c>
      <c r="AC2917">
        <v>170935.6</v>
      </c>
      <c r="AD2917">
        <v>4369155</v>
      </c>
      <c r="AE2917">
        <v>165.23</v>
      </c>
      <c r="AF2917">
        <v>721915480.64999998</v>
      </c>
      <c r="AG2917">
        <v>151532.68</v>
      </c>
      <c r="AH2917">
        <v>0.4</v>
      </c>
      <c r="AI2917">
        <v>5838.84</v>
      </c>
      <c r="AJ2917">
        <v>13.47</v>
      </c>
      <c r="AK2917">
        <v>0</v>
      </c>
      <c r="AL2917">
        <v>0.16900000000000001</v>
      </c>
      <c r="AM2917">
        <v>7383.87</v>
      </c>
      <c r="AN2917">
        <v>1613.3</v>
      </c>
      <c r="AO2917">
        <v>419.84</v>
      </c>
      <c r="AP2917">
        <v>677327.87</v>
      </c>
      <c r="AQ2917">
        <v>1013018.86</v>
      </c>
      <c r="AR2917" t="s">
        <v>61</v>
      </c>
      <c r="AS2917" t="s">
        <v>61</v>
      </c>
      <c r="AT2917" t="s">
        <v>62</v>
      </c>
      <c r="AU2917" t="s">
        <v>63</v>
      </c>
    </row>
    <row r="2918" spans="1:47" x14ac:dyDescent="0.25">
      <c r="A2918" t="s">
        <v>4173</v>
      </c>
      <c r="B2918">
        <v>2024</v>
      </c>
      <c r="C2918">
        <v>5</v>
      </c>
      <c r="D2918" t="s">
        <v>77</v>
      </c>
      <c r="E2918" s="1">
        <v>45438</v>
      </c>
      <c r="F2918" s="1">
        <v>45464</v>
      </c>
      <c r="G2918">
        <v>26</v>
      </c>
      <c r="H2918">
        <v>1.7</v>
      </c>
      <c r="I2918" t="s">
        <v>65</v>
      </c>
      <c r="J2918" t="s">
        <v>66</v>
      </c>
      <c r="K2918" t="s">
        <v>248</v>
      </c>
      <c r="L2918">
        <v>9999</v>
      </c>
      <c r="M2918" t="s">
        <v>68</v>
      </c>
      <c r="N2918" t="s">
        <v>106</v>
      </c>
      <c r="O2918" t="s">
        <v>200</v>
      </c>
      <c r="P2918" t="s">
        <v>226</v>
      </c>
      <c r="Q2918" t="s">
        <v>93</v>
      </c>
      <c r="R2918" t="s">
        <v>3542</v>
      </c>
      <c r="S2918" t="s">
        <v>156</v>
      </c>
      <c r="T2918" t="s">
        <v>95</v>
      </c>
      <c r="U2918" t="s">
        <v>96</v>
      </c>
      <c r="V2918">
        <v>19095</v>
      </c>
      <c r="W2918">
        <v>13304</v>
      </c>
      <c r="X2918">
        <v>5.9</v>
      </c>
      <c r="Y2918">
        <v>10.1</v>
      </c>
      <c r="Z2918">
        <v>17662.34</v>
      </c>
      <c r="AB2918">
        <v>647.53</v>
      </c>
      <c r="AC2918">
        <v>816535.33</v>
      </c>
      <c r="AD2918">
        <v>65190107.329999998</v>
      </c>
      <c r="AE2918">
        <v>273.95</v>
      </c>
      <c r="AF2918">
        <v>17858829903.049999</v>
      </c>
      <c r="AG2918">
        <v>68934.460000000006</v>
      </c>
      <c r="AH2918">
        <v>0</v>
      </c>
      <c r="AI2918">
        <v>0</v>
      </c>
      <c r="AJ2918">
        <v>2.8</v>
      </c>
      <c r="AK2918">
        <v>0</v>
      </c>
      <c r="AL2918">
        <v>0.114</v>
      </c>
      <c r="AM2918">
        <v>74316.72</v>
      </c>
      <c r="AN2918">
        <v>489.2</v>
      </c>
      <c r="AO2918">
        <v>462.56</v>
      </c>
      <c r="AP2918">
        <v>226284.35</v>
      </c>
      <c r="AQ2918">
        <v>1186070.8600000001</v>
      </c>
      <c r="AR2918" t="s">
        <v>61</v>
      </c>
      <c r="AS2918" t="s">
        <v>61</v>
      </c>
      <c r="AT2918" t="s">
        <v>62</v>
      </c>
      <c r="AU2918" t="s">
        <v>63</v>
      </c>
    </row>
    <row r="2919" spans="1:47" x14ac:dyDescent="0.25">
      <c r="A2919" t="s">
        <v>4174</v>
      </c>
      <c r="B2919">
        <v>2022</v>
      </c>
      <c r="C2919">
        <v>2</v>
      </c>
      <c r="D2919" t="s">
        <v>48</v>
      </c>
      <c r="E2919" s="1">
        <v>44605</v>
      </c>
      <c r="F2919" s="1">
        <v>44619</v>
      </c>
      <c r="G2919">
        <v>14</v>
      </c>
      <c r="H2919">
        <v>14.4</v>
      </c>
      <c r="I2919" t="s">
        <v>49</v>
      </c>
      <c r="J2919" t="s">
        <v>50</v>
      </c>
      <c r="K2919" t="s">
        <v>51</v>
      </c>
      <c r="L2919">
        <v>2709</v>
      </c>
      <c r="M2919" t="s">
        <v>68</v>
      </c>
      <c r="N2919" t="s">
        <v>81</v>
      </c>
      <c r="O2919" t="s">
        <v>54</v>
      </c>
      <c r="P2919" t="s">
        <v>154</v>
      </c>
      <c r="Q2919" t="s">
        <v>100</v>
      </c>
      <c r="R2919" t="s">
        <v>3222</v>
      </c>
      <c r="S2919" t="s">
        <v>170</v>
      </c>
      <c r="T2919" t="s">
        <v>162</v>
      </c>
      <c r="U2919" t="s">
        <v>87</v>
      </c>
      <c r="V2919">
        <v>69266</v>
      </c>
      <c r="W2919">
        <v>46274</v>
      </c>
      <c r="X2919">
        <v>2.2000000000000002</v>
      </c>
      <c r="Y2919">
        <v>11</v>
      </c>
      <c r="Z2919">
        <v>65575.05</v>
      </c>
      <c r="AB2919">
        <v>31.39</v>
      </c>
      <c r="AC2919">
        <v>2058400.82</v>
      </c>
      <c r="AD2919">
        <v>3495150.17</v>
      </c>
      <c r="AE2919">
        <v>218.61</v>
      </c>
      <c r="AF2919">
        <v>764074778.65999997</v>
      </c>
      <c r="AG2919">
        <v>208372.12</v>
      </c>
      <c r="AI2919">
        <v>20369.07</v>
      </c>
      <c r="AJ2919">
        <v>15.52</v>
      </c>
      <c r="AK2919">
        <v>542447.31000000006</v>
      </c>
      <c r="AL2919">
        <v>0.21199999999999999</v>
      </c>
      <c r="AM2919">
        <v>7409.72</v>
      </c>
      <c r="AN2919">
        <v>680.9</v>
      </c>
      <c r="AO2919">
        <v>481.02</v>
      </c>
      <c r="AP2919">
        <v>327526.52</v>
      </c>
      <c r="AQ2919">
        <v>2622078.25</v>
      </c>
      <c r="AR2919" t="s">
        <v>61</v>
      </c>
      <c r="AS2919" t="s">
        <v>61</v>
      </c>
      <c r="AT2919" t="s">
        <v>116</v>
      </c>
      <c r="AU2919" t="s">
        <v>63</v>
      </c>
    </row>
    <row r="2920" spans="1:47" x14ac:dyDescent="0.25">
      <c r="A2920" t="s">
        <v>4175</v>
      </c>
      <c r="B2920">
        <v>2020</v>
      </c>
      <c r="C2920">
        <v>9</v>
      </c>
      <c r="D2920" t="s">
        <v>89</v>
      </c>
      <c r="E2920" s="1">
        <v>44102</v>
      </c>
      <c r="F2920" s="1">
        <v>44126</v>
      </c>
      <c r="G2920">
        <v>24</v>
      </c>
      <c r="H2920">
        <v>14</v>
      </c>
      <c r="I2920" t="s">
        <v>49</v>
      </c>
      <c r="J2920" t="s">
        <v>78</v>
      </c>
      <c r="K2920" t="s">
        <v>79</v>
      </c>
      <c r="L2920">
        <v>1005.9</v>
      </c>
      <c r="M2920" t="s">
        <v>98</v>
      </c>
      <c r="N2920" t="s">
        <v>69</v>
      </c>
      <c r="O2920" t="s">
        <v>99</v>
      </c>
      <c r="P2920" t="s">
        <v>140</v>
      </c>
      <c r="Q2920" t="s">
        <v>184</v>
      </c>
      <c r="R2920" t="s">
        <v>274</v>
      </c>
      <c r="S2920" t="s">
        <v>85</v>
      </c>
      <c r="T2920" t="s">
        <v>86</v>
      </c>
      <c r="U2920" t="s">
        <v>103</v>
      </c>
      <c r="V2920">
        <v>73711</v>
      </c>
      <c r="W2920">
        <v>44089</v>
      </c>
      <c r="X2920">
        <v>11.5</v>
      </c>
      <c r="Y2920">
        <v>15.7</v>
      </c>
      <c r="Z2920">
        <v>57612.99</v>
      </c>
      <c r="AB2920">
        <v>24.7</v>
      </c>
      <c r="AC2920">
        <v>1423040.85</v>
      </c>
      <c r="AD2920">
        <v>30920891.73</v>
      </c>
      <c r="AE2920">
        <v>166.94</v>
      </c>
      <c r="AF2920">
        <v>5161933665.4099998</v>
      </c>
      <c r="AG2920">
        <v>148342.32999999999</v>
      </c>
      <c r="AH2920">
        <v>0</v>
      </c>
      <c r="AI2920">
        <v>0</v>
      </c>
      <c r="AJ2920">
        <v>23.86</v>
      </c>
      <c r="AK2920">
        <v>7377724.7699999996</v>
      </c>
      <c r="AL2920">
        <v>0.23699999999999999</v>
      </c>
      <c r="AM2920">
        <v>73282.509999999995</v>
      </c>
      <c r="AN2920">
        <v>690.1</v>
      </c>
      <c r="AO2920">
        <v>716.03</v>
      </c>
      <c r="AP2920">
        <v>494132.3</v>
      </c>
      <c r="AQ2920">
        <v>2138797.9900000002</v>
      </c>
      <c r="AR2920" t="s">
        <v>61</v>
      </c>
      <c r="AS2920" t="s">
        <v>61</v>
      </c>
      <c r="AT2920" t="s">
        <v>62</v>
      </c>
      <c r="AU2920" t="s">
        <v>63</v>
      </c>
    </row>
    <row r="2921" spans="1:47" x14ac:dyDescent="0.25">
      <c r="A2921" t="s">
        <v>4176</v>
      </c>
      <c r="B2921">
        <v>2021</v>
      </c>
      <c r="C2921">
        <v>2</v>
      </c>
      <c r="D2921" t="s">
        <v>48</v>
      </c>
      <c r="E2921" s="1">
        <v>44229</v>
      </c>
      <c r="F2921" s="1">
        <v>44253</v>
      </c>
      <c r="G2921">
        <v>24</v>
      </c>
      <c r="H2921">
        <v>2.6</v>
      </c>
      <c r="I2921" t="s">
        <v>49</v>
      </c>
      <c r="J2921" t="s">
        <v>134</v>
      </c>
      <c r="K2921" t="s">
        <v>135</v>
      </c>
      <c r="L2921">
        <v>9999.0098999999991</v>
      </c>
      <c r="M2921" t="s">
        <v>90</v>
      </c>
      <c r="N2921" t="s">
        <v>106</v>
      </c>
      <c r="O2921" t="s">
        <v>200</v>
      </c>
      <c r="P2921" t="s">
        <v>131</v>
      </c>
      <c r="Q2921" t="s">
        <v>184</v>
      </c>
      <c r="R2921" t="s">
        <v>2160</v>
      </c>
      <c r="S2921" t="s">
        <v>137</v>
      </c>
      <c r="T2921" t="s">
        <v>187</v>
      </c>
      <c r="U2921" t="s">
        <v>75</v>
      </c>
      <c r="V2921">
        <v>4418</v>
      </c>
      <c r="W2921">
        <v>2530</v>
      </c>
      <c r="X2921">
        <v>20.2</v>
      </c>
      <c r="Y2921">
        <v>10.7</v>
      </c>
      <c r="Z2921">
        <v>3463.37</v>
      </c>
      <c r="AB2921">
        <v>23.84</v>
      </c>
      <c r="AC2921">
        <v>82566.740000000005</v>
      </c>
      <c r="AD2921">
        <v>2580279.92</v>
      </c>
      <c r="AE2921">
        <v>171.53</v>
      </c>
      <c r="AF2921">
        <v>442595414.68000001</v>
      </c>
      <c r="AG2921">
        <v>84122.72</v>
      </c>
      <c r="AH2921">
        <v>2.9</v>
      </c>
      <c r="AI2921">
        <v>95567.94</v>
      </c>
      <c r="AJ2921">
        <v>12.45</v>
      </c>
      <c r="AK2921">
        <v>321244.84999999998</v>
      </c>
      <c r="AL2921">
        <v>0.28000000000000003</v>
      </c>
      <c r="AM2921">
        <v>7224.78</v>
      </c>
      <c r="AN2921">
        <v>975.8</v>
      </c>
      <c r="AO2921">
        <v>561.14</v>
      </c>
      <c r="AP2921">
        <v>547560.41</v>
      </c>
      <c r="AQ2921">
        <v>817042.59</v>
      </c>
      <c r="AR2921" t="s">
        <v>61</v>
      </c>
      <c r="AS2921" t="s">
        <v>61</v>
      </c>
      <c r="AT2921" t="s">
        <v>62</v>
      </c>
      <c r="AU2921" t="s">
        <v>63</v>
      </c>
    </row>
    <row r="2922" spans="1:47" x14ac:dyDescent="0.25">
      <c r="A2922" t="s">
        <v>4177</v>
      </c>
      <c r="B2922">
        <v>2020</v>
      </c>
      <c r="C2922">
        <v>12</v>
      </c>
      <c r="D2922" t="s">
        <v>119</v>
      </c>
      <c r="E2922" s="1">
        <v>44193</v>
      </c>
      <c r="F2922" s="1">
        <v>44199</v>
      </c>
      <c r="G2922">
        <v>6</v>
      </c>
      <c r="H2922">
        <v>20.9</v>
      </c>
      <c r="I2922" t="s">
        <v>49</v>
      </c>
      <c r="J2922" t="s">
        <v>50</v>
      </c>
      <c r="K2922" t="s">
        <v>120</v>
      </c>
      <c r="L2922">
        <v>2710.1921000000002</v>
      </c>
      <c r="M2922" t="s">
        <v>114</v>
      </c>
      <c r="N2922" t="s">
        <v>168</v>
      </c>
      <c r="O2922" t="s">
        <v>91</v>
      </c>
      <c r="P2922" t="s">
        <v>140</v>
      </c>
      <c r="Q2922" t="s">
        <v>56</v>
      </c>
      <c r="R2922" t="s">
        <v>2322</v>
      </c>
      <c r="S2922" t="s">
        <v>142</v>
      </c>
      <c r="T2922" t="s">
        <v>74</v>
      </c>
      <c r="U2922" t="s">
        <v>60</v>
      </c>
      <c r="V2922">
        <v>55911</v>
      </c>
      <c r="W2922">
        <v>34385</v>
      </c>
      <c r="X2922">
        <v>12.9</v>
      </c>
      <c r="Y2922">
        <v>11.6</v>
      </c>
      <c r="Z2922">
        <v>52669.52</v>
      </c>
      <c r="AB2922">
        <v>26.37</v>
      </c>
      <c r="AC2922">
        <v>1388895.24</v>
      </c>
      <c r="AD2922">
        <v>48665056.390000001</v>
      </c>
      <c r="AE2922">
        <v>159.6</v>
      </c>
      <c r="AF2922">
        <v>7766942999.8400002</v>
      </c>
      <c r="AG2922">
        <v>65429.65</v>
      </c>
      <c r="AH2922">
        <v>0.1</v>
      </c>
      <c r="AI2922">
        <v>3460.87</v>
      </c>
      <c r="AJ2922">
        <v>24.75</v>
      </c>
      <c r="AK2922">
        <v>12044601.460000001</v>
      </c>
      <c r="AL2922">
        <v>0.121</v>
      </c>
      <c r="AM2922">
        <v>58884.72</v>
      </c>
      <c r="AN2922">
        <v>269.89999999999998</v>
      </c>
      <c r="AO2922">
        <v>705.87</v>
      </c>
      <c r="AP2922">
        <v>190514.31</v>
      </c>
      <c r="AQ2922">
        <v>1707184.79</v>
      </c>
      <c r="AR2922" t="s">
        <v>61</v>
      </c>
      <c r="AS2922" t="s">
        <v>61</v>
      </c>
      <c r="AT2922" t="s">
        <v>62</v>
      </c>
      <c r="AU2922" t="s">
        <v>63</v>
      </c>
    </row>
    <row r="2923" spans="1:47" x14ac:dyDescent="0.25">
      <c r="A2923" t="s">
        <v>4178</v>
      </c>
      <c r="B2923">
        <v>2021</v>
      </c>
      <c r="C2923">
        <v>1</v>
      </c>
      <c r="D2923" t="s">
        <v>48</v>
      </c>
      <c r="E2923" s="1">
        <v>44221</v>
      </c>
      <c r="F2923" s="1">
        <v>44255</v>
      </c>
      <c r="G2923">
        <v>34</v>
      </c>
      <c r="H2923">
        <v>5.9</v>
      </c>
      <c r="I2923" t="s">
        <v>49</v>
      </c>
      <c r="J2923" t="s">
        <v>66</v>
      </c>
      <c r="K2923" t="s">
        <v>67</v>
      </c>
      <c r="L2923">
        <v>8479.8989999999994</v>
      </c>
      <c r="M2923" t="s">
        <v>68</v>
      </c>
      <c r="N2923" t="s">
        <v>168</v>
      </c>
      <c r="O2923" t="s">
        <v>107</v>
      </c>
      <c r="P2923" t="s">
        <v>146</v>
      </c>
      <c r="Q2923" t="s">
        <v>128</v>
      </c>
      <c r="R2923" t="s">
        <v>2352</v>
      </c>
      <c r="S2923" t="s">
        <v>156</v>
      </c>
      <c r="T2923" t="s">
        <v>59</v>
      </c>
      <c r="U2923" t="s">
        <v>75</v>
      </c>
      <c r="V2923">
        <v>22741</v>
      </c>
      <c r="W2923">
        <v>16591</v>
      </c>
      <c r="X2923">
        <v>23.7</v>
      </c>
      <c r="Y2923">
        <v>11</v>
      </c>
      <c r="Z2923">
        <v>18273.939999999999</v>
      </c>
      <c r="AA2923">
        <v>1305</v>
      </c>
      <c r="AB2923">
        <v>3931.78</v>
      </c>
      <c r="AC2923">
        <v>5130972.9000000004</v>
      </c>
      <c r="AD2923">
        <v>19476913.469999999</v>
      </c>
      <c r="AE2923">
        <v>171.41</v>
      </c>
      <c r="AF2923">
        <v>3338537737.8899999</v>
      </c>
      <c r="AG2923">
        <v>179540.16</v>
      </c>
      <c r="AH2923">
        <v>1.5</v>
      </c>
      <c r="AI2923">
        <v>19707.919999999998</v>
      </c>
      <c r="AJ2923">
        <v>8.1</v>
      </c>
      <c r="AK2923">
        <v>1577629.99</v>
      </c>
      <c r="AL2923">
        <v>0.2</v>
      </c>
      <c r="AM2923">
        <v>38953.83</v>
      </c>
      <c r="AO2923">
        <v>414.64</v>
      </c>
      <c r="AP2923">
        <v>749420.34</v>
      </c>
      <c r="AQ2923">
        <v>6118595.1500000004</v>
      </c>
      <c r="AR2923" t="s">
        <v>61</v>
      </c>
      <c r="AS2923" t="s">
        <v>61</v>
      </c>
      <c r="AT2923" t="s">
        <v>62</v>
      </c>
      <c r="AU2923" t="s">
        <v>63</v>
      </c>
    </row>
    <row r="2924" spans="1:47" x14ac:dyDescent="0.25">
      <c r="A2924" t="s">
        <v>4179</v>
      </c>
      <c r="B2924">
        <v>2022</v>
      </c>
      <c r="C2924">
        <v>3</v>
      </c>
      <c r="D2924" t="s">
        <v>48</v>
      </c>
      <c r="E2924" s="1">
        <v>44621</v>
      </c>
      <c r="F2924" s="1">
        <v>44640</v>
      </c>
      <c r="G2924">
        <v>19</v>
      </c>
      <c r="H2924">
        <v>17.3</v>
      </c>
      <c r="I2924" t="s">
        <v>65</v>
      </c>
      <c r="J2924" t="s">
        <v>78</v>
      </c>
      <c r="K2924" t="s">
        <v>79</v>
      </c>
      <c r="L2924">
        <v>1005.9</v>
      </c>
      <c r="M2924" t="s">
        <v>52</v>
      </c>
      <c r="N2924" t="s">
        <v>168</v>
      </c>
      <c r="O2924" t="s">
        <v>99</v>
      </c>
      <c r="P2924" t="s">
        <v>82</v>
      </c>
      <c r="Q2924" t="s">
        <v>230</v>
      </c>
      <c r="R2924" t="s">
        <v>2769</v>
      </c>
      <c r="S2924" t="s">
        <v>85</v>
      </c>
      <c r="T2924" t="s">
        <v>187</v>
      </c>
      <c r="U2924" t="s">
        <v>110</v>
      </c>
      <c r="V2924">
        <v>54272</v>
      </c>
      <c r="W2924">
        <v>37771</v>
      </c>
      <c r="X2924">
        <v>4.7</v>
      </c>
      <c r="Y2924">
        <v>10.5</v>
      </c>
      <c r="Z2924">
        <v>51319.839999999997</v>
      </c>
      <c r="AB2924">
        <v>23.27</v>
      </c>
      <c r="AC2924">
        <v>1194212.68</v>
      </c>
      <c r="AD2924">
        <v>41894951.380000003</v>
      </c>
      <c r="AE2924">
        <v>210.47</v>
      </c>
      <c r="AF2924">
        <v>8817630416.9500008</v>
      </c>
      <c r="AG2924">
        <v>63177.79</v>
      </c>
      <c r="AH2924">
        <v>3.3</v>
      </c>
      <c r="AI2924">
        <v>95680.77</v>
      </c>
      <c r="AJ2924">
        <v>5.91</v>
      </c>
      <c r="AK2924">
        <v>0</v>
      </c>
      <c r="AL2924">
        <v>0.11899999999999999</v>
      </c>
      <c r="AM2924">
        <v>49854.99</v>
      </c>
      <c r="AN2924">
        <v>399.2</v>
      </c>
      <c r="AO2924">
        <v>353.21</v>
      </c>
      <c r="AP2924">
        <v>141001.43</v>
      </c>
      <c r="AQ2924">
        <v>1543927.66</v>
      </c>
      <c r="AR2924" t="s">
        <v>61</v>
      </c>
      <c r="AS2924" t="s">
        <v>61</v>
      </c>
      <c r="AT2924" t="s">
        <v>62</v>
      </c>
      <c r="AU2924" t="s">
        <v>63</v>
      </c>
    </row>
    <row r="2925" spans="1:47" x14ac:dyDescent="0.25">
      <c r="A2925" t="s">
        <v>4180</v>
      </c>
      <c r="B2925">
        <v>2024</v>
      </c>
      <c r="C2925">
        <v>7</v>
      </c>
      <c r="D2925" t="s">
        <v>89</v>
      </c>
      <c r="E2925" s="1">
        <v>45484</v>
      </c>
      <c r="F2925" s="1">
        <v>45497</v>
      </c>
      <c r="G2925">
        <v>13</v>
      </c>
      <c r="H2925">
        <v>17.2</v>
      </c>
      <c r="I2925" t="s">
        <v>49</v>
      </c>
      <c r="J2925" t="s">
        <v>78</v>
      </c>
      <c r="K2925" t="s">
        <v>177</v>
      </c>
      <c r="L2925">
        <v>1001.99</v>
      </c>
      <c r="M2925" t="s">
        <v>80</v>
      </c>
      <c r="N2925" t="s">
        <v>168</v>
      </c>
      <c r="O2925" t="s">
        <v>107</v>
      </c>
      <c r="P2925" t="s">
        <v>108</v>
      </c>
      <c r="Q2925" t="s">
        <v>92</v>
      </c>
      <c r="R2925" t="s">
        <v>3582</v>
      </c>
      <c r="S2925" t="s">
        <v>130</v>
      </c>
      <c r="T2925" t="s">
        <v>187</v>
      </c>
      <c r="U2925" t="s">
        <v>143</v>
      </c>
      <c r="V2925">
        <v>84586</v>
      </c>
      <c r="W2925">
        <v>57334</v>
      </c>
      <c r="X2925">
        <v>21.5</v>
      </c>
      <c r="Y2925">
        <v>15.5</v>
      </c>
      <c r="Z2925">
        <v>67694.94</v>
      </c>
      <c r="AB2925">
        <v>28.08</v>
      </c>
      <c r="AC2925">
        <v>1900873.92</v>
      </c>
      <c r="AD2925">
        <v>16070101.810000001</v>
      </c>
      <c r="AE2925">
        <v>280.51</v>
      </c>
      <c r="AF2925">
        <v>4507824258.7200003</v>
      </c>
      <c r="AG2925">
        <v>149809.79</v>
      </c>
      <c r="AH2925">
        <v>0</v>
      </c>
      <c r="AI2925">
        <v>0</v>
      </c>
      <c r="AJ2925">
        <v>8.77</v>
      </c>
      <c r="AK2925">
        <v>1409347.93</v>
      </c>
      <c r="AL2925">
        <v>0.113</v>
      </c>
      <c r="AM2925">
        <v>18159.22</v>
      </c>
      <c r="AN2925">
        <v>576.9</v>
      </c>
      <c r="AO2925">
        <v>386.28</v>
      </c>
      <c r="AP2925">
        <v>222844.93</v>
      </c>
      <c r="AQ2925">
        <v>2291687.86</v>
      </c>
      <c r="AR2925" t="s">
        <v>61</v>
      </c>
      <c r="AS2925" t="s">
        <v>61</v>
      </c>
      <c r="AT2925" t="s">
        <v>62</v>
      </c>
      <c r="AU2925" t="s">
        <v>63</v>
      </c>
    </row>
    <row r="2926" spans="1:47" x14ac:dyDescent="0.25">
      <c r="A2926" t="s">
        <v>4181</v>
      </c>
      <c r="B2926">
        <v>2021</v>
      </c>
      <c r="C2926">
        <v>7</v>
      </c>
      <c r="D2926" t="s">
        <v>89</v>
      </c>
      <c r="E2926" s="1">
        <v>44405</v>
      </c>
      <c r="F2926" s="1">
        <v>44419</v>
      </c>
      <c r="G2926">
        <v>14</v>
      </c>
      <c r="H2926">
        <v>1.9</v>
      </c>
      <c r="I2926" t="s">
        <v>49</v>
      </c>
      <c r="J2926" t="s">
        <v>66</v>
      </c>
      <c r="K2926" t="s">
        <v>245</v>
      </c>
      <c r="L2926">
        <v>8905.9</v>
      </c>
      <c r="M2926" t="s">
        <v>80</v>
      </c>
      <c r="N2926" t="s">
        <v>53</v>
      </c>
      <c r="O2926" t="s">
        <v>99</v>
      </c>
      <c r="P2926" t="s">
        <v>154</v>
      </c>
      <c r="Q2926" t="s">
        <v>56</v>
      </c>
      <c r="R2926" t="s">
        <v>535</v>
      </c>
      <c r="S2926" t="s">
        <v>137</v>
      </c>
      <c r="T2926" t="s">
        <v>162</v>
      </c>
      <c r="U2926" t="s">
        <v>259</v>
      </c>
      <c r="V2926">
        <v>17085</v>
      </c>
      <c r="W2926">
        <v>10551</v>
      </c>
      <c r="X2926">
        <v>1.1000000000000001</v>
      </c>
      <c r="Y2926">
        <v>13.1</v>
      </c>
      <c r="Z2926">
        <v>13269.82</v>
      </c>
      <c r="AB2926">
        <v>23.51</v>
      </c>
      <c r="AC2926">
        <v>311973.46999999997</v>
      </c>
      <c r="AD2926">
        <v>7543229.1799999997</v>
      </c>
      <c r="AE2926">
        <v>171.23</v>
      </c>
      <c r="AF2926">
        <v>1291627132.49</v>
      </c>
      <c r="AG2926">
        <v>148620.68</v>
      </c>
      <c r="AH2926">
        <v>0</v>
      </c>
      <c r="AJ2926">
        <v>21.26</v>
      </c>
      <c r="AK2926">
        <v>1603690.52</v>
      </c>
      <c r="AL2926">
        <v>0.316</v>
      </c>
      <c r="AM2926">
        <v>23836.6</v>
      </c>
      <c r="AN2926">
        <v>680.2</v>
      </c>
      <c r="AO2926">
        <v>631.34</v>
      </c>
      <c r="AP2926">
        <v>429437.47</v>
      </c>
      <c r="AQ2926">
        <v>913868.22</v>
      </c>
      <c r="AR2926" t="s">
        <v>124</v>
      </c>
      <c r="AS2926" t="s">
        <v>61</v>
      </c>
      <c r="AT2926" t="s">
        <v>62</v>
      </c>
      <c r="AU2926" t="s">
        <v>63</v>
      </c>
    </row>
    <row r="2927" spans="1:47" x14ac:dyDescent="0.25">
      <c r="A2927" t="s">
        <v>4182</v>
      </c>
      <c r="B2927">
        <v>2022</v>
      </c>
      <c r="C2927">
        <v>4</v>
      </c>
      <c r="D2927" t="s">
        <v>77</v>
      </c>
      <c r="E2927" s="1">
        <v>44679</v>
      </c>
      <c r="F2927" s="1">
        <v>44707</v>
      </c>
      <c r="G2927">
        <v>28</v>
      </c>
      <c r="H2927">
        <v>20.9</v>
      </c>
      <c r="I2927" t="s">
        <v>49</v>
      </c>
      <c r="J2927" t="s">
        <v>66</v>
      </c>
      <c r="K2927" t="s">
        <v>153</v>
      </c>
      <c r="L2927">
        <v>6309</v>
      </c>
      <c r="M2927" t="s">
        <v>68</v>
      </c>
      <c r="N2927" t="s">
        <v>106</v>
      </c>
      <c r="O2927" t="s">
        <v>91</v>
      </c>
      <c r="P2927" t="s">
        <v>146</v>
      </c>
      <c r="Q2927" t="s">
        <v>56</v>
      </c>
      <c r="R2927" t="s">
        <v>740</v>
      </c>
      <c r="S2927" t="s">
        <v>156</v>
      </c>
      <c r="T2927" t="s">
        <v>148</v>
      </c>
      <c r="U2927" t="s">
        <v>259</v>
      </c>
      <c r="V2927">
        <v>16396</v>
      </c>
      <c r="W2927">
        <v>11029</v>
      </c>
      <c r="X2927">
        <v>1.2</v>
      </c>
      <c r="Y2927">
        <v>14.7</v>
      </c>
      <c r="Z2927">
        <v>14991.48</v>
      </c>
      <c r="AA2927">
        <v>1070</v>
      </c>
      <c r="AB2927">
        <v>1828.01</v>
      </c>
      <c r="AC2927">
        <v>1955970.7</v>
      </c>
      <c r="AD2927">
        <v>28755907.359999999</v>
      </c>
      <c r="AE2927">
        <v>212.59</v>
      </c>
      <c r="AF2927">
        <v>6113218345.6599998</v>
      </c>
      <c r="AG2927">
        <v>147085.13</v>
      </c>
      <c r="AH2927">
        <v>0.9</v>
      </c>
      <c r="AI2927">
        <v>11253.45</v>
      </c>
      <c r="AJ2927">
        <v>22.23</v>
      </c>
      <c r="AK2927">
        <v>6392438.21</v>
      </c>
      <c r="AL2927">
        <v>0.26200000000000001</v>
      </c>
      <c r="AM2927">
        <v>75340.479999999996</v>
      </c>
      <c r="AN2927">
        <v>886.9</v>
      </c>
      <c r="AO2927">
        <v>469.23</v>
      </c>
      <c r="AP2927">
        <v>416160.09</v>
      </c>
      <c r="AQ2927">
        <v>2605809.85</v>
      </c>
      <c r="AR2927" t="s">
        <v>124</v>
      </c>
      <c r="AS2927" t="s">
        <v>61</v>
      </c>
      <c r="AT2927" t="s">
        <v>62</v>
      </c>
      <c r="AU2927" t="s">
        <v>63</v>
      </c>
    </row>
    <row r="2928" spans="1:47" x14ac:dyDescent="0.25">
      <c r="A2928" t="s">
        <v>4183</v>
      </c>
      <c r="B2928">
        <v>2020</v>
      </c>
      <c r="C2928">
        <v>1</v>
      </c>
      <c r="D2928" t="s">
        <v>48</v>
      </c>
      <c r="E2928" s="1">
        <v>43841</v>
      </c>
      <c r="F2928" s="1">
        <v>43874</v>
      </c>
      <c r="G2928">
        <v>33</v>
      </c>
      <c r="H2928">
        <v>2.8</v>
      </c>
      <c r="I2928" t="s">
        <v>49</v>
      </c>
      <c r="J2928" t="s">
        <v>134</v>
      </c>
      <c r="K2928" t="s">
        <v>135</v>
      </c>
      <c r="L2928">
        <v>9999.0098999999991</v>
      </c>
      <c r="M2928" t="s">
        <v>114</v>
      </c>
      <c r="N2928" t="s">
        <v>69</v>
      </c>
      <c r="O2928" t="s">
        <v>91</v>
      </c>
      <c r="P2928" t="s">
        <v>196</v>
      </c>
      <c r="Q2928" t="s">
        <v>184</v>
      </c>
      <c r="R2928" t="s">
        <v>989</v>
      </c>
      <c r="S2928" t="s">
        <v>137</v>
      </c>
      <c r="T2928" t="s">
        <v>74</v>
      </c>
      <c r="U2928" t="s">
        <v>132</v>
      </c>
      <c r="V2928">
        <v>7310</v>
      </c>
      <c r="W2928">
        <v>4112</v>
      </c>
      <c r="X2928">
        <v>13</v>
      </c>
      <c r="Y2928">
        <v>11.2</v>
      </c>
      <c r="Z2928">
        <v>6792.17</v>
      </c>
      <c r="AB2928">
        <v>14.69</v>
      </c>
      <c r="AC2928">
        <v>99776.98</v>
      </c>
      <c r="AD2928">
        <v>5912040.6100000003</v>
      </c>
      <c r="AE2928">
        <v>159.75</v>
      </c>
      <c r="AF2928">
        <v>944448487.45000005</v>
      </c>
      <c r="AG2928">
        <v>194276.38</v>
      </c>
      <c r="AH2928">
        <v>0</v>
      </c>
      <c r="AI2928">
        <v>0</v>
      </c>
      <c r="AJ2928">
        <v>15.84</v>
      </c>
      <c r="AK2928">
        <v>936467.23</v>
      </c>
      <c r="AL2928">
        <v>0.23899999999999999</v>
      </c>
      <c r="AM2928">
        <v>14129.78</v>
      </c>
      <c r="AN2928">
        <v>1646.7</v>
      </c>
      <c r="AO2928">
        <v>630.87</v>
      </c>
      <c r="AP2928">
        <v>1038853.63</v>
      </c>
      <c r="AQ2928">
        <v>1347036.77</v>
      </c>
      <c r="AR2928" t="s">
        <v>61</v>
      </c>
      <c r="AS2928" t="s">
        <v>61</v>
      </c>
      <c r="AT2928" t="s">
        <v>116</v>
      </c>
      <c r="AU2928" t="s">
        <v>63</v>
      </c>
    </row>
    <row r="2929" spans="1:47" x14ac:dyDescent="0.25">
      <c r="A2929" t="s">
        <v>4184</v>
      </c>
      <c r="B2929">
        <v>2020</v>
      </c>
      <c r="C2929">
        <v>5</v>
      </c>
      <c r="D2929" t="s">
        <v>77</v>
      </c>
      <c r="E2929" s="1">
        <v>43957</v>
      </c>
      <c r="F2929" s="1">
        <v>43962</v>
      </c>
      <c r="G2929">
        <v>5</v>
      </c>
      <c r="H2929">
        <v>20.5</v>
      </c>
      <c r="I2929" t="s">
        <v>49</v>
      </c>
      <c r="J2929" t="s">
        <v>50</v>
      </c>
      <c r="K2929" t="s">
        <v>51</v>
      </c>
      <c r="L2929">
        <v>2709</v>
      </c>
      <c r="M2929" t="s">
        <v>80</v>
      </c>
      <c r="N2929" t="s">
        <v>168</v>
      </c>
      <c r="O2929" t="s">
        <v>107</v>
      </c>
      <c r="P2929" t="s">
        <v>257</v>
      </c>
      <c r="Q2929" t="s">
        <v>70</v>
      </c>
      <c r="R2929" t="s">
        <v>1182</v>
      </c>
      <c r="S2929" t="s">
        <v>186</v>
      </c>
      <c r="T2929" t="s">
        <v>102</v>
      </c>
      <c r="U2929" t="s">
        <v>166</v>
      </c>
      <c r="V2929">
        <v>86165</v>
      </c>
      <c r="W2929">
        <v>52346</v>
      </c>
      <c r="X2929">
        <v>8.1</v>
      </c>
      <c r="Y2929">
        <v>11.7</v>
      </c>
      <c r="Z2929">
        <v>78036.63</v>
      </c>
      <c r="AB2929">
        <v>14.71</v>
      </c>
      <c r="AC2929">
        <v>1147918.83</v>
      </c>
      <c r="AD2929">
        <v>6844592.8200000003</v>
      </c>
      <c r="AE2929">
        <v>165.34</v>
      </c>
      <c r="AF2929">
        <v>1131684976.8599999</v>
      </c>
      <c r="AG2929">
        <v>49975.5</v>
      </c>
      <c r="AH2929">
        <v>0</v>
      </c>
      <c r="AI2929">
        <v>0</v>
      </c>
      <c r="AJ2929">
        <v>18.760000000000002</v>
      </c>
      <c r="AK2929">
        <v>1284045.6100000001</v>
      </c>
      <c r="AL2929">
        <v>0.28399999999999997</v>
      </c>
      <c r="AM2929">
        <v>19438.64</v>
      </c>
      <c r="AN2929">
        <v>75.099999999999994</v>
      </c>
      <c r="AO2929">
        <v>373.26</v>
      </c>
      <c r="AP2929">
        <v>28031.83</v>
      </c>
      <c r="AQ2929">
        <v>1245364.8</v>
      </c>
      <c r="AR2929" t="s">
        <v>61</v>
      </c>
      <c r="AS2929" t="s">
        <v>61</v>
      </c>
      <c r="AT2929" t="s">
        <v>62</v>
      </c>
      <c r="AU2929" t="s">
        <v>63</v>
      </c>
    </row>
    <row r="2930" spans="1:47" x14ac:dyDescent="0.25">
      <c r="A2930" t="s">
        <v>4185</v>
      </c>
      <c r="B2930">
        <v>2025</v>
      </c>
      <c r="C2930">
        <v>7</v>
      </c>
      <c r="D2930" t="s">
        <v>89</v>
      </c>
      <c r="E2930" s="1">
        <v>45852</v>
      </c>
      <c r="F2930" s="1">
        <v>45865</v>
      </c>
      <c r="G2930">
        <v>13</v>
      </c>
      <c r="H2930">
        <v>17.3</v>
      </c>
      <c r="I2930" t="s">
        <v>49</v>
      </c>
      <c r="J2930" t="s">
        <v>239</v>
      </c>
      <c r="K2930" t="s">
        <v>270</v>
      </c>
      <c r="L2930">
        <v>2710.1990999999998</v>
      </c>
      <c r="M2930" t="s">
        <v>90</v>
      </c>
      <c r="N2930" t="s">
        <v>53</v>
      </c>
      <c r="O2930" t="s">
        <v>107</v>
      </c>
      <c r="P2930" t="s">
        <v>201</v>
      </c>
      <c r="Q2930" t="s">
        <v>56</v>
      </c>
      <c r="R2930" t="s">
        <v>762</v>
      </c>
      <c r="S2930" t="s">
        <v>142</v>
      </c>
      <c r="T2930" t="s">
        <v>86</v>
      </c>
      <c r="U2930" t="s">
        <v>132</v>
      </c>
      <c r="V2930">
        <v>55610</v>
      </c>
      <c r="W2930">
        <v>32681</v>
      </c>
      <c r="X2930">
        <v>7.9</v>
      </c>
      <c r="Y2930">
        <v>10.3</v>
      </c>
      <c r="Z2930">
        <v>44884.99</v>
      </c>
      <c r="AB2930">
        <v>21.42</v>
      </c>
      <c r="AC2930">
        <v>961436.49</v>
      </c>
      <c r="AD2930">
        <v>21260224.359999999</v>
      </c>
      <c r="AE2930">
        <v>275.5</v>
      </c>
      <c r="AF2930">
        <v>5857191811.1800003</v>
      </c>
      <c r="AG2930">
        <v>220832.21</v>
      </c>
      <c r="AH2930">
        <v>0</v>
      </c>
      <c r="AI2930">
        <v>0</v>
      </c>
      <c r="AJ2930">
        <v>8.24</v>
      </c>
      <c r="AK2930">
        <v>1751842.49</v>
      </c>
      <c r="AL2930">
        <v>0.30399999999999999</v>
      </c>
      <c r="AM2930">
        <v>64631.08</v>
      </c>
      <c r="AN2930">
        <v>454.6</v>
      </c>
      <c r="AO2930">
        <v>421.84</v>
      </c>
      <c r="AP2930">
        <v>191768.46</v>
      </c>
      <c r="AQ2930">
        <v>1438668.24</v>
      </c>
      <c r="AR2930" t="s">
        <v>61</v>
      </c>
      <c r="AS2930" t="s">
        <v>61</v>
      </c>
      <c r="AT2930" t="s">
        <v>62</v>
      </c>
      <c r="AU2930" t="s">
        <v>63</v>
      </c>
    </row>
    <row r="2931" spans="1:47" x14ac:dyDescent="0.25">
      <c r="A2931" t="s">
        <v>4186</v>
      </c>
      <c r="B2931">
        <v>2021</v>
      </c>
      <c r="C2931">
        <v>3</v>
      </c>
      <c r="D2931" t="s">
        <v>48</v>
      </c>
      <c r="E2931" s="1">
        <v>44272</v>
      </c>
      <c r="F2931" s="1">
        <v>44303</v>
      </c>
      <c r="G2931">
        <v>31</v>
      </c>
      <c r="H2931">
        <v>13.4</v>
      </c>
      <c r="I2931" t="s">
        <v>65</v>
      </c>
      <c r="J2931" t="s">
        <v>134</v>
      </c>
      <c r="K2931" t="s">
        <v>135</v>
      </c>
      <c r="L2931">
        <v>9999.0098999999991</v>
      </c>
      <c r="M2931" t="s">
        <v>90</v>
      </c>
      <c r="N2931" t="s">
        <v>53</v>
      </c>
      <c r="O2931" t="s">
        <v>107</v>
      </c>
      <c r="P2931" t="s">
        <v>92</v>
      </c>
      <c r="Q2931" t="s">
        <v>230</v>
      </c>
      <c r="R2931" t="s">
        <v>2617</v>
      </c>
      <c r="S2931" t="s">
        <v>137</v>
      </c>
      <c r="T2931" t="s">
        <v>86</v>
      </c>
      <c r="U2931" t="s">
        <v>259</v>
      </c>
      <c r="V2931">
        <v>13328</v>
      </c>
      <c r="W2931">
        <v>9872</v>
      </c>
      <c r="X2931">
        <v>6.6</v>
      </c>
      <c r="Y2931">
        <v>12.7</v>
      </c>
      <c r="Z2931">
        <v>10736.58</v>
      </c>
      <c r="AB2931">
        <v>44.91</v>
      </c>
      <c r="AC2931">
        <v>482179.81</v>
      </c>
      <c r="AD2931">
        <v>7207036.6900000004</v>
      </c>
      <c r="AE2931">
        <v>166</v>
      </c>
      <c r="AF2931">
        <v>1196368090.54</v>
      </c>
      <c r="AG2931">
        <v>89653.18</v>
      </c>
      <c r="AH2931">
        <v>0.8</v>
      </c>
      <c r="AI2931">
        <v>25656.54</v>
      </c>
      <c r="AJ2931">
        <v>4.2</v>
      </c>
      <c r="AK2931">
        <v>0</v>
      </c>
      <c r="AL2931">
        <v>0.222</v>
      </c>
      <c r="AM2931">
        <v>15999.62</v>
      </c>
      <c r="AN2931">
        <v>1481.4</v>
      </c>
      <c r="AO2931">
        <v>487.66</v>
      </c>
      <c r="AP2931">
        <v>722419.52</v>
      </c>
      <c r="AQ2931">
        <v>1335908.67</v>
      </c>
      <c r="AR2931" t="s">
        <v>61</v>
      </c>
      <c r="AS2931" t="s">
        <v>61</v>
      </c>
      <c r="AT2931" t="s">
        <v>62</v>
      </c>
      <c r="AU2931" t="s">
        <v>63</v>
      </c>
    </row>
    <row r="2932" spans="1:47" x14ac:dyDescent="0.25">
      <c r="A2932" t="s">
        <v>4187</v>
      </c>
      <c r="B2932">
        <v>2022</v>
      </c>
      <c r="C2932">
        <v>4</v>
      </c>
      <c r="D2932" t="s">
        <v>77</v>
      </c>
      <c r="E2932" s="1">
        <v>44666</v>
      </c>
      <c r="F2932" s="1">
        <v>44683</v>
      </c>
      <c r="G2932">
        <v>17</v>
      </c>
      <c r="H2932">
        <v>5.2</v>
      </c>
      <c r="I2932" t="s">
        <v>65</v>
      </c>
      <c r="J2932" t="s">
        <v>50</v>
      </c>
      <c r="K2932" t="s">
        <v>183</v>
      </c>
      <c r="L2932">
        <v>2710.19</v>
      </c>
      <c r="M2932" t="s">
        <v>98</v>
      </c>
      <c r="N2932" t="s">
        <v>106</v>
      </c>
      <c r="O2932" t="s">
        <v>99</v>
      </c>
      <c r="P2932" t="s">
        <v>128</v>
      </c>
      <c r="Q2932" t="s">
        <v>164</v>
      </c>
      <c r="R2932" t="s">
        <v>1834</v>
      </c>
      <c r="S2932" t="s">
        <v>186</v>
      </c>
      <c r="T2932" t="s">
        <v>74</v>
      </c>
      <c r="U2932" t="s">
        <v>213</v>
      </c>
      <c r="V2932">
        <v>145780</v>
      </c>
      <c r="W2932">
        <v>107854</v>
      </c>
      <c r="X2932">
        <v>20.6</v>
      </c>
      <c r="Y2932">
        <v>10.8</v>
      </c>
      <c r="Z2932">
        <v>112498.7</v>
      </c>
      <c r="AB2932">
        <v>29.92</v>
      </c>
      <c r="AC2932">
        <v>3365961.1</v>
      </c>
      <c r="AD2932">
        <v>102052070.72</v>
      </c>
      <c r="AE2932">
        <v>212.59</v>
      </c>
      <c r="AF2932">
        <v>21695249714.360001</v>
      </c>
      <c r="AG2932">
        <v>243027.45</v>
      </c>
      <c r="AI2932">
        <v>24884.47</v>
      </c>
      <c r="AJ2932">
        <v>10.77</v>
      </c>
      <c r="AK2932">
        <v>0</v>
      </c>
      <c r="AL2932">
        <v>7.9000000000000001E-2</v>
      </c>
      <c r="AM2932">
        <v>80621.14</v>
      </c>
      <c r="AN2932">
        <v>448.1</v>
      </c>
      <c r="AO2932">
        <v>730.65</v>
      </c>
      <c r="AP2932">
        <v>327404.27</v>
      </c>
      <c r="AQ2932">
        <v>4041898.43</v>
      </c>
      <c r="AR2932" t="s">
        <v>61</v>
      </c>
      <c r="AS2932" t="s">
        <v>61</v>
      </c>
      <c r="AT2932" t="s">
        <v>62</v>
      </c>
      <c r="AU2932" t="s">
        <v>63</v>
      </c>
    </row>
    <row r="2933" spans="1:47" x14ac:dyDescent="0.25">
      <c r="A2933" t="s">
        <v>4188</v>
      </c>
      <c r="B2933">
        <v>2022</v>
      </c>
      <c r="C2933">
        <v>5</v>
      </c>
      <c r="D2933" t="s">
        <v>77</v>
      </c>
      <c r="E2933" s="1">
        <v>44692</v>
      </c>
      <c r="F2933" s="1">
        <v>44718</v>
      </c>
      <c r="G2933">
        <v>26</v>
      </c>
      <c r="H2933">
        <v>7.5</v>
      </c>
      <c r="I2933" t="s">
        <v>65</v>
      </c>
      <c r="J2933" t="s">
        <v>239</v>
      </c>
      <c r="K2933" t="s">
        <v>265</v>
      </c>
      <c r="L2933">
        <v>3102.1</v>
      </c>
      <c r="M2933" t="s">
        <v>52</v>
      </c>
      <c r="N2933" t="s">
        <v>69</v>
      </c>
      <c r="O2933" t="s">
        <v>54</v>
      </c>
      <c r="P2933" t="s">
        <v>70</v>
      </c>
      <c r="Q2933" t="s">
        <v>196</v>
      </c>
      <c r="R2933" t="s">
        <v>1690</v>
      </c>
      <c r="S2933" t="s">
        <v>161</v>
      </c>
      <c r="T2933" t="s">
        <v>162</v>
      </c>
      <c r="U2933" t="s">
        <v>166</v>
      </c>
      <c r="V2933">
        <v>35080</v>
      </c>
      <c r="W2933">
        <v>26286</v>
      </c>
      <c r="X2933">
        <v>6.8</v>
      </c>
      <c r="Y2933">
        <v>11.1</v>
      </c>
      <c r="Z2933">
        <v>28343.83</v>
      </c>
      <c r="AB2933">
        <v>22.38</v>
      </c>
      <c r="AC2933">
        <v>634334.92000000004</v>
      </c>
      <c r="AD2933">
        <v>19261333.109999999</v>
      </c>
      <c r="AE2933">
        <v>217.4</v>
      </c>
      <c r="AF2933">
        <v>4187413818.1100001</v>
      </c>
      <c r="AG2933">
        <v>228140.07</v>
      </c>
      <c r="AH2933">
        <v>0.7</v>
      </c>
      <c r="AI2933">
        <v>23124.47</v>
      </c>
      <c r="AJ2933">
        <v>16.79</v>
      </c>
      <c r="AK2933">
        <v>0</v>
      </c>
      <c r="AL2933">
        <v>0.30299999999999999</v>
      </c>
      <c r="AM2933">
        <v>58361.84</v>
      </c>
      <c r="AN2933">
        <v>1023.4</v>
      </c>
      <c r="AO2933">
        <v>500.07</v>
      </c>
      <c r="AP2933">
        <v>511771.64</v>
      </c>
      <c r="AQ2933">
        <v>1455732.94</v>
      </c>
      <c r="AR2933" t="s">
        <v>61</v>
      </c>
      <c r="AS2933" t="s">
        <v>61</v>
      </c>
      <c r="AT2933" t="s">
        <v>62</v>
      </c>
      <c r="AU2933" t="s">
        <v>63</v>
      </c>
    </row>
    <row r="2934" spans="1:47" x14ac:dyDescent="0.25">
      <c r="A2934" t="s">
        <v>4189</v>
      </c>
      <c r="B2934">
        <v>2022</v>
      </c>
      <c r="C2934">
        <v>4</v>
      </c>
      <c r="D2934" t="s">
        <v>77</v>
      </c>
      <c r="E2934" s="1">
        <v>44656</v>
      </c>
      <c r="F2934" s="1">
        <v>44661</v>
      </c>
      <c r="G2934">
        <v>5</v>
      </c>
      <c r="H2934">
        <v>12.4</v>
      </c>
      <c r="I2934" t="s">
        <v>49</v>
      </c>
      <c r="J2934" t="s">
        <v>50</v>
      </c>
      <c r="K2934" t="s">
        <v>223</v>
      </c>
      <c r="L2934">
        <v>2710.1109999999999</v>
      </c>
      <c r="M2934" t="s">
        <v>80</v>
      </c>
      <c r="N2934" t="s">
        <v>53</v>
      </c>
      <c r="O2934" t="s">
        <v>91</v>
      </c>
      <c r="P2934" t="s">
        <v>196</v>
      </c>
      <c r="Q2934" t="s">
        <v>100</v>
      </c>
      <c r="R2934" t="s">
        <v>4029</v>
      </c>
      <c r="S2934" t="s">
        <v>123</v>
      </c>
      <c r="T2934" t="s">
        <v>95</v>
      </c>
      <c r="U2934" t="s">
        <v>132</v>
      </c>
      <c r="V2934">
        <v>36489</v>
      </c>
      <c r="W2934">
        <v>21081</v>
      </c>
      <c r="X2934">
        <v>9.6</v>
      </c>
      <c r="Y2934">
        <v>13.6</v>
      </c>
      <c r="Z2934">
        <v>30993.01</v>
      </c>
      <c r="AB2934">
        <v>12.39</v>
      </c>
      <c r="AC2934">
        <v>384003.39</v>
      </c>
      <c r="AD2934">
        <v>33620597.390000001</v>
      </c>
      <c r="AE2934">
        <v>211.36</v>
      </c>
      <c r="AF2934">
        <v>7106049464.3500004</v>
      </c>
      <c r="AG2934">
        <v>221357.53</v>
      </c>
      <c r="AH2934">
        <v>3</v>
      </c>
      <c r="AI2934">
        <v>91120.8</v>
      </c>
      <c r="AJ2934">
        <v>13.83</v>
      </c>
      <c r="AK2934">
        <v>4649728.62</v>
      </c>
      <c r="AL2934">
        <v>0.13800000000000001</v>
      </c>
      <c r="AM2934">
        <v>46396.42</v>
      </c>
      <c r="AN2934">
        <v>162.9</v>
      </c>
      <c r="AO2934">
        <v>672.21</v>
      </c>
      <c r="AP2934">
        <v>109503.01</v>
      </c>
      <c r="AQ2934">
        <v>852381.15</v>
      </c>
      <c r="AR2934" t="s">
        <v>124</v>
      </c>
      <c r="AS2934" t="s">
        <v>61</v>
      </c>
      <c r="AT2934" t="s">
        <v>62</v>
      </c>
      <c r="AU2934" t="s">
        <v>117</v>
      </c>
    </row>
    <row r="2935" spans="1:47" x14ac:dyDescent="0.25">
      <c r="A2935" t="s">
        <v>4190</v>
      </c>
      <c r="B2935">
        <v>2025</v>
      </c>
      <c r="C2935">
        <v>7</v>
      </c>
      <c r="D2935" t="s">
        <v>89</v>
      </c>
      <c r="E2935" s="1">
        <v>45860</v>
      </c>
      <c r="F2935" s="1">
        <v>45868</v>
      </c>
      <c r="G2935">
        <v>8</v>
      </c>
      <c r="H2935">
        <v>5.5</v>
      </c>
      <c r="I2935" t="s">
        <v>65</v>
      </c>
      <c r="J2935" t="s">
        <v>112</v>
      </c>
      <c r="K2935" t="s">
        <v>340</v>
      </c>
      <c r="L2935">
        <v>7208.39</v>
      </c>
      <c r="M2935" t="s">
        <v>98</v>
      </c>
      <c r="N2935" t="s">
        <v>168</v>
      </c>
      <c r="O2935" t="s">
        <v>54</v>
      </c>
      <c r="P2935" t="s">
        <v>70</v>
      </c>
      <c r="Q2935" t="s">
        <v>121</v>
      </c>
      <c r="R2935" t="s">
        <v>438</v>
      </c>
      <c r="S2935" t="s">
        <v>73</v>
      </c>
      <c r="T2935" t="s">
        <v>95</v>
      </c>
      <c r="U2935" t="s">
        <v>259</v>
      </c>
      <c r="V2935">
        <v>10587</v>
      </c>
      <c r="W2935">
        <v>7798</v>
      </c>
      <c r="X2935">
        <v>10.6</v>
      </c>
      <c r="Y2935">
        <v>13.5</v>
      </c>
      <c r="Z2935">
        <v>9273.32</v>
      </c>
      <c r="AB2935">
        <v>42.81</v>
      </c>
      <c r="AC2935">
        <v>396990.83</v>
      </c>
      <c r="AD2935">
        <v>7105032.3200000003</v>
      </c>
      <c r="AE2935">
        <v>283.87</v>
      </c>
      <c r="AF2935">
        <v>2016905524.6800001</v>
      </c>
      <c r="AG2935">
        <v>137323.41</v>
      </c>
      <c r="AH2935">
        <v>2.6</v>
      </c>
      <c r="AI2935">
        <v>59974.04</v>
      </c>
      <c r="AJ2935">
        <v>3.04</v>
      </c>
      <c r="AK2935">
        <v>0</v>
      </c>
      <c r="AL2935">
        <v>0.29899999999999999</v>
      </c>
      <c r="AM2935">
        <v>21244.05</v>
      </c>
      <c r="AN2935">
        <v>211.1</v>
      </c>
      <c r="AO2935">
        <v>522.96</v>
      </c>
      <c r="AP2935">
        <v>110396.86</v>
      </c>
      <c r="AQ2935">
        <v>725929.19</v>
      </c>
      <c r="AR2935" t="s">
        <v>61</v>
      </c>
      <c r="AS2935" t="s">
        <v>61</v>
      </c>
      <c r="AT2935" t="s">
        <v>62</v>
      </c>
      <c r="AU2935" t="s">
        <v>63</v>
      </c>
    </row>
    <row r="2936" spans="1:47" x14ac:dyDescent="0.25">
      <c r="A2936" t="s">
        <v>4191</v>
      </c>
      <c r="B2936">
        <v>2020</v>
      </c>
      <c r="C2936">
        <v>11</v>
      </c>
      <c r="D2936" t="s">
        <v>119</v>
      </c>
      <c r="E2936" s="1">
        <v>44160</v>
      </c>
      <c r="F2936" s="1">
        <v>44187</v>
      </c>
      <c r="G2936">
        <v>27</v>
      </c>
      <c r="H2936">
        <v>16.8</v>
      </c>
      <c r="I2936" t="s">
        <v>65</v>
      </c>
      <c r="J2936" t="s">
        <v>78</v>
      </c>
      <c r="K2936" t="s">
        <v>211</v>
      </c>
      <c r="L2936">
        <v>1701.99</v>
      </c>
      <c r="M2936" t="s">
        <v>68</v>
      </c>
      <c r="N2936" t="s">
        <v>69</v>
      </c>
      <c r="O2936" t="s">
        <v>189</v>
      </c>
      <c r="P2936" t="s">
        <v>100</v>
      </c>
      <c r="Q2936" t="s">
        <v>196</v>
      </c>
      <c r="R2936" t="s">
        <v>2027</v>
      </c>
      <c r="S2936" t="s">
        <v>85</v>
      </c>
      <c r="T2936" t="s">
        <v>86</v>
      </c>
      <c r="U2936" t="s">
        <v>96</v>
      </c>
      <c r="V2936">
        <v>50845</v>
      </c>
      <c r="W2936">
        <v>36972</v>
      </c>
      <c r="X2936">
        <v>15.3</v>
      </c>
      <c r="Y2936">
        <v>12.6</v>
      </c>
      <c r="Z2936">
        <v>44697.35</v>
      </c>
      <c r="AB2936">
        <v>31.54</v>
      </c>
      <c r="AC2936">
        <v>1409754.42</v>
      </c>
      <c r="AD2936">
        <v>46438311.780000001</v>
      </c>
      <c r="AE2936">
        <v>161.94</v>
      </c>
      <c r="AF2936">
        <v>7520220209.6499996</v>
      </c>
      <c r="AG2936">
        <v>173978.23</v>
      </c>
      <c r="AH2936">
        <v>0.9</v>
      </c>
      <c r="AI2936">
        <v>13378.16</v>
      </c>
      <c r="AJ2936">
        <v>14.6</v>
      </c>
      <c r="AK2936">
        <v>0</v>
      </c>
      <c r="AL2936">
        <v>0.34499999999999997</v>
      </c>
      <c r="AM2936">
        <v>160212.18</v>
      </c>
      <c r="AN2936">
        <v>1314.8</v>
      </c>
      <c r="AO2936">
        <v>677.37</v>
      </c>
      <c r="AP2936">
        <v>890606.07999999996</v>
      </c>
      <c r="AQ2936">
        <v>2647929.0699999998</v>
      </c>
      <c r="AR2936" t="s">
        <v>61</v>
      </c>
      <c r="AS2936" t="s">
        <v>61</v>
      </c>
      <c r="AT2936" t="s">
        <v>62</v>
      </c>
      <c r="AU2936" t="s">
        <v>63</v>
      </c>
    </row>
    <row r="2937" spans="1:47" x14ac:dyDescent="0.25">
      <c r="A2937" t="s">
        <v>4192</v>
      </c>
      <c r="B2937">
        <v>2024</v>
      </c>
      <c r="C2937">
        <v>1</v>
      </c>
      <c r="D2937" t="s">
        <v>48</v>
      </c>
      <c r="E2937" s="1">
        <v>45306</v>
      </c>
      <c r="F2937" s="1">
        <v>45322</v>
      </c>
      <c r="G2937">
        <v>16</v>
      </c>
      <c r="H2937">
        <v>11.2</v>
      </c>
      <c r="I2937" t="s">
        <v>49</v>
      </c>
      <c r="J2937" t="s">
        <v>66</v>
      </c>
      <c r="K2937" t="s">
        <v>67</v>
      </c>
      <c r="L2937">
        <v>8479.8989999999994</v>
      </c>
      <c r="M2937" t="s">
        <v>80</v>
      </c>
      <c r="N2937" t="s">
        <v>168</v>
      </c>
      <c r="O2937" t="s">
        <v>107</v>
      </c>
      <c r="P2937" t="s">
        <v>154</v>
      </c>
      <c r="Q2937" t="s">
        <v>184</v>
      </c>
      <c r="R2937" t="s">
        <v>3677</v>
      </c>
      <c r="S2937" t="s">
        <v>156</v>
      </c>
      <c r="T2937" t="s">
        <v>74</v>
      </c>
      <c r="U2937" t="s">
        <v>259</v>
      </c>
      <c r="V2937">
        <v>29160</v>
      </c>
      <c r="W2937">
        <v>16313</v>
      </c>
      <c r="X2937">
        <v>9.1</v>
      </c>
      <c r="Y2937">
        <v>14.8</v>
      </c>
      <c r="Z2937">
        <v>23160.77</v>
      </c>
      <c r="AA2937">
        <v>1654</v>
      </c>
      <c r="AB2937">
        <v>4448.25</v>
      </c>
      <c r="AC2937">
        <v>7357405.5</v>
      </c>
      <c r="AD2937">
        <v>66747717.890000001</v>
      </c>
      <c r="AE2937">
        <v>274.95999999999998</v>
      </c>
      <c r="AF2937">
        <v>18352952511.029999</v>
      </c>
      <c r="AG2937">
        <v>123310.41</v>
      </c>
      <c r="AH2937">
        <v>0.9</v>
      </c>
      <c r="AI2937">
        <v>27949.4</v>
      </c>
      <c r="AJ2937">
        <v>11.85</v>
      </c>
      <c r="AK2937">
        <v>7909604.5700000003</v>
      </c>
      <c r="AL2937">
        <v>7.5999999999999998E-2</v>
      </c>
      <c r="AM2937">
        <v>50728.27</v>
      </c>
      <c r="AN2937">
        <v>421.5</v>
      </c>
      <c r="AO2937">
        <v>608.29999999999995</v>
      </c>
      <c r="AP2937">
        <v>256398.45</v>
      </c>
      <c r="AQ2937">
        <v>7815792.0300000003</v>
      </c>
      <c r="AR2937" t="s">
        <v>61</v>
      </c>
      <c r="AS2937" t="s">
        <v>61</v>
      </c>
      <c r="AT2937" t="s">
        <v>62</v>
      </c>
      <c r="AU2937" t="s">
        <v>63</v>
      </c>
    </row>
    <row r="2938" spans="1:47" x14ac:dyDescent="0.25">
      <c r="A2938" t="s">
        <v>4193</v>
      </c>
      <c r="B2938">
        <v>2025</v>
      </c>
      <c r="C2938">
        <v>10</v>
      </c>
      <c r="D2938" t="s">
        <v>119</v>
      </c>
      <c r="E2938" s="1">
        <v>45939</v>
      </c>
      <c r="F2938" s="1">
        <v>45972</v>
      </c>
      <c r="G2938">
        <v>33</v>
      </c>
      <c r="H2938">
        <v>16.600000000000001</v>
      </c>
      <c r="I2938" t="s">
        <v>49</v>
      </c>
      <c r="J2938" t="s">
        <v>134</v>
      </c>
      <c r="K2938" t="s">
        <v>135</v>
      </c>
      <c r="L2938">
        <v>9999.0098999999991</v>
      </c>
      <c r="M2938" t="s">
        <v>68</v>
      </c>
      <c r="N2938" t="s">
        <v>106</v>
      </c>
      <c r="O2938" t="s">
        <v>189</v>
      </c>
      <c r="P2938" t="s">
        <v>127</v>
      </c>
      <c r="Q2938" t="s">
        <v>56</v>
      </c>
      <c r="R2938" t="s">
        <v>960</v>
      </c>
      <c r="S2938" t="s">
        <v>137</v>
      </c>
      <c r="T2938" t="s">
        <v>95</v>
      </c>
      <c r="U2938" t="s">
        <v>87</v>
      </c>
      <c r="V2938">
        <v>3500</v>
      </c>
      <c r="W2938">
        <v>2025</v>
      </c>
      <c r="X2938">
        <v>15</v>
      </c>
      <c r="Y2938">
        <v>10.4</v>
      </c>
      <c r="Z2938">
        <v>3319.34</v>
      </c>
      <c r="AB2938">
        <v>40.4</v>
      </c>
      <c r="AC2938">
        <v>134101.34</v>
      </c>
      <c r="AD2938">
        <v>3204324.87</v>
      </c>
      <c r="AE2938">
        <v>278.88</v>
      </c>
      <c r="AF2938">
        <v>893622119.75</v>
      </c>
      <c r="AG2938">
        <v>162929.9</v>
      </c>
      <c r="AH2938">
        <v>1.4</v>
      </c>
      <c r="AI2938">
        <v>16997.77</v>
      </c>
      <c r="AJ2938">
        <v>10.4</v>
      </c>
      <c r="AK2938">
        <v>333249.78999999998</v>
      </c>
      <c r="AL2938">
        <v>0.152</v>
      </c>
      <c r="AM2938">
        <v>4870.57</v>
      </c>
      <c r="AN2938">
        <v>1809.8</v>
      </c>
      <c r="AO2938">
        <v>732.4</v>
      </c>
      <c r="AP2938">
        <v>1325497.52</v>
      </c>
      <c r="AQ2938">
        <v>1644397.1</v>
      </c>
      <c r="AR2938" t="s">
        <v>61</v>
      </c>
      <c r="AS2938" t="s">
        <v>61</v>
      </c>
      <c r="AT2938" t="s">
        <v>62</v>
      </c>
      <c r="AU2938" t="s">
        <v>63</v>
      </c>
    </row>
    <row r="2939" spans="1:47" x14ac:dyDescent="0.25">
      <c r="A2939" t="s">
        <v>4194</v>
      </c>
      <c r="B2939">
        <v>2022</v>
      </c>
      <c r="C2939">
        <v>4</v>
      </c>
      <c r="D2939" t="s">
        <v>77</v>
      </c>
      <c r="E2939" s="1">
        <v>44675</v>
      </c>
      <c r="F2939" s="1">
        <v>44682</v>
      </c>
      <c r="G2939">
        <v>7</v>
      </c>
      <c r="H2939">
        <v>14.9</v>
      </c>
      <c r="I2939" t="s">
        <v>65</v>
      </c>
      <c r="J2939" t="s">
        <v>50</v>
      </c>
      <c r="K2939" t="s">
        <v>51</v>
      </c>
      <c r="L2939">
        <v>2709</v>
      </c>
      <c r="M2939" t="s">
        <v>80</v>
      </c>
      <c r="N2939" t="s">
        <v>81</v>
      </c>
      <c r="O2939" t="s">
        <v>189</v>
      </c>
      <c r="P2939" t="s">
        <v>56</v>
      </c>
      <c r="Q2939" t="s">
        <v>150</v>
      </c>
      <c r="R2939" t="s">
        <v>685</v>
      </c>
      <c r="S2939" t="s">
        <v>186</v>
      </c>
      <c r="T2939" t="s">
        <v>59</v>
      </c>
      <c r="U2939" t="s">
        <v>228</v>
      </c>
      <c r="V2939">
        <v>87516</v>
      </c>
      <c r="W2939">
        <v>61340</v>
      </c>
      <c r="X2939">
        <v>22</v>
      </c>
      <c r="Y2939">
        <v>11.1</v>
      </c>
      <c r="Z2939">
        <v>67895.81</v>
      </c>
      <c r="AB2939">
        <v>16.989999999999998</v>
      </c>
      <c r="AC2939">
        <v>1153549.81</v>
      </c>
      <c r="AD2939">
        <v>4721474.63</v>
      </c>
      <c r="AE2939">
        <v>212.97</v>
      </c>
      <c r="AF2939">
        <v>1005532451.95</v>
      </c>
      <c r="AG2939">
        <v>234600.11</v>
      </c>
      <c r="AH2939">
        <v>1.4</v>
      </c>
      <c r="AI2939">
        <v>38466.720000000001</v>
      </c>
      <c r="AJ2939">
        <v>21.65</v>
      </c>
      <c r="AK2939">
        <v>0</v>
      </c>
      <c r="AL2939">
        <v>0.255</v>
      </c>
      <c r="AM2939">
        <v>12039.76</v>
      </c>
      <c r="AN2939">
        <v>286.5</v>
      </c>
      <c r="AO2939">
        <v>556</v>
      </c>
      <c r="AP2939">
        <v>159294</v>
      </c>
      <c r="AQ2939">
        <v>1597950.4</v>
      </c>
      <c r="AR2939" t="s">
        <v>61</v>
      </c>
      <c r="AS2939" t="s">
        <v>61</v>
      </c>
      <c r="AT2939" t="s">
        <v>62</v>
      </c>
      <c r="AU2939" t="s">
        <v>63</v>
      </c>
    </row>
    <row r="2940" spans="1:47" x14ac:dyDescent="0.25">
      <c r="A2940" t="s">
        <v>4195</v>
      </c>
      <c r="B2940">
        <v>2022</v>
      </c>
      <c r="C2940">
        <v>2</v>
      </c>
      <c r="D2940" t="s">
        <v>48</v>
      </c>
      <c r="E2940" s="1">
        <v>44604</v>
      </c>
      <c r="F2940" s="1">
        <v>44619</v>
      </c>
      <c r="G2940">
        <v>15</v>
      </c>
      <c r="H2940">
        <v>15.6</v>
      </c>
      <c r="I2940" t="s">
        <v>49</v>
      </c>
      <c r="J2940" t="s">
        <v>112</v>
      </c>
      <c r="K2940" t="s">
        <v>343</v>
      </c>
      <c r="L2940">
        <v>2523.1</v>
      </c>
      <c r="M2940" t="s">
        <v>98</v>
      </c>
      <c r="N2940" t="s">
        <v>106</v>
      </c>
      <c r="O2940" t="s">
        <v>99</v>
      </c>
      <c r="P2940" t="s">
        <v>71</v>
      </c>
      <c r="Q2940" t="s">
        <v>184</v>
      </c>
      <c r="R2940" t="s">
        <v>864</v>
      </c>
      <c r="S2940" t="s">
        <v>130</v>
      </c>
      <c r="T2940" t="s">
        <v>86</v>
      </c>
      <c r="U2940" t="s">
        <v>87</v>
      </c>
      <c r="V2940">
        <v>83973</v>
      </c>
      <c r="W2940">
        <v>49853</v>
      </c>
      <c r="X2940">
        <v>23</v>
      </c>
      <c r="Y2940">
        <v>11.2</v>
      </c>
      <c r="Z2940">
        <v>79456.84</v>
      </c>
      <c r="AB2940">
        <v>28.83</v>
      </c>
      <c r="AC2940">
        <v>2290740.7000000002</v>
      </c>
      <c r="AD2940">
        <v>26587053.23</v>
      </c>
      <c r="AE2940">
        <v>212.64</v>
      </c>
      <c r="AF2940">
        <v>5653470998.8299999</v>
      </c>
      <c r="AG2940">
        <v>230584.71</v>
      </c>
      <c r="AH2940">
        <v>2</v>
      </c>
      <c r="AJ2940">
        <v>16.47</v>
      </c>
      <c r="AK2940">
        <v>4378887.67</v>
      </c>
      <c r="AL2940">
        <v>9.7000000000000003E-2</v>
      </c>
      <c r="AM2940">
        <v>25789.439999999999</v>
      </c>
      <c r="AN2940">
        <v>422.4</v>
      </c>
      <c r="AO2940">
        <v>652.77</v>
      </c>
      <c r="AP2940">
        <v>275730.05</v>
      </c>
      <c r="AQ2940">
        <v>2856108.61</v>
      </c>
      <c r="AR2940" t="s">
        <v>124</v>
      </c>
      <c r="AS2940" t="s">
        <v>61</v>
      </c>
      <c r="AT2940" t="s">
        <v>62</v>
      </c>
      <c r="AU2940" t="s">
        <v>63</v>
      </c>
    </row>
    <row r="2941" spans="1:47" x14ac:dyDescent="0.25">
      <c r="A2941" t="s">
        <v>4196</v>
      </c>
      <c r="B2941">
        <v>2020</v>
      </c>
      <c r="C2941">
        <v>1</v>
      </c>
      <c r="D2941" t="s">
        <v>48</v>
      </c>
      <c r="E2941" s="1">
        <v>43840</v>
      </c>
      <c r="F2941" s="1">
        <v>43848</v>
      </c>
      <c r="G2941">
        <v>8</v>
      </c>
      <c r="H2941">
        <v>1.1000000000000001</v>
      </c>
      <c r="I2941" t="s">
        <v>65</v>
      </c>
      <c r="J2941" t="s">
        <v>239</v>
      </c>
      <c r="K2941" t="s">
        <v>265</v>
      </c>
      <c r="L2941">
        <v>3102.1</v>
      </c>
      <c r="M2941" t="s">
        <v>80</v>
      </c>
      <c r="N2941" t="s">
        <v>81</v>
      </c>
      <c r="O2941" t="s">
        <v>54</v>
      </c>
      <c r="P2941" t="s">
        <v>70</v>
      </c>
      <c r="Q2941" t="s">
        <v>127</v>
      </c>
      <c r="R2941" t="s">
        <v>2322</v>
      </c>
      <c r="S2941" t="s">
        <v>161</v>
      </c>
      <c r="T2941" t="s">
        <v>86</v>
      </c>
      <c r="U2941" t="s">
        <v>181</v>
      </c>
      <c r="V2941">
        <v>17704</v>
      </c>
      <c r="W2941">
        <v>13170</v>
      </c>
      <c r="X2941">
        <v>16.600000000000001</v>
      </c>
      <c r="Y2941">
        <v>14</v>
      </c>
      <c r="Z2941">
        <v>15784.88</v>
      </c>
      <c r="AB2941">
        <v>25.43</v>
      </c>
      <c r="AC2941">
        <v>401409.5</v>
      </c>
      <c r="AD2941">
        <v>8670634.5800000001</v>
      </c>
      <c r="AE2941">
        <v>159.71</v>
      </c>
      <c r="AF2941">
        <v>1384787048.77</v>
      </c>
      <c r="AG2941">
        <v>43063.06</v>
      </c>
      <c r="AH2941">
        <v>1</v>
      </c>
      <c r="AI2941">
        <v>18535.73</v>
      </c>
      <c r="AJ2941">
        <v>22.56</v>
      </c>
      <c r="AK2941">
        <v>0</v>
      </c>
      <c r="AL2941">
        <v>0.18</v>
      </c>
      <c r="AM2941">
        <v>15607.14</v>
      </c>
      <c r="AN2941">
        <v>392.3</v>
      </c>
      <c r="AO2941">
        <v>579.38</v>
      </c>
      <c r="AP2941">
        <v>227290.77</v>
      </c>
      <c r="AQ2941">
        <v>705906.2</v>
      </c>
      <c r="AR2941" t="s">
        <v>61</v>
      </c>
      <c r="AS2941" t="s">
        <v>61</v>
      </c>
      <c r="AT2941" t="s">
        <v>62</v>
      </c>
      <c r="AU2941" t="s">
        <v>63</v>
      </c>
    </row>
    <row r="2942" spans="1:47" x14ac:dyDescent="0.25">
      <c r="A2942" t="s">
        <v>4197</v>
      </c>
      <c r="B2942">
        <v>2023</v>
      </c>
      <c r="C2942">
        <v>7</v>
      </c>
      <c r="D2942" t="s">
        <v>89</v>
      </c>
      <c r="E2942" s="1">
        <v>45134</v>
      </c>
      <c r="F2942" s="1">
        <v>45156</v>
      </c>
      <c r="G2942">
        <v>22</v>
      </c>
      <c r="H2942">
        <v>5.5</v>
      </c>
      <c r="I2942" t="s">
        <v>65</v>
      </c>
      <c r="J2942" t="s">
        <v>66</v>
      </c>
      <c r="K2942" t="s">
        <v>245</v>
      </c>
      <c r="L2942">
        <v>8905.9</v>
      </c>
      <c r="M2942" t="s">
        <v>52</v>
      </c>
      <c r="N2942" t="s">
        <v>53</v>
      </c>
      <c r="O2942" t="s">
        <v>91</v>
      </c>
      <c r="P2942" t="s">
        <v>100</v>
      </c>
      <c r="Q2942" t="s">
        <v>164</v>
      </c>
      <c r="R2942" t="s">
        <v>631</v>
      </c>
      <c r="S2942" t="s">
        <v>137</v>
      </c>
      <c r="T2942" t="s">
        <v>95</v>
      </c>
      <c r="U2942" t="s">
        <v>103</v>
      </c>
      <c r="V2942">
        <v>4025</v>
      </c>
      <c r="W2942">
        <v>2513</v>
      </c>
      <c r="X2942">
        <v>16.5</v>
      </c>
      <c r="Y2942">
        <v>13.5</v>
      </c>
      <c r="Z2942">
        <v>3265.05</v>
      </c>
      <c r="AB2942">
        <v>16.64</v>
      </c>
      <c r="AC2942">
        <v>54330.43</v>
      </c>
      <c r="AD2942">
        <v>3298843.27</v>
      </c>
      <c r="AE2942">
        <v>282.29000000000002</v>
      </c>
      <c r="AF2942">
        <v>931230466.69000006</v>
      </c>
      <c r="AG2942">
        <v>148723.84</v>
      </c>
      <c r="AH2942">
        <v>0</v>
      </c>
      <c r="AI2942">
        <v>0</v>
      </c>
      <c r="AJ2942">
        <v>12.9</v>
      </c>
      <c r="AK2942">
        <v>0</v>
      </c>
      <c r="AL2942">
        <v>0.29499999999999998</v>
      </c>
      <c r="AM2942">
        <v>9731.59</v>
      </c>
      <c r="AN2942">
        <v>1183.7</v>
      </c>
      <c r="AO2942">
        <v>356.17</v>
      </c>
      <c r="AP2942">
        <v>421598.43</v>
      </c>
      <c r="AQ2942">
        <v>634384.29</v>
      </c>
      <c r="AR2942" t="s">
        <v>61</v>
      </c>
      <c r="AS2942" t="s">
        <v>61</v>
      </c>
      <c r="AT2942" t="s">
        <v>62</v>
      </c>
      <c r="AU2942" t="s">
        <v>63</v>
      </c>
    </row>
    <row r="2943" spans="1:47" x14ac:dyDescent="0.25">
      <c r="A2943" t="s">
        <v>4198</v>
      </c>
      <c r="B2943">
        <v>2022</v>
      </c>
      <c r="C2943">
        <v>2</v>
      </c>
      <c r="D2943" t="s">
        <v>48</v>
      </c>
      <c r="E2943" s="1">
        <v>44612</v>
      </c>
      <c r="F2943" s="1">
        <v>44645</v>
      </c>
      <c r="G2943">
        <v>33</v>
      </c>
      <c r="H2943">
        <v>14.3</v>
      </c>
      <c r="I2943" t="s">
        <v>49</v>
      </c>
      <c r="J2943" t="s">
        <v>66</v>
      </c>
      <c r="K2943" t="s">
        <v>248</v>
      </c>
      <c r="L2943">
        <v>9999</v>
      </c>
      <c r="M2943" t="s">
        <v>52</v>
      </c>
      <c r="N2943" t="s">
        <v>53</v>
      </c>
      <c r="O2943" t="s">
        <v>107</v>
      </c>
      <c r="P2943" t="s">
        <v>108</v>
      </c>
      <c r="Q2943" t="s">
        <v>226</v>
      </c>
      <c r="R2943" t="s">
        <v>1410</v>
      </c>
      <c r="S2943" t="s">
        <v>156</v>
      </c>
      <c r="T2943" t="s">
        <v>162</v>
      </c>
      <c r="U2943" t="s">
        <v>181</v>
      </c>
      <c r="V2943">
        <v>30963</v>
      </c>
      <c r="W2943">
        <v>19038</v>
      </c>
      <c r="X2943">
        <v>9</v>
      </c>
      <c r="Y2943">
        <v>12.1</v>
      </c>
      <c r="Z2943">
        <v>24966.94</v>
      </c>
      <c r="AA2943">
        <v>1783</v>
      </c>
      <c r="AB2943">
        <v>3203.92</v>
      </c>
      <c r="AC2943">
        <v>5712589.3600000003</v>
      </c>
      <c r="AD2943">
        <v>107288683.58</v>
      </c>
      <c r="AE2943">
        <v>213.35</v>
      </c>
      <c r="AF2943">
        <v>22890040641.790001</v>
      </c>
      <c r="AG2943">
        <v>134460.21</v>
      </c>
      <c r="AH2943">
        <v>0</v>
      </c>
      <c r="AI2943">
        <v>0</v>
      </c>
      <c r="AJ2943">
        <v>23.34</v>
      </c>
      <c r="AK2943">
        <v>25041178.75</v>
      </c>
      <c r="AL2943">
        <v>0.182</v>
      </c>
      <c r="AM2943">
        <v>195265.4</v>
      </c>
      <c r="AN2943">
        <v>1676</v>
      </c>
      <c r="AO2943">
        <v>623.22</v>
      </c>
      <c r="AP2943">
        <v>1044516.72</v>
      </c>
      <c r="AQ2943">
        <v>7086831.6900000004</v>
      </c>
      <c r="AR2943" t="s">
        <v>61</v>
      </c>
      <c r="AS2943" t="s">
        <v>61</v>
      </c>
      <c r="AT2943" t="s">
        <v>62</v>
      </c>
      <c r="AU2943" t="s">
        <v>63</v>
      </c>
    </row>
    <row r="2944" spans="1:47" x14ac:dyDescent="0.25">
      <c r="A2944" t="s">
        <v>4199</v>
      </c>
      <c r="B2944">
        <v>2024</v>
      </c>
      <c r="C2944">
        <v>7</v>
      </c>
      <c r="D2944" t="s">
        <v>89</v>
      </c>
      <c r="E2944" s="1">
        <v>45494</v>
      </c>
      <c r="F2944" s="1">
        <v>45509</v>
      </c>
      <c r="G2944">
        <v>15</v>
      </c>
      <c r="H2944">
        <v>2.6</v>
      </c>
      <c r="I2944" t="s">
        <v>49</v>
      </c>
      <c r="J2944" t="s">
        <v>50</v>
      </c>
      <c r="K2944" t="s">
        <v>145</v>
      </c>
      <c r="L2944">
        <v>2710.19</v>
      </c>
      <c r="M2944" t="s">
        <v>52</v>
      </c>
      <c r="N2944" t="s">
        <v>81</v>
      </c>
      <c r="O2944" t="s">
        <v>54</v>
      </c>
      <c r="P2944" t="s">
        <v>108</v>
      </c>
      <c r="Q2944" t="s">
        <v>92</v>
      </c>
      <c r="R2944" t="s">
        <v>372</v>
      </c>
      <c r="S2944" t="s">
        <v>170</v>
      </c>
      <c r="T2944" t="s">
        <v>86</v>
      </c>
      <c r="U2944" t="s">
        <v>259</v>
      </c>
      <c r="V2944">
        <v>97439</v>
      </c>
      <c r="W2944">
        <v>58976</v>
      </c>
      <c r="X2944">
        <v>18.2</v>
      </c>
      <c r="Y2944">
        <v>14.2</v>
      </c>
      <c r="Z2944">
        <v>83296.56</v>
      </c>
      <c r="AB2944">
        <v>17.29</v>
      </c>
      <c r="AC2944">
        <v>1440197.52</v>
      </c>
      <c r="AD2944">
        <v>79076756.269999996</v>
      </c>
      <c r="AE2944">
        <v>276.52999999999997</v>
      </c>
      <c r="AF2944">
        <v>21867095411.34</v>
      </c>
      <c r="AG2944">
        <v>31583.06</v>
      </c>
      <c r="AH2944">
        <v>0</v>
      </c>
      <c r="AI2944">
        <v>0</v>
      </c>
      <c r="AJ2944">
        <v>10.61</v>
      </c>
      <c r="AK2944">
        <v>8390043.8399999999</v>
      </c>
      <c r="AL2944">
        <v>6.6000000000000003E-2</v>
      </c>
      <c r="AM2944">
        <v>52190.66</v>
      </c>
      <c r="AN2944">
        <v>800.5</v>
      </c>
      <c r="AO2944">
        <v>613.5</v>
      </c>
      <c r="AP2944">
        <v>491106.75</v>
      </c>
      <c r="AQ2944">
        <v>2015077.99</v>
      </c>
      <c r="AR2944" t="s">
        <v>61</v>
      </c>
      <c r="AS2944" t="s">
        <v>61</v>
      </c>
      <c r="AT2944" t="s">
        <v>116</v>
      </c>
      <c r="AU2944" t="s">
        <v>63</v>
      </c>
    </row>
    <row r="2945" spans="1:47" x14ac:dyDescent="0.25">
      <c r="A2945" t="s">
        <v>4200</v>
      </c>
      <c r="B2945">
        <v>2022</v>
      </c>
      <c r="C2945">
        <v>4</v>
      </c>
      <c r="D2945" t="s">
        <v>77</v>
      </c>
      <c r="E2945" s="1">
        <v>44679</v>
      </c>
      <c r="F2945" s="1">
        <v>44691</v>
      </c>
      <c r="G2945">
        <v>12</v>
      </c>
      <c r="H2945">
        <v>2.2000000000000002</v>
      </c>
      <c r="I2945" t="s">
        <v>49</v>
      </c>
      <c r="J2945" t="s">
        <v>50</v>
      </c>
      <c r="K2945" t="s">
        <v>145</v>
      </c>
      <c r="L2945">
        <v>2710.19</v>
      </c>
      <c r="M2945" t="s">
        <v>90</v>
      </c>
      <c r="N2945" t="s">
        <v>106</v>
      </c>
      <c r="O2945" t="s">
        <v>107</v>
      </c>
      <c r="P2945" t="s">
        <v>71</v>
      </c>
      <c r="Q2945" t="s">
        <v>226</v>
      </c>
      <c r="R2945" t="s">
        <v>2065</v>
      </c>
      <c r="S2945" t="s">
        <v>123</v>
      </c>
      <c r="T2945" t="s">
        <v>74</v>
      </c>
      <c r="U2945" t="s">
        <v>60</v>
      </c>
      <c r="V2945">
        <v>41265</v>
      </c>
      <c r="W2945">
        <v>27773</v>
      </c>
      <c r="X2945">
        <v>22.2</v>
      </c>
      <c r="Y2945">
        <v>10.6</v>
      </c>
      <c r="Z2945">
        <v>32392.57</v>
      </c>
      <c r="AB2945">
        <v>22.27</v>
      </c>
      <c r="AC2945">
        <v>721382.53</v>
      </c>
      <c r="AD2945">
        <v>16504338.34</v>
      </c>
      <c r="AE2945">
        <v>212.22</v>
      </c>
      <c r="AF2945">
        <v>3502550682.5100002</v>
      </c>
      <c r="AG2945">
        <v>88750.17</v>
      </c>
      <c r="AI2945">
        <v>21256.720000000001</v>
      </c>
      <c r="AJ2945">
        <v>20.100000000000001</v>
      </c>
      <c r="AK2945">
        <v>3317372.01</v>
      </c>
      <c r="AL2945">
        <v>6.9000000000000006E-2</v>
      </c>
      <c r="AM2945">
        <v>11387.99</v>
      </c>
      <c r="AN2945">
        <v>336.1</v>
      </c>
      <c r="AO2945">
        <v>522.59</v>
      </c>
      <c r="AP2945">
        <v>175642.5</v>
      </c>
      <c r="AQ2945">
        <v>1018419.91</v>
      </c>
      <c r="AR2945" t="s">
        <v>61</v>
      </c>
      <c r="AS2945" t="s">
        <v>61</v>
      </c>
      <c r="AT2945" t="s">
        <v>62</v>
      </c>
      <c r="AU2945" t="s">
        <v>63</v>
      </c>
    </row>
    <row r="2946" spans="1:47" x14ac:dyDescent="0.25">
      <c r="A2946" t="s">
        <v>4201</v>
      </c>
      <c r="B2946">
        <v>2023</v>
      </c>
      <c r="C2946">
        <v>6</v>
      </c>
      <c r="D2946" t="s">
        <v>77</v>
      </c>
      <c r="E2946" s="1">
        <v>45090</v>
      </c>
      <c r="F2946" s="1">
        <v>45098</v>
      </c>
      <c r="G2946">
        <v>8</v>
      </c>
      <c r="I2946" t="s">
        <v>65</v>
      </c>
      <c r="J2946" t="s">
        <v>50</v>
      </c>
      <c r="K2946" t="s">
        <v>120</v>
      </c>
      <c r="L2946">
        <v>2710.1921000000002</v>
      </c>
      <c r="M2946" t="s">
        <v>68</v>
      </c>
      <c r="N2946" t="s">
        <v>53</v>
      </c>
      <c r="O2946" t="s">
        <v>99</v>
      </c>
      <c r="P2946" t="s">
        <v>70</v>
      </c>
      <c r="Q2946" t="s">
        <v>55</v>
      </c>
      <c r="R2946" t="s">
        <v>3359</v>
      </c>
      <c r="S2946" t="s">
        <v>142</v>
      </c>
      <c r="T2946" t="s">
        <v>74</v>
      </c>
      <c r="U2946" t="s">
        <v>213</v>
      </c>
      <c r="V2946">
        <v>43112</v>
      </c>
      <c r="W2946">
        <v>28869</v>
      </c>
      <c r="X2946">
        <v>7</v>
      </c>
      <c r="Y2946">
        <v>12.8</v>
      </c>
      <c r="Z2946">
        <v>35925</v>
      </c>
      <c r="AB2946">
        <v>17.45</v>
      </c>
      <c r="AC2946">
        <v>626891.25</v>
      </c>
      <c r="AD2946">
        <v>14403051</v>
      </c>
      <c r="AE2946">
        <v>288.58999999999997</v>
      </c>
      <c r="AF2946">
        <v>4156576488.0900002</v>
      </c>
      <c r="AG2946">
        <v>100347.59</v>
      </c>
      <c r="AH2946">
        <v>0.4</v>
      </c>
      <c r="AI2946">
        <v>3597.69</v>
      </c>
      <c r="AJ2946">
        <v>20.23</v>
      </c>
      <c r="AK2946">
        <v>0</v>
      </c>
      <c r="AL2946">
        <v>0.11899999999999999</v>
      </c>
      <c r="AM2946">
        <v>17139.63</v>
      </c>
      <c r="AN2946">
        <v>427.8</v>
      </c>
      <c r="AO2946">
        <v>640.85</v>
      </c>
      <c r="AP2946">
        <v>274155.63</v>
      </c>
      <c r="AQ2946">
        <v>1022131.79</v>
      </c>
      <c r="AR2946" t="s">
        <v>61</v>
      </c>
      <c r="AS2946" t="s">
        <v>61</v>
      </c>
      <c r="AT2946" t="s">
        <v>62</v>
      </c>
      <c r="AU2946" t="s">
        <v>63</v>
      </c>
    </row>
    <row r="2947" spans="1:47" x14ac:dyDescent="0.25">
      <c r="A2947" t="s">
        <v>4202</v>
      </c>
      <c r="B2947">
        <v>2020</v>
      </c>
      <c r="C2947">
        <v>2</v>
      </c>
      <c r="D2947" t="s">
        <v>48</v>
      </c>
      <c r="E2947" s="1">
        <v>43886</v>
      </c>
      <c r="F2947" s="1">
        <v>43901</v>
      </c>
      <c r="G2947">
        <v>15</v>
      </c>
      <c r="H2947">
        <v>11.4</v>
      </c>
      <c r="I2947" t="s">
        <v>49</v>
      </c>
      <c r="J2947" t="s">
        <v>50</v>
      </c>
      <c r="K2947" t="s">
        <v>183</v>
      </c>
      <c r="L2947">
        <v>2710.19</v>
      </c>
      <c r="M2947" t="s">
        <v>80</v>
      </c>
      <c r="N2947" t="s">
        <v>168</v>
      </c>
      <c r="O2947" t="s">
        <v>189</v>
      </c>
      <c r="P2947" t="s">
        <v>230</v>
      </c>
      <c r="Q2947" t="s">
        <v>184</v>
      </c>
      <c r="R2947" t="s">
        <v>1429</v>
      </c>
      <c r="S2947" t="s">
        <v>186</v>
      </c>
      <c r="T2947" t="s">
        <v>162</v>
      </c>
      <c r="U2947" t="s">
        <v>213</v>
      </c>
      <c r="V2947">
        <v>141895</v>
      </c>
      <c r="W2947">
        <v>95455</v>
      </c>
      <c r="X2947">
        <v>17.7</v>
      </c>
      <c r="Y2947">
        <v>15.2</v>
      </c>
      <c r="Z2947">
        <v>118520.63</v>
      </c>
      <c r="AB2947">
        <v>33.04</v>
      </c>
      <c r="AC2947">
        <v>3915921.62</v>
      </c>
      <c r="AD2947">
        <v>100703423.69</v>
      </c>
      <c r="AE2947">
        <v>160.63999999999999</v>
      </c>
      <c r="AF2947">
        <v>16176997981.559999</v>
      </c>
      <c r="AG2947">
        <v>192877.18</v>
      </c>
      <c r="AH2947">
        <v>0</v>
      </c>
      <c r="AI2947">
        <v>0</v>
      </c>
      <c r="AJ2947">
        <v>10.4</v>
      </c>
      <c r="AK2947">
        <v>10473156.060000001</v>
      </c>
      <c r="AL2947">
        <v>6.3E-2</v>
      </c>
      <c r="AM2947">
        <v>63443.16</v>
      </c>
      <c r="AN2947">
        <v>744.3</v>
      </c>
      <c r="AO2947">
        <v>587.62</v>
      </c>
      <c r="AP2947">
        <v>437365.57</v>
      </c>
      <c r="AQ2947">
        <v>4609607.53</v>
      </c>
      <c r="AR2947" t="s">
        <v>61</v>
      </c>
      <c r="AS2947" t="s">
        <v>61</v>
      </c>
      <c r="AT2947" t="s">
        <v>62</v>
      </c>
      <c r="AU2947" t="s">
        <v>63</v>
      </c>
    </row>
    <row r="2948" spans="1:47" x14ac:dyDescent="0.25">
      <c r="A2948" t="s">
        <v>4203</v>
      </c>
      <c r="B2948">
        <v>2025</v>
      </c>
      <c r="C2948">
        <v>8</v>
      </c>
      <c r="D2948" t="s">
        <v>89</v>
      </c>
      <c r="E2948" s="1">
        <v>45886</v>
      </c>
      <c r="F2948" s="1">
        <v>45913</v>
      </c>
      <c r="G2948">
        <v>27</v>
      </c>
      <c r="H2948">
        <v>20.8</v>
      </c>
      <c r="I2948" t="s">
        <v>49</v>
      </c>
      <c r="J2948" t="s">
        <v>66</v>
      </c>
      <c r="K2948" t="s">
        <v>153</v>
      </c>
      <c r="L2948">
        <v>6309</v>
      </c>
      <c r="M2948" t="s">
        <v>90</v>
      </c>
      <c r="N2948" t="s">
        <v>69</v>
      </c>
      <c r="O2948" t="s">
        <v>91</v>
      </c>
      <c r="P2948" t="s">
        <v>174</v>
      </c>
      <c r="Q2948" t="s">
        <v>82</v>
      </c>
      <c r="R2948" t="s">
        <v>1059</v>
      </c>
      <c r="S2948" t="s">
        <v>156</v>
      </c>
      <c r="T2948" t="s">
        <v>102</v>
      </c>
      <c r="U2948" t="s">
        <v>181</v>
      </c>
      <c r="V2948">
        <v>13359</v>
      </c>
      <c r="W2948">
        <v>8591</v>
      </c>
      <c r="X2948">
        <v>6</v>
      </c>
      <c r="Y2948">
        <v>11.9</v>
      </c>
      <c r="Z2948">
        <v>10357.69</v>
      </c>
      <c r="AA2948">
        <v>739</v>
      </c>
      <c r="AB2948">
        <v>418.15</v>
      </c>
      <c r="AC2948">
        <v>309012.84999999998</v>
      </c>
      <c r="AD2948">
        <v>8348298.1399999997</v>
      </c>
      <c r="AE2948">
        <v>275.73</v>
      </c>
      <c r="AF2948">
        <v>2301876246.1399999</v>
      </c>
      <c r="AG2948">
        <v>99573.29</v>
      </c>
      <c r="AH2948">
        <v>0</v>
      </c>
      <c r="AI2948">
        <v>0</v>
      </c>
      <c r="AJ2948">
        <v>23.29</v>
      </c>
      <c r="AK2948">
        <v>1944318.64</v>
      </c>
      <c r="AL2948">
        <v>0.156</v>
      </c>
      <c r="AM2948">
        <v>13023.35</v>
      </c>
      <c r="AN2948">
        <v>666.5</v>
      </c>
      <c r="AO2948">
        <v>412.16</v>
      </c>
      <c r="AP2948">
        <v>274704.64000000001</v>
      </c>
      <c r="AQ2948">
        <v>696314.13</v>
      </c>
      <c r="AR2948" t="s">
        <v>61</v>
      </c>
      <c r="AS2948" t="s">
        <v>61</v>
      </c>
      <c r="AT2948" t="s">
        <v>62</v>
      </c>
      <c r="AU2948" t="s">
        <v>63</v>
      </c>
    </row>
    <row r="2949" spans="1:47" x14ac:dyDescent="0.25">
      <c r="A2949" t="s">
        <v>4204</v>
      </c>
      <c r="B2949">
        <v>2023</v>
      </c>
      <c r="C2949">
        <v>10</v>
      </c>
      <c r="D2949" t="s">
        <v>119</v>
      </c>
      <c r="E2949" s="1">
        <v>45207</v>
      </c>
      <c r="F2949" s="1">
        <v>45216</v>
      </c>
      <c r="G2949">
        <v>9</v>
      </c>
      <c r="H2949">
        <v>4.5</v>
      </c>
      <c r="I2949" t="s">
        <v>65</v>
      </c>
      <c r="J2949" t="s">
        <v>112</v>
      </c>
      <c r="K2949" t="s">
        <v>340</v>
      </c>
      <c r="L2949">
        <v>7208.39</v>
      </c>
      <c r="M2949" t="s">
        <v>52</v>
      </c>
      <c r="N2949" t="s">
        <v>81</v>
      </c>
      <c r="O2949" t="s">
        <v>189</v>
      </c>
      <c r="P2949" t="s">
        <v>70</v>
      </c>
      <c r="Q2949" t="s">
        <v>164</v>
      </c>
      <c r="R2949" t="s">
        <v>402</v>
      </c>
      <c r="S2949" t="s">
        <v>73</v>
      </c>
      <c r="T2949" t="s">
        <v>95</v>
      </c>
      <c r="U2949" t="s">
        <v>132</v>
      </c>
      <c r="V2949">
        <v>9562</v>
      </c>
      <c r="W2949">
        <v>6543</v>
      </c>
      <c r="X2949">
        <v>16.3</v>
      </c>
      <c r="Y2949">
        <v>13.5</v>
      </c>
      <c r="Z2949">
        <v>7980.68</v>
      </c>
      <c r="AB2949">
        <v>23.26</v>
      </c>
      <c r="AC2949">
        <v>185630.62</v>
      </c>
      <c r="AD2949">
        <v>7744052.8399999999</v>
      </c>
      <c r="AE2949">
        <v>282.37</v>
      </c>
      <c r="AF2949">
        <v>2186688200.4299998</v>
      </c>
      <c r="AG2949">
        <v>188038.08</v>
      </c>
      <c r="AH2949">
        <v>0</v>
      </c>
      <c r="AI2949">
        <v>0</v>
      </c>
      <c r="AJ2949">
        <v>7.07</v>
      </c>
      <c r="AK2949">
        <v>0</v>
      </c>
      <c r="AL2949">
        <v>0.124</v>
      </c>
      <c r="AM2949">
        <v>9602.6299999999992</v>
      </c>
      <c r="AN2949">
        <v>162.30000000000001</v>
      </c>
      <c r="AO2949">
        <v>557.29999999999995</v>
      </c>
      <c r="AP2949">
        <v>90449.79</v>
      </c>
      <c r="AQ2949">
        <v>473721.12</v>
      </c>
      <c r="AR2949" t="s">
        <v>61</v>
      </c>
      <c r="AS2949" t="s">
        <v>61</v>
      </c>
      <c r="AT2949" t="s">
        <v>62</v>
      </c>
      <c r="AU2949" t="s">
        <v>63</v>
      </c>
    </row>
    <row r="2950" spans="1:47" x14ac:dyDescent="0.25">
      <c r="A2950" t="s">
        <v>4205</v>
      </c>
      <c r="B2950">
        <v>2022</v>
      </c>
      <c r="C2950">
        <v>12</v>
      </c>
      <c r="D2950" t="s">
        <v>119</v>
      </c>
      <c r="E2950" s="1">
        <v>44914</v>
      </c>
      <c r="F2950" s="1">
        <v>44934</v>
      </c>
      <c r="G2950">
        <v>20</v>
      </c>
      <c r="H2950">
        <v>5.3</v>
      </c>
      <c r="I2950" t="s">
        <v>65</v>
      </c>
      <c r="J2950" t="s">
        <v>50</v>
      </c>
      <c r="K2950" t="s">
        <v>120</v>
      </c>
      <c r="L2950">
        <v>2710.1921000000002</v>
      </c>
      <c r="M2950" t="s">
        <v>68</v>
      </c>
      <c r="N2950" t="s">
        <v>106</v>
      </c>
      <c r="O2950" t="s">
        <v>189</v>
      </c>
      <c r="P2950" t="s">
        <v>56</v>
      </c>
      <c r="Q2950" t="s">
        <v>164</v>
      </c>
      <c r="R2950" t="s">
        <v>2455</v>
      </c>
      <c r="S2950" t="s">
        <v>142</v>
      </c>
      <c r="T2950" t="s">
        <v>148</v>
      </c>
      <c r="U2950" t="s">
        <v>103</v>
      </c>
      <c r="V2950">
        <v>26924</v>
      </c>
      <c r="W2950">
        <v>20005</v>
      </c>
      <c r="X2950">
        <v>16.399999999999999</v>
      </c>
      <c r="Y2950">
        <v>12.8</v>
      </c>
      <c r="Z2950">
        <v>23936.02</v>
      </c>
      <c r="AB2950">
        <v>23.12</v>
      </c>
      <c r="AC2950">
        <v>553400.78</v>
      </c>
      <c r="AD2950">
        <v>21974223.800000001</v>
      </c>
      <c r="AE2950">
        <v>214.13</v>
      </c>
      <c r="AF2950">
        <v>4705340542.29</v>
      </c>
      <c r="AG2950">
        <v>80880.33</v>
      </c>
      <c r="AH2950">
        <v>2.6</v>
      </c>
      <c r="AI2950">
        <v>38671.86</v>
      </c>
      <c r="AJ2950">
        <v>16.36</v>
      </c>
      <c r="AK2950">
        <v>0</v>
      </c>
      <c r="AL2950">
        <v>0.32200000000000001</v>
      </c>
      <c r="AM2950">
        <v>70757</v>
      </c>
      <c r="AN2950">
        <v>553.5</v>
      </c>
      <c r="AO2950">
        <v>616.75</v>
      </c>
      <c r="AP2950">
        <v>341371.12</v>
      </c>
      <c r="AQ2950">
        <v>1085081.0900000001</v>
      </c>
      <c r="AR2950" t="s">
        <v>61</v>
      </c>
      <c r="AS2950" t="s">
        <v>61</v>
      </c>
      <c r="AT2950" t="s">
        <v>62</v>
      </c>
      <c r="AU2950" t="s">
        <v>63</v>
      </c>
    </row>
    <row r="2951" spans="1:47" x14ac:dyDescent="0.25">
      <c r="A2951" t="s">
        <v>4206</v>
      </c>
      <c r="B2951">
        <v>2022</v>
      </c>
      <c r="C2951">
        <v>12</v>
      </c>
      <c r="D2951" t="s">
        <v>119</v>
      </c>
      <c r="E2951" s="1">
        <v>44907</v>
      </c>
      <c r="F2951" s="1">
        <v>44918</v>
      </c>
      <c r="G2951">
        <v>11</v>
      </c>
      <c r="H2951">
        <v>15.4</v>
      </c>
      <c r="I2951" t="s">
        <v>49</v>
      </c>
      <c r="J2951" t="s">
        <v>78</v>
      </c>
      <c r="K2951" t="s">
        <v>315</v>
      </c>
      <c r="L2951">
        <v>1511.9</v>
      </c>
      <c r="M2951" t="s">
        <v>98</v>
      </c>
      <c r="N2951" t="s">
        <v>69</v>
      </c>
      <c r="O2951" t="s">
        <v>107</v>
      </c>
      <c r="P2951" t="s">
        <v>150</v>
      </c>
      <c r="Q2951" t="s">
        <v>70</v>
      </c>
      <c r="R2951" t="s">
        <v>2048</v>
      </c>
      <c r="S2951" t="s">
        <v>85</v>
      </c>
      <c r="T2951" t="s">
        <v>131</v>
      </c>
      <c r="U2951" t="s">
        <v>60</v>
      </c>
      <c r="V2951">
        <v>39797</v>
      </c>
      <c r="W2951">
        <v>22279</v>
      </c>
      <c r="X2951">
        <v>10.199999999999999</v>
      </c>
      <c r="Y2951">
        <v>13.9</v>
      </c>
      <c r="Z2951">
        <v>30880.09</v>
      </c>
      <c r="AB2951">
        <v>23.89</v>
      </c>
      <c r="AC2951">
        <v>737725.35</v>
      </c>
      <c r="AD2951">
        <v>24901086.969999999</v>
      </c>
      <c r="AE2951">
        <v>212.25</v>
      </c>
      <c r="AF2951">
        <v>5285255709.3800001</v>
      </c>
      <c r="AG2951">
        <v>57243.43</v>
      </c>
      <c r="AH2951">
        <v>1.5</v>
      </c>
      <c r="AI2951">
        <v>41851.06</v>
      </c>
      <c r="AJ2951">
        <v>13.46</v>
      </c>
      <c r="AK2951">
        <v>3351686.31</v>
      </c>
      <c r="AL2951">
        <v>0.26700000000000002</v>
      </c>
      <c r="AM2951">
        <v>66485.899999999994</v>
      </c>
      <c r="AN2951">
        <v>563.4</v>
      </c>
      <c r="AO2951">
        <v>406.18</v>
      </c>
      <c r="AP2951">
        <v>228841.81</v>
      </c>
      <c r="AQ2951">
        <v>1132147.55</v>
      </c>
      <c r="AR2951" t="s">
        <v>61</v>
      </c>
      <c r="AS2951" t="s">
        <v>61</v>
      </c>
      <c r="AT2951" t="s">
        <v>116</v>
      </c>
      <c r="AU2951" t="s">
        <v>63</v>
      </c>
    </row>
    <row r="2952" spans="1:47" x14ac:dyDescent="0.25">
      <c r="A2952" t="s">
        <v>4207</v>
      </c>
      <c r="B2952">
        <v>2020</v>
      </c>
      <c r="C2952">
        <v>9</v>
      </c>
      <c r="D2952" t="s">
        <v>89</v>
      </c>
      <c r="E2952" s="1">
        <v>44078</v>
      </c>
      <c r="F2952" s="1">
        <v>44089</v>
      </c>
      <c r="G2952">
        <v>11</v>
      </c>
      <c r="H2952">
        <v>3.8</v>
      </c>
      <c r="I2952" t="s">
        <v>49</v>
      </c>
      <c r="J2952" t="s">
        <v>78</v>
      </c>
      <c r="K2952" t="s">
        <v>105</v>
      </c>
      <c r="L2952">
        <v>1201.9000000000001</v>
      </c>
      <c r="M2952" t="s">
        <v>68</v>
      </c>
      <c r="N2952" t="s">
        <v>106</v>
      </c>
      <c r="O2952" t="s">
        <v>54</v>
      </c>
      <c r="P2952" t="s">
        <v>93</v>
      </c>
      <c r="Q2952" t="s">
        <v>226</v>
      </c>
      <c r="R2952" t="s">
        <v>901</v>
      </c>
      <c r="S2952" t="s">
        <v>85</v>
      </c>
      <c r="T2952" t="s">
        <v>102</v>
      </c>
      <c r="U2952" t="s">
        <v>75</v>
      </c>
      <c r="V2952">
        <v>39803</v>
      </c>
      <c r="W2952">
        <v>23599</v>
      </c>
      <c r="X2952">
        <v>23.3</v>
      </c>
      <c r="Y2952">
        <v>14.9</v>
      </c>
      <c r="Z2952">
        <v>34736.53</v>
      </c>
      <c r="AB2952">
        <v>23.27</v>
      </c>
      <c r="AC2952">
        <v>808319.05</v>
      </c>
      <c r="AD2952">
        <v>25783189.390000001</v>
      </c>
      <c r="AE2952">
        <v>167.26</v>
      </c>
      <c r="AF2952">
        <v>4312496257.3699999</v>
      </c>
      <c r="AG2952">
        <v>228136.59</v>
      </c>
      <c r="AH2952">
        <v>0</v>
      </c>
      <c r="AI2952">
        <v>0</v>
      </c>
      <c r="AJ2952">
        <v>21.06</v>
      </c>
      <c r="AK2952">
        <v>5429939.6900000004</v>
      </c>
      <c r="AL2952">
        <v>0.26500000000000001</v>
      </c>
      <c r="AM2952">
        <v>68325.45</v>
      </c>
      <c r="AO2952">
        <v>703.92</v>
      </c>
      <c r="AP2952">
        <v>165069.24</v>
      </c>
      <c r="AQ2952">
        <v>1269850.33</v>
      </c>
      <c r="AR2952" t="s">
        <v>61</v>
      </c>
      <c r="AS2952" t="s">
        <v>61</v>
      </c>
      <c r="AT2952" t="s">
        <v>62</v>
      </c>
      <c r="AU2952" t="s">
        <v>63</v>
      </c>
    </row>
    <row r="2953" spans="1:47" x14ac:dyDescent="0.25">
      <c r="A2953" t="s">
        <v>4208</v>
      </c>
      <c r="B2953">
        <v>2025</v>
      </c>
      <c r="C2953">
        <v>5</v>
      </c>
      <c r="D2953" t="s">
        <v>77</v>
      </c>
      <c r="E2953" s="1">
        <v>45789</v>
      </c>
      <c r="F2953" s="1">
        <v>45812</v>
      </c>
      <c r="G2953">
        <v>23</v>
      </c>
      <c r="H2953">
        <v>5.5</v>
      </c>
      <c r="I2953" t="s">
        <v>65</v>
      </c>
      <c r="J2953" t="s">
        <v>112</v>
      </c>
      <c r="K2953" t="s">
        <v>126</v>
      </c>
      <c r="L2953">
        <v>2701.12</v>
      </c>
      <c r="M2953" t="s">
        <v>52</v>
      </c>
      <c r="N2953" t="s">
        <v>69</v>
      </c>
      <c r="O2953" t="s">
        <v>54</v>
      </c>
      <c r="P2953" t="s">
        <v>128</v>
      </c>
      <c r="Q2953" t="s">
        <v>196</v>
      </c>
      <c r="R2953" t="s">
        <v>1079</v>
      </c>
      <c r="S2953" t="s">
        <v>130</v>
      </c>
      <c r="T2953" t="s">
        <v>148</v>
      </c>
      <c r="U2953" t="s">
        <v>143</v>
      </c>
      <c r="V2953">
        <v>83326</v>
      </c>
      <c r="W2953">
        <v>48389</v>
      </c>
      <c r="X2953">
        <v>19</v>
      </c>
      <c r="Y2953">
        <v>11</v>
      </c>
      <c r="Z2953">
        <v>70328.61</v>
      </c>
      <c r="AB2953">
        <v>23.03</v>
      </c>
      <c r="AC2953">
        <v>1619667.89</v>
      </c>
      <c r="AD2953">
        <v>12591634.33</v>
      </c>
      <c r="AE2953">
        <v>282.64999999999998</v>
      </c>
      <c r="AF2953">
        <v>3559025443.3699999</v>
      </c>
      <c r="AG2953">
        <v>112667.95</v>
      </c>
      <c r="AH2953">
        <v>1.2</v>
      </c>
      <c r="AI2953">
        <v>13903.41</v>
      </c>
      <c r="AJ2953">
        <v>17.41</v>
      </c>
      <c r="AK2953">
        <v>0</v>
      </c>
      <c r="AL2953">
        <v>0.13100000000000001</v>
      </c>
      <c r="AM2953">
        <v>16495.04</v>
      </c>
      <c r="AN2953">
        <v>1163.2</v>
      </c>
      <c r="AO2953">
        <v>414.36</v>
      </c>
      <c r="AP2953">
        <v>481983.55</v>
      </c>
      <c r="AQ2953">
        <v>2244717.84</v>
      </c>
      <c r="AR2953" t="s">
        <v>61</v>
      </c>
      <c r="AS2953" t="s">
        <v>61</v>
      </c>
      <c r="AT2953" t="s">
        <v>293</v>
      </c>
      <c r="AU2953" t="s">
        <v>63</v>
      </c>
    </row>
    <row r="2954" spans="1:47" x14ac:dyDescent="0.25">
      <c r="A2954" t="s">
        <v>4209</v>
      </c>
      <c r="B2954">
        <v>2025</v>
      </c>
      <c r="C2954">
        <v>4</v>
      </c>
      <c r="D2954" t="s">
        <v>77</v>
      </c>
      <c r="E2954" s="1">
        <v>45768</v>
      </c>
      <c r="F2954" s="1">
        <v>45794</v>
      </c>
      <c r="G2954">
        <v>26</v>
      </c>
      <c r="H2954">
        <v>5.5</v>
      </c>
      <c r="I2954" t="s">
        <v>65</v>
      </c>
      <c r="J2954" t="s">
        <v>112</v>
      </c>
      <c r="K2954" t="s">
        <v>343</v>
      </c>
      <c r="L2954">
        <v>2523.1</v>
      </c>
      <c r="M2954" t="s">
        <v>90</v>
      </c>
      <c r="N2954" t="s">
        <v>69</v>
      </c>
      <c r="O2954" t="s">
        <v>99</v>
      </c>
      <c r="P2954" t="s">
        <v>82</v>
      </c>
      <c r="Q2954" t="s">
        <v>174</v>
      </c>
      <c r="R2954" t="s">
        <v>1588</v>
      </c>
      <c r="S2954" t="s">
        <v>130</v>
      </c>
      <c r="T2954" t="s">
        <v>74</v>
      </c>
      <c r="U2954" t="s">
        <v>259</v>
      </c>
      <c r="V2954">
        <v>70925</v>
      </c>
      <c r="W2954">
        <v>52153</v>
      </c>
      <c r="X2954">
        <v>1.8</v>
      </c>
      <c r="Y2954">
        <v>15</v>
      </c>
      <c r="Z2954">
        <v>60324.46</v>
      </c>
      <c r="AB2954">
        <v>26.14</v>
      </c>
      <c r="AC2954">
        <v>1576881.38</v>
      </c>
      <c r="AD2954">
        <v>43948178.840000004</v>
      </c>
      <c r="AE2954">
        <v>278.61</v>
      </c>
      <c r="AF2954">
        <v>12244402106.610001</v>
      </c>
      <c r="AG2954">
        <v>229446.55</v>
      </c>
      <c r="AH2954">
        <v>0</v>
      </c>
      <c r="AI2954">
        <v>0</v>
      </c>
      <c r="AJ2954">
        <v>17.440000000000001</v>
      </c>
      <c r="AK2954">
        <v>0</v>
      </c>
      <c r="AL2954">
        <v>0.28299999999999997</v>
      </c>
      <c r="AM2954">
        <v>124373.35</v>
      </c>
      <c r="AN2954">
        <v>562.29999999999995</v>
      </c>
      <c r="AO2954">
        <v>564.67999999999995</v>
      </c>
      <c r="AP2954">
        <v>317519.56</v>
      </c>
      <c r="AQ2954">
        <v>2248220.84</v>
      </c>
      <c r="AR2954" t="s">
        <v>61</v>
      </c>
      <c r="AS2954" t="s">
        <v>61</v>
      </c>
      <c r="AT2954" t="s">
        <v>62</v>
      </c>
      <c r="AU2954" t="s">
        <v>63</v>
      </c>
    </row>
    <row r="2955" spans="1:47" x14ac:dyDescent="0.25">
      <c r="A2955" t="s">
        <v>4210</v>
      </c>
      <c r="B2955">
        <v>2021</v>
      </c>
      <c r="C2955">
        <v>11</v>
      </c>
      <c r="D2955" t="s">
        <v>119</v>
      </c>
      <c r="E2955" s="1">
        <v>44518</v>
      </c>
      <c r="F2955" s="1">
        <v>44547</v>
      </c>
      <c r="G2955">
        <v>29</v>
      </c>
      <c r="H2955">
        <v>20</v>
      </c>
      <c r="I2955" t="s">
        <v>65</v>
      </c>
      <c r="J2955" t="s">
        <v>112</v>
      </c>
      <c r="K2955" t="s">
        <v>199</v>
      </c>
      <c r="L2955">
        <v>7204.49</v>
      </c>
      <c r="M2955" t="s">
        <v>98</v>
      </c>
      <c r="N2955" t="s">
        <v>168</v>
      </c>
      <c r="O2955" t="s">
        <v>189</v>
      </c>
      <c r="P2955" t="s">
        <v>82</v>
      </c>
      <c r="Q2955" t="s">
        <v>159</v>
      </c>
      <c r="R2955" t="s">
        <v>639</v>
      </c>
      <c r="S2955" t="s">
        <v>161</v>
      </c>
      <c r="T2955" t="s">
        <v>74</v>
      </c>
      <c r="U2955" t="s">
        <v>228</v>
      </c>
      <c r="V2955">
        <v>17984</v>
      </c>
      <c r="W2955">
        <v>10737</v>
      </c>
      <c r="X2955">
        <v>12.1</v>
      </c>
      <c r="Y2955">
        <v>15.7</v>
      </c>
      <c r="Z2955">
        <v>16673.490000000002</v>
      </c>
      <c r="AB2955">
        <v>38.56</v>
      </c>
      <c r="AC2955">
        <v>642929.77</v>
      </c>
      <c r="AD2955">
        <v>12301867.66</v>
      </c>
      <c r="AE2955">
        <v>166.58</v>
      </c>
      <c r="AF2955">
        <v>2049245114.8</v>
      </c>
      <c r="AG2955">
        <v>183889.55</v>
      </c>
      <c r="AH2955">
        <v>2.6</v>
      </c>
      <c r="AI2955">
        <v>44048.12</v>
      </c>
      <c r="AJ2955">
        <v>9.0299999999999994</v>
      </c>
      <c r="AK2955">
        <v>0</v>
      </c>
      <c r="AL2955">
        <v>0.222</v>
      </c>
      <c r="AM2955">
        <v>27310.15</v>
      </c>
      <c r="AN2955">
        <v>891.7</v>
      </c>
      <c r="AO2955">
        <v>493.25</v>
      </c>
      <c r="AP2955">
        <v>439831.03</v>
      </c>
      <c r="AQ2955">
        <v>1338008.6200000001</v>
      </c>
      <c r="AR2955" t="s">
        <v>61</v>
      </c>
      <c r="AS2955" t="s">
        <v>61</v>
      </c>
      <c r="AT2955" t="s">
        <v>62</v>
      </c>
      <c r="AU2955" t="s">
        <v>63</v>
      </c>
    </row>
    <row r="2956" spans="1:47" x14ac:dyDescent="0.25">
      <c r="A2956" t="s">
        <v>4211</v>
      </c>
      <c r="B2956">
        <v>2022</v>
      </c>
      <c r="C2956">
        <v>1</v>
      </c>
      <c r="D2956" t="s">
        <v>48</v>
      </c>
      <c r="E2956" s="1">
        <v>44584</v>
      </c>
      <c r="F2956" s="1">
        <v>44595</v>
      </c>
      <c r="G2956">
        <v>11</v>
      </c>
      <c r="H2956">
        <v>17</v>
      </c>
      <c r="I2956" t="s">
        <v>65</v>
      </c>
      <c r="J2956" t="s">
        <v>78</v>
      </c>
      <c r="K2956" t="s">
        <v>315</v>
      </c>
      <c r="L2956">
        <v>1511.9</v>
      </c>
      <c r="M2956" t="s">
        <v>98</v>
      </c>
      <c r="N2956" t="s">
        <v>168</v>
      </c>
      <c r="O2956" t="s">
        <v>91</v>
      </c>
      <c r="P2956" t="s">
        <v>128</v>
      </c>
      <c r="Q2956" t="s">
        <v>140</v>
      </c>
      <c r="R2956" t="s">
        <v>1483</v>
      </c>
      <c r="S2956" t="s">
        <v>85</v>
      </c>
      <c r="T2956" t="s">
        <v>131</v>
      </c>
      <c r="U2956" t="s">
        <v>143</v>
      </c>
      <c r="V2956">
        <v>41872</v>
      </c>
      <c r="W2956">
        <v>30895</v>
      </c>
      <c r="X2956">
        <v>19.3</v>
      </c>
      <c r="Y2956">
        <v>10.3</v>
      </c>
      <c r="Z2956">
        <v>34547.360000000001</v>
      </c>
      <c r="AB2956">
        <v>42.96</v>
      </c>
      <c r="AC2956">
        <v>1484154.59</v>
      </c>
      <c r="AD2956">
        <v>42859454.82</v>
      </c>
      <c r="AE2956">
        <v>212.21</v>
      </c>
      <c r="AF2956">
        <v>9095204907.3500004</v>
      </c>
      <c r="AG2956">
        <v>93178.49</v>
      </c>
      <c r="AH2956">
        <v>0.6</v>
      </c>
      <c r="AI2956">
        <v>13812.62</v>
      </c>
      <c r="AJ2956">
        <v>23.36</v>
      </c>
      <c r="AK2956">
        <v>0</v>
      </c>
      <c r="AL2956">
        <v>0.29599999999999999</v>
      </c>
      <c r="AM2956">
        <v>126863.99</v>
      </c>
      <c r="AN2956">
        <v>216.7</v>
      </c>
      <c r="AO2956">
        <v>703.96</v>
      </c>
      <c r="AP2956">
        <v>152548.13</v>
      </c>
      <c r="AQ2956">
        <v>1870557.82</v>
      </c>
      <c r="AR2956" t="s">
        <v>61</v>
      </c>
      <c r="AS2956" t="s">
        <v>61</v>
      </c>
      <c r="AT2956" t="s">
        <v>62</v>
      </c>
      <c r="AU2956" t="s">
        <v>63</v>
      </c>
    </row>
    <row r="2957" spans="1:47" x14ac:dyDescent="0.25">
      <c r="A2957" t="s">
        <v>4212</v>
      </c>
      <c r="B2957">
        <v>2026</v>
      </c>
      <c r="C2957">
        <v>3</v>
      </c>
      <c r="D2957" t="s">
        <v>48</v>
      </c>
      <c r="E2957" s="1">
        <v>46091</v>
      </c>
      <c r="F2957" s="1">
        <v>46098</v>
      </c>
      <c r="G2957">
        <v>7</v>
      </c>
      <c r="H2957">
        <v>19.899999999999999</v>
      </c>
      <c r="I2957" t="s">
        <v>49</v>
      </c>
      <c r="J2957" t="s">
        <v>50</v>
      </c>
      <c r="K2957" t="s">
        <v>120</v>
      </c>
      <c r="L2957">
        <v>2710.1921000000002</v>
      </c>
      <c r="M2957" t="s">
        <v>98</v>
      </c>
      <c r="N2957" t="s">
        <v>69</v>
      </c>
      <c r="O2957" t="s">
        <v>200</v>
      </c>
      <c r="P2957" t="s">
        <v>131</v>
      </c>
      <c r="Q2957" t="s">
        <v>100</v>
      </c>
      <c r="R2957" t="s">
        <v>1369</v>
      </c>
      <c r="S2957" t="s">
        <v>142</v>
      </c>
      <c r="T2957" t="s">
        <v>74</v>
      </c>
      <c r="U2957" t="s">
        <v>75</v>
      </c>
      <c r="V2957">
        <v>22568</v>
      </c>
      <c r="W2957">
        <v>12745</v>
      </c>
      <c r="X2957">
        <v>18.899999999999999</v>
      </c>
      <c r="Y2957">
        <v>10.4</v>
      </c>
      <c r="Z2957">
        <v>21246.34</v>
      </c>
      <c r="AB2957">
        <v>38.21</v>
      </c>
      <c r="AC2957">
        <v>811822.65</v>
      </c>
      <c r="AD2957">
        <v>22624377.609999999</v>
      </c>
      <c r="AE2957">
        <v>281.14999999999998</v>
      </c>
      <c r="AF2957">
        <v>6360843765.0500002</v>
      </c>
      <c r="AG2957">
        <v>98390.87</v>
      </c>
      <c r="AH2957">
        <v>1.8</v>
      </c>
      <c r="AI2957">
        <v>23848.05</v>
      </c>
      <c r="AJ2957">
        <v>7.42</v>
      </c>
      <c r="AK2957">
        <v>1678728.82</v>
      </c>
      <c r="AL2957">
        <v>0.28799999999999998</v>
      </c>
      <c r="AM2957">
        <v>65158.21</v>
      </c>
      <c r="AN2957">
        <v>255.2</v>
      </c>
      <c r="AO2957">
        <v>489.64</v>
      </c>
      <c r="AP2957">
        <v>124956.13</v>
      </c>
      <c r="AQ2957">
        <v>1124175.9099999999</v>
      </c>
      <c r="AR2957" t="s">
        <v>61</v>
      </c>
      <c r="AS2957" t="s">
        <v>61</v>
      </c>
      <c r="AT2957" t="s">
        <v>62</v>
      </c>
      <c r="AU2957" t="s">
        <v>63</v>
      </c>
    </row>
    <row r="2958" spans="1:47" x14ac:dyDescent="0.25">
      <c r="A2958" t="s">
        <v>4213</v>
      </c>
      <c r="B2958">
        <v>2025</v>
      </c>
      <c r="C2958">
        <v>6</v>
      </c>
      <c r="D2958" t="s">
        <v>77</v>
      </c>
      <c r="E2958" s="1">
        <v>45823</v>
      </c>
      <c r="F2958" s="1">
        <v>45829</v>
      </c>
      <c r="G2958">
        <v>6</v>
      </c>
      <c r="H2958">
        <v>2.4</v>
      </c>
      <c r="I2958" t="s">
        <v>65</v>
      </c>
      <c r="J2958" t="s">
        <v>50</v>
      </c>
      <c r="K2958" t="s">
        <v>51</v>
      </c>
      <c r="L2958">
        <v>2709</v>
      </c>
      <c r="M2958" t="s">
        <v>114</v>
      </c>
      <c r="N2958" t="s">
        <v>168</v>
      </c>
      <c r="O2958" t="s">
        <v>189</v>
      </c>
      <c r="P2958" t="s">
        <v>82</v>
      </c>
      <c r="Q2958" t="s">
        <v>140</v>
      </c>
      <c r="R2958" t="s">
        <v>1566</v>
      </c>
      <c r="S2958" t="s">
        <v>58</v>
      </c>
      <c r="T2958" t="s">
        <v>59</v>
      </c>
      <c r="U2958" t="s">
        <v>259</v>
      </c>
      <c r="V2958">
        <v>164956</v>
      </c>
      <c r="W2958">
        <v>97825</v>
      </c>
      <c r="X2958">
        <v>1.2</v>
      </c>
      <c r="Y2958">
        <v>12.9</v>
      </c>
      <c r="Z2958">
        <v>154500.17000000001</v>
      </c>
      <c r="AB2958">
        <v>25.71</v>
      </c>
      <c r="AC2958">
        <v>3972199.37</v>
      </c>
      <c r="AD2958">
        <v>15011236.52</v>
      </c>
      <c r="AE2958">
        <v>275.11</v>
      </c>
      <c r="AF2958">
        <v>4129741279.02</v>
      </c>
      <c r="AG2958">
        <v>78552.679999999993</v>
      </c>
      <c r="AH2958">
        <v>1.6</v>
      </c>
      <c r="AI2958">
        <v>21041.66</v>
      </c>
      <c r="AJ2958">
        <v>8.98</v>
      </c>
      <c r="AK2958">
        <v>0</v>
      </c>
      <c r="AL2958">
        <v>0.182</v>
      </c>
      <c r="AM2958">
        <v>27320.45</v>
      </c>
      <c r="AN2958">
        <v>124.2</v>
      </c>
      <c r="AO2958">
        <v>535.6</v>
      </c>
      <c r="AP2958">
        <v>66521.52</v>
      </c>
      <c r="AQ2958">
        <v>4165635.68</v>
      </c>
      <c r="AR2958" t="s">
        <v>61</v>
      </c>
      <c r="AS2958" t="s">
        <v>61</v>
      </c>
      <c r="AT2958" t="s">
        <v>62</v>
      </c>
      <c r="AU2958" t="s">
        <v>63</v>
      </c>
    </row>
    <row r="2959" spans="1:47" x14ac:dyDescent="0.25">
      <c r="A2959" t="s">
        <v>4214</v>
      </c>
      <c r="B2959">
        <v>2020</v>
      </c>
      <c r="C2959">
        <v>9</v>
      </c>
      <c r="D2959" t="s">
        <v>89</v>
      </c>
      <c r="E2959" s="1">
        <v>44076</v>
      </c>
      <c r="F2959" s="1">
        <v>44089</v>
      </c>
      <c r="G2959">
        <v>13</v>
      </c>
      <c r="H2959">
        <v>13.9</v>
      </c>
      <c r="I2959" t="s">
        <v>49</v>
      </c>
      <c r="J2959" t="s">
        <v>112</v>
      </c>
      <c r="K2959" t="s">
        <v>113</v>
      </c>
      <c r="L2959">
        <v>7304.39</v>
      </c>
      <c r="M2959" t="s">
        <v>114</v>
      </c>
      <c r="N2959" t="s">
        <v>106</v>
      </c>
      <c r="O2959" t="s">
        <v>189</v>
      </c>
      <c r="P2959" t="s">
        <v>146</v>
      </c>
      <c r="Q2959" t="s">
        <v>226</v>
      </c>
      <c r="R2959" t="s">
        <v>1485</v>
      </c>
      <c r="S2959" t="s">
        <v>73</v>
      </c>
      <c r="T2959" t="s">
        <v>95</v>
      </c>
      <c r="U2959" t="s">
        <v>75</v>
      </c>
      <c r="V2959">
        <v>2623</v>
      </c>
      <c r="W2959">
        <v>1694</v>
      </c>
      <c r="X2959">
        <v>12.4</v>
      </c>
      <c r="Y2959">
        <v>12</v>
      </c>
      <c r="Z2959">
        <v>2117.67</v>
      </c>
      <c r="AB2959">
        <v>19.899999999999999</v>
      </c>
      <c r="AC2959">
        <v>42141.63</v>
      </c>
      <c r="AD2959">
        <v>1338748.6200000001</v>
      </c>
      <c r="AE2959">
        <v>159.18</v>
      </c>
      <c r="AF2959">
        <v>213102005.33000001</v>
      </c>
      <c r="AG2959">
        <v>206291.08</v>
      </c>
      <c r="AH2959">
        <v>1.1000000000000001</v>
      </c>
      <c r="AI2959">
        <v>14776.01</v>
      </c>
      <c r="AJ2959">
        <v>1.1100000000000001</v>
      </c>
      <c r="AK2959">
        <v>14860.11</v>
      </c>
      <c r="AL2959">
        <v>7.3999999999999996E-2</v>
      </c>
      <c r="AM2959">
        <v>990.67</v>
      </c>
      <c r="AN2959">
        <v>411.7</v>
      </c>
      <c r="AO2959">
        <v>521.98</v>
      </c>
      <c r="AP2959">
        <v>214899.17</v>
      </c>
      <c r="AQ2959">
        <v>479098.56</v>
      </c>
      <c r="AR2959" t="s">
        <v>124</v>
      </c>
      <c r="AS2959" t="s">
        <v>61</v>
      </c>
      <c r="AT2959" t="s">
        <v>62</v>
      </c>
      <c r="AU2959" t="s">
        <v>63</v>
      </c>
    </row>
    <row r="2960" spans="1:47" x14ac:dyDescent="0.25">
      <c r="A2960" t="s">
        <v>4215</v>
      </c>
      <c r="B2960">
        <v>2025</v>
      </c>
      <c r="C2960">
        <v>9</v>
      </c>
      <c r="D2960" t="s">
        <v>89</v>
      </c>
      <c r="E2960" s="1">
        <v>45917</v>
      </c>
      <c r="F2960" s="1">
        <v>45931</v>
      </c>
      <c r="G2960">
        <v>14</v>
      </c>
      <c r="H2960">
        <v>1.6</v>
      </c>
      <c r="I2960" t="s">
        <v>65</v>
      </c>
      <c r="J2960" t="s">
        <v>50</v>
      </c>
      <c r="K2960" t="s">
        <v>145</v>
      </c>
      <c r="L2960">
        <v>2710.19</v>
      </c>
      <c r="M2960" t="s">
        <v>52</v>
      </c>
      <c r="N2960" t="s">
        <v>53</v>
      </c>
      <c r="O2960" t="s">
        <v>99</v>
      </c>
      <c r="P2960" t="s">
        <v>92</v>
      </c>
      <c r="Q2960" t="s">
        <v>164</v>
      </c>
      <c r="R2960" t="s">
        <v>2378</v>
      </c>
      <c r="S2960" t="s">
        <v>170</v>
      </c>
      <c r="T2960" t="s">
        <v>86</v>
      </c>
      <c r="U2960" t="s">
        <v>87</v>
      </c>
      <c r="V2960">
        <v>118684</v>
      </c>
      <c r="W2960">
        <v>67024</v>
      </c>
      <c r="X2960">
        <v>3.5</v>
      </c>
      <c r="Y2960">
        <v>12.3</v>
      </c>
      <c r="Z2960">
        <v>100613.23</v>
      </c>
      <c r="AB2960">
        <v>15.03</v>
      </c>
      <c r="AC2960">
        <v>1512216.85</v>
      </c>
      <c r="AD2960">
        <v>117032303</v>
      </c>
      <c r="AE2960">
        <v>276.74</v>
      </c>
      <c r="AF2960">
        <v>32387519532.220001</v>
      </c>
      <c r="AG2960">
        <v>73428.44</v>
      </c>
      <c r="AH2960">
        <v>0</v>
      </c>
      <c r="AI2960">
        <v>0</v>
      </c>
      <c r="AJ2960">
        <v>6.42</v>
      </c>
      <c r="AK2960">
        <v>0</v>
      </c>
      <c r="AL2960">
        <v>0.32600000000000001</v>
      </c>
      <c r="AM2960">
        <v>381525.31</v>
      </c>
      <c r="AN2960">
        <v>637.79999999999995</v>
      </c>
      <c r="AO2960">
        <v>426.08</v>
      </c>
      <c r="AP2960">
        <v>271753.82</v>
      </c>
      <c r="AQ2960">
        <v>2238924.42</v>
      </c>
      <c r="AR2960" t="s">
        <v>61</v>
      </c>
      <c r="AS2960" t="s">
        <v>61</v>
      </c>
      <c r="AT2960" t="s">
        <v>62</v>
      </c>
      <c r="AU2960" t="s">
        <v>63</v>
      </c>
    </row>
    <row r="2961" spans="1:47" x14ac:dyDescent="0.25">
      <c r="A2961" t="s">
        <v>4216</v>
      </c>
      <c r="B2961">
        <v>2020</v>
      </c>
      <c r="C2961">
        <v>9</v>
      </c>
      <c r="D2961" t="s">
        <v>89</v>
      </c>
      <c r="E2961" s="1">
        <v>44099</v>
      </c>
      <c r="F2961" s="1">
        <v>44106</v>
      </c>
      <c r="G2961">
        <v>7</v>
      </c>
      <c r="H2961">
        <v>17.899999999999999</v>
      </c>
      <c r="I2961" t="s">
        <v>65</v>
      </c>
      <c r="J2961" t="s">
        <v>50</v>
      </c>
      <c r="K2961" t="s">
        <v>183</v>
      </c>
      <c r="L2961">
        <v>2710.19</v>
      </c>
      <c r="M2961" t="s">
        <v>98</v>
      </c>
      <c r="N2961" t="s">
        <v>53</v>
      </c>
      <c r="O2961" t="s">
        <v>91</v>
      </c>
      <c r="P2961" t="s">
        <v>82</v>
      </c>
      <c r="Q2961" t="s">
        <v>127</v>
      </c>
      <c r="R2961" t="s">
        <v>3148</v>
      </c>
      <c r="S2961" t="s">
        <v>186</v>
      </c>
      <c r="T2961" t="s">
        <v>162</v>
      </c>
      <c r="U2961" t="s">
        <v>143</v>
      </c>
      <c r="V2961">
        <v>68823</v>
      </c>
      <c r="W2961">
        <v>41712</v>
      </c>
      <c r="X2961">
        <v>17</v>
      </c>
      <c r="Y2961">
        <v>13.4</v>
      </c>
      <c r="Z2961">
        <v>63880.75</v>
      </c>
      <c r="AB2961">
        <v>22.97</v>
      </c>
      <c r="AC2961">
        <v>1467340.83</v>
      </c>
      <c r="AD2961">
        <v>66428314.310000002</v>
      </c>
      <c r="AE2961">
        <v>166.98</v>
      </c>
      <c r="AF2961">
        <v>11092199923.48</v>
      </c>
      <c r="AG2961">
        <v>143358.07999999999</v>
      </c>
      <c r="AH2961">
        <v>0</v>
      </c>
      <c r="AI2961">
        <v>0</v>
      </c>
      <c r="AJ2961">
        <v>15.13</v>
      </c>
      <c r="AK2961">
        <v>0</v>
      </c>
      <c r="AL2961">
        <v>0.308</v>
      </c>
      <c r="AM2961">
        <v>204599.21</v>
      </c>
      <c r="AN2961">
        <v>321.10000000000002</v>
      </c>
      <c r="AO2961">
        <v>467.72</v>
      </c>
      <c r="AP2961">
        <v>150184.89000000001</v>
      </c>
      <c r="AQ2961">
        <v>1965483.01</v>
      </c>
      <c r="AR2961" t="s">
        <v>61</v>
      </c>
      <c r="AS2961" t="s">
        <v>61</v>
      </c>
      <c r="AT2961" t="s">
        <v>62</v>
      </c>
      <c r="AU2961" t="s">
        <v>63</v>
      </c>
    </row>
    <row r="2962" spans="1:47" x14ac:dyDescent="0.25">
      <c r="A2962" t="s">
        <v>4217</v>
      </c>
      <c r="B2962">
        <v>2022</v>
      </c>
      <c r="C2962">
        <v>8</v>
      </c>
      <c r="D2962" t="s">
        <v>89</v>
      </c>
      <c r="E2962" s="1">
        <v>44777</v>
      </c>
      <c r="F2962" s="1">
        <v>44798</v>
      </c>
      <c r="G2962">
        <v>21</v>
      </c>
      <c r="H2962">
        <v>10.6</v>
      </c>
      <c r="I2962" t="s">
        <v>65</v>
      </c>
      <c r="J2962" t="s">
        <v>112</v>
      </c>
      <c r="K2962" t="s">
        <v>126</v>
      </c>
      <c r="L2962">
        <v>2701.12</v>
      </c>
      <c r="M2962" t="s">
        <v>114</v>
      </c>
      <c r="N2962" t="s">
        <v>81</v>
      </c>
      <c r="O2962" t="s">
        <v>54</v>
      </c>
      <c r="P2962" t="s">
        <v>100</v>
      </c>
      <c r="Q2962" t="s">
        <v>159</v>
      </c>
      <c r="R2962" t="s">
        <v>2092</v>
      </c>
      <c r="S2962" t="s">
        <v>130</v>
      </c>
      <c r="T2962" t="s">
        <v>102</v>
      </c>
      <c r="U2962" t="s">
        <v>166</v>
      </c>
      <c r="V2962">
        <v>83040</v>
      </c>
      <c r="W2962">
        <v>59012</v>
      </c>
      <c r="X2962">
        <v>1.4</v>
      </c>
      <c r="Y2962">
        <v>13.9</v>
      </c>
      <c r="Z2962">
        <v>65091.76</v>
      </c>
      <c r="AB2962">
        <v>10.39</v>
      </c>
      <c r="AC2962">
        <v>676303.39</v>
      </c>
      <c r="AD2962">
        <v>11933272.359999999</v>
      </c>
      <c r="AE2962">
        <v>215.34</v>
      </c>
      <c r="AF2962">
        <v>2569710870</v>
      </c>
      <c r="AG2962">
        <v>192491.35</v>
      </c>
      <c r="AH2962">
        <v>1.7</v>
      </c>
      <c r="AI2962">
        <v>16201.86</v>
      </c>
      <c r="AJ2962">
        <v>20.45</v>
      </c>
      <c r="AK2962">
        <v>0</v>
      </c>
      <c r="AL2962">
        <v>0.19</v>
      </c>
      <c r="AM2962">
        <v>22673.22</v>
      </c>
      <c r="AN2962">
        <v>620.1</v>
      </c>
      <c r="AO2962">
        <v>647.47</v>
      </c>
      <c r="AP2962">
        <v>401496.15</v>
      </c>
      <c r="AQ2962">
        <v>1309165.97</v>
      </c>
      <c r="AR2962" t="s">
        <v>61</v>
      </c>
      <c r="AS2962" t="s">
        <v>61</v>
      </c>
      <c r="AT2962" t="s">
        <v>62</v>
      </c>
      <c r="AU2962" t="s">
        <v>63</v>
      </c>
    </row>
    <row r="2963" spans="1:47" x14ac:dyDescent="0.25">
      <c r="A2963" t="s">
        <v>4218</v>
      </c>
      <c r="B2963">
        <v>2025</v>
      </c>
      <c r="C2963">
        <v>11</v>
      </c>
      <c r="D2963" t="s">
        <v>119</v>
      </c>
      <c r="E2963" s="1">
        <v>45985</v>
      </c>
      <c r="F2963" s="1">
        <v>45997</v>
      </c>
      <c r="G2963">
        <v>12</v>
      </c>
      <c r="H2963">
        <v>19.5</v>
      </c>
      <c r="I2963" t="s">
        <v>65</v>
      </c>
      <c r="J2963" t="s">
        <v>112</v>
      </c>
      <c r="K2963" t="s">
        <v>340</v>
      </c>
      <c r="L2963">
        <v>7208.39</v>
      </c>
      <c r="M2963" t="s">
        <v>52</v>
      </c>
      <c r="N2963" t="s">
        <v>168</v>
      </c>
      <c r="O2963" t="s">
        <v>200</v>
      </c>
      <c r="P2963" t="s">
        <v>82</v>
      </c>
      <c r="Q2963" t="s">
        <v>204</v>
      </c>
      <c r="R2963" t="s">
        <v>1075</v>
      </c>
      <c r="S2963" t="s">
        <v>73</v>
      </c>
      <c r="T2963" t="s">
        <v>162</v>
      </c>
      <c r="U2963" t="s">
        <v>96</v>
      </c>
      <c r="V2963">
        <v>6645</v>
      </c>
      <c r="W2963">
        <v>4573</v>
      </c>
      <c r="X2963">
        <v>20.5</v>
      </c>
      <c r="Y2963">
        <v>11.8</v>
      </c>
      <c r="Z2963">
        <v>5304.29</v>
      </c>
      <c r="AB2963">
        <v>35.74</v>
      </c>
      <c r="AC2963">
        <v>189575.32</v>
      </c>
      <c r="AD2963">
        <v>2514445.63</v>
      </c>
      <c r="AE2963">
        <v>282.22000000000003</v>
      </c>
      <c r="AF2963">
        <v>709626845.70000005</v>
      </c>
      <c r="AG2963">
        <v>84012.76</v>
      </c>
      <c r="AH2963">
        <v>2.6</v>
      </c>
      <c r="AI2963">
        <v>40359.949999999997</v>
      </c>
      <c r="AJ2963">
        <v>3.9</v>
      </c>
      <c r="AK2963">
        <v>0</v>
      </c>
      <c r="AL2963">
        <v>0.13100000000000001</v>
      </c>
      <c r="AM2963">
        <v>3293.92</v>
      </c>
      <c r="AN2963">
        <v>326.5</v>
      </c>
      <c r="AO2963">
        <v>481.21</v>
      </c>
      <c r="AP2963">
        <v>157115.07</v>
      </c>
      <c r="AQ2963">
        <v>474357.02</v>
      </c>
      <c r="AR2963" t="s">
        <v>61</v>
      </c>
      <c r="AS2963" t="s">
        <v>61</v>
      </c>
      <c r="AT2963" t="s">
        <v>62</v>
      </c>
      <c r="AU2963" t="s">
        <v>117</v>
      </c>
    </row>
    <row r="2964" spans="1:47" x14ac:dyDescent="0.25">
      <c r="A2964" t="s">
        <v>4219</v>
      </c>
      <c r="B2964">
        <v>2022</v>
      </c>
      <c r="C2964">
        <v>9</v>
      </c>
      <c r="D2964" t="s">
        <v>89</v>
      </c>
      <c r="E2964" s="1">
        <v>44823</v>
      </c>
      <c r="F2964" s="1">
        <v>44831</v>
      </c>
      <c r="G2964">
        <v>8</v>
      </c>
      <c r="H2964">
        <v>5.6</v>
      </c>
      <c r="I2964" t="s">
        <v>49</v>
      </c>
      <c r="J2964" t="s">
        <v>50</v>
      </c>
      <c r="K2964" t="s">
        <v>145</v>
      </c>
      <c r="L2964">
        <v>2710.19</v>
      </c>
      <c r="M2964" t="s">
        <v>90</v>
      </c>
      <c r="N2964" t="s">
        <v>168</v>
      </c>
      <c r="O2964" t="s">
        <v>200</v>
      </c>
      <c r="P2964" t="s">
        <v>127</v>
      </c>
      <c r="Q2964" t="s">
        <v>226</v>
      </c>
      <c r="R2964" t="s">
        <v>725</v>
      </c>
      <c r="S2964" t="s">
        <v>170</v>
      </c>
      <c r="T2964" t="s">
        <v>131</v>
      </c>
      <c r="U2964" t="s">
        <v>60</v>
      </c>
      <c r="V2964">
        <v>114988</v>
      </c>
      <c r="W2964">
        <v>75430</v>
      </c>
      <c r="X2964">
        <v>21.4</v>
      </c>
      <c r="Y2964">
        <v>15.8</v>
      </c>
      <c r="Z2964">
        <v>101820.55</v>
      </c>
      <c r="AB2964">
        <v>25.83</v>
      </c>
      <c r="AC2964">
        <v>2630024.81</v>
      </c>
      <c r="AD2964">
        <v>56747647.130000003</v>
      </c>
      <c r="AE2964">
        <v>215.7</v>
      </c>
      <c r="AF2964">
        <v>12240467485.940001</v>
      </c>
      <c r="AG2964">
        <v>60439.33</v>
      </c>
      <c r="AH2964">
        <v>0</v>
      </c>
      <c r="AI2964">
        <v>0</v>
      </c>
      <c r="AJ2964">
        <v>4.84</v>
      </c>
      <c r="AK2964">
        <v>2746586.12</v>
      </c>
      <c r="AL2964">
        <v>0.25800000000000001</v>
      </c>
      <c r="AM2964">
        <v>146408.93</v>
      </c>
      <c r="AN2964">
        <v>178.6</v>
      </c>
      <c r="AO2964">
        <v>396.17</v>
      </c>
      <c r="AP2964">
        <v>70755.960000000006</v>
      </c>
      <c r="AQ2964">
        <v>2907629.03</v>
      </c>
      <c r="AR2964" t="s">
        <v>61</v>
      </c>
      <c r="AS2964" t="s">
        <v>61</v>
      </c>
      <c r="AT2964" t="s">
        <v>62</v>
      </c>
      <c r="AU2964" t="s">
        <v>63</v>
      </c>
    </row>
    <row r="2965" spans="1:47" x14ac:dyDescent="0.25">
      <c r="A2965" t="s">
        <v>4220</v>
      </c>
      <c r="B2965">
        <v>2020</v>
      </c>
      <c r="C2965">
        <v>5</v>
      </c>
      <c r="D2965" t="s">
        <v>77</v>
      </c>
      <c r="E2965" s="1">
        <v>43953</v>
      </c>
      <c r="F2965" s="1">
        <v>43972</v>
      </c>
      <c r="G2965">
        <v>19</v>
      </c>
      <c r="H2965">
        <v>2.1</v>
      </c>
      <c r="I2965" t="s">
        <v>65</v>
      </c>
      <c r="J2965" t="s">
        <v>50</v>
      </c>
      <c r="K2965" t="s">
        <v>51</v>
      </c>
      <c r="L2965">
        <v>2709</v>
      </c>
      <c r="M2965" t="s">
        <v>80</v>
      </c>
      <c r="N2965" t="s">
        <v>81</v>
      </c>
      <c r="O2965" t="s">
        <v>54</v>
      </c>
      <c r="P2965" t="s">
        <v>128</v>
      </c>
      <c r="Q2965" t="s">
        <v>146</v>
      </c>
      <c r="R2965" t="s">
        <v>1166</v>
      </c>
      <c r="S2965" t="s">
        <v>58</v>
      </c>
      <c r="T2965" t="s">
        <v>102</v>
      </c>
      <c r="U2965" t="s">
        <v>143</v>
      </c>
      <c r="V2965">
        <v>237879</v>
      </c>
      <c r="W2965">
        <v>162589</v>
      </c>
      <c r="X2965">
        <v>17</v>
      </c>
      <c r="Y2965">
        <v>15.7</v>
      </c>
      <c r="Z2965">
        <v>208064.9</v>
      </c>
      <c r="AB2965">
        <v>18.63</v>
      </c>
      <c r="AC2965">
        <v>3876249.09</v>
      </c>
      <c r="AD2965">
        <v>18790341.120000001</v>
      </c>
      <c r="AE2965">
        <v>162.69</v>
      </c>
      <c r="AF2965">
        <v>3057000596.8099999</v>
      </c>
      <c r="AG2965">
        <v>29678.38</v>
      </c>
      <c r="AI2965">
        <v>9857.41</v>
      </c>
      <c r="AJ2965">
        <v>0.09</v>
      </c>
      <c r="AK2965">
        <v>0</v>
      </c>
      <c r="AL2965">
        <v>7.5999999999999998E-2</v>
      </c>
      <c r="AM2965">
        <v>14280.66</v>
      </c>
      <c r="AO2965">
        <v>402.8</v>
      </c>
      <c r="AP2965">
        <v>357847.52</v>
      </c>
      <c r="AQ2965">
        <v>4287913.0599999996</v>
      </c>
      <c r="AR2965" t="s">
        <v>61</v>
      </c>
      <c r="AS2965" t="s">
        <v>61</v>
      </c>
      <c r="AT2965" t="s">
        <v>62</v>
      </c>
      <c r="AU2965" t="s">
        <v>63</v>
      </c>
    </row>
    <row r="2966" spans="1:47" x14ac:dyDescent="0.25">
      <c r="A2966" t="s">
        <v>4221</v>
      </c>
      <c r="B2966">
        <v>2022</v>
      </c>
      <c r="C2966">
        <v>12</v>
      </c>
      <c r="D2966" t="s">
        <v>119</v>
      </c>
      <c r="E2966" s="1">
        <v>44904</v>
      </c>
      <c r="F2966" s="1">
        <v>44919</v>
      </c>
      <c r="G2966">
        <v>15</v>
      </c>
      <c r="H2966">
        <v>18.8</v>
      </c>
      <c r="I2966" t="s">
        <v>49</v>
      </c>
      <c r="J2966" t="s">
        <v>66</v>
      </c>
      <c r="K2966" t="s">
        <v>153</v>
      </c>
      <c r="L2966">
        <v>6309</v>
      </c>
      <c r="M2966" t="s">
        <v>68</v>
      </c>
      <c r="N2966" t="s">
        <v>106</v>
      </c>
      <c r="O2966" t="s">
        <v>200</v>
      </c>
      <c r="P2966" t="s">
        <v>108</v>
      </c>
      <c r="Q2966" t="s">
        <v>82</v>
      </c>
      <c r="R2966" t="s">
        <v>4222</v>
      </c>
      <c r="S2966" t="s">
        <v>156</v>
      </c>
      <c r="T2966" t="s">
        <v>148</v>
      </c>
      <c r="U2966" t="s">
        <v>87</v>
      </c>
      <c r="V2966">
        <v>18192</v>
      </c>
      <c r="W2966">
        <v>10076</v>
      </c>
      <c r="X2966">
        <v>21.5</v>
      </c>
      <c r="Y2966">
        <v>14.7</v>
      </c>
      <c r="Z2966">
        <v>17297.400000000001</v>
      </c>
      <c r="AA2966">
        <v>1235</v>
      </c>
      <c r="AB2966">
        <v>2870.29</v>
      </c>
      <c r="AC2966">
        <v>3544808.15</v>
      </c>
      <c r="AD2966">
        <v>13878568.890000001</v>
      </c>
      <c r="AE2966">
        <v>214.29</v>
      </c>
      <c r="AF2966">
        <v>2974038527.4400001</v>
      </c>
      <c r="AG2966">
        <v>182267.24</v>
      </c>
      <c r="AH2966">
        <v>1.1000000000000001</v>
      </c>
      <c r="AI2966">
        <v>28411.06</v>
      </c>
      <c r="AJ2966">
        <v>8.34</v>
      </c>
      <c r="AK2966">
        <v>1157472.6499999999</v>
      </c>
      <c r="AL2966">
        <v>0.26</v>
      </c>
      <c r="AM2966">
        <v>36084.28</v>
      </c>
      <c r="AN2966">
        <v>393.8</v>
      </c>
      <c r="AO2966">
        <v>492.57</v>
      </c>
      <c r="AP2966">
        <v>193974.07</v>
      </c>
      <c r="AQ2966">
        <v>3985544.8</v>
      </c>
      <c r="AR2966" t="s">
        <v>61</v>
      </c>
      <c r="AS2966" t="s">
        <v>61</v>
      </c>
      <c r="AT2966" t="s">
        <v>62</v>
      </c>
      <c r="AU2966" t="s">
        <v>63</v>
      </c>
    </row>
    <row r="2967" spans="1:47" x14ac:dyDescent="0.25">
      <c r="A2967" t="s">
        <v>4223</v>
      </c>
      <c r="B2967">
        <v>2021</v>
      </c>
      <c r="C2967">
        <v>10</v>
      </c>
      <c r="D2967" t="s">
        <v>119</v>
      </c>
      <c r="E2967" s="1">
        <v>44496</v>
      </c>
      <c r="F2967" s="1">
        <v>44511</v>
      </c>
      <c r="G2967">
        <v>15</v>
      </c>
      <c r="H2967">
        <v>7.6</v>
      </c>
      <c r="I2967" t="s">
        <v>65</v>
      </c>
      <c r="J2967" t="s">
        <v>50</v>
      </c>
      <c r="K2967" t="s">
        <v>183</v>
      </c>
      <c r="L2967">
        <v>2710.19</v>
      </c>
      <c r="M2967" t="s">
        <v>90</v>
      </c>
      <c r="N2967" t="s">
        <v>106</v>
      </c>
      <c r="O2967" t="s">
        <v>99</v>
      </c>
      <c r="P2967" t="s">
        <v>226</v>
      </c>
      <c r="Q2967" t="s">
        <v>146</v>
      </c>
      <c r="R2967" t="s">
        <v>483</v>
      </c>
      <c r="S2967" t="s">
        <v>186</v>
      </c>
      <c r="T2967" t="s">
        <v>59</v>
      </c>
      <c r="U2967" t="s">
        <v>132</v>
      </c>
      <c r="V2967">
        <v>109602</v>
      </c>
      <c r="W2967">
        <v>79139</v>
      </c>
      <c r="X2967">
        <v>11.4</v>
      </c>
      <c r="Y2967">
        <v>15.9</v>
      </c>
      <c r="Z2967">
        <v>90572.5</v>
      </c>
      <c r="AB2967">
        <v>23.73</v>
      </c>
      <c r="AC2967">
        <v>2149285.42</v>
      </c>
      <c r="AD2967">
        <v>50977825.899999999</v>
      </c>
      <c r="AE2967">
        <v>174.92</v>
      </c>
      <c r="AF2967">
        <v>8917041306.4300003</v>
      </c>
      <c r="AG2967">
        <v>188196.1</v>
      </c>
      <c r="AH2967">
        <v>0</v>
      </c>
      <c r="AI2967">
        <v>0</v>
      </c>
      <c r="AJ2967">
        <v>4.7</v>
      </c>
      <c r="AK2967">
        <v>0</v>
      </c>
      <c r="AL2967">
        <v>6.4000000000000001E-2</v>
      </c>
      <c r="AM2967">
        <v>32625.81</v>
      </c>
      <c r="AN2967">
        <v>440.5</v>
      </c>
      <c r="AO2967">
        <v>438.21</v>
      </c>
      <c r="AP2967">
        <v>193031.51</v>
      </c>
      <c r="AQ2967">
        <v>2563138.84</v>
      </c>
      <c r="AR2967" t="s">
        <v>61</v>
      </c>
      <c r="AS2967" t="s">
        <v>61</v>
      </c>
      <c r="AT2967" t="s">
        <v>62</v>
      </c>
      <c r="AU2967" t="s">
        <v>63</v>
      </c>
    </row>
    <row r="2968" spans="1:47" x14ac:dyDescent="0.25">
      <c r="A2968" t="s">
        <v>4224</v>
      </c>
      <c r="B2968">
        <v>2021</v>
      </c>
      <c r="C2968">
        <v>9</v>
      </c>
      <c r="D2968" t="s">
        <v>89</v>
      </c>
      <c r="E2968" s="1">
        <v>44463</v>
      </c>
      <c r="F2968" s="1">
        <v>44486</v>
      </c>
      <c r="G2968">
        <v>23</v>
      </c>
      <c r="H2968">
        <v>8.5</v>
      </c>
      <c r="I2968" t="s">
        <v>65</v>
      </c>
      <c r="J2968" t="s">
        <v>112</v>
      </c>
      <c r="K2968" t="s">
        <v>126</v>
      </c>
      <c r="L2968">
        <v>2701.12</v>
      </c>
      <c r="M2968" t="s">
        <v>98</v>
      </c>
      <c r="N2968" t="s">
        <v>81</v>
      </c>
      <c r="O2968" t="s">
        <v>189</v>
      </c>
      <c r="P2968" t="s">
        <v>56</v>
      </c>
      <c r="Q2968" t="s">
        <v>108</v>
      </c>
      <c r="R2968" t="s">
        <v>1098</v>
      </c>
      <c r="S2968" t="s">
        <v>130</v>
      </c>
      <c r="T2968" t="s">
        <v>148</v>
      </c>
      <c r="U2968" t="s">
        <v>166</v>
      </c>
      <c r="V2968">
        <v>73178</v>
      </c>
      <c r="W2968">
        <v>41445</v>
      </c>
      <c r="X2968">
        <v>14.7</v>
      </c>
      <c r="Y2968">
        <v>12.4</v>
      </c>
      <c r="Z2968">
        <v>64753.05</v>
      </c>
      <c r="AB2968">
        <v>15.83</v>
      </c>
      <c r="AC2968">
        <v>1025040.78</v>
      </c>
      <c r="AD2968">
        <v>7743817.25</v>
      </c>
      <c r="AE2968">
        <v>171.16</v>
      </c>
      <c r="AF2968">
        <v>1325431760.51</v>
      </c>
      <c r="AG2968">
        <v>32589.38</v>
      </c>
      <c r="AH2968">
        <v>0</v>
      </c>
      <c r="AI2968">
        <v>0</v>
      </c>
      <c r="AJ2968">
        <v>5.94</v>
      </c>
      <c r="AK2968">
        <v>0</v>
      </c>
      <c r="AL2968">
        <v>0.18099999999999999</v>
      </c>
      <c r="AM2968">
        <v>14016.31</v>
      </c>
      <c r="AN2968">
        <v>925.7</v>
      </c>
      <c r="AO2968">
        <v>601.5</v>
      </c>
      <c r="AP2968">
        <v>556808.55000000005</v>
      </c>
      <c r="AQ2968">
        <v>1628455.02</v>
      </c>
      <c r="AR2968" t="s">
        <v>61</v>
      </c>
      <c r="AS2968" t="s">
        <v>61</v>
      </c>
      <c r="AT2968" t="s">
        <v>62</v>
      </c>
      <c r="AU2968" t="s">
        <v>63</v>
      </c>
    </row>
    <row r="2969" spans="1:47" x14ac:dyDescent="0.25">
      <c r="A2969" t="s">
        <v>4225</v>
      </c>
      <c r="B2969">
        <v>2020</v>
      </c>
      <c r="C2969">
        <v>9</v>
      </c>
      <c r="D2969" t="s">
        <v>89</v>
      </c>
      <c r="E2969" s="1">
        <v>44083</v>
      </c>
      <c r="F2969" s="1">
        <v>44091</v>
      </c>
      <c r="G2969">
        <v>8</v>
      </c>
      <c r="H2969">
        <v>17.7</v>
      </c>
      <c r="I2969" t="s">
        <v>65</v>
      </c>
      <c r="J2969" t="s">
        <v>50</v>
      </c>
      <c r="K2969" t="s">
        <v>145</v>
      </c>
      <c r="L2969">
        <v>2710.19</v>
      </c>
      <c r="M2969" t="s">
        <v>52</v>
      </c>
      <c r="N2969" t="s">
        <v>81</v>
      </c>
      <c r="O2969" t="s">
        <v>91</v>
      </c>
      <c r="P2969" t="s">
        <v>70</v>
      </c>
      <c r="Q2969" t="s">
        <v>127</v>
      </c>
      <c r="R2969" t="s">
        <v>1758</v>
      </c>
      <c r="S2969" t="s">
        <v>170</v>
      </c>
      <c r="T2969" t="s">
        <v>102</v>
      </c>
      <c r="U2969" t="s">
        <v>103</v>
      </c>
      <c r="V2969">
        <v>94650</v>
      </c>
      <c r="W2969">
        <v>57853</v>
      </c>
      <c r="X2969">
        <v>10.9</v>
      </c>
      <c r="Y2969">
        <v>15.7</v>
      </c>
      <c r="Z2969">
        <v>84801.88</v>
      </c>
      <c r="AB2969">
        <v>22.26</v>
      </c>
      <c r="AC2969">
        <v>1887689.85</v>
      </c>
      <c r="AD2969">
        <v>69853004.590000004</v>
      </c>
      <c r="AE2969">
        <v>167.67</v>
      </c>
      <c r="AF2969">
        <v>11712253279.610001</v>
      </c>
      <c r="AG2969">
        <v>58579.040000000001</v>
      </c>
      <c r="AH2969">
        <v>0.8</v>
      </c>
      <c r="AI2969">
        <v>7891.68</v>
      </c>
      <c r="AJ2969">
        <v>12.33</v>
      </c>
      <c r="AK2969">
        <v>0</v>
      </c>
      <c r="AL2969">
        <v>0.124</v>
      </c>
      <c r="AM2969">
        <v>86617.73</v>
      </c>
      <c r="AN2969">
        <v>160</v>
      </c>
      <c r="AO2969">
        <v>399.16</v>
      </c>
      <c r="AP2969">
        <v>63865.599999999999</v>
      </c>
      <c r="AQ2969">
        <v>2104643.9</v>
      </c>
      <c r="AR2969" t="s">
        <v>61</v>
      </c>
      <c r="AS2969" t="s">
        <v>61</v>
      </c>
      <c r="AT2969" t="s">
        <v>293</v>
      </c>
      <c r="AU2969" t="s">
        <v>63</v>
      </c>
    </row>
    <row r="2970" spans="1:47" x14ac:dyDescent="0.25">
      <c r="A2970" t="s">
        <v>4226</v>
      </c>
      <c r="B2970">
        <v>2023</v>
      </c>
      <c r="C2970">
        <v>11</v>
      </c>
      <c r="D2970" t="s">
        <v>119</v>
      </c>
      <c r="E2970" s="1">
        <v>45233</v>
      </c>
      <c r="F2970" s="1">
        <v>45250</v>
      </c>
      <c r="G2970">
        <v>17</v>
      </c>
      <c r="H2970">
        <v>7.3</v>
      </c>
      <c r="I2970" t="s">
        <v>49</v>
      </c>
      <c r="J2970" t="s">
        <v>50</v>
      </c>
      <c r="K2970" t="s">
        <v>120</v>
      </c>
      <c r="L2970">
        <v>2710.1921000000002</v>
      </c>
      <c r="M2970" t="s">
        <v>52</v>
      </c>
      <c r="N2970" t="s">
        <v>69</v>
      </c>
      <c r="O2970" t="s">
        <v>99</v>
      </c>
      <c r="P2970" t="s">
        <v>230</v>
      </c>
      <c r="Q2970" t="s">
        <v>100</v>
      </c>
      <c r="R2970" t="s">
        <v>3448</v>
      </c>
      <c r="S2970" t="s">
        <v>142</v>
      </c>
      <c r="T2970" t="s">
        <v>95</v>
      </c>
      <c r="U2970" t="s">
        <v>60</v>
      </c>
      <c r="V2970">
        <v>36621</v>
      </c>
      <c r="W2970">
        <v>20329</v>
      </c>
      <c r="X2970">
        <v>21.9</v>
      </c>
      <c r="Y2970">
        <v>10.8</v>
      </c>
      <c r="Z2970">
        <v>31037.82</v>
      </c>
      <c r="AB2970">
        <v>14.53</v>
      </c>
      <c r="AC2970">
        <v>450979.52</v>
      </c>
      <c r="AD2970">
        <v>30308120.850000001</v>
      </c>
      <c r="AE2970">
        <v>283.13</v>
      </c>
      <c r="AF2970">
        <v>8581138256.2600002</v>
      </c>
      <c r="AG2970">
        <v>186511.93</v>
      </c>
      <c r="AH2970">
        <v>0</v>
      </c>
      <c r="AI2970">
        <v>0</v>
      </c>
      <c r="AJ2970">
        <v>22.06</v>
      </c>
      <c r="AK2970">
        <v>6685971.46</v>
      </c>
      <c r="AL2970">
        <v>0.121</v>
      </c>
      <c r="AM2970">
        <v>36672.83</v>
      </c>
      <c r="AN2970">
        <v>646.79999999999995</v>
      </c>
      <c r="AO2970">
        <v>472.35</v>
      </c>
      <c r="AP2970">
        <v>305515.98</v>
      </c>
      <c r="AQ2970">
        <v>979680.26</v>
      </c>
      <c r="AR2970" t="s">
        <v>61</v>
      </c>
      <c r="AS2970" t="s">
        <v>61</v>
      </c>
      <c r="AT2970" t="s">
        <v>62</v>
      </c>
      <c r="AU2970" t="s">
        <v>63</v>
      </c>
    </row>
    <row r="2971" spans="1:47" x14ac:dyDescent="0.25">
      <c r="A2971" t="s">
        <v>4227</v>
      </c>
      <c r="B2971">
        <v>2025</v>
      </c>
      <c r="C2971">
        <v>10</v>
      </c>
      <c r="D2971" t="s">
        <v>119</v>
      </c>
      <c r="E2971" s="1">
        <v>45960</v>
      </c>
      <c r="F2971" s="1">
        <v>45973</v>
      </c>
      <c r="G2971">
        <v>13</v>
      </c>
      <c r="H2971">
        <v>16.8</v>
      </c>
      <c r="I2971" t="s">
        <v>65</v>
      </c>
      <c r="J2971" t="s">
        <v>50</v>
      </c>
      <c r="K2971" t="s">
        <v>120</v>
      </c>
      <c r="L2971">
        <v>2710.1921000000002</v>
      </c>
      <c r="M2971" t="s">
        <v>90</v>
      </c>
      <c r="N2971" t="s">
        <v>81</v>
      </c>
      <c r="O2971" t="s">
        <v>99</v>
      </c>
      <c r="P2971" t="s">
        <v>70</v>
      </c>
      <c r="Q2971" t="s">
        <v>196</v>
      </c>
      <c r="R2971" t="s">
        <v>2560</v>
      </c>
      <c r="S2971" t="s">
        <v>123</v>
      </c>
      <c r="T2971" t="s">
        <v>74</v>
      </c>
      <c r="U2971" t="s">
        <v>213</v>
      </c>
      <c r="V2971">
        <v>50667</v>
      </c>
      <c r="W2971">
        <v>31109</v>
      </c>
      <c r="X2971">
        <v>6.6</v>
      </c>
      <c r="Y2971">
        <v>12.2</v>
      </c>
      <c r="Z2971">
        <v>41028.25</v>
      </c>
      <c r="AB2971">
        <v>39.06</v>
      </c>
      <c r="AC2971">
        <v>1602563.45</v>
      </c>
      <c r="AD2971">
        <v>31535543.800000001</v>
      </c>
      <c r="AE2971">
        <v>280.16000000000003</v>
      </c>
      <c r="AF2971">
        <v>8834997951.0100002</v>
      </c>
      <c r="AG2971">
        <v>80372.929999999993</v>
      </c>
      <c r="AH2971">
        <v>1.7</v>
      </c>
      <c r="AI2971">
        <v>49992.53</v>
      </c>
      <c r="AJ2971">
        <v>8.94</v>
      </c>
      <c r="AK2971">
        <v>0</v>
      </c>
      <c r="AL2971">
        <v>0.17100000000000001</v>
      </c>
      <c r="AM2971">
        <v>53925.78</v>
      </c>
      <c r="AN2971">
        <v>279</v>
      </c>
      <c r="AO2971">
        <v>486.36</v>
      </c>
      <c r="AP2971">
        <v>135694.44</v>
      </c>
      <c r="AQ2971">
        <v>1922549.13</v>
      </c>
      <c r="AR2971" t="s">
        <v>61</v>
      </c>
      <c r="AS2971" t="s">
        <v>61</v>
      </c>
      <c r="AT2971" t="s">
        <v>62</v>
      </c>
      <c r="AU2971" t="s">
        <v>63</v>
      </c>
    </row>
    <row r="2972" spans="1:47" x14ac:dyDescent="0.25">
      <c r="A2972" t="s">
        <v>4228</v>
      </c>
      <c r="B2972">
        <v>2024</v>
      </c>
      <c r="C2972">
        <v>7</v>
      </c>
      <c r="D2972" t="s">
        <v>89</v>
      </c>
      <c r="E2972" s="1">
        <v>45485</v>
      </c>
      <c r="F2972" s="1">
        <v>45491</v>
      </c>
      <c r="G2972">
        <v>6</v>
      </c>
      <c r="H2972">
        <v>5.2</v>
      </c>
      <c r="I2972" t="s">
        <v>65</v>
      </c>
      <c r="J2972" t="s">
        <v>50</v>
      </c>
      <c r="K2972" t="s">
        <v>51</v>
      </c>
      <c r="L2972">
        <v>2709</v>
      </c>
      <c r="M2972" t="s">
        <v>98</v>
      </c>
      <c r="N2972" t="s">
        <v>69</v>
      </c>
      <c r="O2972" t="s">
        <v>200</v>
      </c>
      <c r="P2972" t="s">
        <v>70</v>
      </c>
      <c r="Q2972" t="s">
        <v>150</v>
      </c>
      <c r="R2972" t="s">
        <v>631</v>
      </c>
      <c r="S2972" t="s">
        <v>170</v>
      </c>
      <c r="T2972" t="s">
        <v>187</v>
      </c>
      <c r="U2972" t="s">
        <v>228</v>
      </c>
      <c r="V2972">
        <v>140359</v>
      </c>
      <c r="W2972">
        <v>99341</v>
      </c>
      <c r="X2972">
        <v>10.6</v>
      </c>
      <c r="Y2972">
        <v>10</v>
      </c>
      <c r="Z2972">
        <v>108176.12</v>
      </c>
      <c r="AB2972">
        <v>21.26</v>
      </c>
      <c r="AC2972">
        <v>2299824.31</v>
      </c>
      <c r="AD2972">
        <v>7887120.9100000001</v>
      </c>
      <c r="AE2972">
        <v>274.56</v>
      </c>
      <c r="AF2972">
        <v>2165487917.0500002</v>
      </c>
      <c r="AG2972">
        <v>56728.91</v>
      </c>
      <c r="AH2972">
        <v>0</v>
      </c>
      <c r="AI2972">
        <v>0</v>
      </c>
      <c r="AJ2972">
        <v>6.18</v>
      </c>
      <c r="AK2972">
        <v>0</v>
      </c>
      <c r="AL2972">
        <v>0.221</v>
      </c>
      <c r="AM2972">
        <v>17430.54</v>
      </c>
      <c r="AN2972">
        <v>94.2</v>
      </c>
      <c r="AO2972">
        <v>406.89</v>
      </c>
      <c r="AP2972">
        <v>38329.040000000001</v>
      </c>
      <c r="AQ2972">
        <v>2412312.7999999998</v>
      </c>
      <c r="AR2972" t="s">
        <v>124</v>
      </c>
      <c r="AS2972" t="s">
        <v>61</v>
      </c>
      <c r="AT2972" t="s">
        <v>62</v>
      </c>
      <c r="AU2972" t="s">
        <v>117</v>
      </c>
    </row>
    <row r="2973" spans="1:47" x14ac:dyDescent="0.25">
      <c r="A2973" t="s">
        <v>4229</v>
      </c>
      <c r="B2973">
        <v>2022</v>
      </c>
      <c r="C2973">
        <v>1</v>
      </c>
      <c r="D2973" t="s">
        <v>48</v>
      </c>
      <c r="E2973" s="1">
        <v>44563</v>
      </c>
      <c r="F2973" s="1">
        <v>44581</v>
      </c>
      <c r="G2973">
        <v>18</v>
      </c>
      <c r="H2973">
        <v>5.6</v>
      </c>
      <c r="I2973" t="s">
        <v>65</v>
      </c>
      <c r="J2973" t="s">
        <v>50</v>
      </c>
      <c r="K2973" t="s">
        <v>120</v>
      </c>
      <c r="L2973">
        <v>2710.1921000000002</v>
      </c>
      <c r="M2973" t="s">
        <v>90</v>
      </c>
      <c r="N2973" t="s">
        <v>106</v>
      </c>
      <c r="O2973" t="s">
        <v>54</v>
      </c>
      <c r="P2973" t="s">
        <v>128</v>
      </c>
      <c r="Q2973" t="s">
        <v>257</v>
      </c>
      <c r="R2973" t="s">
        <v>1265</v>
      </c>
      <c r="S2973" t="s">
        <v>123</v>
      </c>
      <c r="T2973" t="s">
        <v>95</v>
      </c>
      <c r="U2973" t="s">
        <v>228</v>
      </c>
      <c r="V2973">
        <v>32764</v>
      </c>
      <c r="W2973">
        <v>24123</v>
      </c>
      <c r="X2973">
        <v>17.3</v>
      </c>
      <c r="Y2973">
        <v>11.6</v>
      </c>
      <c r="Z2973">
        <v>30040.45</v>
      </c>
      <c r="AB2973">
        <v>29.42</v>
      </c>
      <c r="AC2973">
        <v>883790.04</v>
      </c>
      <c r="AD2973">
        <v>27565417.32</v>
      </c>
      <c r="AE2973">
        <v>213.12</v>
      </c>
      <c r="AF2973">
        <v>5874741739.2399998</v>
      </c>
      <c r="AG2973">
        <v>71181.67</v>
      </c>
      <c r="AH2973">
        <v>0</v>
      </c>
      <c r="AI2973">
        <v>0</v>
      </c>
      <c r="AJ2973">
        <v>2.17</v>
      </c>
      <c r="AK2973">
        <v>0</v>
      </c>
      <c r="AL2973">
        <v>0.34399999999999997</v>
      </c>
      <c r="AM2973">
        <v>94825.04</v>
      </c>
      <c r="AN2973">
        <v>468.5</v>
      </c>
      <c r="AO2973">
        <v>543.51</v>
      </c>
      <c r="AP2973">
        <v>254634.43</v>
      </c>
      <c r="AQ2973">
        <v>1304431.18</v>
      </c>
      <c r="AR2973" t="s">
        <v>61</v>
      </c>
      <c r="AS2973" t="s">
        <v>61</v>
      </c>
      <c r="AT2973" t="s">
        <v>62</v>
      </c>
      <c r="AU2973" t="s">
        <v>63</v>
      </c>
    </row>
    <row r="2974" spans="1:47" x14ac:dyDescent="0.25">
      <c r="A2974" t="s">
        <v>4230</v>
      </c>
      <c r="B2974">
        <v>2020</v>
      </c>
      <c r="C2974">
        <v>11</v>
      </c>
      <c r="D2974" t="s">
        <v>119</v>
      </c>
      <c r="E2974" s="1">
        <v>44153</v>
      </c>
      <c r="F2974" s="1">
        <v>44186</v>
      </c>
      <c r="G2974">
        <v>33</v>
      </c>
      <c r="H2974">
        <v>1</v>
      </c>
      <c r="I2974" t="s">
        <v>65</v>
      </c>
      <c r="J2974" t="s">
        <v>66</v>
      </c>
      <c r="K2974" t="s">
        <v>248</v>
      </c>
      <c r="L2974">
        <v>9999</v>
      </c>
      <c r="M2974" t="s">
        <v>52</v>
      </c>
      <c r="N2974" t="s">
        <v>168</v>
      </c>
      <c r="O2974" t="s">
        <v>91</v>
      </c>
      <c r="P2974" t="s">
        <v>128</v>
      </c>
      <c r="Q2974" t="s">
        <v>204</v>
      </c>
      <c r="R2974" t="s">
        <v>278</v>
      </c>
      <c r="S2974" t="s">
        <v>156</v>
      </c>
      <c r="T2974" t="s">
        <v>148</v>
      </c>
      <c r="U2974" t="s">
        <v>75</v>
      </c>
      <c r="V2974">
        <v>12211</v>
      </c>
      <c r="W2974">
        <v>8062</v>
      </c>
      <c r="X2974">
        <v>8.4</v>
      </c>
      <c r="Y2974">
        <v>14.3</v>
      </c>
      <c r="Z2974">
        <v>9621.15</v>
      </c>
      <c r="AA2974">
        <v>687</v>
      </c>
      <c r="AB2974">
        <v>4470.0600000000004</v>
      </c>
      <c r="AC2974">
        <v>3070931.22</v>
      </c>
      <c r="AD2974">
        <v>9433152.7300000004</v>
      </c>
      <c r="AE2974">
        <v>162.51</v>
      </c>
      <c r="AF2974">
        <v>1532981650.1500001</v>
      </c>
      <c r="AG2974">
        <v>143861.48000000001</v>
      </c>
      <c r="AH2974">
        <v>3</v>
      </c>
      <c r="AI2974">
        <v>103993.91</v>
      </c>
      <c r="AJ2974">
        <v>10.24</v>
      </c>
      <c r="AK2974">
        <v>0</v>
      </c>
      <c r="AL2974">
        <v>9.9000000000000005E-2</v>
      </c>
      <c r="AM2974">
        <v>9338.82</v>
      </c>
      <c r="AN2974">
        <v>786.8</v>
      </c>
      <c r="AO2974">
        <v>649.55999999999995</v>
      </c>
      <c r="AP2974">
        <v>511073.81</v>
      </c>
      <c r="AQ2974">
        <v>3839199.24</v>
      </c>
      <c r="AR2974" t="s">
        <v>61</v>
      </c>
      <c r="AS2974" t="s">
        <v>61</v>
      </c>
      <c r="AT2974" t="s">
        <v>62</v>
      </c>
      <c r="AU2974" t="s">
        <v>63</v>
      </c>
    </row>
    <row r="2975" spans="1:47" x14ac:dyDescent="0.25">
      <c r="A2975" t="s">
        <v>4231</v>
      </c>
      <c r="B2975">
        <v>2023</v>
      </c>
      <c r="C2975">
        <v>4</v>
      </c>
      <c r="D2975" t="s">
        <v>77</v>
      </c>
      <c r="E2975" s="1">
        <v>45031</v>
      </c>
      <c r="F2975" s="1">
        <v>45048</v>
      </c>
      <c r="G2975">
        <v>17</v>
      </c>
      <c r="H2975">
        <v>11.1</v>
      </c>
      <c r="I2975" t="s">
        <v>65</v>
      </c>
      <c r="J2975" t="s">
        <v>134</v>
      </c>
      <c r="K2975" t="s">
        <v>135</v>
      </c>
      <c r="L2975">
        <v>9999.0098999999991</v>
      </c>
      <c r="M2975" t="s">
        <v>80</v>
      </c>
      <c r="N2975" t="s">
        <v>106</v>
      </c>
      <c r="O2975" t="s">
        <v>91</v>
      </c>
      <c r="P2975" t="s">
        <v>92</v>
      </c>
      <c r="Q2975" t="s">
        <v>150</v>
      </c>
      <c r="R2975" t="s">
        <v>1842</v>
      </c>
      <c r="S2975" t="s">
        <v>137</v>
      </c>
      <c r="T2975" t="s">
        <v>74</v>
      </c>
      <c r="U2975" t="s">
        <v>228</v>
      </c>
      <c r="V2975">
        <v>7501</v>
      </c>
      <c r="W2975">
        <v>4522</v>
      </c>
      <c r="X2975">
        <v>18.5</v>
      </c>
      <c r="Y2975">
        <v>14.3</v>
      </c>
      <c r="Z2975">
        <v>6071.08</v>
      </c>
      <c r="AB2975">
        <v>42.55</v>
      </c>
      <c r="AC2975">
        <v>258324.45</v>
      </c>
      <c r="AD2975">
        <v>4255037.84</v>
      </c>
      <c r="AE2975">
        <v>288.39999999999998</v>
      </c>
      <c r="AF2975">
        <v>1227152913.0599999</v>
      </c>
      <c r="AG2975">
        <v>162619.01</v>
      </c>
      <c r="AI2975">
        <v>0</v>
      </c>
      <c r="AJ2975">
        <v>7.25</v>
      </c>
      <c r="AK2975">
        <v>0</v>
      </c>
      <c r="AL2975">
        <v>5.6000000000000001E-2</v>
      </c>
      <c r="AM2975">
        <v>2382.8200000000002</v>
      </c>
      <c r="AN2975">
        <v>415.4</v>
      </c>
      <c r="AO2975">
        <v>508.93</v>
      </c>
      <c r="AP2975">
        <v>211409.52</v>
      </c>
      <c r="AQ2975">
        <v>634735.80000000005</v>
      </c>
      <c r="AR2975" t="s">
        <v>124</v>
      </c>
      <c r="AS2975" t="s">
        <v>61</v>
      </c>
      <c r="AT2975" t="s">
        <v>62</v>
      </c>
      <c r="AU2975" t="s">
        <v>63</v>
      </c>
    </row>
    <row r="2976" spans="1:47" x14ac:dyDescent="0.25">
      <c r="A2976" t="s">
        <v>4232</v>
      </c>
      <c r="B2976">
        <v>2020</v>
      </c>
      <c r="C2976">
        <v>9</v>
      </c>
      <c r="D2976" t="s">
        <v>89</v>
      </c>
      <c r="E2976" s="1">
        <v>44092</v>
      </c>
      <c r="F2976" s="1">
        <v>44105</v>
      </c>
      <c r="G2976">
        <v>13</v>
      </c>
      <c r="H2976">
        <v>3.1</v>
      </c>
      <c r="I2976" t="s">
        <v>49</v>
      </c>
      <c r="J2976" t="s">
        <v>112</v>
      </c>
      <c r="K2976" t="s">
        <v>340</v>
      </c>
      <c r="L2976">
        <v>7208.39</v>
      </c>
      <c r="M2976" t="s">
        <v>114</v>
      </c>
      <c r="N2976" t="s">
        <v>106</v>
      </c>
      <c r="O2976" t="s">
        <v>189</v>
      </c>
      <c r="P2976" t="s">
        <v>150</v>
      </c>
      <c r="Q2976" t="s">
        <v>184</v>
      </c>
      <c r="R2976" t="s">
        <v>309</v>
      </c>
      <c r="S2976" t="s">
        <v>73</v>
      </c>
      <c r="T2976" t="s">
        <v>148</v>
      </c>
      <c r="U2976" t="s">
        <v>96</v>
      </c>
      <c r="V2976">
        <v>7362</v>
      </c>
      <c r="W2976">
        <v>4432</v>
      </c>
      <c r="X2976">
        <v>8.3000000000000007</v>
      </c>
      <c r="Y2976">
        <v>13.7</v>
      </c>
      <c r="Z2976">
        <v>5700.3</v>
      </c>
      <c r="AB2976">
        <v>18.59</v>
      </c>
      <c r="AC2976">
        <v>105968.58</v>
      </c>
      <c r="AD2976">
        <v>2054445.12</v>
      </c>
      <c r="AE2976">
        <v>161.38</v>
      </c>
      <c r="AF2976">
        <v>331546353.47000003</v>
      </c>
      <c r="AG2976">
        <v>34210.06</v>
      </c>
      <c r="AH2976">
        <v>0</v>
      </c>
      <c r="AI2976">
        <v>0</v>
      </c>
      <c r="AJ2976">
        <v>22.62</v>
      </c>
      <c r="AK2976">
        <v>464715.49</v>
      </c>
      <c r="AL2976">
        <v>0.22600000000000001</v>
      </c>
      <c r="AM2976">
        <v>4643.05</v>
      </c>
      <c r="AN2976">
        <v>660.8</v>
      </c>
      <c r="AO2976">
        <v>714.31</v>
      </c>
      <c r="AP2976">
        <v>472016.05</v>
      </c>
      <c r="AQ2976">
        <v>616837.74</v>
      </c>
      <c r="AR2976" t="s">
        <v>124</v>
      </c>
      <c r="AS2976" t="s">
        <v>61</v>
      </c>
      <c r="AT2976" t="s">
        <v>62</v>
      </c>
      <c r="AU2976" t="s">
        <v>63</v>
      </c>
    </row>
    <row r="2977" spans="1:47" x14ac:dyDescent="0.25">
      <c r="A2977" t="s">
        <v>4233</v>
      </c>
      <c r="B2977">
        <v>2023</v>
      </c>
      <c r="C2977">
        <v>3</v>
      </c>
      <c r="D2977" t="s">
        <v>48</v>
      </c>
      <c r="E2977" s="1">
        <v>45004</v>
      </c>
      <c r="F2977" s="1">
        <v>45032</v>
      </c>
      <c r="G2977">
        <v>28</v>
      </c>
      <c r="H2977">
        <v>14.7</v>
      </c>
      <c r="I2977" t="s">
        <v>49</v>
      </c>
      <c r="J2977" t="s">
        <v>66</v>
      </c>
      <c r="K2977" t="s">
        <v>251</v>
      </c>
      <c r="L2977">
        <v>8543.7000000000007</v>
      </c>
      <c r="M2977" t="s">
        <v>114</v>
      </c>
      <c r="N2977" t="s">
        <v>81</v>
      </c>
      <c r="O2977" t="s">
        <v>200</v>
      </c>
      <c r="P2977" t="s">
        <v>71</v>
      </c>
      <c r="Q2977" t="s">
        <v>92</v>
      </c>
      <c r="R2977" t="s">
        <v>1197</v>
      </c>
      <c r="S2977" t="s">
        <v>156</v>
      </c>
      <c r="T2977" t="s">
        <v>148</v>
      </c>
      <c r="U2977" t="s">
        <v>166</v>
      </c>
      <c r="V2977">
        <v>26468</v>
      </c>
      <c r="W2977">
        <v>16897</v>
      </c>
      <c r="X2977">
        <v>9.9</v>
      </c>
      <c r="Y2977">
        <v>10.9</v>
      </c>
      <c r="Z2977">
        <v>21566.83</v>
      </c>
      <c r="AA2977">
        <v>1540</v>
      </c>
      <c r="AB2977">
        <v>3548.45</v>
      </c>
      <c r="AC2977">
        <v>5464613</v>
      </c>
      <c r="AD2977">
        <v>96714508.120000005</v>
      </c>
      <c r="AE2977">
        <v>288.76</v>
      </c>
      <c r="AF2977">
        <v>27927281364.73</v>
      </c>
      <c r="AG2977">
        <v>101631.54</v>
      </c>
      <c r="AH2977">
        <v>0.5</v>
      </c>
      <c r="AI2977">
        <v>17140.78</v>
      </c>
      <c r="AJ2977">
        <v>9.0299999999999994</v>
      </c>
      <c r="AK2977">
        <v>8733320.0800000001</v>
      </c>
      <c r="AL2977">
        <v>0.29799999999999999</v>
      </c>
      <c r="AM2977">
        <v>288209.23</v>
      </c>
      <c r="AN2977">
        <v>1436.5</v>
      </c>
      <c r="AO2977">
        <v>470.48</v>
      </c>
      <c r="AP2977">
        <v>675844.52</v>
      </c>
      <c r="AQ2977">
        <v>6547439.0700000003</v>
      </c>
      <c r="AR2977" t="s">
        <v>61</v>
      </c>
      <c r="AS2977" t="s">
        <v>61</v>
      </c>
      <c r="AT2977" t="s">
        <v>62</v>
      </c>
      <c r="AU2977" t="s">
        <v>63</v>
      </c>
    </row>
    <row r="2978" spans="1:47" x14ac:dyDescent="0.25">
      <c r="A2978" t="s">
        <v>4234</v>
      </c>
      <c r="B2978">
        <v>2021</v>
      </c>
      <c r="C2978">
        <v>3</v>
      </c>
      <c r="D2978" t="s">
        <v>48</v>
      </c>
      <c r="E2978" s="1">
        <v>44260</v>
      </c>
      <c r="F2978" s="1">
        <v>44277</v>
      </c>
      <c r="G2978">
        <v>17</v>
      </c>
      <c r="H2978">
        <v>4.4000000000000004</v>
      </c>
      <c r="I2978" t="s">
        <v>49</v>
      </c>
      <c r="J2978" t="s">
        <v>50</v>
      </c>
      <c r="K2978" t="s">
        <v>120</v>
      </c>
      <c r="L2978">
        <v>2710.1921000000002</v>
      </c>
      <c r="M2978" t="s">
        <v>68</v>
      </c>
      <c r="N2978" t="s">
        <v>106</v>
      </c>
      <c r="O2978" t="s">
        <v>54</v>
      </c>
      <c r="P2978" t="s">
        <v>196</v>
      </c>
      <c r="Q2978" t="s">
        <v>184</v>
      </c>
      <c r="R2978" t="s">
        <v>729</v>
      </c>
      <c r="S2978" t="s">
        <v>123</v>
      </c>
      <c r="T2978" t="s">
        <v>148</v>
      </c>
      <c r="U2978" t="s">
        <v>110</v>
      </c>
      <c r="V2978">
        <v>30577</v>
      </c>
      <c r="W2978">
        <v>22785</v>
      </c>
      <c r="X2978">
        <v>15.4</v>
      </c>
      <c r="Y2978">
        <v>11</v>
      </c>
      <c r="Z2978">
        <v>26872.080000000002</v>
      </c>
      <c r="AB2978">
        <v>40.31</v>
      </c>
      <c r="AC2978">
        <v>1083213.54</v>
      </c>
      <c r="AD2978">
        <v>13853094.68</v>
      </c>
      <c r="AE2978">
        <v>173.43</v>
      </c>
      <c r="AF2978">
        <v>2402542210.3499999</v>
      </c>
      <c r="AG2978">
        <v>84622.13</v>
      </c>
      <c r="AH2978">
        <v>0</v>
      </c>
      <c r="AI2978">
        <v>0</v>
      </c>
      <c r="AJ2978">
        <v>8.23</v>
      </c>
      <c r="AK2978">
        <v>1140109.69</v>
      </c>
      <c r="AL2978">
        <v>0.22600000000000001</v>
      </c>
      <c r="AM2978">
        <v>31307.99</v>
      </c>
      <c r="AN2978">
        <v>738.3</v>
      </c>
      <c r="AO2978">
        <v>511.46</v>
      </c>
      <c r="AP2978">
        <v>377610.92</v>
      </c>
      <c r="AQ2978">
        <v>1576754.58</v>
      </c>
      <c r="AR2978" t="s">
        <v>61</v>
      </c>
      <c r="AS2978" t="s">
        <v>61</v>
      </c>
      <c r="AT2978" t="s">
        <v>62</v>
      </c>
      <c r="AU2978" t="s">
        <v>63</v>
      </c>
    </row>
    <row r="2979" spans="1:47" x14ac:dyDescent="0.25">
      <c r="A2979" t="s">
        <v>4235</v>
      </c>
      <c r="B2979">
        <v>2024</v>
      </c>
      <c r="C2979">
        <v>4</v>
      </c>
      <c r="D2979" t="s">
        <v>77</v>
      </c>
      <c r="E2979" s="1">
        <v>45410</v>
      </c>
      <c r="F2979" s="1">
        <v>45436</v>
      </c>
      <c r="G2979">
        <v>26</v>
      </c>
      <c r="H2979">
        <v>8.8000000000000007</v>
      </c>
      <c r="I2979" t="s">
        <v>49</v>
      </c>
      <c r="J2979" t="s">
        <v>112</v>
      </c>
      <c r="K2979" t="s">
        <v>343</v>
      </c>
      <c r="L2979">
        <v>2523.1</v>
      </c>
      <c r="M2979" t="s">
        <v>68</v>
      </c>
      <c r="N2979" t="s">
        <v>168</v>
      </c>
      <c r="O2979" t="s">
        <v>200</v>
      </c>
      <c r="P2979" t="s">
        <v>150</v>
      </c>
      <c r="Q2979" t="s">
        <v>70</v>
      </c>
      <c r="R2979" t="s">
        <v>2301</v>
      </c>
      <c r="S2979" t="s">
        <v>130</v>
      </c>
      <c r="T2979" t="s">
        <v>74</v>
      </c>
      <c r="U2979" t="s">
        <v>60</v>
      </c>
      <c r="V2979">
        <v>87567</v>
      </c>
      <c r="W2979">
        <v>56081</v>
      </c>
      <c r="X2979">
        <v>11</v>
      </c>
      <c r="Y2979">
        <v>10.1</v>
      </c>
      <c r="Z2979">
        <v>78487.17</v>
      </c>
      <c r="AB2979">
        <v>32.79</v>
      </c>
      <c r="AC2979">
        <v>2573594.2999999998</v>
      </c>
      <c r="AD2979">
        <v>49193403.539999999</v>
      </c>
      <c r="AE2979">
        <v>280.19</v>
      </c>
      <c r="AF2979">
        <v>13783499737.870001</v>
      </c>
      <c r="AG2979">
        <v>212107.33</v>
      </c>
      <c r="AH2979">
        <v>0.4</v>
      </c>
      <c r="AI2979">
        <v>11845.18</v>
      </c>
      <c r="AJ2979">
        <v>7.77</v>
      </c>
      <c r="AK2979">
        <v>3822327.46</v>
      </c>
      <c r="AL2979">
        <v>0.27600000000000002</v>
      </c>
      <c r="AM2979">
        <v>135773.79</v>
      </c>
      <c r="AN2979">
        <v>695.3</v>
      </c>
      <c r="AO2979">
        <v>406.65</v>
      </c>
      <c r="AP2979">
        <v>282743.74</v>
      </c>
      <c r="AQ2979">
        <v>3216064.34</v>
      </c>
      <c r="AR2979" t="s">
        <v>61</v>
      </c>
      <c r="AS2979" t="s">
        <v>61</v>
      </c>
      <c r="AT2979" t="s">
        <v>293</v>
      </c>
      <c r="AU2979" t="s">
        <v>63</v>
      </c>
    </row>
    <row r="2980" spans="1:47" x14ac:dyDescent="0.25">
      <c r="A2980" t="s">
        <v>4236</v>
      </c>
      <c r="B2980">
        <v>2022</v>
      </c>
      <c r="C2980">
        <v>12</v>
      </c>
      <c r="D2980" t="s">
        <v>119</v>
      </c>
      <c r="E2980" s="1">
        <v>44917</v>
      </c>
      <c r="F2980" s="1">
        <v>44930</v>
      </c>
      <c r="G2980">
        <v>13</v>
      </c>
      <c r="H2980">
        <v>17</v>
      </c>
      <c r="I2980" t="s">
        <v>49</v>
      </c>
      <c r="J2980" t="s">
        <v>78</v>
      </c>
      <c r="K2980" t="s">
        <v>177</v>
      </c>
      <c r="L2980">
        <v>1001.99</v>
      </c>
      <c r="M2980" t="s">
        <v>98</v>
      </c>
      <c r="N2980" t="s">
        <v>106</v>
      </c>
      <c r="O2980" t="s">
        <v>107</v>
      </c>
      <c r="P2980" t="s">
        <v>146</v>
      </c>
      <c r="Q2980" t="s">
        <v>82</v>
      </c>
      <c r="R2980" t="s">
        <v>672</v>
      </c>
      <c r="S2980" t="s">
        <v>130</v>
      </c>
      <c r="T2980" t="s">
        <v>74</v>
      </c>
      <c r="U2980" t="s">
        <v>87</v>
      </c>
      <c r="V2980">
        <v>57810</v>
      </c>
      <c r="W2980">
        <v>36979</v>
      </c>
      <c r="X2980">
        <v>9.3000000000000007</v>
      </c>
      <c r="Y2980">
        <v>13</v>
      </c>
      <c r="Z2980">
        <v>53863.08</v>
      </c>
      <c r="AB2980">
        <v>15.54</v>
      </c>
      <c r="AC2980">
        <v>837032.26</v>
      </c>
      <c r="AD2980">
        <v>21035687.260000002</v>
      </c>
      <c r="AE2980">
        <v>219.69</v>
      </c>
      <c r="AF2980">
        <v>4621330134.1499996</v>
      </c>
      <c r="AG2980">
        <v>135935.34</v>
      </c>
      <c r="AH2980">
        <v>2</v>
      </c>
      <c r="AI2980">
        <v>19623.580000000002</v>
      </c>
      <c r="AJ2980">
        <v>23.13</v>
      </c>
      <c r="AK2980">
        <v>4865554.46</v>
      </c>
      <c r="AL2980">
        <v>0.20899999999999999</v>
      </c>
      <c r="AM2980">
        <v>43964.59</v>
      </c>
      <c r="AO2980">
        <v>530.47</v>
      </c>
      <c r="AP2980">
        <v>162217.73000000001</v>
      </c>
      <c r="AQ2980">
        <v>1198773.5</v>
      </c>
      <c r="AR2980" t="s">
        <v>61</v>
      </c>
      <c r="AS2980" t="s">
        <v>61</v>
      </c>
      <c r="AT2980" t="s">
        <v>62</v>
      </c>
      <c r="AU2980" t="s">
        <v>63</v>
      </c>
    </row>
    <row r="2981" spans="1:47" x14ac:dyDescent="0.25">
      <c r="A2981" t="s">
        <v>4237</v>
      </c>
      <c r="B2981">
        <v>2023</v>
      </c>
      <c r="C2981">
        <v>1</v>
      </c>
      <c r="D2981" t="s">
        <v>48</v>
      </c>
      <c r="E2981" s="1">
        <v>44930</v>
      </c>
      <c r="F2981" s="1">
        <v>44952</v>
      </c>
      <c r="G2981">
        <v>22</v>
      </c>
      <c r="H2981">
        <v>14.3</v>
      </c>
      <c r="I2981" t="s">
        <v>65</v>
      </c>
      <c r="J2981" t="s">
        <v>66</v>
      </c>
      <c r="K2981" t="s">
        <v>153</v>
      </c>
      <c r="L2981">
        <v>6309</v>
      </c>
      <c r="M2981" t="s">
        <v>98</v>
      </c>
      <c r="N2981" t="s">
        <v>69</v>
      </c>
      <c r="O2981" t="s">
        <v>99</v>
      </c>
      <c r="P2981" t="s">
        <v>92</v>
      </c>
      <c r="Q2981" t="s">
        <v>71</v>
      </c>
      <c r="R2981" t="s">
        <v>569</v>
      </c>
      <c r="S2981" t="s">
        <v>156</v>
      </c>
      <c r="T2981" t="s">
        <v>95</v>
      </c>
      <c r="U2981" t="s">
        <v>110</v>
      </c>
      <c r="V2981">
        <v>27184</v>
      </c>
      <c r="W2981">
        <v>18128</v>
      </c>
      <c r="X2981">
        <v>19.2</v>
      </c>
      <c r="Y2981">
        <v>11.2</v>
      </c>
      <c r="Z2981">
        <v>23472.880000000001</v>
      </c>
      <c r="AA2981">
        <v>1676</v>
      </c>
      <c r="AB2981">
        <v>1950.18</v>
      </c>
      <c r="AC2981">
        <v>3268501.68</v>
      </c>
      <c r="AD2981">
        <v>39548751.329999998</v>
      </c>
      <c r="AE2981">
        <v>283.37</v>
      </c>
      <c r="AF2981">
        <v>11206929664.379999</v>
      </c>
      <c r="AG2981">
        <v>135929.73000000001</v>
      </c>
      <c r="AH2981">
        <v>0</v>
      </c>
      <c r="AI2981">
        <v>0</v>
      </c>
      <c r="AJ2981">
        <v>21.57</v>
      </c>
      <c r="AK2981">
        <v>0</v>
      </c>
      <c r="AL2981">
        <v>0.31</v>
      </c>
      <c r="AM2981">
        <v>122601.13</v>
      </c>
      <c r="AN2981">
        <v>878.5</v>
      </c>
      <c r="AO2981">
        <v>636.66</v>
      </c>
      <c r="AP2981">
        <v>559305.81000000006</v>
      </c>
      <c r="AQ2981">
        <v>4086338.35</v>
      </c>
      <c r="AR2981" t="s">
        <v>61</v>
      </c>
      <c r="AS2981" t="s">
        <v>61</v>
      </c>
      <c r="AT2981" t="s">
        <v>62</v>
      </c>
      <c r="AU2981" t="s">
        <v>63</v>
      </c>
    </row>
    <row r="2982" spans="1:47" x14ac:dyDescent="0.25">
      <c r="A2982" t="s">
        <v>4238</v>
      </c>
      <c r="B2982">
        <v>2024</v>
      </c>
      <c r="C2982">
        <v>7</v>
      </c>
      <c r="D2982" t="s">
        <v>89</v>
      </c>
      <c r="E2982" s="1">
        <v>45486</v>
      </c>
      <c r="F2982" s="1">
        <v>45506</v>
      </c>
      <c r="G2982">
        <v>20</v>
      </c>
      <c r="H2982">
        <v>3.2</v>
      </c>
      <c r="I2982" t="s">
        <v>49</v>
      </c>
      <c r="J2982" t="s">
        <v>50</v>
      </c>
      <c r="K2982" t="s">
        <v>120</v>
      </c>
      <c r="L2982">
        <v>2710.1921000000002</v>
      </c>
      <c r="M2982" t="s">
        <v>98</v>
      </c>
      <c r="N2982" t="s">
        <v>69</v>
      </c>
      <c r="O2982" t="s">
        <v>107</v>
      </c>
      <c r="P2982" t="s">
        <v>230</v>
      </c>
      <c r="Q2982" t="s">
        <v>226</v>
      </c>
      <c r="R2982" t="s">
        <v>1405</v>
      </c>
      <c r="S2982" t="s">
        <v>142</v>
      </c>
      <c r="T2982" t="s">
        <v>131</v>
      </c>
      <c r="U2982" t="s">
        <v>143</v>
      </c>
      <c r="V2982">
        <v>28844</v>
      </c>
      <c r="W2982">
        <v>21543</v>
      </c>
      <c r="X2982">
        <v>7.5</v>
      </c>
      <c r="Y2982">
        <v>10.6</v>
      </c>
      <c r="Z2982">
        <v>26563.38</v>
      </c>
      <c r="AB2982">
        <v>39.81</v>
      </c>
      <c r="AC2982">
        <v>1057488.1599999999</v>
      </c>
      <c r="AD2982">
        <v>12283438.18</v>
      </c>
      <c r="AE2982">
        <v>280.99</v>
      </c>
      <c r="AF2982">
        <v>3451523294.1999998</v>
      </c>
      <c r="AG2982">
        <v>52944.45</v>
      </c>
      <c r="AH2982">
        <v>0</v>
      </c>
      <c r="AI2982">
        <v>0</v>
      </c>
      <c r="AJ2982">
        <v>10.16</v>
      </c>
      <c r="AK2982">
        <v>1247997.32</v>
      </c>
      <c r="AL2982">
        <v>0.253</v>
      </c>
      <c r="AM2982">
        <v>31077.1</v>
      </c>
      <c r="AN2982">
        <v>387.2</v>
      </c>
      <c r="AO2982">
        <v>407.31</v>
      </c>
      <c r="AP2982">
        <v>157710.43</v>
      </c>
      <c r="AQ2982">
        <v>1299220.1399999999</v>
      </c>
      <c r="AR2982" t="s">
        <v>61</v>
      </c>
      <c r="AS2982" t="s">
        <v>61</v>
      </c>
      <c r="AT2982" t="s">
        <v>62</v>
      </c>
      <c r="AU2982" t="s">
        <v>63</v>
      </c>
    </row>
    <row r="2983" spans="1:47" x14ac:dyDescent="0.25">
      <c r="A2983" t="s">
        <v>4239</v>
      </c>
      <c r="B2983">
        <v>2023</v>
      </c>
      <c r="C2983">
        <v>4</v>
      </c>
      <c r="D2983" t="s">
        <v>77</v>
      </c>
      <c r="E2983" s="1">
        <v>45023</v>
      </c>
      <c r="F2983" s="1">
        <v>45039</v>
      </c>
      <c r="G2983">
        <v>16</v>
      </c>
      <c r="H2983">
        <v>1.9</v>
      </c>
      <c r="I2983" t="s">
        <v>65</v>
      </c>
      <c r="J2983" t="s">
        <v>134</v>
      </c>
      <c r="K2983" t="s">
        <v>135</v>
      </c>
      <c r="L2983">
        <v>9999.0098999999991</v>
      </c>
      <c r="M2983" t="s">
        <v>90</v>
      </c>
      <c r="N2983" t="s">
        <v>69</v>
      </c>
      <c r="O2983" t="s">
        <v>189</v>
      </c>
      <c r="P2983" t="s">
        <v>56</v>
      </c>
      <c r="Q2983" t="s">
        <v>108</v>
      </c>
      <c r="R2983" t="s">
        <v>2879</v>
      </c>
      <c r="S2983" t="s">
        <v>137</v>
      </c>
      <c r="T2983" t="s">
        <v>95</v>
      </c>
      <c r="U2983" t="s">
        <v>259</v>
      </c>
      <c r="V2983">
        <v>11695</v>
      </c>
      <c r="W2983">
        <v>7358</v>
      </c>
      <c r="X2983">
        <v>11.1</v>
      </c>
      <c r="Y2983">
        <v>14.4</v>
      </c>
      <c r="Z2983">
        <v>10384.82</v>
      </c>
      <c r="AB2983">
        <v>42.01</v>
      </c>
      <c r="AC2983">
        <v>436266.29</v>
      </c>
      <c r="AD2983">
        <v>10835417.34</v>
      </c>
      <c r="AE2983">
        <v>289.83</v>
      </c>
      <c r="AF2983">
        <v>3140429007.6500001</v>
      </c>
      <c r="AG2983">
        <v>150862.39999999999</v>
      </c>
      <c r="AH2983">
        <v>1.2</v>
      </c>
      <c r="AI2983">
        <v>40751.86</v>
      </c>
      <c r="AJ2983">
        <v>20.74</v>
      </c>
      <c r="AK2983">
        <v>0</v>
      </c>
      <c r="AL2983">
        <v>5.7000000000000002E-2</v>
      </c>
      <c r="AM2983">
        <v>6176.19</v>
      </c>
      <c r="AN2983">
        <v>500.5</v>
      </c>
      <c r="AO2983">
        <v>352.5</v>
      </c>
      <c r="AP2983">
        <v>176426.25</v>
      </c>
      <c r="AQ2983">
        <v>810482.99</v>
      </c>
      <c r="AR2983" t="s">
        <v>61</v>
      </c>
      <c r="AS2983" t="s">
        <v>61</v>
      </c>
      <c r="AT2983" t="s">
        <v>62</v>
      </c>
      <c r="AU2983" t="s">
        <v>63</v>
      </c>
    </row>
    <row r="2984" spans="1:47" x14ac:dyDescent="0.25">
      <c r="A2984" t="s">
        <v>4240</v>
      </c>
      <c r="B2984">
        <v>2025</v>
      </c>
      <c r="C2984">
        <v>6</v>
      </c>
      <c r="D2984" t="s">
        <v>77</v>
      </c>
      <c r="E2984" s="1">
        <v>45815</v>
      </c>
      <c r="F2984" s="1">
        <v>45825</v>
      </c>
      <c r="G2984">
        <v>10</v>
      </c>
      <c r="H2984">
        <v>15</v>
      </c>
      <c r="I2984" t="s">
        <v>65</v>
      </c>
      <c r="J2984" t="s">
        <v>50</v>
      </c>
      <c r="K2984" t="s">
        <v>223</v>
      </c>
      <c r="L2984">
        <v>2710.1109999999999</v>
      </c>
      <c r="M2984" t="s">
        <v>68</v>
      </c>
      <c r="N2984" t="s">
        <v>106</v>
      </c>
      <c r="O2984" t="s">
        <v>107</v>
      </c>
      <c r="P2984" t="s">
        <v>56</v>
      </c>
      <c r="Q2984" t="s">
        <v>93</v>
      </c>
      <c r="R2984" t="s">
        <v>1028</v>
      </c>
      <c r="S2984" t="s">
        <v>123</v>
      </c>
      <c r="T2984" t="s">
        <v>59</v>
      </c>
      <c r="U2984" t="s">
        <v>132</v>
      </c>
      <c r="V2984">
        <v>40992</v>
      </c>
      <c r="W2984">
        <v>27419</v>
      </c>
      <c r="X2984">
        <v>4.9000000000000004</v>
      </c>
      <c r="Y2984">
        <v>14.6</v>
      </c>
      <c r="Z2984">
        <v>33047.61</v>
      </c>
      <c r="AB2984">
        <v>23.42</v>
      </c>
      <c r="AC2984">
        <v>773975.03</v>
      </c>
      <c r="AD2984">
        <v>38607209.43</v>
      </c>
      <c r="AE2984">
        <v>281.61</v>
      </c>
      <c r="AF2984">
        <v>10872176247.58</v>
      </c>
      <c r="AG2984">
        <v>142739.32</v>
      </c>
      <c r="AH2984">
        <v>0.1</v>
      </c>
      <c r="AI2984">
        <v>896.56</v>
      </c>
      <c r="AJ2984">
        <v>9.16</v>
      </c>
      <c r="AK2984">
        <v>0</v>
      </c>
      <c r="AL2984">
        <v>0.24</v>
      </c>
      <c r="AM2984">
        <v>92657.3</v>
      </c>
      <c r="AN2984">
        <v>223.6</v>
      </c>
      <c r="AO2984">
        <v>590.34</v>
      </c>
      <c r="AP2984">
        <v>132000.01999999999</v>
      </c>
      <c r="AQ2984">
        <v>1142268.23</v>
      </c>
      <c r="AR2984" t="s">
        <v>124</v>
      </c>
      <c r="AS2984" t="s">
        <v>61</v>
      </c>
      <c r="AT2984" t="s">
        <v>62</v>
      </c>
      <c r="AU2984" t="s">
        <v>63</v>
      </c>
    </row>
    <row r="2985" spans="1:47" x14ac:dyDescent="0.25">
      <c r="A2985" t="s">
        <v>4241</v>
      </c>
      <c r="B2985">
        <v>2022</v>
      </c>
      <c r="C2985">
        <v>4</v>
      </c>
      <c r="D2985" t="s">
        <v>77</v>
      </c>
      <c r="E2985" s="1">
        <v>44654</v>
      </c>
      <c r="F2985" s="1">
        <v>44665</v>
      </c>
      <c r="G2985">
        <v>11</v>
      </c>
      <c r="H2985">
        <v>3.6</v>
      </c>
      <c r="I2985" t="s">
        <v>49</v>
      </c>
      <c r="J2985" t="s">
        <v>50</v>
      </c>
      <c r="K2985" t="s">
        <v>51</v>
      </c>
      <c r="L2985">
        <v>2709</v>
      </c>
      <c r="M2985" t="s">
        <v>80</v>
      </c>
      <c r="N2985" t="s">
        <v>69</v>
      </c>
      <c r="O2985" t="s">
        <v>189</v>
      </c>
      <c r="P2985" t="s">
        <v>146</v>
      </c>
      <c r="Q2985" t="s">
        <v>100</v>
      </c>
      <c r="R2985" t="s">
        <v>261</v>
      </c>
      <c r="S2985" t="s">
        <v>58</v>
      </c>
      <c r="T2985" t="s">
        <v>86</v>
      </c>
      <c r="U2985" t="s">
        <v>213</v>
      </c>
      <c r="V2985">
        <v>280089</v>
      </c>
      <c r="W2985">
        <v>164159</v>
      </c>
      <c r="X2985">
        <v>3</v>
      </c>
      <c r="Y2985">
        <v>15</v>
      </c>
      <c r="Z2985">
        <v>260082.47</v>
      </c>
      <c r="AB2985">
        <v>17.64</v>
      </c>
      <c r="AC2985">
        <v>4587854.7699999996</v>
      </c>
      <c r="AD2985">
        <v>15115993.16</v>
      </c>
      <c r="AE2985">
        <v>212.86</v>
      </c>
      <c r="AF2985">
        <v>3217590304.04</v>
      </c>
      <c r="AG2985">
        <v>234272.55</v>
      </c>
      <c r="AH2985">
        <v>0</v>
      </c>
      <c r="AI2985">
        <v>0</v>
      </c>
      <c r="AJ2985">
        <v>12.38</v>
      </c>
      <c r="AK2985">
        <v>1871359.95</v>
      </c>
      <c r="AL2985">
        <v>0.154</v>
      </c>
      <c r="AM2985">
        <v>23278.63</v>
      </c>
      <c r="AO2985">
        <v>539.30999999999995</v>
      </c>
      <c r="AP2985">
        <v>298076.64</v>
      </c>
      <c r="AQ2985">
        <v>5143482.59</v>
      </c>
      <c r="AR2985" t="s">
        <v>61</v>
      </c>
      <c r="AS2985" t="s">
        <v>61</v>
      </c>
      <c r="AT2985" t="s">
        <v>62</v>
      </c>
      <c r="AU2985" t="s">
        <v>63</v>
      </c>
    </row>
    <row r="2986" spans="1:47" x14ac:dyDescent="0.25">
      <c r="A2986" t="s">
        <v>4242</v>
      </c>
      <c r="B2986">
        <v>2024</v>
      </c>
      <c r="C2986">
        <v>2</v>
      </c>
      <c r="D2986" t="s">
        <v>48</v>
      </c>
      <c r="E2986" s="1">
        <v>45343</v>
      </c>
      <c r="F2986" s="1">
        <v>45361</v>
      </c>
      <c r="G2986">
        <v>18</v>
      </c>
      <c r="H2986">
        <v>14.8</v>
      </c>
      <c r="I2986" t="s">
        <v>49</v>
      </c>
      <c r="J2986" t="s">
        <v>50</v>
      </c>
      <c r="K2986" t="s">
        <v>51</v>
      </c>
      <c r="L2986">
        <v>2709</v>
      </c>
      <c r="M2986" t="s">
        <v>68</v>
      </c>
      <c r="N2986" t="s">
        <v>69</v>
      </c>
      <c r="O2986" t="s">
        <v>99</v>
      </c>
      <c r="P2986" t="s">
        <v>257</v>
      </c>
      <c r="Q2986" t="s">
        <v>100</v>
      </c>
      <c r="R2986" t="s">
        <v>2086</v>
      </c>
      <c r="S2986" t="s">
        <v>58</v>
      </c>
      <c r="T2986" t="s">
        <v>102</v>
      </c>
      <c r="U2986" t="s">
        <v>228</v>
      </c>
      <c r="V2986">
        <v>309730</v>
      </c>
      <c r="W2986">
        <v>227813</v>
      </c>
      <c r="X2986">
        <v>4.0999999999999996</v>
      </c>
      <c r="Y2986">
        <v>15.1</v>
      </c>
      <c r="Z2986">
        <v>283279.07</v>
      </c>
      <c r="AB2986">
        <v>20.16</v>
      </c>
      <c r="AC2986">
        <v>5710906.0499999998</v>
      </c>
      <c r="AD2986">
        <v>23257211.649999999</v>
      </c>
      <c r="AE2986">
        <v>274.63</v>
      </c>
      <c r="AF2986">
        <v>6387128035.4399996</v>
      </c>
      <c r="AG2986">
        <v>27356.9</v>
      </c>
      <c r="AH2986">
        <v>0</v>
      </c>
      <c r="AI2986">
        <v>0</v>
      </c>
      <c r="AJ2986">
        <v>11.83</v>
      </c>
      <c r="AK2986">
        <v>2751328.14</v>
      </c>
      <c r="AL2986">
        <v>7.8E-2</v>
      </c>
      <c r="AM2986">
        <v>18140.63</v>
      </c>
      <c r="AN2986">
        <v>347.9</v>
      </c>
      <c r="AO2986">
        <v>594.41999999999996</v>
      </c>
      <c r="AP2986">
        <v>206798.72</v>
      </c>
      <c r="AQ2986">
        <v>5963202.2999999998</v>
      </c>
      <c r="AR2986" t="s">
        <v>61</v>
      </c>
      <c r="AS2986" t="s">
        <v>61</v>
      </c>
      <c r="AT2986" t="s">
        <v>62</v>
      </c>
      <c r="AU2986" t="s">
        <v>63</v>
      </c>
    </row>
    <row r="2987" spans="1:47" x14ac:dyDescent="0.25">
      <c r="A2987" t="s">
        <v>4243</v>
      </c>
      <c r="B2987">
        <v>2021</v>
      </c>
      <c r="C2987">
        <v>9</v>
      </c>
      <c r="D2987" t="s">
        <v>89</v>
      </c>
      <c r="E2987" s="1">
        <v>44467</v>
      </c>
      <c r="F2987" s="1">
        <v>44473</v>
      </c>
      <c r="G2987">
        <v>6</v>
      </c>
      <c r="H2987">
        <v>16.899999999999999</v>
      </c>
      <c r="I2987" t="s">
        <v>65</v>
      </c>
      <c r="J2987" t="s">
        <v>50</v>
      </c>
      <c r="K2987" t="s">
        <v>183</v>
      </c>
      <c r="L2987">
        <v>2710.19</v>
      </c>
      <c r="M2987" t="s">
        <v>98</v>
      </c>
      <c r="N2987" t="s">
        <v>106</v>
      </c>
      <c r="O2987" t="s">
        <v>189</v>
      </c>
      <c r="P2987" t="s">
        <v>100</v>
      </c>
      <c r="Q2987" t="s">
        <v>55</v>
      </c>
      <c r="R2987" t="s">
        <v>2893</v>
      </c>
      <c r="S2987" t="s">
        <v>186</v>
      </c>
      <c r="T2987" t="s">
        <v>162</v>
      </c>
      <c r="U2987" t="s">
        <v>181</v>
      </c>
      <c r="V2987">
        <v>120352</v>
      </c>
      <c r="W2987">
        <v>80218</v>
      </c>
      <c r="X2987">
        <v>24.7</v>
      </c>
      <c r="Y2987">
        <v>14.6</v>
      </c>
      <c r="Z2987">
        <v>100060.59</v>
      </c>
      <c r="AB2987">
        <v>18.8</v>
      </c>
      <c r="AC2987">
        <v>1881139.09</v>
      </c>
      <c r="AD2987">
        <v>112077866.86</v>
      </c>
      <c r="AE2987">
        <v>165.51</v>
      </c>
      <c r="AF2987">
        <v>18550007744</v>
      </c>
      <c r="AG2987">
        <v>207257.47</v>
      </c>
      <c r="AH2987">
        <v>0</v>
      </c>
      <c r="AI2987">
        <v>0</v>
      </c>
      <c r="AJ2987">
        <v>3.84</v>
      </c>
      <c r="AK2987">
        <v>0</v>
      </c>
      <c r="AL2987">
        <v>0.29299999999999998</v>
      </c>
      <c r="AM2987">
        <v>328388.15000000002</v>
      </c>
      <c r="AN2987">
        <v>322.3</v>
      </c>
      <c r="AO2987">
        <v>724.28</v>
      </c>
      <c r="AP2987">
        <v>233435.44</v>
      </c>
      <c r="AQ2987">
        <v>2650220.15</v>
      </c>
      <c r="AR2987" t="s">
        <v>61</v>
      </c>
      <c r="AS2987" t="s">
        <v>61</v>
      </c>
      <c r="AT2987" t="s">
        <v>62</v>
      </c>
      <c r="AU2987" t="s">
        <v>63</v>
      </c>
    </row>
    <row r="2988" spans="1:47" x14ac:dyDescent="0.25">
      <c r="A2988" t="s">
        <v>4244</v>
      </c>
      <c r="B2988">
        <v>2021</v>
      </c>
      <c r="C2988">
        <v>8</v>
      </c>
      <c r="D2988" t="s">
        <v>89</v>
      </c>
      <c r="E2988" s="1">
        <v>44420</v>
      </c>
      <c r="F2988" s="1">
        <v>44453</v>
      </c>
      <c r="G2988">
        <v>33</v>
      </c>
      <c r="H2988">
        <v>13.7</v>
      </c>
      <c r="I2988" t="s">
        <v>49</v>
      </c>
      <c r="J2988" t="s">
        <v>134</v>
      </c>
      <c r="K2988" t="s">
        <v>135</v>
      </c>
      <c r="L2988">
        <v>9999.0098999999991</v>
      </c>
      <c r="M2988" t="s">
        <v>52</v>
      </c>
      <c r="N2988" t="s">
        <v>106</v>
      </c>
      <c r="O2988" t="s">
        <v>189</v>
      </c>
      <c r="P2988" t="s">
        <v>121</v>
      </c>
      <c r="Q2988" t="s">
        <v>70</v>
      </c>
      <c r="R2988" t="s">
        <v>129</v>
      </c>
      <c r="S2988" t="s">
        <v>137</v>
      </c>
      <c r="T2988" t="s">
        <v>162</v>
      </c>
      <c r="U2988" t="s">
        <v>143</v>
      </c>
      <c r="V2988">
        <v>5949</v>
      </c>
      <c r="W2988">
        <v>3338</v>
      </c>
      <c r="X2988">
        <v>11.7</v>
      </c>
      <c r="Y2988">
        <v>15.6</v>
      </c>
      <c r="Z2988">
        <v>4781.83</v>
      </c>
      <c r="AB2988">
        <v>27.34</v>
      </c>
      <c r="AC2988">
        <v>130735.23</v>
      </c>
      <c r="AD2988">
        <v>5357227.5999999996</v>
      </c>
      <c r="AE2988">
        <v>171.41</v>
      </c>
      <c r="AF2988">
        <v>918282382.91999996</v>
      </c>
      <c r="AG2988">
        <v>123969.59</v>
      </c>
      <c r="AH2988">
        <v>0.1</v>
      </c>
      <c r="AI2988">
        <v>2596.15</v>
      </c>
      <c r="AJ2988">
        <v>23.04</v>
      </c>
      <c r="AK2988">
        <v>1234305.24</v>
      </c>
      <c r="AL2988">
        <v>0.19900000000000001</v>
      </c>
      <c r="AM2988">
        <v>10660.88</v>
      </c>
      <c r="AN2988">
        <v>962.4</v>
      </c>
      <c r="AO2988">
        <v>704.55</v>
      </c>
      <c r="AP2988">
        <v>678058.92</v>
      </c>
      <c r="AQ2988">
        <v>946020.77</v>
      </c>
      <c r="AR2988" t="s">
        <v>61</v>
      </c>
      <c r="AS2988" t="s">
        <v>61</v>
      </c>
      <c r="AT2988" t="s">
        <v>62</v>
      </c>
      <c r="AU2988" t="s">
        <v>63</v>
      </c>
    </row>
    <row r="2989" spans="1:47" x14ac:dyDescent="0.25">
      <c r="A2989" t="s">
        <v>4245</v>
      </c>
      <c r="B2989">
        <v>2023</v>
      </c>
      <c r="C2989">
        <v>6</v>
      </c>
      <c r="D2989" t="s">
        <v>77</v>
      </c>
      <c r="E2989" s="1">
        <v>45098</v>
      </c>
      <c r="F2989" s="1">
        <v>45110</v>
      </c>
      <c r="G2989">
        <v>12</v>
      </c>
      <c r="H2989">
        <v>16.7</v>
      </c>
      <c r="I2989" t="s">
        <v>49</v>
      </c>
      <c r="J2989" t="s">
        <v>134</v>
      </c>
      <c r="K2989" t="s">
        <v>135</v>
      </c>
      <c r="L2989">
        <v>9999.0098999999991</v>
      </c>
      <c r="M2989" t="s">
        <v>98</v>
      </c>
      <c r="N2989" t="s">
        <v>53</v>
      </c>
      <c r="O2989" t="s">
        <v>54</v>
      </c>
      <c r="P2989" t="s">
        <v>146</v>
      </c>
      <c r="Q2989" t="s">
        <v>56</v>
      </c>
      <c r="R2989" t="s">
        <v>643</v>
      </c>
      <c r="S2989" t="s">
        <v>137</v>
      </c>
      <c r="T2989" t="s">
        <v>95</v>
      </c>
      <c r="U2989" t="s">
        <v>87</v>
      </c>
      <c r="V2989">
        <v>13328</v>
      </c>
      <c r="W2989">
        <v>8305</v>
      </c>
      <c r="X2989">
        <v>2.1</v>
      </c>
      <c r="Y2989">
        <v>10</v>
      </c>
      <c r="Z2989">
        <v>12222.42</v>
      </c>
      <c r="AB2989">
        <v>43.74</v>
      </c>
      <c r="AC2989">
        <v>534608.65</v>
      </c>
      <c r="AD2989">
        <v>12368111.25</v>
      </c>
      <c r="AE2989">
        <v>283.20999999999998</v>
      </c>
      <c r="AF2989">
        <v>3502772787.1100001</v>
      </c>
      <c r="AG2989">
        <v>226633.37</v>
      </c>
      <c r="AH2989">
        <v>0</v>
      </c>
      <c r="AI2989">
        <v>0</v>
      </c>
      <c r="AJ2989">
        <v>15.46</v>
      </c>
      <c r="AK2989">
        <v>1912110</v>
      </c>
      <c r="AL2989">
        <v>0.20799999999999999</v>
      </c>
      <c r="AM2989">
        <v>25725.67</v>
      </c>
      <c r="AN2989">
        <v>389</v>
      </c>
      <c r="AO2989">
        <v>413.09</v>
      </c>
      <c r="AP2989">
        <v>160692.01</v>
      </c>
      <c r="AQ2989">
        <v>947659.7</v>
      </c>
      <c r="AR2989" t="s">
        <v>61</v>
      </c>
      <c r="AS2989" t="s">
        <v>61</v>
      </c>
      <c r="AT2989" t="s">
        <v>62</v>
      </c>
      <c r="AU2989" t="s">
        <v>63</v>
      </c>
    </row>
    <row r="2990" spans="1:47" x14ac:dyDescent="0.25">
      <c r="A2990" t="s">
        <v>4246</v>
      </c>
      <c r="B2990">
        <v>2020</v>
      </c>
      <c r="C2990">
        <v>3</v>
      </c>
      <c r="D2990" t="s">
        <v>48</v>
      </c>
      <c r="E2990" s="1">
        <v>43910</v>
      </c>
      <c r="F2990" s="1">
        <v>43941</v>
      </c>
      <c r="G2990">
        <v>31</v>
      </c>
      <c r="H2990">
        <v>4.8</v>
      </c>
      <c r="I2990" t="s">
        <v>49</v>
      </c>
      <c r="J2990" t="s">
        <v>134</v>
      </c>
      <c r="K2990" t="s">
        <v>135</v>
      </c>
      <c r="L2990">
        <v>9999.0098999999991</v>
      </c>
      <c r="M2990" t="s">
        <v>90</v>
      </c>
      <c r="N2990" t="s">
        <v>69</v>
      </c>
      <c r="O2990" t="s">
        <v>200</v>
      </c>
      <c r="P2990" t="s">
        <v>201</v>
      </c>
      <c r="Q2990" t="s">
        <v>100</v>
      </c>
      <c r="R2990" t="s">
        <v>802</v>
      </c>
      <c r="S2990" t="s">
        <v>137</v>
      </c>
      <c r="T2990" t="s">
        <v>148</v>
      </c>
      <c r="U2990" t="s">
        <v>166</v>
      </c>
      <c r="V2990">
        <v>9145</v>
      </c>
      <c r="W2990">
        <v>6214</v>
      </c>
      <c r="X2990">
        <v>13.1</v>
      </c>
      <c r="Y2990">
        <v>12.3</v>
      </c>
      <c r="Z2990">
        <v>7909.38</v>
      </c>
      <c r="AB2990">
        <v>44.73</v>
      </c>
      <c r="AC2990">
        <v>353786.57</v>
      </c>
      <c r="AD2990">
        <v>8633721.0199999996</v>
      </c>
      <c r="AE2990">
        <v>161.11000000000001</v>
      </c>
      <c r="AF2990">
        <v>1390978793.53</v>
      </c>
      <c r="AG2990">
        <v>154474.23999999999</v>
      </c>
      <c r="AH2990">
        <v>0</v>
      </c>
      <c r="AI2990">
        <v>0</v>
      </c>
      <c r="AJ2990">
        <v>5.56</v>
      </c>
      <c r="AK2990">
        <v>480034.89</v>
      </c>
      <c r="AL2990">
        <v>0.108</v>
      </c>
      <c r="AM2990">
        <v>9324.42</v>
      </c>
      <c r="AN2990">
        <v>712.6</v>
      </c>
      <c r="AO2990">
        <v>720.56</v>
      </c>
      <c r="AP2990">
        <v>513471.06</v>
      </c>
      <c r="AQ2990">
        <v>1031056.29</v>
      </c>
      <c r="AR2990" t="s">
        <v>61</v>
      </c>
      <c r="AS2990" t="s">
        <v>61</v>
      </c>
      <c r="AT2990" t="s">
        <v>62</v>
      </c>
      <c r="AU2990" t="s">
        <v>63</v>
      </c>
    </row>
    <row r="2991" spans="1:47" x14ac:dyDescent="0.25">
      <c r="A2991" t="s">
        <v>4247</v>
      </c>
      <c r="B2991">
        <v>2025</v>
      </c>
      <c r="C2991">
        <v>6</v>
      </c>
      <c r="D2991" t="s">
        <v>77</v>
      </c>
      <c r="E2991" s="1">
        <v>45832</v>
      </c>
      <c r="F2991" s="1">
        <v>45851</v>
      </c>
      <c r="G2991">
        <v>19</v>
      </c>
      <c r="H2991">
        <v>13.5</v>
      </c>
      <c r="I2991" t="s">
        <v>49</v>
      </c>
      <c r="J2991" t="s">
        <v>66</v>
      </c>
      <c r="K2991" t="s">
        <v>245</v>
      </c>
      <c r="L2991">
        <v>8905.9</v>
      </c>
      <c r="M2991" t="s">
        <v>90</v>
      </c>
      <c r="N2991" t="s">
        <v>81</v>
      </c>
      <c r="O2991" t="s">
        <v>189</v>
      </c>
      <c r="P2991" t="s">
        <v>108</v>
      </c>
      <c r="Q2991" t="s">
        <v>82</v>
      </c>
      <c r="R2991" t="s">
        <v>341</v>
      </c>
      <c r="S2991" t="s">
        <v>137</v>
      </c>
      <c r="T2991" t="s">
        <v>148</v>
      </c>
      <c r="U2991" t="s">
        <v>110</v>
      </c>
      <c r="V2991">
        <v>12376</v>
      </c>
      <c r="W2991">
        <v>8372</v>
      </c>
      <c r="X2991">
        <v>4.2</v>
      </c>
      <c r="Y2991">
        <v>10.4</v>
      </c>
      <c r="Z2991">
        <v>11286.08</v>
      </c>
      <c r="AB2991">
        <v>41.63</v>
      </c>
      <c r="AC2991">
        <v>469839.51</v>
      </c>
      <c r="AD2991">
        <v>12004326.130000001</v>
      </c>
      <c r="AE2991">
        <v>282.02999999999997</v>
      </c>
      <c r="AF2991">
        <v>3385580098.4400001</v>
      </c>
      <c r="AG2991">
        <v>72045.350000000006</v>
      </c>
      <c r="AH2991">
        <v>0.5</v>
      </c>
      <c r="AI2991">
        <v>12306.8</v>
      </c>
      <c r="AJ2991">
        <v>3.92</v>
      </c>
      <c r="AK2991">
        <v>470569.58</v>
      </c>
      <c r="AL2991">
        <v>0.156</v>
      </c>
      <c r="AM2991">
        <v>18726.75</v>
      </c>
      <c r="AN2991">
        <v>829</v>
      </c>
      <c r="AO2991">
        <v>745</v>
      </c>
      <c r="AP2991">
        <v>617605</v>
      </c>
      <c r="AQ2991">
        <v>1190523.4099999999</v>
      </c>
      <c r="AR2991" t="s">
        <v>61</v>
      </c>
      <c r="AS2991" t="s">
        <v>61</v>
      </c>
      <c r="AT2991" t="s">
        <v>116</v>
      </c>
      <c r="AU2991" t="s">
        <v>63</v>
      </c>
    </row>
    <row r="2992" spans="1:47" x14ac:dyDescent="0.25">
      <c r="A2992" t="s">
        <v>4248</v>
      </c>
      <c r="B2992">
        <v>2024</v>
      </c>
      <c r="C2992">
        <v>12</v>
      </c>
      <c r="D2992" t="s">
        <v>119</v>
      </c>
      <c r="E2992" s="1">
        <v>45643</v>
      </c>
      <c r="F2992" s="1">
        <v>45663</v>
      </c>
      <c r="G2992">
        <v>20</v>
      </c>
      <c r="H2992">
        <v>11.4</v>
      </c>
      <c r="I2992" t="s">
        <v>49</v>
      </c>
      <c r="J2992" t="s">
        <v>134</v>
      </c>
      <c r="K2992" t="s">
        <v>135</v>
      </c>
      <c r="L2992">
        <v>9999.0098999999991</v>
      </c>
      <c r="M2992" t="s">
        <v>80</v>
      </c>
      <c r="N2992" t="s">
        <v>53</v>
      </c>
      <c r="O2992" t="s">
        <v>189</v>
      </c>
      <c r="P2992" t="s">
        <v>196</v>
      </c>
      <c r="Q2992" t="s">
        <v>226</v>
      </c>
      <c r="R2992" t="s">
        <v>442</v>
      </c>
      <c r="S2992" t="s">
        <v>137</v>
      </c>
      <c r="T2992" t="s">
        <v>74</v>
      </c>
      <c r="U2992" t="s">
        <v>259</v>
      </c>
      <c r="V2992">
        <v>14827</v>
      </c>
      <c r="W2992">
        <v>11006</v>
      </c>
      <c r="X2992">
        <v>12.7</v>
      </c>
      <c r="Y2992">
        <v>15.2</v>
      </c>
      <c r="Z2992">
        <v>11618.78</v>
      </c>
      <c r="AB2992">
        <v>39.86</v>
      </c>
      <c r="AC2992">
        <v>463124.57</v>
      </c>
      <c r="AD2992">
        <v>8466721.1699999999</v>
      </c>
      <c r="AE2992">
        <v>273.95999999999998</v>
      </c>
      <c r="AF2992">
        <v>2319542931.73</v>
      </c>
      <c r="AG2992">
        <v>185752.53</v>
      </c>
      <c r="AH2992">
        <v>0</v>
      </c>
      <c r="AI2992">
        <v>0</v>
      </c>
      <c r="AJ2992">
        <v>3.06</v>
      </c>
      <c r="AK2992">
        <v>259081.67</v>
      </c>
      <c r="AL2992">
        <v>0.20599999999999999</v>
      </c>
      <c r="AM2992">
        <v>17441.45</v>
      </c>
      <c r="AN2992">
        <v>730.4</v>
      </c>
      <c r="AO2992">
        <v>649.1</v>
      </c>
      <c r="AP2992">
        <v>474102.64</v>
      </c>
      <c r="AQ2992">
        <v>1140421.19</v>
      </c>
      <c r="AR2992" t="s">
        <v>61</v>
      </c>
      <c r="AS2992" t="s">
        <v>61</v>
      </c>
      <c r="AT2992" t="s">
        <v>116</v>
      </c>
      <c r="AU2992" t="s">
        <v>63</v>
      </c>
    </row>
    <row r="2993" spans="1:47" x14ac:dyDescent="0.25">
      <c r="A2993" t="s">
        <v>4249</v>
      </c>
      <c r="B2993">
        <v>2022</v>
      </c>
      <c r="C2993">
        <v>7</v>
      </c>
      <c r="D2993" t="s">
        <v>89</v>
      </c>
      <c r="E2993" s="1">
        <v>44751</v>
      </c>
      <c r="F2993" s="1">
        <v>44762</v>
      </c>
      <c r="G2993">
        <v>11</v>
      </c>
      <c r="H2993">
        <v>12.1</v>
      </c>
      <c r="I2993" t="s">
        <v>65</v>
      </c>
      <c r="J2993" t="s">
        <v>50</v>
      </c>
      <c r="K2993" t="s">
        <v>145</v>
      </c>
      <c r="L2993">
        <v>2710.19</v>
      </c>
      <c r="M2993" t="s">
        <v>90</v>
      </c>
      <c r="N2993" t="s">
        <v>168</v>
      </c>
      <c r="O2993" t="s">
        <v>189</v>
      </c>
      <c r="P2993" t="s">
        <v>92</v>
      </c>
      <c r="Q2993" t="s">
        <v>121</v>
      </c>
      <c r="R2993" t="s">
        <v>2052</v>
      </c>
      <c r="S2993" t="s">
        <v>170</v>
      </c>
      <c r="T2993" t="s">
        <v>95</v>
      </c>
      <c r="U2993" t="s">
        <v>96</v>
      </c>
      <c r="V2993">
        <v>116319</v>
      </c>
      <c r="W2993">
        <v>67776</v>
      </c>
      <c r="X2993">
        <v>20.9</v>
      </c>
      <c r="Y2993">
        <v>13.9</v>
      </c>
      <c r="Z2993">
        <v>92877.46</v>
      </c>
      <c r="AB2993">
        <v>36.840000000000003</v>
      </c>
      <c r="AC2993">
        <v>3421605.63</v>
      </c>
      <c r="AD2993">
        <v>51665873.450000003</v>
      </c>
      <c r="AE2993">
        <v>212.01</v>
      </c>
      <c r="AF2993">
        <v>10953681830.129999</v>
      </c>
      <c r="AG2993">
        <v>80545.919999999998</v>
      </c>
      <c r="AH2993">
        <v>0</v>
      </c>
      <c r="AI2993">
        <v>0</v>
      </c>
      <c r="AJ2993">
        <v>10.4</v>
      </c>
      <c r="AK2993">
        <v>0</v>
      </c>
      <c r="AL2993">
        <v>0.221</v>
      </c>
      <c r="AM2993">
        <v>114181.58</v>
      </c>
      <c r="AN2993">
        <v>288</v>
      </c>
      <c r="AO2993">
        <v>717.7</v>
      </c>
      <c r="AP2993">
        <v>206697.60000000001</v>
      </c>
      <c r="AQ2993">
        <v>3823030.73</v>
      </c>
      <c r="AR2993" t="s">
        <v>61</v>
      </c>
      <c r="AS2993" t="s">
        <v>61</v>
      </c>
      <c r="AT2993" t="s">
        <v>62</v>
      </c>
      <c r="AU2993" t="s">
        <v>63</v>
      </c>
    </row>
    <row r="2994" spans="1:47" x14ac:dyDescent="0.25">
      <c r="A2994" t="s">
        <v>4250</v>
      </c>
      <c r="B2994">
        <v>2020</v>
      </c>
      <c r="C2994">
        <v>12</v>
      </c>
      <c r="D2994" t="s">
        <v>119</v>
      </c>
      <c r="E2994" s="1">
        <v>44182</v>
      </c>
      <c r="F2994" s="1">
        <v>44193</v>
      </c>
      <c r="G2994">
        <v>11</v>
      </c>
      <c r="H2994">
        <v>1.4</v>
      </c>
      <c r="I2994" t="s">
        <v>49</v>
      </c>
      <c r="J2994" t="s">
        <v>50</v>
      </c>
      <c r="K2994" t="s">
        <v>120</v>
      </c>
      <c r="L2994">
        <v>2710.1921000000002</v>
      </c>
      <c r="M2994" t="s">
        <v>98</v>
      </c>
      <c r="N2994" t="s">
        <v>69</v>
      </c>
      <c r="O2994" t="s">
        <v>200</v>
      </c>
      <c r="P2994" t="s">
        <v>108</v>
      </c>
      <c r="Q2994" t="s">
        <v>128</v>
      </c>
      <c r="R2994" t="s">
        <v>1395</v>
      </c>
      <c r="S2994" t="s">
        <v>123</v>
      </c>
      <c r="T2994" t="s">
        <v>187</v>
      </c>
      <c r="U2994" t="s">
        <v>213</v>
      </c>
      <c r="V2994">
        <v>75598</v>
      </c>
      <c r="W2994">
        <v>54746</v>
      </c>
      <c r="X2994">
        <v>21.3</v>
      </c>
      <c r="Y2994">
        <v>13.6</v>
      </c>
      <c r="Z2994">
        <v>62095.17</v>
      </c>
      <c r="AB2994">
        <v>15.48</v>
      </c>
      <c r="AC2994">
        <v>961233.23</v>
      </c>
      <c r="AD2994">
        <v>57917406.960000001</v>
      </c>
      <c r="AE2994">
        <v>158.33000000000001</v>
      </c>
      <c r="AF2994">
        <v>9170063043.9799995</v>
      </c>
      <c r="AG2994">
        <v>25942.49</v>
      </c>
      <c r="AH2994">
        <v>0.6</v>
      </c>
      <c r="AI2994">
        <v>10057.57</v>
      </c>
      <c r="AJ2994">
        <v>20.46</v>
      </c>
      <c r="AK2994">
        <v>11849901.460000001</v>
      </c>
      <c r="AL2994">
        <v>0.30599999999999999</v>
      </c>
      <c r="AM2994">
        <v>177227.27</v>
      </c>
      <c r="AN2994">
        <v>376.2</v>
      </c>
      <c r="AO2994">
        <v>394.4</v>
      </c>
      <c r="AP2994">
        <v>148373.28</v>
      </c>
      <c r="AQ2994">
        <v>1322833.8400000001</v>
      </c>
      <c r="AR2994" t="s">
        <v>61</v>
      </c>
      <c r="AS2994" t="s">
        <v>61</v>
      </c>
      <c r="AT2994" t="s">
        <v>62</v>
      </c>
      <c r="AU2994" t="s">
        <v>63</v>
      </c>
    </row>
    <row r="2995" spans="1:47" x14ac:dyDescent="0.25">
      <c r="A2995" t="s">
        <v>4251</v>
      </c>
      <c r="B2995">
        <v>2024</v>
      </c>
      <c r="C2995">
        <v>11</v>
      </c>
      <c r="D2995" t="s">
        <v>119</v>
      </c>
      <c r="E2995" s="1">
        <v>45603</v>
      </c>
      <c r="F2995" s="1">
        <v>45628</v>
      </c>
      <c r="G2995">
        <v>25</v>
      </c>
      <c r="H2995">
        <v>8</v>
      </c>
      <c r="I2995" t="s">
        <v>65</v>
      </c>
      <c r="J2995" t="s">
        <v>78</v>
      </c>
      <c r="K2995" t="s">
        <v>315</v>
      </c>
      <c r="L2995">
        <v>1511.9</v>
      </c>
      <c r="M2995" t="s">
        <v>90</v>
      </c>
      <c r="N2995" t="s">
        <v>81</v>
      </c>
      <c r="O2995" t="s">
        <v>91</v>
      </c>
      <c r="P2995" t="s">
        <v>184</v>
      </c>
      <c r="Q2995" t="s">
        <v>154</v>
      </c>
      <c r="R2995" t="s">
        <v>2065</v>
      </c>
      <c r="S2995" t="s">
        <v>85</v>
      </c>
      <c r="T2995" t="s">
        <v>74</v>
      </c>
      <c r="U2995" t="s">
        <v>75</v>
      </c>
      <c r="V2995">
        <v>45572</v>
      </c>
      <c r="W2995">
        <v>27072</v>
      </c>
      <c r="X2995">
        <v>14.9</v>
      </c>
      <c r="Y2995">
        <v>10.5</v>
      </c>
      <c r="Z2995">
        <v>36709.19</v>
      </c>
      <c r="AB2995">
        <v>28.19</v>
      </c>
      <c r="AC2995">
        <v>1034832.07</v>
      </c>
      <c r="AD2995">
        <v>47430476.030000001</v>
      </c>
      <c r="AE2995">
        <v>281.02999999999997</v>
      </c>
      <c r="AF2995">
        <v>13329386678.709999</v>
      </c>
      <c r="AG2995">
        <v>131543.45000000001</v>
      </c>
      <c r="AH2995">
        <v>0.7</v>
      </c>
      <c r="AI2995">
        <v>20448.349999999999</v>
      </c>
      <c r="AJ2995">
        <v>4.0999999999999996</v>
      </c>
      <c r="AK2995">
        <v>0</v>
      </c>
      <c r="AL2995">
        <v>5.1999999999999998E-2</v>
      </c>
      <c r="AM2995">
        <v>24663.85</v>
      </c>
      <c r="AN2995">
        <v>1134.5999999999999</v>
      </c>
      <c r="AO2995">
        <v>363.39</v>
      </c>
      <c r="AP2995">
        <v>412302.29</v>
      </c>
      <c r="AQ2995">
        <v>1623790.01</v>
      </c>
      <c r="AR2995" t="s">
        <v>61</v>
      </c>
      <c r="AS2995" t="s">
        <v>61</v>
      </c>
      <c r="AT2995" t="s">
        <v>62</v>
      </c>
      <c r="AU2995" t="s">
        <v>63</v>
      </c>
    </row>
    <row r="2996" spans="1:47" x14ac:dyDescent="0.25">
      <c r="A2996" t="s">
        <v>4252</v>
      </c>
      <c r="B2996">
        <v>2020</v>
      </c>
      <c r="C2996">
        <v>9</v>
      </c>
      <c r="D2996" t="s">
        <v>89</v>
      </c>
      <c r="E2996" s="1">
        <v>44082</v>
      </c>
      <c r="F2996" s="1">
        <v>44112</v>
      </c>
      <c r="G2996">
        <v>30</v>
      </c>
      <c r="H2996">
        <v>7.6</v>
      </c>
      <c r="I2996" t="s">
        <v>65</v>
      </c>
      <c r="J2996" t="s">
        <v>78</v>
      </c>
      <c r="K2996" t="s">
        <v>158</v>
      </c>
      <c r="L2996">
        <v>1006.3</v>
      </c>
      <c r="M2996" t="s">
        <v>114</v>
      </c>
      <c r="N2996" t="s">
        <v>81</v>
      </c>
      <c r="O2996" t="s">
        <v>200</v>
      </c>
      <c r="P2996" t="s">
        <v>56</v>
      </c>
      <c r="Q2996" t="s">
        <v>108</v>
      </c>
      <c r="R2996" t="s">
        <v>2955</v>
      </c>
      <c r="S2996" t="s">
        <v>161</v>
      </c>
      <c r="T2996" t="s">
        <v>162</v>
      </c>
      <c r="U2996" t="s">
        <v>110</v>
      </c>
      <c r="V2996">
        <v>26652</v>
      </c>
      <c r="W2996">
        <v>19927</v>
      </c>
      <c r="X2996">
        <v>13.7</v>
      </c>
      <c r="Y2996">
        <v>13.1</v>
      </c>
      <c r="Z2996">
        <v>22997.05</v>
      </c>
      <c r="AB2996">
        <v>44.53</v>
      </c>
      <c r="AC2996">
        <v>1024058.64</v>
      </c>
      <c r="AD2996">
        <v>23358563.629999999</v>
      </c>
      <c r="AE2996">
        <v>165.51</v>
      </c>
      <c r="AF2996">
        <v>3866075866.4000001</v>
      </c>
      <c r="AG2996">
        <v>79556.56</v>
      </c>
      <c r="AH2996">
        <v>0.5</v>
      </c>
      <c r="AI2996">
        <v>12421.63</v>
      </c>
      <c r="AJ2996">
        <v>5.41</v>
      </c>
      <c r="AK2996">
        <v>0</v>
      </c>
      <c r="AL2996">
        <v>0.185</v>
      </c>
      <c r="AM2996">
        <v>43213.34</v>
      </c>
      <c r="AN2996">
        <v>552.79999999999995</v>
      </c>
      <c r="AO2996">
        <v>672.39</v>
      </c>
      <c r="AP2996">
        <v>371697.19</v>
      </c>
      <c r="AQ2996">
        <v>1530947.36</v>
      </c>
      <c r="AR2996" t="s">
        <v>124</v>
      </c>
      <c r="AS2996" t="s">
        <v>61</v>
      </c>
      <c r="AT2996" t="s">
        <v>62</v>
      </c>
      <c r="AU2996" t="s">
        <v>63</v>
      </c>
    </row>
    <row r="2997" spans="1:47" x14ac:dyDescent="0.25">
      <c r="A2997" t="s">
        <v>4253</v>
      </c>
      <c r="B2997">
        <v>2023</v>
      </c>
      <c r="C2997">
        <v>1</v>
      </c>
      <c r="D2997" t="s">
        <v>48</v>
      </c>
      <c r="E2997" s="1">
        <v>44932</v>
      </c>
      <c r="F2997" s="1">
        <v>44943</v>
      </c>
      <c r="G2997">
        <v>11</v>
      </c>
      <c r="H2997">
        <v>12</v>
      </c>
      <c r="I2997" t="s">
        <v>49</v>
      </c>
      <c r="J2997" t="s">
        <v>239</v>
      </c>
      <c r="K2997" t="s">
        <v>270</v>
      </c>
      <c r="L2997">
        <v>2710.1990999999998</v>
      </c>
      <c r="M2997" t="s">
        <v>68</v>
      </c>
      <c r="N2997" t="s">
        <v>168</v>
      </c>
      <c r="O2997" t="s">
        <v>99</v>
      </c>
      <c r="P2997" t="s">
        <v>93</v>
      </c>
      <c r="Q2997" t="s">
        <v>56</v>
      </c>
      <c r="R2997" t="s">
        <v>875</v>
      </c>
      <c r="S2997" t="s">
        <v>142</v>
      </c>
      <c r="T2997" t="s">
        <v>86</v>
      </c>
      <c r="U2997" t="s">
        <v>60</v>
      </c>
      <c r="V2997">
        <v>44310</v>
      </c>
      <c r="W2997">
        <v>32176</v>
      </c>
      <c r="X2997">
        <v>5</v>
      </c>
      <c r="Y2997">
        <v>13.3</v>
      </c>
      <c r="Z2997">
        <v>38992.379999999997</v>
      </c>
      <c r="AB2997">
        <v>25.64</v>
      </c>
      <c r="AC2997">
        <v>999764.62</v>
      </c>
      <c r="AD2997">
        <v>34818635.640000001</v>
      </c>
      <c r="AE2997">
        <v>287.73</v>
      </c>
      <c r="AF2997">
        <v>10018366032.700001</v>
      </c>
      <c r="AG2997">
        <v>246695.96</v>
      </c>
      <c r="AH2997">
        <v>3.9</v>
      </c>
      <c r="AI2997">
        <v>49471.62</v>
      </c>
      <c r="AJ2997">
        <v>21.31</v>
      </c>
      <c r="AK2997">
        <v>7419851.25</v>
      </c>
      <c r="AL2997">
        <v>0.34599999999999997</v>
      </c>
      <c r="AM2997">
        <v>120472.48</v>
      </c>
      <c r="AN2997">
        <v>217</v>
      </c>
      <c r="AO2997">
        <v>494.51</v>
      </c>
      <c r="AP2997">
        <v>107308.67</v>
      </c>
      <c r="AQ2997">
        <v>1523713.35</v>
      </c>
      <c r="AR2997" t="s">
        <v>61</v>
      </c>
      <c r="AS2997" t="s">
        <v>61</v>
      </c>
      <c r="AT2997" t="s">
        <v>62</v>
      </c>
      <c r="AU2997" t="s">
        <v>63</v>
      </c>
    </row>
    <row r="2998" spans="1:47" x14ac:dyDescent="0.25">
      <c r="A2998" t="s">
        <v>4254</v>
      </c>
      <c r="B2998">
        <v>2021</v>
      </c>
      <c r="C2998">
        <v>2</v>
      </c>
      <c r="D2998" t="s">
        <v>48</v>
      </c>
      <c r="E2998" s="1">
        <v>44235</v>
      </c>
      <c r="F2998" s="1">
        <v>44247</v>
      </c>
      <c r="G2998">
        <v>12</v>
      </c>
      <c r="H2998">
        <v>12.3</v>
      </c>
      <c r="I2998" t="s">
        <v>49</v>
      </c>
      <c r="J2998" t="s">
        <v>112</v>
      </c>
      <c r="K2998" t="s">
        <v>126</v>
      </c>
      <c r="L2998">
        <v>2701.12</v>
      </c>
      <c r="M2998" t="s">
        <v>114</v>
      </c>
      <c r="N2998" t="s">
        <v>53</v>
      </c>
      <c r="O2998" t="s">
        <v>54</v>
      </c>
      <c r="P2998" t="s">
        <v>131</v>
      </c>
      <c r="Q2998" t="s">
        <v>56</v>
      </c>
      <c r="R2998" t="s">
        <v>998</v>
      </c>
      <c r="S2998" t="s">
        <v>130</v>
      </c>
      <c r="T2998" t="s">
        <v>131</v>
      </c>
      <c r="U2998" t="s">
        <v>103</v>
      </c>
      <c r="V2998">
        <v>62222</v>
      </c>
      <c r="W2998">
        <v>45416</v>
      </c>
      <c r="X2998">
        <v>24.3</v>
      </c>
      <c r="Y2998">
        <v>13.5</v>
      </c>
      <c r="Z2998">
        <v>51085.68</v>
      </c>
      <c r="AB2998">
        <v>26.99</v>
      </c>
      <c r="AC2998">
        <v>1378802.5</v>
      </c>
      <c r="AD2998">
        <v>4242154.87</v>
      </c>
      <c r="AE2998">
        <v>170.92</v>
      </c>
      <c r="AF2998">
        <v>725069110.38</v>
      </c>
      <c r="AG2998">
        <v>39941.32</v>
      </c>
      <c r="AH2998">
        <v>0</v>
      </c>
      <c r="AI2998">
        <v>0</v>
      </c>
      <c r="AJ2998">
        <v>19.829999999999998</v>
      </c>
      <c r="AK2998">
        <v>841219.31</v>
      </c>
      <c r="AL2998">
        <v>0.159</v>
      </c>
      <c r="AM2998">
        <v>6745.03</v>
      </c>
      <c r="AN2998">
        <v>373.6</v>
      </c>
      <c r="AO2998">
        <v>484.82</v>
      </c>
      <c r="AP2998">
        <v>181128.75</v>
      </c>
      <c r="AQ2998">
        <v>1606617.6</v>
      </c>
      <c r="AR2998" t="s">
        <v>61</v>
      </c>
      <c r="AS2998" t="s">
        <v>61</v>
      </c>
      <c r="AT2998" t="s">
        <v>62</v>
      </c>
      <c r="AU2998" t="s">
        <v>63</v>
      </c>
    </row>
    <row r="2999" spans="1:47" x14ac:dyDescent="0.25">
      <c r="A2999" t="s">
        <v>4255</v>
      </c>
      <c r="B2999">
        <v>2021</v>
      </c>
      <c r="C2999">
        <v>3</v>
      </c>
      <c r="D2999" t="s">
        <v>48</v>
      </c>
      <c r="E2999" s="1">
        <v>44256</v>
      </c>
      <c r="F2999" s="1">
        <v>44275</v>
      </c>
      <c r="G2999">
        <v>19</v>
      </c>
      <c r="H2999">
        <v>20</v>
      </c>
      <c r="I2999" t="s">
        <v>65</v>
      </c>
      <c r="J2999" t="s">
        <v>50</v>
      </c>
      <c r="K2999" t="s">
        <v>139</v>
      </c>
      <c r="L2999">
        <v>2710.1210999999998</v>
      </c>
      <c r="M2999" t="s">
        <v>90</v>
      </c>
      <c r="N2999" t="s">
        <v>53</v>
      </c>
      <c r="O2999" t="s">
        <v>99</v>
      </c>
      <c r="P2999" t="s">
        <v>184</v>
      </c>
      <c r="Q2999" t="s">
        <v>140</v>
      </c>
      <c r="R2999" t="s">
        <v>2998</v>
      </c>
      <c r="S2999" t="s">
        <v>142</v>
      </c>
      <c r="T2999" t="s">
        <v>148</v>
      </c>
      <c r="U2999" t="s">
        <v>75</v>
      </c>
      <c r="V2999">
        <v>60411</v>
      </c>
      <c r="W2999">
        <v>33410</v>
      </c>
      <c r="X2999">
        <v>22.3</v>
      </c>
      <c r="Y2999">
        <v>13.9</v>
      </c>
      <c r="Z2999">
        <v>52743.78</v>
      </c>
      <c r="AB2999">
        <v>21.79</v>
      </c>
      <c r="AC2999">
        <v>1149286.97</v>
      </c>
      <c r="AD2999">
        <v>33887878.649999999</v>
      </c>
      <c r="AE2999">
        <v>168.67</v>
      </c>
      <c r="AF2999">
        <v>5715868491.8999996</v>
      </c>
      <c r="AG2999">
        <v>219544.81</v>
      </c>
      <c r="AH2999">
        <v>0.6</v>
      </c>
      <c r="AI2999">
        <v>7560.55</v>
      </c>
      <c r="AJ2999">
        <v>22.47</v>
      </c>
      <c r="AK2999">
        <v>0</v>
      </c>
      <c r="AL2999">
        <v>0.17499999999999999</v>
      </c>
      <c r="AM2999">
        <v>59303.79</v>
      </c>
      <c r="AN2999">
        <v>1038.2</v>
      </c>
      <c r="AO2999">
        <v>571.98</v>
      </c>
      <c r="AP2999">
        <v>593829.64</v>
      </c>
      <c r="AQ2999">
        <v>2029525.76</v>
      </c>
      <c r="AR2999" t="s">
        <v>61</v>
      </c>
      <c r="AS2999" t="s">
        <v>61</v>
      </c>
      <c r="AT2999" t="s">
        <v>62</v>
      </c>
      <c r="AU2999" t="s">
        <v>63</v>
      </c>
    </row>
    <row r="3000" spans="1:47" x14ac:dyDescent="0.25">
      <c r="A3000" t="s">
        <v>4256</v>
      </c>
      <c r="B3000">
        <v>2021</v>
      </c>
      <c r="C3000">
        <v>2</v>
      </c>
      <c r="D3000" t="s">
        <v>48</v>
      </c>
      <c r="E3000" s="1">
        <v>44245</v>
      </c>
      <c r="F3000" s="1">
        <v>44250</v>
      </c>
      <c r="G3000">
        <v>5</v>
      </c>
      <c r="H3000">
        <v>7.4</v>
      </c>
      <c r="I3000" t="s">
        <v>49</v>
      </c>
      <c r="J3000" t="s">
        <v>50</v>
      </c>
      <c r="K3000" t="s">
        <v>120</v>
      </c>
      <c r="L3000">
        <v>2710.1921000000002</v>
      </c>
      <c r="M3000" t="s">
        <v>68</v>
      </c>
      <c r="N3000" t="s">
        <v>168</v>
      </c>
      <c r="O3000" t="s">
        <v>107</v>
      </c>
      <c r="P3000" t="s">
        <v>131</v>
      </c>
      <c r="Q3000" t="s">
        <v>184</v>
      </c>
      <c r="R3000" t="s">
        <v>489</v>
      </c>
      <c r="S3000" t="s">
        <v>142</v>
      </c>
      <c r="T3000" t="s">
        <v>95</v>
      </c>
      <c r="U3000" t="s">
        <v>228</v>
      </c>
      <c r="V3000">
        <v>30205</v>
      </c>
      <c r="W3000">
        <v>19147</v>
      </c>
      <c r="X3000">
        <v>6.6</v>
      </c>
      <c r="Y3000">
        <v>11.9</v>
      </c>
      <c r="Z3000">
        <v>24360.44</v>
      </c>
      <c r="AB3000">
        <v>40.17</v>
      </c>
      <c r="AC3000">
        <v>978558.87</v>
      </c>
      <c r="AD3000">
        <v>10249411.529999999</v>
      </c>
      <c r="AE3000">
        <v>167.57</v>
      </c>
      <c r="AF3000">
        <v>1717493890.0799999</v>
      </c>
      <c r="AG3000">
        <v>220276.11</v>
      </c>
      <c r="AH3000">
        <v>1.8</v>
      </c>
      <c r="AI3000">
        <v>36156.94</v>
      </c>
      <c r="AJ3000">
        <v>6.23</v>
      </c>
      <c r="AK3000">
        <v>638538.34</v>
      </c>
      <c r="AL3000">
        <v>0.14399999999999999</v>
      </c>
      <c r="AM3000">
        <v>14759.15</v>
      </c>
      <c r="AN3000">
        <v>266.10000000000002</v>
      </c>
      <c r="AO3000">
        <v>563.29</v>
      </c>
      <c r="AP3000">
        <v>149891.47</v>
      </c>
      <c r="AQ3000">
        <v>1399642.54</v>
      </c>
      <c r="AR3000" t="s">
        <v>61</v>
      </c>
      <c r="AS3000" t="s">
        <v>61</v>
      </c>
      <c r="AT3000" t="s">
        <v>62</v>
      </c>
      <c r="AU3000" t="s">
        <v>63</v>
      </c>
    </row>
    <row r="3001" spans="1:47" x14ac:dyDescent="0.25">
      <c r="A3001" t="s">
        <v>4257</v>
      </c>
      <c r="B3001">
        <v>2020</v>
      </c>
      <c r="C3001">
        <v>9</v>
      </c>
      <c r="D3001" t="s">
        <v>89</v>
      </c>
      <c r="E3001" s="1">
        <v>44095</v>
      </c>
      <c r="F3001" s="1">
        <v>44112</v>
      </c>
      <c r="G3001">
        <v>17</v>
      </c>
      <c r="H3001">
        <v>7.9</v>
      </c>
      <c r="I3001" t="s">
        <v>65</v>
      </c>
      <c r="J3001" t="s">
        <v>50</v>
      </c>
      <c r="K3001" t="s">
        <v>120</v>
      </c>
      <c r="L3001">
        <v>2710.1921000000002</v>
      </c>
      <c r="M3001" t="s">
        <v>80</v>
      </c>
      <c r="N3001" t="s">
        <v>106</v>
      </c>
      <c r="O3001" t="s">
        <v>99</v>
      </c>
      <c r="P3001" t="s">
        <v>100</v>
      </c>
      <c r="Q3001" t="s">
        <v>201</v>
      </c>
      <c r="R3001" t="s">
        <v>554</v>
      </c>
      <c r="S3001" t="s">
        <v>123</v>
      </c>
      <c r="T3001" t="s">
        <v>131</v>
      </c>
      <c r="U3001" t="s">
        <v>96</v>
      </c>
      <c r="V3001">
        <v>47640</v>
      </c>
      <c r="W3001">
        <v>32730</v>
      </c>
      <c r="X3001">
        <v>5.4</v>
      </c>
      <c r="Y3001">
        <v>12.4</v>
      </c>
      <c r="Z3001">
        <v>40792.35</v>
      </c>
      <c r="AB3001">
        <v>28.61</v>
      </c>
      <c r="AC3001">
        <v>1167069.1299999999</v>
      </c>
      <c r="AD3001">
        <v>48808862.619999997</v>
      </c>
      <c r="AE3001">
        <v>164.54</v>
      </c>
      <c r="AF3001">
        <v>8031010255.4899998</v>
      </c>
      <c r="AG3001">
        <v>180319.35999999999</v>
      </c>
      <c r="AH3001">
        <v>0</v>
      </c>
      <c r="AI3001">
        <v>0</v>
      </c>
      <c r="AJ3001">
        <v>18.71</v>
      </c>
      <c r="AK3001">
        <v>0</v>
      </c>
      <c r="AL3001">
        <v>0.114</v>
      </c>
      <c r="AM3001">
        <v>55642.1</v>
      </c>
      <c r="AN3001">
        <v>575.4</v>
      </c>
      <c r="AO3001">
        <v>416.61</v>
      </c>
      <c r="AP3001">
        <v>239717.39</v>
      </c>
      <c r="AQ3001">
        <v>1642747.98</v>
      </c>
      <c r="AR3001" t="s">
        <v>61</v>
      </c>
      <c r="AS3001" t="s">
        <v>61</v>
      </c>
      <c r="AT3001" t="s">
        <v>62</v>
      </c>
      <c r="AU3001" t="s">
        <v>117</v>
      </c>
    </row>
    <row r="3002" spans="1:47" x14ac:dyDescent="0.25">
      <c r="A3002" t="s">
        <v>4258</v>
      </c>
      <c r="B3002">
        <v>2021</v>
      </c>
      <c r="C3002">
        <v>3</v>
      </c>
      <c r="D3002" t="s">
        <v>48</v>
      </c>
      <c r="E3002" s="1">
        <v>44272</v>
      </c>
      <c r="F3002" s="1">
        <v>44292</v>
      </c>
      <c r="G3002">
        <v>20</v>
      </c>
      <c r="H3002">
        <v>11.7</v>
      </c>
      <c r="I3002" t="s">
        <v>65</v>
      </c>
      <c r="J3002" t="s">
        <v>50</v>
      </c>
      <c r="K3002" t="s">
        <v>51</v>
      </c>
      <c r="L3002">
        <v>2709</v>
      </c>
      <c r="M3002" t="s">
        <v>114</v>
      </c>
      <c r="N3002" t="s">
        <v>168</v>
      </c>
      <c r="O3002" t="s">
        <v>200</v>
      </c>
      <c r="P3002" t="s">
        <v>92</v>
      </c>
      <c r="Q3002" t="s">
        <v>83</v>
      </c>
      <c r="R3002" t="s">
        <v>2879</v>
      </c>
      <c r="S3002" t="s">
        <v>58</v>
      </c>
      <c r="T3002" t="s">
        <v>148</v>
      </c>
      <c r="U3002" t="s">
        <v>166</v>
      </c>
      <c r="V3002">
        <v>172083</v>
      </c>
      <c r="W3002">
        <v>101678</v>
      </c>
      <c r="X3002">
        <v>10.7</v>
      </c>
      <c r="Y3002">
        <v>11.3</v>
      </c>
      <c r="Z3002">
        <v>160438.66</v>
      </c>
      <c r="AB3002">
        <v>16.559999999999999</v>
      </c>
      <c r="AC3002">
        <v>2656864.21</v>
      </c>
      <c r="AD3002">
        <v>12392282.1</v>
      </c>
      <c r="AE3002">
        <v>171.53</v>
      </c>
      <c r="AF3002">
        <v>2125648148.6099999</v>
      </c>
      <c r="AG3002">
        <v>114938.77</v>
      </c>
      <c r="AH3002">
        <v>5.2</v>
      </c>
      <c r="AI3002">
        <v>113472.28</v>
      </c>
      <c r="AJ3002">
        <v>18.95</v>
      </c>
      <c r="AK3002">
        <v>0</v>
      </c>
      <c r="AL3002">
        <v>0.224</v>
      </c>
      <c r="AM3002">
        <v>27758.71</v>
      </c>
      <c r="AN3002">
        <v>466.2</v>
      </c>
      <c r="AO3002">
        <v>364.8</v>
      </c>
      <c r="AP3002">
        <v>170069.76000000001</v>
      </c>
      <c r="AQ3002">
        <v>3083103.73</v>
      </c>
      <c r="AR3002" t="s">
        <v>61</v>
      </c>
      <c r="AS3002" t="s">
        <v>61</v>
      </c>
      <c r="AT3002" t="s">
        <v>62</v>
      </c>
      <c r="AU3002" t="s">
        <v>63</v>
      </c>
    </row>
    <row r="3003" spans="1:47" x14ac:dyDescent="0.25">
      <c r="A3003" t="s">
        <v>4259</v>
      </c>
      <c r="B3003">
        <v>2023</v>
      </c>
      <c r="C3003">
        <v>5</v>
      </c>
      <c r="D3003" t="s">
        <v>77</v>
      </c>
      <c r="E3003" s="1">
        <v>45074</v>
      </c>
      <c r="F3003" s="1">
        <v>45092</v>
      </c>
      <c r="G3003">
        <v>18</v>
      </c>
      <c r="H3003">
        <v>1.3</v>
      </c>
      <c r="I3003" t="s">
        <v>49</v>
      </c>
      <c r="J3003" t="s">
        <v>112</v>
      </c>
      <c r="K3003" t="s">
        <v>340</v>
      </c>
      <c r="L3003">
        <v>7208.39</v>
      </c>
      <c r="M3003" t="s">
        <v>80</v>
      </c>
      <c r="N3003" t="s">
        <v>53</v>
      </c>
      <c r="O3003" t="s">
        <v>54</v>
      </c>
      <c r="P3003" t="s">
        <v>204</v>
      </c>
      <c r="Q3003" t="s">
        <v>226</v>
      </c>
      <c r="R3003" t="s">
        <v>586</v>
      </c>
      <c r="S3003" t="s">
        <v>73</v>
      </c>
      <c r="T3003" t="s">
        <v>74</v>
      </c>
      <c r="U3003" t="s">
        <v>213</v>
      </c>
      <c r="V3003">
        <v>9127</v>
      </c>
      <c r="W3003">
        <v>6677</v>
      </c>
      <c r="X3003">
        <v>15.5</v>
      </c>
      <c r="Y3003">
        <v>12.1</v>
      </c>
      <c r="Z3003">
        <v>7542.95</v>
      </c>
      <c r="AB3003">
        <v>26.28</v>
      </c>
      <c r="AC3003">
        <v>198228.73</v>
      </c>
      <c r="AD3003">
        <v>3867949.33</v>
      </c>
      <c r="AE3003">
        <v>287.64</v>
      </c>
      <c r="AF3003">
        <v>1112576945.28</v>
      </c>
      <c r="AG3003">
        <v>105824.37</v>
      </c>
      <c r="AH3003">
        <v>0.5</v>
      </c>
      <c r="AI3003">
        <v>13036.92</v>
      </c>
      <c r="AJ3003">
        <v>1.7</v>
      </c>
      <c r="AK3003">
        <v>65755.14</v>
      </c>
      <c r="AL3003">
        <v>0.26700000000000002</v>
      </c>
      <c r="AM3003">
        <v>10327.42</v>
      </c>
      <c r="AN3003">
        <v>980.3</v>
      </c>
      <c r="AO3003">
        <v>436.57</v>
      </c>
      <c r="AP3003">
        <v>427969.57</v>
      </c>
      <c r="AQ3003">
        <v>755387.01</v>
      </c>
      <c r="AR3003" t="s">
        <v>61</v>
      </c>
      <c r="AS3003" t="s">
        <v>61</v>
      </c>
      <c r="AT3003" t="s">
        <v>116</v>
      </c>
      <c r="AU3003" t="s">
        <v>63</v>
      </c>
    </row>
    <row r="3004" spans="1:47" x14ac:dyDescent="0.25">
      <c r="A3004" t="s">
        <v>4260</v>
      </c>
      <c r="B3004">
        <v>2022</v>
      </c>
      <c r="C3004">
        <v>3</v>
      </c>
      <c r="D3004" t="s">
        <v>48</v>
      </c>
      <c r="E3004" s="1">
        <v>44631</v>
      </c>
      <c r="F3004" s="1">
        <v>44641</v>
      </c>
      <c r="G3004">
        <v>10</v>
      </c>
      <c r="H3004">
        <v>1.7</v>
      </c>
      <c r="I3004" t="s">
        <v>65</v>
      </c>
      <c r="J3004" t="s">
        <v>239</v>
      </c>
      <c r="K3004" t="s">
        <v>240</v>
      </c>
      <c r="L3004">
        <v>3105.2</v>
      </c>
      <c r="M3004" t="s">
        <v>68</v>
      </c>
      <c r="N3004" t="s">
        <v>106</v>
      </c>
      <c r="O3004" t="s">
        <v>189</v>
      </c>
      <c r="P3004" t="s">
        <v>70</v>
      </c>
      <c r="Q3004" t="s">
        <v>257</v>
      </c>
      <c r="R3004" t="s">
        <v>4261</v>
      </c>
      <c r="S3004" t="s">
        <v>161</v>
      </c>
      <c r="T3004" t="s">
        <v>74</v>
      </c>
      <c r="U3004" t="s">
        <v>166</v>
      </c>
      <c r="V3004">
        <v>21216</v>
      </c>
      <c r="W3004">
        <v>12240</v>
      </c>
      <c r="X3004">
        <v>6.9</v>
      </c>
      <c r="Y3004">
        <v>14.7</v>
      </c>
      <c r="Z3004">
        <v>18668.38</v>
      </c>
      <c r="AB3004">
        <v>31.41</v>
      </c>
      <c r="AC3004">
        <v>586373.81999999995</v>
      </c>
      <c r="AD3004">
        <v>7014457.0999999996</v>
      </c>
      <c r="AE3004">
        <v>213.4</v>
      </c>
      <c r="AF3004">
        <v>1496885145.1400001</v>
      </c>
      <c r="AG3004">
        <v>231440.72</v>
      </c>
      <c r="AH3004">
        <v>0.5</v>
      </c>
      <c r="AI3004">
        <v>8521.14</v>
      </c>
      <c r="AJ3004">
        <v>24.69</v>
      </c>
      <c r="AK3004">
        <v>0</v>
      </c>
      <c r="AL3004">
        <v>0.248</v>
      </c>
      <c r="AM3004">
        <v>17395.849999999999</v>
      </c>
      <c r="AN3004">
        <v>176</v>
      </c>
      <c r="AO3004">
        <v>355.93</v>
      </c>
      <c r="AP3004">
        <v>62643.68</v>
      </c>
      <c r="AQ3004">
        <v>906375.21</v>
      </c>
      <c r="AR3004" t="s">
        <v>61</v>
      </c>
      <c r="AS3004" t="s">
        <v>61</v>
      </c>
      <c r="AT3004" t="s">
        <v>62</v>
      </c>
      <c r="AU3004" t="s">
        <v>63</v>
      </c>
    </row>
    <row r="3005" spans="1:47" x14ac:dyDescent="0.25">
      <c r="A3005" t="s">
        <v>4262</v>
      </c>
      <c r="B3005">
        <v>2024</v>
      </c>
      <c r="C3005">
        <v>10</v>
      </c>
      <c r="D3005" t="s">
        <v>119</v>
      </c>
      <c r="E3005" s="1">
        <v>45596</v>
      </c>
      <c r="F3005" s="1">
        <v>45611</v>
      </c>
      <c r="G3005">
        <v>15</v>
      </c>
      <c r="H3005">
        <v>14.4</v>
      </c>
      <c r="I3005" t="s">
        <v>65</v>
      </c>
      <c r="J3005" t="s">
        <v>66</v>
      </c>
      <c r="K3005" t="s">
        <v>251</v>
      </c>
      <c r="L3005">
        <v>8543.7000000000007</v>
      </c>
      <c r="M3005" t="s">
        <v>80</v>
      </c>
      <c r="N3005" t="s">
        <v>106</v>
      </c>
      <c r="O3005" t="s">
        <v>189</v>
      </c>
      <c r="P3005" t="s">
        <v>92</v>
      </c>
      <c r="Q3005" t="s">
        <v>71</v>
      </c>
      <c r="R3005" t="s">
        <v>2439</v>
      </c>
      <c r="S3005" t="s">
        <v>156</v>
      </c>
      <c r="T3005" t="s">
        <v>187</v>
      </c>
      <c r="U3005" t="s">
        <v>96</v>
      </c>
      <c r="V3005">
        <v>21061</v>
      </c>
      <c r="W3005">
        <v>12950</v>
      </c>
      <c r="X3005">
        <v>6.2</v>
      </c>
      <c r="Y3005">
        <v>15.4</v>
      </c>
      <c r="Z3005">
        <v>17005.77</v>
      </c>
      <c r="AB3005">
        <v>3340.09</v>
      </c>
      <c r="AC3005">
        <v>4054869.26</v>
      </c>
      <c r="AD3005">
        <v>41807665.200000003</v>
      </c>
      <c r="AE3005">
        <v>276.88</v>
      </c>
      <c r="AF3005">
        <v>11575706340.58</v>
      </c>
      <c r="AG3005">
        <v>105352.69</v>
      </c>
      <c r="AH3005">
        <v>0</v>
      </c>
      <c r="AI3005">
        <v>0</v>
      </c>
      <c r="AJ3005">
        <v>0</v>
      </c>
      <c r="AK3005">
        <v>0</v>
      </c>
      <c r="AL3005">
        <v>0.28000000000000003</v>
      </c>
      <c r="AM3005">
        <v>117061.46</v>
      </c>
      <c r="AN3005">
        <v>256</v>
      </c>
      <c r="AO3005">
        <v>586.65</v>
      </c>
      <c r="AP3005">
        <v>150182.39999999999</v>
      </c>
      <c r="AQ3005">
        <v>4427465.8099999996</v>
      </c>
      <c r="AR3005" t="s">
        <v>61</v>
      </c>
      <c r="AS3005" t="s">
        <v>61</v>
      </c>
      <c r="AT3005" t="s">
        <v>62</v>
      </c>
      <c r="AU3005" t="s">
        <v>63</v>
      </c>
    </row>
    <row r="3006" spans="1:47" x14ac:dyDescent="0.25">
      <c r="A3006" t="s">
        <v>4263</v>
      </c>
      <c r="B3006">
        <v>2022</v>
      </c>
      <c r="C3006">
        <v>11</v>
      </c>
      <c r="D3006" t="s">
        <v>119</v>
      </c>
      <c r="E3006" s="1">
        <v>44894</v>
      </c>
      <c r="F3006" s="1">
        <v>44921</v>
      </c>
      <c r="G3006">
        <v>27</v>
      </c>
      <c r="H3006">
        <v>7.8</v>
      </c>
      <c r="I3006" t="s">
        <v>49</v>
      </c>
      <c r="J3006" t="s">
        <v>66</v>
      </c>
      <c r="K3006" t="s">
        <v>248</v>
      </c>
      <c r="L3006">
        <v>9999</v>
      </c>
      <c r="M3006" t="s">
        <v>98</v>
      </c>
      <c r="N3006" t="s">
        <v>53</v>
      </c>
      <c r="O3006" t="s">
        <v>200</v>
      </c>
      <c r="P3006" t="s">
        <v>71</v>
      </c>
      <c r="Q3006" t="s">
        <v>92</v>
      </c>
      <c r="R3006" t="s">
        <v>3150</v>
      </c>
      <c r="S3006" t="s">
        <v>156</v>
      </c>
      <c r="T3006" t="s">
        <v>95</v>
      </c>
      <c r="U3006" t="s">
        <v>228</v>
      </c>
      <c r="V3006">
        <v>16274</v>
      </c>
      <c r="W3006">
        <v>12065</v>
      </c>
      <c r="X3006">
        <v>5.0999999999999996</v>
      </c>
      <c r="Y3006">
        <v>13</v>
      </c>
      <c r="Z3006">
        <v>13169.18</v>
      </c>
      <c r="AA3006">
        <v>940</v>
      </c>
      <c r="AB3006">
        <v>629.54999999999995</v>
      </c>
      <c r="AC3006">
        <v>591777</v>
      </c>
      <c r="AD3006">
        <v>48269917.299999997</v>
      </c>
      <c r="AE3006">
        <v>216.12</v>
      </c>
      <c r="AF3006">
        <v>10432094526.879999</v>
      </c>
      <c r="AG3006">
        <v>166025.18</v>
      </c>
      <c r="AH3006">
        <v>0</v>
      </c>
      <c r="AI3006">
        <v>0</v>
      </c>
      <c r="AJ3006">
        <v>17.84</v>
      </c>
      <c r="AK3006">
        <v>8611353.25</v>
      </c>
      <c r="AL3006">
        <v>0.27600000000000002</v>
      </c>
      <c r="AM3006">
        <v>133224.97</v>
      </c>
      <c r="AN3006">
        <v>544</v>
      </c>
      <c r="AO3006">
        <v>460.27</v>
      </c>
      <c r="AP3006">
        <v>250386.88</v>
      </c>
      <c r="AQ3006">
        <v>1141414.03</v>
      </c>
      <c r="AR3006" t="s">
        <v>124</v>
      </c>
      <c r="AS3006" t="s">
        <v>61</v>
      </c>
      <c r="AT3006" t="s">
        <v>62</v>
      </c>
      <c r="AU3006" t="s">
        <v>63</v>
      </c>
    </row>
    <row r="3007" spans="1:47" x14ac:dyDescent="0.25">
      <c r="A3007" t="s">
        <v>4264</v>
      </c>
      <c r="B3007">
        <v>2025</v>
      </c>
      <c r="C3007">
        <v>1</v>
      </c>
      <c r="D3007" t="s">
        <v>48</v>
      </c>
      <c r="E3007" s="1">
        <v>45678</v>
      </c>
      <c r="F3007" s="1">
        <v>45687</v>
      </c>
      <c r="G3007">
        <v>9</v>
      </c>
      <c r="H3007">
        <v>1.6</v>
      </c>
      <c r="I3007" t="s">
        <v>65</v>
      </c>
      <c r="J3007" t="s">
        <v>50</v>
      </c>
      <c r="K3007" t="s">
        <v>223</v>
      </c>
      <c r="L3007">
        <v>2710.1109999999999</v>
      </c>
      <c r="M3007" t="s">
        <v>52</v>
      </c>
      <c r="N3007" t="s">
        <v>81</v>
      </c>
      <c r="O3007" t="s">
        <v>99</v>
      </c>
      <c r="P3007" t="s">
        <v>92</v>
      </c>
      <c r="Q3007" t="s">
        <v>204</v>
      </c>
      <c r="R3007" t="s">
        <v>912</v>
      </c>
      <c r="S3007" t="s">
        <v>186</v>
      </c>
      <c r="T3007" t="s">
        <v>162</v>
      </c>
      <c r="U3007" t="s">
        <v>259</v>
      </c>
      <c r="V3007">
        <v>84482</v>
      </c>
      <c r="W3007">
        <v>59537</v>
      </c>
      <c r="X3007">
        <v>15.6</v>
      </c>
      <c r="Y3007">
        <v>11.6</v>
      </c>
      <c r="Z3007">
        <v>74054.820000000007</v>
      </c>
      <c r="AB3007">
        <v>29.12</v>
      </c>
      <c r="AC3007">
        <v>2156476.36</v>
      </c>
      <c r="AD3007">
        <v>39629696.369999997</v>
      </c>
      <c r="AE3007">
        <v>280.47000000000003</v>
      </c>
      <c r="AF3007">
        <v>11114940940.889999</v>
      </c>
      <c r="AG3007">
        <v>82728.59</v>
      </c>
      <c r="AH3007">
        <v>1.8</v>
      </c>
      <c r="AI3007">
        <v>14447.59</v>
      </c>
      <c r="AJ3007">
        <v>6.46</v>
      </c>
      <c r="AK3007">
        <v>0</v>
      </c>
      <c r="AL3007">
        <v>0.34599999999999997</v>
      </c>
      <c r="AM3007">
        <v>137118.75</v>
      </c>
      <c r="AN3007">
        <v>414.8</v>
      </c>
      <c r="AO3007">
        <v>553.75</v>
      </c>
      <c r="AP3007">
        <v>229695.5</v>
      </c>
      <c r="AQ3007">
        <v>2620466.79</v>
      </c>
      <c r="AR3007" t="s">
        <v>61</v>
      </c>
      <c r="AS3007" t="s">
        <v>61</v>
      </c>
      <c r="AT3007" t="s">
        <v>62</v>
      </c>
      <c r="AU3007" t="s">
        <v>63</v>
      </c>
    </row>
    <row r="3008" spans="1:47" x14ac:dyDescent="0.25">
      <c r="A3008" t="s">
        <v>4265</v>
      </c>
      <c r="B3008">
        <v>2026</v>
      </c>
      <c r="C3008">
        <v>4</v>
      </c>
      <c r="D3008" t="s">
        <v>77</v>
      </c>
      <c r="E3008" s="1">
        <v>46117</v>
      </c>
      <c r="F3008" s="1">
        <v>46136</v>
      </c>
      <c r="G3008">
        <v>19</v>
      </c>
      <c r="H3008">
        <v>8.6</v>
      </c>
      <c r="I3008" t="s">
        <v>65</v>
      </c>
      <c r="J3008" t="s">
        <v>78</v>
      </c>
      <c r="K3008" t="s">
        <v>158</v>
      </c>
      <c r="L3008">
        <v>1006.3</v>
      </c>
      <c r="M3008" t="s">
        <v>68</v>
      </c>
      <c r="N3008" t="s">
        <v>69</v>
      </c>
      <c r="O3008" t="s">
        <v>200</v>
      </c>
      <c r="P3008" t="s">
        <v>70</v>
      </c>
      <c r="Q3008" t="s">
        <v>146</v>
      </c>
      <c r="R3008" t="s">
        <v>3997</v>
      </c>
      <c r="S3008" t="s">
        <v>161</v>
      </c>
      <c r="T3008" t="s">
        <v>86</v>
      </c>
      <c r="U3008" t="s">
        <v>132</v>
      </c>
      <c r="V3008">
        <v>19825</v>
      </c>
      <c r="W3008">
        <v>11741</v>
      </c>
      <c r="X3008">
        <v>23.1</v>
      </c>
      <c r="Y3008">
        <v>10</v>
      </c>
      <c r="Z3008">
        <v>17443.48</v>
      </c>
      <c r="AB3008">
        <v>33.229999999999997</v>
      </c>
      <c r="AC3008">
        <v>579646.84</v>
      </c>
      <c r="AD3008">
        <v>20403812.989999998</v>
      </c>
      <c r="AE3008">
        <v>285.87</v>
      </c>
      <c r="AF3008">
        <v>5832838019.4499998</v>
      </c>
      <c r="AG3008">
        <v>177218.81</v>
      </c>
      <c r="AH3008">
        <v>0</v>
      </c>
      <c r="AI3008">
        <v>0</v>
      </c>
      <c r="AJ3008">
        <v>10.8</v>
      </c>
      <c r="AK3008">
        <v>0</v>
      </c>
      <c r="AL3008">
        <v>0.17299999999999999</v>
      </c>
      <c r="AM3008">
        <v>35298.6</v>
      </c>
      <c r="AN3008">
        <v>490.9</v>
      </c>
      <c r="AO3008">
        <v>549.42999999999995</v>
      </c>
      <c r="AP3008">
        <v>269715.19</v>
      </c>
      <c r="AQ3008">
        <v>1061879.44</v>
      </c>
      <c r="AR3008" t="s">
        <v>61</v>
      </c>
      <c r="AS3008" t="s">
        <v>61</v>
      </c>
      <c r="AT3008" t="s">
        <v>62</v>
      </c>
      <c r="AU3008" t="s">
        <v>63</v>
      </c>
    </row>
    <row r="3009" spans="1:47" x14ac:dyDescent="0.25">
      <c r="A3009" t="s">
        <v>4266</v>
      </c>
      <c r="B3009">
        <v>2021</v>
      </c>
      <c r="C3009">
        <v>2</v>
      </c>
      <c r="D3009" t="s">
        <v>48</v>
      </c>
      <c r="E3009" s="1">
        <v>44252</v>
      </c>
      <c r="F3009" s="1">
        <v>44272</v>
      </c>
      <c r="G3009">
        <v>20</v>
      </c>
      <c r="H3009">
        <v>4.5</v>
      </c>
      <c r="I3009" t="s">
        <v>65</v>
      </c>
      <c r="J3009" t="s">
        <v>78</v>
      </c>
      <c r="K3009" t="s">
        <v>315</v>
      </c>
      <c r="L3009">
        <v>1511.9</v>
      </c>
      <c r="M3009" t="s">
        <v>90</v>
      </c>
      <c r="N3009" t="s">
        <v>69</v>
      </c>
      <c r="O3009" t="s">
        <v>189</v>
      </c>
      <c r="P3009" t="s">
        <v>226</v>
      </c>
      <c r="Q3009" t="s">
        <v>131</v>
      </c>
      <c r="R3009" t="s">
        <v>1638</v>
      </c>
      <c r="S3009" t="s">
        <v>85</v>
      </c>
      <c r="T3009" t="s">
        <v>59</v>
      </c>
      <c r="U3009" t="s">
        <v>110</v>
      </c>
      <c r="V3009">
        <v>55189</v>
      </c>
      <c r="W3009">
        <v>36201</v>
      </c>
      <c r="X3009">
        <v>20.3</v>
      </c>
      <c r="Y3009">
        <v>13.9</v>
      </c>
      <c r="Z3009">
        <v>51293.81</v>
      </c>
      <c r="AB3009">
        <v>30.79</v>
      </c>
      <c r="AC3009">
        <v>1579336.41</v>
      </c>
      <c r="AD3009">
        <v>46569137.159999996</v>
      </c>
      <c r="AE3009">
        <v>171.65</v>
      </c>
      <c r="AF3009">
        <v>7993592393.5100002</v>
      </c>
      <c r="AG3009">
        <v>171484.9</v>
      </c>
      <c r="AH3009">
        <v>0.7</v>
      </c>
      <c r="AI3009">
        <v>10285.780000000001</v>
      </c>
      <c r="AJ3009">
        <v>6.55</v>
      </c>
      <c r="AK3009">
        <v>0</v>
      </c>
      <c r="AL3009">
        <v>0.28000000000000003</v>
      </c>
      <c r="AM3009">
        <v>130393.58</v>
      </c>
      <c r="AN3009">
        <v>1056.0999999999999</v>
      </c>
      <c r="AO3009">
        <v>535.98</v>
      </c>
      <c r="AP3009">
        <v>566048.48</v>
      </c>
      <c r="AQ3009">
        <v>2457549.15</v>
      </c>
      <c r="AR3009" t="s">
        <v>61</v>
      </c>
      <c r="AS3009" t="s">
        <v>61</v>
      </c>
      <c r="AT3009" t="s">
        <v>62</v>
      </c>
      <c r="AU3009" t="s">
        <v>63</v>
      </c>
    </row>
    <row r="3010" spans="1:47" x14ac:dyDescent="0.25">
      <c r="A3010" t="s">
        <v>4267</v>
      </c>
      <c r="B3010">
        <v>2024</v>
      </c>
      <c r="C3010">
        <v>9</v>
      </c>
      <c r="D3010" t="s">
        <v>89</v>
      </c>
      <c r="E3010" s="1">
        <v>45543</v>
      </c>
      <c r="F3010" s="1">
        <v>45568</v>
      </c>
      <c r="G3010">
        <v>25</v>
      </c>
      <c r="H3010">
        <v>18.7</v>
      </c>
      <c r="I3010" t="s">
        <v>65</v>
      </c>
      <c r="J3010" t="s">
        <v>78</v>
      </c>
      <c r="K3010" t="s">
        <v>79</v>
      </c>
      <c r="L3010">
        <v>1005.9</v>
      </c>
      <c r="M3010" t="s">
        <v>80</v>
      </c>
      <c r="N3010" t="s">
        <v>69</v>
      </c>
      <c r="O3010" t="s">
        <v>99</v>
      </c>
      <c r="P3010" t="s">
        <v>128</v>
      </c>
      <c r="Q3010" t="s">
        <v>164</v>
      </c>
      <c r="R3010" t="s">
        <v>498</v>
      </c>
      <c r="S3010" t="s">
        <v>85</v>
      </c>
      <c r="T3010" t="s">
        <v>162</v>
      </c>
      <c r="U3010" t="s">
        <v>228</v>
      </c>
      <c r="V3010">
        <v>33892</v>
      </c>
      <c r="W3010">
        <v>22935</v>
      </c>
      <c r="X3010">
        <v>15.1</v>
      </c>
      <c r="Y3010">
        <v>15.2</v>
      </c>
      <c r="Z3010">
        <v>31461.23</v>
      </c>
      <c r="AB3010">
        <v>35.11</v>
      </c>
      <c r="AC3010">
        <v>1104603.79</v>
      </c>
      <c r="AD3010">
        <v>16656204.390000001</v>
      </c>
      <c r="AE3010">
        <v>276.24</v>
      </c>
      <c r="AF3010">
        <v>4601109900.6899996</v>
      </c>
      <c r="AG3010">
        <v>61212.34</v>
      </c>
      <c r="AH3010">
        <v>1.9</v>
      </c>
      <c r="AI3010">
        <v>44785.39</v>
      </c>
      <c r="AJ3010">
        <v>21.49</v>
      </c>
      <c r="AK3010">
        <v>0</v>
      </c>
      <c r="AL3010">
        <v>6.9000000000000006E-2</v>
      </c>
      <c r="AM3010">
        <v>11492.78</v>
      </c>
      <c r="AN3010">
        <v>425.9</v>
      </c>
      <c r="AO3010">
        <v>411.65</v>
      </c>
      <c r="AP3010">
        <v>175321.73</v>
      </c>
      <c r="AQ3010">
        <v>1397416.03</v>
      </c>
      <c r="AR3010" t="s">
        <v>61</v>
      </c>
      <c r="AS3010" t="s">
        <v>61</v>
      </c>
      <c r="AT3010" t="s">
        <v>62</v>
      </c>
      <c r="AU3010" t="s">
        <v>63</v>
      </c>
    </row>
    <row r="3011" spans="1:47" x14ac:dyDescent="0.25">
      <c r="A3011" t="s">
        <v>4268</v>
      </c>
      <c r="B3011">
        <v>2023</v>
      </c>
      <c r="C3011">
        <v>8</v>
      </c>
      <c r="D3011" t="s">
        <v>89</v>
      </c>
      <c r="E3011" s="1">
        <v>45150</v>
      </c>
      <c r="F3011" s="1">
        <v>45160</v>
      </c>
      <c r="G3011">
        <v>10</v>
      </c>
      <c r="H3011">
        <v>18.399999999999999</v>
      </c>
      <c r="I3011" t="s">
        <v>65</v>
      </c>
      <c r="J3011" t="s">
        <v>50</v>
      </c>
      <c r="K3011" t="s">
        <v>51</v>
      </c>
      <c r="L3011">
        <v>2709</v>
      </c>
      <c r="M3011" t="s">
        <v>52</v>
      </c>
      <c r="N3011" t="s">
        <v>168</v>
      </c>
      <c r="O3011" t="s">
        <v>107</v>
      </c>
      <c r="P3011" t="s">
        <v>56</v>
      </c>
      <c r="Q3011" t="s">
        <v>201</v>
      </c>
      <c r="R3011" t="s">
        <v>4269</v>
      </c>
      <c r="S3011" t="s">
        <v>186</v>
      </c>
      <c r="T3011" t="s">
        <v>148</v>
      </c>
      <c r="U3011" t="s">
        <v>143</v>
      </c>
      <c r="V3011">
        <v>76561</v>
      </c>
      <c r="W3011">
        <v>51904</v>
      </c>
      <c r="X3011">
        <v>1.1000000000000001</v>
      </c>
      <c r="Y3011">
        <v>14.9</v>
      </c>
      <c r="Z3011">
        <v>66693</v>
      </c>
      <c r="AB3011">
        <v>12.91</v>
      </c>
      <c r="AC3011">
        <v>861006.63</v>
      </c>
      <c r="AD3011">
        <v>6013040.8799999999</v>
      </c>
      <c r="AE3011">
        <v>286.86</v>
      </c>
      <c r="AF3011">
        <v>1724900906.8399999</v>
      </c>
      <c r="AG3011">
        <v>176436.17</v>
      </c>
      <c r="AI3011">
        <v>0</v>
      </c>
      <c r="AJ3011">
        <v>24.41</v>
      </c>
      <c r="AK3011">
        <v>0</v>
      </c>
      <c r="AL3011">
        <v>0.159</v>
      </c>
      <c r="AM3011">
        <v>9560.73</v>
      </c>
      <c r="AN3011">
        <v>489.7</v>
      </c>
      <c r="AO3011">
        <v>407.78</v>
      </c>
      <c r="AP3011">
        <v>199689.87</v>
      </c>
      <c r="AQ3011">
        <v>1246693.3999999999</v>
      </c>
      <c r="AR3011" t="s">
        <v>61</v>
      </c>
      <c r="AS3011" t="s">
        <v>61</v>
      </c>
      <c r="AT3011" t="s">
        <v>62</v>
      </c>
      <c r="AU3011" t="s">
        <v>63</v>
      </c>
    </row>
    <row r="3012" spans="1:47" x14ac:dyDescent="0.25">
      <c r="A3012" t="s">
        <v>4270</v>
      </c>
      <c r="B3012">
        <v>2025</v>
      </c>
      <c r="C3012">
        <v>3</v>
      </c>
      <c r="D3012" t="s">
        <v>48</v>
      </c>
      <c r="E3012" s="1">
        <v>45728</v>
      </c>
      <c r="F3012" s="1">
        <v>45749</v>
      </c>
      <c r="G3012">
        <v>21</v>
      </c>
      <c r="H3012">
        <v>18.8</v>
      </c>
      <c r="I3012" t="s">
        <v>49</v>
      </c>
      <c r="J3012" t="s">
        <v>78</v>
      </c>
      <c r="K3012" t="s">
        <v>79</v>
      </c>
      <c r="L3012">
        <v>1005.9</v>
      </c>
      <c r="M3012" t="s">
        <v>80</v>
      </c>
      <c r="N3012" t="s">
        <v>168</v>
      </c>
      <c r="O3012" t="s">
        <v>107</v>
      </c>
      <c r="P3012" t="s">
        <v>121</v>
      </c>
      <c r="Q3012" t="s">
        <v>100</v>
      </c>
      <c r="R3012" t="s">
        <v>4271</v>
      </c>
      <c r="S3012" t="s">
        <v>85</v>
      </c>
      <c r="T3012" t="s">
        <v>59</v>
      </c>
      <c r="U3012" t="s">
        <v>259</v>
      </c>
      <c r="V3012">
        <v>52389</v>
      </c>
      <c r="W3012">
        <v>36944</v>
      </c>
      <c r="X3012">
        <v>6</v>
      </c>
      <c r="Y3012">
        <v>14.4</v>
      </c>
      <c r="Z3012">
        <v>47681.96</v>
      </c>
      <c r="AB3012">
        <v>17.71</v>
      </c>
      <c r="AC3012">
        <v>844447.51</v>
      </c>
      <c r="AD3012">
        <v>33471305.460000001</v>
      </c>
      <c r="AE3012">
        <v>283.79000000000002</v>
      </c>
      <c r="AF3012">
        <v>9498821776.4899998</v>
      </c>
      <c r="AG3012">
        <v>200524.77</v>
      </c>
      <c r="AH3012">
        <v>2.5</v>
      </c>
      <c r="AI3012">
        <v>30315.86</v>
      </c>
      <c r="AJ3012">
        <v>14.07</v>
      </c>
      <c r="AK3012">
        <v>4709412.68</v>
      </c>
      <c r="AL3012">
        <v>0.33700000000000002</v>
      </c>
      <c r="AM3012">
        <v>112798.3</v>
      </c>
      <c r="AN3012">
        <v>788.5</v>
      </c>
      <c r="AO3012">
        <v>594.64</v>
      </c>
      <c r="AP3012">
        <v>468873.64</v>
      </c>
      <c r="AQ3012">
        <v>1656960.08</v>
      </c>
      <c r="AR3012" t="s">
        <v>124</v>
      </c>
      <c r="AS3012" t="s">
        <v>61</v>
      </c>
      <c r="AT3012" t="s">
        <v>62</v>
      </c>
      <c r="AU3012" t="s">
        <v>63</v>
      </c>
    </row>
    <row r="3013" spans="1:47" x14ac:dyDescent="0.25">
      <c r="A3013" t="s">
        <v>4272</v>
      </c>
      <c r="B3013">
        <v>2024</v>
      </c>
      <c r="C3013">
        <v>7</v>
      </c>
      <c r="D3013" t="s">
        <v>89</v>
      </c>
      <c r="E3013" s="1">
        <v>45490</v>
      </c>
      <c r="F3013" s="1">
        <v>45507</v>
      </c>
      <c r="G3013">
        <v>17</v>
      </c>
      <c r="H3013">
        <v>10.5</v>
      </c>
      <c r="I3013" t="s">
        <v>49</v>
      </c>
      <c r="J3013" t="s">
        <v>66</v>
      </c>
      <c r="K3013" t="s">
        <v>67</v>
      </c>
      <c r="L3013">
        <v>8479.8989999999994</v>
      </c>
      <c r="M3013" t="s">
        <v>52</v>
      </c>
      <c r="N3013" t="s">
        <v>53</v>
      </c>
      <c r="O3013" t="s">
        <v>200</v>
      </c>
      <c r="P3013" t="s">
        <v>127</v>
      </c>
      <c r="Q3013" t="s">
        <v>82</v>
      </c>
      <c r="R3013" t="s">
        <v>1405</v>
      </c>
      <c r="S3013" t="s">
        <v>156</v>
      </c>
      <c r="T3013" t="s">
        <v>131</v>
      </c>
      <c r="U3013" t="s">
        <v>110</v>
      </c>
      <c r="V3013">
        <v>25048</v>
      </c>
      <c r="W3013">
        <v>16515</v>
      </c>
      <c r="X3013">
        <v>23.2</v>
      </c>
      <c r="Y3013">
        <v>12.7</v>
      </c>
      <c r="Z3013">
        <v>21990.68</v>
      </c>
      <c r="AA3013">
        <v>1570</v>
      </c>
      <c r="AB3013">
        <v>678.76</v>
      </c>
      <c r="AC3013">
        <v>1065653.2</v>
      </c>
      <c r="AD3013">
        <v>33110707.16</v>
      </c>
      <c r="AE3013">
        <v>275.66000000000003</v>
      </c>
      <c r="AF3013">
        <v>9127297535.7299995</v>
      </c>
      <c r="AG3013">
        <v>225272.33</v>
      </c>
      <c r="AH3013">
        <v>1</v>
      </c>
      <c r="AI3013">
        <v>33513.51</v>
      </c>
      <c r="AJ3013">
        <v>20.82</v>
      </c>
      <c r="AK3013">
        <v>6893649.2300000004</v>
      </c>
      <c r="AL3013">
        <v>0.214</v>
      </c>
      <c r="AM3013">
        <v>70856.91</v>
      </c>
      <c r="AN3013">
        <v>265.89999999999998</v>
      </c>
      <c r="AO3013">
        <v>355.16</v>
      </c>
      <c r="AP3013">
        <v>94437.04</v>
      </c>
      <c r="AQ3013">
        <v>1489732.99</v>
      </c>
      <c r="AR3013" t="s">
        <v>61</v>
      </c>
      <c r="AS3013" t="s">
        <v>61</v>
      </c>
      <c r="AT3013" t="s">
        <v>62</v>
      </c>
      <c r="AU3013" t="s">
        <v>63</v>
      </c>
    </row>
    <row r="3014" spans="1:47" x14ac:dyDescent="0.25">
      <c r="A3014" t="s">
        <v>4273</v>
      </c>
      <c r="B3014">
        <v>2020</v>
      </c>
      <c r="C3014">
        <v>7</v>
      </c>
      <c r="D3014" t="s">
        <v>89</v>
      </c>
      <c r="E3014" s="1">
        <v>44026</v>
      </c>
      <c r="F3014" s="1">
        <v>44046</v>
      </c>
      <c r="G3014">
        <v>20</v>
      </c>
      <c r="H3014">
        <v>12</v>
      </c>
      <c r="I3014" t="s">
        <v>65</v>
      </c>
      <c r="J3014" t="s">
        <v>78</v>
      </c>
      <c r="K3014" t="s">
        <v>105</v>
      </c>
      <c r="L3014">
        <v>1201.9000000000001</v>
      </c>
      <c r="M3014" t="s">
        <v>68</v>
      </c>
      <c r="N3014" t="s">
        <v>69</v>
      </c>
      <c r="O3014" t="s">
        <v>99</v>
      </c>
      <c r="P3014" t="s">
        <v>184</v>
      </c>
      <c r="Q3014" t="s">
        <v>127</v>
      </c>
      <c r="R3014" t="s">
        <v>4274</v>
      </c>
      <c r="S3014" t="s">
        <v>85</v>
      </c>
      <c r="T3014" t="s">
        <v>162</v>
      </c>
      <c r="U3014" t="s">
        <v>132</v>
      </c>
      <c r="V3014">
        <v>50151</v>
      </c>
      <c r="W3014">
        <v>32808</v>
      </c>
      <c r="X3014">
        <v>5.9</v>
      </c>
      <c r="Y3014">
        <v>13.1</v>
      </c>
      <c r="Z3014">
        <v>47572.56</v>
      </c>
      <c r="AB3014">
        <v>14.42</v>
      </c>
      <c r="AC3014">
        <v>685996.32</v>
      </c>
      <c r="AD3014">
        <v>45824268.420000002</v>
      </c>
      <c r="AE3014">
        <v>164.22</v>
      </c>
      <c r="AF3014">
        <v>7525261359.9300003</v>
      </c>
      <c r="AG3014">
        <v>122566.44</v>
      </c>
      <c r="AH3014">
        <v>1</v>
      </c>
      <c r="AI3014">
        <v>30757.11</v>
      </c>
      <c r="AJ3014">
        <v>2.16</v>
      </c>
      <c r="AK3014">
        <v>0</v>
      </c>
      <c r="AL3014">
        <v>0.17199999999999999</v>
      </c>
      <c r="AM3014">
        <v>78817.740000000005</v>
      </c>
      <c r="AN3014">
        <v>638.4</v>
      </c>
      <c r="AO3014">
        <v>630.24</v>
      </c>
      <c r="AP3014">
        <v>402345.22</v>
      </c>
      <c r="AQ3014">
        <v>1320482.83</v>
      </c>
      <c r="AR3014" t="s">
        <v>61</v>
      </c>
      <c r="AS3014" t="s">
        <v>61</v>
      </c>
      <c r="AT3014" t="s">
        <v>62</v>
      </c>
      <c r="AU3014" t="s">
        <v>63</v>
      </c>
    </row>
    <row r="3015" spans="1:47" x14ac:dyDescent="0.25">
      <c r="A3015" t="s">
        <v>4275</v>
      </c>
      <c r="B3015">
        <v>2023</v>
      </c>
      <c r="C3015">
        <v>2</v>
      </c>
      <c r="D3015" t="s">
        <v>48</v>
      </c>
      <c r="E3015" s="1">
        <v>44964</v>
      </c>
      <c r="F3015" s="1">
        <v>44972</v>
      </c>
      <c r="G3015">
        <v>8</v>
      </c>
      <c r="H3015">
        <v>17.7</v>
      </c>
      <c r="I3015" t="s">
        <v>65</v>
      </c>
      <c r="J3015" t="s">
        <v>50</v>
      </c>
      <c r="K3015" t="s">
        <v>145</v>
      </c>
      <c r="L3015">
        <v>2710.19</v>
      </c>
      <c r="M3015" t="s">
        <v>98</v>
      </c>
      <c r="N3015" t="s">
        <v>106</v>
      </c>
      <c r="O3015" t="s">
        <v>54</v>
      </c>
      <c r="P3015" t="s">
        <v>82</v>
      </c>
      <c r="Q3015" t="s">
        <v>164</v>
      </c>
      <c r="R3015" t="s">
        <v>860</v>
      </c>
      <c r="S3015" t="s">
        <v>170</v>
      </c>
      <c r="T3015" t="s">
        <v>162</v>
      </c>
      <c r="U3015" t="s">
        <v>60</v>
      </c>
      <c r="V3015">
        <v>124380</v>
      </c>
      <c r="W3015">
        <v>71613</v>
      </c>
      <c r="X3015">
        <v>14.8</v>
      </c>
      <c r="Y3015">
        <v>12.6</v>
      </c>
      <c r="Z3015">
        <v>106281.83</v>
      </c>
      <c r="AB3015">
        <v>33.409999999999997</v>
      </c>
      <c r="AC3015">
        <v>3550875.94</v>
      </c>
      <c r="AD3015">
        <v>72600055.25</v>
      </c>
      <c r="AE3015">
        <v>287.05</v>
      </c>
      <c r="AF3015">
        <v>20839845859.509998</v>
      </c>
      <c r="AG3015">
        <v>145496.04999999999</v>
      </c>
      <c r="AH3015">
        <v>0</v>
      </c>
      <c r="AI3015">
        <v>0</v>
      </c>
      <c r="AJ3015">
        <v>10.56</v>
      </c>
      <c r="AK3015">
        <v>0</v>
      </c>
      <c r="AL3015">
        <v>0.26600000000000001</v>
      </c>
      <c r="AM3015">
        <v>193116.15</v>
      </c>
      <c r="AN3015">
        <v>120.3</v>
      </c>
      <c r="AO3015">
        <v>510.16</v>
      </c>
      <c r="AP3015">
        <v>61372.25</v>
      </c>
      <c r="AQ3015">
        <v>3950860.39</v>
      </c>
      <c r="AR3015" t="s">
        <v>61</v>
      </c>
      <c r="AS3015" t="s">
        <v>61</v>
      </c>
      <c r="AT3015" t="s">
        <v>62</v>
      </c>
      <c r="AU3015" t="s">
        <v>63</v>
      </c>
    </row>
    <row r="3016" spans="1:47" x14ac:dyDescent="0.25">
      <c r="A3016" t="s">
        <v>4276</v>
      </c>
      <c r="B3016">
        <v>2020</v>
      </c>
      <c r="C3016">
        <v>5</v>
      </c>
      <c r="D3016" t="s">
        <v>77</v>
      </c>
      <c r="E3016" s="1">
        <v>43966</v>
      </c>
      <c r="F3016" s="1">
        <v>43991</v>
      </c>
      <c r="G3016">
        <v>25</v>
      </c>
      <c r="H3016">
        <v>6.6</v>
      </c>
      <c r="I3016" t="s">
        <v>65</v>
      </c>
      <c r="J3016" t="s">
        <v>78</v>
      </c>
      <c r="K3016" t="s">
        <v>79</v>
      </c>
      <c r="L3016">
        <v>1005.9</v>
      </c>
      <c r="M3016" t="s">
        <v>114</v>
      </c>
      <c r="N3016" t="s">
        <v>168</v>
      </c>
      <c r="O3016" t="s">
        <v>54</v>
      </c>
      <c r="P3016" t="s">
        <v>92</v>
      </c>
      <c r="Q3016" t="s">
        <v>204</v>
      </c>
      <c r="R3016" t="s">
        <v>631</v>
      </c>
      <c r="S3016" t="s">
        <v>85</v>
      </c>
      <c r="T3016" t="s">
        <v>162</v>
      </c>
      <c r="U3016" t="s">
        <v>60</v>
      </c>
      <c r="V3016">
        <v>40061</v>
      </c>
      <c r="W3016">
        <v>24879</v>
      </c>
      <c r="X3016">
        <v>12.1</v>
      </c>
      <c r="Y3016">
        <v>15</v>
      </c>
      <c r="Z3016">
        <v>34130.06</v>
      </c>
      <c r="AB3016">
        <v>25.15</v>
      </c>
      <c r="AC3016">
        <v>858371.01</v>
      </c>
      <c r="AD3016">
        <v>20109772.649999999</v>
      </c>
      <c r="AE3016">
        <v>160.03</v>
      </c>
      <c r="AF3016">
        <v>3218166917.1799998</v>
      </c>
      <c r="AG3016">
        <v>44086.44</v>
      </c>
      <c r="AH3016">
        <v>1.9</v>
      </c>
      <c r="AI3016">
        <v>28794.37</v>
      </c>
      <c r="AJ3016">
        <v>4.6500000000000004</v>
      </c>
      <c r="AK3016">
        <v>0</v>
      </c>
      <c r="AL3016">
        <v>0.312</v>
      </c>
      <c r="AM3016">
        <v>62742.49</v>
      </c>
      <c r="AN3016">
        <v>792.2</v>
      </c>
      <c r="AO3016">
        <v>638.48</v>
      </c>
      <c r="AP3016">
        <v>505803.86</v>
      </c>
      <c r="AQ3016">
        <v>1499798.17</v>
      </c>
      <c r="AR3016" t="s">
        <v>61</v>
      </c>
      <c r="AS3016" t="s">
        <v>61</v>
      </c>
      <c r="AT3016" t="s">
        <v>293</v>
      </c>
      <c r="AU3016" t="s">
        <v>63</v>
      </c>
    </row>
    <row r="3017" spans="1:47" x14ac:dyDescent="0.25">
      <c r="A3017" t="s">
        <v>4277</v>
      </c>
      <c r="B3017">
        <v>2025</v>
      </c>
      <c r="C3017">
        <v>3</v>
      </c>
      <c r="D3017" t="s">
        <v>48</v>
      </c>
      <c r="E3017" s="1">
        <v>45736</v>
      </c>
      <c r="F3017" s="1">
        <v>45743</v>
      </c>
      <c r="G3017">
        <v>7</v>
      </c>
      <c r="H3017">
        <v>1.7</v>
      </c>
      <c r="I3017" t="s">
        <v>65</v>
      </c>
      <c r="J3017" t="s">
        <v>78</v>
      </c>
      <c r="K3017" t="s">
        <v>105</v>
      </c>
      <c r="L3017">
        <v>1201.9000000000001</v>
      </c>
      <c r="M3017" t="s">
        <v>68</v>
      </c>
      <c r="N3017" t="s">
        <v>69</v>
      </c>
      <c r="O3017" t="s">
        <v>91</v>
      </c>
      <c r="P3017" t="s">
        <v>100</v>
      </c>
      <c r="Q3017" t="s">
        <v>196</v>
      </c>
      <c r="R3017" t="s">
        <v>993</v>
      </c>
      <c r="S3017" t="s">
        <v>85</v>
      </c>
      <c r="T3017" t="s">
        <v>74</v>
      </c>
      <c r="U3017" t="s">
        <v>143</v>
      </c>
      <c r="V3017">
        <v>53738</v>
      </c>
      <c r="W3017">
        <v>37106</v>
      </c>
      <c r="X3017">
        <v>12.3</v>
      </c>
      <c r="Y3017">
        <v>14.5</v>
      </c>
      <c r="Z3017">
        <v>43953.3</v>
      </c>
      <c r="AB3017">
        <v>14.82</v>
      </c>
      <c r="AC3017">
        <v>651387.91</v>
      </c>
      <c r="AD3017">
        <v>45718025</v>
      </c>
      <c r="AE3017">
        <v>277.19</v>
      </c>
      <c r="AF3017">
        <v>12672579349.75</v>
      </c>
      <c r="AG3017">
        <v>181102.12</v>
      </c>
      <c r="AH3017">
        <v>1.7</v>
      </c>
      <c r="AI3017">
        <v>37807.57</v>
      </c>
      <c r="AJ3017">
        <v>1.02</v>
      </c>
      <c r="AK3017">
        <v>0</v>
      </c>
      <c r="AL3017">
        <v>0.31900000000000001</v>
      </c>
      <c r="AM3017">
        <v>145840.5</v>
      </c>
      <c r="AN3017">
        <v>337</v>
      </c>
      <c r="AO3017">
        <v>532.63</v>
      </c>
      <c r="AP3017">
        <v>179496.31</v>
      </c>
      <c r="AQ3017">
        <v>1195634.4099999999</v>
      </c>
      <c r="AR3017" t="s">
        <v>61</v>
      </c>
      <c r="AS3017" t="s">
        <v>61</v>
      </c>
      <c r="AT3017" t="s">
        <v>62</v>
      </c>
      <c r="AU3017" t="s">
        <v>117</v>
      </c>
    </row>
    <row r="3018" spans="1:47" x14ac:dyDescent="0.25">
      <c r="A3018" t="s">
        <v>4278</v>
      </c>
      <c r="B3018">
        <v>2020</v>
      </c>
      <c r="C3018">
        <v>1</v>
      </c>
      <c r="D3018" t="s">
        <v>48</v>
      </c>
      <c r="E3018" s="1">
        <v>43832</v>
      </c>
      <c r="F3018" s="1">
        <v>43862</v>
      </c>
      <c r="G3018">
        <v>30</v>
      </c>
      <c r="H3018">
        <v>14.1</v>
      </c>
      <c r="I3018" t="s">
        <v>65</v>
      </c>
      <c r="J3018" t="s">
        <v>66</v>
      </c>
      <c r="K3018" t="s">
        <v>245</v>
      </c>
      <c r="L3018">
        <v>8905.9</v>
      </c>
      <c r="M3018" t="s">
        <v>98</v>
      </c>
      <c r="N3018" t="s">
        <v>106</v>
      </c>
      <c r="O3018" t="s">
        <v>200</v>
      </c>
      <c r="P3018" t="s">
        <v>128</v>
      </c>
      <c r="Q3018" t="s">
        <v>159</v>
      </c>
      <c r="R3018" t="s">
        <v>864</v>
      </c>
      <c r="S3018" t="s">
        <v>137</v>
      </c>
      <c r="T3018" t="s">
        <v>95</v>
      </c>
      <c r="U3018" t="s">
        <v>96</v>
      </c>
      <c r="V3018">
        <v>10030</v>
      </c>
      <c r="W3018">
        <v>7256</v>
      </c>
      <c r="X3018">
        <v>19.100000000000001</v>
      </c>
      <c r="Y3018">
        <v>14.1</v>
      </c>
      <c r="Z3018">
        <v>7975.41</v>
      </c>
      <c r="AB3018">
        <v>29.62</v>
      </c>
      <c r="AC3018">
        <v>236231.64</v>
      </c>
      <c r="AD3018">
        <v>4141630.41</v>
      </c>
      <c r="AE3018">
        <v>165.34</v>
      </c>
      <c r="AF3018">
        <v>684777171.99000001</v>
      </c>
      <c r="AG3018">
        <v>209921.78</v>
      </c>
      <c r="AI3018">
        <v>11516.14</v>
      </c>
      <c r="AJ3018">
        <v>22.08</v>
      </c>
      <c r="AK3018">
        <v>0</v>
      </c>
      <c r="AL3018">
        <v>7.6999999999999999E-2</v>
      </c>
      <c r="AM3018">
        <v>3189.06</v>
      </c>
      <c r="AN3018">
        <v>556.6</v>
      </c>
      <c r="AO3018">
        <v>649.55999999999995</v>
      </c>
      <c r="AP3018">
        <v>361545.1</v>
      </c>
      <c r="AQ3018">
        <v>822403.72</v>
      </c>
      <c r="AR3018" t="s">
        <v>61</v>
      </c>
      <c r="AS3018" t="s">
        <v>61</v>
      </c>
      <c r="AT3018" t="s">
        <v>62</v>
      </c>
      <c r="AU3018" t="s">
        <v>63</v>
      </c>
    </row>
    <row r="3019" spans="1:47" x14ac:dyDescent="0.25">
      <c r="A3019" t="s">
        <v>4279</v>
      </c>
      <c r="B3019">
        <v>2020</v>
      </c>
      <c r="C3019">
        <v>6</v>
      </c>
      <c r="D3019" t="s">
        <v>77</v>
      </c>
      <c r="E3019" s="1">
        <v>44002</v>
      </c>
      <c r="F3019" s="1">
        <v>44017</v>
      </c>
      <c r="G3019">
        <v>15</v>
      </c>
      <c r="H3019">
        <v>6.1</v>
      </c>
      <c r="I3019" t="s">
        <v>65</v>
      </c>
      <c r="J3019" t="s">
        <v>239</v>
      </c>
      <c r="K3019" t="s">
        <v>265</v>
      </c>
      <c r="L3019">
        <v>3102.1</v>
      </c>
      <c r="M3019" t="s">
        <v>68</v>
      </c>
      <c r="N3019" t="s">
        <v>81</v>
      </c>
      <c r="O3019" t="s">
        <v>99</v>
      </c>
      <c r="P3019" t="s">
        <v>226</v>
      </c>
      <c r="Q3019" t="s">
        <v>154</v>
      </c>
      <c r="R3019" t="s">
        <v>1554</v>
      </c>
      <c r="S3019" t="s">
        <v>161</v>
      </c>
      <c r="T3019" t="s">
        <v>59</v>
      </c>
      <c r="U3019" t="s">
        <v>60</v>
      </c>
      <c r="V3019">
        <v>32281</v>
      </c>
      <c r="W3019">
        <v>18565</v>
      </c>
      <c r="X3019">
        <v>3.8</v>
      </c>
      <c r="Y3019">
        <v>13.7</v>
      </c>
      <c r="Z3019">
        <v>27568.880000000001</v>
      </c>
      <c r="AB3019">
        <v>12.53</v>
      </c>
      <c r="AC3019">
        <v>345438.07</v>
      </c>
      <c r="AD3019">
        <v>14326719.869999999</v>
      </c>
      <c r="AE3019">
        <v>159.46</v>
      </c>
      <c r="AF3019">
        <v>2284538750.4699998</v>
      </c>
      <c r="AG3019">
        <v>48466.68</v>
      </c>
      <c r="AH3019">
        <v>1.9</v>
      </c>
      <c r="AI3019">
        <v>22918.75</v>
      </c>
      <c r="AJ3019">
        <v>0.02</v>
      </c>
      <c r="AK3019">
        <v>0</v>
      </c>
      <c r="AL3019">
        <v>0.13300000000000001</v>
      </c>
      <c r="AM3019">
        <v>19054.54</v>
      </c>
      <c r="AN3019">
        <v>585.9</v>
      </c>
      <c r="AO3019">
        <v>737.81</v>
      </c>
      <c r="AP3019">
        <v>432282.88</v>
      </c>
      <c r="AQ3019">
        <v>868160.92</v>
      </c>
      <c r="AR3019" t="s">
        <v>61</v>
      </c>
      <c r="AS3019" t="s">
        <v>61</v>
      </c>
      <c r="AT3019" t="s">
        <v>62</v>
      </c>
      <c r="AU3019" t="s">
        <v>63</v>
      </c>
    </row>
    <row r="3020" spans="1:47" x14ac:dyDescent="0.25">
      <c r="A3020" t="s">
        <v>4280</v>
      </c>
      <c r="B3020">
        <v>2023</v>
      </c>
      <c r="C3020">
        <v>12</v>
      </c>
      <c r="D3020" t="s">
        <v>119</v>
      </c>
      <c r="E3020" s="1">
        <v>45288</v>
      </c>
      <c r="F3020" s="1">
        <v>45294</v>
      </c>
      <c r="G3020">
        <v>6</v>
      </c>
      <c r="H3020">
        <v>13.5</v>
      </c>
      <c r="I3020" t="s">
        <v>49</v>
      </c>
      <c r="J3020" t="s">
        <v>50</v>
      </c>
      <c r="K3020" t="s">
        <v>423</v>
      </c>
      <c r="L3020">
        <v>2710.1941000000002</v>
      </c>
      <c r="M3020" t="s">
        <v>52</v>
      </c>
      <c r="N3020" t="s">
        <v>168</v>
      </c>
      <c r="O3020" t="s">
        <v>200</v>
      </c>
      <c r="P3020" t="s">
        <v>154</v>
      </c>
      <c r="Q3020" t="s">
        <v>226</v>
      </c>
      <c r="R3020" t="s">
        <v>318</v>
      </c>
      <c r="S3020" t="s">
        <v>142</v>
      </c>
      <c r="T3020" t="s">
        <v>162</v>
      </c>
      <c r="U3020" t="s">
        <v>103</v>
      </c>
      <c r="V3020">
        <v>32207</v>
      </c>
      <c r="W3020">
        <v>22772</v>
      </c>
      <c r="X3020">
        <v>24.1</v>
      </c>
      <c r="Y3020">
        <v>14.4</v>
      </c>
      <c r="Z3020">
        <v>25383.35</v>
      </c>
      <c r="AB3020">
        <v>49.62</v>
      </c>
      <c r="AC3020">
        <v>1259521.83</v>
      </c>
      <c r="AD3020">
        <v>16551721.029999999</v>
      </c>
      <c r="AE3020">
        <v>283.87</v>
      </c>
      <c r="AF3020">
        <v>4698537048.79</v>
      </c>
      <c r="AG3020">
        <v>96970.559999999998</v>
      </c>
      <c r="AH3020">
        <v>0.4</v>
      </c>
      <c r="AI3020">
        <v>11703.68</v>
      </c>
      <c r="AJ3020">
        <v>12.44</v>
      </c>
      <c r="AK3020">
        <v>2059034.1</v>
      </c>
      <c r="AL3020">
        <v>0.312</v>
      </c>
      <c r="AM3020">
        <v>51641.37</v>
      </c>
      <c r="AN3020">
        <v>128.69999999999999</v>
      </c>
      <c r="AO3020">
        <v>623.02</v>
      </c>
      <c r="AP3020">
        <v>80182.67</v>
      </c>
      <c r="AQ3020">
        <v>1500020.11</v>
      </c>
      <c r="AR3020" t="s">
        <v>61</v>
      </c>
      <c r="AS3020" t="s">
        <v>61</v>
      </c>
      <c r="AT3020" t="s">
        <v>62</v>
      </c>
      <c r="AU3020" t="s">
        <v>63</v>
      </c>
    </row>
    <row r="3021" spans="1:47" x14ac:dyDescent="0.25">
      <c r="A3021" t="s">
        <v>4281</v>
      </c>
      <c r="B3021">
        <v>2022</v>
      </c>
      <c r="C3021">
        <v>2</v>
      </c>
      <c r="D3021" t="s">
        <v>48</v>
      </c>
      <c r="E3021" s="1">
        <v>44600</v>
      </c>
      <c r="F3021" s="1">
        <v>44605</v>
      </c>
      <c r="G3021">
        <v>5</v>
      </c>
      <c r="H3021">
        <v>18.3</v>
      </c>
      <c r="I3021" t="s">
        <v>65</v>
      </c>
      <c r="J3021" t="s">
        <v>50</v>
      </c>
      <c r="K3021" t="s">
        <v>51</v>
      </c>
      <c r="L3021">
        <v>2709</v>
      </c>
      <c r="M3021" t="s">
        <v>90</v>
      </c>
      <c r="N3021" t="s">
        <v>106</v>
      </c>
      <c r="O3021" t="s">
        <v>189</v>
      </c>
      <c r="P3021" t="s">
        <v>70</v>
      </c>
      <c r="Q3021" t="s">
        <v>230</v>
      </c>
      <c r="R3021" t="s">
        <v>918</v>
      </c>
      <c r="S3021" t="s">
        <v>170</v>
      </c>
      <c r="T3021" t="s">
        <v>131</v>
      </c>
      <c r="U3021" t="s">
        <v>213</v>
      </c>
      <c r="V3021">
        <v>92922</v>
      </c>
      <c r="W3021">
        <v>58251</v>
      </c>
      <c r="X3021">
        <v>1.3</v>
      </c>
      <c r="Y3021">
        <v>12.9</v>
      </c>
      <c r="Z3021">
        <v>85862.32</v>
      </c>
      <c r="AB3021">
        <v>24.09</v>
      </c>
      <c r="AC3021">
        <v>2068423.29</v>
      </c>
      <c r="AD3021">
        <v>8150051.4100000001</v>
      </c>
      <c r="AE3021">
        <v>216.53</v>
      </c>
      <c r="AF3021">
        <v>1764730631.8099999</v>
      </c>
      <c r="AG3021">
        <v>235600.21</v>
      </c>
      <c r="AH3021">
        <v>0</v>
      </c>
      <c r="AI3021">
        <v>0</v>
      </c>
      <c r="AJ3021">
        <v>5.75</v>
      </c>
      <c r="AK3021">
        <v>0</v>
      </c>
      <c r="AL3021">
        <v>0.25700000000000001</v>
      </c>
      <c r="AM3021">
        <v>20945.63</v>
      </c>
      <c r="AN3021">
        <v>224.2</v>
      </c>
      <c r="AO3021">
        <v>415.99</v>
      </c>
      <c r="AP3021">
        <v>93264.960000000006</v>
      </c>
      <c r="AQ3021">
        <v>2418234.09</v>
      </c>
      <c r="AR3021" t="s">
        <v>61</v>
      </c>
      <c r="AS3021" t="s">
        <v>61</v>
      </c>
      <c r="AT3021" t="s">
        <v>62</v>
      </c>
      <c r="AU3021" t="s">
        <v>63</v>
      </c>
    </row>
    <row r="3022" spans="1:47" x14ac:dyDescent="0.25">
      <c r="A3022" t="s">
        <v>4282</v>
      </c>
      <c r="B3022">
        <v>2026</v>
      </c>
      <c r="C3022">
        <v>4</v>
      </c>
      <c r="D3022" t="s">
        <v>77</v>
      </c>
      <c r="E3022" s="1">
        <v>46116</v>
      </c>
      <c r="F3022" s="1">
        <v>46130</v>
      </c>
      <c r="G3022">
        <v>14</v>
      </c>
      <c r="H3022">
        <v>1.3</v>
      </c>
      <c r="I3022" t="s">
        <v>49</v>
      </c>
      <c r="J3022" t="s">
        <v>50</v>
      </c>
      <c r="K3022" t="s">
        <v>120</v>
      </c>
      <c r="L3022">
        <v>2710.1921000000002</v>
      </c>
      <c r="M3022" t="s">
        <v>90</v>
      </c>
      <c r="N3022" t="s">
        <v>168</v>
      </c>
      <c r="O3022" t="s">
        <v>54</v>
      </c>
      <c r="P3022" t="s">
        <v>121</v>
      </c>
      <c r="Q3022" t="s">
        <v>184</v>
      </c>
      <c r="R3022" t="s">
        <v>1785</v>
      </c>
      <c r="S3022" t="s">
        <v>142</v>
      </c>
      <c r="T3022" t="s">
        <v>102</v>
      </c>
      <c r="U3022" t="s">
        <v>75</v>
      </c>
      <c r="V3022">
        <v>36964</v>
      </c>
      <c r="W3022">
        <v>26469</v>
      </c>
      <c r="X3022">
        <v>6.8</v>
      </c>
      <c r="Y3022">
        <v>11.2</v>
      </c>
      <c r="Z3022">
        <v>30759.1</v>
      </c>
      <c r="AB3022">
        <v>20</v>
      </c>
      <c r="AC3022">
        <v>615182</v>
      </c>
      <c r="AD3022">
        <v>24411036.940000001</v>
      </c>
      <c r="AE3022">
        <v>279.89999999999998</v>
      </c>
      <c r="AF3022">
        <v>6832649239.5100002</v>
      </c>
      <c r="AG3022">
        <v>205754.76</v>
      </c>
      <c r="AH3022">
        <v>2.5</v>
      </c>
      <c r="AJ3022">
        <v>6.41</v>
      </c>
      <c r="AK3022">
        <v>1564747.47</v>
      </c>
      <c r="AL3022">
        <v>0.16600000000000001</v>
      </c>
      <c r="AM3022">
        <v>40522.32</v>
      </c>
      <c r="AN3022">
        <v>548.29999999999995</v>
      </c>
      <c r="AO3022">
        <v>573.20000000000005</v>
      </c>
      <c r="AP3022">
        <v>314285.56</v>
      </c>
      <c r="AQ3022">
        <v>1259768.52</v>
      </c>
      <c r="AR3022" t="s">
        <v>61</v>
      </c>
      <c r="AS3022" t="s">
        <v>61</v>
      </c>
      <c r="AT3022" t="s">
        <v>62</v>
      </c>
      <c r="AU3022" t="s">
        <v>63</v>
      </c>
    </row>
    <row r="3023" spans="1:47" x14ac:dyDescent="0.25">
      <c r="A3023" t="s">
        <v>4283</v>
      </c>
      <c r="B3023">
        <v>2020</v>
      </c>
      <c r="C3023">
        <v>7</v>
      </c>
      <c r="D3023" t="s">
        <v>89</v>
      </c>
      <c r="E3023" s="1">
        <v>44031</v>
      </c>
      <c r="F3023" s="1">
        <v>44048</v>
      </c>
      <c r="G3023">
        <v>17</v>
      </c>
      <c r="H3023">
        <v>19.899999999999999</v>
      </c>
      <c r="I3023" t="s">
        <v>49</v>
      </c>
      <c r="J3023" t="s">
        <v>50</v>
      </c>
      <c r="K3023" t="s">
        <v>423</v>
      </c>
      <c r="L3023">
        <v>2710.1941000000002</v>
      </c>
      <c r="M3023" t="s">
        <v>80</v>
      </c>
      <c r="N3023" t="s">
        <v>81</v>
      </c>
      <c r="O3023" t="s">
        <v>189</v>
      </c>
      <c r="P3023" t="s">
        <v>93</v>
      </c>
      <c r="Q3023" t="s">
        <v>70</v>
      </c>
      <c r="R3023" t="s">
        <v>231</v>
      </c>
      <c r="S3023" t="s">
        <v>142</v>
      </c>
      <c r="T3023" t="s">
        <v>187</v>
      </c>
      <c r="U3023" t="s">
        <v>110</v>
      </c>
      <c r="V3023">
        <v>45973</v>
      </c>
      <c r="W3023">
        <v>28019</v>
      </c>
      <c r="X3023">
        <v>16.600000000000001</v>
      </c>
      <c r="Y3023">
        <v>10.5</v>
      </c>
      <c r="Z3023">
        <v>38292.35</v>
      </c>
      <c r="AB3023">
        <v>26.78</v>
      </c>
      <c r="AC3023">
        <v>1025469.13</v>
      </c>
      <c r="AD3023">
        <v>26441633.52</v>
      </c>
      <c r="AE3023">
        <v>160.91</v>
      </c>
      <c r="AF3023">
        <v>4254723249.6999998</v>
      </c>
      <c r="AG3023">
        <v>66995.75</v>
      </c>
      <c r="AH3023">
        <v>0</v>
      </c>
      <c r="AI3023">
        <v>0</v>
      </c>
      <c r="AJ3023">
        <v>6.55</v>
      </c>
      <c r="AK3023">
        <v>1731927</v>
      </c>
      <c r="AL3023">
        <v>0.26400000000000001</v>
      </c>
      <c r="AM3023">
        <v>69805.91</v>
      </c>
      <c r="AN3023">
        <v>707.1</v>
      </c>
      <c r="AO3023">
        <v>533.98</v>
      </c>
      <c r="AP3023">
        <v>377577.26</v>
      </c>
      <c r="AQ3023">
        <v>1539848.05</v>
      </c>
      <c r="AR3023" t="s">
        <v>61</v>
      </c>
      <c r="AS3023" t="s">
        <v>61</v>
      </c>
      <c r="AT3023" t="s">
        <v>62</v>
      </c>
      <c r="AU3023" t="s">
        <v>63</v>
      </c>
    </row>
    <row r="3024" spans="1:47" x14ac:dyDescent="0.25">
      <c r="A3024" t="s">
        <v>4284</v>
      </c>
      <c r="B3024">
        <v>2023</v>
      </c>
      <c r="C3024">
        <v>3</v>
      </c>
      <c r="D3024" t="s">
        <v>48</v>
      </c>
      <c r="E3024" s="1">
        <v>44997</v>
      </c>
      <c r="F3024" s="1">
        <v>45009</v>
      </c>
      <c r="G3024">
        <v>12</v>
      </c>
      <c r="H3024">
        <v>16.2</v>
      </c>
      <c r="I3024" t="s">
        <v>49</v>
      </c>
      <c r="J3024" t="s">
        <v>50</v>
      </c>
      <c r="K3024" t="s">
        <v>51</v>
      </c>
      <c r="L3024">
        <v>2709</v>
      </c>
      <c r="M3024" t="s">
        <v>98</v>
      </c>
      <c r="N3024" t="s">
        <v>69</v>
      </c>
      <c r="O3024" t="s">
        <v>99</v>
      </c>
      <c r="P3024" t="s">
        <v>150</v>
      </c>
      <c r="Q3024" t="s">
        <v>82</v>
      </c>
      <c r="R3024" t="s">
        <v>4285</v>
      </c>
      <c r="S3024" t="s">
        <v>58</v>
      </c>
      <c r="T3024" t="s">
        <v>148</v>
      </c>
      <c r="U3024" t="s">
        <v>75</v>
      </c>
      <c r="V3024">
        <v>252428</v>
      </c>
      <c r="W3024">
        <v>153660</v>
      </c>
      <c r="X3024">
        <v>4</v>
      </c>
      <c r="Y3024">
        <v>14.5</v>
      </c>
      <c r="Z3024">
        <v>235366.18</v>
      </c>
      <c r="AB3024">
        <v>12.97</v>
      </c>
      <c r="AC3024">
        <v>3052699.35</v>
      </c>
      <c r="AD3024">
        <v>16871047.780000001</v>
      </c>
      <c r="AE3024">
        <v>287.66000000000003</v>
      </c>
      <c r="AF3024">
        <v>4853125604.3900003</v>
      </c>
      <c r="AG3024">
        <v>195264.94</v>
      </c>
      <c r="AH3024">
        <v>0</v>
      </c>
      <c r="AI3024">
        <v>0</v>
      </c>
      <c r="AJ3024">
        <v>12.76</v>
      </c>
      <c r="AK3024">
        <v>2152745.7000000002</v>
      </c>
      <c r="AL3024">
        <v>0.28799999999999998</v>
      </c>
      <c r="AM3024">
        <v>48588.62</v>
      </c>
      <c r="AN3024">
        <v>461.8</v>
      </c>
      <c r="AO3024">
        <v>549.94000000000005</v>
      </c>
      <c r="AP3024">
        <v>253962.29</v>
      </c>
      <c r="AQ3024">
        <v>3550515.2000000002</v>
      </c>
      <c r="AR3024" t="s">
        <v>61</v>
      </c>
      <c r="AS3024" t="s">
        <v>61</v>
      </c>
      <c r="AT3024" t="s">
        <v>62</v>
      </c>
      <c r="AU3024" t="s">
        <v>63</v>
      </c>
    </row>
    <row r="3025" spans="1:47" x14ac:dyDescent="0.25">
      <c r="A3025" t="s">
        <v>4286</v>
      </c>
      <c r="B3025">
        <v>2021</v>
      </c>
      <c r="C3025">
        <v>11</v>
      </c>
      <c r="D3025" t="s">
        <v>119</v>
      </c>
      <c r="E3025" s="1">
        <v>44506</v>
      </c>
      <c r="F3025" s="1">
        <v>44518</v>
      </c>
      <c r="G3025">
        <v>12</v>
      </c>
      <c r="H3025">
        <v>11.1</v>
      </c>
      <c r="I3025" t="s">
        <v>49</v>
      </c>
      <c r="J3025" t="s">
        <v>50</v>
      </c>
      <c r="K3025" t="s">
        <v>183</v>
      </c>
      <c r="L3025">
        <v>2710.19</v>
      </c>
      <c r="M3025" t="s">
        <v>98</v>
      </c>
      <c r="N3025" t="s">
        <v>81</v>
      </c>
      <c r="O3025" t="s">
        <v>107</v>
      </c>
      <c r="P3025" t="s">
        <v>154</v>
      </c>
      <c r="Q3025" t="s">
        <v>92</v>
      </c>
      <c r="R3025" t="s">
        <v>94</v>
      </c>
      <c r="S3025" t="s">
        <v>186</v>
      </c>
      <c r="T3025" t="s">
        <v>59</v>
      </c>
      <c r="U3025" t="s">
        <v>259</v>
      </c>
      <c r="V3025">
        <v>124947</v>
      </c>
      <c r="W3025">
        <v>88529</v>
      </c>
      <c r="X3025">
        <v>20.7</v>
      </c>
      <c r="Y3025">
        <v>12.9</v>
      </c>
      <c r="Z3025">
        <v>115879.25</v>
      </c>
      <c r="AB3025">
        <v>23.37</v>
      </c>
      <c r="AC3025">
        <v>2708098.07</v>
      </c>
      <c r="AD3025">
        <v>85117944.299999997</v>
      </c>
      <c r="AE3025">
        <v>173.69</v>
      </c>
      <c r="AF3025">
        <v>14784135745.469999</v>
      </c>
      <c r="AG3025">
        <v>31788.1</v>
      </c>
      <c r="AH3025">
        <v>0</v>
      </c>
      <c r="AI3025">
        <v>0</v>
      </c>
      <c r="AJ3025">
        <v>16.53</v>
      </c>
      <c r="AK3025">
        <v>14069996.189999999</v>
      </c>
      <c r="AL3025">
        <v>0.28199999999999997</v>
      </c>
      <c r="AM3025">
        <v>240032.6</v>
      </c>
      <c r="AN3025">
        <v>614.9</v>
      </c>
      <c r="AO3025">
        <v>524.80999999999995</v>
      </c>
      <c r="AP3025">
        <v>322705.67</v>
      </c>
      <c r="AQ3025">
        <v>3302624.44</v>
      </c>
      <c r="AR3025" t="s">
        <v>61</v>
      </c>
      <c r="AS3025" t="s">
        <v>61</v>
      </c>
      <c r="AT3025" t="s">
        <v>62</v>
      </c>
      <c r="AU3025" t="s">
        <v>63</v>
      </c>
    </row>
    <row r="3026" spans="1:47" x14ac:dyDescent="0.25">
      <c r="A3026" t="s">
        <v>4287</v>
      </c>
      <c r="B3026">
        <v>2025</v>
      </c>
      <c r="C3026">
        <v>5</v>
      </c>
      <c r="D3026" t="s">
        <v>77</v>
      </c>
      <c r="E3026" s="1">
        <v>45795</v>
      </c>
      <c r="F3026" s="1">
        <v>45800</v>
      </c>
      <c r="G3026">
        <v>5</v>
      </c>
      <c r="H3026">
        <v>8.5</v>
      </c>
      <c r="I3026" t="s">
        <v>65</v>
      </c>
      <c r="J3026" t="s">
        <v>50</v>
      </c>
      <c r="K3026" t="s">
        <v>120</v>
      </c>
      <c r="L3026">
        <v>2710.1921000000002</v>
      </c>
      <c r="M3026" t="s">
        <v>90</v>
      </c>
      <c r="N3026" t="s">
        <v>81</v>
      </c>
      <c r="O3026" t="s">
        <v>91</v>
      </c>
      <c r="P3026" t="s">
        <v>56</v>
      </c>
      <c r="Q3026" t="s">
        <v>196</v>
      </c>
      <c r="R3026" t="s">
        <v>1992</v>
      </c>
      <c r="S3026" t="s">
        <v>142</v>
      </c>
      <c r="T3026" t="s">
        <v>95</v>
      </c>
      <c r="U3026" t="s">
        <v>259</v>
      </c>
      <c r="V3026">
        <v>70506</v>
      </c>
      <c r="W3026">
        <v>45709</v>
      </c>
      <c r="X3026">
        <v>7.9</v>
      </c>
      <c r="Y3026">
        <v>15</v>
      </c>
      <c r="Z3026">
        <v>60141.01</v>
      </c>
      <c r="AB3026">
        <v>31.23</v>
      </c>
      <c r="AC3026">
        <v>1878203.74</v>
      </c>
      <c r="AD3026">
        <v>41113597.259999998</v>
      </c>
      <c r="AE3026">
        <v>275.04000000000002</v>
      </c>
      <c r="AF3026">
        <v>11307883790.389999</v>
      </c>
      <c r="AG3026">
        <v>84455.64</v>
      </c>
      <c r="AH3026">
        <v>0.2</v>
      </c>
      <c r="AI3026">
        <v>3875.93</v>
      </c>
      <c r="AJ3026">
        <v>22.74</v>
      </c>
      <c r="AK3026">
        <v>0</v>
      </c>
      <c r="AL3026">
        <v>0.219</v>
      </c>
      <c r="AM3026">
        <v>90038.78</v>
      </c>
      <c r="AN3026">
        <v>212.4</v>
      </c>
      <c r="AO3026">
        <v>435.04</v>
      </c>
      <c r="AP3026">
        <v>92402.5</v>
      </c>
      <c r="AQ3026">
        <v>2148976.59</v>
      </c>
      <c r="AR3026" t="s">
        <v>61</v>
      </c>
      <c r="AS3026" t="s">
        <v>61</v>
      </c>
      <c r="AT3026" t="s">
        <v>62</v>
      </c>
      <c r="AU3026" t="s">
        <v>63</v>
      </c>
    </row>
    <row r="3027" spans="1:47" x14ac:dyDescent="0.25">
      <c r="A3027" t="s">
        <v>4288</v>
      </c>
      <c r="B3027">
        <v>2025</v>
      </c>
      <c r="C3027">
        <v>1</v>
      </c>
      <c r="D3027" t="s">
        <v>48</v>
      </c>
      <c r="E3027" s="1">
        <v>45679</v>
      </c>
      <c r="F3027" s="1">
        <v>45689</v>
      </c>
      <c r="G3027">
        <v>10</v>
      </c>
      <c r="H3027">
        <v>8.1</v>
      </c>
      <c r="I3027" t="s">
        <v>65</v>
      </c>
      <c r="J3027" t="s">
        <v>50</v>
      </c>
      <c r="K3027" t="s">
        <v>51</v>
      </c>
      <c r="L3027">
        <v>2709</v>
      </c>
      <c r="M3027" t="s">
        <v>98</v>
      </c>
      <c r="N3027" t="s">
        <v>53</v>
      </c>
      <c r="O3027" t="s">
        <v>107</v>
      </c>
      <c r="P3027" t="s">
        <v>92</v>
      </c>
      <c r="Q3027" t="s">
        <v>55</v>
      </c>
      <c r="R3027" t="s">
        <v>1795</v>
      </c>
      <c r="S3027" t="s">
        <v>58</v>
      </c>
      <c r="T3027" t="s">
        <v>74</v>
      </c>
      <c r="U3027" t="s">
        <v>166</v>
      </c>
      <c r="V3027">
        <v>344782</v>
      </c>
      <c r="W3027">
        <v>238526</v>
      </c>
      <c r="X3027">
        <v>23.5</v>
      </c>
      <c r="Y3027">
        <v>11.6</v>
      </c>
      <c r="Z3027">
        <v>280149.84000000003</v>
      </c>
      <c r="AB3027">
        <v>10.36</v>
      </c>
      <c r="AC3027">
        <v>2902352.34</v>
      </c>
      <c r="AD3027">
        <v>20291252.91</v>
      </c>
      <c r="AE3027">
        <v>277.39</v>
      </c>
      <c r="AF3027">
        <v>5628590644.6999998</v>
      </c>
      <c r="AG3027">
        <v>141325.51999999999</v>
      </c>
      <c r="AH3027">
        <v>2.1</v>
      </c>
      <c r="AI3027">
        <v>33812.81</v>
      </c>
      <c r="AJ3027">
        <v>15</v>
      </c>
      <c r="AK3027">
        <v>0</v>
      </c>
      <c r="AL3027">
        <v>0.317</v>
      </c>
      <c r="AM3027">
        <v>64323.27</v>
      </c>
      <c r="AN3027">
        <v>197.3</v>
      </c>
      <c r="AO3027">
        <v>402.31</v>
      </c>
      <c r="AP3027">
        <v>79375.759999999995</v>
      </c>
      <c r="AQ3027">
        <v>3221189.7</v>
      </c>
      <c r="AR3027" t="s">
        <v>61</v>
      </c>
      <c r="AS3027" t="s">
        <v>61</v>
      </c>
      <c r="AT3027" t="s">
        <v>62</v>
      </c>
      <c r="AU3027" t="s">
        <v>63</v>
      </c>
    </row>
    <row r="3028" spans="1:47" x14ac:dyDescent="0.25">
      <c r="A3028" t="s">
        <v>4289</v>
      </c>
      <c r="B3028">
        <v>2023</v>
      </c>
      <c r="C3028">
        <v>11</v>
      </c>
      <c r="D3028" t="s">
        <v>119</v>
      </c>
      <c r="E3028" s="1">
        <v>45244</v>
      </c>
      <c r="F3028" s="1">
        <v>45251</v>
      </c>
      <c r="G3028">
        <v>7</v>
      </c>
      <c r="H3028">
        <v>16.5</v>
      </c>
      <c r="I3028" t="s">
        <v>49</v>
      </c>
      <c r="J3028" t="s">
        <v>50</v>
      </c>
      <c r="K3028" t="s">
        <v>51</v>
      </c>
      <c r="L3028">
        <v>2709</v>
      </c>
      <c r="M3028" t="s">
        <v>98</v>
      </c>
      <c r="N3028" t="s">
        <v>69</v>
      </c>
      <c r="O3028" t="s">
        <v>107</v>
      </c>
      <c r="P3028" t="s">
        <v>93</v>
      </c>
      <c r="Q3028" t="s">
        <v>184</v>
      </c>
      <c r="R3028" t="s">
        <v>1111</v>
      </c>
      <c r="S3028" t="s">
        <v>186</v>
      </c>
      <c r="T3028" t="s">
        <v>102</v>
      </c>
      <c r="U3028" t="s">
        <v>228</v>
      </c>
      <c r="V3028">
        <v>101184</v>
      </c>
      <c r="W3028">
        <v>72006</v>
      </c>
      <c r="X3028">
        <v>9.3000000000000007</v>
      </c>
      <c r="Y3028">
        <v>14.6</v>
      </c>
      <c r="Z3028">
        <v>89691.18</v>
      </c>
      <c r="AB3028">
        <v>27.77</v>
      </c>
      <c r="AC3028">
        <v>2490724.0699999998</v>
      </c>
      <c r="AD3028">
        <v>7431811.1699999999</v>
      </c>
      <c r="AE3028">
        <v>284.54000000000002</v>
      </c>
      <c r="AF3028">
        <v>2114647550.3099999</v>
      </c>
      <c r="AG3028">
        <v>186385.04</v>
      </c>
      <c r="AH3028">
        <v>2.6</v>
      </c>
      <c r="AI3028">
        <v>35006.82</v>
      </c>
      <c r="AJ3028">
        <v>6.32</v>
      </c>
      <c r="AK3028">
        <v>469690.47</v>
      </c>
      <c r="AL3028">
        <v>6.7000000000000004E-2</v>
      </c>
      <c r="AM3028">
        <v>4979.3100000000004</v>
      </c>
      <c r="AN3028">
        <v>219.8</v>
      </c>
      <c r="AO3028">
        <v>437.92</v>
      </c>
      <c r="AP3028">
        <v>96254.82</v>
      </c>
      <c r="AQ3028">
        <v>2813350.06</v>
      </c>
      <c r="AR3028" t="s">
        <v>61</v>
      </c>
      <c r="AS3028" t="s">
        <v>61</v>
      </c>
      <c r="AT3028" t="s">
        <v>62</v>
      </c>
      <c r="AU3028" t="s">
        <v>63</v>
      </c>
    </row>
    <row r="3029" spans="1:47" x14ac:dyDescent="0.25">
      <c r="A3029" t="s">
        <v>4290</v>
      </c>
      <c r="B3029">
        <v>2023</v>
      </c>
      <c r="C3029">
        <v>10</v>
      </c>
      <c r="D3029" t="s">
        <v>119</v>
      </c>
      <c r="E3029" s="1">
        <v>45223</v>
      </c>
      <c r="F3029" s="1">
        <v>45237</v>
      </c>
      <c r="G3029">
        <v>14</v>
      </c>
      <c r="H3029">
        <v>10.3</v>
      </c>
      <c r="I3029" t="s">
        <v>49</v>
      </c>
      <c r="J3029" t="s">
        <v>112</v>
      </c>
      <c r="K3029" t="s">
        <v>113</v>
      </c>
      <c r="L3029">
        <v>7304.39</v>
      </c>
      <c r="M3029" t="s">
        <v>68</v>
      </c>
      <c r="N3029" t="s">
        <v>168</v>
      </c>
      <c r="O3029" t="s">
        <v>107</v>
      </c>
      <c r="P3029" t="s">
        <v>164</v>
      </c>
      <c r="Q3029" t="s">
        <v>226</v>
      </c>
      <c r="R3029" t="s">
        <v>160</v>
      </c>
      <c r="S3029" t="s">
        <v>73</v>
      </c>
      <c r="T3029" t="s">
        <v>131</v>
      </c>
      <c r="U3029" t="s">
        <v>259</v>
      </c>
      <c r="V3029">
        <v>3879</v>
      </c>
      <c r="W3029">
        <v>2395</v>
      </c>
      <c r="X3029">
        <v>6.8</v>
      </c>
      <c r="Y3029">
        <v>10.6</v>
      </c>
      <c r="Z3029">
        <v>3521.22</v>
      </c>
      <c r="AB3029">
        <v>12.42</v>
      </c>
      <c r="AC3029">
        <v>43733.55</v>
      </c>
      <c r="AD3029">
        <v>2411894.85</v>
      </c>
      <c r="AE3029">
        <v>283.39999999999998</v>
      </c>
      <c r="AF3029">
        <v>683531000.49000001</v>
      </c>
      <c r="AG3029">
        <v>178670.49</v>
      </c>
      <c r="AH3029">
        <v>2.7</v>
      </c>
      <c r="AI3029">
        <v>92798.91</v>
      </c>
      <c r="AJ3029">
        <v>17.440000000000001</v>
      </c>
      <c r="AK3029">
        <v>420634.46</v>
      </c>
      <c r="AL3029">
        <v>0.156</v>
      </c>
      <c r="AM3029">
        <v>3762.56</v>
      </c>
      <c r="AN3029">
        <v>619</v>
      </c>
      <c r="AO3029">
        <v>667.86</v>
      </c>
      <c r="AP3029">
        <v>413405.34</v>
      </c>
      <c r="AQ3029">
        <v>732370.85</v>
      </c>
      <c r="AR3029" t="s">
        <v>61</v>
      </c>
      <c r="AS3029" t="s">
        <v>61</v>
      </c>
      <c r="AT3029" t="s">
        <v>62</v>
      </c>
      <c r="AU3029" t="s">
        <v>63</v>
      </c>
    </row>
    <row r="3030" spans="1:47" x14ac:dyDescent="0.25">
      <c r="A3030" t="s">
        <v>4291</v>
      </c>
      <c r="B3030">
        <v>2023</v>
      </c>
      <c r="C3030">
        <v>5</v>
      </c>
      <c r="D3030" t="s">
        <v>77</v>
      </c>
      <c r="E3030" s="1">
        <v>45059</v>
      </c>
      <c r="F3030" s="1">
        <v>45084</v>
      </c>
      <c r="G3030">
        <v>25</v>
      </c>
      <c r="H3030">
        <v>13.3</v>
      </c>
      <c r="I3030" t="s">
        <v>49</v>
      </c>
      <c r="J3030" t="s">
        <v>78</v>
      </c>
      <c r="K3030" t="s">
        <v>177</v>
      </c>
      <c r="L3030">
        <v>1001.99</v>
      </c>
      <c r="M3030" t="s">
        <v>114</v>
      </c>
      <c r="N3030" t="s">
        <v>106</v>
      </c>
      <c r="O3030" t="s">
        <v>54</v>
      </c>
      <c r="P3030" t="s">
        <v>159</v>
      </c>
      <c r="Q3030" t="s">
        <v>92</v>
      </c>
      <c r="R3030" t="s">
        <v>395</v>
      </c>
      <c r="S3030" t="s">
        <v>130</v>
      </c>
      <c r="T3030" t="s">
        <v>148</v>
      </c>
      <c r="U3030" t="s">
        <v>60</v>
      </c>
      <c r="V3030">
        <v>69978</v>
      </c>
      <c r="W3030">
        <v>45855</v>
      </c>
      <c r="X3030">
        <v>6.3</v>
      </c>
      <c r="Y3030">
        <v>13.2</v>
      </c>
      <c r="Z3030">
        <v>57429.46</v>
      </c>
      <c r="AB3030">
        <v>12.74</v>
      </c>
      <c r="AC3030">
        <v>731651.32</v>
      </c>
      <c r="AD3030">
        <v>19063709.25</v>
      </c>
      <c r="AE3030">
        <v>282.08</v>
      </c>
      <c r="AF3030">
        <v>5377491105.2399998</v>
      </c>
      <c r="AG3030">
        <v>102928.41</v>
      </c>
      <c r="AH3030">
        <v>0</v>
      </c>
      <c r="AI3030">
        <v>0</v>
      </c>
      <c r="AJ3030">
        <v>5.01</v>
      </c>
      <c r="AK3030">
        <v>955091.83</v>
      </c>
      <c r="AL3030">
        <v>9.2999999999999999E-2</v>
      </c>
      <c r="AM3030">
        <v>17729.25</v>
      </c>
      <c r="AN3030">
        <v>1068.8</v>
      </c>
      <c r="AO3030">
        <v>536.03</v>
      </c>
      <c r="AP3030">
        <v>572908.86</v>
      </c>
      <c r="AQ3030">
        <v>1425217.84</v>
      </c>
      <c r="AR3030" t="s">
        <v>61</v>
      </c>
      <c r="AS3030" t="s">
        <v>61</v>
      </c>
      <c r="AT3030" t="s">
        <v>62</v>
      </c>
      <c r="AU3030" t="s">
        <v>63</v>
      </c>
    </row>
    <row r="3031" spans="1:47" x14ac:dyDescent="0.25">
      <c r="A3031" t="s">
        <v>4292</v>
      </c>
      <c r="B3031">
        <v>2024</v>
      </c>
      <c r="C3031">
        <v>1</v>
      </c>
      <c r="D3031" t="s">
        <v>48</v>
      </c>
      <c r="E3031" s="1">
        <v>45322</v>
      </c>
      <c r="F3031" s="1">
        <v>45336</v>
      </c>
      <c r="G3031">
        <v>14</v>
      </c>
      <c r="H3031">
        <v>9.4</v>
      </c>
      <c r="I3031" t="s">
        <v>49</v>
      </c>
      <c r="J3031" t="s">
        <v>50</v>
      </c>
      <c r="K3031" t="s">
        <v>145</v>
      </c>
      <c r="L3031">
        <v>2710.19</v>
      </c>
      <c r="M3031" t="s">
        <v>98</v>
      </c>
      <c r="N3031" t="s">
        <v>53</v>
      </c>
      <c r="O3031" t="s">
        <v>189</v>
      </c>
      <c r="P3031" t="s">
        <v>131</v>
      </c>
      <c r="Q3031" t="s">
        <v>70</v>
      </c>
      <c r="R3031" t="s">
        <v>1501</v>
      </c>
      <c r="S3031" t="s">
        <v>123</v>
      </c>
      <c r="T3031" t="s">
        <v>131</v>
      </c>
      <c r="U3031" t="s">
        <v>143</v>
      </c>
      <c r="V3031">
        <v>30007</v>
      </c>
      <c r="W3031">
        <v>20939</v>
      </c>
      <c r="X3031">
        <v>4.2</v>
      </c>
      <c r="Y3031">
        <v>13.4</v>
      </c>
      <c r="Z3031">
        <v>23151.77</v>
      </c>
      <c r="AB3031">
        <v>52.01</v>
      </c>
      <c r="AC3031">
        <v>1204123.56</v>
      </c>
      <c r="AD3031">
        <v>21426268.579999998</v>
      </c>
      <c r="AE3031">
        <v>279.20999999999998</v>
      </c>
      <c r="AF3031">
        <v>5982428450.2200003</v>
      </c>
      <c r="AG3031">
        <v>166252.35</v>
      </c>
      <c r="AH3031">
        <v>1.5</v>
      </c>
      <c r="AI3031">
        <v>28143.53</v>
      </c>
      <c r="AJ3031">
        <v>22.03</v>
      </c>
      <c r="AK3031">
        <v>4720206.97</v>
      </c>
      <c r="AL3031">
        <v>0.26500000000000001</v>
      </c>
      <c r="AM3031">
        <v>56779.61</v>
      </c>
      <c r="AN3031">
        <v>735.1</v>
      </c>
      <c r="AO3031">
        <v>714.98</v>
      </c>
      <c r="AP3031">
        <v>525581.80000000005</v>
      </c>
      <c r="AQ3031">
        <v>1980880.85</v>
      </c>
      <c r="AR3031" t="s">
        <v>61</v>
      </c>
      <c r="AS3031" t="s">
        <v>61</v>
      </c>
      <c r="AT3031" t="s">
        <v>62</v>
      </c>
      <c r="AU3031" t="s">
        <v>63</v>
      </c>
    </row>
    <row r="3032" spans="1:47" x14ac:dyDescent="0.25">
      <c r="A3032" t="s">
        <v>4293</v>
      </c>
      <c r="B3032">
        <v>2021</v>
      </c>
      <c r="C3032">
        <v>2</v>
      </c>
      <c r="D3032" t="s">
        <v>48</v>
      </c>
      <c r="E3032" s="1">
        <v>44251</v>
      </c>
      <c r="F3032" s="1">
        <v>44270</v>
      </c>
      <c r="G3032">
        <v>19</v>
      </c>
      <c r="H3032">
        <v>19.600000000000001</v>
      </c>
      <c r="I3032" t="s">
        <v>49</v>
      </c>
      <c r="J3032" t="s">
        <v>50</v>
      </c>
      <c r="K3032" t="s">
        <v>51</v>
      </c>
      <c r="L3032">
        <v>2709</v>
      </c>
      <c r="M3032" t="s">
        <v>90</v>
      </c>
      <c r="N3032" t="s">
        <v>53</v>
      </c>
      <c r="O3032" t="s">
        <v>107</v>
      </c>
      <c r="P3032" t="s">
        <v>204</v>
      </c>
      <c r="Q3032" t="s">
        <v>184</v>
      </c>
      <c r="R3032" t="s">
        <v>313</v>
      </c>
      <c r="S3032" t="s">
        <v>186</v>
      </c>
      <c r="T3032" t="s">
        <v>102</v>
      </c>
      <c r="U3032" t="s">
        <v>103</v>
      </c>
      <c r="V3032">
        <v>75015</v>
      </c>
      <c r="W3032">
        <v>49630</v>
      </c>
      <c r="X3032">
        <v>10.199999999999999</v>
      </c>
      <c r="Y3032">
        <v>13.5</v>
      </c>
      <c r="Z3032">
        <v>63140.04</v>
      </c>
      <c r="AB3032">
        <v>13.2</v>
      </c>
      <c r="AC3032">
        <v>833448.53</v>
      </c>
      <c r="AD3032">
        <v>5291135.3499999996</v>
      </c>
      <c r="AE3032">
        <v>174.22</v>
      </c>
      <c r="AF3032">
        <v>921821600.67999995</v>
      </c>
      <c r="AG3032">
        <v>116127.55</v>
      </c>
      <c r="AH3032">
        <v>0.7</v>
      </c>
      <c r="AI3032">
        <v>9279.58</v>
      </c>
      <c r="AJ3032">
        <v>12.15</v>
      </c>
      <c r="AK3032">
        <v>642872.94999999995</v>
      </c>
      <c r="AL3032">
        <v>0.06</v>
      </c>
      <c r="AM3032">
        <v>3174.68</v>
      </c>
      <c r="AN3032">
        <v>532.6</v>
      </c>
      <c r="AO3032">
        <v>661.25</v>
      </c>
      <c r="AP3032">
        <v>352181.75</v>
      </c>
      <c r="AQ3032">
        <v>1314212.0900000001</v>
      </c>
      <c r="AR3032" t="s">
        <v>61</v>
      </c>
      <c r="AS3032" t="s">
        <v>61</v>
      </c>
      <c r="AT3032" t="s">
        <v>62</v>
      </c>
      <c r="AU3032" t="s">
        <v>63</v>
      </c>
    </row>
    <row r="3033" spans="1:47" x14ac:dyDescent="0.25">
      <c r="A3033" t="s">
        <v>4294</v>
      </c>
      <c r="B3033">
        <v>2021</v>
      </c>
      <c r="C3033">
        <v>12</v>
      </c>
      <c r="D3033" t="s">
        <v>119</v>
      </c>
      <c r="E3033" s="1">
        <v>44551</v>
      </c>
      <c r="F3033" s="1">
        <v>44563</v>
      </c>
      <c r="G3033">
        <v>12</v>
      </c>
      <c r="H3033">
        <v>13.7</v>
      </c>
      <c r="I3033" t="s">
        <v>49</v>
      </c>
      <c r="J3033" t="s">
        <v>134</v>
      </c>
      <c r="K3033" t="s">
        <v>135</v>
      </c>
      <c r="L3033">
        <v>9999.0098999999991</v>
      </c>
      <c r="M3033" t="s">
        <v>68</v>
      </c>
      <c r="N3033" t="s">
        <v>53</v>
      </c>
      <c r="O3033" t="s">
        <v>189</v>
      </c>
      <c r="P3033" t="s">
        <v>93</v>
      </c>
      <c r="Q3033" t="s">
        <v>226</v>
      </c>
      <c r="R3033" t="s">
        <v>311</v>
      </c>
      <c r="S3033" t="s">
        <v>137</v>
      </c>
      <c r="T3033" t="s">
        <v>187</v>
      </c>
      <c r="U3033" t="s">
        <v>75</v>
      </c>
      <c r="V3033">
        <v>9819</v>
      </c>
      <c r="W3033">
        <v>5818</v>
      </c>
      <c r="X3033">
        <v>1.8</v>
      </c>
      <c r="Y3033">
        <v>11.7</v>
      </c>
      <c r="Z3033">
        <v>8109.07</v>
      </c>
      <c r="AB3033">
        <v>36.47</v>
      </c>
      <c r="AC3033">
        <v>295737.78000000003</v>
      </c>
      <c r="AD3033">
        <v>9065453.7200000007</v>
      </c>
      <c r="AE3033">
        <v>168.62</v>
      </c>
      <c r="AF3033">
        <v>1528616806.27</v>
      </c>
      <c r="AG3033">
        <v>247503.81</v>
      </c>
      <c r="AH3033">
        <v>0</v>
      </c>
      <c r="AI3033">
        <v>0</v>
      </c>
      <c r="AJ3033">
        <v>1.1499999999999999</v>
      </c>
      <c r="AK3033">
        <v>104252.72</v>
      </c>
      <c r="AL3033">
        <v>8.1000000000000003E-2</v>
      </c>
      <c r="AM3033">
        <v>7343.02</v>
      </c>
      <c r="AN3033">
        <v>456.3</v>
      </c>
      <c r="AO3033">
        <v>356.39</v>
      </c>
      <c r="AP3033">
        <v>162620.76</v>
      </c>
      <c r="AQ3033">
        <v>713205.37</v>
      </c>
      <c r="AR3033" t="s">
        <v>61</v>
      </c>
      <c r="AS3033" t="s">
        <v>61</v>
      </c>
      <c r="AT3033" t="s">
        <v>62</v>
      </c>
      <c r="AU3033" t="s">
        <v>117</v>
      </c>
    </row>
    <row r="3034" spans="1:47" x14ac:dyDescent="0.25">
      <c r="A3034" t="s">
        <v>4295</v>
      </c>
      <c r="B3034">
        <v>2024</v>
      </c>
      <c r="C3034">
        <v>1</v>
      </c>
      <c r="D3034" t="s">
        <v>48</v>
      </c>
      <c r="E3034" s="1">
        <v>45294</v>
      </c>
      <c r="F3034" s="1">
        <v>45302</v>
      </c>
      <c r="G3034">
        <v>8</v>
      </c>
      <c r="H3034">
        <v>8.9</v>
      </c>
      <c r="I3034" t="s">
        <v>65</v>
      </c>
      <c r="J3034" t="s">
        <v>50</v>
      </c>
      <c r="K3034" t="s">
        <v>145</v>
      </c>
      <c r="L3034">
        <v>2710.19</v>
      </c>
      <c r="M3034" t="s">
        <v>52</v>
      </c>
      <c r="N3034" t="s">
        <v>106</v>
      </c>
      <c r="O3034" t="s">
        <v>107</v>
      </c>
      <c r="P3034" t="s">
        <v>56</v>
      </c>
      <c r="Q3034" t="s">
        <v>121</v>
      </c>
      <c r="R3034" t="s">
        <v>3340</v>
      </c>
      <c r="S3034" t="s">
        <v>170</v>
      </c>
      <c r="T3034" t="s">
        <v>102</v>
      </c>
      <c r="U3034" t="s">
        <v>132</v>
      </c>
      <c r="V3034">
        <v>98008</v>
      </c>
      <c r="W3034">
        <v>57069</v>
      </c>
      <c r="X3034">
        <v>17.3</v>
      </c>
      <c r="Y3034">
        <v>13.2</v>
      </c>
      <c r="Z3034">
        <v>88941.26</v>
      </c>
      <c r="AB3034">
        <v>40.03</v>
      </c>
      <c r="AC3034">
        <v>3560318.64</v>
      </c>
      <c r="AD3034">
        <v>58903128.259999998</v>
      </c>
      <c r="AE3034">
        <v>273.68</v>
      </c>
      <c r="AF3034">
        <v>16120608142.200001</v>
      </c>
      <c r="AG3034">
        <v>158555.54</v>
      </c>
      <c r="AH3034">
        <v>0.7</v>
      </c>
      <c r="AI3034">
        <v>18700.45</v>
      </c>
      <c r="AJ3034">
        <v>1.69</v>
      </c>
      <c r="AK3034">
        <v>0</v>
      </c>
      <c r="AL3034">
        <v>0.29599999999999999</v>
      </c>
      <c r="AM3034">
        <v>174353.26</v>
      </c>
      <c r="AN3034">
        <v>430.7</v>
      </c>
      <c r="AO3034">
        <v>726.93</v>
      </c>
      <c r="AP3034">
        <v>313088.75</v>
      </c>
      <c r="AQ3034">
        <v>4225016.6399999997</v>
      </c>
      <c r="AR3034" t="s">
        <v>61</v>
      </c>
      <c r="AS3034" t="s">
        <v>61</v>
      </c>
      <c r="AT3034" t="s">
        <v>62</v>
      </c>
      <c r="AU3034" t="s">
        <v>63</v>
      </c>
    </row>
    <row r="3035" spans="1:47" x14ac:dyDescent="0.25">
      <c r="A3035" t="s">
        <v>4296</v>
      </c>
      <c r="B3035">
        <v>2021</v>
      </c>
      <c r="C3035">
        <v>2</v>
      </c>
      <c r="D3035" t="s">
        <v>48</v>
      </c>
      <c r="E3035" s="1">
        <v>44254</v>
      </c>
      <c r="F3035" s="1">
        <v>44273</v>
      </c>
      <c r="G3035">
        <v>19</v>
      </c>
      <c r="H3035">
        <v>11.6</v>
      </c>
      <c r="I3035" t="s">
        <v>49</v>
      </c>
      <c r="J3035" t="s">
        <v>50</v>
      </c>
      <c r="K3035" t="s">
        <v>51</v>
      </c>
      <c r="L3035">
        <v>2709</v>
      </c>
      <c r="M3035" t="s">
        <v>68</v>
      </c>
      <c r="N3035" t="s">
        <v>106</v>
      </c>
      <c r="O3035" t="s">
        <v>107</v>
      </c>
      <c r="P3035" t="s">
        <v>159</v>
      </c>
      <c r="Q3035" t="s">
        <v>92</v>
      </c>
      <c r="R3035" t="s">
        <v>3055</v>
      </c>
      <c r="S3035" t="s">
        <v>186</v>
      </c>
      <c r="T3035" t="s">
        <v>148</v>
      </c>
      <c r="U3035" t="s">
        <v>132</v>
      </c>
      <c r="V3035">
        <v>127350</v>
      </c>
      <c r="W3035">
        <v>94641</v>
      </c>
      <c r="X3035">
        <v>18</v>
      </c>
      <c r="Y3035">
        <v>12.2</v>
      </c>
      <c r="Z3035">
        <v>119913.67</v>
      </c>
      <c r="AB3035">
        <v>10.73</v>
      </c>
      <c r="AC3035">
        <v>1286673.68</v>
      </c>
      <c r="AD3035">
        <v>9632665.1099999994</v>
      </c>
      <c r="AE3035">
        <v>169.08</v>
      </c>
      <c r="AF3035">
        <v>1628691016.8</v>
      </c>
      <c r="AG3035">
        <v>140176.18</v>
      </c>
      <c r="AI3035">
        <v>68614.22</v>
      </c>
      <c r="AJ3035">
        <v>8.24</v>
      </c>
      <c r="AK3035">
        <v>793731.61</v>
      </c>
      <c r="AL3035">
        <v>0.33100000000000002</v>
      </c>
      <c r="AM3035">
        <v>31884.12</v>
      </c>
      <c r="AN3035">
        <v>980</v>
      </c>
      <c r="AO3035">
        <v>692.28</v>
      </c>
      <c r="AP3035">
        <v>678434.4</v>
      </c>
      <c r="AQ3035">
        <v>2205782.6</v>
      </c>
      <c r="AR3035" t="s">
        <v>61</v>
      </c>
      <c r="AS3035" t="s">
        <v>61</v>
      </c>
      <c r="AT3035" t="s">
        <v>62</v>
      </c>
      <c r="AU3035" t="s">
        <v>63</v>
      </c>
    </row>
    <row r="3036" spans="1:47" x14ac:dyDescent="0.25">
      <c r="A3036" t="s">
        <v>4297</v>
      </c>
      <c r="B3036">
        <v>2021</v>
      </c>
      <c r="C3036">
        <v>12</v>
      </c>
      <c r="D3036" t="s">
        <v>119</v>
      </c>
      <c r="E3036" s="1">
        <v>44556</v>
      </c>
      <c r="F3036" s="1">
        <v>44583</v>
      </c>
      <c r="G3036">
        <v>27</v>
      </c>
      <c r="H3036">
        <v>1.6</v>
      </c>
      <c r="I3036" t="s">
        <v>65</v>
      </c>
      <c r="J3036" t="s">
        <v>66</v>
      </c>
      <c r="K3036" t="s">
        <v>391</v>
      </c>
      <c r="L3036">
        <v>9999.99</v>
      </c>
      <c r="M3036" t="s">
        <v>68</v>
      </c>
      <c r="N3036" t="s">
        <v>81</v>
      </c>
      <c r="O3036" t="s">
        <v>91</v>
      </c>
      <c r="P3036" t="s">
        <v>184</v>
      </c>
      <c r="Q3036" t="s">
        <v>159</v>
      </c>
      <c r="R3036" t="s">
        <v>2718</v>
      </c>
      <c r="S3036" t="s">
        <v>130</v>
      </c>
      <c r="T3036" t="s">
        <v>148</v>
      </c>
      <c r="U3036" t="s">
        <v>213</v>
      </c>
      <c r="V3036">
        <v>82388</v>
      </c>
      <c r="W3036">
        <v>53317</v>
      </c>
      <c r="X3036">
        <v>10.7</v>
      </c>
      <c r="Y3036">
        <v>11.7</v>
      </c>
      <c r="Z3036">
        <v>65861.33</v>
      </c>
      <c r="AB3036">
        <v>34.340000000000003</v>
      </c>
      <c r="AC3036">
        <v>2261678.0699999998</v>
      </c>
      <c r="AD3036">
        <v>37220872.039999999</v>
      </c>
      <c r="AE3036">
        <v>171.41</v>
      </c>
      <c r="AF3036">
        <v>6380029676.3800001</v>
      </c>
      <c r="AG3036">
        <v>52776.24</v>
      </c>
      <c r="AH3036">
        <v>1.2</v>
      </c>
      <c r="AI3036">
        <v>18016.240000000002</v>
      </c>
      <c r="AJ3036">
        <v>10.029999999999999</v>
      </c>
      <c r="AK3036">
        <v>0</v>
      </c>
      <c r="AL3036">
        <v>0.1</v>
      </c>
      <c r="AM3036">
        <v>37220.870000000003</v>
      </c>
      <c r="AN3036">
        <v>677.3</v>
      </c>
      <c r="AO3036">
        <v>368.41</v>
      </c>
      <c r="AP3036">
        <v>249524.09</v>
      </c>
      <c r="AQ3036">
        <v>2619215.5099999998</v>
      </c>
      <c r="AR3036" t="s">
        <v>61</v>
      </c>
      <c r="AS3036" t="s">
        <v>61</v>
      </c>
      <c r="AT3036" t="s">
        <v>62</v>
      </c>
      <c r="AU3036" t="s">
        <v>63</v>
      </c>
    </row>
    <row r="3037" spans="1:47" x14ac:dyDescent="0.25">
      <c r="A3037" t="s">
        <v>4298</v>
      </c>
      <c r="B3037">
        <v>2023</v>
      </c>
      <c r="C3037">
        <v>5</v>
      </c>
      <c r="D3037" t="s">
        <v>77</v>
      </c>
      <c r="E3037" s="1">
        <v>45053</v>
      </c>
      <c r="F3037" s="1">
        <v>45080</v>
      </c>
      <c r="G3037">
        <v>27</v>
      </c>
      <c r="H3037">
        <v>10.9</v>
      </c>
      <c r="I3037" t="s">
        <v>65</v>
      </c>
      <c r="J3037" t="s">
        <v>66</v>
      </c>
      <c r="K3037" t="s">
        <v>245</v>
      </c>
      <c r="L3037">
        <v>8905.9</v>
      </c>
      <c r="M3037" t="s">
        <v>114</v>
      </c>
      <c r="N3037" t="s">
        <v>69</v>
      </c>
      <c r="O3037" t="s">
        <v>200</v>
      </c>
      <c r="P3037" t="s">
        <v>184</v>
      </c>
      <c r="Q3037" t="s">
        <v>201</v>
      </c>
      <c r="R3037" t="s">
        <v>1347</v>
      </c>
      <c r="S3037" t="s">
        <v>137</v>
      </c>
      <c r="T3037" t="s">
        <v>187</v>
      </c>
      <c r="U3037" t="s">
        <v>96</v>
      </c>
      <c r="V3037">
        <v>9611</v>
      </c>
      <c r="W3037">
        <v>5364</v>
      </c>
      <c r="X3037">
        <v>21.8</v>
      </c>
      <c r="Y3037">
        <v>11.5</v>
      </c>
      <c r="Z3037">
        <v>7986.43</v>
      </c>
      <c r="AB3037">
        <v>29.25</v>
      </c>
      <c r="AC3037">
        <v>233603.08</v>
      </c>
      <c r="AD3037">
        <v>6500634.5599999996</v>
      </c>
      <c r="AE3037">
        <v>284.62</v>
      </c>
      <c r="AF3037">
        <v>1850210608.47</v>
      </c>
      <c r="AG3037">
        <v>219338.82</v>
      </c>
      <c r="AH3037">
        <v>3.2</v>
      </c>
      <c r="AI3037">
        <v>28855.53</v>
      </c>
      <c r="AJ3037">
        <v>14.73</v>
      </c>
      <c r="AK3037">
        <v>0</v>
      </c>
      <c r="AL3037">
        <v>0.107</v>
      </c>
      <c r="AM3037">
        <v>6955.68</v>
      </c>
      <c r="AN3037">
        <v>1253.4000000000001</v>
      </c>
      <c r="AO3037">
        <v>576.96</v>
      </c>
      <c r="AP3037">
        <v>723161.66</v>
      </c>
      <c r="AQ3037">
        <v>1211914.77</v>
      </c>
      <c r="AR3037" t="s">
        <v>61</v>
      </c>
      <c r="AS3037" t="s">
        <v>124</v>
      </c>
      <c r="AT3037" t="s">
        <v>62</v>
      </c>
      <c r="AU3037" t="s">
        <v>63</v>
      </c>
    </row>
    <row r="3038" spans="1:47" x14ac:dyDescent="0.25">
      <c r="A3038" t="s">
        <v>4299</v>
      </c>
      <c r="B3038">
        <v>2025</v>
      </c>
      <c r="C3038">
        <v>7</v>
      </c>
      <c r="D3038" t="s">
        <v>89</v>
      </c>
      <c r="E3038" s="1">
        <v>45869</v>
      </c>
      <c r="F3038" s="1">
        <v>45889</v>
      </c>
      <c r="G3038">
        <v>20</v>
      </c>
      <c r="I3038" t="s">
        <v>65</v>
      </c>
      <c r="J3038" t="s">
        <v>66</v>
      </c>
      <c r="K3038" t="s">
        <v>245</v>
      </c>
      <c r="L3038">
        <v>8905.9</v>
      </c>
      <c r="M3038" t="s">
        <v>52</v>
      </c>
      <c r="N3038" t="s">
        <v>168</v>
      </c>
      <c r="O3038" t="s">
        <v>54</v>
      </c>
      <c r="P3038" t="s">
        <v>92</v>
      </c>
      <c r="Q3038" t="s">
        <v>164</v>
      </c>
      <c r="R3038" t="s">
        <v>1079</v>
      </c>
      <c r="S3038" t="s">
        <v>73</v>
      </c>
      <c r="T3038" t="s">
        <v>95</v>
      </c>
      <c r="U3038" t="s">
        <v>166</v>
      </c>
      <c r="V3038">
        <v>6793</v>
      </c>
      <c r="W3038">
        <v>4158</v>
      </c>
      <c r="X3038">
        <v>8</v>
      </c>
      <c r="Y3038">
        <v>13.4</v>
      </c>
      <c r="Z3038">
        <v>6105.12</v>
      </c>
      <c r="AB3038">
        <v>37.24</v>
      </c>
      <c r="AC3038">
        <v>227354.67</v>
      </c>
      <c r="AD3038">
        <v>5934420.8399999999</v>
      </c>
      <c r="AE3038">
        <v>278.45</v>
      </c>
      <c r="AF3038">
        <v>1652439482.9000001</v>
      </c>
      <c r="AG3038">
        <v>129832.19</v>
      </c>
      <c r="AH3038">
        <v>0</v>
      </c>
      <c r="AI3038">
        <v>0</v>
      </c>
      <c r="AJ3038">
        <v>20.84</v>
      </c>
      <c r="AK3038">
        <v>0</v>
      </c>
      <c r="AL3038">
        <v>0.22</v>
      </c>
      <c r="AM3038">
        <v>13055.73</v>
      </c>
      <c r="AN3038">
        <v>344.9</v>
      </c>
      <c r="AO3038">
        <v>609.79999999999995</v>
      </c>
      <c r="AP3038">
        <v>210320.02</v>
      </c>
      <c r="AQ3038">
        <v>580562.61</v>
      </c>
      <c r="AR3038" t="s">
        <v>61</v>
      </c>
      <c r="AS3038" t="s">
        <v>61</v>
      </c>
      <c r="AT3038" t="s">
        <v>62</v>
      </c>
      <c r="AU3038" t="s">
        <v>63</v>
      </c>
    </row>
    <row r="3039" spans="1:47" x14ac:dyDescent="0.25">
      <c r="A3039" t="s">
        <v>4300</v>
      </c>
      <c r="B3039">
        <v>2023</v>
      </c>
      <c r="C3039">
        <v>10</v>
      </c>
      <c r="D3039" t="s">
        <v>119</v>
      </c>
      <c r="E3039" s="1">
        <v>45211</v>
      </c>
      <c r="F3039" s="1">
        <v>45220</v>
      </c>
      <c r="G3039">
        <v>9</v>
      </c>
      <c r="H3039">
        <v>16.3</v>
      </c>
      <c r="I3039" t="s">
        <v>65</v>
      </c>
      <c r="J3039" t="s">
        <v>78</v>
      </c>
      <c r="K3039" t="s">
        <v>158</v>
      </c>
      <c r="L3039">
        <v>1006.3</v>
      </c>
      <c r="M3039" t="s">
        <v>68</v>
      </c>
      <c r="N3039" t="s">
        <v>69</v>
      </c>
      <c r="O3039" t="s">
        <v>54</v>
      </c>
      <c r="P3039" t="s">
        <v>226</v>
      </c>
      <c r="Q3039" t="s">
        <v>196</v>
      </c>
      <c r="R3039" t="s">
        <v>2365</v>
      </c>
      <c r="S3039" t="s">
        <v>161</v>
      </c>
      <c r="T3039" t="s">
        <v>102</v>
      </c>
      <c r="U3039" t="s">
        <v>166</v>
      </c>
      <c r="V3039">
        <v>23755</v>
      </c>
      <c r="W3039">
        <v>15701</v>
      </c>
      <c r="X3039">
        <v>16.5</v>
      </c>
      <c r="Y3039">
        <v>16</v>
      </c>
      <c r="Z3039">
        <v>21562.400000000001</v>
      </c>
      <c r="AB3039">
        <v>32.21</v>
      </c>
      <c r="AC3039">
        <v>694524.9</v>
      </c>
      <c r="AD3039">
        <v>22774422.5</v>
      </c>
      <c r="AE3039">
        <v>280.45</v>
      </c>
      <c r="AF3039">
        <v>6387086790.1199999</v>
      </c>
      <c r="AG3039">
        <v>157659.92000000001</v>
      </c>
      <c r="AH3039">
        <v>2.4</v>
      </c>
      <c r="AI3039">
        <v>55760.2</v>
      </c>
      <c r="AJ3039">
        <v>2.77</v>
      </c>
      <c r="AK3039">
        <v>0</v>
      </c>
      <c r="AL3039">
        <v>0.183</v>
      </c>
      <c r="AM3039">
        <v>41677.19</v>
      </c>
      <c r="AN3039">
        <v>383.1</v>
      </c>
      <c r="AO3039">
        <v>623.72</v>
      </c>
      <c r="AP3039">
        <v>238947.13</v>
      </c>
      <c r="AQ3039">
        <v>1188569.3400000001</v>
      </c>
      <c r="AR3039" t="s">
        <v>61</v>
      </c>
      <c r="AS3039" t="s">
        <v>61</v>
      </c>
      <c r="AT3039" t="s">
        <v>62</v>
      </c>
      <c r="AU3039" t="s">
        <v>63</v>
      </c>
    </row>
    <row r="3040" spans="1:47" x14ac:dyDescent="0.25">
      <c r="A3040" t="s">
        <v>4301</v>
      </c>
      <c r="B3040">
        <v>2024</v>
      </c>
      <c r="C3040">
        <v>3</v>
      </c>
      <c r="D3040" t="s">
        <v>48</v>
      </c>
      <c r="E3040" s="1">
        <v>45378</v>
      </c>
      <c r="F3040" s="1">
        <v>45404</v>
      </c>
      <c r="G3040">
        <v>26</v>
      </c>
      <c r="H3040">
        <v>8.1999999999999993</v>
      </c>
      <c r="I3040" t="s">
        <v>65</v>
      </c>
      <c r="J3040" t="s">
        <v>112</v>
      </c>
      <c r="K3040" t="s">
        <v>126</v>
      </c>
      <c r="L3040">
        <v>2701.12</v>
      </c>
      <c r="M3040" t="s">
        <v>90</v>
      </c>
      <c r="N3040" t="s">
        <v>69</v>
      </c>
      <c r="O3040" t="s">
        <v>107</v>
      </c>
      <c r="P3040" t="s">
        <v>82</v>
      </c>
      <c r="Q3040" t="s">
        <v>230</v>
      </c>
      <c r="R3040" t="s">
        <v>1619</v>
      </c>
      <c r="S3040" t="s">
        <v>130</v>
      </c>
      <c r="T3040" t="s">
        <v>59</v>
      </c>
      <c r="U3040" t="s">
        <v>166</v>
      </c>
      <c r="V3040">
        <v>70139</v>
      </c>
      <c r="W3040">
        <v>52197</v>
      </c>
      <c r="X3040">
        <v>20</v>
      </c>
      <c r="Y3040">
        <v>14.3</v>
      </c>
      <c r="Z3040">
        <v>59536.13</v>
      </c>
      <c r="AB3040">
        <v>11.88</v>
      </c>
      <c r="AC3040">
        <v>707289.22</v>
      </c>
      <c r="AD3040">
        <v>14372617.140000001</v>
      </c>
      <c r="AE3040">
        <v>274.05</v>
      </c>
      <c r="AF3040">
        <v>3938815727.2199998</v>
      </c>
      <c r="AG3040">
        <v>248285.98</v>
      </c>
      <c r="AJ3040">
        <v>0.51</v>
      </c>
      <c r="AK3040">
        <v>0</v>
      </c>
      <c r="AL3040">
        <v>0.23499999999999999</v>
      </c>
      <c r="AM3040">
        <v>33775.65</v>
      </c>
      <c r="AN3040">
        <v>803.3</v>
      </c>
      <c r="AO3040">
        <v>423.39</v>
      </c>
      <c r="AP3040">
        <v>340109.19</v>
      </c>
      <c r="AQ3040">
        <v>1335990.3999999999</v>
      </c>
      <c r="AR3040" t="s">
        <v>61</v>
      </c>
      <c r="AS3040" t="s">
        <v>61</v>
      </c>
      <c r="AT3040" t="s">
        <v>62</v>
      </c>
      <c r="AU3040" t="s">
        <v>63</v>
      </c>
    </row>
    <row r="3041" spans="1:47" x14ac:dyDescent="0.25">
      <c r="A3041" t="s">
        <v>4302</v>
      </c>
      <c r="B3041">
        <v>2023</v>
      </c>
      <c r="C3041">
        <v>4</v>
      </c>
      <c r="D3041" t="s">
        <v>77</v>
      </c>
      <c r="E3041" s="1">
        <v>45042</v>
      </c>
      <c r="F3041" s="1">
        <v>45052</v>
      </c>
      <c r="G3041">
        <v>10</v>
      </c>
      <c r="H3041">
        <v>15.7</v>
      </c>
      <c r="I3041" t="s">
        <v>65</v>
      </c>
      <c r="J3041" t="s">
        <v>66</v>
      </c>
      <c r="K3041" t="s">
        <v>67</v>
      </c>
      <c r="L3041">
        <v>8479.8989999999994</v>
      </c>
      <c r="M3041" t="s">
        <v>80</v>
      </c>
      <c r="N3041" t="s">
        <v>106</v>
      </c>
      <c r="O3041" t="s">
        <v>200</v>
      </c>
      <c r="P3041" t="s">
        <v>92</v>
      </c>
      <c r="Q3041" t="s">
        <v>108</v>
      </c>
      <c r="R3041" t="s">
        <v>3394</v>
      </c>
      <c r="S3041" t="s">
        <v>73</v>
      </c>
      <c r="T3041" t="s">
        <v>102</v>
      </c>
      <c r="U3041" t="s">
        <v>181</v>
      </c>
      <c r="V3041">
        <v>6510</v>
      </c>
      <c r="W3041">
        <v>4350</v>
      </c>
      <c r="X3041">
        <v>8.9</v>
      </c>
      <c r="Y3041">
        <v>14.2</v>
      </c>
      <c r="Z3041">
        <v>5978.2</v>
      </c>
      <c r="AB3041">
        <v>33.64</v>
      </c>
      <c r="AC3041">
        <v>201106.65</v>
      </c>
      <c r="AD3041">
        <v>4452324.2300000004</v>
      </c>
      <c r="AE3041">
        <v>287.43</v>
      </c>
      <c r="AF3041">
        <v>1279731553.4300001</v>
      </c>
      <c r="AG3041">
        <v>66270.009999999995</v>
      </c>
      <c r="AI3041">
        <v>12293.44</v>
      </c>
      <c r="AJ3041">
        <v>6.65</v>
      </c>
      <c r="AK3041">
        <v>0</v>
      </c>
      <c r="AL3041">
        <v>0.33400000000000002</v>
      </c>
      <c r="AM3041">
        <v>14870.76</v>
      </c>
      <c r="AN3041">
        <v>237.1</v>
      </c>
      <c r="AO3041">
        <v>640.30999999999995</v>
      </c>
      <c r="AP3041">
        <v>151817.5</v>
      </c>
      <c r="AQ3041">
        <v>446358.36</v>
      </c>
      <c r="AR3041" t="s">
        <v>61</v>
      </c>
      <c r="AS3041" t="s">
        <v>61</v>
      </c>
      <c r="AT3041" t="s">
        <v>62</v>
      </c>
      <c r="AU3041" t="s">
        <v>63</v>
      </c>
    </row>
    <row r="3042" spans="1:47" x14ac:dyDescent="0.25">
      <c r="A3042" t="s">
        <v>4303</v>
      </c>
      <c r="B3042">
        <v>2022</v>
      </c>
      <c r="C3042">
        <v>7</v>
      </c>
      <c r="D3042" t="s">
        <v>89</v>
      </c>
      <c r="E3042" s="1">
        <v>44749</v>
      </c>
      <c r="F3042" s="1">
        <v>44754</v>
      </c>
      <c r="G3042">
        <v>5</v>
      </c>
      <c r="H3042">
        <v>13.6</v>
      </c>
      <c r="I3042" t="s">
        <v>49</v>
      </c>
      <c r="J3042" t="s">
        <v>50</v>
      </c>
      <c r="K3042" t="s">
        <v>51</v>
      </c>
      <c r="L3042">
        <v>2709</v>
      </c>
      <c r="M3042" t="s">
        <v>68</v>
      </c>
      <c r="N3042" t="s">
        <v>81</v>
      </c>
      <c r="O3042" t="s">
        <v>200</v>
      </c>
      <c r="P3042" t="s">
        <v>174</v>
      </c>
      <c r="Q3042" t="s">
        <v>70</v>
      </c>
      <c r="R3042" t="s">
        <v>970</v>
      </c>
      <c r="S3042" t="s">
        <v>170</v>
      </c>
      <c r="T3042" t="s">
        <v>74</v>
      </c>
      <c r="U3042" t="s">
        <v>87</v>
      </c>
      <c r="V3042">
        <v>115872</v>
      </c>
      <c r="W3042">
        <v>75612</v>
      </c>
      <c r="X3042">
        <v>23.1</v>
      </c>
      <c r="Y3042">
        <v>12</v>
      </c>
      <c r="Z3042">
        <v>101780.02</v>
      </c>
      <c r="AB3042">
        <v>28.32</v>
      </c>
      <c r="AC3042">
        <v>2882410.17</v>
      </c>
      <c r="AD3042">
        <v>9749508.1199999992</v>
      </c>
      <c r="AE3042">
        <v>217.12</v>
      </c>
      <c r="AF3042">
        <v>2116813203.01</v>
      </c>
      <c r="AG3042">
        <v>97698.92</v>
      </c>
      <c r="AH3042">
        <v>1.5</v>
      </c>
      <c r="AI3042">
        <v>35257.5</v>
      </c>
      <c r="AJ3042">
        <v>10.38</v>
      </c>
      <c r="AK3042">
        <v>1011998.94</v>
      </c>
      <c r="AL3042">
        <v>0.28399999999999997</v>
      </c>
      <c r="AM3042">
        <v>27688.6</v>
      </c>
      <c r="AN3042">
        <v>237.1</v>
      </c>
      <c r="AO3042">
        <v>393.18</v>
      </c>
      <c r="AP3042">
        <v>93222.98</v>
      </c>
      <c r="AQ3042">
        <v>3136278.17</v>
      </c>
      <c r="AR3042" t="s">
        <v>124</v>
      </c>
      <c r="AS3042" t="s">
        <v>61</v>
      </c>
      <c r="AT3042" t="s">
        <v>62</v>
      </c>
      <c r="AU3042" t="s">
        <v>63</v>
      </c>
    </row>
    <row r="3043" spans="1:47" x14ac:dyDescent="0.25">
      <c r="A3043" t="s">
        <v>4304</v>
      </c>
      <c r="B3043">
        <v>2025</v>
      </c>
      <c r="C3043">
        <v>4</v>
      </c>
      <c r="D3043" t="s">
        <v>77</v>
      </c>
      <c r="E3043" s="1">
        <v>45761</v>
      </c>
      <c r="F3043" s="1">
        <v>45788</v>
      </c>
      <c r="G3043">
        <v>27</v>
      </c>
      <c r="H3043">
        <v>19.899999999999999</v>
      </c>
      <c r="I3043" t="s">
        <v>65</v>
      </c>
      <c r="J3043" t="s">
        <v>112</v>
      </c>
      <c r="K3043" t="s">
        <v>113</v>
      </c>
      <c r="L3043">
        <v>7304.39</v>
      </c>
      <c r="M3043" t="s">
        <v>90</v>
      </c>
      <c r="N3043" t="s">
        <v>106</v>
      </c>
      <c r="O3043" t="s">
        <v>99</v>
      </c>
      <c r="P3043" t="s">
        <v>226</v>
      </c>
      <c r="Q3043" t="s">
        <v>257</v>
      </c>
      <c r="R3043" t="s">
        <v>3506</v>
      </c>
      <c r="S3043" t="s">
        <v>73</v>
      </c>
      <c r="T3043" t="s">
        <v>148</v>
      </c>
      <c r="U3043" t="s">
        <v>259</v>
      </c>
      <c r="V3043">
        <v>14482</v>
      </c>
      <c r="W3043">
        <v>8834</v>
      </c>
      <c r="X3043">
        <v>19.100000000000001</v>
      </c>
      <c r="Y3043">
        <v>13.6</v>
      </c>
      <c r="Z3043">
        <v>11216.5</v>
      </c>
      <c r="AB3043">
        <v>27.74</v>
      </c>
      <c r="AC3043">
        <v>311145.71000000002</v>
      </c>
      <c r="AD3043">
        <v>10418782.52</v>
      </c>
      <c r="AE3043">
        <v>280.31</v>
      </c>
      <c r="AF3043">
        <v>2920488928.1799998</v>
      </c>
      <c r="AG3043">
        <v>46561.99</v>
      </c>
      <c r="AH3043">
        <v>2</v>
      </c>
      <c r="AI3043">
        <v>41757.54</v>
      </c>
      <c r="AJ3043">
        <v>19.47</v>
      </c>
      <c r="AK3043">
        <v>0</v>
      </c>
      <c r="AL3043">
        <v>0.159</v>
      </c>
      <c r="AM3043">
        <v>16565.86</v>
      </c>
      <c r="AN3043">
        <v>865.8</v>
      </c>
      <c r="AO3043">
        <v>388.68</v>
      </c>
      <c r="AP3043">
        <v>336519.14</v>
      </c>
      <c r="AQ3043">
        <v>752550.24</v>
      </c>
      <c r="AR3043" t="s">
        <v>61</v>
      </c>
      <c r="AS3043" t="s">
        <v>61</v>
      </c>
      <c r="AT3043" t="s">
        <v>62</v>
      </c>
      <c r="AU3043" t="s">
        <v>63</v>
      </c>
    </row>
    <row r="3044" spans="1:47" x14ac:dyDescent="0.25">
      <c r="A3044" t="s">
        <v>4305</v>
      </c>
      <c r="B3044">
        <v>2022</v>
      </c>
      <c r="C3044">
        <v>7</v>
      </c>
      <c r="D3044" t="s">
        <v>89</v>
      </c>
      <c r="E3044" s="1">
        <v>44760</v>
      </c>
      <c r="F3044" s="1">
        <v>44777</v>
      </c>
      <c r="G3044">
        <v>17</v>
      </c>
      <c r="H3044">
        <v>13.6</v>
      </c>
      <c r="I3044" t="s">
        <v>49</v>
      </c>
      <c r="J3044" t="s">
        <v>66</v>
      </c>
      <c r="K3044" t="s">
        <v>245</v>
      </c>
      <c r="L3044">
        <v>8905.9</v>
      </c>
      <c r="M3044" t="s">
        <v>90</v>
      </c>
      <c r="N3044" t="s">
        <v>53</v>
      </c>
      <c r="O3044" t="s">
        <v>99</v>
      </c>
      <c r="P3044" t="s">
        <v>127</v>
      </c>
      <c r="Q3044" t="s">
        <v>70</v>
      </c>
      <c r="R3044" t="s">
        <v>406</v>
      </c>
      <c r="S3044" t="s">
        <v>73</v>
      </c>
      <c r="T3044" t="s">
        <v>86</v>
      </c>
      <c r="U3044" t="s">
        <v>143</v>
      </c>
      <c r="V3044">
        <v>15533</v>
      </c>
      <c r="W3044">
        <v>8544</v>
      </c>
      <c r="X3044">
        <v>23.1</v>
      </c>
      <c r="Y3044">
        <v>10.9</v>
      </c>
      <c r="Z3044">
        <v>12478.38</v>
      </c>
      <c r="AB3044">
        <v>18.309999999999999</v>
      </c>
      <c r="AC3044">
        <v>228479.14</v>
      </c>
      <c r="AD3044">
        <v>8887476.5899999999</v>
      </c>
      <c r="AE3044">
        <v>217.03</v>
      </c>
      <c r="AF3044">
        <v>1928849044.3299999</v>
      </c>
      <c r="AG3044">
        <v>234070.22</v>
      </c>
      <c r="AH3044">
        <v>0.3</v>
      </c>
      <c r="AI3044">
        <v>7378.65</v>
      </c>
      <c r="AJ3044">
        <v>0.17</v>
      </c>
      <c r="AK3044">
        <v>15108.71</v>
      </c>
      <c r="AL3044">
        <v>0.28599999999999998</v>
      </c>
      <c r="AM3044">
        <v>25418.18</v>
      </c>
      <c r="AN3044">
        <v>863.3</v>
      </c>
      <c r="AO3044">
        <v>412.05</v>
      </c>
      <c r="AP3044">
        <v>355722.77</v>
      </c>
      <c r="AQ3044">
        <v>851068.96</v>
      </c>
      <c r="AR3044" t="s">
        <v>61</v>
      </c>
      <c r="AS3044" t="s">
        <v>61</v>
      </c>
      <c r="AT3044" t="s">
        <v>62</v>
      </c>
      <c r="AU3044" t="s">
        <v>63</v>
      </c>
    </row>
    <row r="3045" spans="1:47" x14ac:dyDescent="0.25">
      <c r="A3045" t="s">
        <v>4306</v>
      </c>
      <c r="B3045">
        <v>2025</v>
      </c>
      <c r="C3045">
        <v>4</v>
      </c>
      <c r="D3045" t="s">
        <v>77</v>
      </c>
      <c r="E3045" s="1">
        <v>45770</v>
      </c>
      <c r="F3045" s="1">
        <v>45797</v>
      </c>
      <c r="G3045">
        <v>27</v>
      </c>
      <c r="H3045">
        <v>11.3</v>
      </c>
      <c r="I3045" t="s">
        <v>49</v>
      </c>
      <c r="J3045" t="s">
        <v>78</v>
      </c>
      <c r="K3045" t="s">
        <v>105</v>
      </c>
      <c r="L3045">
        <v>1201.9000000000001</v>
      </c>
      <c r="M3045" t="s">
        <v>98</v>
      </c>
      <c r="N3045" t="s">
        <v>106</v>
      </c>
      <c r="O3045" t="s">
        <v>54</v>
      </c>
      <c r="P3045" t="s">
        <v>257</v>
      </c>
      <c r="Q3045" t="s">
        <v>226</v>
      </c>
      <c r="R3045" t="s">
        <v>2229</v>
      </c>
      <c r="S3045" t="s">
        <v>85</v>
      </c>
      <c r="T3045" t="s">
        <v>102</v>
      </c>
      <c r="U3045" t="s">
        <v>213</v>
      </c>
      <c r="V3045">
        <v>55352</v>
      </c>
      <c r="W3045">
        <v>33094</v>
      </c>
      <c r="X3045">
        <v>1.1000000000000001</v>
      </c>
      <c r="Y3045">
        <v>10.4</v>
      </c>
      <c r="Z3045">
        <v>51401.21</v>
      </c>
      <c r="AB3045">
        <v>21.55</v>
      </c>
      <c r="AC3045">
        <v>1107696.08</v>
      </c>
      <c r="AD3045">
        <v>41199611.850000001</v>
      </c>
      <c r="AE3045">
        <v>281.08</v>
      </c>
      <c r="AF3045">
        <v>11580386898.799999</v>
      </c>
      <c r="AG3045">
        <v>63588.75</v>
      </c>
      <c r="AH3045">
        <v>0</v>
      </c>
      <c r="AI3045">
        <v>0</v>
      </c>
      <c r="AJ3045">
        <v>17.84</v>
      </c>
      <c r="AK3045">
        <v>7350010.75</v>
      </c>
      <c r="AL3045">
        <v>0.28799999999999998</v>
      </c>
      <c r="AM3045">
        <v>118654.88</v>
      </c>
      <c r="AO3045">
        <v>658.09</v>
      </c>
      <c r="AP3045">
        <v>460136.53</v>
      </c>
      <c r="AQ3045">
        <v>1750076.24</v>
      </c>
      <c r="AR3045" t="s">
        <v>61</v>
      </c>
      <c r="AS3045" t="s">
        <v>61</v>
      </c>
      <c r="AT3045" t="s">
        <v>62</v>
      </c>
      <c r="AU3045" t="s">
        <v>63</v>
      </c>
    </row>
    <row r="3046" spans="1:47" x14ac:dyDescent="0.25">
      <c r="A3046" t="s">
        <v>4307</v>
      </c>
      <c r="B3046">
        <v>2024</v>
      </c>
      <c r="C3046">
        <v>9</v>
      </c>
      <c r="D3046" t="s">
        <v>89</v>
      </c>
      <c r="E3046" s="1">
        <v>45564</v>
      </c>
      <c r="F3046" s="1">
        <v>45576</v>
      </c>
      <c r="G3046">
        <v>12</v>
      </c>
      <c r="H3046">
        <v>6.6</v>
      </c>
      <c r="I3046" t="s">
        <v>65</v>
      </c>
      <c r="J3046" t="s">
        <v>50</v>
      </c>
      <c r="K3046" t="s">
        <v>145</v>
      </c>
      <c r="L3046">
        <v>2710.19</v>
      </c>
      <c r="M3046" t="s">
        <v>98</v>
      </c>
      <c r="N3046" t="s">
        <v>168</v>
      </c>
      <c r="O3046" t="s">
        <v>99</v>
      </c>
      <c r="P3046" t="s">
        <v>100</v>
      </c>
      <c r="Q3046" t="s">
        <v>121</v>
      </c>
      <c r="R3046" t="s">
        <v>2018</v>
      </c>
      <c r="S3046" t="s">
        <v>123</v>
      </c>
      <c r="T3046" t="s">
        <v>59</v>
      </c>
      <c r="U3046" t="s">
        <v>259</v>
      </c>
      <c r="V3046">
        <v>52966</v>
      </c>
      <c r="W3046">
        <v>32591</v>
      </c>
      <c r="X3046">
        <v>18.2</v>
      </c>
      <c r="Y3046">
        <v>15.4</v>
      </c>
      <c r="Z3046">
        <v>41639.1</v>
      </c>
      <c r="AB3046">
        <v>22.29</v>
      </c>
      <c r="AC3046">
        <v>928135.54</v>
      </c>
      <c r="AD3046">
        <v>27189915.91</v>
      </c>
      <c r="AE3046">
        <v>275.7</v>
      </c>
      <c r="AF3046">
        <v>7496259816.3900003</v>
      </c>
      <c r="AG3046">
        <v>26903.57</v>
      </c>
      <c r="AH3046">
        <v>0</v>
      </c>
      <c r="AI3046">
        <v>0</v>
      </c>
      <c r="AJ3046">
        <v>11.88</v>
      </c>
      <c r="AK3046">
        <v>0</v>
      </c>
      <c r="AL3046">
        <v>0.156</v>
      </c>
      <c r="AM3046">
        <v>42416.27</v>
      </c>
      <c r="AN3046">
        <v>239.3</v>
      </c>
      <c r="AO3046">
        <v>639.79</v>
      </c>
      <c r="AP3046">
        <v>153101.75</v>
      </c>
      <c r="AQ3046">
        <v>1150557.1299999999</v>
      </c>
      <c r="AR3046" t="s">
        <v>61</v>
      </c>
      <c r="AS3046" t="s">
        <v>61</v>
      </c>
      <c r="AT3046" t="s">
        <v>62</v>
      </c>
      <c r="AU3046" t="s">
        <v>63</v>
      </c>
    </row>
    <row r="3047" spans="1:47" x14ac:dyDescent="0.25">
      <c r="A3047" t="s">
        <v>4308</v>
      </c>
      <c r="B3047">
        <v>2025</v>
      </c>
      <c r="C3047">
        <v>1</v>
      </c>
      <c r="D3047" t="s">
        <v>48</v>
      </c>
      <c r="E3047" s="1">
        <v>45683</v>
      </c>
      <c r="F3047" s="1">
        <v>45710</v>
      </c>
      <c r="G3047">
        <v>27</v>
      </c>
      <c r="H3047">
        <v>5</v>
      </c>
      <c r="I3047" t="s">
        <v>49</v>
      </c>
      <c r="J3047" t="s">
        <v>78</v>
      </c>
      <c r="K3047" t="s">
        <v>211</v>
      </c>
      <c r="L3047">
        <v>1701.99</v>
      </c>
      <c r="M3047" t="s">
        <v>90</v>
      </c>
      <c r="N3047" t="s">
        <v>168</v>
      </c>
      <c r="O3047" t="s">
        <v>200</v>
      </c>
      <c r="P3047" t="s">
        <v>93</v>
      </c>
      <c r="Q3047" t="s">
        <v>128</v>
      </c>
      <c r="R3047" t="s">
        <v>613</v>
      </c>
      <c r="S3047" t="s">
        <v>85</v>
      </c>
      <c r="T3047" t="s">
        <v>95</v>
      </c>
      <c r="U3047" t="s">
        <v>259</v>
      </c>
      <c r="V3047">
        <v>50695</v>
      </c>
      <c r="W3047">
        <v>32675</v>
      </c>
      <c r="X3047">
        <v>10.4</v>
      </c>
      <c r="Y3047">
        <v>14.6</v>
      </c>
      <c r="Z3047">
        <v>47105.11</v>
      </c>
      <c r="AB3047">
        <v>38.61</v>
      </c>
      <c r="AC3047">
        <v>1818728.3</v>
      </c>
      <c r="AD3047">
        <v>37130131.909999996</v>
      </c>
      <c r="AE3047">
        <v>281.3</v>
      </c>
      <c r="AF3047">
        <v>10444706106.280001</v>
      </c>
      <c r="AG3047">
        <v>241244.05</v>
      </c>
      <c r="AH3047">
        <v>2</v>
      </c>
      <c r="AI3047">
        <v>20965.919999999998</v>
      </c>
      <c r="AJ3047">
        <v>2.0699999999999998</v>
      </c>
      <c r="AK3047">
        <v>768593.73</v>
      </c>
      <c r="AL3047">
        <v>5.7000000000000002E-2</v>
      </c>
      <c r="AM3047">
        <v>21164.18</v>
      </c>
      <c r="AN3047">
        <v>928.9</v>
      </c>
      <c r="AO3047">
        <v>687.36</v>
      </c>
      <c r="AP3047">
        <v>638488.69999999995</v>
      </c>
      <c r="AQ3047">
        <v>2740591.15</v>
      </c>
      <c r="AR3047" t="s">
        <v>61</v>
      </c>
      <c r="AS3047" t="s">
        <v>61</v>
      </c>
      <c r="AT3047" t="s">
        <v>62</v>
      </c>
      <c r="AU3047" t="s">
        <v>63</v>
      </c>
    </row>
    <row r="3048" spans="1:47" x14ac:dyDescent="0.25">
      <c r="A3048" t="s">
        <v>4309</v>
      </c>
      <c r="B3048">
        <v>2020</v>
      </c>
      <c r="C3048">
        <v>3</v>
      </c>
      <c r="D3048" t="s">
        <v>48</v>
      </c>
      <c r="E3048" s="1">
        <v>43898</v>
      </c>
      <c r="F3048" s="1">
        <v>43932</v>
      </c>
      <c r="G3048">
        <v>34</v>
      </c>
      <c r="H3048">
        <v>7.2</v>
      </c>
      <c r="I3048" t="s">
        <v>49</v>
      </c>
      <c r="J3048" t="s">
        <v>66</v>
      </c>
      <c r="K3048" t="s">
        <v>245</v>
      </c>
      <c r="L3048">
        <v>8905.9</v>
      </c>
      <c r="M3048" t="s">
        <v>98</v>
      </c>
      <c r="N3048" t="s">
        <v>69</v>
      </c>
      <c r="O3048" t="s">
        <v>200</v>
      </c>
      <c r="P3048" t="s">
        <v>131</v>
      </c>
      <c r="Q3048" t="s">
        <v>56</v>
      </c>
      <c r="R3048" t="s">
        <v>2412</v>
      </c>
      <c r="S3048" t="s">
        <v>137</v>
      </c>
      <c r="T3048" t="s">
        <v>59</v>
      </c>
      <c r="U3048" t="s">
        <v>96</v>
      </c>
      <c r="V3048">
        <v>7528</v>
      </c>
      <c r="W3048">
        <v>5277</v>
      </c>
      <c r="X3048">
        <v>11.6</v>
      </c>
      <c r="Y3048">
        <v>12.8</v>
      </c>
      <c r="Z3048">
        <v>6690.88</v>
      </c>
      <c r="AB3048">
        <v>35.21</v>
      </c>
      <c r="AC3048">
        <v>235585.88</v>
      </c>
      <c r="AD3048">
        <v>4949043.21</v>
      </c>
      <c r="AE3048">
        <v>164.12</v>
      </c>
      <c r="AF3048">
        <v>812236971.63</v>
      </c>
      <c r="AG3048">
        <v>101996.26</v>
      </c>
      <c r="AH3048">
        <v>0</v>
      </c>
      <c r="AI3048">
        <v>0</v>
      </c>
      <c r="AJ3048">
        <v>8.11</v>
      </c>
      <c r="AK3048">
        <v>401367.4</v>
      </c>
      <c r="AL3048">
        <v>0.17299999999999999</v>
      </c>
      <c r="AM3048">
        <v>8561.84</v>
      </c>
      <c r="AN3048">
        <v>678.1</v>
      </c>
      <c r="AO3048">
        <v>357</v>
      </c>
      <c r="AP3048">
        <v>242081.7</v>
      </c>
      <c r="AQ3048">
        <v>588225.68000000005</v>
      </c>
      <c r="AR3048" t="s">
        <v>61</v>
      </c>
      <c r="AS3048" t="s">
        <v>61</v>
      </c>
      <c r="AT3048" t="s">
        <v>62</v>
      </c>
      <c r="AU3048" t="s">
        <v>63</v>
      </c>
    </row>
    <row r="3049" spans="1:47" x14ac:dyDescent="0.25">
      <c r="A3049" t="s">
        <v>4310</v>
      </c>
      <c r="B3049">
        <v>2024</v>
      </c>
      <c r="C3049">
        <v>12</v>
      </c>
      <c r="D3049" t="s">
        <v>119</v>
      </c>
      <c r="E3049" s="1">
        <v>45645</v>
      </c>
      <c r="F3049" s="1">
        <v>45657</v>
      </c>
      <c r="G3049">
        <v>12</v>
      </c>
      <c r="H3049">
        <v>19</v>
      </c>
      <c r="I3049" t="s">
        <v>65</v>
      </c>
      <c r="J3049" t="s">
        <v>78</v>
      </c>
      <c r="K3049" t="s">
        <v>177</v>
      </c>
      <c r="L3049">
        <v>1001.99</v>
      </c>
      <c r="M3049" t="s">
        <v>90</v>
      </c>
      <c r="N3049" t="s">
        <v>106</v>
      </c>
      <c r="O3049" t="s">
        <v>189</v>
      </c>
      <c r="P3049" t="s">
        <v>184</v>
      </c>
      <c r="Q3049" t="s">
        <v>257</v>
      </c>
      <c r="R3049" t="s">
        <v>613</v>
      </c>
      <c r="S3049" t="s">
        <v>130</v>
      </c>
      <c r="T3049" t="s">
        <v>95</v>
      </c>
      <c r="U3049" t="s">
        <v>213</v>
      </c>
      <c r="V3049">
        <v>100122</v>
      </c>
      <c r="W3049">
        <v>57184</v>
      </c>
      <c r="X3049">
        <v>23.1</v>
      </c>
      <c r="Y3049">
        <v>13.2</v>
      </c>
      <c r="Z3049">
        <v>77574.720000000001</v>
      </c>
      <c r="AB3049">
        <v>17.059999999999999</v>
      </c>
      <c r="AC3049">
        <v>1323424.72</v>
      </c>
      <c r="AD3049">
        <v>17486893.379999999</v>
      </c>
      <c r="AE3049">
        <v>280.58999999999997</v>
      </c>
      <c r="AF3049">
        <v>4906647413.4899998</v>
      </c>
      <c r="AG3049">
        <v>84339.26</v>
      </c>
      <c r="AH3049">
        <v>1.8</v>
      </c>
      <c r="AI3049">
        <v>23228.87</v>
      </c>
      <c r="AJ3049">
        <v>22.27</v>
      </c>
      <c r="AK3049">
        <v>0</v>
      </c>
      <c r="AL3049">
        <v>0.24</v>
      </c>
      <c r="AM3049">
        <v>41968.54</v>
      </c>
      <c r="AN3049">
        <v>284.39999999999998</v>
      </c>
      <c r="AO3049">
        <v>398.55</v>
      </c>
      <c r="AP3049">
        <v>113347.62</v>
      </c>
      <c r="AQ3049">
        <v>1586309.01</v>
      </c>
      <c r="AR3049" t="s">
        <v>61</v>
      </c>
      <c r="AS3049" t="s">
        <v>61</v>
      </c>
      <c r="AT3049" t="s">
        <v>116</v>
      </c>
      <c r="AU3049" t="s">
        <v>63</v>
      </c>
    </row>
    <row r="3050" spans="1:47" x14ac:dyDescent="0.25">
      <c r="A3050" t="s">
        <v>4311</v>
      </c>
      <c r="B3050">
        <v>2024</v>
      </c>
      <c r="C3050">
        <v>12</v>
      </c>
      <c r="D3050" t="s">
        <v>119</v>
      </c>
      <c r="E3050" s="1">
        <v>45644</v>
      </c>
      <c r="F3050" s="1">
        <v>45669</v>
      </c>
      <c r="G3050">
        <v>25</v>
      </c>
      <c r="H3050">
        <v>5.9</v>
      </c>
      <c r="I3050" t="s">
        <v>65</v>
      </c>
      <c r="J3050" t="s">
        <v>78</v>
      </c>
      <c r="K3050" t="s">
        <v>211</v>
      </c>
      <c r="L3050">
        <v>1701.99</v>
      </c>
      <c r="M3050" t="s">
        <v>52</v>
      </c>
      <c r="N3050" t="s">
        <v>81</v>
      </c>
      <c r="O3050" t="s">
        <v>107</v>
      </c>
      <c r="P3050" t="s">
        <v>92</v>
      </c>
      <c r="Q3050" t="s">
        <v>71</v>
      </c>
      <c r="R3050" t="s">
        <v>2445</v>
      </c>
      <c r="S3050" t="s">
        <v>85</v>
      </c>
      <c r="T3050" t="s">
        <v>86</v>
      </c>
      <c r="U3050" t="s">
        <v>181</v>
      </c>
      <c r="V3050">
        <v>56539</v>
      </c>
      <c r="W3050">
        <v>33147</v>
      </c>
      <c r="X3050">
        <v>18.7</v>
      </c>
      <c r="Y3050">
        <v>12.4</v>
      </c>
      <c r="Z3050">
        <v>46978.33</v>
      </c>
      <c r="AB3050">
        <v>39.119999999999997</v>
      </c>
      <c r="AC3050">
        <v>1837792.27</v>
      </c>
      <c r="AD3050">
        <v>43209728.369999997</v>
      </c>
      <c r="AE3050">
        <v>274.81</v>
      </c>
      <c r="AF3050">
        <v>11874465453.360001</v>
      </c>
      <c r="AG3050">
        <v>83154.38</v>
      </c>
      <c r="AH3050">
        <v>3.7</v>
      </c>
      <c r="AI3050">
        <v>36818.04</v>
      </c>
      <c r="AJ3050">
        <v>6.47</v>
      </c>
      <c r="AK3050">
        <v>0</v>
      </c>
      <c r="AL3050">
        <v>0.33200000000000002</v>
      </c>
      <c r="AM3050">
        <v>143456.29999999999</v>
      </c>
      <c r="AN3050">
        <v>905.6</v>
      </c>
      <c r="AO3050">
        <v>639.73</v>
      </c>
      <c r="AP3050">
        <v>579339.49</v>
      </c>
      <c r="AQ3050">
        <v>2680560.48</v>
      </c>
      <c r="AR3050" t="s">
        <v>61</v>
      </c>
      <c r="AS3050" t="s">
        <v>61</v>
      </c>
      <c r="AT3050" t="s">
        <v>62</v>
      </c>
      <c r="AU3050" t="s">
        <v>63</v>
      </c>
    </row>
    <row r="3051" spans="1:47" x14ac:dyDescent="0.25">
      <c r="A3051" t="s">
        <v>4312</v>
      </c>
      <c r="B3051">
        <v>2023</v>
      </c>
      <c r="C3051">
        <v>7</v>
      </c>
      <c r="D3051" t="s">
        <v>89</v>
      </c>
      <c r="E3051" s="1">
        <v>45113</v>
      </c>
      <c r="F3051" s="1">
        <v>45131</v>
      </c>
      <c r="G3051">
        <v>18</v>
      </c>
      <c r="H3051">
        <v>14.9</v>
      </c>
      <c r="I3051" t="s">
        <v>49</v>
      </c>
      <c r="J3051" t="s">
        <v>66</v>
      </c>
      <c r="K3051" t="s">
        <v>245</v>
      </c>
      <c r="L3051">
        <v>8905.9</v>
      </c>
      <c r="M3051" t="s">
        <v>98</v>
      </c>
      <c r="N3051" t="s">
        <v>106</v>
      </c>
      <c r="O3051" t="s">
        <v>189</v>
      </c>
      <c r="P3051" t="s">
        <v>164</v>
      </c>
      <c r="Q3051" t="s">
        <v>184</v>
      </c>
      <c r="R3051" t="s">
        <v>1598</v>
      </c>
      <c r="S3051" t="s">
        <v>73</v>
      </c>
      <c r="T3051" t="s">
        <v>131</v>
      </c>
      <c r="U3051" t="s">
        <v>110</v>
      </c>
      <c r="V3051">
        <v>8306</v>
      </c>
      <c r="W3051">
        <v>4611</v>
      </c>
      <c r="X3051">
        <v>17.899999999999999</v>
      </c>
      <c r="Y3051">
        <v>13.1</v>
      </c>
      <c r="Z3051">
        <v>6828.98</v>
      </c>
      <c r="AB3051">
        <v>15.48</v>
      </c>
      <c r="AC3051">
        <v>105712.61</v>
      </c>
      <c r="AD3051">
        <v>6070212.0300000003</v>
      </c>
      <c r="AE3051">
        <v>286.67</v>
      </c>
      <c r="AF3051">
        <v>1740147682.6400001</v>
      </c>
      <c r="AG3051">
        <v>76228.740000000005</v>
      </c>
      <c r="AH3051">
        <v>1.7</v>
      </c>
      <c r="AI3051">
        <v>15217.01</v>
      </c>
      <c r="AJ3051">
        <v>23.47</v>
      </c>
      <c r="AK3051">
        <v>1424678.76</v>
      </c>
      <c r="AL3051">
        <v>0.104</v>
      </c>
      <c r="AM3051">
        <v>6313.02</v>
      </c>
      <c r="AN3051">
        <v>771.7</v>
      </c>
      <c r="AO3051">
        <v>442.03</v>
      </c>
      <c r="AP3051">
        <v>341114.55</v>
      </c>
      <c r="AQ3051">
        <v>544585.93000000005</v>
      </c>
      <c r="AR3051" t="s">
        <v>61</v>
      </c>
      <c r="AS3051" t="s">
        <v>61</v>
      </c>
      <c r="AT3051" t="s">
        <v>62</v>
      </c>
      <c r="AU3051" t="s">
        <v>63</v>
      </c>
    </row>
    <row r="3052" spans="1:47" x14ac:dyDescent="0.25">
      <c r="A3052" t="s">
        <v>4313</v>
      </c>
      <c r="B3052">
        <v>2022</v>
      </c>
      <c r="C3052">
        <v>10</v>
      </c>
      <c r="D3052" t="s">
        <v>119</v>
      </c>
      <c r="E3052" s="1">
        <v>44862</v>
      </c>
      <c r="F3052" s="1">
        <v>44893</v>
      </c>
      <c r="G3052">
        <v>31</v>
      </c>
      <c r="H3052">
        <v>4.2</v>
      </c>
      <c r="I3052" t="s">
        <v>65</v>
      </c>
      <c r="J3052" t="s">
        <v>134</v>
      </c>
      <c r="K3052" t="s">
        <v>135</v>
      </c>
      <c r="L3052">
        <v>9999.0098999999991</v>
      </c>
      <c r="M3052" t="s">
        <v>98</v>
      </c>
      <c r="N3052" t="s">
        <v>81</v>
      </c>
      <c r="O3052" t="s">
        <v>99</v>
      </c>
      <c r="P3052" t="s">
        <v>128</v>
      </c>
      <c r="Q3052" t="s">
        <v>121</v>
      </c>
      <c r="R3052" t="s">
        <v>3900</v>
      </c>
      <c r="S3052" t="s">
        <v>137</v>
      </c>
      <c r="T3052" t="s">
        <v>148</v>
      </c>
      <c r="U3052" t="s">
        <v>110</v>
      </c>
      <c r="V3052">
        <v>15033</v>
      </c>
      <c r="W3052">
        <v>10871</v>
      </c>
      <c r="X3052">
        <v>11.2</v>
      </c>
      <c r="Y3052">
        <v>10.1</v>
      </c>
      <c r="Z3052">
        <v>11770.14</v>
      </c>
      <c r="AB3052">
        <v>40.65</v>
      </c>
      <c r="AC3052">
        <v>478456.19</v>
      </c>
      <c r="AD3052">
        <v>12159731.630000001</v>
      </c>
      <c r="AE3052">
        <v>212.59</v>
      </c>
      <c r="AF3052">
        <v>2585037347.2199998</v>
      </c>
      <c r="AG3052">
        <v>203990.86</v>
      </c>
      <c r="AH3052">
        <v>0</v>
      </c>
      <c r="AI3052">
        <v>0</v>
      </c>
      <c r="AJ3052">
        <v>19.170000000000002</v>
      </c>
      <c r="AK3052">
        <v>0</v>
      </c>
      <c r="AL3052">
        <v>8.3000000000000004E-2</v>
      </c>
      <c r="AM3052">
        <v>10092.58</v>
      </c>
      <c r="AN3052">
        <v>1698.9</v>
      </c>
      <c r="AO3052">
        <v>379.41</v>
      </c>
      <c r="AP3052">
        <v>644579.65</v>
      </c>
      <c r="AQ3052">
        <v>1337119.28</v>
      </c>
      <c r="AR3052" t="s">
        <v>61</v>
      </c>
      <c r="AS3052" t="s">
        <v>61</v>
      </c>
      <c r="AT3052" t="s">
        <v>62</v>
      </c>
      <c r="AU3052" t="s">
        <v>63</v>
      </c>
    </row>
    <row r="3053" spans="1:47" x14ac:dyDescent="0.25">
      <c r="A3053" t="s">
        <v>4314</v>
      </c>
      <c r="B3053">
        <v>2024</v>
      </c>
      <c r="C3053">
        <v>4</v>
      </c>
      <c r="D3053" t="s">
        <v>77</v>
      </c>
      <c r="E3053" s="1">
        <v>45402</v>
      </c>
      <c r="F3053" s="1">
        <v>45410</v>
      </c>
      <c r="G3053">
        <v>8</v>
      </c>
      <c r="H3053">
        <v>8.6</v>
      </c>
      <c r="I3053" t="s">
        <v>65</v>
      </c>
      <c r="J3053" t="s">
        <v>50</v>
      </c>
      <c r="K3053" t="s">
        <v>51</v>
      </c>
      <c r="L3053">
        <v>2709</v>
      </c>
      <c r="M3053" t="s">
        <v>68</v>
      </c>
      <c r="N3053" t="s">
        <v>106</v>
      </c>
      <c r="O3053" t="s">
        <v>107</v>
      </c>
      <c r="P3053" t="s">
        <v>184</v>
      </c>
      <c r="Q3053" t="s">
        <v>146</v>
      </c>
      <c r="R3053" t="s">
        <v>4026</v>
      </c>
      <c r="S3053" t="s">
        <v>170</v>
      </c>
      <c r="T3053" t="s">
        <v>162</v>
      </c>
      <c r="U3053" t="s">
        <v>132</v>
      </c>
      <c r="V3053">
        <v>94484</v>
      </c>
      <c r="W3053">
        <v>57653</v>
      </c>
      <c r="X3053">
        <v>7.8</v>
      </c>
      <c r="Y3053">
        <v>12.1</v>
      </c>
      <c r="Z3053">
        <v>87692.43</v>
      </c>
      <c r="AB3053">
        <v>31.72</v>
      </c>
      <c r="AC3053">
        <v>2781603.88</v>
      </c>
      <c r="AD3053">
        <v>7977380.3600000003</v>
      </c>
      <c r="AE3053">
        <v>277.70999999999998</v>
      </c>
      <c r="AF3053">
        <v>2215398299.7800002</v>
      </c>
      <c r="AG3053">
        <v>158549.4</v>
      </c>
      <c r="AH3053">
        <v>0</v>
      </c>
      <c r="AI3053">
        <v>0</v>
      </c>
      <c r="AJ3053">
        <v>6.85</v>
      </c>
      <c r="AK3053">
        <v>0</v>
      </c>
      <c r="AL3053">
        <v>0.125</v>
      </c>
      <c r="AM3053">
        <v>9971.73</v>
      </c>
      <c r="AN3053">
        <v>241.4</v>
      </c>
      <c r="AO3053">
        <v>544.89</v>
      </c>
      <c r="AP3053">
        <v>131536.45000000001</v>
      </c>
      <c r="AQ3053">
        <v>3081661.46</v>
      </c>
      <c r="AR3053" t="s">
        <v>61</v>
      </c>
      <c r="AS3053" t="s">
        <v>61</v>
      </c>
      <c r="AT3053" t="s">
        <v>62</v>
      </c>
      <c r="AU3053" t="s">
        <v>63</v>
      </c>
    </row>
    <row r="3054" spans="1:47" x14ac:dyDescent="0.25">
      <c r="A3054" t="s">
        <v>4315</v>
      </c>
      <c r="B3054">
        <v>2020</v>
      </c>
      <c r="C3054">
        <v>12</v>
      </c>
      <c r="D3054" t="s">
        <v>119</v>
      </c>
      <c r="E3054" s="1">
        <v>44179</v>
      </c>
      <c r="F3054" s="1">
        <v>44198</v>
      </c>
      <c r="G3054">
        <v>19</v>
      </c>
      <c r="H3054">
        <v>20.3</v>
      </c>
      <c r="I3054" t="s">
        <v>65</v>
      </c>
      <c r="J3054" t="s">
        <v>66</v>
      </c>
      <c r="K3054" t="s">
        <v>251</v>
      </c>
      <c r="L3054">
        <v>8543.7000000000007</v>
      </c>
      <c r="M3054" t="s">
        <v>98</v>
      </c>
      <c r="N3054" t="s">
        <v>81</v>
      </c>
      <c r="O3054" t="s">
        <v>54</v>
      </c>
      <c r="P3054" t="s">
        <v>82</v>
      </c>
      <c r="Q3054" t="s">
        <v>127</v>
      </c>
      <c r="R3054" t="s">
        <v>2109</v>
      </c>
      <c r="S3054" t="s">
        <v>156</v>
      </c>
      <c r="T3054" t="s">
        <v>86</v>
      </c>
      <c r="U3054" t="s">
        <v>259</v>
      </c>
      <c r="V3054">
        <v>8924</v>
      </c>
      <c r="W3054">
        <v>6130</v>
      </c>
      <c r="X3054">
        <v>5.4</v>
      </c>
      <c r="Y3054">
        <v>14.2</v>
      </c>
      <c r="Z3054">
        <v>8470.7099999999991</v>
      </c>
      <c r="AB3054">
        <v>3611.01</v>
      </c>
      <c r="AC3054">
        <v>2184661.0499999998</v>
      </c>
      <c r="AD3054">
        <v>37396490.509999998</v>
      </c>
      <c r="AE3054">
        <v>160.47999999999999</v>
      </c>
      <c r="AF3054">
        <v>6001388797.04</v>
      </c>
      <c r="AG3054">
        <v>43975.67</v>
      </c>
      <c r="AH3054">
        <v>1.1000000000000001</v>
      </c>
      <c r="AI3054">
        <v>9843.91</v>
      </c>
      <c r="AJ3054">
        <v>18.760000000000002</v>
      </c>
      <c r="AK3054">
        <v>0</v>
      </c>
      <c r="AL3054">
        <v>0.222</v>
      </c>
      <c r="AM3054">
        <v>83020.210000000006</v>
      </c>
      <c r="AN3054">
        <v>460.3</v>
      </c>
      <c r="AO3054">
        <v>625.41999999999996</v>
      </c>
      <c r="AP3054">
        <v>287880.83</v>
      </c>
      <c r="AQ3054">
        <v>2609381.67</v>
      </c>
      <c r="AR3054" t="s">
        <v>61</v>
      </c>
      <c r="AS3054" t="s">
        <v>61</v>
      </c>
      <c r="AT3054" t="s">
        <v>62</v>
      </c>
      <c r="AU3054" t="s">
        <v>63</v>
      </c>
    </row>
    <row r="3055" spans="1:47" x14ac:dyDescent="0.25">
      <c r="A3055" t="s">
        <v>4316</v>
      </c>
      <c r="B3055">
        <v>2023</v>
      </c>
      <c r="C3055">
        <v>8</v>
      </c>
      <c r="D3055" t="s">
        <v>89</v>
      </c>
      <c r="E3055" s="1">
        <v>45165</v>
      </c>
      <c r="F3055" s="1">
        <v>45175</v>
      </c>
      <c r="G3055">
        <v>10</v>
      </c>
      <c r="H3055">
        <v>6.7</v>
      </c>
      <c r="I3055" t="s">
        <v>65</v>
      </c>
      <c r="J3055" t="s">
        <v>50</v>
      </c>
      <c r="K3055" t="s">
        <v>120</v>
      </c>
      <c r="L3055">
        <v>2710.1921000000002</v>
      </c>
      <c r="M3055" t="s">
        <v>98</v>
      </c>
      <c r="N3055" t="s">
        <v>81</v>
      </c>
      <c r="O3055" t="s">
        <v>107</v>
      </c>
      <c r="P3055" t="s">
        <v>100</v>
      </c>
      <c r="Q3055" t="s">
        <v>201</v>
      </c>
      <c r="R3055" t="s">
        <v>2907</v>
      </c>
      <c r="S3055" t="s">
        <v>142</v>
      </c>
      <c r="T3055" t="s">
        <v>187</v>
      </c>
      <c r="U3055" t="s">
        <v>259</v>
      </c>
      <c r="V3055">
        <v>36738</v>
      </c>
      <c r="W3055">
        <v>21801</v>
      </c>
      <c r="X3055">
        <v>1.9</v>
      </c>
      <c r="Y3055">
        <v>14.4</v>
      </c>
      <c r="Z3055">
        <v>34465.019999999997</v>
      </c>
      <c r="AB3055">
        <v>19.34</v>
      </c>
      <c r="AC3055">
        <v>666553.49</v>
      </c>
      <c r="AD3055">
        <v>17677108.760000002</v>
      </c>
      <c r="AE3055">
        <v>286.68</v>
      </c>
      <c r="AF3055">
        <v>5067673539.3199997</v>
      </c>
      <c r="AG3055">
        <v>195298.04</v>
      </c>
      <c r="AH3055">
        <v>0.8</v>
      </c>
      <c r="AI3055">
        <v>18966.93</v>
      </c>
      <c r="AJ3055">
        <v>10.119999999999999</v>
      </c>
      <c r="AK3055">
        <v>0</v>
      </c>
      <c r="AL3055">
        <v>7.2999999999999995E-2</v>
      </c>
      <c r="AM3055">
        <v>12904.29</v>
      </c>
      <c r="AN3055">
        <v>434.6</v>
      </c>
      <c r="AO3055">
        <v>488.67</v>
      </c>
      <c r="AP3055">
        <v>212375.98</v>
      </c>
      <c r="AQ3055">
        <v>1106098.73</v>
      </c>
      <c r="AR3055" t="s">
        <v>61</v>
      </c>
      <c r="AS3055" t="s">
        <v>61</v>
      </c>
      <c r="AT3055" t="s">
        <v>62</v>
      </c>
      <c r="AU3055" t="s">
        <v>63</v>
      </c>
    </row>
    <row r="3056" spans="1:47" x14ac:dyDescent="0.25">
      <c r="A3056" t="s">
        <v>4317</v>
      </c>
      <c r="B3056">
        <v>2022</v>
      </c>
      <c r="C3056">
        <v>10</v>
      </c>
      <c r="D3056" t="s">
        <v>119</v>
      </c>
      <c r="E3056" s="1">
        <v>44837</v>
      </c>
      <c r="F3056" s="1">
        <v>44872</v>
      </c>
      <c r="G3056">
        <v>35</v>
      </c>
      <c r="H3056">
        <v>19.600000000000001</v>
      </c>
      <c r="I3056" t="s">
        <v>65</v>
      </c>
      <c r="J3056" t="s">
        <v>66</v>
      </c>
      <c r="K3056" t="s">
        <v>67</v>
      </c>
      <c r="L3056">
        <v>8479.8989999999994</v>
      </c>
      <c r="M3056" t="s">
        <v>68</v>
      </c>
      <c r="N3056" t="s">
        <v>53</v>
      </c>
      <c r="O3056" t="s">
        <v>107</v>
      </c>
      <c r="P3056" t="s">
        <v>82</v>
      </c>
      <c r="Q3056" t="s">
        <v>230</v>
      </c>
      <c r="R3056" t="s">
        <v>2343</v>
      </c>
      <c r="S3056" t="s">
        <v>156</v>
      </c>
      <c r="T3056" t="s">
        <v>59</v>
      </c>
      <c r="U3056" t="s">
        <v>75</v>
      </c>
      <c r="V3056">
        <v>17775</v>
      </c>
      <c r="W3056">
        <v>11972</v>
      </c>
      <c r="X3056">
        <v>14.2</v>
      </c>
      <c r="Y3056">
        <v>15.6</v>
      </c>
      <c r="Z3056">
        <v>16260.05</v>
      </c>
      <c r="AA3056">
        <v>1161</v>
      </c>
      <c r="AB3056">
        <v>723.85</v>
      </c>
      <c r="AC3056">
        <v>840389.85</v>
      </c>
      <c r="AD3056">
        <v>41364266.399999999</v>
      </c>
      <c r="AE3056">
        <v>218.58</v>
      </c>
      <c r="AF3056">
        <v>9041401349.7099991</v>
      </c>
      <c r="AG3056">
        <v>170246.28</v>
      </c>
      <c r="AH3056">
        <v>0</v>
      </c>
      <c r="AI3056">
        <v>0</v>
      </c>
      <c r="AJ3056">
        <v>1.67</v>
      </c>
      <c r="AK3056">
        <v>0</v>
      </c>
      <c r="AL3056">
        <v>0.16200000000000001</v>
      </c>
      <c r="AM3056">
        <v>67010.11</v>
      </c>
      <c r="AN3056">
        <v>829.1</v>
      </c>
      <c r="AO3056">
        <v>675.28</v>
      </c>
      <c r="AP3056">
        <v>559874.65</v>
      </c>
      <c r="AQ3056">
        <v>1637520.89</v>
      </c>
      <c r="AR3056" t="s">
        <v>61</v>
      </c>
      <c r="AS3056" t="s">
        <v>61</v>
      </c>
      <c r="AT3056" t="s">
        <v>62</v>
      </c>
      <c r="AU3056" t="s">
        <v>63</v>
      </c>
    </row>
    <row r="3057" spans="1:47" x14ac:dyDescent="0.25">
      <c r="A3057" t="s">
        <v>4318</v>
      </c>
      <c r="B3057">
        <v>2025</v>
      </c>
      <c r="C3057">
        <v>10</v>
      </c>
      <c r="D3057" t="s">
        <v>119</v>
      </c>
      <c r="E3057" s="1">
        <v>45957</v>
      </c>
      <c r="F3057" s="1">
        <v>45971</v>
      </c>
      <c r="G3057">
        <v>14</v>
      </c>
      <c r="H3057">
        <v>7.4</v>
      </c>
      <c r="I3057" t="s">
        <v>65</v>
      </c>
      <c r="J3057" t="s">
        <v>50</v>
      </c>
      <c r="K3057" t="s">
        <v>51</v>
      </c>
      <c r="L3057">
        <v>2709</v>
      </c>
      <c r="M3057" t="s">
        <v>114</v>
      </c>
      <c r="N3057" t="s">
        <v>69</v>
      </c>
      <c r="O3057" t="s">
        <v>54</v>
      </c>
      <c r="P3057" t="s">
        <v>100</v>
      </c>
      <c r="Q3057" t="s">
        <v>257</v>
      </c>
      <c r="R3057" t="s">
        <v>1566</v>
      </c>
      <c r="S3057" t="s">
        <v>170</v>
      </c>
      <c r="T3057" t="s">
        <v>131</v>
      </c>
      <c r="U3057" t="s">
        <v>166</v>
      </c>
      <c r="V3057">
        <v>65076</v>
      </c>
      <c r="W3057">
        <v>42338</v>
      </c>
      <c r="X3057">
        <v>6.4</v>
      </c>
      <c r="Y3057">
        <v>14.2</v>
      </c>
      <c r="Z3057">
        <v>60096.33</v>
      </c>
      <c r="AB3057">
        <v>8.6999999999999993</v>
      </c>
      <c r="AC3057">
        <v>522838.07</v>
      </c>
      <c r="AD3057">
        <v>3989194.39</v>
      </c>
      <c r="AE3057">
        <v>282.69</v>
      </c>
      <c r="AF3057">
        <v>1127705362.1099999</v>
      </c>
      <c r="AG3057">
        <v>39473.72</v>
      </c>
      <c r="AH3057">
        <v>3.4</v>
      </c>
      <c r="AI3057">
        <v>62345.96</v>
      </c>
      <c r="AJ3057">
        <v>5.3</v>
      </c>
      <c r="AK3057">
        <v>0</v>
      </c>
      <c r="AL3057">
        <v>0.16800000000000001</v>
      </c>
      <c r="AM3057">
        <v>6701.85</v>
      </c>
      <c r="AN3057">
        <v>276.89999999999998</v>
      </c>
      <c r="AO3057">
        <v>541.84</v>
      </c>
      <c r="AP3057">
        <v>150035.5</v>
      </c>
      <c r="AQ3057">
        <v>781395.1</v>
      </c>
      <c r="AR3057" t="s">
        <v>61</v>
      </c>
      <c r="AS3057" t="s">
        <v>61</v>
      </c>
      <c r="AT3057" t="s">
        <v>62</v>
      </c>
      <c r="AU3057" t="s">
        <v>63</v>
      </c>
    </row>
    <row r="3058" spans="1:47" x14ac:dyDescent="0.25">
      <c r="A3058" t="s">
        <v>4319</v>
      </c>
      <c r="B3058">
        <v>2023</v>
      </c>
      <c r="C3058">
        <v>10</v>
      </c>
      <c r="D3058" t="s">
        <v>119</v>
      </c>
      <c r="E3058" s="1">
        <v>45226</v>
      </c>
      <c r="F3058" s="1">
        <v>45231</v>
      </c>
      <c r="G3058">
        <v>5</v>
      </c>
      <c r="H3058">
        <v>20.399999999999999</v>
      </c>
      <c r="I3058" t="s">
        <v>49</v>
      </c>
      <c r="J3058" t="s">
        <v>50</v>
      </c>
      <c r="K3058" t="s">
        <v>183</v>
      </c>
      <c r="L3058">
        <v>2710.19</v>
      </c>
      <c r="M3058" t="s">
        <v>98</v>
      </c>
      <c r="N3058" t="s">
        <v>106</v>
      </c>
      <c r="O3058" t="s">
        <v>99</v>
      </c>
      <c r="P3058" t="s">
        <v>71</v>
      </c>
      <c r="Q3058" t="s">
        <v>56</v>
      </c>
      <c r="R3058" t="s">
        <v>692</v>
      </c>
      <c r="S3058" t="s">
        <v>186</v>
      </c>
      <c r="T3058" t="s">
        <v>148</v>
      </c>
      <c r="U3058" t="s">
        <v>143</v>
      </c>
      <c r="V3058">
        <v>97497</v>
      </c>
      <c r="W3058">
        <v>72782</v>
      </c>
      <c r="X3058">
        <v>12.2</v>
      </c>
      <c r="Y3058">
        <v>14</v>
      </c>
      <c r="Z3058">
        <v>76483.179999999993</v>
      </c>
      <c r="AB3058">
        <v>18.22</v>
      </c>
      <c r="AC3058">
        <v>1393523.54</v>
      </c>
      <c r="AD3058">
        <v>79496617.290000007</v>
      </c>
      <c r="AE3058">
        <v>289.3</v>
      </c>
      <c r="AF3058">
        <v>22998371382</v>
      </c>
      <c r="AG3058">
        <v>72099.81</v>
      </c>
      <c r="AH3058">
        <v>2.7</v>
      </c>
      <c r="AI3058">
        <v>83017.23</v>
      </c>
      <c r="AJ3058">
        <v>12.66</v>
      </c>
      <c r="AK3058">
        <v>10064271.75</v>
      </c>
      <c r="AL3058">
        <v>0.21299999999999999</v>
      </c>
      <c r="AM3058">
        <v>169327.79</v>
      </c>
      <c r="AN3058">
        <v>149.80000000000001</v>
      </c>
      <c r="AO3058">
        <v>614.82000000000005</v>
      </c>
      <c r="AP3058">
        <v>92100.04</v>
      </c>
      <c r="AQ3058">
        <v>1810068.41</v>
      </c>
      <c r="AR3058" t="s">
        <v>61</v>
      </c>
      <c r="AS3058" t="s">
        <v>61</v>
      </c>
      <c r="AT3058" t="s">
        <v>62</v>
      </c>
      <c r="AU3058" t="s">
        <v>63</v>
      </c>
    </row>
    <row r="3059" spans="1:47" x14ac:dyDescent="0.25">
      <c r="A3059" t="s">
        <v>4320</v>
      </c>
      <c r="B3059">
        <v>2023</v>
      </c>
      <c r="C3059">
        <v>2</v>
      </c>
      <c r="D3059" t="s">
        <v>48</v>
      </c>
      <c r="E3059" s="1">
        <v>44960</v>
      </c>
      <c r="F3059" s="1">
        <v>44971</v>
      </c>
      <c r="G3059">
        <v>11</v>
      </c>
      <c r="H3059">
        <v>12</v>
      </c>
      <c r="I3059" t="s">
        <v>65</v>
      </c>
      <c r="J3059" t="s">
        <v>50</v>
      </c>
      <c r="K3059" t="s">
        <v>145</v>
      </c>
      <c r="L3059">
        <v>2710.19</v>
      </c>
      <c r="M3059" t="s">
        <v>52</v>
      </c>
      <c r="N3059" t="s">
        <v>81</v>
      </c>
      <c r="O3059" t="s">
        <v>189</v>
      </c>
      <c r="P3059" t="s">
        <v>70</v>
      </c>
      <c r="Q3059" t="s">
        <v>150</v>
      </c>
      <c r="R3059" t="s">
        <v>2410</v>
      </c>
      <c r="S3059" t="s">
        <v>123</v>
      </c>
      <c r="T3059" t="s">
        <v>95</v>
      </c>
      <c r="U3059" t="s">
        <v>228</v>
      </c>
      <c r="V3059">
        <v>49461</v>
      </c>
      <c r="W3059">
        <v>32149</v>
      </c>
      <c r="X3059">
        <v>15.1</v>
      </c>
      <c r="Y3059">
        <v>14.1</v>
      </c>
      <c r="Z3059">
        <v>43142.84</v>
      </c>
      <c r="AB3059">
        <v>16.420000000000002</v>
      </c>
      <c r="AC3059">
        <v>708405.43</v>
      </c>
      <c r="AD3059">
        <v>46053255.990000002</v>
      </c>
      <c r="AE3059">
        <v>289.39999999999998</v>
      </c>
      <c r="AF3059">
        <v>13327812283.51</v>
      </c>
      <c r="AG3059">
        <v>21163.83</v>
      </c>
      <c r="AH3059">
        <v>2.1</v>
      </c>
      <c r="AI3059">
        <v>61551.15</v>
      </c>
      <c r="AJ3059">
        <v>12.38</v>
      </c>
      <c r="AK3059">
        <v>0</v>
      </c>
      <c r="AL3059">
        <v>0.30599999999999999</v>
      </c>
      <c r="AM3059">
        <v>140922.96</v>
      </c>
      <c r="AN3059">
        <v>346.6</v>
      </c>
      <c r="AO3059">
        <v>625.42999999999995</v>
      </c>
      <c r="AP3059">
        <v>216774.04</v>
      </c>
      <c r="AQ3059">
        <v>1148817.4099999999</v>
      </c>
      <c r="AR3059" t="s">
        <v>61</v>
      </c>
      <c r="AS3059" t="s">
        <v>61</v>
      </c>
      <c r="AT3059" t="s">
        <v>62</v>
      </c>
      <c r="AU3059" t="s">
        <v>63</v>
      </c>
    </row>
    <row r="3060" spans="1:47" x14ac:dyDescent="0.25">
      <c r="A3060" t="s">
        <v>4321</v>
      </c>
      <c r="B3060">
        <v>2025</v>
      </c>
      <c r="C3060">
        <v>11</v>
      </c>
      <c r="D3060" t="s">
        <v>119</v>
      </c>
      <c r="E3060" s="1">
        <v>45963</v>
      </c>
      <c r="F3060" s="1">
        <v>45971</v>
      </c>
      <c r="G3060">
        <v>8</v>
      </c>
      <c r="H3060">
        <v>9.1999999999999993</v>
      </c>
      <c r="I3060" t="s">
        <v>49</v>
      </c>
      <c r="J3060" t="s">
        <v>50</v>
      </c>
      <c r="K3060" t="s">
        <v>120</v>
      </c>
      <c r="L3060">
        <v>2710.1921000000002</v>
      </c>
      <c r="M3060" t="s">
        <v>80</v>
      </c>
      <c r="N3060" t="s">
        <v>69</v>
      </c>
      <c r="O3060" t="s">
        <v>91</v>
      </c>
      <c r="P3060" t="s">
        <v>55</v>
      </c>
      <c r="Q3060" t="s">
        <v>92</v>
      </c>
      <c r="R3060" t="s">
        <v>1598</v>
      </c>
      <c r="S3060" t="s">
        <v>142</v>
      </c>
      <c r="T3060" t="s">
        <v>148</v>
      </c>
      <c r="U3060" t="s">
        <v>132</v>
      </c>
      <c r="V3060">
        <v>76069</v>
      </c>
      <c r="W3060">
        <v>50040</v>
      </c>
      <c r="X3060">
        <v>2.2000000000000002</v>
      </c>
      <c r="Y3060">
        <v>13.6</v>
      </c>
      <c r="Z3060">
        <v>63427.15</v>
      </c>
      <c r="AB3060">
        <v>14.65</v>
      </c>
      <c r="AC3060">
        <v>929207.75</v>
      </c>
      <c r="AD3060">
        <v>41181979.950000003</v>
      </c>
      <c r="AE3060">
        <v>283.7</v>
      </c>
      <c r="AF3060">
        <v>11683327711.82</v>
      </c>
      <c r="AG3060">
        <v>188677.95</v>
      </c>
      <c r="AH3060">
        <v>1</v>
      </c>
      <c r="AI3060">
        <v>30006.05</v>
      </c>
      <c r="AJ3060">
        <v>13.18</v>
      </c>
      <c r="AK3060">
        <v>5427784.96</v>
      </c>
      <c r="AL3060">
        <v>0.27200000000000002</v>
      </c>
      <c r="AM3060">
        <v>112014.99</v>
      </c>
      <c r="AN3060">
        <v>213.6</v>
      </c>
      <c r="AO3060">
        <v>589.79999999999995</v>
      </c>
      <c r="AP3060">
        <v>125981.28</v>
      </c>
      <c r="AQ3060">
        <v>1385888.02</v>
      </c>
      <c r="AR3060" t="s">
        <v>61</v>
      </c>
      <c r="AS3060" t="s">
        <v>61</v>
      </c>
      <c r="AT3060" t="s">
        <v>62</v>
      </c>
      <c r="AU3060" t="s">
        <v>63</v>
      </c>
    </row>
    <row r="3061" spans="1:47" x14ac:dyDescent="0.25">
      <c r="A3061" t="s">
        <v>4322</v>
      </c>
      <c r="B3061">
        <v>2021</v>
      </c>
      <c r="C3061">
        <v>12</v>
      </c>
      <c r="D3061" t="s">
        <v>119</v>
      </c>
      <c r="E3061" s="1">
        <v>44550</v>
      </c>
      <c r="F3061" s="1">
        <v>44559</v>
      </c>
      <c r="G3061">
        <v>9</v>
      </c>
      <c r="H3061">
        <v>19.399999999999999</v>
      </c>
      <c r="I3061" t="s">
        <v>65</v>
      </c>
      <c r="J3061" t="s">
        <v>112</v>
      </c>
      <c r="K3061" t="s">
        <v>199</v>
      </c>
      <c r="L3061">
        <v>7204.49</v>
      </c>
      <c r="M3061" t="s">
        <v>98</v>
      </c>
      <c r="N3061" t="s">
        <v>168</v>
      </c>
      <c r="O3061" t="s">
        <v>54</v>
      </c>
      <c r="P3061" t="s">
        <v>226</v>
      </c>
      <c r="Q3061" t="s">
        <v>159</v>
      </c>
      <c r="R3061" t="s">
        <v>1862</v>
      </c>
      <c r="S3061" t="s">
        <v>161</v>
      </c>
      <c r="T3061" t="s">
        <v>102</v>
      </c>
      <c r="U3061" t="s">
        <v>110</v>
      </c>
      <c r="V3061">
        <v>21111</v>
      </c>
      <c r="W3061">
        <v>15681</v>
      </c>
      <c r="X3061">
        <v>4</v>
      </c>
      <c r="Y3061">
        <v>12.7</v>
      </c>
      <c r="Z3061">
        <v>16662.77</v>
      </c>
      <c r="AB3061">
        <v>12.18</v>
      </c>
      <c r="AC3061">
        <v>202952.54</v>
      </c>
      <c r="AD3061">
        <v>11020422.82</v>
      </c>
      <c r="AE3061">
        <v>172.57</v>
      </c>
      <c r="AF3061">
        <v>1901794366.05</v>
      </c>
      <c r="AG3061">
        <v>208319.04</v>
      </c>
      <c r="AH3061">
        <v>1.1000000000000001</v>
      </c>
      <c r="AI3061">
        <v>25130.23</v>
      </c>
      <c r="AJ3061">
        <v>14.98</v>
      </c>
      <c r="AK3061">
        <v>0</v>
      </c>
      <c r="AL3061">
        <v>6.8000000000000005E-2</v>
      </c>
      <c r="AM3061">
        <v>7493.89</v>
      </c>
      <c r="AN3061">
        <v>199.5</v>
      </c>
      <c r="AO3061">
        <v>601.37</v>
      </c>
      <c r="AP3061">
        <v>119973.32</v>
      </c>
      <c r="AQ3061">
        <v>563869.02</v>
      </c>
      <c r="AR3061" t="s">
        <v>61</v>
      </c>
      <c r="AS3061" t="s">
        <v>61</v>
      </c>
      <c r="AT3061" t="s">
        <v>62</v>
      </c>
      <c r="AU3061" t="s">
        <v>63</v>
      </c>
    </row>
    <row r="3062" spans="1:47" x14ac:dyDescent="0.25">
      <c r="A3062" t="s">
        <v>4323</v>
      </c>
      <c r="B3062">
        <v>2023</v>
      </c>
      <c r="C3062">
        <v>10</v>
      </c>
      <c r="D3062" t="s">
        <v>119</v>
      </c>
      <c r="E3062" s="1">
        <v>45214</v>
      </c>
      <c r="F3062" s="1">
        <v>45247</v>
      </c>
      <c r="G3062">
        <v>33</v>
      </c>
      <c r="H3062">
        <v>19.399999999999999</v>
      </c>
      <c r="I3062" t="s">
        <v>65</v>
      </c>
      <c r="J3062" t="s">
        <v>66</v>
      </c>
      <c r="K3062" t="s">
        <v>67</v>
      </c>
      <c r="L3062">
        <v>8479.8989999999994</v>
      </c>
      <c r="M3062" t="s">
        <v>80</v>
      </c>
      <c r="N3062" t="s">
        <v>81</v>
      </c>
      <c r="O3062" t="s">
        <v>54</v>
      </c>
      <c r="P3062" t="s">
        <v>100</v>
      </c>
      <c r="Q3062" t="s">
        <v>159</v>
      </c>
      <c r="R3062" t="s">
        <v>705</v>
      </c>
      <c r="S3062" t="s">
        <v>156</v>
      </c>
      <c r="T3062" t="s">
        <v>148</v>
      </c>
      <c r="U3062" t="s">
        <v>166</v>
      </c>
      <c r="V3062">
        <v>9384</v>
      </c>
      <c r="W3062">
        <v>6225</v>
      </c>
      <c r="X3062">
        <v>8.5</v>
      </c>
      <c r="Y3062">
        <v>14.5</v>
      </c>
      <c r="Z3062">
        <v>8799.2999999999993</v>
      </c>
      <c r="AA3062">
        <v>628</v>
      </c>
      <c r="AB3062">
        <v>2323.5500000000002</v>
      </c>
      <c r="AC3062">
        <v>1459189.4</v>
      </c>
      <c r="AD3062">
        <v>14638779.460000001</v>
      </c>
      <c r="AE3062">
        <v>281.82</v>
      </c>
      <c r="AF3062">
        <v>4125500827.4200001</v>
      </c>
      <c r="AG3062">
        <v>73262.039999999994</v>
      </c>
      <c r="AH3062">
        <v>2.2000000000000002</v>
      </c>
      <c r="AI3062">
        <v>56416.61</v>
      </c>
      <c r="AJ3062">
        <v>10.029999999999999</v>
      </c>
      <c r="AK3062">
        <v>0</v>
      </c>
      <c r="AL3062">
        <v>0.20100000000000001</v>
      </c>
      <c r="AM3062">
        <v>29423.95</v>
      </c>
      <c r="AN3062">
        <v>1555.4</v>
      </c>
      <c r="AO3062">
        <v>719.34</v>
      </c>
      <c r="AP3062">
        <v>1118861.44</v>
      </c>
      <c r="AQ3062">
        <v>2737153.44</v>
      </c>
      <c r="AR3062" t="s">
        <v>61</v>
      </c>
      <c r="AS3062" t="s">
        <v>61</v>
      </c>
      <c r="AT3062" t="s">
        <v>62</v>
      </c>
      <c r="AU3062" t="s">
        <v>63</v>
      </c>
    </row>
    <row r="3063" spans="1:47" x14ac:dyDescent="0.25">
      <c r="A3063" t="s">
        <v>4324</v>
      </c>
      <c r="B3063">
        <v>2024</v>
      </c>
      <c r="C3063">
        <v>3</v>
      </c>
      <c r="D3063" t="s">
        <v>48</v>
      </c>
      <c r="E3063" s="1">
        <v>45375</v>
      </c>
      <c r="F3063" s="1">
        <v>45390</v>
      </c>
      <c r="G3063">
        <v>15</v>
      </c>
      <c r="H3063">
        <v>20.6</v>
      </c>
      <c r="I3063" t="s">
        <v>65</v>
      </c>
      <c r="J3063" t="s">
        <v>50</v>
      </c>
      <c r="K3063" t="s">
        <v>139</v>
      </c>
      <c r="L3063">
        <v>2710.1210999999998</v>
      </c>
      <c r="M3063" t="s">
        <v>114</v>
      </c>
      <c r="N3063" t="s">
        <v>168</v>
      </c>
      <c r="O3063" t="s">
        <v>200</v>
      </c>
      <c r="P3063" t="s">
        <v>128</v>
      </c>
      <c r="Q3063" t="s">
        <v>164</v>
      </c>
      <c r="R3063" t="s">
        <v>2487</v>
      </c>
      <c r="S3063" t="s">
        <v>142</v>
      </c>
      <c r="T3063" t="s">
        <v>86</v>
      </c>
      <c r="U3063" t="s">
        <v>259</v>
      </c>
      <c r="V3063">
        <v>51821</v>
      </c>
      <c r="W3063">
        <v>30507</v>
      </c>
      <c r="X3063">
        <v>18.600000000000001</v>
      </c>
      <c r="Y3063">
        <v>14</v>
      </c>
      <c r="Z3063">
        <v>42373.52</v>
      </c>
      <c r="AB3063">
        <v>18.399999999999999</v>
      </c>
      <c r="AC3063">
        <v>779672.77</v>
      </c>
      <c r="AD3063">
        <v>41864190.289999999</v>
      </c>
      <c r="AE3063">
        <v>274.26</v>
      </c>
      <c r="AF3063">
        <v>11481672828.940001</v>
      </c>
      <c r="AG3063">
        <v>113310.44</v>
      </c>
      <c r="AH3063">
        <v>0</v>
      </c>
      <c r="AI3063">
        <v>0</v>
      </c>
      <c r="AJ3063">
        <v>4.46</v>
      </c>
      <c r="AK3063">
        <v>0</v>
      </c>
      <c r="AL3063">
        <v>7.9000000000000001E-2</v>
      </c>
      <c r="AM3063">
        <v>33072.71</v>
      </c>
      <c r="AN3063">
        <v>771</v>
      </c>
      <c r="AO3063">
        <v>573.75</v>
      </c>
      <c r="AP3063">
        <v>442361.25</v>
      </c>
      <c r="AQ3063">
        <v>1368417.17</v>
      </c>
      <c r="AR3063" t="s">
        <v>61</v>
      </c>
      <c r="AS3063" t="s">
        <v>61</v>
      </c>
      <c r="AT3063" t="s">
        <v>62</v>
      </c>
      <c r="AU3063" t="s">
        <v>63</v>
      </c>
    </row>
    <row r="3064" spans="1:47" x14ac:dyDescent="0.25">
      <c r="A3064" t="s">
        <v>4325</v>
      </c>
      <c r="B3064">
        <v>2023</v>
      </c>
      <c r="C3064">
        <v>12</v>
      </c>
      <c r="D3064" t="s">
        <v>119</v>
      </c>
      <c r="E3064" s="1">
        <v>45271</v>
      </c>
      <c r="F3064" s="1">
        <v>45287</v>
      </c>
      <c r="G3064">
        <v>16</v>
      </c>
      <c r="H3064">
        <v>17.399999999999999</v>
      </c>
      <c r="I3064" t="s">
        <v>65</v>
      </c>
      <c r="J3064" t="s">
        <v>66</v>
      </c>
      <c r="K3064" t="s">
        <v>391</v>
      </c>
      <c r="L3064">
        <v>9999.99</v>
      </c>
      <c r="M3064" t="s">
        <v>90</v>
      </c>
      <c r="N3064" t="s">
        <v>81</v>
      </c>
      <c r="O3064" t="s">
        <v>189</v>
      </c>
      <c r="P3064" t="s">
        <v>82</v>
      </c>
      <c r="Q3064" t="s">
        <v>108</v>
      </c>
      <c r="R3064" t="s">
        <v>496</v>
      </c>
      <c r="S3064" t="s">
        <v>130</v>
      </c>
      <c r="T3064" t="s">
        <v>102</v>
      </c>
      <c r="U3064" t="s">
        <v>103</v>
      </c>
      <c r="V3064">
        <v>78049</v>
      </c>
      <c r="W3064">
        <v>45224</v>
      </c>
      <c r="X3064">
        <v>8.5</v>
      </c>
      <c r="Y3064">
        <v>13.3</v>
      </c>
      <c r="Z3064">
        <v>67864.47</v>
      </c>
      <c r="AB3064">
        <v>29.77</v>
      </c>
      <c r="AC3064">
        <v>2020325.27</v>
      </c>
      <c r="AD3064">
        <v>18271829.899999999</v>
      </c>
      <c r="AE3064">
        <v>286.81</v>
      </c>
      <c r="AF3064">
        <v>5240543533.6199999</v>
      </c>
      <c r="AG3064">
        <v>99176.79</v>
      </c>
      <c r="AI3064">
        <v>12533.15</v>
      </c>
      <c r="AJ3064">
        <v>11.22</v>
      </c>
      <c r="AK3064">
        <v>0</v>
      </c>
      <c r="AL3064">
        <v>0.222</v>
      </c>
      <c r="AM3064">
        <v>40563.46</v>
      </c>
      <c r="AN3064">
        <v>608.29999999999995</v>
      </c>
      <c r="AO3064">
        <v>631.94000000000005</v>
      </c>
      <c r="AP3064">
        <v>384409.1</v>
      </c>
      <c r="AQ3064">
        <v>2557007.77</v>
      </c>
      <c r="AR3064" t="s">
        <v>61</v>
      </c>
      <c r="AS3064" t="s">
        <v>61</v>
      </c>
      <c r="AT3064" t="s">
        <v>62</v>
      </c>
      <c r="AU3064" t="s">
        <v>63</v>
      </c>
    </row>
    <row r="3065" spans="1:47" x14ac:dyDescent="0.25">
      <c r="A3065" t="s">
        <v>4326</v>
      </c>
      <c r="B3065">
        <v>2022</v>
      </c>
      <c r="C3065">
        <v>11</v>
      </c>
      <c r="D3065" t="s">
        <v>119</v>
      </c>
      <c r="E3065" s="1">
        <v>44884</v>
      </c>
      <c r="F3065" s="1">
        <v>44909</v>
      </c>
      <c r="G3065">
        <v>25</v>
      </c>
      <c r="H3065">
        <v>19.399999999999999</v>
      </c>
      <c r="I3065" t="s">
        <v>49</v>
      </c>
      <c r="J3065" t="s">
        <v>78</v>
      </c>
      <c r="K3065" t="s">
        <v>211</v>
      </c>
      <c r="L3065">
        <v>1701.99</v>
      </c>
      <c r="M3065" t="s">
        <v>90</v>
      </c>
      <c r="N3065" t="s">
        <v>69</v>
      </c>
      <c r="O3065" t="s">
        <v>200</v>
      </c>
      <c r="P3065" t="s">
        <v>71</v>
      </c>
      <c r="Q3065" t="s">
        <v>70</v>
      </c>
      <c r="R3065" t="s">
        <v>1041</v>
      </c>
      <c r="S3065" t="s">
        <v>85</v>
      </c>
      <c r="T3065" t="s">
        <v>86</v>
      </c>
      <c r="U3065" t="s">
        <v>259</v>
      </c>
      <c r="V3065">
        <v>50473</v>
      </c>
      <c r="W3065">
        <v>30532</v>
      </c>
      <c r="X3065">
        <v>18.600000000000001</v>
      </c>
      <c r="Y3065">
        <v>12.8</v>
      </c>
      <c r="Z3065">
        <v>47622.67</v>
      </c>
      <c r="AB3065">
        <v>21.04</v>
      </c>
      <c r="AC3065">
        <v>1001980.98</v>
      </c>
      <c r="AD3065">
        <v>38019082.369999997</v>
      </c>
      <c r="AE3065">
        <v>212.45</v>
      </c>
      <c r="AF3065">
        <v>8077154049.5100002</v>
      </c>
      <c r="AG3065">
        <v>153376.57</v>
      </c>
      <c r="AI3065">
        <v>0</v>
      </c>
      <c r="AJ3065">
        <v>7.01</v>
      </c>
      <c r="AK3065">
        <v>2665137.67</v>
      </c>
      <c r="AL3065">
        <v>0.34899999999999998</v>
      </c>
      <c r="AM3065">
        <v>132686.6</v>
      </c>
      <c r="AN3065">
        <v>401.4</v>
      </c>
      <c r="AO3065">
        <v>380.51</v>
      </c>
      <c r="AP3065">
        <v>152736.71</v>
      </c>
      <c r="AQ3065">
        <v>1440780.86</v>
      </c>
      <c r="AR3065" t="s">
        <v>61</v>
      </c>
      <c r="AS3065" t="s">
        <v>61</v>
      </c>
      <c r="AT3065" t="s">
        <v>62</v>
      </c>
      <c r="AU3065" t="s">
        <v>63</v>
      </c>
    </row>
    <row r="3066" spans="1:47" x14ac:dyDescent="0.25">
      <c r="A3066" t="s">
        <v>4327</v>
      </c>
      <c r="B3066">
        <v>2023</v>
      </c>
      <c r="C3066">
        <v>7</v>
      </c>
      <c r="D3066" t="s">
        <v>89</v>
      </c>
      <c r="E3066" s="1">
        <v>45134</v>
      </c>
      <c r="F3066" s="1">
        <v>45146</v>
      </c>
      <c r="G3066">
        <v>12</v>
      </c>
      <c r="H3066">
        <v>13.5</v>
      </c>
      <c r="I3066" t="s">
        <v>65</v>
      </c>
      <c r="J3066" t="s">
        <v>112</v>
      </c>
      <c r="K3066" t="s">
        <v>340</v>
      </c>
      <c r="L3066">
        <v>7208.39</v>
      </c>
      <c r="M3066" t="s">
        <v>52</v>
      </c>
      <c r="N3066" t="s">
        <v>53</v>
      </c>
      <c r="O3066" t="s">
        <v>91</v>
      </c>
      <c r="P3066" t="s">
        <v>184</v>
      </c>
      <c r="Q3066" t="s">
        <v>108</v>
      </c>
      <c r="R3066" t="s">
        <v>788</v>
      </c>
      <c r="S3066" t="s">
        <v>73</v>
      </c>
      <c r="T3066" t="s">
        <v>59</v>
      </c>
      <c r="U3066" t="s">
        <v>60</v>
      </c>
      <c r="V3066">
        <v>3370</v>
      </c>
      <c r="W3066">
        <v>2201</v>
      </c>
      <c r="X3066">
        <v>22.9</v>
      </c>
      <c r="Y3066">
        <v>12.2</v>
      </c>
      <c r="Z3066">
        <v>3067.14</v>
      </c>
      <c r="AB3066">
        <v>13.86</v>
      </c>
      <c r="AC3066">
        <v>42510.559999999998</v>
      </c>
      <c r="AD3066">
        <v>1659353.41</v>
      </c>
      <c r="AE3066">
        <v>283.25</v>
      </c>
      <c r="AF3066">
        <v>470011853.38</v>
      </c>
      <c r="AG3066">
        <v>41152.18</v>
      </c>
      <c r="AH3066">
        <v>0</v>
      </c>
      <c r="AI3066">
        <v>0</v>
      </c>
      <c r="AJ3066">
        <v>0.99</v>
      </c>
      <c r="AK3066">
        <v>0</v>
      </c>
      <c r="AL3066">
        <v>0.218</v>
      </c>
      <c r="AM3066">
        <v>3617.39</v>
      </c>
      <c r="AN3066">
        <v>623.6</v>
      </c>
      <c r="AO3066">
        <v>704.26</v>
      </c>
      <c r="AP3066">
        <v>439176.54</v>
      </c>
      <c r="AQ3066">
        <v>526456.67000000004</v>
      </c>
      <c r="AR3066" t="s">
        <v>61</v>
      </c>
      <c r="AS3066" t="s">
        <v>61</v>
      </c>
      <c r="AT3066" t="s">
        <v>62</v>
      </c>
      <c r="AU3066" t="s">
        <v>63</v>
      </c>
    </row>
    <row r="3067" spans="1:47" x14ac:dyDescent="0.25">
      <c r="A3067" t="s">
        <v>4328</v>
      </c>
      <c r="B3067">
        <v>2020</v>
      </c>
      <c r="C3067">
        <v>12</v>
      </c>
      <c r="D3067" t="s">
        <v>119</v>
      </c>
      <c r="E3067" s="1">
        <v>44167</v>
      </c>
      <c r="F3067" s="1">
        <v>44187</v>
      </c>
      <c r="G3067">
        <v>20</v>
      </c>
      <c r="H3067">
        <v>11.3</v>
      </c>
      <c r="I3067" t="s">
        <v>65</v>
      </c>
      <c r="J3067" t="s">
        <v>50</v>
      </c>
      <c r="K3067" t="s">
        <v>423</v>
      </c>
      <c r="L3067">
        <v>2710.1941000000002</v>
      </c>
      <c r="M3067" t="s">
        <v>52</v>
      </c>
      <c r="N3067" t="s">
        <v>168</v>
      </c>
      <c r="O3067" t="s">
        <v>91</v>
      </c>
      <c r="P3067" t="s">
        <v>70</v>
      </c>
      <c r="Q3067" t="s">
        <v>108</v>
      </c>
      <c r="R3067" t="s">
        <v>481</v>
      </c>
      <c r="S3067" t="s">
        <v>142</v>
      </c>
      <c r="T3067" t="s">
        <v>86</v>
      </c>
      <c r="U3067" t="s">
        <v>75</v>
      </c>
      <c r="V3067">
        <v>59438</v>
      </c>
      <c r="W3067">
        <v>36386</v>
      </c>
      <c r="X3067">
        <v>1.3</v>
      </c>
      <c r="Y3067">
        <v>13.1</v>
      </c>
      <c r="Z3067">
        <v>48694.19</v>
      </c>
      <c r="AB3067">
        <v>45.71</v>
      </c>
      <c r="AC3067">
        <v>2225811.42</v>
      </c>
      <c r="AD3067">
        <v>42857217.439999998</v>
      </c>
      <c r="AE3067">
        <v>158.16999999999999</v>
      </c>
      <c r="AF3067">
        <v>6778726082.4799995</v>
      </c>
      <c r="AG3067">
        <v>180234.74</v>
      </c>
      <c r="AH3067">
        <v>0</v>
      </c>
      <c r="AI3067">
        <v>0</v>
      </c>
      <c r="AJ3067">
        <v>8.33</v>
      </c>
      <c r="AK3067">
        <v>0</v>
      </c>
      <c r="AL3067">
        <v>0.25800000000000001</v>
      </c>
      <c r="AM3067">
        <v>110571.62</v>
      </c>
      <c r="AN3067">
        <v>1067.7</v>
      </c>
      <c r="AO3067">
        <v>493.12</v>
      </c>
      <c r="AP3067">
        <v>526504.22</v>
      </c>
      <c r="AQ3067">
        <v>3043122</v>
      </c>
      <c r="AR3067" t="s">
        <v>61</v>
      </c>
      <c r="AS3067" t="s">
        <v>61</v>
      </c>
      <c r="AT3067" t="s">
        <v>62</v>
      </c>
      <c r="AU3067" t="s">
        <v>63</v>
      </c>
    </row>
    <row r="3068" spans="1:47" x14ac:dyDescent="0.25">
      <c r="A3068" t="s">
        <v>4329</v>
      </c>
      <c r="B3068">
        <v>2025</v>
      </c>
      <c r="C3068">
        <v>6</v>
      </c>
      <c r="D3068" t="s">
        <v>77</v>
      </c>
      <c r="E3068" s="1">
        <v>45812</v>
      </c>
      <c r="F3068" s="1">
        <v>45821</v>
      </c>
      <c r="G3068">
        <v>9</v>
      </c>
      <c r="H3068">
        <v>3.1</v>
      </c>
      <c r="I3068" t="s">
        <v>65</v>
      </c>
      <c r="J3068" t="s">
        <v>50</v>
      </c>
      <c r="K3068" t="s">
        <v>120</v>
      </c>
      <c r="L3068">
        <v>2710.1921000000002</v>
      </c>
      <c r="M3068" t="s">
        <v>98</v>
      </c>
      <c r="N3068" t="s">
        <v>81</v>
      </c>
      <c r="O3068" t="s">
        <v>99</v>
      </c>
      <c r="P3068" t="s">
        <v>82</v>
      </c>
      <c r="Q3068" t="s">
        <v>140</v>
      </c>
      <c r="R3068" t="s">
        <v>3858</v>
      </c>
      <c r="S3068" t="s">
        <v>142</v>
      </c>
      <c r="T3068" t="s">
        <v>148</v>
      </c>
      <c r="U3068" t="s">
        <v>228</v>
      </c>
      <c r="V3068">
        <v>61631</v>
      </c>
      <c r="W3068">
        <v>42424</v>
      </c>
      <c r="X3068">
        <v>9.3000000000000007</v>
      </c>
      <c r="Y3068">
        <v>13.1</v>
      </c>
      <c r="Z3068">
        <v>52483.67</v>
      </c>
      <c r="AB3068">
        <v>39.58</v>
      </c>
      <c r="AC3068">
        <v>2077303.66</v>
      </c>
      <c r="AD3068">
        <v>27725023.510000002</v>
      </c>
      <c r="AE3068">
        <v>282.54000000000002</v>
      </c>
      <c r="AF3068">
        <v>7833428142.5200005</v>
      </c>
      <c r="AG3068">
        <v>107428.79</v>
      </c>
      <c r="AH3068">
        <v>0</v>
      </c>
      <c r="AI3068">
        <v>0</v>
      </c>
      <c r="AJ3068">
        <v>3.32</v>
      </c>
      <c r="AK3068">
        <v>0</v>
      </c>
      <c r="AL3068">
        <v>0.17100000000000001</v>
      </c>
      <c r="AM3068">
        <v>47409.79</v>
      </c>
      <c r="AN3068">
        <v>431.7</v>
      </c>
      <c r="AO3068">
        <v>584.25</v>
      </c>
      <c r="AP3068">
        <v>252220.73</v>
      </c>
      <c r="AQ3068">
        <v>2484362.9700000002</v>
      </c>
      <c r="AR3068" t="s">
        <v>61</v>
      </c>
      <c r="AS3068" t="s">
        <v>61</v>
      </c>
      <c r="AT3068" t="s">
        <v>62</v>
      </c>
      <c r="AU3068" t="s">
        <v>63</v>
      </c>
    </row>
    <row r="3069" spans="1:47" x14ac:dyDescent="0.25">
      <c r="A3069" t="s">
        <v>4330</v>
      </c>
      <c r="B3069">
        <v>2021</v>
      </c>
      <c r="C3069">
        <v>2</v>
      </c>
      <c r="D3069" t="s">
        <v>48</v>
      </c>
      <c r="E3069" s="1">
        <v>44232</v>
      </c>
      <c r="F3069" s="1">
        <v>44242</v>
      </c>
      <c r="G3069">
        <v>10</v>
      </c>
      <c r="H3069">
        <v>4.5</v>
      </c>
      <c r="I3069" t="s">
        <v>65</v>
      </c>
      <c r="J3069" t="s">
        <v>50</v>
      </c>
      <c r="K3069" t="s">
        <v>120</v>
      </c>
      <c r="L3069">
        <v>2710.1921000000002</v>
      </c>
      <c r="M3069" t="s">
        <v>52</v>
      </c>
      <c r="N3069" t="s">
        <v>81</v>
      </c>
      <c r="O3069" t="s">
        <v>91</v>
      </c>
      <c r="P3069" t="s">
        <v>70</v>
      </c>
      <c r="Q3069" t="s">
        <v>146</v>
      </c>
      <c r="R3069" t="s">
        <v>341</v>
      </c>
      <c r="S3069" t="s">
        <v>142</v>
      </c>
      <c r="T3069" t="s">
        <v>187</v>
      </c>
      <c r="U3069" t="s">
        <v>87</v>
      </c>
      <c r="V3069">
        <v>70740</v>
      </c>
      <c r="W3069">
        <v>50964</v>
      </c>
      <c r="X3069">
        <v>9.9</v>
      </c>
      <c r="Y3069">
        <v>11.5</v>
      </c>
      <c r="Z3069">
        <v>60616.89</v>
      </c>
      <c r="AB3069">
        <v>19.190000000000001</v>
      </c>
      <c r="AC3069">
        <v>1163238.1200000001</v>
      </c>
      <c r="AD3069">
        <v>50712090.170000002</v>
      </c>
      <c r="AE3069">
        <v>171.55</v>
      </c>
      <c r="AF3069">
        <v>8699659068.6599998</v>
      </c>
      <c r="AG3069">
        <v>185564.19</v>
      </c>
      <c r="AH3069">
        <v>1.4</v>
      </c>
      <c r="AI3069">
        <v>48571</v>
      </c>
      <c r="AJ3069">
        <v>0.93</v>
      </c>
      <c r="AK3069">
        <v>0</v>
      </c>
      <c r="AL3069">
        <v>0.183</v>
      </c>
      <c r="AM3069">
        <v>92803.13</v>
      </c>
      <c r="AN3069">
        <v>308.60000000000002</v>
      </c>
      <c r="AO3069">
        <v>744.43</v>
      </c>
      <c r="AP3069">
        <v>229731.1</v>
      </c>
      <c r="AQ3069">
        <v>1719907.54</v>
      </c>
      <c r="AR3069" t="s">
        <v>124</v>
      </c>
      <c r="AS3069" t="s">
        <v>61</v>
      </c>
      <c r="AT3069" t="s">
        <v>62</v>
      </c>
      <c r="AU3069" t="s">
        <v>63</v>
      </c>
    </row>
    <row r="3070" spans="1:47" x14ac:dyDescent="0.25">
      <c r="A3070" t="s">
        <v>4331</v>
      </c>
      <c r="B3070">
        <v>2020</v>
      </c>
      <c r="C3070">
        <v>7</v>
      </c>
      <c r="D3070" t="s">
        <v>89</v>
      </c>
      <c r="E3070" s="1">
        <v>44032</v>
      </c>
      <c r="F3070" s="1">
        <v>44065</v>
      </c>
      <c r="G3070">
        <v>33</v>
      </c>
      <c r="H3070">
        <v>1.5</v>
      </c>
      <c r="I3070" t="s">
        <v>49</v>
      </c>
      <c r="J3070" t="s">
        <v>66</v>
      </c>
      <c r="K3070" t="s">
        <v>251</v>
      </c>
      <c r="L3070">
        <v>8543.7000000000007</v>
      </c>
      <c r="M3070" t="s">
        <v>114</v>
      </c>
      <c r="N3070" t="s">
        <v>69</v>
      </c>
      <c r="O3070" t="s">
        <v>107</v>
      </c>
      <c r="P3070" t="s">
        <v>150</v>
      </c>
      <c r="Q3070" t="s">
        <v>92</v>
      </c>
      <c r="R3070" t="s">
        <v>963</v>
      </c>
      <c r="S3070" t="s">
        <v>156</v>
      </c>
      <c r="T3070" t="s">
        <v>187</v>
      </c>
      <c r="U3070" t="s">
        <v>228</v>
      </c>
      <c r="V3070">
        <v>14603</v>
      </c>
      <c r="W3070">
        <v>8106</v>
      </c>
      <c r="X3070">
        <v>11.1</v>
      </c>
      <c r="Y3070">
        <v>13.6</v>
      </c>
      <c r="Z3070">
        <v>11969.76</v>
      </c>
      <c r="AA3070">
        <v>854</v>
      </c>
      <c r="AB3070">
        <v>3273.46</v>
      </c>
      <c r="AC3070">
        <v>2795534.84</v>
      </c>
      <c r="AD3070">
        <v>22164284.890000001</v>
      </c>
      <c r="AE3070">
        <v>161.03</v>
      </c>
      <c r="AF3070">
        <v>3569114795.8400002</v>
      </c>
      <c r="AG3070">
        <v>72141.47</v>
      </c>
      <c r="AH3070">
        <v>0</v>
      </c>
      <c r="AI3070">
        <v>0</v>
      </c>
      <c r="AJ3070">
        <v>13.32</v>
      </c>
      <c r="AK3070">
        <v>2952282.75</v>
      </c>
      <c r="AL3070">
        <v>0.30199999999999999</v>
      </c>
      <c r="AM3070">
        <v>66936.14</v>
      </c>
      <c r="AO3070">
        <v>702.85</v>
      </c>
      <c r="AP3070">
        <v>752119.78</v>
      </c>
      <c r="AQ3070">
        <v>3686732.23</v>
      </c>
      <c r="AR3070" t="s">
        <v>61</v>
      </c>
      <c r="AS3070" t="s">
        <v>61</v>
      </c>
      <c r="AT3070" t="s">
        <v>62</v>
      </c>
      <c r="AU3070" t="s">
        <v>63</v>
      </c>
    </row>
    <row r="3071" spans="1:47" x14ac:dyDescent="0.25">
      <c r="A3071" t="s">
        <v>4332</v>
      </c>
      <c r="B3071">
        <v>2020</v>
      </c>
      <c r="C3071">
        <v>1</v>
      </c>
      <c r="D3071" t="s">
        <v>48</v>
      </c>
      <c r="E3071" s="1">
        <v>43833</v>
      </c>
      <c r="F3071" s="1">
        <v>43848</v>
      </c>
      <c r="G3071">
        <v>15</v>
      </c>
      <c r="H3071">
        <v>12</v>
      </c>
      <c r="I3071" t="s">
        <v>49</v>
      </c>
      <c r="J3071" t="s">
        <v>50</v>
      </c>
      <c r="K3071" t="s">
        <v>139</v>
      </c>
      <c r="L3071">
        <v>2710.1210999999998</v>
      </c>
      <c r="M3071" t="s">
        <v>114</v>
      </c>
      <c r="N3071" t="s">
        <v>106</v>
      </c>
      <c r="O3071" t="s">
        <v>107</v>
      </c>
      <c r="P3071" t="s">
        <v>127</v>
      </c>
      <c r="Q3071" t="s">
        <v>100</v>
      </c>
      <c r="R3071" t="s">
        <v>1840</v>
      </c>
      <c r="S3071" t="s">
        <v>142</v>
      </c>
      <c r="T3071" t="s">
        <v>95</v>
      </c>
      <c r="U3071" t="s">
        <v>96</v>
      </c>
      <c r="V3071">
        <v>30681</v>
      </c>
      <c r="W3071">
        <v>20141</v>
      </c>
      <c r="X3071">
        <v>5.2</v>
      </c>
      <c r="Y3071">
        <v>14</v>
      </c>
      <c r="Z3071">
        <v>28864.799999999999</v>
      </c>
      <c r="AB3071">
        <v>23.86</v>
      </c>
      <c r="AC3071">
        <v>688714.13</v>
      </c>
      <c r="AD3071">
        <v>23345272.940000001</v>
      </c>
      <c r="AE3071">
        <v>160.91999999999999</v>
      </c>
      <c r="AF3071">
        <v>3756721321.5</v>
      </c>
      <c r="AG3071">
        <v>249462.43</v>
      </c>
      <c r="AH3071">
        <v>1.1000000000000001</v>
      </c>
      <c r="AI3071">
        <v>22233.93</v>
      </c>
      <c r="AJ3071">
        <v>24.6</v>
      </c>
      <c r="AK3071">
        <v>5742937.1399999997</v>
      </c>
      <c r="AL3071">
        <v>0.23</v>
      </c>
      <c r="AM3071">
        <v>53694.13</v>
      </c>
      <c r="AN3071">
        <v>353.2</v>
      </c>
      <c r="AO3071">
        <v>392.75</v>
      </c>
      <c r="AP3071">
        <v>138719.29999999999</v>
      </c>
      <c r="AQ3071">
        <v>1152823.92</v>
      </c>
      <c r="AR3071" t="s">
        <v>61</v>
      </c>
      <c r="AS3071" t="s">
        <v>61</v>
      </c>
      <c r="AT3071" t="s">
        <v>62</v>
      </c>
      <c r="AU3071" t="s">
        <v>117</v>
      </c>
    </row>
    <row r="3072" spans="1:47" x14ac:dyDescent="0.25">
      <c r="A3072" t="s">
        <v>4333</v>
      </c>
      <c r="B3072">
        <v>2024</v>
      </c>
      <c r="C3072">
        <v>2</v>
      </c>
      <c r="D3072" t="s">
        <v>48</v>
      </c>
      <c r="E3072" s="1">
        <v>45344</v>
      </c>
      <c r="F3072" s="1">
        <v>45352</v>
      </c>
      <c r="G3072">
        <v>8</v>
      </c>
      <c r="H3072">
        <v>5.8</v>
      </c>
      <c r="I3072" t="s">
        <v>65</v>
      </c>
      <c r="J3072" t="s">
        <v>50</v>
      </c>
      <c r="K3072" t="s">
        <v>120</v>
      </c>
      <c r="L3072">
        <v>2710.1921000000002</v>
      </c>
      <c r="M3072" t="s">
        <v>80</v>
      </c>
      <c r="N3072" t="s">
        <v>53</v>
      </c>
      <c r="O3072" t="s">
        <v>54</v>
      </c>
      <c r="P3072" t="s">
        <v>128</v>
      </c>
      <c r="Q3072" t="s">
        <v>83</v>
      </c>
      <c r="R3072" t="s">
        <v>701</v>
      </c>
      <c r="S3072" t="s">
        <v>123</v>
      </c>
      <c r="T3072" t="s">
        <v>59</v>
      </c>
      <c r="U3072" t="s">
        <v>87</v>
      </c>
      <c r="V3072">
        <v>55720</v>
      </c>
      <c r="W3072">
        <v>36882</v>
      </c>
      <c r="X3072">
        <v>10.6</v>
      </c>
      <c r="Y3072">
        <v>11.4</v>
      </c>
      <c r="Z3072">
        <v>47090.45</v>
      </c>
      <c r="AB3072">
        <v>40.54</v>
      </c>
      <c r="AC3072">
        <v>1909046.84</v>
      </c>
      <c r="AD3072">
        <v>39021030.490000002</v>
      </c>
      <c r="AE3072">
        <v>277.43</v>
      </c>
      <c r="AF3072">
        <v>10825604488.84</v>
      </c>
      <c r="AG3072">
        <v>150878.56</v>
      </c>
      <c r="AH3072">
        <v>0</v>
      </c>
      <c r="AI3072">
        <v>0</v>
      </c>
      <c r="AJ3072">
        <v>10.7</v>
      </c>
      <c r="AK3072">
        <v>0</v>
      </c>
      <c r="AL3072">
        <v>0.23699999999999999</v>
      </c>
      <c r="AM3072">
        <v>92479.84</v>
      </c>
      <c r="AN3072">
        <v>359.7</v>
      </c>
      <c r="AO3072">
        <v>558.4</v>
      </c>
      <c r="AP3072">
        <v>200856.48</v>
      </c>
      <c r="AQ3072">
        <v>2353261.7200000002</v>
      </c>
      <c r="AR3072" t="s">
        <v>61</v>
      </c>
      <c r="AS3072" t="s">
        <v>124</v>
      </c>
      <c r="AT3072" t="s">
        <v>62</v>
      </c>
      <c r="AU3072" t="s">
        <v>63</v>
      </c>
    </row>
    <row r="3073" spans="1:47" x14ac:dyDescent="0.25">
      <c r="A3073" t="s">
        <v>4334</v>
      </c>
      <c r="B3073">
        <v>2021</v>
      </c>
      <c r="C3073">
        <v>5</v>
      </c>
      <c r="D3073" t="s">
        <v>77</v>
      </c>
      <c r="E3073" s="1">
        <v>44322</v>
      </c>
      <c r="F3073" s="1">
        <v>44342</v>
      </c>
      <c r="G3073">
        <v>20</v>
      </c>
      <c r="H3073">
        <v>8.5</v>
      </c>
      <c r="I3073" t="s">
        <v>65</v>
      </c>
      <c r="J3073" t="s">
        <v>50</v>
      </c>
      <c r="K3073" t="s">
        <v>120</v>
      </c>
      <c r="L3073">
        <v>2710.1921000000002</v>
      </c>
      <c r="M3073" t="s">
        <v>68</v>
      </c>
      <c r="N3073" t="s">
        <v>168</v>
      </c>
      <c r="O3073" t="s">
        <v>200</v>
      </c>
      <c r="P3073" t="s">
        <v>100</v>
      </c>
      <c r="Q3073" t="s">
        <v>131</v>
      </c>
      <c r="R3073" t="s">
        <v>1897</v>
      </c>
      <c r="S3073" t="s">
        <v>123</v>
      </c>
      <c r="T3073" t="s">
        <v>102</v>
      </c>
      <c r="U3073" t="s">
        <v>103</v>
      </c>
      <c r="V3073">
        <v>70453</v>
      </c>
      <c r="W3073">
        <v>47648</v>
      </c>
      <c r="X3073">
        <v>3.6</v>
      </c>
      <c r="Y3073">
        <v>12.6</v>
      </c>
      <c r="Z3073">
        <v>58776.800000000003</v>
      </c>
      <c r="AB3073">
        <v>39.96</v>
      </c>
      <c r="AC3073">
        <v>2348720.9300000002</v>
      </c>
      <c r="AD3073">
        <v>43792830.380000003</v>
      </c>
      <c r="AE3073">
        <v>166.95</v>
      </c>
      <c r="AF3073">
        <v>7311213031.9399996</v>
      </c>
      <c r="AG3073">
        <v>188110.82</v>
      </c>
      <c r="AH3073">
        <v>0.4</v>
      </c>
      <c r="AI3073">
        <v>7721.72</v>
      </c>
      <c r="AJ3073">
        <v>8.35</v>
      </c>
      <c r="AK3073">
        <v>0</v>
      </c>
      <c r="AL3073">
        <v>0.34399999999999997</v>
      </c>
      <c r="AM3073">
        <v>150647.34</v>
      </c>
      <c r="AN3073">
        <v>842.4</v>
      </c>
      <c r="AO3073">
        <v>601.09</v>
      </c>
      <c r="AP3073">
        <v>506358.22</v>
      </c>
      <c r="AQ3073">
        <v>3201559.03</v>
      </c>
      <c r="AR3073" t="s">
        <v>61</v>
      </c>
      <c r="AS3073" t="s">
        <v>61</v>
      </c>
      <c r="AT3073" t="s">
        <v>62</v>
      </c>
      <c r="AU3073" t="s">
        <v>63</v>
      </c>
    </row>
    <row r="3074" spans="1:47" x14ac:dyDescent="0.25">
      <c r="A3074" t="s">
        <v>4335</v>
      </c>
      <c r="B3074">
        <v>2023</v>
      </c>
      <c r="C3074">
        <v>3</v>
      </c>
      <c r="D3074" t="s">
        <v>48</v>
      </c>
      <c r="E3074" s="1">
        <v>44993</v>
      </c>
      <c r="F3074" s="1">
        <v>45012</v>
      </c>
      <c r="G3074">
        <v>19</v>
      </c>
      <c r="H3074">
        <v>16.7</v>
      </c>
      <c r="I3074" t="s">
        <v>49</v>
      </c>
      <c r="J3074" t="s">
        <v>50</v>
      </c>
      <c r="K3074" t="s">
        <v>139</v>
      </c>
      <c r="L3074">
        <v>2710.1210999999998</v>
      </c>
      <c r="M3074" t="s">
        <v>114</v>
      </c>
      <c r="N3074" t="s">
        <v>168</v>
      </c>
      <c r="O3074" t="s">
        <v>107</v>
      </c>
      <c r="P3074" t="s">
        <v>140</v>
      </c>
      <c r="Q3074" t="s">
        <v>82</v>
      </c>
      <c r="R3074" t="s">
        <v>707</v>
      </c>
      <c r="S3074" t="s">
        <v>142</v>
      </c>
      <c r="T3074" t="s">
        <v>102</v>
      </c>
      <c r="U3074" t="s">
        <v>75</v>
      </c>
      <c r="V3074">
        <v>29324</v>
      </c>
      <c r="W3074">
        <v>17056</v>
      </c>
      <c r="X3074">
        <v>17</v>
      </c>
      <c r="Y3074">
        <v>10.7</v>
      </c>
      <c r="Z3074">
        <v>24693.66</v>
      </c>
      <c r="AB3074">
        <v>36.68</v>
      </c>
      <c r="AC3074">
        <v>905763.45</v>
      </c>
      <c r="AD3074">
        <v>14590002.07</v>
      </c>
      <c r="AE3074">
        <v>287.99</v>
      </c>
      <c r="AF3074">
        <v>4201774696.1399999</v>
      </c>
      <c r="AG3074">
        <v>157795.57999999999</v>
      </c>
      <c r="AH3074">
        <v>0</v>
      </c>
      <c r="AI3074">
        <v>0</v>
      </c>
      <c r="AJ3074">
        <v>8.01</v>
      </c>
      <c r="AK3074">
        <v>1168659.17</v>
      </c>
      <c r="AL3074">
        <v>0.23599999999999999</v>
      </c>
      <c r="AM3074">
        <v>34432.400000000001</v>
      </c>
      <c r="AN3074">
        <v>529.29999999999995</v>
      </c>
      <c r="AO3074">
        <v>609.54999999999995</v>
      </c>
      <c r="AP3074">
        <v>322634.81</v>
      </c>
      <c r="AQ3074">
        <v>1420626.24</v>
      </c>
      <c r="AR3074" t="s">
        <v>61</v>
      </c>
      <c r="AS3074" t="s">
        <v>61</v>
      </c>
      <c r="AT3074" t="s">
        <v>62</v>
      </c>
      <c r="AU3074" t="s">
        <v>63</v>
      </c>
    </row>
    <row r="3075" spans="1:47" x14ac:dyDescent="0.25">
      <c r="A3075" t="s">
        <v>4336</v>
      </c>
      <c r="B3075">
        <v>2020</v>
      </c>
      <c r="C3075">
        <v>11</v>
      </c>
      <c r="D3075" t="s">
        <v>119</v>
      </c>
      <c r="E3075" s="1">
        <v>44162</v>
      </c>
      <c r="F3075" s="1">
        <v>44181</v>
      </c>
      <c r="G3075">
        <v>19</v>
      </c>
      <c r="H3075">
        <v>14.6</v>
      </c>
      <c r="I3075" t="s">
        <v>49</v>
      </c>
      <c r="J3075" t="s">
        <v>50</v>
      </c>
      <c r="K3075" t="s">
        <v>51</v>
      </c>
      <c r="L3075">
        <v>2709</v>
      </c>
      <c r="M3075" t="s">
        <v>80</v>
      </c>
      <c r="N3075" t="s">
        <v>69</v>
      </c>
      <c r="O3075" t="s">
        <v>107</v>
      </c>
      <c r="P3075" t="s">
        <v>55</v>
      </c>
      <c r="Q3075" t="s">
        <v>226</v>
      </c>
      <c r="R3075" t="s">
        <v>2314</v>
      </c>
      <c r="S3075" t="s">
        <v>58</v>
      </c>
      <c r="T3075" t="s">
        <v>187</v>
      </c>
      <c r="U3075" t="s">
        <v>259</v>
      </c>
      <c r="V3075">
        <v>228217</v>
      </c>
      <c r="W3075">
        <v>145976</v>
      </c>
      <c r="X3075">
        <v>9.1</v>
      </c>
      <c r="Y3075">
        <v>14.6</v>
      </c>
      <c r="Z3075">
        <v>191130.92</v>
      </c>
      <c r="AB3075">
        <v>31.77</v>
      </c>
      <c r="AC3075">
        <v>6072229.3300000001</v>
      </c>
      <c r="AD3075">
        <v>15875334.220000001</v>
      </c>
      <c r="AE3075">
        <v>166.7</v>
      </c>
      <c r="AF3075">
        <v>2646418214.4699998</v>
      </c>
      <c r="AG3075">
        <v>107916.82</v>
      </c>
      <c r="AH3075">
        <v>0</v>
      </c>
      <c r="AI3075">
        <v>0</v>
      </c>
      <c r="AJ3075">
        <v>17.52</v>
      </c>
      <c r="AK3075">
        <v>2781358.56</v>
      </c>
      <c r="AL3075">
        <v>5.8000000000000003E-2</v>
      </c>
      <c r="AM3075">
        <v>9207.69</v>
      </c>
      <c r="AN3075">
        <v>660.1</v>
      </c>
      <c r="AO3075">
        <v>572.67999999999995</v>
      </c>
      <c r="AP3075">
        <v>378026.07</v>
      </c>
      <c r="AQ3075">
        <v>6567379.9100000001</v>
      </c>
      <c r="AR3075" t="s">
        <v>61</v>
      </c>
      <c r="AS3075" t="s">
        <v>61</v>
      </c>
      <c r="AT3075" t="s">
        <v>62</v>
      </c>
      <c r="AU3075" t="s">
        <v>63</v>
      </c>
    </row>
    <row r="3076" spans="1:47" x14ac:dyDescent="0.25">
      <c r="A3076" t="s">
        <v>4337</v>
      </c>
      <c r="B3076">
        <v>2022</v>
      </c>
      <c r="C3076">
        <v>9</v>
      </c>
      <c r="D3076" t="s">
        <v>89</v>
      </c>
      <c r="E3076" s="1">
        <v>44810</v>
      </c>
      <c r="F3076" s="1">
        <v>44835</v>
      </c>
      <c r="G3076">
        <v>25</v>
      </c>
      <c r="H3076">
        <v>5.6</v>
      </c>
      <c r="I3076" t="s">
        <v>65</v>
      </c>
      <c r="J3076" t="s">
        <v>66</v>
      </c>
      <c r="K3076" t="s">
        <v>391</v>
      </c>
      <c r="L3076">
        <v>9999.99</v>
      </c>
      <c r="M3076" t="s">
        <v>68</v>
      </c>
      <c r="N3076" t="s">
        <v>53</v>
      </c>
      <c r="O3076" t="s">
        <v>189</v>
      </c>
      <c r="P3076" t="s">
        <v>128</v>
      </c>
      <c r="Q3076" t="s">
        <v>146</v>
      </c>
      <c r="R3076" t="s">
        <v>215</v>
      </c>
      <c r="S3076" t="s">
        <v>130</v>
      </c>
      <c r="T3076" t="s">
        <v>86</v>
      </c>
      <c r="U3076" t="s">
        <v>213</v>
      </c>
      <c r="V3076">
        <v>70872</v>
      </c>
      <c r="W3076">
        <v>45742</v>
      </c>
      <c r="X3076">
        <v>19.600000000000001</v>
      </c>
      <c r="Y3076">
        <v>12</v>
      </c>
      <c r="Z3076">
        <v>58939.83</v>
      </c>
      <c r="AB3076">
        <v>25.89</v>
      </c>
      <c r="AC3076">
        <v>1525952.2</v>
      </c>
      <c r="AD3076">
        <v>33576252.960000001</v>
      </c>
      <c r="AE3076">
        <v>217.77</v>
      </c>
      <c r="AF3076">
        <v>7311900607.1000004</v>
      </c>
      <c r="AG3076">
        <v>105969.95</v>
      </c>
      <c r="AH3076">
        <v>0</v>
      </c>
      <c r="AI3076">
        <v>0</v>
      </c>
      <c r="AJ3076">
        <v>10.73</v>
      </c>
      <c r="AK3076">
        <v>0</v>
      </c>
      <c r="AL3076">
        <v>0.16400000000000001</v>
      </c>
      <c r="AM3076">
        <v>55065.05</v>
      </c>
      <c r="AN3076">
        <v>587.20000000000005</v>
      </c>
      <c r="AO3076">
        <v>653.66999999999996</v>
      </c>
      <c r="AP3076">
        <v>383835.02</v>
      </c>
      <c r="AQ3076">
        <v>2070822.22</v>
      </c>
      <c r="AR3076" t="s">
        <v>61</v>
      </c>
      <c r="AS3076" t="s">
        <v>61</v>
      </c>
      <c r="AT3076" t="s">
        <v>62</v>
      </c>
      <c r="AU3076" t="s">
        <v>63</v>
      </c>
    </row>
    <row r="3077" spans="1:47" x14ac:dyDescent="0.25">
      <c r="A3077" t="s">
        <v>4338</v>
      </c>
      <c r="B3077">
        <v>2023</v>
      </c>
      <c r="C3077">
        <v>5</v>
      </c>
      <c r="D3077" t="s">
        <v>77</v>
      </c>
      <c r="E3077" s="1">
        <v>45073</v>
      </c>
      <c r="F3077" s="1">
        <v>45088</v>
      </c>
      <c r="G3077">
        <v>15</v>
      </c>
      <c r="H3077">
        <v>19.899999999999999</v>
      </c>
      <c r="I3077" t="s">
        <v>49</v>
      </c>
      <c r="J3077" t="s">
        <v>134</v>
      </c>
      <c r="K3077" t="s">
        <v>135</v>
      </c>
      <c r="L3077">
        <v>9999.0098999999991</v>
      </c>
      <c r="M3077" t="s">
        <v>90</v>
      </c>
      <c r="N3077" t="s">
        <v>69</v>
      </c>
      <c r="O3077" t="s">
        <v>189</v>
      </c>
      <c r="P3077" t="s">
        <v>164</v>
      </c>
      <c r="Q3077" t="s">
        <v>56</v>
      </c>
      <c r="R3077" t="s">
        <v>3582</v>
      </c>
      <c r="S3077" t="s">
        <v>137</v>
      </c>
      <c r="T3077" t="s">
        <v>148</v>
      </c>
      <c r="U3077" t="s">
        <v>103</v>
      </c>
      <c r="V3077">
        <v>4049</v>
      </c>
      <c r="W3077">
        <v>2293</v>
      </c>
      <c r="X3077">
        <v>21.9</v>
      </c>
      <c r="Y3077">
        <v>13.5</v>
      </c>
      <c r="Z3077">
        <v>3122.57</v>
      </c>
      <c r="AB3077">
        <v>41.29</v>
      </c>
      <c r="AC3077">
        <v>128930.92</v>
      </c>
      <c r="AD3077">
        <v>1428638.23</v>
      </c>
      <c r="AE3077">
        <v>289.8</v>
      </c>
      <c r="AF3077">
        <v>414019359.05000001</v>
      </c>
      <c r="AG3077">
        <v>247289.99</v>
      </c>
      <c r="AH3077">
        <v>1.8</v>
      </c>
      <c r="AI3077">
        <v>33761.61</v>
      </c>
      <c r="AJ3077">
        <v>1.06</v>
      </c>
      <c r="AK3077">
        <v>15143.57</v>
      </c>
      <c r="AL3077">
        <v>0.105</v>
      </c>
      <c r="AM3077">
        <v>1500.07</v>
      </c>
      <c r="AN3077">
        <v>273.39999999999998</v>
      </c>
      <c r="AO3077">
        <v>414.69</v>
      </c>
      <c r="AP3077">
        <v>113376.25</v>
      </c>
      <c r="AQ3077">
        <v>524858.84</v>
      </c>
      <c r="AR3077" t="s">
        <v>124</v>
      </c>
      <c r="AS3077" t="s">
        <v>61</v>
      </c>
      <c r="AT3077" t="s">
        <v>62</v>
      </c>
      <c r="AU3077" t="s">
        <v>117</v>
      </c>
    </row>
    <row r="3078" spans="1:47" x14ac:dyDescent="0.25">
      <c r="A3078" t="s">
        <v>4339</v>
      </c>
      <c r="B3078">
        <v>2026</v>
      </c>
      <c r="C3078">
        <v>1</v>
      </c>
      <c r="D3078" t="s">
        <v>48</v>
      </c>
      <c r="E3078" s="1">
        <v>46044</v>
      </c>
      <c r="F3078" s="1">
        <v>46062</v>
      </c>
      <c r="G3078">
        <v>18</v>
      </c>
      <c r="H3078">
        <v>13.6</v>
      </c>
      <c r="I3078" t="s">
        <v>65</v>
      </c>
      <c r="J3078" t="s">
        <v>134</v>
      </c>
      <c r="K3078" t="s">
        <v>135</v>
      </c>
      <c r="L3078">
        <v>9999.0098999999991</v>
      </c>
      <c r="M3078" t="s">
        <v>90</v>
      </c>
      <c r="N3078" t="s">
        <v>81</v>
      </c>
      <c r="O3078" t="s">
        <v>54</v>
      </c>
      <c r="P3078" t="s">
        <v>226</v>
      </c>
      <c r="Q3078" t="s">
        <v>154</v>
      </c>
      <c r="R3078" t="s">
        <v>4340</v>
      </c>
      <c r="S3078" t="s">
        <v>137</v>
      </c>
      <c r="T3078" t="s">
        <v>131</v>
      </c>
      <c r="U3078" t="s">
        <v>103</v>
      </c>
      <c r="V3078">
        <v>18571</v>
      </c>
      <c r="W3078">
        <v>13511</v>
      </c>
      <c r="X3078">
        <v>21.8</v>
      </c>
      <c r="Y3078">
        <v>11</v>
      </c>
      <c r="Z3078">
        <v>14395.39</v>
      </c>
      <c r="AB3078">
        <v>44.82</v>
      </c>
      <c r="AC3078">
        <v>645201.38</v>
      </c>
      <c r="AD3078">
        <v>14659113.539999999</v>
      </c>
      <c r="AE3078">
        <v>282.14999999999998</v>
      </c>
      <c r="AF3078">
        <v>4136068885.3099999</v>
      </c>
      <c r="AG3078">
        <v>226570.72</v>
      </c>
      <c r="AH3078">
        <v>1.9</v>
      </c>
      <c r="AI3078">
        <v>49487.56</v>
      </c>
      <c r="AJ3078">
        <v>20.83</v>
      </c>
      <c r="AK3078">
        <v>0</v>
      </c>
      <c r="AL3078">
        <v>0.27700000000000002</v>
      </c>
      <c r="AM3078">
        <v>40605.74</v>
      </c>
      <c r="AN3078">
        <v>737</v>
      </c>
      <c r="AO3078">
        <v>409.27</v>
      </c>
      <c r="AP3078">
        <v>301631.99</v>
      </c>
      <c r="AQ3078">
        <v>1263497.3899999999</v>
      </c>
      <c r="AR3078" t="s">
        <v>61</v>
      </c>
      <c r="AS3078" t="s">
        <v>61</v>
      </c>
      <c r="AT3078" t="s">
        <v>62</v>
      </c>
      <c r="AU3078" t="s">
        <v>63</v>
      </c>
    </row>
    <row r="3079" spans="1:47" x14ac:dyDescent="0.25">
      <c r="A3079" t="s">
        <v>4341</v>
      </c>
      <c r="B3079">
        <v>2023</v>
      </c>
      <c r="C3079">
        <v>2</v>
      </c>
      <c r="D3079" t="s">
        <v>48</v>
      </c>
      <c r="E3079" s="1">
        <v>44961</v>
      </c>
      <c r="F3079" s="1">
        <v>44977</v>
      </c>
      <c r="G3079">
        <v>16</v>
      </c>
      <c r="H3079">
        <v>7.3</v>
      </c>
      <c r="I3079" t="s">
        <v>49</v>
      </c>
      <c r="J3079" t="s">
        <v>112</v>
      </c>
      <c r="K3079" t="s">
        <v>340</v>
      </c>
      <c r="L3079">
        <v>7208.39</v>
      </c>
      <c r="M3079" t="s">
        <v>80</v>
      </c>
      <c r="N3079" t="s">
        <v>168</v>
      </c>
      <c r="O3079" t="s">
        <v>189</v>
      </c>
      <c r="P3079" t="s">
        <v>71</v>
      </c>
      <c r="Q3079" t="s">
        <v>56</v>
      </c>
      <c r="R3079" t="s">
        <v>3314</v>
      </c>
      <c r="S3079" t="s">
        <v>73</v>
      </c>
      <c r="T3079" t="s">
        <v>74</v>
      </c>
      <c r="U3079" t="s">
        <v>132</v>
      </c>
      <c r="V3079">
        <v>14119</v>
      </c>
      <c r="W3079">
        <v>9940</v>
      </c>
      <c r="X3079">
        <v>12.3</v>
      </c>
      <c r="Y3079">
        <v>15.7</v>
      </c>
      <c r="Z3079">
        <v>13302.93</v>
      </c>
      <c r="AB3079">
        <v>14.18</v>
      </c>
      <c r="AC3079">
        <v>188635.55</v>
      </c>
      <c r="AD3079">
        <v>15808403.84</v>
      </c>
      <c r="AE3079">
        <v>284.01</v>
      </c>
      <c r="AF3079">
        <v>4489744774.6000004</v>
      </c>
      <c r="AG3079">
        <v>55097.9</v>
      </c>
      <c r="AH3079">
        <v>0</v>
      </c>
      <c r="AI3079">
        <v>0</v>
      </c>
      <c r="AJ3079">
        <v>13.22</v>
      </c>
      <c r="AK3079">
        <v>2089870.99</v>
      </c>
      <c r="AL3079">
        <v>0.26</v>
      </c>
      <c r="AM3079">
        <v>41101.85</v>
      </c>
      <c r="AN3079">
        <v>305.7</v>
      </c>
      <c r="AO3079">
        <v>412.89</v>
      </c>
      <c r="AP3079">
        <v>126220.47</v>
      </c>
      <c r="AQ3079">
        <v>411055.77</v>
      </c>
      <c r="AR3079" t="s">
        <v>61</v>
      </c>
      <c r="AS3079" t="s">
        <v>61</v>
      </c>
      <c r="AT3079" t="s">
        <v>62</v>
      </c>
      <c r="AU3079" t="s">
        <v>63</v>
      </c>
    </row>
    <row r="3080" spans="1:47" x14ac:dyDescent="0.25">
      <c r="A3080" t="s">
        <v>4342</v>
      </c>
      <c r="B3080">
        <v>2020</v>
      </c>
      <c r="C3080">
        <v>3</v>
      </c>
      <c r="D3080" t="s">
        <v>48</v>
      </c>
      <c r="E3080" s="1">
        <v>43910</v>
      </c>
      <c r="F3080" s="1">
        <v>43923</v>
      </c>
      <c r="G3080">
        <v>13</v>
      </c>
      <c r="H3080">
        <v>9.1</v>
      </c>
      <c r="I3080" t="s">
        <v>49</v>
      </c>
      <c r="J3080" t="s">
        <v>78</v>
      </c>
      <c r="K3080" t="s">
        <v>315</v>
      </c>
      <c r="L3080">
        <v>1511.9</v>
      </c>
      <c r="M3080" t="s">
        <v>68</v>
      </c>
      <c r="N3080" t="s">
        <v>106</v>
      </c>
      <c r="O3080" t="s">
        <v>91</v>
      </c>
      <c r="P3080" t="s">
        <v>159</v>
      </c>
      <c r="Q3080" t="s">
        <v>92</v>
      </c>
      <c r="R3080" t="s">
        <v>701</v>
      </c>
      <c r="S3080" t="s">
        <v>85</v>
      </c>
      <c r="T3080" t="s">
        <v>131</v>
      </c>
      <c r="U3080" t="s">
        <v>181</v>
      </c>
      <c r="V3080">
        <v>53914</v>
      </c>
      <c r="W3080">
        <v>33511</v>
      </c>
      <c r="X3080">
        <v>8.5</v>
      </c>
      <c r="Y3080">
        <v>15.7</v>
      </c>
      <c r="Z3080">
        <v>44248.39</v>
      </c>
      <c r="AB3080">
        <v>25.81</v>
      </c>
      <c r="AC3080">
        <v>1142050.95</v>
      </c>
      <c r="AD3080">
        <v>41090824.890000001</v>
      </c>
      <c r="AE3080">
        <v>160.97</v>
      </c>
      <c r="AF3080">
        <v>6614390082.54</v>
      </c>
      <c r="AG3080">
        <v>146760.93</v>
      </c>
      <c r="AH3080">
        <v>1.5</v>
      </c>
      <c r="AI3080">
        <v>14276</v>
      </c>
      <c r="AJ3080">
        <v>8.74</v>
      </c>
      <c r="AK3080">
        <v>3591338.1</v>
      </c>
      <c r="AL3080">
        <v>0.30199999999999999</v>
      </c>
      <c r="AM3080">
        <v>124094.29</v>
      </c>
      <c r="AN3080">
        <v>480</v>
      </c>
      <c r="AO3080">
        <v>582.75</v>
      </c>
      <c r="AP3080">
        <v>279720</v>
      </c>
      <c r="AQ3080">
        <v>1706902.17</v>
      </c>
      <c r="AR3080" t="s">
        <v>61</v>
      </c>
      <c r="AS3080" t="s">
        <v>61</v>
      </c>
      <c r="AT3080" t="s">
        <v>62</v>
      </c>
      <c r="AU3080" t="s">
        <v>63</v>
      </c>
    </row>
    <row r="3081" spans="1:47" x14ac:dyDescent="0.25">
      <c r="A3081" t="s">
        <v>4343</v>
      </c>
      <c r="B3081">
        <v>2026</v>
      </c>
      <c r="C3081">
        <v>2</v>
      </c>
      <c r="D3081" t="s">
        <v>48</v>
      </c>
      <c r="E3081" s="1">
        <v>46070</v>
      </c>
      <c r="F3081" s="1">
        <v>46085</v>
      </c>
      <c r="G3081">
        <v>15</v>
      </c>
      <c r="H3081">
        <v>16.3</v>
      </c>
      <c r="I3081" t="s">
        <v>49</v>
      </c>
      <c r="J3081" t="s">
        <v>112</v>
      </c>
      <c r="K3081" t="s">
        <v>343</v>
      </c>
      <c r="L3081">
        <v>2523.1</v>
      </c>
      <c r="M3081" t="s">
        <v>98</v>
      </c>
      <c r="N3081" t="s">
        <v>106</v>
      </c>
      <c r="O3081" t="s">
        <v>189</v>
      </c>
      <c r="P3081" t="s">
        <v>196</v>
      </c>
      <c r="Q3081" t="s">
        <v>226</v>
      </c>
      <c r="R3081" t="s">
        <v>3052</v>
      </c>
      <c r="S3081" t="s">
        <v>130</v>
      </c>
      <c r="T3081" t="s">
        <v>102</v>
      </c>
      <c r="U3081" t="s">
        <v>60</v>
      </c>
      <c r="V3081">
        <v>56947</v>
      </c>
      <c r="W3081">
        <v>41895</v>
      </c>
      <c r="X3081">
        <v>16.8</v>
      </c>
      <c r="Y3081">
        <v>12.3</v>
      </c>
      <c r="Z3081">
        <v>52114.49</v>
      </c>
      <c r="AB3081">
        <v>35.54</v>
      </c>
      <c r="AC3081">
        <v>1852148.97</v>
      </c>
      <c r="AD3081">
        <v>43030413.25</v>
      </c>
      <c r="AE3081">
        <v>277.5</v>
      </c>
      <c r="AF3081">
        <v>11940939676.879999</v>
      </c>
      <c r="AG3081">
        <v>61630.03</v>
      </c>
      <c r="AH3081">
        <v>0</v>
      </c>
      <c r="AI3081">
        <v>0</v>
      </c>
      <c r="AJ3081">
        <v>11.93</v>
      </c>
      <c r="AK3081">
        <v>5133528.3</v>
      </c>
      <c r="AL3081">
        <v>0.17100000000000001</v>
      </c>
      <c r="AM3081">
        <v>73582.009999999995</v>
      </c>
      <c r="AN3081">
        <v>585.70000000000005</v>
      </c>
      <c r="AO3081">
        <v>493.69</v>
      </c>
      <c r="AP3081">
        <v>289154.23</v>
      </c>
      <c r="AQ3081">
        <v>2276515.2400000002</v>
      </c>
      <c r="AR3081" t="s">
        <v>124</v>
      </c>
      <c r="AS3081" t="s">
        <v>61</v>
      </c>
      <c r="AT3081" t="s">
        <v>62</v>
      </c>
      <c r="AU3081" t="s">
        <v>63</v>
      </c>
    </row>
    <row r="3082" spans="1:47" x14ac:dyDescent="0.25">
      <c r="A3082" t="s">
        <v>4344</v>
      </c>
      <c r="B3082">
        <v>2021</v>
      </c>
      <c r="C3082">
        <v>4</v>
      </c>
      <c r="D3082" t="s">
        <v>77</v>
      </c>
      <c r="E3082" s="1">
        <v>44294</v>
      </c>
      <c r="F3082" s="1">
        <v>44301</v>
      </c>
      <c r="G3082">
        <v>7</v>
      </c>
      <c r="H3082">
        <v>20</v>
      </c>
      <c r="I3082" t="s">
        <v>49</v>
      </c>
      <c r="J3082" t="s">
        <v>239</v>
      </c>
      <c r="K3082" t="s">
        <v>270</v>
      </c>
      <c r="L3082">
        <v>2710.1990999999998</v>
      </c>
      <c r="M3082" t="s">
        <v>52</v>
      </c>
      <c r="N3082" t="s">
        <v>69</v>
      </c>
      <c r="O3082" t="s">
        <v>189</v>
      </c>
      <c r="P3082" t="s">
        <v>108</v>
      </c>
      <c r="Q3082" t="s">
        <v>128</v>
      </c>
      <c r="R3082" t="s">
        <v>886</v>
      </c>
      <c r="S3082" t="s">
        <v>142</v>
      </c>
      <c r="T3082" t="s">
        <v>86</v>
      </c>
      <c r="U3082" t="s">
        <v>132</v>
      </c>
      <c r="V3082">
        <v>31865</v>
      </c>
      <c r="W3082">
        <v>18140</v>
      </c>
      <c r="X3082">
        <v>6.4</v>
      </c>
      <c r="Y3082">
        <v>14</v>
      </c>
      <c r="Z3082">
        <v>30175.49</v>
      </c>
      <c r="AB3082">
        <v>31.89</v>
      </c>
      <c r="AC3082">
        <v>962296.38</v>
      </c>
      <c r="AD3082">
        <v>19663254.550000001</v>
      </c>
      <c r="AE3082">
        <v>165.14</v>
      </c>
      <c r="AF3082">
        <v>3247189856.3899999</v>
      </c>
      <c r="AG3082">
        <v>20224.310000000001</v>
      </c>
      <c r="AH3082">
        <v>0.6</v>
      </c>
      <c r="AI3082">
        <v>10538.68</v>
      </c>
      <c r="AJ3082">
        <v>7.82</v>
      </c>
      <c r="AK3082">
        <v>1537666.51</v>
      </c>
      <c r="AL3082">
        <v>5.3999999999999999E-2</v>
      </c>
      <c r="AM3082">
        <v>10618.16</v>
      </c>
      <c r="AN3082">
        <v>170.1</v>
      </c>
      <c r="AO3082">
        <v>576.69000000000005</v>
      </c>
      <c r="AP3082">
        <v>98094.97</v>
      </c>
      <c r="AQ3082">
        <v>1101772.5</v>
      </c>
      <c r="AR3082" t="s">
        <v>61</v>
      </c>
      <c r="AS3082" t="s">
        <v>61</v>
      </c>
      <c r="AT3082" t="s">
        <v>62</v>
      </c>
      <c r="AU3082" t="s">
        <v>63</v>
      </c>
    </row>
    <row r="3083" spans="1:47" x14ac:dyDescent="0.25">
      <c r="A3083" t="s">
        <v>4345</v>
      </c>
      <c r="B3083">
        <v>2023</v>
      </c>
      <c r="C3083">
        <v>12</v>
      </c>
      <c r="D3083" t="s">
        <v>119</v>
      </c>
      <c r="E3083" s="1">
        <v>45266</v>
      </c>
      <c r="F3083" s="1">
        <v>45276</v>
      </c>
      <c r="G3083">
        <v>10</v>
      </c>
      <c r="H3083">
        <v>3.3</v>
      </c>
      <c r="I3083" t="s">
        <v>49</v>
      </c>
      <c r="J3083" t="s">
        <v>50</v>
      </c>
      <c r="K3083" t="s">
        <v>51</v>
      </c>
      <c r="L3083">
        <v>2709</v>
      </c>
      <c r="M3083" t="s">
        <v>80</v>
      </c>
      <c r="N3083" t="s">
        <v>81</v>
      </c>
      <c r="O3083" t="s">
        <v>189</v>
      </c>
      <c r="P3083" t="s">
        <v>108</v>
      </c>
      <c r="Q3083" t="s">
        <v>56</v>
      </c>
      <c r="R3083" t="s">
        <v>2076</v>
      </c>
      <c r="S3083" t="s">
        <v>58</v>
      </c>
      <c r="T3083" t="s">
        <v>74</v>
      </c>
      <c r="U3083" t="s">
        <v>143</v>
      </c>
      <c r="V3083">
        <v>222763</v>
      </c>
      <c r="W3083">
        <v>133188</v>
      </c>
      <c r="X3083">
        <v>11.2</v>
      </c>
      <c r="Y3083">
        <v>11.5</v>
      </c>
      <c r="Z3083">
        <v>172611.82</v>
      </c>
      <c r="AB3083">
        <v>34.57</v>
      </c>
      <c r="AC3083">
        <v>5967190.6200000001</v>
      </c>
      <c r="AD3083">
        <v>17003990.390000001</v>
      </c>
      <c r="AE3083">
        <v>286.56</v>
      </c>
      <c r="AF3083">
        <v>4872663486.1599998</v>
      </c>
      <c r="AG3083">
        <v>181192.62</v>
      </c>
      <c r="AH3083">
        <v>0</v>
      </c>
      <c r="AI3083">
        <v>0</v>
      </c>
      <c r="AJ3083">
        <v>5.2</v>
      </c>
      <c r="AK3083">
        <v>884207.5</v>
      </c>
      <c r="AL3083">
        <v>0.222</v>
      </c>
      <c r="AM3083">
        <v>37748.86</v>
      </c>
      <c r="AN3083">
        <v>411.7</v>
      </c>
      <c r="AO3083">
        <v>502.87</v>
      </c>
      <c r="AP3083">
        <v>207031.58</v>
      </c>
      <c r="AQ3083">
        <v>6393163.6799999997</v>
      </c>
      <c r="AR3083" t="s">
        <v>61</v>
      </c>
      <c r="AS3083" t="s">
        <v>61</v>
      </c>
      <c r="AT3083" t="s">
        <v>62</v>
      </c>
      <c r="AU3083" t="s">
        <v>63</v>
      </c>
    </row>
    <row r="3084" spans="1:47" x14ac:dyDescent="0.25">
      <c r="A3084" t="s">
        <v>4346</v>
      </c>
      <c r="B3084">
        <v>2023</v>
      </c>
      <c r="C3084">
        <v>12</v>
      </c>
      <c r="D3084" t="s">
        <v>119</v>
      </c>
      <c r="E3084" s="1">
        <v>45280</v>
      </c>
      <c r="F3084" s="1">
        <v>45311</v>
      </c>
      <c r="G3084">
        <v>31</v>
      </c>
      <c r="H3084">
        <v>19.2</v>
      </c>
      <c r="I3084" t="s">
        <v>65</v>
      </c>
      <c r="J3084" t="s">
        <v>134</v>
      </c>
      <c r="K3084" t="s">
        <v>135</v>
      </c>
      <c r="L3084">
        <v>9999.0098999999991</v>
      </c>
      <c r="M3084" t="s">
        <v>80</v>
      </c>
      <c r="N3084" t="s">
        <v>106</v>
      </c>
      <c r="O3084" t="s">
        <v>189</v>
      </c>
      <c r="P3084" t="s">
        <v>128</v>
      </c>
      <c r="Q3084" t="s">
        <v>201</v>
      </c>
      <c r="R3084" t="s">
        <v>219</v>
      </c>
      <c r="S3084" t="s">
        <v>137</v>
      </c>
      <c r="T3084" t="s">
        <v>187</v>
      </c>
      <c r="U3084" t="s">
        <v>132</v>
      </c>
      <c r="V3084">
        <v>15397</v>
      </c>
      <c r="W3084">
        <v>9190</v>
      </c>
      <c r="X3084">
        <v>7.7</v>
      </c>
      <c r="Y3084">
        <v>14.7</v>
      </c>
      <c r="Z3084">
        <v>13529.35</v>
      </c>
      <c r="AB3084">
        <v>30.43</v>
      </c>
      <c r="AC3084">
        <v>411698.12</v>
      </c>
      <c r="AD3084">
        <v>11639840.98</v>
      </c>
      <c r="AE3084">
        <v>285.57</v>
      </c>
      <c r="AF3084">
        <v>3323989388.6599998</v>
      </c>
      <c r="AG3084">
        <v>223108.66</v>
      </c>
      <c r="AH3084">
        <v>2</v>
      </c>
      <c r="AI3084">
        <v>39413.83</v>
      </c>
      <c r="AJ3084">
        <v>7.38</v>
      </c>
      <c r="AK3084">
        <v>0</v>
      </c>
      <c r="AL3084">
        <v>0.24399999999999999</v>
      </c>
      <c r="AM3084">
        <v>28401.21</v>
      </c>
      <c r="AN3084">
        <v>492.2</v>
      </c>
      <c r="AO3084">
        <v>363.55</v>
      </c>
      <c r="AP3084">
        <v>178939.31</v>
      </c>
      <c r="AQ3084">
        <v>881561.13</v>
      </c>
      <c r="AR3084" t="s">
        <v>61</v>
      </c>
      <c r="AS3084" t="s">
        <v>61</v>
      </c>
      <c r="AT3084" t="s">
        <v>62</v>
      </c>
      <c r="AU3084" t="s">
        <v>63</v>
      </c>
    </row>
    <row r="3085" spans="1:47" x14ac:dyDescent="0.25">
      <c r="A3085" t="s">
        <v>4347</v>
      </c>
      <c r="B3085">
        <v>2025</v>
      </c>
      <c r="C3085">
        <v>1</v>
      </c>
      <c r="D3085" t="s">
        <v>48</v>
      </c>
      <c r="E3085" s="1">
        <v>45681</v>
      </c>
      <c r="F3085" s="1">
        <v>45698</v>
      </c>
      <c r="G3085">
        <v>17</v>
      </c>
      <c r="H3085">
        <v>15.1</v>
      </c>
      <c r="I3085" t="s">
        <v>65</v>
      </c>
      <c r="J3085" t="s">
        <v>50</v>
      </c>
      <c r="K3085" t="s">
        <v>145</v>
      </c>
      <c r="L3085">
        <v>2710.19</v>
      </c>
      <c r="M3085" t="s">
        <v>52</v>
      </c>
      <c r="N3085" t="s">
        <v>168</v>
      </c>
      <c r="O3085" t="s">
        <v>200</v>
      </c>
      <c r="P3085" t="s">
        <v>56</v>
      </c>
      <c r="Q3085" t="s">
        <v>174</v>
      </c>
      <c r="R3085" t="s">
        <v>1965</v>
      </c>
      <c r="S3085" t="s">
        <v>170</v>
      </c>
      <c r="T3085" t="s">
        <v>131</v>
      </c>
      <c r="U3085" t="s">
        <v>110</v>
      </c>
      <c r="V3085">
        <v>88375</v>
      </c>
      <c r="W3085">
        <v>50869</v>
      </c>
      <c r="X3085">
        <v>9</v>
      </c>
      <c r="Y3085">
        <v>13.6</v>
      </c>
      <c r="Z3085">
        <v>79988.240000000005</v>
      </c>
      <c r="AB3085">
        <v>42.84</v>
      </c>
      <c r="AC3085">
        <v>3426696.2</v>
      </c>
      <c r="AD3085">
        <v>42771311.689999998</v>
      </c>
      <c r="AE3085">
        <v>275.01</v>
      </c>
      <c r="AF3085">
        <v>11762538427.870001</v>
      </c>
      <c r="AG3085">
        <v>82714.759999999995</v>
      </c>
      <c r="AH3085">
        <v>1.6</v>
      </c>
      <c r="AI3085">
        <v>16693.650000000001</v>
      </c>
      <c r="AJ3085">
        <v>6.4</v>
      </c>
      <c r="AK3085">
        <v>0</v>
      </c>
      <c r="AL3085">
        <v>0.248</v>
      </c>
      <c r="AM3085">
        <v>106072.85</v>
      </c>
      <c r="AN3085">
        <v>865.7</v>
      </c>
      <c r="AO3085">
        <v>385.17</v>
      </c>
      <c r="AP3085">
        <v>333441.67</v>
      </c>
      <c r="AQ3085">
        <v>3965619.13</v>
      </c>
      <c r="AR3085" t="s">
        <v>61</v>
      </c>
      <c r="AS3085" t="s">
        <v>61</v>
      </c>
      <c r="AT3085" t="s">
        <v>62</v>
      </c>
      <c r="AU3085" t="s">
        <v>63</v>
      </c>
    </row>
    <row r="3086" spans="1:47" x14ac:dyDescent="0.25">
      <c r="A3086" t="s">
        <v>4348</v>
      </c>
      <c r="B3086">
        <v>2021</v>
      </c>
      <c r="C3086">
        <v>11</v>
      </c>
      <c r="D3086" t="s">
        <v>119</v>
      </c>
      <c r="E3086" s="1">
        <v>44530</v>
      </c>
      <c r="F3086" s="1">
        <v>44536</v>
      </c>
      <c r="G3086">
        <v>6</v>
      </c>
      <c r="H3086">
        <v>9.5</v>
      </c>
      <c r="I3086" t="s">
        <v>65</v>
      </c>
      <c r="J3086" t="s">
        <v>50</v>
      </c>
      <c r="K3086" t="s">
        <v>51</v>
      </c>
      <c r="L3086">
        <v>2709</v>
      </c>
      <c r="M3086" t="s">
        <v>114</v>
      </c>
      <c r="N3086" t="s">
        <v>69</v>
      </c>
      <c r="O3086" t="s">
        <v>54</v>
      </c>
      <c r="P3086" t="s">
        <v>184</v>
      </c>
      <c r="Q3086" t="s">
        <v>230</v>
      </c>
      <c r="R3086" t="s">
        <v>2503</v>
      </c>
      <c r="S3086" t="s">
        <v>170</v>
      </c>
      <c r="T3086" t="s">
        <v>148</v>
      </c>
      <c r="U3086" t="s">
        <v>60</v>
      </c>
      <c r="V3086">
        <v>94030</v>
      </c>
      <c r="W3086">
        <v>67520</v>
      </c>
      <c r="X3086">
        <v>6.3</v>
      </c>
      <c r="Y3086">
        <v>10.4</v>
      </c>
      <c r="Z3086">
        <v>72876.490000000005</v>
      </c>
      <c r="AB3086">
        <v>31.36</v>
      </c>
      <c r="AC3086">
        <v>2285406.73</v>
      </c>
      <c r="AD3086">
        <v>6639777</v>
      </c>
      <c r="AE3086">
        <v>166.92</v>
      </c>
      <c r="AF3086">
        <v>1108311576.8399999</v>
      </c>
      <c r="AG3086">
        <v>40317.96</v>
      </c>
      <c r="AI3086">
        <v>3152</v>
      </c>
      <c r="AJ3086">
        <v>19.72</v>
      </c>
      <c r="AK3086">
        <v>0</v>
      </c>
      <c r="AL3086">
        <v>0.17199999999999999</v>
      </c>
      <c r="AM3086">
        <v>11420.42</v>
      </c>
      <c r="AN3086">
        <v>261</v>
      </c>
      <c r="AO3086">
        <v>410.28</v>
      </c>
      <c r="AP3086">
        <v>107083.08</v>
      </c>
      <c r="AQ3086">
        <v>2447380.19</v>
      </c>
      <c r="AR3086" t="s">
        <v>61</v>
      </c>
      <c r="AS3086" t="s">
        <v>61</v>
      </c>
      <c r="AT3086" t="s">
        <v>62</v>
      </c>
      <c r="AU3086" t="s">
        <v>63</v>
      </c>
    </row>
    <row r="3087" spans="1:47" x14ac:dyDescent="0.25">
      <c r="A3087" t="s">
        <v>4349</v>
      </c>
      <c r="B3087">
        <v>2022</v>
      </c>
      <c r="C3087">
        <v>2</v>
      </c>
      <c r="D3087" t="s">
        <v>48</v>
      </c>
      <c r="E3087" s="1">
        <v>44605</v>
      </c>
      <c r="F3087" s="1">
        <v>44626</v>
      </c>
      <c r="G3087">
        <v>21</v>
      </c>
      <c r="H3087">
        <v>18.600000000000001</v>
      </c>
      <c r="I3087" t="s">
        <v>49</v>
      </c>
      <c r="J3087" t="s">
        <v>66</v>
      </c>
      <c r="K3087" t="s">
        <v>245</v>
      </c>
      <c r="L3087">
        <v>8905.9</v>
      </c>
      <c r="M3087" t="s">
        <v>98</v>
      </c>
      <c r="N3087" t="s">
        <v>53</v>
      </c>
      <c r="O3087" t="s">
        <v>91</v>
      </c>
      <c r="P3087" t="s">
        <v>127</v>
      </c>
      <c r="Q3087" t="s">
        <v>82</v>
      </c>
      <c r="R3087" t="s">
        <v>2902</v>
      </c>
      <c r="S3087" t="s">
        <v>137</v>
      </c>
      <c r="T3087" t="s">
        <v>86</v>
      </c>
      <c r="U3087" t="s">
        <v>60</v>
      </c>
      <c r="V3087">
        <v>17762</v>
      </c>
      <c r="W3087">
        <v>11432</v>
      </c>
      <c r="X3087">
        <v>5.0999999999999996</v>
      </c>
      <c r="Y3087">
        <v>15.5</v>
      </c>
      <c r="Z3087">
        <v>14051.33</v>
      </c>
      <c r="AB3087">
        <v>25.79</v>
      </c>
      <c r="AC3087">
        <v>362383.8</v>
      </c>
      <c r="AD3087">
        <v>5252387.1500000004</v>
      </c>
      <c r="AE3087">
        <v>212.28</v>
      </c>
      <c r="AF3087">
        <v>1114976744.2</v>
      </c>
      <c r="AG3087">
        <v>217691.64</v>
      </c>
      <c r="AH3087">
        <v>0.9</v>
      </c>
      <c r="AI3087">
        <v>15002.38</v>
      </c>
      <c r="AJ3087">
        <v>1.21</v>
      </c>
      <c r="AK3087">
        <v>63553.88</v>
      </c>
      <c r="AL3087">
        <v>0.14099999999999999</v>
      </c>
      <c r="AM3087">
        <v>7405.87</v>
      </c>
      <c r="AN3087">
        <v>816.1</v>
      </c>
      <c r="AO3087">
        <v>636.49</v>
      </c>
      <c r="AP3087">
        <v>519439.49</v>
      </c>
      <c r="AQ3087">
        <v>1121923.18</v>
      </c>
      <c r="AR3087" t="s">
        <v>61</v>
      </c>
      <c r="AS3087" t="s">
        <v>61</v>
      </c>
      <c r="AT3087" t="s">
        <v>62</v>
      </c>
      <c r="AU3087" t="s">
        <v>63</v>
      </c>
    </row>
    <row r="3088" spans="1:47" x14ac:dyDescent="0.25">
      <c r="A3088" t="s">
        <v>4350</v>
      </c>
      <c r="B3088">
        <v>2023</v>
      </c>
      <c r="C3088">
        <v>7</v>
      </c>
      <c r="D3088" t="s">
        <v>89</v>
      </c>
      <c r="E3088" s="1">
        <v>45133</v>
      </c>
      <c r="F3088" s="1">
        <v>45148</v>
      </c>
      <c r="G3088">
        <v>15</v>
      </c>
      <c r="H3088">
        <v>1.9</v>
      </c>
      <c r="I3088" t="s">
        <v>49</v>
      </c>
      <c r="J3088" t="s">
        <v>78</v>
      </c>
      <c r="K3088" t="s">
        <v>105</v>
      </c>
      <c r="L3088">
        <v>1201.9000000000001</v>
      </c>
      <c r="M3088" t="s">
        <v>80</v>
      </c>
      <c r="N3088" t="s">
        <v>81</v>
      </c>
      <c r="O3088" t="s">
        <v>99</v>
      </c>
      <c r="P3088" t="s">
        <v>174</v>
      </c>
      <c r="Q3088" t="s">
        <v>70</v>
      </c>
      <c r="R3088" t="s">
        <v>258</v>
      </c>
      <c r="S3088" t="s">
        <v>85</v>
      </c>
      <c r="T3088" t="s">
        <v>95</v>
      </c>
      <c r="U3088" t="s">
        <v>96</v>
      </c>
      <c r="V3088">
        <v>61301</v>
      </c>
      <c r="W3088">
        <v>45899</v>
      </c>
      <c r="X3088">
        <v>16.8</v>
      </c>
      <c r="Y3088">
        <v>12.8</v>
      </c>
      <c r="Z3088">
        <v>53579.6</v>
      </c>
      <c r="AB3088">
        <v>29.28</v>
      </c>
      <c r="AC3088">
        <v>1568810.69</v>
      </c>
      <c r="AD3088">
        <v>56838847.07</v>
      </c>
      <c r="AE3088">
        <v>286.39</v>
      </c>
      <c r="AF3088">
        <v>16278077412.379999</v>
      </c>
      <c r="AG3088">
        <v>176127.86</v>
      </c>
      <c r="AH3088">
        <v>0</v>
      </c>
      <c r="AI3088">
        <v>0</v>
      </c>
      <c r="AJ3088">
        <v>23.81</v>
      </c>
      <c r="AK3088">
        <v>13533329.49</v>
      </c>
      <c r="AL3088">
        <v>7.1999999999999995E-2</v>
      </c>
      <c r="AM3088">
        <v>40923.97</v>
      </c>
      <c r="AN3088">
        <v>514.29999999999995</v>
      </c>
      <c r="AO3088">
        <v>457.49</v>
      </c>
      <c r="AP3088">
        <v>235287.11</v>
      </c>
      <c r="AQ3088">
        <v>2021149.63</v>
      </c>
      <c r="AR3088" t="s">
        <v>61</v>
      </c>
      <c r="AS3088" t="s">
        <v>61</v>
      </c>
      <c r="AT3088" t="s">
        <v>62</v>
      </c>
      <c r="AU3088" t="s">
        <v>63</v>
      </c>
    </row>
    <row r="3089" spans="1:47" x14ac:dyDescent="0.25">
      <c r="A3089" t="s">
        <v>4351</v>
      </c>
      <c r="B3089">
        <v>2025</v>
      </c>
      <c r="C3089">
        <v>9</v>
      </c>
      <c r="D3089" t="s">
        <v>89</v>
      </c>
      <c r="E3089" s="1">
        <v>45927</v>
      </c>
      <c r="F3089" s="1">
        <v>45941</v>
      </c>
      <c r="G3089">
        <v>14</v>
      </c>
      <c r="H3089">
        <v>10.6</v>
      </c>
      <c r="I3089" t="s">
        <v>49</v>
      </c>
      <c r="J3089" t="s">
        <v>112</v>
      </c>
      <c r="K3089" t="s">
        <v>113</v>
      </c>
      <c r="L3089">
        <v>7304.39</v>
      </c>
      <c r="M3089" t="s">
        <v>90</v>
      </c>
      <c r="N3089" t="s">
        <v>53</v>
      </c>
      <c r="O3089" t="s">
        <v>189</v>
      </c>
      <c r="P3089" t="s">
        <v>257</v>
      </c>
      <c r="Q3089" t="s">
        <v>184</v>
      </c>
      <c r="R3089" t="s">
        <v>1335</v>
      </c>
      <c r="S3089" t="s">
        <v>73</v>
      </c>
      <c r="T3089" t="s">
        <v>187</v>
      </c>
      <c r="U3089" t="s">
        <v>213</v>
      </c>
      <c r="V3089">
        <v>12070</v>
      </c>
      <c r="W3089">
        <v>8814</v>
      </c>
      <c r="X3089">
        <v>4.8</v>
      </c>
      <c r="Y3089">
        <v>11.4</v>
      </c>
      <c r="Z3089">
        <v>9367.09</v>
      </c>
      <c r="AB3089">
        <v>39.520000000000003</v>
      </c>
      <c r="AC3089">
        <v>370187.4</v>
      </c>
      <c r="AD3089">
        <v>5288378</v>
      </c>
      <c r="AE3089">
        <v>275.7</v>
      </c>
      <c r="AF3089">
        <v>1458005814.5999999</v>
      </c>
      <c r="AG3089">
        <v>163586.67000000001</v>
      </c>
      <c r="AH3089">
        <v>1.7</v>
      </c>
      <c r="AI3089">
        <v>48105.1</v>
      </c>
      <c r="AJ3089">
        <v>5.89</v>
      </c>
      <c r="AK3089">
        <v>311485.46000000002</v>
      </c>
      <c r="AL3089">
        <v>0.33900000000000002</v>
      </c>
      <c r="AM3089">
        <v>17927.599999999999</v>
      </c>
      <c r="AN3089">
        <v>620.70000000000005</v>
      </c>
      <c r="AO3089">
        <v>663.95</v>
      </c>
      <c r="AP3089">
        <v>412113.77</v>
      </c>
      <c r="AQ3089">
        <v>1011920.54</v>
      </c>
      <c r="AR3089" t="s">
        <v>61</v>
      </c>
      <c r="AS3089" t="s">
        <v>61</v>
      </c>
      <c r="AT3089" t="s">
        <v>62</v>
      </c>
      <c r="AU3089" t="s">
        <v>63</v>
      </c>
    </row>
    <row r="3090" spans="1:47" x14ac:dyDescent="0.25">
      <c r="A3090" t="s">
        <v>4352</v>
      </c>
      <c r="B3090">
        <v>2023</v>
      </c>
      <c r="C3090">
        <v>12</v>
      </c>
      <c r="D3090" t="s">
        <v>119</v>
      </c>
      <c r="E3090" s="1">
        <v>45262</v>
      </c>
      <c r="F3090" s="1">
        <v>45297</v>
      </c>
      <c r="G3090">
        <v>35</v>
      </c>
      <c r="H3090">
        <v>4.7</v>
      </c>
      <c r="I3090" t="s">
        <v>65</v>
      </c>
      <c r="J3090" t="s">
        <v>66</v>
      </c>
      <c r="K3090" t="s">
        <v>245</v>
      </c>
      <c r="L3090">
        <v>8905.9</v>
      </c>
      <c r="M3090" t="s">
        <v>90</v>
      </c>
      <c r="N3090" t="s">
        <v>168</v>
      </c>
      <c r="O3090" t="s">
        <v>189</v>
      </c>
      <c r="P3090" t="s">
        <v>70</v>
      </c>
      <c r="Q3090" t="s">
        <v>174</v>
      </c>
      <c r="R3090" t="s">
        <v>3168</v>
      </c>
      <c r="S3090" t="s">
        <v>137</v>
      </c>
      <c r="T3090" t="s">
        <v>102</v>
      </c>
      <c r="U3090" t="s">
        <v>103</v>
      </c>
      <c r="V3090">
        <v>8789</v>
      </c>
      <c r="W3090">
        <v>6018</v>
      </c>
      <c r="X3090">
        <v>12.5</v>
      </c>
      <c r="Y3090">
        <v>15.2</v>
      </c>
      <c r="Z3090">
        <v>7596.75</v>
      </c>
      <c r="AB3090">
        <v>34.770000000000003</v>
      </c>
      <c r="AC3090">
        <v>264139</v>
      </c>
      <c r="AD3090">
        <v>6193098.5</v>
      </c>
      <c r="AE3090">
        <v>281.92</v>
      </c>
      <c r="AF3090">
        <v>1745958329.1199999</v>
      </c>
      <c r="AG3090">
        <v>193573.65</v>
      </c>
      <c r="AH3090">
        <v>0.5</v>
      </c>
      <c r="AI3090">
        <v>17423.189999999999</v>
      </c>
      <c r="AJ3090">
        <v>22.55</v>
      </c>
      <c r="AK3090">
        <v>0</v>
      </c>
      <c r="AL3090">
        <v>0.28999999999999998</v>
      </c>
      <c r="AM3090">
        <v>17959.990000000002</v>
      </c>
      <c r="AN3090">
        <v>1378.4</v>
      </c>
      <c r="AO3090">
        <v>703.5</v>
      </c>
      <c r="AP3090">
        <v>969704.4</v>
      </c>
      <c r="AQ3090">
        <v>1462800.23</v>
      </c>
      <c r="AR3090" t="s">
        <v>61</v>
      </c>
      <c r="AS3090" t="s">
        <v>61</v>
      </c>
      <c r="AT3090" t="s">
        <v>62</v>
      </c>
      <c r="AU3090" t="s">
        <v>63</v>
      </c>
    </row>
    <row r="3091" spans="1:47" x14ac:dyDescent="0.25">
      <c r="A3091" t="s">
        <v>4353</v>
      </c>
      <c r="B3091">
        <v>2025</v>
      </c>
      <c r="C3091">
        <v>12</v>
      </c>
      <c r="D3091" t="s">
        <v>119</v>
      </c>
      <c r="E3091" s="1">
        <v>45993</v>
      </c>
      <c r="F3091" s="1">
        <v>46010</v>
      </c>
      <c r="G3091">
        <v>17</v>
      </c>
      <c r="H3091">
        <v>3</v>
      </c>
      <c r="I3091" t="s">
        <v>65</v>
      </c>
      <c r="J3091" t="s">
        <v>66</v>
      </c>
      <c r="K3091" t="s">
        <v>245</v>
      </c>
      <c r="L3091">
        <v>8905.9</v>
      </c>
      <c r="M3091" t="s">
        <v>52</v>
      </c>
      <c r="N3091" t="s">
        <v>53</v>
      </c>
      <c r="O3091" t="s">
        <v>54</v>
      </c>
      <c r="P3091" t="s">
        <v>128</v>
      </c>
      <c r="Q3091" t="s">
        <v>204</v>
      </c>
      <c r="R3091" t="s">
        <v>297</v>
      </c>
      <c r="S3091" t="s">
        <v>73</v>
      </c>
      <c r="T3091" t="s">
        <v>74</v>
      </c>
      <c r="U3091" t="s">
        <v>143</v>
      </c>
      <c r="V3091">
        <v>13949</v>
      </c>
      <c r="W3091">
        <v>8233</v>
      </c>
      <c r="X3091">
        <v>6.3</v>
      </c>
      <c r="Y3091">
        <v>14.4</v>
      </c>
      <c r="Z3091">
        <v>10839.64</v>
      </c>
      <c r="AB3091">
        <v>28.88</v>
      </c>
      <c r="AC3091">
        <v>313048.8</v>
      </c>
      <c r="AD3091">
        <v>12342122.5</v>
      </c>
      <c r="AE3091">
        <v>279.39999999999998</v>
      </c>
      <c r="AF3091">
        <v>3448389026.5</v>
      </c>
      <c r="AG3091">
        <v>132633.92000000001</v>
      </c>
      <c r="AH3091">
        <v>1.7</v>
      </c>
      <c r="AI3091">
        <v>21382.06</v>
      </c>
      <c r="AJ3091">
        <v>11.33</v>
      </c>
      <c r="AK3091">
        <v>0</v>
      </c>
      <c r="AL3091">
        <v>0.13200000000000001</v>
      </c>
      <c r="AM3091">
        <v>16291.6</v>
      </c>
      <c r="AN3091">
        <v>464.1</v>
      </c>
      <c r="AO3091">
        <v>638.30999999999995</v>
      </c>
      <c r="AP3091">
        <v>296239.67</v>
      </c>
      <c r="AQ3091">
        <v>779596.05</v>
      </c>
      <c r="AR3091" t="s">
        <v>61</v>
      </c>
      <c r="AS3091" t="s">
        <v>61</v>
      </c>
      <c r="AT3091" t="s">
        <v>62</v>
      </c>
      <c r="AU3091" t="s">
        <v>63</v>
      </c>
    </row>
    <row r="3092" spans="1:47" x14ac:dyDescent="0.25">
      <c r="A3092" t="s">
        <v>4354</v>
      </c>
      <c r="B3092">
        <v>2025</v>
      </c>
      <c r="C3092">
        <v>11</v>
      </c>
      <c r="D3092" t="s">
        <v>119</v>
      </c>
      <c r="E3092" s="1">
        <v>45970</v>
      </c>
      <c r="F3092" s="1">
        <v>45998</v>
      </c>
      <c r="G3092">
        <v>28</v>
      </c>
      <c r="H3092">
        <v>3.2</v>
      </c>
      <c r="I3092" t="s">
        <v>65</v>
      </c>
      <c r="J3092" t="s">
        <v>78</v>
      </c>
      <c r="K3092" t="s">
        <v>315</v>
      </c>
      <c r="L3092">
        <v>1511.9</v>
      </c>
      <c r="M3092" t="s">
        <v>68</v>
      </c>
      <c r="N3092" t="s">
        <v>53</v>
      </c>
      <c r="O3092" t="s">
        <v>91</v>
      </c>
      <c r="P3092" t="s">
        <v>70</v>
      </c>
      <c r="Q3092" t="s">
        <v>196</v>
      </c>
      <c r="R3092" t="s">
        <v>2310</v>
      </c>
      <c r="S3092" t="s">
        <v>85</v>
      </c>
      <c r="T3092" t="s">
        <v>187</v>
      </c>
      <c r="U3092" t="s">
        <v>228</v>
      </c>
      <c r="V3092">
        <v>38641</v>
      </c>
      <c r="W3092">
        <v>22577</v>
      </c>
      <c r="X3092">
        <v>21.3</v>
      </c>
      <c r="Y3092">
        <v>10.9</v>
      </c>
      <c r="Z3092">
        <v>35486.910000000003</v>
      </c>
      <c r="AB3092">
        <v>19.59</v>
      </c>
      <c r="AC3092">
        <v>695188.57</v>
      </c>
      <c r="AD3092">
        <v>44179073.740000002</v>
      </c>
      <c r="AE3092">
        <v>278.70999999999998</v>
      </c>
      <c r="AF3092">
        <v>12313149642.08</v>
      </c>
      <c r="AG3092">
        <v>41266.879999999997</v>
      </c>
      <c r="AH3092">
        <v>0</v>
      </c>
      <c r="AI3092">
        <v>0</v>
      </c>
      <c r="AJ3092">
        <v>22</v>
      </c>
      <c r="AK3092">
        <v>0</v>
      </c>
      <c r="AL3092">
        <v>0.183</v>
      </c>
      <c r="AM3092">
        <v>80847.7</v>
      </c>
      <c r="AN3092">
        <v>1071.3</v>
      </c>
      <c r="AO3092">
        <v>366.6</v>
      </c>
      <c r="AP3092">
        <v>392738.58</v>
      </c>
      <c r="AQ3092">
        <v>1210041.73</v>
      </c>
      <c r="AR3092" t="s">
        <v>61</v>
      </c>
      <c r="AS3092" t="s">
        <v>61</v>
      </c>
      <c r="AT3092" t="s">
        <v>62</v>
      </c>
      <c r="AU3092" t="s">
        <v>63</v>
      </c>
    </row>
    <row r="3093" spans="1:47" x14ac:dyDescent="0.25">
      <c r="A3093" t="s">
        <v>4355</v>
      </c>
      <c r="B3093">
        <v>2021</v>
      </c>
      <c r="C3093">
        <v>12</v>
      </c>
      <c r="D3093" t="s">
        <v>119</v>
      </c>
      <c r="E3093" s="1">
        <v>44531</v>
      </c>
      <c r="F3093" s="1">
        <v>44549</v>
      </c>
      <c r="G3093">
        <v>18</v>
      </c>
      <c r="H3093">
        <v>9.3000000000000007</v>
      </c>
      <c r="I3093" t="s">
        <v>65</v>
      </c>
      <c r="J3093" t="s">
        <v>134</v>
      </c>
      <c r="K3093" t="s">
        <v>135</v>
      </c>
      <c r="L3093">
        <v>9999.0098999999991</v>
      </c>
      <c r="M3093" t="s">
        <v>114</v>
      </c>
      <c r="N3093" t="s">
        <v>69</v>
      </c>
      <c r="O3093" t="s">
        <v>107</v>
      </c>
      <c r="P3093" t="s">
        <v>82</v>
      </c>
      <c r="Q3093" t="s">
        <v>140</v>
      </c>
      <c r="R3093" t="s">
        <v>2264</v>
      </c>
      <c r="S3093" t="s">
        <v>137</v>
      </c>
      <c r="T3093" t="s">
        <v>148</v>
      </c>
      <c r="U3093" t="s">
        <v>132</v>
      </c>
      <c r="V3093">
        <v>8752</v>
      </c>
      <c r="W3093">
        <v>5675</v>
      </c>
      <c r="X3093">
        <v>6.4</v>
      </c>
      <c r="Y3093">
        <v>13.5</v>
      </c>
      <c r="Z3093">
        <v>7555.97</v>
      </c>
      <c r="AB3093">
        <v>31.48</v>
      </c>
      <c r="AC3093">
        <v>237861.94</v>
      </c>
      <c r="AD3093">
        <v>8775579.1199999992</v>
      </c>
      <c r="AE3093">
        <v>168.26</v>
      </c>
      <c r="AF3093">
        <v>1476578942.73</v>
      </c>
      <c r="AG3093">
        <v>194787.01</v>
      </c>
      <c r="AH3093">
        <v>0</v>
      </c>
      <c r="AI3093">
        <v>0</v>
      </c>
      <c r="AJ3093">
        <v>24.49</v>
      </c>
      <c r="AK3093">
        <v>0</v>
      </c>
      <c r="AL3093">
        <v>0.32500000000000001</v>
      </c>
      <c r="AM3093">
        <v>28520.63</v>
      </c>
      <c r="AN3093">
        <v>397.1</v>
      </c>
      <c r="AO3093">
        <v>572.78</v>
      </c>
      <c r="AP3093">
        <v>227450.94</v>
      </c>
      <c r="AQ3093">
        <v>688620.52</v>
      </c>
      <c r="AR3093" t="s">
        <v>61</v>
      </c>
      <c r="AS3093" t="s">
        <v>61</v>
      </c>
      <c r="AT3093" t="s">
        <v>293</v>
      </c>
      <c r="AU3093" t="s">
        <v>63</v>
      </c>
    </row>
    <row r="3094" spans="1:47" x14ac:dyDescent="0.25">
      <c r="A3094" t="s">
        <v>4356</v>
      </c>
      <c r="B3094">
        <v>2025</v>
      </c>
      <c r="C3094">
        <v>1</v>
      </c>
      <c r="D3094" t="s">
        <v>48</v>
      </c>
      <c r="E3094" s="1">
        <v>45684</v>
      </c>
      <c r="F3094" s="1">
        <v>45692</v>
      </c>
      <c r="G3094">
        <v>8</v>
      </c>
      <c r="H3094">
        <v>11.7</v>
      </c>
      <c r="I3094" t="s">
        <v>65</v>
      </c>
      <c r="J3094" t="s">
        <v>78</v>
      </c>
      <c r="K3094" t="s">
        <v>315</v>
      </c>
      <c r="L3094">
        <v>1511.9</v>
      </c>
      <c r="M3094" t="s">
        <v>68</v>
      </c>
      <c r="N3094" t="s">
        <v>69</v>
      </c>
      <c r="O3094" t="s">
        <v>200</v>
      </c>
      <c r="P3094" t="s">
        <v>184</v>
      </c>
      <c r="Q3094" t="s">
        <v>201</v>
      </c>
      <c r="R3094" t="s">
        <v>1069</v>
      </c>
      <c r="S3094" t="s">
        <v>85</v>
      </c>
      <c r="T3094" t="s">
        <v>187</v>
      </c>
      <c r="U3094" t="s">
        <v>132</v>
      </c>
      <c r="V3094">
        <v>61517</v>
      </c>
      <c r="W3094">
        <v>37861</v>
      </c>
      <c r="X3094">
        <v>19.2</v>
      </c>
      <c r="Y3094">
        <v>13.3</v>
      </c>
      <c r="Z3094">
        <v>52178.3</v>
      </c>
      <c r="AB3094">
        <v>13.25</v>
      </c>
      <c r="AC3094">
        <v>691362.48</v>
      </c>
      <c r="AD3094">
        <v>49424329.329999998</v>
      </c>
      <c r="AE3094">
        <v>275.43</v>
      </c>
      <c r="AF3094">
        <v>13612943027.360001</v>
      </c>
      <c r="AG3094">
        <v>72330.12</v>
      </c>
      <c r="AH3094">
        <v>0.1</v>
      </c>
      <c r="AI3094">
        <v>3424.55</v>
      </c>
      <c r="AJ3094">
        <v>0.17</v>
      </c>
      <c r="AK3094">
        <v>0</v>
      </c>
      <c r="AL3094">
        <v>0.17299999999999999</v>
      </c>
      <c r="AM3094">
        <v>85504.09</v>
      </c>
      <c r="AN3094">
        <v>284.60000000000002</v>
      </c>
      <c r="AO3094">
        <v>512.33000000000004</v>
      </c>
      <c r="AP3094">
        <v>145809.12</v>
      </c>
      <c r="AQ3094">
        <v>998430.36</v>
      </c>
      <c r="AR3094" t="s">
        <v>61</v>
      </c>
      <c r="AS3094" t="s">
        <v>61</v>
      </c>
      <c r="AT3094" t="s">
        <v>62</v>
      </c>
      <c r="AU3094" t="s">
        <v>63</v>
      </c>
    </row>
    <row r="3095" spans="1:47" x14ac:dyDescent="0.25">
      <c r="A3095" t="s">
        <v>4357</v>
      </c>
      <c r="B3095">
        <v>2023</v>
      </c>
      <c r="C3095">
        <v>3</v>
      </c>
      <c r="D3095" t="s">
        <v>48</v>
      </c>
      <c r="E3095" s="1">
        <v>45014</v>
      </c>
      <c r="F3095" s="1">
        <v>45021</v>
      </c>
      <c r="G3095">
        <v>7</v>
      </c>
      <c r="H3095">
        <v>19</v>
      </c>
      <c r="I3095" t="s">
        <v>65</v>
      </c>
      <c r="J3095" t="s">
        <v>50</v>
      </c>
      <c r="K3095" t="s">
        <v>120</v>
      </c>
      <c r="L3095">
        <v>2710.1921000000002</v>
      </c>
      <c r="M3095" t="s">
        <v>98</v>
      </c>
      <c r="N3095" t="s">
        <v>53</v>
      </c>
      <c r="O3095" t="s">
        <v>91</v>
      </c>
      <c r="P3095" t="s">
        <v>128</v>
      </c>
      <c r="Q3095" t="s">
        <v>201</v>
      </c>
      <c r="R3095" t="s">
        <v>897</v>
      </c>
      <c r="S3095" t="s">
        <v>123</v>
      </c>
      <c r="T3095" t="s">
        <v>95</v>
      </c>
      <c r="U3095" t="s">
        <v>103</v>
      </c>
      <c r="V3095">
        <v>64912</v>
      </c>
      <c r="W3095">
        <v>47280</v>
      </c>
      <c r="X3095">
        <v>9.5</v>
      </c>
      <c r="Y3095">
        <v>10.6</v>
      </c>
      <c r="Z3095">
        <v>55455.839999999997</v>
      </c>
      <c r="AB3095">
        <v>28.55</v>
      </c>
      <c r="AC3095">
        <v>1583264.23</v>
      </c>
      <c r="AD3095">
        <v>48385774.960000001</v>
      </c>
      <c r="AE3095">
        <v>281.85000000000002</v>
      </c>
      <c r="AF3095">
        <v>13637530672.48</v>
      </c>
      <c r="AG3095">
        <v>217452.52</v>
      </c>
      <c r="AH3095">
        <v>0.1</v>
      </c>
      <c r="AI3095">
        <v>1779.66</v>
      </c>
      <c r="AJ3095">
        <v>5.61</v>
      </c>
      <c r="AK3095">
        <v>0</v>
      </c>
      <c r="AL3095">
        <v>0.27600000000000002</v>
      </c>
      <c r="AM3095">
        <v>133544.74</v>
      </c>
      <c r="AN3095">
        <v>113.4</v>
      </c>
      <c r="AO3095">
        <v>684.63</v>
      </c>
      <c r="AP3095">
        <v>77637.039999999994</v>
      </c>
      <c r="AQ3095">
        <v>2013678.19</v>
      </c>
      <c r="AR3095" t="s">
        <v>61</v>
      </c>
      <c r="AS3095" t="s">
        <v>61</v>
      </c>
      <c r="AT3095" t="s">
        <v>62</v>
      </c>
      <c r="AU3095" t="s">
        <v>63</v>
      </c>
    </row>
    <row r="3096" spans="1:47" x14ac:dyDescent="0.25">
      <c r="A3096" t="s">
        <v>4358</v>
      </c>
      <c r="B3096">
        <v>2025</v>
      </c>
      <c r="C3096">
        <v>2</v>
      </c>
      <c r="D3096" t="s">
        <v>48</v>
      </c>
      <c r="E3096" s="1">
        <v>45699</v>
      </c>
      <c r="F3096" s="1">
        <v>45708</v>
      </c>
      <c r="G3096">
        <v>9</v>
      </c>
      <c r="H3096">
        <v>7.5</v>
      </c>
      <c r="I3096" t="s">
        <v>49</v>
      </c>
      <c r="J3096" t="s">
        <v>78</v>
      </c>
      <c r="K3096" t="s">
        <v>177</v>
      </c>
      <c r="L3096">
        <v>1001.99</v>
      </c>
      <c r="M3096" t="s">
        <v>52</v>
      </c>
      <c r="N3096" t="s">
        <v>53</v>
      </c>
      <c r="O3096" t="s">
        <v>54</v>
      </c>
      <c r="P3096" t="s">
        <v>201</v>
      </c>
      <c r="Q3096" t="s">
        <v>128</v>
      </c>
      <c r="R3096" t="s">
        <v>4026</v>
      </c>
      <c r="S3096" t="s">
        <v>130</v>
      </c>
      <c r="T3096" t="s">
        <v>131</v>
      </c>
      <c r="U3096" t="s">
        <v>96</v>
      </c>
      <c r="V3096">
        <v>57073</v>
      </c>
      <c r="W3096">
        <v>41698</v>
      </c>
      <c r="X3096">
        <v>15.3</v>
      </c>
      <c r="Y3096">
        <v>13</v>
      </c>
      <c r="Z3096">
        <v>53935.34</v>
      </c>
      <c r="AB3096">
        <v>13.1</v>
      </c>
      <c r="AC3096">
        <v>706552.95</v>
      </c>
      <c r="AD3096">
        <v>18966362.309999999</v>
      </c>
      <c r="AE3096">
        <v>283.17</v>
      </c>
      <c r="AF3096">
        <v>5370704815.3199997</v>
      </c>
      <c r="AG3096">
        <v>59556.22</v>
      </c>
      <c r="AH3096">
        <v>1.6</v>
      </c>
      <c r="AI3096">
        <v>39921.83</v>
      </c>
      <c r="AJ3096">
        <v>7.84</v>
      </c>
      <c r="AK3096">
        <v>1486962.81</v>
      </c>
      <c r="AL3096">
        <v>0.125</v>
      </c>
      <c r="AM3096">
        <v>23707.95</v>
      </c>
      <c r="AN3096">
        <v>220.7</v>
      </c>
      <c r="AO3096">
        <v>639.52</v>
      </c>
      <c r="AP3096">
        <v>141142.06</v>
      </c>
      <c r="AQ3096">
        <v>970881.01</v>
      </c>
      <c r="AR3096" t="s">
        <v>61</v>
      </c>
      <c r="AS3096" t="s">
        <v>61</v>
      </c>
      <c r="AT3096" t="s">
        <v>62</v>
      </c>
      <c r="AU3096" t="s">
        <v>63</v>
      </c>
    </row>
    <row r="3097" spans="1:47" x14ac:dyDescent="0.25">
      <c r="A3097" t="s">
        <v>4359</v>
      </c>
      <c r="B3097">
        <v>2022</v>
      </c>
      <c r="C3097">
        <v>8</v>
      </c>
      <c r="D3097" t="s">
        <v>89</v>
      </c>
      <c r="E3097" s="1">
        <v>44789</v>
      </c>
      <c r="F3097" s="1">
        <v>44811</v>
      </c>
      <c r="G3097">
        <v>22</v>
      </c>
      <c r="H3097">
        <v>10.9</v>
      </c>
      <c r="I3097" t="s">
        <v>65</v>
      </c>
      <c r="J3097" t="s">
        <v>112</v>
      </c>
      <c r="K3097" t="s">
        <v>113</v>
      </c>
      <c r="L3097">
        <v>7304.39</v>
      </c>
      <c r="M3097" t="s">
        <v>114</v>
      </c>
      <c r="N3097" t="s">
        <v>81</v>
      </c>
      <c r="O3097" t="s">
        <v>54</v>
      </c>
      <c r="P3097" t="s">
        <v>100</v>
      </c>
      <c r="Q3097" t="s">
        <v>140</v>
      </c>
      <c r="R3097" t="s">
        <v>2316</v>
      </c>
      <c r="S3097" t="s">
        <v>73</v>
      </c>
      <c r="T3097" t="s">
        <v>148</v>
      </c>
      <c r="U3097" t="s">
        <v>87</v>
      </c>
      <c r="V3097">
        <v>12537</v>
      </c>
      <c r="W3097">
        <v>8445</v>
      </c>
      <c r="X3097">
        <v>2.6</v>
      </c>
      <c r="Y3097">
        <v>10</v>
      </c>
      <c r="Z3097">
        <v>10383.200000000001</v>
      </c>
      <c r="AB3097">
        <v>25.23</v>
      </c>
      <c r="AC3097">
        <v>261968.14</v>
      </c>
      <c r="AD3097">
        <v>9867154.9600000009</v>
      </c>
      <c r="AE3097">
        <v>210.98</v>
      </c>
      <c r="AF3097">
        <v>2081772353.46</v>
      </c>
      <c r="AG3097">
        <v>191139.17</v>
      </c>
      <c r="AH3097">
        <v>0.8</v>
      </c>
      <c r="AI3097">
        <v>19422.82</v>
      </c>
      <c r="AJ3097">
        <v>12.15</v>
      </c>
      <c r="AK3097">
        <v>0</v>
      </c>
      <c r="AL3097">
        <v>0.14699999999999999</v>
      </c>
      <c r="AM3097">
        <v>14504.72</v>
      </c>
      <c r="AN3097">
        <v>701.9</v>
      </c>
      <c r="AO3097">
        <v>510.37</v>
      </c>
      <c r="AP3097">
        <v>358228.7</v>
      </c>
      <c r="AQ3097">
        <v>845263.55</v>
      </c>
      <c r="AR3097" t="s">
        <v>61</v>
      </c>
      <c r="AS3097" t="s">
        <v>61</v>
      </c>
      <c r="AT3097" t="s">
        <v>62</v>
      </c>
      <c r="AU3097" t="s">
        <v>63</v>
      </c>
    </row>
    <row r="3098" spans="1:47" x14ac:dyDescent="0.25">
      <c r="A3098" t="s">
        <v>4360</v>
      </c>
      <c r="B3098">
        <v>2023</v>
      </c>
      <c r="C3098">
        <v>4</v>
      </c>
      <c r="D3098" t="s">
        <v>77</v>
      </c>
      <c r="E3098" s="1">
        <v>45027</v>
      </c>
      <c r="F3098" s="1">
        <v>45033</v>
      </c>
      <c r="G3098">
        <v>6</v>
      </c>
      <c r="H3098">
        <v>9.4</v>
      </c>
      <c r="I3098" t="s">
        <v>65</v>
      </c>
      <c r="J3098" t="s">
        <v>50</v>
      </c>
      <c r="K3098" t="s">
        <v>183</v>
      </c>
      <c r="L3098">
        <v>2710.19</v>
      </c>
      <c r="M3098" t="s">
        <v>68</v>
      </c>
      <c r="N3098" t="s">
        <v>69</v>
      </c>
      <c r="O3098" t="s">
        <v>189</v>
      </c>
      <c r="P3098" t="s">
        <v>128</v>
      </c>
      <c r="Q3098" t="s">
        <v>230</v>
      </c>
      <c r="R3098" t="s">
        <v>736</v>
      </c>
      <c r="S3098" t="s">
        <v>186</v>
      </c>
      <c r="T3098" t="s">
        <v>102</v>
      </c>
      <c r="U3098" t="s">
        <v>228</v>
      </c>
      <c r="V3098">
        <v>106051</v>
      </c>
      <c r="W3098">
        <v>70279</v>
      </c>
      <c r="X3098">
        <v>2.2999999999999998</v>
      </c>
      <c r="Y3098">
        <v>12.7</v>
      </c>
      <c r="Z3098">
        <v>85368.320000000007</v>
      </c>
      <c r="AB3098">
        <v>24.52</v>
      </c>
      <c r="AC3098">
        <v>2093231.21</v>
      </c>
      <c r="AD3098">
        <v>48653112.93</v>
      </c>
      <c r="AE3098">
        <v>282.69</v>
      </c>
      <c r="AF3098">
        <v>13753748494.18</v>
      </c>
      <c r="AG3098">
        <v>131978.6</v>
      </c>
      <c r="AH3098">
        <v>2.6</v>
      </c>
      <c r="AI3098">
        <v>82691.25</v>
      </c>
      <c r="AJ3098">
        <v>9.0299999999999994</v>
      </c>
      <c r="AK3098">
        <v>0</v>
      </c>
      <c r="AL3098">
        <v>0.33700000000000002</v>
      </c>
      <c r="AM3098">
        <v>163960.99</v>
      </c>
      <c r="AN3098">
        <v>262.7</v>
      </c>
      <c r="AO3098">
        <v>736.83</v>
      </c>
      <c r="AP3098">
        <v>193565.24</v>
      </c>
      <c r="AQ3098">
        <v>2665427.29</v>
      </c>
      <c r="AR3098" t="s">
        <v>61</v>
      </c>
      <c r="AS3098" t="s">
        <v>61</v>
      </c>
      <c r="AT3098" t="s">
        <v>62</v>
      </c>
      <c r="AU3098" t="s">
        <v>63</v>
      </c>
    </row>
    <row r="3099" spans="1:47" x14ac:dyDescent="0.25">
      <c r="A3099" t="s">
        <v>4361</v>
      </c>
      <c r="B3099">
        <v>2021</v>
      </c>
      <c r="C3099">
        <v>1</v>
      </c>
      <c r="D3099" t="s">
        <v>48</v>
      </c>
      <c r="E3099" s="1">
        <v>44215</v>
      </c>
      <c r="F3099" s="1">
        <v>44220</v>
      </c>
      <c r="G3099">
        <v>5</v>
      </c>
      <c r="H3099">
        <v>3.8</v>
      </c>
      <c r="I3099" t="s">
        <v>49</v>
      </c>
      <c r="J3099" t="s">
        <v>50</v>
      </c>
      <c r="K3099" t="s">
        <v>120</v>
      </c>
      <c r="L3099">
        <v>2710.1921000000002</v>
      </c>
      <c r="M3099" t="s">
        <v>98</v>
      </c>
      <c r="N3099" t="s">
        <v>106</v>
      </c>
      <c r="O3099" t="s">
        <v>107</v>
      </c>
      <c r="P3099" t="s">
        <v>127</v>
      </c>
      <c r="Q3099" t="s">
        <v>184</v>
      </c>
      <c r="R3099" t="s">
        <v>3881</v>
      </c>
      <c r="S3099" t="s">
        <v>123</v>
      </c>
      <c r="T3099" t="s">
        <v>102</v>
      </c>
      <c r="U3099" t="s">
        <v>110</v>
      </c>
      <c r="V3099">
        <v>34566</v>
      </c>
      <c r="W3099">
        <v>24216</v>
      </c>
      <c r="X3099">
        <v>17.600000000000001</v>
      </c>
      <c r="Y3099">
        <v>12.3</v>
      </c>
      <c r="Z3099">
        <v>26795.01</v>
      </c>
      <c r="AB3099">
        <v>13.8</v>
      </c>
      <c r="AC3099">
        <v>369771.14</v>
      </c>
      <c r="AD3099">
        <v>15601662.52</v>
      </c>
      <c r="AE3099">
        <v>165.44</v>
      </c>
      <c r="AF3099">
        <v>2581139047.3099999</v>
      </c>
      <c r="AG3099">
        <v>42439.68</v>
      </c>
      <c r="AH3099">
        <v>3.4</v>
      </c>
      <c r="AI3099">
        <v>118238.96</v>
      </c>
      <c r="AJ3099">
        <v>14.88</v>
      </c>
      <c r="AK3099">
        <v>2321527.38</v>
      </c>
      <c r="AL3099">
        <v>9.6000000000000002E-2</v>
      </c>
      <c r="AM3099">
        <v>14977.6</v>
      </c>
      <c r="AN3099">
        <v>144.1</v>
      </c>
      <c r="AO3099">
        <v>595.58000000000004</v>
      </c>
      <c r="AP3099">
        <v>85823.08</v>
      </c>
      <c r="AQ3099">
        <v>631250.46</v>
      </c>
      <c r="AR3099" t="s">
        <v>61</v>
      </c>
      <c r="AS3099" t="s">
        <v>61</v>
      </c>
      <c r="AT3099" t="s">
        <v>62</v>
      </c>
      <c r="AU3099" t="s">
        <v>63</v>
      </c>
    </row>
    <row r="3100" spans="1:47" x14ac:dyDescent="0.25">
      <c r="A3100" t="s">
        <v>4362</v>
      </c>
      <c r="B3100">
        <v>2022</v>
      </c>
      <c r="C3100">
        <v>6</v>
      </c>
      <c r="D3100" t="s">
        <v>77</v>
      </c>
      <c r="E3100" s="1">
        <v>44724</v>
      </c>
      <c r="F3100" s="1">
        <v>44730</v>
      </c>
      <c r="G3100">
        <v>6</v>
      </c>
      <c r="H3100">
        <v>8.9</v>
      </c>
      <c r="I3100" t="s">
        <v>65</v>
      </c>
      <c r="J3100" t="s">
        <v>50</v>
      </c>
      <c r="K3100" t="s">
        <v>145</v>
      </c>
      <c r="L3100">
        <v>2710.19</v>
      </c>
      <c r="M3100" t="s">
        <v>98</v>
      </c>
      <c r="N3100" t="s">
        <v>69</v>
      </c>
      <c r="O3100" t="s">
        <v>91</v>
      </c>
      <c r="P3100" t="s">
        <v>184</v>
      </c>
      <c r="Q3100" t="s">
        <v>140</v>
      </c>
      <c r="R3100" t="s">
        <v>2694</v>
      </c>
      <c r="S3100" t="s">
        <v>123</v>
      </c>
      <c r="T3100" t="s">
        <v>86</v>
      </c>
      <c r="U3100" t="s">
        <v>213</v>
      </c>
      <c r="V3100">
        <v>28523</v>
      </c>
      <c r="W3100">
        <v>20275</v>
      </c>
      <c r="X3100">
        <v>16.899999999999999</v>
      </c>
      <c r="Y3100">
        <v>12.7</v>
      </c>
      <c r="Z3100">
        <v>23586.19</v>
      </c>
      <c r="AB3100">
        <v>19.14</v>
      </c>
      <c r="AC3100">
        <v>451439.68</v>
      </c>
      <c r="AD3100">
        <v>20023260.140000001</v>
      </c>
      <c r="AE3100">
        <v>216.36</v>
      </c>
      <c r="AF3100">
        <v>4332232563.8900003</v>
      </c>
      <c r="AG3100">
        <v>94872.37</v>
      </c>
      <c r="AH3100">
        <v>0.6</v>
      </c>
      <c r="AI3100">
        <v>7068.72</v>
      </c>
      <c r="AJ3100">
        <v>0.54</v>
      </c>
      <c r="AK3100">
        <v>0</v>
      </c>
      <c r="AL3100">
        <v>0.29299999999999998</v>
      </c>
      <c r="AM3100">
        <v>58668.15</v>
      </c>
      <c r="AN3100">
        <v>293.3</v>
      </c>
      <c r="AO3100">
        <v>660.39</v>
      </c>
      <c r="AP3100">
        <v>193692.39</v>
      </c>
      <c r="AQ3100">
        <v>805741.31</v>
      </c>
      <c r="AR3100" t="s">
        <v>124</v>
      </c>
      <c r="AS3100" t="s">
        <v>61</v>
      </c>
      <c r="AT3100" t="s">
        <v>62</v>
      </c>
      <c r="AU3100" t="s">
        <v>63</v>
      </c>
    </row>
    <row r="3101" spans="1:47" x14ac:dyDescent="0.25">
      <c r="A3101" t="s">
        <v>4363</v>
      </c>
      <c r="B3101">
        <v>2024</v>
      </c>
      <c r="C3101">
        <v>4</v>
      </c>
      <c r="D3101" t="s">
        <v>77</v>
      </c>
      <c r="E3101" s="1">
        <v>45395</v>
      </c>
      <c r="F3101" s="1">
        <v>45414</v>
      </c>
      <c r="G3101">
        <v>19</v>
      </c>
      <c r="H3101">
        <v>10</v>
      </c>
      <c r="I3101" t="s">
        <v>49</v>
      </c>
      <c r="J3101" t="s">
        <v>50</v>
      </c>
      <c r="K3101" t="s">
        <v>139</v>
      </c>
      <c r="L3101">
        <v>2710.1210999999998</v>
      </c>
      <c r="M3101" t="s">
        <v>90</v>
      </c>
      <c r="N3101" t="s">
        <v>69</v>
      </c>
      <c r="O3101" t="s">
        <v>107</v>
      </c>
      <c r="P3101" t="s">
        <v>121</v>
      </c>
      <c r="Q3101" t="s">
        <v>82</v>
      </c>
      <c r="R3101" t="s">
        <v>3826</v>
      </c>
      <c r="S3101" t="s">
        <v>142</v>
      </c>
      <c r="T3101" t="s">
        <v>86</v>
      </c>
      <c r="U3101" t="s">
        <v>181</v>
      </c>
      <c r="V3101">
        <v>50753</v>
      </c>
      <c r="W3101">
        <v>33716</v>
      </c>
      <c r="X3101">
        <v>20.2</v>
      </c>
      <c r="Y3101">
        <v>10.7</v>
      </c>
      <c r="Z3101">
        <v>42423.81</v>
      </c>
      <c r="AB3101">
        <v>44.98</v>
      </c>
      <c r="AC3101">
        <v>1908222.97</v>
      </c>
      <c r="AD3101">
        <v>30369932.859999999</v>
      </c>
      <c r="AE3101">
        <v>279.97000000000003</v>
      </c>
      <c r="AF3101">
        <v>8502670102.8100004</v>
      </c>
      <c r="AG3101">
        <v>172403.9</v>
      </c>
      <c r="AH3101">
        <v>0.3</v>
      </c>
      <c r="AI3101">
        <v>6596.34</v>
      </c>
      <c r="AJ3101">
        <v>16.55</v>
      </c>
      <c r="AK3101">
        <v>5026223.8899999997</v>
      </c>
      <c r="AL3101">
        <v>6.0999999999999999E-2</v>
      </c>
      <c r="AM3101">
        <v>18525.66</v>
      </c>
      <c r="AN3101">
        <v>380.3</v>
      </c>
      <c r="AO3101">
        <v>520.30999999999995</v>
      </c>
      <c r="AP3101">
        <v>197873.89</v>
      </c>
      <c r="AQ3101">
        <v>2303622.7599999998</v>
      </c>
      <c r="AR3101" t="s">
        <v>61</v>
      </c>
      <c r="AS3101" t="s">
        <v>61</v>
      </c>
      <c r="AT3101" t="s">
        <v>62</v>
      </c>
      <c r="AU3101" t="s">
        <v>63</v>
      </c>
    </row>
    <row r="3102" spans="1:47" x14ac:dyDescent="0.25">
      <c r="A3102" t="s">
        <v>4364</v>
      </c>
      <c r="B3102">
        <v>2021</v>
      </c>
      <c r="C3102">
        <v>4</v>
      </c>
      <c r="D3102" t="s">
        <v>77</v>
      </c>
      <c r="E3102" s="1">
        <v>44290</v>
      </c>
      <c r="F3102" s="1">
        <v>44307</v>
      </c>
      <c r="G3102">
        <v>17</v>
      </c>
      <c r="H3102">
        <v>6.3</v>
      </c>
      <c r="I3102" t="s">
        <v>49</v>
      </c>
      <c r="J3102" t="s">
        <v>50</v>
      </c>
      <c r="K3102" t="s">
        <v>51</v>
      </c>
      <c r="L3102">
        <v>2709</v>
      </c>
      <c r="M3102" t="s">
        <v>98</v>
      </c>
      <c r="N3102" t="s">
        <v>69</v>
      </c>
      <c r="O3102" t="s">
        <v>54</v>
      </c>
      <c r="P3102" t="s">
        <v>93</v>
      </c>
      <c r="Q3102" t="s">
        <v>56</v>
      </c>
      <c r="R3102" t="s">
        <v>1049</v>
      </c>
      <c r="S3102" t="s">
        <v>170</v>
      </c>
      <c r="T3102" t="s">
        <v>59</v>
      </c>
      <c r="U3102" t="s">
        <v>132</v>
      </c>
      <c r="V3102">
        <v>127480</v>
      </c>
      <c r="W3102">
        <v>86038</v>
      </c>
      <c r="X3102">
        <v>19.899999999999999</v>
      </c>
      <c r="Y3102">
        <v>10.9</v>
      </c>
      <c r="Z3102">
        <v>112306.51</v>
      </c>
      <c r="AB3102">
        <v>25.37</v>
      </c>
      <c r="AC3102">
        <v>2849216.16</v>
      </c>
      <c r="AD3102">
        <v>11076791.08</v>
      </c>
      <c r="AE3102">
        <v>165.4</v>
      </c>
      <c r="AF3102">
        <v>1832101244.6300001</v>
      </c>
      <c r="AG3102">
        <v>184671.66</v>
      </c>
      <c r="AH3102">
        <v>0</v>
      </c>
      <c r="AI3102">
        <v>0</v>
      </c>
      <c r="AJ3102">
        <v>4.21</v>
      </c>
      <c r="AK3102">
        <v>466332.9</v>
      </c>
      <c r="AL3102">
        <v>8.3000000000000004E-2</v>
      </c>
      <c r="AM3102">
        <v>9193.74</v>
      </c>
      <c r="AN3102">
        <v>845.3</v>
      </c>
      <c r="AO3102">
        <v>719.07</v>
      </c>
      <c r="AP3102">
        <v>607829.87</v>
      </c>
      <c r="AQ3102">
        <v>3650911.43</v>
      </c>
      <c r="AR3102" t="s">
        <v>61</v>
      </c>
      <c r="AS3102" t="s">
        <v>61</v>
      </c>
      <c r="AT3102" t="s">
        <v>62</v>
      </c>
      <c r="AU3102" t="s">
        <v>63</v>
      </c>
    </row>
    <row r="3103" spans="1:47" x14ac:dyDescent="0.25">
      <c r="A3103" t="s">
        <v>4365</v>
      </c>
      <c r="B3103">
        <v>2024</v>
      </c>
      <c r="C3103">
        <v>5</v>
      </c>
      <c r="D3103" t="s">
        <v>77</v>
      </c>
      <c r="E3103" s="1">
        <v>45430</v>
      </c>
      <c r="F3103" s="1">
        <v>45445</v>
      </c>
      <c r="G3103">
        <v>15</v>
      </c>
      <c r="H3103">
        <v>13.2</v>
      </c>
      <c r="I3103" t="s">
        <v>65</v>
      </c>
      <c r="J3103" t="s">
        <v>50</v>
      </c>
      <c r="K3103" t="s">
        <v>145</v>
      </c>
      <c r="L3103">
        <v>2710.19</v>
      </c>
      <c r="M3103" t="s">
        <v>68</v>
      </c>
      <c r="N3103" t="s">
        <v>106</v>
      </c>
      <c r="O3103" t="s">
        <v>200</v>
      </c>
      <c r="P3103" t="s">
        <v>184</v>
      </c>
      <c r="Q3103" t="s">
        <v>150</v>
      </c>
      <c r="R3103" t="s">
        <v>814</v>
      </c>
      <c r="S3103" t="s">
        <v>170</v>
      </c>
      <c r="T3103" t="s">
        <v>162</v>
      </c>
      <c r="U3103" t="s">
        <v>166</v>
      </c>
      <c r="V3103">
        <v>137619</v>
      </c>
      <c r="W3103">
        <v>91770</v>
      </c>
      <c r="X3103">
        <v>8.8000000000000007</v>
      </c>
      <c r="Y3103">
        <v>14.2</v>
      </c>
      <c r="Z3103">
        <v>118077.47</v>
      </c>
      <c r="AB3103">
        <v>48.39</v>
      </c>
      <c r="AC3103">
        <v>5713768.7699999996</v>
      </c>
      <c r="AD3103">
        <v>129725812.42</v>
      </c>
      <c r="AE3103">
        <v>281.16000000000003</v>
      </c>
      <c r="AF3103">
        <v>36473709420.010002</v>
      </c>
      <c r="AG3103">
        <v>240143.11</v>
      </c>
      <c r="AH3103">
        <v>1</v>
      </c>
      <c r="AI3103">
        <v>30832.58</v>
      </c>
      <c r="AJ3103">
        <v>14.37</v>
      </c>
      <c r="AK3103">
        <v>0</v>
      </c>
      <c r="AL3103">
        <v>0.26200000000000001</v>
      </c>
      <c r="AM3103">
        <v>339881.63</v>
      </c>
      <c r="AN3103">
        <v>277.3</v>
      </c>
      <c r="AO3103">
        <v>464.21</v>
      </c>
      <c r="AP3103">
        <v>128725.43</v>
      </c>
      <c r="AQ3103">
        <v>6453351.5199999996</v>
      </c>
      <c r="AR3103" t="s">
        <v>124</v>
      </c>
      <c r="AS3103" t="s">
        <v>61</v>
      </c>
      <c r="AT3103" t="s">
        <v>62</v>
      </c>
      <c r="AU3103" t="s">
        <v>63</v>
      </c>
    </row>
    <row r="3104" spans="1:47" x14ac:dyDescent="0.25">
      <c r="A3104" t="s">
        <v>4366</v>
      </c>
      <c r="B3104">
        <v>2025</v>
      </c>
      <c r="C3104">
        <v>3</v>
      </c>
      <c r="D3104" t="s">
        <v>48</v>
      </c>
      <c r="E3104" s="1">
        <v>45742</v>
      </c>
      <c r="F3104" s="1">
        <v>45760</v>
      </c>
      <c r="G3104">
        <v>18</v>
      </c>
      <c r="H3104">
        <v>19.5</v>
      </c>
      <c r="I3104" t="s">
        <v>65</v>
      </c>
      <c r="J3104" t="s">
        <v>78</v>
      </c>
      <c r="K3104" t="s">
        <v>177</v>
      </c>
      <c r="L3104">
        <v>1001.99</v>
      </c>
      <c r="M3104" t="s">
        <v>80</v>
      </c>
      <c r="N3104" t="s">
        <v>168</v>
      </c>
      <c r="O3104" t="s">
        <v>107</v>
      </c>
      <c r="P3104" t="s">
        <v>184</v>
      </c>
      <c r="Q3104" t="s">
        <v>71</v>
      </c>
      <c r="R3104" t="s">
        <v>2674</v>
      </c>
      <c r="S3104" t="s">
        <v>130</v>
      </c>
      <c r="T3104" t="s">
        <v>148</v>
      </c>
      <c r="U3104" t="s">
        <v>60</v>
      </c>
      <c r="V3104">
        <v>94494</v>
      </c>
      <c r="W3104">
        <v>69591</v>
      </c>
      <c r="X3104">
        <v>12</v>
      </c>
      <c r="Y3104">
        <v>14.3</v>
      </c>
      <c r="Z3104">
        <v>76695.81</v>
      </c>
      <c r="AB3104">
        <v>21.8</v>
      </c>
      <c r="AC3104">
        <v>1671968.66</v>
      </c>
      <c r="AD3104">
        <v>21638188.879999999</v>
      </c>
      <c r="AE3104">
        <v>283.5</v>
      </c>
      <c r="AF3104">
        <v>6134426547.4799995</v>
      </c>
      <c r="AG3104">
        <v>73524.94</v>
      </c>
      <c r="AH3104">
        <v>0</v>
      </c>
      <c r="AI3104">
        <v>0</v>
      </c>
      <c r="AJ3104">
        <v>17.79</v>
      </c>
      <c r="AK3104">
        <v>0</v>
      </c>
      <c r="AL3104">
        <v>0.318</v>
      </c>
      <c r="AM3104">
        <v>68809.440000000002</v>
      </c>
      <c r="AN3104">
        <v>722.3</v>
      </c>
      <c r="AO3104">
        <v>518.30999999999995</v>
      </c>
      <c r="AP3104">
        <v>374375.31</v>
      </c>
      <c r="AQ3104">
        <v>2188678.35</v>
      </c>
      <c r="AR3104" t="s">
        <v>124</v>
      </c>
      <c r="AS3104" t="s">
        <v>61</v>
      </c>
      <c r="AT3104" t="s">
        <v>62</v>
      </c>
      <c r="AU3104" t="s">
        <v>63</v>
      </c>
    </row>
    <row r="3105" spans="1:47" x14ac:dyDescent="0.25">
      <c r="A3105" t="s">
        <v>4367</v>
      </c>
      <c r="B3105">
        <v>2023</v>
      </c>
      <c r="C3105">
        <v>8</v>
      </c>
      <c r="D3105" t="s">
        <v>89</v>
      </c>
      <c r="E3105" s="1">
        <v>45143</v>
      </c>
      <c r="F3105" s="1">
        <v>45157</v>
      </c>
      <c r="G3105">
        <v>14</v>
      </c>
      <c r="H3105">
        <v>20.6</v>
      </c>
      <c r="I3105" t="s">
        <v>65</v>
      </c>
      <c r="J3105" t="s">
        <v>50</v>
      </c>
      <c r="K3105" t="s">
        <v>423</v>
      </c>
      <c r="L3105">
        <v>2710.1941000000002</v>
      </c>
      <c r="M3105" t="s">
        <v>68</v>
      </c>
      <c r="N3105" t="s">
        <v>106</v>
      </c>
      <c r="O3105" t="s">
        <v>54</v>
      </c>
      <c r="P3105" t="s">
        <v>82</v>
      </c>
      <c r="Q3105" t="s">
        <v>146</v>
      </c>
      <c r="R3105" t="s">
        <v>253</v>
      </c>
      <c r="S3105" t="s">
        <v>142</v>
      </c>
      <c r="T3105" t="s">
        <v>187</v>
      </c>
      <c r="U3105" t="s">
        <v>143</v>
      </c>
      <c r="V3105">
        <v>37593</v>
      </c>
      <c r="W3105">
        <v>26914</v>
      </c>
      <c r="X3105">
        <v>8.6</v>
      </c>
      <c r="Y3105">
        <v>15.9</v>
      </c>
      <c r="Z3105">
        <v>32306.14</v>
      </c>
      <c r="AB3105">
        <v>17.41</v>
      </c>
      <c r="AC3105">
        <v>562449.9</v>
      </c>
      <c r="AD3105">
        <v>32977461.59</v>
      </c>
      <c r="AE3105">
        <v>281.22000000000003</v>
      </c>
      <c r="AF3105">
        <v>9273921748.3400002</v>
      </c>
      <c r="AG3105">
        <v>111432.07</v>
      </c>
      <c r="AH3105">
        <v>0</v>
      </c>
      <c r="AI3105">
        <v>0</v>
      </c>
      <c r="AJ3105">
        <v>23.54</v>
      </c>
      <c r="AK3105">
        <v>0</v>
      </c>
      <c r="AL3105">
        <v>0.23699999999999999</v>
      </c>
      <c r="AM3105">
        <v>78156.58</v>
      </c>
      <c r="AN3105">
        <v>434.4</v>
      </c>
      <c r="AO3105">
        <v>558.99</v>
      </c>
      <c r="AP3105">
        <v>242825.26</v>
      </c>
      <c r="AQ3105">
        <v>994863.81</v>
      </c>
      <c r="AR3105" t="s">
        <v>61</v>
      </c>
      <c r="AS3105" t="s">
        <v>61</v>
      </c>
      <c r="AT3105" t="s">
        <v>62</v>
      </c>
      <c r="AU3105" t="s">
        <v>63</v>
      </c>
    </row>
    <row r="3106" spans="1:47" x14ac:dyDescent="0.25">
      <c r="A3106" t="s">
        <v>4368</v>
      </c>
      <c r="B3106">
        <v>2024</v>
      </c>
      <c r="C3106">
        <v>10</v>
      </c>
      <c r="D3106" t="s">
        <v>119</v>
      </c>
      <c r="E3106" s="1">
        <v>45573</v>
      </c>
      <c r="F3106" s="1">
        <v>45592</v>
      </c>
      <c r="G3106">
        <v>19</v>
      </c>
      <c r="H3106">
        <v>18.600000000000001</v>
      </c>
      <c r="I3106" t="s">
        <v>65</v>
      </c>
      <c r="J3106" t="s">
        <v>50</v>
      </c>
      <c r="K3106" t="s">
        <v>423</v>
      </c>
      <c r="L3106">
        <v>2710.1941000000002</v>
      </c>
      <c r="M3106" t="s">
        <v>52</v>
      </c>
      <c r="N3106" t="s">
        <v>81</v>
      </c>
      <c r="O3106" t="s">
        <v>54</v>
      </c>
      <c r="P3106" t="s">
        <v>70</v>
      </c>
      <c r="Q3106" t="s">
        <v>131</v>
      </c>
      <c r="R3106" t="s">
        <v>1904</v>
      </c>
      <c r="S3106" t="s">
        <v>142</v>
      </c>
      <c r="T3106" t="s">
        <v>148</v>
      </c>
      <c r="U3106" t="s">
        <v>228</v>
      </c>
      <c r="V3106">
        <v>39188</v>
      </c>
      <c r="W3106">
        <v>27329</v>
      </c>
      <c r="X3106">
        <v>5.5</v>
      </c>
      <c r="Y3106">
        <v>10.199999999999999</v>
      </c>
      <c r="Z3106">
        <v>31558.240000000002</v>
      </c>
      <c r="AB3106">
        <v>50.92</v>
      </c>
      <c r="AC3106">
        <v>1606945.58</v>
      </c>
      <c r="AD3106">
        <v>14571701.74</v>
      </c>
      <c r="AE3106">
        <v>279.10000000000002</v>
      </c>
      <c r="AF3106">
        <v>4066961955.6300001</v>
      </c>
      <c r="AG3106">
        <v>202871.72</v>
      </c>
      <c r="AH3106">
        <v>0</v>
      </c>
      <c r="AI3106">
        <v>0</v>
      </c>
      <c r="AJ3106">
        <v>24.66</v>
      </c>
      <c r="AK3106">
        <v>0</v>
      </c>
      <c r="AL3106">
        <v>0.17299999999999999</v>
      </c>
      <c r="AM3106">
        <v>25209.040000000001</v>
      </c>
      <c r="AN3106">
        <v>603.5</v>
      </c>
      <c r="AO3106">
        <v>614.09</v>
      </c>
      <c r="AP3106">
        <v>370603.32</v>
      </c>
      <c r="AQ3106">
        <v>2205629.66</v>
      </c>
      <c r="AR3106" t="s">
        <v>61</v>
      </c>
      <c r="AS3106" t="s">
        <v>61</v>
      </c>
      <c r="AT3106" t="s">
        <v>62</v>
      </c>
      <c r="AU3106" t="s">
        <v>63</v>
      </c>
    </row>
    <row r="3107" spans="1:47" x14ac:dyDescent="0.25">
      <c r="A3107" t="s">
        <v>4369</v>
      </c>
      <c r="B3107">
        <v>2024</v>
      </c>
      <c r="C3107">
        <v>5</v>
      </c>
      <c r="D3107" t="s">
        <v>77</v>
      </c>
      <c r="E3107" s="1">
        <v>45414</v>
      </c>
      <c r="F3107" s="1">
        <v>45434</v>
      </c>
      <c r="G3107">
        <v>20</v>
      </c>
      <c r="H3107">
        <v>10.4</v>
      </c>
      <c r="I3107" t="s">
        <v>49</v>
      </c>
      <c r="J3107" t="s">
        <v>112</v>
      </c>
      <c r="K3107" t="s">
        <v>343</v>
      </c>
      <c r="L3107">
        <v>2523.1</v>
      </c>
      <c r="M3107" t="s">
        <v>68</v>
      </c>
      <c r="N3107" t="s">
        <v>168</v>
      </c>
      <c r="O3107" t="s">
        <v>91</v>
      </c>
      <c r="P3107" t="s">
        <v>159</v>
      </c>
      <c r="Q3107" t="s">
        <v>82</v>
      </c>
      <c r="R3107" t="s">
        <v>2089</v>
      </c>
      <c r="S3107" t="s">
        <v>130</v>
      </c>
      <c r="T3107" t="s">
        <v>74</v>
      </c>
      <c r="U3107" t="s">
        <v>181</v>
      </c>
      <c r="V3107">
        <v>87556</v>
      </c>
      <c r="W3107">
        <v>60231</v>
      </c>
      <c r="X3107">
        <v>22.8</v>
      </c>
      <c r="Y3107">
        <v>13.3</v>
      </c>
      <c r="Z3107">
        <v>76740.95</v>
      </c>
      <c r="AB3107">
        <v>42.96</v>
      </c>
      <c r="AC3107">
        <v>3296791.21</v>
      </c>
      <c r="AD3107">
        <v>85843961.489999995</v>
      </c>
      <c r="AE3107">
        <v>279.58</v>
      </c>
      <c r="AF3107">
        <v>24000254753.369999</v>
      </c>
      <c r="AG3107">
        <v>175392.92</v>
      </c>
      <c r="AH3107">
        <v>0.8</v>
      </c>
      <c r="AI3107">
        <v>6451.49</v>
      </c>
      <c r="AJ3107">
        <v>2.61</v>
      </c>
      <c r="AK3107">
        <v>2240527.39</v>
      </c>
      <c r="AL3107">
        <v>0.124</v>
      </c>
      <c r="AM3107">
        <v>106446.51</v>
      </c>
      <c r="AN3107">
        <v>1018</v>
      </c>
      <c r="AO3107">
        <v>388.32</v>
      </c>
      <c r="AP3107">
        <v>395309.76</v>
      </c>
      <c r="AQ3107">
        <v>3980391.89</v>
      </c>
      <c r="AR3107" t="s">
        <v>61</v>
      </c>
      <c r="AS3107" t="s">
        <v>61</v>
      </c>
      <c r="AT3107" t="s">
        <v>293</v>
      </c>
      <c r="AU3107" t="s">
        <v>63</v>
      </c>
    </row>
    <row r="3108" spans="1:47" x14ac:dyDescent="0.25">
      <c r="A3108" t="s">
        <v>4370</v>
      </c>
      <c r="B3108">
        <v>2025</v>
      </c>
      <c r="C3108">
        <v>7</v>
      </c>
      <c r="D3108" t="s">
        <v>89</v>
      </c>
      <c r="E3108" s="1">
        <v>45849</v>
      </c>
      <c r="F3108" s="1">
        <v>45864</v>
      </c>
      <c r="G3108">
        <v>15</v>
      </c>
      <c r="H3108">
        <v>15.3</v>
      </c>
      <c r="I3108" t="s">
        <v>49</v>
      </c>
      <c r="J3108" t="s">
        <v>134</v>
      </c>
      <c r="K3108" t="s">
        <v>135</v>
      </c>
      <c r="L3108">
        <v>9999.0098999999991</v>
      </c>
      <c r="M3108" t="s">
        <v>90</v>
      </c>
      <c r="N3108" t="s">
        <v>69</v>
      </c>
      <c r="O3108" t="s">
        <v>200</v>
      </c>
      <c r="P3108" t="s">
        <v>121</v>
      </c>
      <c r="Q3108" t="s">
        <v>70</v>
      </c>
      <c r="R3108" t="s">
        <v>129</v>
      </c>
      <c r="S3108" t="s">
        <v>137</v>
      </c>
      <c r="T3108" t="s">
        <v>162</v>
      </c>
      <c r="U3108" t="s">
        <v>166</v>
      </c>
      <c r="V3108">
        <v>4728</v>
      </c>
      <c r="W3108">
        <v>2771</v>
      </c>
      <c r="X3108">
        <v>17.600000000000001</v>
      </c>
      <c r="Y3108">
        <v>14</v>
      </c>
      <c r="Z3108">
        <v>3998.82</v>
      </c>
      <c r="AB3108">
        <v>33.619999999999997</v>
      </c>
      <c r="AC3108">
        <v>134440.32999999999</v>
      </c>
      <c r="AD3108">
        <v>2258253.62</v>
      </c>
      <c r="AE3108">
        <v>276.7</v>
      </c>
      <c r="AF3108">
        <v>624858776.64999998</v>
      </c>
      <c r="AG3108">
        <v>56932.45</v>
      </c>
      <c r="AH3108">
        <v>4.5</v>
      </c>
      <c r="AI3108">
        <v>145878.46</v>
      </c>
      <c r="AJ3108">
        <v>16.22</v>
      </c>
      <c r="AK3108">
        <v>366288.74</v>
      </c>
      <c r="AL3108">
        <v>0.115</v>
      </c>
      <c r="AM3108">
        <v>2596.9899999999998</v>
      </c>
      <c r="AN3108">
        <v>351.9</v>
      </c>
      <c r="AO3108">
        <v>587.42999999999995</v>
      </c>
      <c r="AP3108">
        <v>206716.62</v>
      </c>
      <c r="AQ3108">
        <v>546564.85</v>
      </c>
      <c r="AR3108" t="s">
        <v>124</v>
      </c>
      <c r="AS3108" t="s">
        <v>61</v>
      </c>
      <c r="AT3108" t="s">
        <v>62</v>
      </c>
      <c r="AU3108" t="s">
        <v>63</v>
      </c>
    </row>
    <row r="3109" spans="1:47" x14ac:dyDescent="0.25">
      <c r="A3109" t="s">
        <v>4371</v>
      </c>
      <c r="B3109">
        <v>2025</v>
      </c>
      <c r="C3109">
        <v>1</v>
      </c>
      <c r="D3109" t="s">
        <v>48</v>
      </c>
      <c r="E3109" s="1">
        <v>45675</v>
      </c>
      <c r="F3109" s="1">
        <v>45690</v>
      </c>
      <c r="G3109">
        <v>15</v>
      </c>
      <c r="H3109">
        <v>5.5</v>
      </c>
      <c r="I3109" t="s">
        <v>49</v>
      </c>
      <c r="J3109" t="s">
        <v>66</v>
      </c>
      <c r="K3109" t="s">
        <v>67</v>
      </c>
      <c r="L3109">
        <v>8479.8989999999994</v>
      </c>
      <c r="M3109" t="s">
        <v>114</v>
      </c>
      <c r="N3109" t="s">
        <v>69</v>
      </c>
      <c r="O3109" t="s">
        <v>107</v>
      </c>
      <c r="P3109" t="s">
        <v>196</v>
      </c>
      <c r="Q3109" t="s">
        <v>100</v>
      </c>
      <c r="R3109" t="s">
        <v>374</v>
      </c>
      <c r="S3109" t="s">
        <v>156</v>
      </c>
      <c r="T3109" t="s">
        <v>131</v>
      </c>
      <c r="U3109" t="s">
        <v>75</v>
      </c>
      <c r="V3109">
        <v>19384</v>
      </c>
      <c r="W3109">
        <v>10815</v>
      </c>
      <c r="X3109">
        <v>9.6999999999999993</v>
      </c>
      <c r="Y3109">
        <v>13.1</v>
      </c>
      <c r="Z3109">
        <v>18376.990000000002</v>
      </c>
      <c r="AB3109">
        <v>3212.07</v>
      </c>
      <c r="AC3109">
        <v>4214235.84</v>
      </c>
      <c r="AD3109">
        <v>84881846.650000006</v>
      </c>
      <c r="AE3109">
        <v>284.48</v>
      </c>
      <c r="AF3109">
        <v>24147187734.990002</v>
      </c>
      <c r="AG3109">
        <v>205396.52</v>
      </c>
      <c r="AH3109">
        <v>0.1</v>
      </c>
      <c r="AI3109">
        <v>3172.62</v>
      </c>
      <c r="AJ3109">
        <v>9.5399999999999991</v>
      </c>
      <c r="AK3109">
        <v>8097728.1699999999</v>
      </c>
      <c r="AL3109">
        <v>0.31</v>
      </c>
      <c r="AM3109">
        <v>263133.71999999997</v>
      </c>
      <c r="AN3109">
        <v>614.29999999999995</v>
      </c>
      <c r="AO3109">
        <v>495.13</v>
      </c>
      <c r="AP3109">
        <v>304158.36</v>
      </c>
      <c r="AQ3109">
        <v>4990097.0599999996</v>
      </c>
      <c r="AR3109" t="s">
        <v>61</v>
      </c>
      <c r="AS3109" t="s">
        <v>61</v>
      </c>
      <c r="AT3109" t="s">
        <v>62</v>
      </c>
      <c r="AU3109" t="s">
        <v>63</v>
      </c>
    </row>
    <row r="3110" spans="1:47" x14ac:dyDescent="0.25">
      <c r="A3110" t="s">
        <v>4372</v>
      </c>
      <c r="B3110">
        <v>2024</v>
      </c>
      <c r="C3110">
        <v>3</v>
      </c>
      <c r="D3110" t="s">
        <v>48</v>
      </c>
      <c r="E3110" s="1">
        <v>45377</v>
      </c>
      <c r="F3110" s="1">
        <v>45395</v>
      </c>
      <c r="G3110">
        <v>18</v>
      </c>
      <c r="H3110">
        <v>2.1</v>
      </c>
      <c r="I3110" t="s">
        <v>65</v>
      </c>
      <c r="J3110" t="s">
        <v>50</v>
      </c>
      <c r="K3110" t="s">
        <v>51</v>
      </c>
      <c r="L3110">
        <v>2709</v>
      </c>
      <c r="M3110" t="s">
        <v>90</v>
      </c>
      <c r="N3110" t="s">
        <v>69</v>
      </c>
      <c r="O3110" t="s">
        <v>99</v>
      </c>
      <c r="P3110" t="s">
        <v>184</v>
      </c>
      <c r="Q3110" t="s">
        <v>93</v>
      </c>
      <c r="R3110" t="s">
        <v>2872</v>
      </c>
      <c r="S3110" t="s">
        <v>170</v>
      </c>
      <c r="T3110" t="s">
        <v>162</v>
      </c>
      <c r="U3110" t="s">
        <v>87</v>
      </c>
      <c r="V3110">
        <v>114324</v>
      </c>
      <c r="W3110">
        <v>69493</v>
      </c>
      <c r="X3110">
        <v>17.399999999999999</v>
      </c>
      <c r="Y3110">
        <v>15.5</v>
      </c>
      <c r="Z3110">
        <v>96174.95</v>
      </c>
      <c r="AB3110">
        <v>30.02</v>
      </c>
      <c r="AC3110">
        <v>2887172</v>
      </c>
      <c r="AD3110">
        <v>6257142.25</v>
      </c>
      <c r="AE3110">
        <v>282.32</v>
      </c>
      <c r="AF3110">
        <v>1766516400.02</v>
      </c>
      <c r="AG3110">
        <v>65128.67</v>
      </c>
      <c r="AH3110">
        <v>1</v>
      </c>
      <c r="AI3110">
        <v>24464.03</v>
      </c>
      <c r="AJ3110">
        <v>6.28</v>
      </c>
      <c r="AK3110">
        <v>0</v>
      </c>
      <c r="AL3110">
        <v>0.10299999999999999</v>
      </c>
      <c r="AM3110">
        <v>6444.86</v>
      </c>
      <c r="AN3110">
        <v>883.6</v>
      </c>
      <c r="AO3110">
        <v>477.09</v>
      </c>
      <c r="AP3110">
        <v>421556.72</v>
      </c>
      <c r="AQ3110">
        <v>3404766.28</v>
      </c>
      <c r="AR3110" t="s">
        <v>61</v>
      </c>
      <c r="AS3110" t="s">
        <v>61</v>
      </c>
      <c r="AT3110" t="s">
        <v>62</v>
      </c>
      <c r="AU3110" t="s">
        <v>63</v>
      </c>
    </row>
    <row r="3111" spans="1:47" x14ac:dyDescent="0.25">
      <c r="A3111" t="s">
        <v>4373</v>
      </c>
      <c r="B3111">
        <v>2020</v>
      </c>
      <c r="C3111">
        <v>8</v>
      </c>
      <c r="D3111" t="s">
        <v>89</v>
      </c>
      <c r="E3111" s="1">
        <v>44071</v>
      </c>
      <c r="F3111" s="1">
        <v>44084</v>
      </c>
      <c r="G3111">
        <v>13</v>
      </c>
      <c r="H3111">
        <v>6.3</v>
      </c>
      <c r="I3111" t="s">
        <v>65</v>
      </c>
      <c r="J3111" t="s">
        <v>66</v>
      </c>
      <c r="K3111" t="s">
        <v>391</v>
      </c>
      <c r="L3111">
        <v>9999.99</v>
      </c>
      <c r="M3111" t="s">
        <v>68</v>
      </c>
      <c r="N3111" t="s">
        <v>53</v>
      </c>
      <c r="O3111" t="s">
        <v>200</v>
      </c>
      <c r="P3111" t="s">
        <v>128</v>
      </c>
      <c r="Q3111" t="s">
        <v>71</v>
      </c>
      <c r="R3111" t="s">
        <v>1897</v>
      </c>
      <c r="S3111" t="s">
        <v>130</v>
      </c>
      <c r="T3111" t="s">
        <v>86</v>
      </c>
      <c r="U3111" t="s">
        <v>143</v>
      </c>
      <c r="V3111">
        <v>92350</v>
      </c>
      <c r="W3111">
        <v>61246</v>
      </c>
      <c r="X3111">
        <v>24.8</v>
      </c>
      <c r="Y3111">
        <v>14.2</v>
      </c>
      <c r="Z3111">
        <v>75082.080000000002</v>
      </c>
      <c r="AB3111">
        <v>18.989999999999998</v>
      </c>
      <c r="AC3111">
        <v>1425808.7</v>
      </c>
      <c r="AD3111">
        <v>25513641.600000001</v>
      </c>
      <c r="AE3111">
        <v>165.68</v>
      </c>
      <c r="AF3111">
        <v>4227100140.29</v>
      </c>
      <c r="AG3111">
        <v>91828.69</v>
      </c>
      <c r="AH3111">
        <v>0.5</v>
      </c>
      <c r="AI3111">
        <v>4874.7</v>
      </c>
      <c r="AJ3111">
        <v>9.32</v>
      </c>
      <c r="AK3111">
        <v>0</v>
      </c>
      <c r="AL3111">
        <v>0.245</v>
      </c>
      <c r="AM3111">
        <v>62508.42</v>
      </c>
      <c r="AN3111">
        <v>655.9</v>
      </c>
      <c r="AO3111">
        <v>713.53</v>
      </c>
      <c r="AP3111">
        <v>468004.33</v>
      </c>
      <c r="AQ3111">
        <v>2053024.84</v>
      </c>
      <c r="AR3111" t="s">
        <v>61</v>
      </c>
      <c r="AS3111" t="s">
        <v>61</v>
      </c>
      <c r="AT3111" t="s">
        <v>62</v>
      </c>
      <c r="AU3111" t="s">
        <v>63</v>
      </c>
    </row>
    <row r="3112" spans="1:47" x14ac:dyDescent="0.25">
      <c r="A3112" t="s">
        <v>4374</v>
      </c>
      <c r="B3112">
        <v>2021</v>
      </c>
      <c r="C3112">
        <v>7</v>
      </c>
      <c r="D3112" t="s">
        <v>89</v>
      </c>
      <c r="E3112" s="1">
        <v>44389</v>
      </c>
      <c r="F3112" s="1">
        <v>44403</v>
      </c>
      <c r="G3112">
        <v>14</v>
      </c>
      <c r="H3112">
        <v>8.5</v>
      </c>
      <c r="I3112" t="s">
        <v>49</v>
      </c>
      <c r="J3112" t="s">
        <v>78</v>
      </c>
      <c r="K3112" t="s">
        <v>105</v>
      </c>
      <c r="L3112">
        <v>1201.9000000000001</v>
      </c>
      <c r="M3112" t="s">
        <v>52</v>
      </c>
      <c r="N3112" t="s">
        <v>53</v>
      </c>
      <c r="O3112" t="s">
        <v>91</v>
      </c>
      <c r="P3112" t="s">
        <v>131</v>
      </c>
      <c r="Q3112" t="s">
        <v>184</v>
      </c>
      <c r="R3112" t="s">
        <v>475</v>
      </c>
      <c r="S3112" t="s">
        <v>85</v>
      </c>
      <c r="T3112" t="s">
        <v>187</v>
      </c>
      <c r="U3112" t="s">
        <v>75</v>
      </c>
      <c r="V3112">
        <v>68985</v>
      </c>
      <c r="W3112">
        <v>49054</v>
      </c>
      <c r="X3112">
        <v>8.8000000000000007</v>
      </c>
      <c r="Y3112">
        <v>14.6</v>
      </c>
      <c r="Z3112">
        <v>54115.8</v>
      </c>
      <c r="AB3112">
        <v>33.4</v>
      </c>
      <c r="AC3112">
        <v>1807467.72</v>
      </c>
      <c r="AD3112">
        <v>38144603.950000003</v>
      </c>
      <c r="AE3112">
        <v>171.79</v>
      </c>
      <c r="AF3112">
        <v>6552861512.5699997</v>
      </c>
      <c r="AG3112">
        <v>171642.88</v>
      </c>
      <c r="AH3112">
        <v>0.6</v>
      </c>
      <c r="AI3112">
        <v>8173.08</v>
      </c>
      <c r="AJ3112">
        <v>19.09</v>
      </c>
      <c r="AK3112">
        <v>7281804.8899999997</v>
      </c>
      <c r="AL3112">
        <v>0.11600000000000001</v>
      </c>
      <c r="AM3112">
        <v>44247.74</v>
      </c>
      <c r="AN3112">
        <v>310.5</v>
      </c>
      <c r="AO3112">
        <v>546.33000000000004</v>
      </c>
      <c r="AP3112">
        <v>169635.47</v>
      </c>
      <c r="AQ3112">
        <v>2201166.89</v>
      </c>
      <c r="AR3112" t="s">
        <v>61</v>
      </c>
      <c r="AS3112" t="s">
        <v>61</v>
      </c>
      <c r="AT3112" t="s">
        <v>62</v>
      </c>
      <c r="AU3112" t="s">
        <v>63</v>
      </c>
    </row>
    <row r="3113" spans="1:47" x14ac:dyDescent="0.25">
      <c r="A3113" t="s">
        <v>4375</v>
      </c>
      <c r="B3113">
        <v>2024</v>
      </c>
      <c r="C3113">
        <v>2</v>
      </c>
      <c r="D3113" t="s">
        <v>48</v>
      </c>
      <c r="E3113" s="1">
        <v>45340</v>
      </c>
      <c r="F3113" s="1">
        <v>45356</v>
      </c>
      <c r="G3113">
        <v>16</v>
      </c>
      <c r="H3113">
        <v>7.5</v>
      </c>
      <c r="I3113" t="s">
        <v>65</v>
      </c>
      <c r="J3113" t="s">
        <v>112</v>
      </c>
      <c r="K3113" t="s">
        <v>199</v>
      </c>
      <c r="L3113">
        <v>7204.49</v>
      </c>
      <c r="M3113" t="s">
        <v>68</v>
      </c>
      <c r="N3113" t="s">
        <v>81</v>
      </c>
      <c r="O3113" t="s">
        <v>91</v>
      </c>
      <c r="P3113" t="s">
        <v>56</v>
      </c>
      <c r="Q3113" t="s">
        <v>71</v>
      </c>
      <c r="R3113" t="s">
        <v>860</v>
      </c>
      <c r="S3113" t="s">
        <v>161</v>
      </c>
      <c r="T3113" t="s">
        <v>59</v>
      </c>
      <c r="U3113" t="s">
        <v>143</v>
      </c>
      <c r="V3113">
        <v>21816</v>
      </c>
      <c r="W3113">
        <v>12257</v>
      </c>
      <c r="X3113">
        <v>16.600000000000001</v>
      </c>
      <c r="Y3113">
        <v>14.1</v>
      </c>
      <c r="Z3113">
        <v>17272.53</v>
      </c>
      <c r="AB3113">
        <v>29.42</v>
      </c>
      <c r="AC3113">
        <v>508157.83</v>
      </c>
      <c r="AD3113">
        <v>17939940.559999999</v>
      </c>
      <c r="AE3113">
        <v>280.56</v>
      </c>
      <c r="AF3113">
        <v>5033229723.5100002</v>
      </c>
      <c r="AG3113">
        <v>26918.080000000002</v>
      </c>
      <c r="AH3113">
        <v>0</v>
      </c>
      <c r="AI3113">
        <v>0</v>
      </c>
      <c r="AJ3113">
        <v>13.91</v>
      </c>
      <c r="AK3113">
        <v>0</v>
      </c>
      <c r="AL3113">
        <v>0.10199999999999999</v>
      </c>
      <c r="AM3113">
        <v>18298.740000000002</v>
      </c>
      <c r="AN3113">
        <v>646.29999999999995</v>
      </c>
      <c r="AO3113">
        <v>430.98</v>
      </c>
      <c r="AP3113">
        <v>278542.37</v>
      </c>
      <c r="AQ3113">
        <v>831917.02</v>
      </c>
      <c r="AR3113" t="s">
        <v>61</v>
      </c>
      <c r="AS3113" t="s">
        <v>61</v>
      </c>
      <c r="AT3113" t="s">
        <v>62</v>
      </c>
      <c r="AU3113" t="s">
        <v>63</v>
      </c>
    </row>
    <row r="3114" spans="1:47" x14ac:dyDescent="0.25">
      <c r="A3114" t="s">
        <v>4376</v>
      </c>
      <c r="B3114">
        <v>2020</v>
      </c>
      <c r="C3114">
        <v>2</v>
      </c>
      <c r="D3114" t="s">
        <v>48</v>
      </c>
      <c r="E3114" s="1">
        <v>43863</v>
      </c>
      <c r="F3114" s="1">
        <v>43871</v>
      </c>
      <c r="G3114">
        <v>8</v>
      </c>
      <c r="H3114">
        <v>18.7</v>
      </c>
      <c r="I3114" t="s">
        <v>65</v>
      </c>
      <c r="J3114" t="s">
        <v>50</v>
      </c>
      <c r="K3114" t="s">
        <v>223</v>
      </c>
      <c r="L3114">
        <v>2710.1109999999999</v>
      </c>
      <c r="M3114" t="s">
        <v>114</v>
      </c>
      <c r="N3114" t="s">
        <v>81</v>
      </c>
      <c r="O3114" t="s">
        <v>200</v>
      </c>
      <c r="P3114" t="s">
        <v>70</v>
      </c>
      <c r="Q3114" t="s">
        <v>154</v>
      </c>
      <c r="R3114" t="s">
        <v>1711</v>
      </c>
      <c r="S3114" t="s">
        <v>123</v>
      </c>
      <c r="T3114" t="s">
        <v>95</v>
      </c>
      <c r="U3114" t="s">
        <v>228</v>
      </c>
      <c r="V3114">
        <v>49506</v>
      </c>
      <c r="W3114">
        <v>31035</v>
      </c>
      <c r="X3114">
        <v>1.7</v>
      </c>
      <c r="Y3114">
        <v>14.1</v>
      </c>
      <c r="Z3114">
        <v>44767.91</v>
      </c>
      <c r="AB3114">
        <v>38.79</v>
      </c>
      <c r="AC3114">
        <v>1736547.23</v>
      </c>
      <c r="AD3114">
        <v>28532379.760000002</v>
      </c>
      <c r="AE3114">
        <v>160.47</v>
      </c>
      <c r="AF3114">
        <v>4578590980.0900002</v>
      </c>
      <c r="AG3114">
        <v>179786.83</v>
      </c>
      <c r="AH3114">
        <v>3.5</v>
      </c>
      <c r="AI3114">
        <v>109020.95</v>
      </c>
      <c r="AJ3114">
        <v>12.63</v>
      </c>
      <c r="AK3114">
        <v>0</v>
      </c>
      <c r="AL3114">
        <v>0.20899999999999999</v>
      </c>
      <c r="AM3114">
        <v>59632.67</v>
      </c>
      <c r="AN3114">
        <v>303.8</v>
      </c>
      <c r="AO3114">
        <v>371.79</v>
      </c>
      <c r="AP3114">
        <v>112949.8</v>
      </c>
      <c r="AQ3114">
        <v>2197937.48</v>
      </c>
      <c r="AR3114" t="s">
        <v>61</v>
      </c>
      <c r="AS3114" t="s">
        <v>61</v>
      </c>
      <c r="AT3114" t="s">
        <v>62</v>
      </c>
      <c r="AU3114" t="s">
        <v>63</v>
      </c>
    </row>
    <row r="3115" spans="1:47" x14ac:dyDescent="0.25">
      <c r="A3115" t="s">
        <v>4377</v>
      </c>
      <c r="B3115">
        <v>2020</v>
      </c>
      <c r="C3115">
        <v>10</v>
      </c>
      <c r="D3115" t="s">
        <v>119</v>
      </c>
      <c r="E3115" s="1">
        <v>44131</v>
      </c>
      <c r="F3115" s="1">
        <v>44139</v>
      </c>
      <c r="G3115">
        <v>8</v>
      </c>
      <c r="H3115">
        <v>17.7</v>
      </c>
      <c r="I3115" t="s">
        <v>49</v>
      </c>
      <c r="J3115" t="s">
        <v>50</v>
      </c>
      <c r="K3115" t="s">
        <v>139</v>
      </c>
      <c r="L3115">
        <v>2710.1210999999998</v>
      </c>
      <c r="M3115" t="s">
        <v>98</v>
      </c>
      <c r="N3115" t="s">
        <v>168</v>
      </c>
      <c r="O3115" t="s">
        <v>54</v>
      </c>
      <c r="P3115" t="s">
        <v>196</v>
      </c>
      <c r="Q3115" t="s">
        <v>82</v>
      </c>
      <c r="R3115" t="s">
        <v>1445</v>
      </c>
      <c r="S3115" t="s">
        <v>142</v>
      </c>
      <c r="T3115" t="s">
        <v>95</v>
      </c>
      <c r="U3115" t="s">
        <v>213</v>
      </c>
      <c r="V3115">
        <v>52751</v>
      </c>
      <c r="W3115">
        <v>37245</v>
      </c>
      <c r="X3115">
        <v>13.4</v>
      </c>
      <c r="Y3115">
        <v>12</v>
      </c>
      <c r="Z3115">
        <v>45238.71</v>
      </c>
      <c r="AB3115">
        <v>33.380000000000003</v>
      </c>
      <c r="AC3115">
        <v>1510068.14</v>
      </c>
      <c r="AD3115">
        <v>39694253.700000003</v>
      </c>
      <c r="AE3115">
        <v>165.28</v>
      </c>
      <c r="AF3115">
        <v>6560666251.54</v>
      </c>
      <c r="AG3115">
        <v>137181.26999999999</v>
      </c>
      <c r="AH3115">
        <v>0</v>
      </c>
      <c r="AI3115">
        <v>0</v>
      </c>
      <c r="AJ3115">
        <v>16.21</v>
      </c>
      <c r="AK3115">
        <v>6434438.5199999996</v>
      </c>
      <c r="AL3115">
        <v>8.7999999999999995E-2</v>
      </c>
      <c r="AM3115">
        <v>34930.94</v>
      </c>
      <c r="AN3115">
        <v>126.4</v>
      </c>
      <c r="AO3115">
        <v>468.18</v>
      </c>
      <c r="AP3115">
        <v>59177.95</v>
      </c>
      <c r="AQ3115">
        <v>1741358.3</v>
      </c>
      <c r="AR3115" t="s">
        <v>61</v>
      </c>
      <c r="AS3115" t="s">
        <v>61</v>
      </c>
      <c r="AT3115" t="s">
        <v>62</v>
      </c>
      <c r="AU3115" t="s">
        <v>63</v>
      </c>
    </row>
    <row r="3116" spans="1:47" x14ac:dyDescent="0.25">
      <c r="A3116" t="s">
        <v>4378</v>
      </c>
      <c r="B3116">
        <v>2024</v>
      </c>
      <c r="C3116">
        <v>2</v>
      </c>
      <c r="D3116" t="s">
        <v>48</v>
      </c>
      <c r="E3116" s="1">
        <v>45349</v>
      </c>
      <c r="F3116" s="1">
        <v>45358</v>
      </c>
      <c r="G3116">
        <v>9</v>
      </c>
      <c r="H3116">
        <v>15.9</v>
      </c>
      <c r="I3116" t="s">
        <v>49</v>
      </c>
      <c r="J3116" t="s">
        <v>78</v>
      </c>
      <c r="K3116" t="s">
        <v>211</v>
      </c>
      <c r="L3116">
        <v>1701.99</v>
      </c>
      <c r="M3116" t="s">
        <v>98</v>
      </c>
      <c r="N3116" t="s">
        <v>81</v>
      </c>
      <c r="O3116" t="s">
        <v>99</v>
      </c>
      <c r="P3116" t="s">
        <v>150</v>
      </c>
      <c r="Q3116" t="s">
        <v>226</v>
      </c>
      <c r="R3116" t="s">
        <v>2086</v>
      </c>
      <c r="S3116" t="s">
        <v>85</v>
      </c>
      <c r="T3116" t="s">
        <v>162</v>
      </c>
      <c r="U3116" t="s">
        <v>96</v>
      </c>
      <c r="V3116">
        <v>59385</v>
      </c>
      <c r="W3116">
        <v>38212</v>
      </c>
      <c r="X3116">
        <v>22.4</v>
      </c>
      <c r="Y3116">
        <v>10.3</v>
      </c>
      <c r="Z3116">
        <v>45966.84</v>
      </c>
      <c r="AB3116">
        <v>38.57</v>
      </c>
      <c r="AC3116">
        <v>1772941.02</v>
      </c>
      <c r="AD3116">
        <v>38018254.030000001</v>
      </c>
      <c r="AE3116">
        <v>273.39999999999998</v>
      </c>
      <c r="AF3116">
        <v>10394190651.799999</v>
      </c>
      <c r="AG3116">
        <v>75890.02</v>
      </c>
      <c r="AH3116">
        <v>3</v>
      </c>
      <c r="AI3116">
        <v>94182.76</v>
      </c>
      <c r="AJ3116">
        <v>6.01</v>
      </c>
      <c r="AK3116">
        <v>2284897.0699999998</v>
      </c>
      <c r="AL3116">
        <v>6.9000000000000006E-2</v>
      </c>
      <c r="AM3116">
        <v>26232.6</v>
      </c>
      <c r="AN3116">
        <v>221.9</v>
      </c>
      <c r="AO3116">
        <v>365.02</v>
      </c>
      <c r="AP3116">
        <v>80997.94</v>
      </c>
      <c r="AQ3116">
        <v>2050244.34</v>
      </c>
      <c r="AR3116" t="s">
        <v>61</v>
      </c>
      <c r="AS3116" t="s">
        <v>61</v>
      </c>
      <c r="AT3116" t="s">
        <v>62</v>
      </c>
      <c r="AU3116" t="s">
        <v>63</v>
      </c>
    </row>
    <row r="3117" spans="1:47" x14ac:dyDescent="0.25">
      <c r="A3117" t="s">
        <v>4379</v>
      </c>
      <c r="B3117">
        <v>2023</v>
      </c>
      <c r="C3117">
        <v>3</v>
      </c>
      <c r="D3117" t="s">
        <v>48</v>
      </c>
      <c r="E3117" s="1">
        <v>45015</v>
      </c>
      <c r="F3117" s="1">
        <v>45026</v>
      </c>
      <c r="G3117">
        <v>11</v>
      </c>
      <c r="H3117">
        <v>17.3</v>
      </c>
      <c r="I3117" t="s">
        <v>65</v>
      </c>
      <c r="J3117" t="s">
        <v>112</v>
      </c>
      <c r="K3117" t="s">
        <v>199</v>
      </c>
      <c r="L3117">
        <v>7204.49</v>
      </c>
      <c r="M3117" t="s">
        <v>80</v>
      </c>
      <c r="N3117" t="s">
        <v>106</v>
      </c>
      <c r="O3117" t="s">
        <v>189</v>
      </c>
      <c r="P3117" t="s">
        <v>82</v>
      </c>
      <c r="Q3117" t="s">
        <v>121</v>
      </c>
      <c r="R3117" t="s">
        <v>2043</v>
      </c>
      <c r="S3117" t="s">
        <v>161</v>
      </c>
      <c r="T3117" t="s">
        <v>59</v>
      </c>
      <c r="U3117" t="s">
        <v>259</v>
      </c>
      <c r="V3117">
        <v>39339</v>
      </c>
      <c r="W3117">
        <v>26341</v>
      </c>
      <c r="X3117">
        <v>11.6</v>
      </c>
      <c r="Y3117">
        <v>14.4</v>
      </c>
      <c r="Z3117">
        <v>32005.45</v>
      </c>
      <c r="AB3117">
        <v>28.17</v>
      </c>
      <c r="AC3117">
        <v>901593.53</v>
      </c>
      <c r="AD3117">
        <v>32959532.460000001</v>
      </c>
      <c r="AE3117">
        <v>289.39999999999998</v>
      </c>
      <c r="AF3117">
        <v>9538488693.9200001</v>
      </c>
      <c r="AG3117">
        <v>248568.35</v>
      </c>
      <c r="AH3117">
        <v>1.4</v>
      </c>
      <c r="AI3117">
        <v>46624.800000000003</v>
      </c>
      <c r="AJ3117">
        <v>22.44</v>
      </c>
      <c r="AK3117">
        <v>0</v>
      </c>
      <c r="AL3117">
        <v>0.33700000000000002</v>
      </c>
      <c r="AM3117">
        <v>111073.62</v>
      </c>
      <c r="AN3117">
        <v>402.6</v>
      </c>
      <c r="AO3117">
        <v>737.35</v>
      </c>
      <c r="AP3117">
        <v>296857.11</v>
      </c>
      <c r="AQ3117">
        <v>1604717.41</v>
      </c>
      <c r="AR3117" t="s">
        <v>61</v>
      </c>
      <c r="AS3117" t="s">
        <v>61</v>
      </c>
      <c r="AT3117" t="s">
        <v>62</v>
      </c>
      <c r="AU3117" t="s">
        <v>63</v>
      </c>
    </row>
    <row r="3118" spans="1:47" x14ac:dyDescent="0.25">
      <c r="A3118" t="s">
        <v>4380</v>
      </c>
      <c r="B3118">
        <v>2021</v>
      </c>
      <c r="C3118">
        <v>2</v>
      </c>
      <c r="D3118" t="s">
        <v>48</v>
      </c>
      <c r="E3118" s="1">
        <v>44242</v>
      </c>
      <c r="F3118" s="1">
        <v>44256</v>
      </c>
      <c r="G3118">
        <v>14</v>
      </c>
      <c r="H3118">
        <v>7.1</v>
      </c>
      <c r="I3118" t="s">
        <v>49</v>
      </c>
      <c r="J3118" t="s">
        <v>66</v>
      </c>
      <c r="K3118" t="s">
        <v>67</v>
      </c>
      <c r="L3118">
        <v>8479.8989999999994</v>
      </c>
      <c r="M3118" t="s">
        <v>68</v>
      </c>
      <c r="N3118" t="s">
        <v>69</v>
      </c>
      <c r="O3118" t="s">
        <v>54</v>
      </c>
      <c r="P3118" t="s">
        <v>131</v>
      </c>
      <c r="Q3118" t="s">
        <v>100</v>
      </c>
      <c r="R3118" t="s">
        <v>316</v>
      </c>
      <c r="S3118" t="s">
        <v>156</v>
      </c>
      <c r="T3118" t="s">
        <v>102</v>
      </c>
      <c r="U3118" t="s">
        <v>60</v>
      </c>
      <c r="V3118">
        <v>26084</v>
      </c>
      <c r="W3118">
        <v>19044</v>
      </c>
      <c r="X3118">
        <v>3.5</v>
      </c>
      <c r="Y3118">
        <v>12.5</v>
      </c>
      <c r="Z3118">
        <v>24172.5</v>
      </c>
      <c r="AA3118">
        <v>1726</v>
      </c>
      <c r="AB3118">
        <v>2305.7199999999998</v>
      </c>
      <c r="AC3118">
        <v>3979672.72</v>
      </c>
      <c r="AD3118">
        <v>85192833.829999998</v>
      </c>
      <c r="AE3118">
        <v>173.09</v>
      </c>
      <c r="AF3118">
        <v>14746027607.629999</v>
      </c>
      <c r="AG3118">
        <v>116773.59</v>
      </c>
      <c r="AH3118">
        <v>0</v>
      </c>
      <c r="AI3118">
        <v>0</v>
      </c>
      <c r="AJ3118">
        <v>8.17</v>
      </c>
      <c r="AK3118">
        <v>6960254.5199999996</v>
      </c>
      <c r="AL3118">
        <v>0.28299999999999997</v>
      </c>
      <c r="AM3118">
        <v>241095.72</v>
      </c>
      <c r="AN3118">
        <v>676.4</v>
      </c>
      <c r="AO3118">
        <v>510.59</v>
      </c>
      <c r="AP3118">
        <v>345363.08</v>
      </c>
      <c r="AQ3118">
        <v>4682905.1100000003</v>
      </c>
      <c r="AR3118" t="s">
        <v>61</v>
      </c>
      <c r="AS3118" t="s">
        <v>61</v>
      </c>
      <c r="AT3118" t="s">
        <v>62</v>
      </c>
      <c r="AU3118" t="s">
        <v>63</v>
      </c>
    </row>
    <row r="3119" spans="1:47" x14ac:dyDescent="0.25">
      <c r="A3119" t="s">
        <v>4381</v>
      </c>
      <c r="B3119">
        <v>2024</v>
      </c>
      <c r="C3119">
        <v>11</v>
      </c>
      <c r="D3119" t="s">
        <v>119</v>
      </c>
      <c r="E3119" s="1">
        <v>45599</v>
      </c>
      <c r="F3119" s="1">
        <v>45629</v>
      </c>
      <c r="G3119">
        <v>30</v>
      </c>
      <c r="H3119">
        <v>11.6</v>
      </c>
      <c r="I3119" t="s">
        <v>65</v>
      </c>
      <c r="J3119" t="s">
        <v>78</v>
      </c>
      <c r="K3119" t="s">
        <v>177</v>
      </c>
      <c r="L3119">
        <v>1001.99</v>
      </c>
      <c r="M3119" t="s">
        <v>80</v>
      </c>
      <c r="N3119" t="s">
        <v>81</v>
      </c>
      <c r="O3119" t="s">
        <v>200</v>
      </c>
      <c r="P3119" t="s">
        <v>70</v>
      </c>
      <c r="Q3119" t="s">
        <v>108</v>
      </c>
      <c r="R3119" t="s">
        <v>2855</v>
      </c>
      <c r="S3119" t="s">
        <v>130</v>
      </c>
      <c r="T3119" t="s">
        <v>102</v>
      </c>
      <c r="U3119" t="s">
        <v>103</v>
      </c>
      <c r="V3119">
        <v>89885</v>
      </c>
      <c r="W3119">
        <v>54757</v>
      </c>
      <c r="X3119">
        <v>19.5</v>
      </c>
      <c r="Y3119">
        <v>13.2</v>
      </c>
      <c r="Z3119">
        <v>72817.990000000005</v>
      </c>
      <c r="AB3119">
        <v>20.51</v>
      </c>
      <c r="AC3119">
        <v>1493496.97</v>
      </c>
      <c r="AD3119">
        <v>31600094.940000001</v>
      </c>
      <c r="AE3119">
        <v>276.27</v>
      </c>
      <c r="AF3119">
        <v>8730158229.0699997</v>
      </c>
      <c r="AG3119">
        <v>100232.29</v>
      </c>
      <c r="AH3119">
        <v>0</v>
      </c>
      <c r="AI3119">
        <v>0</v>
      </c>
      <c r="AJ3119">
        <v>7.84</v>
      </c>
      <c r="AK3119">
        <v>0</v>
      </c>
      <c r="AL3119">
        <v>0.128</v>
      </c>
      <c r="AM3119">
        <v>40448.120000000003</v>
      </c>
      <c r="AN3119">
        <v>1635.3</v>
      </c>
      <c r="AO3119">
        <v>435.85</v>
      </c>
      <c r="AP3119">
        <v>712745.51</v>
      </c>
      <c r="AQ3119">
        <v>2346922.89</v>
      </c>
      <c r="AR3119" t="s">
        <v>61</v>
      </c>
      <c r="AS3119" t="s">
        <v>61</v>
      </c>
      <c r="AT3119" t="s">
        <v>116</v>
      </c>
      <c r="AU3119" t="s">
        <v>63</v>
      </c>
    </row>
    <row r="3120" spans="1:47" x14ac:dyDescent="0.25">
      <c r="A3120" t="s">
        <v>4382</v>
      </c>
      <c r="B3120">
        <v>2025</v>
      </c>
      <c r="C3120">
        <v>7</v>
      </c>
      <c r="D3120" t="s">
        <v>89</v>
      </c>
      <c r="E3120" s="1">
        <v>45867</v>
      </c>
      <c r="F3120" s="1">
        <v>45881</v>
      </c>
      <c r="G3120">
        <v>14</v>
      </c>
      <c r="H3120">
        <v>7.9</v>
      </c>
      <c r="I3120" t="s">
        <v>49</v>
      </c>
      <c r="J3120" t="s">
        <v>50</v>
      </c>
      <c r="K3120" t="s">
        <v>120</v>
      </c>
      <c r="L3120">
        <v>2710.1921000000002</v>
      </c>
      <c r="M3120" t="s">
        <v>80</v>
      </c>
      <c r="N3120" t="s">
        <v>168</v>
      </c>
      <c r="O3120" t="s">
        <v>189</v>
      </c>
      <c r="P3120" t="s">
        <v>108</v>
      </c>
      <c r="Q3120" t="s">
        <v>184</v>
      </c>
      <c r="R3120" t="s">
        <v>766</v>
      </c>
      <c r="S3120" t="s">
        <v>142</v>
      </c>
      <c r="T3120" t="s">
        <v>95</v>
      </c>
      <c r="U3120" t="s">
        <v>110</v>
      </c>
      <c r="V3120">
        <v>33028</v>
      </c>
      <c r="W3120">
        <v>19068</v>
      </c>
      <c r="X3120">
        <v>3.9</v>
      </c>
      <c r="Y3120">
        <v>11.1</v>
      </c>
      <c r="Z3120">
        <v>30913.39</v>
      </c>
      <c r="AB3120">
        <v>20.02</v>
      </c>
      <c r="AC3120">
        <v>618886.06999999995</v>
      </c>
      <c r="AD3120">
        <v>31300734.780000001</v>
      </c>
      <c r="AE3120">
        <v>280.10000000000002</v>
      </c>
      <c r="AF3120">
        <v>8767335811.8799992</v>
      </c>
      <c r="AG3120">
        <v>105420.4</v>
      </c>
      <c r="AH3120">
        <v>0</v>
      </c>
      <c r="AI3120">
        <v>0</v>
      </c>
      <c r="AJ3120">
        <v>13.1</v>
      </c>
      <c r="AK3120">
        <v>4100396.26</v>
      </c>
      <c r="AL3120">
        <v>0.05</v>
      </c>
      <c r="AM3120">
        <v>15650.37</v>
      </c>
      <c r="AN3120">
        <v>308.39999999999998</v>
      </c>
      <c r="AO3120">
        <v>451.34</v>
      </c>
      <c r="AP3120">
        <v>139193.26</v>
      </c>
      <c r="AQ3120">
        <v>879150.1</v>
      </c>
      <c r="AR3120" t="s">
        <v>61</v>
      </c>
      <c r="AS3120" t="s">
        <v>61</v>
      </c>
      <c r="AT3120" t="s">
        <v>62</v>
      </c>
      <c r="AU3120" t="s">
        <v>63</v>
      </c>
    </row>
    <row r="3121" spans="1:47" x14ac:dyDescent="0.25">
      <c r="A3121" t="s">
        <v>4383</v>
      </c>
      <c r="B3121">
        <v>2021</v>
      </c>
      <c r="C3121">
        <v>10</v>
      </c>
      <c r="D3121" t="s">
        <v>119</v>
      </c>
      <c r="E3121" s="1">
        <v>44494</v>
      </c>
      <c r="F3121" s="1">
        <v>44521</v>
      </c>
      <c r="G3121">
        <v>27</v>
      </c>
      <c r="I3121" t="s">
        <v>65</v>
      </c>
      <c r="J3121" t="s">
        <v>78</v>
      </c>
      <c r="K3121" t="s">
        <v>105</v>
      </c>
      <c r="L3121">
        <v>1201.9000000000001</v>
      </c>
      <c r="M3121" t="s">
        <v>114</v>
      </c>
      <c r="N3121" t="s">
        <v>168</v>
      </c>
      <c r="O3121" t="s">
        <v>99</v>
      </c>
      <c r="P3121" t="s">
        <v>70</v>
      </c>
      <c r="Q3121" t="s">
        <v>257</v>
      </c>
      <c r="R3121" t="s">
        <v>324</v>
      </c>
      <c r="S3121" t="s">
        <v>85</v>
      </c>
      <c r="T3121" t="s">
        <v>59</v>
      </c>
      <c r="U3121" t="s">
        <v>87</v>
      </c>
      <c r="V3121">
        <v>42166</v>
      </c>
      <c r="W3121">
        <v>28523</v>
      </c>
      <c r="X3121">
        <v>17.899999999999999</v>
      </c>
      <c r="Y3121">
        <v>11.6</v>
      </c>
      <c r="Z3121">
        <v>34650.269999999997</v>
      </c>
      <c r="AB3121">
        <v>18.440000000000001</v>
      </c>
      <c r="AC3121">
        <v>638950.98</v>
      </c>
      <c r="AD3121">
        <v>41077548.579999998</v>
      </c>
      <c r="AE3121">
        <v>170.95</v>
      </c>
      <c r="AF3121">
        <v>7022206929.75</v>
      </c>
      <c r="AG3121">
        <v>194232.89</v>
      </c>
      <c r="AH3121">
        <v>1.7</v>
      </c>
      <c r="AI3121">
        <v>51207.86</v>
      </c>
      <c r="AJ3121">
        <v>23.21</v>
      </c>
      <c r="AK3121">
        <v>0</v>
      </c>
      <c r="AL3121">
        <v>0.106</v>
      </c>
      <c r="AM3121">
        <v>43542.2</v>
      </c>
      <c r="AN3121">
        <v>505.7</v>
      </c>
      <c r="AO3121">
        <v>684.93</v>
      </c>
      <c r="AP3121">
        <v>346369.1</v>
      </c>
      <c r="AQ3121">
        <v>1274303.03</v>
      </c>
      <c r="AR3121" t="s">
        <v>124</v>
      </c>
      <c r="AS3121" t="s">
        <v>61</v>
      </c>
      <c r="AT3121" t="s">
        <v>62</v>
      </c>
      <c r="AU3121" t="s">
        <v>63</v>
      </c>
    </row>
    <row r="3122" spans="1:47" x14ac:dyDescent="0.25">
      <c r="A3122" t="s">
        <v>4384</v>
      </c>
      <c r="B3122">
        <v>2021</v>
      </c>
      <c r="C3122">
        <v>5</v>
      </c>
      <c r="D3122" t="s">
        <v>77</v>
      </c>
      <c r="E3122" s="1">
        <v>44331</v>
      </c>
      <c r="F3122" s="1">
        <v>44338</v>
      </c>
      <c r="G3122">
        <v>7</v>
      </c>
      <c r="H3122">
        <v>11.9</v>
      </c>
      <c r="I3122" t="s">
        <v>65</v>
      </c>
      <c r="J3122" t="s">
        <v>78</v>
      </c>
      <c r="K3122" t="s">
        <v>177</v>
      </c>
      <c r="L3122">
        <v>1001.99</v>
      </c>
      <c r="M3122" t="s">
        <v>52</v>
      </c>
      <c r="N3122" t="s">
        <v>106</v>
      </c>
      <c r="O3122" t="s">
        <v>91</v>
      </c>
      <c r="P3122" t="s">
        <v>128</v>
      </c>
      <c r="Q3122" t="s">
        <v>140</v>
      </c>
      <c r="R3122" t="s">
        <v>908</v>
      </c>
      <c r="S3122" t="s">
        <v>130</v>
      </c>
      <c r="T3122" t="s">
        <v>74</v>
      </c>
      <c r="U3122" t="s">
        <v>103</v>
      </c>
      <c r="V3122">
        <v>76633</v>
      </c>
      <c r="W3122">
        <v>50639</v>
      </c>
      <c r="X3122">
        <v>5.9</v>
      </c>
      <c r="Y3122">
        <v>12.9</v>
      </c>
      <c r="Z3122">
        <v>63462.66</v>
      </c>
      <c r="AB3122">
        <v>28.14</v>
      </c>
      <c r="AC3122">
        <v>1785839.25</v>
      </c>
      <c r="AD3122">
        <v>19224108.969999999</v>
      </c>
      <c r="AE3122">
        <v>169.43</v>
      </c>
      <c r="AF3122">
        <v>3257140782.79</v>
      </c>
      <c r="AG3122">
        <v>120363.78</v>
      </c>
      <c r="AH3122">
        <v>2.5</v>
      </c>
      <c r="AI3122">
        <v>43712.23</v>
      </c>
      <c r="AJ3122">
        <v>22.22</v>
      </c>
      <c r="AK3122">
        <v>0</v>
      </c>
      <c r="AL3122">
        <v>0.31900000000000001</v>
      </c>
      <c r="AM3122">
        <v>61324.91</v>
      </c>
      <c r="AO3122">
        <v>687.85</v>
      </c>
      <c r="AP3122">
        <v>76970.42</v>
      </c>
      <c r="AQ3122">
        <v>2088210.59</v>
      </c>
      <c r="AR3122" t="s">
        <v>61</v>
      </c>
      <c r="AS3122" t="s">
        <v>61</v>
      </c>
      <c r="AT3122" t="s">
        <v>62</v>
      </c>
      <c r="AU3122" t="s">
        <v>63</v>
      </c>
    </row>
    <row r="3123" spans="1:47" x14ac:dyDescent="0.25">
      <c r="A3123" t="s">
        <v>4385</v>
      </c>
      <c r="B3123">
        <v>2026</v>
      </c>
      <c r="C3123">
        <v>2</v>
      </c>
      <c r="D3123" t="s">
        <v>48</v>
      </c>
      <c r="E3123" s="1">
        <v>46069</v>
      </c>
      <c r="F3123" s="1">
        <v>46086</v>
      </c>
      <c r="G3123">
        <v>17</v>
      </c>
      <c r="H3123">
        <v>8.5</v>
      </c>
      <c r="I3123" t="s">
        <v>65</v>
      </c>
      <c r="J3123" t="s">
        <v>50</v>
      </c>
      <c r="K3123" t="s">
        <v>51</v>
      </c>
      <c r="L3123">
        <v>2709</v>
      </c>
      <c r="M3123" t="s">
        <v>68</v>
      </c>
      <c r="N3123" t="s">
        <v>81</v>
      </c>
      <c r="O3123" t="s">
        <v>54</v>
      </c>
      <c r="P3123" t="s">
        <v>92</v>
      </c>
      <c r="Q3123" t="s">
        <v>108</v>
      </c>
      <c r="R3123" t="s">
        <v>1384</v>
      </c>
      <c r="S3123" t="s">
        <v>58</v>
      </c>
      <c r="T3123" t="s">
        <v>148</v>
      </c>
      <c r="U3123" t="s">
        <v>228</v>
      </c>
      <c r="V3123">
        <v>192378</v>
      </c>
      <c r="W3123">
        <v>130680</v>
      </c>
      <c r="X3123">
        <v>16.399999999999999</v>
      </c>
      <c r="Y3123">
        <v>14.3</v>
      </c>
      <c r="Z3123">
        <v>150093.37</v>
      </c>
      <c r="AB3123">
        <v>20.91</v>
      </c>
      <c r="AC3123">
        <v>3138452.37</v>
      </c>
      <c r="AD3123">
        <v>7653260.9400000004</v>
      </c>
      <c r="AE3123">
        <v>280.52999999999997</v>
      </c>
      <c r="AF3123">
        <v>2146969291.5</v>
      </c>
      <c r="AG3123">
        <v>164639.70000000001</v>
      </c>
      <c r="AH3123">
        <v>1.4</v>
      </c>
      <c r="AI3123">
        <v>25231.39</v>
      </c>
      <c r="AJ3123">
        <v>0.96</v>
      </c>
      <c r="AK3123">
        <v>0</v>
      </c>
      <c r="AL3123">
        <v>0.27100000000000002</v>
      </c>
      <c r="AM3123">
        <v>20740.34</v>
      </c>
      <c r="AN3123">
        <v>615.5</v>
      </c>
      <c r="AO3123">
        <v>516.51</v>
      </c>
      <c r="AP3123">
        <v>317911.90000000002</v>
      </c>
      <c r="AQ3123">
        <v>3666975.7</v>
      </c>
      <c r="AR3123" t="s">
        <v>61</v>
      </c>
      <c r="AS3123" t="s">
        <v>61</v>
      </c>
      <c r="AT3123" t="s">
        <v>62</v>
      </c>
      <c r="AU3123" t="s">
        <v>63</v>
      </c>
    </row>
    <row r="3124" spans="1:47" x14ac:dyDescent="0.25">
      <c r="A3124" t="s">
        <v>4386</v>
      </c>
      <c r="B3124">
        <v>2023</v>
      </c>
      <c r="C3124">
        <v>12</v>
      </c>
      <c r="D3124" t="s">
        <v>119</v>
      </c>
      <c r="E3124" s="1">
        <v>45269</v>
      </c>
      <c r="F3124" s="1">
        <v>45280</v>
      </c>
      <c r="G3124">
        <v>11</v>
      </c>
      <c r="H3124">
        <v>14</v>
      </c>
      <c r="I3124" t="s">
        <v>65</v>
      </c>
      <c r="J3124" t="s">
        <v>50</v>
      </c>
      <c r="K3124" t="s">
        <v>51</v>
      </c>
      <c r="L3124">
        <v>2709</v>
      </c>
      <c r="M3124" t="s">
        <v>52</v>
      </c>
      <c r="N3124" t="s">
        <v>81</v>
      </c>
      <c r="O3124" t="s">
        <v>107</v>
      </c>
      <c r="P3124" t="s">
        <v>184</v>
      </c>
      <c r="Q3124" t="s">
        <v>174</v>
      </c>
      <c r="R3124" t="s">
        <v>3342</v>
      </c>
      <c r="S3124" t="s">
        <v>58</v>
      </c>
      <c r="T3124" t="s">
        <v>74</v>
      </c>
      <c r="U3124" t="s">
        <v>60</v>
      </c>
      <c r="V3124">
        <v>277621</v>
      </c>
      <c r="W3124">
        <v>176440</v>
      </c>
      <c r="X3124">
        <v>2.7</v>
      </c>
      <c r="Y3124">
        <v>15</v>
      </c>
      <c r="Z3124">
        <v>230747.56</v>
      </c>
      <c r="AB3124">
        <v>28.16</v>
      </c>
      <c r="AC3124">
        <v>6497851.29</v>
      </c>
      <c r="AD3124">
        <v>19761221.039999999</v>
      </c>
      <c r="AE3124">
        <v>286.58</v>
      </c>
      <c r="AF3124">
        <v>5663170725.6400003</v>
      </c>
      <c r="AG3124">
        <v>227387.66</v>
      </c>
      <c r="AH3124">
        <v>0.3</v>
      </c>
      <c r="AI3124">
        <v>7406.32</v>
      </c>
      <c r="AJ3124">
        <v>17.61</v>
      </c>
      <c r="AK3124">
        <v>0</v>
      </c>
      <c r="AL3124">
        <v>0.318</v>
      </c>
      <c r="AM3124">
        <v>62840.68</v>
      </c>
      <c r="AN3124">
        <v>216.3</v>
      </c>
      <c r="AO3124">
        <v>593.51</v>
      </c>
      <c r="AP3124">
        <v>128376.21</v>
      </c>
      <c r="AQ3124">
        <v>6923862.1600000001</v>
      </c>
      <c r="AR3124" t="s">
        <v>61</v>
      </c>
      <c r="AS3124" t="s">
        <v>61</v>
      </c>
      <c r="AT3124" t="s">
        <v>62</v>
      </c>
      <c r="AU3124" t="s">
        <v>63</v>
      </c>
    </row>
    <row r="3125" spans="1:47" x14ac:dyDescent="0.25">
      <c r="A3125" t="s">
        <v>4387</v>
      </c>
      <c r="B3125">
        <v>2025</v>
      </c>
      <c r="C3125">
        <v>12</v>
      </c>
      <c r="D3125" t="s">
        <v>119</v>
      </c>
      <c r="E3125" s="1">
        <v>46005</v>
      </c>
      <c r="F3125" s="1">
        <v>46035</v>
      </c>
      <c r="G3125">
        <v>30</v>
      </c>
      <c r="H3125">
        <v>15.3</v>
      </c>
      <c r="I3125" t="s">
        <v>65</v>
      </c>
      <c r="J3125" t="s">
        <v>78</v>
      </c>
      <c r="K3125" t="s">
        <v>105</v>
      </c>
      <c r="L3125">
        <v>1201.9000000000001</v>
      </c>
      <c r="M3125" t="s">
        <v>98</v>
      </c>
      <c r="N3125" t="s">
        <v>106</v>
      </c>
      <c r="O3125" t="s">
        <v>200</v>
      </c>
      <c r="P3125" t="s">
        <v>82</v>
      </c>
      <c r="Q3125" t="s">
        <v>150</v>
      </c>
      <c r="R3125" t="s">
        <v>972</v>
      </c>
      <c r="S3125" t="s">
        <v>85</v>
      </c>
      <c r="T3125" t="s">
        <v>86</v>
      </c>
      <c r="U3125" t="s">
        <v>132</v>
      </c>
      <c r="V3125">
        <v>50769</v>
      </c>
      <c r="W3125">
        <v>30134</v>
      </c>
      <c r="X3125">
        <v>7.3</v>
      </c>
      <c r="Y3125">
        <v>12.2</v>
      </c>
      <c r="Z3125">
        <v>46701.48</v>
      </c>
      <c r="AB3125">
        <v>22.02</v>
      </c>
      <c r="AC3125">
        <v>1028366.59</v>
      </c>
      <c r="AD3125">
        <v>21748879.239999998</v>
      </c>
      <c r="AE3125">
        <v>277</v>
      </c>
      <c r="AF3125">
        <v>6024439549.4799995</v>
      </c>
      <c r="AG3125">
        <v>56723.73</v>
      </c>
      <c r="AH3125">
        <v>0.5</v>
      </c>
      <c r="AI3125">
        <v>14884.56</v>
      </c>
      <c r="AJ3125">
        <v>3.96</v>
      </c>
      <c r="AK3125">
        <v>0</v>
      </c>
      <c r="AL3125">
        <v>5.7000000000000002E-2</v>
      </c>
      <c r="AM3125">
        <v>12396.86</v>
      </c>
      <c r="AN3125">
        <v>816.1</v>
      </c>
      <c r="AO3125">
        <v>509.08</v>
      </c>
      <c r="AP3125">
        <v>415460.19</v>
      </c>
      <c r="AQ3125">
        <v>1527831.93</v>
      </c>
      <c r="AR3125" t="s">
        <v>61</v>
      </c>
      <c r="AS3125" t="s">
        <v>61</v>
      </c>
      <c r="AT3125" t="s">
        <v>62</v>
      </c>
      <c r="AU3125" t="s">
        <v>63</v>
      </c>
    </row>
    <row r="3126" spans="1:47" x14ac:dyDescent="0.25">
      <c r="A3126" t="s">
        <v>4388</v>
      </c>
      <c r="B3126">
        <v>2023</v>
      </c>
      <c r="C3126">
        <v>4</v>
      </c>
      <c r="D3126" t="s">
        <v>77</v>
      </c>
      <c r="E3126" s="1">
        <v>45035</v>
      </c>
      <c r="F3126" s="1">
        <v>45060</v>
      </c>
      <c r="G3126">
        <v>25</v>
      </c>
      <c r="H3126">
        <v>14</v>
      </c>
      <c r="I3126" t="s">
        <v>65</v>
      </c>
      <c r="J3126" t="s">
        <v>66</v>
      </c>
      <c r="K3126" t="s">
        <v>67</v>
      </c>
      <c r="L3126">
        <v>8479.8989999999994</v>
      </c>
      <c r="M3126" t="s">
        <v>90</v>
      </c>
      <c r="N3126" t="s">
        <v>69</v>
      </c>
      <c r="O3126" t="s">
        <v>54</v>
      </c>
      <c r="P3126" t="s">
        <v>56</v>
      </c>
      <c r="Q3126" t="s">
        <v>140</v>
      </c>
      <c r="R3126" t="s">
        <v>3318</v>
      </c>
      <c r="S3126" t="s">
        <v>73</v>
      </c>
      <c r="T3126" t="s">
        <v>95</v>
      </c>
      <c r="U3126" t="s">
        <v>103</v>
      </c>
      <c r="V3126">
        <v>13920</v>
      </c>
      <c r="W3126">
        <v>9272</v>
      </c>
      <c r="X3126">
        <v>14.6</v>
      </c>
      <c r="Y3126">
        <v>14.3</v>
      </c>
      <c r="Z3126">
        <v>11799.6</v>
      </c>
      <c r="AB3126">
        <v>12.41</v>
      </c>
      <c r="AC3126">
        <v>146433.04</v>
      </c>
      <c r="AD3126">
        <v>3940358.42</v>
      </c>
      <c r="AE3126">
        <v>282.56</v>
      </c>
      <c r="AF3126">
        <v>1113387675.1600001</v>
      </c>
      <c r="AG3126">
        <v>223963.99</v>
      </c>
      <c r="AH3126">
        <v>0.2</v>
      </c>
      <c r="AI3126">
        <v>5638.46</v>
      </c>
      <c r="AJ3126">
        <v>1.52</v>
      </c>
      <c r="AK3126">
        <v>0</v>
      </c>
      <c r="AL3126">
        <v>0.23499999999999999</v>
      </c>
      <c r="AM3126">
        <v>9259.84</v>
      </c>
      <c r="AN3126">
        <v>685.7</v>
      </c>
      <c r="AO3126">
        <v>741.43</v>
      </c>
      <c r="AP3126">
        <v>508398.55</v>
      </c>
      <c r="AQ3126">
        <v>893693.88</v>
      </c>
      <c r="AR3126" t="s">
        <v>61</v>
      </c>
      <c r="AS3126" t="s">
        <v>61</v>
      </c>
      <c r="AT3126" t="s">
        <v>62</v>
      </c>
      <c r="AU3126" t="s">
        <v>63</v>
      </c>
    </row>
    <row r="3127" spans="1:47" x14ac:dyDescent="0.25">
      <c r="A3127" t="s">
        <v>4389</v>
      </c>
      <c r="B3127">
        <v>2022</v>
      </c>
      <c r="C3127">
        <v>6</v>
      </c>
      <c r="D3127" t="s">
        <v>77</v>
      </c>
      <c r="E3127" s="1">
        <v>44714</v>
      </c>
      <c r="F3127" s="1">
        <v>44737</v>
      </c>
      <c r="G3127">
        <v>23</v>
      </c>
      <c r="H3127">
        <v>10.3</v>
      </c>
      <c r="I3127" t="s">
        <v>49</v>
      </c>
      <c r="J3127" t="s">
        <v>66</v>
      </c>
      <c r="K3127" t="s">
        <v>248</v>
      </c>
      <c r="L3127">
        <v>9999</v>
      </c>
      <c r="M3127" t="s">
        <v>68</v>
      </c>
      <c r="N3127" t="s">
        <v>106</v>
      </c>
      <c r="O3127" t="s">
        <v>91</v>
      </c>
      <c r="P3127" t="s">
        <v>127</v>
      </c>
      <c r="Q3127" t="s">
        <v>226</v>
      </c>
      <c r="R3127" t="s">
        <v>2158</v>
      </c>
      <c r="S3127" t="s">
        <v>156</v>
      </c>
      <c r="T3127" t="s">
        <v>162</v>
      </c>
      <c r="U3127" t="s">
        <v>132</v>
      </c>
      <c r="V3127">
        <v>8964</v>
      </c>
      <c r="W3127">
        <v>5020</v>
      </c>
      <c r="X3127">
        <v>17.899999999999999</v>
      </c>
      <c r="Y3127">
        <v>10.3</v>
      </c>
      <c r="Z3127">
        <v>7888.9</v>
      </c>
      <c r="AA3127">
        <v>563</v>
      </c>
      <c r="AB3127">
        <v>4123.8599999999997</v>
      </c>
      <c r="AC3127">
        <v>2321733.1800000002</v>
      </c>
      <c r="AD3127">
        <v>28724194.899999999</v>
      </c>
      <c r="AE3127">
        <v>216.64</v>
      </c>
      <c r="AF3127">
        <v>6222809583.1400003</v>
      </c>
      <c r="AG3127">
        <v>220865.33</v>
      </c>
      <c r="AH3127">
        <v>2.6</v>
      </c>
      <c r="AI3127">
        <v>79187.39</v>
      </c>
      <c r="AJ3127">
        <v>23.44</v>
      </c>
      <c r="AK3127">
        <v>6732951.2800000003</v>
      </c>
      <c r="AL3127">
        <v>0.13200000000000001</v>
      </c>
      <c r="AM3127">
        <v>37915.94</v>
      </c>
      <c r="AN3127">
        <v>881.3</v>
      </c>
      <c r="AO3127">
        <v>492.04</v>
      </c>
      <c r="AP3127">
        <v>433634.85</v>
      </c>
      <c r="AQ3127">
        <v>3093336.69</v>
      </c>
      <c r="AR3127" t="s">
        <v>61</v>
      </c>
      <c r="AS3127" t="s">
        <v>61</v>
      </c>
      <c r="AT3127" t="s">
        <v>62</v>
      </c>
      <c r="AU3127" t="s">
        <v>63</v>
      </c>
    </row>
    <row r="3128" spans="1:47" x14ac:dyDescent="0.25">
      <c r="A3128" t="s">
        <v>4390</v>
      </c>
      <c r="B3128">
        <v>2022</v>
      </c>
      <c r="C3128">
        <v>4</v>
      </c>
      <c r="D3128" t="s">
        <v>77</v>
      </c>
      <c r="E3128" s="1">
        <v>44658</v>
      </c>
      <c r="F3128" s="1">
        <v>44668</v>
      </c>
      <c r="G3128">
        <v>10</v>
      </c>
      <c r="H3128">
        <v>10.8</v>
      </c>
      <c r="I3128" t="s">
        <v>49</v>
      </c>
      <c r="J3128" t="s">
        <v>112</v>
      </c>
      <c r="K3128" t="s">
        <v>199</v>
      </c>
      <c r="L3128">
        <v>7204.49</v>
      </c>
      <c r="M3128" t="s">
        <v>52</v>
      </c>
      <c r="N3128" t="s">
        <v>53</v>
      </c>
      <c r="O3128" t="s">
        <v>200</v>
      </c>
      <c r="P3128" t="s">
        <v>121</v>
      </c>
      <c r="Q3128" t="s">
        <v>226</v>
      </c>
      <c r="R3128" t="s">
        <v>2229</v>
      </c>
      <c r="S3128" t="s">
        <v>161</v>
      </c>
      <c r="T3128" t="s">
        <v>148</v>
      </c>
      <c r="U3128" t="s">
        <v>143</v>
      </c>
      <c r="V3128">
        <v>28711</v>
      </c>
      <c r="W3128">
        <v>21276</v>
      </c>
      <c r="X3128">
        <v>11.2</v>
      </c>
      <c r="Y3128">
        <v>12.6</v>
      </c>
      <c r="Z3128">
        <v>22593.67</v>
      </c>
      <c r="AB3128">
        <v>31.22</v>
      </c>
      <c r="AC3128">
        <v>705374.38</v>
      </c>
      <c r="AD3128">
        <v>19417677.809999999</v>
      </c>
      <c r="AE3128">
        <v>214.37</v>
      </c>
      <c r="AF3128">
        <v>4162567592.1300001</v>
      </c>
      <c r="AG3128">
        <v>134274.07</v>
      </c>
      <c r="AH3128">
        <v>0</v>
      </c>
      <c r="AI3128">
        <v>0</v>
      </c>
      <c r="AJ3128">
        <v>21.54</v>
      </c>
      <c r="AK3128">
        <v>4182567.8</v>
      </c>
      <c r="AL3128">
        <v>6.0999999999999999E-2</v>
      </c>
      <c r="AM3128">
        <v>11844.78</v>
      </c>
      <c r="AN3128">
        <v>430.1</v>
      </c>
      <c r="AO3128">
        <v>695.43</v>
      </c>
      <c r="AP3128">
        <v>299104.44</v>
      </c>
      <c r="AQ3128">
        <v>1150597.67</v>
      </c>
      <c r="AR3128" t="s">
        <v>124</v>
      </c>
      <c r="AS3128" t="s">
        <v>61</v>
      </c>
      <c r="AT3128" t="s">
        <v>62</v>
      </c>
      <c r="AU3128" t="s">
        <v>63</v>
      </c>
    </row>
    <row r="3129" spans="1:47" x14ac:dyDescent="0.25">
      <c r="A3129" t="s">
        <v>4391</v>
      </c>
      <c r="B3129">
        <v>2021</v>
      </c>
      <c r="C3129">
        <v>2</v>
      </c>
      <c r="D3129" t="s">
        <v>48</v>
      </c>
      <c r="E3129" s="1">
        <v>44252</v>
      </c>
      <c r="F3129" s="1">
        <v>44267</v>
      </c>
      <c r="G3129">
        <v>15</v>
      </c>
      <c r="H3129">
        <v>9.5</v>
      </c>
      <c r="I3129" t="s">
        <v>65</v>
      </c>
      <c r="J3129" t="s">
        <v>50</v>
      </c>
      <c r="K3129" t="s">
        <v>145</v>
      </c>
      <c r="L3129">
        <v>2710.19</v>
      </c>
      <c r="M3129" t="s">
        <v>114</v>
      </c>
      <c r="N3129" t="s">
        <v>81</v>
      </c>
      <c r="O3129" t="s">
        <v>189</v>
      </c>
      <c r="P3129" t="s">
        <v>100</v>
      </c>
      <c r="Q3129" t="s">
        <v>159</v>
      </c>
      <c r="R3129" t="s">
        <v>928</v>
      </c>
      <c r="S3129" t="s">
        <v>170</v>
      </c>
      <c r="T3129" t="s">
        <v>148</v>
      </c>
      <c r="U3129" t="s">
        <v>132</v>
      </c>
      <c r="V3129">
        <v>118282</v>
      </c>
      <c r="W3129">
        <v>85654</v>
      </c>
      <c r="X3129">
        <v>11.8</v>
      </c>
      <c r="Y3129">
        <v>13.1</v>
      </c>
      <c r="Z3129">
        <v>96577.97</v>
      </c>
      <c r="AB3129">
        <v>21.93</v>
      </c>
      <c r="AC3129">
        <v>2117954.88</v>
      </c>
      <c r="AD3129">
        <v>105966314.45999999</v>
      </c>
      <c r="AE3129">
        <v>170.75</v>
      </c>
      <c r="AF3129">
        <v>18093748194.040001</v>
      </c>
      <c r="AG3129">
        <v>40384.269999999997</v>
      </c>
      <c r="AH3129">
        <v>1.3</v>
      </c>
      <c r="AI3129">
        <v>26681.02</v>
      </c>
      <c r="AJ3129">
        <v>14.59</v>
      </c>
      <c r="AK3129">
        <v>0</v>
      </c>
      <c r="AL3129">
        <v>0.113</v>
      </c>
      <c r="AM3129">
        <v>119741.94</v>
      </c>
      <c r="AN3129">
        <v>358.7</v>
      </c>
      <c r="AO3129">
        <v>440.07</v>
      </c>
      <c r="AP3129">
        <v>157853.10999999999</v>
      </c>
      <c r="AQ3129">
        <v>2462615.2200000002</v>
      </c>
      <c r="AR3129" t="s">
        <v>61</v>
      </c>
      <c r="AS3129" t="s">
        <v>61</v>
      </c>
      <c r="AT3129" t="s">
        <v>62</v>
      </c>
      <c r="AU3129" t="s">
        <v>63</v>
      </c>
    </row>
    <row r="3130" spans="1:47" x14ac:dyDescent="0.25">
      <c r="A3130" t="s">
        <v>4392</v>
      </c>
      <c r="B3130">
        <v>2026</v>
      </c>
      <c r="C3130">
        <v>2</v>
      </c>
      <c r="D3130" t="s">
        <v>48</v>
      </c>
      <c r="E3130" s="1">
        <v>46069</v>
      </c>
      <c r="F3130" s="1">
        <v>46086</v>
      </c>
      <c r="G3130">
        <v>17</v>
      </c>
      <c r="H3130">
        <v>8.9</v>
      </c>
      <c r="I3130" t="s">
        <v>49</v>
      </c>
      <c r="J3130" t="s">
        <v>239</v>
      </c>
      <c r="K3130" t="s">
        <v>265</v>
      </c>
      <c r="L3130">
        <v>3102.1</v>
      </c>
      <c r="M3130" t="s">
        <v>90</v>
      </c>
      <c r="N3130" t="s">
        <v>81</v>
      </c>
      <c r="O3130" t="s">
        <v>54</v>
      </c>
      <c r="P3130" t="s">
        <v>159</v>
      </c>
      <c r="Q3130" t="s">
        <v>184</v>
      </c>
      <c r="R3130" t="s">
        <v>3885</v>
      </c>
      <c r="S3130" t="s">
        <v>161</v>
      </c>
      <c r="T3130" t="s">
        <v>162</v>
      </c>
      <c r="U3130" t="s">
        <v>60</v>
      </c>
      <c r="V3130">
        <v>24266</v>
      </c>
      <c r="W3130">
        <v>15375</v>
      </c>
      <c r="X3130">
        <v>15.3</v>
      </c>
      <c r="Y3130">
        <v>15.3</v>
      </c>
      <c r="Z3130">
        <v>20598.05</v>
      </c>
      <c r="AB3130">
        <v>13.46</v>
      </c>
      <c r="AC3130">
        <v>277249.75</v>
      </c>
      <c r="AD3130">
        <v>6663263.1900000004</v>
      </c>
      <c r="AE3130">
        <v>281.24</v>
      </c>
      <c r="AF3130">
        <v>1873976139.5599999</v>
      </c>
      <c r="AG3130">
        <v>45799.22</v>
      </c>
      <c r="AH3130">
        <v>0</v>
      </c>
      <c r="AI3130">
        <v>0</v>
      </c>
      <c r="AJ3130">
        <v>17.510000000000002</v>
      </c>
      <c r="AK3130">
        <v>1166737.3799999999</v>
      </c>
      <c r="AL3130">
        <v>0.33500000000000002</v>
      </c>
      <c r="AM3130">
        <v>22321.93</v>
      </c>
      <c r="AN3130">
        <v>335.7</v>
      </c>
      <c r="AO3130">
        <v>610.91999999999996</v>
      </c>
      <c r="AP3130">
        <v>205085.84</v>
      </c>
      <c r="AQ3130">
        <v>550456.74</v>
      </c>
      <c r="AR3130" t="s">
        <v>61</v>
      </c>
      <c r="AS3130" t="s">
        <v>61</v>
      </c>
      <c r="AT3130" t="s">
        <v>62</v>
      </c>
      <c r="AU3130" t="s">
        <v>63</v>
      </c>
    </row>
    <row r="3131" spans="1:47" x14ac:dyDescent="0.25">
      <c r="A3131" t="s">
        <v>4393</v>
      </c>
      <c r="B3131">
        <v>2020</v>
      </c>
      <c r="C3131">
        <v>4</v>
      </c>
      <c r="D3131" t="s">
        <v>77</v>
      </c>
      <c r="E3131" s="1">
        <v>43947</v>
      </c>
      <c r="F3131" s="1">
        <v>43959</v>
      </c>
      <c r="G3131">
        <v>12</v>
      </c>
      <c r="H3131">
        <v>17.600000000000001</v>
      </c>
      <c r="I3131" t="s">
        <v>65</v>
      </c>
      <c r="J3131" t="s">
        <v>78</v>
      </c>
      <c r="K3131" t="s">
        <v>211</v>
      </c>
      <c r="L3131">
        <v>1701.99</v>
      </c>
      <c r="M3131" t="s">
        <v>80</v>
      </c>
      <c r="N3131" t="s">
        <v>69</v>
      </c>
      <c r="O3131" t="s">
        <v>107</v>
      </c>
      <c r="P3131" t="s">
        <v>92</v>
      </c>
      <c r="Q3131" t="s">
        <v>108</v>
      </c>
      <c r="R3131" t="s">
        <v>2585</v>
      </c>
      <c r="S3131" t="s">
        <v>85</v>
      </c>
      <c r="T3131" t="s">
        <v>102</v>
      </c>
      <c r="U3131" t="s">
        <v>166</v>
      </c>
      <c r="V3131">
        <v>37214</v>
      </c>
      <c r="W3131">
        <v>25949</v>
      </c>
      <c r="X3131">
        <v>2.1</v>
      </c>
      <c r="Y3131">
        <v>14.8</v>
      </c>
      <c r="Z3131">
        <v>30197.33</v>
      </c>
      <c r="AB3131">
        <v>32.89</v>
      </c>
      <c r="AC3131">
        <v>993190.18</v>
      </c>
      <c r="AD3131">
        <v>21679267.149999999</v>
      </c>
      <c r="AE3131">
        <v>162.91</v>
      </c>
      <c r="AF3131">
        <v>3531769411.4099998</v>
      </c>
      <c r="AG3131">
        <v>153186.01999999999</v>
      </c>
      <c r="AH3131">
        <v>0</v>
      </c>
      <c r="AI3131">
        <v>0</v>
      </c>
      <c r="AJ3131">
        <v>1.7</v>
      </c>
      <c r="AK3131">
        <v>0</v>
      </c>
      <c r="AL3131">
        <v>0.14699999999999999</v>
      </c>
      <c r="AM3131">
        <v>31868.52</v>
      </c>
      <c r="AN3131">
        <v>416.7</v>
      </c>
      <c r="AO3131">
        <v>627.96</v>
      </c>
      <c r="AP3131">
        <v>261670.93</v>
      </c>
      <c r="AQ3131">
        <v>1439915.65</v>
      </c>
      <c r="AR3131" t="s">
        <v>61</v>
      </c>
      <c r="AS3131" t="s">
        <v>61</v>
      </c>
      <c r="AT3131" t="s">
        <v>62</v>
      </c>
      <c r="AU3131" t="s">
        <v>63</v>
      </c>
    </row>
    <row r="3132" spans="1:47" x14ac:dyDescent="0.25">
      <c r="A3132" t="s">
        <v>4394</v>
      </c>
      <c r="B3132">
        <v>2021</v>
      </c>
      <c r="C3132">
        <v>5</v>
      </c>
      <c r="D3132" t="s">
        <v>77</v>
      </c>
      <c r="E3132" s="1">
        <v>44332</v>
      </c>
      <c r="F3132" s="1">
        <v>44347</v>
      </c>
      <c r="G3132">
        <v>15</v>
      </c>
      <c r="I3132" t="s">
        <v>65</v>
      </c>
      <c r="J3132" t="s">
        <v>50</v>
      </c>
      <c r="K3132" t="s">
        <v>51</v>
      </c>
      <c r="L3132">
        <v>2709</v>
      </c>
      <c r="M3132" t="s">
        <v>90</v>
      </c>
      <c r="N3132" t="s">
        <v>69</v>
      </c>
      <c r="O3132" t="s">
        <v>99</v>
      </c>
      <c r="P3132" t="s">
        <v>56</v>
      </c>
      <c r="Q3132" t="s">
        <v>108</v>
      </c>
      <c r="R3132" t="s">
        <v>4395</v>
      </c>
      <c r="S3132" t="s">
        <v>170</v>
      </c>
      <c r="T3132" t="s">
        <v>86</v>
      </c>
      <c r="U3132" t="s">
        <v>60</v>
      </c>
      <c r="V3132">
        <v>112106</v>
      </c>
      <c r="W3132">
        <v>81526</v>
      </c>
      <c r="X3132">
        <v>21.3</v>
      </c>
      <c r="Y3132">
        <v>11.2</v>
      </c>
      <c r="Z3132">
        <v>90138.95</v>
      </c>
      <c r="AB3132">
        <v>34.409999999999997</v>
      </c>
      <c r="AC3132">
        <v>3101681.27</v>
      </c>
      <c r="AD3132">
        <v>8726351.75</v>
      </c>
      <c r="AE3132">
        <v>167.81</v>
      </c>
      <c r="AF3132">
        <v>1464369087.1700001</v>
      </c>
      <c r="AG3132">
        <v>105682.93</v>
      </c>
      <c r="AH3132">
        <v>0</v>
      </c>
      <c r="AI3132">
        <v>0</v>
      </c>
      <c r="AJ3132">
        <v>19.72</v>
      </c>
      <c r="AK3132">
        <v>0</v>
      </c>
      <c r="AL3132">
        <v>0.20100000000000001</v>
      </c>
      <c r="AM3132">
        <v>17539.97</v>
      </c>
      <c r="AN3132">
        <v>524.20000000000005</v>
      </c>
      <c r="AO3132">
        <v>687.7</v>
      </c>
      <c r="AP3132">
        <v>360492.34</v>
      </c>
      <c r="AQ3132">
        <v>3585396.51</v>
      </c>
      <c r="AR3132" t="s">
        <v>61</v>
      </c>
      <c r="AS3132" t="s">
        <v>61</v>
      </c>
      <c r="AT3132" t="s">
        <v>62</v>
      </c>
      <c r="AU3132" t="s">
        <v>63</v>
      </c>
    </row>
    <row r="3133" spans="1:47" x14ac:dyDescent="0.25">
      <c r="A3133" t="s">
        <v>4396</v>
      </c>
      <c r="B3133">
        <v>2023</v>
      </c>
      <c r="C3133">
        <v>4</v>
      </c>
      <c r="D3133" t="s">
        <v>77</v>
      </c>
      <c r="E3133" s="1">
        <v>45022</v>
      </c>
      <c r="F3133" s="1">
        <v>45036</v>
      </c>
      <c r="G3133">
        <v>14</v>
      </c>
      <c r="H3133">
        <v>11.8</v>
      </c>
      <c r="I3133" t="s">
        <v>49</v>
      </c>
      <c r="J3133" t="s">
        <v>239</v>
      </c>
      <c r="K3133" t="s">
        <v>270</v>
      </c>
      <c r="L3133">
        <v>2710.1990999999998</v>
      </c>
      <c r="M3133" t="s">
        <v>80</v>
      </c>
      <c r="N3133" t="s">
        <v>69</v>
      </c>
      <c r="O3133" t="s">
        <v>99</v>
      </c>
      <c r="P3133" t="s">
        <v>257</v>
      </c>
      <c r="Q3133" t="s">
        <v>70</v>
      </c>
      <c r="R3133" t="s">
        <v>3024</v>
      </c>
      <c r="S3133" t="s">
        <v>142</v>
      </c>
      <c r="T3133" t="s">
        <v>102</v>
      </c>
      <c r="U3133" t="s">
        <v>143</v>
      </c>
      <c r="V3133">
        <v>47553</v>
      </c>
      <c r="W3133">
        <v>31069</v>
      </c>
      <c r="X3133">
        <v>14.9</v>
      </c>
      <c r="Y3133">
        <v>13.3</v>
      </c>
      <c r="Z3133">
        <v>39541.22</v>
      </c>
      <c r="AB3133">
        <v>44.69</v>
      </c>
      <c r="AC3133">
        <v>1767097.12</v>
      </c>
      <c r="AD3133">
        <v>33808138.509999998</v>
      </c>
      <c r="AE3133">
        <v>284.89999999999998</v>
      </c>
      <c r="AF3133">
        <v>9631938661.5</v>
      </c>
      <c r="AG3133">
        <v>84298.99</v>
      </c>
      <c r="AH3133">
        <v>0.3</v>
      </c>
      <c r="AI3133">
        <v>2489.5100000000002</v>
      </c>
      <c r="AJ3133">
        <v>21.09</v>
      </c>
      <c r="AK3133">
        <v>7130136.4100000001</v>
      </c>
      <c r="AL3133">
        <v>0.14499999999999999</v>
      </c>
      <c r="AM3133">
        <v>49021.8</v>
      </c>
      <c r="AN3133">
        <v>590.79999999999995</v>
      </c>
      <c r="AO3133">
        <v>433.93</v>
      </c>
      <c r="AP3133">
        <v>256365.84</v>
      </c>
      <c r="AQ3133">
        <v>2159273.2599999998</v>
      </c>
      <c r="AR3133" t="s">
        <v>61</v>
      </c>
      <c r="AS3133" t="s">
        <v>61</v>
      </c>
      <c r="AT3133" t="s">
        <v>62</v>
      </c>
      <c r="AU3133" t="s">
        <v>63</v>
      </c>
    </row>
    <row r="3134" spans="1:47" x14ac:dyDescent="0.25">
      <c r="A3134" t="s">
        <v>4397</v>
      </c>
      <c r="B3134">
        <v>2023</v>
      </c>
      <c r="C3134">
        <v>4</v>
      </c>
      <c r="D3134" t="s">
        <v>77</v>
      </c>
      <c r="E3134" s="1">
        <v>45033</v>
      </c>
      <c r="F3134" s="1">
        <v>45058</v>
      </c>
      <c r="G3134">
        <v>25</v>
      </c>
      <c r="H3134">
        <v>9.8000000000000007</v>
      </c>
      <c r="I3134" t="s">
        <v>65</v>
      </c>
      <c r="J3134" t="s">
        <v>66</v>
      </c>
      <c r="K3134" t="s">
        <v>67</v>
      </c>
      <c r="L3134">
        <v>8479.8989999999994</v>
      </c>
      <c r="M3134" t="s">
        <v>68</v>
      </c>
      <c r="N3134" t="s">
        <v>106</v>
      </c>
      <c r="O3134" t="s">
        <v>99</v>
      </c>
      <c r="P3134" t="s">
        <v>184</v>
      </c>
      <c r="Q3134" t="s">
        <v>140</v>
      </c>
      <c r="R3134" t="s">
        <v>3940</v>
      </c>
      <c r="S3134" t="s">
        <v>156</v>
      </c>
      <c r="T3134" t="s">
        <v>86</v>
      </c>
      <c r="U3134" t="s">
        <v>96</v>
      </c>
      <c r="V3134">
        <v>25402</v>
      </c>
      <c r="W3134">
        <v>14836</v>
      </c>
      <c r="X3134">
        <v>13.9</v>
      </c>
      <c r="Y3134">
        <v>14.7</v>
      </c>
      <c r="Z3134">
        <v>23496.39</v>
      </c>
      <c r="AA3134">
        <v>1678</v>
      </c>
      <c r="AB3134">
        <v>3395.91</v>
      </c>
      <c r="AC3134">
        <v>5698336.9800000004</v>
      </c>
      <c r="AD3134">
        <v>24056543.940000001</v>
      </c>
      <c r="AE3134">
        <v>288.64999999999998</v>
      </c>
      <c r="AF3134">
        <v>6943921408.2799997</v>
      </c>
      <c r="AG3134">
        <v>233519.48</v>
      </c>
      <c r="AH3134">
        <v>0</v>
      </c>
      <c r="AI3134">
        <v>0</v>
      </c>
      <c r="AJ3134">
        <v>23.19</v>
      </c>
      <c r="AK3134">
        <v>0</v>
      </c>
      <c r="AL3134">
        <v>0.28799999999999998</v>
      </c>
      <c r="AM3134">
        <v>69282.850000000006</v>
      </c>
      <c r="AN3134">
        <v>728.9</v>
      </c>
      <c r="AO3134">
        <v>723.71</v>
      </c>
      <c r="AP3134">
        <v>527512.22</v>
      </c>
      <c r="AQ3134">
        <v>6528651.5300000003</v>
      </c>
      <c r="AR3134" t="s">
        <v>61</v>
      </c>
      <c r="AS3134" t="s">
        <v>61</v>
      </c>
      <c r="AT3134" t="s">
        <v>62</v>
      </c>
      <c r="AU3134" t="s">
        <v>63</v>
      </c>
    </row>
    <row r="3135" spans="1:47" x14ac:dyDescent="0.25">
      <c r="A3135" t="s">
        <v>4398</v>
      </c>
      <c r="B3135">
        <v>2025</v>
      </c>
      <c r="C3135">
        <v>2</v>
      </c>
      <c r="D3135" t="s">
        <v>48</v>
      </c>
      <c r="E3135" s="1">
        <v>45701</v>
      </c>
      <c r="F3135" s="1">
        <v>45731</v>
      </c>
      <c r="G3135">
        <v>30</v>
      </c>
      <c r="H3135">
        <v>2.2999999999999998</v>
      </c>
      <c r="I3135" t="s">
        <v>49</v>
      </c>
      <c r="J3135" t="s">
        <v>239</v>
      </c>
      <c r="K3135" t="s">
        <v>240</v>
      </c>
      <c r="L3135">
        <v>3105.2</v>
      </c>
      <c r="M3135" t="s">
        <v>98</v>
      </c>
      <c r="N3135" t="s">
        <v>168</v>
      </c>
      <c r="O3135" t="s">
        <v>54</v>
      </c>
      <c r="P3135" t="s">
        <v>196</v>
      </c>
      <c r="Q3135" t="s">
        <v>82</v>
      </c>
      <c r="R3135" t="s">
        <v>2284</v>
      </c>
      <c r="S3135" t="s">
        <v>161</v>
      </c>
      <c r="T3135" t="s">
        <v>74</v>
      </c>
      <c r="U3135" t="s">
        <v>132</v>
      </c>
      <c r="V3135">
        <v>27046</v>
      </c>
      <c r="W3135">
        <v>18028</v>
      </c>
      <c r="X3135">
        <v>23.6</v>
      </c>
      <c r="Y3135">
        <v>10.199999999999999</v>
      </c>
      <c r="Z3135">
        <v>22365.22</v>
      </c>
      <c r="AB3135">
        <v>13.32</v>
      </c>
      <c r="AC3135">
        <v>297904.73</v>
      </c>
      <c r="AD3135">
        <v>12010346.789999999</v>
      </c>
      <c r="AE3135">
        <v>278.63</v>
      </c>
      <c r="AF3135">
        <v>3346442926.0999999</v>
      </c>
      <c r="AG3135">
        <v>51125.35</v>
      </c>
      <c r="AH3135">
        <v>2.6</v>
      </c>
      <c r="AI3135">
        <v>86413</v>
      </c>
      <c r="AJ3135">
        <v>0.75</v>
      </c>
      <c r="AK3135">
        <v>90077.6</v>
      </c>
      <c r="AL3135">
        <v>0.32</v>
      </c>
      <c r="AM3135">
        <v>38433.11</v>
      </c>
      <c r="AN3135">
        <v>1188.2</v>
      </c>
      <c r="AO3135">
        <v>469.19</v>
      </c>
      <c r="AP3135">
        <v>557491.56000000006</v>
      </c>
      <c r="AQ3135">
        <v>1031367.75</v>
      </c>
      <c r="AR3135" t="s">
        <v>61</v>
      </c>
      <c r="AS3135" t="s">
        <v>61</v>
      </c>
      <c r="AT3135" t="s">
        <v>62</v>
      </c>
      <c r="AU3135" t="s">
        <v>63</v>
      </c>
    </row>
    <row r="3136" spans="1:47" x14ac:dyDescent="0.25">
      <c r="A3136" t="s">
        <v>4399</v>
      </c>
      <c r="B3136">
        <v>2020</v>
      </c>
      <c r="C3136">
        <v>7</v>
      </c>
      <c r="D3136" t="s">
        <v>89</v>
      </c>
      <c r="E3136" s="1">
        <v>44013</v>
      </c>
      <c r="F3136" s="1">
        <v>44037</v>
      </c>
      <c r="G3136">
        <v>24</v>
      </c>
      <c r="H3136">
        <v>13.2</v>
      </c>
      <c r="I3136" t="s">
        <v>65</v>
      </c>
      <c r="J3136" t="s">
        <v>66</v>
      </c>
      <c r="K3136" t="s">
        <v>67</v>
      </c>
      <c r="L3136">
        <v>8479.8989999999994</v>
      </c>
      <c r="M3136" t="s">
        <v>98</v>
      </c>
      <c r="N3136" t="s">
        <v>106</v>
      </c>
      <c r="O3136" t="s">
        <v>107</v>
      </c>
      <c r="P3136" t="s">
        <v>184</v>
      </c>
      <c r="Q3136" t="s">
        <v>71</v>
      </c>
      <c r="R3136" t="s">
        <v>4271</v>
      </c>
      <c r="S3136" t="s">
        <v>156</v>
      </c>
      <c r="T3136" t="s">
        <v>148</v>
      </c>
      <c r="U3136" t="s">
        <v>110</v>
      </c>
      <c r="V3136">
        <v>21325</v>
      </c>
      <c r="W3136">
        <v>15676</v>
      </c>
      <c r="X3136">
        <v>18.899999999999999</v>
      </c>
      <c r="Y3136">
        <v>15.1</v>
      </c>
      <c r="Z3136">
        <v>18753.16</v>
      </c>
      <c r="AA3136">
        <v>1339</v>
      </c>
      <c r="AB3136">
        <v>1495.83</v>
      </c>
      <c r="AC3136">
        <v>2002916.37</v>
      </c>
      <c r="AD3136">
        <v>17934209.5</v>
      </c>
      <c r="AE3136">
        <v>165.31</v>
      </c>
      <c r="AF3136">
        <v>2964704172.4499998</v>
      </c>
      <c r="AG3136">
        <v>88062.12</v>
      </c>
      <c r="AH3136">
        <v>2.8</v>
      </c>
      <c r="AI3136">
        <v>75533.440000000002</v>
      </c>
      <c r="AJ3136">
        <v>17.59</v>
      </c>
      <c r="AK3136">
        <v>0</v>
      </c>
      <c r="AL3136">
        <v>0.31</v>
      </c>
      <c r="AM3136">
        <v>55596.05</v>
      </c>
      <c r="AN3136">
        <v>697.5</v>
      </c>
      <c r="AO3136">
        <v>746.68</v>
      </c>
      <c r="AP3136">
        <v>520809.3</v>
      </c>
      <c r="AQ3136">
        <v>2742917.28</v>
      </c>
      <c r="AR3136" t="s">
        <v>61</v>
      </c>
      <c r="AS3136" t="s">
        <v>61</v>
      </c>
      <c r="AT3136" t="s">
        <v>62</v>
      </c>
      <c r="AU3136" t="s">
        <v>63</v>
      </c>
    </row>
    <row r="3137" spans="1:47" x14ac:dyDescent="0.25">
      <c r="A3137" t="s">
        <v>4400</v>
      </c>
      <c r="B3137">
        <v>2021</v>
      </c>
      <c r="C3137">
        <v>3</v>
      </c>
      <c r="D3137" t="s">
        <v>48</v>
      </c>
      <c r="E3137" s="1">
        <v>44270</v>
      </c>
      <c r="F3137" s="1">
        <v>44297</v>
      </c>
      <c r="G3137">
        <v>27</v>
      </c>
      <c r="H3137">
        <v>1.1000000000000001</v>
      </c>
      <c r="I3137" t="s">
        <v>65</v>
      </c>
      <c r="J3137" t="s">
        <v>112</v>
      </c>
      <c r="K3137" t="s">
        <v>199</v>
      </c>
      <c r="L3137">
        <v>7204.49</v>
      </c>
      <c r="M3137" t="s">
        <v>90</v>
      </c>
      <c r="N3137" t="s">
        <v>106</v>
      </c>
      <c r="O3137" t="s">
        <v>200</v>
      </c>
      <c r="P3137" t="s">
        <v>70</v>
      </c>
      <c r="Q3137" t="s">
        <v>154</v>
      </c>
      <c r="R3137" t="s">
        <v>2609</v>
      </c>
      <c r="S3137" t="s">
        <v>161</v>
      </c>
      <c r="T3137" t="s">
        <v>162</v>
      </c>
      <c r="U3137" t="s">
        <v>166</v>
      </c>
      <c r="V3137">
        <v>17224</v>
      </c>
      <c r="W3137">
        <v>11903</v>
      </c>
      <c r="X3137">
        <v>16.399999999999999</v>
      </c>
      <c r="Y3137">
        <v>11.6</v>
      </c>
      <c r="Z3137">
        <v>15571.32</v>
      </c>
      <c r="AB3137">
        <v>44.56</v>
      </c>
      <c r="AC3137">
        <v>693858.02</v>
      </c>
      <c r="AD3137">
        <v>8118886.25</v>
      </c>
      <c r="AE3137">
        <v>169.4</v>
      </c>
      <c r="AF3137">
        <v>1375339330.75</v>
      </c>
      <c r="AG3137">
        <v>222666.85</v>
      </c>
      <c r="AH3137">
        <v>0.9</v>
      </c>
      <c r="AI3137">
        <v>13137.19</v>
      </c>
      <c r="AJ3137">
        <v>11.26</v>
      </c>
      <c r="AK3137">
        <v>0</v>
      </c>
      <c r="AL3137">
        <v>0.19700000000000001</v>
      </c>
      <c r="AM3137">
        <v>15994.21</v>
      </c>
      <c r="AN3137">
        <v>994.8</v>
      </c>
      <c r="AO3137">
        <v>411.83</v>
      </c>
      <c r="AP3137">
        <v>409688.48</v>
      </c>
      <c r="AQ3137">
        <v>1355344.75</v>
      </c>
      <c r="AR3137" t="s">
        <v>61</v>
      </c>
      <c r="AS3137" t="s">
        <v>61</v>
      </c>
      <c r="AT3137" t="s">
        <v>62</v>
      </c>
      <c r="AU3137" t="s">
        <v>63</v>
      </c>
    </row>
    <row r="3138" spans="1:47" x14ac:dyDescent="0.25">
      <c r="A3138" t="s">
        <v>4401</v>
      </c>
      <c r="B3138">
        <v>2020</v>
      </c>
      <c r="C3138">
        <v>1</v>
      </c>
      <c r="D3138" t="s">
        <v>48</v>
      </c>
      <c r="E3138" s="1">
        <v>43852</v>
      </c>
      <c r="F3138" s="1">
        <v>43866</v>
      </c>
      <c r="G3138">
        <v>14</v>
      </c>
      <c r="H3138">
        <v>17.100000000000001</v>
      </c>
      <c r="I3138" t="s">
        <v>49</v>
      </c>
      <c r="J3138" t="s">
        <v>66</v>
      </c>
      <c r="K3138" t="s">
        <v>245</v>
      </c>
      <c r="L3138">
        <v>8905.9</v>
      </c>
      <c r="M3138" t="s">
        <v>80</v>
      </c>
      <c r="N3138" t="s">
        <v>106</v>
      </c>
      <c r="O3138" t="s">
        <v>99</v>
      </c>
      <c r="P3138" t="s">
        <v>83</v>
      </c>
      <c r="Q3138" t="s">
        <v>56</v>
      </c>
      <c r="R3138" t="s">
        <v>4402</v>
      </c>
      <c r="S3138" t="s">
        <v>137</v>
      </c>
      <c r="T3138" t="s">
        <v>131</v>
      </c>
      <c r="U3138" t="s">
        <v>181</v>
      </c>
      <c r="V3138">
        <v>7283</v>
      </c>
      <c r="W3138">
        <v>4932</v>
      </c>
      <c r="X3138">
        <v>24.8</v>
      </c>
      <c r="Y3138">
        <v>11.7</v>
      </c>
      <c r="Z3138">
        <v>6206.88</v>
      </c>
      <c r="AB3138">
        <v>35.54</v>
      </c>
      <c r="AC3138">
        <v>220592.52</v>
      </c>
      <c r="AD3138">
        <v>6743216.5</v>
      </c>
      <c r="AE3138">
        <v>163.89</v>
      </c>
      <c r="AF3138">
        <v>1105145752.1800001</v>
      </c>
      <c r="AG3138">
        <v>32588.47</v>
      </c>
      <c r="AH3138">
        <v>1.5</v>
      </c>
      <c r="AI3138">
        <v>32424.720000000001</v>
      </c>
      <c r="AJ3138">
        <v>16.16</v>
      </c>
      <c r="AK3138">
        <v>1089703.79</v>
      </c>
      <c r="AL3138">
        <v>0.11600000000000001</v>
      </c>
      <c r="AM3138">
        <v>7822.13</v>
      </c>
      <c r="AN3138">
        <v>582.79999999999995</v>
      </c>
      <c r="AO3138">
        <v>532.42999999999995</v>
      </c>
      <c r="AP3138">
        <v>310300.2</v>
      </c>
      <c r="AQ3138">
        <v>603728.04</v>
      </c>
      <c r="AR3138" t="s">
        <v>61</v>
      </c>
      <c r="AS3138" t="s">
        <v>61</v>
      </c>
      <c r="AT3138" t="s">
        <v>62</v>
      </c>
      <c r="AU3138" t="s">
        <v>63</v>
      </c>
    </row>
    <row r="3139" spans="1:47" x14ac:dyDescent="0.25">
      <c r="A3139" t="s">
        <v>4403</v>
      </c>
      <c r="B3139">
        <v>2021</v>
      </c>
      <c r="C3139">
        <v>1</v>
      </c>
      <c r="D3139" t="s">
        <v>48</v>
      </c>
      <c r="E3139" s="1">
        <v>44220</v>
      </c>
      <c r="F3139" s="1">
        <v>44232</v>
      </c>
      <c r="G3139">
        <v>12</v>
      </c>
      <c r="H3139">
        <v>14.1</v>
      </c>
      <c r="I3139" t="s">
        <v>65</v>
      </c>
      <c r="J3139" t="s">
        <v>50</v>
      </c>
      <c r="K3139" t="s">
        <v>51</v>
      </c>
      <c r="L3139">
        <v>2709</v>
      </c>
      <c r="M3139" t="s">
        <v>90</v>
      </c>
      <c r="N3139" t="s">
        <v>69</v>
      </c>
      <c r="O3139" t="s">
        <v>99</v>
      </c>
      <c r="P3139" t="s">
        <v>226</v>
      </c>
      <c r="Q3139" t="s">
        <v>230</v>
      </c>
      <c r="R3139" t="s">
        <v>1583</v>
      </c>
      <c r="S3139" t="s">
        <v>58</v>
      </c>
      <c r="T3139" t="s">
        <v>148</v>
      </c>
      <c r="U3139" t="s">
        <v>96</v>
      </c>
      <c r="V3139">
        <v>230549</v>
      </c>
      <c r="W3139">
        <v>147037</v>
      </c>
      <c r="X3139">
        <v>13.1</v>
      </c>
      <c r="Y3139">
        <v>11.8</v>
      </c>
      <c r="Z3139">
        <v>210652.17</v>
      </c>
      <c r="AB3139">
        <v>8.61</v>
      </c>
      <c r="AC3139">
        <v>1813715.18</v>
      </c>
      <c r="AD3139">
        <v>19847647.460000001</v>
      </c>
      <c r="AE3139">
        <v>173.84</v>
      </c>
      <c r="AF3139">
        <v>3450315034.4499998</v>
      </c>
      <c r="AG3139">
        <v>123328.21</v>
      </c>
      <c r="AH3139">
        <v>1</v>
      </c>
      <c r="AI3139">
        <v>26919.96</v>
      </c>
      <c r="AJ3139">
        <v>11.74</v>
      </c>
      <c r="AK3139">
        <v>0</v>
      </c>
      <c r="AL3139">
        <v>0.2</v>
      </c>
      <c r="AM3139">
        <v>39695.29</v>
      </c>
      <c r="AN3139">
        <v>203.2</v>
      </c>
      <c r="AO3139">
        <v>716.81</v>
      </c>
      <c r="AP3139">
        <v>145655.79</v>
      </c>
      <c r="AQ3139">
        <v>2149314.4300000002</v>
      </c>
      <c r="AR3139" t="s">
        <v>61</v>
      </c>
      <c r="AS3139" t="s">
        <v>61</v>
      </c>
      <c r="AT3139" t="s">
        <v>62</v>
      </c>
      <c r="AU3139" t="s">
        <v>63</v>
      </c>
    </row>
    <row r="3140" spans="1:47" x14ac:dyDescent="0.25">
      <c r="A3140" t="s">
        <v>4404</v>
      </c>
      <c r="B3140">
        <v>2020</v>
      </c>
      <c r="C3140">
        <v>2</v>
      </c>
      <c r="D3140" t="s">
        <v>48</v>
      </c>
      <c r="E3140" s="1">
        <v>43863</v>
      </c>
      <c r="F3140" s="1">
        <v>43873</v>
      </c>
      <c r="G3140">
        <v>10</v>
      </c>
      <c r="H3140">
        <v>3</v>
      </c>
      <c r="I3140" t="s">
        <v>65</v>
      </c>
      <c r="J3140" t="s">
        <v>78</v>
      </c>
      <c r="K3140" t="s">
        <v>211</v>
      </c>
      <c r="L3140">
        <v>1701.99</v>
      </c>
      <c r="M3140" t="s">
        <v>90</v>
      </c>
      <c r="N3140" t="s">
        <v>53</v>
      </c>
      <c r="O3140" t="s">
        <v>54</v>
      </c>
      <c r="P3140" t="s">
        <v>128</v>
      </c>
      <c r="Q3140" t="s">
        <v>127</v>
      </c>
      <c r="R3140" t="s">
        <v>2582</v>
      </c>
      <c r="S3140" t="s">
        <v>85</v>
      </c>
      <c r="T3140" t="s">
        <v>131</v>
      </c>
      <c r="U3140" t="s">
        <v>60</v>
      </c>
      <c r="V3140">
        <v>32902</v>
      </c>
      <c r="W3140">
        <v>23662</v>
      </c>
      <c r="X3140">
        <v>12.7</v>
      </c>
      <c r="Y3140">
        <v>11.7</v>
      </c>
      <c r="Z3140">
        <v>30342.49</v>
      </c>
      <c r="AB3140">
        <v>21.28</v>
      </c>
      <c r="AC3140">
        <v>645688.18999999994</v>
      </c>
      <c r="AD3140">
        <v>21326219.100000001</v>
      </c>
      <c r="AE3140">
        <v>161.19</v>
      </c>
      <c r="AF3140">
        <v>3437573256.73</v>
      </c>
      <c r="AG3140">
        <v>144700.70000000001</v>
      </c>
      <c r="AH3140">
        <v>0</v>
      </c>
      <c r="AI3140">
        <v>0</v>
      </c>
      <c r="AJ3140">
        <v>16.93</v>
      </c>
      <c r="AK3140">
        <v>0</v>
      </c>
      <c r="AL3140">
        <v>0.28799999999999998</v>
      </c>
      <c r="AM3140">
        <v>61419.51</v>
      </c>
      <c r="AN3140">
        <v>417.3</v>
      </c>
      <c r="AO3140">
        <v>624.66</v>
      </c>
      <c r="AP3140">
        <v>260670.62</v>
      </c>
      <c r="AQ3140">
        <v>1112479.02</v>
      </c>
      <c r="AR3140" t="s">
        <v>61</v>
      </c>
      <c r="AS3140" t="s">
        <v>61</v>
      </c>
      <c r="AT3140" t="s">
        <v>62</v>
      </c>
      <c r="AU3140" t="s">
        <v>63</v>
      </c>
    </row>
    <row r="3141" spans="1:47" x14ac:dyDescent="0.25">
      <c r="A3141" t="s">
        <v>4405</v>
      </c>
      <c r="B3141">
        <v>2025</v>
      </c>
      <c r="C3141">
        <v>9</v>
      </c>
      <c r="D3141" t="s">
        <v>89</v>
      </c>
      <c r="E3141" s="1">
        <v>45921</v>
      </c>
      <c r="F3141" s="1">
        <v>45931</v>
      </c>
      <c r="G3141">
        <v>10</v>
      </c>
      <c r="H3141">
        <v>9.6999999999999993</v>
      </c>
      <c r="I3141" t="s">
        <v>49</v>
      </c>
      <c r="J3141" t="s">
        <v>78</v>
      </c>
      <c r="K3141" t="s">
        <v>105</v>
      </c>
      <c r="L3141">
        <v>1201.9000000000001</v>
      </c>
      <c r="M3141" t="s">
        <v>52</v>
      </c>
      <c r="N3141" t="s">
        <v>69</v>
      </c>
      <c r="O3141" t="s">
        <v>200</v>
      </c>
      <c r="P3141" t="s">
        <v>159</v>
      </c>
      <c r="Q3141" t="s">
        <v>92</v>
      </c>
      <c r="R3141" t="s">
        <v>2491</v>
      </c>
      <c r="S3141" t="s">
        <v>85</v>
      </c>
      <c r="T3141" t="s">
        <v>86</v>
      </c>
      <c r="U3141" t="s">
        <v>103</v>
      </c>
      <c r="V3141">
        <v>56467</v>
      </c>
      <c r="W3141">
        <v>37065</v>
      </c>
      <c r="X3141">
        <v>22.2</v>
      </c>
      <c r="Y3141">
        <v>11.4</v>
      </c>
      <c r="Z3141">
        <v>49818.2</v>
      </c>
      <c r="AB3141">
        <v>41.4</v>
      </c>
      <c r="AC3141">
        <v>2062473.48</v>
      </c>
      <c r="AD3141">
        <v>32813753.789999999</v>
      </c>
      <c r="AE3141">
        <v>277.44</v>
      </c>
      <c r="AF3141">
        <v>9103847851.5</v>
      </c>
      <c r="AG3141">
        <v>142803.54</v>
      </c>
      <c r="AH3141">
        <v>0.1</v>
      </c>
      <c r="AI3141">
        <v>968.88</v>
      </c>
      <c r="AJ3141">
        <v>6.64</v>
      </c>
      <c r="AK3141">
        <v>2178833.25</v>
      </c>
      <c r="AL3141">
        <v>0.125</v>
      </c>
      <c r="AM3141">
        <v>41017.19</v>
      </c>
      <c r="AN3141">
        <v>481.7</v>
      </c>
      <c r="AO3141">
        <v>744.01</v>
      </c>
      <c r="AP3141">
        <v>358389.62</v>
      </c>
      <c r="AQ3141">
        <v>2605652.71</v>
      </c>
      <c r="AR3141" t="s">
        <v>61</v>
      </c>
      <c r="AS3141" t="s">
        <v>61</v>
      </c>
      <c r="AT3141" t="s">
        <v>62</v>
      </c>
      <c r="AU3141" t="s">
        <v>63</v>
      </c>
    </row>
    <row r="3142" spans="1:47" x14ac:dyDescent="0.25">
      <c r="A3142" t="s">
        <v>4406</v>
      </c>
      <c r="B3142">
        <v>2023</v>
      </c>
      <c r="C3142">
        <v>8</v>
      </c>
      <c r="D3142" t="s">
        <v>89</v>
      </c>
      <c r="E3142" s="1">
        <v>45166</v>
      </c>
      <c r="F3142" s="1">
        <v>45182</v>
      </c>
      <c r="G3142">
        <v>16</v>
      </c>
      <c r="H3142">
        <v>15.4</v>
      </c>
      <c r="I3142" t="s">
        <v>49</v>
      </c>
      <c r="J3142" t="s">
        <v>134</v>
      </c>
      <c r="K3142" t="s">
        <v>135</v>
      </c>
      <c r="L3142">
        <v>9999.0098999999991</v>
      </c>
      <c r="M3142" t="s">
        <v>52</v>
      </c>
      <c r="N3142" t="s">
        <v>53</v>
      </c>
      <c r="O3142" t="s">
        <v>107</v>
      </c>
      <c r="P3142" t="s">
        <v>146</v>
      </c>
      <c r="Q3142" t="s">
        <v>92</v>
      </c>
      <c r="R3142" t="s">
        <v>4222</v>
      </c>
      <c r="S3142" t="s">
        <v>137</v>
      </c>
      <c r="T3142" t="s">
        <v>95</v>
      </c>
      <c r="U3142" t="s">
        <v>75</v>
      </c>
      <c r="V3142">
        <v>9428</v>
      </c>
      <c r="W3142">
        <v>6523</v>
      </c>
      <c r="X3142">
        <v>16.7</v>
      </c>
      <c r="Y3142">
        <v>13.8</v>
      </c>
      <c r="Z3142">
        <v>8952.3799999999992</v>
      </c>
      <c r="AB3142">
        <v>14.63</v>
      </c>
      <c r="AC3142">
        <v>130973.32</v>
      </c>
      <c r="AD3142">
        <v>8736985.7400000002</v>
      </c>
      <c r="AE3142">
        <v>288.77</v>
      </c>
      <c r="AF3142">
        <v>2522979372.1399999</v>
      </c>
      <c r="AG3142">
        <v>233838.62</v>
      </c>
      <c r="AH3142">
        <v>0.7</v>
      </c>
      <c r="AI3142">
        <v>17327.97</v>
      </c>
      <c r="AJ3142">
        <v>14.08</v>
      </c>
      <c r="AK3142">
        <v>1230167.5900000001</v>
      </c>
      <c r="AL3142">
        <v>0.26</v>
      </c>
      <c r="AM3142">
        <v>22716.16</v>
      </c>
      <c r="AN3142">
        <v>313.89999999999998</v>
      </c>
      <c r="AO3142">
        <v>709.35</v>
      </c>
      <c r="AP3142">
        <v>222664.95999999999</v>
      </c>
      <c r="AQ3142">
        <v>627521.03</v>
      </c>
      <c r="AR3142" t="s">
        <v>61</v>
      </c>
      <c r="AS3142" t="s">
        <v>61</v>
      </c>
      <c r="AT3142" t="s">
        <v>62</v>
      </c>
      <c r="AU3142" t="s">
        <v>63</v>
      </c>
    </row>
    <row r="3143" spans="1:47" x14ac:dyDescent="0.25">
      <c r="A3143" t="s">
        <v>4407</v>
      </c>
      <c r="B3143">
        <v>2023</v>
      </c>
      <c r="C3143">
        <v>10</v>
      </c>
      <c r="D3143" t="s">
        <v>119</v>
      </c>
      <c r="E3143" s="1">
        <v>45213</v>
      </c>
      <c r="F3143" s="1">
        <v>45223</v>
      </c>
      <c r="G3143">
        <v>10</v>
      </c>
      <c r="H3143">
        <v>4.3</v>
      </c>
      <c r="I3143" t="s">
        <v>65</v>
      </c>
      <c r="J3143" t="s">
        <v>78</v>
      </c>
      <c r="K3143" t="s">
        <v>211</v>
      </c>
      <c r="L3143">
        <v>1701.99</v>
      </c>
      <c r="M3143" t="s">
        <v>98</v>
      </c>
      <c r="N3143" t="s">
        <v>69</v>
      </c>
      <c r="O3143" t="s">
        <v>107</v>
      </c>
      <c r="P3143" t="s">
        <v>92</v>
      </c>
      <c r="Q3143" t="s">
        <v>201</v>
      </c>
      <c r="R3143" t="s">
        <v>2248</v>
      </c>
      <c r="S3143" t="s">
        <v>85</v>
      </c>
      <c r="T3143" t="s">
        <v>131</v>
      </c>
      <c r="U3143" t="s">
        <v>143</v>
      </c>
      <c r="V3143">
        <v>61100</v>
      </c>
      <c r="W3143">
        <v>41484</v>
      </c>
      <c r="X3143">
        <v>23</v>
      </c>
      <c r="Y3143">
        <v>10.6</v>
      </c>
      <c r="Z3143">
        <v>47436.37</v>
      </c>
      <c r="AB3143">
        <v>36.020000000000003</v>
      </c>
      <c r="AC3143">
        <v>1708658.05</v>
      </c>
      <c r="AD3143">
        <v>28869774.780000001</v>
      </c>
      <c r="AE3143">
        <v>289.19</v>
      </c>
      <c r="AF3143">
        <v>8348850168.6300001</v>
      </c>
      <c r="AG3143">
        <v>133114.71</v>
      </c>
      <c r="AH3143">
        <v>4</v>
      </c>
      <c r="AI3143">
        <v>105332.65</v>
      </c>
      <c r="AJ3143">
        <v>23.76</v>
      </c>
      <c r="AK3143">
        <v>0</v>
      </c>
      <c r="AL3143">
        <v>0.34499999999999997</v>
      </c>
      <c r="AM3143">
        <v>99600.72</v>
      </c>
      <c r="AN3143">
        <v>330.1</v>
      </c>
      <c r="AO3143">
        <v>569.29999999999995</v>
      </c>
      <c r="AP3143">
        <v>187925.93</v>
      </c>
      <c r="AQ3143">
        <v>2234632.06</v>
      </c>
      <c r="AR3143" t="s">
        <v>61</v>
      </c>
      <c r="AS3143" t="s">
        <v>61</v>
      </c>
      <c r="AT3143" t="s">
        <v>62</v>
      </c>
      <c r="AU3143" t="s">
        <v>63</v>
      </c>
    </row>
    <row r="3144" spans="1:47" x14ac:dyDescent="0.25">
      <c r="A3144" t="s">
        <v>4408</v>
      </c>
      <c r="B3144">
        <v>2021</v>
      </c>
      <c r="C3144">
        <v>5</v>
      </c>
      <c r="D3144" t="s">
        <v>77</v>
      </c>
      <c r="E3144" s="1">
        <v>44328</v>
      </c>
      <c r="F3144" s="1">
        <v>44342</v>
      </c>
      <c r="G3144">
        <v>14</v>
      </c>
      <c r="H3144">
        <v>2.6</v>
      </c>
      <c r="I3144" t="s">
        <v>49</v>
      </c>
      <c r="J3144" t="s">
        <v>112</v>
      </c>
      <c r="K3144" t="s">
        <v>340</v>
      </c>
      <c r="L3144">
        <v>7208.39</v>
      </c>
      <c r="M3144" t="s">
        <v>80</v>
      </c>
      <c r="N3144" t="s">
        <v>53</v>
      </c>
      <c r="O3144" t="s">
        <v>189</v>
      </c>
      <c r="P3144" t="s">
        <v>257</v>
      </c>
      <c r="Q3144" t="s">
        <v>128</v>
      </c>
      <c r="R3144" t="s">
        <v>2707</v>
      </c>
      <c r="S3144" t="s">
        <v>73</v>
      </c>
      <c r="T3144" t="s">
        <v>162</v>
      </c>
      <c r="U3144" t="s">
        <v>166</v>
      </c>
      <c r="V3144">
        <v>3679</v>
      </c>
      <c r="W3144">
        <v>2407</v>
      </c>
      <c r="X3144">
        <v>23.7</v>
      </c>
      <c r="Y3144">
        <v>15.7</v>
      </c>
      <c r="Z3144">
        <v>3197.06</v>
      </c>
      <c r="AB3144">
        <v>18.260000000000002</v>
      </c>
      <c r="AC3144">
        <v>58378.32</v>
      </c>
      <c r="AD3144">
        <v>2506271.25</v>
      </c>
      <c r="AE3144">
        <v>174.63</v>
      </c>
      <c r="AF3144">
        <v>437670148.38999999</v>
      </c>
      <c r="AG3144">
        <v>21535.34</v>
      </c>
      <c r="AH3144">
        <v>0</v>
      </c>
      <c r="AI3144">
        <v>0</v>
      </c>
      <c r="AJ3144">
        <v>6.85</v>
      </c>
      <c r="AK3144">
        <v>171679.58</v>
      </c>
      <c r="AL3144">
        <v>0.189</v>
      </c>
      <c r="AM3144">
        <v>4736.8500000000004</v>
      </c>
      <c r="AN3144">
        <v>528.6</v>
      </c>
      <c r="AO3144">
        <v>628.42999999999995</v>
      </c>
      <c r="AP3144">
        <v>332188.09999999998</v>
      </c>
      <c r="AQ3144">
        <v>416838.61</v>
      </c>
      <c r="AR3144" t="s">
        <v>61</v>
      </c>
      <c r="AS3144" t="s">
        <v>124</v>
      </c>
      <c r="AT3144" t="s">
        <v>62</v>
      </c>
      <c r="AU3144" t="s">
        <v>63</v>
      </c>
    </row>
    <row r="3145" spans="1:47" x14ac:dyDescent="0.25">
      <c r="A3145" t="s">
        <v>4409</v>
      </c>
      <c r="B3145">
        <v>2023</v>
      </c>
      <c r="C3145">
        <v>4</v>
      </c>
      <c r="D3145" t="s">
        <v>77</v>
      </c>
      <c r="E3145" s="1">
        <v>45042</v>
      </c>
      <c r="F3145" s="1">
        <v>45062</v>
      </c>
      <c r="G3145">
        <v>20</v>
      </c>
      <c r="H3145">
        <v>2.2999999999999998</v>
      </c>
      <c r="I3145" t="s">
        <v>65</v>
      </c>
      <c r="J3145" t="s">
        <v>78</v>
      </c>
      <c r="K3145" t="s">
        <v>211</v>
      </c>
      <c r="L3145">
        <v>1701.99</v>
      </c>
      <c r="M3145" t="s">
        <v>114</v>
      </c>
      <c r="N3145" t="s">
        <v>53</v>
      </c>
      <c r="O3145" t="s">
        <v>91</v>
      </c>
      <c r="P3145" t="s">
        <v>184</v>
      </c>
      <c r="Q3145" t="s">
        <v>131</v>
      </c>
      <c r="R3145" t="s">
        <v>635</v>
      </c>
      <c r="S3145" t="s">
        <v>85</v>
      </c>
      <c r="T3145" t="s">
        <v>59</v>
      </c>
      <c r="U3145" t="s">
        <v>143</v>
      </c>
      <c r="V3145">
        <v>37925</v>
      </c>
      <c r="W3145">
        <v>22922</v>
      </c>
      <c r="X3145">
        <v>4.4000000000000004</v>
      </c>
      <c r="Y3145">
        <v>11.5</v>
      </c>
      <c r="Z3145">
        <v>32478.560000000001</v>
      </c>
      <c r="AB3145">
        <v>40.950000000000003</v>
      </c>
      <c r="AC3145">
        <v>1329997.03</v>
      </c>
      <c r="AD3145">
        <v>25499567.030000001</v>
      </c>
      <c r="AE3145">
        <v>289.20999999999998</v>
      </c>
      <c r="AF3145">
        <v>7374729780.75</v>
      </c>
      <c r="AG3145">
        <v>119687.02</v>
      </c>
      <c r="AH3145">
        <v>2</v>
      </c>
      <c r="AI3145">
        <v>52886.54</v>
      </c>
      <c r="AJ3145">
        <v>11.01</v>
      </c>
      <c r="AK3145">
        <v>0</v>
      </c>
      <c r="AL3145">
        <v>0.245</v>
      </c>
      <c r="AM3145">
        <v>62473.94</v>
      </c>
      <c r="AN3145">
        <v>692.3</v>
      </c>
      <c r="AO3145">
        <v>533.59</v>
      </c>
      <c r="AP3145">
        <v>369404.36</v>
      </c>
      <c r="AQ3145">
        <v>1934448.89</v>
      </c>
      <c r="AR3145" t="s">
        <v>61</v>
      </c>
      <c r="AS3145" t="s">
        <v>61</v>
      </c>
      <c r="AT3145" t="s">
        <v>62</v>
      </c>
      <c r="AU3145" t="s">
        <v>63</v>
      </c>
    </row>
    <row r="3146" spans="1:47" x14ac:dyDescent="0.25">
      <c r="A3146" t="s">
        <v>4410</v>
      </c>
      <c r="B3146">
        <v>2021</v>
      </c>
      <c r="C3146">
        <v>6</v>
      </c>
      <c r="D3146" t="s">
        <v>77</v>
      </c>
      <c r="E3146" s="1">
        <v>44351</v>
      </c>
      <c r="F3146" s="1">
        <v>44366</v>
      </c>
      <c r="G3146">
        <v>15</v>
      </c>
      <c r="H3146">
        <v>13.5</v>
      </c>
      <c r="I3146" t="s">
        <v>49</v>
      </c>
      <c r="J3146" t="s">
        <v>50</v>
      </c>
      <c r="K3146" t="s">
        <v>51</v>
      </c>
      <c r="L3146">
        <v>2709</v>
      </c>
      <c r="M3146" t="s">
        <v>90</v>
      </c>
      <c r="N3146" t="s">
        <v>106</v>
      </c>
      <c r="O3146" t="s">
        <v>200</v>
      </c>
      <c r="P3146" t="s">
        <v>257</v>
      </c>
      <c r="Q3146" t="s">
        <v>82</v>
      </c>
      <c r="R3146" t="s">
        <v>1204</v>
      </c>
      <c r="S3146" t="s">
        <v>58</v>
      </c>
      <c r="T3146" t="s">
        <v>102</v>
      </c>
      <c r="U3146" t="s">
        <v>87</v>
      </c>
      <c r="V3146">
        <v>295270</v>
      </c>
      <c r="W3146">
        <v>180300</v>
      </c>
      <c r="X3146">
        <v>16.899999999999999</v>
      </c>
      <c r="Y3146">
        <v>11.7</v>
      </c>
      <c r="Z3146">
        <v>230013.07</v>
      </c>
      <c r="AB3146">
        <v>12.98</v>
      </c>
      <c r="AC3146">
        <v>2985569.65</v>
      </c>
      <c r="AD3146">
        <v>17642002.469999999</v>
      </c>
      <c r="AE3146">
        <v>168.64</v>
      </c>
      <c r="AF3146">
        <v>2975147296.54</v>
      </c>
      <c r="AG3146">
        <v>82219.83</v>
      </c>
      <c r="AH3146">
        <v>0</v>
      </c>
      <c r="AI3146">
        <v>0</v>
      </c>
      <c r="AJ3146">
        <v>15.04</v>
      </c>
      <c r="AK3146">
        <v>2653357.17</v>
      </c>
      <c r="AL3146">
        <v>0.16700000000000001</v>
      </c>
      <c r="AM3146">
        <v>29462.14</v>
      </c>
      <c r="AN3146">
        <v>326.10000000000002</v>
      </c>
      <c r="AO3146">
        <v>436.95</v>
      </c>
      <c r="AP3146">
        <v>142489.4</v>
      </c>
      <c r="AQ3146">
        <v>3239741.02</v>
      </c>
      <c r="AR3146" t="s">
        <v>61</v>
      </c>
      <c r="AS3146" t="s">
        <v>61</v>
      </c>
      <c r="AT3146" t="s">
        <v>62</v>
      </c>
      <c r="AU3146" t="s">
        <v>63</v>
      </c>
    </row>
    <row r="3147" spans="1:47" x14ac:dyDescent="0.25">
      <c r="A3147" t="s">
        <v>4411</v>
      </c>
      <c r="B3147">
        <v>2026</v>
      </c>
      <c r="C3147">
        <v>2</v>
      </c>
      <c r="D3147" t="s">
        <v>48</v>
      </c>
      <c r="E3147" s="1">
        <v>46065</v>
      </c>
      <c r="F3147" s="1">
        <v>46083</v>
      </c>
      <c r="G3147">
        <v>18</v>
      </c>
      <c r="H3147">
        <v>14.3</v>
      </c>
      <c r="I3147" t="s">
        <v>65</v>
      </c>
      <c r="J3147" t="s">
        <v>50</v>
      </c>
      <c r="K3147" t="s">
        <v>51</v>
      </c>
      <c r="L3147">
        <v>2709</v>
      </c>
      <c r="M3147" t="s">
        <v>68</v>
      </c>
      <c r="N3147" t="s">
        <v>69</v>
      </c>
      <c r="O3147" t="s">
        <v>54</v>
      </c>
      <c r="P3147" t="s">
        <v>184</v>
      </c>
      <c r="Q3147" t="s">
        <v>121</v>
      </c>
      <c r="R3147" t="s">
        <v>1795</v>
      </c>
      <c r="S3147" t="s">
        <v>58</v>
      </c>
      <c r="T3147" t="s">
        <v>74</v>
      </c>
      <c r="U3147" t="s">
        <v>181</v>
      </c>
      <c r="V3147">
        <v>274768</v>
      </c>
      <c r="W3147">
        <v>164403</v>
      </c>
      <c r="X3147">
        <v>8.6999999999999993</v>
      </c>
      <c r="Y3147">
        <v>14.2</v>
      </c>
      <c r="Z3147">
        <v>247954.49</v>
      </c>
      <c r="AB3147">
        <v>31.92</v>
      </c>
      <c r="AC3147">
        <v>7914707.3200000003</v>
      </c>
      <c r="AD3147">
        <v>17170848.43</v>
      </c>
      <c r="AE3147">
        <v>278.22000000000003</v>
      </c>
      <c r="AF3147">
        <v>4777273450.1899996</v>
      </c>
      <c r="AG3147">
        <v>18009.48</v>
      </c>
      <c r="AH3147">
        <v>0.9</v>
      </c>
      <c r="AI3147">
        <v>17063.509999999998</v>
      </c>
      <c r="AJ3147">
        <v>15.96</v>
      </c>
      <c r="AK3147">
        <v>0</v>
      </c>
      <c r="AL3147">
        <v>0.32400000000000001</v>
      </c>
      <c r="AM3147">
        <v>55633.55</v>
      </c>
      <c r="AN3147">
        <v>388.8</v>
      </c>
      <c r="AO3147">
        <v>650.64</v>
      </c>
      <c r="AP3147">
        <v>252968.83</v>
      </c>
      <c r="AQ3147">
        <v>8258382.6900000004</v>
      </c>
      <c r="AR3147" t="s">
        <v>61</v>
      </c>
      <c r="AS3147" t="s">
        <v>61</v>
      </c>
      <c r="AT3147" t="s">
        <v>62</v>
      </c>
      <c r="AU3147" t="s">
        <v>63</v>
      </c>
    </row>
    <row r="3148" spans="1:47" x14ac:dyDescent="0.25">
      <c r="A3148" t="s">
        <v>4412</v>
      </c>
      <c r="B3148">
        <v>2023</v>
      </c>
      <c r="C3148">
        <v>10</v>
      </c>
      <c r="D3148" t="s">
        <v>119</v>
      </c>
      <c r="E3148" s="1">
        <v>45221</v>
      </c>
      <c r="F3148" s="1">
        <v>45233</v>
      </c>
      <c r="G3148">
        <v>12</v>
      </c>
      <c r="H3148">
        <v>16.5</v>
      </c>
      <c r="I3148" t="s">
        <v>49</v>
      </c>
      <c r="J3148" t="s">
        <v>50</v>
      </c>
      <c r="K3148" t="s">
        <v>139</v>
      </c>
      <c r="L3148">
        <v>2710.1210999999998</v>
      </c>
      <c r="M3148" t="s">
        <v>52</v>
      </c>
      <c r="N3148" t="s">
        <v>53</v>
      </c>
      <c r="O3148" t="s">
        <v>189</v>
      </c>
      <c r="P3148" t="s">
        <v>127</v>
      </c>
      <c r="Q3148" t="s">
        <v>100</v>
      </c>
      <c r="R3148" t="s">
        <v>498</v>
      </c>
      <c r="S3148" t="s">
        <v>142</v>
      </c>
      <c r="T3148" t="s">
        <v>102</v>
      </c>
      <c r="U3148" t="s">
        <v>103</v>
      </c>
      <c r="V3148">
        <v>34981</v>
      </c>
      <c r="W3148">
        <v>22697</v>
      </c>
      <c r="X3148">
        <v>9</v>
      </c>
      <c r="Y3148">
        <v>15</v>
      </c>
      <c r="Z3148">
        <v>28157.05</v>
      </c>
      <c r="AB3148">
        <v>30.43</v>
      </c>
      <c r="AC3148">
        <v>856819.03</v>
      </c>
      <c r="AD3148">
        <v>10400369.560000001</v>
      </c>
      <c r="AE3148">
        <v>280.47000000000003</v>
      </c>
      <c r="AF3148">
        <v>2916991650.4899998</v>
      </c>
      <c r="AG3148">
        <v>124094.05</v>
      </c>
      <c r="AH3148">
        <v>0</v>
      </c>
      <c r="AI3148">
        <v>0</v>
      </c>
      <c r="AJ3148">
        <v>5.12</v>
      </c>
      <c r="AK3148">
        <v>532498.92000000004</v>
      </c>
      <c r="AL3148">
        <v>0.29099999999999998</v>
      </c>
      <c r="AM3148">
        <v>30265.08</v>
      </c>
      <c r="AN3148">
        <v>654.6</v>
      </c>
      <c r="AO3148">
        <v>527.62</v>
      </c>
      <c r="AP3148">
        <v>345380.05</v>
      </c>
      <c r="AQ3148">
        <v>1356558.21</v>
      </c>
      <c r="AR3148" t="s">
        <v>61</v>
      </c>
      <c r="AS3148" t="s">
        <v>61</v>
      </c>
      <c r="AT3148" t="s">
        <v>62</v>
      </c>
      <c r="AU3148" t="s">
        <v>63</v>
      </c>
    </row>
    <row r="3149" spans="1:47" x14ac:dyDescent="0.25">
      <c r="A3149" t="s">
        <v>4413</v>
      </c>
      <c r="B3149">
        <v>2021</v>
      </c>
      <c r="C3149">
        <v>10</v>
      </c>
      <c r="D3149" t="s">
        <v>119</v>
      </c>
      <c r="E3149" s="1">
        <v>44474</v>
      </c>
      <c r="F3149" s="1">
        <v>44503</v>
      </c>
      <c r="G3149">
        <v>29</v>
      </c>
      <c r="H3149">
        <v>14</v>
      </c>
      <c r="I3149" t="s">
        <v>65</v>
      </c>
      <c r="J3149" t="s">
        <v>78</v>
      </c>
      <c r="K3149" t="s">
        <v>158</v>
      </c>
      <c r="L3149">
        <v>1006.3</v>
      </c>
      <c r="M3149" t="s">
        <v>114</v>
      </c>
      <c r="N3149" t="s">
        <v>69</v>
      </c>
      <c r="O3149" t="s">
        <v>189</v>
      </c>
      <c r="P3149" t="s">
        <v>128</v>
      </c>
      <c r="Q3149" t="s">
        <v>121</v>
      </c>
      <c r="R3149" t="s">
        <v>985</v>
      </c>
      <c r="S3149" t="s">
        <v>161</v>
      </c>
      <c r="T3149" t="s">
        <v>102</v>
      </c>
      <c r="U3149" t="s">
        <v>110</v>
      </c>
      <c r="V3149">
        <v>24186</v>
      </c>
      <c r="W3149">
        <v>14605</v>
      </c>
      <c r="X3149">
        <v>16.3</v>
      </c>
      <c r="Y3149">
        <v>11.5</v>
      </c>
      <c r="Z3149">
        <v>22412.99</v>
      </c>
      <c r="AB3149">
        <v>35.17</v>
      </c>
      <c r="AC3149">
        <v>788264.86</v>
      </c>
      <c r="AD3149">
        <v>7896992.9000000004</v>
      </c>
      <c r="AE3149">
        <v>165.4</v>
      </c>
      <c r="AF3149">
        <v>1306162625.6600001</v>
      </c>
      <c r="AG3149">
        <v>93722.85</v>
      </c>
      <c r="AH3149">
        <v>0</v>
      </c>
      <c r="AI3149">
        <v>0</v>
      </c>
      <c r="AJ3149">
        <v>11.42</v>
      </c>
      <c r="AK3149">
        <v>0</v>
      </c>
      <c r="AL3149">
        <v>8.5000000000000006E-2</v>
      </c>
      <c r="AM3149">
        <v>6712.44</v>
      </c>
      <c r="AN3149">
        <v>689.9</v>
      </c>
      <c r="AO3149">
        <v>415.83</v>
      </c>
      <c r="AP3149">
        <v>286881.12</v>
      </c>
      <c r="AQ3149">
        <v>1175581.27</v>
      </c>
      <c r="AR3149" t="s">
        <v>61</v>
      </c>
      <c r="AS3149" t="s">
        <v>124</v>
      </c>
      <c r="AT3149" t="s">
        <v>62</v>
      </c>
      <c r="AU3149" t="s">
        <v>63</v>
      </c>
    </row>
    <row r="3150" spans="1:47" x14ac:dyDescent="0.25">
      <c r="A3150" t="s">
        <v>4414</v>
      </c>
      <c r="B3150">
        <v>2026</v>
      </c>
      <c r="C3150">
        <v>4</v>
      </c>
      <c r="D3150" t="s">
        <v>77</v>
      </c>
      <c r="E3150" s="1">
        <v>46119</v>
      </c>
      <c r="F3150" s="1">
        <v>46134</v>
      </c>
      <c r="G3150">
        <v>15</v>
      </c>
      <c r="H3150">
        <v>16.5</v>
      </c>
      <c r="I3150" t="s">
        <v>49</v>
      </c>
      <c r="J3150" t="s">
        <v>66</v>
      </c>
      <c r="K3150" t="s">
        <v>391</v>
      </c>
      <c r="L3150">
        <v>9999.99</v>
      </c>
      <c r="M3150" t="s">
        <v>80</v>
      </c>
      <c r="N3150" t="s">
        <v>168</v>
      </c>
      <c r="O3150" t="s">
        <v>54</v>
      </c>
      <c r="P3150" t="s">
        <v>201</v>
      </c>
      <c r="Q3150" t="s">
        <v>82</v>
      </c>
      <c r="R3150" t="s">
        <v>316</v>
      </c>
      <c r="S3150" t="s">
        <v>130</v>
      </c>
      <c r="T3150" t="s">
        <v>86</v>
      </c>
      <c r="U3150" t="s">
        <v>181</v>
      </c>
      <c r="V3150">
        <v>78445</v>
      </c>
      <c r="W3150">
        <v>53358</v>
      </c>
      <c r="X3150">
        <v>24</v>
      </c>
      <c r="Y3150">
        <v>13.4</v>
      </c>
      <c r="Z3150">
        <v>64050.36</v>
      </c>
      <c r="AB3150">
        <v>43.5</v>
      </c>
      <c r="AC3150">
        <v>2786190.66</v>
      </c>
      <c r="AD3150">
        <v>34980463.609999999</v>
      </c>
      <c r="AE3150">
        <v>285.36</v>
      </c>
      <c r="AF3150">
        <v>9982025095.75</v>
      </c>
      <c r="AG3150">
        <v>245553.84</v>
      </c>
      <c r="AH3150">
        <v>0</v>
      </c>
      <c r="AI3150">
        <v>0</v>
      </c>
      <c r="AJ3150">
        <v>22.27</v>
      </c>
      <c r="AK3150">
        <v>7790149.25</v>
      </c>
      <c r="AL3150">
        <v>0.27800000000000002</v>
      </c>
      <c r="AM3150">
        <v>97245.69</v>
      </c>
      <c r="AN3150">
        <v>508.2</v>
      </c>
      <c r="AO3150">
        <v>679.35</v>
      </c>
      <c r="AP3150">
        <v>345245.67</v>
      </c>
      <c r="AQ3150">
        <v>3474235.86</v>
      </c>
      <c r="AR3150" t="s">
        <v>61</v>
      </c>
      <c r="AS3150" t="s">
        <v>61</v>
      </c>
      <c r="AT3150" t="s">
        <v>62</v>
      </c>
      <c r="AU3150" t="s">
        <v>63</v>
      </c>
    </row>
    <row r="3151" spans="1:47" x14ac:dyDescent="0.25">
      <c r="A3151" t="s">
        <v>4415</v>
      </c>
      <c r="B3151">
        <v>2025</v>
      </c>
      <c r="C3151">
        <v>9</v>
      </c>
      <c r="D3151" t="s">
        <v>89</v>
      </c>
      <c r="E3151" s="1">
        <v>45924</v>
      </c>
      <c r="F3151" s="1">
        <v>45941</v>
      </c>
      <c r="G3151">
        <v>17</v>
      </c>
      <c r="H3151">
        <v>11.9</v>
      </c>
      <c r="I3151" t="s">
        <v>65</v>
      </c>
      <c r="J3151" t="s">
        <v>134</v>
      </c>
      <c r="K3151" t="s">
        <v>135</v>
      </c>
      <c r="L3151">
        <v>9999.0098999999991</v>
      </c>
      <c r="M3151" t="s">
        <v>98</v>
      </c>
      <c r="N3151" t="s">
        <v>69</v>
      </c>
      <c r="O3151" t="s">
        <v>200</v>
      </c>
      <c r="P3151" t="s">
        <v>82</v>
      </c>
      <c r="Q3151" t="s">
        <v>140</v>
      </c>
      <c r="R3151" t="s">
        <v>1281</v>
      </c>
      <c r="S3151" t="s">
        <v>137</v>
      </c>
      <c r="T3151" t="s">
        <v>148</v>
      </c>
      <c r="U3151" t="s">
        <v>60</v>
      </c>
      <c r="V3151">
        <v>13390</v>
      </c>
      <c r="W3151">
        <v>8252</v>
      </c>
      <c r="X3151">
        <v>22.2</v>
      </c>
      <c r="Y3151">
        <v>10.7</v>
      </c>
      <c r="Z3151">
        <v>12035.82</v>
      </c>
      <c r="AB3151">
        <v>24.09</v>
      </c>
      <c r="AC3151">
        <v>289942.90000000002</v>
      </c>
      <c r="AD3151">
        <v>9008811.2699999996</v>
      </c>
      <c r="AE3151">
        <v>281.35000000000002</v>
      </c>
      <c r="AF3151">
        <v>2534629050.8099999</v>
      </c>
      <c r="AG3151">
        <v>21667</v>
      </c>
      <c r="AH3151">
        <v>0.9</v>
      </c>
      <c r="AI3151">
        <v>13215.92</v>
      </c>
      <c r="AJ3151">
        <v>20.79</v>
      </c>
      <c r="AK3151">
        <v>0</v>
      </c>
      <c r="AL3151">
        <v>0.128</v>
      </c>
      <c r="AM3151">
        <v>11531.28</v>
      </c>
      <c r="AN3151">
        <v>899.9</v>
      </c>
      <c r="AO3151">
        <v>631.87</v>
      </c>
      <c r="AP3151">
        <v>568619.81000000006</v>
      </c>
      <c r="AQ3151">
        <v>904976.91</v>
      </c>
      <c r="AR3151" t="s">
        <v>61</v>
      </c>
      <c r="AS3151" t="s">
        <v>61</v>
      </c>
      <c r="AT3151" t="s">
        <v>62</v>
      </c>
      <c r="AU3151" t="s">
        <v>63</v>
      </c>
    </row>
    <row r="3152" spans="1:47" x14ac:dyDescent="0.25">
      <c r="A3152" t="s">
        <v>4416</v>
      </c>
      <c r="B3152">
        <v>2022</v>
      </c>
      <c r="C3152">
        <v>12</v>
      </c>
      <c r="D3152" t="s">
        <v>119</v>
      </c>
      <c r="E3152" s="1">
        <v>44923</v>
      </c>
      <c r="F3152" s="1">
        <v>44945</v>
      </c>
      <c r="G3152">
        <v>22</v>
      </c>
      <c r="H3152">
        <v>8.5</v>
      </c>
      <c r="I3152" t="s">
        <v>49</v>
      </c>
      <c r="J3152" t="s">
        <v>112</v>
      </c>
      <c r="K3152" t="s">
        <v>199</v>
      </c>
      <c r="L3152">
        <v>7204.49</v>
      </c>
      <c r="M3152" t="s">
        <v>114</v>
      </c>
      <c r="N3152" t="s">
        <v>69</v>
      </c>
      <c r="O3152" t="s">
        <v>91</v>
      </c>
      <c r="P3152" t="s">
        <v>127</v>
      </c>
      <c r="Q3152" t="s">
        <v>82</v>
      </c>
      <c r="R3152" t="s">
        <v>2716</v>
      </c>
      <c r="S3152" t="s">
        <v>161</v>
      </c>
      <c r="T3152" t="s">
        <v>131</v>
      </c>
      <c r="U3152" t="s">
        <v>213</v>
      </c>
      <c r="V3152">
        <v>19792</v>
      </c>
      <c r="W3152">
        <v>13249</v>
      </c>
      <c r="X3152">
        <v>4.3</v>
      </c>
      <c r="Y3152">
        <v>12.5</v>
      </c>
      <c r="Z3152">
        <v>18541.080000000002</v>
      </c>
      <c r="AB3152">
        <v>39.049999999999997</v>
      </c>
      <c r="AC3152">
        <v>724029.17</v>
      </c>
      <c r="AD3152">
        <v>18697010.48</v>
      </c>
      <c r="AE3152">
        <v>218.38</v>
      </c>
      <c r="AF3152">
        <v>4083053148.6199999</v>
      </c>
      <c r="AG3152">
        <v>79909.960000000006</v>
      </c>
      <c r="AH3152">
        <v>3.3</v>
      </c>
      <c r="AI3152">
        <v>61208.480000000003</v>
      </c>
      <c r="AJ3152">
        <v>0.13</v>
      </c>
      <c r="AK3152">
        <v>24306.11</v>
      </c>
      <c r="AL3152">
        <v>0.28000000000000003</v>
      </c>
      <c r="AM3152">
        <v>52351.63</v>
      </c>
      <c r="AN3152">
        <v>606.1</v>
      </c>
      <c r="AO3152">
        <v>635.41</v>
      </c>
      <c r="AP3152">
        <v>385122</v>
      </c>
      <c r="AQ3152">
        <v>1302621.24</v>
      </c>
      <c r="AR3152" t="s">
        <v>61</v>
      </c>
      <c r="AS3152" t="s">
        <v>61</v>
      </c>
      <c r="AT3152" t="s">
        <v>116</v>
      </c>
      <c r="AU3152" t="s">
        <v>63</v>
      </c>
    </row>
    <row r="3153" spans="1:47" x14ac:dyDescent="0.25">
      <c r="A3153" t="s">
        <v>4417</v>
      </c>
      <c r="B3153">
        <v>2021</v>
      </c>
      <c r="C3153">
        <v>2</v>
      </c>
      <c r="D3153" t="s">
        <v>48</v>
      </c>
      <c r="E3153" s="1">
        <v>44236</v>
      </c>
      <c r="F3153" s="1">
        <v>44252</v>
      </c>
      <c r="G3153">
        <v>16</v>
      </c>
      <c r="H3153">
        <v>7.2</v>
      </c>
      <c r="I3153" t="s">
        <v>65</v>
      </c>
      <c r="J3153" t="s">
        <v>78</v>
      </c>
      <c r="K3153" t="s">
        <v>211</v>
      </c>
      <c r="L3153">
        <v>1701.99</v>
      </c>
      <c r="M3153" t="s">
        <v>114</v>
      </c>
      <c r="N3153" t="s">
        <v>106</v>
      </c>
      <c r="O3153" t="s">
        <v>107</v>
      </c>
      <c r="P3153" t="s">
        <v>226</v>
      </c>
      <c r="Q3153" t="s">
        <v>204</v>
      </c>
      <c r="R3153" t="s">
        <v>2115</v>
      </c>
      <c r="S3153" t="s">
        <v>85</v>
      </c>
      <c r="T3153" t="s">
        <v>74</v>
      </c>
      <c r="U3153" t="s">
        <v>96</v>
      </c>
      <c r="V3153">
        <v>47790</v>
      </c>
      <c r="W3153">
        <v>27930</v>
      </c>
      <c r="X3153">
        <v>17.399999999999999</v>
      </c>
      <c r="Y3153">
        <v>11.9</v>
      </c>
      <c r="Z3153">
        <v>42743.05</v>
      </c>
      <c r="AB3153">
        <v>34.93</v>
      </c>
      <c r="AC3153">
        <v>1493014.74</v>
      </c>
      <c r="AD3153">
        <v>13330702.43</v>
      </c>
      <c r="AE3153">
        <v>165.09</v>
      </c>
      <c r="AF3153">
        <v>2200765664.1700001</v>
      </c>
      <c r="AG3153">
        <v>146576.95000000001</v>
      </c>
      <c r="AH3153">
        <v>0</v>
      </c>
      <c r="AI3153">
        <v>0</v>
      </c>
      <c r="AJ3153">
        <v>1.95</v>
      </c>
      <c r="AK3153">
        <v>0</v>
      </c>
      <c r="AL3153">
        <v>0.314</v>
      </c>
      <c r="AM3153">
        <v>41858.410000000003</v>
      </c>
      <c r="AN3153">
        <v>387.5</v>
      </c>
      <c r="AO3153">
        <v>642.24</v>
      </c>
      <c r="AP3153">
        <v>248868</v>
      </c>
      <c r="AQ3153">
        <v>1930318.1</v>
      </c>
      <c r="AR3153" t="s">
        <v>61</v>
      </c>
      <c r="AS3153" t="s">
        <v>61</v>
      </c>
      <c r="AT3153" t="s">
        <v>62</v>
      </c>
      <c r="AU3153" t="s">
        <v>63</v>
      </c>
    </row>
    <row r="3154" spans="1:47" x14ac:dyDescent="0.25">
      <c r="A3154" t="s">
        <v>4418</v>
      </c>
      <c r="B3154">
        <v>2026</v>
      </c>
      <c r="C3154">
        <v>1</v>
      </c>
      <c r="D3154" t="s">
        <v>48</v>
      </c>
      <c r="E3154" s="1">
        <v>46038</v>
      </c>
      <c r="F3154" s="1">
        <v>46049</v>
      </c>
      <c r="G3154">
        <v>11</v>
      </c>
      <c r="H3154">
        <v>2.6</v>
      </c>
      <c r="I3154" t="s">
        <v>49</v>
      </c>
      <c r="J3154" t="s">
        <v>50</v>
      </c>
      <c r="K3154" t="s">
        <v>51</v>
      </c>
      <c r="L3154">
        <v>2709</v>
      </c>
      <c r="M3154" t="s">
        <v>52</v>
      </c>
      <c r="N3154" t="s">
        <v>53</v>
      </c>
      <c r="O3154" t="s">
        <v>200</v>
      </c>
      <c r="P3154" t="s">
        <v>108</v>
      </c>
      <c r="Q3154" t="s">
        <v>82</v>
      </c>
      <c r="R3154" t="s">
        <v>1718</v>
      </c>
      <c r="S3154" t="s">
        <v>58</v>
      </c>
      <c r="T3154" t="s">
        <v>74</v>
      </c>
      <c r="U3154" t="s">
        <v>181</v>
      </c>
      <c r="V3154">
        <v>200639</v>
      </c>
      <c r="W3154">
        <v>135088</v>
      </c>
      <c r="X3154">
        <v>16.2</v>
      </c>
      <c r="Y3154">
        <v>11.2</v>
      </c>
      <c r="Z3154">
        <v>179916.02</v>
      </c>
      <c r="AB3154">
        <v>14.49</v>
      </c>
      <c r="AC3154">
        <v>2606983.13</v>
      </c>
      <c r="AD3154">
        <v>9927765.9800000004</v>
      </c>
      <c r="AE3154">
        <v>286.63</v>
      </c>
      <c r="AF3154">
        <v>2845595562.8499999</v>
      </c>
      <c r="AG3154">
        <v>73194.87</v>
      </c>
      <c r="AH3154">
        <v>0</v>
      </c>
      <c r="AI3154">
        <v>0</v>
      </c>
      <c r="AJ3154">
        <v>22.77</v>
      </c>
      <c r="AK3154">
        <v>2260552.31</v>
      </c>
      <c r="AL3154">
        <v>0.188</v>
      </c>
      <c r="AM3154">
        <v>18664.2</v>
      </c>
      <c r="AN3154">
        <v>300.2</v>
      </c>
      <c r="AO3154">
        <v>696.49</v>
      </c>
      <c r="AP3154">
        <v>209086.3</v>
      </c>
      <c r="AQ3154">
        <v>2907928.5</v>
      </c>
      <c r="AR3154" t="s">
        <v>61</v>
      </c>
      <c r="AS3154" t="s">
        <v>61</v>
      </c>
      <c r="AT3154" t="s">
        <v>62</v>
      </c>
      <c r="AU3154" t="s">
        <v>63</v>
      </c>
    </row>
    <row r="3155" spans="1:47" x14ac:dyDescent="0.25">
      <c r="A3155" t="s">
        <v>4419</v>
      </c>
      <c r="B3155">
        <v>2022</v>
      </c>
      <c r="C3155">
        <v>2</v>
      </c>
      <c r="D3155" t="s">
        <v>48</v>
      </c>
      <c r="E3155" s="1">
        <v>44598</v>
      </c>
      <c r="F3155" s="1">
        <v>44615</v>
      </c>
      <c r="G3155">
        <v>17</v>
      </c>
      <c r="H3155">
        <v>3.6</v>
      </c>
      <c r="I3155" t="s">
        <v>49</v>
      </c>
      <c r="J3155" t="s">
        <v>50</v>
      </c>
      <c r="K3155" t="s">
        <v>51</v>
      </c>
      <c r="L3155">
        <v>2709</v>
      </c>
      <c r="M3155" t="s">
        <v>68</v>
      </c>
      <c r="N3155" t="s">
        <v>81</v>
      </c>
      <c r="O3155" t="s">
        <v>99</v>
      </c>
      <c r="P3155" t="s">
        <v>257</v>
      </c>
      <c r="Q3155" t="s">
        <v>128</v>
      </c>
      <c r="R3155" t="s">
        <v>4420</v>
      </c>
      <c r="S3155" t="s">
        <v>170</v>
      </c>
      <c r="T3155" t="s">
        <v>102</v>
      </c>
      <c r="U3155" t="s">
        <v>75</v>
      </c>
      <c r="V3155">
        <v>101006</v>
      </c>
      <c r="W3155">
        <v>73957</v>
      </c>
      <c r="X3155">
        <v>10.5</v>
      </c>
      <c r="Y3155">
        <v>12.3</v>
      </c>
      <c r="Z3155">
        <v>82991.11</v>
      </c>
      <c r="AB3155">
        <v>23.17</v>
      </c>
      <c r="AC3155">
        <v>1922904.02</v>
      </c>
      <c r="AD3155">
        <v>8081674.29</v>
      </c>
      <c r="AE3155">
        <v>216.52</v>
      </c>
      <c r="AF3155">
        <v>1749844117.27</v>
      </c>
      <c r="AG3155">
        <v>173793.43</v>
      </c>
      <c r="AI3155">
        <v>29422.720000000001</v>
      </c>
      <c r="AJ3155">
        <v>7.14</v>
      </c>
      <c r="AK3155">
        <v>577031.54</v>
      </c>
      <c r="AL3155">
        <v>7.0000000000000007E-2</v>
      </c>
      <c r="AM3155">
        <v>5657.17</v>
      </c>
      <c r="AN3155">
        <v>355.9</v>
      </c>
      <c r="AO3155">
        <v>688.06</v>
      </c>
      <c r="AP3155">
        <v>244880.55</v>
      </c>
      <c r="AQ3155">
        <v>2376657.89</v>
      </c>
      <c r="AR3155" t="s">
        <v>61</v>
      </c>
      <c r="AS3155" t="s">
        <v>61</v>
      </c>
      <c r="AT3155" t="s">
        <v>62</v>
      </c>
      <c r="AU3155" t="s">
        <v>63</v>
      </c>
    </row>
    <row r="3156" spans="1:47" x14ac:dyDescent="0.25">
      <c r="A3156" t="s">
        <v>4421</v>
      </c>
      <c r="B3156">
        <v>2022</v>
      </c>
      <c r="C3156">
        <v>7</v>
      </c>
      <c r="D3156" t="s">
        <v>89</v>
      </c>
      <c r="E3156" s="1">
        <v>44744</v>
      </c>
      <c r="F3156" s="1">
        <v>44762</v>
      </c>
      <c r="G3156">
        <v>18</v>
      </c>
      <c r="H3156">
        <v>15</v>
      </c>
      <c r="I3156" t="s">
        <v>65</v>
      </c>
      <c r="J3156" t="s">
        <v>66</v>
      </c>
      <c r="K3156" t="s">
        <v>67</v>
      </c>
      <c r="L3156">
        <v>8479.8989999999994</v>
      </c>
      <c r="M3156" t="s">
        <v>98</v>
      </c>
      <c r="N3156" t="s">
        <v>69</v>
      </c>
      <c r="O3156" t="s">
        <v>99</v>
      </c>
      <c r="P3156" t="s">
        <v>184</v>
      </c>
      <c r="Q3156" t="s">
        <v>174</v>
      </c>
      <c r="R3156" t="s">
        <v>4422</v>
      </c>
      <c r="S3156" t="s">
        <v>156</v>
      </c>
      <c r="T3156" t="s">
        <v>95</v>
      </c>
      <c r="U3156" t="s">
        <v>96</v>
      </c>
      <c r="V3156">
        <v>30546</v>
      </c>
      <c r="W3156">
        <v>17092</v>
      </c>
      <c r="X3156">
        <v>7.8</v>
      </c>
      <c r="Y3156">
        <v>10.6</v>
      </c>
      <c r="Z3156">
        <v>23500.86</v>
      </c>
      <c r="AA3156">
        <v>1678</v>
      </c>
      <c r="AB3156">
        <v>3111.59</v>
      </c>
      <c r="AC3156">
        <v>5221248.0199999996</v>
      </c>
      <c r="AD3156">
        <v>29000296.25</v>
      </c>
      <c r="AE3156">
        <v>213.42</v>
      </c>
      <c r="AF3156">
        <v>6189243225.6700001</v>
      </c>
      <c r="AG3156">
        <v>241655.59</v>
      </c>
      <c r="AH3156">
        <v>0.8</v>
      </c>
      <c r="AJ3156">
        <v>8.17</v>
      </c>
      <c r="AK3156">
        <v>0</v>
      </c>
      <c r="AL3156">
        <v>0.247</v>
      </c>
      <c r="AM3156">
        <v>71630.73</v>
      </c>
      <c r="AN3156">
        <v>646.6</v>
      </c>
      <c r="AO3156">
        <v>500.09</v>
      </c>
      <c r="AP3156">
        <v>323358.19</v>
      </c>
      <c r="AQ3156">
        <v>5871915.8099999996</v>
      </c>
      <c r="AR3156" t="s">
        <v>61</v>
      </c>
      <c r="AS3156" t="s">
        <v>124</v>
      </c>
      <c r="AT3156" t="s">
        <v>62</v>
      </c>
      <c r="AU3156" t="s">
        <v>63</v>
      </c>
    </row>
    <row r="3157" spans="1:47" x14ac:dyDescent="0.25">
      <c r="A3157" t="s">
        <v>4423</v>
      </c>
      <c r="B3157">
        <v>2021</v>
      </c>
      <c r="C3157">
        <v>11</v>
      </c>
      <c r="D3157" t="s">
        <v>119</v>
      </c>
      <c r="E3157" s="1">
        <v>44505</v>
      </c>
      <c r="F3157" s="1">
        <v>44525</v>
      </c>
      <c r="G3157">
        <v>20</v>
      </c>
      <c r="H3157">
        <v>5.9</v>
      </c>
      <c r="I3157" t="s">
        <v>65</v>
      </c>
      <c r="J3157" t="s">
        <v>50</v>
      </c>
      <c r="K3157" t="s">
        <v>145</v>
      </c>
      <c r="L3157">
        <v>2710.19</v>
      </c>
      <c r="M3157" t="s">
        <v>114</v>
      </c>
      <c r="N3157" t="s">
        <v>53</v>
      </c>
      <c r="O3157" t="s">
        <v>189</v>
      </c>
      <c r="P3157" t="s">
        <v>128</v>
      </c>
      <c r="Q3157" t="s">
        <v>131</v>
      </c>
      <c r="R3157" t="s">
        <v>4424</v>
      </c>
      <c r="S3157" t="s">
        <v>123</v>
      </c>
      <c r="T3157" t="s">
        <v>59</v>
      </c>
      <c r="U3157" t="s">
        <v>87</v>
      </c>
      <c r="V3157">
        <v>47437</v>
      </c>
      <c r="W3157">
        <v>27492</v>
      </c>
      <c r="X3157">
        <v>17</v>
      </c>
      <c r="Y3157">
        <v>11.9</v>
      </c>
      <c r="Z3157">
        <v>44154.52</v>
      </c>
      <c r="AB3157">
        <v>49.14</v>
      </c>
      <c r="AC3157">
        <v>2169753.11</v>
      </c>
      <c r="AD3157">
        <v>51902313.619999997</v>
      </c>
      <c r="AE3157">
        <v>172.53</v>
      </c>
      <c r="AF3157">
        <v>8954706168.8600006</v>
      </c>
      <c r="AG3157">
        <v>195211.7</v>
      </c>
      <c r="AH3157">
        <v>0</v>
      </c>
      <c r="AI3157">
        <v>0</v>
      </c>
      <c r="AJ3157">
        <v>17.690000000000001</v>
      </c>
      <c r="AK3157">
        <v>0</v>
      </c>
      <c r="AL3157">
        <v>0.247</v>
      </c>
      <c r="AM3157">
        <v>128198.71</v>
      </c>
      <c r="AN3157">
        <v>917.6</v>
      </c>
      <c r="AO3157">
        <v>725.73</v>
      </c>
      <c r="AP3157">
        <v>665929.85</v>
      </c>
      <c r="AQ3157">
        <v>3159093.37</v>
      </c>
      <c r="AR3157" t="s">
        <v>124</v>
      </c>
      <c r="AS3157" t="s">
        <v>61</v>
      </c>
      <c r="AT3157" t="s">
        <v>62</v>
      </c>
      <c r="AU3157" t="s">
        <v>63</v>
      </c>
    </row>
    <row r="3158" spans="1:47" x14ac:dyDescent="0.25">
      <c r="A3158" t="s">
        <v>4425</v>
      </c>
      <c r="B3158">
        <v>2021</v>
      </c>
      <c r="C3158">
        <v>4</v>
      </c>
      <c r="D3158" t="s">
        <v>77</v>
      </c>
      <c r="E3158" s="1">
        <v>44296</v>
      </c>
      <c r="F3158" s="1">
        <v>44323</v>
      </c>
      <c r="G3158">
        <v>27</v>
      </c>
      <c r="H3158">
        <v>1.7</v>
      </c>
      <c r="I3158" t="s">
        <v>65</v>
      </c>
      <c r="J3158" t="s">
        <v>78</v>
      </c>
      <c r="K3158" t="s">
        <v>158</v>
      </c>
      <c r="L3158">
        <v>1006.3</v>
      </c>
      <c r="M3158" t="s">
        <v>98</v>
      </c>
      <c r="N3158" t="s">
        <v>81</v>
      </c>
      <c r="O3158" t="s">
        <v>200</v>
      </c>
      <c r="P3158" t="s">
        <v>100</v>
      </c>
      <c r="Q3158" t="s">
        <v>257</v>
      </c>
      <c r="R3158" t="s">
        <v>3148</v>
      </c>
      <c r="S3158" t="s">
        <v>161</v>
      </c>
      <c r="T3158" t="s">
        <v>95</v>
      </c>
      <c r="U3158" t="s">
        <v>103</v>
      </c>
      <c r="V3158">
        <v>33155</v>
      </c>
      <c r="W3158">
        <v>20401</v>
      </c>
      <c r="X3158">
        <v>18.8</v>
      </c>
      <c r="Y3158">
        <v>15.2</v>
      </c>
      <c r="Z3158">
        <v>25905.19</v>
      </c>
      <c r="AB3158">
        <v>34.36</v>
      </c>
      <c r="AC3158">
        <v>890102.33</v>
      </c>
      <c r="AD3158">
        <v>14107966.470000001</v>
      </c>
      <c r="AE3158">
        <v>174.71</v>
      </c>
      <c r="AF3158">
        <v>2464802821.9699998</v>
      </c>
      <c r="AG3158">
        <v>79320.649999999994</v>
      </c>
      <c r="AH3158">
        <v>1.8</v>
      </c>
      <c r="AI3158">
        <v>36651.839999999997</v>
      </c>
      <c r="AJ3158">
        <v>13.52</v>
      </c>
      <c r="AK3158">
        <v>0</v>
      </c>
      <c r="AL3158">
        <v>0.30199999999999999</v>
      </c>
      <c r="AM3158">
        <v>42606.06</v>
      </c>
      <c r="AN3158">
        <v>1306.9000000000001</v>
      </c>
      <c r="AO3158">
        <v>435.9</v>
      </c>
      <c r="AP3158">
        <v>569677.71</v>
      </c>
      <c r="AQ3158">
        <v>1618358.59</v>
      </c>
      <c r="AR3158" t="s">
        <v>61</v>
      </c>
      <c r="AS3158" t="s">
        <v>61</v>
      </c>
      <c r="AT3158" t="s">
        <v>116</v>
      </c>
      <c r="AU3158" t="s">
        <v>117</v>
      </c>
    </row>
    <row r="3159" spans="1:47" x14ac:dyDescent="0.25">
      <c r="A3159" t="s">
        <v>4426</v>
      </c>
      <c r="B3159">
        <v>2024</v>
      </c>
      <c r="C3159">
        <v>1</v>
      </c>
      <c r="D3159" t="s">
        <v>48</v>
      </c>
      <c r="E3159" s="1">
        <v>45316</v>
      </c>
      <c r="F3159" s="1">
        <v>45328</v>
      </c>
      <c r="G3159">
        <v>12</v>
      </c>
      <c r="H3159">
        <v>4.3</v>
      </c>
      <c r="I3159" t="s">
        <v>65</v>
      </c>
      <c r="J3159" t="s">
        <v>50</v>
      </c>
      <c r="K3159" t="s">
        <v>120</v>
      </c>
      <c r="L3159">
        <v>2710.1921000000002</v>
      </c>
      <c r="M3159" t="s">
        <v>114</v>
      </c>
      <c r="N3159" t="s">
        <v>81</v>
      </c>
      <c r="O3159" t="s">
        <v>107</v>
      </c>
      <c r="P3159" t="s">
        <v>226</v>
      </c>
      <c r="Q3159" t="s">
        <v>174</v>
      </c>
      <c r="R3159" t="s">
        <v>1064</v>
      </c>
      <c r="S3159" t="s">
        <v>142</v>
      </c>
      <c r="T3159" t="s">
        <v>59</v>
      </c>
      <c r="U3159" t="s">
        <v>213</v>
      </c>
      <c r="V3159">
        <v>46686</v>
      </c>
      <c r="W3159">
        <v>31311</v>
      </c>
      <c r="X3159">
        <v>16.899999999999999</v>
      </c>
      <c r="Y3159">
        <v>14.5</v>
      </c>
      <c r="Z3159">
        <v>39176.68</v>
      </c>
      <c r="AB3159">
        <v>32.26</v>
      </c>
      <c r="AC3159">
        <v>1263839.7</v>
      </c>
      <c r="AD3159">
        <v>35290353.340000004</v>
      </c>
      <c r="AE3159">
        <v>276.35000000000002</v>
      </c>
      <c r="AF3159">
        <v>9752489145.5100002</v>
      </c>
      <c r="AG3159">
        <v>177770.95</v>
      </c>
      <c r="AH3159">
        <v>1.4</v>
      </c>
      <c r="AI3159">
        <v>33535.910000000003</v>
      </c>
      <c r="AJ3159">
        <v>21.86</v>
      </c>
      <c r="AK3159">
        <v>0</v>
      </c>
      <c r="AL3159">
        <v>0.122</v>
      </c>
      <c r="AM3159">
        <v>43054.23</v>
      </c>
      <c r="AN3159">
        <v>264.7</v>
      </c>
      <c r="AO3159">
        <v>614.39</v>
      </c>
      <c r="AP3159">
        <v>162629.03</v>
      </c>
      <c r="AQ3159">
        <v>1680829.82</v>
      </c>
      <c r="AR3159" t="s">
        <v>61</v>
      </c>
      <c r="AS3159" t="s">
        <v>61</v>
      </c>
      <c r="AT3159" t="s">
        <v>62</v>
      </c>
      <c r="AU3159" t="s">
        <v>117</v>
      </c>
    </row>
    <row r="3160" spans="1:47" x14ac:dyDescent="0.25">
      <c r="A3160" t="s">
        <v>4427</v>
      </c>
      <c r="B3160">
        <v>2022</v>
      </c>
      <c r="C3160">
        <v>5</v>
      </c>
      <c r="D3160" t="s">
        <v>77</v>
      </c>
      <c r="E3160" s="1">
        <v>44711</v>
      </c>
      <c r="F3160" s="1">
        <v>44730</v>
      </c>
      <c r="G3160">
        <v>19</v>
      </c>
      <c r="H3160">
        <v>18.2</v>
      </c>
      <c r="I3160" t="s">
        <v>65</v>
      </c>
      <c r="J3160" t="s">
        <v>78</v>
      </c>
      <c r="K3160" t="s">
        <v>177</v>
      </c>
      <c r="L3160">
        <v>1001.99</v>
      </c>
      <c r="M3160" t="s">
        <v>68</v>
      </c>
      <c r="N3160" t="s">
        <v>168</v>
      </c>
      <c r="O3160" t="s">
        <v>99</v>
      </c>
      <c r="P3160" t="s">
        <v>70</v>
      </c>
      <c r="Q3160" t="s">
        <v>174</v>
      </c>
      <c r="R3160" t="s">
        <v>3210</v>
      </c>
      <c r="S3160" t="s">
        <v>130</v>
      </c>
      <c r="T3160" t="s">
        <v>187</v>
      </c>
      <c r="U3160" t="s">
        <v>181</v>
      </c>
      <c r="V3160">
        <v>98728</v>
      </c>
      <c r="W3160">
        <v>56493</v>
      </c>
      <c r="X3160">
        <v>17.100000000000001</v>
      </c>
      <c r="Y3160">
        <v>15</v>
      </c>
      <c r="Z3160">
        <v>76870.509999999995</v>
      </c>
      <c r="AB3160">
        <v>10.19</v>
      </c>
      <c r="AC3160">
        <v>783310.5</v>
      </c>
      <c r="AD3160">
        <v>34201227.310000002</v>
      </c>
      <c r="AE3160">
        <v>210.3</v>
      </c>
      <c r="AF3160">
        <v>7192518103.29</v>
      </c>
      <c r="AG3160">
        <v>17671.39</v>
      </c>
      <c r="AH3160">
        <v>1.2</v>
      </c>
      <c r="AI3160">
        <v>13028.27</v>
      </c>
      <c r="AJ3160">
        <v>12.02</v>
      </c>
      <c r="AK3160">
        <v>0</v>
      </c>
      <c r="AL3160">
        <v>0.13300000000000001</v>
      </c>
      <c r="AM3160">
        <v>45487.63</v>
      </c>
      <c r="AN3160">
        <v>846.2</v>
      </c>
      <c r="AO3160">
        <v>599.22</v>
      </c>
      <c r="AP3160">
        <v>507059.96</v>
      </c>
      <c r="AQ3160">
        <v>1366557.75</v>
      </c>
      <c r="AR3160" t="s">
        <v>61</v>
      </c>
      <c r="AS3160" t="s">
        <v>61</v>
      </c>
      <c r="AT3160" t="s">
        <v>62</v>
      </c>
      <c r="AU3160" t="s">
        <v>63</v>
      </c>
    </row>
    <row r="3161" spans="1:47" x14ac:dyDescent="0.25">
      <c r="A3161" t="s">
        <v>4428</v>
      </c>
      <c r="B3161">
        <v>2021</v>
      </c>
      <c r="C3161">
        <v>10</v>
      </c>
      <c r="D3161" t="s">
        <v>119</v>
      </c>
      <c r="E3161" s="1">
        <v>44496</v>
      </c>
      <c r="F3161" s="1">
        <v>44510</v>
      </c>
      <c r="G3161">
        <v>14</v>
      </c>
      <c r="H3161">
        <v>14</v>
      </c>
      <c r="I3161" t="s">
        <v>65</v>
      </c>
      <c r="J3161" t="s">
        <v>66</v>
      </c>
      <c r="K3161" t="s">
        <v>248</v>
      </c>
      <c r="L3161">
        <v>9999</v>
      </c>
      <c r="M3161" t="s">
        <v>80</v>
      </c>
      <c r="N3161" t="s">
        <v>69</v>
      </c>
      <c r="O3161" t="s">
        <v>107</v>
      </c>
      <c r="P3161" t="s">
        <v>82</v>
      </c>
      <c r="Q3161" t="s">
        <v>146</v>
      </c>
      <c r="R3161" t="s">
        <v>4395</v>
      </c>
      <c r="S3161" t="s">
        <v>156</v>
      </c>
      <c r="T3161" t="s">
        <v>162</v>
      </c>
      <c r="U3161" t="s">
        <v>110</v>
      </c>
      <c r="V3161">
        <v>29702</v>
      </c>
      <c r="W3161">
        <v>18245</v>
      </c>
      <c r="X3161">
        <v>19.2</v>
      </c>
      <c r="Y3161">
        <v>15.3</v>
      </c>
      <c r="Z3161">
        <v>22970.26</v>
      </c>
      <c r="AA3161">
        <v>1640</v>
      </c>
      <c r="AB3161">
        <v>3917.38</v>
      </c>
      <c r="AC3161">
        <v>6424503.2000000002</v>
      </c>
      <c r="AD3161">
        <v>40255840.060000002</v>
      </c>
      <c r="AE3161">
        <v>173.79</v>
      </c>
      <c r="AF3161">
        <v>6996062444.0299997</v>
      </c>
      <c r="AG3161">
        <v>102899.36</v>
      </c>
      <c r="AH3161">
        <v>1.6</v>
      </c>
      <c r="AI3161">
        <v>31452.65</v>
      </c>
      <c r="AJ3161">
        <v>13.48</v>
      </c>
      <c r="AK3161">
        <v>0</v>
      </c>
      <c r="AL3161">
        <v>8.5000000000000006E-2</v>
      </c>
      <c r="AM3161">
        <v>34217.46</v>
      </c>
      <c r="AN3161">
        <v>670.3</v>
      </c>
      <c r="AO3161">
        <v>661.08</v>
      </c>
      <c r="AP3161">
        <v>443121.91999999998</v>
      </c>
      <c r="AQ3161">
        <v>7036194.5899999999</v>
      </c>
      <c r="AR3161" t="s">
        <v>61</v>
      </c>
      <c r="AS3161" t="s">
        <v>61</v>
      </c>
      <c r="AT3161" t="s">
        <v>62</v>
      </c>
      <c r="AU3161" t="s">
        <v>63</v>
      </c>
    </row>
    <row r="3162" spans="1:47" x14ac:dyDescent="0.25">
      <c r="A3162" t="s">
        <v>4429</v>
      </c>
      <c r="B3162">
        <v>2023</v>
      </c>
      <c r="C3162">
        <v>10</v>
      </c>
      <c r="D3162" t="s">
        <v>119</v>
      </c>
      <c r="E3162" s="1">
        <v>45226</v>
      </c>
      <c r="F3162" s="1">
        <v>45240</v>
      </c>
      <c r="G3162">
        <v>14</v>
      </c>
      <c r="H3162">
        <v>14.1</v>
      </c>
      <c r="I3162" t="s">
        <v>49</v>
      </c>
      <c r="J3162" t="s">
        <v>66</v>
      </c>
      <c r="K3162" t="s">
        <v>251</v>
      </c>
      <c r="L3162">
        <v>8543.7000000000007</v>
      </c>
      <c r="M3162" t="s">
        <v>52</v>
      </c>
      <c r="N3162" t="s">
        <v>81</v>
      </c>
      <c r="O3162" t="s">
        <v>99</v>
      </c>
      <c r="P3162" t="s">
        <v>146</v>
      </c>
      <c r="Q3162" t="s">
        <v>184</v>
      </c>
      <c r="R3162" t="s">
        <v>4430</v>
      </c>
      <c r="S3162" t="s">
        <v>156</v>
      </c>
      <c r="T3162" t="s">
        <v>131</v>
      </c>
      <c r="U3162" t="s">
        <v>96</v>
      </c>
      <c r="V3162">
        <v>19857</v>
      </c>
      <c r="W3162">
        <v>13128</v>
      </c>
      <c r="X3162">
        <v>19.899999999999999</v>
      </c>
      <c r="Y3162">
        <v>15.7</v>
      </c>
      <c r="Z3162">
        <v>16183.07</v>
      </c>
      <c r="AA3162">
        <v>1155</v>
      </c>
      <c r="AB3162">
        <v>1227.52</v>
      </c>
      <c r="AC3162">
        <v>1417785.6</v>
      </c>
      <c r="AD3162">
        <v>73023837.75</v>
      </c>
      <c r="AE3162">
        <v>283.52999999999997</v>
      </c>
      <c r="AF3162">
        <v>20704448717.259998</v>
      </c>
      <c r="AG3162">
        <v>19727.759999999998</v>
      </c>
      <c r="AH3162">
        <v>0.1</v>
      </c>
      <c r="AI3162">
        <v>2495.83</v>
      </c>
      <c r="AJ3162">
        <v>20.28</v>
      </c>
      <c r="AK3162">
        <v>14809234.300000001</v>
      </c>
      <c r="AL3162">
        <v>0.26600000000000001</v>
      </c>
      <c r="AM3162">
        <v>194243.41</v>
      </c>
      <c r="AN3162">
        <v>699.8</v>
      </c>
      <c r="AO3162">
        <v>417.74</v>
      </c>
      <c r="AP3162">
        <v>292334.45</v>
      </c>
      <c r="AQ3162">
        <v>1926587.05</v>
      </c>
      <c r="AR3162" t="s">
        <v>61</v>
      </c>
      <c r="AS3162" t="s">
        <v>61</v>
      </c>
      <c r="AT3162" t="s">
        <v>62</v>
      </c>
      <c r="AU3162" t="s">
        <v>63</v>
      </c>
    </row>
    <row r="3163" spans="1:47" x14ac:dyDescent="0.25">
      <c r="A3163" t="s">
        <v>4431</v>
      </c>
      <c r="B3163">
        <v>2024</v>
      </c>
      <c r="C3163">
        <v>9</v>
      </c>
      <c r="D3163" t="s">
        <v>89</v>
      </c>
      <c r="E3163" s="1">
        <v>45550</v>
      </c>
      <c r="F3163" s="1">
        <v>45579</v>
      </c>
      <c r="G3163">
        <v>29</v>
      </c>
      <c r="H3163">
        <v>9.6</v>
      </c>
      <c r="I3163" t="s">
        <v>49</v>
      </c>
      <c r="J3163" t="s">
        <v>112</v>
      </c>
      <c r="K3163" t="s">
        <v>343</v>
      </c>
      <c r="L3163">
        <v>2523.1</v>
      </c>
      <c r="M3163" t="s">
        <v>98</v>
      </c>
      <c r="N3163" t="s">
        <v>168</v>
      </c>
      <c r="O3163" t="s">
        <v>99</v>
      </c>
      <c r="P3163" t="s">
        <v>257</v>
      </c>
      <c r="Q3163" t="s">
        <v>226</v>
      </c>
      <c r="R3163" t="s">
        <v>3403</v>
      </c>
      <c r="S3163" t="s">
        <v>130</v>
      </c>
      <c r="T3163" t="s">
        <v>74</v>
      </c>
      <c r="U3163" t="s">
        <v>259</v>
      </c>
      <c r="V3163">
        <v>84953</v>
      </c>
      <c r="W3163">
        <v>61447</v>
      </c>
      <c r="X3163">
        <v>4</v>
      </c>
      <c r="Y3163">
        <v>11.5</v>
      </c>
      <c r="Z3163">
        <v>78422.570000000007</v>
      </c>
      <c r="AB3163">
        <v>18.739999999999998</v>
      </c>
      <c r="AC3163">
        <v>1469638.96</v>
      </c>
      <c r="AD3163">
        <v>93490682.599999994</v>
      </c>
      <c r="AE3163">
        <v>280.01</v>
      </c>
      <c r="AF3163">
        <v>26178326034.830002</v>
      </c>
      <c r="AG3163">
        <v>162469.91</v>
      </c>
      <c r="AH3163">
        <v>0</v>
      </c>
      <c r="AI3163">
        <v>0</v>
      </c>
      <c r="AJ3163">
        <v>14</v>
      </c>
      <c r="AK3163">
        <v>13088695.560000001</v>
      </c>
      <c r="AL3163">
        <v>0.33</v>
      </c>
      <c r="AM3163">
        <v>308519.25</v>
      </c>
      <c r="AN3163">
        <v>1321.2</v>
      </c>
      <c r="AO3163">
        <v>538.19000000000005</v>
      </c>
      <c r="AP3163">
        <v>711056.63</v>
      </c>
      <c r="AQ3163">
        <v>2651684.75</v>
      </c>
      <c r="AR3163" t="s">
        <v>61</v>
      </c>
      <c r="AS3163" t="s">
        <v>61</v>
      </c>
      <c r="AT3163" t="s">
        <v>62</v>
      </c>
      <c r="AU3163" t="s">
        <v>117</v>
      </c>
    </row>
    <row r="3164" spans="1:47" x14ac:dyDescent="0.25">
      <c r="A3164" t="s">
        <v>4432</v>
      </c>
      <c r="B3164">
        <v>2022</v>
      </c>
      <c r="C3164">
        <v>5</v>
      </c>
      <c r="D3164" t="s">
        <v>77</v>
      </c>
      <c r="E3164" s="1">
        <v>44708</v>
      </c>
      <c r="F3164" s="1">
        <v>44729</v>
      </c>
      <c r="G3164">
        <v>21</v>
      </c>
      <c r="H3164">
        <v>15.8</v>
      </c>
      <c r="I3164" t="s">
        <v>65</v>
      </c>
      <c r="J3164" t="s">
        <v>112</v>
      </c>
      <c r="K3164" t="s">
        <v>113</v>
      </c>
      <c r="L3164">
        <v>7304.39</v>
      </c>
      <c r="M3164" t="s">
        <v>98</v>
      </c>
      <c r="N3164" t="s">
        <v>53</v>
      </c>
      <c r="O3164" t="s">
        <v>54</v>
      </c>
      <c r="P3164" t="s">
        <v>184</v>
      </c>
      <c r="Q3164" t="s">
        <v>204</v>
      </c>
      <c r="R3164" t="s">
        <v>1495</v>
      </c>
      <c r="S3164" t="s">
        <v>73</v>
      </c>
      <c r="T3164" t="s">
        <v>131</v>
      </c>
      <c r="U3164" t="s">
        <v>103</v>
      </c>
      <c r="V3164">
        <v>5927</v>
      </c>
      <c r="W3164">
        <v>3860</v>
      </c>
      <c r="X3164">
        <v>8.3000000000000007</v>
      </c>
      <c r="Y3164">
        <v>14.3</v>
      </c>
      <c r="Z3164">
        <v>4765.8100000000004</v>
      </c>
      <c r="AB3164">
        <v>40.15</v>
      </c>
      <c r="AC3164">
        <v>191347.27</v>
      </c>
      <c r="AD3164">
        <v>4346180.43</v>
      </c>
      <c r="AE3164">
        <v>210.95</v>
      </c>
      <c r="AF3164">
        <v>916826761.71000004</v>
      </c>
      <c r="AG3164">
        <v>142312.94</v>
      </c>
      <c r="AH3164">
        <v>2.5</v>
      </c>
      <c r="AI3164">
        <v>77939.12</v>
      </c>
      <c r="AJ3164">
        <v>3.81</v>
      </c>
      <c r="AK3164">
        <v>0</v>
      </c>
      <c r="AL3164">
        <v>0.22800000000000001</v>
      </c>
      <c r="AM3164">
        <v>9909.2900000000009</v>
      </c>
      <c r="AN3164">
        <v>1029</v>
      </c>
      <c r="AO3164">
        <v>394.67</v>
      </c>
      <c r="AP3164">
        <v>406115.43</v>
      </c>
      <c r="AQ3164">
        <v>827624.05</v>
      </c>
      <c r="AR3164" t="s">
        <v>61</v>
      </c>
      <c r="AS3164" t="s">
        <v>61</v>
      </c>
      <c r="AT3164" t="s">
        <v>62</v>
      </c>
      <c r="AU3164" t="s">
        <v>63</v>
      </c>
    </row>
    <row r="3165" spans="1:47" x14ac:dyDescent="0.25">
      <c r="A3165" t="s">
        <v>4433</v>
      </c>
      <c r="B3165">
        <v>2025</v>
      </c>
      <c r="C3165">
        <v>6</v>
      </c>
      <c r="D3165" t="s">
        <v>77</v>
      </c>
      <c r="E3165" s="1">
        <v>45835</v>
      </c>
      <c r="F3165" s="1">
        <v>45867</v>
      </c>
      <c r="G3165">
        <v>32</v>
      </c>
      <c r="H3165">
        <v>13.4</v>
      </c>
      <c r="I3165" t="s">
        <v>65</v>
      </c>
      <c r="J3165" t="s">
        <v>66</v>
      </c>
      <c r="K3165" t="s">
        <v>67</v>
      </c>
      <c r="L3165">
        <v>8479.8989999999994</v>
      </c>
      <c r="M3165" t="s">
        <v>52</v>
      </c>
      <c r="N3165" t="s">
        <v>106</v>
      </c>
      <c r="O3165" t="s">
        <v>189</v>
      </c>
      <c r="P3165" t="s">
        <v>128</v>
      </c>
      <c r="Q3165" t="s">
        <v>71</v>
      </c>
      <c r="R3165" t="s">
        <v>2069</v>
      </c>
      <c r="S3165" t="s">
        <v>156</v>
      </c>
      <c r="T3165" t="s">
        <v>131</v>
      </c>
      <c r="U3165" t="s">
        <v>181</v>
      </c>
      <c r="V3165">
        <v>14184</v>
      </c>
      <c r="W3165">
        <v>10063</v>
      </c>
      <c r="X3165">
        <v>22.8</v>
      </c>
      <c r="Y3165">
        <v>13.2</v>
      </c>
      <c r="Z3165">
        <v>11593.49</v>
      </c>
      <c r="AA3165">
        <v>828</v>
      </c>
      <c r="AB3165">
        <v>2574.9499999999998</v>
      </c>
      <c r="AC3165">
        <v>2132058.6</v>
      </c>
      <c r="AD3165">
        <v>43411127.700000003</v>
      </c>
      <c r="AE3165">
        <v>282.3</v>
      </c>
      <c r="AF3165">
        <v>12254961349.709999</v>
      </c>
      <c r="AG3165">
        <v>74515.91</v>
      </c>
      <c r="AH3165">
        <v>0</v>
      </c>
      <c r="AI3165">
        <v>0</v>
      </c>
      <c r="AJ3165">
        <v>24.44</v>
      </c>
      <c r="AK3165">
        <v>0</v>
      </c>
      <c r="AL3165">
        <v>0.18</v>
      </c>
      <c r="AM3165">
        <v>78140.03</v>
      </c>
      <c r="AN3165">
        <v>495.7</v>
      </c>
      <c r="AO3165">
        <v>728.38</v>
      </c>
      <c r="AP3165">
        <v>361057.97</v>
      </c>
      <c r="AQ3165">
        <v>2645772.5099999998</v>
      </c>
      <c r="AR3165" t="s">
        <v>61</v>
      </c>
      <c r="AS3165" t="s">
        <v>61</v>
      </c>
      <c r="AT3165" t="s">
        <v>62</v>
      </c>
      <c r="AU3165" t="s">
        <v>63</v>
      </c>
    </row>
    <row r="3166" spans="1:47" x14ac:dyDescent="0.25">
      <c r="A3166" t="s">
        <v>4434</v>
      </c>
      <c r="B3166">
        <v>2020</v>
      </c>
      <c r="C3166">
        <v>2</v>
      </c>
      <c r="D3166" t="s">
        <v>48</v>
      </c>
      <c r="E3166" s="1">
        <v>43874</v>
      </c>
      <c r="F3166" s="1">
        <v>43888</v>
      </c>
      <c r="G3166">
        <v>14</v>
      </c>
      <c r="I3166" t="s">
        <v>49</v>
      </c>
      <c r="J3166" t="s">
        <v>66</v>
      </c>
      <c r="K3166" t="s">
        <v>245</v>
      </c>
      <c r="L3166">
        <v>8905.9</v>
      </c>
      <c r="M3166" t="s">
        <v>90</v>
      </c>
      <c r="N3166" t="s">
        <v>168</v>
      </c>
      <c r="O3166" t="s">
        <v>99</v>
      </c>
      <c r="P3166" t="s">
        <v>230</v>
      </c>
      <c r="Q3166" t="s">
        <v>82</v>
      </c>
      <c r="R3166" t="s">
        <v>1035</v>
      </c>
      <c r="S3166" t="s">
        <v>73</v>
      </c>
      <c r="T3166" t="s">
        <v>102</v>
      </c>
      <c r="U3166" t="s">
        <v>181</v>
      </c>
      <c r="V3166">
        <v>11369</v>
      </c>
      <c r="W3166">
        <v>8034</v>
      </c>
      <c r="X3166">
        <v>5.5</v>
      </c>
      <c r="Y3166">
        <v>14.7</v>
      </c>
      <c r="Z3166">
        <v>9583.51</v>
      </c>
      <c r="AB3166">
        <v>24.9</v>
      </c>
      <c r="AC3166">
        <v>238629.4</v>
      </c>
      <c r="AD3166">
        <v>3259447.59</v>
      </c>
      <c r="AE3166">
        <v>161.62</v>
      </c>
      <c r="AF3166">
        <v>526791919.5</v>
      </c>
      <c r="AG3166">
        <v>15845.55</v>
      </c>
      <c r="AH3166">
        <v>1</v>
      </c>
      <c r="AI3166">
        <v>12165.22</v>
      </c>
      <c r="AJ3166">
        <v>5.0599999999999996</v>
      </c>
      <c r="AK3166">
        <v>164928.04999999999</v>
      </c>
      <c r="AL3166">
        <v>0.31</v>
      </c>
      <c r="AM3166">
        <v>10104.290000000001</v>
      </c>
      <c r="AN3166">
        <v>742.7</v>
      </c>
      <c r="AO3166">
        <v>350.25</v>
      </c>
      <c r="AP3166">
        <v>260130.68</v>
      </c>
      <c r="AQ3166">
        <v>536875.14</v>
      </c>
      <c r="AR3166" t="s">
        <v>61</v>
      </c>
      <c r="AS3166" t="s">
        <v>124</v>
      </c>
      <c r="AT3166" t="s">
        <v>62</v>
      </c>
      <c r="AU3166" t="s">
        <v>63</v>
      </c>
    </row>
    <row r="3167" spans="1:47" x14ac:dyDescent="0.25">
      <c r="A3167" t="s">
        <v>4435</v>
      </c>
      <c r="B3167">
        <v>2023</v>
      </c>
      <c r="C3167">
        <v>5</v>
      </c>
      <c r="D3167" t="s">
        <v>77</v>
      </c>
      <c r="E3167" s="1">
        <v>45076</v>
      </c>
      <c r="F3167" s="1">
        <v>45107</v>
      </c>
      <c r="G3167">
        <v>31</v>
      </c>
      <c r="H3167">
        <v>17.3</v>
      </c>
      <c r="I3167" t="s">
        <v>65</v>
      </c>
      <c r="J3167" t="s">
        <v>134</v>
      </c>
      <c r="K3167" t="s">
        <v>135</v>
      </c>
      <c r="L3167">
        <v>9999.0098999999991</v>
      </c>
      <c r="M3167" t="s">
        <v>98</v>
      </c>
      <c r="N3167" t="s">
        <v>53</v>
      </c>
      <c r="O3167" t="s">
        <v>189</v>
      </c>
      <c r="P3167" t="s">
        <v>82</v>
      </c>
      <c r="Q3167" t="s">
        <v>93</v>
      </c>
      <c r="R3167" t="s">
        <v>544</v>
      </c>
      <c r="S3167" t="s">
        <v>137</v>
      </c>
      <c r="T3167" t="s">
        <v>187</v>
      </c>
      <c r="U3167" t="s">
        <v>213</v>
      </c>
      <c r="V3167">
        <v>9938</v>
      </c>
      <c r="W3167">
        <v>6842</v>
      </c>
      <c r="X3167">
        <v>3.2</v>
      </c>
      <c r="Y3167">
        <v>11.9</v>
      </c>
      <c r="Z3167">
        <v>7942.52</v>
      </c>
      <c r="AB3167">
        <v>44.99</v>
      </c>
      <c r="AC3167">
        <v>357333.97</v>
      </c>
      <c r="AD3167">
        <v>8181351.5800000001</v>
      </c>
      <c r="AE3167">
        <v>288.31</v>
      </c>
      <c r="AF3167">
        <v>2358765474.0300002</v>
      </c>
      <c r="AG3167">
        <v>160966.13</v>
      </c>
      <c r="AH3167">
        <v>0.3</v>
      </c>
      <c r="AI3167">
        <v>8174.49</v>
      </c>
      <c r="AJ3167">
        <v>1.02</v>
      </c>
      <c r="AK3167">
        <v>0</v>
      </c>
      <c r="AL3167">
        <v>0.13900000000000001</v>
      </c>
      <c r="AM3167">
        <v>11372.08</v>
      </c>
      <c r="AN3167">
        <v>1524.7</v>
      </c>
      <c r="AO3167">
        <v>662.14</v>
      </c>
      <c r="AP3167">
        <v>1009564.86</v>
      </c>
      <c r="AQ3167">
        <v>1547411.53</v>
      </c>
      <c r="AR3167" t="s">
        <v>61</v>
      </c>
      <c r="AS3167" t="s">
        <v>61</v>
      </c>
      <c r="AT3167" t="s">
        <v>62</v>
      </c>
      <c r="AU3167" t="s">
        <v>63</v>
      </c>
    </row>
    <row r="3168" spans="1:47" x14ac:dyDescent="0.25">
      <c r="A3168" t="s">
        <v>4436</v>
      </c>
      <c r="B3168">
        <v>2022</v>
      </c>
      <c r="C3168">
        <v>4</v>
      </c>
      <c r="D3168" t="s">
        <v>77</v>
      </c>
      <c r="E3168" s="1">
        <v>44678</v>
      </c>
      <c r="F3168" s="1">
        <v>44700</v>
      </c>
      <c r="G3168">
        <v>22</v>
      </c>
      <c r="H3168">
        <v>11.2</v>
      </c>
      <c r="I3168" t="s">
        <v>49</v>
      </c>
      <c r="J3168" t="s">
        <v>112</v>
      </c>
      <c r="K3168" t="s">
        <v>113</v>
      </c>
      <c r="L3168">
        <v>7304.39</v>
      </c>
      <c r="M3168" t="s">
        <v>90</v>
      </c>
      <c r="N3168" t="s">
        <v>168</v>
      </c>
      <c r="O3168" t="s">
        <v>107</v>
      </c>
      <c r="P3168" t="s">
        <v>196</v>
      </c>
      <c r="Q3168" t="s">
        <v>184</v>
      </c>
      <c r="R3168" t="s">
        <v>830</v>
      </c>
      <c r="S3168" t="s">
        <v>73</v>
      </c>
      <c r="T3168" t="s">
        <v>59</v>
      </c>
      <c r="U3168" t="s">
        <v>143</v>
      </c>
      <c r="V3168">
        <v>11808</v>
      </c>
      <c r="W3168">
        <v>8486</v>
      </c>
      <c r="X3168">
        <v>12.8</v>
      </c>
      <c r="Y3168">
        <v>11.6</v>
      </c>
      <c r="Z3168">
        <v>10533.48</v>
      </c>
      <c r="AB3168">
        <v>38.56</v>
      </c>
      <c r="AC3168">
        <v>406170.99</v>
      </c>
      <c r="AD3168">
        <v>7458651.8499999996</v>
      </c>
      <c r="AE3168">
        <v>218.75</v>
      </c>
      <c r="AF3168">
        <v>1631580092.1900001</v>
      </c>
      <c r="AG3168">
        <v>70040.72</v>
      </c>
      <c r="AH3168">
        <v>0</v>
      </c>
      <c r="AI3168">
        <v>0</v>
      </c>
      <c r="AJ3168">
        <v>4.4800000000000004</v>
      </c>
      <c r="AK3168">
        <v>334147.59999999998</v>
      </c>
      <c r="AL3168">
        <v>0.34799999999999998</v>
      </c>
      <c r="AM3168">
        <v>25956.11</v>
      </c>
      <c r="AN3168">
        <v>1197.0999999999999</v>
      </c>
      <c r="AO3168">
        <v>724.53</v>
      </c>
      <c r="AP3168">
        <v>867334.86</v>
      </c>
      <c r="AQ3168">
        <v>1369502.68</v>
      </c>
      <c r="AR3168" t="s">
        <v>61</v>
      </c>
      <c r="AS3168" t="s">
        <v>61</v>
      </c>
      <c r="AT3168" t="s">
        <v>62</v>
      </c>
      <c r="AU3168" t="s">
        <v>63</v>
      </c>
    </row>
    <row r="3169" spans="1:47" x14ac:dyDescent="0.25">
      <c r="A3169" t="s">
        <v>4437</v>
      </c>
      <c r="B3169">
        <v>2024</v>
      </c>
      <c r="C3169">
        <v>9</v>
      </c>
      <c r="D3169" t="s">
        <v>89</v>
      </c>
      <c r="E3169" s="1">
        <v>45545</v>
      </c>
      <c r="F3169" s="1">
        <v>45559</v>
      </c>
      <c r="G3169">
        <v>14</v>
      </c>
      <c r="H3169">
        <v>20</v>
      </c>
      <c r="I3169" t="s">
        <v>49</v>
      </c>
      <c r="J3169" t="s">
        <v>50</v>
      </c>
      <c r="K3169" t="s">
        <v>223</v>
      </c>
      <c r="L3169">
        <v>2710.1109999999999</v>
      </c>
      <c r="M3169" t="s">
        <v>68</v>
      </c>
      <c r="N3169" t="s">
        <v>81</v>
      </c>
      <c r="O3169" t="s">
        <v>107</v>
      </c>
      <c r="P3169" t="s">
        <v>201</v>
      </c>
      <c r="Q3169" t="s">
        <v>128</v>
      </c>
      <c r="R3169" t="s">
        <v>1136</v>
      </c>
      <c r="S3169" t="s">
        <v>186</v>
      </c>
      <c r="T3169" t="s">
        <v>187</v>
      </c>
      <c r="U3169" t="s">
        <v>166</v>
      </c>
      <c r="V3169">
        <v>115748</v>
      </c>
      <c r="W3169">
        <v>68236</v>
      </c>
      <c r="X3169">
        <v>14.1</v>
      </c>
      <c r="Y3169">
        <v>10.4</v>
      </c>
      <c r="Z3169">
        <v>92546.49</v>
      </c>
      <c r="AB3169">
        <v>15.03</v>
      </c>
      <c r="AC3169">
        <v>1390973.74</v>
      </c>
      <c r="AD3169">
        <v>85686018.700000003</v>
      </c>
      <c r="AE3169">
        <v>281.45999999999998</v>
      </c>
      <c r="AF3169">
        <v>24117186823.299999</v>
      </c>
      <c r="AG3169">
        <v>119645.75999999999</v>
      </c>
      <c r="AH3169">
        <v>1.7</v>
      </c>
      <c r="AI3169">
        <v>24571.96</v>
      </c>
      <c r="AJ3169">
        <v>23.7</v>
      </c>
      <c r="AK3169">
        <v>20307586.43</v>
      </c>
      <c r="AL3169">
        <v>0.16</v>
      </c>
      <c r="AM3169">
        <v>137097.63</v>
      </c>
      <c r="AN3169">
        <v>563.20000000000005</v>
      </c>
      <c r="AO3169">
        <v>476.89</v>
      </c>
      <c r="AP3169">
        <v>268584.45</v>
      </c>
      <c r="AQ3169">
        <v>1940873.54</v>
      </c>
      <c r="AR3169" t="s">
        <v>61</v>
      </c>
      <c r="AS3169" t="s">
        <v>61</v>
      </c>
      <c r="AT3169" t="s">
        <v>62</v>
      </c>
      <c r="AU3169" t="s">
        <v>63</v>
      </c>
    </row>
    <row r="3170" spans="1:47" x14ac:dyDescent="0.25">
      <c r="A3170" t="s">
        <v>4438</v>
      </c>
      <c r="B3170">
        <v>2022</v>
      </c>
      <c r="C3170">
        <v>9</v>
      </c>
      <c r="D3170" t="s">
        <v>89</v>
      </c>
      <c r="E3170" s="1">
        <v>44808</v>
      </c>
      <c r="F3170" s="1">
        <v>44824</v>
      </c>
      <c r="G3170">
        <v>16</v>
      </c>
      <c r="H3170">
        <v>10.1</v>
      </c>
      <c r="I3170" t="s">
        <v>65</v>
      </c>
      <c r="J3170" t="s">
        <v>50</v>
      </c>
      <c r="K3170" t="s">
        <v>145</v>
      </c>
      <c r="L3170">
        <v>2710.19</v>
      </c>
      <c r="M3170" t="s">
        <v>80</v>
      </c>
      <c r="N3170" t="s">
        <v>53</v>
      </c>
      <c r="O3170" t="s">
        <v>107</v>
      </c>
      <c r="P3170" t="s">
        <v>128</v>
      </c>
      <c r="Q3170" t="s">
        <v>164</v>
      </c>
      <c r="R3170" t="s">
        <v>2239</v>
      </c>
      <c r="S3170" t="s">
        <v>170</v>
      </c>
      <c r="T3170" t="s">
        <v>95</v>
      </c>
      <c r="U3170" t="s">
        <v>166</v>
      </c>
      <c r="V3170">
        <v>68065</v>
      </c>
      <c r="W3170">
        <v>48353</v>
      </c>
      <c r="X3170">
        <v>15.1</v>
      </c>
      <c r="Y3170">
        <v>14.4</v>
      </c>
      <c r="Z3170">
        <v>63981.32</v>
      </c>
      <c r="AB3170">
        <v>50.67</v>
      </c>
      <c r="AC3170">
        <v>3241933.48</v>
      </c>
      <c r="AD3170">
        <v>76668815.760000005</v>
      </c>
      <c r="AE3170">
        <v>213.5</v>
      </c>
      <c r="AF3170">
        <v>16368792164.76</v>
      </c>
      <c r="AG3170">
        <v>190015.37</v>
      </c>
      <c r="AH3170">
        <v>0.2</v>
      </c>
      <c r="AI3170">
        <v>2187.2600000000002</v>
      </c>
      <c r="AJ3170">
        <v>13.1</v>
      </c>
      <c r="AK3170">
        <v>0</v>
      </c>
      <c r="AL3170">
        <v>0.13100000000000001</v>
      </c>
      <c r="AM3170">
        <v>100436.15</v>
      </c>
      <c r="AN3170">
        <v>471.1</v>
      </c>
      <c r="AO3170">
        <v>377</v>
      </c>
      <c r="AP3170">
        <v>177604.7</v>
      </c>
      <c r="AQ3170">
        <v>3712176.96</v>
      </c>
      <c r="AR3170" t="s">
        <v>124</v>
      </c>
      <c r="AS3170" t="s">
        <v>61</v>
      </c>
      <c r="AT3170" t="s">
        <v>62</v>
      </c>
      <c r="AU3170" t="s">
        <v>63</v>
      </c>
    </row>
    <row r="3171" spans="1:47" x14ac:dyDescent="0.25">
      <c r="A3171" t="s">
        <v>4439</v>
      </c>
      <c r="B3171">
        <v>2021</v>
      </c>
      <c r="C3171">
        <v>8</v>
      </c>
      <c r="D3171" t="s">
        <v>89</v>
      </c>
      <c r="E3171" s="1">
        <v>44426</v>
      </c>
      <c r="F3171" s="1">
        <v>44439</v>
      </c>
      <c r="G3171">
        <v>13</v>
      </c>
      <c r="H3171">
        <v>20.7</v>
      </c>
      <c r="I3171" t="s">
        <v>65</v>
      </c>
      <c r="J3171" t="s">
        <v>50</v>
      </c>
      <c r="K3171" t="s">
        <v>51</v>
      </c>
      <c r="L3171">
        <v>2709</v>
      </c>
      <c r="M3171" t="s">
        <v>68</v>
      </c>
      <c r="N3171" t="s">
        <v>81</v>
      </c>
      <c r="O3171" t="s">
        <v>54</v>
      </c>
      <c r="P3171" t="s">
        <v>82</v>
      </c>
      <c r="Q3171" t="s">
        <v>204</v>
      </c>
      <c r="R3171" t="s">
        <v>593</v>
      </c>
      <c r="S3171" t="s">
        <v>58</v>
      </c>
      <c r="T3171" t="s">
        <v>187</v>
      </c>
      <c r="U3171" t="s">
        <v>103</v>
      </c>
      <c r="V3171">
        <v>194423</v>
      </c>
      <c r="W3171">
        <v>127116</v>
      </c>
      <c r="X3171">
        <v>12.7</v>
      </c>
      <c r="Y3171">
        <v>12.1</v>
      </c>
      <c r="Z3171">
        <v>174826.16</v>
      </c>
      <c r="AB3171">
        <v>11.47</v>
      </c>
      <c r="AC3171">
        <v>2005256.06</v>
      </c>
      <c r="AD3171">
        <v>12550770.029999999</v>
      </c>
      <c r="AE3171">
        <v>165.65</v>
      </c>
      <c r="AF3171">
        <v>2079035055.47</v>
      </c>
      <c r="AG3171">
        <v>204523.82</v>
      </c>
      <c r="AH3171">
        <v>0</v>
      </c>
      <c r="AI3171">
        <v>0</v>
      </c>
      <c r="AJ3171">
        <v>1.64</v>
      </c>
      <c r="AK3171">
        <v>0</v>
      </c>
      <c r="AL3171">
        <v>0.25</v>
      </c>
      <c r="AM3171">
        <v>31376.93</v>
      </c>
      <c r="AN3171">
        <v>455.9</v>
      </c>
      <c r="AO3171">
        <v>436.81</v>
      </c>
      <c r="AP3171">
        <v>199141.68</v>
      </c>
      <c r="AQ3171">
        <v>2440298.4900000002</v>
      </c>
      <c r="AR3171" t="s">
        <v>124</v>
      </c>
      <c r="AS3171" t="s">
        <v>124</v>
      </c>
      <c r="AT3171" t="s">
        <v>62</v>
      </c>
      <c r="AU3171" t="s">
        <v>63</v>
      </c>
    </row>
    <row r="3172" spans="1:47" x14ac:dyDescent="0.25">
      <c r="A3172" t="s">
        <v>4440</v>
      </c>
      <c r="B3172">
        <v>2025</v>
      </c>
      <c r="C3172">
        <v>11</v>
      </c>
      <c r="D3172" t="s">
        <v>119</v>
      </c>
      <c r="E3172" s="1">
        <v>45983</v>
      </c>
      <c r="F3172" s="1">
        <v>46001</v>
      </c>
      <c r="G3172">
        <v>18</v>
      </c>
      <c r="H3172">
        <v>19.2</v>
      </c>
      <c r="I3172" t="s">
        <v>65</v>
      </c>
      <c r="J3172" t="s">
        <v>50</v>
      </c>
      <c r="K3172" t="s">
        <v>51</v>
      </c>
      <c r="L3172">
        <v>2709</v>
      </c>
      <c r="M3172" t="s">
        <v>52</v>
      </c>
      <c r="N3172" t="s">
        <v>106</v>
      </c>
      <c r="O3172" t="s">
        <v>91</v>
      </c>
      <c r="P3172" t="s">
        <v>70</v>
      </c>
      <c r="Q3172" t="s">
        <v>140</v>
      </c>
      <c r="R3172" t="s">
        <v>1840</v>
      </c>
      <c r="S3172" t="s">
        <v>186</v>
      </c>
      <c r="T3172" t="s">
        <v>187</v>
      </c>
      <c r="U3172" t="s">
        <v>132</v>
      </c>
      <c r="V3172">
        <v>75284</v>
      </c>
      <c r="W3172">
        <v>45497</v>
      </c>
      <c r="X3172">
        <v>21.2</v>
      </c>
      <c r="Y3172">
        <v>15.4</v>
      </c>
      <c r="Z3172">
        <v>69614.539999999994</v>
      </c>
      <c r="AB3172">
        <v>14.58</v>
      </c>
      <c r="AC3172">
        <v>1014979.99</v>
      </c>
      <c r="AD3172">
        <v>3728554.76</v>
      </c>
      <c r="AE3172">
        <v>277.77999999999997</v>
      </c>
      <c r="AF3172">
        <v>1035717941.23</v>
      </c>
      <c r="AG3172">
        <v>177232.47</v>
      </c>
      <c r="AH3172">
        <v>1.6</v>
      </c>
      <c r="AI3172">
        <v>12816.74</v>
      </c>
      <c r="AJ3172">
        <v>21.86</v>
      </c>
      <c r="AK3172">
        <v>0</v>
      </c>
      <c r="AL3172">
        <v>9.6000000000000002E-2</v>
      </c>
      <c r="AM3172">
        <v>3579.41</v>
      </c>
      <c r="AN3172">
        <v>722</v>
      </c>
      <c r="AO3172">
        <v>602.11</v>
      </c>
      <c r="AP3172">
        <v>434723.42</v>
      </c>
      <c r="AQ3172">
        <v>1643332.03</v>
      </c>
      <c r="AR3172" t="s">
        <v>61</v>
      </c>
      <c r="AS3172" t="s">
        <v>61</v>
      </c>
      <c r="AT3172" t="s">
        <v>62</v>
      </c>
      <c r="AU3172" t="s">
        <v>63</v>
      </c>
    </row>
    <row r="3173" spans="1:47" x14ac:dyDescent="0.25">
      <c r="A3173" t="s">
        <v>4441</v>
      </c>
      <c r="B3173">
        <v>2022</v>
      </c>
      <c r="C3173">
        <v>3</v>
      </c>
      <c r="D3173" t="s">
        <v>48</v>
      </c>
      <c r="E3173" s="1">
        <v>44633</v>
      </c>
      <c r="F3173" s="1">
        <v>44652</v>
      </c>
      <c r="G3173">
        <v>19</v>
      </c>
      <c r="H3173">
        <v>5.5</v>
      </c>
      <c r="I3173" t="s">
        <v>49</v>
      </c>
      <c r="J3173" t="s">
        <v>50</v>
      </c>
      <c r="K3173" t="s">
        <v>120</v>
      </c>
      <c r="L3173">
        <v>2710.1921000000002</v>
      </c>
      <c r="M3173" t="s">
        <v>114</v>
      </c>
      <c r="N3173" t="s">
        <v>106</v>
      </c>
      <c r="O3173" t="s">
        <v>91</v>
      </c>
      <c r="P3173" t="s">
        <v>121</v>
      </c>
      <c r="Q3173" t="s">
        <v>100</v>
      </c>
      <c r="R3173" t="s">
        <v>444</v>
      </c>
      <c r="S3173" t="s">
        <v>142</v>
      </c>
      <c r="T3173" t="s">
        <v>74</v>
      </c>
      <c r="U3173" t="s">
        <v>60</v>
      </c>
      <c r="V3173">
        <v>62457</v>
      </c>
      <c r="W3173">
        <v>46092</v>
      </c>
      <c r="X3173">
        <v>8</v>
      </c>
      <c r="Y3173">
        <v>10.5</v>
      </c>
      <c r="Z3173">
        <v>58370.59</v>
      </c>
      <c r="AB3173">
        <v>25.37</v>
      </c>
      <c r="AC3173">
        <v>1480861.87</v>
      </c>
      <c r="AD3173">
        <v>56137331.229999997</v>
      </c>
      <c r="AE3173">
        <v>216.68</v>
      </c>
      <c r="AF3173">
        <v>12163836930.92</v>
      </c>
      <c r="AG3173">
        <v>196305.95</v>
      </c>
      <c r="AH3173">
        <v>3.5</v>
      </c>
      <c r="AI3173">
        <v>90387.86</v>
      </c>
      <c r="AJ3173">
        <v>11.81</v>
      </c>
      <c r="AK3173">
        <v>6629818.8200000003</v>
      </c>
      <c r="AL3173">
        <v>0.157</v>
      </c>
      <c r="AM3173">
        <v>88135.61</v>
      </c>
      <c r="AN3173">
        <v>422.7</v>
      </c>
      <c r="AO3173">
        <v>464.67</v>
      </c>
      <c r="AP3173">
        <v>196416.01</v>
      </c>
      <c r="AQ3173">
        <v>2052107.3</v>
      </c>
      <c r="AR3173" t="s">
        <v>61</v>
      </c>
      <c r="AS3173" t="s">
        <v>61</v>
      </c>
      <c r="AT3173" t="s">
        <v>62</v>
      </c>
      <c r="AU3173" t="s">
        <v>63</v>
      </c>
    </row>
    <row r="3174" spans="1:47" x14ac:dyDescent="0.25">
      <c r="A3174" t="s">
        <v>4442</v>
      </c>
      <c r="B3174">
        <v>2022</v>
      </c>
      <c r="C3174">
        <v>1</v>
      </c>
      <c r="D3174" t="s">
        <v>48</v>
      </c>
      <c r="E3174" s="1">
        <v>44570</v>
      </c>
      <c r="F3174" s="1">
        <v>44600</v>
      </c>
      <c r="G3174">
        <v>30</v>
      </c>
      <c r="H3174">
        <v>19.100000000000001</v>
      </c>
      <c r="I3174" t="s">
        <v>65</v>
      </c>
      <c r="J3174" t="s">
        <v>239</v>
      </c>
      <c r="K3174" t="s">
        <v>265</v>
      </c>
      <c r="L3174">
        <v>3102.1</v>
      </c>
      <c r="M3174" t="s">
        <v>80</v>
      </c>
      <c r="N3174" t="s">
        <v>69</v>
      </c>
      <c r="O3174" t="s">
        <v>91</v>
      </c>
      <c r="P3174" t="s">
        <v>56</v>
      </c>
      <c r="Q3174" t="s">
        <v>55</v>
      </c>
      <c r="R3174" t="s">
        <v>4443</v>
      </c>
      <c r="S3174" t="s">
        <v>161</v>
      </c>
      <c r="T3174" t="s">
        <v>131</v>
      </c>
      <c r="U3174" t="s">
        <v>132</v>
      </c>
      <c r="V3174">
        <v>28376</v>
      </c>
      <c r="W3174">
        <v>19770</v>
      </c>
      <c r="X3174">
        <v>20.9</v>
      </c>
      <c r="Y3174">
        <v>11.7</v>
      </c>
      <c r="Z3174">
        <v>24266.37</v>
      </c>
      <c r="AB3174">
        <v>40.86</v>
      </c>
      <c r="AC3174">
        <v>991523.88</v>
      </c>
      <c r="AD3174">
        <v>11697118.33</v>
      </c>
      <c r="AE3174">
        <v>216.52</v>
      </c>
      <c r="AF3174">
        <v>2532660060.8099999</v>
      </c>
      <c r="AG3174">
        <v>115099.46</v>
      </c>
      <c r="AH3174">
        <v>1.1000000000000001</v>
      </c>
      <c r="AI3174">
        <v>11491.72</v>
      </c>
      <c r="AJ3174">
        <v>5.69</v>
      </c>
      <c r="AK3174">
        <v>0</v>
      </c>
      <c r="AL3174">
        <v>0.34300000000000003</v>
      </c>
      <c r="AM3174">
        <v>40121.120000000003</v>
      </c>
      <c r="AN3174">
        <v>510.2</v>
      </c>
      <c r="AO3174">
        <v>548.27</v>
      </c>
      <c r="AP3174">
        <v>279727.34999999998</v>
      </c>
      <c r="AQ3174">
        <v>1437963.53</v>
      </c>
      <c r="AR3174" t="s">
        <v>61</v>
      </c>
      <c r="AS3174" t="s">
        <v>61</v>
      </c>
      <c r="AT3174" t="s">
        <v>62</v>
      </c>
      <c r="AU3174" t="s">
        <v>63</v>
      </c>
    </row>
    <row r="3175" spans="1:47" x14ac:dyDescent="0.25">
      <c r="A3175" t="s">
        <v>4444</v>
      </c>
      <c r="B3175">
        <v>2021</v>
      </c>
      <c r="C3175">
        <v>4</v>
      </c>
      <c r="D3175" t="s">
        <v>77</v>
      </c>
      <c r="E3175" s="1">
        <v>44297</v>
      </c>
      <c r="F3175" s="1">
        <v>44327</v>
      </c>
      <c r="G3175">
        <v>30</v>
      </c>
      <c r="H3175">
        <v>19.3</v>
      </c>
      <c r="I3175" t="s">
        <v>65</v>
      </c>
      <c r="J3175" t="s">
        <v>66</v>
      </c>
      <c r="K3175" t="s">
        <v>153</v>
      </c>
      <c r="L3175">
        <v>6309</v>
      </c>
      <c r="M3175" t="s">
        <v>68</v>
      </c>
      <c r="N3175" t="s">
        <v>53</v>
      </c>
      <c r="O3175" t="s">
        <v>99</v>
      </c>
      <c r="P3175" t="s">
        <v>128</v>
      </c>
      <c r="Q3175" t="s">
        <v>159</v>
      </c>
      <c r="R3175" t="s">
        <v>4050</v>
      </c>
      <c r="S3175" t="s">
        <v>156</v>
      </c>
      <c r="T3175" t="s">
        <v>74</v>
      </c>
      <c r="U3175" t="s">
        <v>103</v>
      </c>
      <c r="V3175">
        <v>9357</v>
      </c>
      <c r="W3175">
        <v>6881</v>
      </c>
      <c r="X3175">
        <v>14.9</v>
      </c>
      <c r="Y3175">
        <v>12.6</v>
      </c>
      <c r="Z3175">
        <v>7206.77</v>
      </c>
      <c r="AA3175">
        <v>514</v>
      </c>
      <c r="AB3175">
        <v>3161.51</v>
      </c>
      <c r="AC3175">
        <v>1625016.14</v>
      </c>
      <c r="AD3175">
        <v>33023870.440000001</v>
      </c>
      <c r="AE3175">
        <v>174.21</v>
      </c>
      <c r="AF3175">
        <v>5753088469.3500004</v>
      </c>
      <c r="AG3175">
        <v>157653.75</v>
      </c>
      <c r="AH3175">
        <v>1.8</v>
      </c>
      <c r="AI3175">
        <v>40413.870000000003</v>
      </c>
      <c r="AJ3175">
        <v>7.24</v>
      </c>
      <c r="AK3175">
        <v>0</v>
      </c>
      <c r="AL3175">
        <v>5.3999999999999999E-2</v>
      </c>
      <c r="AM3175">
        <v>17832.89</v>
      </c>
      <c r="AN3175">
        <v>1483.6</v>
      </c>
      <c r="AO3175">
        <v>684.45</v>
      </c>
      <c r="AP3175">
        <v>1015450.02</v>
      </c>
      <c r="AQ3175">
        <v>2856366.67</v>
      </c>
      <c r="AR3175" t="s">
        <v>61</v>
      </c>
      <c r="AS3175" t="s">
        <v>61</v>
      </c>
      <c r="AT3175" t="s">
        <v>62</v>
      </c>
      <c r="AU3175" t="s">
        <v>63</v>
      </c>
    </row>
    <row r="3176" spans="1:47" x14ac:dyDescent="0.25">
      <c r="A3176" t="s">
        <v>4445</v>
      </c>
      <c r="B3176">
        <v>2021</v>
      </c>
      <c r="C3176">
        <v>9</v>
      </c>
      <c r="D3176" t="s">
        <v>89</v>
      </c>
      <c r="E3176" s="1">
        <v>44461</v>
      </c>
      <c r="F3176" s="1">
        <v>44491</v>
      </c>
      <c r="G3176">
        <v>30</v>
      </c>
      <c r="H3176">
        <v>8</v>
      </c>
      <c r="I3176" t="s">
        <v>65</v>
      </c>
      <c r="J3176" t="s">
        <v>78</v>
      </c>
      <c r="K3176" t="s">
        <v>315</v>
      </c>
      <c r="L3176">
        <v>1511.9</v>
      </c>
      <c r="M3176" t="s">
        <v>98</v>
      </c>
      <c r="N3176" t="s">
        <v>69</v>
      </c>
      <c r="O3176" t="s">
        <v>91</v>
      </c>
      <c r="P3176" t="s">
        <v>56</v>
      </c>
      <c r="Q3176" t="s">
        <v>121</v>
      </c>
      <c r="R3176" t="s">
        <v>1659</v>
      </c>
      <c r="S3176" t="s">
        <v>85</v>
      </c>
      <c r="T3176" t="s">
        <v>74</v>
      </c>
      <c r="U3176" t="s">
        <v>228</v>
      </c>
      <c r="V3176">
        <v>55895</v>
      </c>
      <c r="W3176">
        <v>38961</v>
      </c>
      <c r="X3176">
        <v>12.7</v>
      </c>
      <c r="Y3176">
        <v>14.9</v>
      </c>
      <c r="Z3176">
        <v>46902.74</v>
      </c>
      <c r="AB3176">
        <v>17.170000000000002</v>
      </c>
      <c r="AC3176">
        <v>805320.05</v>
      </c>
      <c r="AD3176">
        <v>32178562.829999998</v>
      </c>
      <c r="AE3176">
        <v>174.55</v>
      </c>
      <c r="AF3176">
        <v>5616768141.9799995</v>
      </c>
      <c r="AG3176">
        <v>114028.46</v>
      </c>
      <c r="AH3176">
        <v>1.6</v>
      </c>
      <c r="AI3176">
        <v>50379.39</v>
      </c>
      <c r="AJ3176">
        <v>15.63</v>
      </c>
      <c r="AK3176">
        <v>0</v>
      </c>
      <c r="AL3176">
        <v>5.7000000000000002E-2</v>
      </c>
      <c r="AM3176">
        <v>18341.78</v>
      </c>
      <c r="AN3176">
        <v>1647.6</v>
      </c>
      <c r="AO3176">
        <v>731.88</v>
      </c>
      <c r="AP3176">
        <v>1205845.49</v>
      </c>
      <c r="AQ3176">
        <v>2193915.17</v>
      </c>
      <c r="AR3176" t="s">
        <v>61</v>
      </c>
      <c r="AS3176" t="s">
        <v>61</v>
      </c>
      <c r="AT3176" t="s">
        <v>62</v>
      </c>
      <c r="AU3176" t="s">
        <v>63</v>
      </c>
    </row>
    <row r="3177" spans="1:47" x14ac:dyDescent="0.25">
      <c r="A3177" t="s">
        <v>4446</v>
      </c>
      <c r="B3177">
        <v>2025</v>
      </c>
      <c r="C3177">
        <v>5</v>
      </c>
      <c r="D3177" t="s">
        <v>77</v>
      </c>
      <c r="E3177" s="1">
        <v>45805</v>
      </c>
      <c r="F3177" s="1">
        <v>45814</v>
      </c>
      <c r="G3177">
        <v>9</v>
      </c>
      <c r="H3177">
        <v>5.3</v>
      </c>
      <c r="I3177" t="s">
        <v>49</v>
      </c>
      <c r="J3177" t="s">
        <v>78</v>
      </c>
      <c r="K3177" t="s">
        <v>158</v>
      </c>
      <c r="L3177">
        <v>1006.3</v>
      </c>
      <c r="M3177" t="s">
        <v>52</v>
      </c>
      <c r="N3177" t="s">
        <v>53</v>
      </c>
      <c r="O3177" t="s">
        <v>91</v>
      </c>
      <c r="P3177" t="s">
        <v>83</v>
      </c>
      <c r="Q3177" t="s">
        <v>226</v>
      </c>
      <c r="R3177" t="s">
        <v>231</v>
      </c>
      <c r="S3177" t="s">
        <v>161</v>
      </c>
      <c r="T3177" t="s">
        <v>95</v>
      </c>
      <c r="U3177" t="s">
        <v>60</v>
      </c>
      <c r="V3177">
        <v>23407</v>
      </c>
      <c r="W3177">
        <v>15479</v>
      </c>
      <c r="X3177">
        <v>10.5</v>
      </c>
      <c r="Y3177">
        <v>13.8</v>
      </c>
      <c r="Z3177">
        <v>22197.9</v>
      </c>
      <c r="AB3177">
        <v>29.53</v>
      </c>
      <c r="AC3177">
        <v>655503.99</v>
      </c>
      <c r="AD3177">
        <v>11378643.539999999</v>
      </c>
      <c r="AE3177">
        <v>278.02999999999997</v>
      </c>
      <c r="AF3177">
        <v>3163604263.4299998</v>
      </c>
      <c r="AG3177">
        <v>122476.33</v>
      </c>
      <c r="AH3177">
        <v>0.9</v>
      </c>
      <c r="AI3177">
        <v>25354.07</v>
      </c>
      <c r="AJ3177">
        <v>1.96</v>
      </c>
      <c r="AK3177">
        <v>223021.41</v>
      </c>
      <c r="AL3177">
        <v>0.21199999999999999</v>
      </c>
      <c r="AM3177">
        <v>24122.720000000001</v>
      </c>
      <c r="AN3177">
        <v>365.8</v>
      </c>
      <c r="AO3177">
        <v>492.63</v>
      </c>
      <c r="AP3177">
        <v>180204.05</v>
      </c>
      <c r="AQ3177">
        <v>1007661.16</v>
      </c>
      <c r="AR3177" t="s">
        <v>61</v>
      </c>
      <c r="AS3177" t="s">
        <v>61</v>
      </c>
      <c r="AT3177" t="s">
        <v>62</v>
      </c>
      <c r="AU3177" t="s">
        <v>63</v>
      </c>
    </row>
    <row r="3178" spans="1:47" x14ac:dyDescent="0.25">
      <c r="A3178" t="s">
        <v>4447</v>
      </c>
      <c r="B3178">
        <v>2022</v>
      </c>
      <c r="C3178">
        <v>6</v>
      </c>
      <c r="D3178" t="s">
        <v>77</v>
      </c>
      <c r="E3178" s="1">
        <v>44713</v>
      </c>
      <c r="F3178" s="1">
        <v>44733</v>
      </c>
      <c r="G3178">
        <v>20</v>
      </c>
      <c r="H3178">
        <v>19.2</v>
      </c>
      <c r="I3178" t="s">
        <v>49</v>
      </c>
      <c r="J3178" t="s">
        <v>50</v>
      </c>
      <c r="K3178" t="s">
        <v>120</v>
      </c>
      <c r="L3178">
        <v>2710.1921000000002</v>
      </c>
      <c r="M3178" t="s">
        <v>68</v>
      </c>
      <c r="N3178" t="s">
        <v>106</v>
      </c>
      <c r="O3178" t="s">
        <v>200</v>
      </c>
      <c r="P3178" t="s">
        <v>93</v>
      </c>
      <c r="Q3178" t="s">
        <v>128</v>
      </c>
      <c r="R3178" t="s">
        <v>115</v>
      </c>
      <c r="S3178" t="s">
        <v>142</v>
      </c>
      <c r="T3178" t="s">
        <v>148</v>
      </c>
      <c r="U3178" t="s">
        <v>132</v>
      </c>
      <c r="V3178">
        <v>33579</v>
      </c>
      <c r="W3178">
        <v>24773</v>
      </c>
      <c r="X3178">
        <v>3.7</v>
      </c>
      <c r="Y3178">
        <v>11.9</v>
      </c>
      <c r="Z3178">
        <v>30681.279999999999</v>
      </c>
      <c r="AB3178">
        <v>19.27</v>
      </c>
      <c r="AC3178">
        <v>591228.27</v>
      </c>
      <c r="AD3178">
        <v>10323330.279999999</v>
      </c>
      <c r="AE3178">
        <v>211.85</v>
      </c>
      <c r="AF3178">
        <v>2186997519.8200002</v>
      </c>
      <c r="AG3178">
        <v>207372.44</v>
      </c>
      <c r="AH3178">
        <v>0.2</v>
      </c>
      <c r="AI3178">
        <v>3402.18</v>
      </c>
      <c r="AJ3178">
        <v>19.3</v>
      </c>
      <c r="AK3178">
        <v>1992402.74</v>
      </c>
      <c r="AL3178">
        <v>0.126</v>
      </c>
      <c r="AM3178">
        <v>13007.4</v>
      </c>
      <c r="AN3178">
        <v>832.7</v>
      </c>
      <c r="AO3178">
        <v>466.68</v>
      </c>
      <c r="AP3178">
        <v>388604.44</v>
      </c>
      <c r="AQ3178">
        <v>1203614.73</v>
      </c>
      <c r="AR3178" t="s">
        <v>124</v>
      </c>
      <c r="AS3178" t="s">
        <v>61</v>
      </c>
      <c r="AT3178" t="s">
        <v>62</v>
      </c>
      <c r="AU3178" t="s">
        <v>63</v>
      </c>
    </row>
    <row r="3179" spans="1:47" x14ac:dyDescent="0.25">
      <c r="A3179" t="s">
        <v>4448</v>
      </c>
      <c r="B3179">
        <v>2024</v>
      </c>
      <c r="C3179">
        <v>5</v>
      </c>
      <c r="D3179" t="s">
        <v>77</v>
      </c>
      <c r="E3179" s="1">
        <v>45426</v>
      </c>
      <c r="F3179" s="1">
        <v>45444</v>
      </c>
      <c r="G3179">
        <v>18</v>
      </c>
      <c r="H3179">
        <v>16.5</v>
      </c>
      <c r="I3179" t="s">
        <v>65</v>
      </c>
      <c r="J3179" t="s">
        <v>112</v>
      </c>
      <c r="K3179" t="s">
        <v>113</v>
      </c>
      <c r="L3179">
        <v>7304.39</v>
      </c>
      <c r="M3179" t="s">
        <v>52</v>
      </c>
      <c r="N3179" t="s">
        <v>168</v>
      </c>
      <c r="O3179" t="s">
        <v>54</v>
      </c>
      <c r="P3179" t="s">
        <v>226</v>
      </c>
      <c r="Q3179" t="s">
        <v>127</v>
      </c>
      <c r="R3179" t="s">
        <v>3286</v>
      </c>
      <c r="S3179" t="s">
        <v>73</v>
      </c>
      <c r="T3179" t="s">
        <v>86</v>
      </c>
      <c r="U3179" t="s">
        <v>75</v>
      </c>
      <c r="V3179">
        <v>10986</v>
      </c>
      <c r="W3179">
        <v>6865</v>
      </c>
      <c r="X3179">
        <v>17.7</v>
      </c>
      <c r="Y3179">
        <v>12.4</v>
      </c>
      <c r="Z3179">
        <v>8898.1</v>
      </c>
      <c r="AB3179">
        <v>33.49</v>
      </c>
      <c r="AC3179">
        <v>297997.37</v>
      </c>
      <c r="AD3179">
        <v>6827334.1699999999</v>
      </c>
      <c r="AE3179">
        <v>277.13</v>
      </c>
      <c r="AF3179">
        <v>1892059118.53</v>
      </c>
      <c r="AG3179">
        <v>96755.09</v>
      </c>
      <c r="AH3179">
        <v>0</v>
      </c>
      <c r="AI3179">
        <v>0</v>
      </c>
      <c r="AJ3179">
        <v>23.94</v>
      </c>
      <c r="AK3179">
        <v>0</v>
      </c>
      <c r="AL3179">
        <v>0.25700000000000001</v>
      </c>
      <c r="AM3179">
        <v>17546.25</v>
      </c>
      <c r="AN3179">
        <v>843.5</v>
      </c>
      <c r="AO3179">
        <v>593.72</v>
      </c>
      <c r="AP3179">
        <v>500802.82</v>
      </c>
      <c r="AQ3179">
        <v>913101.53</v>
      </c>
      <c r="AR3179" t="s">
        <v>61</v>
      </c>
      <c r="AS3179" t="s">
        <v>61</v>
      </c>
      <c r="AT3179" t="s">
        <v>62</v>
      </c>
      <c r="AU3179" t="s">
        <v>63</v>
      </c>
    </row>
    <row r="3180" spans="1:47" x14ac:dyDescent="0.25">
      <c r="A3180" t="s">
        <v>4449</v>
      </c>
      <c r="B3180">
        <v>2022</v>
      </c>
      <c r="C3180">
        <v>1</v>
      </c>
      <c r="D3180" t="s">
        <v>48</v>
      </c>
      <c r="E3180" s="1">
        <v>44578</v>
      </c>
      <c r="F3180" s="1">
        <v>44593</v>
      </c>
      <c r="G3180">
        <v>15</v>
      </c>
      <c r="H3180">
        <v>8.4</v>
      </c>
      <c r="I3180" t="s">
        <v>65</v>
      </c>
      <c r="J3180" t="s">
        <v>239</v>
      </c>
      <c r="K3180" t="s">
        <v>240</v>
      </c>
      <c r="L3180">
        <v>3105.2</v>
      </c>
      <c r="M3180" t="s">
        <v>68</v>
      </c>
      <c r="N3180" t="s">
        <v>81</v>
      </c>
      <c r="O3180" t="s">
        <v>54</v>
      </c>
      <c r="P3180" t="s">
        <v>82</v>
      </c>
      <c r="Q3180" t="s">
        <v>159</v>
      </c>
      <c r="R3180" t="s">
        <v>1969</v>
      </c>
      <c r="S3180" t="s">
        <v>161</v>
      </c>
      <c r="T3180" t="s">
        <v>59</v>
      </c>
      <c r="U3180" t="s">
        <v>228</v>
      </c>
      <c r="V3180">
        <v>40011</v>
      </c>
      <c r="W3180">
        <v>22019</v>
      </c>
      <c r="X3180">
        <v>11.1</v>
      </c>
      <c r="Y3180">
        <v>14.7</v>
      </c>
      <c r="Z3180">
        <v>32553.54</v>
      </c>
      <c r="AB3180">
        <v>35.54</v>
      </c>
      <c r="AC3180">
        <v>1156952.81</v>
      </c>
      <c r="AD3180">
        <v>19416884.469999999</v>
      </c>
      <c r="AE3180">
        <v>216.67</v>
      </c>
      <c r="AF3180">
        <v>4207056358.1100001</v>
      </c>
      <c r="AG3180">
        <v>36624.81</v>
      </c>
      <c r="AH3180">
        <v>0</v>
      </c>
      <c r="AI3180">
        <v>0</v>
      </c>
      <c r="AJ3180">
        <v>1.69</v>
      </c>
      <c r="AK3180">
        <v>0</v>
      </c>
      <c r="AL3180">
        <v>0.28399999999999997</v>
      </c>
      <c r="AM3180">
        <v>55143.95</v>
      </c>
      <c r="AN3180">
        <v>708.8</v>
      </c>
      <c r="AO3180">
        <v>362.13</v>
      </c>
      <c r="AP3180">
        <v>256677.74</v>
      </c>
      <c r="AQ3180">
        <v>1505399.31</v>
      </c>
      <c r="AR3180" t="s">
        <v>61</v>
      </c>
      <c r="AS3180" t="s">
        <v>61</v>
      </c>
      <c r="AT3180" t="s">
        <v>62</v>
      </c>
      <c r="AU3180" t="s">
        <v>63</v>
      </c>
    </row>
    <row r="3181" spans="1:47" x14ac:dyDescent="0.25">
      <c r="A3181" t="s">
        <v>4450</v>
      </c>
      <c r="B3181">
        <v>2025</v>
      </c>
      <c r="C3181">
        <v>9</v>
      </c>
      <c r="D3181" t="s">
        <v>89</v>
      </c>
      <c r="E3181" s="1">
        <v>45912</v>
      </c>
      <c r="F3181" s="1">
        <v>45944</v>
      </c>
      <c r="G3181">
        <v>32</v>
      </c>
      <c r="H3181">
        <v>7</v>
      </c>
      <c r="I3181" t="s">
        <v>65</v>
      </c>
      <c r="J3181" t="s">
        <v>66</v>
      </c>
      <c r="K3181" t="s">
        <v>153</v>
      </c>
      <c r="L3181">
        <v>6309</v>
      </c>
      <c r="M3181" t="s">
        <v>80</v>
      </c>
      <c r="N3181" t="s">
        <v>168</v>
      </c>
      <c r="O3181" t="s">
        <v>99</v>
      </c>
      <c r="P3181" t="s">
        <v>184</v>
      </c>
      <c r="Q3181" t="s">
        <v>127</v>
      </c>
      <c r="R3181" t="s">
        <v>2086</v>
      </c>
      <c r="S3181" t="s">
        <v>156</v>
      </c>
      <c r="T3181" t="s">
        <v>59</v>
      </c>
      <c r="U3181" t="s">
        <v>75</v>
      </c>
      <c r="V3181">
        <v>6698</v>
      </c>
      <c r="W3181">
        <v>4921</v>
      </c>
      <c r="X3181">
        <v>6.5</v>
      </c>
      <c r="Y3181">
        <v>11.1</v>
      </c>
      <c r="Z3181">
        <v>5645.39</v>
      </c>
      <c r="AA3181">
        <v>403</v>
      </c>
      <c r="AB3181">
        <v>4094.49</v>
      </c>
      <c r="AC3181">
        <v>1650079.47</v>
      </c>
      <c r="AD3181">
        <v>7448922.7400000002</v>
      </c>
      <c r="AE3181">
        <v>281.7</v>
      </c>
      <c r="AF3181">
        <v>2098361535.8599999</v>
      </c>
      <c r="AG3181">
        <v>201931.78</v>
      </c>
      <c r="AH3181">
        <v>0.5</v>
      </c>
      <c r="AI3181">
        <v>10046.16</v>
      </c>
      <c r="AJ3181">
        <v>5.45</v>
      </c>
      <c r="AK3181">
        <v>0</v>
      </c>
      <c r="AL3181">
        <v>0.20799999999999999</v>
      </c>
      <c r="AM3181">
        <v>15493.76</v>
      </c>
      <c r="AN3181">
        <v>1359</v>
      </c>
      <c r="AO3181">
        <v>556.04999999999995</v>
      </c>
      <c r="AP3181">
        <v>755671.95</v>
      </c>
      <c r="AQ3181">
        <v>2633223.12</v>
      </c>
      <c r="AR3181" t="s">
        <v>61</v>
      </c>
      <c r="AS3181" t="s">
        <v>61</v>
      </c>
      <c r="AT3181" t="s">
        <v>293</v>
      </c>
      <c r="AU3181" t="s">
        <v>63</v>
      </c>
    </row>
    <row r="3182" spans="1:47" x14ac:dyDescent="0.25">
      <c r="A3182" t="s">
        <v>4451</v>
      </c>
      <c r="B3182">
        <v>2022</v>
      </c>
      <c r="C3182">
        <v>12</v>
      </c>
      <c r="D3182" t="s">
        <v>119</v>
      </c>
      <c r="E3182" s="1">
        <v>44925</v>
      </c>
      <c r="F3182" s="1">
        <v>44951</v>
      </c>
      <c r="G3182">
        <v>26</v>
      </c>
      <c r="H3182">
        <v>3.1</v>
      </c>
      <c r="I3182" t="s">
        <v>65</v>
      </c>
      <c r="J3182" t="s">
        <v>78</v>
      </c>
      <c r="K3182" t="s">
        <v>315</v>
      </c>
      <c r="L3182">
        <v>1511.9</v>
      </c>
      <c r="M3182" t="s">
        <v>90</v>
      </c>
      <c r="N3182" t="s">
        <v>168</v>
      </c>
      <c r="O3182" t="s">
        <v>200</v>
      </c>
      <c r="P3182" t="s">
        <v>128</v>
      </c>
      <c r="Q3182" t="s">
        <v>131</v>
      </c>
      <c r="R3182" t="s">
        <v>487</v>
      </c>
      <c r="S3182" t="s">
        <v>85</v>
      </c>
      <c r="T3182" t="s">
        <v>131</v>
      </c>
      <c r="U3182" t="s">
        <v>96</v>
      </c>
      <c r="V3182">
        <v>42356</v>
      </c>
      <c r="W3182">
        <v>26786</v>
      </c>
      <c r="X3182">
        <v>23.1</v>
      </c>
      <c r="Y3182">
        <v>14.7</v>
      </c>
      <c r="Z3182">
        <v>34138.519999999997</v>
      </c>
      <c r="AB3182">
        <v>14.22</v>
      </c>
      <c r="AC3182">
        <v>485449.75</v>
      </c>
      <c r="AD3182">
        <v>24223328.25</v>
      </c>
      <c r="AE3182">
        <v>211.37</v>
      </c>
      <c r="AF3182">
        <v>5120084892.1999998</v>
      </c>
      <c r="AG3182">
        <v>88519.87</v>
      </c>
      <c r="AH3182">
        <v>0</v>
      </c>
      <c r="AI3182">
        <v>0</v>
      </c>
      <c r="AJ3182">
        <v>5.34</v>
      </c>
      <c r="AK3182">
        <v>0</v>
      </c>
      <c r="AL3182">
        <v>0.13600000000000001</v>
      </c>
      <c r="AM3182">
        <v>32943.730000000003</v>
      </c>
      <c r="AN3182">
        <v>1104.0999999999999</v>
      </c>
      <c r="AO3182">
        <v>433.6</v>
      </c>
      <c r="AP3182">
        <v>478737.76</v>
      </c>
      <c r="AQ3182">
        <v>1085651.1100000001</v>
      </c>
      <c r="AR3182" t="s">
        <v>61</v>
      </c>
      <c r="AS3182" t="s">
        <v>61</v>
      </c>
      <c r="AT3182" t="s">
        <v>62</v>
      </c>
      <c r="AU3182" t="s">
        <v>63</v>
      </c>
    </row>
    <row r="3183" spans="1:47" x14ac:dyDescent="0.25">
      <c r="A3183" t="s">
        <v>4452</v>
      </c>
      <c r="B3183">
        <v>2024</v>
      </c>
      <c r="C3183">
        <v>5</v>
      </c>
      <c r="D3183" t="s">
        <v>77</v>
      </c>
      <c r="E3183" s="1">
        <v>45435</v>
      </c>
      <c r="F3183" s="1">
        <v>45443</v>
      </c>
      <c r="G3183">
        <v>8</v>
      </c>
      <c r="H3183">
        <v>6.4</v>
      </c>
      <c r="I3183" t="s">
        <v>65</v>
      </c>
      <c r="J3183" t="s">
        <v>239</v>
      </c>
      <c r="K3183" t="s">
        <v>270</v>
      </c>
      <c r="L3183">
        <v>2710.1990999999998</v>
      </c>
      <c r="M3183" t="s">
        <v>68</v>
      </c>
      <c r="N3183" t="s">
        <v>69</v>
      </c>
      <c r="O3183" t="s">
        <v>99</v>
      </c>
      <c r="P3183" t="s">
        <v>128</v>
      </c>
      <c r="Q3183" t="s">
        <v>146</v>
      </c>
      <c r="R3183" t="s">
        <v>3142</v>
      </c>
      <c r="S3183" t="s">
        <v>142</v>
      </c>
      <c r="T3183" t="s">
        <v>131</v>
      </c>
      <c r="U3183" t="s">
        <v>259</v>
      </c>
      <c r="V3183">
        <v>66406</v>
      </c>
      <c r="W3183">
        <v>48054</v>
      </c>
      <c r="X3183">
        <v>11.3</v>
      </c>
      <c r="Y3183">
        <v>11.6</v>
      </c>
      <c r="Z3183">
        <v>57743.55</v>
      </c>
      <c r="AB3183">
        <v>40.35</v>
      </c>
      <c r="AC3183">
        <v>2329952.2400000002</v>
      </c>
      <c r="AD3183">
        <v>63182414.969999999</v>
      </c>
      <c r="AE3183">
        <v>275.75</v>
      </c>
      <c r="AF3183">
        <v>17422550927.98</v>
      </c>
      <c r="AG3183">
        <v>46426.61</v>
      </c>
      <c r="AH3183">
        <v>0</v>
      </c>
      <c r="AI3183">
        <v>0</v>
      </c>
      <c r="AJ3183">
        <v>15.67</v>
      </c>
      <c r="AK3183">
        <v>0</v>
      </c>
      <c r="AL3183">
        <v>0.28599999999999998</v>
      </c>
      <c r="AM3183">
        <v>180701.71</v>
      </c>
      <c r="AN3183">
        <v>205.5</v>
      </c>
      <c r="AO3183">
        <v>617.66</v>
      </c>
      <c r="AP3183">
        <v>126929.13</v>
      </c>
      <c r="AQ3183">
        <v>2684009.69</v>
      </c>
      <c r="AR3183" t="s">
        <v>61</v>
      </c>
      <c r="AS3183" t="s">
        <v>61</v>
      </c>
      <c r="AT3183" t="s">
        <v>62</v>
      </c>
      <c r="AU3183" t="s">
        <v>63</v>
      </c>
    </row>
    <row r="3184" spans="1:47" x14ac:dyDescent="0.25">
      <c r="A3184" t="s">
        <v>4453</v>
      </c>
      <c r="B3184">
        <v>2022</v>
      </c>
      <c r="C3184">
        <v>8</v>
      </c>
      <c r="D3184" t="s">
        <v>89</v>
      </c>
      <c r="E3184" s="1">
        <v>44801</v>
      </c>
      <c r="F3184" s="1">
        <v>44807</v>
      </c>
      <c r="G3184">
        <v>6</v>
      </c>
      <c r="H3184">
        <v>20.100000000000001</v>
      </c>
      <c r="I3184" t="s">
        <v>65</v>
      </c>
      <c r="J3184" t="s">
        <v>50</v>
      </c>
      <c r="K3184" t="s">
        <v>51</v>
      </c>
      <c r="L3184">
        <v>2709</v>
      </c>
      <c r="M3184" t="s">
        <v>90</v>
      </c>
      <c r="N3184" t="s">
        <v>69</v>
      </c>
      <c r="O3184" t="s">
        <v>91</v>
      </c>
      <c r="P3184" t="s">
        <v>128</v>
      </c>
      <c r="Q3184" t="s">
        <v>108</v>
      </c>
      <c r="R3184" t="s">
        <v>1862</v>
      </c>
      <c r="S3184" t="s">
        <v>58</v>
      </c>
      <c r="T3184" t="s">
        <v>148</v>
      </c>
      <c r="U3184" t="s">
        <v>75</v>
      </c>
      <c r="V3184">
        <v>297157</v>
      </c>
      <c r="W3184">
        <v>194488</v>
      </c>
      <c r="X3184">
        <v>8.5</v>
      </c>
      <c r="Y3184">
        <v>14.9</v>
      </c>
      <c r="Z3184">
        <v>258920.44</v>
      </c>
      <c r="AB3184">
        <v>33.909999999999997</v>
      </c>
      <c r="AC3184">
        <v>8779992.1199999992</v>
      </c>
      <c r="AD3184">
        <v>23950140.699999999</v>
      </c>
      <c r="AE3184">
        <v>218.22</v>
      </c>
      <c r="AF3184">
        <v>5226399703.5500002</v>
      </c>
      <c r="AG3184">
        <v>177693.84</v>
      </c>
      <c r="AH3184">
        <v>0.8</v>
      </c>
      <c r="AI3184">
        <v>26602.95</v>
      </c>
      <c r="AJ3184">
        <v>1.27</v>
      </c>
      <c r="AK3184">
        <v>0</v>
      </c>
      <c r="AL3184">
        <v>0.26300000000000001</v>
      </c>
      <c r="AM3184">
        <v>62988.87</v>
      </c>
      <c r="AN3184">
        <v>279.3</v>
      </c>
      <c r="AO3184">
        <v>576.71</v>
      </c>
      <c r="AP3184">
        <v>161075.1</v>
      </c>
      <c r="AQ3184">
        <v>9208352.8800000008</v>
      </c>
      <c r="AR3184" t="s">
        <v>61</v>
      </c>
      <c r="AS3184" t="s">
        <v>61</v>
      </c>
      <c r="AT3184" t="s">
        <v>62</v>
      </c>
      <c r="AU3184" t="s">
        <v>63</v>
      </c>
    </row>
    <row r="3185" spans="1:47" x14ac:dyDescent="0.25">
      <c r="A3185" t="s">
        <v>4454</v>
      </c>
      <c r="B3185">
        <v>2020</v>
      </c>
      <c r="C3185">
        <v>6</v>
      </c>
      <c r="D3185" t="s">
        <v>77</v>
      </c>
      <c r="E3185" s="1">
        <v>43989</v>
      </c>
      <c r="F3185" s="1">
        <v>44011</v>
      </c>
      <c r="G3185">
        <v>22</v>
      </c>
      <c r="H3185">
        <v>15.1</v>
      </c>
      <c r="I3185" t="s">
        <v>49</v>
      </c>
      <c r="J3185" t="s">
        <v>66</v>
      </c>
      <c r="K3185" t="s">
        <v>67</v>
      </c>
      <c r="L3185">
        <v>8479.8989999999994</v>
      </c>
      <c r="M3185" t="s">
        <v>114</v>
      </c>
      <c r="N3185" t="s">
        <v>81</v>
      </c>
      <c r="O3185" t="s">
        <v>107</v>
      </c>
      <c r="P3185" t="s">
        <v>140</v>
      </c>
      <c r="Q3185" t="s">
        <v>70</v>
      </c>
      <c r="R3185" t="s">
        <v>689</v>
      </c>
      <c r="S3185" t="s">
        <v>156</v>
      </c>
      <c r="T3185" t="s">
        <v>59</v>
      </c>
      <c r="U3185" t="s">
        <v>213</v>
      </c>
      <c r="V3185">
        <v>25522</v>
      </c>
      <c r="W3185">
        <v>16155</v>
      </c>
      <c r="X3185">
        <v>18.399999999999999</v>
      </c>
      <c r="Y3185">
        <v>10.8</v>
      </c>
      <c r="Z3185">
        <v>23411.26</v>
      </c>
      <c r="AA3185">
        <v>1672</v>
      </c>
      <c r="AB3185">
        <v>865</v>
      </c>
      <c r="AC3185">
        <v>1446280</v>
      </c>
      <c r="AD3185">
        <v>42833943.630000003</v>
      </c>
      <c r="AE3185">
        <v>161.07</v>
      </c>
      <c r="AF3185">
        <v>6899263300.4799995</v>
      </c>
      <c r="AG3185">
        <v>17039.189999999999</v>
      </c>
      <c r="AH3185">
        <v>0.2</v>
      </c>
      <c r="AI3185">
        <v>3601.61</v>
      </c>
      <c r="AJ3185">
        <v>7.34</v>
      </c>
      <c r="AK3185">
        <v>3144011.46</v>
      </c>
      <c r="AL3185">
        <v>0.09</v>
      </c>
      <c r="AM3185">
        <v>38550.550000000003</v>
      </c>
      <c r="AN3185">
        <v>508.9</v>
      </c>
      <c r="AO3185">
        <v>396.09</v>
      </c>
      <c r="AP3185">
        <v>201570.2</v>
      </c>
      <c r="AQ3185">
        <v>1707041.55</v>
      </c>
      <c r="AR3185" t="s">
        <v>61</v>
      </c>
      <c r="AS3185" t="s">
        <v>61</v>
      </c>
      <c r="AT3185" t="s">
        <v>62</v>
      </c>
      <c r="AU3185" t="s">
        <v>63</v>
      </c>
    </row>
    <row r="3186" spans="1:47" x14ac:dyDescent="0.25">
      <c r="A3186" t="s">
        <v>4455</v>
      </c>
      <c r="B3186">
        <v>2020</v>
      </c>
      <c r="C3186">
        <v>8</v>
      </c>
      <c r="D3186" t="s">
        <v>89</v>
      </c>
      <c r="E3186" s="1">
        <v>44054</v>
      </c>
      <c r="F3186" s="1">
        <v>44059</v>
      </c>
      <c r="G3186">
        <v>5</v>
      </c>
      <c r="H3186">
        <v>12.9</v>
      </c>
      <c r="I3186" t="s">
        <v>65</v>
      </c>
      <c r="J3186" t="s">
        <v>50</v>
      </c>
      <c r="K3186" t="s">
        <v>183</v>
      </c>
      <c r="L3186">
        <v>2710.19</v>
      </c>
      <c r="M3186" t="s">
        <v>90</v>
      </c>
      <c r="N3186" t="s">
        <v>106</v>
      </c>
      <c r="O3186" t="s">
        <v>91</v>
      </c>
      <c r="P3186" t="s">
        <v>92</v>
      </c>
      <c r="Q3186" t="s">
        <v>230</v>
      </c>
      <c r="R3186" t="s">
        <v>280</v>
      </c>
      <c r="S3186" t="s">
        <v>186</v>
      </c>
      <c r="T3186" t="s">
        <v>86</v>
      </c>
      <c r="U3186" t="s">
        <v>181</v>
      </c>
      <c r="V3186">
        <v>85747</v>
      </c>
      <c r="W3186">
        <v>59094</v>
      </c>
      <c r="X3186">
        <v>10.199999999999999</v>
      </c>
      <c r="Y3186">
        <v>15.9</v>
      </c>
      <c r="Z3186">
        <v>73232.820000000007</v>
      </c>
      <c r="AB3186">
        <v>23.63</v>
      </c>
      <c r="AC3186">
        <v>1730491.54</v>
      </c>
      <c r="AD3186">
        <v>38864657.57</v>
      </c>
      <c r="AE3186">
        <v>161.43</v>
      </c>
      <c r="AF3186">
        <v>6273921671.5299997</v>
      </c>
      <c r="AG3186">
        <v>27392.49</v>
      </c>
      <c r="AH3186">
        <v>0</v>
      </c>
      <c r="AI3186">
        <v>0</v>
      </c>
      <c r="AJ3186">
        <v>1.95</v>
      </c>
      <c r="AK3186">
        <v>0</v>
      </c>
      <c r="AL3186">
        <v>0.14399999999999999</v>
      </c>
      <c r="AM3186">
        <v>55965.11</v>
      </c>
      <c r="AN3186">
        <v>171.7</v>
      </c>
      <c r="AO3186">
        <v>519.67999999999995</v>
      </c>
      <c r="AP3186">
        <v>89229.06</v>
      </c>
      <c r="AQ3186">
        <v>1903078.2</v>
      </c>
      <c r="AR3186" t="s">
        <v>124</v>
      </c>
      <c r="AS3186" t="s">
        <v>61</v>
      </c>
      <c r="AT3186" t="s">
        <v>62</v>
      </c>
      <c r="AU3186" t="s">
        <v>63</v>
      </c>
    </row>
    <row r="3187" spans="1:47" x14ac:dyDescent="0.25">
      <c r="A3187" t="s">
        <v>4456</v>
      </c>
      <c r="B3187">
        <v>2022</v>
      </c>
      <c r="C3187">
        <v>11</v>
      </c>
      <c r="D3187" t="s">
        <v>119</v>
      </c>
      <c r="E3187" s="1">
        <v>44880</v>
      </c>
      <c r="F3187" s="1">
        <v>44895</v>
      </c>
      <c r="G3187">
        <v>15</v>
      </c>
      <c r="H3187">
        <v>5</v>
      </c>
      <c r="I3187" t="s">
        <v>49</v>
      </c>
      <c r="J3187" t="s">
        <v>50</v>
      </c>
      <c r="K3187" t="s">
        <v>51</v>
      </c>
      <c r="L3187">
        <v>2709</v>
      </c>
      <c r="M3187" t="s">
        <v>98</v>
      </c>
      <c r="N3187" t="s">
        <v>168</v>
      </c>
      <c r="O3187" t="s">
        <v>200</v>
      </c>
      <c r="P3187" t="s">
        <v>196</v>
      </c>
      <c r="Q3187" t="s">
        <v>92</v>
      </c>
      <c r="R3187" t="s">
        <v>609</v>
      </c>
      <c r="S3187" t="s">
        <v>58</v>
      </c>
      <c r="T3187" t="s">
        <v>187</v>
      </c>
      <c r="U3187" t="s">
        <v>166</v>
      </c>
      <c r="V3187">
        <v>223435</v>
      </c>
      <c r="W3187">
        <v>144510</v>
      </c>
      <c r="X3187">
        <v>4.0999999999999996</v>
      </c>
      <c r="Y3187">
        <v>13.9</v>
      </c>
      <c r="Z3187">
        <v>172487.97</v>
      </c>
      <c r="AB3187">
        <v>30.65</v>
      </c>
      <c r="AC3187">
        <v>5286756.28</v>
      </c>
      <c r="AD3187">
        <v>9774893.2599999998</v>
      </c>
      <c r="AE3187">
        <v>211.05</v>
      </c>
      <c r="AF3187">
        <v>2062991222.52</v>
      </c>
      <c r="AG3187">
        <v>118165.08</v>
      </c>
      <c r="AH3187">
        <v>0</v>
      </c>
      <c r="AI3187">
        <v>0</v>
      </c>
      <c r="AJ3187">
        <v>17.54</v>
      </c>
      <c r="AK3187">
        <v>1714516.28</v>
      </c>
      <c r="AL3187">
        <v>0.16800000000000001</v>
      </c>
      <c r="AM3187">
        <v>16421.82</v>
      </c>
      <c r="AN3187">
        <v>428</v>
      </c>
      <c r="AO3187">
        <v>575.82000000000005</v>
      </c>
      <c r="AP3187">
        <v>246450.96</v>
      </c>
      <c r="AQ3187">
        <v>5667794.1399999997</v>
      </c>
      <c r="AR3187" t="s">
        <v>61</v>
      </c>
      <c r="AS3187" t="s">
        <v>124</v>
      </c>
      <c r="AT3187" t="s">
        <v>62</v>
      </c>
      <c r="AU3187" t="s">
        <v>117</v>
      </c>
    </row>
    <row r="3188" spans="1:47" x14ac:dyDescent="0.25">
      <c r="A3188" t="s">
        <v>4457</v>
      </c>
      <c r="B3188">
        <v>2020</v>
      </c>
      <c r="C3188">
        <v>12</v>
      </c>
      <c r="D3188" t="s">
        <v>119</v>
      </c>
      <c r="E3188" s="1">
        <v>44180</v>
      </c>
      <c r="F3188" s="1">
        <v>44199</v>
      </c>
      <c r="G3188">
        <v>19</v>
      </c>
      <c r="H3188">
        <v>8.9</v>
      </c>
      <c r="I3188" t="s">
        <v>65</v>
      </c>
      <c r="J3188" t="s">
        <v>50</v>
      </c>
      <c r="K3188" t="s">
        <v>145</v>
      </c>
      <c r="L3188">
        <v>2710.19</v>
      </c>
      <c r="M3188" t="s">
        <v>68</v>
      </c>
      <c r="N3188" t="s">
        <v>53</v>
      </c>
      <c r="O3188" t="s">
        <v>54</v>
      </c>
      <c r="P3188" t="s">
        <v>92</v>
      </c>
      <c r="Q3188" t="s">
        <v>164</v>
      </c>
      <c r="R3188" t="s">
        <v>4458</v>
      </c>
      <c r="S3188" t="s">
        <v>123</v>
      </c>
      <c r="T3188" t="s">
        <v>187</v>
      </c>
      <c r="U3188" t="s">
        <v>143</v>
      </c>
      <c r="V3188">
        <v>44319</v>
      </c>
      <c r="W3188">
        <v>26003</v>
      </c>
      <c r="X3188">
        <v>10.1</v>
      </c>
      <c r="Y3188">
        <v>13.4</v>
      </c>
      <c r="Z3188">
        <v>41111.160000000003</v>
      </c>
      <c r="AB3188">
        <v>29.97</v>
      </c>
      <c r="AC3188">
        <v>1232101.47</v>
      </c>
      <c r="AD3188">
        <v>32221693.870000001</v>
      </c>
      <c r="AE3188">
        <v>161.84</v>
      </c>
      <c r="AF3188">
        <v>5214758935.9200001</v>
      </c>
      <c r="AG3188">
        <v>204414.41</v>
      </c>
      <c r="AH3188">
        <v>1.9</v>
      </c>
      <c r="AI3188">
        <v>26629.86</v>
      </c>
      <c r="AJ3188">
        <v>5.19</v>
      </c>
      <c r="AK3188">
        <v>0</v>
      </c>
      <c r="AL3188">
        <v>0.31</v>
      </c>
      <c r="AM3188">
        <v>99887.25</v>
      </c>
      <c r="AN3188">
        <v>663.2</v>
      </c>
      <c r="AO3188">
        <v>665.1</v>
      </c>
      <c r="AP3188">
        <v>441094.32</v>
      </c>
      <c r="AQ3188">
        <v>2004127.31</v>
      </c>
      <c r="AR3188" t="s">
        <v>124</v>
      </c>
      <c r="AS3188" t="s">
        <v>61</v>
      </c>
      <c r="AT3188" t="s">
        <v>62</v>
      </c>
      <c r="AU3188" t="s">
        <v>63</v>
      </c>
    </row>
    <row r="3189" spans="1:47" x14ac:dyDescent="0.25">
      <c r="A3189" t="s">
        <v>4459</v>
      </c>
      <c r="B3189">
        <v>2024</v>
      </c>
      <c r="C3189">
        <v>11</v>
      </c>
      <c r="D3189" t="s">
        <v>119</v>
      </c>
      <c r="E3189" s="1">
        <v>45614</v>
      </c>
      <c r="F3189" s="1">
        <v>45645</v>
      </c>
      <c r="G3189">
        <v>31</v>
      </c>
      <c r="H3189">
        <v>18.899999999999999</v>
      </c>
      <c r="I3189" t="s">
        <v>65</v>
      </c>
      <c r="J3189" t="s">
        <v>66</v>
      </c>
      <c r="K3189" t="s">
        <v>248</v>
      </c>
      <c r="L3189">
        <v>9999</v>
      </c>
      <c r="M3189" t="s">
        <v>98</v>
      </c>
      <c r="N3189" t="s">
        <v>69</v>
      </c>
      <c r="O3189" t="s">
        <v>200</v>
      </c>
      <c r="P3189" t="s">
        <v>184</v>
      </c>
      <c r="Q3189" t="s">
        <v>154</v>
      </c>
      <c r="R3189" t="s">
        <v>1393</v>
      </c>
      <c r="S3189" t="s">
        <v>156</v>
      </c>
      <c r="T3189" t="s">
        <v>187</v>
      </c>
      <c r="U3189" t="s">
        <v>60</v>
      </c>
      <c r="V3189">
        <v>9137</v>
      </c>
      <c r="W3189">
        <v>6652</v>
      </c>
      <c r="X3189">
        <v>22.4</v>
      </c>
      <c r="Y3189">
        <v>11.4</v>
      </c>
      <c r="Z3189">
        <v>7607.34</v>
      </c>
      <c r="AA3189">
        <v>543</v>
      </c>
      <c r="AB3189">
        <v>3899.46</v>
      </c>
      <c r="AC3189">
        <v>2117406.7799999998</v>
      </c>
      <c r="AD3189">
        <v>21527859.32</v>
      </c>
      <c r="AE3189">
        <v>274.36</v>
      </c>
      <c r="AF3189">
        <v>5906383483.04</v>
      </c>
      <c r="AG3189">
        <v>207561.69</v>
      </c>
      <c r="AH3189">
        <v>0.5</v>
      </c>
      <c r="AI3189">
        <v>10220.469999999999</v>
      </c>
      <c r="AJ3189">
        <v>10.42</v>
      </c>
      <c r="AK3189">
        <v>0</v>
      </c>
      <c r="AL3189">
        <v>0.27500000000000002</v>
      </c>
      <c r="AM3189">
        <v>59201.61</v>
      </c>
      <c r="AN3189">
        <v>1495.7</v>
      </c>
      <c r="AO3189">
        <v>486.69</v>
      </c>
      <c r="AP3189">
        <v>727942.23</v>
      </c>
      <c r="AQ3189">
        <v>3122332.78</v>
      </c>
      <c r="AR3189" t="s">
        <v>61</v>
      </c>
      <c r="AS3189" t="s">
        <v>61</v>
      </c>
      <c r="AT3189" t="s">
        <v>62</v>
      </c>
      <c r="AU3189" t="s">
        <v>63</v>
      </c>
    </row>
    <row r="3190" spans="1:47" x14ac:dyDescent="0.25">
      <c r="A3190" t="s">
        <v>4460</v>
      </c>
      <c r="B3190">
        <v>2025</v>
      </c>
      <c r="C3190">
        <v>1</v>
      </c>
      <c r="D3190" t="s">
        <v>48</v>
      </c>
      <c r="E3190" s="1">
        <v>45688</v>
      </c>
      <c r="F3190" s="1">
        <v>45699</v>
      </c>
      <c r="G3190">
        <v>11</v>
      </c>
      <c r="H3190">
        <v>3.4</v>
      </c>
      <c r="I3190" t="s">
        <v>49</v>
      </c>
      <c r="J3190" t="s">
        <v>50</v>
      </c>
      <c r="K3190" t="s">
        <v>223</v>
      </c>
      <c r="L3190">
        <v>2710.1109999999999</v>
      </c>
      <c r="M3190" t="s">
        <v>68</v>
      </c>
      <c r="N3190" t="s">
        <v>53</v>
      </c>
      <c r="O3190" t="s">
        <v>91</v>
      </c>
      <c r="P3190" t="s">
        <v>71</v>
      </c>
      <c r="Q3190" t="s">
        <v>92</v>
      </c>
      <c r="R3190" t="s">
        <v>169</v>
      </c>
      <c r="S3190" t="s">
        <v>186</v>
      </c>
      <c r="T3190" t="s">
        <v>187</v>
      </c>
      <c r="U3190" t="s">
        <v>96</v>
      </c>
      <c r="V3190">
        <v>111436</v>
      </c>
      <c r="W3190">
        <v>79395</v>
      </c>
      <c r="X3190">
        <v>16.7</v>
      </c>
      <c r="Y3190">
        <v>10.1</v>
      </c>
      <c r="Z3190">
        <v>87834.75</v>
      </c>
      <c r="AB3190">
        <v>41.42</v>
      </c>
      <c r="AC3190">
        <v>3638115.35</v>
      </c>
      <c r="AD3190">
        <v>90045550.659999996</v>
      </c>
      <c r="AE3190">
        <v>284.52999999999997</v>
      </c>
      <c r="AF3190">
        <v>25620660529.290001</v>
      </c>
      <c r="AG3190">
        <v>100416.15</v>
      </c>
      <c r="AH3190">
        <v>2</v>
      </c>
      <c r="AI3190">
        <v>55531.97</v>
      </c>
      <c r="AJ3190">
        <v>24.21</v>
      </c>
      <c r="AK3190">
        <v>21800027.809999999</v>
      </c>
      <c r="AL3190">
        <v>0.104</v>
      </c>
      <c r="AM3190">
        <v>93647.37</v>
      </c>
      <c r="AN3190">
        <v>398.6</v>
      </c>
      <c r="AO3190">
        <v>634.76</v>
      </c>
      <c r="AP3190">
        <v>253015.34</v>
      </c>
      <c r="AQ3190">
        <v>4140726.18</v>
      </c>
      <c r="AR3190" t="s">
        <v>61</v>
      </c>
      <c r="AS3190" t="s">
        <v>61</v>
      </c>
      <c r="AT3190" t="s">
        <v>62</v>
      </c>
      <c r="AU3190" t="s">
        <v>63</v>
      </c>
    </row>
    <row r="3191" spans="1:47" x14ac:dyDescent="0.25">
      <c r="A3191" t="s">
        <v>4461</v>
      </c>
      <c r="B3191">
        <v>2022</v>
      </c>
      <c r="C3191">
        <v>8</v>
      </c>
      <c r="D3191" t="s">
        <v>89</v>
      </c>
      <c r="E3191" s="1">
        <v>44791</v>
      </c>
      <c r="F3191" s="1">
        <v>44803</v>
      </c>
      <c r="G3191">
        <v>12</v>
      </c>
      <c r="H3191">
        <v>1.6</v>
      </c>
      <c r="I3191" t="s">
        <v>49</v>
      </c>
      <c r="J3191" t="s">
        <v>66</v>
      </c>
      <c r="K3191" t="s">
        <v>245</v>
      </c>
      <c r="L3191">
        <v>8905.9</v>
      </c>
      <c r="M3191" t="s">
        <v>90</v>
      </c>
      <c r="N3191" t="s">
        <v>106</v>
      </c>
      <c r="O3191" t="s">
        <v>99</v>
      </c>
      <c r="P3191" t="s">
        <v>174</v>
      </c>
      <c r="Q3191" t="s">
        <v>70</v>
      </c>
      <c r="R3191" t="s">
        <v>742</v>
      </c>
      <c r="S3191" t="s">
        <v>137</v>
      </c>
      <c r="T3191" t="s">
        <v>148</v>
      </c>
      <c r="U3191" t="s">
        <v>213</v>
      </c>
      <c r="V3191">
        <v>13614</v>
      </c>
      <c r="W3191">
        <v>9939</v>
      </c>
      <c r="X3191">
        <v>21.7</v>
      </c>
      <c r="Y3191">
        <v>13</v>
      </c>
      <c r="Z3191">
        <v>11313.44</v>
      </c>
      <c r="AB3191">
        <v>23.19</v>
      </c>
      <c r="AC3191">
        <v>262358.67</v>
      </c>
      <c r="AD3191">
        <v>11069635.369999999</v>
      </c>
      <c r="AE3191">
        <v>218.43</v>
      </c>
      <c r="AF3191">
        <v>2417940453.8699999</v>
      </c>
      <c r="AG3191">
        <v>158352.76</v>
      </c>
      <c r="AH3191">
        <v>0.5</v>
      </c>
      <c r="AI3191">
        <v>9210.89</v>
      </c>
      <c r="AJ3191">
        <v>3.06</v>
      </c>
      <c r="AK3191">
        <v>338730.84</v>
      </c>
      <c r="AL3191">
        <v>5.0999999999999997E-2</v>
      </c>
      <c r="AM3191">
        <v>5645.51</v>
      </c>
      <c r="AN3191">
        <v>389.5</v>
      </c>
      <c r="AO3191">
        <v>568.32000000000005</v>
      </c>
      <c r="AP3191">
        <v>221360.64000000001</v>
      </c>
      <c r="AQ3191">
        <v>656928.47</v>
      </c>
      <c r="AR3191" t="s">
        <v>61</v>
      </c>
      <c r="AS3191" t="s">
        <v>61</v>
      </c>
      <c r="AT3191" t="s">
        <v>62</v>
      </c>
      <c r="AU3191" t="s">
        <v>63</v>
      </c>
    </row>
    <row r="3192" spans="1:47" x14ac:dyDescent="0.25">
      <c r="A3192" t="s">
        <v>4462</v>
      </c>
      <c r="B3192">
        <v>2024</v>
      </c>
      <c r="C3192">
        <v>7</v>
      </c>
      <c r="D3192" t="s">
        <v>89</v>
      </c>
      <c r="E3192" s="1">
        <v>45503</v>
      </c>
      <c r="F3192" s="1">
        <v>45509</v>
      </c>
      <c r="G3192">
        <v>6</v>
      </c>
      <c r="H3192">
        <v>5.2</v>
      </c>
      <c r="I3192" t="s">
        <v>49</v>
      </c>
      <c r="J3192" t="s">
        <v>50</v>
      </c>
      <c r="K3192" t="s">
        <v>120</v>
      </c>
      <c r="L3192">
        <v>2710.1921000000002</v>
      </c>
      <c r="M3192" t="s">
        <v>114</v>
      </c>
      <c r="N3192" t="s">
        <v>168</v>
      </c>
      <c r="O3192" t="s">
        <v>54</v>
      </c>
      <c r="P3192" t="s">
        <v>93</v>
      </c>
      <c r="Q3192" t="s">
        <v>184</v>
      </c>
      <c r="R3192" t="s">
        <v>809</v>
      </c>
      <c r="S3192" t="s">
        <v>123</v>
      </c>
      <c r="T3192" t="s">
        <v>74</v>
      </c>
      <c r="U3192" t="s">
        <v>103</v>
      </c>
      <c r="V3192">
        <v>57423</v>
      </c>
      <c r="W3192">
        <v>37789</v>
      </c>
      <c r="X3192">
        <v>15.8</v>
      </c>
      <c r="Y3192">
        <v>12.9</v>
      </c>
      <c r="Z3192">
        <v>50764.1</v>
      </c>
      <c r="AB3192">
        <v>24.07</v>
      </c>
      <c r="AC3192">
        <v>1221891.8899999999</v>
      </c>
      <c r="AD3192">
        <v>24758666.850000001</v>
      </c>
      <c r="AE3192">
        <v>276.95</v>
      </c>
      <c r="AF3192">
        <v>6856912784.1099997</v>
      </c>
      <c r="AG3192">
        <v>17117.59</v>
      </c>
      <c r="AH3192">
        <v>0</v>
      </c>
      <c r="AI3192">
        <v>0</v>
      </c>
      <c r="AJ3192">
        <v>15.63</v>
      </c>
      <c r="AK3192">
        <v>3869779.63</v>
      </c>
      <c r="AL3192">
        <v>8.3000000000000004E-2</v>
      </c>
      <c r="AM3192">
        <v>20549.689999999999</v>
      </c>
      <c r="AN3192">
        <v>262.8</v>
      </c>
      <c r="AO3192">
        <v>569.63</v>
      </c>
      <c r="AP3192">
        <v>149698.76</v>
      </c>
      <c r="AQ3192">
        <v>1409257.93</v>
      </c>
      <c r="AR3192" t="s">
        <v>61</v>
      </c>
      <c r="AS3192" t="s">
        <v>61</v>
      </c>
      <c r="AT3192" t="s">
        <v>293</v>
      </c>
      <c r="AU3192" t="s">
        <v>117</v>
      </c>
    </row>
    <row r="3193" spans="1:47" x14ac:dyDescent="0.25">
      <c r="A3193" t="s">
        <v>4463</v>
      </c>
      <c r="B3193">
        <v>2023</v>
      </c>
      <c r="C3193">
        <v>6</v>
      </c>
      <c r="D3193" t="s">
        <v>77</v>
      </c>
      <c r="E3193" s="1">
        <v>45091</v>
      </c>
      <c r="F3193" s="1">
        <v>45117</v>
      </c>
      <c r="G3193">
        <v>26</v>
      </c>
      <c r="H3193">
        <v>14.9</v>
      </c>
      <c r="I3193" t="s">
        <v>65</v>
      </c>
      <c r="J3193" t="s">
        <v>134</v>
      </c>
      <c r="K3193" t="s">
        <v>135</v>
      </c>
      <c r="L3193">
        <v>9999.0098999999991</v>
      </c>
      <c r="M3193" t="s">
        <v>90</v>
      </c>
      <c r="N3193" t="s">
        <v>81</v>
      </c>
      <c r="O3193" t="s">
        <v>200</v>
      </c>
      <c r="P3193" t="s">
        <v>226</v>
      </c>
      <c r="Q3193" t="s">
        <v>230</v>
      </c>
      <c r="R3193" t="s">
        <v>621</v>
      </c>
      <c r="S3193" t="s">
        <v>137</v>
      </c>
      <c r="T3193" t="s">
        <v>102</v>
      </c>
      <c r="U3193" t="s">
        <v>132</v>
      </c>
      <c r="V3193">
        <v>13859</v>
      </c>
      <c r="W3193">
        <v>9949</v>
      </c>
      <c r="X3193">
        <v>19.2</v>
      </c>
      <c r="Y3193">
        <v>12.6</v>
      </c>
      <c r="Z3193">
        <v>11701.52</v>
      </c>
      <c r="AB3193">
        <v>21.01</v>
      </c>
      <c r="AC3193">
        <v>245848.94</v>
      </c>
      <c r="AD3193">
        <v>4024620.79</v>
      </c>
      <c r="AE3193">
        <v>280.56</v>
      </c>
      <c r="AF3193">
        <v>1129147608.8399999</v>
      </c>
      <c r="AG3193">
        <v>78150.490000000005</v>
      </c>
      <c r="AH3193">
        <v>2.2000000000000002</v>
      </c>
      <c r="AI3193">
        <v>41815.43</v>
      </c>
      <c r="AJ3193">
        <v>11.58</v>
      </c>
      <c r="AK3193">
        <v>0</v>
      </c>
      <c r="AL3193">
        <v>0.129</v>
      </c>
      <c r="AM3193">
        <v>5191.76</v>
      </c>
      <c r="AN3193">
        <v>674.3</v>
      </c>
      <c r="AO3193">
        <v>599.79</v>
      </c>
      <c r="AP3193">
        <v>404438.4</v>
      </c>
      <c r="AQ3193">
        <v>775445.02</v>
      </c>
      <c r="AR3193" t="s">
        <v>61</v>
      </c>
      <c r="AS3193" t="s">
        <v>61</v>
      </c>
      <c r="AT3193" t="s">
        <v>62</v>
      </c>
      <c r="AU3193" t="s">
        <v>63</v>
      </c>
    </row>
    <row r="3194" spans="1:47" x14ac:dyDescent="0.25">
      <c r="A3194" t="s">
        <v>4464</v>
      </c>
      <c r="B3194">
        <v>2020</v>
      </c>
      <c r="C3194">
        <v>4</v>
      </c>
      <c r="D3194" t="s">
        <v>77</v>
      </c>
      <c r="E3194" s="1">
        <v>43943</v>
      </c>
      <c r="F3194" s="1">
        <v>43973</v>
      </c>
      <c r="G3194">
        <v>30</v>
      </c>
      <c r="H3194">
        <v>13.7</v>
      </c>
      <c r="I3194" t="s">
        <v>49</v>
      </c>
      <c r="J3194" t="s">
        <v>78</v>
      </c>
      <c r="K3194" t="s">
        <v>158</v>
      </c>
      <c r="L3194">
        <v>1006.3</v>
      </c>
      <c r="M3194" t="s">
        <v>52</v>
      </c>
      <c r="N3194" t="s">
        <v>106</v>
      </c>
      <c r="O3194" t="s">
        <v>99</v>
      </c>
      <c r="P3194" t="s">
        <v>150</v>
      </c>
      <c r="Q3194" t="s">
        <v>184</v>
      </c>
      <c r="R3194" t="s">
        <v>593</v>
      </c>
      <c r="S3194" t="s">
        <v>161</v>
      </c>
      <c r="T3194" t="s">
        <v>162</v>
      </c>
      <c r="U3194" t="s">
        <v>75</v>
      </c>
      <c r="V3194">
        <v>38100</v>
      </c>
      <c r="W3194">
        <v>25020</v>
      </c>
      <c r="X3194">
        <v>7</v>
      </c>
      <c r="Y3194">
        <v>11.6</v>
      </c>
      <c r="Z3194">
        <v>31364.14</v>
      </c>
      <c r="AB3194">
        <v>29.1</v>
      </c>
      <c r="AC3194">
        <v>912696.47</v>
      </c>
      <c r="AD3194">
        <v>10703326.42</v>
      </c>
      <c r="AE3194">
        <v>167.4</v>
      </c>
      <c r="AF3194">
        <v>1791736842.71</v>
      </c>
      <c r="AG3194">
        <v>84156.74</v>
      </c>
      <c r="AH3194">
        <v>0</v>
      </c>
      <c r="AI3194">
        <v>0</v>
      </c>
      <c r="AJ3194">
        <v>5.67</v>
      </c>
      <c r="AK3194">
        <v>606878.61</v>
      </c>
      <c r="AL3194">
        <v>7.8E-2</v>
      </c>
      <c r="AM3194">
        <v>8348.59</v>
      </c>
      <c r="AN3194">
        <v>507.1</v>
      </c>
      <c r="AO3194">
        <v>377.99</v>
      </c>
      <c r="AP3194">
        <v>191678.73</v>
      </c>
      <c r="AQ3194">
        <v>1196880.53</v>
      </c>
      <c r="AR3194" t="s">
        <v>61</v>
      </c>
      <c r="AS3194" t="s">
        <v>61</v>
      </c>
      <c r="AT3194" t="s">
        <v>62</v>
      </c>
      <c r="AU3194" t="s">
        <v>63</v>
      </c>
    </row>
    <row r="3195" spans="1:47" x14ac:dyDescent="0.25">
      <c r="A3195" t="s">
        <v>4465</v>
      </c>
      <c r="B3195">
        <v>2024</v>
      </c>
      <c r="C3195">
        <v>6</v>
      </c>
      <c r="D3195" t="s">
        <v>77</v>
      </c>
      <c r="E3195" s="1">
        <v>45447</v>
      </c>
      <c r="F3195" s="1">
        <v>45463</v>
      </c>
      <c r="G3195">
        <v>16</v>
      </c>
      <c r="H3195">
        <v>11.6</v>
      </c>
      <c r="I3195" t="s">
        <v>49</v>
      </c>
      <c r="J3195" t="s">
        <v>50</v>
      </c>
      <c r="K3195" t="s">
        <v>139</v>
      </c>
      <c r="L3195">
        <v>2710.1210999999998</v>
      </c>
      <c r="M3195" t="s">
        <v>114</v>
      </c>
      <c r="N3195" t="s">
        <v>168</v>
      </c>
      <c r="O3195" t="s">
        <v>99</v>
      </c>
      <c r="P3195" t="s">
        <v>159</v>
      </c>
      <c r="Q3195" t="s">
        <v>92</v>
      </c>
      <c r="R3195" t="s">
        <v>742</v>
      </c>
      <c r="S3195" t="s">
        <v>142</v>
      </c>
      <c r="T3195" t="s">
        <v>102</v>
      </c>
      <c r="U3195" t="s">
        <v>110</v>
      </c>
      <c r="V3195">
        <v>32210</v>
      </c>
      <c r="W3195">
        <v>23479</v>
      </c>
      <c r="X3195">
        <v>1.1000000000000001</v>
      </c>
      <c r="Y3195">
        <v>14.4</v>
      </c>
      <c r="Z3195">
        <v>27046.33</v>
      </c>
      <c r="AB3195">
        <v>17.23</v>
      </c>
      <c r="AC3195">
        <v>466008.27</v>
      </c>
      <c r="AD3195">
        <v>14149558</v>
      </c>
      <c r="AE3195">
        <v>282.37</v>
      </c>
      <c r="AF3195">
        <v>3995410692.46</v>
      </c>
      <c r="AG3195">
        <v>150317.71</v>
      </c>
      <c r="AH3195">
        <v>0.3</v>
      </c>
      <c r="AI3195">
        <v>5822.29</v>
      </c>
      <c r="AJ3195">
        <v>11.29</v>
      </c>
      <c r="AK3195">
        <v>1597485.1</v>
      </c>
      <c r="AL3195">
        <v>0.33200000000000002</v>
      </c>
      <c r="AM3195">
        <v>46976.53</v>
      </c>
      <c r="AN3195">
        <v>455.9</v>
      </c>
      <c r="AO3195">
        <v>724.46</v>
      </c>
      <c r="AP3195">
        <v>330281.31</v>
      </c>
      <c r="AQ3195">
        <v>999406.11</v>
      </c>
      <c r="AR3195" t="s">
        <v>124</v>
      </c>
      <c r="AS3195" t="s">
        <v>61</v>
      </c>
      <c r="AT3195" t="s">
        <v>62</v>
      </c>
      <c r="AU3195" t="s">
        <v>63</v>
      </c>
    </row>
    <row r="3196" spans="1:47" x14ac:dyDescent="0.25">
      <c r="A3196" t="s">
        <v>4466</v>
      </c>
      <c r="B3196">
        <v>2026</v>
      </c>
      <c r="C3196">
        <v>1</v>
      </c>
      <c r="D3196" t="s">
        <v>48</v>
      </c>
      <c r="E3196" s="1">
        <v>46033</v>
      </c>
      <c r="F3196" s="1">
        <v>46063</v>
      </c>
      <c r="G3196">
        <v>30</v>
      </c>
      <c r="H3196">
        <v>2.6</v>
      </c>
      <c r="I3196" t="s">
        <v>65</v>
      </c>
      <c r="J3196" t="s">
        <v>66</v>
      </c>
      <c r="K3196" t="s">
        <v>67</v>
      </c>
      <c r="L3196">
        <v>8479.8989999999994</v>
      </c>
      <c r="M3196" t="s">
        <v>114</v>
      </c>
      <c r="N3196" t="s">
        <v>53</v>
      </c>
      <c r="O3196" t="s">
        <v>91</v>
      </c>
      <c r="P3196" t="s">
        <v>100</v>
      </c>
      <c r="Q3196" t="s">
        <v>146</v>
      </c>
      <c r="R3196" t="s">
        <v>1433</v>
      </c>
      <c r="S3196" t="s">
        <v>156</v>
      </c>
      <c r="T3196" t="s">
        <v>187</v>
      </c>
      <c r="U3196" t="s">
        <v>228</v>
      </c>
      <c r="V3196">
        <v>23579</v>
      </c>
      <c r="W3196">
        <v>14012</v>
      </c>
      <c r="X3196">
        <v>11.1</v>
      </c>
      <c r="Y3196">
        <v>13.1</v>
      </c>
      <c r="Z3196">
        <v>22039.95</v>
      </c>
      <c r="AA3196">
        <v>1574</v>
      </c>
      <c r="AB3196">
        <v>4309.04</v>
      </c>
      <c r="AC3196">
        <v>6782428.96</v>
      </c>
      <c r="AD3196">
        <v>26539185.390000001</v>
      </c>
      <c r="AE3196">
        <v>286.55</v>
      </c>
      <c r="AF3196">
        <v>7604803573.5</v>
      </c>
      <c r="AG3196">
        <v>142577.47</v>
      </c>
      <c r="AH3196">
        <v>0</v>
      </c>
      <c r="AI3196">
        <v>0</v>
      </c>
      <c r="AJ3196">
        <v>23.88</v>
      </c>
      <c r="AK3196">
        <v>0</v>
      </c>
      <c r="AL3196">
        <v>0.27</v>
      </c>
      <c r="AM3196">
        <v>71655.8</v>
      </c>
      <c r="AN3196">
        <v>1342</v>
      </c>
      <c r="AO3196">
        <v>594.58000000000004</v>
      </c>
      <c r="AP3196">
        <v>797926.36</v>
      </c>
      <c r="AQ3196">
        <v>7794588.5899999999</v>
      </c>
      <c r="AR3196" t="s">
        <v>61</v>
      </c>
      <c r="AS3196" t="s">
        <v>61</v>
      </c>
      <c r="AT3196" t="s">
        <v>62</v>
      </c>
      <c r="AU3196" t="s">
        <v>63</v>
      </c>
    </row>
    <row r="3197" spans="1:47" x14ac:dyDescent="0.25">
      <c r="A3197" t="s">
        <v>4467</v>
      </c>
      <c r="B3197">
        <v>2021</v>
      </c>
      <c r="C3197">
        <v>9</v>
      </c>
      <c r="D3197" t="s">
        <v>89</v>
      </c>
      <c r="E3197" s="1">
        <v>44455</v>
      </c>
      <c r="F3197" s="1">
        <v>44462</v>
      </c>
      <c r="G3197">
        <v>7</v>
      </c>
      <c r="H3197">
        <v>7.9</v>
      </c>
      <c r="I3197" t="s">
        <v>49</v>
      </c>
      <c r="J3197" t="s">
        <v>50</v>
      </c>
      <c r="K3197" t="s">
        <v>223</v>
      </c>
      <c r="L3197">
        <v>2710.1109999999999</v>
      </c>
      <c r="M3197" t="s">
        <v>52</v>
      </c>
      <c r="N3197" t="s">
        <v>168</v>
      </c>
      <c r="O3197" t="s">
        <v>107</v>
      </c>
      <c r="P3197" t="s">
        <v>164</v>
      </c>
      <c r="Q3197" t="s">
        <v>92</v>
      </c>
      <c r="R3197" t="s">
        <v>940</v>
      </c>
      <c r="S3197" t="s">
        <v>186</v>
      </c>
      <c r="T3197" t="s">
        <v>86</v>
      </c>
      <c r="U3197" t="s">
        <v>132</v>
      </c>
      <c r="V3197">
        <v>84863</v>
      </c>
      <c r="W3197">
        <v>59293</v>
      </c>
      <c r="X3197">
        <v>4</v>
      </c>
      <c r="Y3197">
        <v>15.2</v>
      </c>
      <c r="Z3197">
        <v>70681.960000000006</v>
      </c>
      <c r="AB3197">
        <v>32.9</v>
      </c>
      <c r="AC3197">
        <v>2325436.48</v>
      </c>
      <c r="AD3197">
        <v>64526268.100000001</v>
      </c>
      <c r="AE3197">
        <v>167.37</v>
      </c>
      <c r="AF3197">
        <v>10799761491.9</v>
      </c>
      <c r="AG3197">
        <v>90233.99</v>
      </c>
      <c r="AH3197">
        <v>1.5</v>
      </c>
      <c r="AI3197">
        <v>27523.68</v>
      </c>
      <c r="AJ3197">
        <v>17.29</v>
      </c>
      <c r="AK3197">
        <v>11156591.75</v>
      </c>
      <c r="AL3197">
        <v>0.33</v>
      </c>
      <c r="AM3197">
        <v>212936.68</v>
      </c>
      <c r="AN3197">
        <v>311.5</v>
      </c>
      <c r="AO3197">
        <v>427.33</v>
      </c>
      <c r="AP3197">
        <v>133113.29</v>
      </c>
      <c r="AQ3197">
        <v>2789244.12</v>
      </c>
      <c r="AR3197" t="s">
        <v>61</v>
      </c>
      <c r="AS3197" t="s">
        <v>61</v>
      </c>
      <c r="AT3197" t="s">
        <v>62</v>
      </c>
      <c r="AU3197" t="s">
        <v>63</v>
      </c>
    </row>
    <row r="3198" spans="1:47" x14ac:dyDescent="0.25">
      <c r="A3198" t="s">
        <v>4468</v>
      </c>
      <c r="B3198">
        <v>2021</v>
      </c>
      <c r="C3198">
        <v>2</v>
      </c>
      <c r="D3198" t="s">
        <v>48</v>
      </c>
      <c r="E3198" s="1">
        <v>44243</v>
      </c>
      <c r="F3198" s="1">
        <v>44252</v>
      </c>
      <c r="G3198">
        <v>9</v>
      </c>
      <c r="H3198">
        <v>16.2</v>
      </c>
      <c r="I3198" t="s">
        <v>49</v>
      </c>
      <c r="J3198" t="s">
        <v>112</v>
      </c>
      <c r="K3198" t="s">
        <v>126</v>
      </c>
      <c r="L3198">
        <v>2701.12</v>
      </c>
      <c r="M3198" t="s">
        <v>68</v>
      </c>
      <c r="N3198" t="s">
        <v>53</v>
      </c>
      <c r="O3198" t="s">
        <v>54</v>
      </c>
      <c r="P3198" t="s">
        <v>164</v>
      </c>
      <c r="Q3198" t="s">
        <v>128</v>
      </c>
      <c r="R3198" t="s">
        <v>457</v>
      </c>
      <c r="S3198" t="s">
        <v>130</v>
      </c>
      <c r="T3198" t="s">
        <v>74</v>
      </c>
      <c r="U3198" t="s">
        <v>96</v>
      </c>
      <c r="V3198">
        <v>84927</v>
      </c>
      <c r="W3198">
        <v>56911</v>
      </c>
      <c r="X3198">
        <v>11.4</v>
      </c>
      <c r="Y3198">
        <v>14.4</v>
      </c>
      <c r="Z3198">
        <v>71962.23</v>
      </c>
      <c r="AB3198">
        <v>22.72</v>
      </c>
      <c r="AC3198">
        <v>1634981.87</v>
      </c>
      <c r="AD3198">
        <v>15207778.07</v>
      </c>
      <c r="AE3198">
        <v>173.69</v>
      </c>
      <c r="AF3198">
        <v>2641438972.98</v>
      </c>
      <c r="AG3198">
        <v>88196.65</v>
      </c>
      <c r="AH3198">
        <v>0</v>
      </c>
      <c r="AI3198">
        <v>0</v>
      </c>
      <c r="AJ3198">
        <v>15.13</v>
      </c>
      <c r="AK3198">
        <v>2300936.8199999998</v>
      </c>
      <c r="AL3198">
        <v>0.34100000000000003</v>
      </c>
      <c r="AM3198">
        <v>51858.52</v>
      </c>
      <c r="AN3198">
        <v>489.6</v>
      </c>
      <c r="AO3198">
        <v>647.38</v>
      </c>
      <c r="AP3198">
        <v>316957.25</v>
      </c>
      <c r="AQ3198">
        <v>2091994.29</v>
      </c>
      <c r="AR3198" t="s">
        <v>61</v>
      </c>
      <c r="AS3198" t="s">
        <v>61</v>
      </c>
      <c r="AT3198" t="s">
        <v>62</v>
      </c>
      <c r="AU3198" t="s">
        <v>117</v>
      </c>
    </row>
    <row r="3199" spans="1:47" x14ac:dyDescent="0.25">
      <c r="A3199" t="s">
        <v>4469</v>
      </c>
      <c r="B3199">
        <v>2026</v>
      </c>
      <c r="C3199">
        <v>1</v>
      </c>
      <c r="D3199" t="s">
        <v>48</v>
      </c>
      <c r="E3199" s="1">
        <v>46031</v>
      </c>
      <c r="F3199" s="1">
        <v>46043</v>
      </c>
      <c r="G3199">
        <v>12</v>
      </c>
      <c r="H3199">
        <v>13.1</v>
      </c>
      <c r="I3199" t="s">
        <v>49</v>
      </c>
      <c r="J3199" t="s">
        <v>50</v>
      </c>
      <c r="K3199" t="s">
        <v>120</v>
      </c>
      <c r="L3199">
        <v>2710.1921000000002</v>
      </c>
      <c r="M3199" t="s">
        <v>98</v>
      </c>
      <c r="N3199" t="s">
        <v>106</v>
      </c>
      <c r="O3199" t="s">
        <v>91</v>
      </c>
      <c r="P3199" t="s">
        <v>140</v>
      </c>
      <c r="Q3199" t="s">
        <v>70</v>
      </c>
      <c r="R3199" t="s">
        <v>1768</v>
      </c>
      <c r="S3199" t="s">
        <v>142</v>
      </c>
      <c r="T3199" t="s">
        <v>187</v>
      </c>
      <c r="U3199" t="s">
        <v>259</v>
      </c>
      <c r="V3199">
        <v>54343</v>
      </c>
      <c r="W3199">
        <v>36028</v>
      </c>
      <c r="X3199">
        <v>6.5</v>
      </c>
      <c r="Y3199">
        <v>14.7</v>
      </c>
      <c r="Z3199">
        <v>42856.35</v>
      </c>
      <c r="AB3199">
        <v>25.56</v>
      </c>
      <c r="AC3199">
        <v>1095408.31</v>
      </c>
      <c r="AD3199">
        <v>41231665.770000003</v>
      </c>
      <c r="AE3199">
        <v>283.87</v>
      </c>
      <c r="AF3199">
        <v>11704432962.129999</v>
      </c>
      <c r="AG3199">
        <v>172159.71</v>
      </c>
      <c r="AH3199">
        <v>1.8</v>
      </c>
      <c r="AI3199">
        <v>49478.69</v>
      </c>
      <c r="AJ3199">
        <v>7.32</v>
      </c>
      <c r="AK3199">
        <v>3018157.93</v>
      </c>
      <c r="AL3199">
        <v>0.34599999999999997</v>
      </c>
      <c r="AM3199">
        <v>142661.56</v>
      </c>
      <c r="AN3199">
        <v>334.2</v>
      </c>
      <c r="AO3199">
        <v>493.37</v>
      </c>
      <c r="AP3199">
        <v>164884.25</v>
      </c>
      <c r="AQ3199">
        <v>1624592.52</v>
      </c>
      <c r="AR3199" t="s">
        <v>61</v>
      </c>
      <c r="AS3199" t="s">
        <v>61</v>
      </c>
      <c r="AT3199" t="s">
        <v>62</v>
      </c>
      <c r="AU3199" t="s">
        <v>63</v>
      </c>
    </row>
    <row r="3200" spans="1:47" x14ac:dyDescent="0.25">
      <c r="A3200" t="s">
        <v>4470</v>
      </c>
      <c r="B3200">
        <v>2024</v>
      </c>
      <c r="C3200">
        <v>2</v>
      </c>
      <c r="D3200" t="s">
        <v>48</v>
      </c>
      <c r="E3200" s="1">
        <v>45323</v>
      </c>
      <c r="F3200" s="1">
        <v>45348</v>
      </c>
      <c r="G3200">
        <v>25</v>
      </c>
      <c r="H3200">
        <v>16.399999999999999</v>
      </c>
      <c r="I3200" t="s">
        <v>49</v>
      </c>
      <c r="J3200" t="s">
        <v>66</v>
      </c>
      <c r="K3200" t="s">
        <v>251</v>
      </c>
      <c r="L3200">
        <v>8543.7000000000007</v>
      </c>
      <c r="M3200" t="s">
        <v>98</v>
      </c>
      <c r="N3200" t="s">
        <v>81</v>
      </c>
      <c r="O3200" t="s">
        <v>54</v>
      </c>
      <c r="P3200" t="s">
        <v>257</v>
      </c>
      <c r="Q3200" t="s">
        <v>92</v>
      </c>
      <c r="R3200" t="s">
        <v>1158</v>
      </c>
      <c r="S3200" t="s">
        <v>156</v>
      </c>
      <c r="T3200" t="s">
        <v>74</v>
      </c>
      <c r="U3200" t="s">
        <v>87</v>
      </c>
      <c r="V3200">
        <v>24756</v>
      </c>
      <c r="W3200">
        <v>14404</v>
      </c>
      <c r="X3200">
        <v>14.3</v>
      </c>
      <c r="Y3200">
        <v>10.3</v>
      </c>
      <c r="Z3200">
        <v>19365.16</v>
      </c>
      <c r="AA3200">
        <v>1383</v>
      </c>
      <c r="AB3200">
        <v>348.27</v>
      </c>
      <c r="AC3200">
        <v>481657.41</v>
      </c>
      <c r="AD3200">
        <v>53234243.890000001</v>
      </c>
      <c r="AE3200">
        <v>276.43</v>
      </c>
      <c r="AF3200">
        <v>14715542038.51</v>
      </c>
      <c r="AG3200">
        <v>215690.7</v>
      </c>
      <c r="AH3200">
        <v>0</v>
      </c>
      <c r="AI3200">
        <v>0</v>
      </c>
      <c r="AJ3200">
        <v>7.98</v>
      </c>
      <c r="AK3200">
        <v>4248092.66</v>
      </c>
      <c r="AL3200">
        <v>0.20799999999999999</v>
      </c>
      <c r="AM3200">
        <v>110727.23</v>
      </c>
      <c r="AN3200">
        <v>875.1</v>
      </c>
      <c r="AO3200">
        <v>502.11</v>
      </c>
      <c r="AP3200">
        <v>439396.46</v>
      </c>
      <c r="AQ3200">
        <v>1247471.8</v>
      </c>
      <c r="AR3200" t="s">
        <v>61</v>
      </c>
      <c r="AS3200" t="s">
        <v>124</v>
      </c>
      <c r="AT3200" t="s">
        <v>62</v>
      </c>
      <c r="AU3200" t="s">
        <v>63</v>
      </c>
    </row>
    <row r="3201" spans="1:47" x14ac:dyDescent="0.25">
      <c r="A3201" t="s">
        <v>4471</v>
      </c>
      <c r="B3201">
        <v>2023</v>
      </c>
      <c r="C3201">
        <v>12</v>
      </c>
      <c r="D3201" t="s">
        <v>119</v>
      </c>
      <c r="E3201" s="1">
        <v>45263</v>
      </c>
      <c r="F3201" s="1">
        <v>45274</v>
      </c>
      <c r="G3201">
        <v>11</v>
      </c>
      <c r="H3201">
        <v>12</v>
      </c>
      <c r="I3201" t="s">
        <v>65</v>
      </c>
      <c r="J3201" t="s">
        <v>50</v>
      </c>
      <c r="K3201" t="s">
        <v>223</v>
      </c>
      <c r="L3201">
        <v>2710.1109999999999</v>
      </c>
      <c r="M3201" t="s">
        <v>90</v>
      </c>
      <c r="N3201" t="s">
        <v>168</v>
      </c>
      <c r="O3201" t="s">
        <v>189</v>
      </c>
      <c r="P3201" t="s">
        <v>226</v>
      </c>
      <c r="Q3201" t="s">
        <v>257</v>
      </c>
      <c r="R3201" t="s">
        <v>471</v>
      </c>
      <c r="S3201" t="s">
        <v>186</v>
      </c>
      <c r="T3201" t="s">
        <v>102</v>
      </c>
      <c r="U3201" t="s">
        <v>213</v>
      </c>
      <c r="V3201">
        <v>109515</v>
      </c>
      <c r="W3201">
        <v>70205</v>
      </c>
      <c r="X3201">
        <v>17.8</v>
      </c>
      <c r="Y3201">
        <v>10.4</v>
      </c>
      <c r="Z3201">
        <v>101163.92</v>
      </c>
      <c r="AB3201">
        <v>13.35</v>
      </c>
      <c r="AC3201">
        <v>1350538.33</v>
      </c>
      <c r="AD3201">
        <v>87248822.799999997</v>
      </c>
      <c r="AE3201">
        <v>287.72000000000003</v>
      </c>
      <c r="AF3201">
        <v>25103231296.02</v>
      </c>
      <c r="AG3201">
        <v>18002.86</v>
      </c>
      <c r="AH3201">
        <v>2.1</v>
      </c>
      <c r="AI3201">
        <v>59322.92</v>
      </c>
      <c r="AJ3201">
        <v>8.43</v>
      </c>
      <c r="AK3201">
        <v>0</v>
      </c>
      <c r="AL3201">
        <v>0.124</v>
      </c>
      <c r="AM3201">
        <v>108188.54</v>
      </c>
      <c r="AN3201">
        <v>545.5</v>
      </c>
      <c r="AO3201">
        <v>594.16999999999996</v>
      </c>
      <c r="AP3201">
        <v>324119.73</v>
      </c>
      <c r="AQ3201">
        <v>1860172.38</v>
      </c>
      <c r="AR3201" t="s">
        <v>61</v>
      </c>
      <c r="AS3201" t="s">
        <v>61</v>
      </c>
      <c r="AT3201" t="s">
        <v>62</v>
      </c>
      <c r="AU3201" t="s">
        <v>117</v>
      </c>
    </row>
    <row r="3202" spans="1:47" x14ac:dyDescent="0.25">
      <c r="A3202" t="s">
        <v>4472</v>
      </c>
      <c r="B3202">
        <v>2025</v>
      </c>
      <c r="C3202">
        <v>2</v>
      </c>
      <c r="D3202" t="s">
        <v>48</v>
      </c>
      <c r="E3202" s="1">
        <v>45690</v>
      </c>
      <c r="F3202" s="1">
        <v>45716</v>
      </c>
      <c r="G3202">
        <v>26</v>
      </c>
      <c r="H3202">
        <v>21</v>
      </c>
      <c r="I3202" t="s">
        <v>49</v>
      </c>
      <c r="J3202" t="s">
        <v>112</v>
      </c>
      <c r="K3202" t="s">
        <v>340</v>
      </c>
      <c r="L3202">
        <v>7208.39</v>
      </c>
      <c r="M3202" t="s">
        <v>98</v>
      </c>
      <c r="N3202" t="s">
        <v>81</v>
      </c>
      <c r="O3202" t="s">
        <v>200</v>
      </c>
      <c r="P3202" t="s">
        <v>93</v>
      </c>
      <c r="Q3202" t="s">
        <v>226</v>
      </c>
      <c r="R3202" t="s">
        <v>744</v>
      </c>
      <c r="S3202" t="s">
        <v>73</v>
      </c>
      <c r="T3202" t="s">
        <v>59</v>
      </c>
      <c r="U3202" t="s">
        <v>228</v>
      </c>
      <c r="V3202">
        <v>16127</v>
      </c>
      <c r="W3202">
        <v>12057</v>
      </c>
      <c r="X3202">
        <v>10</v>
      </c>
      <c r="Y3202">
        <v>10.3</v>
      </c>
      <c r="Z3202">
        <v>14776.39</v>
      </c>
      <c r="AB3202">
        <v>40.06</v>
      </c>
      <c r="AC3202">
        <v>591942.18000000005</v>
      </c>
      <c r="AD3202">
        <v>15997954.16</v>
      </c>
      <c r="AE3202">
        <v>280.98</v>
      </c>
      <c r="AF3202">
        <v>4495105159.8800001</v>
      </c>
      <c r="AG3202">
        <v>34021.54</v>
      </c>
      <c r="AH3202">
        <v>2.2000000000000002</v>
      </c>
      <c r="AI3202">
        <v>45661.04</v>
      </c>
      <c r="AJ3202">
        <v>17.77</v>
      </c>
      <c r="AK3202">
        <v>2842836.45</v>
      </c>
      <c r="AL3202">
        <v>0.316</v>
      </c>
      <c r="AM3202">
        <v>50553.54</v>
      </c>
      <c r="AN3202">
        <v>677</v>
      </c>
      <c r="AO3202">
        <v>497.58</v>
      </c>
      <c r="AP3202">
        <v>336861.66</v>
      </c>
      <c r="AQ3202">
        <v>1059039.96</v>
      </c>
      <c r="AR3202" t="s">
        <v>61</v>
      </c>
      <c r="AS3202" t="s">
        <v>61</v>
      </c>
      <c r="AT3202" t="s">
        <v>62</v>
      </c>
      <c r="AU3202" t="s">
        <v>63</v>
      </c>
    </row>
    <row r="3203" spans="1:47" x14ac:dyDescent="0.25">
      <c r="A3203" t="s">
        <v>4473</v>
      </c>
      <c r="B3203">
        <v>2023</v>
      </c>
      <c r="C3203">
        <v>10</v>
      </c>
      <c r="D3203" t="s">
        <v>119</v>
      </c>
      <c r="E3203" s="1">
        <v>45228</v>
      </c>
      <c r="F3203" s="1">
        <v>45243</v>
      </c>
      <c r="G3203">
        <v>15</v>
      </c>
      <c r="H3203">
        <v>6</v>
      </c>
      <c r="I3203" t="s">
        <v>65</v>
      </c>
      <c r="J3203" t="s">
        <v>112</v>
      </c>
      <c r="K3203" t="s">
        <v>343</v>
      </c>
      <c r="L3203">
        <v>2523.1</v>
      </c>
      <c r="M3203" t="s">
        <v>52</v>
      </c>
      <c r="N3203" t="s">
        <v>69</v>
      </c>
      <c r="O3203" t="s">
        <v>189</v>
      </c>
      <c r="P3203" t="s">
        <v>226</v>
      </c>
      <c r="Q3203" t="s">
        <v>204</v>
      </c>
      <c r="R3203" t="s">
        <v>751</v>
      </c>
      <c r="S3203" t="s">
        <v>130</v>
      </c>
      <c r="T3203" t="s">
        <v>102</v>
      </c>
      <c r="U3203" t="s">
        <v>96</v>
      </c>
      <c r="V3203">
        <v>63784</v>
      </c>
      <c r="W3203">
        <v>35908</v>
      </c>
      <c r="X3203">
        <v>6.1</v>
      </c>
      <c r="Y3203">
        <v>13.5</v>
      </c>
      <c r="Z3203">
        <v>50359.93</v>
      </c>
      <c r="AB3203">
        <v>24.44</v>
      </c>
      <c r="AC3203">
        <v>1230796.69</v>
      </c>
      <c r="AD3203">
        <v>19324615.940000001</v>
      </c>
      <c r="AE3203">
        <v>285.17</v>
      </c>
      <c r="AF3203">
        <v>5510800727.6099997</v>
      </c>
      <c r="AG3203">
        <v>16038.54</v>
      </c>
      <c r="AH3203">
        <v>0.6</v>
      </c>
      <c r="AI3203">
        <v>9181.2900000000009</v>
      </c>
      <c r="AJ3203">
        <v>20.69</v>
      </c>
      <c r="AK3203">
        <v>0</v>
      </c>
      <c r="AL3203">
        <v>0.22600000000000001</v>
      </c>
      <c r="AM3203">
        <v>43673.63</v>
      </c>
      <c r="AN3203">
        <v>225.3</v>
      </c>
      <c r="AO3203">
        <v>538.86</v>
      </c>
      <c r="AP3203">
        <v>121405.16</v>
      </c>
      <c r="AQ3203">
        <v>1421095.31</v>
      </c>
      <c r="AR3203" t="s">
        <v>61</v>
      </c>
      <c r="AS3203" t="s">
        <v>61</v>
      </c>
      <c r="AT3203" t="s">
        <v>62</v>
      </c>
      <c r="AU3203" t="s">
        <v>63</v>
      </c>
    </row>
    <row r="3204" spans="1:47" x14ac:dyDescent="0.25">
      <c r="A3204" t="s">
        <v>4474</v>
      </c>
      <c r="B3204">
        <v>2023</v>
      </c>
      <c r="C3204">
        <v>7</v>
      </c>
      <c r="D3204" t="s">
        <v>89</v>
      </c>
      <c r="E3204" s="1">
        <v>45115</v>
      </c>
      <c r="F3204" s="1">
        <v>45143</v>
      </c>
      <c r="G3204">
        <v>28</v>
      </c>
      <c r="H3204">
        <v>10.5</v>
      </c>
      <c r="I3204" t="s">
        <v>65</v>
      </c>
      <c r="J3204" t="s">
        <v>112</v>
      </c>
      <c r="K3204" t="s">
        <v>199</v>
      </c>
      <c r="L3204">
        <v>7204.49</v>
      </c>
      <c r="M3204" t="s">
        <v>52</v>
      </c>
      <c r="N3204" t="s">
        <v>168</v>
      </c>
      <c r="O3204" t="s">
        <v>91</v>
      </c>
      <c r="P3204" t="s">
        <v>184</v>
      </c>
      <c r="Q3204" t="s">
        <v>55</v>
      </c>
      <c r="R3204" t="s">
        <v>910</v>
      </c>
      <c r="S3204" t="s">
        <v>161</v>
      </c>
      <c r="T3204" t="s">
        <v>74</v>
      </c>
      <c r="U3204" t="s">
        <v>87</v>
      </c>
      <c r="V3204">
        <v>22231</v>
      </c>
      <c r="W3204">
        <v>12959</v>
      </c>
      <c r="X3204">
        <v>14.9</v>
      </c>
      <c r="Y3204">
        <v>15</v>
      </c>
      <c r="Z3204">
        <v>20312.36</v>
      </c>
      <c r="AB3204">
        <v>23.09</v>
      </c>
      <c r="AC3204">
        <v>469012.39</v>
      </c>
      <c r="AD3204">
        <v>17038413.82</v>
      </c>
      <c r="AE3204">
        <v>288.74</v>
      </c>
      <c r="AF3204">
        <v>4919671606.3900003</v>
      </c>
      <c r="AG3204">
        <v>57689.37</v>
      </c>
      <c r="AI3204">
        <v>0</v>
      </c>
      <c r="AJ3204">
        <v>10.33</v>
      </c>
      <c r="AK3204">
        <v>0</v>
      </c>
      <c r="AL3204">
        <v>6.2E-2</v>
      </c>
      <c r="AM3204">
        <v>10563.82</v>
      </c>
      <c r="AN3204">
        <v>1293.7</v>
      </c>
      <c r="AO3204">
        <v>461.14</v>
      </c>
      <c r="AP3204">
        <v>596576.81999999995</v>
      </c>
      <c r="AQ3204">
        <v>1133842.3999999999</v>
      </c>
      <c r="AR3204" t="s">
        <v>61</v>
      </c>
      <c r="AS3204" t="s">
        <v>61</v>
      </c>
      <c r="AT3204" t="s">
        <v>62</v>
      </c>
      <c r="AU3204" t="s">
        <v>63</v>
      </c>
    </row>
    <row r="3205" spans="1:47" x14ac:dyDescent="0.25">
      <c r="A3205" t="s">
        <v>4475</v>
      </c>
      <c r="B3205">
        <v>2022</v>
      </c>
      <c r="C3205">
        <v>7</v>
      </c>
      <c r="D3205" t="s">
        <v>89</v>
      </c>
      <c r="E3205" s="1">
        <v>44767</v>
      </c>
      <c r="F3205" s="1">
        <v>44787</v>
      </c>
      <c r="G3205">
        <v>20</v>
      </c>
      <c r="H3205">
        <v>4.7</v>
      </c>
      <c r="I3205" t="s">
        <v>49</v>
      </c>
      <c r="J3205" t="s">
        <v>134</v>
      </c>
      <c r="K3205" t="s">
        <v>135</v>
      </c>
      <c r="L3205">
        <v>9999.0098999999991</v>
      </c>
      <c r="M3205" t="s">
        <v>68</v>
      </c>
      <c r="N3205" t="s">
        <v>168</v>
      </c>
      <c r="O3205" t="s">
        <v>91</v>
      </c>
      <c r="P3205" t="s">
        <v>131</v>
      </c>
      <c r="Q3205" t="s">
        <v>56</v>
      </c>
      <c r="R3205" t="s">
        <v>2758</v>
      </c>
      <c r="S3205" t="s">
        <v>137</v>
      </c>
      <c r="T3205" t="s">
        <v>86</v>
      </c>
      <c r="U3205" t="s">
        <v>143</v>
      </c>
      <c r="V3205">
        <v>10928</v>
      </c>
      <c r="W3205">
        <v>7614</v>
      </c>
      <c r="X3205">
        <v>5.2</v>
      </c>
      <c r="Y3205">
        <v>15</v>
      </c>
      <c r="Z3205">
        <v>9981.94</v>
      </c>
      <c r="AB3205">
        <v>23.97</v>
      </c>
      <c r="AC3205">
        <v>239267.1</v>
      </c>
      <c r="AD3205">
        <v>9905079.0600000005</v>
      </c>
      <c r="AE3205">
        <v>216.92</v>
      </c>
      <c r="AF3205">
        <v>2148609749.6999998</v>
      </c>
      <c r="AG3205">
        <v>36259.74</v>
      </c>
      <c r="AH3205">
        <v>0</v>
      </c>
      <c r="AI3205">
        <v>0</v>
      </c>
      <c r="AJ3205">
        <v>3.06</v>
      </c>
      <c r="AK3205">
        <v>303095.42</v>
      </c>
      <c r="AL3205">
        <v>0.151</v>
      </c>
      <c r="AM3205">
        <v>14956.67</v>
      </c>
      <c r="AN3205">
        <v>441.4</v>
      </c>
      <c r="AO3205">
        <v>485.63</v>
      </c>
      <c r="AP3205">
        <v>214357.08</v>
      </c>
      <c r="AQ3205">
        <v>504840.59</v>
      </c>
      <c r="AR3205" t="s">
        <v>61</v>
      </c>
      <c r="AS3205" t="s">
        <v>61</v>
      </c>
      <c r="AT3205" t="s">
        <v>62</v>
      </c>
      <c r="AU3205" t="s">
        <v>63</v>
      </c>
    </row>
    <row r="3206" spans="1:47" x14ac:dyDescent="0.25">
      <c r="A3206" t="s">
        <v>4476</v>
      </c>
      <c r="B3206">
        <v>2023</v>
      </c>
      <c r="C3206">
        <v>7</v>
      </c>
      <c r="D3206" t="s">
        <v>89</v>
      </c>
      <c r="E3206" s="1">
        <v>45109</v>
      </c>
      <c r="F3206" s="1">
        <v>45126</v>
      </c>
      <c r="G3206">
        <v>17</v>
      </c>
      <c r="H3206">
        <v>19.7</v>
      </c>
      <c r="I3206" t="s">
        <v>65</v>
      </c>
      <c r="J3206" t="s">
        <v>50</v>
      </c>
      <c r="K3206" t="s">
        <v>51</v>
      </c>
      <c r="L3206">
        <v>2709</v>
      </c>
      <c r="M3206" t="s">
        <v>90</v>
      </c>
      <c r="N3206" t="s">
        <v>106</v>
      </c>
      <c r="O3206" t="s">
        <v>107</v>
      </c>
      <c r="P3206" t="s">
        <v>56</v>
      </c>
      <c r="Q3206" t="s">
        <v>83</v>
      </c>
      <c r="R3206" t="s">
        <v>1234</v>
      </c>
      <c r="S3206" t="s">
        <v>58</v>
      </c>
      <c r="T3206" t="s">
        <v>74</v>
      </c>
      <c r="U3206" t="s">
        <v>96</v>
      </c>
      <c r="V3206">
        <v>236523</v>
      </c>
      <c r="W3206">
        <v>171164</v>
      </c>
      <c r="X3206">
        <v>13.8</v>
      </c>
      <c r="Y3206">
        <v>13.6</v>
      </c>
      <c r="Z3206">
        <v>192938.09</v>
      </c>
      <c r="AB3206">
        <v>17.61</v>
      </c>
      <c r="AC3206">
        <v>3397639.76</v>
      </c>
      <c r="AD3206">
        <v>16536723.689999999</v>
      </c>
      <c r="AE3206">
        <v>284.05</v>
      </c>
      <c r="AF3206">
        <v>4697256364.1400003</v>
      </c>
      <c r="AG3206">
        <v>193500.52</v>
      </c>
      <c r="AH3206">
        <v>0</v>
      </c>
      <c r="AI3206">
        <v>0</v>
      </c>
      <c r="AJ3206">
        <v>17.940000000000001</v>
      </c>
      <c r="AK3206">
        <v>0</v>
      </c>
      <c r="AL3206">
        <v>0.34699999999999998</v>
      </c>
      <c r="AM3206">
        <v>57382.43</v>
      </c>
      <c r="AN3206">
        <v>282.10000000000002</v>
      </c>
      <c r="AO3206">
        <v>551.94000000000005</v>
      </c>
      <c r="AP3206">
        <v>155702.26999999999</v>
      </c>
      <c r="AQ3206">
        <v>3804224.98</v>
      </c>
      <c r="AR3206" t="s">
        <v>61</v>
      </c>
      <c r="AS3206" t="s">
        <v>61</v>
      </c>
      <c r="AT3206" t="s">
        <v>62</v>
      </c>
      <c r="AU3206" t="s">
        <v>63</v>
      </c>
    </row>
    <row r="3207" spans="1:47" x14ac:dyDescent="0.25">
      <c r="A3207" t="s">
        <v>4477</v>
      </c>
      <c r="B3207">
        <v>2022</v>
      </c>
      <c r="C3207">
        <v>3</v>
      </c>
      <c r="D3207" t="s">
        <v>48</v>
      </c>
      <c r="E3207" s="1">
        <v>44648</v>
      </c>
      <c r="F3207" s="1">
        <v>44655</v>
      </c>
      <c r="G3207">
        <v>7</v>
      </c>
      <c r="H3207">
        <v>8.9</v>
      </c>
      <c r="I3207" t="s">
        <v>65</v>
      </c>
      <c r="J3207" t="s">
        <v>50</v>
      </c>
      <c r="K3207" t="s">
        <v>120</v>
      </c>
      <c r="L3207">
        <v>2710.1921000000002</v>
      </c>
      <c r="M3207" t="s">
        <v>98</v>
      </c>
      <c r="N3207" t="s">
        <v>168</v>
      </c>
      <c r="O3207" t="s">
        <v>200</v>
      </c>
      <c r="P3207" t="s">
        <v>100</v>
      </c>
      <c r="Q3207" t="s">
        <v>196</v>
      </c>
      <c r="R3207" t="s">
        <v>641</v>
      </c>
      <c r="S3207" t="s">
        <v>123</v>
      </c>
      <c r="T3207" t="s">
        <v>86</v>
      </c>
      <c r="U3207" t="s">
        <v>96</v>
      </c>
      <c r="V3207">
        <v>34041</v>
      </c>
      <c r="W3207">
        <v>23934</v>
      </c>
      <c r="X3207">
        <v>5.0999999999999996</v>
      </c>
      <c r="Y3207">
        <v>14.5</v>
      </c>
      <c r="Z3207">
        <v>30350.42</v>
      </c>
      <c r="AB3207">
        <v>23.01</v>
      </c>
      <c r="AC3207">
        <v>698363.16</v>
      </c>
      <c r="AD3207">
        <v>22491482.25</v>
      </c>
      <c r="AE3207">
        <v>212.95</v>
      </c>
      <c r="AF3207">
        <v>4789561145.1400003</v>
      </c>
      <c r="AG3207">
        <v>87761.09</v>
      </c>
      <c r="AH3207">
        <v>2.6</v>
      </c>
      <c r="AI3207">
        <v>49021.55</v>
      </c>
      <c r="AJ3207">
        <v>20.79</v>
      </c>
      <c r="AK3207">
        <v>0</v>
      </c>
      <c r="AL3207">
        <v>0.315</v>
      </c>
      <c r="AM3207">
        <v>70848.17</v>
      </c>
      <c r="AN3207">
        <v>216.1</v>
      </c>
      <c r="AO3207">
        <v>638.53</v>
      </c>
      <c r="AP3207">
        <v>137986.32999999999</v>
      </c>
      <c r="AQ3207">
        <v>1043980.3</v>
      </c>
      <c r="AR3207" t="s">
        <v>124</v>
      </c>
      <c r="AS3207" t="s">
        <v>61</v>
      </c>
      <c r="AT3207" t="s">
        <v>62</v>
      </c>
      <c r="AU3207" t="s">
        <v>63</v>
      </c>
    </row>
    <row r="3208" spans="1:47" x14ac:dyDescent="0.25">
      <c r="A3208" t="s">
        <v>4478</v>
      </c>
      <c r="B3208">
        <v>2021</v>
      </c>
      <c r="C3208">
        <v>12</v>
      </c>
      <c r="D3208" t="s">
        <v>119</v>
      </c>
      <c r="E3208" s="1">
        <v>44550</v>
      </c>
      <c r="F3208" s="1">
        <v>44569</v>
      </c>
      <c r="G3208">
        <v>19</v>
      </c>
      <c r="H3208">
        <v>9.1999999999999993</v>
      </c>
      <c r="I3208" t="s">
        <v>65</v>
      </c>
      <c r="J3208" t="s">
        <v>66</v>
      </c>
      <c r="K3208" t="s">
        <v>153</v>
      </c>
      <c r="L3208">
        <v>6309</v>
      </c>
      <c r="M3208" t="s">
        <v>68</v>
      </c>
      <c r="N3208" t="s">
        <v>53</v>
      </c>
      <c r="O3208" t="s">
        <v>200</v>
      </c>
      <c r="P3208" t="s">
        <v>226</v>
      </c>
      <c r="Q3208" t="s">
        <v>146</v>
      </c>
      <c r="R3208" t="s">
        <v>983</v>
      </c>
      <c r="S3208" t="s">
        <v>156</v>
      </c>
      <c r="T3208" t="s">
        <v>74</v>
      </c>
      <c r="U3208" t="s">
        <v>103</v>
      </c>
      <c r="V3208">
        <v>9710</v>
      </c>
      <c r="W3208">
        <v>6171</v>
      </c>
      <c r="X3208">
        <v>12.1</v>
      </c>
      <c r="Y3208">
        <v>14.2</v>
      </c>
      <c r="Z3208">
        <v>8104.41</v>
      </c>
      <c r="AA3208">
        <v>578</v>
      </c>
      <c r="AB3208">
        <v>3076.69</v>
      </c>
      <c r="AC3208">
        <v>1778326.82</v>
      </c>
      <c r="AD3208">
        <v>20304221.510000002</v>
      </c>
      <c r="AE3208">
        <v>171.56</v>
      </c>
      <c r="AF3208">
        <v>3483392242.2600002</v>
      </c>
      <c r="AG3208">
        <v>192375.79</v>
      </c>
      <c r="AH3208">
        <v>3.5</v>
      </c>
      <c r="AI3208">
        <v>48178.39</v>
      </c>
      <c r="AJ3208">
        <v>7.77</v>
      </c>
      <c r="AK3208">
        <v>0</v>
      </c>
      <c r="AL3208">
        <v>0.14199999999999999</v>
      </c>
      <c r="AM3208">
        <v>28831.99</v>
      </c>
      <c r="AN3208">
        <v>708.9</v>
      </c>
      <c r="AO3208">
        <v>361.98</v>
      </c>
      <c r="AP3208">
        <v>256607.62</v>
      </c>
      <c r="AQ3208">
        <v>2304320.61</v>
      </c>
      <c r="AR3208" t="s">
        <v>61</v>
      </c>
      <c r="AS3208" t="s">
        <v>61</v>
      </c>
      <c r="AT3208" t="s">
        <v>62</v>
      </c>
      <c r="AU3208" t="s">
        <v>63</v>
      </c>
    </row>
    <row r="3209" spans="1:47" x14ac:dyDescent="0.25">
      <c r="A3209" t="s">
        <v>4479</v>
      </c>
      <c r="B3209">
        <v>2023</v>
      </c>
      <c r="C3209">
        <v>7</v>
      </c>
      <c r="D3209" t="s">
        <v>89</v>
      </c>
      <c r="E3209" s="1">
        <v>45117</v>
      </c>
      <c r="F3209" s="1">
        <v>45137</v>
      </c>
      <c r="G3209">
        <v>20</v>
      </c>
      <c r="H3209">
        <v>2.6</v>
      </c>
      <c r="I3209" t="s">
        <v>49</v>
      </c>
      <c r="J3209" t="s">
        <v>50</v>
      </c>
      <c r="K3209" t="s">
        <v>51</v>
      </c>
      <c r="L3209">
        <v>2709</v>
      </c>
      <c r="M3209" t="s">
        <v>98</v>
      </c>
      <c r="N3209" t="s">
        <v>53</v>
      </c>
      <c r="O3209" t="s">
        <v>99</v>
      </c>
      <c r="P3209" t="s">
        <v>131</v>
      </c>
      <c r="Q3209" t="s">
        <v>128</v>
      </c>
      <c r="R3209" t="s">
        <v>2679</v>
      </c>
      <c r="S3209" t="s">
        <v>58</v>
      </c>
      <c r="T3209" t="s">
        <v>162</v>
      </c>
      <c r="U3209" t="s">
        <v>75</v>
      </c>
      <c r="V3209">
        <v>165317</v>
      </c>
      <c r="W3209">
        <v>121340</v>
      </c>
      <c r="X3209">
        <v>7.6</v>
      </c>
      <c r="Y3209">
        <v>10.9</v>
      </c>
      <c r="Z3209">
        <v>157278.78</v>
      </c>
      <c r="AB3209">
        <v>23.39</v>
      </c>
      <c r="AC3209">
        <v>3678750.66</v>
      </c>
      <c r="AD3209">
        <v>14518404.18</v>
      </c>
      <c r="AE3209">
        <v>280.44</v>
      </c>
      <c r="AF3209">
        <v>4071541268.2399998</v>
      </c>
      <c r="AG3209">
        <v>134193.63</v>
      </c>
      <c r="AH3209">
        <v>1.8</v>
      </c>
      <c r="AI3209">
        <v>55765.18</v>
      </c>
      <c r="AJ3209">
        <v>15.17</v>
      </c>
      <c r="AK3209">
        <v>2202441.91</v>
      </c>
      <c r="AL3209">
        <v>0.20200000000000001</v>
      </c>
      <c r="AM3209">
        <v>29327.18</v>
      </c>
      <c r="AN3209">
        <v>334</v>
      </c>
      <c r="AO3209">
        <v>551.03</v>
      </c>
      <c r="AP3209">
        <v>184044.02</v>
      </c>
      <c r="AQ3209">
        <v>4082080.67</v>
      </c>
      <c r="AR3209" t="s">
        <v>61</v>
      </c>
      <c r="AS3209" t="s">
        <v>61</v>
      </c>
      <c r="AT3209" t="s">
        <v>62</v>
      </c>
      <c r="AU3209" t="s">
        <v>63</v>
      </c>
    </row>
    <row r="3210" spans="1:47" x14ac:dyDescent="0.25">
      <c r="A3210" t="s">
        <v>4480</v>
      </c>
      <c r="B3210">
        <v>2024</v>
      </c>
      <c r="C3210">
        <v>7</v>
      </c>
      <c r="D3210" t="s">
        <v>89</v>
      </c>
      <c r="E3210" s="1">
        <v>45499</v>
      </c>
      <c r="F3210" s="1">
        <v>45516</v>
      </c>
      <c r="G3210">
        <v>17</v>
      </c>
      <c r="H3210">
        <v>15.8</v>
      </c>
      <c r="I3210" t="s">
        <v>65</v>
      </c>
      <c r="J3210" t="s">
        <v>239</v>
      </c>
      <c r="K3210" t="s">
        <v>265</v>
      </c>
      <c r="L3210">
        <v>3102.1</v>
      </c>
      <c r="M3210" t="s">
        <v>114</v>
      </c>
      <c r="N3210" t="s">
        <v>168</v>
      </c>
      <c r="O3210" t="s">
        <v>54</v>
      </c>
      <c r="P3210" t="s">
        <v>82</v>
      </c>
      <c r="Q3210" t="s">
        <v>146</v>
      </c>
      <c r="R3210" t="s">
        <v>2779</v>
      </c>
      <c r="S3210" t="s">
        <v>161</v>
      </c>
      <c r="T3210" t="s">
        <v>102</v>
      </c>
      <c r="U3210" t="s">
        <v>132</v>
      </c>
      <c r="V3210">
        <v>35266</v>
      </c>
      <c r="W3210">
        <v>22199</v>
      </c>
      <c r="X3210">
        <v>12</v>
      </c>
      <c r="Y3210">
        <v>15.4</v>
      </c>
      <c r="Z3210">
        <v>29702.6</v>
      </c>
      <c r="AB3210">
        <v>17.850000000000001</v>
      </c>
      <c r="AC3210">
        <v>530191.41</v>
      </c>
      <c r="AD3210">
        <v>16665831.83</v>
      </c>
      <c r="AE3210">
        <v>278.45999999999998</v>
      </c>
      <c r="AF3210">
        <v>4640767531.3800001</v>
      </c>
      <c r="AG3210">
        <v>99093.91</v>
      </c>
      <c r="AH3210">
        <v>0</v>
      </c>
      <c r="AI3210">
        <v>0</v>
      </c>
      <c r="AJ3210">
        <v>16.399999999999999</v>
      </c>
      <c r="AK3210">
        <v>0</v>
      </c>
      <c r="AL3210">
        <v>0.24199999999999999</v>
      </c>
      <c r="AM3210">
        <v>40331.31</v>
      </c>
      <c r="AN3210">
        <v>930.6</v>
      </c>
      <c r="AO3210">
        <v>576.88</v>
      </c>
      <c r="AP3210">
        <v>536844.53</v>
      </c>
      <c r="AQ3210">
        <v>1206461.1599999999</v>
      </c>
      <c r="AR3210" t="s">
        <v>61</v>
      </c>
      <c r="AS3210" t="s">
        <v>61</v>
      </c>
      <c r="AT3210" t="s">
        <v>62</v>
      </c>
      <c r="AU3210" t="s">
        <v>63</v>
      </c>
    </row>
    <row r="3211" spans="1:47" x14ac:dyDescent="0.25">
      <c r="A3211" t="s">
        <v>4481</v>
      </c>
      <c r="B3211">
        <v>2023</v>
      </c>
      <c r="C3211">
        <v>7</v>
      </c>
      <c r="D3211" t="s">
        <v>89</v>
      </c>
      <c r="E3211" s="1">
        <v>45126</v>
      </c>
      <c r="F3211" s="1">
        <v>45139</v>
      </c>
      <c r="G3211">
        <v>13</v>
      </c>
      <c r="H3211">
        <v>11.9</v>
      </c>
      <c r="I3211" t="s">
        <v>49</v>
      </c>
      <c r="J3211" t="s">
        <v>50</v>
      </c>
      <c r="K3211" t="s">
        <v>120</v>
      </c>
      <c r="L3211">
        <v>2710.1921000000002</v>
      </c>
      <c r="M3211" t="s">
        <v>90</v>
      </c>
      <c r="N3211" t="s">
        <v>168</v>
      </c>
      <c r="O3211" t="s">
        <v>91</v>
      </c>
      <c r="P3211" t="s">
        <v>257</v>
      </c>
      <c r="Q3211" t="s">
        <v>184</v>
      </c>
      <c r="R3211" t="s">
        <v>1283</v>
      </c>
      <c r="S3211" t="s">
        <v>123</v>
      </c>
      <c r="T3211" t="s">
        <v>148</v>
      </c>
      <c r="U3211" t="s">
        <v>259</v>
      </c>
      <c r="V3211">
        <v>46293</v>
      </c>
      <c r="W3211">
        <v>29840</v>
      </c>
      <c r="X3211">
        <v>20.2</v>
      </c>
      <c r="Y3211">
        <v>14.5</v>
      </c>
      <c r="Z3211">
        <v>35672.050000000003</v>
      </c>
      <c r="AB3211">
        <v>37.700000000000003</v>
      </c>
      <c r="AC3211">
        <v>1344836.29</v>
      </c>
      <c r="AD3211">
        <v>15263713.470000001</v>
      </c>
      <c r="AE3211">
        <v>285.13</v>
      </c>
      <c r="AF3211">
        <v>4352142621.6999998</v>
      </c>
      <c r="AG3211">
        <v>138259.49</v>
      </c>
      <c r="AH3211">
        <v>1.3</v>
      </c>
      <c r="AI3211">
        <v>44919.72</v>
      </c>
      <c r="AJ3211">
        <v>7.99</v>
      </c>
      <c r="AK3211">
        <v>1219570.71</v>
      </c>
      <c r="AL3211">
        <v>0.29899999999999999</v>
      </c>
      <c r="AM3211">
        <v>45638.5</v>
      </c>
      <c r="AN3211">
        <v>596.1</v>
      </c>
      <c r="AO3211">
        <v>405.47</v>
      </c>
      <c r="AP3211">
        <v>241700.67</v>
      </c>
      <c r="AQ3211">
        <v>1815354.67</v>
      </c>
      <c r="AR3211" t="s">
        <v>61</v>
      </c>
      <c r="AS3211" t="s">
        <v>61</v>
      </c>
      <c r="AT3211" t="s">
        <v>62</v>
      </c>
      <c r="AU3211" t="s">
        <v>63</v>
      </c>
    </row>
    <row r="3212" spans="1:47" x14ac:dyDescent="0.25">
      <c r="A3212" t="s">
        <v>4482</v>
      </c>
      <c r="B3212">
        <v>2020</v>
      </c>
      <c r="C3212">
        <v>12</v>
      </c>
      <c r="D3212" t="s">
        <v>119</v>
      </c>
      <c r="E3212" s="1">
        <v>44187</v>
      </c>
      <c r="F3212" s="1">
        <v>44215</v>
      </c>
      <c r="G3212">
        <v>28</v>
      </c>
      <c r="H3212">
        <v>1.4</v>
      </c>
      <c r="I3212" t="s">
        <v>49</v>
      </c>
      <c r="J3212" t="s">
        <v>78</v>
      </c>
      <c r="K3212" t="s">
        <v>177</v>
      </c>
      <c r="L3212">
        <v>1001.99</v>
      </c>
      <c r="M3212" t="s">
        <v>98</v>
      </c>
      <c r="N3212" t="s">
        <v>69</v>
      </c>
      <c r="O3212" t="s">
        <v>99</v>
      </c>
      <c r="P3212" t="s">
        <v>204</v>
      </c>
      <c r="Q3212" t="s">
        <v>128</v>
      </c>
      <c r="R3212" t="s">
        <v>858</v>
      </c>
      <c r="S3212" t="s">
        <v>130</v>
      </c>
      <c r="T3212" t="s">
        <v>74</v>
      </c>
      <c r="U3212" t="s">
        <v>110</v>
      </c>
      <c r="V3212">
        <v>67295</v>
      </c>
      <c r="W3212">
        <v>48055</v>
      </c>
      <c r="X3212">
        <v>13.9</v>
      </c>
      <c r="Y3212">
        <v>14.3</v>
      </c>
      <c r="Z3212">
        <v>61959.02</v>
      </c>
      <c r="AB3212">
        <v>20.75</v>
      </c>
      <c r="AC3212">
        <v>1285649.67</v>
      </c>
      <c r="AD3212">
        <v>14322447.060000001</v>
      </c>
      <c r="AE3212">
        <v>161.69</v>
      </c>
      <c r="AF3212">
        <v>2315796465.1300001</v>
      </c>
      <c r="AG3212">
        <v>35546.639999999999</v>
      </c>
      <c r="AH3212">
        <v>0</v>
      </c>
      <c r="AI3212">
        <v>0</v>
      </c>
      <c r="AJ3212">
        <v>2.58</v>
      </c>
      <c r="AK3212">
        <v>369519.13</v>
      </c>
      <c r="AL3212">
        <v>0.11899999999999999</v>
      </c>
      <c r="AM3212">
        <v>17043.71</v>
      </c>
      <c r="AN3212">
        <v>1421.3</v>
      </c>
      <c r="AO3212">
        <v>651.20000000000005</v>
      </c>
      <c r="AP3212">
        <v>925550.56</v>
      </c>
      <c r="AQ3212">
        <v>2263790.58</v>
      </c>
      <c r="AR3212" t="s">
        <v>61</v>
      </c>
      <c r="AS3212" t="s">
        <v>61</v>
      </c>
      <c r="AT3212" t="s">
        <v>62</v>
      </c>
      <c r="AU3212" t="s">
        <v>117</v>
      </c>
    </row>
    <row r="3213" spans="1:47" x14ac:dyDescent="0.25">
      <c r="A3213" t="s">
        <v>4483</v>
      </c>
      <c r="B3213">
        <v>2024</v>
      </c>
      <c r="C3213">
        <v>1</v>
      </c>
      <c r="D3213" t="s">
        <v>48</v>
      </c>
      <c r="E3213" s="1">
        <v>45303</v>
      </c>
      <c r="F3213" s="1">
        <v>45322</v>
      </c>
      <c r="G3213">
        <v>19</v>
      </c>
      <c r="H3213">
        <v>4.4000000000000004</v>
      </c>
      <c r="I3213" t="s">
        <v>49</v>
      </c>
      <c r="J3213" t="s">
        <v>78</v>
      </c>
      <c r="K3213" t="s">
        <v>105</v>
      </c>
      <c r="L3213">
        <v>1201.9000000000001</v>
      </c>
      <c r="M3213" t="s">
        <v>90</v>
      </c>
      <c r="N3213" t="s">
        <v>106</v>
      </c>
      <c r="O3213" t="s">
        <v>189</v>
      </c>
      <c r="P3213" t="s">
        <v>230</v>
      </c>
      <c r="Q3213" t="s">
        <v>226</v>
      </c>
      <c r="R3213" t="s">
        <v>1564</v>
      </c>
      <c r="S3213" t="s">
        <v>85</v>
      </c>
      <c r="T3213" t="s">
        <v>86</v>
      </c>
      <c r="U3213" t="s">
        <v>96</v>
      </c>
      <c r="V3213">
        <v>50947</v>
      </c>
      <c r="W3213">
        <v>35858</v>
      </c>
      <c r="X3213">
        <v>8.9</v>
      </c>
      <c r="Y3213">
        <v>12.9</v>
      </c>
      <c r="Z3213">
        <v>44698.53</v>
      </c>
      <c r="AB3213">
        <v>15.47</v>
      </c>
      <c r="AC3213">
        <v>691486.26</v>
      </c>
      <c r="AD3213">
        <v>43778634.25</v>
      </c>
      <c r="AE3213">
        <v>274.06</v>
      </c>
      <c r="AF3213">
        <v>11997972502.559999</v>
      </c>
      <c r="AG3213">
        <v>96707.12</v>
      </c>
      <c r="AH3213">
        <v>1.3</v>
      </c>
      <c r="AI3213">
        <v>21210.5</v>
      </c>
      <c r="AJ3213">
        <v>21.15</v>
      </c>
      <c r="AK3213">
        <v>9259181.1400000006</v>
      </c>
      <c r="AL3213">
        <v>0.307</v>
      </c>
      <c r="AM3213">
        <v>134400.41</v>
      </c>
      <c r="AN3213">
        <v>365.7</v>
      </c>
      <c r="AO3213">
        <v>580.16</v>
      </c>
      <c r="AP3213">
        <v>212164.51</v>
      </c>
      <c r="AQ3213">
        <v>1155968.8</v>
      </c>
      <c r="AR3213" t="s">
        <v>61</v>
      </c>
      <c r="AS3213" t="s">
        <v>61</v>
      </c>
      <c r="AT3213" t="s">
        <v>116</v>
      </c>
      <c r="AU3213" t="s">
        <v>63</v>
      </c>
    </row>
    <row r="3214" spans="1:47" x14ac:dyDescent="0.25">
      <c r="A3214" t="s">
        <v>4484</v>
      </c>
      <c r="B3214">
        <v>2020</v>
      </c>
      <c r="C3214">
        <v>12</v>
      </c>
      <c r="D3214" t="s">
        <v>119</v>
      </c>
      <c r="E3214" s="1">
        <v>44194</v>
      </c>
      <c r="F3214" s="1">
        <v>44207</v>
      </c>
      <c r="G3214">
        <v>13</v>
      </c>
      <c r="H3214">
        <v>19.3</v>
      </c>
      <c r="I3214" t="s">
        <v>49</v>
      </c>
      <c r="J3214" t="s">
        <v>112</v>
      </c>
      <c r="K3214" t="s">
        <v>199</v>
      </c>
      <c r="L3214">
        <v>7204.49</v>
      </c>
      <c r="M3214" t="s">
        <v>114</v>
      </c>
      <c r="N3214" t="s">
        <v>81</v>
      </c>
      <c r="O3214" t="s">
        <v>99</v>
      </c>
      <c r="P3214" t="s">
        <v>93</v>
      </c>
      <c r="Q3214" t="s">
        <v>226</v>
      </c>
      <c r="R3214" t="s">
        <v>479</v>
      </c>
      <c r="S3214" t="s">
        <v>161</v>
      </c>
      <c r="T3214" t="s">
        <v>59</v>
      </c>
      <c r="U3214" t="s">
        <v>60</v>
      </c>
      <c r="V3214">
        <v>33802</v>
      </c>
      <c r="W3214">
        <v>23364</v>
      </c>
      <c r="X3214">
        <v>2.7</v>
      </c>
      <c r="Y3214">
        <v>11.2</v>
      </c>
      <c r="Z3214">
        <v>31418.63</v>
      </c>
      <c r="AB3214">
        <v>21.55</v>
      </c>
      <c r="AC3214">
        <v>677071.48</v>
      </c>
      <c r="AD3214">
        <v>33114293.460000001</v>
      </c>
      <c r="AE3214">
        <v>164.77</v>
      </c>
      <c r="AF3214">
        <v>5456242133.3999996</v>
      </c>
      <c r="AG3214">
        <v>247002.91</v>
      </c>
      <c r="AH3214">
        <v>0</v>
      </c>
      <c r="AI3214">
        <v>0</v>
      </c>
      <c r="AJ3214">
        <v>24.34</v>
      </c>
      <c r="AK3214">
        <v>8060019.0300000003</v>
      </c>
      <c r="AL3214">
        <v>0.13100000000000001</v>
      </c>
      <c r="AM3214">
        <v>43379.72</v>
      </c>
      <c r="AN3214">
        <v>486.3</v>
      </c>
      <c r="AO3214">
        <v>430.34</v>
      </c>
      <c r="AP3214">
        <v>209274.34</v>
      </c>
      <c r="AQ3214">
        <v>1176728.45</v>
      </c>
      <c r="AR3214" t="s">
        <v>61</v>
      </c>
      <c r="AS3214" t="s">
        <v>61</v>
      </c>
      <c r="AT3214" t="s">
        <v>62</v>
      </c>
      <c r="AU3214" t="s">
        <v>63</v>
      </c>
    </row>
    <row r="3215" spans="1:47" x14ac:dyDescent="0.25">
      <c r="A3215" t="s">
        <v>4485</v>
      </c>
      <c r="B3215">
        <v>2024</v>
      </c>
      <c r="C3215">
        <v>1</v>
      </c>
      <c r="D3215" t="s">
        <v>48</v>
      </c>
      <c r="E3215" s="1">
        <v>45299</v>
      </c>
      <c r="F3215" s="1">
        <v>45309</v>
      </c>
      <c r="G3215">
        <v>10</v>
      </c>
      <c r="H3215">
        <v>1.4</v>
      </c>
      <c r="I3215" t="s">
        <v>49</v>
      </c>
      <c r="J3215" t="s">
        <v>66</v>
      </c>
      <c r="K3215" t="s">
        <v>391</v>
      </c>
      <c r="L3215">
        <v>9999.99</v>
      </c>
      <c r="M3215" t="s">
        <v>68</v>
      </c>
      <c r="N3215" t="s">
        <v>106</v>
      </c>
      <c r="O3215" t="s">
        <v>91</v>
      </c>
      <c r="P3215" t="s">
        <v>93</v>
      </c>
      <c r="Q3215" t="s">
        <v>184</v>
      </c>
      <c r="R3215" t="s">
        <v>4486</v>
      </c>
      <c r="S3215" t="s">
        <v>130</v>
      </c>
      <c r="T3215" t="s">
        <v>187</v>
      </c>
      <c r="U3215" t="s">
        <v>166</v>
      </c>
      <c r="V3215">
        <v>73163</v>
      </c>
      <c r="W3215">
        <v>52283</v>
      </c>
      <c r="X3215">
        <v>6.7</v>
      </c>
      <c r="Y3215">
        <v>11.8</v>
      </c>
      <c r="Z3215">
        <v>58877.21</v>
      </c>
      <c r="AB3215">
        <v>39.630000000000003</v>
      </c>
      <c r="AC3215">
        <v>2333303.83</v>
      </c>
      <c r="AD3215">
        <v>36192409.759999998</v>
      </c>
      <c r="AE3215">
        <v>281.95</v>
      </c>
      <c r="AF3215">
        <v>10204449931.83</v>
      </c>
      <c r="AG3215">
        <v>128327.23</v>
      </c>
      <c r="AH3215">
        <v>1.3</v>
      </c>
      <c r="AI3215">
        <v>30199.41</v>
      </c>
      <c r="AJ3215">
        <v>19.940000000000001</v>
      </c>
      <c r="AK3215">
        <v>7216766.5099999998</v>
      </c>
      <c r="AL3215">
        <v>0.28299999999999997</v>
      </c>
      <c r="AM3215">
        <v>102424.52</v>
      </c>
      <c r="AN3215">
        <v>441.2</v>
      </c>
      <c r="AO3215">
        <v>435.6</v>
      </c>
      <c r="AP3215">
        <v>192186.72</v>
      </c>
      <c r="AQ3215">
        <v>2786441.71</v>
      </c>
      <c r="AR3215" t="s">
        <v>61</v>
      </c>
      <c r="AS3215" t="s">
        <v>61</v>
      </c>
      <c r="AT3215" t="s">
        <v>62</v>
      </c>
      <c r="AU3215" t="s">
        <v>63</v>
      </c>
    </row>
    <row r="3216" spans="1:47" x14ac:dyDescent="0.25">
      <c r="A3216" t="s">
        <v>4487</v>
      </c>
      <c r="B3216">
        <v>2020</v>
      </c>
      <c r="C3216">
        <v>7</v>
      </c>
      <c r="D3216" t="s">
        <v>89</v>
      </c>
      <c r="E3216" s="1">
        <v>44034</v>
      </c>
      <c r="F3216" s="1">
        <v>44058</v>
      </c>
      <c r="G3216">
        <v>24</v>
      </c>
      <c r="H3216">
        <v>18.399999999999999</v>
      </c>
      <c r="I3216" t="s">
        <v>49</v>
      </c>
      <c r="J3216" t="s">
        <v>78</v>
      </c>
      <c r="K3216" t="s">
        <v>158</v>
      </c>
      <c r="L3216">
        <v>1006.3</v>
      </c>
      <c r="M3216" t="s">
        <v>114</v>
      </c>
      <c r="N3216" t="s">
        <v>106</v>
      </c>
      <c r="O3216" t="s">
        <v>107</v>
      </c>
      <c r="P3216" t="s">
        <v>93</v>
      </c>
      <c r="Q3216" t="s">
        <v>100</v>
      </c>
      <c r="R3216" t="s">
        <v>513</v>
      </c>
      <c r="S3216" t="s">
        <v>161</v>
      </c>
      <c r="T3216" t="s">
        <v>86</v>
      </c>
      <c r="U3216" t="s">
        <v>213</v>
      </c>
      <c r="V3216">
        <v>33662</v>
      </c>
      <c r="W3216">
        <v>23868</v>
      </c>
      <c r="X3216">
        <v>11.4</v>
      </c>
      <c r="Y3216">
        <v>11.3</v>
      </c>
      <c r="Z3216">
        <v>26524.65</v>
      </c>
      <c r="AB3216">
        <v>35.119999999999997</v>
      </c>
      <c r="AC3216">
        <v>931545.71</v>
      </c>
      <c r="AD3216">
        <v>25018845.620000001</v>
      </c>
      <c r="AE3216">
        <v>167.83</v>
      </c>
      <c r="AF3216">
        <v>4198912860.4000001</v>
      </c>
      <c r="AG3216">
        <v>57771.33</v>
      </c>
      <c r="AH3216">
        <v>2.1</v>
      </c>
      <c r="AI3216">
        <v>48637.760000000002</v>
      </c>
      <c r="AJ3216">
        <v>21.16</v>
      </c>
      <c r="AK3216">
        <v>5293987.7300000004</v>
      </c>
      <c r="AL3216">
        <v>0.311</v>
      </c>
      <c r="AM3216">
        <v>77808.61</v>
      </c>
      <c r="AN3216">
        <v>781.4</v>
      </c>
      <c r="AO3216">
        <v>419.83</v>
      </c>
      <c r="AP3216">
        <v>328055.15999999997</v>
      </c>
      <c r="AQ3216">
        <v>1443818.57</v>
      </c>
      <c r="AR3216" t="s">
        <v>61</v>
      </c>
      <c r="AS3216" t="s">
        <v>61</v>
      </c>
      <c r="AT3216" t="s">
        <v>62</v>
      </c>
      <c r="AU3216" t="s">
        <v>63</v>
      </c>
    </row>
    <row r="3217" spans="1:47" x14ac:dyDescent="0.25">
      <c r="A3217" t="s">
        <v>4488</v>
      </c>
      <c r="B3217">
        <v>2020</v>
      </c>
      <c r="C3217">
        <v>3</v>
      </c>
      <c r="D3217" t="s">
        <v>48</v>
      </c>
      <c r="E3217" s="1">
        <v>43902</v>
      </c>
      <c r="F3217" s="1">
        <v>43916</v>
      </c>
      <c r="G3217">
        <v>14</v>
      </c>
      <c r="H3217">
        <v>13.3</v>
      </c>
      <c r="I3217" t="s">
        <v>49</v>
      </c>
      <c r="J3217" t="s">
        <v>50</v>
      </c>
      <c r="K3217" t="s">
        <v>51</v>
      </c>
      <c r="L3217">
        <v>2709</v>
      </c>
      <c r="M3217" t="s">
        <v>80</v>
      </c>
      <c r="N3217" t="s">
        <v>81</v>
      </c>
      <c r="O3217" t="s">
        <v>99</v>
      </c>
      <c r="P3217" t="s">
        <v>159</v>
      </c>
      <c r="Q3217" t="s">
        <v>70</v>
      </c>
      <c r="R3217" t="s">
        <v>1012</v>
      </c>
      <c r="S3217" t="s">
        <v>58</v>
      </c>
      <c r="T3217" t="s">
        <v>102</v>
      </c>
      <c r="U3217" t="s">
        <v>228</v>
      </c>
      <c r="V3217">
        <v>189767</v>
      </c>
      <c r="W3217">
        <v>115410</v>
      </c>
      <c r="X3217">
        <v>4.9000000000000004</v>
      </c>
      <c r="Y3217">
        <v>10.4</v>
      </c>
      <c r="Z3217">
        <v>177081.18</v>
      </c>
      <c r="AB3217">
        <v>21.17</v>
      </c>
      <c r="AC3217">
        <v>3748808.58</v>
      </c>
      <c r="AD3217">
        <v>17353955.640000001</v>
      </c>
      <c r="AE3217">
        <v>163.92</v>
      </c>
      <c r="AF3217">
        <v>2844660408.5100002</v>
      </c>
      <c r="AG3217">
        <v>215653.6</v>
      </c>
      <c r="AH3217">
        <v>0.4</v>
      </c>
      <c r="AI3217">
        <v>13321.59</v>
      </c>
      <c r="AJ3217">
        <v>1.54</v>
      </c>
      <c r="AK3217">
        <v>267250.92</v>
      </c>
      <c r="AL3217">
        <v>0.28599999999999998</v>
      </c>
      <c r="AM3217">
        <v>49632.31</v>
      </c>
      <c r="AN3217">
        <v>298.7</v>
      </c>
      <c r="AO3217">
        <v>502.68</v>
      </c>
      <c r="AP3217">
        <v>150150.51999999999</v>
      </c>
      <c r="AQ3217">
        <v>4177566.6</v>
      </c>
      <c r="AR3217" t="s">
        <v>61</v>
      </c>
      <c r="AS3217" t="s">
        <v>61</v>
      </c>
      <c r="AT3217" t="s">
        <v>62</v>
      </c>
      <c r="AU3217" t="s">
        <v>63</v>
      </c>
    </row>
    <row r="3218" spans="1:47" x14ac:dyDescent="0.25">
      <c r="A3218" t="s">
        <v>4489</v>
      </c>
      <c r="B3218">
        <v>2025</v>
      </c>
      <c r="C3218">
        <v>5</v>
      </c>
      <c r="D3218" t="s">
        <v>77</v>
      </c>
      <c r="E3218" s="1">
        <v>45794</v>
      </c>
      <c r="F3218" s="1">
        <v>45813</v>
      </c>
      <c r="G3218">
        <v>19</v>
      </c>
      <c r="H3218">
        <v>2.9</v>
      </c>
      <c r="I3218" t="s">
        <v>49</v>
      </c>
      <c r="J3218" t="s">
        <v>134</v>
      </c>
      <c r="K3218" t="s">
        <v>135</v>
      </c>
      <c r="L3218">
        <v>9999.0098999999991</v>
      </c>
      <c r="M3218" t="s">
        <v>52</v>
      </c>
      <c r="N3218" t="s">
        <v>69</v>
      </c>
      <c r="O3218" t="s">
        <v>107</v>
      </c>
      <c r="P3218" t="s">
        <v>201</v>
      </c>
      <c r="Q3218" t="s">
        <v>128</v>
      </c>
      <c r="R3218" t="s">
        <v>1087</v>
      </c>
      <c r="S3218" t="s">
        <v>137</v>
      </c>
      <c r="T3218" t="s">
        <v>131</v>
      </c>
      <c r="U3218" t="s">
        <v>213</v>
      </c>
      <c r="V3218">
        <v>10996</v>
      </c>
      <c r="W3218">
        <v>6808</v>
      </c>
      <c r="X3218">
        <v>9.6</v>
      </c>
      <c r="Y3218">
        <v>11.7</v>
      </c>
      <c r="Z3218">
        <v>9250.36</v>
      </c>
      <c r="AB3218">
        <v>41.09</v>
      </c>
      <c r="AC3218">
        <v>380097.29</v>
      </c>
      <c r="AD3218">
        <v>10798500.25</v>
      </c>
      <c r="AE3218">
        <v>283.85000000000002</v>
      </c>
      <c r="AF3218">
        <v>3065154295.96</v>
      </c>
      <c r="AG3218">
        <v>40155.49</v>
      </c>
      <c r="AH3218">
        <v>0</v>
      </c>
      <c r="AI3218">
        <v>0</v>
      </c>
      <c r="AJ3218">
        <v>24.47</v>
      </c>
      <c r="AK3218">
        <v>2642393.0099999998</v>
      </c>
      <c r="AL3218">
        <v>0.26800000000000002</v>
      </c>
      <c r="AM3218">
        <v>28939.98</v>
      </c>
      <c r="AN3218">
        <v>982.3</v>
      </c>
      <c r="AO3218">
        <v>729.23</v>
      </c>
      <c r="AP3218">
        <v>716322.63</v>
      </c>
      <c r="AQ3218">
        <v>1165515.3899999999</v>
      </c>
      <c r="AR3218" t="s">
        <v>61</v>
      </c>
      <c r="AS3218" t="s">
        <v>124</v>
      </c>
      <c r="AT3218" t="s">
        <v>62</v>
      </c>
      <c r="AU3218" t="s">
        <v>63</v>
      </c>
    </row>
    <row r="3219" spans="1:47" x14ac:dyDescent="0.25">
      <c r="A3219" t="s">
        <v>4490</v>
      </c>
      <c r="B3219">
        <v>2024</v>
      </c>
      <c r="C3219">
        <v>10</v>
      </c>
      <c r="D3219" t="s">
        <v>119</v>
      </c>
      <c r="E3219" s="1">
        <v>45578</v>
      </c>
      <c r="F3219" s="1">
        <v>45593</v>
      </c>
      <c r="G3219">
        <v>15</v>
      </c>
      <c r="H3219">
        <v>12.9</v>
      </c>
      <c r="I3219" t="s">
        <v>65</v>
      </c>
      <c r="J3219" t="s">
        <v>50</v>
      </c>
      <c r="K3219" t="s">
        <v>51</v>
      </c>
      <c r="L3219">
        <v>2709</v>
      </c>
      <c r="M3219" t="s">
        <v>90</v>
      </c>
      <c r="N3219" t="s">
        <v>106</v>
      </c>
      <c r="O3219" t="s">
        <v>200</v>
      </c>
      <c r="P3219" t="s">
        <v>128</v>
      </c>
      <c r="Q3219" t="s">
        <v>93</v>
      </c>
      <c r="R3219" t="s">
        <v>4491</v>
      </c>
      <c r="S3219" t="s">
        <v>170</v>
      </c>
      <c r="T3219" t="s">
        <v>74</v>
      </c>
      <c r="U3219" t="s">
        <v>75</v>
      </c>
      <c r="V3219">
        <v>134695</v>
      </c>
      <c r="W3219">
        <v>90909</v>
      </c>
      <c r="X3219">
        <v>8</v>
      </c>
      <c r="Y3219">
        <v>14.2</v>
      </c>
      <c r="Z3219">
        <v>108622.49</v>
      </c>
      <c r="AB3219">
        <v>25.8</v>
      </c>
      <c r="AC3219">
        <v>2802460.24</v>
      </c>
      <c r="AD3219">
        <v>7475399.7599999998</v>
      </c>
      <c r="AE3219">
        <v>277.33999999999997</v>
      </c>
      <c r="AF3219">
        <v>2073227369.4400001</v>
      </c>
      <c r="AG3219">
        <v>121927.64</v>
      </c>
      <c r="AH3219">
        <v>3.6</v>
      </c>
      <c r="AI3219">
        <v>121019.73</v>
      </c>
      <c r="AJ3219">
        <v>20.3</v>
      </c>
      <c r="AK3219">
        <v>0</v>
      </c>
      <c r="AL3219">
        <v>7.9000000000000001E-2</v>
      </c>
      <c r="AM3219">
        <v>5905.57</v>
      </c>
      <c r="AN3219">
        <v>423.7</v>
      </c>
      <c r="AO3219">
        <v>401.85</v>
      </c>
      <c r="AP3219">
        <v>170263.85</v>
      </c>
      <c r="AQ3219">
        <v>3221577.03</v>
      </c>
      <c r="AR3219" t="s">
        <v>61</v>
      </c>
      <c r="AS3219" t="s">
        <v>61</v>
      </c>
      <c r="AT3219" t="s">
        <v>62</v>
      </c>
      <c r="AU3219" t="s">
        <v>63</v>
      </c>
    </row>
    <row r="3220" spans="1:47" x14ac:dyDescent="0.25">
      <c r="A3220" t="s">
        <v>4492</v>
      </c>
      <c r="B3220">
        <v>2024</v>
      </c>
      <c r="C3220">
        <v>2</v>
      </c>
      <c r="D3220" t="s">
        <v>48</v>
      </c>
      <c r="E3220" s="1">
        <v>45330</v>
      </c>
      <c r="F3220" s="1">
        <v>45343</v>
      </c>
      <c r="G3220">
        <v>13</v>
      </c>
      <c r="H3220">
        <v>7.7</v>
      </c>
      <c r="I3220" t="s">
        <v>65</v>
      </c>
      <c r="J3220" t="s">
        <v>50</v>
      </c>
      <c r="K3220" t="s">
        <v>51</v>
      </c>
      <c r="L3220">
        <v>2709</v>
      </c>
      <c r="M3220" t="s">
        <v>90</v>
      </c>
      <c r="N3220" t="s">
        <v>168</v>
      </c>
      <c r="O3220" t="s">
        <v>91</v>
      </c>
      <c r="P3220" t="s">
        <v>100</v>
      </c>
      <c r="Q3220" t="s">
        <v>150</v>
      </c>
      <c r="R3220" t="s">
        <v>4424</v>
      </c>
      <c r="S3220" t="s">
        <v>170</v>
      </c>
      <c r="T3220" t="s">
        <v>131</v>
      </c>
      <c r="U3220" t="s">
        <v>87</v>
      </c>
      <c r="V3220">
        <v>112629</v>
      </c>
      <c r="W3220">
        <v>63289</v>
      </c>
      <c r="X3220">
        <v>16.7</v>
      </c>
      <c r="Y3220">
        <v>13.6</v>
      </c>
      <c r="Z3220">
        <v>103906.4</v>
      </c>
      <c r="AB3220">
        <v>16.95</v>
      </c>
      <c r="AC3220">
        <v>1761213.48</v>
      </c>
      <c r="AD3220">
        <v>8988942.6600000001</v>
      </c>
      <c r="AE3220">
        <v>274.62</v>
      </c>
      <c r="AF3220">
        <v>2468543433.29</v>
      </c>
      <c r="AG3220">
        <v>246693.04</v>
      </c>
      <c r="AH3220">
        <v>0</v>
      </c>
      <c r="AI3220">
        <v>0</v>
      </c>
      <c r="AJ3220">
        <v>24.46</v>
      </c>
      <c r="AK3220">
        <v>0</v>
      </c>
      <c r="AL3220">
        <v>8.5999999999999993E-2</v>
      </c>
      <c r="AM3220">
        <v>7730.49</v>
      </c>
      <c r="AN3220">
        <v>231.7</v>
      </c>
      <c r="AO3220">
        <v>617.76</v>
      </c>
      <c r="AP3220">
        <v>143134.99</v>
      </c>
      <c r="AQ3220">
        <v>2158772</v>
      </c>
      <c r="AR3220" t="s">
        <v>61</v>
      </c>
      <c r="AS3220" t="s">
        <v>61</v>
      </c>
      <c r="AT3220" t="s">
        <v>62</v>
      </c>
      <c r="AU3220" t="s">
        <v>63</v>
      </c>
    </row>
    <row r="3221" spans="1:47" x14ac:dyDescent="0.25">
      <c r="A3221" t="s">
        <v>4493</v>
      </c>
      <c r="B3221">
        <v>2024</v>
      </c>
      <c r="C3221">
        <v>9</v>
      </c>
      <c r="D3221" t="s">
        <v>89</v>
      </c>
      <c r="E3221" s="1">
        <v>45554</v>
      </c>
      <c r="F3221" s="1">
        <v>45567</v>
      </c>
      <c r="G3221">
        <v>13</v>
      </c>
      <c r="H3221">
        <v>13.2</v>
      </c>
      <c r="I3221" t="s">
        <v>65</v>
      </c>
      <c r="J3221" t="s">
        <v>66</v>
      </c>
      <c r="K3221" t="s">
        <v>245</v>
      </c>
      <c r="L3221">
        <v>8905.9</v>
      </c>
      <c r="M3221" t="s">
        <v>52</v>
      </c>
      <c r="N3221" t="s">
        <v>168</v>
      </c>
      <c r="O3221" t="s">
        <v>54</v>
      </c>
      <c r="P3221" t="s">
        <v>92</v>
      </c>
      <c r="Q3221" t="s">
        <v>150</v>
      </c>
      <c r="R3221" t="s">
        <v>2496</v>
      </c>
      <c r="S3221" t="s">
        <v>137</v>
      </c>
      <c r="T3221" t="s">
        <v>59</v>
      </c>
      <c r="U3221" t="s">
        <v>103</v>
      </c>
      <c r="V3221">
        <v>7126</v>
      </c>
      <c r="W3221">
        <v>4252</v>
      </c>
      <c r="X3221">
        <v>3.6</v>
      </c>
      <c r="Y3221">
        <v>12</v>
      </c>
      <c r="Z3221">
        <v>5622.61</v>
      </c>
      <c r="AB3221">
        <v>22.23</v>
      </c>
      <c r="AC3221">
        <v>124990.62</v>
      </c>
      <c r="AD3221">
        <v>3396168.89</v>
      </c>
      <c r="AE3221">
        <v>275.05</v>
      </c>
      <c r="AF3221">
        <v>934116253.19000006</v>
      </c>
      <c r="AG3221">
        <v>236289.49</v>
      </c>
      <c r="AH3221">
        <v>1.9</v>
      </c>
      <c r="AI3221">
        <v>61669.17</v>
      </c>
      <c r="AJ3221">
        <v>24.26</v>
      </c>
      <c r="AK3221">
        <v>0</v>
      </c>
      <c r="AL3221">
        <v>0.23100000000000001</v>
      </c>
      <c r="AM3221">
        <v>7845.15</v>
      </c>
      <c r="AN3221">
        <v>620.1</v>
      </c>
      <c r="AO3221">
        <v>404.17</v>
      </c>
      <c r="AP3221">
        <v>250625.82</v>
      </c>
      <c r="AQ3221">
        <v>681420.25</v>
      </c>
      <c r="AR3221" t="s">
        <v>61</v>
      </c>
      <c r="AS3221" t="s">
        <v>61</v>
      </c>
      <c r="AT3221" t="s">
        <v>62</v>
      </c>
      <c r="AU3221" t="s">
        <v>63</v>
      </c>
    </row>
    <row r="3222" spans="1:47" x14ac:dyDescent="0.25">
      <c r="A3222" t="s">
        <v>4494</v>
      </c>
      <c r="B3222">
        <v>2023</v>
      </c>
      <c r="C3222">
        <v>4</v>
      </c>
      <c r="D3222" t="s">
        <v>77</v>
      </c>
      <c r="E3222" s="1">
        <v>45022</v>
      </c>
      <c r="F3222" s="1">
        <v>45031</v>
      </c>
      <c r="G3222">
        <v>9</v>
      </c>
      <c r="H3222">
        <v>2.2000000000000002</v>
      </c>
      <c r="I3222" t="s">
        <v>49</v>
      </c>
      <c r="J3222" t="s">
        <v>112</v>
      </c>
      <c r="K3222" t="s">
        <v>126</v>
      </c>
      <c r="L3222">
        <v>2701.12</v>
      </c>
      <c r="M3222" t="s">
        <v>90</v>
      </c>
      <c r="N3222" t="s">
        <v>106</v>
      </c>
      <c r="O3222" t="s">
        <v>99</v>
      </c>
      <c r="P3222" t="s">
        <v>154</v>
      </c>
      <c r="Q3222" t="s">
        <v>226</v>
      </c>
      <c r="R3222" t="s">
        <v>1938</v>
      </c>
      <c r="S3222" t="s">
        <v>130</v>
      </c>
      <c r="T3222" t="s">
        <v>74</v>
      </c>
      <c r="U3222" t="s">
        <v>110</v>
      </c>
      <c r="V3222">
        <v>92632</v>
      </c>
      <c r="W3222">
        <v>56796</v>
      </c>
      <c r="X3222">
        <v>8.9</v>
      </c>
      <c r="Y3222">
        <v>14.6</v>
      </c>
      <c r="Z3222">
        <v>76452.259999999995</v>
      </c>
      <c r="AB3222">
        <v>29.49</v>
      </c>
      <c r="AC3222">
        <v>2254577.15</v>
      </c>
      <c r="AD3222">
        <v>18692577.57</v>
      </c>
      <c r="AE3222">
        <v>281.48</v>
      </c>
      <c r="AF3222">
        <v>5261586734.3999996</v>
      </c>
      <c r="AG3222">
        <v>144157.76000000001</v>
      </c>
      <c r="AH3222">
        <v>0</v>
      </c>
      <c r="AI3222">
        <v>0</v>
      </c>
      <c r="AJ3222">
        <v>23.92</v>
      </c>
      <c r="AK3222">
        <v>4471264.55</v>
      </c>
      <c r="AL3222">
        <v>0.29099999999999998</v>
      </c>
      <c r="AM3222">
        <v>54395.4</v>
      </c>
      <c r="AN3222">
        <v>142.80000000000001</v>
      </c>
      <c r="AO3222">
        <v>599.72</v>
      </c>
      <c r="AP3222">
        <v>85640.02</v>
      </c>
      <c r="AQ3222">
        <v>2538770.33</v>
      </c>
      <c r="AR3222" t="s">
        <v>61</v>
      </c>
      <c r="AS3222" t="s">
        <v>124</v>
      </c>
      <c r="AT3222" t="s">
        <v>62</v>
      </c>
      <c r="AU3222" t="s">
        <v>117</v>
      </c>
    </row>
    <row r="3223" spans="1:47" x14ac:dyDescent="0.25">
      <c r="A3223" t="s">
        <v>4495</v>
      </c>
      <c r="B3223">
        <v>2020</v>
      </c>
      <c r="C3223">
        <v>6</v>
      </c>
      <c r="D3223" t="s">
        <v>77</v>
      </c>
      <c r="E3223" s="1">
        <v>43997</v>
      </c>
      <c r="F3223" s="1">
        <v>44005</v>
      </c>
      <c r="G3223">
        <v>8</v>
      </c>
      <c r="H3223">
        <v>2.6</v>
      </c>
      <c r="I3223" t="s">
        <v>49</v>
      </c>
      <c r="J3223" t="s">
        <v>78</v>
      </c>
      <c r="K3223" t="s">
        <v>79</v>
      </c>
      <c r="L3223">
        <v>1005.9</v>
      </c>
      <c r="M3223" t="s">
        <v>114</v>
      </c>
      <c r="N3223" t="s">
        <v>53</v>
      </c>
      <c r="O3223" t="s">
        <v>107</v>
      </c>
      <c r="P3223" t="s">
        <v>121</v>
      </c>
      <c r="Q3223" t="s">
        <v>56</v>
      </c>
      <c r="R3223" t="s">
        <v>487</v>
      </c>
      <c r="S3223" t="s">
        <v>85</v>
      </c>
      <c r="T3223" t="s">
        <v>148</v>
      </c>
      <c r="U3223" t="s">
        <v>110</v>
      </c>
      <c r="V3223">
        <v>44822</v>
      </c>
      <c r="W3223">
        <v>28738</v>
      </c>
      <c r="X3223">
        <v>22.8</v>
      </c>
      <c r="Y3223">
        <v>14.9</v>
      </c>
      <c r="Z3223">
        <v>35057.599999999999</v>
      </c>
      <c r="AB3223">
        <v>33.840000000000003</v>
      </c>
      <c r="AC3223">
        <v>1186349.18</v>
      </c>
      <c r="AD3223">
        <v>30115880.699999999</v>
      </c>
      <c r="AE3223">
        <v>166.52</v>
      </c>
      <c r="AF3223">
        <v>5014896454.1599998</v>
      </c>
      <c r="AG3223">
        <v>75027.009999999995</v>
      </c>
      <c r="AI3223">
        <v>8741.4699999999993</v>
      </c>
      <c r="AJ3223">
        <v>12.45</v>
      </c>
      <c r="AK3223">
        <v>3749427.15</v>
      </c>
      <c r="AL3223">
        <v>0.20699999999999999</v>
      </c>
      <c r="AM3223">
        <v>62339.87</v>
      </c>
      <c r="AN3223">
        <v>349.5</v>
      </c>
      <c r="AO3223">
        <v>378.32</v>
      </c>
      <c r="AP3223">
        <v>132222.84</v>
      </c>
      <c r="AQ3223">
        <v>1464680.37</v>
      </c>
      <c r="AR3223" t="s">
        <v>61</v>
      </c>
      <c r="AS3223" t="s">
        <v>61</v>
      </c>
      <c r="AT3223" t="s">
        <v>62</v>
      </c>
      <c r="AU3223" t="s">
        <v>63</v>
      </c>
    </row>
    <row r="3224" spans="1:47" x14ac:dyDescent="0.25">
      <c r="A3224" t="s">
        <v>4496</v>
      </c>
      <c r="B3224">
        <v>2021</v>
      </c>
      <c r="C3224">
        <v>11</v>
      </c>
      <c r="D3224" t="s">
        <v>119</v>
      </c>
      <c r="E3224" s="1">
        <v>44515</v>
      </c>
      <c r="F3224" s="1">
        <v>44526</v>
      </c>
      <c r="G3224">
        <v>11</v>
      </c>
      <c r="H3224">
        <v>18</v>
      </c>
      <c r="I3224" t="s">
        <v>65</v>
      </c>
      <c r="J3224" t="s">
        <v>66</v>
      </c>
      <c r="K3224" t="s">
        <v>245</v>
      </c>
      <c r="L3224">
        <v>8905.9</v>
      </c>
      <c r="M3224" t="s">
        <v>90</v>
      </c>
      <c r="N3224" t="s">
        <v>168</v>
      </c>
      <c r="O3224" t="s">
        <v>189</v>
      </c>
      <c r="P3224" t="s">
        <v>184</v>
      </c>
      <c r="Q3224" t="s">
        <v>154</v>
      </c>
      <c r="R3224" t="s">
        <v>670</v>
      </c>
      <c r="S3224" t="s">
        <v>73</v>
      </c>
      <c r="T3224" t="s">
        <v>162</v>
      </c>
      <c r="U3224" t="s">
        <v>132</v>
      </c>
      <c r="V3224">
        <v>13338</v>
      </c>
      <c r="W3224">
        <v>9778</v>
      </c>
      <c r="X3224">
        <v>24.5</v>
      </c>
      <c r="Y3224">
        <v>13.6</v>
      </c>
      <c r="Z3224">
        <v>11169.39</v>
      </c>
      <c r="AB3224">
        <v>16.48</v>
      </c>
      <c r="AC3224">
        <v>184071.55</v>
      </c>
      <c r="AD3224">
        <v>4250176.28</v>
      </c>
      <c r="AE3224">
        <v>168.99</v>
      </c>
      <c r="AF3224">
        <v>718237289.55999994</v>
      </c>
      <c r="AG3224">
        <v>33180.449999999997</v>
      </c>
      <c r="AH3224">
        <v>0.3</v>
      </c>
      <c r="AI3224">
        <v>7154.73</v>
      </c>
      <c r="AJ3224">
        <v>9.58</v>
      </c>
      <c r="AK3224">
        <v>0</v>
      </c>
      <c r="AL3224">
        <v>9.4E-2</v>
      </c>
      <c r="AM3224">
        <v>3995.17</v>
      </c>
      <c r="AN3224">
        <v>358.7</v>
      </c>
      <c r="AO3224">
        <v>440.21</v>
      </c>
      <c r="AP3224">
        <v>157903.32999999999</v>
      </c>
      <c r="AQ3224">
        <v>386305.23</v>
      </c>
      <c r="AR3224" t="s">
        <v>61</v>
      </c>
      <c r="AS3224" t="s">
        <v>61</v>
      </c>
      <c r="AT3224" t="s">
        <v>62</v>
      </c>
      <c r="AU3224" t="s">
        <v>63</v>
      </c>
    </row>
    <row r="3225" spans="1:47" x14ac:dyDescent="0.25">
      <c r="A3225" t="s">
        <v>4497</v>
      </c>
      <c r="B3225">
        <v>2025</v>
      </c>
      <c r="C3225">
        <v>10</v>
      </c>
      <c r="D3225" t="s">
        <v>119</v>
      </c>
      <c r="E3225" s="1">
        <v>45940</v>
      </c>
      <c r="F3225" s="1">
        <v>45963</v>
      </c>
      <c r="G3225">
        <v>23</v>
      </c>
      <c r="H3225">
        <v>1.9</v>
      </c>
      <c r="I3225" t="s">
        <v>49</v>
      </c>
      <c r="J3225" t="s">
        <v>78</v>
      </c>
      <c r="K3225" t="s">
        <v>79</v>
      </c>
      <c r="L3225">
        <v>1005.9</v>
      </c>
      <c r="M3225" t="s">
        <v>52</v>
      </c>
      <c r="N3225" t="s">
        <v>106</v>
      </c>
      <c r="O3225" t="s">
        <v>54</v>
      </c>
      <c r="P3225" t="s">
        <v>230</v>
      </c>
      <c r="Q3225" t="s">
        <v>184</v>
      </c>
      <c r="R3225" t="s">
        <v>4498</v>
      </c>
      <c r="S3225" t="s">
        <v>85</v>
      </c>
      <c r="T3225" t="s">
        <v>59</v>
      </c>
      <c r="U3225" t="s">
        <v>103</v>
      </c>
      <c r="V3225">
        <v>37004</v>
      </c>
      <c r="W3225">
        <v>27568</v>
      </c>
      <c r="X3225">
        <v>13.9</v>
      </c>
      <c r="Y3225">
        <v>10.6</v>
      </c>
      <c r="Z3225">
        <v>32735.38</v>
      </c>
      <c r="AB3225">
        <v>26.39</v>
      </c>
      <c r="AC3225">
        <v>863886.68</v>
      </c>
      <c r="AD3225">
        <v>28996344.899999999</v>
      </c>
      <c r="AE3225">
        <v>281.25</v>
      </c>
      <c r="AF3225">
        <v>8155222003.1199999</v>
      </c>
      <c r="AG3225">
        <v>196871.54</v>
      </c>
      <c r="AH3225">
        <v>2.4</v>
      </c>
      <c r="AI3225">
        <v>49432.74</v>
      </c>
      <c r="AJ3225">
        <v>13.22</v>
      </c>
      <c r="AK3225">
        <v>3833316.8</v>
      </c>
      <c r="AL3225">
        <v>0.14899999999999999</v>
      </c>
      <c r="AM3225">
        <v>43204.55</v>
      </c>
      <c r="AN3225">
        <v>744.9</v>
      </c>
      <c r="AO3225">
        <v>606.47</v>
      </c>
      <c r="AP3225">
        <v>451759.5</v>
      </c>
      <c r="AQ3225">
        <v>1605155.01</v>
      </c>
      <c r="AR3225" t="s">
        <v>61</v>
      </c>
      <c r="AS3225" t="s">
        <v>61</v>
      </c>
      <c r="AT3225" t="s">
        <v>62</v>
      </c>
      <c r="AU3225" t="s">
        <v>63</v>
      </c>
    </row>
    <row r="3226" spans="1:47" x14ac:dyDescent="0.25">
      <c r="A3226" t="s">
        <v>4499</v>
      </c>
      <c r="B3226">
        <v>2020</v>
      </c>
      <c r="C3226">
        <v>10</v>
      </c>
      <c r="D3226" t="s">
        <v>119</v>
      </c>
      <c r="E3226" s="1">
        <v>44123</v>
      </c>
      <c r="F3226" s="1">
        <v>44135</v>
      </c>
      <c r="G3226">
        <v>12</v>
      </c>
      <c r="H3226">
        <v>16.8</v>
      </c>
      <c r="I3226" t="s">
        <v>49</v>
      </c>
      <c r="J3226" t="s">
        <v>50</v>
      </c>
      <c r="K3226" t="s">
        <v>51</v>
      </c>
      <c r="L3226">
        <v>2709</v>
      </c>
      <c r="M3226" t="s">
        <v>90</v>
      </c>
      <c r="N3226" t="s">
        <v>168</v>
      </c>
      <c r="O3226" t="s">
        <v>200</v>
      </c>
      <c r="P3226" t="s">
        <v>55</v>
      </c>
      <c r="Q3226" t="s">
        <v>82</v>
      </c>
      <c r="R3226" t="s">
        <v>4424</v>
      </c>
      <c r="S3226" t="s">
        <v>186</v>
      </c>
      <c r="T3226" t="s">
        <v>162</v>
      </c>
      <c r="U3226" t="s">
        <v>103</v>
      </c>
      <c r="V3226">
        <v>104251</v>
      </c>
      <c r="W3226">
        <v>70240</v>
      </c>
      <c r="X3226">
        <v>10.5</v>
      </c>
      <c r="Y3226">
        <v>11.2</v>
      </c>
      <c r="Z3226">
        <v>91689.93</v>
      </c>
      <c r="AB3226">
        <v>8.7899999999999991</v>
      </c>
      <c r="AC3226">
        <v>805954.48</v>
      </c>
      <c r="AD3226">
        <v>7239836.8700000001</v>
      </c>
      <c r="AE3226">
        <v>160.32</v>
      </c>
      <c r="AF3226">
        <v>1160690647</v>
      </c>
      <c r="AG3226">
        <v>95246.99</v>
      </c>
      <c r="AH3226">
        <v>1.7</v>
      </c>
      <c r="AJ3226">
        <v>18.190000000000001</v>
      </c>
      <c r="AK3226">
        <v>1316926.33</v>
      </c>
      <c r="AL3226">
        <v>0.27600000000000002</v>
      </c>
      <c r="AM3226">
        <v>19981.95</v>
      </c>
      <c r="AN3226">
        <v>617.6</v>
      </c>
      <c r="AO3226">
        <v>515.66</v>
      </c>
      <c r="AP3226">
        <v>318471.62</v>
      </c>
      <c r="AQ3226">
        <v>1255438.6399999999</v>
      </c>
      <c r="AR3226" t="s">
        <v>61</v>
      </c>
      <c r="AS3226" t="s">
        <v>61</v>
      </c>
      <c r="AT3226" t="s">
        <v>62</v>
      </c>
      <c r="AU3226" t="s">
        <v>63</v>
      </c>
    </row>
    <row r="3227" spans="1:47" x14ac:dyDescent="0.25">
      <c r="A3227" t="s">
        <v>4500</v>
      </c>
      <c r="B3227">
        <v>2025</v>
      </c>
      <c r="C3227">
        <v>9</v>
      </c>
      <c r="D3227" t="s">
        <v>89</v>
      </c>
      <c r="E3227" s="1">
        <v>45905</v>
      </c>
      <c r="F3227" s="1">
        <v>45917</v>
      </c>
      <c r="G3227">
        <v>12</v>
      </c>
      <c r="H3227">
        <v>20.100000000000001</v>
      </c>
      <c r="I3227" t="s">
        <v>65</v>
      </c>
      <c r="J3227" t="s">
        <v>50</v>
      </c>
      <c r="K3227" t="s">
        <v>51</v>
      </c>
      <c r="L3227">
        <v>2709</v>
      </c>
      <c r="M3227" t="s">
        <v>90</v>
      </c>
      <c r="N3227" t="s">
        <v>106</v>
      </c>
      <c r="O3227" t="s">
        <v>200</v>
      </c>
      <c r="P3227" t="s">
        <v>92</v>
      </c>
      <c r="Q3227" t="s">
        <v>127</v>
      </c>
      <c r="R3227" t="s">
        <v>2758</v>
      </c>
      <c r="S3227" t="s">
        <v>58</v>
      </c>
      <c r="T3227" t="s">
        <v>148</v>
      </c>
      <c r="U3227" t="s">
        <v>166</v>
      </c>
      <c r="V3227">
        <v>177042</v>
      </c>
      <c r="W3227">
        <v>104803</v>
      </c>
      <c r="X3227">
        <v>10.6</v>
      </c>
      <c r="Y3227">
        <v>13.8</v>
      </c>
      <c r="Z3227">
        <v>151666.35</v>
      </c>
      <c r="AB3227">
        <v>26.04</v>
      </c>
      <c r="AC3227">
        <v>3949391.75</v>
      </c>
      <c r="AD3227">
        <v>12163641.27</v>
      </c>
      <c r="AE3227">
        <v>276.26</v>
      </c>
      <c r="AF3227">
        <v>3360327537.25</v>
      </c>
      <c r="AG3227">
        <v>240568.89</v>
      </c>
      <c r="AH3227">
        <v>0</v>
      </c>
      <c r="AI3227">
        <v>0</v>
      </c>
      <c r="AJ3227">
        <v>17.55</v>
      </c>
      <c r="AK3227">
        <v>0</v>
      </c>
      <c r="AL3227">
        <v>0.22</v>
      </c>
      <c r="AM3227">
        <v>26760.01</v>
      </c>
      <c r="AN3227">
        <v>583.4</v>
      </c>
      <c r="AO3227">
        <v>604.29</v>
      </c>
      <c r="AP3227">
        <v>352542.79</v>
      </c>
      <c r="AQ3227">
        <v>4569263.4400000004</v>
      </c>
      <c r="AR3227" t="s">
        <v>61</v>
      </c>
      <c r="AS3227" t="s">
        <v>61</v>
      </c>
      <c r="AT3227" t="s">
        <v>62</v>
      </c>
      <c r="AU3227" t="s">
        <v>63</v>
      </c>
    </row>
    <row r="3228" spans="1:47" x14ac:dyDescent="0.25">
      <c r="A3228" t="s">
        <v>4501</v>
      </c>
      <c r="B3228">
        <v>2023</v>
      </c>
      <c r="C3228">
        <v>12</v>
      </c>
      <c r="D3228" t="s">
        <v>119</v>
      </c>
      <c r="E3228" s="1">
        <v>45272</v>
      </c>
      <c r="F3228" s="1">
        <v>45279</v>
      </c>
      <c r="G3228">
        <v>7</v>
      </c>
      <c r="H3228">
        <v>17.5</v>
      </c>
      <c r="I3228" t="s">
        <v>49</v>
      </c>
      <c r="J3228" t="s">
        <v>50</v>
      </c>
      <c r="K3228" t="s">
        <v>139</v>
      </c>
      <c r="L3228">
        <v>2710.1210999999998</v>
      </c>
      <c r="M3228" t="s">
        <v>98</v>
      </c>
      <c r="N3228" t="s">
        <v>53</v>
      </c>
      <c r="O3228" t="s">
        <v>99</v>
      </c>
      <c r="P3228" t="s">
        <v>146</v>
      </c>
      <c r="Q3228" t="s">
        <v>100</v>
      </c>
      <c r="R3228" t="s">
        <v>1220</v>
      </c>
      <c r="S3228" t="s">
        <v>142</v>
      </c>
      <c r="T3228" t="s">
        <v>74</v>
      </c>
      <c r="U3228" t="s">
        <v>96</v>
      </c>
      <c r="V3228">
        <v>30686</v>
      </c>
      <c r="W3228">
        <v>20863</v>
      </c>
      <c r="X3228">
        <v>5.3</v>
      </c>
      <c r="Y3228">
        <v>10.4</v>
      </c>
      <c r="Z3228">
        <v>25156.58</v>
      </c>
      <c r="AB3228">
        <v>35.01</v>
      </c>
      <c r="AC3228">
        <v>880731.87</v>
      </c>
      <c r="AD3228">
        <v>20336076.140000001</v>
      </c>
      <c r="AE3228">
        <v>289.66000000000003</v>
      </c>
      <c r="AF3228">
        <v>5890547814.71</v>
      </c>
      <c r="AG3228">
        <v>187424.02</v>
      </c>
      <c r="AH3228">
        <v>0</v>
      </c>
      <c r="AI3228">
        <v>0</v>
      </c>
      <c r="AJ3228">
        <v>3.93</v>
      </c>
      <c r="AK3228">
        <v>799207.79</v>
      </c>
      <c r="AL3228">
        <v>0.26200000000000001</v>
      </c>
      <c r="AM3228">
        <v>53280.52</v>
      </c>
      <c r="AN3228">
        <v>107.2</v>
      </c>
      <c r="AO3228">
        <v>363.05</v>
      </c>
      <c r="AP3228">
        <v>38918.959999999999</v>
      </c>
      <c r="AQ3228">
        <v>1160355.3700000001</v>
      </c>
      <c r="AR3228" t="s">
        <v>61</v>
      </c>
      <c r="AS3228" t="s">
        <v>61</v>
      </c>
      <c r="AT3228" t="s">
        <v>293</v>
      </c>
      <c r="AU3228" t="s">
        <v>63</v>
      </c>
    </row>
    <row r="3229" spans="1:47" x14ac:dyDescent="0.25">
      <c r="A3229" t="s">
        <v>4502</v>
      </c>
      <c r="B3229">
        <v>2021</v>
      </c>
      <c r="C3229">
        <v>2</v>
      </c>
      <c r="D3229" t="s">
        <v>48</v>
      </c>
      <c r="E3229" s="1">
        <v>44248</v>
      </c>
      <c r="F3229" s="1">
        <v>44271</v>
      </c>
      <c r="G3229">
        <v>23</v>
      </c>
      <c r="H3229">
        <v>7</v>
      </c>
      <c r="I3229" t="s">
        <v>65</v>
      </c>
      <c r="J3229" t="s">
        <v>134</v>
      </c>
      <c r="K3229" t="s">
        <v>135</v>
      </c>
      <c r="L3229">
        <v>9999.0098999999991</v>
      </c>
      <c r="M3229" t="s">
        <v>80</v>
      </c>
      <c r="N3229" t="s">
        <v>81</v>
      </c>
      <c r="O3229" t="s">
        <v>107</v>
      </c>
      <c r="P3229" t="s">
        <v>82</v>
      </c>
      <c r="Q3229" t="s">
        <v>257</v>
      </c>
      <c r="R3229" t="s">
        <v>1305</v>
      </c>
      <c r="S3229" t="s">
        <v>137</v>
      </c>
      <c r="T3229" t="s">
        <v>102</v>
      </c>
      <c r="U3229" t="s">
        <v>228</v>
      </c>
      <c r="V3229">
        <v>10728</v>
      </c>
      <c r="W3229">
        <v>6422</v>
      </c>
      <c r="X3229">
        <v>20</v>
      </c>
      <c r="Y3229">
        <v>11.6</v>
      </c>
      <c r="Z3229">
        <v>10209.56</v>
      </c>
      <c r="AB3229">
        <v>44.12</v>
      </c>
      <c r="AC3229">
        <v>450445.79</v>
      </c>
      <c r="AD3229">
        <v>10150752.93</v>
      </c>
      <c r="AE3229">
        <v>167.54</v>
      </c>
      <c r="AF3229">
        <v>1700657145.8900001</v>
      </c>
      <c r="AG3229">
        <v>31846.84</v>
      </c>
      <c r="AH3229">
        <v>0</v>
      </c>
      <c r="AI3229">
        <v>0</v>
      </c>
      <c r="AJ3229">
        <v>8.6</v>
      </c>
      <c r="AK3229">
        <v>0</v>
      </c>
      <c r="AL3229">
        <v>0.27900000000000003</v>
      </c>
      <c r="AM3229">
        <v>28320.6</v>
      </c>
      <c r="AN3229">
        <v>606.70000000000005</v>
      </c>
      <c r="AO3229">
        <v>566.4</v>
      </c>
      <c r="AP3229">
        <v>343634.88</v>
      </c>
      <c r="AQ3229">
        <v>854248.11</v>
      </c>
      <c r="AR3229" t="s">
        <v>61</v>
      </c>
      <c r="AS3229" t="s">
        <v>61</v>
      </c>
      <c r="AT3229" t="s">
        <v>62</v>
      </c>
      <c r="AU3229" t="s">
        <v>63</v>
      </c>
    </row>
    <row r="3230" spans="1:47" x14ac:dyDescent="0.25">
      <c r="A3230" t="s">
        <v>4503</v>
      </c>
      <c r="B3230">
        <v>2023</v>
      </c>
      <c r="C3230">
        <v>10</v>
      </c>
      <c r="D3230" t="s">
        <v>119</v>
      </c>
      <c r="E3230" s="1">
        <v>45216</v>
      </c>
      <c r="F3230" s="1">
        <v>45232</v>
      </c>
      <c r="G3230">
        <v>16</v>
      </c>
      <c r="H3230">
        <v>20</v>
      </c>
      <c r="I3230" t="s">
        <v>49</v>
      </c>
      <c r="J3230" t="s">
        <v>50</v>
      </c>
      <c r="K3230" t="s">
        <v>51</v>
      </c>
      <c r="L3230">
        <v>2709</v>
      </c>
      <c r="M3230" t="s">
        <v>68</v>
      </c>
      <c r="N3230" t="s">
        <v>168</v>
      </c>
      <c r="O3230" t="s">
        <v>107</v>
      </c>
      <c r="P3230" t="s">
        <v>140</v>
      </c>
      <c r="Q3230" t="s">
        <v>56</v>
      </c>
      <c r="R3230" t="s">
        <v>2111</v>
      </c>
      <c r="S3230" t="s">
        <v>170</v>
      </c>
      <c r="T3230" t="s">
        <v>59</v>
      </c>
      <c r="U3230" t="s">
        <v>75</v>
      </c>
      <c r="V3230">
        <v>111501</v>
      </c>
      <c r="W3230">
        <v>78605</v>
      </c>
      <c r="X3230">
        <v>8.9</v>
      </c>
      <c r="Y3230">
        <v>15.9</v>
      </c>
      <c r="Z3230">
        <v>87780.03</v>
      </c>
      <c r="AB3230">
        <v>33.799999999999997</v>
      </c>
      <c r="AC3230">
        <v>2966965.01</v>
      </c>
      <c r="AD3230">
        <v>5545064.5</v>
      </c>
      <c r="AE3230">
        <v>280.92</v>
      </c>
      <c r="AF3230">
        <v>1557719519.3399999</v>
      </c>
      <c r="AG3230">
        <v>142130.65</v>
      </c>
      <c r="AH3230">
        <v>0</v>
      </c>
      <c r="AI3230">
        <v>0</v>
      </c>
      <c r="AJ3230">
        <v>23.51</v>
      </c>
      <c r="AK3230">
        <v>1303644.6599999999</v>
      </c>
      <c r="AL3230">
        <v>0.20699999999999999</v>
      </c>
      <c r="AM3230">
        <v>11478.28</v>
      </c>
      <c r="AO3230">
        <v>401.4</v>
      </c>
      <c r="AP3230">
        <v>264843.71999999997</v>
      </c>
      <c r="AQ3230">
        <v>3385417.66</v>
      </c>
      <c r="AR3230" t="s">
        <v>61</v>
      </c>
      <c r="AS3230" t="s">
        <v>61</v>
      </c>
      <c r="AT3230" t="s">
        <v>62</v>
      </c>
      <c r="AU3230" t="s">
        <v>63</v>
      </c>
    </row>
    <row r="3231" spans="1:47" x14ac:dyDescent="0.25">
      <c r="A3231" t="s">
        <v>4504</v>
      </c>
      <c r="B3231">
        <v>2021</v>
      </c>
      <c r="C3231">
        <v>6</v>
      </c>
      <c r="D3231" t="s">
        <v>77</v>
      </c>
      <c r="E3231" s="1">
        <v>44376</v>
      </c>
      <c r="F3231" s="1">
        <v>44394</v>
      </c>
      <c r="G3231">
        <v>18</v>
      </c>
      <c r="H3231">
        <v>15.7</v>
      </c>
      <c r="I3231" t="s">
        <v>49</v>
      </c>
      <c r="J3231" t="s">
        <v>50</v>
      </c>
      <c r="K3231" t="s">
        <v>145</v>
      </c>
      <c r="L3231">
        <v>2710.19</v>
      </c>
      <c r="M3231" t="s">
        <v>52</v>
      </c>
      <c r="N3231" t="s">
        <v>81</v>
      </c>
      <c r="O3231" t="s">
        <v>91</v>
      </c>
      <c r="P3231" t="s">
        <v>108</v>
      </c>
      <c r="Q3231" t="s">
        <v>226</v>
      </c>
      <c r="R3231" t="s">
        <v>527</v>
      </c>
      <c r="S3231" t="s">
        <v>170</v>
      </c>
      <c r="T3231" t="s">
        <v>95</v>
      </c>
      <c r="U3231" t="s">
        <v>143</v>
      </c>
      <c r="V3231">
        <v>142402</v>
      </c>
      <c r="W3231">
        <v>85621</v>
      </c>
      <c r="X3231">
        <v>8.6999999999999993</v>
      </c>
      <c r="Y3231">
        <v>11.1</v>
      </c>
      <c r="Z3231">
        <v>113302.62</v>
      </c>
      <c r="AB3231">
        <v>33.75</v>
      </c>
      <c r="AC3231">
        <v>3823963.42</v>
      </c>
      <c r="AD3231">
        <v>49560832.039999999</v>
      </c>
      <c r="AE3231">
        <v>172.91</v>
      </c>
      <c r="AF3231">
        <v>8569563468.04</v>
      </c>
      <c r="AG3231">
        <v>161734.71</v>
      </c>
      <c r="AH3231">
        <v>0</v>
      </c>
      <c r="AI3231">
        <v>0</v>
      </c>
      <c r="AJ3231">
        <v>14.33</v>
      </c>
      <c r="AK3231">
        <v>7102067.2300000004</v>
      </c>
      <c r="AL3231">
        <v>7.0999999999999994E-2</v>
      </c>
      <c r="AM3231">
        <v>35188.19</v>
      </c>
      <c r="AN3231">
        <v>379</v>
      </c>
      <c r="AO3231">
        <v>585.91999999999996</v>
      </c>
      <c r="AP3231">
        <v>222063.68</v>
      </c>
      <c r="AQ3231">
        <v>4242950</v>
      </c>
      <c r="AR3231" t="s">
        <v>61</v>
      </c>
      <c r="AS3231" t="s">
        <v>61</v>
      </c>
      <c r="AT3231" t="s">
        <v>62</v>
      </c>
      <c r="AU3231" t="s">
        <v>63</v>
      </c>
    </row>
    <row r="3232" spans="1:47" x14ac:dyDescent="0.25">
      <c r="A3232" t="s">
        <v>4505</v>
      </c>
      <c r="B3232">
        <v>2026</v>
      </c>
      <c r="C3232">
        <v>3</v>
      </c>
      <c r="D3232" t="s">
        <v>48</v>
      </c>
      <c r="E3232" s="1">
        <v>46085</v>
      </c>
      <c r="F3232" s="1">
        <v>46108</v>
      </c>
      <c r="G3232">
        <v>23</v>
      </c>
      <c r="H3232">
        <v>8.4</v>
      </c>
      <c r="I3232" t="s">
        <v>65</v>
      </c>
      <c r="J3232" t="s">
        <v>78</v>
      </c>
      <c r="K3232" t="s">
        <v>158</v>
      </c>
      <c r="L3232">
        <v>1006.3</v>
      </c>
      <c r="M3232" t="s">
        <v>98</v>
      </c>
      <c r="N3232" t="s">
        <v>106</v>
      </c>
      <c r="O3232" t="s">
        <v>107</v>
      </c>
      <c r="P3232" t="s">
        <v>128</v>
      </c>
      <c r="Q3232" t="s">
        <v>154</v>
      </c>
      <c r="R3232" t="s">
        <v>412</v>
      </c>
      <c r="S3232" t="s">
        <v>161</v>
      </c>
      <c r="T3232" t="s">
        <v>95</v>
      </c>
      <c r="U3232" t="s">
        <v>228</v>
      </c>
      <c r="V3232">
        <v>21217</v>
      </c>
      <c r="W3232">
        <v>14169</v>
      </c>
      <c r="X3232">
        <v>7</v>
      </c>
      <c r="Y3232">
        <v>11.5</v>
      </c>
      <c r="Z3232">
        <v>16715.25</v>
      </c>
      <c r="AB3232">
        <v>18.850000000000001</v>
      </c>
      <c r="AC3232">
        <v>315082.46000000002</v>
      </c>
      <c r="AD3232">
        <v>13219088.310000001</v>
      </c>
      <c r="AE3232">
        <v>278.33</v>
      </c>
      <c r="AF3232">
        <v>3679268849.3200002</v>
      </c>
      <c r="AG3232">
        <v>73343.88</v>
      </c>
      <c r="AH3232">
        <v>0.9</v>
      </c>
      <c r="AI3232">
        <v>14657.22</v>
      </c>
      <c r="AJ3232">
        <v>18.8</v>
      </c>
      <c r="AK3232">
        <v>0</v>
      </c>
      <c r="AL3232">
        <v>0.161</v>
      </c>
      <c r="AM3232">
        <v>21282.73</v>
      </c>
      <c r="AN3232">
        <v>904.1</v>
      </c>
      <c r="AO3232">
        <v>648.14</v>
      </c>
      <c r="AP3232">
        <v>585983.37</v>
      </c>
      <c r="AQ3232">
        <v>1010349.66</v>
      </c>
      <c r="AR3232" t="s">
        <v>61</v>
      </c>
      <c r="AS3232" t="s">
        <v>61</v>
      </c>
      <c r="AT3232" t="s">
        <v>62</v>
      </c>
      <c r="AU3232" t="s">
        <v>63</v>
      </c>
    </row>
    <row r="3233" spans="1:47" x14ac:dyDescent="0.25">
      <c r="A3233" t="s">
        <v>4506</v>
      </c>
      <c r="B3233">
        <v>2023</v>
      </c>
      <c r="C3233">
        <v>12</v>
      </c>
      <c r="D3233" t="s">
        <v>119</v>
      </c>
      <c r="E3233" s="1">
        <v>45286</v>
      </c>
      <c r="F3233" s="1">
        <v>45299</v>
      </c>
      <c r="G3233">
        <v>13</v>
      </c>
      <c r="H3233">
        <v>12.4</v>
      </c>
      <c r="I3233" t="s">
        <v>49</v>
      </c>
      <c r="J3233" t="s">
        <v>50</v>
      </c>
      <c r="K3233" t="s">
        <v>51</v>
      </c>
      <c r="L3233">
        <v>2709</v>
      </c>
      <c r="M3233" t="s">
        <v>114</v>
      </c>
      <c r="N3233" t="s">
        <v>168</v>
      </c>
      <c r="O3233" t="s">
        <v>189</v>
      </c>
      <c r="P3233" t="s">
        <v>121</v>
      </c>
      <c r="Q3233" t="s">
        <v>128</v>
      </c>
      <c r="R3233" t="s">
        <v>1437</v>
      </c>
      <c r="S3233" t="s">
        <v>58</v>
      </c>
      <c r="T3233" t="s">
        <v>74</v>
      </c>
      <c r="U3233" t="s">
        <v>132</v>
      </c>
      <c r="V3233">
        <v>293296</v>
      </c>
      <c r="W3233">
        <v>217855</v>
      </c>
      <c r="X3233">
        <v>21.1</v>
      </c>
      <c r="Y3233">
        <v>10.3</v>
      </c>
      <c r="Z3233">
        <v>230454.55</v>
      </c>
      <c r="AB3233">
        <v>27.34</v>
      </c>
      <c r="AC3233">
        <v>6300627.4000000004</v>
      </c>
      <c r="AD3233">
        <v>16385318.5</v>
      </c>
      <c r="AE3233">
        <v>287.95</v>
      </c>
      <c r="AF3233">
        <v>4718152462.0699997</v>
      </c>
      <c r="AG3233">
        <v>152480.79999999999</v>
      </c>
      <c r="AH3233">
        <v>1.4</v>
      </c>
      <c r="AI3233">
        <v>18618.25</v>
      </c>
      <c r="AJ3233">
        <v>16.89</v>
      </c>
      <c r="AK3233">
        <v>2767480.29</v>
      </c>
      <c r="AL3233">
        <v>0.309</v>
      </c>
      <c r="AM3233">
        <v>50630.63</v>
      </c>
      <c r="AN3233">
        <v>669.3</v>
      </c>
      <c r="AO3233">
        <v>458.47</v>
      </c>
      <c r="AP3233">
        <v>306853.96999999997</v>
      </c>
      <c r="AQ3233">
        <v>6829211.0499999998</v>
      </c>
      <c r="AR3233" t="s">
        <v>61</v>
      </c>
      <c r="AS3233" t="s">
        <v>61</v>
      </c>
      <c r="AT3233" t="s">
        <v>62</v>
      </c>
      <c r="AU3233" t="s">
        <v>63</v>
      </c>
    </row>
    <row r="3234" spans="1:47" x14ac:dyDescent="0.25">
      <c r="A3234" t="s">
        <v>4507</v>
      </c>
      <c r="B3234">
        <v>2021</v>
      </c>
      <c r="C3234">
        <v>12</v>
      </c>
      <c r="D3234" t="s">
        <v>119</v>
      </c>
      <c r="E3234" s="1">
        <v>44551</v>
      </c>
      <c r="F3234" s="1">
        <v>44562</v>
      </c>
      <c r="G3234">
        <v>11</v>
      </c>
      <c r="I3234" t="s">
        <v>65</v>
      </c>
      <c r="J3234" t="s">
        <v>50</v>
      </c>
      <c r="K3234" t="s">
        <v>120</v>
      </c>
      <c r="L3234">
        <v>2710.1921000000002</v>
      </c>
      <c r="M3234" t="s">
        <v>114</v>
      </c>
      <c r="N3234" t="s">
        <v>69</v>
      </c>
      <c r="O3234" t="s">
        <v>54</v>
      </c>
      <c r="P3234" t="s">
        <v>226</v>
      </c>
      <c r="Q3234" t="s">
        <v>196</v>
      </c>
      <c r="R3234" t="s">
        <v>1012</v>
      </c>
      <c r="S3234" t="s">
        <v>123</v>
      </c>
      <c r="T3234" t="s">
        <v>95</v>
      </c>
      <c r="U3234" t="s">
        <v>75</v>
      </c>
      <c r="V3234">
        <v>25148</v>
      </c>
      <c r="W3234">
        <v>14221</v>
      </c>
      <c r="X3234">
        <v>7.7</v>
      </c>
      <c r="Y3234">
        <v>12.7</v>
      </c>
      <c r="Z3234">
        <v>22566.97</v>
      </c>
      <c r="AB3234">
        <v>19.84</v>
      </c>
      <c r="AC3234">
        <v>447728.68</v>
      </c>
      <c r="AD3234">
        <v>18679132.41</v>
      </c>
      <c r="AE3234">
        <v>165.48</v>
      </c>
      <c r="AF3234">
        <v>3091022831.21</v>
      </c>
      <c r="AG3234">
        <v>15179.72</v>
      </c>
      <c r="AI3234">
        <v>0</v>
      </c>
      <c r="AJ3234">
        <v>9.15</v>
      </c>
      <c r="AK3234">
        <v>0</v>
      </c>
      <c r="AL3234">
        <v>0.152</v>
      </c>
      <c r="AM3234">
        <v>28392.28</v>
      </c>
      <c r="AN3234">
        <v>538.9</v>
      </c>
      <c r="AO3234">
        <v>392.08</v>
      </c>
      <c r="AP3234">
        <v>211291.91</v>
      </c>
      <c r="AQ3234">
        <v>702592.59</v>
      </c>
      <c r="AR3234" t="s">
        <v>61</v>
      </c>
      <c r="AS3234" t="s">
        <v>61</v>
      </c>
      <c r="AT3234" t="s">
        <v>62</v>
      </c>
      <c r="AU3234" t="s">
        <v>63</v>
      </c>
    </row>
    <row r="3235" spans="1:47" x14ac:dyDescent="0.25">
      <c r="A3235" t="s">
        <v>4508</v>
      </c>
      <c r="B3235">
        <v>2023</v>
      </c>
      <c r="C3235">
        <v>3</v>
      </c>
      <c r="D3235" t="s">
        <v>48</v>
      </c>
      <c r="E3235" s="1">
        <v>44995</v>
      </c>
      <c r="F3235" s="1">
        <v>45000</v>
      </c>
      <c r="G3235">
        <v>5</v>
      </c>
      <c r="H3235">
        <v>6.6</v>
      </c>
      <c r="I3235" t="s">
        <v>65</v>
      </c>
      <c r="J3235" t="s">
        <v>50</v>
      </c>
      <c r="K3235" t="s">
        <v>51</v>
      </c>
      <c r="L3235">
        <v>2709</v>
      </c>
      <c r="M3235" t="s">
        <v>114</v>
      </c>
      <c r="N3235" t="s">
        <v>69</v>
      </c>
      <c r="O3235" t="s">
        <v>99</v>
      </c>
      <c r="P3235" t="s">
        <v>100</v>
      </c>
      <c r="Q3235" t="s">
        <v>71</v>
      </c>
      <c r="R3235" t="s">
        <v>313</v>
      </c>
      <c r="S3235" t="s">
        <v>170</v>
      </c>
      <c r="T3235" t="s">
        <v>59</v>
      </c>
      <c r="U3235" t="s">
        <v>110</v>
      </c>
      <c r="V3235">
        <v>115903</v>
      </c>
      <c r="W3235">
        <v>77345</v>
      </c>
      <c r="X3235">
        <v>22.4</v>
      </c>
      <c r="Y3235">
        <v>14.8</v>
      </c>
      <c r="Z3235">
        <v>91415.62</v>
      </c>
      <c r="AB3235">
        <v>13.3</v>
      </c>
      <c r="AC3235">
        <v>1215827.75</v>
      </c>
      <c r="AD3235">
        <v>5541614.8799999999</v>
      </c>
      <c r="AE3235">
        <v>282.57</v>
      </c>
      <c r="AF3235">
        <v>1565894116.6400001</v>
      </c>
      <c r="AG3235">
        <v>122959.4</v>
      </c>
      <c r="AH3235">
        <v>3.6</v>
      </c>
      <c r="AI3235">
        <v>76855.679999999993</v>
      </c>
      <c r="AJ3235">
        <v>20.46</v>
      </c>
      <c r="AK3235">
        <v>0</v>
      </c>
      <c r="AL3235">
        <v>0.28799999999999998</v>
      </c>
      <c r="AM3235">
        <v>15959.85</v>
      </c>
      <c r="AN3235">
        <v>78.3</v>
      </c>
      <c r="AO3235">
        <v>651.54999999999995</v>
      </c>
      <c r="AP3235">
        <v>51016.36</v>
      </c>
      <c r="AQ3235">
        <v>1482619.04</v>
      </c>
      <c r="AR3235" t="s">
        <v>61</v>
      </c>
      <c r="AS3235" t="s">
        <v>61</v>
      </c>
      <c r="AT3235" t="s">
        <v>293</v>
      </c>
      <c r="AU3235" t="s">
        <v>63</v>
      </c>
    </row>
    <row r="3236" spans="1:47" x14ac:dyDescent="0.25">
      <c r="A3236" t="s">
        <v>4509</v>
      </c>
      <c r="B3236">
        <v>2024</v>
      </c>
      <c r="C3236">
        <v>5</v>
      </c>
      <c r="D3236" t="s">
        <v>77</v>
      </c>
      <c r="E3236" s="1">
        <v>45436</v>
      </c>
      <c r="F3236" s="1">
        <v>45461</v>
      </c>
      <c r="G3236">
        <v>25</v>
      </c>
      <c r="H3236">
        <v>1.4</v>
      </c>
      <c r="I3236" t="s">
        <v>65</v>
      </c>
      <c r="J3236" t="s">
        <v>112</v>
      </c>
      <c r="K3236" t="s">
        <v>113</v>
      </c>
      <c r="L3236">
        <v>7304.39</v>
      </c>
      <c r="M3236" t="s">
        <v>80</v>
      </c>
      <c r="N3236" t="s">
        <v>69</v>
      </c>
      <c r="O3236" t="s">
        <v>200</v>
      </c>
      <c r="P3236" t="s">
        <v>100</v>
      </c>
      <c r="Q3236" t="s">
        <v>127</v>
      </c>
      <c r="R3236" t="s">
        <v>465</v>
      </c>
      <c r="S3236" t="s">
        <v>73</v>
      </c>
      <c r="T3236" t="s">
        <v>86</v>
      </c>
      <c r="U3236" t="s">
        <v>259</v>
      </c>
      <c r="V3236">
        <v>16753</v>
      </c>
      <c r="W3236">
        <v>9319</v>
      </c>
      <c r="X3236">
        <v>13.7</v>
      </c>
      <c r="Y3236">
        <v>12.3</v>
      </c>
      <c r="Z3236">
        <v>13085.35</v>
      </c>
      <c r="AB3236">
        <v>31.97</v>
      </c>
      <c r="AC3236">
        <v>418338.64</v>
      </c>
      <c r="AD3236">
        <v>12772871.84</v>
      </c>
      <c r="AE3236">
        <v>280.76</v>
      </c>
      <c r="AF3236">
        <v>3586111497.8000002</v>
      </c>
      <c r="AG3236">
        <v>134047.1</v>
      </c>
      <c r="AH3236">
        <v>1.3</v>
      </c>
      <c r="AI3236">
        <v>42555.26</v>
      </c>
      <c r="AJ3236">
        <v>23.47</v>
      </c>
      <c r="AK3236">
        <v>0</v>
      </c>
      <c r="AL3236">
        <v>0.151</v>
      </c>
      <c r="AM3236">
        <v>19287.04</v>
      </c>
      <c r="AO3236">
        <v>456.32</v>
      </c>
      <c r="AP3236">
        <v>385544.77</v>
      </c>
      <c r="AQ3236">
        <v>999772.81</v>
      </c>
      <c r="AR3236" t="s">
        <v>61</v>
      </c>
      <c r="AS3236" t="s">
        <v>61</v>
      </c>
      <c r="AT3236" t="s">
        <v>62</v>
      </c>
      <c r="AU3236" t="s">
        <v>63</v>
      </c>
    </row>
    <row r="3237" spans="1:47" x14ac:dyDescent="0.25">
      <c r="A3237" t="s">
        <v>4510</v>
      </c>
      <c r="B3237">
        <v>2020</v>
      </c>
      <c r="C3237">
        <v>12</v>
      </c>
      <c r="D3237" t="s">
        <v>119</v>
      </c>
      <c r="E3237" s="1">
        <v>44172</v>
      </c>
      <c r="F3237" s="1">
        <v>44198</v>
      </c>
      <c r="G3237">
        <v>26</v>
      </c>
      <c r="H3237">
        <v>8.5</v>
      </c>
      <c r="I3237" t="s">
        <v>49</v>
      </c>
      <c r="J3237" t="s">
        <v>239</v>
      </c>
      <c r="K3237" t="s">
        <v>265</v>
      </c>
      <c r="L3237">
        <v>3102.1</v>
      </c>
      <c r="M3237" t="s">
        <v>98</v>
      </c>
      <c r="N3237" t="s">
        <v>69</v>
      </c>
      <c r="O3237" t="s">
        <v>107</v>
      </c>
      <c r="P3237" t="s">
        <v>71</v>
      </c>
      <c r="Q3237" t="s">
        <v>128</v>
      </c>
      <c r="R3237" t="s">
        <v>2674</v>
      </c>
      <c r="S3237" t="s">
        <v>161</v>
      </c>
      <c r="T3237" t="s">
        <v>86</v>
      </c>
      <c r="U3237" t="s">
        <v>75</v>
      </c>
      <c r="V3237">
        <v>30329</v>
      </c>
      <c r="W3237">
        <v>19124</v>
      </c>
      <c r="X3237">
        <v>21.9</v>
      </c>
      <c r="Y3237">
        <v>13</v>
      </c>
      <c r="Z3237">
        <v>26808.28</v>
      </c>
      <c r="AB3237">
        <v>37.89</v>
      </c>
      <c r="AC3237">
        <v>1015765.73</v>
      </c>
      <c r="AD3237">
        <v>9806468.8200000003</v>
      </c>
      <c r="AE3237">
        <v>165.43</v>
      </c>
      <c r="AF3237">
        <v>1622284136.8900001</v>
      </c>
      <c r="AG3237">
        <v>172924.5</v>
      </c>
      <c r="AH3237">
        <v>1.4</v>
      </c>
      <c r="AI3237">
        <v>31067.05</v>
      </c>
      <c r="AJ3237">
        <v>16.03</v>
      </c>
      <c r="AK3237">
        <v>1571976.95</v>
      </c>
      <c r="AL3237">
        <v>0.32600000000000001</v>
      </c>
      <c r="AM3237">
        <v>31969.09</v>
      </c>
      <c r="AN3237">
        <v>1141.5999999999999</v>
      </c>
      <c r="AO3237">
        <v>532.75</v>
      </c>
      <c r="AP3237">
        <v>608187.4</v>
      </c>
      <c r="AQ3237">
        <v>1859913.77</v>
      </c>
      <c r="AR3237" t="s">
        <v>61</v>
      </c>
      <c r="AS3237" t="s">
        <v>61</v>
      </c>
      <c r="AT3237" t="s">
        <v>62</v>
      </c>
      <c r="AU3237" t="s">
        <v>63</v>
      </c>
    </row>
    <row r="3238" spans="1:47" x14ac:dyDescent="0.25">
      <c r="A3238" t="s">
        <v>4511</v>
      </c>
      <c r="B3238">
        <v>2022</v>
      </c>
      <c r="C3238">
        <v>4</v>
      </c>
      <c r="D3238" t="s">
        <v>77</v>
      </c>
      <c r="E3238" s="1">
        <v>44661</v>
      </c>
      <c r="F3238" s="1">
        <v>44678</v>
      </c>
      <c r="G3238">
        <v>17</v>
      </c>
      <c r="H3238">
        <v>7.9</v>
      </c>
      <c r="I3238" t="s">
        <v>65</v>
      </c>
      <c r="J3238" t="s">
        <v>66</v>
      </c>
      <c r="K3238" t="s">
        <v>153</v>
      </c>
      <c r="L3238">
        <v>6309</v>
      </c>
      <c r="M3238" t="s">
        <v>52</v>
      </c>
      <c r="N3238" t="s">
        <v>168</v>
      </c>
      <c r="O3238" t="s">
        <v>91</v>
      </c>
      <c r="P3238" t="s">
        <v>82</v>
      </c>
      <c r="Q3238" t="s">
        <v>150</v>
      </c>
      <c r="R3238" t="s">
        <v>2833</v>
      </c>
      <c r="S3238" t="s">
        <v>156</v>
      </c>
      <c r="T3238" t="s">
        <v>74</v>
      </c>
      <c r="U3238" t="s">
        <v>75</v>
      </c>
      <c r="V3238">
        <v>10660</v>
      </c>
      <c r="W3238">
        <v>7159</v>
      </c>
      <c r="X3238">
        <v>16.3</v>
      </c>
      <c r="Y3238">
        <v>13.3</v>
      </c>
      <c r="Z3238">
        <v>9376.15</v>
      </c>
      <c r="AA3238">
        <v>669</v>
      </c>
      <c r="AB3238">
        <v>820.6</v>
      </c>
      <c r="AC3238">
        <v>548981.4</v>
      </c>
      <c r="AD3238">
        <v>12869422.210000001</v>
      </c>
      <c r="AE3238">
        <v>210.21</v>
      </c>
      <c r="AF3238">
        <v>2705281242.7600002</v>
      </c>
      <c r="AG3238">
        <v>144932.04</v>
      </c>
      <c r="AH3238">
        <v>0.5</v>
      </c>
      <c r="AI3238">
        <v>10070.6</v>
      </c>
      <c r="AJ3238">
        <v>8.58</v>
      </c>
      <c r="AK3238">
        <v>0</v>
      </c>
      <c r="AL3238">
        <v>0.24299999999999999</v>
      </c>
      <c r="AM3238">
        <v>31272.7</v>
      </c>
      <c r="AN3238">
        <v>743.6</v>
      </c>
      <c r="AO3238">
        <v>726.56</v>
      </c>
      <c r="AP3238">
        <v>540270.02</v>
      </c>
      <c r="AQ3238">
        <v>1275526.76</v>
      </c>
      <c r="AR3238" t="s">
        <v>61</v>
      </c>
      <c r="AS3238" t="s">
        <v>61</v>
      </c>
      <c r="AT3238" t="s">
        <v>62</v>
      </c>
      <c r="AU3238" t="s">
        <v>63</v>
      </c>
    </row>
    <row r="3239" spans="1:47" x14ac:dyDescent="0.25">
      <c r="A3239" t="s">
        <v>4512</v>
      </c>
      <c r="B3239">
        <v>2024</v>
      </c>
      <c r="C3239">
        <v>4</v>
      </c>
      <c r="D3239" t="s">
        <v>77</v>
      </c>
      <c r="E3239" s="1">
        <v>45408</v>
      </c>
      <c r="F3239" s="1">
        <v>45420</v>
      </c>
      <c r="G3239">
        <v>12</v>
      </c>
      <c r="H3239">
        <v>2</v>
      </c>
      <c r="I3239" t="s">
        <v>49</v>
      </c>
      <c r="J3239" t="s">
        <v>112</v>
      </c>
      <c r="K3239" t="s">
        <v>126</v>
      </c>
      <c r="L3239">
        <v>2701.12</v>
      </c>
      <c r="M3239" t="s">
        <v>98</v>
      </c>
      <c r="N3239" t="s">
        <v>106</v>
      </c>
      <c r="O3239" t="s">
        <v>91</v>
      </c>
      <c r="P3239" t="s">
        <v>154</v>
      </c>
      <c r="Q3239" t="s">
        <v>128</v>
      </c>
      <c r="R3239" t="s">
        <v>2395</v>
      </c>
      <c r="S3239" t="s">
        <v>130</v>
      </c>
      <c r="T3239" t="s">
        <v>74</v>
      </c>
      <c r="U3239" t="s">
        <v>96</v>
      </c>
      <c r="V3239">
        <v>81642</v>
      </c>
      <c r="W3239">
        <v>51967</v>
      </c>
      <c r="X3239">
        <v>6.7</v>
      </c>
      <c r="Y3239">
        <v>12.1</v>
      </c>
      <c r="Z3239">
        <v>73387.75</v>
      </c>
      <c r="AB3239">
        <v>16.09</v>
      </c>
      <c r="AC3239">
        <v>1180808.8999999999</v>
      </c>
      <c r="AD3239">
        <v>15341709.140000001</v>
      </c>
      <c r="AE3239">
        <v>277.5</v>
      </c>
      <c r="AF3239">
        <v>4257324286.3499999</v>
      </c>
      <c r="AG3239">
        <v>197749.25</v>
      </c>
      <c r="AH3239">
        <v>1.1000000000000001</v>
      </c>
      <c r="AI3239">
        <v>35131.17</v>
      </c>
      <c r="AJ3239">
        <v>17.14</v>
      </c>
      <c r="AK3239">
        <v>2629568.9500000002</v>
      </c>
      <c r="AL3239">
        <v>0.27500000000000002</v>
      </c>
      <c r="AM3239">
        <v>42189.7</v>
      </c>
      <c r="AN3239">
        <v>403.3</v>
      </c>
      <c r="AO3239">
        <v>586.14</v>
      </c>
      <c r="AP3239">
        <v>236390.26</v>
      </c>
      <c r="AQ3239">
        <v>1692269.28</v>
      </c>
      <c r="AR3239" t="s">
        <v>61</v>
      </c>
      <c r="AS3239" t="s">
        <v>61</v>
      </c>
      <c r="AT3239" t="s">
        <v>62</v>
      </c>
      <c r="AU3239" t="s">
        <v>63</v>
      </c>
    </row>
    <row r="3240" spans="1:47" x14ac:dyDescent="0.25">
      <c r="A3240" t="s">
        <v>4513</v>
      </c>
      <c r="B3240">
        <v>2022</v>
      </c>
      <c r="C3240">
        <v>4</v>
      </c>
      <c r="D3240" t="s">
        <v>77</v>
      </c>
      <c r="E3240" s="1">
        <v>44654</v>
      </c>
      <c r="F3240" s="1">
        <v>44663</v>
      </c>
      <c r="G3240">
        <v>9</v>
      </c>
      <c r="H3240">
        <v>5.4</v>
      </c>
      <c r="I3240" t="s">
        <v>65</v>
      </c>
      <c r="J3240" t="s">
        <v>112</v>
      </c>
      <c r="K3240" t="s">
        <v>199</v>
      </c>
      <c r="L3240">
        <v>7204.49</v>
      </c>
      <c r="M3240" t="s">
        <v>98</v>
      </c>
      <c r="N3240" t="s">
        <v>106</v>
      </c>
      <c r="O3240" t="s">
        <v>189</v>
      </c>
      <c r="P3240" t="s">
        <v>128</v>
      </c>
      <c r="Q3240" t="s">
        <v>257</v>
      </c>
      <c r="R3240" t="s">
        <v>3499</v>
      </c>
      <c r="S3240" t="s">
        <v>161</v>
      </c>
      <c r="T3240" t="s">
        <v>131</v>
      </c>
      <c r="U3240" t="s">
        <v>60</v>
      </c>
      <c r="V3240">
        <v>19807</v>
      </c>
      <c r="W3240">
        <v>11929</v>
      </c>
      <c r="X3240">
        <v>18.2</v>
      </c>
      <c r="Y3240">
        <v>13.5</v>
      </c>
      <c r="Z3240">
        <v>16471.96</v>
      </c>
      <c r="AB3240">
        <v>35.47</v>
      </c>
      <c r="AC3240">
        <v>584260.42000000004</v>
      </c>
      <c r="AD3240">
        <v>12749791.199999999</v>
      </c>
      <c r="AE3240">
        <v>216.24</v>
      </c>
      <c r="AF3240">
        <v>2757014849.0900002</v>
      </c>
      <c r="AG3240">
        <v>185100.19</v>
      </c>
      <c r="AH3240">
        <v>0</v>
      </c>
      <c r="AI3240">
        <v>0</v>
      </c>
      <c r="AJ3240">
        <v>20.65</v>
      </c>
      <c r="AK3240">
        <v>0</v>
      </c>
      <c r="AL3240">
        <v>0.16700000000000001</v>
      </c>
      <c r="AM3240">
        <v>21292.15</v>
      </c>
      <c r="AN3240">
        <v>333.6</v>
      </c>
      <c r="AO3240">
        <v>584.07000000000005</v>
      </c>
      <c r="AP3240">
        <v>194845.75</v>
      </c>
      <c r="AQ3240">
        <v>985498.51</v>
      </c>
      <c r="AR3240" t="s">
        <v>61</v>
      </c>
      <c r="AS3240" t="s">
        <v>61</v>
      </c>
      <c r="AT3240" t="s">
        <v>293</v>
      </c>
      <c r="AU3240" t="s">
        <v>117</v>
      </c>
    </row>
    <row r="3241" spans="1:47" x14ac:dyDescent="0.25">
      <c r="A3241" t="s">
        <v>4514</v>
      </c>
      <c r="B3241">
        <v>2026</v>
      </c>
      <c r="C3241">
        <v>2</v>
      </c>
      <c r="D3241" t="s">
        <v>48</v>
      </c>
      <c r="E3241" s="1">
        <v>46066</v>
      </c>
      <c r="F3241" s="1">
        <v>46091</v>
      </c>
      <c r="G3241">
        <v>25</v>
      </c>
      <c r="H3241">
        <v>9.4</v>
      </c>
      <c r="I3241" t="s">
        <v>49</v>
      </c>
      <c r="J3241" t="s">
        <v>78</v>
      </c>
      <c r="K3241" t="s">
        <v>211</v>
      </c>
      <c r="L3241">
        <v>1701.99</v>
      </c>
      <c r="M3241" t="s">
        <v>114</v>
      </c>
      <c r="N3241" t="s">
        <v>81</v>
      </c>
      <c r="O3241" t="s">
        <v>200</v>
      </c>
      <c r="P3241" t="s">
        <v>257</v>
      </c>
      <c r="Q3241" t="s">
        <v>92</v>
      </c>
      <c r="R3241" t="s">
        <v>1997</v>
      </c>
      <c r="S3241" t="s">
        <v>85</v>
      </c>
      <c r="T3241" t="s">
        <v>187</v>
      </c>
      <c r="U3241" t="s">
        <v>213</v>
      </c>
      <c r="V3241">
        <v>39792</v>
      </c>
      <c r="W3241">
        <v>28700</v>
      </c>
      <c r="X3241">
        <v>7.9</v>
      </c>
      <c r="Y3241">
        <v>13.1</v>
      </c>
      <c r="Z3241">
        <v>31946.18</v>
      </c>
      <c r="AB3241">
        <v>21.98</v>
      </c>
      <c r="AC3241">
        <v>702177.04</v>
      </c>
      <c r="AD3241">
        <v>11495193.949999999</v>
      </c>
      <c r="AE3241">
        <v>281.8</v>
      </c>
      <c r="AF3241">
        <v>3239345655.1100001</v>
      </c>
      <c r="AG3241">
        <v>226993.19</v>
      </c>
      <c r="AH3241">
        <v>0.9</v>
      </c>
      <c r="AI3241">
        <v>16656.98</v>
      </c>
      <c r="AJ3241">
        <v>8.8800000000000008</v>
      </c>
      <c r="AK3241">
        <v>1020773.22</v>
      </c>
      <c r="AL3241">
        <v>0.25900000000000001</v>
      </c>
      <c r="AM3241">
        <v>29772.55</v>
      </c>
      <c r="AN3241">
        <v>712.3</v>
      </c>
      <c r="AO3241">
        <v>373.24</v>
      </c>
      <c r="AP3241">
        <v>265858.84999999998</v>
      </c>
      <c r="AQ3241">
        <v>1241458.6100000001</v>
      </c>
      <c r="AR3241" t="s">
        <v>124</v>
      </c>
      <c r="AS3241" t="s">
        <v>61</v>
      </c>
      <c r="AT3241" t="s">
        <v>62</v>
      </c>
      <c r="AU3241" t="s">
        <v>63</v>
      </c>
    </row>
    <row r="3242" spans="1:47" x14ac:dyDescent="0.25">
      <c r="A3242" t="s">
        <v>4515</v>
      </c>
      <c r="B3242">
        <v>2021</v>
      </c>
      <c r="C3242">
        <v>2</v>
      </c>
      <c r="D3242" t="s">
        <v>48</v>
      </c>
      <c r="E3242" s="1">
        <v>44246</v>
      </c>
      <c r="F3242" s="1">
        <v>44263</v>
      </c>
      <c r="G3242">
        <v>17</v>
      </c>
      <c r="H3242">
        <v>13.5</v>
      </c>
      <c r="I3242" t="s">
        <v>65</v>
      </c>
      <c r="J3242" t="s">
        <v>66</v>
      </c>
      <c r="K3242" t="s">
        <v>245</v>
      </c>
      <c r="L3242">
        <v>8905.9</v>
      </c>
      <c r="M3242" t="s">
        <v>98</v>
      </c>
      <c r="N3242" t="s">
        <v>81</v>
      </c>
      <c r="O3242" t="s">
        <v>99</v>
      </c>
      <c r="P3242" t="s">
        <v>184</v>
      </c>
      <c r="Q3242" t="s">
        <v>83</v>
      </c>
      <c r="R3242" t="s">
        <v>623</v>
      </c>
      <c r="S3242" t="s">
        <v>137</v>
      </c>
      <c r="T3242" t="s">
        <v>74</v>
      </c>
      <c r="U3242" t="s">
        <v>103</v>
      </c>
      <c r="V3242">
        <v>5188</v>
      </c>
      <c r="W3242">
        <v>3641</v>
      </c>
      <c r="X3242">
        <v>5.9</v>
      </c>
      <c r="Y3242">
        <v>11.4</v>
      </c>
      <c r="Z3242">
        <v>4166.3100000000004</v>
      </c>
      <c r="AB3242">
        <v>37.49</v>
      </c>
      <c r="AC3242">
        <v>156194.96</v>
      </c>
      <c r="AD3242">
        <v>4702347.4400000004</v>
      </c>
      <c r="AE3242">
        <v>166.69</v>
      </c>
      <c r="AF3242">
        <v>783834294.76999998</v>
      </c>
      <c r="AG3242">
        <v>148818.69</v>
      </c>
      <c r="AH3242">
        <v>3</v>
      </c>
      <c r="AI3242">
        <v>27572.74</v>
      </c>
      <c r="AJ3242">
        <v>8.49</v>
      </c>
      <c r="AK3242">
        <v>0</v>
      </c>
      <c r="AL3242">
        <v>0.26700000000000002</v>
      </c>
      <c r="AM3242">
        <v>12555.27</v>
      </c>
      <c r="AN3242">
        <v>404.4</v>
      </c>
      <c r="AO3242">
        <v>374.7</v>
      </c>
      <c r="AP3242">
        <v>151528.68</v>
      </c>
      <c r="AQ3242">
        <v>496670.34</v>
      </c>
      <c r="AR3242" t="s">
        <v>61</v>
      </c>
      <c r="AS3242" t="s">
        <v>61</v>
      </c>
      <c r="AT3242" t="s">
        <v>62</v>
      </c>
      <c r="AU3242" t="s">
        <v>63</v>
      </c>
    </row>
    <row r="3243" spans="1:47" x14ac:dyDescent="0.25">
      <c r="A3243" t="s">
        <v>4516</v>
      </c>
      <c r="B3243">
        <v>2021</v>
      </c>
      <c r="C3243">
        <v>5</v>
      </c>
      <c r="D3243" t="s">
        <v>77</v>
      </c>
      <c r="E3243" s="1">
        <v>44339</v>
      </c>
      <c r="F3243" s="1">
        <v>44355</v>
      </c>
      <c r="G3243">
        <v>16</v>
      </c>
      <c r="H3243">
        <v>14.4</v>
      </c>
      <c r="I3243" t="s">
        <v>49</v>
      </c>
      <c r="J3243" t="s">
        <v>78</v>
      </c>
      <c r="K3243" t="s">
        <v>177</v>
      </c>
      <c r="L3243">
        <v>1001.99</v>
      </c>
      <c r="M3243" t="s">
        <v>98</v>
      </c>
      <c r="N3243" t="s">
        <v>69</v>
      </c>
      <c r="O3243" t="s">
        <v>99</v>
      </c>
      <c r="P3243" t="s">
        <v>140</v>
      </c>
      <c r="Q3243" t="s">
        <v>70</v>
      </c>
      <c r="R3243" t="s">
        <v>185</v>
      </c>
      <c r="S3243" t="s">
        <v>130</v>
      </c>
      <c r="T3243" t="s">
        <v>102</v>
      </c>
      <c r="U3243" t="s">
        <v>132</v>
      </c>
      <c r="V3243">
        <v>77171</v>
      </c>
      <c r="W3243">
        <v>53530</v>
      </c>
      <c r="X3243">
        <v>6.7</v>
      </c>
      <c r="Y3243">
        <v>15.5</v>
      </c>
      <c r="Z3243">
        <v>61792.32</v>
      </c>
      <c r="AB3243">
        <v>11.95</v>
      </c>
      <c r="AC3243">
        <v>738418.22</v>
      </c>
      <c r="AD3243">
        <v>18839242.52</v>
      </c>
      <c r="AE3243">
        <v>165.1</v>
      </c>
      <c r="AF3243">
        <v>3110358940.0500002</v>
      </c>
      <c r="AG3243">
        <v>51444.59</v>
      </c>
      <c r="AH3243">
        <v>0</v>
      </c>
      <c r="AI3243">
        <v>0</v>
      </c>
      <c r="AJ3243">
        <v>4.42</v>
      </c>
      <c r="AK3243">
        <v>832694.52</v>
      </c>
      <c r="AL3243">
        <v>0.161</v>
      </c>
      <c r="AM3243">
        <v>30331.18</v>
      </c>
      <c r="AN3243">
        <v>712.8</v>
      </c>
      <c r="AO3243">
        <v>654.14</v>
      </c>
      <c r="AP3243">
        <v>466270.99</v>
      </c>
      <c r="AQ3243">
        <v>1286464.98</v>
      </c>
      <c r="AR3243" t="s">
        <v>61</v>
      </c>
      <c r="AS3243" t="s">
        <v>61</v>
      </c>
      <c r="AT3243" t="s">
        <v>62</v>
      </c>
      <c r="AU3243" t="s">
        <v>63</v>
      </c>
    </row>
    <row r="3244" spans="1:47" x14ac:dyDescent="0.25">
      <c r="A3244" t="s">
        <v>4517</v>
      </c>
      <c r="B3244">
        <v>2024</v>
      </c>
      <c r="C3244">
        <v>8</v>
      </c>
      <c r="D3244" t="s">
        <v>89</v>
      </c>
      <c r="E3244" s="1">
        <v>45529</v>
      </c>
      <c r="F3244" s="1">
        <v>45544</v>
      </c>
      <c r="G3244">
        <v>15</v>
      </c>
      <c r="H3244">
        <v>20.100000000000001</v>
      </c>
      <c r="I3244" t="s">
        <v>65</v>
      </c>
      <c r="J3244" t="s">
        <v>112</v>
      </c>
      <c r="K3244" t="s">
        <v>126</v>
      </c>
      <c r="L3244">
        <v>2701.12</v>
      </c>
      <c r="M3244" t="s">
        <v>90</v>
      </c>
      <c r="N3244" t="s">
        <v>106</v>
      </c>
      <c r="O3244" t="s">
        <v>200</v>
      </c>
      <c r="P3244" t="s">
        <v>226</v>
      </c>
      <c r="Q3244" t="s">
        <v>174</v>
      </c>
      <c r="R3244" t="s">
        <v>627</v>
      </c>
      <c r="S3244" t="s">
        <v>130</v>
      </c>
      <c r="T3244" t="s">
        <v>162</v>
      </c>
      <c r="U3244" t="s">
        <v>75</v>
      </c>
      <c r="V3244">
        <v>71388</v>
      </c>
      <c r="W3244">
        <v>52095</v>
      </c>
      <c r="X3244">
        <v>10.8</v>
      </c>
      <c r="Y3244">
        <v>12.2</v>
      </c>
      <c r="Z3244">
        <v>66916.58</v>
      </c>
      <c r="AB3244">
        <v>23.31</v>
      </c>
      <c r="AC3244">
        <v>1559825.48</v>
      </c>
      <c r="AD3244">
        <v>11140941.4</v>
      </c>
      <c r="AE3244">
        <v>280.41000000000003</v>
      </c>
      <c r="AF3244">
        <v>3124031377.9699998</v>
      </c>
      <c r="AG3244">
        <v>187191</v>
      </c>
      <c r="AH3244">
        <v>0.6</v>
      </c>
      <c r="AI3244">
        <v>15002.98</v>
      </c>
      <c r="AJ3244">
        <v>19.559999999999999</v>
      </c>
      <c r="AK3244">
        <v>0</v>
      </c>
      <c r="AL3244">
        <v>9.5000000000000001E-2</v>
      </c>
      <c r="AM3244">
        <v>10583.89</v>
      </c>
      <c r="AN3244">
        <v>334.5</v>
      </c>
      <c r="AO3244">
        <v>610.85</v>
      </c>
      <c r="AP3244">
        <v>204329.33</v>
      </c>
      <c r="AQ3244">
        <v>1976932.68</v>
      </c>
      <c r="AR3244" t="s">
        <v>61</v>
      </c>
      <c r="AS3244" t="s">
        <v>61</v>
      </c>
      <c r="AT3244" t="s">
        <v>62</v>
      </c>
      <c r="AU3244" t="s">
        <v>63</v>
      </c>
    </row>
    <row r="3245" spans="1:47" x14ac:dyDescent="0.25">
      <c r="A3245" t="s">
        <v>4518</v>
      </c>
      <c r="B3245">
        <v>2023</v>
      </c>
      <c r="C3245">
        <v>3</v>
      </c>
      <c r="D3245" t="s">
        <v>48</v>
      </c>
      <c r="E3245" s="1">
        <v>45015</v>
      </c>
      <c r="F3245" s="1">
        <v>45026</v>
      </c>
      <c r="G3245">
        <v>11</v>
      </c>
      <c r="H3245">
        <v>12.1</v>
      </c>
      <c r="I3245" t="s">
        <v>65</v>
      </c>
      <c r="J3245" t="s">
        <v>78</v>
      </c>
      <c r="K3245" t="s">
        <v>105</v>
      </c>
      <c r="L3245">
        <v>1201.9000000000001</v>
      </c>
      <c r="M3245" t="s">
        <v>80</v>
      </c>
      <c r="N3245" t="s">
        <v>53</v>
      </c>
      <c r="O3245" t="s">
        <v>99</v>
      </c>
      <c r="P3245" t="s">
        <v>70</v>
      </c>
      <c r="Q3245" t="s">
        <v>71</v>
      </c>
      <c r="R3245" t="s">
        <v>643</v>
      </c>
      <c r="S3245" t="s">
        <v>85</v>
      </c>
      <c r="T3245" t="s">
        <v>131</v>
      </c>
      <c r="U3245" t="s">
        <v>181</v>
      </c>
      <c r="V3245">
        <v>65125</v>
      </c>
      <c r="W3245">
        <v>41420</v>
      </c>
      <c r="X3245">
        <v>12</v>
      </c>
      <c r="Y3245">
        <v>12.4</v>
      </c>
      <c r="Z3245">
        <v>51648.04</v>
      </c>
      <c r="AB3245">
        <v>41.16</v>
      </c>
      <c r="AC3245">
        <v>2125833.33</v>
      </c>
      <c r="AD3245">
        <v>55499950.82</v>
      </c>
      <c r="AE3245">
        <v>280.99</v>
      </c>
      <c r="AF3245">
        <v>15594931180.91</v>
      </c>
      <c r="AG3245">
        <v>44533.39</v>
      </c>
      <c r="AH3245">
        <v>0</v>
      </c>
      <c r="AI3245">
        <v>0</v>
      </c>
      <c r="AJ3245">
        <v>14.92</v>
      </c>
      <c r="AK3245">
        <v>0</v>
      </c>
      <c r="AL3245">
        <v>0.126</v>
      </c>
      <c r="AM3245">
        <v>69929.94</v>
      </c>
      <c r="AN3245">
        <v>437.7</v>
      </c>
      <c r="AO3245">
        <v>432.51</v>
      </c>
      <c r="AP3245">
        <v>189309.63</v>
      </c>
      <c r="AQ3245">
        <v>2429606.29</v>
      </c>
      <c r="AR3245" t="s">
        <v>61</v>
      </c>
      <c r="AS3245" t="s">
        <v>61</v>
      </c>
      <c r="AT3245" t="s">
        <v>62</v>
      </c>
      <c r="AU3245" t="s">
        <v>63</v>
      </c>
    </row>
    <row r="3246" spans="1:47" x14ac:dyDescent="0.25">
      <c r="A3246" t="s">
        <v>4519</v>
      </c>
      <c r="B3246">
        <v>2024</v>
      </c>
      <c r="C3246">
        <v>11</v>
      </c>
      <c r="D3246" t="s">
        <v>119</v>
      </c>
      <c r="E3246" s="1">
        <v>45602</v>
      </c>
      <c r="F3246" s="1">
        <v>45625</v>
      </c>
      <c r="G3246">
        <v>23</v>
      </c>
      <c r="H3246">
        <v>19.5</v>
      </c>
      <c r="I3246" t="s">
        <v>49</v>
      </c>
      <c r="J3246" t="s">
        <v>112</v>
      </c>
      <c r="K3246" t="s">
        <v>199</v>
      </c>
      <c r="L3246">
        <v>7204.49</v>
      </c>
      <c r="M3246" t="s">
        <v>98</v>
      </c>
      <c r="N3246" t="s">
        <v>69</v>
      </c>
      <c r="O3246" t="s">
        <v>189</v>
      </c>
      <c r="P3246" t="s">
        <v>174</v>
      </c>
      <c r="Q3246" t="s">
        <v>128</v>
      </c>
      <c r="R3246" t="s">
        <v>1222</v>
      </c>
      <c r="S3246" t="s">
        <v>161</v>
      </c>
      <c r="T3246" t="s">
        <v>59</v>
      </c>
      <c r="U3246" t="s">
        <v>228</v>
      </c>
      <c r="V3246">
        <v>40108</v>
      </c>
      <c r="W3246">
        <v>23055</v>
      </c>
      <c r="X3246">
        <v>6.4</v>
      </c>
      <c r="Y3246">
        <v>15.7</v>
      </c>
      <c r="Z3246">
        <v>34976.660000000003</v>
      </c>
      <c r="AB3246">
        <v>21.34</v>
      </c>
      <c r="AC3246">
        <v>746401.92</v>
      </c>
      <c r="AD3246">
        <v>27882344.050000001</v>
      </c>
      <c r="AE3246">
        <v>278.54000000000002</v>
      </c>
      <c r="AF3246">
        <v>7766348111.6899996</v>
      </c>
      <c r="AG3246">
        <v>121099.03</v>
      </c>
      <c r="AH3246">
        <v>1.1000000000000001</v>
      </c>
      <c r="AI3246">
        <v>11503.13</v>
      </c>
      <c r="AJ3246">
        <v>17.5</v>
      </c>
      <c r="AK3246">
        <v>4879410.21</v>
      </c>
      <c r="AL3246">
        <v>0.10100000000000001</v>
      </c>
      <c r="AM3246">
        <v>28161.17</v>
      </c>
      <c r="AN3246">
        <v>543.70000000000005</v>
      </c>
      <c r="AO3246">
        <v>444.25</v>
      </c>
      <c r="AP3246">
        <v>241538.73</v>
      </c>
      <c r="AQ3246">
        <v>1148703.98</v>
      </c>
      <c r="AR3246" t="s">
        <v>61</v>
      </c>
      <c r="AS3246" t="s">
        <v>61</v>
      </c>
      <c r="AT3246" t="s">
        <v>62</v>
      </c>
      <c r="AU3246" t="s">
        <v>117</v>
      </c>
    </row>
    <row r="3247" spans="1:47" x14ac:dyDescent="0.25">
      <c r="A3247" t="s">
        <v>4520</v>
      </c>
      <c r="B3247">
        <v>2026</v>
      </c>
      <c r="C3247">
        <v>1</v>
      </c>
      <c r="D3247" t="s">
        <v>48</v>
      </c>
      <c r="E3247" s="1">
        <v>46030</v>
      </c>
      <c r="F3247" s="1">
        <v>46036</v>
      </c>
      <c r="G3247">
        <v>6</v>
      </c>
      <c r="H3247">
        <v>14.5</v>
      </c>
      <c r="I3247" t="s">
        <v>49</v>
      </c>
      <c r="J3247" t="s">
        <v>50</v>
      </c>
      <c r="K3247" t="s">
        <v>223</v>
      </c>
      <c r="L3247">
        <v>2710.1109999999999</v>
      </c>
      <c r="M3247" t="s">
        <v>52</v>
      </c>
      <c r="N3247" t="s">
        <v>106</v>
      </c>
      <c r="O3247" t="s">
        <v>200</v>
      </c>
      <c r="P3247" t="s">
        <v>230</v>
      </c>
      <c r="Q3247" t="s">
        <v>82</v>
      </c>
      <c r="R3247" t="s">
        <v>1455</v>
      </c>
      <c r="S3247" t="s">
        <v>123</v>
      </c>
      <c r="T3247" t="s">
        <v>102</v>
      </c>
      <c r="U3247" t="s">
        <v>87</v>
      </c>
      <c r="V3247">
        <v>31531</v>
      </c>
      <c r="W3247">
        <v>20358</v>
      </c>
      <c r="X3247">
        <v>20.7</v>
      </c>
      <c r="Y3247">
        <v>12.1</v>
      </c>
      <c r="Z3247">
        <v>25997.17</v>
      </c>
      <c r="AB3247">
        <v>36.020000000000003</v>
      </c>
      <c r="AC3247">
        <v>936418.06</v>
      </c>
      <c r="AD3247">
        <v>21156236.969999999</v>
      </c>
      <c r="AE3247">
        <v>277.58</v>
      </c>
      <c r="AF3247">
        <v>5872548258.1300001</v>
      </c>
      <c r="AG3247">
        <v>20945.490000000002</v>
      </c>
      <c r="AH3247">
        <v>0</v>
      </c>
      <c r="AI3247">
        <v>0</v>
      </c>
      <c r="AJ3247">
        <v>18.34</v>
      </c>
      <c r="AK3247">
        <v>3880053.86</v>
      </c>
      <c r="AL3247">
        <v>0.23400000000000001</v>
      </c>
      <c r="AM3247">
        <v>49505.59</v>
      </c>
      <c r="AN3247">
        <v>121.7</v>
      </c>
      <c r="AO3247">
        <v>609.02</v>
      </c>
      <c r="AP3247">
        <v>74117.73</v>
      </c>
      <c r="AQ3247">
        <v>1080986.8700000001</v>
      </c>
      <c r="AR3247" t="s">
        <v>61</v>
      </c>
      <c r="AS3247" t="s">
        <v>61</v>
      </c>
      <c r="AT3247" t="s">
        <v>62</v>
      </c>
      <c r="AU3247" t="s">
        <v>63</v>
      </c>
    </row>
    <row r="3248" spans="1:47" x14ac:dyDescent="0.25">
      <c r="A3248" t="s">
        <v>4521</v>
      </c>
      <c r="B3248">
        <v>2020</v>
      </c>
      <c r="C3248">
        <v>11</v>
      </c>
      <c r="D3248" t="s">
        <v>119</v>
      </c>
      <c r="E3248" s="1">
        <v>44148</v>
      </c>
      <c r="F3248" s="1">
        <v>44155</v>
      </c>
      <c r="G3248">
        <v>7</v>
      </c>
      <c r="H3248">
        <v>12.6</v>
      </c>
      <c r="I3248" t="s">
        <v>65</v>
      </c>
      <c r="J3248" t="s">
        <v>50</v>
      </c>
      <c r="K3248" t="s">
        <v>120</v>
      </c>
      <c r="L3248">
        <v>2710.1921000000002</v>
      </c>
      <c r="M3248" t="s">
        <v>98</v>
      </c>
      <c r="N3248" t="s">
        <v>106</v>
      </c>
      <c r="O3248" t="s">
        <v>189</v>
      </c>
      <c r="P3248" t="s">
        <v>82</v>
      </c>
      <c r="Q3248" t="s">
        <v>257</v>
      </c>
      <c r="R3248" t="s">
        <v>205</v>
      </c>
      <c r="S3248" t="s">
        <v>123</v>
      </c>
      <c r="T3248" t="s">
        <v>187</v>
      </c>
      <c r="U3248" t="s">
        <v>259</v>
      </c>
      <c r="V3248">
        <v>62649</v>
      </c>
      <c r="W3248">
        <v>35624</v>
      </c>
      <c r="X3248">
        <v>14.3</v>
      </c>
      <c r="Y3248">
        <v>13</v>
      </c>
      <c r="Z3248">
        <v>54591.33</v>
      </c>
      <c r="AB3248">
        <v>18.260000000000002</v>
      </c>
      <c r="AC3248">
        <v>996837.69</v>
      </c>
      <c r="AD3248">
        <v>40691285.560000002</v>
      </c>
      <c r="AE3248">
        <v>161.97</v>
      </c>
      <c r="AF3248">
        <v>6590767522.1499996</v>
      </c>
      <c r="AG3248">
        <v>63340.22</v>
      </c>
      <c r="AH3248">
        <v>0</v>
      </c>
      <c r="AJ3248">
        <v>0.55000000000000004</v>
      </c>
      <c r="AK3248">
        <v>0</v>
      </c>
      <c r="AL3248">
        <v>0.127</v>
      </c>
      <c r="AM3248">
        <v>51677.93</v>
      </c>
      <c r="AN3248">
        <v>297.3</v>
      </c>
      <c r="AO3248">
        <v>658.51</v>
      </c>
      <c r="AP3248">
        <v>195775.02</v>
      </c>
      <c r="AQ3248">
        <v>1307630.8600000001</v>
      </c>
      <c r="AR3248" t="s">
        <v>61</v>
      </c>
      <c r="AS3248" t="s">
        <v>61</v>
      </c>
      <c r="AT3248" t="s">
        <v>62</v>
      </c>
      <c r="AU3248" t="s">
        <v>63</v>
      </c>
    </row>
    <row r="3249" spans="1:47" x14ac:dyDescent="0.25">
      <c r="A3249" t="s">
        <v>4522</v>
      </c>
      <c r="B3249">
        <v>2024</v>
      </c>
      <c r="C3249">
        <v>5</v>
      </c>
      <c r="D3249" t="s">
        <v>77</v>
      </c>
      <c r="E3249" s="1">
        <v>45425</v>
      </c>
      <c r="F3249" s="1">
        <v>45438</v>
      </c>
      <c r="G3249">
        <v>13</v>
      </c>
      <c r="H3249">
        <v>19.2</v>
      </c>
      <c r="I3249" t="s">
        <v>49</v>
      </c>
      <c r="J3249" t="s">
        <v>66</v>
      </c>
      <c r="K3249" t="s">
        <v>245</v>
      </c>
      <c r="L3249">
        <v>8905.9</v>
      </c>
      <c r="M3249" t="s">
        <v>114</v>
      </c>
      <c r="N3249" t="s">
        <v>81</v>
      </c>
      <c r="O3249" t="s">
        <v>189</v>
      </c>
      <c r="P3249" t="s">
        <v>131</v>
      </c>
      <c r="Q3249" t="s">
        <v>100</v>
      </c>
      <c r="R3249" t="s">
        <v>3582</v>
      </c>
      <c r="S3249" t="s">
        <v>137</v>
      </c>
      <c r="T3249" t="s">
        <v>131</v>
      </c>
      <c r="U3249" t="s">
        <v>213</v>
      </c>
      <c r="V3249">
        <v>2956</v>
      </c>
      <c r="W3249">
        <v>2207</v>
      </c>
      <c r="X3249">
        <v>20</v>
      </c>
      <c r="Y3249">
        <v>10.9</v>
      </c>
      <c r="Z3249">
        <v>2462.3000000000002</v>
      </c>
      <c r="AB3249">
        <v>29.74</v>
      </c>
      <c r="AC3249">
        <v>73228.800000000003</v>
      </c>
      <c r="AD3249">
        <v>1524139.08</v>
      </c>
      <c r="AE3249">
        <v>279.95</v>
      </c>
      <c r="AF3249">
        <v>426682735.44999999</v>
      </c>
      <c r="AG3249">
        <v>81688.240000000005</v>
      </c>
      <c r="AH3249">
        <v>0</v>
      </c>
      <c r="AI3249">
        <v>0</v>
      </c>
      <c r="AJ3249">
        <v>14.83</v>
      </c>
      <c r="AK3249">
        <v>226029.83</v>
      </c>
      <c r="AL3249">
        <v>0.318</v>
      </c>
      <c r="AM3249">
        <v>4846.76</v>
      </c>
      <c r="AN3249">
        <v>217.4</v>
      </c>
      <c r="AO3249">
        <v>563.25</v>
      </c>
      <c r="AP3249">
        <v>122450.55</v>
      </c>
      <c r="AQ3249">
        <v>282214.34999999998</v>
      </c>
      <c r="AR3249" t="s">
        <v>124</v>
      </c>
      <c r="AS3249" t="s">
        <v>61</v>
      </c>
      <c r="AT3249" t="s">
        <v>62</v>
      </c>
      <c r="AU3249" t="s">
        <v>63</v>
      </c>
    </row>
    <row r="3250" spans="1:47" x14ac:dyDescent="0.25">
      <c r="A3250" t="s">
        <v>4523</v>
      </c>
      <c r="B3250">
        <v>2022</v>
      </c>
      <c r="C3250">
        <v>8</v>
      </c>
      <c r="D3250" t="s">
        <v>89</v>
      </c>
      <c r="E3250" s="1">
        <v>44774</v>
      </c>
      <c r="F3250" s="1">
        <v>44786</v>
      </c>
      <c r="G3250">
        <v>12</v>
      </c>
      <c r="H3250">
        <v>1.5</v>
      </c>
      <c r="I3250" t="s">
        <v>49</v>
      </c>
      <c r="J3250" t="s">
        <v>50</v>
      </c>
      <c r="K3250" t="s">
        <v>51</v>
      </c>
      <c r="L3250">
        <v>2709</v>
      </c>
      <c r="M3250" t="s">
        <v>52</v>
      </c>
      <c r="N3250" t="s">
        <v>168</v>
      </c>
      <c r="O3250" t="s">
        <v>54</v>
      </c>
      <c r="P3250" t="s">
        <v>55</v>
      </c>
      <c r="Q3250" t="s">
        <v>128</v>
      </c>
      <c r="R3250" t="s">
        <v>357</v>
      </c>
      <c r="S3250" t="s">
        <v>170</v>
      </c>
      <c r="T3250" t="s">
        <v>148</v>
      </c>
      <c r="U3250" t="s">
        <v>132</v>
      </c>
      <c r="V3250">
        <v>131786</v>
      </c>
      <c r="W3250">
        <v>87010</v>
      </c>
      <c r="X3250">
        <v>18.3</v>
      </c>
      <c r="Y3250">
        <v>15.7</v>
      </c>
      <c r="Z3250">
        <v>118462.19</v>
      </c>
      <c r="AB3250">
        <v>27.16</v>
      </c>
      <c r="AC3250">
        <v>3217433.08</v>
      </c>
      <c r="AD3250">
        <v>7730842.5199999996</v>
      </c>
      <c r="AE3250">
        <v>216.69</v>
      </c>
      <c r="AF3250">
        <v>1675196265.6600001</v>
      </c>
      <c r="AG3250">
        <v>24378.31</v>
      </c>
      <c r="AH3250">
        <v>0</v>
      </c>
      <c r="AI3250">
        <v>0</v>
      </c>
      <c r="AJ3250">
        <v>10.24</v>
      </c>
      <c r="AK3250">
        <v>791638.27</v>
      </c>
      <c r="AL3250">
        <v>0.27600000000000002</v>
      </c>
      <c r="AM3250">
        <v>21337.13</v>
      </c>
      <c r="AN3250">
        <v>599.70000000000005</v>
      </c>
      <c r="AO3250">
        <v>350.61</v>
      </c>
      <c r="AP3250">
        <v>210260.82</v>
      </c>
      <c r="AQ3250">
        <v>3473409.34</v>
      </c>
      <c r="AR3250" t="s">
        <v>61</v>
      </c>
      <c r="AS3250" t="s">
        <v>61</v>
      </c>
      <c r="AT3250" t="s">
        <v>62</v>
      </c>
      <c r="AU3250" t="s">
        <v>63</v>
      </c>
    </row>
    <row r="3251" spans="1:47" x14ac:dyDescent="0.25">
      <c r="A3251" t="s">
        <v>4524</v>
      </c>
      <c r="B3251">
        <v>2024</v>
      </c>
      <c r="C3251">
        <v>1</v>
      </c>
      <c r="D3251" t="s">
        <v>48</v>
      </c>
      <c r="E3251" s="1">
        <v>45292</v>
      </c>
      <c r="F3251" s="1">
        <v>45299</v>
      </c>
      <c r="G3251">
        <v>7</v>
      </c>
      <c r="H3251">
        <v>11.8</v>
      </c>
      <c r="I3251" t="s">
        <v>49</v>
      </c>
      <c r="J3251" t="s">
        <v>50</v>
      </c>
      <c r="K3251" t="s">
        <v>120</v>
      </c>
      <c r="L3251">
        <v>2710.1921000000002</v>
      </c>
      <c r="M3251" t="s">
        <v>80</v>
      </c>
      <c r="N3251" t="s">
        <v>106</v>
      </c>
      <c r="O3251" t="s">
        <v>54</v>
      </c>
      <c r="P3251" t="s">
        <v>230</v>
      </c>
      <c r="Q3251" t="s">
        <v>92</v>
      </c>
      <c r="R3251" t="s">
        <v>1234</v>
      </c>
      <c r="S3251" t="s">
        <v>142</v>
      </c>
      <c r="T3251" t="s">
        <v>162</v>
      </c>
      <c r="U3251" t="s">
        <v>96</v>
      </c>
      <c r="V3251">
        <v>37131</v>
      </c>
      <c r="W3251">
        <v>24758</v>
      </c>
      <c r="X3251">
        <v>11.1</v>
      </c>
      <c r="Y3251">
        <v>11.2</v>
      </c>
      <c r="Z3251">
        <v>29841.59</v>
      </c>
      <c r="AB3251">
        <v>18.86</v>
      </c>
      <c r="AC3251">
        <v>562812.39</v>
      </c>
      <c r="AD3251">
        <v>20047281.75</v>
      </c>
      <c r="AE3251">
        <v>279.45999999999998</v>
      </c>
      <c r="AF3251">
        <v>5602413357.8500004</v>
      </c>
      <c r="AG3251">
        <v>50971.23</v>
      </c>
      <c r="AH3251">
        <v>0.2</v>
      </c>
      <c r="AI3251">
        <v>6544.66</v>
      </c>
      <c r="AJ3251">
        <v>14.56</v>
      </c>
      <c r="AK3251">
        <v>2918884.22</v>
      </c>
      <c r="AL3251">
        <v>0.308</v>
      </c>
      <c r="AM3251">
        <v>61745.63</v>
      </c>
      <c r="AN3251">
        <v>296.39999999999998</v>
      </c>
      <c r="AO3251">
        <v>392.81</v>
      </c>
      <c r="AP3251">
        <v>116428.88</v>
      </c>
      <c r="AQ3251">
        <v>798502.79</v>
      </c>
      <c r="AR3251" t="s">
        <v>124</v>
      </c>
      <c r="AS3251" t="s">
        <v>61</v>
      </c>
      <c r="AT3251" t="s">
        <v>62</v>
      </c>
      <c r="AU3251" t="s">
        <v>63</v>
      </c>
    </row>
    <row r="3252" spans="1:47" x14ac:dyDescent="0.25">
      <c r="A3252" t="s">
        <v>4525</v>
      </c>
      <c r="B3252">
        <v>2020</v>
      </c>
      <c r="C3252">
        <v>4</v>
      </c>
      <c r="D3252" t="s">
        <v>77</v>
      </c>
      <c r="E3252" s="1">
        <v>43951</v>
      </c>
      <c r="F3252" s="1">
        <v>43964</v>
      </c>
      <c r="G3252">
        <v>13</v>
      </c>
      <c r="H3252">
        <v>3.9</v>
      </c>
      <c r="I3252" t="s">
        <v>49</v>
      </c>
      <c r="J3252" t="s">
        <v>78</v>
      </c>
      <c r="K3252" t="s">
        <v>79</v>
      </c>
      <c r="L3252">
        <v>1005.9</v>
      </c>
      <c r="M3252" t="s">
        <v>80</v>
      </c>
      <c r="N3252" t="s">
        <v>69</v>
      </c>
      <c r="O3252" t="s">
        <v>189</v>
      </c>
      <c r="P3252" t="s">
        <v>131</v>
      </c>
      <c r="Q3252" t="s">
        <v>226</v>
      </c>
      <c r="R3252" t="s">
        <v>1725</v>
      </c>
      <c r="S3252" t="s">
        <v>85</v>
      </c>
      <c r="T3252" t="s">
        <v>95</v>
      </c>
      <c r="U3252" t="s">
        <v>181</v>
      </c>
      <c r="V3252">
        <v>47721</v>
      </c>
      <c r="W3252">
        <v>30205</v>
      </c>
      <c r="X3252">
        <v>4.3</v>
      </c>
      <c r="Y3252">
        <v>15.3</v>
      </c>
      <c r="Z3252">
        <v>42856.59</v>
      </c>
      <c r="AB3252">
        <v>32.979999999999997</v>
      </c>
      <c r="AC3252">
        <v>1413410.34</v>
      </c>
      <c r="AD3252">
        <v>13339113.640000001</v>
      </c>
      <c r="AE3252">
        <v>159.08000000000001</v>
      </c>
      <c r="AF3252">
        <v>2121986197.8499999</v>
      </c>
      <c r="AG3252">
        <v>36447.69</v>
      </c>
      <c r="AH3252">
        <v>2.6</v>
      </c>
      <c r="AI3252">
        <v>90716.75</v>
      </c>
      <c r="AJ3252">
        <v>0.61</v>
      </c>
      <c r="AK3252">
        <v>81368.59</v>
      </c>
      <c r="AL3252">
        <v>0.219</v>
      </c>
      <c r="AM3252">
        <v>29212.66</v>
      </c>
      <c r="AN3252">
        <v>642.6</v>
      </c>
      <c r="AO3252">
        <v>390.32</v>
      </c>
      <c r="AP3252">
        <v>250819.63</v>
      </c>
      <c r="AQ3252">
        <v>1820607.07</v>
      </c>
      <c r="AR3252" t="s">
        <v>61</v>
      </c>
      <c r="AS3252" t="s">
        <v>61</v>
      </c>
      <c r="AT3252" t="s">
        <v>62</v>
      </c>
      <c r="AU3252" t="s">
        <v>63</v>
      </c>
    </row>
    <row r="3253" spans="1:47" x14ac:dyDescent="0.25">
      <c r="A3253" t="s">
        <v>4526</v>
      </c>
      <c r="B3253">
        <v>2024</v>
      </c>
      <c r="C3253">
        <v>9</v>
      </c>
      <c r="D3253" t="s">
        <v>89</v>
      </c>
      <c r="E3253" s="1">
        <v>45546</v>
      </c>
      <c r="F3253" s="1">
        <v>45557</v>
      </c>
      <c r="G3253">
        <v>11</v>
      </c>
      <c r="H3253">
        <v>17</v>
      </c>
      <c r="I3253" t="s">
        <v>65</v>
      </c>
      <c r="J3253" t="s">
        <v>50</v>
      </c>
      <c r="K3253" t="s">
        <v>145</v>
      </c>
      <c r="L3253">
        <v>2710.19</v>
      </c>
      <c r="M3253" t="s">
        <v>114</v>
      </c>
      <c r="N3253" t="s">
        <v>168</v>
      </c>
      <c r="O3253" t="s">
        <v>99</v>
      </c>
      <c r="P3253" t="s">
        <v>184</v>
      </c>
      <c r="Q3253" t="s">
        <v>154</v>
      </c>
      <c r="R3253" t="s">
        <v>292</v>
      </c>
      <c r="S3253" t="s">
        <v>123</v>
      </c>
      <c r="T3253" t="s">
        <v>95</v>
      </c>
      <c r="U3253" t="s">
        <v>166</v>
      </c>
      <c r="V3253">
        <v>29863</v>
      </c>
      <c r="W3253">
        <v>19479</v>
      </c>
      <c r="X3253">
        <v>22.6</v>
      </c>
      <c r="Y3253">
        <v>11</v>
      </c>
      <c r="Z3253">
        <v>26636.46</v>
      </c>
      <c r="AB3253">
        <v>34.64</v>
      </c>
      <c r="AC3253">
        <v>922686.97</v>
      </c>
      <c r="AD3253">
        <v>16806008.07</v>
      </c>
      <c r="AE3253">
        <v>280.02999999999997</v>
      </c>
      <c r="AF3253">
        <v>4706186439.8400002</v>
      </c>
      <c r="AG3253">
        <v>131311.14000000001</v>
      </c>
      <c r="AH3253">
        <v>0</v>
      </c>
      <c r="AI3253">
        <v>0</v>
      </c>
      <c r="AJ3253">
        <v>10.06</v>
      </c>
      <c r="AK3253">
        <v>0</v>
      </c>
      <c r="AL3253">
        <v>0.253</v>
      </c>
      <c r="AM3253">
        <v>42519.199999999997</v>
      </c>
      <c r="AN3253">
        <v>489.1</v>
      </c>
      <c r="AO3253">
        <v>664.63</v>
      </c>
      <c r="AP3253">
        <v>325070.53000000003</v>
      </c>
      <c r="AQ3253">
        <v>1421587.84</v>
      </c>
      <c r="AR3253" t="s">
        <v>61</v>
      </c>
      <c r="AS3253" t="s">
        <v>61</v>
      </c>
      <c r="AT3253" t="s">
        <v>62</v>
      </c>
      <c r="AU3253" t="s">
        <v>63</v>
      </c>
    </row>
    <row r="3254" spans="1:47" x14ac:dyDescent="0.25">
      <c r="A3254" t="s">
        <v>4527</v>
      </c>
      <c r="B3254">
        <v>2022</v>
      </c>
      <c r="C3254">
        <v>2</v>
      </c>
      <c r="D3254" t="s">
        <v>48</v>
      </c>
      <c r="E3254" s="1">
        <v>44596</v>
      </c>
      <c r="F3254" s="1">
        <v>44615</v>
      </c>
      <c r="G3254">
        <v>19</v>
      </c>
      <c r="H3254">
        <v>11</v>
      </c>
      <c r="I3254" t="s">
        <v>65</v>
      </c>
      <c r="J3254" t="s">
        <v>50</v>
      </c>
      <c r="K3254" t="s">
        <v>139</v>
      </c>
      <c r="L3254">
        <v>2710.1210999999998</v>
      </c>
      <c r="M3254" t="s">
        <v>52</v>
      </c>
      <c r="N3254" t="s">
        <v>168</v>
      </c>
      <c r="O3254" t="s">
        <v>107</v>
      </c>
      <c r="P3254" t="s">
        <v>100</v>
      </c>
      <c r="Q3254" t="s">
        <v>93</v>
      </c>
      <c r="R3254" t="s">
        <v>1682</v>
      </c>
      <c r="S3254" t="s">
        <v>142</v>
      </c>
      <c r="T3254" t="s">
        <v>95</v>
      </c>
      <c r="U3254" t="s">
        <v>60</v>
      </c>
      <c r="V3254">
        <v>28716</v>
      </c>
      <c r="W3254">
        <v>16750</v>
      </c>
      <c r="X3254">
        <v>1.2</v>
      </c>
      <c r="Y3254">
        <v>14.4</v>
      </c>
      <c r="Z3254">
        <v>24056.31</v>
      </c>
      <c r="AB3254">
        <v>18.05</v>
      </c>
      <c r="AC3254">
        <v>434216.4</v>
      </c>
      <c r="AD3254">
        <v>17238751.75</v>
      </c>
      <c r="AE3254">
        <v>216.37</v>
      </c>
      <c r="AF3254">
        <v>3729948716.1500001</v>
      </c>
      <c r="AG3254">
        <v>164810.46</v>
      </c>
      <c r="AH3254">
        <v>2.2999999999999998</v>
      </c>
      <c r="AI3254">
        <v>49808.11</v>
      </c>
      <c r="AJ3254">
        <v>18.64</v>
      </c>
      <c r="AK3254">
        <v>0</v>
      </c>
      <c r="AL3254">
        <v>0.29299999999999998</v>
      </c>
      <c r="AM3254">
        <v>50509.54</v>
      </c>
      <c r="AN3254">
        <v>654.70000000000005</v>
      </c>
      <c r="AO3254">
        <v>462.51</v>
      </c>
      <c r="AP3254">
        <v>302805.3</v>
      </c>
      <c r="AQ3254">
        <v>1002149.81</v>
      </c>
      <c r="AR3254" t="s">
        <v>124</v>
      </c>
      <c r="AS3254" t="s">
        <v>61</v>
      </c>
      <c r="AT3254" t="s">
        <v>62</v>
      </c>
      <c r="AU3254" t="s">
        <v>63</v>
      </c>
    </row>
    <row r="3255" spans="1:47" x14ac:dyDescent="0.25">
      <c r="A3255" t="s">
        <v>4528</v>
      </c>
      <c r="B3255">
        <v>2024</v>
      </c>
      <c r="C3255">
        <v>5</v>
      </c>
      <c r="D3255" t="s">
        <v>77</v>
      </c>
      <c r="E3255" s="1">
        <v>45418</v>
      </c>
      <c r="F3255" s="1">
        <v>45432</v>
      </c>
      <c r="G3255">
        <v>14</v>
      </c>
      <c r="H3255">
        <v>16.8</v>
      </c>
      <c r="I3255" t="s">
        <v>65</v>
      </c>
      <c r="J3255" t="s">
        <v>50</v>
      </c>
      <c r="K3255" t="s">
        <v>120</v>
      </c>
      <c r="L3255">
        <v>2710.1921000000002</v>
      </c>
      <c r="M3255" t="s">
        <v>80</v>
      </c>
      <c r="N3255" t="s">
        <v>168</v>
      </c>
      <c r="O3255" t="s">
        <v>54</v>
      </c>
      <c r="P3255" t="s">
        <v>128</v>
      </c>
      <c r="Q3255" t="s">
        <v>121</v>
      </c>
      <c r="R3255" t="s">
        <v>498</v>
      </c>
      <c r="S3255" t="s">
        <v>123</v>
      </c>
      <c r="T3255" t="s">
        <v>148</v>
      </c>
      <c r="U3255" t="s">
        <v>181</v>
      </c>
      <c r="V3255">
        <v>42146</v>
      </c>
      <c r="W3255">
        <v>28561</v>
      </c>
      <c r="X3255">
        <v>14.8</v>
      </c>
      <c r="Y3255">
        <v>14.6</v>
      </c>
      <c r="Z3255">
        <v>40012.230000000003</v>
      </c>
      <c r="AB3255">
        <v>12.31</v>
      </c>
      <c r="AC3255">
        <v>492550.55</v>
      </c>
      <c r="AD3255">
        <v>33536650.699999999</v>
      </c>
      <c r="AE3255">
        <v>273.75</v>
      </c>
      <c r="AF3255">
        <v>9180658129.1200008</v>
      </c>
      <c r="AG3255">
        <v>49166.67</v>
      </c>
      <c r="AI3255">
        <v>47312.6</v>
      </c>
      <c r="AJ3255">
        <v>1.7</v>
      </c>
      <c r="AK3255">
        <v>0</v>
      </c>
      <c r="AL3255">
        <v>5.0999999999999997E-2</v>
      </c>
      <c r="AM3255">
        <v>17103.689999999999</v>
      </c>
      <c r="AN3255">
        <v>372.4</v>
      </c>
      <c r="AO3255">
        <v>704.88</v>
      </c>
      <c r="AP3255">
        <v>262497.31</v>
      </c>
      <c r="AQ3255">
        <v>868630.82</v>
      </c>
      <c r="AR3255" t="s">
        <v>61</v>
      </c>
      <c r="AS3255" t="s">
        <v>61</v>
      </c>
      <c r="AT3255" t="s">
        <v>293</v>
      </c>
      <c r="AU3255" t="s">
        <v>63</v>
      </c>
    </row>
    <row r="3256" spans="1:47" x14ac:dyDescent="0.25">
      <c r="A3256" t="s">
        <v>4529</v>
      </c>
      <c r="B3256">
        <v>2025</v>
      </c>
      <c r="C3256">
        <v>8</v>
      </c>
      <c r="D3256" t="s">
        <v>89</v>
      </c>
      <c r="E3256" s="1">
        <v>45891</v>
      </c>
      <c r="F3256" s="1">
        <v>45902</v>
      </c>
      <c r="G3256">
        <v>11</v>
      </c>
      <c r="H3256">
        <v>1.3</v>
      </c>
      <c r="I3256" t="s">
        <v>65</v>
      </c>
      <c r="J3256" t="s">
        <v>50</v>
      </c>
      <c r="K3256" t="s">
        <v>145</v>
      </c>
      <c r="L3256">
        <v>2710.19</v>
      </c>
      <c r="M3256" t="s">
        <v>68</v>
      </c>
      <c r="N3256" t="s">
        <v>168</v>
      </c>
      <c r="O3256" t="s">
        <v>91</v>
      </c>
      <c r="P3256" t="s">
        <v>128</v>
      </c>
      <c r="Q3256" t="s">
        <v>204</v>
      </c>
      <c r="R3256" t="s">
        <v>1071</v>
      </c>
      <c r="S3256" t="s">
        <v>170</v>
      </c>
      <c r="T3256" t="s">
        <v>86</v>
      </c>
      <c r="U3256" t="s">
        <v>228</v>
      </c>
      <c r="V3256">
        <v>91054</v>
      </c>
      <c r="W3256">
        <v>52007</v>
      </c>
      <c r="X3256">
        <v>16</v>
      </c>
      <c r="Y3256">
        <v>15.5</v>
      </c>
      <c r="Z3256">
        <v>71098.12</v>
      </c>
      <c r="AB3256">
        <v>38.42</v>
      </c>
      <c r="AC3256">
        <v>2731589.77</v>
      </c>
      <c r="AD3256">
        <v>28330467.879999999</v>
      </c>
      <c r="AE3256">
        <v>279.02999999999997</v>
      </c>
      <c r="AF3256">
        <v>7905050452.5600004</v>
      </c>
      <c r="AG3256">
        <v>222285.13</v>
      </c>
      <c r="AH3256">
        <v>2.9</v>
      </c>
      <c r="AI3256">
        <v>40893.480000000003</v>
      </c>
      <c r="AJ3256">
        <v>0.4</v>
      </c>
      <c r="AK3256">
        <v>0</v>
      </c>
      <c r="AL3256">
        <v>6.5000000000000002E-2</v>
      </c>
      <c r="AM3256">
        <v>18414.8</v>
      </c>
      <c r="AN3256">
        <v>322.7</v>
      </c>
      <c r="AO3256">
        <v>469.29</v>
      </c>
      <c r="AP3256">
        <v>151439.88</v>
      </c>
      <c r="AQ3256">
        <v>3164623.06</v>
      </c>
      <c r="AR3256" t="s">
        <v>61</v>
      </c>
      <c r="AS3256" t="s">
        <v>61</v>
      </c>
      <c r="AT3256" t="s">
        <v>62</v>
      </c>
      <c r="AU3256" t="s">
        <v>63</v>
      </c>
    </row>
    <row r="3257" spans="1:47" x14ac:dyDescent="0.25">
      <c r="A3257" t="s">
        <v>4530</v>
      </c>
      <c r="B3257">
        <v>2023</v>
      </c>
      <c r="C3257">
        <v>11</v>
      </c>
      <c r="D3257" t="s">
        <v>119</v>
      </c>
      <c r="E3257" s="1">
        <v>45249</v>
      </c>
      <c r="F3257" s="1">
        <v>45258</v>
      </c>
      <c r="G3257">
        <v>9</v>
      </c>
      <c r="H3257">
        <v>11.1</v>
      </c>
      <c r="I3257" t="s">
        <v>49</v>
      </c>
      <c r="J3257" t="s">
        <v>50</v>
      </c>
      <c r="K3257" t="s">
        <v>223</v>
      </c>
      <c r="L3257">
        <v>2710.1109999999999</v>
      </c>
      <c r="M3257" t="s">
        <v>68</v>
      </c>
      <c r="N3257" t="s">
        <v>168</v>
      </c>
      <c r="O3257" t="s">
        <v>99</v>
      </c>
      <c r="P3257" t="s">
        <v>159</v>
      </c>
      <c r="Q3257" t="s">
        <v>92</v>
      </c>
      <c r="R3257" t="s">
        <v>674</v>
      </c>
      <c r="S3257" t="s">
        <v>123</v>
      </c>
      <c r="T3257" t="s">
        <v>162</v>
      </c>
      <c r="U3257" t="s">
        <v>181</v>
      </c>
      <c r="V3257">
        <v>44525</v>
      </c>
      <c r="W3257">
        <v>28618</v>
      </c>
      <c r="X3257">
        <v>22.7</v>
      </c>
      <c r="Y3257">
        <v>13</v>
      </c>
      <c r="Z3257">
        <v>38744.559999999998</v>
      </c>
      <c r="AB3257">
        <v>25.52</v>
      </c>
      <c r="AC3257">
        <v>988761.17</v>
      </c>
      <c r="AD3257">
        <v>19939500.359999999</v>
      </c>
      <c r="AE3257">
        <v>280.92</v>
      </c>
      <c r="AF3257">
        <v>5601404441.1300001</v>
      </c>
      <c r="AG3257">
        <v>40527.25</v>
      </c>
      <c r="AH3257">
        <v>1.9</v>
      </c>
      <c r="AI3257">
        <v>45938.38</v>
      </c>
      <c r="AJ3257">
        <v>23.21</v>
      </c>
      <c r="AK3257">
        <v>4627958.03</v>
      </c>
      <c r="AL3257">
        <v>0.2</v>
      </c>
      <c r="AM3257">
        <v>39879</v>
      </c>
      <c r="AN3257">
        <v>265.7</v>
      </c>
      <c r="AO3257">
        <v>634.16</v>
      </c>
      <c r="AP3257">
        <v>168496.31</v>
      </c>
      <c r="AQ3257">
        <v>1283602.1100000001</v>
      </c>
      <c r="AR3257" t="s">
        <v>61</v>
      </c>
      <c r="AS3257" t="s">
        <v>61</v>
      </c>
      <c r="AT3257" t="s">
        <v>62</v>
      </c>
      <c r="AU3257" t="s">
        <v>63</v>
      </c>
    </row>
    <row r="3258" spans="1:47" x14ac:dyDescent="0.25">
      <c r="A3258" t="s">
        <v>4531</v>
      </c>
      <c r="B3258">
        <v>2025</v>
      </c>
      <c r="C3258">
        <v>6</v>
      </c>
      <c r="D3258" t="s">
        <v>77</v>
      </c>
      <c r="E3258" s="1">
        <v>45823</v>
      </c>
      <c r="F3258" s="1">
        <v>45843</v>
      </c>
      <c r="G3258">
        <v>20</v>
      </c>
      <c r="H3258">
        <v>20.3</v>
      </c>
      <c r="I3258" t="s">
        <v>49</v>
      </c>
      <c r="J3258" t="s">
        <v>78</v>
      </c>
      <c r="K3258" t="s">
        <v>79</v>
      </c>
      <c r="L3258">
        <v>1005.9</v>
      </c>
      <c r="M3258" t="s">
        <v>52</v>
      </c>
      <c r="N3258" t="s">
        <v>53</v>
      </c>
      <c r="O3258" t="s">
        <v>91</v>
      </c>
      <c r="P3258" t="s">
        <v>127</v>
      </c>
      <c r="Q3258" t="s">
        <v>82</v>
      </c>
      <c r="R3258" t="s">
        <v>2564</v>
      </c>
      <c r="S3258" t="s">
        <v>85</v>
      </c>
      <c r="T3258" t="s">
        <v>131</v>
      </c>
      <c r="U3258" t="s">
        <v>110</v>
      </c>
      <c r="V3258">
        <v>52636</v>
      </c>
      <c r="W3258">
        <v>32196</v>
      </c>
      <c r="X3258">
        <v>17.600000000000001</v>
      </c>
      <c r="Y3258">
        <v>11.2</v>
      </c>
      <c r="Z3258">
        <v>40982.370000000003</v>
      </c>
      <c r="AB3258">
        <v>31.41</v>
      </c>
      <c r="AC3258">
        <v>1287256.24</v>
      </c>
      <c r="AD3258">
        <v>28796672.100000001</v>
      </c>
      <c r="AE3258">
        <v>280.29000000000002</v>
      </c>
      <c r="AF3258">
        <v>8071419222.9099998</v>
      </c>
      <c r="AG3258">
        <v>209351.42</v>
      </c>
      <c r="AI3258">
        <v>0</v>
      </c>
      <c r="AJ3258">
        <v>8.57</v>
      </c>
      <c r="AK3258">
        <v>2467874.7999999998</v>
      </c>
      <c r="AL3258">
        <v>0.34499999999999997</v>
      </c>
      <c r="AM3258">
        <v>99348.52</v>
      </c>
      <c r="AN3258">
        <v>1099.7</v>
      </c>
      <c r="AO3258">
        <v>380.36</v>
      </c>
      <c r="AP3258">
        <v>418281.89</v>
      </c>
      <c r="AQ3258">
        <v>2014238.07</v>
      </c>
      <c r="AR3258" t="s">
        <v>61</v>
      </c>
      <c r="AS3258" t="s">
        <v>61</v>
      </c>
      <c r="AT3258" t="s">
        <v>62</v>
      </c>
      <c r="AU3258" t="s">
        <v>63</v>
      </c>
    </row>
    <row r="3259" spans="1:47" x14ac:dyDescent="0.25">
      <c r="A3259" t="s">
        <v>4532</v>
      </c>
      <c r="B3259">
        <v>2020</v>
      </c>
      <c r="C3259">
        <v>12</v>
      </c>
      <c r="D3259" t="s">
        <v>119</v>
      </c>
      <c r="E3259" s="1">
        <v>44195</v>
      </c>
      <c r="F3259" s="1">
        <v>44224</v>
      </c>
      <c r="G3259">
        <v>29</v>
      </c>
      <c r="H3259">
        <v>4.9000000000000004</v>
      </c>
      <c r="I3259" t="s">
        <v>49</v>
      </c>
      <c r="J3259" t="s">
        <v>239</v>
      </c>
      <c r="K3259" t="s">
        <v>240</v>
      </c>
      <c r="L3259">
        <v>3105.2</v>
      </c>
      <c r="M3259" t="s">
        <v>114</v>
      </c>
      <c r="N3259" t="s">
        <v>106</v>
      </c>
      <c r="O3259" t="s">
        <v>54</v>
      </c>
      <c r="P3259" t="s">
        <v>55</v>
      </c>
      <c r="Q3259" t="s">
        <v>100</v>
      </c>
      <c r="R3259" t="s">
        <v>565</v>
      </c>
      <c r="S3259" t="s">
        <v>161</v>
      </c>
      <c r="T3259" t="s">
        <v>131</v>
      </c>
      <c r="U3259" t="s">
        <v>87</v>
      </c>
      <c r="V3259">
        <v>33345</v>
      </c>
      <c r="W3259">
        <v>22649</v>
      </c>
      <c r="X3259">
        <v>16.399999999999999</v>
      </c>
      <c r="Y3259">
        <v>14.4</v>
      </c>
      <c r="Z3259">
        <v>29264.799999999999</v>
      </c>
      <c r="AB3259">
        <v>36.43</v>
      </c>
      <c r="AC3259">
        <v>1066116.6599999999</v>
      </c>
      <c r="AD3259">
        <v>16265668.49</v>
      </c>
      <c r="AE3259">
        <v>165.78</v>
      </c>
      <c r="AF3259">
        <v>2696522522.27</v>
      </c>
      <c r="AG3259">
        <v>125880.74</v>
      </c>
      <c r="AH3259">
        <v>0</v>
      </c>
      <c r="AI3259">
        <v>0</v>
      </c>
      <c r="AJ3259">
        <v>6.33</v>
      </c>
      <c r="AK3259">
        <v>1029616.82</v>
      </c>
      <c r="AL3259">
        <v>0.19600000000000001</v>
      </c>
      <c r="AM3259">
        <v>31880.71</v>
      </c>
      <c r="AN3259">
        <v>1424.2</v>
      </c>
      <c r="AO3259">
        <v>384.59</v>
      </c>
      <c r="AP3259">
        <v>547733.07999999996</v>
      </c>
      <c r="AQ3259">
        <v>1771611.19</v>
      </c>
      <c r="AR3259" t="s">
        <v>61</v>
      </c>
      <c r="AS3259" t="s">
        <v>61</v>
      </c>
      <c r="AT3259" t="s">
        <v>62</v>
      </c>
      <c r="AU3259" t="s">
        <v>63</v>
      </c>
    </row>
    <row r="3260" spans="1:47" x14ac:dyDescent="0.25">
      <c r="A3260" t="s">
        <v>4533</v>
      </c>
      <c r="B3260">
        <v>2024</v>
      </c>
      <c r="C3260">
        <v>9</v>
      </c>
      <c r="D3260" t="s">
        <v>89</v>
      </c>
      <c r="E3260" s="1">
        <v>45539</v>
      </c>
      <c r="F3260" s="1">
        <v>45572</v>
      </c>
      <c r="G3260">
        <v>33</v>
      </c>
      <c r="H3260">
        <v>15.8</v>
      </c>
      <c r="I3260" t="s">
        <v>49</v>
      </c>
      <c r="J3260" t="s">
        <v>66</v>
      </c>
      <c r="K3260" t="s">
        <v>248</v>
      </c>
      <c r="L3260">
        <v>9999</v>
      </c>
      <c r="M3260" t="s">
        <v>114</v>
      </c>
      <c r="N3260" t="s">
        <v>81</v>
      </c>
      <c r="O3260" t="s">
        <v>200</v>
      </c>
      <c r="P3260" t="s">
        <v>146</v>
      </c>
      <c r="Q3260" t="s">
        <v>226</v>
      </c>
      <c r="R3260" t="s">
        <v>1795</v>
      </c>
      <c r="S3260" t="s">
        <v>156</v>
      </c>
      <c r="T3260" t="s">
        <v>74</v>
      </c>
      <c r="U3260" t="s">
        <v>143</v>
      </c>
      <c r="V3260">
        <v>26415</v>
      </c>
      <c r="W3260">
        <v>15629</v>
      </c>
      <c r="X3260">
        <v>3.3</v>
      </c>
      <c r="Y3260">
        <v>12.4</v>
      </c>
      <c r="Z3260">
        <v>23512.400000000001</v>
      </c>
      <c r="AA3260">
        <v>1679</v>
      </c>
      <c r="AB3260">
        <v>4196.47</v>
      </c>
      <c r="AC3260">
        <v>7045873.1299999999</v>
      </c>
      <c r="AD3260">
        <v>19593353.170000002</v>
      </c>
      <c r="AE3260">
        <v>278.06</v>
      </c>
      <c r="AF3260">
        <v>5448127782.4499998</v>
      </c>
      <c r="AG3260">
        <v>152978.9</v>
      </c>
      <c r="AH3260">
        <v>3.7</v>
      </c>
      <c r="AI3260">
        <v>79884.789999999994</v>
      </c>
      <c r="AJ3260">
        <v>6.03</v>
      </c>
      <c r="AK3260">
        <v>1181479.2</v>
      </c>
      <c r="AL3260">
        <v>0.29899999999999999</v>
      </c>
      <c r="AM3260">
        <v>58584.13</v>
      </c>
      <c r="AN3260">
        <v>1042.0999999999999</v>
      </c>
      <c r="AO3260">
        <v>697.4</v>
      </c>
      <c r="AP3260">
        <v>726760.54</v>
      </c>
      <c r="AQ3260">
        <v>8064081.4900000002</v>
      </c>
      <c r="AR3260" t="s">
        <v>61</v>
      </c>
      <c r="AS3260" t="s">
        <v>61</v>
      </c>
      <c r="AT3260" t="s">
        <v>62</v>
      </c>
      <c r="AU3260" t="s">
        <v>63</v>
      </c>
    </row>
    <row r="3261" spans="1:47" x14ac:dyDescent="0.25">
      <c r="A3261" t="s">
        <v>4534</v>
      </c>
      <c r="B3261">
        <v>2024</v>
      </c>
      <c r="C3261">
        <v>8</v>
      </c>
      <c r="D3261" t="s">
        <v>89</v>
      </c>
      <c r="E3261" s="1">
        <v>45534</v>
      </c>
      <c r="F3261" s="1">
        <v>45569</v>
      </c>
      <c r="G3261">
        <v>35</v>
      </c>
      <c r="H3261">
        <v>18.7</v>
      </c>
      <c r="I3261" t="s">
        <v>65</v>
      </c>
      <c r="J3261" t="s">
        <v>66</v>
      </c>
      <c r="K3261" t="s">
        <v>251</v>
      </c>
      <c r="L3261">
        <v>8543.7000000000007</v>
      </c>
      <c r="M3261" t="s">
        <v>68</v>
      </c>
      <c r="N3261" t="s">
        <v>106</v>
      </c>
      <c r="O3261" t="s">
        <v>107</v>
      </c>
      <c r="P3261" t="s">
        <v>128</v>
      </c>
      <c r="Q3261" t="s">
        <v>201</v>
      </c>
      <c r="R3261" t="s">
        <v>1990</v>
      </c>
      <c r="S3261" t="s">
        <v>156</v>
      </c>
      <c r="T3261" t="s">
        <v>95</v>
      </c>
      <c r="U3261" t="s">
        <v>96</v>
      </c>
      <c r="V3261">
        <v>11750</v>
      </c>
      <c r="W3261">
        <v>6732</v>
      </c>
      <c r="X3261">
        <v>15.4</v>
      </c>
      <c r="Y3261">
        <v>11.7</v>
      </c>
      <c r="Z3261">
        <v>9285.7800000000007</v>
      </c>
      <c r="AA3261">
        <v>663</v>
      </c>
      <c r="AB3261">
        <v>1096.4000000000001</v>
      </c>
      <c r="AC3261">
        <v>726913.2</v>
      </c>
      <c r="AD3261">
        <v>45859774.539999999</v>
      </c>
      <c r="AE3261">
        <v>278.41000000000003</v>
      </c>
      <c r="AF3261">
        <v>12767819829.68</v>
      </c>
      <c r="AG3261">
        <v>59772.37</v>
      </c>
      <c r="AH3261">
        <v>2</v>
      </c>
      <c r="AJ3261">
        <v>11.1</v>
      </c>
      <c r="AK3261">
        <v>0</v>
      </c>
      <c r="AL3261">
        <v>0.34699999999999998</v>
      </c>
      <c r="AM3261">
        <v>159133.42000000001</v>
      </c>
      <c r="AN3261">
        <v>1265.3</v>
      </c>
      <c r="AO3261">
        <v>419.24</v>
      </c>
      <c r="AP3261">
        <v>530464.37</v>
      </c>
      <c r="AQ3261">
        <v>1501236.82</v>
      </c>
      <c r="AR3261" t="s">
        <v>124</v>
      </c>
      <c r="AS3261" t="s">
        <v>61</v>
      </c>
      <c r="AT3261" t="s">
        <v>62</v>
      </c>
      <c r="AU3261" t="s">
        <v>63</v>
      </c>
    </row>
    <row r="3262" spans="1:47" x14ac:dyDescent="0.25">
      <c r="A3262" t="s">
        <v>4535</v>
      </c>
      <c r="B3262">
        <v>2024</v>
      </c>
      <c r="C3262">
        <v>7</v>
      </c>
      <c r="D3262" t="s">
        <v>89</v>
      </c>
      <c r="E3262" s="1">
        <v>45485</v>
      </c>
      <c r="F3262" s="1">
        <v>45494</v>
      </c>
      <c r="G3262">
        <v>9</v>
      </c>
      <c r="H3262">
        <v>16.100000000000001</v>
      </c>
      <c r="I3262" t="s">
        <v>65</v>
      </c>
      <c r="J3262" t="s">
        <v>112</v>
      </c>
      <c r="K3262" t="s">
        <v>113</v>
      </c>
      <c r="L3262">
        <v>7304.39</v>
      </c>
      <c r="M3262" t="s">
        <v>80</v>
      </c>
      <c r="N3262" t="s">
        <v>106</v>
      </c>
      <c r="O3262" t="s">
        <v>107</v>
      </c>
      <c r="P3262" t="s">
        <v>70</v>
      </c>
      <c r="Q3262" t="s">
        <v>154</v>
      </c>
      <c r="R3262" t="s">
        <v>2018</v>
      </c>
      <c r="S3262" t="s">
        <v>73</v>
      </c>
      <c r="T3262" t="s">
        <v>74</v>
      </c>
      <c r="U3262" t="s">
        <v>60</v>
      </c>
      <c r="V3262">
        <v>9557</v>
      </c>
      <c r="W3262">
        <v>7082</v>
      </c>
      <c r="X3262">
        <v>19.3</v>
      </c>
      <c r="Y3262">
        <v>13.9</v>
      </c>
      <c r="Z3262">
        <v>7716.18</v>
      </c>
      <c r="AB3262">
        <v>17.829999999999998</v>
      </c>
      <c r="AC3262">
        <v>137579.49</v>
      </c>
      <c r="AD3262">
        <v>4448454.93</v>
      </c>
      <c r="AE3262">
        <v>275.7</v>
      </c>
      <c r="AF3262">
        <v>1226439024.2</v>
      </c>
      <c r="AG3262">
        <v>81527.070000000007</v>
      </c>
      <c r="AH3262">
        <v>4</v>
      </c>
      <c r="AI3262">
        <v>103362.23</v>
      </c>
      <c r="AJ3262">
        <v>20.59</v>
      </c>
      <c r="AK3262">
        <v>0</v>
      </c>
      <c r="AL3262">
        <v>0.21</v>
      </c>
      <c r="AM3262">
        <v>9341.76</v>
      </c>
      <c r="AN3262">
        <v>307.10000000000002</v>
      </c>
      <c r="AO3262">
        <v>460.57</v>
      </c>
      <c r="AP3262">
        <v>141441.04999999999</v>
      </c>
      <c r="AQ3262">
        <v>473251.6</v>
      </c>
      <c r="AR3262" t="s">
        <v>61</v>
      </c>
      <c r="AS3262" t="s">
        <v>61</v>
      </c>
      <c r="AT3262" t="s">
        <v>293</v>
      </c>
      <c r="AU3262" t="s">
        <v>63</v>
      </c>
    </row>
    <row r="3263" spans="1:47" x14ac:dyDescent="0.25">
      <c r="A3263" t="s">
        <v>4536</v>
      </c>
      <c r="B3263">
        <v>2025</v>
      </c>
      <c r="C3263">
        <v>8</v>
      </c>
      <c r="D3263" t="s">
        <v>89</v>
      </c>
      <c r="E3263" s="1">
        <v>45898</v>
      </c>
      <c r="F3263" s="1">
        <v>45915</v>
      </c>
      <c r="G3263">
        <v>17</v>
      </c>
      <c r="H3263">
        <v>7.9</v>
      </c>
      <c r="I3263" t="s">
        <v>49</v>
      </c>
      <c r="J3263" t="s">
        <v>78</v>
      </c>
      <c r="K3263" t="s">
        <v>211</v>
      </c>
      <c r="L3263">
        <v>1701.99</v>
      </c>
      <c r="M3263" t="s">
        <v>80</v>
      </c>
      <c r="N3263" t="s">
        <v>69</v>
      </c>
      <c r="O3263" t="s">
        <v>99</v>
      </c>
      <c r="P3263" t="s">
        <v>150</v>
      </c>
      <c r="Q3263" t="s">
        <v>92</v>
      </c>
      <c r="R3263" t="s">
        <v>3156</v>
      </c>
      <c r="S3263" t="s">
        <v>85</v>
      </c>
      <c r="T3263" t="s">
        <v>187</v>
      </c>
      <c r="U3263" t="s">
        <v>213</v>
      </c>
      <c r="V3263">
        <v>49595</v>
      </c>
      <c r="W3263">
        <v>29485</v>
      </c>
      <c r="X3263">
        <v>10.7</v>
      </c>
      <c r="Y3263">
        <v>15.3</v>
      </c>
      <c r="Z3263">
        <v>38774.730000000003</v>
      </c>
      <c r="AB3263">
        <v>23.9</v>
      </c>
      <c r="AC3263">
        <v>926716.05</v>
      </c>
      <c r="AD3263">
        <v>23519975.719999999</v>
      </c>
      <c r="AE3263">
        <v>280.33</v>
      </c>
      <c r="AF3263">
        <v>6593354793.5900002</v>
      </c>
      <c r="AG3263">
        <v>73193.460000000006</v>
      </c>
      <c r="AH3263">
        <v>0.4</v>
      </c>
      <c r="AI3263">
        <v>8779.73</v>
      </c>
      <c r="AJ3263">
        <v>21.92</v>
      </c>
      <c r="AK3263">
        <v>5155578.68</v>
      </c>
      <c r="AL3263">
        <v>0.33300000000000002</v>
      </c>
      <c r="AM3263">
        <v>78321.52</v>
      </c>
      <c r="AN3263">
        <v>450.4</v>
      </c>
      <c r="AO3263">
        <v>505.14</v>
      </c>
      <c r="AP3263">
        <v>227515.06</v>
      </c>
      <c r="AQ3263">
        <v>1314525.82</v>
      </c>
      <c r="AR3263" t="s">
        <v>61</v>
      </c>
      <c r="AS3263" t="s">
        <v>61</v>
      </c>
      <c r="AT3263" t="s">
        <v>62</v>
      </c>
      <c r="AU3263" t="s">
        <v>63</v>
      </c>
    </row>
    <row r="3264" spans="1:47" x14ac:dyDescent="0.25">
      <c r="A3264" t="s">
        <v>4537</v>
      </c>
      <c r="B3264">
        <v>2021</v>
      </c>
      <c r="C3264">
        <v>7</v>
      </c>
      <c r="D3264" t="s">
        <v>89</v>
      </c>
      <c r="E3264" s="1">
        <v>44393</v>
      </c>
      <c r="F3264" s="1">
        <v>44413</v>
      </c>
      <c r="G3264">
        <v>20</v>
      </c>
      <c r="H3264">
        <v>13.3</v>
      </c>
      <c r="I3264" t="s">
        <v>49</v>
      </c>
      <c r="J3264" t="s">
        <v>50</v>
      </c>
      <c r="K3264" t="s">
        <v>145</v>
      </c>
      <c r="L3264">
        <v>2710.19</v>
      </c>
      <c r="M3264" t="s">
        <v>80</v>
      </c>
      <c r="N3264" t="s">
        <v>168</v>
      </c>
      <c r="O3264" t="s">
        <v>99</v>
      </c>
      <c r="P3264" t="s">
        <v>201</v>
      </c>
      <c r="Q3264" t="s">
        <v>128</v>
      </c>
      <c r="R3264" t="s">
        <v>773</v>
      </c>
      <c r="S3264" t="s">
        <v>123</v>
      </c>
      <c r="T3264" t="s">
        <v>187</v>
      </c>
      <c r="U3264" t="s">
        <v>181</v>
      </c>
      <c r="V3264">
        <v>79298</v>
      </c>
      <c r="W3264">
        <v>46746</v>
      </c>
      <c r="X3264">
        <v>3.2</v>
      </c>
      <c r="Y3264">
        <v>15.8</v>
      </c>
      <c r="Z3264">
        <v>63872.02</v>
      </c>
      <c r="AB3264">
        <v>27.95</v>
      </c>
      <c r="AC3264">
        <v>1785222.96</v>
      </c>
      <c r="AD3264">
        <v>27086207.52</v>
      </c>
      <c r="AE3264">
        <v>167.82</v>
      </c>
      <c r="AF3264">
        <v>4545607346.0100002</v>
      </c>
      <c r="AG3264">
        <v>241534.72</v>
      </c>
      <c r="AH3264">
        <v>1.5</v>
      </c>
      <c r="AI3264">
        <v>16215.33</v>
      </c>
      <c r="AJ3264">
        <v>10.86</v>
      </c>
      <c r="AK3264">
        <v>2941562.14</v>
      </c>
      <c r="AL3264">
        <v>0.25</v>
      </c>
      <c r="AM3264">
        <v>67715.520000000004</v>
      </c>
      <c r="AN3264">
        <v>342.2</v>
      </c>
      <c r="AO3264">
        <v>426.65</v>
      </c>
      <c r="AP3264">
        <v>145999.63</v>
      </c>
      <c r="AQ3264">
        <v>2256688.16</v>
      </c>
      <c r="AR3264" t="s">
        <v>61</v>
      </c>
      <c r="AS3264" t="s">
        <v>61</v>
      </c>
      <c r="AT3264" t="s">
        <v>62</v>
      </c>
      <c r="AU3264" t="s">
        <v>63</v>
      </c>
    </row>
    <row r="3265" spans="1:47" x14ac:dyDescent="0.25">
      <c r="A3265" t="s">
        <v>4538</v>
      </c>
      <c r="B3265">
        <v>2021</v>
      </c>
      <c r="C3265">
        <v>9</v>
      </c>
      <c r="D3265" t="s">
        <v>89</v>
      </c>
      <c r="E3265" s="1">
        <v>44462</v>
      </c>
      <c r="F3265" s="1">
        <v>44468</v>
      </c>
      <c r="G3265">
        <v>6</v>
      </c>
      <c r="H3265">
        <v>9.6999999999999993</v>
      </c>
      <c r="I3265" t="s">
        <v>49</v>
      </c>
      <c r="J3265" t="s">
        <v>50</v>
      </c>
      <c r="K3265" t="s">
        <v>120</v>
      </c>
      <c r="L3265">
        <v>2710.1921000000002</v>
      </c>
      <c r="M3265" t="s">
        <v>68</v>
      </c>
      <c r="N3265" t="s">
        <v>53</v>
      </c>
      <c r="O3265" t="s">
        <v>91</v>
      </c>
      <c r="P3265" t="s">
        <v>204</v>
      </c>
      <c r="Q3265" t="s">
        <v>56</v>
      </c>
      <c r="R3265" t="s">
        <v>2459</v>
      </c>
      <c r="S3265" t="s">
        <v>123</v>
      </c>
      <c r="T3265" t="s">
        <v>102</v>
      </c>
      <c r="U3265" t="s">
        <v>259</v>
      </c>
      <c r="V3265">
        <v>51418</v>
      </c>
      <c r="W3265">
        <v>36642</v>
      </c>
      <c r="X3265">
        <v>14.7</v>
      </c>
      <c r="Y3265">
        <v>13.1</v>
      </c>
      <c r="Z3265">
        <v>48810.080000000002</v>
      </c>
      <c r="AB3265">
        <v>41.59</v>
      </c>
      <c r="AC3265">
        <v>2030011.23</v>
      </c>
      <c r="AD3265">
        <v>49682804.229999997</v>
      </c>
      <c r="AE3265">
        <v>169.66</v>
      </c>
      <c r="AF3265">
        <v>8429184565.6599998</v>
      </c>
      <c r="AG3265">
        <v>190186.55</v>
      </c>
      <c r="AH3265">
        <v>0.3</v>
      </c>
      <c r="AI3265">
        <v>4085.59</v>
      </c>
      <c r="AJ3265">
        <v>14.23</v>
      </c>
      <c r="AK3265">
        <v>7069863.04</v>
      </c>
      <c r="AL3265">
        <v>0.17699999999999999</v>
      </c>
      <c r="AM3265">
        <v>87938.559999999998</v>
      </c>
      <c r="AN3265">
        <v>302.2</v>
      </c>
      <c r="AO3265">
        <v>541.26</v>
      </c>
      <c r="AP3265">
        <v>163568.76999999999</v>
      </c>
      <c r="AQ3265">
        <v>2475790.7000000002</v>
      </c>
      <c r="AR3265" t="s">
        <v>61</v>
      </c>
      <c r="AS3265" t="s">
        <v>61</v>
      </c>
      <c r="AT3265" t="s">
        <v>62</v>
      </c>
      <c r="AU3265" t="s">
        <v>63</v>
      </c>
    </row>
    <row r="3266" spans="1:47" x14ac:dyDescent="0.25">
      <c r="A3266" t="s">
        <v>4539</v>
      </c>
      <c r="B3266">
        <v>2021</v>
      </c>
      <c r="C3266">
        <v>5</v>
      </c>
      <c r="D3266" t="s">
        <v>77</v>
      </c>
      <c r="E3266" s="1">
        <v>44322</v>
      </c>
      <c r="F3266" s="1">
        <v>44341</v>
      </c>
      <c r="G3266">
        <v>19</v>
      </c>
      <c r="H3266">
        <v>15.7</v>
      </c>
      <c r="I3266" t="s">
        <v>49</v>
      </c>
      <c r="J3266" t="s">
        <v>66</v>
      </c>
      <c r="K3266" t="s">
        <v>245</v>
      </c>
      <c r="L3266">
        <v>8905.9</v>
      </c>
      <c r="M3266" t="s">
        <v>80</v>
      </c>
      <c r="N3266" t="s">
        <v>69</v>
      </c>
      <c r="O3266" t="s">
        <v>189</v>
      </c>
      <c r="P3266" t="s">
        <v>230</v>
      </c>
      <c r="Q3266" t="s">
        <v>82</v>
      </c>
      <c r="R3266" t="s">
        <v>2189</v>
      </c>
      <c r="S3266" t="s">
        <v>137</v>
      </c>
      <c r="T3266" t="s">
        <v>187</v>
      </c>
      <c r="U3266" t="s">
        <v>96</v>
      </c>
      <c r="V3266">
        <v>2383</v>
      </c>
      <c r="W3266">
        <v>1643</v>
      </c>
      <c r="X3266">
        <v>21.3</v>
      </c>
      <c r="Y3266">
        <v>14.5</v>
      </c>
      <c r="Z3266">
        <v>2097.1799999999998</v>
      </c>
      <c r="AB3266">
        <v>38.4</v>
      </c>
      <c r="AC3266">
        <v>80531.710000000006</v>
      </c>
      <c r="AD3266">
        <v>1795081.22</v>
      </c>
      <c r="AE3266">
        <v>172.3</v>
      </c>
      <c r="AF3266">
        <v>309292494.20999998</v>
      </c>
      <c r="AG3266">
        <v>226755.49</v>
      </c>
      <c r="AH3266">
        <v>0.5</v>
      </c>
      <c r="AI3266">
        <v>12133.53</v>
      </c>
      <c r="AJ3266">
        <v>20.2</v>
      </c>
      <c r="AK3266">
        <v>362606.41</v>
      </c>
      <c r="AL3266">
        <v>0.127</v>
      </c>
      <c r="AM3266">
        <v>2279.75</v>
      </c>
      <c r="AN3266">
        <v>873.1</v>
      </c>
      <c r="AO3266">
        <v>686.96</v>
      </c>
      <c r="AP3266">
        <v>599784.78</v>
      </c>
      <c r="AQ3266">
        <v>921485.26</v>
      </c>
      <c r="AR3266" t="s">
        <v>61</v>
      </c>
      <c r="AS3266" t="s">
        <v>61</v>
      </c>
      <c r="AT3266" t="s">
        <v>62</v>
      </c>
      <c r="AU3266" t="s">
        <v>63</v>
      </c>
    </row>
    <row r="3267" spans="1:47" x14ac:dyDescent="0.25">
      <c r="A3267" t="s">
        <v>4540</v>
      </c>
      <c r="B3267">
        <v>2020</v>
      </c>
      <c r="C3267">
        <v>2</v>
      </c>
      <c r="D3267" t="s">
        <v>48</v>
      </c>
      <c r="E3267" s="1">
        <v>43862</v>
      </c>
      <c r="F3267" s="1">
        <v>43894</v>
      </c>
      <c r="G3267">
        <v>32</v>
      </c>
      <c r="H3267">
        <v>19.5</v>
      </c>
      <c r="I3267" t="s">
        <v>49</v>
      </c>
      <c r="J3267" t="s">
        <v>66</v>
      </c>
      <c r="K3267" t="s">
        <v>153</v>
      </c>
      <c r="L3267">
        <v>6309</v>
      </c>
      <c r="M3267" t="s">
        <v>52</v>
      </c>
      <c r="N3267" t="s">
        <v>53</v>
      </c>
      <c r="O3267" t="s">
        <v>189</v>
      </c>
      <c r="P3267" t="s">
        <v>83</v>
      </c>
      <c r="Q3267" t="s">
        <v>70</v>
      </c>
      <c r="R3267" t="s">
        <v>1874</v>
      </c>
      <c r="S3267" t="s">
        <v>156</v>
      </c>
      <c r="T3267" t="s">
        <v>74</v>
      </c>
      <c r="U3267" t="s">
        <v>110</v>
      </c>
      <c r="V3267">
        <v>15957</v>
      </c>
      <c r="W3267">
        <v>8910</v>
      </c>
      <c r="X3267">
        <v>15.4</v>
      </c>
      <c r="Y3267">
        <v>13.6</v>
      </c>
      <c r="Z3267">
        <v>14770.76</v>
      </c>
      <c r="AA3267">
        <v>1055</v>
      </c>
      <c r="AB3267">
        <v>2417.6</v>
      </c>
      <c r="AC3267">
        <v>2550568</v>
      </c>
      <c r="AD3267">
        <v>17907330.890000001</v>
      </c>
      <c r="AE3267">
        <v>166.52</v>
      </c>
      <c r="AF3267">
        <v>2981928739.8000002</v>
      </c>
      <c r="AG3267">
        <v>140369.72</v>
      </c>
      <c r="AH3267">
        <v>0</v>
      </c>
      <c r="AI3267">
        <v>0</v>
      </c>
      <c r="AJ3267">
        <v>21.59</v>
      </c>
      <c r="AK3267">
        <v>3866192.74</v>
      </c>
      <c r="AL3267">
        <v>0.108</v>
      </c>
      <c r="AM3267">
        <v>19339.919999999998</v>
      </c>
      <c r="AN3267">
        <v>1251.5</v>
      </c>
      <c r="AO3267">
        <v>671.37</v>
      </c>
      <c r="AP3267">
        <v>840219.56</v>
      </c>
      <c r="AQ3267">
        <v>3550497.2</v>
      </c>
      <c r="AR3267" t="s">
        <v>61</v>
      </c>
      <c r="AS3267" t="s">
        <v>61</v>
      </c>
      <c r="AT3267" t="s">
        <v>62</v>
      </c>
      <c r="AU3267" t="s">
        <v>63</v>
      </c>
    </row>
    <row r="3268" spans="1:47" x14ac:dyDescent="0.25">
      <c r="A3268" t="s">
        <v>4541</v>
      </c>
      <c r="B3268">
        <v>2020</v>
      </c>
      <c r="C3268">
        <v>4</v>
      </c>
      <c r="D3268" t="s">
        <v>77</v>
      </c>
      <c r="E3268" s="1">
        <v>43927</v>
      </c>
      <c r="F3268" s="1">
        <v>43946</v>
      </c>
      <c r="G3268">
        <v>19</v>
      </c>
      <c r="I3268" t="s">
        <v>65</v>
      </c>
      <c r="J3268" t="s">
        <v>78</v>
      </c>
      <c r="K3268" t="s">
        <v>211</v>
      </c>
      <c r="L3268">
        <v>1701.99</v>
      </c>
      <c r="M3268" t="s">
        <v>80</v>
      </c>
      <c r="N3268" t="s">
        <v>53</v>
      </c>
      <c r="O3268" t="s">
        <v>91</v>
      </c>
      <c r="P3268" t="s">
        <v>56</v>
      </c>
      <c r="Q3268" t="s">
        <v>71</v>
      </c>
      <c r="R3268" t="s">
        <v>1210</v>
      </c>
      <c r="S3268" t="s">
        <v>85</v>
      </c>
      <c r="T3268" t="s">
        <v>86</v>
      </c>
      <c r="U3268" t="s">
        <v>75</v>
      </c>
      <c r="V3268">
        <v>64023</v>
      </c>
      <c r="W3268">
        <v>37817</v>
      </c>
      <c r="X3268">
        <v>19.100000000000001</v>
      </c>
      <c r="Y3268">
        <v>12.1</v>
      </c>
      <c r="Z3268">
        <v>51193.77</v>
      </c>
      <c r="AB3268">
        <v>44.78</v>
      </c>
      <c r="AC3268">
        <v>2292457.02</v>
      </c>
      <c r="AD3268">
        <v>31523075.82</v>
      </c>
      <c r="AE3268">
        <v>159.25</v>
      </c>
      <c r="AF3268">
        <v>5020049824.3400002</v>
      </c>
      <c r="AG3268">
        <v>149765.85</v>
      </c>
      <c r="AH3268">
        <v>0</v>
      </c>
      <c r="AI3268">
        <v>0</v>
      </c>
      <c r="AJ3268">
        <v>3.37</v>
      </c>
      <c r="AK3268">
        <v>0</v>
      </c>
      <c r="AL3268">
        <v>8.3000000000000004E-2</v>
      </c>
      <c r="AM3268">
        <v>26164.15</v>
      </c>
      <c r="AN3268">
        <v>958.8</v>
      </c>
      <c r="AO3268">
        <v>628.17999999999995</v>
      </c>
      <c r="AP3268">
        <v>602298.98</v>
      </c>
      <c r="AQ3268">
        <v>3070686</v>
      </c>
      <c r="AR3268" t="s">
        <v>61</v>
      </c>
      <c r="AS3268" t="s">
        <v>61</v>
      </c>
      <c r="AT3268" t="s">
        <v>293</v>
      </c>
      <c r="AU3268" t="s">
        <v>63</v>
      </c>
    </row>
    <row r="3269" spans="1:47" x14ac:dyDescent="0.25">
      <c r="A3269" t="s">
        <v>4542</v>
      </c>
      <c r="B3269">
        <v>2020</v>
      </c>
      <c r="C3269">
        <v>7</v>
      </c>
      <c r="D3269" t="s">
        <v>89</v>
      </c>
      <c r="E3269" s="1">
        <v>44037</v>
      </c>
      <c r="F3269" s="1">
        <v>44047</v>
      </c>
      <c r="G3269">
        <v>10</v>
      </c>
      <c r="H3269">
        <v>20.2</v>
      </c>
      <c r="I3269" t="s">
        <v>65</v>
      </c>
      <c r="J3269" t="s">
        <v>50</v>
      </c>
      <c r="K3269" t="s">
        <v>51</v>
      </c>
      <c r="L3269">
        <v>2709</v>
      </c>
      <c r="M3269" t="s">
        <v>68</v>
      </c>
      <c r="N3269" t="s">
        <v>168</v>
      </c>
      <c r="O3269" t="s">
        <v>54</v>
      </c>
      <c r="P3269" t="s">
        <v>226</v>
      </c>
      <c r="Q3269" t="s">
        <v>154</v>
      </c>
      <c r="R3269" t="s">
        <v>4543</v>
      </c>
      <c r="S3269" t="s">
        <v>58</v>
      </c>
      <c r="T3269" t="s">
        <v>102</v>
      </c>
      <c r="U3269" t="s">
        <v>103</v>
      </c>
      <c r="V3269">
        <v>225009</v>
      </c>
      <c r="W3269">
        <v>135340</v>
      </c>
      <c r="X3269">
        <v>18.5</v>
      </c>
      <c r="Y3269">
        <v>13</v>
      </c>
      <c r="Z3269">
        <v>209207.79</v>
      </c>
      <c r="AB3269">
        <v>12.25</v>
      </c>
      <c r="AC3269">
        <v>2562795.4300000002</v>
      </c>
      <c r="AD3269">
        <v>17922831.370000001</v>
      </c>
      <c r="AE3269">
        <v>163.99</v>
      </c>
      <c r="AF3269">
        <v>2939165116.3699999</v>
      </c>
      <c r="AG3269">
        <v>247105.48</v>
      </c>
      <c r="AH3269">
        <v>1.9</v>
      </c>
      <c r="AI3269">
        <v>54473.2</v>
      </c>
      <c r="AJ3269">
        <v>0.48</v>
      </c>
      <c r="AK3269">
        <v>0</v>
      </c>
      <c r="AL3269">
        <v>0.122</v>
      </c>
      <c r="AM3269">
        <v>21865.85</v>
      </c>
      <c r="AN3269">
        <v>181.6</v>
      </c>
      <c r="AO3269">
        <v>487.63</v>
      </c>
      <c r="AP3269">
        <v>88553.61</v>
      </c>
      <c r="AQ3269">
        <v>2974793.57</v>
      </c>
      <c r="AR3269" t="s">
        <v>61</v>
      </c>
      <c r="AS3269" t="s">
        <v>61</v>
      </c>
      <c r="AT3269" t="s">
        <v>62</v>
      </c>
      <c r="AU3269" t="s">
        <v>63</v>
      </c>
    </row>
    <row r="3270" spans="1:47" x14ac:dyDescent="0.25">
      <c r="A3270" t="s">
        <v>4544</v>
      </c>
      <c r="B3270">
        <v>2024</v>
      </c>
      <c r="C3270">
        <v>11</v>
      </c>
      <c r="D3270" t="s">
        <v>119</v>
      </c>
      <c r="E3270" s="1">
        <v>45625</v>
      </c>
      <c r="F3270" s="1">
        <v>45655</v>
      </c>
      <c r="G3270">
        <v>30</v>
      </c>
      <c r="H3270">
        <v>7.7</v>
      </c>
      <c r="I3270" t="s">
        <v>49</v>
      </c>
      <c r="J3270" t="s">
        <v>134</v>
      </c>
      <c r="K3270" t="s">
        <v>135</v>
      </c>
      <c r="L3270">
        <v>9999.0098999999991</v>
      </c>
      <c r="M3270" t="s">
        <v>52</v>
      </c>
      <c r="N3270" t="s">
        <v>81</v>
      </c>
      <c r="O3270" t="s">
        <v>200</v>
      </c>
      <c r="P3270" t="s">
        <v>121</v>
      </c>
      <c r="Q3270" t="s">
        <v>100</v>
      </c>
      <c r="R3270" t="s">
        <v>901</v>
      </c>
      <c r="S3270" t="s">
        <v>137</v>
      </c>
      <c r="T3270" t="s">
        <v>95</v>
      </c>
      <c r="U3270" t="s">
        <v>60</v>
      </c>
      <c r="V3270">
        <v>9622</v>
      </c>
      <c r="W3270">
        <v>6328</v>
      </c>
      <c r="X3270">
        <v>22.6</v>
      </c>
      <c r="Y3270">
        <v>13.4</v>
      </c>
      <c r="Z3270">
        <v>8464.0499999999993</v>
      </c>
      <c r="AB3270">
        <v>26.75</v>
      </c>
      <c r="AC3270">
        <v>226413.34</v>
      </c>
      <c r="AD3270">
        <v>6047817.6500000004</v>
      </c>
      <c r="AE3270">
        <v>281.79000000000002</v>
      </c>
      <c r="AF3270">
        <v>1704214535.5899999</v>
      </c>
      <c r="AG3270">
        <v>133743.35999999999</v>
      </c>
      <c r="AH3270">
        <v>1.9</v>
      </c>
      <c r="AI3270">
        <v>29724.19</v>
      </c>
      <c r="AJ3270">
        <v>19.420000000000002</v>
      </c>
      <c r="AK3270">
        <v>1174486.19</v>
      </c>
      <c r="AL3270">
        <v>7.0999999999999994E-2</v>
      </c>
      <c r="AM3270">
        <v>4293.95</v>
      </c>
      <c r="AN3270">
        <v>569.6</v>
      </c>
      <c r="AO3270">
        <v>420.74</v>
      </c>
      <c r="AP3270">
        <v>239653.5</v>
      </c>
      <c r="AQ3270">
        <v>633828.34</v>
      </c>
      <c r="AR3270" t="s">
        <v>124</v>
      </c>
      <c r="AS3270" t="s">
        <v>61</v>
      </c>
      <c r="AT3270" t="s">
        <v>62</v>
      </c>
      <c r="AU3270" t="s">
        <v>63</v>
      </c>
    </row>
    <row r="3271" spans="1:47" x14ac:dyDescent="0.25">
      <c r="A3271" t="s">
        <v>4545</v>
      </c>
      <c r="B3271">
        <v>2021</v>
      </c>
      <c r="C3271">
        <v>1</v>
      </c>
      <c r="D3271" t="s">
        <v>48</v>
      </c>
      <c r="E3271" s="1">
        <v>44227</v>
      </c>
      <c r="F3271" s="1">
        <v>44252</v>
      </c>
      <c r="G3271">
        <v>25</v>
      </c>
      <c r="H3271">
        <v>19.2</v>
      </c>
      <c r="I3271" t="s">
        <v>49</v>
      </c>
      <c r="J3271" t="s">
        <v>112</v>
      </c>
      <c r="K3271" t="s">
        <v>126</v>
      </c>
      <c r="L3271">
        <v>2701.12</v>
      </c>
      <c r="M3271" t="s">
        <v>80</v>
      </c>
      <c r="N3271" t="s">
        <v>69</v>
      </c>
      <c r="O3271" t="s">
        <v>54</v>
      </c>
      <c r="P3271" t="s">
        <v>174</v>
      </c>
      <c r="Q3271" t="s">
        <v>128</v>
      </c>
      <c r="R3271" t="s">
        <v>814</v>
      </c>
      <c r="S3271" t="s">
        <v>130</v>
      </c>
      <c r="T3271" t="s">
        <v>59</v>
      </c>
      <c r="U3271" t="s">
        <v>228</v>
      </c>
      <c r="V3271">
        <v>60868</v>
      </c>
      <c r="W3271">
        <v>42584</v>
      </c>
      <c r="X3271">
        <v>11.8</v>
      </c>
      <c r="Y3271">
        <v>15.4</v>
      </c>
      <c r="Z3271">
        <v>51873.36</v>
      </c>
      <c r="AB3271">
        <v>28.03</v>
      </c>
      <c r="AC3271">
        <v>1454010.28</v>
      </c>
      <c r="AD3271">
        <v>4574711.62</v>
      </c>
      <c r="AE3271">
        <v>170.16</v>
      </c>
      <c r="AF3271">
        <v>778432929.25999999</v>
      </c>
      <c r="AG3271">
        <v>67869.69</v>
      </c>
      <c r="AH3271">
        <v>0</v>
      </c>
      <c r="AI3271">
        <v>0</v>
      </c>
      <c r="AJ3271">
        <v>7.51</v>
      </c>
      <c r="AK3271">
        <v>343560.84</v>
      </c>
      <c r="AL3271">
        <v>5.7000000000000002E-2</v>
      </c>
      <c r="AM3271">
        <v>2607.59</v>
      </c>
      <c r="AN3271">
        <v>1353.8</v>
      </c>
      <c r="AO3271">
        <v>523.34</v>
      </c>
      <c r="AP3271">
        <v>708497.69</v>
      </c>
      <c r="AQ3271">
        <v>2232985.25</v>
      </c>
      <c r="AR3271" t="s">
        <v>61</v>
      </c>
      <c r="AS3271" t="s">
        <v>61</v>
      </c>
      <c r="AT3271" t="s">
        <v>62</v>
      </c>
      <c r="AU3271" t="s">
        <v>63</v>
      </c>
    </row>
    <row r="3272" spans="1:47" x14ac:dyDescent="0.25">
      <c r="A3272" t="s">
        <v>4546</v>
      </c>
      <c r="B3272">
        <v>2024</v>
      </c>
      <c r="C3272">
        <v>7</v>
      </c>
      <c r="D3272" t="s">
        <v>89</v>
      </c>
      <c r="E3272" s="1">
        <v>45504</v>
      </c>
      <c r="F3272" s="1">
        <v>45514</v>
      </c>
      <c r="G3272">
        <v>10</v>
      </c>
      <c r="H3272">
        <v>11.2</v>
      </c>
      <c r="I3272" t="s">
        <v>49</v>
      </c>
      <c r="J3272" t="s">
        <v>50</v>
      </c>
      <c r="K3272" t="s">
        <v>51</v>
      </c>
      <c r="L3272">
        <v>2709</v>
      </c>
      <c r="M3272" t="s">
        <v>98</v>
      </c>
      <c r="N3272" t="s">
        <v>106</v>
      </c>
      <c r="O3272" t="s">
        <v>107</v>
      </c>
      <c r="P3272" t="s">
        <v>93</v>
      </c>
      <c r="Q3272" t="s">
        <v>128</v>
      </c>
      <c r="R3272" t="s">
        <v>2987</v>
      </c>
      <c r="S3272" t="s">
        <v>58</v>
      </c>
      <c r="T3272" t="s">
        <v>59</v>
      </c>
      <c r="U3272" t="s">
        <v>143</v>
      </c>
      <c r="V3272">
        <v>248127</v>
      </c>
      <c r="W3272">
        <v>184779</v>
      </c>
      <c r="X3272">
        <v>12.4</v>
      </c>
      <c r="Y3272">
        <v>10.7</v>
      </c>
      <c r="Z3272">
        <v>218368.33</v>
      </c>
      <c r="AB3272">
        <v>11.89</v>
      </c>
      <c r="AC3272">
        <v>2596399.44</v>
      </c>
      <c r="AD3272">
        <v>16111215.390000001</v>
      </c>
      <c r="AE3272">
        <v>276.02999999999997</v>
      </c>
      <c r="AF3272">
        <v>4447178784.1000004</v>
      </c>
      <c r="AG3272">
        <v>248679.32</v>
      </c>
      <c r="AH3272">
        <v>0</v>
      </c>
      <c r="AJ3272">
        <v>22.76</v>
      </c>
      <c r="AK3272">
        <v>3666912.62</v>
      </c>
      <c r="AL3272">
        <v>6.3E-2</v>
      </c>
      <c r="AM3272">
        <v>10150.07</v>
      </c>
      <c r="AN3272">
        <v>527.79999999999995</v>
      </c>
      <c r="AO3272">
        <v>401.49</v>
      </c>
      <c r="AP3272">
        <v>211906.42</v>
      </c>
      <c r="AQ3272">
        <v>3067135.25</v>
      </c>
      <c r="AR3272" t="s">
        <v>61</v>
      </c>
      <c r="AS3272" t="s">
        <v>61</v>
      </c>
      <c r="AT3272" t="s">
        <v>293</v>
      </c>
      <c r="AU3272" t="s">
        <v>63</v>
      </c>
    </row>
    <row r="3273" spans="1:47" x14ac:dyDescent="0.25">
      <c r="A3273" t="s">
        <v>4547</v>
      </c>
      <c r="B3273">
        <v>2020</v>
      </c>
      <c r="C3273">
        <v>2</v>
      </c>
      <c r="D3273" t="s">
        <v>48</v>
      </c>
      <c r="E3273" s="1">
        <v>43888</v>
      </c>
      <c r="F3273" s="1">
        <v>43918</v>
      </c>
      <c r="G3273">
        <v>30</v>
      </c>
      <c r="H3273">
        <v>15.4</v>
      </c>
      <c r="I3273" t="s">
        <v>49</v>
      </c>
      <c r="J3273" t="s">
        <v>112</v>
      </c>
      <c r="K3273" t="s">
        <v>340</v>
      </c>
      <c r="L3273">
        <v>7208.39</v>
      </c>
      <c r="M3273" t="s">
        <v>68</v>
      </c>
      <c r="N3273" t="s">
        <v>168</v>
      </c>
      <c r="O3273" t="s">
        <v>91</v>
      </c>
      <c r="P3273" t="s">
        <v>257</v>
      </c>
      <c r="Q3273" t="s">
        <v>82</v>
      </c>
      <c r="R3273" t="s">
        <v>2395</v>
      </c>
      <c r="S3273" t="s">
        <v>73</v>
      </c>
      <c r="T3273" t="s">
        <v>162</v>
      </c>
      <c r="U3273" t="s">
        <v>228</v>
      </c>
      <c r="V3273">
        <v>12897</v>
      </c>
      <c r="W3273">
        <v>7976</v>
      </c>
      <c r="X3273">
        <v>17.8</v>
      </c>
      <c r="Y3273">
        <v>11.1</v>
      </c>
      <c r="Z3273">
        <v>11575.17</v>
      </c>
      <c r="AB3273">
        <v>26.72</v>
      </c>
      <c r="AC3273">
        <v>309288.53999999998</v>
      </c>
      <c r="AD3273">
        <v>7709873.4800000004</v>
      </c>
      <c r="AE3273">
        <v>164.59</v>
      </c>
      <c r="AF3273">
        <v>1268968076.0699999</v>
      </c>
      <c r="AG3273">
        <v>185986.19</v>
      </c>
      <c r="AH3273">
        <v>0</v>
      </c>
      <c r="AI3273">
        <v>0</v>
      </c>
      <c r="AJ3273">
        <v>3.55</v>
      </c>
      <c r="AK3273">
        <v>273700.51</v>
      </c>
      <c r="AL3273">
        <v>0.187</v>
      </c>
      <c r="AM3273">
        <v>14417.46</v>
      </c>
      <c r="AN3273">
        <v>853.7</v>
      </c>
      <c r="AO3273">
        <v>636.25</v>
      </c>
      <c r="AP3273">
        <v>543166.62</v>
      </c>
      <c r="AQ3273">
        <v>1052858.81</v>
      </c>
      <c r="AR3273" t="s">
        <v>61</v>
      </c>
      <c r="AS3273" t="s">
        <v>61</v>
      </c>
      <c r="AT3273" t="s">
        <v>62</v>
      </c>
      <c r="AU3273" t="s">
        <v>63</v>
      </c>
    </row>
    <row r="3274" spans="1:47" x14ac:dyDescent="0.25">
      <c r="A3274" t="s">
        <v>4548</v>
      </c>
      <c r="B3274">
        <v>2024</v>
      </c>
      <c r="C3274">
        <v>1</v>
      </c>
      <c r="D3274" t="s">
        <v>48</v>
      </c>
      <c r="E3274" s="1">
        <v>45306</v>
      </c>
      <c r="F3274" s="1">
        <v>45330</v>
      </c>
      <c r="G3274">
        <v>24</v>
      </c>
      <c r="H3274">
        <v>8.8000000000000007</v>
      </c>
      <c r="I3274" t="s">
        <v>65</v>
      </c>
      <c r="J3274" t="s">
        <v>78</v>
      </c>
      <c r="K3274" t="s">
        <v>177</v>
      </c>
      <c r="L3274">
        <v>1001.99</v>
      </c>
      <c r="M3274" t="s">
        <v>52</v>
      </c>
      <c r="N3274" t="s">
        <v>168</v>
      </c>
      <c r="O3274" t="s">
        <v>200</v>
      </c>
      <c r="P3274" t="s">
        <v>100</v>
      </c>
      <c r="Q3274" t="s">
        <v>127</v>
      </c>
      <c r="R3274" t="s">
        <v>1253</v>
      </c>
      <c r="S3274" t="s">
        <v>130</v>
      </c>
      <c r="T3274" t="s">
        <v>74</v>
      </c>
      <c r="U3274" t="s">
        <v>103</v>
      </c>
      <c r="V3274">
        <v>71081</v>
      </c>
      <c r="W3274">
        <v>43146</v>
      </c>
      <c r="X3274">
        <v>16.7</v>
      </c>
      <c r="Y3274">
        <v>14.5</v>
      </c>
      <c r="Z3274">
        <v>57000.5</v>
      </c>
      <c r="AB3274">
        <v>23.7</v>
      </c>
      <c r="AC3274">
        <v>1350911.85</v>
      </c>
      <c r="AD3274">
        <v>18467592</v>
      </c>
      <c r="AE3274">
        <v>273.92</v>
      </c>
      <c r="AF3274">
        <v>5058642800.6400003</v>
      </c>
      <c r="AG3274">
        <v>105873.25</v>
      </c>
      <c r="AH3274">
        <v>0</v>
      </c>
      <c r="AI3274">
        <v>0</v>
      </c>
      <c r="AJ3274">
        <v>20.28</v>
      </c>
      <c r="AK3274">
        <v>0</v>
      </c>
      <c r="AL3274">
        <v>0.17399999999999999</v>
      </c>
      <c r="AM3274">
        <v>32133.61</v>
      </c>
      <c r="AN3274">
        <v>643.4</v>
      </c>
      <c r="AO3274">
        <v>639.91999999999996</v>
      </c>
      <c r="AP3274">
        <v>411724.53</v>
      </c>
      <c r="AQ3274">
        <v>1900643.24</v>
      </c>
      <c r="AR3274" t="s">
        <v>61</v>
      </c>
      <c r="AS3274" t="s">
        <v>124</v>
      </c>
      <c r="AT3274" t="s">
        <v>62</v>
      </c>
      <c r="AU3274" t="s">
        <v>63</v>
      </c>
    </row>
    <row r="3275" spans="1:47" x14ac:dyDescent="0.25">
      <c r="A3275" t="s">
        <v>4549</v>
      </c>
      <c r="B3275">
        <v>2025</v>
      </c>
      <c r="C3275">
        <v>5</v>
      </c>
      <c r="D3275" t="s">
        <v>77</v>
      </c>
      <c r="E3275" s="1">
        <v>45792</v>
      </c>
      <c r="F3275" s="1">
        <v>45802</v>
      </c>
      <c r="G3275">
        <v>10</v>
      </c>
      <c r="H3275">
        <v>1.7</v>
      </c>
      <c r="I3275" t="s">
        <v>65</v>
      </c>
      <c r="J3275" t="s">
        <v>78</v>
      </c>
      <c r="K3275" t="s">
        <v>158</v>
      </c>
      <c r="L3275">
        <v>1006.3</v>
      </c>
      <c r="M3275" t="s">
        <v>98</v>
      </c>
      <c r="N3275" t="s">
        <v>81</v>
      </c>
      <c r="O3275" t="s">
        <v>200</v>
      </c>
      <c r="P3275" t="s">
        <v>100</v>
      </c>
      <c r="Q3275" t="s">
        <v>174</v>
      </c>
      <c r="R3275" t="s">
        <v>1985</v>
      </c>
      <c r="S3275" t="s">
        <v>161</v>
      </c>
      <c r="T3275" t="s">
        <v>102</v>
      </c>
      <c r="U3275" t="s">
        <v>87</v>
      </c>
      <c r="V3275">
        <v>31539</v>
      </c>
      <c r="W3275">
        <v>20673</v>
      </c>
      <c r="X3275">
        <v>22.7</v>
      </c>
      <c r="Y3275">
        <v>15.6</v>
      </c>
      <c r="Z3275">
        <v>24327.95</v>
      </c>
      <c r="AB3275">
        <v>30</v>
      </c>
      <c r="AC3275">
        <v>729838.5</v>
      </c>
      <c r="AD3275">
        <v>20407744.140000001</v>
      </c>
      <c r="AE3275">
        <v>279.51</v>
      </c>
      <c r="AF3275">
        <v>5704168564.5699997</v>
      </c>
      <c r="AG3275">
        <v>124541.87</v>
      </c>
      <c r="AH3275">
        <v>0.3</v>
      </c>
      <c r="AI3275">
        <v>4552.24</v>
      </c>
      <c r="AJ3275">
        <v>4.21</v>
      </c>
      <c r="AK3275">
        <v>0</v>
      </c>
      <c r="AL3275">
        <v>0.30599999999999999</v>
      </c>
      <c r="AM3275">
        <v>62447.7</v>
      </c>
      <c r="AN3275">
        <v>214.5</v>
      </c>
      <c r="AO3275">
        <v>643.80999999999995</v>
      </c>
      <c r="AP3275">
        <v>138097.24</v>
      </c>
      <c r="AQ3275">
        <v>1059477.55</v>
      </c>
      <c r="AR3275" t="s">
        <v>61</v>
      </c>
      <c r="AS3275" t="s">
        <v>61</v>
      </c>
      <c r="AT3275" t="s">
        <v>62</v>
      </c>
      <c r="AU3275" t="s">
        <v>63</v>
      </c>
    </row>
    <row r="3276" spans="1:47" x14ac:dyDescent="0.25">
      <c r="A3276" t="s">
        <v>4550</v>
      </c>
      <c r="B3276">
        <v>2026</v>
      </c>
      <c r="C3276">
        <v>3</v>
      </c>
      <c r="D3276" t="s">
        <v>48</v>
      </c>
      <c r="E3276" s="1">
        <v>46087</v>
      </c>
      <c r="F3276" s="1">
        <v>46105</v>
      </c>
      <c r="G3276">
        <v>18</v>
      </c>
      <c r="H3276">
        <v>3.7</v>
      </c>
      <c r="I3276" t="s">
        <v>49</v>
      </c>
      <c r="J3276" t="s">
        <v>66</v>
      </c>
      <c r="K3276" t="s">
        <v>245</v>
      </c>
      <c r="L3276">
        <v>8905.9</v>
      </c>
      <c r="M3276" t="s">
        <v>98</v>
      </c>
      <c r="N3276" t="s">
        <v>168</v>
      </c>
      <c r="O3276" t="s">
        <v>99</v>
      </c>
      <c r="P3276" t="s">
        <v>127</v>
      </c>
      <c r="Q3276" t="s">
        <v>226</v>
      </c>
      <c r="R3276" t="s">
        <v>4551</v>
      </c>
      <c r="S3276" t="s">
        <v>73</v>
      </c>
      <c r="T3276" t="s">
        <v>86</v>
      </c>
      <c r="U3276" t="s">
        <v>96</v>
      </c>
      <c r="V3276">
        <v>12387</v>
      </c>
      <c r="W3276">
        <v>7239</v>
      </c>
      <c r="X3276">
        <v>24.7</v>
      </c>
      <c r="Y3276">
        <v>12.5</v>
      </c>
      <c r="Z3276">
        <v>10099.299999999999</v>
      </c>
      <c r="AB3276">
        <v>22.01</v>
      </c>
      <c r="AC3276">
        <v>222285.59</v>
      </c>
      <c r="AD3276">
        <v>6993563.2599999998</v>
      </c>
      <c r="AE3276">
        <v>283.77</v>
      </c>
      <c r="AF3276">
        <v>1984563446.29</v>
      </c>
      <c r="AG3276">
        <v>38804.54</v>
      </c>
      <c r="AH3276">
        <v>0.7</v>
      </c>
      <c r="AJ3276">
        <v>7.37</v>
      </c>
      <c r="AK3276">
        <v>515425.61</v>
      </c>
      <c r="AL3276">
        <v>0.32100000000000001</v>
      </c>
      <c r="AM3276">
        <v>22449.34</v>
      </c>
      <c r="AN3276">
        <v>841.3</v>
      </c>
      <c r="AO3276">
        <v>431.17</v>
      </c>
      <c r="AP3276">
        <v>362743.32</v>
      </c>
      <c r="AQ3276">
        <v>661775.56999999995</v>
      </c>
      <c r="AR3276" t="s">
        <v>61</v>
      </c>
      <c r="AS3276" t="s">
        <v>61</v>
      </c>
      <c r="AT3276" t="s">
        <v>62</v>
      </c>
      <c r="AU3276" t="s">
        <v>63</v>
      </c>
    </row>
    <row r="3277" spans="1:47" x14ac:dyDescent="0.25">
      <c r="A3277" t="s">
        <v>4552</v>
      </c>
      <c r="B3277">
        <v>2020</v>
      </c>
      <c r="C3277">
        <v>3</v>
      </c>
      <c r="D3277" t="s">
        <v>48</v>
      </c>
      <c r="E3277" s="1">
        <v>43891</v>
      </c>
      <c r="F3277" s="1">
        <v>43906</v>
      </c>
      <c r="G3277">
        <v>15</v>
      </c>
      <c r="H3277">
        <v>18.7</v>
      </c>
      <c r="I3277" t="s">
        <v>49</v>
      </c>
      <c r="J3277" t="s">
        <v>66</v>
      </c>
      <c r="K3277" t="s">
        <v>245</v>
      </c>
      <c r="L3277">
        <v>8905.9</v>
      </c>
      <c r="M3277" t="s">
        <v>90</v>
      </c>
      <c r="N3277" t="s">
        <v>69</v>
      </c>
      <c r="O3277" t="s">
        <v>189</v>
      </c>
      <c r="P3277" t="s">
        <v>93</v>
      </c>
      <c r="Q3277" t="s">
        <v>128</v>
      </c>
      <c r="R3277" t="s">
        <v>1136</v>
      </c>
      <c r="S3277" t="s">
        <v>137</v>
      </c>
      <c r="T3277" t="s">
        <v>148</v>
      </c>
      <c r="U3277" t="s">
        <v>213</v>
      </c>
      <c r="V3277">
        <v>10812</v>
      </c>
      <c r="W3277">
        <v>7553</v>
      </c>
      <c r="X3277">
        <v>7.8</v>
      </c>
      <c r="Y3277">
        <v>13.7</v>
      </c>
      <c r="Z3277">
        <v>8416.8700000000008</v>
      </c>
      <c r="AB3277">
        <v>16.21</v>
      </c>
      <c r="AC3277">
        <v>136437.46</v>
      </c>
      <c r="AD3277">
        <v>5652854.0599999996</v>
      </c>
      <c r="AE3277">
        <v>160.62</v>
      </c>
      <c r="AF3277">
        <v>907961419.12</v>
      </c>
      <c r="AG3277">
        <v>144116.43</v>
      </c>
      <c r="AH3277">
        <v>1.8</v>
      </c>
      <c r="AI3277">
        <v>52327.74</v>
      </c>
      <c r="AJ3277">
        <v>3.12</v>
      </c>
      <c r="AK3277">
        <v>176369.05</v>
      </c>
      <c r="AL3277">
        <v>0.22600000000000001</v>
      </c>
      <c r="AM3277">
        <v>12775.45</v>
      </c>
      <c r="AN3277">
        <v>388.4</v>
      </c>
      <c r="AO3277">
        <v>359.01</v>
      </c>
      <c r="AP3277">
        <v>139439.48000000001</v>
      </c>
      <c r="AQ3277">
        <v>485096.56</v>
      </c>
      <c r="AR3277" t="s">
        <v>61</v>
      </c>
      <c r="AS3277" t="s">
        <v>61</v>
      </c>
      <c r="AT3277" t="s">
        <v>62</v>
      </c>
      <c r="AU3277" t="s">
        <v>63</v>
      </c>
    </row>
    <row r="3278" spans="1:47" x14ac:dyDescent="0.25">
      <c r="A3278" t="s">
        <v>4553</v>
      </c>
      <c r="B3278">
        <v>2024</v>
      </c>
      <c r="C3278">
        <v>6</v>
      </c>
      <c r="D3278" t="s">
        <v>77</v>
      </c>
      <c r="E3278" s="1">
        <v>45457</v>
      </c>
      <c r="F3278" s="1">
        <v>45467</v>
      </c>
      <c r="G3278">
        <v>10</v>
      </c>
      <c r="H3278">
        <v>4.4000000000000004</v>
      </c>
      <c r="I3278" t="s">
        <v>65</v>
      </c>
      <c r="J3278" t="s">
        <v>50</v>
      </c>
      <c r="K3278" t="s">
        <v>51</v>
      </c>
      <c r="L3278">
        <v>2709</v>
      </c>
      <c r="M3278" t="s">
        <v>52</v>
      </c>
      <c r="N3278" t="s">
        <v>81</v>
      </c>
      <c r="O3278" t="s">
        <v>91</v>
      </c>
      <c r="P3278" t="s">
        <v>82</v>
      </c>
      <c r="Q3278" t="s">
        <v>127</v>
      </c>
      <c r="R3278" t="s">
        <v>586</v>
      </c>
      <c r="S3278" t="s">
        <v>186</v>
      </c>
      <c r="T3278" t="s">
        <v>59</v>
      </c>
      <c r="U3278" t="s">
        <v>96</v>
      </c>
      <c r="V3278">
        <v>98018</v>
      </c>
      <c r="W3278">
        <v>59109</v>
      </c>
      <c r="X3278">
        <v>7.3</v>
      </c>
      <c r="Y3278">
        <v>15.8</v>
      </c>
      <c r="Z3278">
        <v>75402.179999999993</v>
      </c>
      <c r="AB3278">
        <v>23.79</v>
      </c>
      <c r="AC3278">
        <v>1793817.86</v>
      </c>
      <c r="AD3278">
        <v>4510558.41</v>
      </c>
      <c r="AE3278">
        <v>275.87</v>
      </c>
      <c r="AF3278">
        <v>1244327748.5699999</v>
      </c>
      <c r="AG3278">
        <v>181361.78</v>
      </c>
      <c r="AH3278">
        <v>0</v>
      </c>
      <c r="AJ3278">
        <v>6.79</v>
      </c>
      <c r="AK3278">
        <v>0</v>
      </c>
      <c r="AL3278">
        <v>0.222</v>
      </c>
      <c r="AM3278">
        <v>10013.44</v>
      </c>
      <c r="AN3278">
        <v>393.1</v>
      </c>
      <c r="AO3278">
        <v>513.94000000000005</v>
      </c>
      <c r="AP3278">
        <v>202029.81</v>
      </c>
      <c r="AQ3278">
        <v>2187222.89</v>
      </c>
      <c r="AR3278" t="s">
        <v>61</v>
      </c>
      <c r="AS3278" t="s">
        <v>61</v>
      </c>
      <c r="AT3278" t="s">
        <v>62</v>
      </c>
      <c r="AU3278" t="s">
        <v>63</v>
      </c>
    </row>
    <row r="3279" spans="1:47" x14ac:dyDescent="0.25">
      <c r="A3279" t="s">
        <v>4554</v>
      </c>
      <c r="B3279">
        <v>2022</v>
      </c>
      <c r="C3279">
        <v>7</v>
      </c>
      <c r="D3279" t="s">
        <v>89</v>
      </c>
      <c r="E3279" s="1">
        <v>44771</v>
      </c>
      <c r="F3279" s="1">
        <v>44785</v>
      </c>
      <c r="G3279">
        <v>14</v>
      </c>
      <c r="H3279">
        <v>9.6999999999999993</v>
      </c>
      <c r="I3279" t="s">
        <v>49</v>
      </c>
      <c r="J3279" t="s">
        <v>50</v>
      </c>
      <c r="K3279" t="s">
        <v>120</v>
      </c>
      <c r="L3279">
        <v>2710.1921000000002</v>
      </c>
      <c r="M3279" t="s">
        <v>98</v>
      </c>
      <c r="N3279" t="s">
        <v>69</v>
      </c>
      <c r="O3279" t="s">
        <v>107</v>
      </c>
      <c r="P3279" t="s">
        <v>146</v>
      </c>
      <c r="Q3279" t="s">
        <v>82</v>
      </c>
      <c r="R3279" t="s">
        <v>1105</v>
      </c>
      <c r="S3279" t="s">
        <v>123</v>
      </c>
      <c r="T3279" t="s">
        <v>95</v>
      </c>
      <c r="U3279" t="s">
        <v>213</v>
      </c>
      <c r="V3279">
        <v>42094</v>
      </c>
      <c r="W3279">
        <v>29746</v>
      </c>
      <c r="X3279">
        <v>9.6</v>
      </c>
      <c r="Y3279">
        <v>10.199999999999999</v>
      </c>
      <c r="Z3279">
        <v>37533.51</v>
      </c>
      <c r="AB3279">
        <v>12.8</v>
      </c>
      <c r="AC3279">
        <v>480428.93</v>
      </c>
      <c r="AD3279">
        <v>11346004.74</v>
      </c>
      <c r="AE3279">
        <v>217.97</v>
      </c>
      <c r="AF3279">
        <v>2473088653.1799998</v>
      </c>
      <c r="AG3279">
        <v>130187.76</v>
      </c>
      <c r="AH3279">
        <v>0.3</v>
      </c>
      <c r="AI3279">
        <v>2669</v>
      </c>
      <c r="AJ3279">
        <v>19.73</v>
      </c>
      <c r="AK3279">
        <v>2238566.7400000002</v>
      </c>
      <c r="AL3279">
        <v>0.24</v>
      </c>
      <c r="AM3279">
        <v>27230.41</v>
      </c>
      <c r="AN3279">
        <v>752.5</v>
      </c>
      <c r="AO3279">
        <v>422.57</v>
      </c>
      <c r="AP3279">
        <v>317983.92</v>
      </c>
      <c r="AQ3279">
        <v>958500.02</v>
      </c>
      <c r="AR3279" t="s">
        <v>124</v>
      </c>
      <c r="AS3279" t="s">
        <v>61</v>
      </c>
      <c r="AT3279" t="s">
        <v>62</v>
      </c>
      <c r="AU3279" t="s">
        <v>63</v>
      </c>
    </row>
    <row r="3280" spans="1:47" x14ac:dyDescent="0.25">
      <c r="A3280" t="s">
        <v>4555</v>
      </c>
      <c r="B3280">
        <v>2025</v>
      </c>
      <c r="C3280">
        <v>10</v>
      </c>
      <c r="D3280" t="s">
        <v>119</v>
      </c>
      <c r="E3280" s="1">
        <v>45949</v>
      </c>
      <c r="F3280" s="1">
        <v>45959</v>
      </c>
      <c r="G3280">
        <v>10</v>
      </c>
      <c r="H3280">
        <v>20.8</v>
      </c>
      <c r="I3280" t="s">
        <v>49</v>
      </c>
      <c r="J3280" t="s">
        <v>50</v>
      </c>
      <c r="K3280" t="s">
        <v>223</v>
      </c>
      <c r="L3280">
        <v>2710.1109999999999</v>
      </c>
      <c r="M3280" t="s">
        <v>114</v>
      </c>
      <c r="N3280" t="s">
        <v>168</v>
      </c>
      <c r="O3280" t="s">
        <v>99</v>
      </c>
      <c r="P3280" t="s">
        <v>140</v>
      </c>
      <c r="Q3280" t="s">
        <v>100</v>
      </c>
      <c r="R3280" t="s">
        <v>442</v>
      </c>
      <c r="S3280" t="s">
        <v>186</v>
      </c>
      <c r="T3280" t="s">
        <v>86</v>
      </c>
      <c r="U3280" t="s">
        <v>103</v>
      </c>
      <c r="V3280">
        <v>95913</v>
      </c>
      <c r="W3280">
        <v>63718</v>
      </c>
      <c r="X3280">
        <v>10.7</v>
      </c>
      <c r="Y3280">
        <v>10.6</v>
      </c>
      <c r="Z3280">
        <v>76537.17</v>
      </c>
      <c r="AB3280">
        <v>38.71</v>
      </c>
      <c r="AC3280">
        <v>2962753.85</v>
      </c>
      <c r="AD3280">
        <v>36038291.869999997</v>
      </c>
      <c r="AE3280">
        <v>279.01</v>
      </c>
      <c r="AF3280">
        <v>10055043814.65</v>
      </c>
      <c r="AG3280">
        <v>218272.94</v>
      </c>
      <c r="AH3280">
        <v>0</v>
      </c>
      <c r="AI3280">
        <v>0</v>
      </c>
      <c r="AJ3280">
        <v>24.11</v>
      </c>
      <c r="AK3280">
        <v>8688832.1699999999</v>
      </c>
      <c r="AL3280">
        <v>0.20300000000000001</v>
      </c>
      <c r="AM3280">
        <v>73157.73</v>
      </c>
      <c r="AN3280">
        <v>430.3</v>
      </c>
      <c r="AO3280">
        <v>457.45</v>
      </c>
      <c r="AP3280">
        <v>196840.73</v>
      </c>
      <c r="AQ3280">
        <v>3451025.25</v>
      </c>
      <c r="AR3280" t="s">
        <v>61</v>
      </c>
      <c r="AS3280" t="s">
        <v>61</v>
      </c>
      <c r="AT3280" t="s">
        <v>62</v>
      </c>
      <c r="AU3280" t="s">
        <v>63</v>
      </c>
    </row>
    <row r="3281" spans="1:47" x14ac:dyDescent="0.25">
      <c r="A3281" t="s">
        <v>4556</v>
      </c>
      <c r="B3281">
        <v>2023</v>
      </c>
      <c r="C3281">
        <v>4</v>
      </c>
      <c r="D3281" t="s">
        <v>77</v>
      </c>
      <c r="E3281" s="1">
        <v>45041</v>
      </c>
      <c r="F3281" s="1">
        <v>45055</v>
      </c>
      <c r="G3281">
        <v>14</v>
      </c>
      <c r="H3281">
        <v>10.3</v>
      </c>
      <c r="I3281" t="s">
        <v>65</v>
      </c>
      <c r="J3281" t="s">
        <v>50</v>
      </c>
      <c r="K3281" t="s">
        <v>423</v>
      </c>
      <c r="L3281">
        <v>2710.1941000000002</v>
      </c>
      <c r="M3281" t="s">
        <v>90</v>
      </c>
      <c r="N3281" t="s">
        <v>81</v>
      </c>
      <c r="O3281" t="s">
        <v>54</v>
      </c>
      <c r="P3281" t="s">
        <v>92</v>
      </c>
      <c r="Q3281" t="s">
        <v>164</v>
      </c>
      <c r="R3281" t="s">
        <v>436</v>
      </c>
      <c r="S3281" t="s">
        <v>142</v>
      </c>
      <c r="T3281" t="s">
        <v>162</v>
      </c>
      <c r="U3281" t="s">
        <v>87</v>
      </c>
      <c r="V3281">
        <v>53489</v>
      </c>
      <c r="W3281">
        <v>33712</v>
      </c>
      <c r="X3281">
        <v>19.7</v>
      </c>
      <c r="Y3281">
        <v>14</v>
      </c>
      <c r="Z3281">
        <v>50126.37</v>
      </c>
      <c r="AB3281">
        <v>29.07</v>
      </c>
      <c r="AC3281">
        <v>1457173.58</v>
      </c>
      <c r="AD3281">
        <v>47463657.229999997</v>
      </c>
      <c r="AE3281">
        <v>283.67</v>
      </c>
      <c r="AF3281">
        <v>13464015646.43</v>
      </c>
      <c r="AG3281">
        <v>236180.89</v>
      </c>
      <c r="AH3281">
        <v>2</v>
      </c>
      <c r="AI3281">
        <v>23380.34</v>
      </c>
      <c r="AJ3281">
        <v>23.35</v>
      </c>
      <c r="AK3281">
        <v>0</v>
      </c>
      <c r="AL3281">
        <v>0.22700000000000001</v>
      </c>
      <c r="AM3281">
        <v>107742.5</v>
      </c>
      <c r="AN3281">
        <v>220.9</v>
      </c>
      <c r="AO3281">
        <v>618.21</v>
      </c>
      <c r="AP3281">
        <v>136562.59</v>
      </c>
      <c r="AQ3281">
        <v>1961039.9</v>
      </c>
      <c r="AR3281" t="s">
        <v>61</v>
      </c>
      <c r="AS3281" t="s">
        <v>61</v>
      </c>
      <c r="AT3281" t="s">
        <v>62</v>
      </c>
      <c r="AU3281" t="s">
        <v>63</v>
      </c>
    </row>
    <row r="3282" spans="1:47" x14ac:dyDescent="0.25">
      <c r="A3282" t="s">
        <v>4557</v>
      </c>
      <c r="B3282">
        <v>2025</v>
      </c>
      <c r="C3282">
        <v>11</v>
      </c>
      <c r="D3282" t="s">
        <v>119</v>
      </c>
      <c r="E3282" s="1">
        <v>45985</v>
      </c>
      <c r="F3282" s="1">
        <v>45997</v>
      </c>
      <c r="G3282">
        <v>12</v>
      </c>
      <c r="H3282">
        <v>1.9</v>
      </c>
      <c r="I3282" t="s">
        <v>65</v>
      </c>
      <c r="J3282" t="s">
        <v>50</v>
      </c>
      <c r="K3282" t="s">
        <v>120</v>
      </c>
      <c r="L3282">
        <v>2710.1921000000002</v>
      </c>
      <c r="M3282" t="s">
        <v>114</v>
      </c>
      <c r="N3282" t="s">
        <v>81</v>
      </c>
      <c r="O3282" t="s">
        <v>107</v>
      </c>
      <c r="P3282" t="s">
        <v>100</v>
      </c>
      <c r="Q3282" t="s">
        <v>93</v>
      </c>
      <c r="R3282" t="s">
        <v>3079</v>
      </c>
      <c r="S3282" t="s">
        <v>123</v>
      </c>
      <c r="T3282" t="s">
        <v>102</v>
      </c>
      <c r="U3282" t="s">
        <v>110</v>
      </c>
      <c r="V3282">
        <v>43213</v>
      </c>
      <c r="W3282">
        <v>23927</v>
      </c>
      <c r="X3282">
        <v>2.2999999999999998</v>
      </c>
      <c r="Y3282">
        <v>14.2</v>
      </c>
      <c r="Z3282">
        <v>37475.879999999997</v>
      </c>
      <c r="AB3282">
        <v>27.19</v>
      </c>
      <c r="AC3282">
        <v>1018969.18</v>
      </c>
      <c r="AD3282">
        <v>38497097.729999997</v>
      </c>
      <c r="AE3282">
        <v>280.24</v>
      </c>
      <c r="AF3282">
        <v>10788426667.860001</v>
      </c>
      <c r="AG3282">
        <v>246914.64</v>
      </c>
      <c r="AH3282">
        <v>1.5</v>
      </c>
      <c r="AJ3282">
        <v>23.97</v>
      </c>
      <c r="AK3282">
        <v>0</v>
      </c>
      <c r="AL3282">
        <v>0.14699999999999999</v>
      </c>
      <c r="AM3282">
        <v>56590.73</v>
      </c>
      <c r="AN3282">
        <v>465.3</v>
      </c>
      <c r="AO3282">
        <v>578.66999999999996</v>
      </c>
      <c r="AP3282">
        <v>269255.15000000002</v>
      </c>
      <c r="AQ3282">
        <v>1627571.51</v>
      </c>
      <c r="AR3282" t="s">
        <v>61</v>
      </c>
      <c r="AS3282" t="s">
        <v>61</v>
      </c>
      <c r="AT3282" t="s">
        <v>62</v>
      </c>
      <c r="AU3282" t="s">
        <v>63</v>
      </c>
    </row>
    <row r="3283" spans="1:47" x14ac:dyDescent="0.25">
      <c r="A3283" t="s">
        <v>4558</v>
      </c>
      <c r="B3283">
        <v>2020</v>
      </c>
      <c r="C3283">
        <v>10</v>
      </c>
      <c r="D3283" t="s">
        <v>119</v>
      </c>
      <c r="E3283" s="1">
        <v>44119</v>
      </c>
      <c r="F3283" s="1">
        <v>44139</v>
      </c>
      <c r="G3283">
        <v>20</v>
      </c>
      <c r="H3283">
        <v>17.899999999999999</v>
      </c>
      <c r="I3283" t="s">
        <v>65</v>
      </c>
      <c r="J3283" t="s">
        <v>50</v>
      </c>
      <c r="K3283" t="s">
        <v>183</v>
      </c>
      <c r="L3283">
        <v>2710.19</v>
      </c>
      <c r="M3283" t="s">
        <v>52</v>
      </c>
      <c r="N3283" t="s">
        <v>53</v>
      </c>
      <c r="O3283" t="s">
        <v>99</v>
      </c>
      <c r="P3283" t="s">
        <v>128</v>
      </c>
      <c r="Q3283" t="s">
        <v>159</v>
      </c>
      <c r="R3283" t="s">
        <v>57</v>
      </c>
      <c r="S3283" t="s">
        <v>186</v>
      </c>
      <c r="T3283" t="s">
        <v>74</v>
      </c>
      <c r="U3283" t="s">
        <v>110</v>
      </c>
      <c r="V3283">
        <v>100913</v>
      </c>
      <c r="W3283">
        <v>66785</v>
      </c>
      <c r="X3283">
        <v>3.4</v>
      </c>
      <c r="Y3283">
        <v>10.1</v>
      </c>
      <c r="Z3283">
        <v>94754.49</v>
      </c>
      <c r="AB3283">
        <v>16.16</v>
      </c>
      <c r="AC3283">
        <v>1531232.56</v>
      </c>
      <c r="AD3283">
        <v>104029059.48</v>
      </c>
      <c r="AE3283">
        <v>167.19</v>
      </c>
      <c r="AF3283">
        <v>17392618454.459999</v>
      </c>
      <c r="AG3283">
        <v>166463.56</v>
      </c>
      <c r="AH3283">
        <v>1.8</v>
      </c>
      <c r="AI3283">
        <v>56387.93</v>
      </c>
      <c r="AJ3283">
        <v>7.89</v>
      </c>
      <c r="AK3283">
        <v>0</v>
      </c>
      <c r="AL3283">
        <v>0.214</v>
      </c>
      <c r="AM3283">
        <v>222622.19</v>
      </c>
      <c r="AN3283">
        <v>1089.3</v>
      </c>
      <c r="AO3283">
        <v>656.79</v>
      </c>
      <c r="AP3283">
        <v>715441.35</v>
      </c>
      <c r="AQ3283">
        <v>2692147.59</v>
      </c>
      <c r="AR3283" t="s">
        <v>61</v>
      </c>
      <c r="AS3283" t="s">
        <v>61</v>
      </c>
      <c r="AT3283" t="s">
        <v>62</v>
      </c>
      <c r="AU3283" t="s">
        <v>63</v>
      </c>
    </row>
    <row r="3284" spans="1:47" x14ac:dyDescent="0.25">
      <c r="A3284" t="s">
        <v>4559</v>
      </c>
      <c r="B3284">
        <v>2025</v>
      </c>
      <c r="C3284">
        <v>12</v>
      </c>
      <c r="D3284" t="s">
        <v>119</v>
      </c>
      <c r="E3284" s="1">
        <v>46005</v>
      </c>
      <c r="F3284" s="1">
        <v>46019</v>
      </c>
      <c r="G3284">
        <v>14</v>
      </c>
      <c r="H3284">
        <v>13.8</v>
      </c>
      <c r="I3284" t="s">
        <v>65</v>
      </c>
      <c r="J3284" t="s">
        <v>50</v>
      </c>
      <c r="K3284" t="s">
        <v>51</v>
      </c>
      <c r="L3284">
        <v>2709</v>
      </c>
      <c r="M3284" t="s">
        <v>114</v>
      </c>
      <c r="N3284" t="s">
        <v>168</v>
      </c>
      <c r="O3284" t="s">
        <v>54</v>
      </c>
      <c r="P3284" t="s">
        <v>226</v>
      </c>
      <c r="Q3284" t="s">
        <v>127</v>
      </c>
      <c r="R3284" t="s">
        <v>2891</v>
      </c>
      <c r="S3284" t="s">
        <v>170</v>
      </c>
      <c r="T3284" t="s">
        <v>74</v>
      </c>
      <c r="U3284" t="s">
        <v>103</v>
      </c>
      <c r="V3284">
        <v>105116</v>
      </c>
      <c r="W3284">
        <v>64643</v>
      </c>
      <c r="X3284">
        <v>11.3</v>
      </c>
      <c r="Y3284">
        <v>13.3</v>
      </c>
      <c r="Z3284">
        <v>81685.149999999994</v>
      </c>
      <c r="AB3284">
        <v>34.54</v>
      </c>
      <c r="AC3284">
        <v>2821405.08</v>
      </c>
      <c r="AD3284">
        <v>4461642.8899999997</v>
      </c>
      <c r="AE3284">
        <v>279.64</v>
      </c>
      <c r="AF3284">
        <v>1247653817.76</v>
      </c>
      <c r="AG3284">
        <v>28830.05</v>
      </c>
      <c r="AH3284">
        <v>0</v>
      </c>
      <c r="AI3284">
        <v>0</v>
      </c>
      <c r="AJ3284">
        <v>17.079999999999998</v>
      </c>
      <c r="AK3284">
        <v>0</v>
      </c>
      <c r="AL3284">
        <v>0.34499999999999997</v>
      </c>
      <c r="AM3284">
        <v>15392.67</v>
      </c>
      <c r="AN3284">
        <v>631.4</v>
      </c>
      <c r="AO3284">
        <v>502.87</v>
      </c>
      <c r="AP3284">
        <v>317512.12</v>
      </c>
      <c r="AQ3284">
        <v>3183139.92</v>
      </c>
      <c r="AR3284" t="s">
        <v>61</v>
      </c>
      <c r="AS3284" t="s">
        <v>61</v>
      </c>
      <c r="AT3284" t="s">
        <v>62</v>
      </c>
      <c r="AU3284" t="s">
        <v>63</v>
      </c>
    </row>
    <row r="3285" spans="1:47" x14ac:dyDescent="0.25">
      <c r="A3285" t="s">
        <v>4560</v>
      </c>
      <c r="B3285">
        <v>2023</v>
      </c>
      <c r="C3285">
        <v>6</v>
      </c>
      <c r="D3285" t="s">
        <v>77</v>
      </c>
      <c r="E3285" s="1">
        <v>45097</v>
      </c>
      <c r="F3285" s="1">
        <v>45119</v>
      </c>
      <c r="G3285">
        <v>22</v>
      </c>
      <c r="H3285">
        <v>12.2</v>
      </c>
      <c r="I3285" t="s">
        <v>65</v>
      </c>
      <c r="J3285" t="s">
        <v>78</v>
      </c>
      <c r="K3285" t="s">
        <v>79</v>
      </c>
      <c r="L3285">
        <v>1005.9</v>
      </c>
      <c r="M3285" t="s">
        <v>80</v>
      </c>
      <c r="N3285" t="s">
        <v>53</v>
      </c>
      <c r="O3285" t="s">
        <v>54</v>
      </c>
      <c r="P3285" t="s">
        <v>82</v>
      </c>
      <c r="Q3285" t="s">
        <v>174</v>
      </c>
      <c r="R3285" t="s">
        <v>972</v>
      </c>
      <c r="S3285" t="s">
        <v>85</v>
      </c>
      <c r="T3285" t="s">
        <v>74</v>
      </c>
      <c r="U3285" t="s">
        <v>103</v>
      </c>
      <c r="V3285">
        <v>44826</v>
      </c>
      <c r="W3285">
        <v>29346</v>
      </c>
      <c r="X3285">
        <v>24.6</v>
      </c>
      <c r="Y3285">
        <v>15.9</v>
      </c>
      <c r="Z3285">
        <v>34788.910000000003</v>
      </c>
      <c r="AB3285">
        <v>26.18</v>
      </c>
      <c r="AC3285">
        <v>910773.66</v>
      </c>
      <c r="AD3285">
        <v>23548613.18</v>
      </c>
      <c r="AE3285">
        <v>284.20999999999998</v>
      </c>
      <c r="AF3285">
        <v>6692751351.8900003</v>
      </c>
      <c r="AG3285">
        <v>178423.88</v>
      </c>
      <c r="AH3285">
        <v>0</v>
      </c>
      <c r="AI3285">
        <v>0</v>
      </c>
      <c r="AJ3285">
        <v>10.19</v>
      </c>
      <c r="AK3285">
        <v>0</v>
      </c>
      <c r="AL3285">
        <v>0.157</v>
      </c>
      <c r="AM3285">
        <v>36971.32</v>
      </c>
      <c r="AN3285">
        <v>365.8</v>
      </c>
      <c r="AO3285">
        <v>514.03</v>
      </c>
      <c r="AP3285">
        <v>188032.17</v>
      </c>
      <c r="AQ3285">
        <v>1314201.03</v>
      </c>
      <c r="AR3285" t="s">
        <v>61</v>
      </c>
      <c r="AS3285" t="s">
        <v>61</v>
      </c>
      <c r="AT3285" t="s">
        <v>293</v>
      </c>
      <c r="AU3285" t="s">
        <v>63</v>
      </c>
    </row>
    <row r="3286" spans="1:47" x14ac:dyDescent="0.25">
      <c r="A3286" t="s">
        <v>4561</v>
      </c>
      <c r="B3286">
        <v>2023</v>
      </c>
      <c r="C3286">
        <v>4</v>
      </c>
      <c r="D3286" t="s">
        <v>77</v>
      </c>
      <c r="E3286" s="1">
        <v>45037</v>
      </c>
      <c r="F3286" s="1">
        <v>45047</v>
      </c>
      <c r="G3286">
        <v>10</v>
      </c>
      <c r="H3286">
        <v>10.4</v>
      </c>
      <c r="I3286" t="s">
        <v>65</v>
      </c>
      <c r="J3286" t="s">
        <v>239</v>
      </c>
      <c r="K3286" t="s">
        <v>265</v>
      </c>
      <c r="L3286">
        <v>3102.1</v>
      </c>
      <c r="M3286" t="s">
        <v>98</v>
      </c>
      <c r="N3286" t="s">
        <v>53</v>
      </c>
      <c r="O3286" t="s">
        <v>189</v>
      </c>
      <c r="P3286" t="s">
        <v>82</v>
      </c>
      <c r="Q3286" t="s">
        <v>174</v>
      </c>
      <c r="R3286" t="s">
        <v>2902</v>
      </c>
      <c r="S3286" t="s">
        <v>161</v>
      </c>
      <c r="T3286" t="s">
        <v>102</v>
      </c>
      <c r="U3286" t="s">
        <v>259</v>
      </c>
      <c r="V3286">
        <v>23133</v>
      </c>
      <c r="W3286">
        <v>14055</v>
      </c>
      <c r="X3286">
        <v>19.600000000000001</v>
      </c>
      <c r="Y3286">
        <v>10.8</v>
      </c>
      <c r="Z3286">
        <v>18026.810000000001</v>
      </c>
      <c r="AB3286">
        <v>35.97</v>
      </c>
      <c r="AC3286">
        <v>648424.36</v>
      </c>
      <c r="AD3286">
        <v>6084048.3799999999</v>
      </c>
      <c r="AE3286">
        <v>288.85000000000002</v>
      </c>
      <c r="AF3286">
        <v>1757377374.5599999</v>
      </c>
      <c r="AG3286">
        <v>103002.32</v>
      </c>
      <c r="AH3286">
        <v>1.4</v>
      </c>
      <c r="AI3286">
        <v>16866.28</v>
      </c>
      <c r="AJ3286">
        <v>1.69</v>
      </c>
      <c r="AK3286">
        <v>0</v>
      </c>
      <c r="AL3286">
        <v>0.248</v>
      </c>
      <c r="AM3286">
        <v>15088.44</v>
      </c>
      <c r="AN3286">
        <v>410.6</v>
      </c>
      <c r="AO3286">
        <v>618.62</v>
      </c>
      <c r="AP3286">
        <v>254005.37</v>
      </c>
      <c r="AQ3286">
        <v>1037386.77</v>
      </c>
      <c r="AR3286" t="s">
        <v>61</v>
      </c>
      <c r="AS3286" t="s">
        <v>61</v>
      </c>
      <c r="AT3286" t="s">
        <v>62</v>
      </c>
      <c r="AU3286" t="s">
        <v>117</v>
      </c>
    </row>
    <row r="3287" spans="1:47" x14ac:dyDescent="0.25">
      <c r="A3287" t="s">
        <v>4562</v>
      </c>
      <c r="B3287">
        <v>2026</v>
      </c>
      <c r="C3287">
        <v>2</v>
      </c>
      <c r="D3287" t="s">
        <v>48</v>
      </c>
      <c r="E3287" s="1">
        <v>46065</v>
      </c>
      <c r="F3287" s="1">
        <v>46081</v>
      </c>
      <c r="G3287">
        <v>16</v>
      </c>
      <c r="H3287">
        <v>18.3</v>
      </c>
      <c r="I3287" t="s">
        <v>49</v>
      </c>
      <c r="J3287" t="s">
        <v>239</v>
      </c>
      <c r="K3287" t="s">
        <v>270</v>
      </c>
      <c r="L3287">
        <v>2710.1990999999998</v>
      </c>
      <c r="M3287" t="s">
        <v>80</v>
      </c>
      <c r="N3287" t="s">
        <v>168</v>
      </c>
      <c r="O3287" t="s">
        <v>99</v>
      </c>
      <c r="P3287" t="s">
        <v>83</v>
      </c>
      <c r="Q3287" t="s">
        <v>100</v>
      </c>
      <c r="R3287" t="s">
        <v>1374</v>
      </c>
      <c r="S3287" t="s">
        <v>142</v>
      </c>
      <c r="T3287" t="s">
        <v>162</v>
      </c>
      <c r="U3287" t="s">
        <v>96</v>
      </c>
      <c r="V3287">
        <v>42327</v>
      </c>
      <c r="W3287">
        <v>27487</v>
      </c>
      <c r="X3287">
        <v>4.7</v>
      </c>
      <c r="Y3287">
        <v>15.7</v>
      </c>
      <c r="Z3287">
        <v>34608.31</v>
      </c>
      <c r="AB3287">
        <v>43.31</v>
      </c>
      <c r="AC3287">
        <v>1498885.91</v>
      </c>
      <c r="AD3287">
        <v>34645340.890000001</v>
      </c>
      <c r="AE3287">
        <v>281.97000000000003</v>
      </c>
      <c r="AF3287">
        <v>9768946770.75</v>
      </c>
      <c r="AG3287">
        <v>230863.76</v>
      </c>
      <c r="AI3287">
        <v>77769.42</v>
      </c>
      <c r="AJ3287">
        <v>15.22</v>
      </c>
      <c r="AK3287">
        <v>5273020.88</v>
      </c>
      <c r="AL3287">
        <v>0.214</v>
      </c>
      <c r="AM3287">
        <v>74141.03</v>
      </c>
      <c r="AN3287">
        <v>250.6</v>
      </c>
      <c r="AO3287">
        <v>354.82</v>
      </c>
      <c r="AP3287">
        <v>88917.89</v>
      </c>
      <c r="AQ3287">
        <v>1970578.01</v>
      </c>
      <c r="AR3287" t="s">
        <v>61</v>
      </c>
      <c r="AS3287" t="s">
        <v>61</v>
      </c>
      <c r="AT3287" t="s">
        <v>62</v>
      </c>
      <c r="AU3287" t="s">
        <v>63</v>
      </c>
    </row>
    <row r="3288" spans="1:47" x14ac:dyDescent="0.25">
      <c r="A3288" t="s">
        <v>4563</v>
      </c>
      <c r="B3288">
        <v>2023</v>
      </c>
      <c r="C3288">
        <v>7</v>
      </c>
      <c r="D3288" t="s">
        <v>89</v>
      </c>
      <c r="E3288" s="1">
        <v>45132</v>
      </c>
      <c r="F3288" s="1">
        <v>45156</v>
      </c>
      <c r="G3288">
        <v>24</v>
      </c>
      <c r="H3288">
        <v>16.899999999999999</v>
      </c>
      <c r="I3288" t="s">
        <v>49</v>
      </c>
      <c r="J3288" t="s">
        <v>66</v>
      </c>
      <c r="K3288" t="s">
        <v>248</v>
      </c>
      <c r="L3288">
        <v>9999</v>
      </c>
      <c r="M3288" t="s">
        <v>90</v>
      </c>
      <c r="N3288" t="s">
        <v>69</v>
      </c>
      <c r="O3288" t="s">
        <v>54</v>
      </c>
      <c r="P3288" t="s">
        <v>196</v>
      </c>
      <c r="Q3288" t="s">
        <v>92</v>
      </c>
      <c r="R3288" t="s">
        <v>923</v>
      </c>
      <c r="S3288" t="s">
        <v>156</v>
      </c>
      <c r="T3288" t="s">
        <v>86</v>
      </c>
      <c r="U3288" t="s">
        <v>110</v>
      </c>
      <c r="V3288">
        <v>27030</v>
      </c>
      <c r="W3288">
        <v>16519</v>
      </c>
      <c r="X3288">
        <v>16.100000000000001</v>
      </c>
      <c r="Y3288">
        <v>11.2</v>
      </c>
      <c r="Z3288">
        <v>22856.41</v>
      </c>
      <c r="AA3288">
        <v>1632</v>
      </c>
      <c r="AB3288">
        <v>461.86</v>
      </c>
      <c r="AC3288">
        <v>753755.52</v>
      </c>
      <c r="AD3288">
        <v>50208218.719999999</v>
      </c>
      <c r="AE3288">
        <v>289.24</v>
      </c>
      <c r="AF3288">
        <v>14522225182.57</v>
      </c>
      <c r="AG3288">
        <v>177420.86</v>
      </c>
      <c r="AH3288">
        <v>2.5</v>
      </c>
      <c r="AI3288">
        <v>41440.9</v>
      </c>
      <c r="AJ3288">
        <v>8.0399999999999991</v>
      </c>
      <c r="AK3288">
        <v>4036740.79</v>
      </c>
      <c r="AL3288">
        <v>7.0999999999999994E-2</v>
      </c>
      <c r="AM3288">
        <v>35647.839999999997</v>
      </c>
      <c r="AN3288">
        <v>752.1</v>
      </c>
      <c r="AO3288">
        <v>713.22</v>
      </c>
      <c r="AP3288">
        <v>536412.76</v>
      </c>
      <c r="AQ3288">
        <v>1544677.88</v>
      </c>
      <c r="AR3288" t="s">
        <v>61</v>
      </c>
      <c r="AS3288" t="s">
        <v>61</v>
      </c>
      <c r="AT3288" t="s">
        <v>62</v>
      </c>
      <c r="AU3288" t="s">
        <v>63</v>
      </c>
    </row>
    <row r="3289" spans="1:47" x14ac:dyDescent="0.25">
      <c r="A3289" t="s">
        <v>4564</v>
      </c>
      <c r="B3289">
        <v>2025</v>
      </c>
      <c r="C3289">
        <v>7</v>
      </c>
      <c r="D3289" t="s">
        <v>89</v>
      </c>
      <c r="E3289" s="1">
        <v>45855</v>
      </c>
      <c r="F3289" s="1">
        <v>45860</v>
      </c>
      <c r="G3289">
        <v>5</v>
      </c>
      <c r="H3289">
        <v>17.899999999999999</v>
      </c>
      <c r="I3289" t="s">
        <v>49</v>
      </c>
      <c r="J3289" t="s">
        <v>50</v>
      </c>
      <c r="K3289" t="s">
        <v>145</v>
      </c>
      <c r="L3289">
        <v>2710.19</v>
      </c>
      <c r="M3289" t="s">
        <v>68</v>
      </c>
      <c r="N3289" t="s">
        <v>53</v>
      </c>
      <c r="O3289" t="s">
        <v>107</v>
      </c>
      <c r="P3289" t="s">
        <v>140</v>
      </c>
      <c r="Q3289" t="s">
        <v>128</v>
      </c>
      <c r="R3289" t="s">
        <v>1224</v>
      </c>
      <c r="S3289" t="s">
        <v>123</v>
      </c>
      <c r="T3289" t="s">
        <v>59</v>
      </c>
      <c r="U3289" t="s">
        <v>181</v>
      </c>
      <c r="V3289">
        <v>47562</v>
      </c>
      <c r="W3289">
        <v>34250</v>
      </c>
      <c r="X3289">
        <v>19.8</v>
      </c>
      <c r="Y3289">
        <v>13.5</v>
      </c>
      <c r="Z3289">
        <v>38709.279999999999</v>
      </c>
      <c r="AB3289">
        <v>18.59</v>
      </c>
      <c r="AC3289">
        <v>719605.52</v>
      </c>
      <c r="AD3289">
        <v>18456971.800000001</v>
      </c>
      <c r="AE3289">
        <v>280.44</v>
      </c>
      <c r="AF3289">
        <v>5176073171.5900002</v>
      </c>
      <c r="AG3289">
        <v>56749.16</v>
      </c>
      <c r="AH3289">
        <v>2.4</v>
      </c>
      <c r="AI3289">
        <v>23344.26</v>
      </c>
      <c r="AJ3289">
        <v>9.48</v>
      </c>
      <c r="AK3289">
        <v>1749720.93</v>
      </c>
      <c r="AL3289">
        <v>0.27</v>
      </c>
      <c r="AM3289">
        <v>49833.82</v>
      </c>
      <c r="AN3289">
        <v>79.7</v>
      </c>
      <c r="AO3289">
        <v>510.64</v>
      </c>
      <c r="AP3289">
        <v>40698.01</v>
      </c>
      <c r="AQ3289">
        <v>890230.77</v>
      </c>
      <c r="AR3289" t="s">
        <v>61</v>
      </c>
      <c r="AS3289" t="s">
        <v>61</v>
      </c>
      <c r="AT3289" t="s">
        <v>62</v>
      </c>
      <c r="AU3289" t="s">
        <v>63</v>
      </c>
    </row>
    <row r="3290" spans="1:47" x14ac:dyDescent="0.25">
      <c r="A3290" t="s">
        <v>4565</v>
      </c>
      <c r="B3290">
        <v>2023</v>
      </c>
      <c r="C3290">
        <v>10</v>
      </c>
      <c r="D3290" t="s">
        <v>119</v>
      </c>
      <c r="E3290" s="1">
        <v>45219</v>
      </c>
      <c r="F3290" s="1">
        <v>45230</v>
      </c>
      <c r="G3290">
        <v>11</v>
      </c>
      <c r="H3290">
        <v>2</v>
      </c>
      <c r="I3290" t="s">
        <v>65</v>
      </c>
      <c r="J3290" t="s">
        <v>239</v>
      </c>
      <c r="K3290" t="s">
        <v>240</v>
      </c>
      <c r="L3290">
        <v>3105.2</v>
      </c>
      <c r="M3290" t="s">
        <v>80</v>
      </c>
      <c r="N3290" t="s">
        <v>168</v>
      </c>
      <c r="O3290" t="s">
        <v>91</v>
      </c>
      <c r="P3290" t="s">
        <v>184</v>
      </c>
      <c r="Q3290" t="s">
        <v>204</v>
      </c>
      <c r="R3290" t="s">
        <v>446</v>
      </c>
      <c r="S3290" t="s">
        <v>161</v>
      </c>
      <c r="T3290" t="s">
        <v>95</v>
      </c>
      <c r="U3290" t="s">
        <v>60</v>
      </c>
      <c r="V3290">
        <v>18591</v>
      </c>
      <c r="W3290">
        <v>13188</v>
      </c>
      <c r="X3290">
        <v>15.4</v>
      </c>
      <c r="Y3290">
        <v>10.7</v>
      </c>
      <c r="Z3290">
        <v>16057.58</v>
      </c>
      <c r="AB3290">
        <v>14.75</v>
      </c>
      <c r="AC3290">
        <v>236849.3</v>
      </c>
      <c r="AD3290">
        <v>4419046.0199999996</v>
      </c>
      <c r="AE3290">
        <v>289.61</v>
      </c>
      <c r="AF3290">
        <v>1279799917.8499999</v>
      </c>
      <c r="AG3290">
        <v>213387.23</v>
      </c>
      <c r="AH3290">
        <v>0</v>
      </c>
      <c r="AI3290">
        <v>0</v>
      </c>
      <c r="AJ3290">
        <v>10.45</v>
      </c>
      <c r="AK3290">
        <v>0</v>
      </c>
      <c r="AL3290">
        <v>0.34300000000000003</v>
      </c>
      <c r="AM3290">
        <v>15157.33</v>
      </c>
      <c r="AN3290">
        <v>341.1</v>
      </c>
      <c r="AO3290">
        <v>460.02</v>
      </c>
      <c r="AP3290">
        <v>156912.82</v>
      </c>
      <c r="AQ3290">
        <v>622306.68000000005</v>
      </c>
      <c r="AR3290" t="s">
        <v>61</v>
      </c>
      <c r="AS3290" t="s">
        <v>124</v>
      </c>
      <c r="AT3290" t="s">
        <v>62</v>
      </c>
      <c r="AU3290" t="s">
        <v>63</v>
      </c>
    </row>
    <row r="3291" spans="1:47" x14ac:dyDescent="0.25">
      <c r="A3291" t="s">
        <v>4566</v>
      </c>
      <c r="B3291">
        <v>2024</v>
      </c>
      <c r="C3291">
        <v>9</v>
      </c>
      <c r="D3291" t="s">
        <v>89</v>
      </c>
      <c r="E3291" s="1">
        <v>45542</v>
      </c>
      <c r="F3291" s="1">
        <v>45549</v>
      </c>
      <c r="G3291">
        <v>7</v>
      </c>
      <c r="H3291">
        <v>17.3</v>
      </c>
      <c r="I3291" t="s">
        <v>49</v>
      </c>
      <c r="J3291" t="s">
        <v>50</v>
      </c>
      <c r="K3291" t="s">
        <v>51</v>
      </c>
      <c r="L3291">
        <v>2709</v>
      </c>
      <c r="M3291" t="s">
        <v>68</v>
      </c>
      <c r="N3291" t="s">
        <v>106</v>
      </c>
      <c r="O3291" t="s">
        <v>107</v>
      </c>
      <c r="P3291" t="s">
        <v>127</v>
      </c>
      <c r="Q3291" t="s">
        <v>92</v>
      </c>
      <c r="R3291" t="s">
        <v>496</v>
      </c>
      <c r="S3291" t="s">
        <v>58</v>
      </c>
      <c r="T3291" t="s">
        <v>59</v>
      </c>
      <c r="U3291" t="s">
        <v>213</v>
      </c>
      <c r="V3291">
        <v>182471</v>
      </c>
      <c r="W3291">
        <v>133442</v>
      </c>
      <c r="X3291">
        <v>4.5</v>
      </c>
      <c r="Y3291">
        <v>11.8</v>
      </c>
      <c r="Z3291">
        <v>170105.9</v>
      </c>
      <c r="AB3291">
        <v>30.65</v>
      </c>
      <c r="AC3291">
        <v>5213745.83</v>
      </c>
      <c r="AD3291">
        <v>14435186.67</v>
      </c>
      <c r="AE3291">
        <v>277.12</v>
      </c>
      <c r="AF3291">
        <v>4000278929.9899998</v>
      </c>
      <c r="AG3291">
        <v>101730.81</v>
      </c>
      <c r="AH3291">
        <v>0</v>
      </c>
      <c r="AI3291">
        <v>0</v>
      </c>
      <c r="AJ3291">
        <v>19.37</v>
      </c>
      <c r="AK3291">
        <v>2796095.66</v>
      </c>
      <c r="AL3291">
        <v>0.23699999999999999</v>
      </c>
      <c r="AM3291">
        <v>34211.39</v>
      </c>
      <c r="AN3291">
        <v>366.7</v>
      </c>
      <c r="AO3291">
        <v>546.75</v>
      </c>
      <c r="AP3291">
        <v>200493.23</v>
      </c>
      <c r="AQ3291">
        <v>5550181.2599999998</v>
      </c>
      <c r="AR3291" t="s">
        <v>61</v>
      </c>
      <c r="AS3291" t="s">
        <v>61</v>
      </c>
      <c r="AT3291" t="s">
        <v>62</v>
      </c>
      <c r="AU3291" t="s">
        <v>63</v>
      </c>
    </row>
    <row r="3292" spans="1:47" x14ac:dyDescent="0.25">
      <c r="A3292" t="s">
        <v>4567</v>
      </c>
      <c r="B3292">
        <v>2021</v>
      </c>
      <c r="C3292">
        <v>6</v>
      </c>
      <c r="D3292" t="s">
        <v>77</v>
      </c>
      <c r="E3292" s="1">
        <v>44366</v>
      </c>
      <c r="F3292" s="1">
        <v>44381</v>
      </c>
      <c r="G3292">
        <v>15</v>
      </c>
      <c r="H3292">
        <v>12.7</v>
      </c>
      <c r="I3292" t="s">
        <v>65</v>
      </c>
      <c r="J3292" t="s">
        <v>66</v>
      </c>
      <c r="K3292" t="s">
        <v>245</v>
      </c>
      <c r="L3292">
        <v>8905.9</v>
      </c>
      <c r="M3292" t="s">
        <v>114</v>
      </c>
      <c r="N3292" t="s">
        <v>168</v>
      </c>
      <c r="O3292" t="s">
        <v>54</v>
      </c>
      <c r="P3292" t="s">
        <v>128</v>
      </c>
      <c r="Q3292" t="s">
        <v>154</v>
      </c>
      <c r="R3292" t="s">
        <v>571</v>
      </c>
      <c r="S3292" t="s">
        <v>137</v>
      </c>
      <c r="T3292" t="s">
        <v>187</v>
      </c>
      <c r="U3292" t="s">
        <v>75</v>
      </c>
      <c r="V3292">
        <v>6124</v>
      </c>
      <c r="W3292">
        <v>3877</v>
      </c>
      <c r="X3292">
        <v>5.9</v>
      </c>
      <c r="Y3292">
        <v>15.6</v>
      </c>
      <c r="Z3292">
        <v>5648.05</v>
      </c>
      <c r="AB3292">
        <v>24.06</v>
      </c>
      <c r="AC3292">
        <v>135892.07999999999</v>
      </c>
      <c r="AD3292">
        <v>1780039.44</v>
      </c>
      <c r="AE3292">
        <v>167.55</v>
      </c>
      <c r="AF3292">
        <v>298245608.17000002</v>
      </c>
      <c r="AG3292">
        <v>59169.69</v>
      </c>
      <c r="AH3292">
        <v>0</v>
      </c>
      <c r="AI3292">
        <v>0</v>
      </c>
      <c r="AJ3292">
        <v>8.06</v>
      </c>
      <c r="AK3292">
        <v>0</v>
      </c>
      <c r="AL3292">
        <v>9.1999999999999998E-2</v>
      </c>
      <c r="AM3292">
        <v>1637.64</v>
      </c>
      <c r="AN3292">
        <v>533.9</v>
      </c>
      <c r="AO3292">
        <v>646.75</v>
      </c>
      <c r="AP3292">
        <v>345299.83</v>
      </c>
      <c r="AQ3292">
        <v>541999.24</v>
      </c>
      <c r="AR3292" t="s">
        <v>61</v>
      </c>
      <c r="AS3292" t="s">
        <v>61</v>
      </c>
      <c r="AT3292" t="s">
        <v>62</v>
      </c>
      <c r="AU3292" t="s">
        <v>63</v>
      </c>
    </row>
    <row r="3293" spans="1:47" x14ac:dyDescent="0.25">
      <c r="A3293" t="s">
        <v>4568</v>
      </c>
      <c r="B3293">
        <v>2023</v>
      </c>
      <c r="C3293">
        <v>11</v>
      </c>
      <c r="D3293" t="s">
        <v>119</v>
      </c>
      <c r="E3293" s="1">
        <v>45242</v>
      </c>
      <c r="F3293" s="1">
        <v>45256</v>
      </c>
      <c r="G3293">
        <v>14</v>
      </c>
      <c r="H3293">
        <v>8</v>
      </c>
      <c r="I3293" t="s">
        <v>65</v>
      </c>
      <c r="J3293" t="s">
        <v>50</v>
      </c>
      <c r="K3293" t="s">
        <v>51</v>
      </c>
      <c r="L3293">
        <v>2709</v>
      </c>
      <c r="M3293" t="s">
        <v>80</v>
      </c>
      <c r="N3293" t="s">
        <v>69</v>
      </c>
      <c r="O3293" t="s">
        <v>54</v>
      </c>
      <c r="P3293" t="s">
        <v>128</v>
      </c>
      <c r="Q3293" t="s">
        <v>140</v>
      </c>
      <c r="R3293" t="s">
        <v>1822</v>
      </c>
      <c r="S3293" t="s">
        <v>186</v>
      </c>
      <c r="T3293" t="s">
        <v>95</v>
      </c>
      <c r="U3293" t="s">
        <v>110</v>
      </c>
      <c r="V3293">
        <v>126845</v>
      </c>
      <c r="W3293">
        <v>70143</v>
      </c>
      <c r="X3293">
        <v>9.6999999999999993</v>
      </c>
      <c r="Y3293">
        <v>12.2</v>
      </c>
      <c r="Z3293">
        <v>101666.11</v>
      </c>
      <c r="AB3293">
        <v>15.69</v>
      </c>
      <c r="AC3293">
        <v>1595141.27</v>
      </c>
      <c r="AD3293">
        <v>7928939.9199999999</v>
      </c>
      <c r="AE3293">
        <v>286.02</v>
      </c>
      <c r="AF3293">
        <v>2267835395.9200001</v>
      </c>
      <c r="AG3293">
        <v>97670.89</v>
      </c>
      <c r="AH3293">
        <v>0.2</v>
      </c>
      <c r="AI3293">
        <v>5222.1400000000003</v>
      </c>
      <c r="AJ3293">
        <v>2.92</v>
      </c>
      <c r="AK3293">
        <v>0</v>
      </c>
      <c r="AL3293">
        <v>9.7000000000000003E-2</v>
      </c>
      <c r="AM3293">
        <v>7691.07</v>
      </c>
      <c r="AN3293">
        <v>326.3</v>
      </c>
      <c r="AO3293">
        <v>723.96</v>
      </c>
      <c r="AP3293">
        <v>236228.15</v>
      </c>
      <c r="AQ3293">
        <v>1941953.52</v>
      </c>
      <c r="AR3293" t="s">
        <v>61</v>
      </c>
      <c r="AS3293" t="s">
        <v>61</v>
      </c>
      <c r="AT3293" t="s">
        <v>62</v>
      </c>
      <c r="AU3293" t="s">
        <v>63</v>
      </c>
    </row>
    <row r="3294" spans="1:47" x14ac:dyDescent="0.25">
      <c r="A3294" t="s">
        <v>4569</v>
      </c>
      <c r="B3294">
        <v>2020</v>
      </c>
      <c r="C3294">
        <v>8</v>
      </c>
      <c r="D3294" t="s">
        <v>89</v>
      </c>
      <c r="E3294" s="1">
        <v>44061</v>
      </c>
      <c r="F3294" s="1">
        <v>44070</v>
      </c>
      <c r="G3294">
        <v>9</v>
      </c>
      <c r="H3294">
        <v>1.3</v>
      </c>
      <c r="I3294" t="s">
        <v>65</v>
      </c>
      <c r="J3294" t="s">
        <v>50</v>
      </c>
      <c r="K3294" t="s">
        <v>51</v>
      </c>
      <c r="L3294">
        <v>2709</v>
      </c>
      <c r="M3294" t="s">
        <v>52</v>
      </c>
      <c r="N3294" t="s">
        <v>53</v>
      </c>
      <c r="O3294" t="s">
        <v>54</v>
      </c>
      <c r="P3294" t="s">
        <v>82</v>
      </c>
      <c r="Q3294" t="s">
        <v>230</v>
      </c>
      <c r="R3294" t="s">
        <v>1744</v>
      </c>
      <c r="S3294" t="s">
        <v>58</v>
      </c>
      <c r="T3294" t="s">
        <v>162</v>
      </c>
      <c r="U3294" t="s">
        <v>259</v>
      </c>
      <c r="V3294">
        <v>279074</v>
      </c>
      <c r="W3294">
        <v>207874</v>
      </c>
      <c r="X3294">
        <v>10.3</v>
      </c>
      <c r="Y3294">
        <v>10.4</v>
      </c>
      <c r="Z3294">
        <v>247920.44</v>
      </c>
      <c r="AB3294">
        <v>22</v>
      </c>
      <c r="AC3294">
        <v>5454249.6799999997</v>
      </c>
      <c r="AD3294">
        <v>12517503.02</v>
      </c>
      <c r="AE3294">
        <v>159.04</v>
      </c>
      <c r="AF3294">
        <v>1990783680.3</v>
      </c>
      <c r="AG3294">
        <v>200292.29</v>
      </c>
      <c r="AH3294">
        <v>0</v>
      </c>
      <c r="AI3294">
        <v>0</v>
      </c>
      <c r="AJ3294">
        <v>18.03</v>
      </c>
      <c r="AK3294">
        <v>0</v>
      </c>
      <c r="AL3294">
        <v>0.33500000000000002</v>
      </c>
      <c r="AM3294">
        <v>41933.64</v>
      </c>
      <c r="AN3294">
        <v>446.8</v>
      </c>
      <c r="AO3294">
        <v>516.5</v>
      </c>
      <c r="AP3294">
        <v>230772.2</v>
      </c>
      <c r="AQ3294">
        <v>5927247.8099999996</v>
      </c>
      <c r="AR3294" t="s">
        <v>61</v>
      </c>
      <c r="AS3294" t="s">
        <v>61</v>
      </c>
      <c r="AT3294" t="s">
        <v>62</v>
      </c>
      <c r="AU3294" t="s">
        <v>63</v>
      </c>
    </row>
    <row r="3295" spans="1:47" x14ac:dyDescent="0.25">
      <c r="A3295" t="s">
        <v>4570</v>
      </c>
      <c r="B3295">
        <v>2025</v>
      </c>
      <c r="C3295">
        <v>12</v>
      </c>
      <c r="D3295" t="s">
        <v>119</v>
      </c>
      <c r="E3295" s="1">
        <v>46004</v>
      </c>
      <c r="F3295" s="1">
        <v>46028</v>
      </c>
      <c r="G3295">
        <v>24</v>
      </c>
      <c r="H3295">
        <v>7.6</v>
      </c>
      <c r="I3295" t="s">
        <v>65</v>
      </c>
      <c r="J3295" t="s">
        <v>66</v>
      </c>
      <c r="K3295" t="s">
        <v>67</v>
      </c>
      <c r="L3295">
        <v>8479.8989999999994</v>
      </c>
      <c r="M3295" t="s">
        <v>80</v>
      </c>
      <c r="N3295" t="s">
        <v>69</v>
      </c>
      <c r="O3295" t="s">
        <v>54</v>
      </c>
      <c r="P3295" t="s">
        <v>100</v>
      </c>
      <c r="Q3295" t="s">
        <v>159</v>
      </c>
      <c r="R3295" t="s">
        <v>627</v>
      </c>
      <c r="S3295" t="s">
        <v>73</v>
      </c>
      <c r="T3295" t="s">
        <v>74</v>
      </c>
      <c r="U3295" t="s">
        <v>166</v>
      </c>
      <c r="V3295">
        <v>15548</v>
      </c>
      <c r="W3295">
        <v>9369</v>
      </c>
      <c r="X3295">
        <v>7.2</v>
      </c>
      <c r="Y3295">
        <v>13</v>
      </c>
      <c r="Z3295">
        <v>13413.95</v>
      </c>
      <c r="AB3295">
        <v>22.17</v>
      </c>
      <c r="AC3295">
        <v>297387.27</v>
      </c>
      <c r="AD3295">
        <v>15887482.380000001</v>
      </c>
      <c r="AE3295">
        <v>281.47000000000003</v>
      </c>
      <c r="AF3295">
        <v>4471849665.5</v>
      </c>
      <c r="AG3295">
        <v>162366.23000000001</v>
      </c>
      <c r="AH3295">
        <v>0.3</v>
      </c>
      <c r="AI3295">
        <v>8927.82</v>
      </c>
      <c r="AJ3295">
        <v>15.43</v>
      </c>
      <c r="AK3295">
        <v>0</v>
      </c>
      <c r="AL3295">
        <v>0.30199999999999999</v>
      </c>
      <c r="AM3295">
        <v>47980.2</v>
      </c>
      <c r="AN3295">
        <v>747.3</v>
      </c>
      <c r="AO3295">
        <v>667.54</v>
      </c>
      <c r="AP3295">
        <v>498852.64</v>
      </c>
      <c r="AQ3295">
        <v>1015514.16</v>
      </c>
      <c r="AR3295" t="s">
        <v>61</v>
      </c>
      <c r="AS3295" t="s">
        <v>124</v>
      </c>
      <c r="AT3295" t="s">
        <v>62</v>
      </c>
      <c r="AU3295" t="s">
        <v>63</v>
      </c>
    </row>
    <row r="3296" spans="1:47" x14ac:dyDescent="0.25">
      <c r="A3296" t="s">
        <v>4571</v>
      </c>
      <c r="B3296">
        <v>2024</v>
      </c>
      <c r="C3296">
        <v>8</v>
      </c>
      <c r="D3296" t="s">
        <v>89</v>
      </c>
      <c r="E3296" s="1">
        <v>45514</v>
      </c>
      <c r="F3296" s="1">
        <v>45548</v>
      </c>
      <c r="G3296">
        <v>34</v>
      </c>
      <c r="H3296">
        <v>8.6</v>
      </c>
      <c r="I3296" t="s">
        <v>65</v>
      </c>
      <c r="J3296" t="s">
        <v>66</v>
      </c>
      <c r="K3296" t="s">
        <v>67</v>
      </c>
      <c r="L3296">
        <v>8479.8989999999994</v>
      </c>
      <c r="M3296" t="s">
        <v>90</v>
      </c>
      <c r="N3296" t="s">
        <v>53</v>
      </c>
      <c r="O3296" t="s">
        <v>91</v>
      </c>
      <c r="P3296" t="s">
        <v>70</v>
      </c>
      <c r="Q3296" t="s">
        <v>174</v>
      </c>
      <c r="R3296" t="s">
        <v>1341</v>
      </c>
      <c r="S3296" t="s">
        <v>156</v>
      </c>
      <c r="T3296" t="s">
        <v>86</v>
      </c>
      <c r="U3296" t="s">
        <v>103</v>
      </c>
      <c r="V3296">
        <v>13969</v>
      </c>
      <c r="W3296">
        <v>9333</v>
      </c>
      <c r="X3296">
        <v>16.2</v>
      </c>
      <c r="Y3296">
        <v>13.3</v>
      </c>
      <c r="Z3296">
        <v>10793.36</v>
      </c>
      <c r="AA3296">
        <v>770</v>
      </c>
      <c r="AB3296">
        <v>3193.95</v>
      </c>
      <c r="AC3296">
        <v>2459341.5</v>
      </c>
      <c r="AD3296">
        <v>13431041.32</v>
      </c>
      <c r="AE3296">
        <v>274.13</v>
      </c>
      <c r="AF3296">
        <v>3681851357.0500002</v>
      </c>
      <c r="AG3296">
        <v>166353.04</v>
      </c>
      <c r="AH3296">
        <v>0</v>
      </c>
      <c r="AI3296">
        <v>0</v>
      </c>
      <c r="AJ3296">
        <v>15.77</v>
      </c>
      <c r="AK3296">
        <v>0</v>
      </c>
      <c r="AL3296">
        <v>5.3999999999999999E-2</v>
      </c>
      <c r="AM3296">
        <v>7252.76</v>
      </c>
      <c r="AO3296">
        <v>438.07</v>
      </c>
      <c r="AP3296">
        <v>264462.86</v>
      </c>
      <c r="AQ3296">
        <v>2897410.16</v>
      </c>
      <c r="AR3296" t="s">
        <v>61</v>
      </c>
      <c r="AS3296" t="s">
        <v>61</v>
      </c>
      <c r="AT3296" t="s">
        <v>62</v>
      </c>
      <c r="AU3296" t="s">
        <v>63</v>
      </c>
    </row>
    <row r="3297" spans="1:47" x14ac:dyDescent="0.25">
      <c r="A3297" t="s">
        <v>4572</v>
      </c>
      <c r="B3297">
        <v>2021</v>
      </c>
      <c r="C3297">
        <v>7</v>
      </c>
      <c r="D3297" t="s">
        <v>89</v>
      </c>
      <c r="E3297" s="1">
        <v>44397</v>
      </c>
      <c r="F3297" s="1">
        <v>44410</v>
      </c>
      <c r="G3297">
        <v>13</v>
      </c>
      <c r="H3297">
        <v>7.4</v>
      </c>
      <c r="I3297" t="s">
        <v>65</v>
      </c>
      <c r="J3297" t="s">
        <v>50</v>
      </c>
      <c r="K3297" t="s">
        <v>120</v>
      </c>
      <c r="L3297">
        <v>2710.1921000000002</v>
      </c>
      <c r="M3297" t="s">
        <v>98</v>
      </c>
      <c r="N3297" t="s">
        <v>168</v>
      </c>
      <c r="O3297" t="s">
        <v>54</v>
      </c>
      <c r="P3297" t="s">
        <v>184</v>
      </c>
      <c r="Q3297" t="s">
        <v>174</v>
      </c>
      <c r="R3297" t="s">
        <v>4573</v>
      </c>
      <c r="S3297" t="s">
        <v>123</v>
      </c>
      <c r="T3297" t="s">
        <v>131</v>
      </c>
      <c r="U3297" t="s">
        <v>96</v>
      </c>
      <c r="V3297">
        <v>47807</v>
      </c>
      <c r="W3297">
        <v>26430</v>
      </c>
      <c r="X3297">
        <v>11.7</v>
      </c>
      <c r="Y3297">
        <v>12.9</v>
      </c>
      <c r="Z3297">
        <v>45340.45</v>
      </c>
      <c r="AB3297">
        <v>34.04</v>
      </c>
      <c r="AC3297">
        <v>1543388.92</v>
      </c>
      <c r="AD3297">
        <v>29304439.640000001</v>
      </c>
      <c r="AE3297">
        <v>169.19</v>
      </c>
      <c r="AF3297">
        <v>4958018142.6899996</v>
      </c>
      <c r="AG3297">
        <v>132035.26999999999</v>
      </c>
      <c r="AH3297">
        <v>3.5</v>
      </c>
      <c r="AI3297">
        <v>99732.55</v>
      </c>
      <c r="AJ3297">
        <v>13</v>
      </c>
      <c r="AK3297">
        <v>0</v>
      </c>
      <c r="AL3297">
        <v>7.3999999999999996E-2</v>
      </c>
      <c r="AM3297">
        <v>21685.29</v>
      </c>
      <c r="AO3297">
        <v>624.14</v>
      </c>
      <c r="AP3297">
        <v>421793.81</v>
      </c>
      <c r="AQ3297">
        <v>2218635.84</v>
      </c>
      <c r="AR3297" t="s">
        <v>61</v>
      </c>
      <c r="AS3297" t="s">
        <v>61</v>
      </c>
      <c r="AT3297" t="s">
        <v>62</v>
      </c>
      <c r="AU3297" t="s">
        <v>63</v>
      </c>
    </row>
    <row r="3298" spans="1:47" x14ac:dyDescent="0.25">
      <c r="A3298" t="s">
        <v>4574</v>
      </c>
      <c r="B3298">
        <v>2023</v>
      </c>
      <c r="C3298">
        <v>4</v>
      </c>
      <c r="D3298" t="s">
        <v>77</v>
      </c>
      <c r="E3298" s="1">
        <v>45040</v>
      </c>
      <c r="F3298" s="1">
        <v>45064</v>
      </c>
      <c r="G3298">
        <v>24</v>
      </c>
      <c r="H3298">
        <v>4</v>
      </c>
      <c r="I3298" t="s">
        <v>49</v>
      </c>
      <c r="J3298" t="s">
        <v>78</v>
      </c>
      <c r="K3298" t="s">
        <v>211</v>
      </c>
      <c r="L3298">
        <v>1701.99</v>
      </c>
      <c r="M3298" t="s">
        <v>98</v>
      </c>
      <c r="N3298" t="s">
        <v>106</v>
      </c>
      <c r="O3298" t="s">
        <v>91</v>
      </c>
      <c r="P3298" t="s">
        <v>154</v>
      </c>
      <c r="Q3298" t="s">
        <v>92</v>
      </c>
      <c r="R3298" t="s">
        <v>930</v>
      </c>
      <c r="S3298" t="s">
        <v>85</v>
      </c>
      <c r="T3298" t="s">
        <v>95</v>
      </c>
      <c r="U3298" t="s">
        <v>166</v>
      </c>
      <c r="V3298">
        <v>54512</v>
      </c>
      <c r="W3298">
        <v>30264</v>
      </c>
      <c r="X3298">
        <v>24.4</v>
      </c>
      <c r="Y3298">
        <v>15</v>
      </c>
      <c r="Z3298">
        <v>51903.07</v>
      </c>
      <c r="AB3298">
        <v>31.15</v>
      </c>
      <c r="AC3298">
        <v>1616780.63</v>
      </c>
      <c r="AD3298">
        <v>57442165.630000003</v>
      </c>
      <c r="AE3298">
        <v>281.47000000000003</v>
      </c>
      <c r="AF3298">
        <v>16168246359.879999</v>
      </c>
      <c r="AG3298">
        <v>120699.72</v>
      </c>
      <c r="AH3298">
        <v>2</v>
      </c>
      <c r="AI3298">
        <v>32632.55</v>
      </c>
      <c r="AJ3298">
        <v>10.55</v>
      </c>
      <c r="AK3298">
        <v>6060148.4699999997</v>
      </c>
      <c r="AL3298">
        <v>0.19900000000000001</v>
      </c>
      <c r="AM3298">
        <v>114309.91</v>
      </c>
      <c r="AN3298">
        <v>789.9</v>
      </c>
      <c r="AO3298">
        <v>568.97</v>
      </c>
      <c r="AP3298">
        <v>449429.4</v>
      </c>
      <c r="AQ3298">
        <v>2333852.21</v>
      </c>
      <c r="AR3298" t="s">
        <v>61</v>
      </c>
      <c r="AS3298" t="s">
        <v>61</v>
      </c>
      <c r="AT3298" t="s">
        <v>62</v>
      </c>
      <c r="AU3298" t="s">
        <v>63</v>
      </c>
    </row>
    <row r="3299" spans="1:47" x14ac:dyDescent="0.25">
      <c r="A3299" t="s">
        <v>4575</v>
      </c>
      <c r="B3299">
        <v>2020</v>
      </c>
      <c r="C3299">
        <v>11</v>
      </c>
      <c r="D3299" t="s">
        <v>119</v>
      </c>
      <c r="E3299" s="1">
        <v>44161</v>
      </c>
      <c r="F3299" s="1">
        <v>44182</v>
      </c>
      <c r="G3299">
        <v>21</v>
      </c>
      <c r="H3299">
        <v>5.7</v>
      </c>
      <c r="I3299" t="s">
        <v>65</v>
      </c>
      <c r="J3299" t="s">
        <v>66</v>
      </c>
      <c r="K3299" t="s">
        <v>248</v>
      </c>
      <c r="L3299">
        <v>9999</v>
      </c>
      <c r="M3299" t="s">
        <v>80</v>
      </c>
      <c r="N3299" t="s">
        <v>106</v>
      </c>
      <c r="O3299" t="s">
        <v>91</v>
      </c>
      <c r="P3299" t="s">
        <v>56</v>
      </c>
      <c r="Q3299" t="s">
        <v>71</v>
      </c>
      <c r="R3299" t="s">
        <v>481</v>
      </c>
      <c r="S3299" t="s">
        <v>156</v>
      </c>
      <c r="T3299" t="s">
        <v>162</v>
      </c>
      <c r="U3299" t="s">
        <v>166</v>
      </c>
      <c r="V3299">
        <v>10975</v>
      </c>
      <c r="W3299">
        <v>6429</v>
      </c>
      <c r="X3299">
        <v>22.8</v>
      </c>
      <c r="Y3299">
        <v>14.6</v>
      </c>
      <c r="Z3299">
        <v>9000</v>
      </c>
      <c r="AA3299">
        <v>642</v>
      </c>
      <c r="AB3299">
        <v>2690.47</v>
      </c>
      <c r="AC3299">
        <v>1727281.74</v>
      </c>
      <c r="AD3299">
        <v>20368890</v>
      </c>
      <c r="AE3299">
        <v>158.99</v>
      </c>
      <c r="AF3299">
        <v>3238449821.0999999</v>
      </c>
      <c r="AG3299">
        <v>237418.78</v>
      </c>
      <c r="AH3299">
        <v>0.9</v>
      </c>
      <c r="AI3299">
        <v>9184.93</v>
      </c>
      <c r="AJ3299">
        <v>10.67</v>
      </c>
      <c r="AK3299">
        <v>0</v>
      </c>
      <c r="AL3299">
        <v>0.13800000000000001</v>
      </c>
      <c r="AM3299">
        <v>28109.07</v>
      </c>
      <c r="AN3299">
        <v>599</v>
      </c>
      <c r="AO3299">
        <v>744.33</v>
      </c>
      <c r="AP3299">
        <v>445853.67</v>
      </c>
      <c r="AQ3299">
        <v>2447848.19</v>
      </c>
      <c r="AR3299" t="s">
        <v>61</v>
      </c>
      <c r="AS3299" t="s">
        <v>61</v>
      </c>
      <c r="AT3299" t="s">
        <v>62</v>
      </c>
      <c r="AU3299" t="s">
        <v>63</v>
      </c>
    </row>
    <row r="3300" spans="1:47" x14ac:dyDescent="0.25">
      <c r="A3300" t="s">
        <v>4576</v>
      </c>
      <c r="B3300">
        <v>2023</v>
      </c>
      <c r="C3300">
        <v>4</v>
      </c>
      <c r="D3300" t="s">
        <v>77</v>
      </c>
      <c r="E3300" s="1">
        <v>45030</v>
      </c>
      <c r="F3300" s="1">
        <v>45047</v>
      </c>
      <c r="G3300">
        <v>17</v>
      </c>
      <c r="H3300">
        <v>6.7</v>
      </c>
      <c r="I3300" t="s">
        <v>65</v>
      </c>
      <c r="J3300" t="s">
        <v>50</v>
      </c>
      <c r="K3300" t="s">
        <v>51</v>
      </c>
      <c r="L3300">
        <v>2709</v>
      </c>
      <c r="M3300" t="s">
        <v>68</v>
      </c>
      <c r="N3300" t="s">
        <v>106</v>
      </c>
      <c r="O3300" t="s">
        <v>107</v>
      </c>
      <c r="P3300" t="s">
        <v>56</v>
      </c>
      <c r="Q3300" t="s">
        <v>131</v>
      </c>
      <c r="R3300" t="s">
        <v>436</v>
      </c>
      <c r="S3300" t="s">
        <v>58</v>
      </c>
      <c r="T3300" t="s">
        <v>74</v>
      </c>
      <c r="U3300" t="s">
        <v>181</v>
      </c>
      <c r="V3300">
        <v>330213</v>
      </c>
      <c r="W3300">
        <v>194686</v>
      </c>
      <c r="X3300">
        <v>13.8</v>
      </c>
      <c r="Y3300">
        <v>11.6</v>
      </c>
      <c r="Z3300">
        <v>278818.08</v>
      </c>
      <c r="AB3300">
        <v>32.17</v>
      </c>
      <c r="AC3300">
        <v>8969577.6300000008</v>
      </c>
      <c r="AD3300">
        <v>14827545.49</v>
      </c>
      <c r="AE3300">
        <v>281.76</v>
      </c>
      <c r="AF3300">
        <v>4177809217.2600002</v>
      </c>
      <c r="AG3300">
        <v>54801.58</v>
      </c>
      <c r="AH3300">
        <v>0.8</v>
      </c>
      <c r="AI3300">
        <v>18632.36</v>
      </c>
      <c r="AJ3300">
        <v>12.19</v>
      </c>
      <c r="AK3300">
        <v>0</v>
      </c>
      <c r="AL3300">
        <v>0.253</v>
      </c>
      <c r="AM3300">
        <v>37513.69</v>
      </c>
      <c r="AO3300">
        <v>674.24</v>
      </c>
      <c r="AP3300">
        <v>541549.56999999995</v>
      </c>
      <c r="AQ3300">
        <v>9622074.8300000001</v>
      </c>
      <c r="AR3300" t="s">
        <v>61</v>
      </c>
      <c r="AS3300" t="s">
        <v>61</v>
      </c>
      <c r="AT3300" t="s">
        <v>62</v>
      </c>
      <c r="AU3300" t="s">
        <v>63</v>
      </c>
    </row>
    <row r="3301" spans="1:47" x14ac:dyDescent="0.25">
      <c r="A3301" t="s">
        <v>4577</v>
      </c>
      <c r="B3301">
        <v>2022</v>
      </c>
      <c r="C3301">
        <v>8</v>
      </c>
      <c r="D3301" t="s">
        <v>89</v>
      </c>
      <c r="E3301" s="1">
        <v>44783</v>
      </c>
      <c r="F3301" s="1">
        <v>44791</v>
      </c>
      <c r="G3301">
        <v>8</v>
      </c>
      <c r="H3301">
        <v>12.3</v>
      </c>
      <c r="I3301" t="s">
        <v>65</v>
      </c>
      <c r="J3301" t="s">
        <v>239</v>
      </c>
      <c r="K3301" t="s">
        <v>240</v>
      </c>
      <c r="L3301">
        <v>3105.2</v>
      </c>
      <c r="M3301" t="s">
        <v>80</v>
      </c>
      <c r="N3301" t="s">
        <v>106</v>
      </c>
      <c r="O3301" t="s">
        <v>54</v>
      </c>
      <c r="P3301" t="s">
        <v>128</v>
      </c>
      <c r="Q3301" t="s">
        <v>55</v>
      </c>
      <c r="R3301" t="s">
        <v>2239</v>
      </c>
      <c r="S3301" t="s">
        <v>161</v>
      </c>
      <c r="T3301" t="s">
        <v>162</v>
      </c>
      <c r="U3301" t="s">
        <v>75</v>
      </c>
      <c r="V3301">
        <v>24397</v>
      </c>
      <c r="W3301">
        <v>16551</v>
      </c>
      <c r="X3301">
        <v>22.9</v>
      </c>
      <c r="Y3301">
        <v>10.5</v>
      </c>
      <c r="Z3301">
        <v>20477.59</v>
      </c>
      <c r="AB3301">
        <v>30.48</v>
      </c>
      <c r="AC3301">
        <v>624156.93999999994</v>
      </c>
      <c r="AD3301">
        <v>8334788.6799999997</v>
      </c>
      <c r="AE3301">
        <v>211.91</v>
      </c>
      <c r="AF3301">
        <v>1766225069.1800001</v>
      </c>
      <c r="AG3301">
        <v>204409.99</v>
      </c>
      <c r="AH3301">
        <v>2.6</v>
      </c>
      <c r="AJ3301">
        <v>12</v>
      </c>
      <c r="AK3301">
        <v>0</v>
      </c>
      <c r="AL3301">
        <v>0.121</v>
      </c>
      <c r="AM3301">
        <v>10085.09</v>
      </c>
      <c r="AN3301">
        <v>261.5</v>
      </c>
      <c r="AO3301">
        <v>574.52</v>
      </c>
      <c r="AP3301">
        <v>150236.98000000001</v>
      </c>
      <c r="AQ3301">
        <v>1079290.98</v>
      </c>
      <c r="AR3301" t="s">
        <v>61</v>
      </c>
      <c r="AS3301" t="s">
        <v>61</v>
      </c>
      <c r="AT3301" t="s">
        <v>62</v>
      </c>
      <c r="AU3301" t="s">
        <v>63</v>
      </c>
    </row>
    <row r="3302" spans="1:47" x14ac:dyDescent="0.25">
      <c r="A3302" t="s">
        <v>4578</v>
      </c>
      <c r="B3302">
        <v>2024</v>
      </c>
      <c r="C3302">
        <v>5</v>
      </c>
      <c r="D3302" t="s">
        <v>77</v>
      </c>
      <c r="E3302" s="1">
        <v>45416</v>
      </c>
      <c r="F3302" s="1">
        <v>45434</v>
      </c>
      <c r="G3302">
        <v>18</v>
      </c>
      <c r="H3302">
        <v>13.4</v>
      </c>
      <c r="I3302" t="s">
        <v>65</v>
      </c>
      <c r="J3302" t="s">
        <v>50</v>
      </c>
      <c r="K3302" t="s">
        <v>223</v>
      </c>
      <c r="L3302">
        <v>2710.1109999999999</v>
      </c>
      <c r="M3302" t="s">
        <v>52</v>
      </c>
      <c r="N3302" t="s">
        <v>53</v>
      </c>
      <c r="O3302" t="s">
        <v>91</v>
      </c>
      <c r="P3302" t="s">
        <v>226</v>
      </c>
      <c r="Q3302" t="s">
        <v>146</v>
      </c>
      <c r="R3302" t="s">
        <v>1478</v>
      </c>
      <c r="S3302" t="s">
        <v>186</v>
      </c>
      <c r="T3302" t="s">
        <v>187</v>
      </c>
      <c r="U3302" t="s">
        <v>166</v>
      </c>
      <c r="V3302">
        <v>107498</v>
      </c>
      <c r="W3302">
        <v>80403</v>
      </c>
      <c r="X3302">
        <v>13.6</v>
      </c>
      <c r="Y3302">
        <v>10.6</v>
      </c>
      <c r="Z3302">
        <v>90566.98</v>
      </c>
      <c r="AB3302">
        <v>34.950000000000003</v>
      </c>
      <c r="AC3302">
        <v>3165315.95</v>
      </c>
      <c r="AD3302">
        <v>42828219.170000002</v>
      </c>
      <c r="AE3302">
        <v>276.54000000000002</v>
      </c>
      <c r="AF3302">
        <v>11843715729.27</v>
      </c>
      <c r="AG3302">
        <v>112658.31</v>
      </c>
      <c r="AH3302">
        <v>0</v>
      </c>
      <c r="AI3302">
        <v>0</v>
      </c>
      <c r="AJ3302">
        <v>22.42</v>
      </c>
      <c r="AK3302">
        <v>0</v>
      </c>
      <c r="AL3302">
        <v>0.32400000000000001</v>
      </c>
      <c r="AM3302">
        <v>138763.43</v>
      </c>
      <c r="AN3302">
        <v>276</v>
      </c>
      <c r="AO3302">
        <v>524.11</v>
      </c>
      <c r="AP3302">
        <v>144654.35999999999</v>
      </c>
      <c r="AQ3302">
        <v>3561392.05</v>
      </c>
      <c r="AR3302" t="s">
        <v>61</v>
      </c>
      <c r="AS3302" t="s">
        <v>61</v>
      </c>
      <c r="AT3302" t="s">
        <v>62</v>
      </c>
      <c r="AU3302" t="s">
        <v>63</v>
      </c>
    </row>
    <row r="3303" spans="1:47" x14ac:dyDescent="0.25">
      <c r="A3303" t="s">
        <v>4579</v>
      </c>
      <c r="B3303">
        <v>2024</v>
      </c>
      <c r="C3303">
        <v>9</v>
      </c>
      <c r="D3303" t="s">
        <v>89</v>
      </c>
      <c r="E3303" s="1">
        <v>45548</v>
      </c>
      <c r="F3303" s="1">
        <v>45555</v>
      </c>
      <c r="G3303">
        <v>7</v>
      </c>
      <c r="H3303">
        <v>14.5</v>
      </c>
      <c r="I3303" t="s">
        <v>65</v>
      </c>
      <c r="J3303" t="s">
        <v>50</v>
      </c>
      <c r="K3303" t="s">
        <v>51</v>
      </c>
      <c r="L3303">
        <v>2709</v>
      </c>
      <c r="M3303" t="s">
        <v>98</v>
      </c>
      <c r="N3303" t="s">
        <v>106</v>
      </c>
      <c r="O3303" t="s">
        <v>200</v>
      </c>
      <c r="P3303" t="s">
        <v>82</v>
      </c>
      <c r="Q3303" t="s">
        <v>71</v>
      </c>
      <c r="R3303" t="s">
        <v>2779</v>
      </c>
      <c r="S3303" t="s">
        <v>58</v>
      </c>
      <c r="T3303" t="s">
        <v>95</v>
      </c>
      <c r="U3303" t="s">
        <v>228</v>
      </c>
      <c r="V3303">
        <v>299483</v>
      </c>
      <c r="W3303">
        <v>201936</v>
      </c>
      <c r="X3303">
        <v>5</v>
      </c>
      <c r="Y3303">
        <v>11.7</v>
      </c>
      <c r="Z3303">
        <v>265392.75</v>
      </c>
      <c r="AB3303">
        <v>30.25</v>
      </c>
      <c r="AC3303">
        <v>8028130.6900000004</v>
      </c>
      <c r="AD3303">
        <v>23718150.07</v>
      </c>
      <c r="AE3303">
        <v>277.47000000000003</v>
      </c>
      <c r="AF3303">
        <v>6581075099.9200001</v>
      </c>
      <c r="AG3303">
        <v>191241.57</v>
      </c>
      <c r="AH3303">
        <v>0.9</v>
      </c>
      <c r="AI3303">
        <v>24666.27</v>
      </c>
      <c r="AJ3303">
        <v>14.2</v>
      </c>
      <c r="AK3303">
        <v>0</v>
      </c>
      <c r="AL3303">
        <v>0.114</v>
      </c>
      <c r="AM3303">
        <v>27038.69</v>
      </c>
      <c r="AN3303">
        <v>303.39999999999998</v>
      </c>
      <c r="AO3303">
        <v>735.05</v>
      </c>
      <c r="AP3303">
        <v>223014.17</v>
      </c>
      <c r="AQ3303">
        <v>8494091.3900000006</v>
      </c>
      <c r="AR3303" t="s">
        <v>61</v>
      </c>
      <c r="AS3303" t="s">
        <v>61</v>
      </c>
      <c r="AT3303" t="s">
        <v>62</v>
      </c>
      <c r="AU3303" t="s">
        <v>63</v>
      </c>
    </row>
    <row r="3304" spans="1:47" x14ac:dyDescent="0.25">
      <c r="A3304" t="s">
        <v>4580</v>
      </c>
      <c r="B3304">
        <v>2020</v>
      </c>
      <c r="C3304">
        <v>8</v>
      </c>
      <c r="D3304" t="s">
        <v>89</v>
      </c>
      <c r="E3304" s="1">
        <v>44063</v>
      </c>
      <c r="F3304" s="1">
        <v>44098</v>
      </c>
      <c r="G3304">
        <v>35</v>
      </c>
      <c r="H3304">
        <v>7.9</v>
      </c>
      <c r="I3304" t="s">
        <v>49</v>
      </c>
      <c r="J3304" t="s">
        <v>66</v>
      </c>
      <c r="K3304" t="s">
        <v>67</v>
      </c>
      <c r="L3304">
        <v>8479.8989999999994</v>
      </c>
      <c r="M3304" t="s">
        <v>114</v>
      </c>
      <c r="N3304" t="s">
        <v>81</v>
      </c>
      <c r="O3304" t="s">
        <v>200</v>
      </c>
      <c r="P3304" t="s">
        <v>230</v>
      </c>
      <c r="Q3304" t="s">
        <v>128</v>
      </c>
      <c r="R3304" t="s">
        <v>575</v>
      </c>
      <c r="S3304" t="s">
        <v>156</v>
      </c>
      <c r="T3304" t="s">
        <v>102</v>
      </c>
      <c r="U3304" t="s">
        <v>96</v>
      </c>
      <c r="V3304">
        <v>30280</v>
      </c>
      <c r="W3304">
        <v>18108</v>
      </c>
      <c r="X3304">
        <v>15.3</v>
      </c>
      <c r="Y3304">
        <v>12</v>
      </c>
      <c r="Z3304">
        <v>23896.71</v>
      </c>
      <c r="AA3304">
        <v>1706</v>
      </c>
      <c r="AB3304">
        <v>2482.56</v>
      </c>
      <c r="AC3304">
        <v>4235247.3600000003</v>
      </c>
      <c r="AD3304">
        <v>108097962.52</v>
      </c>
      <c r="AE3304">
        <v>158.29</v>
      </c>
      <c r="AF3304">
        <v>17110826487.290001</v>
      </c>
      <c r="AG3304">
        <v>217370.75</v>
      </c>
      <c r="AH3304">
        <v>2.8</v>
      </c>
      <c r="AI3304">
        <v>22822.07</v>
      </c>
      <c r="AJ3304">
        <v>5.0199999999999996</v>
      </c>
      <c r="AK3304">
        <v>5426517.7199999997</v>
      </c>
      <c r="AL3304">
        <v>0.17699999999999999</v>
      </c>
      <c r="AM3304">
        <v>191333.39</v>
      </c>
      <c r="AN3304">
        <v>1273.3</v>
      </c>
      <c r="AO3304">
        <v>675.91</v>
      </c>
      <c r="AP3304">
        <v>860636.2</v>
      </c>
      <c r="AQ3304">
        <v>5527409.7699999996</v>
      </c>
      <c r="AR3304" t="s">
        <v>61</v>
      </c>
      <c r="AS3304" t="s">
        <v>61</v>
      </c>
      <c r="AT3304" t="s">
        <v>293</v>
      </c>
      <c r="AU3304" t="s">
        <v>63</v>
      </c>
    </row>
    <row r="3305" spans="1:47" x14ac:dyDescent="0.25">
      <c r="A3305" t="s">
        <v>4581</v>
      </c>
      <c r="B3305">
        <v>2024</v>
      </c>
      <c r="C3305">
        <v>10</v>
      </c>
      <c r="D3305" t="s">
        <v>119</v>
      </c>
      <c r="E3305" s="1">
        <v>45577</v>
      </c>
      <c r="F3305" s="1">
        <v>45596</v>
      </c>
      <c r="G3305">
        <v>19</v>
      </c>
      <c r="H3305">
        <v>16</v>
      </c>
      <c r="I3305" t="s">
        <v>49</v>
      </c>
      <c r="J3305" t="s">
        <v>66</v>
      </c>
      <c r="K3305" t="s">
        <v>391</v>
      </c>
      <c r="L3305">
        <v>9999.99</v>
      </c>
      <c r="M3305" t="s">
        <v>52</v>
      </c>
      <c r="N3305" t="s">
        <v>106</v>
      </c>
      <c r="O3305" t="s">
        <v>54</v>
      </c>
      <c r="P3305" t="s">
        <v>55</v>
      </c>
      <c r="Q3305" t="s">
        <v>128</v>
      </c>
      <c r="R3305" t="s">
        <v>2128</v>
      </c>
      <c r="S3305" t="s">
        <v>130</v>
      </c>
      <c r="T3305" t="s">
        <v>131</v>
      </c>
      <c r="U3305" t="s">
        <v>132</v>
      </c>
      <c r="V3305">
        <v>93397</v>
      </c>
      <c r="W3305">
        <v>54181</v>
      </c>
      <c r="X3305">
        <v>15.9</v>
      </c>
      <c r="Y3305">
        <v>15.8</v>
      </c>
      <c r="Z3305">
        <v>79468.259999999995</v>
      </c>
      <c r="AB3305">
        <v>20.3</v>
      </c>
      <c r="AC3305">
        <v>1613205.68</v>
      </c>
      <c r="AD3305">
        <v>23675978.699999999</v>
      </c>
      <c r="AE3305">
        <v>276.95999999999998</v>
      </c>
      <c r="AF3305">
        <v>6557299060.75</v>
      </c>
      <c r="AG3305">
        <v>48735.25</v>
      </c>
      <c r="AH3305">
        <v>0.3</v>
      </c>
      <c r="AI3305">
        <v>9157.35</v>
      </c>
      <c r="AJ3305">
        <v>24.34</v>
      </c>
      <c r="AK3305">
        <v>5762733.2199999997</v>
      </c>
      <c r="AL3305">
        <v>0.19500000000000001</v>
      </c>
      <c r="AM3305">
        <v>46168.160000000003</v>
      </c>
      <c r="AN3305">
        <v>311.39999999999998</v>
      </c>
      <c r="AO3305">
        <v>364.29</v>
      </c>
      <c r="AP3305">
        <v>113439.91</v>
      </c>
      <c r="AQ3305">
        <v>1830706.35</v>
      </c>
      <c r="AR3305" t="s">
        <v>61</v>
      </c>
      <c r="AS3305" t="s">
        <v>61</v>
      </c>
      <c r="AT3305" t="s">
        <v>62</v>
      </c>
      <c r="AU3305" t="s">
        <v>63</v>
      </c>
    </row>
    <row r="3306" spans="1:47" x14ac:dyDescent="0.25">
      <c r="A3306" t="s">
        <v>4582</v>
      </c>
      <c r="B3306">
        <v>2026</v>
      </c>
      <c r="C3306">
        <v>1</v>
      </c>
      <c r="D3306" t="s">
        <v>48</v>
      </c>
      <c r="E3306" s="1">
        <v>46045</v>
      </c>
      <c r="F3306" s="1">
        <v>46055</v>
      </c>
      <c r="G3306">
        <v>10</v>
      </c>
      <c r="H3306">
        <v>11.2</v>
      </c>
      <c r="I3306" t="s">
        <v>65</v>
      </c>
      <c r="J3306" t="s">
        <v>50</v>
      </c>
      <c r="K3306" t="s">
        <v>51</v>
      </c>
      <c r="L3306">
        <v>2709</v>
      </c>
      <c r="M3306" t="s">
        <v>98</v>
      </c>
      <c r="N3306" t="s">
        <v>69</v>
      </c>
      <c r="O3306" t="s">
        <v>99</v>
      </c>
      <c r="P3306" t="s">
        <v>100</v>
      </c>
      <c r="Q3306" t="s">
        <v>164</v>
      </c>
      <c r="R3306" t="s">
        <v>1053</v>
      </c>
      <c r="S3306" t="s">
        <v>170</v>
      </c>
      <c r="T3306" t="s">
        <v>95</v>
      </c>
      <c r="U3306" t="s">
        <v>132</v>
      </c>
      <c r="V3306">
        <v>142784</v>
      </c>
      <c r="W3306">
        <v>95597</v>
      </c>
      <c r="X3306">
        <v>12.4</v>
      </c>
      <c r="Y3306">
        <v>12.8</v>
      </c>
      <c r="Z3306">
        <v>117600.77</v>
      </c>
      <c r="AB3306">
        <v>26.91</v>
      </c>
      <c r="AC3306">
        <v>3164636.72</v>
      </c>
      <c r="AD3306">
        <v>6989013.7599999998</v>
      </c>
      <c r="AE3306">
        <v>280.64</v>
      </c>
      <c r="AF3306">
        <v>1961396821.6099999</v>
      </c>
      <c r="AG3306">
        <v>134321.97</v>
      </c>
      <c r="AH3306">
        <v>1.7</v>
      </c>
      <c r="AI3306">
        <v>17393.93</v>
      </c>
      <c r="AJ3306">
        <v>11.27</v>
      </c>
      <c r="AK3306">
        <v>0</v>
      </c>
      <c r="AL3306">
        <v>0.112</v>
      </c>
      <c r="AM3306">
        <v>7827.7</v>
      </c>
      <c r="AN3306">
        <v>225.9</v>
      </c>
      <c r="AO3306">
        <v>367.84</v>
      </c>
      <c r="AP3306">
        <v>83095.06</v>
      </c>
      <c r="AQ3306">
        <v>3407275.38</v>
      </c>
      <c r="AR3306" t="s">
        <v>61</v>
      </c>
      <c r="AS3306" t="s">
        <v>61</v>
      </c>
      <c r="AT3306" t="s">
        <v>62</v>
      </c>
      <c r="AU3306" t="s">
        <v>63</v>
      </c>
    </row>
    <row r="3307" spans="1:47" x14ac:dyDescent="0.25">
      <c r="A3307" t="s">
        <v>4583</v>
      </c>
      <c r="B3307">
        <v>2020</v>
      </c>
      <c r="C3307">
        <v>1</v>
      </c>
      <c r="D3307" t="s">
        <v>48</v>
      </c>
      <c r="E3307" s="1">
        <v>43850</v>
      </c>
      <c r="F3307" s="1">
        <v>43861</v>
      </c>
      <c r="G3307">
        <v>11</v>
      </c>
      <c r="H3307">
        <v>4.2</v>
      </c>
      <c r="I3307" t="s">
        <v>65</v>
      </c>
      <c r="J3307" t="s">
        <v>50</v>
      </c>
      <c r="K3307" t="s">
        <v>223</v>
      </c>
      <c r="L3307">
        <v>2710.1109999999999</v>
      </c>
      <c r="M3307" t="s">
        <v>68</v>
      </c>
      <c r="N3307" t="s">
        <v>168</v>
      </c>
      <c r="O3307" t="s">
        <v>189</v>
      </c>
      <c r="P3307" t="s">
        <v>56</v>
      </c>
      <c r="Q3307" t="s">
        <v>93</v>
      </c>
      <c r="R3307" t="s">
        <v>987</v>
      </c>
      <c r="S3307" t="s">
        <v>186</v>
      </c>
      <c r="T3307" t="s">
        <v>187</v>
      </c>
      <c r="U3307" t="s">
        <v>103</v>
      </c>
      <c r="V3307">
        <v>86754</v>
      </c>
      <c r="W3307">
        <v>59396</v>
      </c>
      <c r="X3307">
        <v>9.8000000000000007</v>
      </c>
      <c r="Y3307">
        <v>11.3</v>
      </c>
      <c r="Z3307">
        <v>82429.47</v>
      </c>
      <c r="AB3307">
        <v>12.82</v>
      </c>
      <c r="AC3307">
        <v>1056745.81</v>
      </c>
      <c r="AD3307">
        <v>66462057.369999997</v>
      </c>
      <c r="AE3307">
        <v>158.72</v>
      </c>
      <c r="AF3307">
        <v>10548857745.77</v>
      </c>
      <c r="AG3307">
        <v>117825.11</v>
      </c>
      <c r="AH3307">
        <v>1.2</v>
      </c>
      <c r="AI3307">
        <v>41356.629999999997</v>
      </c>
      <c r="AJ3307">
        <v>14.02</v>
      </c>
      <c r="AK3307">
        <v>0</v>
      </c>
      <c r="AL3307">
        <v>0.127</v>
      </c>
      <c r="AM3307">
        <v>84406.81</v>
      </c>
      <c r="AN3307">
        <v>558.79999999999995</v>
      </c>
      <c r="AO3307">
        <v>431.31</v>
      </c>
      <c r="AP3307">
        <v>241016.03</v>
      </c>
      <c r="AQ3307">
        <v>1541350.39</v>
      </c>
      <c r="AR3307" t="s">
        <v>61</v>
      </c>
      <c r="AS3307" t="s">
        <v>61</v>
      </c>
      <c r="AT3307" t="s">
        <v>62</v>
      </c>
      <c r="AU3307" t="s">
        <v>63</v>
      </c>
    </row>
    <row r="3308" spans="1:47" x14ac:dyDescent="0.25">
      <c r="A3308" t="s">
        <v>4584</v>
      </c>
      <c r="B3308">
        <v>2024</v>
      </c>
      <c r="C3308">
        <v>5</v>
      </c>
      <c r="D3308" t="s">
        <v>77</v>
      </c>
      <c r="E3308" s="1">
        <v>45420</v>
      </c>
      <c r="F3308" s="1">
        <v>45449</v>
      </c>
      <c r="G3308">
        <v>29</v>
      </c>
      <c r="H3308">
        <v>10.1</v>
      </c>
      <c r="I3308" t="s">
        <v>65</v>
      </c>
      <c r="J3308" t="s">
        <v>66</v>
      </c>
      <c r="K3308" t="s">
        <v>67</v>
      </c>
      <c r="L3308">
        <v>8479.8989999999994</v>
      </c>
      <c r="M3308" t="s">
        <v>90</v>
      </c>
      <c r="N3308" t="s">
        <v>53</v>
      </c>
      <c r="O3308" t="s">
        <v>91</v>
      </c>
      <c r="P3308" t="s">
        <v>184</v>
      </c>
      <c r="Q3308" t="s">
        <v>201</v>
      </c>
      <c r="R3308" t="s">
        <v>1391</v>
      </c>
      <c r="S3308" t="s">
        <v>156</v>
      </c>
      <c r="T3308" t="s">
        <v>86</v>
      </c>
      <c r="U3308" t="s">
        <v>110</v>
      </c>
      <c r="V3308">
        <v>15070</v>
      </c>
      <c r="W3308">
        <v>11301</v>
      </c>
      <c r="X3308">
        <v>20.5</v>
      </c>
      <c r="Y3308">
        <v>14.7</v>
      </c>
      <c r="Z3308">
        <v>12531.03</v>
      </c>
      <c r="AA3308">
        <v>895</v>
      </c>
      <c r="AB3308">
        <v>1012.31</v>
      </c>
      <c r="AC3308">
        <v>906017.45</v>
      </c>
      <c r="AD3308">
        <v>24965947</v>
      </c>
      <c r="AE3308">
        <v>275.93</v>
      </c>
      <c r="AF3308">
        <v>6888853755.71</v>
      </c>
      <c r="AG3308">
        <v>91791.66</v>
      </c>
      <c r="AH3308">
        <v>2.5</v>
      </c>
      <c r="AI3308">
        <v>54470.21</v>
      </c>
      <c r="AJ3308">
        <v>23.41</v>
      </c>
      <c r="AK3308">
        <v>0</v>
      </c>
      <c r="AL3308">
        <v>0.19700000000000001</v>
      </c>
      <c r="AM3308">
        <v>49182.92</v>
      </c>
      <c r="AN3308">
        <v>1099.9000000000001</v>
      </c>
      <c r="AO3308">
        <v>703.62</v>
      </c>
      <c r="AP3308">
        <v>773911.64</v>
      </c>
      <c r="AQ3308">
        <v>1875373.88</v>
      </c>
      <c r="AR3308" t="s">
        <v>124</v>
      </c>
      <c r="AS3308" t="s">
        <v>61</v>
      </c>
      <c r="AT3308" t="s">
        <v>62</v>
      </c>
      <c r="AU3308" t="s">
        <v>63</v>
      </c>
    </row>
    <row r="3309" spans="1:47" x14ac:dyDescent="0.25">
      <c r="A3309" t="s">
        <v>4585</v>
      </c>
      <c r="B3309">
        <v>2024</v>
      </c>
      <c r="C3309">
        <v>1</v>
      </c>
      <c r="D3309" t="s">
        <v>48</v>
      </c>
      <c r="E3309" s="1">
        <v>45301</v>
      </c>
      <c r="F3309" s="1">
        <v>45323</v>
      </c>
      <c r="G3309">
        <v>22</v>
      </c>
      <c r="H3309">
        <v>19.600000000000001</v>
      </c>
      <c r="I3309" t="s">
        <v>65</v>
      </c>
      <c r="J3309" t="s">
        <v>112</v>
      </c>
      <c r="K3309" t="s">
        <v>340</v>
      </c>
      <c r="L3309">
        <v>7208.39</v>
      </c>
      <c r="M3309" t="s">
        <v>52</v>
      </c>
      <c r="N3309" t="s">
        <v>81</v>
      </c>
      <c r="O3309" t="s">
        <v>99</v>
      </c>
      <c r="P3309" t="s">
        <v>70</v>
      </c>
      <c r="Q3309" t="s">
        <v>121</v>
      </c>
      <c r="R3309" t="s">
        <v>2286</v>
      </c>
      <c r="S3309" t="s">
        <v>73</v>
      </c>
      <c r="T3309" t="s">
        <v>95</v>
      </c>
      <c r="U3309" t="s">
        <v>228</v>
      </c>
      <c r="V3309">
        <v>9153</v>
      </c>
      <c r="W3309">
        <v>5292</v>
      </c>
      <c r="X3309">
        <v>3</v>
      </c>
      <c r="Y3309">
        <v>14</v>
      </c>
      <c r="Z3309">
        <v>7833.14</v>
      </c>
      <c r="AB3309">
        <v>34.96</v>
      </c>
      <c r="AC3309">
        <v>273846.57</v>
      </c>
      <c r="AD3309">
        <v>5637354.2000000002</v>
      </c>
      <c r="AE3309">
        <v>281.57</v>
      </c>
      <c r="AF3309">
        <v>1587309822.0899999</v>
      </c>
      <c r="AG3309">
        <v>248676.64</v>
      </c>
      <c r="AH3309">
        <v>1.6</v>
      </c>
      <c r="AI3309">
        <v>23311.21</v>
      </c>
      <c r="AJ3309">
        <v>13.59</v>
      </c>
      <c r="AK3309">
        <v>0</v>
      </c>
      <c r="AL3309">
        <v>0.16900000000000001</v>
      </c>
      <c r="AM3309">
        <v>9527.1299999999992</v>
      </c>
      <c r="AN3309">
        <v>822.9</v>
      </c>
      <c r="AO3309">
        <v>465.49</v>
      </c>
      <c r="AP3309">
        <v>383051.72</v>
      </c>
      <c r="AQ3309">
        <v>938413.27</v>
      </c>
      <c r="AR3309" t="s">
        <v>61</v>
      </c>
      <c r="AS3309" t="s">
        <v>61</v>
      </c>
      <c r="AT3309" t="s">
        <v>62</v>
      </c>
      <c r="AU3309" t="s">
        <v>63</v>
      </c>
    </row>
    <row r="3310" spans="1:47" x14ac:dyDescent="0.25">
      <c r="A3310" t="s">
        <v>4586</v>
      </c>
      <c r="B3310">
        <v>2025</v>
      </c>
      <c r="C3310">
        <v>1</v>
      </c>
      <c r="D3310" t="s">
        <v>48</v>
      </c>
      <c r="E3310" s="1">
        <v>45667</v>
      </c>
      <c r="F3310" s="1">
        <v>45697</v>
      </c>
      <c r="G3310">
        <v>30</v>
      </c>
      <c r="H3310">
        <v>19.100000000000001</v>
      </c>
      <c r="I3310" t="s">
        <v>65</v>
      </c>
      <c r="J3310" t="s">
        <v>134</v>
      </c>
      <c r="K3310" t="s">
        <v>135</v>
      </c>
      <c r="L3310">
        <v>9999.0098999999991</v>
      </c>
      <c r="M3310" t="s">
        <v>114</v>
      </c>
      <c r="N3310" t="s">
        <v>168</v>
      </c>
      <c r="O3310" t="s">
        <v>107</v>
      </c>
      <c r="P3310" t="s">
        <v>100</v>
      </c>
      <c r="Q3310" t="s">
        <v>93</v>
      </c>
      <c r="R3310" t="s">
        <v>3055</v>
      </c>
      <c r="S3310" t="s">
        <v>137</v>
      </c>
      <c r="T3310" t="s">
        <v>148</v>
      </c>
      <c r="U3310" t="s">
        <v>103</v>
      </c>
      <c r="V3310">
        <v>5937</v>
      </c>
      <c r="W3310">
        <v>4264</v>
      </c>
      <c r="X3310">
        <v>11.2</v>
      </c>
      <c r="Y3310">
        <v>11.9</v>
      </c>
      <c r="Z3310">
        <v>4945.99</v>
      </c>
      <c r="AB3310">
        <v>31.48</v>
      </c>
      <c r="AC3310">
        <v>155699.76999999999</v>
      </c>
      <c r="AD3310">
        <v>2321845.5499999998</v>
      </c>
      <c r="AE3310">
        <v>276.39</v>
      </c>
      <c r="AF3310">
        <v>641734891.55999994</v>
      </c>
      <c r="AG3310">
        <v>89821.08</v>
      </c>
      <c r="AH3310">
        <v>1.1000000000000001</v>
      </c>
      <c r="AI3310">
        <v>9999.07</v>
      </c>
      <c r="AJ3310">
        <v>7.16</v>
      </c>
      <c r="AK3310">
        <v>0</v>
      </c>
      <c r="AL3310">
        <v>0.28499999999999998</v>
      </c>
      <c r="AM3310">
        <v>6617.26</v>
      </c>
      <c r="AN3310">
        <v>804.8</v>
      </c>
      <c r="AO3310">
        <v>427.06</v>
      </c>
      <c r="AP3310">
        <v>343697.89</v>
      </c>
      <c r="AQ3310">
        <v>605835.06999999995</v>
      </c>
      <c r="AR3310" t="s">
        <v>61</v>
      </c>
      <c r="AS3310" t="s">
        <v>124</v>
      </c>
      <c r="AT3310" t="s">
        <v>62</v>
      </c>
      <c r="AU3310" t="s">
        <v>63</v>
      </c>
    </row>
    <row r="3311" spans="1:47" x14ac:dyDescent="0.25">
      <c r="A3311" t="s">
        <v>4587</v>
      </c>
      <c r="B3311">
        <v>2021</v>
      </c>
      <c r="C3311">
        <v>3</v>
      </c>
      <c r="D3311" t="s">
        <v>48</v>
      </c>
      <c r="E3311" s="1">
        <v>44272</v>
      </c>
      <c r="F3311" s="1">
        <v>44279</v>
      </c>
      <c r="G3311">
        <v>7</v>
      </c>
      <c r="H3311">
        <v>1.8</v>
      </c>
      <c r="I3311" t="s">
        <v>49</v>
      </c>
      <c r="J3311" t="s">
        <v>50</v>
      </c>
      <c r="K3311" t="s">
        <v>145</v>
      </c>
      <c r="L3311">
        <v>2710.19</v>
      </c>
      <c r="M3311" t="s">
        <v>80</v>
      </c>
      <c r="N3311" t="s">
        <v>69</v>
      </c>
      <c r="O3311" t="s">
        <v>189</v>
      </c>
      <c r="P3311" t="s">
        <v>83</v>
      </c>
      <c r="Q3311" t="s">
        <v>82</v>
      </c>
      <c r="R3311" t="s">
        <v>3176</v>
      </c>
      <c r="S3311" t="s">
        <v>170</v>
      </c>
      <c r="T3311" t="s">
        <v>74</v>
      </c>
      <c r="U3311" t="s">
        <v>132</v>
      </c>
      <c r="V3311">
        <v>109799</v>
      </c>
      <c r="W3311">
        <v>80479</v>
      </c>
      <c r="X3311">
        <v>15.1</v>
      </c>
      <c r="Y3311">
        <v>14</v>
      </c>
      <c r="Z3311">
        <v>100709.34</v>
      </c>
      <c r="AB3311">
        <v>25.47</v>
      </c>
      <c r="AC3311">
        <v>2565066.89</v>
      </c>
      <c r="AD3311">
        <v>72346568.579999998</v>
      </c>
      <c r="AE3311">
        <v>173.12</v>
      </c>
      <c r="AF3311">
        <v>12524637952.57</v>
      </c>
      <c r="AG3311">
        <v>201099.51999999999</v>
      </c>
      <c r="AH3311">
        <v>2.2000000000000002</v>
      </c>
      <c r="AI3311">
        <v>68413.289999999994</v>
      </c>
      <c r="AJ3311">
        <v>19.86</v>
      </c>
      <c r="AK3311">
        <v>14368028.52</v>
      </c>
      <c r="AL3311">
        <v>0.124</v>
      </c>
      <c r="AM3311">
        <v>89709.75</v>
      </c>
      <c r="AN3311">
        <v>305.89999999999998</v>
      </c>
      <c r="AO3311">
        <v>720.23</v>
      </c>
      <c r="AP3311">
        <v>220318.36</v>
      </c>
      <c r="AQ3311">
        <v>3144607.81</v>
      </c>
      <c r="AR3311" t="s">
        <v>61</v>
      </c>
      <c r="AS3311" t="s">
        <v>61</v>
      </c>
      <c r="AT3311" t="s">
        <v>62</v>
      </c>
      <c r="AU3311" t="s">
        <v>63</v>
      </c>
    </row>
    <row r="3312" spans="1:47" x14ac:dyDescent="0.25">
      <c r="A3312" t="s">
        <v>4588</v>
      </c>
      <c r="B3312">
        <v>2022</v>
      </c>
      <c r="C3312">
        <v>3</v>
      </c>
      <c r="D3312" t="s">
        <v>48</v>
      </c>
      <c r="E3312" s="1">
        <v>44637</v>
      </c>
      <c r="F3312" s="1">
        <v>44662</v>
      </c>
      <c r="G3312">
        <v>25</v>
      </c>
      <c r="H3312">
        <v>9.9</v>
      </c>
      <c r="I3312" t="s">
        <v>65</v>
      </c>
      <c r="J3312" t="s">
        <v>112</v>
      </c>
      <c r="K3312" t="s">
        <v>343</v>
      </c>
      <c r="L3312">
        <v>2523.1</v>
      </c>
      <c r="M3312" t="s">
        <v>52</v>
      </c>
      <c r="N3312" t="s">
        <v>106</v>
      </c>
      <c r="O3312" t="s">
        <v>189</v>
      </c>
      <c r="P3312" t="s">
        <v>82</v>
      </c>
      <c r="Q3312" t="s">
        <v>154</v>
      </c>
      <c r="R3312" t="s">
        <v>2233</v>
      </c>
      <c r="S3312" t="s">
        <v>130</v>
      </c>
      <c r="T3312" t="s">
        <v>86</v>
      </c>
      <c r="U3312" t="s">
        <v>87</v>
      </c>
      <c r="V3312">
        <v>69808</v>
      </c>
      <c r="W3312">
        <v>51918</v>
      </c>
      <c r="X3312">
        <v>7.4</v>
      </c>
      <c r="Y3312">
        <v>11.7</v>
      </c>
      <c r="Z3312">
        <v>65263.98</v>
      </c>
      <c r="AB3312">
        <v>39.99</v>
      </c>
      <c r="AC3312">
        <v>2609906.56</v>
      </c>
      <c r="AD3312">
        <v>22241311.739999998</v>
      </c>
      <c r="AE3312">
        <v>214.21</v>
      </c>
      <c r="AF3312">
        <v>4764311387.8299999</v>
      </c>
      <c r="AG3312">
        <v>118286.95</v>
      </c>
      <c r="AH3312">
        <v>0</v>
      </c>
      <c r="AI3312">
        <v>0</v>
      </c>
      <c r="AJ3312">
        <v>14.28</v>
      </c>
      <c r="AK3312">
        <v>0</v>
      </c>
      <c r="AL3312">
        <v>7.3999999999999996E-2</v>
      </c>
      <c r="AM3312">
        <v>16458.57</v>
      </c>
      <c r="AO3312">
        <v>405</v>
      </c>
      <c r="AP3312">
        <v>167953.5</v>
      </c>
      <c r="AQ3312">
        <v>2912605.58</v>
      </c>
      <c r="AR3312" t="s">
        <v>61</v>
      </c>
      <c r="AS3312" t="s">
        <v>124</v>
      </c>
      <c r="AT3312" t="s">
        <v>62</v>
      </c>
      <c r="AU3312" t="s">
        <v>63</v>
      </c>
    </row>
    <row r="3313" spans="1:47" x14ac:dyDescent="0.25">
      <c r="A3313" t="s">
        <v>4589</v>
      </c>
      <c r="B3313">
        <v>2026</v>
      </c>
      <c r="C3313">
        <v>1</v>
      </c>
      <c r="D3313" t="s">
        <v>48</v>
      </c>
      <c r="E3313" s="1">
        <v>46040</v>
      </c>
      <c r="F3313" s="1">
        <v>46068</v>
      </c>
      <c r="G3313">
        <v>28</v>
      </c>
      <c r="H3313">
        <v>20.3</v>
      </c>
      <c r="I3313" t="s">
        <v>49</v>
      </c>
      <c r="J3313" t="s">
        <v>66</v>
      </c>
      <c r="K3313" t="s">
        <v>67</v>
      </c>
      <c r="L3313">
        <v>8479.8989999999994</v>
      </c>
      <c r="M3313" t="s">
        <v>68</v>
      </c>
      <c r="N3313" t="s">
        <v>168</v>
      </c>
      <c r="O3313" t="s">
        <v>189</v>
      </c>
      <c r="P3313" t="s">
        <v>127</v>
      </c>
      <c r="Q3313" t="s">
        <v>92</v>
      </c>
      <c r="R3313" t="s">
        <v>2301</v>
      </c>
      <c r="S3313" t="s">
        <v>156</v>
      </c>
      <c r="T3313" t="s">
        <v>162</v>
      </c>
      <c r="U3313" t="s">
        <v>110</v>
      </c>
      <c r="V3313">
        <v>18919</v>
      </c>
      <c r="W3313">
        <v>12234</v>
      </c>
      <c r="X3313">
        <v>20.399999999999999</v>
      </c>
      <c r="Y3313">
        <v>12.1</v>
      </c>
      <c r="Z3313">
        <v>17666.3</v>
      </c>
      <c r="AA3313">
        <v>1261</v>
      </c>
      <c r="AB3313">
        <v>3507.21</v>
      </c>
      <c r="AC3313">
        <v>4422591.8099999996</v>
      </c>
      <c r="AD3313">
        <v>78692060.069999993</v>
      </c>
      <c r="AE3313">
        <v>279.51</v>
      </c>
      <c r="AF3313">
        <v>21995217710.169998</v>
      </c>
      <c r="AG3313">
        <v>93223</v>
      </c>
      <c r="AH3313">
        <v>4.7</v>
      </c>
      <c r="AI3313">
        <v>109856.65</v>
      </c>
      <c r="AJ3313">
        <v>2.93</v>
      </c>
      <c r="AK3313">
        <v>2305677.36</v>
      </c>
      <c r="AL3313">
        <v>0.09</v>
      </c>
      <c r="AM3313">
        <v>70822.850000000006</v>
      </c>
      <c r="AN3313">
        <v>651.6</v>
      </c>
      <c r="AO3313">
        <v>628.64</v>
      </c>
      <c r="AP3313">
        <v>409621.82</v>
      </c>
      <c r="AQ3313">
        <v>5106116.13</v>
      </c>
      <c r="AR3313" t="s">
        <v>61</v>
      </c>
      <c r="AS3313" t="s">
        <v>61</v>
      </c>
      <c r="AT3313" t="s">
        <v>293</v>
      </c>
      <c r="AU3313" t="s">
        <v>63</v>
      </c>
    </row>
    <row r="3314" spans="1:47" x14ac:dyDescent="0.25">
      <c r="A3314" t="s">
        <v>4590</v>
      </c>
      <c r="B3314">
        <v>2021</v>
      </c>
      <c r="C3314">
        <v>8</v>
      </c>
      <c r="D3314" t="s">
        <v>89</v>
      </c>
      <c r="E3314" s="1">
        <v>44421</v>
      </c>
      <c r="F3314" s="1">
        <v>44430</v>
      </c>
      <c r="G3314">
        <v>9</v>
      </c>
      <c r="H3314">
        <v>8.9</v>
      </c>
      <c r="I3314" t="s">
        <v>65</v>
      </c>
      <c r="J3314" t="s">
        <v>66</v>
      </c>
      <c r="K3314" t="s">
        <v>245</v>
      </c>
      <c r="L3314">
        <v>8905.9</v>
      </c>
      <c r="M3314" t="s">
        <v>114</v>
      </c>
      <c r="N3314" t="s">
        <v>168</v>
      </c>
      <c r="O3314" t="s">
        <v>107</v>
      </c>
      <c r="P3314" t="s">
        <v>92</v>
      </c>
      <c r="Q3314" t="s">
        <v>201</v>
      </c>
      <c r="R3314" t="s">
        <v>1750</v>
      </c>
      <c r="S3314" t="s">
        <v>73</v>
      </c>
      <c r="T3314" t="s">
        <v>74</v>
      </c>
      <c r="U3314" t="s">
        <v>103</v>
      </c>
      <c r="V3314">
        <v>17072</v>
      </c>
      <c r="W3314">
        <v>12265</v>
      </c>
      <c r="X3314">
        <v>15.2</v>
      </c>
      <c r="Y3314">
        <v>10.199999999999999</v>
      </c>
      <c r="Z3314">
        <v>14308.54</v>
      </c>
      <c r="AB3314">
        <v>14.97</v>
      </c>
      <c r="AC3314">
        <v>214198.84</v>
      </c>
      <c r="AD3314">
        <v>7411966.8099999996</v>
      </c>
      <c r="AE3314">
        <v>167.38</v>
      </c>
      <c r="AF3314">
        <v>1240615004.6600001</v>
      </c>
      <c r="AG3314">
        <v>134632.17000000001</v>
      </c>
      <c r="AH3314">
        <v>3.1</v>
      </c>
      <c r="AI3314">
        <v>86121.23</v>
      </c>
      <c r="AJ3314">
        <v>0.31</v>
      </c>
      <c r="AK3314">
        <v>0</v>
      </c>
      <c r="AL3314">
        <v>0.114</v>
      </c>
      <c r="AM3314">
        <v>8449.64</v>
      </c>
      <c r="AN3314">
        <v>276.7</v>
      </c>
      <c r="AO3314">
        <v>493.13</v>
      </c>
      <c r="AP3314">
        <v>136449.07</v>
      </c>
      <c r="AQ3314">
        <v>579850.94999999995</v>
      </c>
      <c r="AR3314" t="s">
        <v>61</v>
      </c>
      <c r="AS3314" t="s">
        <v>61</v>
      </c>
      <c r="AT3314" t="s">
        <v>62</v>
      </c>
      <c r="AU3314" t="s">
        <v>63</v>
      </c>
    </row>
    <row r="3315" spans="1:47" x14ac:dyDescent="0.25">
      <c r="A3315" t="s">
        <v>4591</v>
      </c>
      <c r="B3315">
        <v>2020</v>
      </c>
      <c r="C3315">
        <v>10</v>
      </c>
      <c r="D3315" t="s">
        <v>119</v>
      </c>
      <c r="E3315" s="1">
        <v>44124</v>
      </c>
      <c r="F3315" s="1">
        <v>44136</v>
      </c>
      <c r="G3315">
        <v>12</v>
      </c>
      <c r="H3315">
        <v>16.399999999999999</v>
      </c>
      <c r="I3315" t="s">
        <v>49</v>
      </c>
      <c r="J3315" t="s">
        <v>50</v>
      </c>
      <c r="K3315" t="s">
        <v>145</v>
      </c>
      <c r="L3315">
        <v>2710.19</v>
      </c>
      <c r="M3315" t="s">
        <v>52</v>
      </c>
      <c r="N3315" t="s">
        <v>69</v>
      </c>
      <c r="O3315" t="s">
        <v>99</v>
      </c>
      <c r="P3315" t="s">
        <v>127</v>
      </c>
      <c r="Q3315" t="s">
        <v>56</v>
      </c>
      <c r="R3315" t="s">
        <v>1602</v>
      </c>
      <c r="S3315" t="s">
        <v>123</v>
      </c>
      <c r="T3315" t="s">
        <v>59</v>
      </c>
      <c r="U3315" t="s">
        <v>166</v>
      </c>
      <c r="V3315">
        <v>26830</v>
      </c>
      <c r="W3315">
        <v>15708</v>
      </c>
      <c r="X3315">
        <v>24.6</v>
      </c>
      <c r="Y3315">
        <v>14</v>
      </c>
      <c r="Z3315">
        <v>24438.35</v>
      </c>
      <c r="AB3315">
        <v>45.2</v>
      </c>
      <c r="AC3315">
        <v>1104613.42</v>
      </c>
      <c r="AD3315">
        <v>19495693.710000001</v>
      </c>
      <c r="AE3315">
        <v>160.26</v>
      </c>
      <c r="AF3315">
        <v>3124379873.96</v>
      </c>
      <c r="AG3315">
        <v>193394.63</v>
      </c>
      <c r="AH3315">
        <v>0</v>
      </c>
      <c r="AI3315">
        <v>0</v>
      </c>
      <c r="AJ3315">
        <v>24.21</v>
      </c>
      <c r="AK3315">
        <v>4719907.45</v>
      </c>
      <c r="AL3315">
        <v>0.26800000000000002</v>
      </c>
      <c r="AM3315">
        <v>52248.46</v>
      </c>
      <c r="AN3315">
        <v>613.6</v>
      </c>
      <c r="AO3315">
        <v>457.65</v>
      </c>
      <c r="AP3315">
        <v>280814.03999999998</v>
      </c>
      <c r="AQ3315">
        <v>1631070.55</v>
      </c>
      <c r="AR3315" t="s">
        <v>61</v>
      </c>
      <c r="AS3315" t="s">
        <v>61</v>
      </c>
      <c r="AT3315" t="s">
        <v>62</v>
      </c>
      <c r="AU3315" t="s">
        <v>63</v>
      </c>
    </row>
    <row r="3316" spans="1:47" x14ac:dyDescent="0.25">
      <c r="A3316" t="s">
        <v>4592</v>
      </c>
      <c r="B3316">
        <v>2021</v>
      </c>
      <c r="C3316">
        <v>3</v>
      </c>
      <c r="D3316" t="s">
        <v>48</v>
      </c>
      <c r="E3316" s="1">
        <v>44273</v>
      </c>
      <c r="F3316" s="1">
        <v>44300</v>
      </c>
      <c r="G3316">
        <v>27</v>
      </c>
      <c r="H3316">
        <v>20.100000000000001</v>
      </c>
      <c r="I3316" t="s">
        <v>65</v>
      </c>
      <c r="J3316" t="s">
        <v>112</v>
      </c>
      <c r="K3316" t="s">
        <v>113</v>
      </c>
      <c r="L3316">
        <v>7304.39</v>
      </c>
      <c r="M3316" t="s">
        <v>80</v>
      </c>
      <c r="N3316" t="s">
        <v>81</v>
      </c>
      <c r="O3316" t="s">
        <v>54</v>
      </c>
      <c r="P3316" t="s">
        <v>70</v>
      </c>
      <c r="Q3316" t="s">
        <v>121</v>
      </c>
      <c r="R3316" t="s">
        <v>1458</v>
      </c>
      <c r="S3316" t="s">
        <v>73</v>
      </c>
      <c r="T3316" t="s">
        <v>86</v>
      </c>
      <c r="U3316" t="s">
        <v>87</v>
      </c>
      <c r="V3316">
        <v>6481</v>
      </c>
      <c r="W3316">
        <v>3826</v>
      </c>
      <c r="X3316">
        <v>24.1</v>
      </c>
      <c r="Y3316">
        <v>13.1</v>
      </c>
      <c r="Z3316">
        <v>5603.02</v>
      </c>
      <c r="AB3316">
        <v>33.159999999999997</v>
      </c>
      <c r="AC3316">
        <v>185796.14</v>
      </c>
      <c r="AD3316">
        <v>6129255.6399999997</v>
      </c>
      <c r="AE3316">
        <v>171.17</v>
      </c>
      <c r="AF3316">
        <v>1049144687.9</v>
      </c>
      <c r="AG3316">
        <v>244606.46</v>
      </c>
      <c r="AH3316">
        <v>1.4</v>
      </c>
      <c r="AI3316">
        <v>46250.57</v>
      </c>
      <c r="AJ3316">
        <v>22.57</v>
      </c>
      <c r="AK3316">
        <v>0</v>
      </c>
      <c r="AL3316">
        <v>7.0000000000000007E-2</v>
      </c>
      <c r="AM3316">
        <v>4290.4799999999996</v>
      </c>
      <c r="AN3316">
        <v>976.1</v>
      </c>
      <c r="AO3316">
        <v>372.79</v>
      </c>
      <c r="AP3316">
        <v>363880.32</v>
      </c>
      <c r="AQ3316">
        <v>844823.97</v>
      </c>
      <c r="AR3316" t="s">
        <v>61</v>
      </c>
      <c r="AS3316" t="s">
        <v>61</v>
      </c>
      <c r="AT3316" t="s">
        <v>62</v>
      </c>
      <c r="AU3316" t="s">
        <v>63</v>
      </c>
    </row>
    <row r="3317" spans="1:47" x14ac:dyDescent="0.25">
      <c r="A3317" t="s">
        <v>4593</v>
      </c>
      <c r="B3317">
        <v>2024</v>
      </c>
      <c r="C3317">
        <v>5</v>
      </c>
      <c r="D3317" t="s">
        <v>77</v>
      </c>
      <c r="E3317" s="1">
        <v>45418</v>
      </c>
      <c r="F3317" s="1">
        <v>45434</v>
      </c>
      <c r="G3317">
        <v>16</v>
      </c>
      <c r="H3317">
        <v>19.3</v>
      </c>
      <c r="I3317" t="s">
        <v>49</v>
      </c>
      <c r="J3317" t="s">
        <v>78</v>
      </c>
      <c r="K3317" t="s">
        <v>79</v>
      </c>
      <c r="L3317">
        <v>1005.9</v>
      </c>
      <c r="M3317" t="s">
        <v>80</v>
      </c>
      <c r="N3317" t="s">
        <v>69</v>
      </c>
      <c r="O3317" t="s">
        <v>91</v>
      </c>
      <c r="P3317" t="s">
        <v>154</v>
      </c>
      <c r="Q3317" t="s">
        <v>56</v>
      </c>
      <c r="R3317" t="s">
        <v>2957</v>
      </c>
      <c r="S3317" t="s">
        <v>85</v>
      </c>
      <c r="T3317" t="s">
        <v>95</v>
      </c>
      <c r="U3317" t="s">
        <v>103</v>
      </c>
      <c r="V3317">
        <v>37781</v>
      </c>
      <c r="W3317">
        <v>25793</v>
      </c>
      <c r="X3317">
        <v>1.2</v>
      </c>
      <c r="Y3317">
        <v>13.8</v>
      </c>
      <c r="Z3317">
        <v>31106.87</v>
      </c>
      <c r="AB3317">
        <v>12.17</v>
      </c>
      <c r="AC3317">
        <v>378570.61</v>
      </c>
      <c r="AD3317">
        <v>24016370.050000001</v>
      </c>
      <c r="AE3317">
        <v>277.64</v>
      </c>
      <c r="AF3317">
        <v>6667904980.6800003</v>
      </c>
      <c r="AG3317">
        <v>236008.15</v>
      </c>
      <c r="AH3317">
        <v>0</v>
      </c>
      <c r="AI3317">
        <v>0</v>
      </c>
      <c r="AJ3317">
        <v>8.8699999999999992</v>
      </c>
      <c r="AK3317">
        <v>2130252.02</v>
      </c>
      <c r="AL3317">
        <v>0.14399999999999999</v>
      </c>
      <c r="AM3317">
        <v>34583.57</v>
      </c>
      <c r="AN3317">
        <v>450.3</v>
      </c>
      <c r="AO3317">
        <v>510.97</v>
      </c>
      <c r="AP3317">
        <v>230089.79</v>
      </c>
      <c r="AQ3317">
        <v>879252.12</v>
      </c>
      <c r="AR3317" t="s">
        <v>61</v>
      </c>
      <c r="AS3317" t="s">
        <v>61</v>
      </c>
      <c r="AT3317" t="s">
        <v>62</v>
      </c>
      <c r="AU3317" t="s">
        <v>63</v>
      </c>
    </row>
    <row r="3318" spans="1:47" x14ac:dyDescent="0.25">
      <c r="A3318" t="s">
        <v>4594</v>
      </c>
      <c r="B3318">
        <v>2024</v>
      </c>
      <c r="C3318">
        <v>4</v>
      </c>
      <c r="D3318" t="s">
        <v>77</v>
      </c>
      <c r="E3318" s="1">
        <v>45384</v>
      </c>
      <c r="F3318" s="1">
        <v>45413</v>
      </c>
      <c r="G3318">
        <v>29</v>
      </c>
      <c r="H3318">
        <v>8.3000000000000007</v>
      </c>
      <c r="I3318" t="s">
        <v>65</v>
      </c>
      <c r="J3318" t="s">
        <v>66</v>
      </c>
      <c r="K3318" t="s">
        <v>153</v>
      </c>
      <c r="L3318">
        <v>6309</v>
      </c>
      <c r="M3318" t="s">
        <v>52</v>
      </c>
      <c r="N3318" t="s">
        <v>53</v>
      </c>
      <c r="O3318" t="s">
        <v>54</v>
      </c>
      <c r="P3318" t="s">
        <v>100</v>
      </c>
      <c r="Q3318" t="s">
        <v>108</v>
      </c>
      <c r="R3318" t="s">
        <v>1098</v>
      </c>
      <c r="S3318" t="s">
        <v>156</v>
      </c>
      <c r="T3318" t="s">
        <v>148</v>
      </c>
      <c r="U3318" t="s">
        <v>96</v>
      </c>
      <c r="V3318">
        <v>12450</v>
      </c>
      <c r="W3318">
        <v>7229</v>
      </c>
      <c r="X3318">
        <v>9.1</v>
      </c>
      <c r="Y3318">
        <v>12</v>
      </c>
      <c r="Z3318">
        <v>10462.33</v>
      </c>
      <c r="AA3318">
        <v>747</v>
      </c>
      <c r="AB3318">
        <v>1748.53</v>
      </c>
      <c r="AC3318">
        <v>1306151.9099999999</v>
      </c>
      <c r="AD3318">
        <v>38224331.899999999</v>
      </c>
      <c r="AE3318">
        <v>282.22000000000003</v>
      </c>
      <c r="AF3318">
        <v>10787670948.82</v>
      </c>
      <c r="AG3318">
        <v>152032.14000000001</v>
      </c>
      <c r="AH3318">
        <v>0.4</v>
      </c>
      <c r="AI3318">
        <v>10770.87</v>
      </c>
      <c r="AJ3318">
        <v>23.19</v>
      </c>
      <c r="AK3318">
        <v>0</v>
      </c>
      <c r="AL3318">
        <v>0.29299999999999998</v>
      </c>
      <c r="AM3318">
        <v>111997.29</v>
      </c>
      <c r="AN3318">
        <v>1070.3</v>
      </c>
      <c r="AO3318">
        <v>512.38</v>
      </c>
      <c r="AP3318">
        <v>548400.31000000006</v>
      </c>
      <c r="AQ3318">
        <v>2129352.52</v>
      </c>
      <c r="AR3318" t="s">
        <v>61</v>
      </c>
      <c r="AS3318" t="s">
        <v>61</v>
      </c>
      <c r="AT3318" t="s">
        <v>62</v>
      </c>
      <c r="AU3318" t="s">
        <v>63</v>
      </c>
    </row>
    <row r="3319" spans="1:47" x14ac:dyDescent="0.25">
      <c r="A3319" t="s">
        <v>4595</v>
      </c>
      <c r="B3319">
        <v>2023</v>
      </c>
      <c r="C3319">
        <v>2</v>
      </c>
      <c r="D3319" t="s">
        <v>48</v>
      </c>
      <c r="E3319" s="1">
        <v>44969</v>
      </c>
      <c r="F3319" s="1">
        <v>44975</v>
      </c>
      <c r="G3319">
        <v>6</v>
      </c>
      <c r="H3319">
        <v>16.8</v>
      </c>
      <c r="I3319" t="s">
        <v>49</v>
      </c>
      <c r="J3319" t="s">
        <v>50</v>
      </c>
      <c r="K3319" t="s">
        <v>51</v>
      </c>
      <c r="L3319">
        <v>2709</v>
      </c>
      <c r="M3319" t="s">
        <v>90</v>
      </c>
      <c r="N3319" t="s">
        <v>106</v>
      </c>
      <c r="O3319" t="s">
        <v>107</v>
      </c>
      <c r="P3319" t="s">
        <v>150</v>
      </c>
      <c r="Q3319" t="s">
        <v>70</v>
      </c>
      <c r="R3319" t="s">
        <v>1995</v>
      </c>
      <c r="S3319" t="s">
        <v>186</v>
      </c>
      <c r="T3319" t="s">
        <v>95</v>
      </c>
      <c r="U3319" t="s">
        <v>60</v>
      </c>
      <c r="V3319">
        <v>107610</v>
      </c>
      <c r="W3319">
        <v>72533</v>
      </c>
      <c r="X3319">
        <v>13.2</v>
      </c>
      <c r="Y3319">
        <v>11.4</v>
      </c>
      <c r="Z3319">
        <v>87974.27</v>
      </c>
      <c r="AB3319">
        <v>28.55</v>
      </c>
      <c r="AC3319">
        <v>2511665.41</v>
      </c>
      <c r="AD3319">
        <v>6787214.9299999997</v>
      </c>
      <c r="AE3319">
        <v>281.81</v>
      </c>
      <c r="AF3319">
        <v>1912705039.4200001</v>
      </c>
      <c r="AG3319">
        <v>78223.37</v>
      </c>
      <c r="AH3319">
        <v>0.7</v>
      </c>
      <c r="AI3319">
        <v>16331.3</v>
      </c>
      <c r="AJ3319">
        <v>13.63</v>
      </c>
      <c r="AK3319">
        <v>925097.39</v>
      </c>
      <c r="AL3319">
        <v>0.34300000000000003</v>
      </c>
      <c r="AM3319">
        <v>23280.15</v>
      </c>
      <c r="AN3319">
        <v>310.7</v>
      </c>
      <c r="AO3319">
        <v>449.06</v>
      </c>
      <c r="AP3319">
        <v>139522.94</v>
      </c>
      <c r="AQ3319">
        <v>2769023.17</v>
      </c>
      <c r="AR3319" t="s">
        <v>61</v>
      </c>
      <c r="AS3319" t="s">
        <v>61</v>
      </c>
      <c r="AT3319" t="s">
        <v>62</v>
      </c>
      <c r="AU3319" t="s">
        <v>63</v>
      </c>
    </row>
    <row r="3320" spans="1:47" x14ac:dyDescent="0.25">
      <c r="A3320" t="s">
        <v>4596</v>
      </c>
      <c r="B3320">
        <v>2020</v>
      </c>
      <c r="C3320">
        <v>10</v>
      </c>
      <c r="D3320" t="s">
        <v>119</v>
      </c>
      <c r="E3320" s="1">
        <v>44110</v>
      </c>
      <c r="F3320" s="1">
        <v>44123</v>
      </c>
      <c r="G3320">
        <v>13</v>
      </c>
      <c r="H3320">
        <v>14.3</v>
      </c>
      <c r="I3320" t="s">
        <v>49</v>
      </c>
      <c r="J3320" t="s">
        <v>66</v>
      </c>
      <c r="K3320" t="s">
        <v>67</v>
      </c>
      <c r="L3320">
        <v>8479.8989999999994</v>
      </c>
      <c r="M3320" t="s">
        <v>114</v>
      </c>
      <c r="N3320" t="s">
        <v>106</v>
      </c>
      <c r="O3320" t="s">
        <v>200</v>
      </c>
      <c r="P3320" t="s">
        <v>108</v>
      </c>
      <c r="Q3320" t="s">
        <v>226</v>
      </c>
      <c r="R3320" t="s">
        <v>1035</v>
      </c>
      <c r="S3320" t="s">
        <v>73</v>
      </c>
      <c r="T3320" t="s">
        <v>187</v>
      </c>
      <c r="U3320" t="s">
        <v>259</v>
      </c>
      <c r="V3320">
        <v>11524</v>
      </c>
      <c r="W3320">
        <v>8445</v>
      </c>
      <c r="X3320">
        <v>14.1</v>
      </c>
      <c r="Y3320">
        <v>14.6</v>
      </c>
      <c r="Z3320">
        <v>8911.3799999999992</v>
      </c>
      <c r="AB3320">
        <v>27.04</v>
      </c>
      <c r="AC3320">
        <v>240963.72</v>
      </c>
      <c r="AD3320">
        <v>5663984.0099999998</v>
      </c>
      <c r="AE3320">
        <v>167.63</v>
      </c>
      <c r="AF3320">
        <v>949453639.60000002</v>
      </c>
      <c r="AG3320">
        <v>78990.87</v>
      </c>
      <c r="AH3320">
        <v>2</v>
      </c>
      <c r="AI3320">
        <v>26638.37</v>
      </c>
      <c r="AJ3320">
        <v>16.239999999999998</v>
      </c>
      <c r="AK3320">
        <v>919831</v>
      </c>
      <c r="AL3320">
        <v>0.154</v>
      </c>
      <c r="AM3320">
        <v>8722.5400000000009</v>
      </c>
      <c r="AN3320">
        <v>210.5</v>
      </c>
      <c r="AO3320">
        <v>572.33000000000004</v>
      </c>
      <c r="AP3320">
        <v>120475.47</v>
      </c>
      <c r="AQ3320">
        <v>475790.97</v>
      </c>
      <c r="AR3320" t="s">
        <v>61</v>
      </c>
      <c r="AS3320" t="s">
        <v>124</v>
      </c>
      <c r="AT3320" t="s">
        <v>62</v>
      </c>
      <c r="AU3320" t="s">
        <v>63</v>
      </c>
    </row>
    <row r="3321" spans="1:47" x14ac:dyDescent="0.25">
      <c r="A3321" t="s">
        <v>4597</v>
      </c>
      <c r="B3321">
        <v>2025</v>
      </c>
      <c r="C3321">
        <v>10</v>
      </c>
      <c r="D3321" t="s">
        <v>119</v>
      </c>
      <c r="E3321" s="1">
        <v>45944</v>
      </c>
      <c r="F3321" s="1">
        <v>45971</v>
      </c>
      <c r="G3321">
        <v>27</v>
      </c>
      <c r="H3321">
        <v>13.4</v>
      </c>
      <c r="I3321" t="s">
        <v>65</v>
      </c>
      <c r="J3321" t="s">
        <v>134</v>
      </c>
      <c r="K3321" t="s">
        <v>135</v>
      </c>
      <c r="L3321">
        <v>9999.0098999999991</v>
      </c>
      <c r="M3321" t="s">
        <v>90</v>
      </c>
      <c r="N3321" t="s">
        <v>106</v>
      </c>
      <c r="O3321" t="s">
        <v>189</v>
      </c>
      <c r="P3321" t="s">
        <v>100</v>
      </c>
      <c r="Q3321" t="s">
        <v>108</v>
      </c>
      <c r="R3321" t="s">
        <v>324</v>
      </c>
      <c r="S3321" t="s">
        <v>137</v>
      </c>
      <c r="T3321" t="s">
        <v>95</v>
      </c>
      <c r="U3321" t="s">
        <v>110</v>
      </c>
      <c r="V3321">
        <v>3053</v>
      </c>
      <c r="W3321">
        <v>1754</v>
      </c>
      <c r="X3321">
        <v>18.600000000000001</v>
      </c>
      <c r="Y3321">
        <v>13.7</v>
      </c>
      <c r="Z3321">
        <v>2417.81</v>
      </c>
      <c r="AB3321">
        <v>22.13</v>
      </c>
      <c r="AC3321">
        <v>53506.14</v>
      </c>
      <c r="AD3321">
        <v>934894.59</v>
      </c>
      <c r="AE3321">
        <v>284.12</v>
      </c>
      <c r="AF3321">
        <v>265622250.91</v>
      </c>
      <c r="AG3321">
        <v>162641.19</v>
      </c>
      <c r="AH3321">
        <v>1.4</v>
      </c>
      <c r="AI3321">
        <v>36469.699999999997</v>
      </c>
      <c r="AJ3321">
        <v>24.45</v>
      </c>
      <c r="AK3321">
        <v>0</v>
      </c>
      <c r="AL3321">
        <v>0.114</v>
      </c>
      <c r="AM3321">
        <v>1065.78</v>
      </c>
      <c r="AN3321">
        <v>1013.7</v>
      </c>
      <c r="AO3321">
        <v>506.66</v>
      </c>
      <c r="AP3321">
        <v>513601.24</v>
      </c>
      <c r="AQ3321">
        <v>767284.05</v>
      </c>
      <c r="AR3321" t="s">
        <v>61</v>
      </c>
      <c r="AS3321" t="s">
        <v>61</v>
      </c>
      <c r="AT3321" t="s">
        <v>62</v>
      </c>
      <c r="AU3321" t="s">
        <v>63</v>
      </c>
    </row>
    <row r="3322" spans="1:47" x14ac:dyDescent="0.25">
      <c r="A3322" t="s">
        <v>4598</v>
      </c>
      <c r="B3322">
        <v>2023</v>
      </c>
      <c r="C3322">
        <v>5</v>
      </c>
      <c r="D3322" t="s">
        <v>77</v>
      </c>
      <c r="E3322" s="1">
        <v>45055</v>
      </c>
      <c r="F3322" s="1">
        <v>45072</v>
      </c>
      <c r="G3322">
        <v>17</v>
      </c>
      <c r="H3322">
        <v>20.9</v>
      </c>
      <c r="I3322" t="s">
        <v>49</v>
      </c>
      <c r="J3322" t="s">
        <v>50</v>
      </c>
      <c r="K3322" t="s">
        <v>223</v>
      </c>
      <c r="L3322">
        <v>2710.1109999999999</v>
      </c>
      <c r="M3322" t="s">
        <v>80</v>
      </c>
      <c r="N3322" t="s">
        <v>81</v>
      </c>
      <c r="O3322" t="s">
        <v>91</v>
      </c>
      <c r="P3322" t="s">
        <v>230</v>
      </c>
      <c r="Q3322" t="s">
        <v>70</v>
      </c>
      <c r="R3322" t="s">
        <v>2266</v>
      </c>
      <c r="S3322" t="s">
        <v>186</v>
      </c>
      <c r="T3322" t="s">
        <v>59</v>
      </c>
      <c r="U3322" t="s">
        <v>166</v>
      </c>
      <c r="V3322">
        <v>131162</v>
      </c>
      <c r="W3322">
        <v>77777</v>
      </c>
      <c r="X3322">
        <v>13.9</v>
      </c>
      <c r="Y3322">
        <v>14.5</v>
      </c>
      <c r="Z3322">
        <v>117278.12</v>
      </c>
      <c r="AB3322">
        <v>23.76</v>
      </c>
      <c r="AC3322">
        <v>2786528.13</v>
      </c>
      <c r="AD3322">
        <v>45071154.299999997</v>
      </c>
      <c r="AE3322">
        <v>289.63</v>
      </c>
      <c r="AF3322">
        <v>13053958419.91</v>
      </c>
      <c r="AG3322">
        <v>186366.75</v>
      </c>
      <c r="AH3322">
        <v>0</v>
      </c>
      <c r="AI3322">
        <v>0</v>
      </c>
      <c r="AJ3322">
        <v>19.239999999999998</v>
      </c>
      <c r="AK3322">
        <v>8671690.0899999999</v>
      </c>
      <c r="AL3322">
        <v>0.22</v>
      </c>
      <c r="AM3322">
        <v>99156.54</v>
      </c>
      <c r="AN3322">
        <v>878.1</v>
      </c>
      <c r="AO3322">
        <v>735.25</v>
      </c>
      <c r="AP3322">
        <v>645623.03</v>
      </c>
      <c r="AQ3322">
        <v>3717674.45</v>
      </c>
      <c r="AR3322" t="s">
        <v>124</v>
      </c>
      <c r="AS3322" t="s">
        <v>61</v>
      </c>
      <c r="AT3322" t="s">
        <v>62</v>
      </c>
      <c r="AU3322" t="s">
        <v>63</v>
      </c>
    </row>
    <row r="3323" spans="1:47" x14ac:dyDescent="0.25">
      <c r="A3323" t="s">
        <v>4599</v>
      </c>
      <c r="B3323">
        <v>2024</v>
      </c>
      <c r="C3323">
        <v>9</v>
      </c>
      <c r="D3323" t="s">
        <v>89</v>
      </c>
      <c r="E3323" s="1">
        <v>45537</v>
      </c>
      <c r="F3323" s="1">
        <v>45548</v>
      </c>
      <c r="G3323">
        <v>11</v>
      </c>
      <c r="H3323">
        <v>14</v>
      </c>
      <c r="I3323" t="s">
        <v>49</v>
      </c>
      <c r="J3323" t="s">
        <v>112</v>
      </c>
      <c r="K3323" t="s">
        <v>343</v>
      </c>
      <c r="L3323">
        <v>2523.1</v>
      </c>
      <c r="M3323" t="s">
        <v>114</v>
      </c>
      <c r="N3323" t="s">
        <v>168</v>
      </c>
      <c r="O3323" t="s">
        <v>200</v>
      </c>
      <c r="P3323" t="s">
        <v>121</v>
      </c>
      <c r="Q3323" t="s">
        <v>70</v>
      </c>
      <c r="R3323" t="s">
        <v>802</v>
      </c>
      <c r="S3323" t="s">
        <v>130</v>
      </c>
      <c r="T3323" t="s">
        <v>95</v>
      </c>
      <c r="U3323" t="s">
        <v>181</v>
      </c>
      <c r="V3323">
        <v>93833</v>
      </c>
      <c r="W3323">
        <v>64572</v>
      </c>
      <c r="X3323">
        <v>4.2</v>
      </c>
      <c r="Y3323">
        <v>15</v>
      </c>
      <c r="Z3323">
        <v>73580.570000000007</v>
      </c>
      <c r="AB3323">
        <v>40.020000000000003</v>
      </c>
      <c r="AC3323">
        <v>2944694.41</v>
      </c>
      <c r="AD3323">
        <v>48416750.869999997</v>
      </c>
      <c r="AE3323">
        <v>276.92</v>
      </c>
      <c r="AF3323">
        <v>13407566650.92</v>
      </c>
      <c r="AG3323">
        <v>204949.71</v>
      </c>
      <c r="AH3323">
        <v>0</v>
      </c>
      <c r="AI3323">
        <v>0</v>
      </c>
      <c r="AJ3323">
        <v>19.96</v>
      </c>
      <c r="AK3323">
        <v>9663983.4700000007</v>
      </c>
      <c r="AL3323">
        <v>5.7000000000000002E-2</v>
      </c>
      <c r="AM3323">
        <v>27597.55</v>
      </c>
      <c r="AN3323">
        <v>308.60000000000002</v>
      </c>
      <c r="AO3323">
        <v>624.85</v>
      </c>
      <c r="AP3323">
        <v>192828.71</v>
      </c>
      <c r="AQ3323">
        <v>3370070.38</v>
      </c>
      <c r="AR3323" t="s">
        <v>61</v>
      </c>
      <c r="AS3323" t="s">
        <v>61</v>
      </c>
      <c r="AT3323" t="s">
        <v>62</v>
      </c>
      <c r="AU3323" t="s">
        <v>63</v>
      </c>
    </row>
    <row r="3324" spans="1:47" x14ac:dyDescent="0.25">
      <c r="A3324" t="s">
        <v>4600</v>
      </c>
      <c r="B3324">
        <v>2021</v>
      </c>
      <c r="C3324">
        <v>8</v>
      </c>
      <c r="D3324" t="s">
        <v>89</v>
      </c>
      <c r="E3324" s="1">
        <v>44413</v>
      </c>
      <c r="F3324" s="1">
        <v>44443</v>
      </c>
      <c r="G3324">
        <v>30</v>
      </c>
      <c r="H3324">
        <v>10.9</v>
      </c>
      <c r="I3324" t="s">
        <v>49</v>
      </c>
      <c r="J3324" t="s">
        <v>112</v>
      </c>
      <c r="K3324" t="s">
        <v>343</v>
      </c>
      <c r="L3324">
        <v>2523.1</v>
      </c>
      <c r="M3324" t="s">
        <v>68</v>
      </c>
      <c r="N3324" t="s">
        <v>81</v>
      </c>
      <c r="O3324" t="s">
        <v>91</v>
      </c>
      <c r="P3324" t="s">
        <v>127</v>
      </c>
      <c r="Q3324" t="s">
        <v>70</v>
      </c>
      <c r="R3324" t="s">
        <v>309</v>
      </c>
      <c r="S3324" t="s">
        <v>130</v>
      </c>
      <c r="T3324" t="s">
        <v>102</v>
      </c>
      <c r="U3324" t="s">
        <v>96</v>
      </c>
      <c r="V3324">
        <v>79409</v>
      </c>
      <c r="W3324">
        <v>55933</v>
      </c>
      <c r="X3324">
        <v>11.8</v>
      </c>
      <c r="Y3324">
        <v>13.7</v>
      </c>
      <c r="Z3324">
        <v>68496.789999999994</v>
      </c>
      <c r="AB3324">
        <v>26.53</v>
      </c>
      <c r="AC3324">
        <v>1817219.84</v>
      </c>
      <c r="AD3324">
        <v>66539151.740000002</v>
      </c>
      <c r="AE3324">
        <v>174.61</v>
      </c>
      <c r="AF3324">
        <v>11618401285.32</v>
      </c>
      <c r="AG3324">
        <v>91016.62</v>
      </c>
      <c r="AH3324">
        <v>0</v>
      </c>
      <c r="AI3324">
        <v>0</v>
      </c>
      <c r="AJ3324">
        <v>6.67</v>
      </c>
      <c r="AK3324">
        <v>4438161.42</v>
      </c>
      <c r="AL3324">
        <v>0.34899999999999998</v>
      </c>
      <c r="AM3324">
        <v>232221.64</v>
      </c>
      <c r="AN3324">
        <v>1224.2</v>
      </c>
      <c r="AO3324">
        <v>608.63</v>
      </c>
      <c r="AP3324">
        <v>745084.85</v>
      </c>
      <c r="AQ3324">
        <v>2885542.95</v>
      </c>
      <c r="AR3324" t="s">
        <v>61</v>
      </c>
      <c r="AS3324" t="s">
        <v>61</v>
      </c>
      <c r="AT3324" t="s">
        <v>62</v>
      </c>
      <c r="AU3324" t="s">
        <v>63</v>
      </c>
    </row>
    <row r="3325" spans="1:47" x14ac:dyDescent="0.25">
      <c r="A3325" t="s">
        <v>4601</v>
      </c>
      <c r="B3325">
        <v>2021</v>
      </c>
      <c r="C3325">
        <v>7</v>
      </c>
      <c r="D3325" t="s">
        <v>89</v>
      </c>
      <c r="E3325" s="1">
        <v>44397</v>
      </c>
      <c r="F3325" s="1">
        <v>44405</v>
      </c>
      <c r="G3325">
        <v>8</v>
      </c>
      <c r="H3325">
        <v>15.4</v>
      </c>
      <c r="I3325" t="s">
        <v>49</v>
      </c>
      <c r="J3325" t="s">
        <v>112</v>
      </c>
      <c r="K3325" t="s">
        <v>340</v>
      </c>
      <c r="L3325">
        <v>7208.39</v>
      </c>
      <c r="M3325" t="s">
        <v>80</v>
      </c>
      <c r="N3325" t="s">
        <v>53</v>
      </c>
      <c r="O3325" t="s">
        <v>200</v>
      </c>
      <c r="P3325" t="s">
        <v>174</v>
      </c>
      <c r="Q3325" t="s">
        <v>226</v>
      </c>
      <c r="R3325" t="s">
        <v>2097</v>
      </c>
      <c r="S3325" t="s">
        <v>73</v>
      </c>
      <c r="T3325" t="s">
        <v>86</v>
      </c>
      <c r="U3325" t="s">
        <v>103</v>
      </c>
      <c r="V3325">
        <v>16481</v>
      </c>
      <c r="W3325">
        <v>11670</v>
      </c>
      <c r="X3325">
        <v>2.8</v>
      </c>
      <c r="Y3325">
        <v>14.8</v>
      </c>
      <c r="Z3325">
        <v>13483.67</v>
      </c>
      <c r="AB3325">
        <v>18.07</v>
      </c>
      <c r="AC3325">
        <v>243649.92000000001</v>
      </c>
      <c r="AD3325">
        <v>4762971.59</v>
      </c>
      <c r="AE3325">
        <v>168.87</v>
      </c>
      <c r="AF3325">
        <v>804323012.39999998</v>
      </c>
      <c r="AG3325">
        <v>147752.72</v>
      </c>
      <c r="AH3325">
        <v>2.2000000000000002</v>
      </c>
      <c r="AI3325">
        <v>34571.15</v>
      </c>
      <c r="AJ3325">
        <v>5.35</v>
      </c>
      <c r="AK3325">
        <v>254818.98</v>
      </c>
      <c r="AL3325">
        <v>0.14000000000000001</v>
      </c>
      <c r="AM3325">
        <v>6668.16</v>
      </c>
      <c r="AN3325">
        <v>367.5</v>
      </c>
      <c r="AO3325">
        <v>675.51</v>
      </c>
      <c r="AP3325">
        <v>248249.92</v>
      </c>
      <c r="AQ3325">
        <v>680891.87</v>
      </c>
      <c r="AR3325" t="s">
        <v>124</v>
      </c>
      <c r="AS3325" t="s">
        <v>61</v>
      </c>
      <c r="AT3325" t="s">
        <v>62</v>
      </c>
      <c r="AU3325" t="s">
        <v>63</v>
      </c>
    </row>
    <row r="3326" spans="1:47" x14ac:dyDescent="0.25">
      <c r="A3326" t="s">
        <v>4602</v>
      </c>
      <c r="B3326">
        <v>2024</v>
      </c>
      <c r="C3326">
        <v>5</v>
      </c>
      <c r="D3326" t="s">
        <v>77</v>
      </c>
      <c r="E3326" s="1">
        <v>45419</v>
      </c>
      <c r="F3326" s="1">
        <v>45434</v>
      </c>
      <c r="G3326">
        <v>15</v>
      </c>
      <c r="H3326">
        <v>9.1</v>
      </c>
      <c r="I3326" t="s">
        <v>65</v>
      </c>
      <c r="J3326" t="s">
        <v>50</v>
      </c>
      <c r="K3326" t="s">
        <v>183</v>
      </c>
      <c r="L3326">
        <v>2710.19</v>
      </c>
      <c r="M3326" t="s">
        <v>52</v>
      </c>
      <c r="N3326" t="s">
        <v>81</v>
      </c>
      <c r="O3326" t="s">
        <v>107</v>
      </c>
      <c r="P3326" t="s">
        <v>56</v>
      </c>
      <c r="Q3326" t="s">
        <v>55</v>
      </c>
      <c r="R3326" t="s">
        <v>1862</v>
      </c>
      <c r="S3326" t="s">
        <v>186</v>
      </c>
      <c r="T3326" t="s">
        <v>102</v>
      </c>
      <c r="U3326" t="s">
        <v>96</v>
      </c>
      <c r="V3326">
        <v>98258</v>
      </c>
      <c r="W3326">
        <v>71987</v>
      </c>
      <c r="X3326">
        <v>3</v>
      </c>
      <c r="Y3326">
        <v>13.9</v>
      </c>
      <c r="Z3326">
        <v>79334.570000000007</v>
      </c>
      <c r="AB3326">
        <v>34.18</v>
      </c>
      <c r="AC3326">
        <v>2711655.6</v>
      </c>
      <c r="AD3326">
        <v>74875967.170000002</v>
      </c>
      <c r="AE3326">
        <v>273.64999999999998</v>
      </c>
      <c r="AF3326">
        <v>20489808416.07</v>
      </c>
      <c r="AG3326">
        <v>127267.69</v>
      </c>
      <c r="AH3326">
        <v>0</v>
      </c>
      <c r="AI3326">
        <v>0</v>
      </c>
      <c r="AJ3326">
        <v>11.31</v>
      </c>
      <c r="AK3326">
        <v>0</v>
      </c>
      <c r="AL3326">
        <v>0.28499999999999998</v>
      </c>
      <c r="AM3326">
        <v>213396.51</v>
      </c>
      <c r="AN3326">
        <v>487.5</v>
      </c>
      <c r="AO3326">
        <v>453.85</v>
      </c>
      <c r="AP3326">
        <v>221251.88</v>
      </c>
      <c r="AQ3326">
        <v>3273571.68</v>
      </c>
      <c r="AR3326" t="s">
        <v>61</v>
      </c>
      <c r="AS3326" t="s">
        <v>61</v>
      </c>
      <c r="AT3326" t="s">
        <v>62</v>
      </c>
      <c r="AU3326" t="s">
        <v>63</v>
      </c>
    </row>
    <row r="3327" spans="1:47" x14ac:dyDescent="0.25">
      <c r="A3327" t="s">
        <v>4603</v>
      </c>
      <c r="B3327">
        <v>2025</v>
      </c>
      <c r="C3327">
        <v>5</v>
      </c>
      <c r="D3327" t="s">
        <v>77</v>
      </c>
      <c r="E3327" s="1">
        <v>45779</v>
      </c>
      <c r="F3327" s="1">
        <v>45791</v>
      </c>
      <c r="G3327">
        <v>12</v>
      </c>
      <c r="H3327">
        <v>13.1</v>
      </c>
      <c r="I3327" t="s">
        <v>65</v>
      </c>
      <c r="J3327" t="s">
        <v>50</v>
      </c>
      <c r="K3327" t="s">
        <v>51</v>
      </c>
      <c r="L3327">
        <v>2709</v>
      </c>
      <c r="M3327" t="s">
        <v>52</v>
      </c>
      <c r="N3327" t="s">
        <v>69</v>
      </c>
      <c r="O3327" t="s">
        <v>200</v>
      </c>
      <c r="P3327" t="s">
        <v>70</v>
      </c>
      <c r="Q3327" t="s">
        <v>204</v>
      </c>
      <c r="R3327" t="s">
        <v>746</v>
      </c>
      <c r="S3327" t="s">
        <v>170</v>
      </c>
      <c r="T3327" t="s">
        <v>162</v>
      </c>
      <c r="U3327" t="s">
        <v>181</v>
      </c>
      <c r="V3327">
        <v>108349</v>
      </c>
      <c r="W3327">
        <v>63023</v>
      </c>
      <c r="X3327">
        <v>7.9</v>
      </c>
      <c r="Y3327">
        <v>11.5</v>
      </c>
      <c r="Z3327">
        <v>91013.74</v>
      </c>
      <c r="AB3327">
        <v>23.64</v>
      </c>
      <c r="AC3327">
        <v>2151564.81</v>
      </c>
      <c r="AD3327">
        <v>7422170.5</v>
      </c>
      <c r="AE3327">
        <v>281.05</v>
      </c>
      <c r="AF3327">
        <v>2086001019.03</v>
      </c>
      <c r="AG3327">
        <v>160066.32</v>
      </c>
      <c r="AH3327">
        <v>1.2</v>
      </c>
      <c r="AI3327">
        <v>25013.9</v>
      </c>
      <c r="AJ3327">
        <v>1.17</v>
      </c>
      <c r="AK3327">
        <v>0</v>
      </c>
      <c r="AL3327">
        <v>7.0000000000000007E-2</v>
      </c>
      <c r="AM3327">
        <v>5195.5200000000004</v>
      </c>
      <c r="AN3327">
        <v>273.3</v>
      </c>
      <c r="AO3327">
        <v>499.65</v>
      </c>
      <c r="AP3327">
        <v>136554.35</v>
      </c>
      <c r="AQ3327">
        <v>2478394.9</v>
      </c>
      <c r="AR3327" t="s">
        <v>61</v>
      </c>
      <c r="AS3327" t="s">
        <v>61</v>
      </c>
      <c r="AT3327" t="s">
        <v>62</v>
      </c>
      <c r="AU3327" t="s">
        <v>63</v>
      </c>
    </row>
    <row r="3328" spans="1:47" x14ac:dyDescent="0.25">
      <c r="A3328" t="s">
        <v>4604</v>
      </c>
      <c r="B3328">
        <v>2020</v>
      </c>
      <c r="C3328">
        <v>9</v>
      </c>
      <c r="D3328" t="s">
        <v>89</v>
      </c>
      <c r="E3328" s="1">
        <v>44084</v>
      </c>
      <c r="F3328" s="1">
        <v>44095</v>
      </c>
      <c r="G3328">
        <v>11</v>
      </c>
      <c r="H3328">
        <v>10.199999999999999</v>
      </c>
      <c r="I3328" t="s">
        <v>49</v>
      </c>
      <c r="J3328" t="s">
        <v>50</v>
      </c>
      <c r="K3328" t="s">
        <v>51</v>
      </c>
      <c r="L3328">
        <v>2709</v>
      </c>
      <c r="M3328" t="s">
        <v>68</v>
      </c>
      <c r="N3328" t="s">
        <v>106</v>
      </c>
      <c r="O3328" t="s">
        <v>54</v>
      </c>
      <c r="P3328" t="s">
        <v>108</v>
      </c>
      <c r="Q3328" t="s">
        <v>100</v>
      </c>
      <c r="R3328" t="s">
        <v>147</v>
      </c>
      <c r="S3328" t="s">
        <v>58</v>
      </c>
      <c r="T3328" t="s">
        <v>95</v>
      </c>
      <c r="U3328" t="s">
        <v>87</v>
      </c>
      <c r="V3328">
        <v>221030</v>
      </c>
      <c r="W3328">
        <v>143598</v>
      </c>
      <c r="X3328">
        <v>1.3</v>
      </c>
      <c r="Y3328">
        <v>10.199999999999999</v>
      </c>
      <c r="Z3328">
        <v>205693.32</v>
      </c>
      <c r="AB3328">
        <v>11.16</v>
      </c>
      <c r="AC3328">
        <v>2295537.4500000002</v>
      </c>
      <c r="AD3328">
        <v>12820864.640000001</v>
      </c>
      <c r="AE3328">
        <v>158.05000000000001</v>
      </c>
      <c r="AF3328">
        <v>2026337656.3499999</v>
      </c>
      <c r="AG3328">
        <v>97476.5</v>
      </c>
      <c r="AH3328">
        <v>0</v>
      </c>
      <c r="AI3328">
        <v>0</v>
      </c>
      <c r="AJ3328">
        <v>4.79</v>
      </c>
      <c r="AK3328">
        <v>614119.42000000004</v>
      </c>
      <c r="AL3328">
        <v>0.13600000000000001</v>
      </c>
      <c r="AM3328">
        <v>17436.38</v>
      </c>
      <c r="AN3328">
        <v>516</v>
      </c>
      <c r="AO3328">
        <v>470.51</v>
      </c>
      <c r="AP3328">
        <v>242783.16</v>
      </c>
      <c r="AQ3328">
        <v>2653233.4900000002</v>
      </c>
      <c r="AR3328" t="s">
        <v>61</v>
      </c>
      <c r="AS3328" t="s">
        <v>61</v>
      </c>
      <c r="AT3328" t="s">
        <v>62</v>
      </c>
      <c r="AU3328" t="s">
        <v>63</v>
      </c>
    </row>
    <row r="3329" spans="1:47" x14ac:dyDescent="0.25">
      <c r="A3329" t="s">
        <v>4605</v>
      </c>
      <c r="B3329">
        <v>2024</v>
      </c>
      <c r="C3329">
        <v>9</v>
      </c>
      <c r="D3329" t="s">
        <v>89</v>
      </c>
      <c r="E3329" s="1">
        <v>45562</v>
      </c>
      <c r="F3329" s="1">
        <v>45592</v>
      </c>
      <c r="G3329">
        <v>30</v>
      </c>
      <c r="H3329">
        <v>9.3000000000000007</v>
      </c>
      <c r="I3329" t="s">
        <v>49</v>
      </c>
      <c r="J3329" t="s">
        <v>78</v>
      </c>
      <c r="K3329" t="s">
        <v>79</v>
      </c>
      <c r="L3329">
        <v>1005.9</v>
      </c>
      <c r="M3329" t="s">
        <v>68</v>
      </c>
      <c r="N3329" t="s">
        <v>81</v>
      </c>
      <c r="O3329" t="s">
        <v>107</v>
      </c>
      <c r="P3329" t="s">
        <v>93</v>
      </c>
      <c r="Q3329" t="s">
        <v>184</v>
      </c>
      <c r="R3329" t="s">
        <v>313</v>
      </c>
      <c r="S3329" t="s">
        <v>85</v>
      </c>
      <c r="T3329" t="s">
        <v>74</v>
      </c>
      <c r="U3329" t="s">
        <v>96</v>
      </c>
      <c r="V3329">
        <v>38055</v>
      </c>
      <c r="W3329">
        <v>27507</v>
      </c>
      <c r="X3329">
        <v>23.4</v>
      </c>
      <c r="Y3329">
        <v>12.9</v>
      </c>
      <c r="Z3329">
        <v>36144.78</v>
      </c>
      <c r="AB3329">
        <v>38.549999999999997</v>
      </c>
      <c r="AC3329">
        <v>1393381.27</v>
      </c>
      <c r="AD3329">
        <v>12121151.970000001</v>
      </c>
      <c r="AE3329">
        <v>275.85000000000002</v>
      </c>
      <c r="AF3329">
        <v>3343619770.9200001</v>
      </c>
      <c r="AG3329">
        <v>76746.83</v>
      </c>
      <c r="AH3329">
        <v>1.7</v>
      </c>
      <c r="AI3329">
        <v>25670.44</v>
      </c>
      <c r="AJ3329">
        <v>11.14</v>
      </c>
      <c r="AK3329">
        <v>1350296.33</v>
      </c>
      <c r="AL3329">
        <v>0.20699999999999999</v>
      </c>
      <c r="AM3329">
        <v>25090.78</v>
      </c>
      <c r="AN3329">
        <v>1385</v>
      </c>
      <c r="AO3329">
        <v>545.37</v>
      </c>
      <c r="AP3329">
        <v>755337.45</v>
      </c>
      <c r="AQ3329">
        <v>2276226.77</v>
      </c>
      <c r="AR3329" t="s">
        <v>61</v>
      </c>
      <c r="AS3329" t="s">
        <v>61</v>
      </c>
      <c r="AT3329" t="s">
        <v>62</v>
      </c>
      <c r="AU3329" t="s">
        <v>63</v>
      </c>
    </row>
    <row r="3330" spans="1:47" x14ac:dyDescent="0.25">
      <c r="A3330" t="s">
        <v>4606</v>
      </c>
      <c r="B3330">
        <v>2021</v>
      </c>
      <c r="C3330">
        <v>11</v>
      </c>
      <c r="D3330" t="s">
        <v>119</v>
      </c>
      <c r="E3330" s="1">
        <v>44520</v>
      </c>
      <c r="F3330" s="1">
        <v>44549</v>
      </c>
      <c r="G3330">
        <v>29</v>
      </c>
      <c r="H3330">
        <v>14.8</v>
      </c>
      <c r="I3330" t="s">
        <v>49</v>
      </c>
      <c r="J3330" t="s">
        <v>78</v>
      </c>
      <c r="K3330" t="s">
        <v>79</v>
      </c>
      <c r="L3330">
        <v>1005.9</v>
      </c>
      <c r="M3330" t="s">
        <v>68</v>
      </c>
      <c r="N3330" t="s">
        <v>69</v>
      </c>
      <c r="O3330" t="s">
        <v>189</v>
      </c>
      <c r="P3330" t="s">
        <v>201</v>
      </c>
      <c r="Q3330" t="s">
        <v>128</v>
      </c>
      <c r="R3330" t="s">
        <v>175</v>
      </c>
      <c r="S3330" t="s">
        <v>85</v>
      </c>
      <c r="T3330" t="s">
        <v>86</v>
      </c>
      <c r="U3330" t="s">
        <v>60</v>
      </c>
      <c r="V3330">
        <v>39790</v>
      </c>
      <c r="W3330">
        <v>27111</v>
      </c>
      <c r="X3330">
        <v>13.7</v>
      </c>
      <c r="Y3330">
        <v>14.6</v>
      </c>
      <c r="Z3330">
        <v>35287.089999999997</v>
      </c>
      <c r="AB3330">
        <v>15.86</v>
      </c>
      <c r="AC3330">
        <v>559653.25</v>
      </c>
      <c r="AD3330">
        <v>39748789.659999996</v>
      </c>
      <c r="AE3330">
        <v>165.48</v>
      </c>
      <c r="AF3330">
        <v>6577629712.9399996</v>
      </c>
      <c r="AG3330">
        <v>225926.73</v>
      </c>
      <c r="AH3330">
        <v>0</v>
      </c>
      <c r="AI3330">
        <v>0</v>
      </c>
      <c r="AJ3330">
        <v>11.18</v>
      </c>
      <c r="AK3330">
        <v>4443914.68</v>
      </c>
      <c r="AL3330">
        <v>0.16200000000000001</v>
      </c>
      <c r="AM3330">
        <v>64393.04</v>
      </c>
      <c r="AN3330">
        <v>1508.5</v>
      </c>
      <c r="AO3330">
        <v>715.79</v>
      </c>
      <c r="AP3330">
        <v>1079769.21</v>
      </c>
      <c r="AQ3330">
        <v>1929742.23</v>
      </c>
      <c r="AR3330" t="s">
        <v>61</v>
      </c>
      <c r="AS3330" t="s">
        <v>61</v>
      </c>
      <c r="AT3330" t="s">
        <v>62</v>
      </c>
      <c r="AU3330" t="s">
        <v>63</v>
      </c>
    </row>
    <row r="3331" spans="1:47" x14ac:dyDescent="0.25">
      <c r="A3331" t="s">
        <v>4607</v>
      </c>
      <c r="B3331">
        <v>2022</v>
      </c>
      <c r="C3331">
        <v>2</v>
      </c>
      <c r="D3331" t="s">
        <v>48</v>
      </c>
      <c r="E3331" s="1">
        <v>44594</v>
      </c>
      <c r="F3331" s="1">
        <v>44608</v>
      </c>
      <c r="G3331">
        <v>14</v>
      </c>
      <c r="H3331">
        <v>19.5</v>
      </c>
      <c r="I3331" t="s">
        <v>65</v>
      </c>
      <c r="J3331" t="s">
        <v>50</v>
      </c>
      <c r="K3331" t="s">
        <v>183</v>
      </c>
      <c r="L3331">
        <v>2710.19</v>
      </c>
      <c r="M3331" t="s">
        <v>114</v>
      </c>
      <c r="N3331" t="s">
        <v>81</v>
      </c>
      <c r="O3331" t="s">
        <v>200</v>
      </c>
      <c r="P3331" t="s">
        <v>70</v>
      </c>
      <c r="Q3331" t="s">
        <v>257</v>
      </c>
      <c r="R3331" t="s">
        <v>4608</v>
      </c>
      <c r="S3331" t="s">
        <v>186</v>
      </c>
      <c r="T3331" t="s">
        <v>131</v>
      </c>
      <c r="U3331" t="s">
        <v>259</v>
      </c>
      <c r="V3331">
        <v>112353</v>
      </c>
      <c r="W3331">
        <v>62700</v>
      </c>
      <c r="X3331">
        <v>21.2</v>
      </c>
      <c r="Y3331">
        <v>15</v>
      </c>
      <c r="Z3331">
        <v>93097.25</v>
      </c>
      <c r="AB3331">
        <v>10.130000000000001</v>
      </c>
      <c r="AC3331">
        <v>943075.14</v>
      </c>
      <c r="AD3331">
        <v>34069869.609999999</v>
      </c>
      <c r="AE3331">
        <v>214.03</v>
      </c>
      <c r="AF3331">
        <v>7291974192.6300001</v>
      </c>
      <c r="AG3331">
        <v>187220.58</v>
      </c>
      <c r="AH3331">
        <v>3</v>
      </c>
      <c r="AI3331">
        <v>64284.87</v>
      </c>
      <c r="AJ3331">
        <v>8.27</v>
      </c>
      <c r="AK3331">
        <v>0</v>
      </c>
      <c r="AL3331">
        <v>6.4000000000000001E-2</v>
      </c>
      <c r="AM3331">
        <v>21804.720000000001</v>
      </c>
      <c r="AN3331">
        <v>733.1</v>
      </c>
      <c r="AO3331">
        <v>657.45</v>
      </c>
      <c r="AP3331">
        <v>481976.6</v>
      </c>
      <c r="AQ3331">
        <v>1698361.91</v>
      </c>
      <c r="AR3331" t="s">
        <v>61</v>
      </c>
      <c r="AS3331" t="s">
        <v>61</v>
      </c>
      <c r="AT3331" t="s">
        <v>293</v>
      </c>
      <c r="AU3331" t="s">
        <v>63</v>
      </c>
    </row>
    <row r="3332" spans="1:47" x14ac:dyDescent="0.25">
      <c r="A3332" t="s">
        <v>4609</v>
      </c>
      <c r="B3332">
        <v>2020</v>
      </c>
      <c r="C3332">
        <v>6</v>
      </c>
      <c r="D3332" t="s">
        <v>77</v>
      </c>
      <c r="E3332" s="1">
        <v>44000</v>
      </c>
      <c r="F3332" s="1">
        <v>44011</v>
      </c>
      <c r="G3332">
        <v>11</v>
      </c>
      <c r="H3332">
        <v>11.4</v>
      </c>
      <c r="I3332" t="s">
        <v>49</v>
      </c>
      <c r="J3332" t="s">
        <v>78</v>
      </c>
      <c r="K3332" t="s">
        <v>158</v>
      </c>
      <c r="L3332">
        <v>1006.3</v>
      </c>
      <c r="M3332" t="s">
        <v>52</v>
      </c>
      <c r="N3332" t="s">
        <v>69</v>
      </c>
      <c r="O3332" t="s">
        <v>91</v>
      </c>
      <c r="P3332" t="s">
        <v>131</v>
      </c>
      <c r="Q3332" t="s">
        <v>56</v>
      </c>
      <c r="R3332" t="s">
        <v>720</v>
      </c>
      <c r="S3332" t="s">
        <v>161</v>
      </c>
      <c r="T3332" t="s">
        <v>95</v>
      </c>
      <c r="U3332" t="s">
        <v>96</v>
      </c>
      <c r="V3332">
        <v>35731</v>
      </c>
      <c r="W3332">
        <v>26471</v>
      </c>
      <c r="X3332">
        <v>10.6</v>
      </c>
      <c r="Y3332">
        <v>13.8</v>
      </c>
      <c r="Z3332">
        <v>31090.31</v>
      </c>
      <c r="AB3332">
        <v>40.75</v>
      </c>
      <c r="AC3332">
        <v>1266930.1299999999</v>
      </c>
      <c r="AD3332">
        <v>23943580.440000001</v>
      </c>
      <c r="AE3332">
        <v>164.8</v>
      </c>
      <c r="AF3332">
        <v>3945902056.5100002</v>
      </c>
      <c r="AG3332">
        <v>82316.12</v>
      </c>
      <c r="AH3332">
        <v>1.4</v>
      </c>
      <c r="AI3332">
        <v>38968.17</v>
      </c>
      <c r="AJ3332">
        <v>24.66</v>
      </c>
      <c r="AK3332">
        <v>5904486.9400000004</v>
      </c>
      <c r="AL3332">
        <v>0.309</v>
      </c>
      <c r="AM3332">
        <v>73985.66</v>
      </c>
      <c r="AN3332">
        <v>169</v>
      </c>
      <c r="AO3332">
        <v>468.37</v>
      </c>
      <c r="AP3332">
        <v>79154.53</v>
      </c>
      <c r="AQ3332">
        <v>1541354.61</v>
      </c>
      <c r="AR3332" t="s">
        <v>61</v>
      </c>
      <c r="AS3332" t="s">
        <v>61</v>
      </c>
      <c r="AT3332" t="s">
        <v>62</v>
      </c>
      <c r="AU3332" t="s">
        <v>63</v>
      </c>
    </row>
    <row r="3333" spans="1:47" x14ac:dyDescent="0.25">
      <c r="A3333" t="s">
        <v>4610</v>
      </c>
      <c r="B3333">
        <v>2021</v>
      </c>
      <c r="C3333">
        <v>2</v>
      </c>
      <c r="D3333" t="s">
        <v>48</v>
      </c>
      <c r="E3333" s="1">
        <v>44238</v>
      </c>
      <c r="F3333" s="1">
        <v>44245</v>
      </c>
      <c r="G3333">
        <v>7</v>
      </c>
      <c r="H3333">
        <v>4.5</v>
      </c>
      <c r="I3333" t="s">
        <v>49</v>
      </c>
      <c r="J3333" t="s">
        <v>66</v>
      </c>
      <c r="K3333" t="s">
        <v>391</v>
      </c>
      <c r="L3333">
        <v>9999.99</v>
      </c>
      <c r="M3333" t="s">
        <v>114</v>
      </c>
      <c r="N3333" t="s">
        <v>106</v>
      </c>
      <c r="O3333" t="s">
        <v>99</v>
      </c>
      <c r="P3333" t="s">
        <v>164</v>
      </c>
      <c r="Q3333" t="s">
        <v>128</v>
      </c>
      <c r="R3333" t="s">
        <v>1752</v>
      </c>
      <c r="S3333" t="s">
        <v>130</v>
      </c>
      <c r="T3333" t="s">
        <v>59</v>
      </c>
      <c r="U3333" t="s">
        <v>60</v>
      </c>
      <c r="V3333">
        <v>77918</v>
      </c>
      <c r="W3333">
        <v>43833</v>
      </c>
      <c r="X3333">
        <v>8.3000000000000007</v>
      </c>
      <c r="Y3333">
        <v>13.8</v>
      </c>
      <c r="Z3333">
        <v>62529.31</v>
      </c>
      <c r="AB3333">
        <v>33.54</v>
      </c>
      <c r="AC3333">
        <v>2097233.06</v>
      </c>
      <c r="AD3333">
        <v>26761919.390000001</v>
      </c>
      <c r="AE3333">
        <v>173.28</v>
      </c>
      <c r="AF3333">
        <v>4637305391.8999996</v>
      </c>
      <c r="AG3333">
        <v>170782.74</v>
      </c>
      <c r="AH3333">
        <v>0</v>
      </c>
      <c r="AI3333">
        <v>0</v>
      </c>
      <c r="AJ3333">
        <v>7.0000000000000007E-2</v>
      </c>
      <c r="AK3333">
        <v>18733.34</v>
      </c>
      <c r="AL3333">
        <v>0.3</v>
      </c>
      <c r="AM3333">
        <v>80285.759999999995</v>
      </c>
      <c r="AN3333">
        <v>264.8</v>
      </c>
      <c r="AO3333">
        <v>614.82000000000005</v>
      </c>
      <c r="AP3333">
        <v>162804.34</v>
      </c>
      <c r="AQ3333">
        <v>2511105.9</v>
      </c>
      <c r="AR3333" t="s">
        <v>61</v>
      </c>
      <c r="AS3333" t="s">
        <v>61</v>
      </c>
      <c r="AT3333" t="s">
        <v>62</v>
      </c>
      <c r="AU3333" t="s">
        <v>63</v>
      </c>
    </row>
    <row r="3334" spans="1:47" x14ac:dyDescent="0.25">
      <c r="A3334" t="s">
        <v>4611</v>
      </c>
      <c r="B3334">
        <v>2025</v>
      </c>
      <c r="C3334">
        <v>7</v>
      </c>
      <c r="D3334" t="s">
        <v>89</v>
      </c>
      <c r="E3334" s="1">
        <v>45841</v>
      </c>
      <c r="F3334" s="1">
        <v>45873</v>
      </c>
      <c r="G3334">
        <v>32</v>
      </c>
      <c r="H3334">
        <v>5.5</v>
      </c>
      <c r="I3334" t="s">
        <v>49</v>
      </c>
      <c r="J3334" t="s">
        <v>66</v>
      </c>
      <c r="K3334" t="s">
        <v>251</v>
      </c>
      <c r="L3334">
        <v>8543.7000000000007</v>
      </c>
      <c r="M3334" t="s">
        <v>98</v>
      </c>
      <c r="N3334" t="s">
        <v>106</v>
      </c>
      <c r="O3334" t="s">
        <v>91</v>
      </c>
      <c r="P3334" t="s">
        <v>154</v>
      </c>
      <c r="Q3334" t="s">
        <v>56</v>
      </c>
      <c r="R3334" t="s">
        <v>2153</v>
      </c>
      <c r="S3334" t="s">
        <v>156</v>
      </c>
      <c r="T3334" t="s">
        <v>148</v>
      </c>
      <c r="U3334" t="s">
        <v>103</v>
      </c>
      <c r="V3334">
        <v>22747</v>
      </c>
      <c r="W3334">
        <v>12620</v>
      </c>
      <c r="X3334">
        <v>20.9</v>
      </c>
      <c r="Y3334">
        <v>11.6</v>
      </c>
      <c r="Z3334">
        <v>18071.97</v>
      </c>
      <c r="AA3334">
        <v>1290</v>
      </c>
      <c r="AB3334">
        <v>2675.1</v>
      </c>
      <c r="AC3334">
        <v>3450879</v>
      </c>
      <c r="AD3334">
        <v>78398374.5</v>
      </c>
      <c r="AE3334">
        <v>279.41000000000003</v>
      </c>
      <c r="AF3334">
        <v>21905289819.049999</v>
      </c>
      <c r="AG3334">
        <v>204130.22</v>
      </c>
      <c r="AH3334">
        <v>0</v>
      </c>
      <c r="AI3334">
        <v>0</v>
      </c>
      <c r="AJ3334">
        <v>10.6</v>
      </c>
      <c r="AK3334">
        <v>8310227.7000000002</v>
      </c>
      <c r="AL3334">
        <v>6.4000000000000001E-2</v>
      </c>
      <c r="AM3334">
        <v>50174.96</v>
      </c>
      <c r="AN3334">
        <v>810.6</v>
      </c>
      <c r="AO3334">
        <v>435.83</v>
      </c>
      <c r="AP3334">
        <v>353283.8</v>
      </c>
      <c r="AQ3334">
        <v>4058467.98</v>
      </c>
      <c r="AR3334" t="s">
        <v>61</v>
      </c>
      <c r="AS3334" t="s">
        <v>61</v>
      </c>
      <c r="AT3334" t="s">
        <v>62</v>
      </c>
      <c r="AU3334" t="s">
        <v>63</v>
      </c>
    </row>
    <row r="3335" spans="1:47" x14ac:dyDescent="0.25">
      <c r="A3335" t="s">
        <v>4612</v>
      </c>
      <c r="B3335">
        <v>2024</v>
      </c>
      <c r="C3335">
        <v>11</v>
      </c>
      <c r="D3335" t="s">
        <v>119</v>
      </c>
      <c r="E3335" s="1">
        <v>45611</v>
      </c>
      <c r="F3335" s="1">
        <v>45631</v>
      </c>
      <c r="G3335">
        <v>20</v>
      </c>
      <c r="H3335">
        <v>17.7</v>
      </c>
      <c r="I3335" t="s">
        <v>65</v>
      </c>
      <c r="J3335" t="s">
        <v>112</v>
      </c>
      <c r="K3335" t="s">
        <v>340</v>
      </c>
      <c r="L3335">
        <v>7208.39</v>
      </c>
      <c r="M3335" t="s">
        <v>90</v>
      </c>
      <c r="N3335" t="s">
        <v>81</v>
      </c>
      <c r="O3335" t="s">
        <v>91</v>
      </c>
      <c r="P3335" t="s">
        <v>70</v>
      </c>
      <c r="Q3335" t="s">
        <v>164</v>
      </c>
      <c r="R3335" t="s">
        <v>1318</v>
      </c>
      <c r="S3335" t="s">
        <v>73</v>
      </c>
      <c r="T3335" t="s">
        <v>74</v>
      </c>
      <c r="U3335" t="s">
        <v>75</v>
      </c>
      <c r="V3335">
        <v>8219</v>
      </c>
      <c r="W3335">
        <v>5985</v>
      </c>
      <c r="X3335">
        <v>6.4</v>
      </c>
      <c r="Y3335">
        <v>10.1</v>
      </c>
      <c r="Z3335">
        <v>7156.57</v>
      </c>
      <c r="AB3335">
        <v>38.83</v>
      </c>
      <c r="AC3335">
        <v>277889.61</v>
      </c>
      <c r="AD3335">
        <v>3719269.43</v>
      </c>
      <c r="AE3335">
        <v>278.82</v>
      </c>
      <c r="AF3335">
        <v>1037006702.47</v>
      </c>
      <c r="AG3335">
        <v>146030.84</v>
      </c>
      <c r="AH3335">
        <v>1.4</v>
      </c>
      <c r="AI3335">
        <v>42117.53</v>
      </c>
      <c r="AJ3335">
        <v>15.54</v>
      </c>
      <c r="AK3335">
        <v>0</v>
      </c>
      <c r="AL3335">
        <v>7.8E-2</v>
      </c>
      <c r="AM3335">
        <v>2901.03</v>
      </c>
      <c r="AN3335">
        <v>446.1</v>
      </c>
      <c r="AO3335">
        <v>428.66</v>
      </c>
      <c r="AP3335">
        <v>191225.23</v>
      </c>
      <c r="AQ3335">
        <v>660164.24</v>
      </c>
      <c r="AR3335" t="s">
        <v>61</v>
      </c>
      <c r="AS3335" t="s">
        <v>61</v>
      </c>
      <c r="AT3335" t="s">
        <v>62</v>
      </c>
      <c r="AU3335" t="s">
        <v>63</v>
      </c>
    </row>
    <row r="3336" spans="1:47" x14ac:dyDescent="0.25">
      <c r="A3336" t="s">
        <v>4613</v>
      </c>
      <c r="B3336">
        <v>2022</v>
      </c>
      <c r="C3336">
        <v>9</v>
      </c>
      <c r="D3336" t="s">
        <v>89</v>
      </c>
      <c r="E3336" s="1">
        <v>44812</v>
      </c>
      <c r="F3336" s="1">
        <v>44830</v>
      </c>
      <c r="G3336">
        <v>18</v>
      </c>
      <c r="H3336">
        <v>2.5</v>
      </c>
      <c r="I3336" t="s">
        <v>49</v>
      </c>
      <c r="J3336" t="s">
        <v>112</v>
      </c>
      <c r="K3336" t="s">
        <v>199</v>
      </c>
      <c r="L3336">
        <v>7204.49</v>
      </c>
      <c r="M3336" t="s">
        <v>68</v>
      </c>
      <c r="N3336" t="s">
        <v>53</v>
      </c>
      <c r="O3336" t="s">
        <v>189</v>
      </c>
      <c r="P3336" t="s">
        <v>121</v>
      </c>
      <c r="Q3336" t="s">
        <v>56</v>
      </c>
      <c r="R3336" t="s">
        <v>3621</v>
      </c>
      <c r="S3336" t="s">
        <v>161</v>
      </c>
      <c r="T3336" t="s">
        <v>95</v>
      </c>
      <c r="U3336" t="s">
        <v>60</v>
      </c>
      <c r="V3336">
        <v>18999</v>
      </c>
      <c r="W3336">
        <v>11347</v>
      </c>
      <c r="X3336">
        <v>18.600000000000001</v>
      </c>
      <c r="Y3336">
        <v>11.8</v>
      </c>
      <c r="Z3336">
        <v>17724.95</v>
      </c>
      <c r="AB3336">
        <v>20.65</v>
      </c>
      <c r="AC3336">
        <v>366020.22</v>
      </c>
      <c r="AD3336">
        <v>10707642.289999999</v>
      </c>
      <c r="AE3336">
        <v>217.54</v>
      </c>
      <c r="AF3336">
        <v>2329340503.77</v>
      </c>
      <c r="AG3336">
        <v>181737.7</v>
      </c>
      <c r="AH3336">
        <v>0</v>
      </c>
      <c r="AI3336">
        <v>0</v>
      </c>
      <c r="AJ3336">
        <v>10.55</v>
      </c>
      <c r="AK3336">
        <v>1129656.26</v>
      </c>
      <c r="AL3336">
        <v>0.26300000000000001</v>
      </c>
      <c r="AM3336">
        <v>28161.1</v>
      </c>
      <c r="AN3336">
        <v>617.5</v>
      </c>
      <c r="AO3336">
        <v>427.07</v>
      </c>
      <c r="AP3336">
        <v>263715.71999999997</v>
      </c>
      <c r="AQ3336">
        <v>839634.74</v>
      </c>
      <c r="AR3336" t="s">
        <v>61</v>
      </c>
      <c r="AS3336" t="s">
        <v>61</v>
      </c>
      <c r="AT3336" t="s">
        <v>62</v>
      </c>
      <c r="AU3336" t="s">
        <v>63</v>
      </c>
    </row>
    <row r="3337" spans="1:47" x14ac:dyDescent="0.25">
      <c r="A3337" t="s">
        <v>4614</v>
      </c>
      <c r="B3337">
        <v>2020</v>
      </c>
      <c r="C3337">
        <v>6</v>
      </c>
      <c r="D3337" t="s">
        <v>77</v>
      </c>
      <c r="E3337" s="1">
        <v>43995</v>
      </c>
      <c r="F3337" s="1">
        <v>44004</v>
      </c>
      <c r="G3337">
        <v>9</v>
      </c>
      <c r="H3337">
        <v>1.5</v>
      </c>
      <c r="I3337" t="s">
        <v>49</v>
      </c>
      <c r="J3337" t="s">
        <v>50</v>
      </c>
      <c r="K3337" t="s">
        <v>223</v>
      </c>
      <c r="L3337">
        <v>2710.1109999999999</v>
      </c>
      <c r="M3337" t="s">
        <v>68</v>
      </c>
      <c r="N3337" t="s">
        <v>168</v>
      </c>
      <c r="O3337" t="s">
        <v>189</v>
      </c>
      <c r="P3337" t="s">
        <v>174</v>
      </c>
      <c r="Q3337" t="s">
        <v>56</v>
      </c>
      <c r="R3337" t="s">
        <v>185</v>
      </c>
      <c r="S3337" t="s">
        <v>186</v>
      </c>
      <c r="T3337" t="s">
        <v>187</v>
      </c>
      <c r="U3337" t="s">
        <v>181</v>
      </c>
      <c r="V3337">
        <v>95623</v>
      </c>
      <c r="W3337">
        <v>57427</v>
      </c>
      <c r="X3337">
        <v>3.8</v>
      </c>
      <c r="Y3337">
        <v>15.4</v>
      </c>
      <c r="Z3337">
        <v>85748.91</v>
      </c>
      <c r="AB3337">
        <v>23.85</v>
      </c>
      <c r="AC3337">
        <v>2045111.5</v>
      </c>
      <c r="AD3337">
        <v>59212194.82</v>
      </c>
      <c r="AE3337">
        <v>162.66</v>
      </c>
      <c r="AF3337">
        <v>9631455609.4200001</v>
      </c>
      <c r="AG3337">
        <v>36690.230000000003</v>
      </c>
      <c r="AH3337">
        <v>1.2</v>
      </c>
      <c r="AI3337">
        <v>12625.13</v>
      </c>
      <c r="AJ3337">
        <v>8.77</v>
      </c>
      <c r="AK3337">
        <v>5192909.49</v>
      </c>
      <c r="AL3337">
        <v>0.114</v>
      </c>
      <c r="AM3337">
        <v>67501.899999999994</v>
      </c>
      <c r="AN3337">
        <v>443.9</v>
      </c>
      <c r="AO3337">
        <v>470.17</v>
      </c>
      <c r="AP3337">
        <v>208708.46</v>
      </c>
      <c r="AQ3337">
        <v>2370637.2200000002</v>
      </c>
      <c r="AR3337" t="s">
        <v>61</v>
      </c>
      <c r="AS3337" t="s">
        <v>61</v>
      </c>
      <c r="AT3337" t="s">
        <v>62</v>
      </c>
      <c r="AU3337" t="s">
        <v>63</v>
      </c>
    </row>
    <row r="3338" spans="1:47" x14ac:dyDescent="0.25">
      <c r="A3338" t="s">
        <v>4615</v>
      </c>
      <c r="B3338">
        <v>2024</v>
      </c>
      <c r="C3338">
        <v>10</v>
      </c>
      <c r="D3338" t="s">
        <v>119</v>
      </c>
      <c r="E3338" s="1">
        <v>45570</v>
      </c>
      <c r="F3338" s="1">
        <v>45587</v>
      </c>
      <c r="G3338">
        <v>17</v>
      </c>
      <c r="H3338">
        <v>7</v>
      </c>
      <c r="I3338" t="s">
        <v>49</v>
      </c>
      <c r="J3338" t="s">
        <v>50</v>
      </c>
      <c r="K3338" t="s">
        <v>223</v>
      </c>
      <c r="L3338">
        <v>2710.1109999999999</v>
      </c>
      <c r="M3338" t="s">
        <v>114</v>
      </c>
      <c r="N3338" t="s">
        <v>53</v>
      </c>
      <c r="O3338" t="s">
        <v>91</v>
      </c>
      <c r="P3338" t="s">
        <v>154</v>
      </c>
      <c r="Q3338" t="s">
        <v>82</v>
      </c>
      <c r="R3338" t="s">
        <v>1316</v>
      </c>
      <c r="S3338" t="s">
        <v>186</v>
      </c>
      <c r="T3338" t="s">
        <v>86</v>
      </c>
      <c r="U3338" t="s">
        <v>166</v>
      </c>
      <c r="V3338">
        <v>95256</v>
      </c>
      <c r="W3338">
        <v>62493</v>
      </c>
      <c r="X3338">
        <v>14.7</v>
      </c>
      <c r="Y3338">
        <v>12</v>
      </c>
      <c r="Z3338">
        <v>88529.11</v>
      </c>
      <c r="AB3338">
        <v>43.54</v>
      </c>
      <c r="AC3338">
        <v>3854557.45</v>
      </c>
      <c r="AD3338">
        <v>68317028.900000006</v>
      </c>
      <c r="AE3338">
        <v>281.48</v>
      </c>
      <c r="AF3338">
        <v>19229877294.77</v>
      </c>
      <c r="AG3338">
        <v>209198.07</v>
      </c>
      <c r="AH3338">
        <v>0.3</v>
      </c>
      <c r="AI3338">
        <v>2751.91</v>
      </c>
      <c r="AJ3338">
        <v>6.22</v>
      </c>
      <c r="AK3338">
        <v>4249319.2</v>
      </c>
      <c r="AL3338">
        <v>0.26300000000000001</v>
      </c>
      <c r="AM3338">
        <v>179673.79</v>
      </c>
      <c r="AN3338">
        <v>665.7</v>
      </c>
      <c r="AO3338">
        <v>634.91999999999996</v>
      </c>
      <c r="AP3338">
        <v>422666.23999999999</v>
      </c>
      <c r="AQ3338">
        <v>4668847.46</v>
      </c>
      <c r="AR3338" t="s">
        <v>61</v>
      </c>
      <c r="AS3338" t="s">
        <v>61</v>
      </c>
      <c r="AT3338" t="s">
        <v>62</v>
      </c>
      <c r="AU3338" t="s">
        <v>63</v>
      </c>
    </row>
    <row r="3339" spans="1:47" x14ac:dyDescent="0.25">
      <c r="A3339" t="s">
        <v>4616</v>
      </c>
      <c r="B3339">
        <v>2020</v>
      </c>
      <c r="C3339">
        <v>6</v>
      </c>
      <c r="D3339" t="s">
        <v>77</v>
      </c>
      <c r="E3339" s="1">
        <v>44011</v>
      </c>
      <c r="F3339" s="1">
        <v>44028</v>
      </c>
      <c r="G3339">
        <v>17</v>
      </c>
      <c r="H3339">
        <v>17.8</v>
      </c>
      <c r="I3339" t="s">
        <v>65</v>
      </c>
      <c r="J3339" t="s">
        <v>50</v>
      </c>
      <c r="K3339" t="s">
        <v>145</v>
      </c>
      <c r="L3339">
        <v>2710.19</v>
      </c>
      <c r="M3339" t="s">
        <v>80</v>
      </c>
      <c r="N3339" t="s">
        <v>81</v>
      </c>
      <c r="O3339" t="s">
        <v>107</v>
      </c>
      <c r="P3339" t="s">
        <v>92</v>
      </c>
      <c r="Q3339" t="s">
        <v>257</v>
      </c>
      <c r="R3339" t="s">
        <v>1387</v>
      </c>
      <c r="S3339" t="s">
        <v>123</v>
      </c>
      <c r="T3339" t="s">
        <v>74</v>
      </c>
      <c r="U3339" t="s">
        <v>75</v>
      </c>
      <c r="V3339">
        <v>46959</v>
      </c>
      <c r="W3339">
        <v>29189</v>
      </c>
      <c r="X3339">
        <v>16.100000000000001</v>
      </c>
      <c r="Y3339">
        <v>10</v>
      </c>
      <c r="Z3339">
        <v>39370.94</v>
      </c>
      <c r="AB3339">
        <v>22.74</v>
      </c>
      <c r="AC3339">
        <v>895295.18</v>
      </c>
      <c r="AD3339">
        <v>42311949.219999999</v>
      </c>
      <c r="AE3339">
        <v>158.94</v>
      </c>
      <c r="AF3339">
        <v>6725061209.0299997</v>
      </c>
      <c r="AG3339">
        <v>209925.61</v>
      </c>
      <c r="AH3339">
        <v>1</v>
      </c>
      <c r="AI3339">
        <v>30590.35</v>
      </c>
      <c r="AJ3339">
        <v>6.59</v>
      </c>
      <c r="AK3339">
        <v>0</v>
      </c>
      <c r="AL3339">
        <v>0.218</v>
      </c>
      <c r="AM3339">
        <v>92240.05</v>
      </c>
      <c r="AN3339">
        <v>894.1</v>
      </c>
      <c r="AO3339">
        <v>729.32</v>
      </c>
      <c r="AP3339">
        <v>652085.01</v>
      </c>
      <c r="AQ3339">
        <v>1880136.2</v>
      </c>
      <c r="AR3339" t="s">
        <v>61</v>
      </c>
      <c r="AS3339" t="s">
        <v>61</v>
      </c>
      <c r="AT3339" t="s">
        <v>62</v>
      </c>
      <c r="AU3339" t="s">
        <v>63</v>
      </c>
    </row>
    <row r="3340" spans="1:47" x14ac:dyDescent="0.25">
      <c r="A3340" t="s">
        <v>4617</v>
      </c>
      <c r="B3340">
        <v>2020</v>
      </c>
      <c r="C3340">
        <v>3</v>
      </c>
      <c r="D3340" t="s">
        <v>48</v>
      </c>
      <c r="E3340" s="1">
        <v>43912</v>
      </c>
      <c r="F3340" s="1">
        <v>43931</v>
      </c>
      <c r="G3340">
        <v>19</v>
      </c>
      <c r="H3340">
        <v>1</v>
      </c>
      <c r="I3340" t="s">
        <v>49</v>
      </c>
      <c r="J3340" t="s">
        <v>66</v>
      </c>
      <c r="K3340" t="s">
        <v>153</v>
      </c>
      <c r="L3340">
        <v>6309</v>
      </c>
      <c r="M3340" t="s">
        <v>90</v>
      </c>
      <c r="N3340" t="s">
        <v>106</v>
      </c>
      <c r="O3340" t="s">
        <v>99</v>
      </c>
      <c r="P3340" t="s">
        <v>196</v>
      </c>
      <c r="Q3340" t="s">
        <v>128</v>
      </c>
      <c r="R3340" t="s">
        <v>2341</v>
      </c>
      <c r="S3340" t="s">
        <v>156</v>
      </c>
      <c r="T3340" t="s">
        <v>162</v>
      </c>
      <c r="U3340" t="s">
        <v>110</v>
      </c>
      <c r="V3340">
        <v>21672</v>
      </c>
      <c r="W3340">
        <v>13824</v>
      </c>
      <c r="X3340">
        <v>21.6</v>
      </c>
      <c r="Y3340">
        <v>12.9</v>
      </c>
      <c r="Z3340">
        <v>19208.330000000002</v>
      </c>
      <c r="AA3340">
        <v>1372</v>
      </c>
      <c r="AB3340">
        <v>2077.61</v>
      </c>
      <c r="AC3340">
        <v>2850480.92</v>
      </c>
      <c r="AD3340">
        <v>29776176.920000002</v>
      </c>
      <c r="AE3340">
        <v>162.91999999999999</v>
      </c>
      <c r="AF3340">
        <v>4851134743.8100004</v>
      </c>
      <c r="AG3340">
        <v>200981.46</v>
      </c>
      <c r="AH3340">
        <v>1.4</v>
      </c>
      <c r="AI3340">
        <v>43308.99</v>
      </c>
      <c r="AJ3340">
        <v>18.3</v>
      </c>
      <c r="AK3340">
        <v>5449040.3799999999</v>
      </c>
      <c r="AL3340">
        <v>0.313</v>
      </c>
      <c r="AM3340">
        <v>93199.43</v>
      </c>
      <c r="AN3340">
        <v>630.6</v>
      </c>
      <c r="AO3340">
        <v>672.18</v>
      </c>
      <c r="AP3340">
        <v>423876.71</v>
      </c>
      <c r="AQ3340">
        <v>3611847.51</v>
      </c>
      <c r="AR3340" t="s">
        <v>61</v>
      </c>
      <c r="AS3340" t="s">
        <v>61</v>
      </c>
      <c r="AT3340" t="s">
        <v>62</v>
      </c>
      <c r="AU3340" t="s">
        <v>63</v>
      </c>
    </row>
    <row r="3341" spans="1:47" x14ac:dyDescent="0.25">
      <c r="A3341" t="s">
        <v>4618</v>
      </c>
      <c r="B3341">
        <v>2023</v>
      </c>
      <c r="C3341">
        <v>2</v>
      </c>
      <c r="D3341" t="s">
        <v>48</v>
      </c>
      <c r="E3341" s="1">
        <v>44958</v>
      </c>
      <c r="F3341" s="1">
        <v>44972</v>
      </c>
      <c r="G3341">
        <v>14</v>
      </c>
      <c r="H3341">
        <v>4.8</v>
      </c>
      <c r="I3341" t="s">
        <v>65</v>
      </c>
      <c r="J3341" t="s">
        <v>66</v>
      </c>
      <c r="K3341" t="s">
        <v>248</v>
      </c>
      <c r="L3341">
        <v>9999</v>
      </c>
      <c r="M3341" t="s">
        <v>90</v>
      </c>
      <c r="N3341" t="s">
        <v>168</v>
      </c>
      <c r="O3341" t="s">
        <v>189</v>
      </c>
      <c r="P3341" t="s">
        <v>92</v>
      </c>
      <c r="Q3341" t="s">
        <v>230</v>
      </c>
      <c r="R3341" t="s">
        <v>1750</v>
      </c>
      <c r="S3341" t="s">
        <v>156</v>
      </c>
      <c r="T3341" t="s">
        <v>95</v>
      </c>
      <c r="U3341" t="s">
        <v>103</v>
      </c>
      <c r="V3341">
        <v>26450</v>
      </c>
      <c r="W3341">
        <v>16435</v>
      </c>
      <c r="X3341">
        <v>14.7</v>
      </c>
      <c r="Y3341">
        <v>12.3</v>
      </c>
      <c r="Z3341">
        <v>22695.49</v>
      </c>
      <c r="AA3341">
        <v>1621</v>
      </c>
      <c r="AB3341">
        <v>4392.5600000000004</v>
      </c>
      <c r="AC3341">
        <v>7120339.7599999998</v>
      </c>
      <c r="AD3341">
        <v>51104115.700000003</v>
      </c>
      <c r="AE3341">
        <v>285.95</v>
      </c>
      <c r="AF3341">
        <v>14613221884.42</v>
      </c>
      <c r="AG3341">
        <v>208385.81</v>
      </c>
      <c r="AH3341">
        <v>4.0999999999999996</v>
      </c>
      <c r="AI3341">
        <v>91676.01</v>
      </c>
      <c r="AJ3341">
        <v>1.67</v>
      </c>
      <c r="AK3341">
        <v>0</v>
      </c>
      <c r="AL3341">
        <v>0.23300000000000001</v>
      </c>
      <c r="AM3341">
        <v>119072.59</v>
      </c>
      <c r="AN3341">
        <v>704.5</v>
      </c>
      <c r="AO3341">
        <v>439.18</v>
      </c>
      <c r="AP3341">
        <v>309402.31</v>
      </c>
      <c r="AQ3341">
        <v>7848876.4800000004</v>
      </c>
      <c r="AR3341" t="s">
        <v>61</v>
      </c>
      <c r="AS3341" t="s">
        <v>61</v>
      </c>
      <c r="AT3341" t="s">
        <v>62</v>
      </c>
      <c r="AU3341" t="s">
        <v>63</v>
      </c>
    </row>
    <row r="3342" spans="1:47" x14ac:dyDescent="0.25">
      <c r="A3342" t="s">
        <v>4619</v>
      </c>
      <c r="B3342">
        <v>2025</v>
      </c>
      <c r="C3342">
        <v>8</v>
      </c>
      <c r="D3342" t="s">
        <v>89</v>
      </c>
      <c r="E3342" s="1">
        <v>45899</v>
      </c>
      <c r="F3342" s="1">
        <v>45920</v>
      </c>
      <c r="G3342">
        <v>21</v>
      </c>
      <c r="H3342">
        <v>8.6999999999999993</v>
      </c>
      <c r="I3342" t="s">
        <v>65</v>
      </c>
      <c r="J3342" t="s">
        <v>134</v>
      </c>
      <c r="K3342" t="s">
        <v>135</v>
      </c>
      <c r="L3342">
        <v>9999.0098999999991</v>
      </c>
      <c r="M3342" t="s">
        <v>52</v>
      </c>
      <c r="N3342" t="s">
        <v>81</v>
      </c>
      <c r="O3342" t="s">
        <v>54</v>
      </c>
      <c r="P3342" t="s">
        <v>128</v>
      </c>
      <c r="Q3342" t="s">
        <v>71</v>
      </c>
      <c r="R3342" t="s">
        <v>2264</v>
      </c>
      <c r="S3342" t="s">
        <v>137</v>
      </c>
      <c r="T3342" t="s">
        <v>86</v>
      </c>
      <c r="U3342" t="s">
        <v>103</v>
      </c>
      <c r="V3342">
        <v>6483</v>
      </c>
      <c r="W3342">
        <v>4616</v>
      </c>
      <c r="X3342">
        <v>10.5</v>
      </c>
      <c r="Y3342">
        <v>12</v>
      </c>
      <c r="Z3342">
        <v>6039.25</v>
      </c>
      <c r="AB3342">
        <v>44.03</v>
      </c>
      <c r="AC3342">
        <v>265908.18</v>
      </c>
      <c r="AD3342">
        <v>4835385.91</v>
      </c>
      <c r="AE3342">
        <v>278.47000000000003</v>
      </c>
      <c r="AF3342">
        <v>1346509914.3599999</v>
      </c>
      <c r="AG3342">
        <v>217310.17</v>
      </c>
      <c r="AH3342">
        <v>1.2</v>
      </c>
      <c r="AI3342">
        <v>38406.83</v>
      </c>
      <c r="AJ3342">
        <v>23.17</v>
      </c>
      <c r="AK3342">
        <v>0</v>
      </c>
      <c r="AL3342">
        <v>9.6000000000000002E-2</v>
      </c>
      <c r="AM3342">
        <v>4641.97</v>
      </c>
      <c r="AN3342">
        <v>672.6</v>
      </c>
      <c r="AO3342">
        <v>624.78</v>
      </c>
      <c r="AP3342">
        <v>420227.03</v>
      </c>
      <c r="AQ3342">
        <v>946494.18</v>
      </c>
      <c r="AR3342" t="s">
        <v>61</v>
      </c>
      <c r="AS3342" t="s">
        <v>61</v>
      </c>
      <c r="AT3342" t="s">
        <v>62</v>
      </c>
      <c r="AU3342" t="s">
        <v>63</v>
      </c>
    </row>
    <row r="3343" spans="1:47" x14ac:dyDescent="0.25">
      <c r="A3343" t="s">
        <v>4620</v>
      </c>
      <c r="B3343">
        <v>2022</v>
      </c>
      <c r="C3343">
        <v>1</v>
      </c>
      <c r="D3343" t="s">
        <v>48</v>
      </c>
      <c r="E3343" s="1">
        <v>44570</v>
      </c>
      <c r="F3343" s="1">
        <v>44586</v>
      </c>
      <c r="G3343">
        <v>16</v>
      </c>
      <c r="H3343">
        <v>17.5</v>
      </c>
      <c r="I3343" t="s">
        <v>49</v>
      </c>
      <c r="J3343" t="s">
        <v>66</v>
      </c>
      <c r="K3343" t="s">
        <v>153</v>
      </c>
      <c r="L3343">
        <v>6309</v>
      </c>
      <c r="M3343" t="s">
        <v>68</v>
      </c>
      <c r="N3343" t="s">
        <v>106</v>
      </c>
      <c r="O3343" t="s">
        <v>200</v>
      </c>
      <c r="P3343" t="s">
        <v>257</v>
      </c>
      <c r="Q3343" t="s">
        <v>100</v>
      </c>
      <c r="R3343" t="s">
        <v>893</v>
      </c>
      <c r="S3343" t="s">
        <v>156</v>
      </c>
      <c r="T3343" t="s">
        <v>74</v>
      </c>
      <c r="U3343" t="s">
        <v>75</v>
      </c>
      <c r="V3343">
        <v>10441</v>
      </c>
      <c r="W3343">
        <v>6989</v>
      </c>
      <c r="X3343">
        <v>21.9</v>
      </c>
      <c r="Y3343">
        <v>11.7</v>
      </c>
      <c r="Z3343">
        <v>8906.99</v>
      </c>
      <c r="AA3343">
        <v>636</v>
      </c>
      <c r="AB3343">
        <v>341.43</v>
      </c>
      <c r="AC3343">
        <v>217149.48</v>
      </c>
      <c r="AD3343">
        <v>43656186.369999997</v>
      </c>
      <c r="AE3343">
        <v>218.99</v>
      </c>
      <c r="AF3343">
        <v>9560268253.1700001</v>
      </c>
      <c r="AG3343">
        <v>85552.19</v>
      </c>
      <c r="AH3343">
        <v>2.9</v>
      </c>
      <c r="AI3343">
        <v>61056.55</v>
      </c>
      <c r="AJ3343">
        <v>22.8</v>
      </c>
      <c r="AK3343">
        <v>9953610.4900000002</v>
      </c>
      <c r="AL3343">
        <v>0.22</v>
      </c>
      <c r="AM3343">
        <v>96043.61</v>
      </c>
      <c r="AN3343">
        <v>559.20000000000005</v>
      </c>
      <c r="AO3343">
        <v>690.35</v>
      </c>
      <c r="AP3343">
        <v>386043.72</v>
      </c>
      <c r="AQ3343">
        <v>845845.55</v>
      </c>
      <c r="AR3343" t="s">
        <v>61</v>
      </c>
      <c r="AS3343" t="s">
        <v>61</v>
      </c>
      <c r="AT3343" t="s">
        <v>62</v>
      </c>
      <c r="AU3343" t="s">
        <v>117</v>
      </c>
    </row>
    <row r="3344" spans="1:47" x14ac:dyDescent="0.25">
      <c r="A3344" t="s">
        <v>4621</v>
      </c>
      <c r="B3344">
        <v>2023</v>
      </c>
      <c r="C3344">
        <v>2</v>
      </c>
      <c r="D3344" t="s">
        <v>48</v>
      </c>
      <c r="E3344" s="1">
        <v>44961</v>
      </c>
      <c r="F3344" s="1">
        <v>44971</v>
      </c>
      <c r="G3344">
        <v>10</v>
      </c>
      <c r="H3344">
        <v>3.8</v>
      </c>
      <c r="I3344" t="s">
        <v>49</v>
      </c>
      <c r="J3344" t="s">
        <v>78</v>
      </c>
      <c r="K3344" t="s">
        <v>315</v>
      </c>
      <c r="L3344">
        <v>1511.9</v>
      </c>
      <c r="M3344" t="s">
        <v>52</v>
      </c>
      <c r="N3344" t="s">
        <v>81</v>
      </c>
      <c r="O3344" t="s">
        <v>54</v>
      </c>
      <c r="P3344" t="s">
        <v>146</v>
      </c>
      <c r="Q3344" t="s">
        <v>82</v>
      </c>
      <c r="R3344" t="s">
        <v>2802</v>
      </c>
      <c r="S3344" t="s">
        <v>85</v>
      </c>
      <c r="T3344" t="s">
        <v>131</v>
      </c>
      <c r="U3344" t="s">
        <v>132</v>
      </c>
      <c r="V3344">
        <v>50389</v>
      </c>
      <c r="W3344">
        <v>37215</v>
      </c>
      <c r="X3344">
        <v>21.4</v>
      </c>
      <c r="Y3344">
        <v>14.6</v>
      </c>
      <c r="Z3344">
        <v>46341.34</v>
      </c>
      <c r="AB3344">
        <v>41.56</v>
      </c>
      <c r="AC3344">
        <v>1925946.09</v>
      </c>
      <c r="AD3344">
        <v>61001422.909999996</v>
      </c>
      <c r="AE3344">
        <v>283.73</v>
      </c>
      <c r="AF3344">
        <v>17307933722.25</v>
      </c>
      <c r="AG3344">
        <v>120306.77</v>
      </c>
      <c r="AH3344">
        <v>0</v>
      </c>
      <c r="AI3344">
        <v>0</v>
      </c>
      <c r="AJ3344">
        <v>16.68</v>
      </c>
      <c r="AK3344">
        <v>10175037.34</v>
      </c>
      <c r="AL3344">
        <v>0.24099999999999999</v>
      </c>
      <c r="AM3344">
        <v>147013.43</v>
      </c>
      <c r="AN3344">
        <v>428.3</v>
      </c>
      <c r="AO3344">
        <v>436.85</v>
      </c>
      <c r="AP3344">
        <v>187102.86</v>
      </c>
      <c r="AQ3344">
        <v>2380369.15</v>
      </c>
      <c r="AR3344" t="s">
        <v>61</v>
      </c>
      <c r="AS3344" t="s">
        <v>61</v>
      </c>
      <c r="AT3344" t="s">
        <v>116</v>
      </c>
      <c r="AU3344" t="s">
        <v>63</v>
      </c>
    </row>
    <row r="3345" spans="1:47" x14ac:dyDescent="0.25">
      <c r="A3345" t="s">
        <v>4622</v>
      </c>
      <c r="B3345">
        <v>2025</v>
      </c>
      <c r="C3345">
        <v>12</v>
      </c>
      <c r="D3345" t="s">
        <v>119</v>
      </c>
      <c r="E3345" s="1">
        <v>46000</v>
      </c>
      <c r="F3345" s="1">
        <v>46017</v>
      </c>
      <c r="G3345">
        <v>17</v>
      </c>
      <c r="H3345">
        <v>5.6</v>
      </c>
      <c r="I3345" t="s">
        <v>49</v>
      </c>
      <c r="J3345" t="s">
        <v>50</v>
      </c>
      <c r="K3345" t="s">
        <v>183</v>
      </c>
      <c r="L3345">
        <v>2710.19</v>
      </c>
      <c r="M3345" t="s">
        <v>80</v>
      </c>
      <c r="N3345" t="s">
        <v>53</v>
      </c>
      <c r="O3345" t="s">
        <v>54</v>
      </c>
      <c r="P3345" t="s">
        <v>174</v>
      </c>
      <c r="Q3345" t="s">
        <v>70</v>
      </c>
      <c r="R3345" t="s">
        <v>1992</v>
      </c>
      <c r="S3345" t="s">
        <v>186</v>
      </c>
      <c r="T3345" t="s">
        <v>187</v>
      </c>
      <c r="U3345" t="s">
        <v>96</v>
      </c>
      <c r="V3345">
        <v>92051</v>
      </c>
      <c r="W3345">
        <v>65305</v>
      </c>
      <c r="X3345">
        <v>19.899999999999999</v>
      </c>
      <c r="Y3345">
        <v>14.8</v>
      </c>
      <c r="Z3345">
        <v>77472.759999999995</v>
      </c>
      <c r="AB3345">
        <v>12.46</v>
      </c>
      <c r="AC3345">
        <v>965310.59</v>
      </c>
      <c r="AD3345">
        <v>87469070.219999999</v>
      </c>
      <c r="AE3345">
        <v>280.22000000000003</v>
      </c>
      <c r="AF3345">
        <v>24510582857.049999</v>
      </c>
      <c r="AG3345">
        <v>244397.87</v>
      </c>
      <c r="AH3345">
        <v>1</v>
      </c>
      <c r="AI3345">
        <v>20131.689999999999</v>
      </c>
      <c r="AJ3345">
        <v>7.21</v>
      </c>
      <c r="AK3345">
        <v>6306519.96</v>
      </c>
      <c r="AL3345">
        <v>7.9000000000000001E-2</v>
      </c>
      <c r="AM3345">
        <v>69100.570000000007</v>
      </c>
      <c r="AN3345">
        <v>794.8</v>
      </c>
      <c r="AO3345">
        <v>382.5</v>
      </c>
      <c r="AP3345">
        <v>304011</v>
      </c>
      <c r="AQ3345">
        <v>1602951.72</v>
      </c>
      <c r="AR3345" t="s">
        <v>61</v>
      </c>
      <c r="AS3345" t="s">
        <v>124</v>
      </c>
      <c r="AT3345" t="s">
        <v>293</v>
      </c>
      <c r="AU3345" t="s">
        <v>63</v>
      </c>
    </row>
    <row r="3346" spans="1:47" x14ac:dyDescent="0.25">
      <c r="A3346" t="s">
        <v>4623</v>
      </c>
      <c r="B3346">
        <v>2024</v>
      </c>
      <c r="C3346">
        <v>5</v>
      </c>
      <c r="D3346" t="s">
        <v>77</v>
      </c>
      <c r="E3346" s="1">
        <v>45423</v>
      </c>
      <c r="F3346" s="1">
        <v>45437</v>
      </c>
      <c r="G3346">
        <v>14</v>
      </c>
      <c r="I3346" t="s">
        <v>49</v>
      </c>
      <c r="J3346" t="s">
        <v>78</v>
      </c>
      <c r="K3346" t="s">
        <v>177</v>
      </c>
      <c r="L3346">
        <v>1001.99</v>
      </c>
      <c r="M3346" t="s">
        <v>98</v>
      </c>
      <c r="N3346" t="s">
        <v>168</v>
      </c>
      <c r="O3346" t="s">
        <v>189</v>
      </c>
      <c r="P3346" t="s">
        <v>154</v>
      </c>
      <c r="Q3346" t="s">
        <v>184</v>
      </c>
      <c r="R3346" t="s">
        <v>1186</v>
      </c>
      <c r="S3346" t="s">
        <v>130</v>
      </c>
      <c r="T3346" t="s">
        <v>95</v>
      </c>
      <c r="U3346" t="s">
        <v>110</v>
      </c>
      <c r="V3346">
        <v>65593</v>
      </c>
      <c r="W3346">
        <v>46386</v>
      </c>
      <c r="X3346">
        <v>8.6</v>
      </c>
      <c r="Y3346">
        <v>11.6</v>
      </c>
      <c r="Z3346">
        <v>57722.98</v>
      </c>
      <c r="AB3346">
        <v>19</v>
      </c>
      <c r="AC3346">
        <v>1096736.6200000001</v>
      </c>
      <c r="AD3346">
        <v>19362596.41</v>
      </c>
      <c r="AE3346">
        <v>278.23</v>
      </c>
      <c r="AF3346">
        <v>5387255199.1499996</v>
      </c>
      <c r="AG3346">
        <v>246022.69</v>
      </c>
      <c r="AH3346">
        <v>0</v>
      </c>
      <c r="AI3346">
        <v>0</v>
      </c>
      <c r="AJ3346">
        <v>12.31</v>
      </c>
      <c r="AK3346">
        <v>2383535.62</v>
      </c>
      <c r="AL3346">
        <v>0.21</v>
      </c>
      <c r="AM3346">
        <v>40661.449999999997</v>
      </c>
      <c r="AN3346">
        <v>390.7</v>
      </c>
      <c r="AO3346">
        <v>662</v>
      </c>
      <c r="AP3346">
        <v>258643.4</v>
      </c>
      <c r="AQ3346">
        <v>1642064.16</v>
      </c>
      <c r="AR3346" t="s">
        <v>61</v>
      </c>
      <c r="AS3346" t="s">
        <v>61</v>
      </c>
      <c r="AT3346" t="s">
        <v>62</v>
      </c>
      <c r="AU3346" t="s">
        <v>63</v>
      </c>
    </row>
    <row r="3347" spans="1:47" x14ac:dyDescent="0.25">
      <c r="A3347" t="s">
        <v>4624</v>
      </c>
      <c r="B3347">
        <v>2025</v>
      </c>
      <c r="C3347">
        <v>9</v>
      </c>
      <c r="D3347" t="s">
        <v>89</v>
      </c>
      <c r="E3347" s="1">
        <v>45915</v>
      </c>
      <c r="F3347" s="1">
        <v>45929</v>
      </c>
      <c r="G3347">
        <v>14</v>
      </c>
      <c r="H3347">
        <v>16.600000000000001</v>
      </c>
      <c r="I3347" t="s">
        <v>49</v>
      </c>
      <c r="J3347" t="s">
        <v>78</v>
      </c>
      <c r="K3347" t="s">
        <v>315</v>
      </c>
      <c r="L3347">
        <v>1511.9</v>
      </c>
      <c r="M3347" t="s">
        <v>114</v>
      </c>
      <c r="N3347" t="s">
        <v>168</v>
      </c>
      <c r="O3347" t="s">
        <v>54</v>
      </c>
      <c r="P3347" t="s">
        <v>83</v>
      </c>
      <c r="Q3347" t="s">
        <v>56</v>
      </c>
      <c r="R3347" t="s">
        <v>3210</v>
      </c>
      <c r="S3347" t="s">
        <v>85</v>
      </c>
      <c r="T3347" t="s">
        <v>102</v>
      </c>
      <c r="U3347" t="s">
        <v>96</v>
      </c>
      <c r="V3347">
        <v>68884</v>
      </c>
      <c r="W3347">
        <v>43236</v>
      </c>
      <c r="X3347">
        <v>2.9</v>
      </c>
      <c r="Y3347">
        <v>13.5</v>
      </c>
      <c r="Z3347">
        <v>54267.12</v>
      </c>
      <c r="AB3347">
        <v>13.22</v>
      </c>
      <c r="AC3347">
        <v>717411.33</v>
      </c>
      <c r="AD3347">
        <v>58832070.130000003</v>
      </c>
      <c r="AE3347">
        <v>281.33</v>
      </c>
      <c r="AF3347">
        <v>16551226289.67</v>
      </c>
      <c r="AG3347">
        <v>188267.66</v>
      </c>
      <c r="AH3347">
        <v>0.9</v>
      </c>
      <c r="AI3347">
        <v>24060.48</v>
      </c>
      <c r="AJ3347">
        <v>21.16</v>
      </c>
      <c r="AK3347">
        <v>12448866.039999999</v>
      </c>
      <c r="AL3347">
        <v>0.129</v>
      </c>
      <c r="AM3347">
        <v>75893.37</v>
      </c>
      <c r="AN3347">
        <v>311.2</v>
      </c>
      <c r="AO3347">
        <v>690.36</v>
      </c>
      <c r="AP3347">
        <v>214840.03</v>
      </c>
      <c r="AQ3347">
        <v>1220472.8700000001</v>
      </c>
      <c r="AR3347" t="s">
        <v>61</v>
      </c>
      <c r="AS3347" t="s">
        <v>61</v>
      </c>
      <c r="AT3347" t="s">
        <v>62</v>
      </c>
      <c r="AU3347" t="s">
        <v>63</v>
      </c>
    </row>
    <row r="3348" spans="1:47" x14ac:dyDescent="0.25">
      <c r="A3348" t="s">
        <v>4625</v>
      </c>
      <c r="B3348">
        <v>2026</v>
      </c>
      <c r="C3348">
        <v>1</v>
      </c>
      <c r="D3348" t="s">
        <v>48</v>
      </c>
      <c r="E3348" s="1">
        <v>46049</v>
      </c>
      <c r="F3348" s="1">
        <v>46056</v>
      </c>
      <c r="G3348">
        <v>7</v>
      </c>
      <c r="H3348">
        <v>17.5</v>
      </c>
      <c r="I3348" t="s">
        <v>49</v>
      </c>
      <c r="J3348" t="s">
        <v>50</v>
      </c>
      <c r="K3348" t="s">
        <v>120</v>
      </c>
      <c r="L3348">
        <v>2710.1921000000002</v>
      </c>
      <c r="M3348" t="s">
        <v>114</v>
      </c>
      <c r="N3348" t="s">
        <v>69</v>
      </c>
      <c r="O3348" t="s">
        <v>99</v>
      </c>
      <c r="P3348" t="s">
        <v>55</v>
      </c>
      <c r="Q3348" t="s">
        <v>184</v>
      </c>
      <c r="R3348" t="s">
        <v>3560</v>
      </c>
      <c r="S3348" t="s">
        <v>123</v>
      </c>
      <c r="T3348" t="s">
        <v>162</v>
      </c>
      <c r="U3348" t="s">
        <v>143</v>
      </c>
      <c r="V3348">
        <v>57497</v>
      </c>
      <c r="W3348">
        <v>31698</v>
      </c>
      <c r="X3348">
        <v>15.6</v>
      </c>
      <c r="Y3348">
        <v>13.6</v>
      </c>
      <c r="Z3348">
        <v>52869.36</v>
      </c>
      <c r="AB3348">
        <v>19.329999999999998</v>
      </c>
      <c r="AC3348">
        <v>1021964.73</v>
      </c>
      <c r="AD3348">
        <v>45541666.700000003</v>
      </c>
      <c r="AE3348">
        <v>282.08999999999997</v>
      </c>
      <c r="AF3348">
        <v>12846848759.4</v>
      </c>
      <c r="AG3348">
        <v>75824.28</v>
      </c>
      <c r="AH3348">
        <v>4.2</v>
      </c>
      <c r="AI3348">
        <v>126990.08</v>
      </c>
      <c r="AJ3348">
        <v>5.87</v>
      </c>
      <c r="AK3348">
        <v>2673295.84</v>
      </c>
      <c r="AL3348">
        <v>0.26600000000000001</v>
      </c>
      <c r="AM3348">
        <v>121140.83</v>
      </c>
      <c r="AN3348">
        <v>119</v>
      </c>
      <c r="AO3348">
        <v>423.29</v>
      </c>
      <c r="AP3348">
        <v>50371.51</v>
      </c>
      <c r="AQ3348">
        <v>1396291.43</v>
      </c>
      <c r="AR3348" t="s">
        <v>61</v>
      </c>
      <c r="AS3348" t="s">
        <v>61</v>
      </c>
      <c r="AT3348" t="s">
        <v>293</v>
      </c>
      <c r="AU3348" t="s">
        <v>63</v>
      </c>
    </row>
    <row r="3349" spans="1:47" x14ac:dyDescent="0.25">
      <c r="A3349" t="s">
        <v>4626</v>
      </c>
      <c r="B3349">
        <v>2020</v>
      </c>
      <c r="C3349">
        <v>9</v>
      </c>
      <c r="D3349" t="s">
        <v>89</v>
      </c>
      <c r="E3349" s="1">
        <v>44100</v>
      </c>
      <c r="F3349" s="1">
        <v>44122</v>
      </c>
      <c r="G3349">
        <v>22</v>
      </c>
      <c r="H3349">
        <v>19.3</v>
      </c>
      <c r="I3349" t="s">
        <v>65</v>
      </c>
      <c r="J3349" t="s">
        <v>66</v>
      </c>
      <c r="K3349" t="s">
        <v>391</v>
      </c>
      <c r="L3349">
        <v>9999.99</v>
      </c>
      <c r="M3349" t="s">
        <v>52</v>
      </c>
      <c r="N3349" t="s">
        <v>53</v>
      </c>
      <c r="O3349" t="s">
        <v>189</v>
      </c>
      <c r="P3349" t="s">
        <v>82</v>
      </c>
      <c r="Q3349" t="s">
        <v>55</v>
      </c>
      <c r="R3349" t="s">
        <v>3210</v>
      </c>
      <c r="S3349" t="s">
        <v>130</v>
      </c>
      <c r="T3349" t="s">
        <v>102</v>
      </c>
      <c r="U3349" t="s">
        <v>181</v>
      </c>
      <c r="V3349">
        <v>74691</v>
      </c>
      <c r="W3349">
        <v>52781</v>
      </c>
      <c r="X3349">
        <v>18.399999999999999</v>
      </c>
      <c r="Y3349">
        <v>10.9</v>
      </c>
      <c r="Z3349">
        <v>58032.22</v>
      </c>
      <c r="AB3349">
        <v>41.26</v>
      </c>
      <c r="AC3349">
        <v>2394409.4</v>
      </c>
      <c r="AD3349">
        <v>27063906.120000001</v>
      </c>
      <c r="AE3349">
        <v>167.14</v>
      </c>
      <c r="AF3349">
        <v>4523461268.8999996</v>
      </c>
      <c r="AG3349">
        <v>26150.73</v>
      </c>
      <c r="AH3349">
        <v>0</v>
      </c>
      <c r="AI3349">
        <v>0</v>
      </c>
      <c r="AJ3349">
        <v>24.61</v>
      </c>
      <c r="AK3349">
        <v>0</v>
      </c>
      <c r="AL3349">
        <v>7.9000000000000001E-2</v>
      </c>
      <c r="AM3349">
        <v>21380.49</v>
      </c>
      <c r="AN3349">
        <v>495.9</v>
      </c>
      <c r="AO3349">
        <v>677.37</v>
      </c>
      <c r="AP3349">
        <v>335907.78</v>
      </c>
      <c r="AQ3349">
        <v>2777848.4</v>
      </c>
      <c r="AR3349" t="s">
        <v>61</v>
      </c>
      <c r="AS3349" t="s">
        <v>61</v>
      </c>
      <c r="AT3349" t="s">
        <v>62</v>
      </c>
      <c r="AU3349" t="s">
        <v>63</v>
      </c>
    </row>
    <row r="3350" spans="1:47" x14ac:dyDescent="0.25">
      <c r="A3350" t="s">
        <v>4627</v>
      </c>
      <c r="B3350">
        <v>2022</v>
      </c>
      <c r="C3350">
        <v>8</v>
      </c>
      <c r="D3350" t="s">
        <v>89</v>
      </c>
      <c r="E3350" s="1">
        <v>44785</v>
      </c>
      <c r="F3350" s="1">
        <v>44792</v>
      </c>
      <c r="G3350">
        <v>7</v>
      </c>
      <c r="I3350" t="s">
        <v>65</v>
      </c>
      <c r="J3350" t="s">
        <v>50</v>
      </c>
      <c r="K3350" t="s">
        <v>145</v>
      </c>
      <c r="L3350">
        <v>2710.19</v>
      </c>
      <c r="M3350" t="s">
        <v>52</v>
      </c>
      <c r="N3350" t="s">
        <v>53</v>
      </c>
      <c r="O3350" t="s">
        <v>91</v>
      </c>
      <c r="P3350" t="s">
        <v>128</v>
      </c>
      <c r="Q3350" t="s">
        <v>83</v>
      </c>
      <c r="R3350" t="s">
        <v>2703</v>
      </c>
      <c r="S3350" t="s">
        <v>123</v>
      </c>
      <c r="T3350" t="s">
        <v>148</v>
      </c>
      <c r="U3350" t="s">
        <v>259</v>
      </c>
      <c r="V3350">
        <v>39773</v>
      </c>
      <c r="W3350">
        <v>28343</v>
      </c>
      <c r="X3350">
        <v>1</v>
      </c>
      <c r="Y3350">
        <v>15</v>
      </c>
      <c r="Z3350">
        <v>35999.75</v>
      </c>
      <c r="AB3350">
        <v>38.729999999999997</v>
      </c>
      <c r="AC3350">
        <v>1394270.32</v>
      </c>
      <c r="AD3350">
        <v>38508932.579999998</v>
      </c>
      <c r="AE3350">
        <v>216.83</v>
      </c>
      <c r="AF3350">
        <v>8349891851.3199997</v>
      </c>
      <c r="AG3350">
        <v>30372.62</v>
      </c>
      <c r="AH3350">
        <v>0</v>
      </c>
      <c r="AI3350">
        <v>0</v>
      </c>
      <c r="AJ3350">
        <v>24.1</v>
      </c>
      <c r="AK3350">
        <v>0</v>
      </c>
      <c r="AL3350">
        <v>0.14000000000000001</v>
      </c>
      <c r="AM3350">
        <v>53912.51</v>
      </c>
      <c r="AN3350">
        <v>295.10000000000002</v>
      </c>
      <c r="AO3350">
        <v>670.03</v>
      </c>
      <c r="AP3350">
        <v>197725.85</v>
      </c>
      <c r="AQ3350">
        <v>1676281.3</v>
      </c>
      <c r="AR3350" t="s">
        <v>61</v>
      </c>
      <c r="AS3350" t="s">
        <v>61</v>
      </c>
      <c r="AT3350" t="s">
        <v>62</v>
      </c>
      <c r="AU3350" t="s">
        <v>63</v>
      </c>
    </row>
    <row r="3351" spans="1:47" x14ac:dyDescent="0.25">
      <c r="A3351" t="s">
        <v>4628</v>
      </c>
      <c r="B3351">
        <v>2020</v>
      </c>
      <c r="C3351">
        <v>3</v>
      </c>
      <c r="D3351" t="s">
        <v>48</v>
      </c>
      <c r="E3351" s="1">
        <v>43921</v>
      </c>
      <c r="F3351" s="1">
        <v>43942</v>
      </c>
      <c r="G3351">
        <v>21</v>
      </c>
      <c r="H3351">
        <v>18.600000000000001</v>
      </c>
      <c r="I3351" t="s">
        <v>65</v>
      </c>
      <c r="J3351" t="s">
        <v>134</v>
      </c>
      <c r="K3351" t="s">
        <v>135</v>
      </c>
      <c r="L3351">
        <v>9999.0098999999991</v>
      </c>
      <c r="M3351" t="s">
        <v>90</v>
      </c>
      <c r="N3351" t="s">
        <v>53</v>
      </c>
      <c r="O3351" t="s">
        <v>107</v>
      </c>
      <c r="P3351" t="s">
        <v>226</v>
      </c>
      <c r="Q3351" t="s">
        <v>127</v>
      </c>
      <c r="R3351" t="s">
        <v>687</v>
      </c>
      <c r="S3351" t="s">
        <v>137</v>
      </c>
      <c r="T3351" t="s">
        <v>74</v>
      </c>
      <c r="U3351" t="s">
        <v>60</v>
      </c>
      <c r="V3351">
        <v>14927</v>
      </c>
      <c r="W3351">
        <v>10936</v>
      </c>
      <c r="X3351">
        <v>5.2</v>
      </c>
      <c r="Y3351">
        <v>11.4</v>
      </c>
      <c r="Z3351">
        <v>13001.09</v>
      </c>
      <c r="AB3351">
        <v>44.35</v>
      </c>
      <c r="AC3351">
        <v>576598.34</v>
      </c>
      <c r="AD3351">
        <v>5675755.8499999996</v>
      </c>
      <c r="AE3351">
        <v>165.7</v>
      </c>
      <c r="AF3351">
        <v>940472744.34000003</v>
      </c>
      <c r="AG3351">
        <v>187526.1</v>
      </c>
      <c r="AH3351">
        <v>0.4</v>
      </c>
      <c r="AI3351">
        <v>6307.55</v>
      </c>
      <c r="AJ3351">
        <v>15.35</v>
      </c>
      <c r="AK3351">
        <v>0</v>
      </c>
      <c r="AL3351">
        <v>0.20300000000000001</v>
      </c>
      <c r="AM3351">
        <v>11521.78</v>
      </c>
      <c r="AN3351">
        <v>978.3</v>
      </c>
      <c r="AO3351">
        <v>353.28</v>
      </c>
      <c r="AP3351">
        <v>345613.82</v>
      </c>
      <c r="AQ3351">
        <v>1127567.5900000001</v>
      </c>
      <c r="AR3351" t="s">
        <v>61</v>
      </c>
      <c r="AS3351" t="s">
        <v>61</v>
      </c>
      <c r="AT3351" t="s">
        <v>62</v>
      </c>
      <c r="AU3351" t="s">
        <v>63</v>
      </c>
    </row>
    <row r="3352" spans="1:47" x14ac:dyDescent="0.25">
      <c r="A3352" t="s">
        <v>4629</v>
      </c>
      <c r="B3352">
        <v>2020</v>
      </c>
      <c r="C3352">
        <v>3</v>
      </c>
      <c r="D3352" t="s">
        <v>48</v>
      </c>
      <c r="E3352" s="1">
        <v>43902</v>
      </c>
      <c r="F3352" s="1">
        <v>43924</v>
      </c>
      <c r="G3352">
        <v>22</v>
      </c>
      <c r="H3352">
        <v>8.1999999999999993</v>
      </c>
      <c r="I3352" t="s">
        <v>49</v>
      </c>
      <c r="J3352" t="s">
        <v>66</v>
      </c>
      <c r="K3352" t="s">
        <v>67</v>
      </c>
      <c r="L3352">
        <v>8479.8989999999994</v>
      </c>
      <c r="M3352" t="s">
        <v>68</v>
      </c>
      <c r="N3352" t="s">
        <v>106</v>
      </c>
      <c r="O3352" t="s">
        <v>99</v>
      </c>
      <c r="P3352" t="s">
        <v>257</v>
      </c>
      <c r="Q3352" t="s">
        <v>92</v>
      </c>
      <c r="R3352" t="s">
        <v>4630</v>
      </c>
      <c r="S3352" t="s">
        <v>73</v>
      </c>
      <c r="T3352" t="s">
        <v>95</v>
      </c>
      <c r="U3352" t="s">
        <v>60</v>
      </c>
      <c r="V3352">
        <v>9080</v>
      </c>
      <c r="W3352">
        <v>5899</v>
      </c>
      <c r="X3352">
        <v>9.5</v>
      </c>
      <c r="Y3352">
        <v>10.8</v>
      </c>
      <c r="Z3352">
        <v>8016.23</v>
      </c>
      <c r="AB3352">
        <v>40.4</v>
      </c>
      <c r="AC3352">
        <v>323855.69</v>
      </c>
      <c r="AD3352">
        <v>6867023.2699999996</v>
      </c>
      <c r="AE3352">
        <v>164.35</v>
      </c>
      <c r="AF3352">
        <v>1128595274.4200001</v>
      </c>
      <c r="AG3352">
        <v>31616.25</v>
      </c>
      <c r="AH3352">
        <v>2</v>
      </c>
      <c r="AI3352">
        <v>18679.330000000002</v>
      </c>
      <c r="AJ3352">
        <v>11.35</v>
      </c>
      <c r="AK3352">
        <v>779407.14</v>
      </c>
      <c r="AL3352">
        <v>0.214</v>
      </c>
      <c r="AM3352">
        <v>14695.43</v>
      </c>
      <c r="AN3352">
        <v>488.8</v>
      </c>
      <c r="AO3352">
        <v>683</v>
      </c>
      <c r="AP3352">
        <v>333850.40000000002</v>
      </c>
      <c r="AQ3352">
        <v>722697.1</v>
      </c>
      <c r="AR3352" t="s">
        <v>61</v>
      </c>
      <c r="AS3352" t="s">
        <v>61</v>
      </c>
      <c r="AT3352" t="s">
        <v>62</v>
      </c>
      <c r="AU3352" t="s">
        <v>63</v>
      </c>
    </row>
    <row r="3353" spans="1:47" x14ac:dyDescent="0.25">
      <c r="A3353" t="s">
        <v>4631</v>
      </c>
      <c r="B3353">
        <v>2021</v>
      </c>
      <c r="C3353">
        <v>7</v>
      </c>
      <c r="D3353" t="s">
        <v>89</v>
      </c>
      <c r="E3353" s="1">
        <v>44382</v>
      </c>
      <c r="F3353" s="1">
        <v>44405</v>
      </c>
      <c r="G3353">
        <v>23</v>
      </c>
      <c r="H3353">
        <v>4.0999999999999996</v>
      </c>
      <c r="I3353" t="s">
        <v>49</v>
      </c>
      <c r="J3353" t="s">
        <v>239</v>
      </c>
      <c r="K3353" t="s">
        <v>240</v>
      </c>
      <c r="L3353">
        <v>3105.2</v>
      </c>
      <c r="M3353" t="s">
        <v>98</v>
      </c>
      <c r="N3353" t="s">
        <v>69</v>
      </c>
      <c r="O3353" t="s">
        <v>107</v>
      </c>
      <c r="P3353" t="s">
        <v>164</v>
      </c>
      <c r="Q3353" t="s">
        <v>92</v>
      </c>
      <c r="R3353" t="s">
        <v>1222</v>
      </c>
      <c r="S3353" t="s">
        <v>161</v>
      </c>
      <c r="T3353" t="s">
        <v>59</v>
      </c>
      <c r="U3353" t="s">
        <v>166</v>
      </c>
      <c r="V3353">
        <v>27576</v>
      </c>
      <c r="W3353">
        <v>15992</v>
      </c>
      <c r="X3353">
        <v>12.4</v>
      </c>
      <c r="Y3353">
        <v>15.3</v>
      </c>
      <c r="Z3353">
        <v>24195.360000000001</v>
      </c>
      <c r="AB3353">
        <v>23.72</v>
      </c>
      <c r="AC3353">
        <v>573913.93999999994</v>
      </c>
      <c r="AD3353">
        <v>10772984.039999999</v>
      </c>
      <c r="AE3353">
        <v>166.75</v>
      </c>
      <c r="AF3353">
        <v>1796395088.6700001</v>
      </c>
      <c r="AG3353">
        <v>71364.100000000006</v>
      </c>
      <c r="AH3353">
        <v>0</v>
      </c>
      <c r="AI3353">
        <v>0</v>
      </c>
      <c r="AJ3353">
        <v>9.6</v>
      </c>
      <c r="AK3353">
        <v>1034206.47</v>
      </c>
      <c r="AL3353">
        <v>0.16400000000000001</v>
      </c>
      <c r="AM3353">
        <v>17667.689999999999</v>
      </c>
      <c r="AN3353">
        <v>375.8</v>
      </c>
      <c r="AO3353">
        <v>747.14</v>
      </c>
      <c r="AP3353">
        <v>280775.21000000002</v>
      </c>
      <c r="AQ3353">
        <v>943720.94</v>
      </c>
      <c r="AR3353" t="s">
        <v>61</v>
      </c>
      <c r="AS3353" t="s">
        <v>61</v>
      </c>
      <c r="AT3353" t="s">
        <v>62</v>
      </c>
      <c r="AU3353" t="s">
        <v>63</v>
      </c>
    </row>
    <row r="3354" spans="1:47" x14ac:dyDescent="0.25">
      <c r="A3354" t="s">
        <v>4632</v>
      </c>
      <c r="B3354">
        <v>2024</v>
      </c>
      <c r="C3354">
        <v>4</v>
      </c>
      <c r="D3354" t="s">
        <v>77</v>
      </c>
      <c r="E3354" s="1">
        <v>45395</v>
      </c>
      <c r="F3354" s="1">
        <v>45410</v>
      </c>
      <c r="G3354">
        <v>15</v>
      </c>
      <c r="H3354">
        <v>19.399999999999999</v>
      </c>
      <c r="I3354" t="s">
        <v>65</v>
      </c>
      <c r="J3354" t="s">
        <v>66</v>
      </c>
      <c r="K3354" t="s">
        <v>391</v>
      </c>
      <c r="L3354">
        <v>9999.99</v>
      </c>
      <c r="M3354" t="s">
        <v>90</v>
      </c>
      <c r="N3354" t="s">
        <v>168</v>
      </c>
      <c r="O3354" t="s">
        <v>91</v>
      </c>
      <c r="P3354" t="s">
        <v>56</v>
      </c>
      <c r="Q3354" t="s">
        <v>174</v>
      </c>
      <c r="R3354" t="s">
        <v>4633</v>
      </c>
      <c r="S3354" t="s">
        <v>130</v>
      </c>
      <c r="T3354" t="s">
        <v>148</v>
      </c>
      <c r="U3354" t="s">
        <v>87</v>
      </c>
      <c r="V3354">
        <v>85767</v>
      </c>
      <c r="W3354">
        <v>54574</v>
      </c>
      <c r="X3354">
        <v>23.3</v>
      </c>
      <c r="Y3354">
        <v>13.9</v>
      </c>
      <c r="Z3354">
        <v>78695.69</v>
      </c>
      <c r="AB3354">
        <v>29.89</v>
      </c>
      <c r="AC3354">
        <v>2352214.17</v>
      </c>
      <c r="AD3354">
        <v>45127256.469999999</v>
      </c>
      <c r="AE3354">
        <v>282.35000000000002</v>
      </c>
      <c r="AF3354">
        <v>12741680864.299999</v>
      </c>
      <c r="AG3354">
        <v>74030.570000000007</v>
      </c>
      <c r="AH3354">
        <v>0</v>
      </c>
      <c r="AI3354">
        <v>0</v>
      </c>
      <c r="AJ3354">
        <v>5.13</v>
      </c>
      <c r="AK3354">
        <v>0</v>
      </c>
      <c r="AL3354">
        <v>0.25800000000000001</v>
      </c>
      <c r="AM3354">
        <v>116428.32</v>
      </c>
      <c r="AN3354">
        <v>464.8</v>
      </c>
      <c r="AO3354">
        <v>709.34</v>
      </c>
      <c r="AP3354">
        <v>329701.23</v>
      </c>
      <c r="AQ3354">
        <v>2872374.29</v>
      </c>
      <c r="AR3354" t="s">
        <v>61</v>
      </c>
      <c r="AS3354" t="s">
        <v>61</v>
      </c>
      <c r="AT3354" t="s">
        <v>62</v>
      </c>
      <c r="AU3354" t="s">
        <v>63</v>
      </c>
    </row>
    <row r="3355" spans="1:47" x14ac:dyDescent="0.25">
      <c r="A3355" t="s">
        <v>4634</v>
      </c>
      <c r="B3355">
        <v>2024</v>
      </c>
      <c r="C3355">
        <v>7</v>
      </c>
      <c r="D3355" t="s">
        <v>89</v>
      </c>
      <c r="E3355" s="1">
        <v>45492</v>
      </c>
      <c r="F3355" s="1">
        <v>45504</v>
      </c>
      <c r="G3355">
        <v>12</v>
      </c>
      <c r="H3355">
        <v>14.2</v>
      </c>
      <c r="I3355" t="s">
        <v>65</v>
      </c>
      <c r="J3355" t="s">
        <v>50</v>
      </c>
      <c r="K3355" t="s">
        <v>223</v>
      </c>
      <c r="L3355">
        <v>2710.1109999999999</v>
      </c>
      <c r="M3355" t="s">
        <v>90</v>
      </c>
      <c r="N3355" t="s">
        <v>53</v>
      </c>
      <c r="O3355" t="s">
        <v>107</v>
      </c>
      <c r="P3355" t="s">
        <v>70</v>
      </c>
      <c r="Q3355" t="s">
        <v>131</v>
      </c>
      <c r="R3355" t="s">
        <v>1222</v>
      </c>
      <c r="S3355" t="s">
        <v>186</v>
      </c>
      <c r="T3355" t="s">
        <v>102</v>
      </c>
      <c r="U3355" t="s">
        <v>132</v>
      </c>
      <c r="V3355">
        <v>103596</v>
      </c>
      <c r="W3355">
        <v>70136</v>
      </c>
      <c r="X3355">
        <v>13.3</v>
      </c>
      <c r="Y3355">
        <v>14.5</v>
      </c>
      <c r="Z3355">
        <v>86088.12</v>
      </c>
      <c r="AB3355">
        <v>18.55</v>
      </c>
      <c r="AC3355">
        <v>1596934.63</v>
      </c>
      <c r="AD3355">
        <v>101522859.03</v>
      </c>
      <c r="AE3355">
        <v>277.41000000000003</v>
      </c>
      <c r="AF3355">
        <v>28163456323.509998</v>
      </c>
      <c r="AG3355">
        <v>63897.15</v>
      </c>
      <c r="AH3355">
        <v>0</v>
      </c>
      <c r="AI3355">
        <v>0</v>
      </c>
      <c r="AJ3355">
        <v>3.08</v>
      </c>
      <c r="AK3355">
        <v>0</v>
      </c>
      <c r="AL3355">
        <v>0.14399999999999999</v>
      </c>
      <c r="AM3355">
        <v>146192.92000000001</v>
      </c>
      <c r="AN3355">
        <v>492.2</v>
      </c>
      <c r="AO3355">
        <v>385.34</v>
      </c>
      <c r="AP3355">
        <v>189664.35</v>
      </c>
      <c r="AQ3355">
        <v>1996689.05</v>
      </c>
      <c r="AR3355" t="s">
        <v>61</v>
      </c>
      <c r="AS3355" t="s">
        <v>61</v>
      </c>
      <c r="AT3355" t="s">
        <v>62</v>
      </c>
      <c r="AU3355" t="s">
        <v>63</v>
      </c>
    </row>
    <row r="3356" spans="1:47" x14ac:dyDescent="0.25">
      <c r="A3356" t="s">
        <v>4635</v>
      </c>
      <c r="B3356">
        <v>2021</v>
      </c>
      <c r="C3356">
        <v>11</v>
      </c>
      <c r="D3356" t="s">
        <v>119</v>
      </c>
      <c r="E3356" s="1">
        <v>44501</v>
      </c>
      <c r="F3356" s="1">
        <v>44520</v>
      </c>
      <c r="G3356">
        <v>19</v>
      </c>
      <c r="H3356">
        <v>14.3</v>
      </c>
      <c r="I3356" t="s">
        <v>49</v>
      </c>
      <c r="J3356" t="s">
        <v>50</v>
      </c>
      <c r="K3356" t="s">
        <v>120</v>
      </c>
      <c r="L3356">
        <v>2710.1921000000002</v>
      </c>
      <c r="M3356" t="s">
        <v>80</v>
      </c>
      <c r="N3356" t="s">
        <v>53</v>
      </c>
      <c r="O3356" t="s">
        <v>54</v>
      </c>
      <c r="P3356" t="s">
        <v>204</v>
      </c>
      <c r="Q3356" t="s">
        <v>100</v>
      </c>
      <c r="R3356" t="s">
        <v>766</v>
      </c>
      <c r="S3356" t="s">
        <v>123</v>
      </c>
      <c r="T3356" t="s">
        <v>131</v>
      </c>
      <c r="U3356" t="s">
        <v>228</v>
      </c>
      <c r="V3356">
        <v>42139</v>
      </c>
      <c r="W3356">
        <v>23208</v>
      </c>
      <c r="X3356">
        <v>12.9</v>
      </c>
      <c r="Y3356">
        <v>14.3</v>
      </c>
      <c r="Z3356">
        <v>34181.64</v>
      </c>
      <c r="AB3356">
        <v>42.73</v>
      </c>
      <c r="AC3356">
        <v>1460581.48</v>
      </c>
      <c r="AD3356">
        <v>36772950.130000003</v>
      </c>
      <c r="AE3356">
        <v>171.71</v>
      </c>
      <c r="AF3356">
        <v>6314283266.8199997</v>
      </c>
      <c r="AG3356">
        <v>32123</v>
      </c>
      <c r="AH3356">
        <v>0.4</v>
      </c>
      <c r="AI3356">
        <v>10340.17</v>
      </c>
      <c r="AJ3356">
        <v>20.49</v>
      </c>
      <c r="AK3356">
        <v>7534777.4800000004</v>
      </c>
      <c r="AL3356">
        <v>0.22600000000000001</v>
      </c>
      <c r="AM3356">
        <v>83106.87</v>
      </c>
      <c r="AN3356">
        <v>353.6</v>
      </c>
      <c r="AO3356">
        <v>636.13</v>
      </c>
      <c r="AP3356">
        <v>224935.57</v>
      </c>
      <c r="AQ3356">
        <v>1811087.09</v>
      </c>
      <c r="AR3356" t="s">
        <v>61</v>
      </c>
      <c r="AS3356" t="s">
        <v>61</v>
      </c>
      <c r="AT3356" t="s">
        <v>62</v>
      </c>
      <c r="AU3356" t="s">
        <v>63</v>
      </c>
    </row>
    <row r="3357" spans="1:47" x14ac:dyDescent="0.25">
      <c r="A3357" t="s">
        <v>4636</v>
      </c>
      <c r="B3357">
        <v>2025</v>
      </c>
      <c r="C3357">
        <v>4</v>
      </c>
      <c r="D3357" t="s">
        <v>77</v>
      </c>
      <c r="E3357" s="1">
        <v>45771</v>
      </c>
      <c r="F3357" s="1">
        <v>45780</v>
      </c>
      <c r="G3357">
        <v>9</v>
      </c>
      <c r="H3357">
        <v>2.2000000000000002</v>
      </c>
      <c r="I3357" t="s">
        <v>65</v>
      </c>
      <c r="J3357" t="s">
        <v>112</v>
      </c>
      <c r="K3357" t="s">
        <v>340</v>
      </c>
      <c r="L3357">
        <v>7208.39</v>
      </c>
      <c r="M3357" t="s">
        <v>90</v>
      </c>
      <c r="N3357" t="s">
        <v>106</v>
      </c>
      <c r="O3357" t="s">
        <v>189</v>
      </c>
      <c r="P3357" t="s">
        <v>82</v>
      </c>
      <c r="Q3357" t="s">
        <v>204</v>
      </c>
      <c r="R3357" t="s">
        <v>3506</v>
      </c>
      <c r="S3357" t="s">
        <v>73</v>
      </c>
      <c r="T3357" t="s">
        <v>86</v>
      </c>
      <c r="U3357" t="s">
        <v>143</v>
      </c>
      <c r="V3357">
        <v>11223</v>
      </c>
      <c r="W3357">
        <v>7144</v>
      </c>
      <c r="X3357">
        <v>24.8</v>
      </c>
      <c r="Y3357">
        <v>12.4</v>
      </c>
      <c r="Z3357">
        <v>9984.51</v>
      </c>
      <c r="AB3357">
        <v>22.92</v>
      </c>
      <c r="AC3357">
        <v>228844.97</v>
      </c>
      <c r="AD3357">
        <v>9153798.7699999996</v>
      </c>
      <c r="AE3357">
        <v>281.45999999999998</v>
      </c>
      <c r="AF3357">
        <v>2576428201.8000002</v>
      </c>
      <c r="AG3357">
        <v>155873.16</v>
      </c>
      <c r="AH3357">
        <v>0.5</v>
      </c>
      <c r="AI3357">
        <v>6469.76</v>
      </c>
      <c r="AJ3357">
        <v>22.48</v>
      </c>
      <c r="AK3357">
        <v>0</v>
      </c>
      <c r="AL3357">
        <v>0.10199999999999999</v>
      </c>
      <c r="AM3357">
        <v>9336.8700000000008</v>
      </c>
      <c r="AN3357">
        <v>235.1</v>
      </c>
      <c r="AO3357">
        <v>735.55</v>
      </c>
      <c r="AP3357">
        <v>172927.8</v>
      </c>
      <c r="AQ3357">
        <v>573452.56000000006</v>
      </c>
      <c r="AR3357" t="s">
        <v>61</v>
      </c>
      <c r="AS3357" t="s">
        <v>61</v>
      </c>
      <c r="AT3357" t="s">
        <v>62</v>
      </c>
      <c r="AU3357" t="s">
        <v>63</v>
      </c>
    </row>
    <row r="3358" spans="1:47" x14ac:dyDescent="0.25">
      <c r="A3358" t="s">
        <v>4637</v>
      </c>
      <c r="B3358">
        <v>2025</v>
      </c>
      <c r="C3358">
        <v>2</v>
      </c>
      <c r="D3358" t="s">
        <v>48</v>
      </c>
      <c r="E3358" s="1">
        <v>45694</v>
      </c>
      <c r="F3358" s="1">
        <v>45707</v>
      </c>
      <c r="G3358">
        <v>13</v>
      </c>
      <c r="H3358">
        <v>15.6</v>
      </c>
      <c r="I3358" t="s">
        <v>65</v>
      </c>
      <c r="J3358" t="s">
        <v>50</v>
      </c>
      <c r="K3358" t="s">
        <v>223</v>
      </c>
      <c r="L3358">
        <v>2710.1109999999999</v>
      </c>
      <c r="M3358" t="s">
        <v>80</v>
      </c>
      <c r="N3358" t="s">
        <v>81</v>
      </c>
      <c r="O3358" t="s">
        <v>54</v>
      </c>
      <c r="P3358" t="s">
        <v>226</v>
      </c>
      <c r="Q3358" t="s">
        <v>146</v>
      </c>
      <c r="R3358" t="s">
        <v>1602</v>
      </c>
      <c r="S3358" t="s">
        <v>123</v>
      </c>
      <c r="T3358" t="s">
        <v>86</v>
      </c>
      <c r="U3358" t="s">
        <v>132</v>
      </c>
      <c r="V3358">
        <v>41910</v>
      </c>
      <c r="W3358">
        <v>28339</v>
      </c>
      <c r="X3358">
        <v>13.4</v>
      </c>
      <c r="Y3358">
        <v>10.1</v>
      </c>
      <c r="Z3358">
        <v>37014.44</v>
      </c>
      <c r="AB3358">
        <v>35.39</v>
      </c>
      <c r="AC3358">
        <v>1309941.03</v>
      </c>
      <c r="AD3358">
        <v>31038088.52</v>
      </c>
      <c r="AE3358">
        <v>275.43</v>
      </c>
      <c r="AF3358">
        <v>8548820721.0600004</v>
      </c>
      <c r="AG3358">
        <v>105313.95</v>
      </c>
      <c r="AH3358">
        <v>1</v>
      </c>
      <c r="AI3358">
        <v>16465.07</v>
      </c>
      <c r="AJ3358">
        <v>20.52</v>
      </c>
      <c r="AK3358">
        <v>0</v>
      </c>
      <c r="AL3358">
        <v>0.312</v>
      </c>
      <c r="AM3358">
        <v>96838.84</v>
      </c>
      <c r="AN3358">
        <v>609</v>
      </c>
      <c r="AO3358">
        <v>594.33000000000004</v>
      </c>
      <c r="AP3358">
        <v>361946.97</v>
      </c>
      <c r="AQ3358">
        <v>1890505.86</v>
      </c>
      <c r="AR3358" t="s">
        <v>61</v>
      </c>
      <c r="AS3358" t="s">
        <v>61</v>
      </c>
      <c r="AT3358" t="s">
        <v>62</v>
      </c>
      <c r="AU3358" t="s">
        <v>63</v>
      </c>
    </row>
    <row r="3359" spans="1:47" x14ac:dyDescent="0.25">
      <c r="A3359" t="s">
        <v>4638</v>
      </c>
      <c r="B3359">
        <v>2021</v>
      </c>
      <c r="C3359">
        <v>11</v>
      </c>
      <c r="D3359" t="s">
        <v>119</v>
      </c>
      <c r="E3359" s="1">
        <v>44521</v>
      </c>
      <c r="F3359" s="1">
        <v>44529</v>
      </c>
      <c r="G3359">
        <v>8</v>
      </c>
      <c r="H3359">
        <v>15.3</v>
      </c>
      <c r="I3359" t="s">
        <v>49</v>
      </c>
      <c r="J3359" t="s">
        <v>50</v>
      </c>
      <c r="K3359" t="s">
        <v>120</v>
      </c>
      <c r="L3359">
        <v>2710.1921000000002</v>
      </c>
      <c r="M3359" t="s">
        <v>68</v>
      </c>
      <c r="N3359" t="s">
        <v>81</v>
      </c>
      <c r="O3359" t="s">
        <v>200</v>
      </c>
      <c r="P3359" t="s">
        <v>93</v>
      </c>
      <c r="Q3359" t="s">
        <v>128</v>
      </c>
      <c r="R3359" t="s">
        <v>3997</v>
      </c>
      <c r="S3359" t="s">
        <v>142</v>
      </c>
      <c r="T3359" t="s">
        <v>86</v>
      </c>
      <c r="U3359" t="s">
        <v>143</v>
      </c>
      <c r="V3359">
        <v>56297</v>
      </c>
      <c r="W3359">
        <v>33249</v>
      </c>
      <c r="X3359">
        <v>20.5</v>
      </c>
      <c r="Y3359">
        <v>12.8</v>
      </c>
      <c r="Z3359">
        <v>43943.82</v>
      </c>
      <c r="AB3359">
        <v>32.74</v>
      </c>
      <c r="AC3359">
        <v>1438720.67</v>
      </c>
      <c r="AD3359">
        <v>48063113.689999998</v>
      </c>
      <c r="AE3359">
        <v>170.45</v>
      </c>
      <c r="AF3359">
        <v>8192357728.46</v>
      </c>
      <c r="AG3359">
        <v>53114.18</v>
      </c>
      <c r="AH3359">
        <v>1</v>
      </c>
      <c r="AI3359">
        <v>19792.98</v>
      </c>
      <c r="AJ3359">
        <v>6.41</v>
      </c>
      <c r="AK3359">
        <v>3080845.59</v>
      </c>
      <c r="AL3359">
        <v>0.155</v>
      </c>
      <c r="AM3359">
        <v>74497.83</v>
      </c>
      <c r="AN3359">
        <v>261.10000000000002</v>
      </c>
      <c r="AO3359">
        <v>361.71</v>
      </c>
      <c r="AP3359">
        <v>94442.48</v>
      </c>
      <c r="AQ3359">
        <v>1680568.14</v>
      </c>
      <c r="AR3359" t="s">
        <v>61</v>
      </c>
      <c r="AS3359" t="s">
        <v>61</v>
      </c>
      <c r="AT3359" t="s">
        <v>62</v>
      </c>
      <c r="AU3359" t="s">
        <v>63</v>
      </c>
    </row>
    <row r="3360" spans="1:47" x14ac:dyDescent="0.25">
      <c r="A3360" t="s">
        <v>4639</v>
      </c>
      <c r="B3360">
        <v>2025</v>
      </c>
      <c r="C3360">
        <v>7</v>
      </c>
      <c r="D3360" t="s">
        <v>89</v>
      </c>
      <c r="E3360" s="1">
        <v>45846</v>
      </c>
      <c r="F3360" s="1">
        <v>45855</v>
      </c>
      <c r="G3360">
        <v>9</v>
      </c>
      <c r="H3360">
        <v>20</v>
      </c>
      <c r="I3360" t="s">
        <v>49</v>
      </c>
      <c r="J3360" t="s">
        <v>50</v>
      </c>
      <c r="K3360" t="s">
        <v>51</v>
      </c>
      <c r="L3360">
        <v>2709</v>
      </c>
      <c r="M3360" t="s">
        <v>90</v>
      </c>
      <c r="N3360" t="s">
        <v>168</v>
      </c>
      <c r="O3360" t="s">
        <v>189</v>
      </c>
      <c r="P3360" t="s">
        <v>93</v>
      </c>
      <c r="Q3360" t="s">
        <v>70</v>
      </c>
      <c r="R3360" t="s">
        <v>2020</v>
      </c>
      <c r="S3360" t="s">
        <v>58</v>
      </c>
      <c r="T3360" t="s">
        <v>131</v>
      </c>
      <c r="U3360" t="s">
        <v>228</v>
      </c>
      <c r="V3360">
        <v>311349</v>
      </c>
      <c r="W3360">
        <v>187104</v>
      </c>
      <c r="X3360">
        <v>3.7</v>
      </c>
      <c r="Y3360">
        <v>13.2</v>
      </c>
      <c r="Z3360">
        <v>266101.38</v>
      </c>
      <c r="AB3360">
        <v>30.85</v>
      </c>
      <c r="AC3360">
        <v>8209227.5700000003</v>
      </c>
      <c r="AD3360">
        <v>20370060.640000001</v>
      </c>
      <c r="AE3360">
        <v>276.73</v>
      </c>
      <c r="AF3360">
        <v>5637006880.9099998</v>
      </c>
      <c r="AG3360">
        <v>73265.440000000002</v>
      </c>
      <c r="AH3360">
        <v>0.4</v>
      </c>
      <c r="AI3360">
        <v>12665.09</v>
      </c>
      <c r="AJ3360">
        <v>12.73</v>
      </c>
      <c r="AK3360">
        <v>2593108.7200000002</v>
      </c>
      <c r="AL3360">
        <v>0.20499999999999999</v>
      </c>
      <c r="AM3360">
        <v>41758.620000000003</v>
      </c>
      <c r="AN3360">
        <v>175.2</v>
      </c>
      <c r="AO3360">
        <v>738.13</v>
      </c>
      <c r="AP3360">
        <v>129320.38</v>
      </c>
      <c r="AQ3360">
        <v>8466237.0999999996</v>
      </c>
      <c r="AR3360" t="s">
        <v>61</v>
      </c>
      <c r="AS3360" t="s">
        <v>61</v>
      </c>
      <c r="AT3360" t="s">
        <v>62</v>
      </c>
      <c r="AU3360" t="s">
        <v>63</v>
      </c>
    </row>
    <row r="3361" spans="1:47" x14ac:dyDescent="0.25">
      <c r="A3361" t="s">
        <v>4640</v>
      </c>
      <c r="B3361">
        <v>2026</v>
      </c>
      <c r="C3361">
        <v>2</v>
      </c>
      <c r="D3361" t="s">
        <v>48</v>
      </c>
      <c r="E3361" s="1">
        <v>46064</v>
      </c>
      <c r="F3361" s="1">
        <v>46094</v>
      </c>
      <c r="G3361">
        <v>30</v>
      </c>
      <c r="H3361">
        <v>20.100000000000001</v>
      </c>
      <c r="I3361" t="s">
        <v>65</v>
      </c>
      <c r="J3361" t="s">
        <v>112</v>
      </c>
      <c r="K3361" t="s">
        <v>340</v>
      </c>
      <c r="L3361">
        <v>7208.39</v>
      </c>
      <c r="M3361" t="s">
        <v>98</v>
      </c>
      <c r="N3361" t="s">
        <v>168</v>
      </c>
      <c r="O3361" t="s">
        <v>91</v>
      </c>
      <c r="P3361" t="s">
        <v>100</v>
      </c>
      <c r="Q3361" t="s">
        <v>201</v>
      </c>
      <c r="R3361" t="s">
        <v>3550</v>
      </c>
      <c r="S3361" t="s">
        <v>73</v>
      </c>
      <c r="T3361" t="s">
        <v>131</v>
      </c>
      <c r="U3361" t="s">
        <v>60</v>
      </c>
      <c r="V3361">
        <v>3512</v>
      </c>
      <c r="W3361">
        <v>2047</v>
      </c>
      <c r="X3361">
        <v>14.2</v>
      </c>
      <c r="Y3361">
        <v>11.9</v>
      </c>
      <c r="Z3361">
        <v>3098.31</v>
      </c>
      <c r="AB3361">
        <v>35.1</v>
      </c>
      <c r="AC3361">
        <v>108750.68</v>
      </c>
      <c r="AD3361">
        <v>1090574.1399999999</v>
      </c>
      <c r="AE3361">
        <v>281.44</v>
      </c>
      <c r="AF3361">
        <v>306931185.95999998</v>
      </c>
      <c r="AG3361">
        <v>226424.39</v>
      </c>
      <c r="AH3361">
        <v>0.4</v>
      </c>
      <c r="AI3361">
        <v>11499.2</v>
      </c>
      <c r="AJ3361">
        <v>17.72</v>
      </c>
      <c r="AK3361">
        <v>0</v>
      </c>
      <c r="AL3361">
        <v>0.16200000000000001</v>
      </c>
      <c r="AM3361">
        <v>1766.73</v>
      </c>
      <c r="AO3361">
        <v>664.61</v>
      </c>
      <c r="AP3361">
        <v>489418.8</v>
      </c>
      <c r="AQ3361">
        <v>837859.8</v>
      </c>
      <c r="AR3361" t="s">
        <v>61</v>
      </c>
      <c r="AS3361" t="s">
        <v>61</v>
      </c>
      <c r="AT3361" t="s">
        <v>293</v>
      </c>
      <c r="AU3361" t="s">
        <v>63</v>
      </c>
    </row>
    <row r="3362" spans="1:47" x14ac:dyDescent="0.25">
      <c r="A3362" t="s">
        <v>4641</v>
      </c>
      <c r="B3362">
        <v>2020</v>
      </c>
      <c r="C3362">
        <v>3</v>
      </c>
      <c r="D3362" t="s">
        <v>48</v>
      </c>
      <c r="E3362" s="1">
        <v>43892</v>
      </c>
      <c r="F3362" s="1">
        <v>43920</v>
      </c>
      <c r="G3362">
        <v>28</v>
      </c>
      <c r="H3362">
        <v>5</v>
      </c>
      <c r="I3362" t="s">
        <v>49</v>
      </c>
      <c r="J3362" t="s">
        <v>66</v>
      </c>
      <c r="K3362" t="s">
        <v>248</v>
      </c>
      <c r="L3362">
        <v>9999</v>
      </c>
      <c r="M3362" t="s">
        <v>98</v>
      </c>
      <c r="N3362" t="s">
        <v>53</v>
      </c>
      <c r="O3362" t="s">
        <v>189</v>
      </c>
      <c r="P3362" t="s">
        <v>55</v>
      </c>
      <c r="Q3362" t="s">
        <v>100</v>
      </c>
      <c r="R3362" t="s">
        <v>1979</v>
      </c>
      <c r="S3362" t="s">
        <v>156</v>
      </c>
      <c r="T3362" t="s">
        <v>74</v>
      </c>
      <c r="U3362" t="s">
        <v>60</v>
      </c>
      <c r="V3362">
        <v>16434</v>
      </c>
      <c r="W3362">
        <v>9513</v>
      </c>
      <c r="X3362">
        <v>2.2999999999999998</v>
      </c>
      <c r="Y3362">
        <v>11.4</v>
      </c>
      <c r="Z3362">
        <v>13692.29</v>
      </c>
      <c r="AA3362">
        <v>978</v>
      </c>
      <c r="AB3362">
        <v>1686.91</v>
      </c>
      <c r="AC3362">
        <v>1649797.98</v>
      </c>
      <c r="AD3362">
        <v>63010960.119999997</v>
      </c>
      <c r="AE3362">
        <v>159.5</v>
      </c>
      <c r="AF3362">
        <v>10050248139.139999</v>
      </c>
      <c r="AG3362">
        <v>77001.34</v>
      </c>
      <c r="AH3362">
        <v>0</v>
      </c>
      <c r="AI3362">
        <v>0</v>
      </c>
      <c r="AJ3362">
        <v>1.76</v>
      </c>
      <c r="AK3362">
        <v>1108992.8999999999</v>
      </c>
      <c r="AL3362">
        <v>8.6999999999999994E-2</v>
      </c>
      <c r="AM3362">
        <v>54819.54</v>
      </c>
      <c r="AN3362">
        <v>807.1</v>
      </c>
      <c r="AO3362">
        <v>666.52</v>
      </c>
      <c r="AP3362">
        <v>537948.29</v>
      </c>
      <c r="AQ3362">
        <v>2319567.15</v>
      </c>
      <c r="AR3362" t="s">
        <v>61</v>
      </c>
      <c r="AS3362" t="s">
        <v>61</v>
      </c>
      <c r="AT3362" t="s">
        <v>62</v>
      </c>
      <c r="AU3362" t="s">
        <v>63</v>
      </c>
    </row>
    <row r="3363" spans="1:47" x14ac:dyDescent="0.25">
      <c r="A3363" t="s">
        <v>4642</v>
      </c>
      <c r="B3363">
        <v>2024</v>
      </c>
      <c r="C3363">
        <v>7</v>
      </c>
      <c r="D3363" t="s">
        <v>89</v>
      </c>
      <c r="E3363" s="1">
        <v>45482</v>
      </c>
      <c r="F3363" s="1">
        <v>45502</v>
      </c>
      <c r="G3363">
        <v>20</v>
      </c>
      <c r="H3363">
        <v>9.6</v>
      </c>
      <c r="I3363" t="s">
        <v>49</v>
      </c>
      <c r="J3363" t="s">
        <v>112</v>
      </c>
      <c r="K3363" t="s">
        <v>340</v>
      </c>
      <c r="L3363">
        <v>7208.39</v>
      </c>
      <c r="M3363" t="s">
        <v>52</v>
      </c>
      <c r="N3363" t="s">
        <v>53</v>
      </c>
      <c r="O3363" t="s">
        <v>99</v>
      </c>
      <c r="P3363" t="s">
        <v>230</v>
      </c>
      <c r="Q3363" t="s">
        <v>226</v>
      </c>
      <c r="R3363" t="s">
        <v>4643</v>
      </c>
      <c r="S3363" t="s">
        <v>73</v>
      </c>
      <c r="T3363" t="s">
        <v>148</v>
      </c>
      <c r="U3363" t="s">
        <v>110</v>
      </c>
      <c r="V3363">
        <v>5317</v>
      </c>
      <c r="W3363">
        <v>3780</v>
      </c>
      <c r="X3363">
        <v>8.9</v>
      </c>
      <c r="Y3363">
        <v>13.8</v>
      </c>
      <c r="Z3363">
        <v>4832.7700000000004</v>
      </c>
      <c r="AB3363">
        <v>34.11</v>
      </c>
      <c r="AC3363">
        <v>164845.78</v>
      </c>
      <c r="AD3363">
        <v>1701569.99</v>
      </c>
      <c r="AE3363">
        <v>279.58</v>
      </c>
      <c r="AF3363">
        <v>475724937.80000001</v>
      </c>
      <c r="AG3363">
        <v>201759.01</v>
      </c>
      <c r="AH3363">
        <v>0</v>
      </c>
      <c r="AI3363">
        <v>0</v>
      </c>
      <c r="AJ3363">
        <v>6.38</v>
      </c>
      <c r="AK3363">
        <v>108560.17</v>
      </c>
      <c r="AL3363">
        <v>0.33</v>
      </c>
      <c r="AM3363">
        <v>5615.18</v>
      </c>
      <c r="AN3363">
        <v>944.6</v>
      </c>
      <c r="AO3363">
        <v>359.8</v>
      </c>
      <c r="AP3363">
        <v>339867.08</v>
      </c>
      <c r="AQ3363">
        <v>712087.05</v>
      </c>
      <c r="AR3363" t="s">
        <v>61</v>
      </c>
      <c r="AS3363" t="s">
        <v>61</v>
      </c>
      <c r="AT3363" t="s">
        <v>62</v>
      </c>
      <c r="AU3363" t="s">
        <v>63</v>
      </c>
    </row>
    <row r="3364" spans="1:47" x14ac:dyDescent="0.25">
      <c r="A3364" t="s">
        <v>4644</v>
      </c>
      <c r="B3364">
        <v>2023</v>
      </c>
      <c r="C3364">
        <v>4</v>
      </c>
      <c r="D3364" t="s">
        <v>77</v>
      </c>
      <c r="E3364" s="1">
        <v>45045</v>
      </c>
      <c r="F3364" s="1">
        <v>45069</v>
      </c>
      <c r="G3364">
        <v>24</v>
      </c>
      <c r="H3364">
        <v>14</v>
      </c>
      <c r="I3364" t="s">
        <v>65</v>
      </c>
      <c r="J3364" t="s">
        <v>78</v>
      </c>
      <c r="K3364" t="s">
        <v>158</v>
      </c>
      <c r="L3364">
        <v>1006.3</v>
      </c>
      <c r="M3364" t="s">
        <v>90</v>
      </c>
      <c r="N3364" t="s">
        <v>69</v>
      </c>
      <c r="O3364" t="s">
        <v>107</v>
      </c>
      <c r="P3364" t="s">
        <v>92</v>
      </c>
      <c r="Q3364" t="s">
        <v>196</v>
      </c>
      <c r="R3364" t="s">
        <v>1997</v>
      </c>
      <c r="S3364" t="s">
        <v>161</v>
      </c>
      <c r="T3364" t="s">
        <v>131</v>
      </c>
      <c r="U3364" t="s">
        <v>228</v>
      </c>
      <c r="V3364">
        <v>24998</v>
      </c>
      <c r="W3364">
        <v>14420</v>
      </c>
      <c r="X3364">
        <v>12.3</v>
      </c>
      <c r="Y3364">
        <v>13.3</v>
      </c>
      <c r="Z3364">
        <v>21786.73</v>
      </c>
      <c r="AB3364">
        <v>27.14</v>
      </c>
      <c r="AC3364">
        <v>591291.85</v>
      </c>
      <c r="AD3364">
        <v>18054227.420000002</v>
      </c>
      <c r="AE3364">
        <v>281.89999999999998</v>
      </c>
      <c r="AF3364">
        <v>5089486709.6999998</v>
      </c>
      <c r="AG3364">
        <v>132019.07999999999</v>
      </c>
      <c r="AH3364">
        <v>0</v>
      </c>
      <c r="AI3364">
        <v>0</v>
      </c>
      <c r="AJ3364">
        <v>5.61</v>
      </c>
      <c r="AK3364">
        <v>0</v>
      </c>
      <c r="AL3364">
        <v>0.29899999999999999</v>
      </c>
      <c r="AM3364">
        <v>53982.14</v>
      </c>
      <c r="AN3364">
        <v>897.8</v>
      </c>
      <c r="AO3364">
        <v>714.99</v>
      </c>
      <c r="AP3364">
        <v>641918.02</v>
      </c>
      <c r="AQ3364">
        <v>1419211.09</v>
      </c>
      <c r="AR3364" t="s">
        <v>61</v>
      </c>
      <c r="AS3364" t="s">
        <v>61</v>
      </c>
      <c r="AT3364" t="s">
        <v>62</v>
      </c>
      <c r="AU3364" t="s">
        <v>63</v>
      </c>
    </row>
    <row r="3365" spans="1:47" x14ac:dyDescent="0.25">
      <c r="A3365" t="s">
        <v>4645</v>
      </c>
      <c r="B3365">
        <v>2023</v>
      </c>
      <c r="C3365">
        <v>7</v>
      </c>
      <c r="D3365" t="s">
        <v>89</v>
      </c>
      <c r="E3365" s="1">
        <v>45133</v>
      </c>
      <c r="F3365" s="1">
        <v>45139</v>
      </c>
      <c r="G3365">
        <v>6</v>
      </c>
      <c r="H3365">
        <v>13.8</v>
      </c>
      <c r="I3365" t="s">
        <v>49</v>
      </c>
      <c r="J3365" t="s">
        <v>50</v>
      </c>
      <c r="K3365" t="s">
        <v>51</v>
      </c>
      <c r="L3365">
        <v>2709</v>
      </c>
      <c r="M3365" t="s">
        <v>68</v>
      </c>
      <c r="N3365" t="s">
        <v>69</v>
      </c>
      <c r="O3365" t="s">
        <v>200</v>
      </c>
      <c r="P3365" t="s">
        <v>121</v>
      </c>
      <c r="Q3365" t="s">
        <v>56</v>
      </c>
      <c r="R3365" t="s">
        <v>1206</v>
      </c>
      <c r="S3365" t="s">
        <v>58</v>
      </c>
      <c r="T3365" t="s">
        <v>187</v>
      </c>
      <c r="U3365" t="s">
        <v>228</v>
      </c>
      <c r="V3365">
        <v>192801</v>
      </c>
      <c r="W3365">
        <v>107165</v>
      </c>
      <c r="X3365">
        <v>6.7</v>
      </c>
      <c r="Y3365">
        <v>13.8</v>
      </c>
      <c r="Z3365">
        <v>175110.41</v>
      </c>
      <c r="AB3365">
        <v>22.32</v>
      </c>
      <c r="AC3365">
        <v>3908464.35</v>
      </c>
      <c r="AD3365">
        <v>12101880.439999999</v>
      </c>
      <c r="AE3365">
        <v>289.66000000000003</v>
      </c>
      <c r="AF3365">
        <v>3505430688.25</v>
      </c>
      <c r="AG3365">
        <v>201287.8</v>
      </c>
      <c r="AH3365">
        <v>2.5</v>
      </c>
      <c r="AI3365">
        <v>71131.31</v>
      </c>
      <c r="AJ3365">
        <v>9.27</v>
      </c>
      <c r="AK3365">
        <v>1121844.32</v>
      </c>
      <c r="AL3365">
        <v>0.14399999999999999</v>
      </c>
      <c r="AM3365">
        <v>17426.71</v>
      </c>
      <c r="AN3365">
        <v>288.89999999999998</v>
      </c>
      <c r="AO3365">
        <v>403.21</v>
      </c>
      <c r="AP3365">
        <v>116487.37</v>
      </c>
      <c r="AQ3365">
        <v>4314797.54</v>
      </c>
      <c r="AR3365" t="s">
        <v>61</v>
      </c>
      <c r="AS3365" t="s">
        <v>61</v>
      </c>
      <c r="AT3365" t="s">
        <v>62</v>
      </c>
      <c r="AU3365" t="s">
        <v>63</v>
      </c>
    </row>
    <row r="3366" spans="1:47" x14ac:dyDescent="0.25">
      <c r="A3366" t="s">
        <v>4646</v>
      </c>
      <c r="B3366">
        <v>2025</v>
      </c>
      <c r="C3366">
        <v>8</v>
      </c>
      <c r="D3366" t="s">
        <v>89</v>
      </c>
      <c r="E3366" s="1">
        <v>45873</v>
      </c>
      <c r="F3366" s="1">
        <v>45890</v>
      </c>
      <c r="G3366">
        <v>17</v>
      </c>
      <c r="H3366">
        <v>8.5</v>
      </c>
      <c r="I3366" t="s">
        <v>49</v>
      </c>
      <c r="J3366" t="s">
        <v>50</v>
      </c>
      <c r="K3366" t="s">
        <v>120</v>
      </c>
      <c r="L3366">
        <v>2710.1921000000002</v>
      </c>
      <c r="M3366" t="s">
        <v>114</v>
      </c>
      <c r="N3366" t="s">
        <v>81</v>
      </c>
      <c r="O3366" t="s">
        <v>99</v>
      </c>
      <c r="P3366" t="s">
        <v>257</v>
      </c>
      <c r="Q3366" t="s">
        <v>82</v>
      </c>
      <c r="R3366" t="s">
        <v>1730</v>
      </c>
      <c r="S3366" t="s">
        <v>123</v>
      </c>
      <c r="T3366" t="s">
        <v>187</v>
      </c>
      <c r="U3366" t="s">
        <v>110</v>
      </c>
      <c r="V3366">
        <v>68081</v>
      </c>
      <c r="W3366">
        <v>50985</v>
      </c>
      <c r="X3366">
        <v>15.8</v>
      </c>
      <c r="Y3366">
        <v>15.2</v>
      </c>
      <c r="Z3366">
        <v>61339.77</v>
      </c>
      <c r="AB3366">
        <v>13.13</v>
      </c>
      <c r="AC3366">
        <v>805391.18</v>
      </c>
      <c r="AD3366">
        <v>23652615.309999999</v>
      </c>
      <c r="AE3366">
        <v>283.38</v>
      </c>
      <c r="AF3366">
        <v>6702678126.5500002</v>
      </c>
      <c r="AG3366">
        <v>130785.4</v>
      </c>
      <c r="AH3366">
        <v>0.4</v>
      </c>
      <c r="AI3366">
        <v>13202.13</v>
      </c>
      <c r="AJ3366">
        <v>0.04</v>
      </c>
      <c r="AK3366">
        <v>9461.0499999999993</v>
      </c>
      <c r="AL3366">
        <v>6.9000000000000006E-2</v>
      </c>
      <c r="AM3366">
        <v>16320.3</v>
      </c>
      <c r="AN3366">
        <v>589.5</v>
      </c>
      <c r="AO3366">
        <v>564.69000000000005</v>
      </c>
      <c r="AP3366">
        <v>332884.76</v>
      </c>
      <c r="AQ3366">
        <v>1298583.77</v>
      </c>
      <c r="AR3366" t="s">
        <v>61</v>
      </c>
      <c r="AS3366" t="s">
        <v>61</v>
      </c>
      <c r="AT3366" t="s">
        <v>62</v>
      </c>
      <c r="AU3366" t="s">
        <v>63</v>
      </c>
    </row>
    <row r="3367" spans="1:47" x14ac:dyDescent="0.25">
      <c r="A3367" t="s">
        <v>4647</v>
      </c>
      <c r="B3367">
        <v>2022</v>
      </c>
      <c r="C3367">
        <v>5</v>
      </c>
      <c r="D3367" t="s">
        <v>77</v>
      </c>
      <c r="E3367" s="1">
        <v>44691</v>
      </c>
      <c r="F3367" s="1">
        <v>44702</v>
      </c>
      <c r="G3367">
        <v>11</v>
      </c>
      <c r="H3367">
        <v>7.3</v>
      </c>
      <c r="I3367" t="s">
        <v>49</v>
      </c>
      <c r="J3367" t="s">
        <v>78</v>
      </c>
      <c r="K3367" t="s">
        <v>105</v>
      </c>
      <c r="L3367">
        <v>1201.9000000000001</v>
      </c>
      <c r="M3367" t="s">
        <v>52</v>
      </c>
      <c r="N3367" t="s">
        <v>53</v>
      </c>
      <c r="O3367" t="s">
        <v>91</v>
      </c>
      <c r="P3367" t="s">
        <v>154</v>
      </c>
      <c r="Q3367" t="s">
        <v>100</v>
      </c>
      <c r="R3367" t="s">
        <v>1055</v>
      </c>
      <c r="S3367" t="s">
        <v>85</v>
      </c>
      <c r="T3367" t="s">
        <v>95</v>
      </c>
      <c r="U3367" t="s">
        <v>228</v>
      </c>
      <c r="V3367">
        <v>55440</v>
      </c>
      <c r="W3367">
        <v>39932</v>
      </c>
      <c r="X3367">
        <v>4.3</v>
      </c>
      <c r="Y3367">
        <v>13.6</v>
      </c>
      <c r="Z3367">
        <v>52383.93</v>
      </c>
      <c r="AB3367">
        <v>38.78</v>
      </c>
      <c r="AC3367">
        <v>2031448.81</v>
      </c>
      <c r="AD3367">
        <v>38223506.039999999</v>
      </c>
      <c r="AE3367">
        <v>218.58</v>
      </c>
      <c r="AF3367">
        <v>8354893950.2200003</v>
      </c>
      <c r="AG3367">
        <v>125079.87</v>
      </c>
      <c r="AH3367">
        <v>1.6</v>
      </c>
      <c r="AI3367">
        <v>41960.92</v>
      </c>
      <c r="AJ3367">
        <v>8.3699999999999992</v>
      </c>
      <c r="AK3367">
        <v>3199307.46</v>
      </c>
      <c r="AL3367">
        <v>0.249</v>
      </c>
      <c r="AM3367">
        <v>95176.53</v>
      </c>
      <c r="AN3367">
        <v>201.2</v>
      </c>
      <c r="AO3367">
        <v>656.31</v>
      </c>
      <c r="AP3367">
        <v>132049.57</v>
      </c>
      <c r="AQ3367">
        <v>2425715.7000000002</v>
      </c>
      <c r="AR3367" t="s">
        <v>61</v>
      </c>
      <c r="AS3367" t="s">
        <v>61</v>
      </c>
      <c r="AT3367" t="s">
        <v>62</v>
      </c>
      <c r="AU3367" t="s">
        <v>63</v>
      </c>
    </row>
    <row r="3368" spans="1:47" x14ac:dyDescent="0.25">
      <c r="A3368" t="s">
        <v>4648</v>
      </c>
      <c r="B3368">
        <v>2023</v>
      </c>
      <c r="C3368">
        <v>11</v>
      </c>
      <c r="D3368" t="s">
        <v>119</v>
      </c>
      <c r="E3368" s="1">
        <v>45250</v>
      </c>
      <c r="F3368" s="1">
        <v>45265</v>
      </c>
      <c r="G3368">
        <v>15</v>
      </c>
      <c r="H3368">
        <v>11.4</v>
      </c>
      <c r="I3368" t="s">
        <v>49</v>
      </c>
      <c r="J3368" t="s">
        <v>50</v>
      </c>
      <c r="K3368" t="s">
        <v>51</v>
      </c>
      <c r="L3368">
        <v>2709</v>
      </c>
      <c r="M3368" t="s">
        <v>114</v>
      </c>
      <c r="N3368" t="s">
        <v>69</v>
      </c>
      <c r="O3368" t="s">
        <v>91</v>
      </c>
      <c r="P3368" t="s">
        <v>146</v>
      </c>
      <c r="Q3368" t="s">
        <v>92</v>
      </c>
      <c r="R3368" t="s">
        <v>3150</v>
      </c>
      <c r="S3368" t="s">
        <v>186</v>
      </c>
      <c r="T3368" t="s">
        <v>187</v>
      </c>
      <c r="U3368" t="s">
        <v>259</v>
      </c>
      <c r="V3368">
        <v>105429</v>
      </c>
      <c r="W3368">
        <v>77147</v>
      </c>
      <c r="X3368">
        <v>7.1</v>
      </c>
      <c r="Y3368">
        <v>13.7</v>
      </c>
      <c r="Z3368">
        <v>97033.35</v>
      </c>
      <c r="AB3368">
        <v>31.09</v>
      </c>
      <c r="AC3368">
        <v>3016766.85</v>
      </c>
      <c r="AD3368">
        <v>7449250.2800000003</v>
      </c>
      <c r="AE3368">
        <v>284.14</v>
      </c>
      <c r="AF3368">
        <v>2116629974.5599999</v>
      </c>
      <c r="AG3368">
        <v>102265.01</v>
      </c>
      <c r="AH3368">
        <v>0.5</v>
      </c>
      <c r="AI3368">
        <v>6432.65</v>
      </c>
      <c r="AJ3368">
        <v>20.100000000000001</v>
      </c>
      <c r="AK3368">
        <v>1497299.31</v>
      </c>
      <c r="AL3368">
        <v>0.20200000000000001</v>
      </c>
      <c r="AM3368">
        <v>15047.49</v>
      </c>
      <c r="AN3368">
        <v>591.1</v>
      </c>
      <c r="AO3368">
        <v>362.54</v>
      </c>
      <c r="AP3368">
        <v>214297.39</v>
      </c>
      <c r="AQ3368">
        <v>3354809.39</v>
      </c>
      <c r="AR3368" t="s">
        <v>61</v>
      </c>
      <c r="AS3368" t="s">
        <v>61</v>
      </c>
      <c r="AT3368" t="s">
        <v>62</v>
      </c>
      <c r="AU3368" t="s">
        <v>63</v>
      </c>
    </row>
    <row r="3369" spans="1:47" x14ac:dyDescent="0.25">
      <c r="A3369" t="s">
        <v>4649</v>
      </c>
      <c r="B3369">
        <v>2021</v>
      </c>
      <c r="C3369">
        <v>6</v>
      </c>
      <c r="D3369" t="s">
        <v>77</v>
      </c>
      <c r="E3369" s="1">
        <v>44352</v>
      </c>
      <c r="F3369" s="1">
        <v>44370</v>
      </c>
      <c r="G3369">
        <v>18</v>
      </c>
      <c r="H3369">
        <v>1.7</v>
      </c>
      <c r="I3369" t="s">
        <v>49</v>
      </c>
      <c r="J3369" t="s">
        <v>134</v>
      </c>
      <c r="K3369" t="s">
        <v>135</v>
      </c>
      <c r="L3369">
        <v>9999.0098999999991</v>
      </c>
      <c r="M3369" t="s">
        <v>90</v>
      </c>
      <c r="N3369" t="s">
        <v>69</v>
      </c>
      <c r="O3369" t="s">
        <v>54</v>
      </c>
      <c r="P3369" t="s">
        <v>154</v>
      </c>
      <c r="Q3369" t="s">
        <v>184</v>
      </c>
      <c r="R3369" t="s">
        <v>4650</v>
      </c>
      <c r="S3369" t="s">
        <v>137</v>
      </c>
      <c r="T3369" t="s">
        <v>187</v>
      </c>
      <c r="U3369" t="s">
        <v>110</v>
      </c>
      <c r="V3369">
        <v>9181</v>
      </c>
      <c r="W3369">
        <v>6826</v>
      </c>
      <c r="X3369">
        <v>4.2</v>
      </c>
      <c r="Y3369">
        <v>10.4</v>
      </c>
      <c r="Z3369">
        <v>7788.49</v>
      </c>
      <c r="AB3369">
        <v>40.51</v>
      </c>
      <c r="AC3369">
        <v>315511.73</v>
      </c>
      <c r="AD3369">
        <v>5764962.4100000001</v>
      </c>
      <c r="AE3369">
        <v>169.35</v>
      </c>
      <c r="AF3369">
        <v>976296384.13</v>
      </c>
      <c r="AG3369">
        <v>138738.21</v>
      </c>
      <c r="AH3369">
        <v>2.1</v>
      </c>
      <c r="AI3369">
        <v>38389.49</v>
      </c>
      <c r="AJ3369">
        <v>12.08</v>
      </c>
      <c r="AK3369">
        <v>696407.46</v>
      </c>
      <c r="AL3369">
        <v>0.113</v>
      </c>
      <c r="AM3369">
        <v>6514.41</v>
      </c>
      <c r="AN3369">
        <v>739.2</v>
      </c>
      <c r="AO3369">
        <v>744.07</v>
      </c>
      <c r="AP3369">
        <v>550016.54</v>
      </c>
      <c r="AQ3369">
        <v>1049170.3799999999</v>
      </c>
      <c r="AR3369" t="s">
        <v>61</v>
      </c>
      <c r="AS3369" t="s">
        <v>61</v>
      </c>
      <c r="AT3369" t="s">
        <v>62</v>
      </c>
      <c r="AU3369" t="s">
        <v>63</v>
      </c>
    </row>
    <row r="3370" spans="1:47" x14ac:dyDescent="0.25">
      <c r="A3370" t="s">
        <v>4651</v>
      </c>
      <c r="B3370">
        <v>2021</v>
      </c>
      <c r="C3370">
        <v>5</v>
      </c>
      <c r="D3370" t="s">
        <v>77</v>
      </c>
      <c r="E3370" s="1">
        <v>44339</v>
      </c>
      <c r="F3370" s="1">
        <v>44347</v>
      </c>
      <c r="G3370">
        <v>8</v>
      </c>
      <c r="H3370">
        <v>2.7</v>
      </c>
      <c r="I3370" t="s">
        <v>65</v>
      </c>
      <c r="J3370" t="s">
        <v>50</v>
      </c>
      <c r="K3370" t="s">
        <v>51</v>
      </c>
      <c r="L3370">
        <v>2709</v>
      </c>
      <c r="M3370" t="s">
        <v>114</v>
      </c>
      <c r="N3370" t="s">
        <v>81</v>
      </c>
      <c r="O3370" t="s">
        <v>91</v>
      </c>
      <c r="P3370" t="s">
        <v>82</v>
      </c>
      <c r="Q3370" t="s">
        <v>174</v>
      </c>
      <c r="R3370" t="s">
        <v>784</v>
      </c>
      <c r="S3370" t="s">
        <v>58</v>
      </c>
      <c r="T3370" t="s">
        <v>59</v>
      </c>
      <c r="U3370" t="s">
        <v>228</v>
      </c>
      <c r="V3370">
        <v>276176</v>
      </c>
      <c r="W3370">
        <v>203958</v>
      </c>
      <c r="X3370">
        <v>21.7</v>
      </c>
      <c r="Y3370">
        <v>13.2</v>
      </c>
      <c r="Z3370">
        <v>262440.74</v>
      </c>
      <c r="AB3370">
        <v>14.86</v>
      </c>
      <c r="AC3370">
        <v>3899869.4</v>
      </c>
      <c r="AD3370">
        <v>19596450.059999999</v>
      </c>
      <c r="AE3370">
        <v>165.5</v>
      </c>
      <c r="AF3370">
        <v>3243212484.9299998</v>
      </c>
      <c r="AG3370">
        <v>139942.51</v>
      </c>
      <c r="AH3370">
        <v>0.6</v>
      </c>
      <c r="AI3370">
        <v>5718.64</v>
      </c>
      <c r="AJ3370">
        <v>6.97</v>
      </c>
      <c r="AK3370">
        <v>0</v>
      </c>
      <c r="AL3370">
        <v>0.27300000000000002</v>
      </c>
      <c r="AM3370">
        <v>53498.31</v>
      </c>
      <c r="AN3370">
        <v>423.8</v>
      </c>
      <c r="AO3370">
        <v>505.67</v>
      </c>
      <c r="AP3370">
        <v>214302.95</v>
      </c>
      <c r="AQ3370">
        <v>4313331.8099999996</v>
      </c>
      <c r="AR3370" t="s">
        <v>61</v>
      </c>
      <c r="AS3370" t="s">
        <v>61</v>
      </c>
      <c r="AT3370" t="s">
        <v>62</v>
      </c>
      <c r="AU3370" t="s">
        <v>63</v>
      </c>
    </row>
    <row r="3371" spans="1:47" x14ac:dyDescent="0.25">
      <c r="A3371" t="s">
        <v>4652</v>
      </c>
      <c r="B3371">
        <v>2024</v>
      </c>
      <c r="C3371">
        <v>5</v>
      </c>
      <c r="D3371" t="s">
        <v>77</v>
      </c>
      <c r="E3371" s="1">
        <v>45435</v>
      </c>
      <c r="F3371" s="1">
        <v>45456</v>
      </c>
      <c r="G3371">
        <v>21</v>
      </c>
      <c r="H3371">
        <v>17.7</v>
      </c>
      <c r="I3371" t="s">
        <v>65</v>
      </c>
      <c r="J3371" t="s">
        <v>78</v>
      </c>
      <c r="K3371" t="s">
        <v>177</v>
      </c>
      <c r="L3371">
        <v>1001.99</v>
      </c>
      <c r="M3371" t="s">
        <v>80</v>
      </c>
      <c r="N3371" t="s">
        <v>106</v>
      </c>
      <c r="O3371" t="s">
        <v>54</v>
      </c>
      <c r="P3371" t="s">
        <v>56</v>
      </c>
      <c r="Q3371" t="s">
        <v>93</v>
      </c>
      <c r="R3371" t="s">
        <v>668</v>
      </c>
      <c r="S3371" t="s">
        <v>130</v>
      </c>
      <c r="T3371" t="s">
        <v>74</v>
      </c>
      <c r="U3371" t="s">
        <v>103</v>
      </c>
      <c r="V3371">
        <v>55473</v>
      </c>
      <c r="W3371">
        <v>39686</v>
      </c>
      <c r="X3371">
        <v>18.7</v>
      </c>
      <c r="Y3371">
        <v>13.3</v>
      </c>
      <c r="Z3371">
        <v>50099.69</v>
      </c>
      <c r="AB3371">
        <v>10.39</v>
      </c>
      <c r="AC3371">
        <v>520535.78</v>
      </c>
      <c r="AD3371">
        <v>17094515.219999999</v>
      </c>
      <c r="AE3371">
        <v>280.52</v>
      </c>
      <c r="AF3371">
        <v>4795353409.5100002</v>
      </c>
      <c r="AG3371">
        <v>200795</v>
      </c>
      <c r="AH3371">
        <v>0.3</v>
      </c>
      <c r="AI3371">
        <v>9783.2900000000009</v>
      </c>
      <c r="AJ3371">
        <v>10.29</v>
      </c>
      <c r="AK3371">
        <v>0</v>
      </c>
      <c r="AL3371">
        <v>0.23799999999999999</v>
      </c>
      <c r="AM3371">
        <v>40684.949999999997</v>
      </c>
      <c r="AN3371">
        <v>816.9</v>
      </c>
      <c r="AO3371">
        <v>462.81</v>
      </c>
      <c r="AP3371">
        <v>378069.49</v>
      </c>
      <c r="AQ3371">
        <v>1149868.51</v>
      </c>
      <c r="AR3371" t="s">
        <v>61</v>
      </c>
      <c r="AS3371" t="s">
        <v>61</v>
      </c>
      <c r="AT3371" t="s">
        <v>62</v>
      </c>
      <c r="AU3371" t="s">
        <v>63</v>
      </c>
    </row>
    <row r="3372" spans="1:47" x14ac:dyDescent="0.25">
      <c r="A3372" t="s">
        <v>4653</v>
      </c>
      <c r="B3372">
        <v>2020</v>
      </c>
      <c r="C3372">
        <v>9</v>
      </c>
      <c r="D3372" t="s">
        <v>89</v>
      </c>
      <c r="E3372" s="1">
        <v>44084</v>
      </c>
      <c r="F3372" s="1">
        <v>44093</v>
      </c>
      <c r="G3372">
        <v>9</v>
      </c>
      <c r="H3372">
        <v>5.8</v>
      </c>
      <c r="I3372" t="s">
        <v>65</v>
      </c>
      <c r="J3372" t="s">
        <v>78</v>
      </c>
      <c r="K3372" t="s">
        <v>211</v>
      </c>
      <c r="L3372">
        <v>1701.99</v>
      </c>
      <c r="M3372" t="s">
        <v>90</v>
      </c>
      <c r="N3372" t="s">
        <v>53</v>
      </c>
      <c r="O3372" t="s">
        <v>107</v>
      </c>
      <c r="P3372" t="s">
        <v>226</v>
      </c>
      <c r="Q3372" t="s">
        <v>127</v>
      </c>
      <c r="R3372" t="s">
        <v>268</v>
      </c>
      <c r="S3372" t="s">
        <v>85</v>
      </c>
      <c r="T3372" t="s">
        <v>131</v>
      </c>
      <c r="U3372" t="s">
        <v>228</v>
      </c>
      <c r="V3372">
        <v>59601</v>
      </c>
      <c r="W3372">
        <v>35550</v>
      </c>
      <c r="X3372">
        <v>7.3</v>
      </c>
      <c r="Y3372">
        <v>15.9</v>
      </c>
      <c r="Z3372">
        <v>49130.559999999998</v>
      </c>
      <c r="AB3372">
        <v>35.43</v>
      </c>
      <c r="AC3372">
        <v>1740695.74</v>
      </c>
      <c r="AD3372">
        <v>23403342.260000002</v>
      </c>
      <c r="AE3372">
        <v>162.44</v>
      </c>
      <c r="AF3372">
        <v>3801638916.71</v>
      </c>
      <c r="AG3372">
        <v>114194.81</v>
      </c>
      <c r="AH3372">
        <v>1.7</v>
      </c>
      <c r="AI3372">
        <v>35457.39</v>
      </c>
      <c r="AJ3372">
        <v>0.74</v>
      </c>
      <c r="AK3372">
        <v>0</v>
      </c>
      <c r="AL3372">
        <v>0.25700000000000001</v>
      </c>
      <c r="AM3372">
        <v>60146.59</v>
      </c>
      <c r="AN3372">
        <v>246.3</v>
      </c>
      <c r="AO3372">
        <v>721.93</v>
      </c>
      <c r="AP3372">
        <v>177811.36</v>
      </c>
      <c r="AQ3372">
        <v>2128305.89</v>
      </c>
      <c r="AR3372" t="s">
        <v>61</v>
      </c>
      <c r="AS3372" t="s">
        <v>61</v>
      </c>
      <c r="AT3372" t="s">
        <v>62</v>
      </c>
      <c r="AU3372" t="s">
        <v>63</v>
      </c>
    </row>
    <row r="3373" spans="1:47" x14ac:dyDescent="0.25">
      <c r="A3373" t="s">
        <v>4654</v>
      </c>
      <c r="B3373">
        <v>2026</v>
      </c>
      <c r="C3373">
        <v>3</v>
      </c>
      <c r="D3373" t="s">
        <v>48</v>
      </c>
      <c r="E3373" s="1">
        <v>46085</v>
      </c>
      <c r="F3373" s="1">
        <v>46090</v>
      </c>
      <c r="G3373">
        <v>5</v>
      </c>
      <c r="H3373">
        <v>17.7</v>
      </c>
      <c r="I3373" t="s">
        <v>49</v>
      </c>
      <c r="J3373" t="s">
        <v>50</v>
      </c>
      <c r="K3373" t="s">
        <v>183</v>
      </c>
      <c r="L3373">
        <v>2710.19</v>
      </c>
      <c r="M3373" t="s">
        <v>114</v>
      </c>
      <c r="N3373" t="s">
        <v>168</v>
      </c>
      <c r="O3373" t="s">
        <v>189</v>
      </c>
      <c r="P3373" t="s">
        <v>108</v>
      </c>
      <c r="Q3373" t="s">
        <v>56</v>
      </c>
      <c r="R3373" t="s">
        <v>1936</v>
      </c>
      <c r="S3373" t="s">
        <v>186</v>
      </c>
      <c r="T3373" t="s">
        <v>86</v>
      </c>
      <c r="U3373" t="s">
        <v>213</v>
      </c>
      <c r="V3373">
        <v>109229</v>
      </c>
      <c r="W3373">
        <v>63510</v>
      </c>
      <c r="X3373">
        <v>22.6</v>
      </c>
      <c r="Y3373">
        <v>13</v>
      </c>
      <c r="Z3373">
        <v>96392.56</v>
      </c>
      <c r="AB3373">
        <v>14.07</v>
      </c>
      <c r="AC3373">
        <v>1356243.32</v>
      </c>
      <c r="AD3373">
        <v>29947240.539999999</v>
      </c>
      <c r="AE3373">
        <v>284.24</v>
      </c>
      <c r="AF3373">
        <v>8512203651.0900002</v>
      </c>
      <c r="AG3373">
        <v>178694.95</v>
      </c>
      <c r="AH3373">
        <v>2.2999999999999998</v>
      </c>
      <c r="AI3373">
        <v>32636.63</v>
      </c>
      <c r="AJ3373">
        <v>4.2300000000000004</v>
      </c>
      <c r="AK3373">
        <v>1266768.27</v>
      </c>
      <c r="AL3373">
        <v>0.19500000000000001</v>
      </c>
      <c r="AM3373">
        <v>58397.120000000003</v>
      </c>
      <c r="AN3373">
        <v>169.4</v>
      </c>
      <c r="AO3373">
        <v>465.17</v>
      </c>
      <c r="AP3373">
        <v>78799.8</v>
      </c>
      <c r="AQ3373">
        <v>1704771.82</v>
      </c>
      <c r="AR3373" t="s">
        <v>124</v>
      </c>
      <c r="AS3373" t="s">
        <v>61</v>
      </c>
      <c r="AT3373" t="s">
        <v>62</v>
      </c>
      <c r="AU3373" t="s">
        <v>63</v>
      </c>
    </row>
    <row r="3374" spans="1:47" x14ac:dyDescent="0.25">
      <c r="A3374" t="s">
        <v>4655</v>
      </c>
      <c r="B3374">
        <v>2022</v>
      </c>
      <c r="C3374">
        <v>9</v>
      </c>
      <c r="D3374" t="s">
        <v>89</v>
      </c>
      <c r="E3374" s="1">
        <v>44805</v>
      </c>
      <c r="F3374" s="1">
        <v>44819</v>
      </c>
      <c r="G3374">
        <v>14</v>
      </c>
      <c r="H3374">
        <v>6.7</v>
      </c>
      <c r="I3374" t="s">
        <v>49</v>
      </c>
      <c r="J3374" t="s">
        <v>50</v>
      </c>
      <c r="K3374" t="s">
        <v>120</v>
      </c>
      <c r="L3374">
        <v>2710.1921000000002</v>
      </c>
      <c r="M3374" t="s">
        <v>90</v>
      </c>
      <c r="N3374" t="s">
        <v>106</v>
      </c>
      <c r="O3374" t="s">
        <v>107</v>
      </c>
      <c r="P3374" t="s">
        <v>154</v>
      </c>
      <c r="Q3374" t="s">
        <v>82</v>
      </c>
      <c r="R3374" t="s">
        <v>635</v>
      </c>
      <c r="S3374" t="s">
        <v>123</v>
      </c>
      <c r="T3374" t="s">
        <v>86</v>
      </c>
      <c r="U3374" t="s">
        <v>228</v>
      </c>
      <c r="V3374">
        <v>37699</v>
      </c>
      <c r="W3374">
        <v>23685</v>
      </c>
      <c r="X3374">
        <v>7.8</v>
      </c>
      <c r="Y3374">
        <v>15.3</v>
      </c>
      <c r="Z3374">
        <v>31401.41</v>
      </c>
      <c r="AB3374">
        <v>36.19</v>
      </c>
      <c r="AC3374">
        <v>1136417.03</v>
      </c>
      <c r="AD3374">
        <v>17211426.84</v>
      </c>
      <c r="AE3374">
        <v>216.1</v>
      </c>
      <c r="AF3374">
        <v>3719389340.1199999</v>
      </c>
      <c r="AG3374">
        <v>213960.33</v>
      </c>
      <c r="AH3374">
        <v>0</v>
      </c>
      <c r="AI3374">
        <v>0</v>
      </c>
      <c r="AJ3374">
        <v>13.43</v>
      </c>
      <c r="AK3374">
        <v>2311494.62</v>
      </c>
      <c r="AL3374">
        <v>0.29099999999999998</v>
      </c>
      <c r="AM3374">
        <v>50085.25</v>
      </c>
      <c r="AN3374">
        <v>614.79999999999995</v>
      </c>
      <c r="AO3374">
        <v>543.38</v>
      </c>
      <c r="AP3374">
        <v>334070.02</v>
      </c>
      <c r="AQ3374">
        <v>1734532.63</v>
      </c>
      <c r="AR3374" t="s">
        <v>61</v>
      </c>
      <c r="AS3374" t="s">
        <v>61</v>
      </c>
      <c r="AT3374" t="s">
        <v>62</v>
      </c>
      <c r="AU3374" t="s">
        <v>63</v>
      </c>
    </row>
    <row r="3375" spans="1:47" x14ac:dyDescent="0.25">
      <c r="A3375" t="s">
        <v>4656</v>
      </c>
      <c r="B3375">
        <v>2020</v>
      </c>
      <c r="C3375">
        <v>11</v>
      </c>
      <c r="D3375" t="s">
        <v>119</v>
      </c>
      <c r="E3375" s="1">
        <v>44138</v>
      </c>
      <c r="F3375" s="1">
        <v>44156</v>
      </c>
      <c r="G3375">
        <v>18</v>
      </c>
      <c r="H3375">
        <v>16.3</v>
      </c>
      <c r="I3375" t="s">
        <v>65</v>
      </c>
      <c r="J3375" t="s">
        <v>50</v>
      </c>
      <c r="K3375" t="s">
        <v>139</v>
      </c>
      <c r="L3375">
        <v>2710.1210999999998</v>
      </c>
      <c r="M3375" t="s">
        <v>98</v>
      </c>
      <c r="N3375" t="s">
        <v>69</v>
      </c>
      <c r="O3375" t="s">
        <v>99</v>
      </c>
      <c r="P3375" t="s">
        <v>70</v>
      </c>
      <c r="Q3375" t="s">
        <v>230</v>
      </c>
      <c r="R3375" t="s">
        <v>1579</v>
      </c>
      <c r="S3375" t="s">
        <v>142</v>
      </c>
      <c r="T3375" t="s">
        <v>74</v>
      </c>
      <c r="U3375" t="s">
        <v>259</v>
      </c>
      <c r="V3375">
        <v>78617</v>
      </c>
      <c r="W3375">
        <v>44383</v>
      </c>
      <c r="X3375">
        <v>21.9</v>
      </c>
      <c r="Y3375">
        <v>10.8</v>
      </c>
      <c r="Z3375">
        <v>63114.29</v>
      </c>
      <c r="AB3375">
        <v>30.61</v>
      </c>
      <c r="AC3375">
        <v>1931928.42</v>
      </c>
      <c r="AD3375">
        <v>46116980.560000002</v>
      </c>
      <c r="AE3375">
        <v>166.57</v>
      </c>
      <c r="AF3375">
        <v>7681705451.8800001</v>
      </c>
      <c r="AG3375">
        <v>58386.48</v>
      </c>
      <c r="AI3375">
        <v>12262.72</v>
      </c>
      <c r="AJ3375">
        <v>10.61</v>
      </c>
      <c r="AK3375">
        <v>0</v>
      </c>
      <c r="AL3375">
        <v>0.26100000000000001</v>
      </c>
      <c r="AM3375">
        <v>120365.32</v>
      </c>
      <c r="AN3375">
        <v>970.6</v>
      </c>
      <c r="AO3375">
        <v>702.51</v>
      </c>
      <c r="AP3375">
        <v>681856.21</v>
      </c>
      <c r="AQ3375">
        <v>2804799.15</v>
      </c>
      <c r="AR3375" t="s">
        <v>61</v>
      </c>
      <c r="AS3375" t="s">
        <v>61</v>
      </c>
      <c r="AT3375" t="s">
        <v>62</v>
      </c>
      <c r="AU3375" t="s">
        <v>63</v>
      </c>
    </row>
    <row r="3376" spans="1:47" x14ac:dyDescent="0.25">
      <c r="A3376" t="s">
        <v>4657</v>
      </c>
      <c r="B3376">
        <v>2020</v>
      </c>
      <c r="C3376">
        <v>8</v>
      </c>
      <c r="D3376" t="s">
        <v>89</v>
      </c>
      <c r="E3376" s="1">
        <v>44054</v>
      </c>
      <c r="F3376" s="1">
        <v>44075</v>
      </c>
      <c r="G3376">
        <v>21</v>
      </c>
      <c r="H3376">
        <v>15.7</v>
      </c>
      <c r="I3376" t="s">
        <v>65</v>
      </c>
      <c r="J3376" t="s">
        <v>112</v>
      </c>
      <c r="K3376" t="s">
        <v>343</v>
      </c>
      <c r="L3376">
        <v>2523.1</v>
      </c>
      <c r="M3376" t="s">
        <v>90</v>
      </c>
      <c r="N3376" t="s">
        <v>81</v>
      </c>
      <c r="O3376" t="s">
        <v>189</v>
      </c>
      <c r="P3376" t="s">
        <v>70</v>
      </c>
      <c r="Q3376" t="s">
        <v>93</v>
      </c>
      <c r="R3376" t="s">
        <v>723</v>
      </c>
      <c r="S3376" t="s">
        <v>130</v>
      </c>
      <c r="T3376" t="s">
        <v>148</v>
      </c>
      <c r="U3376" t="s">
        <v>181</v>
      </c>
      <c r="V3376">
        <v>66728</v>
      </c>
      <c r="W3376">
        <v>49668</v>
      </c>
      <c r="X3376">
        <v>4.4000000000000004</v>
      </c>
      <c r="Y3376">
        <v>12.3</v>
      </c>
      <c r="Z3376">
        <v>62179.18</v>
      </c>
      <c r="AB3376">
        <v>41.48</v>
      </c>
      <c r="AC3376">
        <v>2579192.39</v>
      </c>
      <c r="AD3376">
        <v>68734730.950000003</v>
      </c>
      <c r="AE3376">
        <v>162.61000000000001</v>
      </c>
      <c r="AF3376">
        <v>11176954599.780001</v>
      </c>
      <c r="AG3376">
        <v>237518.09</v>
      </c>
      <c r="AH3376">
        <v>0.2</v>
      </c>
      <c r="AI3376">
        <v>4239.71</v>
      </c>
      <c r="AJ3376">
        <v>21.87</v>
      </c>
      <c r="AK3376">
        <v>0</v>
      </c>
      <c r="AL3376">
        <v>0.34100000000000003</v>
      </c>
      <c r="AM3376">
        <v>234385.43</v>
      </c>
      <c r="AN3376">
        <v>892.8</v>
      </c>
      <c r="AO3376">
        <v>423.61</v>
      </c>
      <c r="AP3376">
        <v>378199.01</v>
      </c>
      <c r="AQ3376">
        <v>3433534.63</v>
      </c>
      <c r="AR3376" t="s">
        <v>61</v>
      </c>
      <c r="AS3376" t="s">
        <v>61</v>
      </c>
      <c r="AT3376" t="s">
        <v>62</v>
      </c>
      <c r="AU3376" t="s">
        <v>117</v>
      </c>
    </row>
    <row r="3377" spans="1:47" x14ac:dyDescent="0.25">
      <c r="A3377" t="s">
        <v>4658</v>
      </c>
      <c r="B3377">
        <v>2025</v>
      </c>
      <c r="C3377">
        <v>3</v>
      </c>
      <c r="D3377" t="s">
        <v>48</v>
      </c>
      <c r="E3377" s="1">
        <v>45719</v>
      </c>
      <c r="F3377" s="1">
        <v>45726</v>
      </c>
      <c r="G3377">
        <v>7</v>
      </c>
      <c r="H3377">
        <v>10.9</v>
      </c>
      <c r="I3377" t="s">
        <v>65</v>
      </c>
      <c r="J3377" t="s">
        <v>78</v>
      </c>
      <c r="K3377" t="s">
        <v>105</v>
      </c>
      <c r="L3377">
        <v>1201.9000000000001</v>
      </c>
      <c r="M3377" t="s">
        <v>80</v>
      </c>
      <c r="N3377" t="s">
        <v>168</v>
      </c>
      <c r="O3377" t="s">
        <v>200</v>
      </c>
      <c r="P3377" t="s">
        <v>92</v>
      </c>
      <c r="Q3377" t="s">
        <v>121</v>
      </c>
      <c r="R3377" t="s">
        <v>991</v>
      </c>
      <c r="S3377" t="s">
        <v>85</v>
      </c>
      <c r="T3377" t="s">
        <v>131</v>
      </c>
      <c r="U3377" t="s">
        <v>166</v>
      </c>
      <c r="V3377">
        <v>49107</v>
      </c>
      <c r="W3377">
        <v>33756</v>
      </c>
      <c r="X3377">
        <v>13.1</v>
      </c>
      <c r="Y3377">
        <v>10.1</v>
      </c>
      <c r="Z3377">
        <v>45446.68</v>
      </c>
      <c r="AB3377">
        <v>18.93</v>
      </c>
      <c r="AC3377">
        <v>860305.65</v>
      </c>
      <c r="AD3377">
        <v>20196050.129999999</v>
      </c>
      <c r="AE3377">
        <v>275.98</v>
      </c>
      <c r="AF3377">
        <v>5573705914.8800001</v>
      </c>
      <c r="AG3377">
        <v>151238.09</v>
      </c>
      <c r="AH3377">
        <v>0</v>
      </c>
      <c r="AI3377">
        <v>0</v>
      </c>
      <c r="AJ3377">
        <v>22.79</v>
      </c>
      <c r="AK3377">
        <v>0</v>
      </c>
      <c r="AL3377">
        <v>0.1</v>
      </c>
      <c r="AM3377">
        <v>20196.05</v>
      </c>
      <c r="AN3377">
        <v>212.3</v>
      </c>
      <c r="AO3377">
        <v>572.20000000000005</v>
      </c>
      <c r="AP3377">
        <v>121478.06</v>
      </c>
      <c r="AQ3377">
        <v>1153217.8500000001</v>
      </c>
      <c r="AR3377" t="s">
        <v>61</v>
      </c>
      <c r="AS3377" t="s">
        <v>61</v>
      </c>
      <c r="AT3377" t="s">
        <v>62</v>
      </c>
      <c r="AU3377" t="s">
        <v>63</v>
      </c>
    </row>
    <row r="3378" spans="1:47" x14ac:dyDescent="0.25">
      <c r="A3378" t="s">
        <v>4659</v>
      </c>
      <c r="B3378">
        <v>2024</v>
      </c>
      <c r="C3378">
        <v>11</v>
      </c>
      <c r="D3378" t="s">
        <v>119</v>
      </c>
      <c r="E3378" s="1">
        <v>45605</v>
      </c>
      <c r="F3378" s="1">
        <v>45618</v>
      </c>
      <c r="G3378">
        <v>13</v>
      </c>
      <c r="H3378">
        <v>17.5</v>
      </c>
      <c r="I3378" t="s">
        <v>65</v>
      </c>
      <c r="J3378" t="s">
        <v>50</v>
      </c>
      <c r="K3378" t="s">
        <v>145</v>
      </c>
      <c r="L3378">
        <v>2710.19</v>
      </c>
      <c r="M3378" t="s">
        <v>80</v>
      </c>
      <c r="N3378" t="s">
        <v>81</v>
      </c>
      <c r="O3378" t="s">
        <v>91</v>
      </c>
      <c r="P3378" t="s">
        <v>226</v>
      </c>
      <c r="Q3378" t="s">
        <v>257</v>
      </c>
      <c r="R3378" t="s">
        <v>1752</v>
      </c>
      <c r="S3378" t="s">
        <v>170</v>
      </c>
      <c r="T3378" t="s">
        <v>102</v>
      </c>
      <c r="U3378" t="s">
        <v>213</v>
      </c>
      <c r="V3378">
        <v>85812</v>
      </c>
      <c r="W3378">
        <v>59799</v>
      </c>
      <c r="X3378">
        <v>13.5</v>
      </c>
      <c r="Y3378">
        <v>10.5</v>
      </c>
      <c r="Z3378">
        <v>75270.429999999993</v>
      </c>
      <c r="AB3378">
        <v>21.74</v>
      </c>
      <c r="AC3378">
        <v>1636379.15</v>
      </c>
      <c r="AD3378">
        <v>77103264.969999999</v>
      </c>
      <c r="AE3378">
        <v>274.89</v>
      </c>
      <c r="AF3378">
        <v>21194916507.599998</v>
      </c>
      <c r="AG3378">
        <v>119030.32</v>
      </c>
      <c r="AH3378">
        <v>0.7</v>
      </c>
      <c r="AI3378">
        <v>15006.97</v>
      </c>
      <c r="AJ3378">
        <v>16.25</v>
      </c>
      <c r="AK3378">
        <v>0</v>
      </c>
      <c r="AL3378">
        <v>0.28699999999999998</v>
      </c>
      <c r="AM3378">
        <v>221286.37</v>
      </c>
      <c r="AN3378">
        <v>202.5</v>
      </c>
      <c r="AO3378">
        <v>643.76</v>
      </c>
      <c r="AP3378">
        <v>130361.4</v>
      </c>
      <c r="AQ3378">
        <v>2122064.21</v>
      </c>
      <c r="AR3378" t="s">
        <v>61</v>
      </c>
      <c r="AS3378" t="s">
        <v>124</v>
      </c>
      <c r="AT3378" t="s">
        <v>62</v>
      </c>
      <c r="AU3378" t="s">
        <v>63</v>
      </c>
    </row>
    <row r="3379" spans="1:47" x14ac:dyDescent="0.25">
      <c r="A3379" t="s">
        <v>4660</v>
      </c>
      <c r="B3379">
        <v>2021</v>
      </c>
      <c r="C3379">
        <v>9</v>
      </c>
      <c r="D3379" t="s">
        <v>89</v>
      </c>
      <c r="E3379" s="1">
        <v>44459</v>
      </c>
      <c r="F3379" s="1">
        <v>44485</v>
      </c>
      <c r="G3379">
        <v>26</v>
      </c>
      <c r="H3379">
        <v>19.5</v>
      </c>
      <c r="I3379" t="s">
        <v>65</v>
      </c>
      <c r="J3379" t="s">
        <v>78</v>
      </c>
      <c r="K3379" t="s">
        <v>177</v>
      </c>
      <c r="L3379">
        <v>1001.99</v>
      </c>
      <c r="M3379" t="s">
        <v>52</v>
      </c>
      <c r="N3379" t="s">
        <v>53</v>
      </c>
      <c r="O3379" t="s">
        <v>54</v>
      </c>
      <c r="P3379" t="s">
        <v>70</v>
      </c>
      <c r="Q3379" t="s">
        <v>159</v>
      </c>
      <c r="R3379" t="s">
        <v>1577</v>
      </c>
      <c r="S3379" t="s">
        <v>130</v>
      </c>
      <c r="T3379" t="s">
        <v>187</v>
      </c>
      <c r="U3379" t="s">
        <v>75</v>
      </c>
      <c r="V3379">
        <v>70929</v>
      </c>
      <c r="W3379">
        <v>46322</v>
      </c>
      <c r="X3379">
        <v>17.600000000000001</v>
      </c>
      <c r="Y3379">
        <v>14.8</v>
      </c>
      <c r="Z3379">
        <v>57851.12</v>
      </c>
      <c r="AB3379">
        <v>27.55</v>
      </c>
      <c r="AC3379">
        <v>1593798.36</v>
      </c>
      <c r="AD3379">
        <v>19319960.039999999</v>
      </c>
      <c r="AE3379">
        <v>169.79</v>
      </c>
      <c r="AF3379">
        <v>3280336015.1900001</v>
      </c>
      <c r="AG3379">
        <v>196612.41</v>
      </c>
      <c r="AH3379">
        <v>1.2</v>
      </c>
      <c r="AI3379">
        <v>33611.51</v>
      </c>
      <c r="AJ3379">
        <v>22.27</v>
      </c>
      <c r="AK3379">
        <v>0</v>
      </c>
      <c r="AL3379">
        <v>0.14899999999999999</v>
      </c>
      <c r="AM3379">
        <v>28786.74</v>
      </c>
      <c r="AN3379">
        <v>1316.8</v>
      </c>
      <c r="AO3379">
        <v>597.29999999999995</v>
      </c>
      <c r="AP3379">
        <v>786524.64</v>
      </c>
      <c r="AQ3379">
        <v>2639333.66</v>
      </c>
      <c r="AR3379" t="s">
        <v>61</v>
      </c>
      <c r="AS3379" t="s">
        <v>61</v>
      </c>
      <c r="AT3379" t="s">
        <v>62</v>
      </c>
      <c r="AU3379" t="s">
        <v>63</v>
      </c>
    </row>
    <row r="3380" spans="1:47" x14ac:dyDescent="0.25">
      <c r="A3380" t="s">
        <v>4661</v>
      </c>
      <c r="B3380">
        <v>2022</v>
      </c>
      <c r="C3380">
        <v>8</v>
      </c>
      <c r="D3380" t="s">
        <v>89</v>
      </c>
      <c r="E3380" s="1">
        <v>44795</v>
      </c>
      <c r="F3380" s="1">
        <v>44808</v>
      </c>
      <c r="G3380">
        <v>13</v>
      </c>
      <c r="H3380">
        <v>12.6</v>
      </c>
      <c r="I3380" t="s">
        <v>65</v>
      </c>
      <c r="J3380" t="s">
        <v>50</v>
      </c>
      <c r="K3380" t="s">
        <v>145</v>
      </c>
      <c r="L3380">
        <v>2710.19</v>
      </c>
      <c r="M3380" t="s">
        <v>68</v>
      </c>
      <c r="N3380" t="s">
        <v>81</v>
      </c>
      <c r="O3380" t="s">
        <v>189</v>
      </c>
      <c r="P3380" t="s">
        <v>82</v>
      </c>
      <c r="Q3380" t="s">
        <v>71</v>
      </c>
      <c r="R3380" t="s">
        <v>4662</v>
      </c>
      <c r="S3380" t="s">
        <v>170</v>
      </c>
      <c r="T3380" t="s">
        <v>59</v>
      </c>
      <c r="U3380" t="s">
        <v>87</v>
      </c>
      <c r="V3380">
        <v>104960</v>
      </c>
      <c r="W3380">
        <v>68375</v>
      </c>
      <c r="X3380">
        <v>22</v>
      </c>
      <c r="Y3380">
        <v>15.6</v>
      </c>
      <c r="Z3380">
        <v>93334.75</v>
      </c>
      <c r="AB3380">
        <v>41.88</v>
      </c>
      <c r="AC3380">
        <v>3908859.33</v>
      </c>
      <c r="AD3380">
        <v>41697299.560000002</v>
      </c>
      <c r="AE3380">
        <v>210.87</v>
      </c>
      <c r="AF3380">
        <v>8792709558.2199993</v>
      </c>
      <c r="AG3380">
        <v>207735.31</v>
      </c>
      <c r="AH3380">
        <v>0</v>
      </c>
      <c r="AI3380">
        <v>0</v>
      </c>
      <c r="AJ3380">
        <v>5.88</v>
      </c>
      <c r="AK3380">
        <v>0</v>
      </c>
      <c r="AL3380">
        <v>0.28999999999999998</v>
      </c>
      <c r="AM3380">
        <v>120922.17</v>
      </c>
      <c r="AN3380">
        <v>607.1</v>
      </c>
      <c r="AO3380">
        <v>547.14</v>
      </c>
      <c r="AP3380">
        <v>332168.69</v>
      </c>
      <c r="AQ3380">
        <v>4569685.5</v>
      </c>
      <c r="AR3380" t="s">
        <v>61</v>
      </c>
      <c r="AS3380" t="s">
        <v>61</v>
      </c>
      <c r="AT3380" t="s">
        <v>62</v>
      </c>
      <c r="AU3380" t="s">
        <v>63</v>
      </c>
    </row>
    <row r="3381" spans="1:47" x14ac:dyDescent="0.25">
      <c r="A3381" t="s">
        <v>4663</v>
      </c>
      <c r="B3381">
        <v>2022</v>
      </c>
      <c r="C3381">
        <v>9</v>
      </c>
      <c r="D3381" t="s">
        <v>89</v>
      </c>
      <c r="E3381" s="1">
        <v>44829</v>
      </c>
      <c r="F3381" s="1">
        <v>44846</v>
      </c>
      <c r="G3381">
        <v>17</v>
      </c>
      <c r="H3381">
        <v>5.5</v>
      </c>
      <c r="I3381" t="s">
        <v>49</v>
      </c>
      <c r="J3381" t="s">
        <v>50</v>
      </c>
      <c r="K3381" t="s">
        <v>120</v>
      </c>
      <c r="L3381">
        <v>2710.1921000000002</v>
      </c>
      <c r="M3381" t="s">
        <v>52</v>
      </c>
      <c r="N3381" t="s">
        <v>53</v>
      </c>
      <c r="O3381" t="s">
        <v>107</v>
      </c>
      <c r="P3381" t="s">
        <v>108</v>
      </c>
      <c r="Q3381" t="s">
        <v>184</v>
      </c>
      <c r="R3381" t="s">
        <v>2855</v>
      </c>
      <c r="S3381" t="s">
        <v>142</v>
      </c>
      <c r="T3381" t="s">
        <v>148</v>
      </c>
      <c r="U3381" t="s">
        <v>143</v>
      </c>
      <c r="V3381">
        <v>68880</v>
      </c>
      <c r="W3381">
        <v>49812</v>
      </c>
      <c r="X3381">
        <v>10.7</v>
      </c>
      <c r="Y3381">
        <v>13.1</v>
      </c>
      <c r="Z3381">
        <v>57579</v>
      </c>
      <c r="AB3381">
        <v>18.2</v>
      </c>
      <c r="AC3381">
        <v>1047937.8</v>
      </c>
      <c r="AD3381">
        <v>23150788.530000001</v>
      </c>
      <c r="AE3381">
        <v>214.38</v>
      </c>
      <c r="AF3381">
        <v>4963066045.0600004</v>
      </c>
      <c r="AG3381">
        <v>57660.6</v>
      </c>
      <c r="AH3381">
        <v>0.8</v>
      </c>
      <c r="AI3381">
        <v>11997.87</v>
      </c>
      <c r="AJ3381">
        <v>24.92</v>
      </c>
      <c r="AK3381">
        <v>5769176.5</v>
      </c>
      <c r="AL3381">
        <v>0.158</v>
      </c>
      <c r="AM3381">
        <v>36578.25</v>
      </c>
      <c r="AN3381">
        <v>345</v>
      </c>
      <c r="AO3381">
        <v>581.72</v>
      </c>
      <c r="AP3381">
        <v>200693.4</v>
      </c>
      <c r="AQ3381">
        <v>1354867.92</v>
      </c>
      <c r="AR3381" t="s">
        <v>61</v>
      </c>
      <c r="AS3381" t="s">
        <v>61</v>
      </c>
      <c r="AT3381" t="s">
        <v>62</v>
      </c>
      <c r="AU3381" t="s">
        <v>63</v>
      </c>
    </row>
    <row r="3382" spans="1:47" x14ac:dyDescent="0.25">
      <c r="A3382" t="s">
        <v>4664</v>
      </c>
      <c r="B3382">
        <v>2022</v>
      </c>
      <c r="C3382">
        <v>5</v>
      </c>
      <c r="D3382" t="s">
        <v>77</v>
      </c>
      <c r="E3382" s="1">
        <v>44698</v>
      </c>
      <c r="F3382" s="1">
        <v>44705</v>
      </c>
      <c r="G3382">
        <v>7</v>
      </c>
      <c r="H3382">
        <v>9</v>
      </c>
      <c r="I3382" t="s">
        <v>49</v>
      </c>
      <c r="J3382" t="s">
        <v>78</v>
      </c>
      <c r="K3382" t="s">
        <v>177</v>
      </c>
      <c r="L3382">
        <v>1001.99</v>
      </c>
      <c r="M3382" t="s">
        <v>68</v>
      </c>
      <c r="N3382" t="s">
        <v>168</v>
      </c>
      <c r="O3382" t="s">
        <v>200</v>
      </c>
      <c r="P3382" t="s">
        <v>71</v>
      </c>
      <c r="Q3382" t="s">
        <v>92</v>
      </c>
      <c r="R3382" t="s">
        <v>1893</v>
      </c>
      <c r="S3382" t="s">
        <v>130</v>
      </c>
      <c r="T3382" t="s">
        <v>59</v>
      </c>
      <c r="U3382" t="s">
        <v>213</v>
      </c>
      <c r="V3382">
        <v>85784</v>
      </c>
      <c r="W3382">
        <v>47822</v>
      </c>
      <c r="X3382">
        <v>22.7</v>
      </c>
      <c r="Y3382">
        <v>12.7</v>
      </c>
      <c r="Z3382">
        <v>78838.55</v>
      </c>
      <c r="AB3382">
        <v>24.99</v>
      </c>
      <c r="AC3382">
        <v>1970175.36</v>
      </c>
      <c r="AD3382">
        <v>20577649.940000001</v>
      </c>
      <c r="AE3382">
        <v>214.43</v>
      </c>
      <c r="AF3382">
        <v>4412465476.6300001</v>
      </c>
      <c r="AG3382">
        <v>114976.83</v>
      </c>
      <c r="AH3382">
        <v>0.3</v>
      </c>
      <c r="AI3382">
        <v>4759.1099999999997</v>
      </c>
      <c r="AJ3382">
        <v>18.27</v>
      </c>
      <c r="AK3382">
        <v>3759536.64</v>
      </c>
      <c r="AL3382">
        <v>0.14299999999999999</v>
      </c>
      <c r="AM3382">
        <v>29426.04</v>
      </c>
      <c r="AN3382">
        <v>263.10000000000002</v>
      </c>
      <c r="AO3382">
        <v>748.03</v>
      </c>
      <c r="AP3382">
        <v>196806.69</v>
      </c>
      <c r="AQ3382">
        <v>2316144.0299999998</v>
      </c>
      <c r="AR3382" t="s">
        <v>61</v>
      </c>
      <c r="AS3382" t="s">
        <v>124</v>
      </c>
      <c r="AT3382" t="s">
        <v>62</v>
      </c>
      <c r="AU3382" t="s">
        <v>63</v>
      </c>
    </row>
    <row r="3383" spans="1:47" x14ac:dyDescent="0.25">
      <c r="A3383" t="s">
        <v>4665</v>
      </c>
      <c r="B3383">
        <v>2020</v>
      </c>
      <c r="C3383">
        <v>12</v>
      </c>
      <c r="D3383" t="s">
        <v>119</v>
      </c>
      <c r="E3383" s="1">
        <v>44196</v>
      </c>
      <c r="F3383" s="1">
        <v>44216</v>
      </c>
      <c r="G3383">
        <v>20</v>
      </c>
      <c r="H3383">
        <v>1.3</v>
      </c>
      <c r="I3383" t="s">
        <v>65</v>
      </c>
      <c r="J3383" t="s">
        <v>50</v>
      </c>
      <c r="K3383" t="s">
        <v>223</v>
      </c>
      <c r="L3383">
        <v>2710.1109999999999</v>
      </c>
      <c r="M3383" t="s">
        <v>114</v>
      </c>
      <c r="N3383" t="s">
        <v>106</v>
      </c>
      <c r="O3383" t="s">
        <v>107</v>
      </c>
      <c r="P3383" t="s">
        <v>82</v>
      </c>
      <c r="Q3383" t="s">
        <v>159</v>
      </c>
      <c r="R3383" t="s">
        <v>253</v>
      </c>
      <c r="S3383" t="s">
        <v>123</v>
      </c>
      <c r="T3383" t="s">
        <v>74</v>
      </c>
      <c r="U3383" t="s">
        <v>259</v>
      </c>
      <c r="V3383">
        <v>62617</v>
      </c>
      <c r="W3383">
        <v>46275</v>
      </c>
      <c r="X3383">
        <v>9.9</v>
      </c>
      <c r="Y3383">
        <v>14.4</v>
      </c>
      <c r="Z3383">
        <v>54123.56</v>
      </c>
      <c r="AB3383">
        <v>43.91</v>
      </c>
      <c r="AC3383">
        <v>2376565.52</v>
      </c>
      <c r="AD3383">
        <v>50000968.43</v>
      </c>
      <c r="AE3383">
        <v>160.69</v>
      </c>
      <c r="AF3383">
        <v>8034655617.0200005</v>
      </c>
      <c r="AG3383">
        <v>82559.87</v>
      </c>
      <c r="AH3383">
        <v>0</v>
      </c>
      <c r="AI3383">
        <v>0</v>
      </c>
      <c r="AJ3383">
        <v>13.12</v>
      </c>
      <c r="AK3383">
        <v>0</v>
      </c>
      <c r="AL3383">
        <v>0.28299999999999997</v>
      </c>
      <c r="AM3383">
        <v>141502.74</v>
      </c>
      <c r="AN3383">
        <v>594.1</v>
      </c>
      <c r="AO3383">
        <v>564.26</v>
      </c>
      <c r="AP3383">
        <v>335226.87</v>
      </c>
      <c r="AQ3383">
        <v>2935855</v>
      </c>
      <c r="AR3383" t="s">
        <v>61</v>
      </c>
      <c r="AS3383" t="s">
        <v>61</v>
      </c>
      <c r="AT3383" t="s">
        <v>62</v>
      </c>
      <c r="AU3383" t="s">
        <v>63</v>
      </c>
    </row>
    <row r="3384" spans="1:47" x14ac:dyDescent="0.25">
      <c r="A3384" t="s">
        <v>4666</v>
      </c>
      <c r="B3384">
        <v>2022</v>
      </c>
      <c r="C3384">
        <v>5</v>
      </c>
      <c r="D3384" t="s">
        <v>77</v>
      </c>
      <c r="E3384" s="1">
        <v>44689</v>
      </c>
      <c r="F3384" s="1">
        <v>44705</v>
      </c>
      <c r="G3384">
        <v>16</v>
      </c>
      <c r="H3384">
        <v>20.8</v>
      </c>
      <c r="I3384" t="s">
        <v>49</v>
      </c>
      <c r="J3384" t="s">
        <v>50</v>
      </c>
      <c r="K3384" t="s">
        <v>139</v>
      </c>
      <c r="L3384">
        <v>2710.1210999999998</v>
      </c>
      <c r="M3384" t="s">
        <v>80</v>
      </c>
      <c r="N3384" t="s">
        <v>168</v>
      </c>
      <c r="O3384" t="s">
        <v>200</v>
      </c>
      <c r="P3384" t="s">
        <v>201</v>
      </c>
      <c r="Q3384" t="s">
        <v>226</v>
      </c>
      <c r="R3384" t="s">
        <v>2574</v>
      </c>
      <c r="S3384" t="s">
        <v>142</v>
      </c>
      <c r="T3384" t="s">
        <v>95</v>
      </c>
      <c r="U3384" t="s">
        <v>75</v>
      </c>
      <c r="V3384">
        <v>23260</v>
      </c>
      <c r="W3384">
        <v>16064</v>
      </c>
      <c r="X3384">
        <v>9.8000000000000007</v>
      </c>
      <c r="Y3384">
        <v>13.5</v>
      </c>
      <c r="Z3384">
        <v>20250.98</v>
      </c>
      <c r="AB3384">
        <v>29.65</v>
      </c>
      <c r="AC3384">
        <v>600441.56000000006</v>
      </c>
      <c r="AD3384">
        <v>16835854.73</v>
      </c>
      <c r="AE3384">
        <v>218.75</v>
      </c>
      <c r="AF3384">
        <v>3682843222.1900001</v>
      </c>
      <c r="AG3384">
        <v>64523.26</v>
      </c>
      <c r="AH3384">
        <v>1.3</v>
      </c>
      <c r="AI3384">
        <v>33777.68</v>
      </c>
      <c r="AJ3384">
        <v>10.130000000000001</v>
      </c>
      <c r="AK3384">
        <v>1705472.08</v>
      </c>
      <c r="AL3384">
        <v>0.32600000000000001</v>
      </c>
      <c r="AM3384">
        <v>54884.89</v>
      </c>
      <c r="AN3384">
        <v>795.6</v>
      </c>
      <c r="AO3384">
        <v>436.88</v>
      </c>
      <c r="AP3384">
        <v>347581.73</v>
      </c>
      <c r="AQ3384">
        <v>1101209.1200000001</v>
      </c>
      <c r="AR3384" t="s">
        <v>61</v>
      </c>
      <c r="AS3384" t="s">
        <v>61</v>
      </c>
      <c r="AT3384" t="s">
        <v>62</v>
      </c>
      <c r="AU3384" t="s">
        <v>63</v>
      </c>
    </row>
    <row r="3385" spans="1:47" x14ac:dyDescent="0.25">
      <c r="A3385" t="s">
        <v>4667</v>
      </c>
      <c r="B3385">
        <v>2020</v>
      </c>
      <c r="C3385">
        <v>4</v>
      </c>
      <c r="D3385" t="s">
        <v>77</v>
      </c>
      <c r="E3385" s="1">
        <v>43945</v>
      </c>
      <c r="F3385" s="1">
        <v>43958</v>
      </c>
      <c r="G3385">
        <v>13</v>
      </c>
      <c r="H3385">
        <v>6.7</v>
      </c>
      <c r="I3385" t="s">
        <v>65</v>
      </c>
      <c r="J3385" t="s">
        <v>50</v>
      </c>
      <c r="K3385" t="s">
        <v>51</v>
      </c>
      <c r="L3385">
        <v>2709</v>
      </c>
      <c r="M3385" t="s">
        <v>52</v>
      </c>
      <c r="N3385" t="s">
        <v>106</v>
      </c>
      <c r="O3385" t="s">
        <v>54</v>
      </c>
      <c r="P3385" t="s">
        <v>226</v>
      </c>
      <c r="Q3385" t="s">
        <v>93</v>
      </c>
      <c r="R3385" t="s">
        <v>2301</v>
      </c>
      <c r="S3385" t="s">
        <v>58</v>
      </c>
      <c r="T3385" t="s">
        <v>131</v>
      </c>
      <c r="U3385" t="s">
        <v>60</v>
      </c>
      <c r="V3385">
        <v>297357</v>
      </c>
      <c r="W3385">
        <v>181460</v>
      </c>
      <c r="X3385">
        <v>9.1999999999999993</v>
      </c>
      <c r="Y3385">
        <v>11.2</v>
      </c>
      <c r="Z3385">
        <v>264334.81</v>
      </c>
      <c r="AB3385">
        <v>30.54</v>
      </c>
      <c r="AC3385">
        <v>8072785.0999999996</v>
      </c>
      <c r="AD3385">
        <v>24215711.940000001</v>
      </c>
      <c r="AE3385">
        <v>165.85</v>
      </c>
      <c r="AF3385">
        <v>4016175825.25</v>
      </c>
      <c r="AG3385">
        <v>86485.97</v>
      </c>
      <c r="AH3385">
        <v>1.7</v>
      </c>
      <c r="AI3385">
        <v>37557.519999999997</v>
      </c>
      <c r="AJ3385">
        <v>17.34</v>
      </c>
      <c r="AK3385">
        <v>0</v>
      </c>
      <c r="AL3385">
        <v>0.245</v>
      </c>
      <c r="AM3385">
        <v>59328.49</v>
      </c>
      <c r="AN3385">
        <v>554.6</v>
      </c>
      <c r="AO3385">
        <v>466.43</v>
      </c>
      <c r="AP3385">
        <v>258682.08</v>
      </c>
      <c r="AQ3385">
        <v>8514839.1600000001</v>
      </c>
      <c r="AR3385" t="s">
        <v>61</v>
      </c>
      <c r="AS3385" t="s">
        <v>61</v>
      </c>
      <c r="AT3385" t="s">
        <v>62</v>
      </c>
      <c r="AU3385" t="s">
        <v>63</v>
      </c>
    </row>
    <row r="3386" spans="1:47" x14ac:dyDescent="0.25">
      <c r="A3386" t="s">
        <v>4668</v>
      </c>
      <c r="B3386">
        <v>2024</v>
      </c>
      <c r="C3386">
        <v>4</v>
      </c>
      <c r="D3386" t="s">
        <v>77</v>
      </c>
      <c r="E3386" s="1">
        <v>45412</v>
      </c>
      <c r="F3386" s="1">
        <v>45436</v>
      </c>
      <c r="G3386">
        <v>24</v>
      </c>
      <c r="H3386">
        <v>3.3</v>
      </c>
      <c r="I3386" t="s">
        <v>65</v>
      </c>
      <c r="J3386" t="s">
        <v>66</v>
      </c>
      <c r="K3386" t="s">
        <v>67</v>
      </c>
      <c r="L3386">
        <v>8479.8989999999994</v>
      </c>
      <c r="M3386" t="s">
        <v>52</v>
      </c>
      <c r="N3386" t="s">
        <v>168</v>
      </c>
      <c r="O3386" t="s">
        <v>99</v>
      </c>
      <c r="P3386" t="s">
        <v>56</v>
      </c>
      <c r="Q3386" t="s">
        <v>140</v>
      </c>
      <c r="R3386" t="s">
        <v>2314</v>
      </c>
      <c r="S3386" t="s">
        <v>73</v>
      </c>
      <c r="T3386" t="s">
        <v>74</v>
      </c>
      <c r="U3386" t="s">
        <v>166</v>
      </c>
      <c r="V3386">
        <v>5300</v>
      </c>
      <c r="W3386">
        <v>3102</v>
      </c>
      <c r="X3386">
        <v>20</v>
      </c>
      <c r="Y3386">
        <v>11.7</v>
      </c>
      <c r="Z3386">
        <v>4622.34</v>
      </c>
      <c r="AB3386">
        <v>36.659999999999997</v>
      </c>
      <c r="AC3386">
        <v>169454.98</v>
      </c>
      <c r="AD3386">
        <v>2896265.8</v>
      </c>
      <c r="AE3386">
        <v>278.69</v>
      </c>
      <c r="AF3386">
        <v>807160315.79999995</v>
      </c>
      <c r="AG3386">
        <v>62029.13</v>
      </c>
      <c r="AH3386">
        <v>0</v>
      </c>
      <c r="AI3386">
        <v>0</v>
      </c>
      <c r="AJ3386">
        <v>0.79</v>
      </c>
      <c r="AK3386">
        <v>0</v>
      </c>
      <c r="AL3386">
        <v>0.17499999999999999</v>
      </c>
      <c r="AM3386">
        <v>5068.47</v>
      </c>
      <c r="AN3386">
        <v>640.4</v>
      </c>
      <c r="AO3386">
        <v>742.78</v>
      </c>
      <c r="AP3386">
        <v>475676.31</v>
      </c>
      <c r="AQ3386">
        <v>712228.89</v>
      </c>
      <c r="AR3386" t="s">
        <v>61</v>
      </c>
      <c r="AS3386" t="s">
        <v>61</v>
      </c>
      <c r="AT3386" t="s">
        <v>62</v>
      </c>
      <c r="AU3386" t="s">
        <v>63</v>
      </c>
    </row>
    <row r="3387" spans="1:47" x14ac:dyDescent="0.25">
      <c r="A3387" t="s">
        <v>4669</v>
      </c>
      <c r="B3387">
        <v>2021</v>
      </c>
      <c r="C3387">
        <v>10</v>
      </c>
      <c r="D3387" t="s">
        <v>119</v>
      </c>
      <c r="E3387" s="1">
        <v>44496</v>
      </c>
      <c r="F3387" s="1">
        <v>44507</v>
      </c>
      <c r="G3387">
        <v>11</v>
      </c>
      <c r="H3387">
        <v>5.4</v>
      </c>
      <c r="I3387" t="s">
        <v>49</v>
      </c>
      <c r="J3387" t="s">
        <v>50</v>
      </c>
      <c r="K3387" t="s">
        <v>51</v>
      </c>
      <c r="L3387">
        <v>2709</v>
      </c>
      <c r="M3387" t="s">
        <v>114</v>
      </c>
      <c r="N3387" t="s">
        <v>106</v>
      </c>
      <c r="O3387" t="s">
        <v>200</v>
      </c>
      <c r="P3387" t="s">
        <v>108</v>
      </c>
      <c r="Q3387" t="s">
        <v>56</v>
      </c>
      <c r="R3387" t="s">
        <v>1246</v>
      </c>
      <c r="S3387" t="s">
        <v>58</v>
      </c>
      <c r="T3387" t="s">
        <v>74</v>
      </c>
      <c r="U3387" t="s">
        <v>103</v>
      </c>
      <c r="V3387">
        <v>228649</v>
      </c>
      <c r="W3387">
        <v>143464</v>
      </c>
      <c r="X3387">
        <v>22.9</v>
      </c>
      <c r="Y3387">
        <v>11.7</v>
      </c>
      <c r="Z3387">
        <v>179118.51</v>
      </c>
      <c r="AB3387">
        <v>20.38</v>
      </c>
      <c r="AC3387">
        <v>3650435.23</v>
      </c>
      <c r="AD3387">
        <v>17790050.41</v>
      </c>
      <c r="AE3387">
        <v>165.31</v>
      </c>
      <c r="AF3387">
        <v>2940873233.2800002</v>
      </c>
      <c r="AG3387">
        <v>178714.5</v>
      </c>
      <c r="AH3387">
        <v>1.2</v>
      </c>
      <c r="AI3387">
        <v>21623.09</v>
      </c>
      <c r="AJ3387">
        <v>10.7</v>
      </c>
      <c r="AK3387">
        <v>1903535.39</v>
      </c>
      <c r="AL3387">
        <v>0.34</v>
      </c>
      <c r="AM3387">
        <v>60486.17</v>
      </c>
      <c r="AN3387">
        <v>596.79999999999995</v>
      </c>
      <c r="AO3387">
        <v>677.76</v>
      </c>
      <c r="AP3387">
        <v>404487.17</v>
      </c>
      <c r="AQ3387">
        <v>4315746.16</v>
      </c>
      <c r="AR3387" t="s">
        <v>61</v>
      </c>
      <c r="AS3387" t="s">
        <v>61</v>
      </c>
      <c r="AT3387" t="s">
        <v>62</v>
      </c>
      <c r="AU3387" t="s">
        <v>63</v>
      </c>
    </row>
    <row r="3388" spans="1:47" x14ac:dyDescent="0.25">
      <c r="A3388" t="s">
        <v>4670</v>
      </c>
      <c r="B3388">
        <v>2021</v>
      </c>
      <c r="C3388">
        <v>7</v>
      </c>
      <c r="D3388" t="s">
        <v>89</v>
      </c>
      <c r="E3388" s="1">
        <v>44389</v>
      </c>
      <c r="F3388" s="1">
        <v>44412</v>
      </c>
      <c r="G3388">
        <v>23</v>
      </c>
      <c r="H3388">
        <v>16.3</v>
      </c>
      <c r="I3388" t="s">
        <v>65</v>
      </c>
      <c r="J3388" t="s">
        <v>78</v>
      </c>
      <c r="K3388" t="s">
        <v>177</v>
      </c>
      <c r="L3388">
        <v>1001.99</v>
      </c>
      <c r="M3388" t="s">
        <v>90</v>
      </c>
      <c r="N3388" t="s">
        <v>69</v>
      </c>
      <c r="O3388" t="s">
        <v>200</v>
      </c>
      <c r="P3388" t="s">
        <v>82</v>
      </c>
      <c r="Q3388" t="s">
        <v>83</v>
      </c>
      <c r="R3388" t="s">
        <v>3368</v>
      </c>
      <c r="S3388" t="s">
        <v>130</v>
      </c>
      <c r="T3388" t="s">
        <v>95</v>
      </c>
      <c r="U3388" t="s">
        <v>132</v>
      </c>
      <c r="V3388">
        <v>70446</v>
      </c>
      <c r="W3388">
        <v>52492</v>
      </c>
      <c r="X3388">
        <v>17.7</v>
      </c>
      <c r="Y3388">
        <v>10.7</v>
      </c>
      <c r="Z3388">
        <v>58023.57</v>
      </c>
      <c r="AB3388">
        <v>25.82</v>
      </c>
      <c r="AC3388">
        <v>1498168.58</v>
      </c>
      <c r="AD3388">
        <v>12327107.449999999</v>
      </c>
      <c r="AE3388">
        <v>170.48</v>
      </c>
      <c r="AF3388">
        <v>2101525278.0799999</v>
      </c>
      <c r="AG3388">
        <v>98977.05</v>
      </c>
      <c r="AH3388">
        <v>0</v>
      </c>
      <c r="AI3388">
        <v>0</v>
      </c>
      <c r="AJ3388">
        <v>17.190000000000001</v>
      </c>
      <c r="AK3388">
        <v>0</v>
      </c>
      <c r="AL3388">
        <v>0.16800000000000001</v>
      </c>
      <c r="AM3388">
        <v>20709.54</v>
      </c>
      <c r="AN3388">
        <v>399.1</v>
      </c>
      <c r="AO3388">
        <v>541.07000000000005</v>
      </c>
      <c r="AP3388">
        <v>215941.04</v>
      </c>
      <c r="AQ3388">
        <v>1833796.21</v>
      </c>
      <c r="AR3388" t="s">
        <v>61</v>
      </c>
      <c r="AS3388" t="s">
        <v>61</v>
      </c>
      <c r="AT3388" t="s">
        <v>62</v>
      </c>
      <c r="AU3388" t="s">
        <v>63</v>
      </c>
    </row>
    <row r="3389" spans="1:47" x14ac:dyDescent="0.25">
      <c r="A3389" t="s">
        <v>4671</v>
      </c>
      <c r="B3389">
        <v>2020</v>
      </c>
      <c r="C3389">
        <v>1</v>
      </c>
      <c r="D3389" t="s">
        <v>48</v>
      </c>
      <c r="E3389" s="1">
        <v>43845</v>
      </c>
      <c r="F3389" s="1">
        <v>43861</v>
      </c>
      <c r="G3389">
        <v>16</v>
      </c>
      <c r="H3389">
        <v>12</v>
      </c>
      <c r="I3389" t="s">
        <v>65</v>
      </c>
      <c r="J3389" t="s">
        <v>50</v>
      </c>
      <c r="K3389" t="s">
        <v>139</v>
      </c>
      <c r="L3389">
        <v>2710.1210999999998</v>
      </c>
      <c r="M3389" t="s">
        <v>90</v>
      </c>
      <c r="N3389" t="s">
        <v>106</v>
      </c>
      <c r="O3389" t="s">
        <v>99</v>
      </c>
      <c r="P3389" t="s">
        <v>82</v>
      </c>
      <c r="Q3389" t="s">
        <v>164</v>
      </c>
      <c r="R3389" t="s">
        <v>2921</v>
      </c>
      <c r="S3389" t="s">
        <v>142</v>
      </c>
      <c r="T3389" t="s">
        <v>102</v>
      </c>
      <c r="U3389" t="s">
        <v>96</v>
      </c>
      <c r="V3389">
        <v>57633</v>
      </c>
      <c r="W3389">
        <v>42336</v>
      </c>
      <c r="X3389">
        <v>12.5</v>
      </c>
      <c r="Y3389">
        <v>13.4</v>
      </c>
      <c r="Z3389">
        <v>50071.55</v>
      </c>
      <c r="AB3389">
        <v>33.46</v>
      </c>
      <c r="AC3389">
        <v>1675394.06</v>
      </c>
      <c r="AD3389">
        <v>57961824.850000001</v>
      </c>
      <c r="AE3389">
        <v>161.82</v>
      </c>
      <c r="AF3389">
        <v>9379382497.2299995</v>
      </c>
      <c r="AG3389">
        <v>162529.20000000001</v>
      </c>
      <c r="AH3389">
        <v>0</v>
      </c>
      <c r="AI3389">
        <v>0</v>
      </c>
      <c r="AJ3389">
        <v>19.989999999999998</v>
      </c>
      <c r="AK3389">
        <v>0</v>
      </c>
      <c r="AL3389">
        <v>0.33100000000000002</v>
      </c>
      <c r="AM3389">
        <v>191853.64</v>
      </c>
      <c r="AN3389">
        <v>309.89999999999998</v>
      </c>
      <c r="AO3389">
        <v>678.68</v>
      </c>
      <c r="AP3389">
        <v>210322.93</v>
      </c>
      <c r="AQ3389">
        <v>2240099.83</v>
      </c>
      <c r="AR3389" t="s">
        <v>61</v>
      </c>
      <c r="AS3389" t="s">
        <v>61</v>
      </c>
      <c r="AT3389" t="s">
        <v>62</v>
      </c>
      <c r="AU3389" t="s">
        <v>63</v>
      </c>
    </row>
    <row r="3390" spans="1:47" x14ac:dyDescent="0.25">
      <c r="A3390" t="s">
        <v>4672</v>
      </c>
      <c r="B3390">
        <v>2026</v>
      </c>
      <c r="C3390">
        <v>1</v>
      </c>
      <c r="D3390" t="s">
        <v>48</v>
      </c>
      <c r="E3390" s="1">
        <v>46033</v>
      </c>
      <c r="F3390" s="1">
        <v>46045</v>
      </c>
      <c r="G3390">
        <v>12</v>
      </c>
      <c r="H3390">
        <v>2.6</v>
      </c>
      <c r="I3390" t="s">
        <v>65</v>
      </c>
      <c r="J3390" t="s">
        <v>50</v>
      </c>
      <c r="K3390" t="s">
        <v>145</v>
      </c>
      <c r="L3390">
        <v>2710.19</v>
      </c>
      <c r="M3390" t="s">
        <v>98</v>
      </c>
      <c r="N3390" t="s">
        <v>69</v>
      </c>
      <c r="O3390" t="s">
        <v>200</v>
      </c>
      <c r="P3390" t="s">
        <v>70</v>
      </c>
      <c r="Q3390" t="s">
        <v>196</v>
      </c>
      <c r="R3390" t="s">
        <v>1785</v>
      </c>
      <c r="S3390" t="s">
        <v>170</v>
      </c>
      <c r="T3390" t="s">
        <v>95</v>
      </c>
      <c r="U3390" t="s">
        <v>166</v>
      </c>
      <c r="V3390">
        <v>128623</v>
      </c>
      <c r="W3390">
        <v>95455</v>
      </c>
      <c r="X3390">
        <v>23.9</v>
      </c>
      <c r="Y3390">
        <v>12.5</v>
      </c>
      <c r="Z3390">
        <v>109066.93</v>
      </c>
      <c r="AB3390">
        <v>19.600000000000001</v>
      </c>
      <c r="AC3390">
        <v>2137711.83</v>
      </c>
      <c r="AD3390">
        <v>86523886.239999995</v>
      </c>
      <c r="AE3390">
        <v>281.87</v>
      </c>
      <c r="AF3390">
        <v>24388487814.470001</v>
      </c>
      <c r="AG3390">
        <v>214083.29</v>
      </c>
      <c r="AH3390">
        <v>0</v>
      </c>
      <c r="AI3390">
        <v>0</v>
      </c>
      <c r="AJ3390">
        <v>7.45</v>
      </c>
      <c r="AK3390">
        <v>0</v>
      </c>
      <c r="AL3390">
        <v>5.1999999999999998E-2</v>
      </c>
      <c r="AM3390">
        <v>44992.42</v>
      </c>
      <c r="AN3390">
        <v>497.8</v>
      </c>
      <c r="AO3390">
        <v>538.51</v>
      </c>
      <c r="AP3390">
        <v>268070.28000000003</v>
      </c>
      <c r="AQ3390">
        <v>2664857.8199999998</v>
      </c>
      <c r="AR3390" t="s">
        <v>61</v>
      </c>
      <c r="AS3390" t="s">
        <v>61</v>
      </c>
      <c r="AT3390" t="s">
        <v>62</v>
      </c>
      <c r="AU3390" t="s">
        <v>63</v>
      </c>
    </row>
    <row r="3391" spans="1:47" x14ac:dyDescent="0.25">
      <c r="A3391" t="s">
        <v>4673</v>
      </c>
      <c r="B3391">
        <v>2026</v>
      </c>
      <c r="C3391">
        <v>2</v>
      </c>
      <c r="D3391" t="s">
        <v>48</v>
      </c>
      <c r="E3391" s="1">
        <v>46058</v>
      </c>
      <c r="F3391" s="1">
        <v>46068</v>
      </c>
      <c r="G3391">
        <v>10</v>
      </c>
      <c r="H3391">
        <v>6.5</v>
      </c>
      <c r="I3391" t="s">
        <v>49</v>
      </c>
      <c r="J3391" t="s">
        <v>112</v>
      </c>
      <c r="K3391" t="s">
        <v>343</v>
      </c>
      <c r="L3391">
        <v>2523.1</v>
      </c>
      <c r="M3391" t="s">
        <v>80</v>
      </c>
      <c r="N3391" t="s">
        <v>106</v>
      </c>
      <c r="O3391" t="s">
        <v>54</v>
      </c>
      <c r="P3391" t="s">
        <v>257</v>
      </c>
      <c r="Q3391" t="s">
        <v>82</v>
      </c>
      <c r="R3391" t="s">
        <v>1004</v>
      </c>
      <c r="S3391" t="s">
        <v>130</v>
      </c>
      <c r="T3391" t="s">
        <v>74</v>
      </c>
      <c r="U3391" t="s">
        <v>60</v>
      </c>
      <c r="V3391">
        <v>56312</v>
      </c>
      <c r="W3391">
        <v>40638</v>
      </c>
      <c r="X3391">
        <v>20.2</v>
      </c>
      <c r="Y3391">
        <v>11.4</v>
      </c>
      <c r="Z3391">
        <v>52015.46</v>
      </c>
      <c r="AB3391">
        <v>18.47</v>
      </c>
      <c r="AC3391">
        <v>960725.55</v>
      </c>
      <c r="AD3391">
        <v>23716969.140000001</v>
      </c>
      <c r="AE3391">
        <v>282.11</v>
      </c>
      <c r="AF3391">
        <v>6690794164.0900002</v>
      </c>
      <c r="AG3391">
        <v>174254.8</v>
      </c>
      <c r="AH3391">
        <v>0</v>
      </c>
      <c r="AI3391">
        <v>0</v>
      </c>
      <c r="AJ3391">
        <v>10.52</v>
      </c>
      <c r="AK3391">
        <v>2495025.15</v>
      </c>
      <c r="AL3391">
        <v>7.4999999999999997E-2</v>
      </c>
      <c r="AM3391">
        <v>17787.73</v>
      </c>
      <c r="AN3391">
        <v>456.8</v>
      </c>
      <c r="AO3391">
        <v>496.08</v>
      </c>
      <c r="AP3391">
        <v>226609.34</v>
      </c>
      <c r="AQ3391">
        <v>1379377.42</v>
      </c>
      <c r="AR3391" t="s">
        <v>61</v>
      </c>
      <c r="AS3391" t="s">
        <v>61</v>
      </c>
      <c r="AT3391" t="s">
        <v>62</v>
      </c>
      <c r="AU3391" t="s">
        <v>63</v>
      </c>
    </row>
    <row r="3392" spans="1:47" x14ac:dyDescent="0.25">
      <c r="A3392" t="s">
        <v>4674</v>
      </c>
      <c r="B3392">
        <v>2021</v>
      </c>
      <c r="C3392">
        <v>5</v>
      </c>
      <c r="D3392" t="s">
        <v>77</v>
      </c>
      <c r="E3392" s="1">
        <v>44342</v>
      </c>
      <c r="F3392" s="1">
        <v>44357</v>
      </c>
      <c r="G3392">
        <v>15</v>
      </c>
      <c r="H3392">
        <v>13.5</v>
      </c>
      <c r="I3392" t="s">
        <v>65</v>
      </c>
      <c r="J3392" t="s">
        <v>112</v>
      </c>
      <c r="K3392" t="s">
        <v>126</v>
      </c>
      <c r="L3392">
        <v>2701.12</v>
      </c>
      <c r="M3392" t="s">
        <v>114</v>
      </c>
      <c r="N3392" t="s">
        <v>53</v>
      </c>
      <c r="O3392" t="s">
        <v>99</v>
      </c>
      <c r="P3392" t="s">
        <v>70</v>
      </c>
      <c r="Q3392" t="s">
        <v>83</v>
      </c>
      <c r="R3392" t="s">
        <v>278</v>
      </c>
      <c r="S3392" t="s">
        <v>130</v>
      </c>
      <c r="T3392" t="s">
        <v>162</v>
      </c>
      <c r="U3392" t="s">
        <v>228</v>
      </c>
      <c r="V3392">
        <v>72593</v>
      </c>
      <c r="W3392">
        <v>43452</v>
      </c>
      <c r="X3392">
        <v>3.5</v>
      </c>
      <c r="Y3392">
        <v>14.4</v>
      </c>
      <c r="Z3392">
        <v>68140.77</v>
      </c>
      <c r="AB3392">
        <v>28.92</v>
      </c>
      <c r="AC3392">
        <v>1970631.07</v>
      </c>
      <c r="AD3392">
        <v>13833939.130000001</v>
      </c>
      <c r="AE3392">
        <v>169.53</v>
      </c>
      <c r="AF3392">
        <v>2345267700.71</v>
      </c>
      <c r="AG3392">
        <v>101216.87</v>
      </c>
      <c r="AH3392">
        <v>1.4</v>
      </c>
      <c r="AI3392">
        <v>15449.67</v>
      </c>
      <c r="AJ3392">
        <v>21.53</v>
      </c>
      <c r="AK3392">
        <v>0</v>
      </c>
      <c r="AL3392">
        <v>0.34799999999999998</v>
      </c>
      <c r="AM3392">
        <v>48142.11</v>
      </c>
      <c r="AN3392">
        <v>312.60000000000002</v>
      </c>
      <c r="AO3392">
        <v>461.08</v>
      </c>
      <c r="AP3392">
        <v>144133.60999999999</v>
      </c>
      <c r="AQ3392">
        <v>2279573.33</v>
      </c>
      <c r="AR3392" t="s">
        <v>61</v>
      </c>
      <c r="AS3392" t="s">
        <v>61</v>
      </c>
      <c r="AT3392" t="s">
        <v>293</v>
      </c>
      <c r="AU3392" t="s">
        <v>63</v>
      </c>
    </row>
    <row r="3393" spans="1:47" x14ac:dyDescent="0.25">
      <c r="A3393" t="s">
        <v>4675</v>
      </c>
      <c r="B3393">
        <v>2024</v>
      </c>
      <c r="C3393">
        <v>10</v>
      </c>
      <c r="D3393" t="s">
        <v>119</v>
      </c>
      <c r="E3393" s="1">
        <v>45571</v>
      </c>
      <c r="F3393" s="1">
        <v>45580</v>
      </c>
      <c r="G3393">
        <v>9</v>
      </c>
      <c r="H3393">
        <v>15.4</v>
      </c>
      <c r="I3393" t="s">
        <v>49</v>
      </c>
      <c r="J3393" t="s">
        <v>50</v>
      </c>
      <c r="K3393" t="s">
        <v>51</v>
      </c>
      <c r="L3393">
        <v>2709</v>
      </c>
      <c r="M3393" t="s">
        <v>80</v>
      </c>
      <c r="N3393" t="s">
        <v>106</v>
      </c>
      <c r="O3393" t="s">
        <v>107</v>
      </c>
      <c r="P3393" t="s">
        <v>150</v>
      </c>
      <c r="Q3393" t="s">
        <v>128</v>
      </c>
      <c r="R3393" t="s">
        <v>870</v>
      </c>
      <c r="S3393" t="s">
        <v>58</v>
      </c>
      <c r="T3393" t="s">
        <v>102</v>
      </c>
      <c r="U3393" t="s">
        <v>132</v>
      </c>
      <c r="V3393">
        <v>199856</v>
      </c>
      <c r="W3393">
        <v>147393</v>
      </c>
      <c r="X3393">
        <v>12.4</v>
      </c>
      <c r="Y3393">
        <v>10.6</v>
      </c>
      <c r="Z3393">
        <v>169798.01</v>
      </c>
      <c r="AB3393">
        <v>11.12</v>
      </c>
      <c r="AC3393">
        <v>1888153.87</v>
      </c>
      <c r="AD3393">
        <v>13310466</v>
      </c>
      <c r="AE3393">
        <v>282.07</v>
      </c>
      <c r="AF3393">
        <v>3754483144.6199999</v>
      </c>
      <c r="AG3393">
        <v>175816.69</v>
      </c>
      <c r="AH3393">
        <v>0</v>
      </c>
      <c r="AI3393">
        <v>0</v>
      </c>
      <c r="AJ3393">
        <v>11.48</v>
      </c>
      <c r="AK3393">
        <v>1528041.5</v>
      </c>
      <c r="AL3393">
        <v>0.15</v>
      </c>
      <c r="AM3393">
        <v>19965.7</v>
      </c>
      <c r="AN3393">
        <v>430.6</v>
      </c>
      <c r="AO3393">
        <v>417.73</v>
      </c>
      <c r="AP3393">
        <v>179874.54</v>
      </c>
      <c r="AQ3393">
        <v>2263810.7999999998</v>
      </c>
      <c r="AR3393" t="s">
        <v>61</v>
      </c>
      <c r="AS3393" t="s">
        <v>61</v>
      </c>
      <c r="AT3393" t="s">
        <v>62</v>
      </c>
      <c r="AU3393" t="s">
        <v>63</v>
      </c>
    </row>
    <row r="3394" spans="1:47" x14ac:dyDescent="0.25">
      <c r="A3394" t="s">
        <v>4676</v>
      </c>
      <c r="B3394">
        <v>2021</v>
      </c>
      <c r="C3394">
        <v>12</v>
      </c>
      <c r="D3394" t="s">
        <v>119</v>
      </c>
      <c r="E3394" s="1">
        <v>44555</v>
      </c>
      <c r="F3394" s="1">
        <v>44563</v>
      </c>
      <c r="G3394">
        <v>8</v>
      </c>
      <c r="H3394">
        <v>15</v>
      </c>
      <c r="I3394" t="s">
        <v>49</v>
      </c>
      <c r="J3394" t="s">
        <v>50</v>
      </c>
      <c r="K3394" t="s">
        <v>223</v>
      </c>
      <c r="L3394">
        <v>2710.1109999999999</v>
      </c>
      <c r="M3394" t="s">
        <v>52</v>
      </c>
      <c r="N3394" t="s">
        <v>69</v>
      </c>
      <c r="O3394" t="s">
        <v>91</v>
      </c>
      <c r="P3394" t="s">
        <v>71</v>
      </c>
      <c r="Q3394" t="s">
        <v>70</v>
      </c>
      <c r="R3394" t="s">
        <v>2459</v>
      </c>
      <c r="S3394" t="s">
        <v>186</v>
      </c>
      <c r="T3394" t="s">
        <v>95</v>
      </c>
      <c r="U3394" t="s">
        <v>132</v>
      </c>
      <c r="V3394">
        <v>117762</v>
      </c>
      <c r="W3394">
        <v>78394</v>
      </c>
      <c r="X3394">
        <v>20</v>
      </c>
      <c r="Y3394">
        <v>16</v>
      </c>
      <c r="Z3394">
        <v>90900.95</v>
      </c>
      <c r="AB3394">
        <v>33.03</v>
      </c>
      <c r="AC3394">
        <v>3002458.38</v>
      </c>
      <c r="AD3394">
        <v>88143924.189999998</v>
      </c>
      <c r="AE3394">
        <v>165.83</v>
      </c>
      <c r="AF3394">
        <v>14616906948.43</v>
      </c>
      <c r="AG3394">
        <v>17511.240000000002</v>
      </c>
      <c r="AH3394">
        <v>0</v>
      </c>
      <c r="AI3394">
        <v>0</v>
      </c>
      <c r="AJ3394">
        <v>3.88</v>
      </c>
      <c r="AK3394">
        <v>3419984.26</v>
      </c>
      <c r="AL3394">
        <v>0.33900000000000002</v>
      </c>
      <c r="AM3394">
        <v>298807.90000000002</v>
      </c>
      <c r="AN3394">
        <v>327.5</v>
      </c>
      <c r="AO3394">
        <v>617.33000000000004</v>
      </c>
      <c r="AP3394">
        <v>202175.58</v>
      </c>
      <c r="AQ3394">
        <v>3520953.1</v>
      </c>
      <c r="AR3394" t="s">
        <v>61</v>
      </c>
      <c r="AS3394" t="s">
        <v>61</v>
      </c>
      <c r="AT3394" t="s">
        <v>62</v>
      </c>
      <c r="AU3394" t="s">
        <v>63</v>
      </c>
    </row>
    <row r="3395" spans="1:47" x14ac:dyDescent="0.25">
      <c r="A3395" t="s">
        <v>4677</v>
      </c>
      <c r="B3395">
        <v>2020</v>
      </c>
      <c r="C3395">
        <v>12</v>
      </c>
      <c r="D3395" t="s">
        <v>119</v>
      </c>
      <c r="E3395" s="1">
        <v>44186</v>
      </c>
      <c r="F3395" s="1">
        <v>44191</v>
      </c>
      <c r="G3395">
        <v>5</v>
      </c>
      <c r="H3395">
        <v>9.1999999999999993</v>
      </c>
      <c r="I3395" t="s">
        <v>49</v>
      </c>
      <c r="J3395" t="s">
        <v>50</v>
      </c>
      <c r="K3395" t="s">
        <v>51</v>
      </c>
      <c r="L3395">
        <v>2709</v>
      </c>
      <c r="M3395" t="s">
        <v>68</v>
      </c>
      <c r="N3395" t="s">
        <v>53</v>
      </c>
      <c r="O3395" t="s">
        <v>91</v>
      </c>
      <c r="P3395" t="s">
        <v>71</v>
      </c>
      <c r="Q3395" t="s">
        <v>56</v>
      </c>
      <c r="R3395" t="s">
        <v>4678</v>
      </c>
      <c r="S3395" t="s">
        <v>170</v>
      </c>
      <c r="T3395" t="s">
        <v>59</v>
      </c>
      <c r="U3395" t="s">
        <v>132</v>
      </c>
      <c r="V3395">
        <v>118530</v>
      </c>
      <c r="W3395">
        <v>83841</v>
      </c>
      <c r="X3395">
        <v>7.9</v>
      </c>
      <c r="Y3395">
        <v>12.8</v>
      </c>
      <c r="Z3395">
        <v>102267.51</v>
      </c>
      <c r="AB3395">
        <v>25.98</v>
      </c>
      <c r="AC3395">
        <v>2656909.91</v>
      </c>
      <c r="AD3395">
        <v>7356101.9900000002</v>
      </c>
      <c r="AE3395">
        <v>163.41</v>
      </c>
      <c r="AF3395">
        <v>1202060626.1900001</v>
      </c>
      <c r="AG3395">
        <v>81440.66</v>
      </c>
      <c r="AH3395">
        <v>3.2</v>
      </c>
      <c r="AI3395">
        <v>64207.66</v>
      </c>
      <c r="AJ3395">
        <v>13.79</v>
      </c>
      <c r="AK3395">
        <v>1014406.46</v>
      </c>
      <c r="AL3395">
        <v>9.7000000000000003E-2</v>
      </c>
      <c r="AM3395">
        <v>7135.42</v>
      </c>
      <c r="AN3395">
        <v>227.3</v>
      </c>
      <c r="AO3395">
        <v>527.80999999999995</v>
      </c>
      <c r="AP3395">
        <v>119971.21</v>
      </c>
      <c r="AQ3395">
        <v>2929664.86</v>
      </c>
      <c r="AR3395" t="s">
        <v>124</v>
      </c>
      <c r="AS3395" t="s">
        <v>61</v>
      </c>
      <c r="AT3395" t="s">
        <v>62</v>
      </c>
      <c r="AU3395" t="s">
        <v>63</v>
      </c>
    </row>
    <row r="3396" spans="1:47" x14ac:dyDescent="0.25">
      <c r="A3396" t="s">
        <v>4679</v>
      </c>
      <c r="B3396">
        <v>2022</v>
      </c>
      <c r="C3396">
        <v>10</v>
      </c>
      <c r="D3396" t="s">
        <v>119</v>
      </c>
      <c r="E3396" s="1">
        <v>44857</v>
      </c>
      <c r="F3396" s="1">
        <v>44870</v>
      </c>
      <c r="G3396">
        <v>13</v>
      </c>
      <c r="H3396">
        <v>1.9</v>
      </c>
      <c r="I3396" t="s">
        <v>65</v>
      </c>
      <c r="J3396" t="s">
        <v>66</v>
      </c>
      <c r="K3396" t="s">
        <v>67</v>
      </c>
      <c r="L3396">
        <v>8479.8989999999994</v>
      </c>
      <c r="M3396" t="s">
        <v>90</v>
      </c>
      <c r="N3396" t="s">
        <v>69</v>
      </c>
      <c r="O3396" t="s">
        <v>99</v>
      </c>
      <c r="P3396" t="s">
        <v>56</v>
      </c>
      <c r="Q3396" t="s">
        <v>121</v>
      </c>
      <c r="R3396" t="s">
        <v>525</v>
      </c>
      <c r="S3396" t="s">
        <v>73</v>
      </c>
      <c r="T3396" t="s">
        <v>148</v>
      </c>
      <c r="U3396" t="s">
        <v>87</v>
      </c>
      <c r="V3396">
        <v>10368</v>
      </c>
      <c r="W3396">
        <v>6033</v>
      </c>
      <c r="X3396">
        <v>7.3</v>
      </c>
      <c r="Y3396">
        <v>14.1</v>
      </c>
      <c r="Z3396">
        <v>9250.64</v>
      </c>
      <c r="AB3396">
        <v>35.159999999999997</v>
      </c>
      <c r="AC3396">
        <v>325252.5</v>
      </c>
      <c r="AD3396">
        <v>6013656.0499999998</v>
      </c>
      <c r="AE3396">
        <v>213.53</v>
      </c>
      <c r="AF3396">
        <v>1284095976.3599999</v>
      </c>
      <c r="AG3396">
        <v>35149.360000000001</v>
      </c>
      <c r="AH3396">
        <v>3</v>
      </c>
      <c r="AI3396">
        <v>71081.45</v>
      </c>
      <c r="AJ3396">
        <v>10.67</v>
      </c>
      <c r="AK3396">
        <v>0</v>
      </c>
      <c r="AL3396">
        <v>9.8000000000000004E-2</v>
      </c>
      <c r="AM3396">
        <v>5893.38</v>
      </c>
      <c r="AN3396">
        <v>695.1</v>
      </c>
      <c r="AO3396">
        <v>379.39</v>
      </c>
      <c r="AP3396">
        <v>263713.99</v>
      </c>
      <c r="AQ3396">
        <v>701090.68</v>
      </c>
      <c r="AR3396" t="s">
        <v>61</v>
      </c>
      <c r="AS3396" t="s">
        <v>61</v>
      </c>
      <c r="AT3396" t="s">
        <v>62</v>
      </c>
      <c r="AU3396" t="s">
        <v>63</v>
      </c>
    </row>
    <row r="3397" spans="1:47" x14ac:dyDescent="0.25">
      <c r="A3397" t="s">
        <v>4680</v>
      </c>
      <c r="B3397">
        <v>2025</v>
      </c>
      <c r="C3397">
        <v>12</v>
      </c>
      <c r="D3397" t="s">
        <v>119</v>
      </c>
      <c r="E3397" s="1">
        <v>46018</v>
      </c>
      <c r="F3397" s="1">
        <v>46026</v>
      </c>
      <c r="G3397">
        <v>8</v>
      </c>
      <c r="H3397">
        <v>5.4</v>
      </c>
      <c r="I3397" t="s">
        <v>49</v>
      </c>
      <c r="J3397" t="s">
        <v>50</v>
      </c>
      <c r="K3397" t="s">
        <v>51</v>
      </c>
      <c r="L3397">
        <v>2709</v>
      </c>
      <c r="M3397" t="s">
        <v>68</v>
      </c>
      <c r="N3397" t="s">
        <v>53</v>
      </c>
      <c r="O3397" t="s">
        <v>91</v>
      </c>
      <c r="P3397" t="s">
        <v>146</v>
      </c>
      <c r="Q3397" t="s">
        <v>226</v>
      </c>
      <c r="R3397" t="s">
        <v>4681</v>
      </c>
      <c r="S3397" t="s">
        <v>186</v>
      </c>
      <c r="T3397" t="s">
        <v>74</v>
      </c>
      <c r="U3397" t="s">
        <v>228</v>
      </c>
      <c r="V3397">
        <v>145001</v>
      </c>
      <c r="W3397">
        <v>82369</v>
      </c>
      <c r="X3397">
        <v>19.899999999999999</v>
      </c>
      <c r="Y3397">
        <v>12.1</v>
      </c>
      <c r="Z3397">
        <v>113577.35</v>
      </c>
      <c r="AB3397">
        <v>25.76</v>
      </c>
      <c r="AC3397">
        <v>2925752.54</v>
      </c>
      <c r="AD3397">
        <v>10563829.32</v>
      </c>
      <c r="AE3397">
        <v>276.55</v>
      </c>
      <c r="AF3397">
        <v>2921426998.4499998</v>
      </c>
      <c r="AG3397">
        <v>228023.28</v>
      </c>
      <c r="AH3397">
        <v>1.5</v>
      </c>
      <c r="AI3397">
        <v>50793.81</v>
      </c>
      <c r="AJ3397">
        <v>22.83</v>
      </c>
      <c r="AK3397">
        <v>2411722.23</v>
      </c>
      <c r="AL3397">
        <v>0.11899999999999999</v>
      </c>
      <c r="AM3397">
        <v>12570.96</v>
      </c>
      <c r="AN3397">
        <v>136.19999999999999</v>
      </c>
      <c r="AO3397">
        <v>601.24</v>
      </c>
      <c r="AP3397">
        <v>81888.89</v>
      </c>
      <c r="AQ3397">
        <v>3299029.48</v>
      </c>
      <c r="AR3397" t="s">
        <v>61</v>
      </c>
      <c r="AS3397" t="s">
        <v>61</v>
      </c>
      <c r="AT3397" t="s">
        <v>62</v>
      </c>
      <c r="AU3397" t="s">
        <v>63</v>
      </c>
    </row>
    <row r="3398" spans="1:47" x14ac:dyDescent="0.25">
      <c r="A3398" t="s">
        <v>4682</v>
      </c>
      <c r="B3398">
        <v>2023</v>
      </c>
      <c r="C3398">
        <v>8</v>
      </c>
      <c r="D3398" t="s">
        <v>89</v>
      </c>
      <c r="E3398" s="1">
        <v>45168</v>
      </c>
      <c r="F3398" s="1">
        <v>45178</v>
      </c>
      <c r="G3398">
        <v>10</v>
      </c>
      <c r="H3398">
        <v>14.3</v>
      </c>
      <c r="I3398" t="s">
        <v>49</v>
      </c>
      <c r="J3398" t="s">
        <v>78</v>
      </c>
      <c r="K3398" t="s">
        <v>105</v>
      </c>
      <c r="L3398">
        <v>1201.9000000000001</v>
      </c>
      <c r="M3398" t="s">
        <v>52</v>
      </c>
      <c r="N3398" t="s">
        <v>53</v>
      </c>
      <c r="O3398" t="s">
        <v>99</v>
      </c>
      <c r="P3398" t="s">
        <v>196</v>
      </c>
      <c r="Q3398" t="s">
        <v>226</v>
      </c>
      <c r="R3398" t="s">
        <v>410</v>
      </c>
      <c r="S3398" t="s">
        <v>85</v>
      </c>
      <c r="T3398" t="s">
        <v>59</v>
      </c>
      <c r="U3398" t="s">
        <v>213</v>
      </c>
      <c r="V3398">
        <v>54349</v>
      </c>
      <c r="W3398">
        <v>30636</v>
      </c>
      <c r="X3398">
        <v>11.2</v>
      </c>
      <c r="Y3398">
        <v>15.3</v>
      </c>
      <c r="Z3398">
        <v>45772.43</v>
      </c>
      <c r="AB3398">
        <v>43.74</v>
      </c>
      <c r="AC3398">
        <v>2002086.09</v>
      </c>
      <c r="AD3398">
        <v>50492025.259999998</v>
      </c>
      <c r="AE3398">
        <v>285.06</v>
      </c>
      <c r="AF3398">
        <v>14393256720.620001</v>
      </c>
      <c r="AG3398">
        <v>158194.26999999999</v>
      </c>
      <c r="AH3398">
        <v>0</v>
      </c>
      <c r="AI3398">
        <v>0</v>
      </c>
      <c r="AJ3398">
        <v>9.99</v>
      </c>
      <c r="AK3398">
        <v>5044153.32</v>
      </c>
      <c r="AL3398">
        <v>0.126</v>
      </c>
      <c r="AM3398">
        <v>63619.95</v>
      </c>
      <c r="AN3398">
        <v>223.5</v>
      </c>
      <c r="AO3398">
        <v>556.01</v>
      </c>
      <c r="AP3398">
        <v>124268.24</v>
      </c>
      <c r="AQ3398">
        <v>2348168.5499999998</v>
      </c>
      <c r="AR3398" t="s">
        <v>61</v>
      </c>
      <c r="AS3398" t="s">
        <v>61</v>
      </c>
      <c r="AT3398" t="s">
        <v>293</v>
      </c>
      <c r="AU3398" t="s">
        <v>63</v>
      </c>
    </row>
    <row r="3399" spans="1:47" x14ac:dyDescent="0.25">
      <c r="A3399" t="s">
        <v>4683</v>
      </c>
      <c r="B3399">
        <v>2021</v>
      </c>
      <c r="C3399">
        <v>2</v>
      </c>
      <c r="D3399" t="s">
        <v>48</v>
      </c>
      <c r="E3399" s="1">
        <v>44252</v>
      </c>
      <c r="F3399" s="1">
        <v>44278</v>
      </c>
      <c r="G3399">
        <v>26</v>
      </c>
      <c r="I3399" t="s">
        <v>65</v>
      </c>
      <c r="J3399" t="s">
        <v>66</v>
      </c>
      <c r="K3399" t="s">
        <v>251</v>
      </c>
      <c r="L3399">
        <v>8543.7000000000007</v>
      </c>
      <c r="M3399" t="s">
        <v>114</v>
      </c>
      <c r="N3399" t="s">
        <v>168</v>
      </c>
      <c r="O3399" t="s">
        <v>91</v>
      </c>
      <c r="P3399" t="s">
        <v>226</v>
      </c>
      <c r="Q3399" t="s">
        <v>196</v>
      </c>
      <c r="R3399" t="s">
        <v>320</v>
      </c>
      <c r="S3399" t="s">
        <v>156</v>
      </c>
      <c r="T3399" t="s">
        <v>187</v>
      </c>
      <c r="U3399" t="s">
        <v>96</v>
      </c>
      <c r="V3399">
        <v>22017</v>
      </c>
      <c r="W3399">
        <v>12479</v>
      </c>
      <c r="X3399">
        <v>7.1</v>
      </c>
      <c r="Y3399">
        <v>11</v>
      </c>
      <c r="Z3399">
        <v>20915.12</v>
      </c>
      <c r="AA3399">
        <v>1493</v>
      </c>
      <c r="AB3399">
        <v>3866.11</v>
      </c>
      <c r="AC3399">
        <v>5772102.2300000004</v>
      </c>
      <c r="AD3399">
        <v>88649991.030000001</v>
      </c>
      <c r="AE3399">
        <v>173.97</v>
      </c>
      <c r="AF3399">
        <v>15422438939.49</v>
      </c>
      <c r="AG3399">
        <v>48453.98</v>
      </c>
      <c r="AH3399">
        <v>0.1</v>
      </c>
      <c r="AI3399">
        <v>3339.24</v>
      </c>
      <c r="AJ3399">
        <v>10.6</v>
      </c>
      <c r="AK3399">
        <v>0</v>
      </c>
      <c r="AL3399">
        <v>0.14499999999999999</v>
      </c>
      <c r="AM3399">
        <v>128542.49</v>
      </c>
      <c r="AN3399">
        <v>552.1</v>
      </c>
      <c r="AO3399">
        <v>595.57000000000005</v>
      </c>
      <c r="AP3399">
        <v>328814.2</v>
      </c>
      <c r="AQ3399">
        <v>6281252.1399999997</v>
      </c>
      <c r="AR3399" t="s">
        <v>61</v>
      </c>
      <c r="AS3399" t="s">
        <v>61</v>
      </c>
      <c r="AT3399" t="s">
        <v>62</v>
      </c>
      <c r="AU3399" t="s">
        <v>63</v>
      </c>
    </row>
    <row r="3400" spans="1:47" x14ac:dyDescent="0.25">
      <c r="A3400" t="s">
        <v>4684</v>
      </c>
      <c r="B3400">
        <v>2023</v>
      </c>
      <c r="C3400">
        <v>7</v>
      </c>
      <c r="D3400" t="s">
        <v>89</v>
      </c>
      <c r="E3400" s="1">
        <v>45125</v>
      </c>
      <c r="F3400" s="1">
        <v>45143</v>
      </c>
      <c r="G3400">
        <v>18</v>
      </c>
      <c r="H3400">
        <v>10.199999999999999</v>
      </c>
      <c r="I3400" t="s">
        <v>49</v>
      </c>
      <c r="J3400" t="s">
        <v>50</v>
      </c>
      <c r="K3400" t="s">
        <v>51</v>
      </c>
      <c r="L3400">
        <v>2709</v>
      </c>
      <c r="M3400" t="s">
        <v>68</v>
      </c>
      <c r="N3400" t="s">
        <v>69</v>
      </c>
      <c r="O3400" t="s">
        <v>91</v>
      </c>
      <c r="P3400" t="s">
        <v>127</v>
      </c>
      <c r="Q3400" t="s">
        <v>70</v>
      </c>
      <c r="R3400" t="s">
        <v>822</v>
      </c>
      <c r="S3400" t="s">
        <v>58</v>
      </c>
      <c r="T3400" t="s">
        <v>187</v>
      </c>
      <c r="U3400" t="s">
        <v>103</v>
      </c>
      <c r="V3400">
        <v>197432</v>
      </c>
      <c r="W3400">
        <v>140990</v>
      </c>
      <c r="X3400">
        <v>13</v>
      </c>
      <c r="Y3400">
        <v>11.3</v>
      </c>
      <c r="Z3400">
        <v>157062.62</v>
      </c>
      <c r="AB3400">
        <v>24.05</v>
      </c>
      <c r="AC3400">
        <v>3777356.01</v>
      </c>
      <c r="AD3400">
        <v>13936166.27</v>
      </c>
      <c r="AE3400">
        <v>286.01</v>
      </c>
      <c r="AF3400">
        <v>3985882914.8800001</v>
      </c>
      <c r="AG3400">
        <v>209246.01</v>
      </c>
      <c r="AI3400">
        <v>0</v>
      </c>
      <c r="AJ3400">
        <v>4.96</v>
      </c>
      <c r="AK3400">
        <v>691233.85</v>
      </c>
      <c r="AL3400">
        <v>0.192</v>
      </c>
      <c r="AM3400">
        <v>26757.439999999999</v>
      </c>
      <c r="AN3400">
        <v>609.9</v>
      </c>
      <c r="AO3400">
        <v>409.02</v>
      </c>
      <c r="AP3400">
        <v>249461.3</v>
      </c>
      <c r="AQ3400">
        <v>4262820.76</v>
      </c>
      <c r="AR3400" t="s">
        <v>61</v>
      </c>
      <c r="AS3400" t="s">
        <v>124</v>
      </c>
      <c r="AT3400" t="s">
        <v>62</v>
      </c>
      <c r="AU3400" t="s">
        <v>63</v>
      </c>
    </row>
    <row r="3401" spans="1:47" x14ac:dyDescent="0.25">
      <c r="A3401" t="s">
        <v>4685</v>
      </c>
      <c r="B3401">
        <v>2023</v>
      </c>
      <c r="C3401">
        <v>10</v>
      </c>
      <c r="D3401" t="s">
        <v>119</v>
      </c>
      <c r="E3401" s="1">
        <v>45204</v>
      </c>
      <c r="F3401" s="1">
        <v>45218</v>
      </c>
      <c r="G3401">
        <v>14</v>
      </c>
      <c r="H3401">
        <v>5.4</v>
      </c>
      <c r="I3401" t="s">
        <v>65</v>
      </c>
      <c r="J3401" t="s">
        <v>50</v>
      </c>
      <c r="K3401" t="s">
        <v>51</v>
      </c>
      <c r="L3401">
        <v>2709</v>
      </c>
      <c r="M3401" t="s">
        <v>114</v>
      </c>
      <c r="N3401" t="s">
        <v>53</v>
      </c>
      <c r="O3401" t="s">
        <v>200</v>
      </c>
      <c r="P3401" t="s">
        <v>56</v>
      </c>
      <c r="Q3401" t="s">
        <v>164</v>
      </c>
      <c r="R3401" t="s">
        <v>3435</v>
      </c>
      <c r="S3401" t="s">
        <v>58</v>
      </c>
      <c r="T3401" t="s">
        <v>95</v>
      </c>
      <c r="U3401" t="s">
        <v>96</v>
      </c>
      <c r="V3401">
        <v>212770</v>
      </c>
      <c r="W3401">
        <v>139335</v>
      </c>
      <c r="X3401">
        <v>21.3</v>
      </c>
      <c r="Y3401">
        <v>15.2</v>
      </c>
      <c r="Z3401">
        <v>177834.31</v>
      </c>
      <c r="AB3401">
        <v>31.84</v>
      </c>
      <c r="AC3401">
        <v>5662244.4299999997</v>
      </c>
      <c r="AD3401">
        <v>9921376.1500000004</v>
      </c>
      <c r="AE3401">
        <v>282.24</v>
      </c>
      <c r="AF3401">
        <v>2800209204.5799999</v>
      </c>
      <c r="AG3401">
        <v>248947.21</v>
      </c>
      <c r="AH3401">
        <v>0.2</v>
      </c>
      <c r="AI3401">
        <v>4710.5</v>
      </c>
      <c r="AJ3401">
        <v>10.56</v>
      </c>
      <c r="AK3401">
        <v>0</v>
      </c>
      <c r="AL3401">
        <v>0.27700000000000002</v>
      </c>
      <c r="AM3401">
        <v>27482.21</v>
      </c>
      <c r="AN3401">
        <v>363</v>
      </c>
      <c r="AO3401">
        <v>454.79</v>
      </c>
      <c r="AP3401">
        <v>165088.76999999999</v>
      </c>
      <c r="AQ3401">
        <v>6108473.1200000001</v>
      </c>
      <c r="AR3401" t="s">
        <v>61</v>
      </c>
      <c r="AS3401" t="s">
        <v>61</v>
      </c>
      <c r="AT3401" t="s">
        <v>62</v>
      </c>
      <c r="AU3401" t="s">
        <v>63</v>
      </c>
    </row>
    <row r="3402" spans="1:47" x14ac:dyDescent="0.25">
      <c r="A3402" t="s">
        <v>4686</v>
      </c>
      <c r="B3402">
        <v>2025</v>
      </c>
      <c r="C3402">
        <v>3</v>
      </c>
      <c r="D3402" t="s">
        <v>48</v>
      </c>
      <c r="E3402" s="1">
        <v>45746</v>
      </c>
      <c r="F3402" s="1">
        <v>45760</v>
      </c>
      <c r="G3402">
        <v>14</v>
      </c>
      <c r="H3402">
        <v>16.8</v>
      </c>
      <c r="I3402" t="s">
        <v>49</v>
      </c>
      <c r="J3402" t="s">
        <v>66</v>
      </c>
      <c r="K3402" t="s">
        <v>67</v>
      </c>
      <c r="L3402">
        <v>8479.8989999999994</v>
      </c>
      <c r="M3402" t="s">
        <v>68</v>
      </c>
      <c r="N3402" t="s">
        <v>53</v>
      </c>
      <c r="O3402" t="s">
        <v>107</v>
      </c>
      <c r="P3402" t="s">
        <v>230</v>
      </c>
      <c r="Q3402" t="s">
        <v>226</v>
      </c>
      <c r="R3402" t="s">
        <v>2716</v>
      </c>
      <c r="S3402" t="s">
        <v>156</v>
      </c>
      <c r="T3402" t="s">
        <v>102</v>
      </c>
      <c r="U3402" t="s">
        <v>181</v>
      </c>
      <c r="V3402">
        <v>12889</v>
      </c>
      <c r="W3402">
        <v>8348</v>
      </c>
      <c r="X3402">
        <v>8.6</v>
      </c>
      <c r="Y3402">
        <v>14.3</v>
      </c>
      <c r="Z3402">
        <v>11552.16</v>
      </c>
      <c r="AA3402">
        <v>825</v>
      </c>
      <c r="AB3402">
        <v>2804.08</v>
      </c>
      <c r="AC3402">
        <v>2313366</v>
      </c>
      <c r="AD3402">
        <v>22754751.640000001</v>
      </c>
      <c r="AE3402">
        <v>283.93</v>
      </c>
      <c r="AF3402">
        <v>6460756633.1499996</v>
      </c>
      <c r="AG3402">
        <v>244831.78</v>
      </c>
      <c r="AH3402">
        <v>1.8</v>
      </c>
      <c r="AI3402">
        <v>47372.41</v>
      </c>
      <c r="AJ3402">
        <v>21.81</v>
      </c>
      <c r="AK3402">
        <v>4962811.33</v>
      </c>
      <c r="AL3402">
        <v>0.24</v>
      </c>
      <c r="AM3402">
        <v>54611.4</v>
      </c>
      <c r="AN3402">
        <v>357.8</v>
      </c>
      <c r="AO3402">
        <v>646.42999999999995</v>
      </c>
      <c r="AP3402">
        <v>231292.65</v>
      </c>
      <c r="AQ3402">
        <v>2891474.24</v>
      </c>
      <c r="AR3402" t="s">
        <v>61</v>
      </c>
      <c r="AS3402" t="s">
        <v>61</v>
      </c>
      <c r="AT3402" t="s">
        <v>62</v>
      </c>
      <c r="AU3402" t="s">
        <v>63</v>
      </c>
    </row>
    <row r="3403" spans="1:47" x14ac:dyDescent="0.25">
      <c r="A3403" t="s">
        <v>4687</v>
      </c>
      <c r="B3403">
        <v>2022</v>
      </c>
      <c r="C3403">
        <v>4</v>
      </c>
      <c r="D3403" t="s">
        <v>77</v>
      </c>
      <c r="E3403" s="1">
        <v>44658</v>
      </c>
      <c r="F3403" s="1">
        <v>44671</v>
      </c>
      <c r="G3403">
        <v>13</v>
      </c>
      <c r="H3403">
        <v>1.5</v>
      </c>
      <c r="I3403" t="s">
        <v>65</v>
      </c>
      <c r="J3403" t="s">
        <v>50</v>
      </c>
      <c r="K3403" t="s">
        <v>120</v>
      </c>
      <c r="L3403">
        <v>2710.1921000000002</v>
      </c>
      <c r="M3403" t="s">
        <v>80</v>
      </c>
      <c r="N3403" t="s">
        <v>106</v>
      </c>
      <c r="O3403" t="s">
        <v>54</v>
      </c>
      <c r="P3403" t="s">
        <v>128</v>
      </c>
      <c r="Q3403" t="s">
        <v>257</v>
      </c>
      <c r="R3403" t="s">
        <v>2330</v>
      </c>
      <c r="S3403" t="s">
        <v>123</v>
      </c>
      <c r="T3403" t="s">
        <v>95</v>
      </c>
      <c r="U3403" t="s">
        <v>103</v>
      </c>
      <c r="V3403">
        <v>60599</v>
      </c>
      <c r="W3403">
        <v>39948</v>
      </c>
      <c r="X3403">
        <v>4.4000000000000004</v>
      </c>
      <c r="Y3403">
        <v>12.8</v>
      </c>
      <c r="Z3403">
        <v>47224.09</v>
      </c>
      <c r="AB3403">
        <v>19.36</v>
      </c>
      <c r="AC3403">
        <v>914258.38</v>
      </c>
      <c r="AD3403">
        <v>54551852.049999997</v>
      </c>
      <c r="AE3403">
        <v>215.13</v>
      </c>
      <c r="AF3403">
        <v>11735739931.52</v>
      </c>
      <c r="AG3403">
        <v>201698.57</v>
      </c>
      <c r="AH3403">
        <v>0</v>
      </c>
      <c r="AI3403">
        <v>0</v>
      </c>
      <c r="AJ3403">
        <v>4.93</v>
      </c>
      <c r="AK3403">
        <v>0</v>
      </c>
      <c r="AL3403">
        <v>0.13400000000000001</v>
      </c>
      <c r="AM3403">
        <v>73099.48</v>
      </c>
      <c r="AN3403">
        <v>621.5</v>
      </c>
      <c r="AO3403">
        <v>536.66</v>
      </c>
      <c r="AP3403">
        <v>333534.19</v>
      </c>
      <c r="AQ3403">
        <v>1522590.62</v>
      </c>
      <c r="AR3403" t="s">
        <v>61</v>
      </c>
      <c r="AS3403" t="s">
        <v>61</v>
      </c>
      <c r="AT3403" t="s">
        <v>293</v>
      </c>
      <c r="AU3403" t="s">
        <v>63</v>
      </c>
    </row>
    <row r="3404" spans="1:47" x14ac:dyDescent="0.25">
      <c r="A3404" t="s">
        <v>4688</v>
      </c>
      <c r="B3404">
        <v>2025</v>
      </c>
      <c r="C3404">
        <v>3</v>
      </c>
      <c r="D3404" t="s">
        <v>48</v>
      </c>
      <c r="E3404" s="1">
        <v>45740</v>
      </c>
      <c r="F3404" s="1">
        <v>45746</v>
      </c>
      <c r="G3404">
        <v>6</v>
      </c>
      <c r="I3404" t="s">
        <v>49</v>
      </c>
      <c r="J3404" t="s">
        <v>50</v>
      </c>
      <c r="K3404" t="s">
        <v>51</v>
      </c>
      <c r="L3404">
        <v>2709</v>
      </c>
      <c r="M3404" t="s">
        <v>98</v>
      </c>
      <c r="N3404" t="s">
        <v>53</v>
      </c>
      <c r="O3404" t="s">
        <v>91</v>
      </c>
      <c r="P3404" t="s">
        <v>159</v>
      </c>
      <c r="Q3404" t="s">
        <v>226</v>
      </c>
      <c r="R3404" t="s">
        <v>582</v>
      </c>
      <c r="S3404" t="s">
        <v>58</v>
      </c>
      <c r="T3404" t="s">
        <v>162</v>
      </c>
      <c r="U3404" t="s">
        <v>213</v>
      </c>
      <c r="V3404">
        <v>268853</v>
      </c>
      <c r="W3404">
        <v>179610</v>
      </c>
      <c r="X3404">
        <v>10.5</v>
      </c>
      <c r="Y3404">
        <v>13</v>
      </c>
      <c r="Z3404">
        <v>234178.08</v>
      </c>
      <c r="AB3404">
        <v>32.950000000000003</v>
      </c>
      <c r="AC3404">
        <v>7716167.7400000002</v>
      </c>
      <c r="AD3404">
        <v>20567860.77</v>
      </c>
      <c r="AE3404">
        <v>275.5</v>
      </c>
      <c r="AF3404">
        <v>5666445642.1400003</v>
      </c>
      <c r="AG3404">
        <v>56468.71</v>
      </c>
      <c r="AH3404">
        <v>2.4</v>
      </c>
      <c r="AI3404">
        <v>35034.07</v>
      </c>
      <c r="AJ3404">
        <v>24.58</v>
      </c>
      <c r="AK3404">
        <v>5055580.18</v>
      </c>
      <c r="AL3404">
        <v>0.23100000000000001</v>
      </c>
      <c r="AM3404">
        <v>47511.76</v>
      </c>
      <c r="AN3404">
        <v>253.7</v>
      </c>
      <c r="AO3404">
        <v>617.21</v>
      </c>
      <c r="AP3404">
        <v>156586.18</v>
      </c>
      <c r="AQ3404">
        <v>8011768.46</v>
      </c>
      <c r="AR3404" t="s">
        <v>61</v>
      </c>
      <c r="AS3404" t="s">
        <v>61</v>
      </c>
      <c r="AT3404" t="s">
        <v>62</v>
      </c>
      <c r="AU3404" t="s">
        <v>63</v>
      </c>
    </row>
    <row r="3405" spans="1:47" x14ac:dyDescent="0.25">
      <c r="A3405" t="s">
        <v>4689</v>
      </c>
      <c r="B3405">
        <v>2021</v>
      </c>
      <c r="C3405">
        <v>8</v>
      </c>
      <c r="D3405" t="s">
        <v>89</v>
      </c>
      <c r="E3405" s="1">
        <v>44436</v>
      </c>
      <c r="F3405" s="1">
        <v>44466</v>
      </c>
      <c r="G3405">
        <v>30</v>
      </c>
      <c r="H3405">
        <v>9.6999999999999993</v>
      </c>
      <c r="I3405" t="s">
        <v>49</v>
      </c>
      <c r="J3405" t="s">
        <v>78</v>
      </c>
      <c r="K3405" t="s">
        <v>79</v>
      </c>
      <c r="L3405">
        <v>1005.9</v>
      </c>
      <c r="M3405" t="s">
        <v>68</v>
      </c>
      <c r="N3405" t="s">
        <v>53</v>
      </c>
      <c r="O3405" t="s">
        <v>54</v>
      </c>
      <c r="P3405" t="s">
        <v>159</v>
      </c>
      <c r="Q3405" t="s">
        <v>184</v>
      </c>
      <c r="R3405" t="s">
        <v>3168</v>
      </c>
      <c r="S3405" t="s">
        <v>85</v>
      </c>
      <c r="T3405" t="s">
        <v>95</v>
      </c>
      <c r="U3405" t="s">
        <v>259</v>
      </c>
      <c r="V3405">
        <v>51337</v>
      </c>
      <c r="W3405">
        <v>30194</v>
      </c>
      <c r="X3405">
        <v>19.5</v>
      </c>
      <c r="Y3405">
        <v>13.3</v>
      </c>
      <c r="Z3405">
        <v>44670.48</v>
      </c>
      <c r="AB3405">
        <v>36.32</v>
      </c>
      <c r="AC3405">
        <v>1622431.83</v>
      </c>
      <c r="AD3405">
        <v>33151750.030000001</v>
      </c>
      <c r="AE3405">
        <v>174.96</v>
      </c>
      <c r="AF3405">
        <v>5800230185.25</v>
      </c>
      <c r="AG3405">
        <v>26514.37</v>
      </c>
      <c r="AH3405">
        <v>0</v>
      </c>
      <c r="AI3405">
        <v>0</v>
      </c>
      <c r="AJ3405">
        <v>17.45</v>
      </c>
      <c r="AK3405">
        <v>5784980.3799999999</v>
      </c>
      <c r="AL3405">
        <v>0.23100000000000001</v>
      </c>
      <c r="AM3405">
        <v>76580.539999999994</v>
      </c>
      <c r="AN3405">
        <v>971.9</v>
      </c>
      <c r="AO3405">
        <v>650.79999999999995</v>
      </c>
      <c r="AP3405">
        <v>632512.52</v>
      </c>
      <c r="AQ3405">
        <v>2358039.2599999998</v>
      </c>
      <c r="AR3405" t="s">
        <v>61</v>
      </c>
      <c r="AS3405" t="s">
        <v>61</v>
      </c>
      <c r="AT3405" t="s">
        <v>62</v>
      </c>
      <c r="AU3405" t="s">
        <v>63</v>
      </c>
    </row>
    <row r="3406" spans="1:47" x14ac:dyDescent="0.25">
      <c r="A3406" t="s">
        <v>4690</v>
      </c>
      <c r="B3406">
        <v>2025</v>
      </c>
      <c r="C3406">
        <v>1</v>
      </c>
      <c r="D3406" t="s">
        <v>48</v>
      </c>
      <c r="E3406" s="1">
        <v>45676</v>
      </c>
      <c r="F3406" s="1">
        <v>45691</v>
      </c>
      <c r="G3406">
        <v>15</v>
      </c>
      <c r="H3406">
        <v>4.8</v>
      </c>
      <c r="I3406" t="s">
        <v>49</v>
      </c>
      <c r="J3406" t="s">
        <v>112</v>
      </c>
      <c r="K3406" t="s">
        <v>126</v>
      </c>
      <c r="L3406">
        <v>2701.12</v>
      </c>
      <c r="M3406" t="s">
        <v>98</v>
      </c>
      <c r="N3406" t="s">
        <v>53</v>
      </c>
      <c r="O3406" t="s">
        <v>107</v>
      </c>
      <c r="P3406" t="s">
        <v>71</v>
      </c>
      <c r="Q3406" t="s">
        <v>128</v>
      </c>
      <c r="R3406" t="s">
        <v>2360</v>
      </c>
      <c r="S3406" t="s">
        <v>130</v>
      </c>
      <c r="T3406" t="s">
        <v>59</v>
      </c>
      <c r="U3406" t="s">
        <v>75</v>
      </c>
      <c r="V3406">
        <v>87693</v>
      </c>
      <c r="W3406">
        <v>59517</v>
      </c>
      <c r="X3406">
        <v>5.3</v>
      </c>
      <c r="Y3406">
        <v>14.2</v>
      </c>
      <c r="Z3406">
        <v>69392.75</v>
      </c>
      <c r="AB3406">
        <v>27.49</v>
      </c>
      <c r="AC3406">
        <v>1907606.7</v>
      </c>
      <c r="AD3406">
        <v>14198450.58</v>
      </c>
      <c r="AE3406">
        <v>276.39999999999998</v>
      </c>
      <c r="AF3406">
        <v>3924451740.3099999</v>
      </c>
      <c r="AG3406">
        <v>160591.44</v>
      </c>
      <c r="AH3406">
        <v>0.3</v>
      </c>
      <c r="AI3406">
        <v>5736.7</v>
      </c>
      <c r="AJ3406">
        <v>23.72</v>
      </c>
      <c r="AK3406">
        <v>3367872.48</v>
      </c>
      <c r="AL3406">
        <v>0.20899999999999999</v>
      </c>
      <c r="AM3406">
        <v>29674.76</v>
      </c>
      <c r="AN3406">
        <v>612.9</v>
      </c>
      <c r="AO3406">
        <v>471.46</v>
      </c>
      <c r="AP3406">
        <v>288957.83</v>
      </c>
      <c r="AQ3406">
        <v>2392567.4300000002</v>
      </c>
      <c r="AR3406" t="s">
        <v>61</v>
      </c>
      <c r="AS3406" t="s">
        <v>61</v>
      </c>
      <c r="AT3406" t="s">
        <v>62</v>
      </c>
      <c r="AU3406" t="s">
        <v>63</v>
      </c>
    </row>
    <row r="3407" spans="1:47" x14ac:dyDescent="0.25">
      <c r="A3407" t="s">
        <v>4691</v>
      </c>
      <c r="B3407">
        <v>2021</v>
      </c>
      <c r="C3407">
        <v>10</v>
      </c>
      <c r="D3407" t="s">
        <v>119</v>
      </c>
      <c r="E3407" s="1">
        <v>44481</v>
      </c>
      <c r="F3407" s="1">
        <v>44498</v>
      </c>
      <c r="G3407">
        <v>17</v>
      </c>
      <c r="H3407">
        <v>13.8</v>
      </c>
      <c r="I3407" t="s">
        <v>65</v>
      </c>
      <c r="J3407" t="s">
        <v>50</v>
      </c>
      <c r="K3407" t="s">
        <v>145</v>
      </c>
      <c r="L3407">
        <v>2710.19</v>
      </c>
      <c r="M3407" t="s">
        <v>114</v>
      </c>
      <c r="N3407" t="s">
        <v>53</v>
      </c>
      <c r="O3407" t="s">
        <v>189</v>
      </c>
      <c r="P3407" t="s">
        <v>184</v>
      </c>
      <c r="Q3407" t="s">
        <v>93</v>
      </c>
      <c r="R3407" t="s">
        <v>951</v>
      </c>
      <c r="S3407" t="s">
        <v>170</v>
      </c>
      <c r="T3407" t="s">
        <v>95</v>
      </c>
      <c r="U3407" t="s">
        <v>75</v>
      </c>
      <c r="V3407">
        <v>130870</v>
      </c>
      <c r="W3407">
        <v>72960</v>
      </c>
      <c r="X3407">
        <v>21.2</v>
      </c>
      <c r="Y3407">
        <v>13.7</v>
      </c>
      <c r="Z3407">
        <v>114071.87</v>
      </c>
      <c r="AB3407">
        <v>40.090000000000003</v>
      </c>
      <c r="AC3407">
        <v>4573141.2699999996</v>
      </c>
      <c r="AD3407">
        <v>86613630.170000002</v>
      </c>
      <c r="AE3407">
        <v>170.28</v>
      </c>
      <c r="AF3407">
        <v>14748568945.35</v>
      </c>
      <c r="AG3407">
        <v>224312.27</v>
      </c>
      <c r="AH3407">
        <v>0</v>
      </c>
      <c r="AI3407">
        <v>0</v>
      </c>
      <c r="AJ3407">
        <v>10.08</v>
      </c>
      <c r="AK3407">
        <v>0</v>
      </c>
      <c r="AL3407">
        <v>0.111</v>
      </c>
      <c r="AM3407">
        <v>96141.13</v>
      </c>
      <c r="AN3407">
        <v>820.1</v>
      </c>
      <c r="AO3407">
        <v>536.94000000000005</v>
      </c>
      <c r="AP3407">
        <v>440344.49</v>
      </c>
      <c r="AQ3407">
        <v>5333939.16</v>
      </c>
      <c r="AR3407" t="s">
        <v>61</v>
      </c>
      <c r="AS3407" t="s">
        <v>61</v>
      </c>
      <c r="AT3407" t="s">
        <v>62</v>
      </c>
      <c r="AU3407" t="s">
        <v>63</v>
      </c>
    </row>
    <row r="3408" spans="1:47" x14ac:dyDescent="0.25">
      <c r="A3408" t="s">
        <v>4692</v>
      </c>
      <c r="B3408">
        <v>2025</v>
      </c>
      <c r="C3408">
        <v>1</v>
      </c>
      <c r="D3408" t="s">
        <v>48</v>
      </c>
      <c r="E3408" s="1">
        <v>45674</v>
      </c>
      <c r="F3408" s="1">
        <v>45700</v>
      </c>
      <c r="G3408">
        <v>26</v>
      </c>
      <c r="H3408">
        <v>2</v>
      </c>
      <c r="I3408" t="s">
        <v>65</v>
      </c>
      <c r="J3408" t="s">
        <v>66</v>
      </c>
      <c r="K3408" t="s">
        <v>245</v>
      </c>
      <c r="L3408">
        <v>8905.9</v>
      </c>
      <c r="M3408" t="s">
        <v>98</v>
      </c>
      <c r="N3408" t="s">
        <v>53</v>
      </c>
      <c r="O3408" t="s">
        <v>99</v>
      </c>
      <c r="P3408" t="s">
        <v>226</v>
      </c>
      <c r="Q3408" t="s">
        <v>196</v>
      </c>
      <c r="R3408" t="s">
        <v>4693</v>
      </c>
      <c r="S3408" t="s">
        <v>73</v>
      </c>
      <c r="T3408" t="s">
        <v>74</v>
      </c>
      <c r="U3408" t="s">
        <v>96</v>
      </c>
      <c r="V3408">
        <v>4278</v>
      </c>
      <c r="W3408">
        <v>2694</v>
      </c>
      <c r="X3408">
        <v>16.100000000000001</v>
      </c>
      <c r="Y3408">
        <v>14.8</v>
      </c>
      <c r="Z3408">
        <v>3907.59</v>
      </c>
      <c r="AB3408">
        <v>22.1</v>
      </c>
      <c r="AC3408">
        <v>86357.74</v>
      </c>
      <c r="AD3408">
        <v>4623538.6399999997</v>
      </c>
      <c r="AE3408">
        <v>276.11</v>
      </c>
      <c r="AF3408">
        <v>1276605253.8900001</v>
      </c>
      <c r="AG3408">
        <v>52768.03</v>
      </c>
      <c r="AH3408">
        <v>0</v>
      </c>
      <c r="AI3408">
        <v>0</v>
      </c>
      <c r="AJ3408">
        <v>7.28</v>
      </c>
      <c r="AK3408">
        <v>0</v>
      </c>
      <c r="AL3408">
        <v>0.308</v>
      </c>
      <c r="AM3408">
        <v>14240.5</v>
      </c>
      <c r="AN3408">
        <v>1058.7</v>
      </c>
      <c r="AO3408">
        <v>384.22</v>
      </c>
      <c r="AP3408">
        <v>406773.71</v>
      </c>
      <c r="AQ3408">
        <v>560139.98</v>
      </c>
      <c r="AR3408" t="s">
        <v>61</v>
      </c>
      <c r="AS3408" t="s">
        <v>61</v>
      </c>
      <c r="AT3408" t="s">
        <v>62</v>
      </c>
      <c r="AU3408" t="s">
        <v>63</v>
      </c>
    </row>
    <row r="3409" spans="1:47" x14ac:dyDescent="0.25">
      <c r="A3409" t="s">
        <v>4694</v>
      </c>
      <c r="B3409">
        <v>2023</v>
      </c>
      <c r="C3409">
        <v>1</v>
      </c>
      <c r="D3409" t="s">
        <v>48</v>
      </c>
      <c r="E3409" s="1">
        <v>44948</v>
      </c>
      <c r="F3409" s="1">
        <v>44956</v>
      </c>
      <c r="G3409">
        <v>8</v>
      </c>
      <c r="H3409">
        <v>20.5</v>
      </c>
      <c r="I3409" t="s">
        <v>49</v>
      </c>
      <c r="J3409" t="s">
        <v>112</v>
      </c>
      <c r="K3409" t="s">
        <v>126</v>
      </c>
      <c r="L3409">
        <v>2701.12</v>
      </c>
      <c r="M3409" t="s">
        <v>52</v>
      </c>
      <c r="N3409" t="s">
        <v>53</v>
      </c>
      <c r="O3409" t="s">
        <v>91</v>
      </c>
      <c r="P3409" t="s">
        <v>127</v>
      </c>
      <c r="Q3409" t="s">
        <v>128</v>
      </c>
      <c r="R3409" t="s">
        <v>507</v>
      </c>
      <c r="S3409" t="s">
        <v>130</v>
      </c>
      <c r="T3409" t="s">
        <v>102</v>
      </c>
      <c r="U3409" t="s">
        <v>166</v>
      </c>
      <c r="V3409">
        <v>95437</v>
      </c>
      <c r="W3409">
        <v>59307</v>
      </c>
      <c r="X3409">
        <v>2.5</v>
      </c>
      <c r="Y3409">
        <v>14.5</v>
      </c>
      <c r="Z3409">
        <v>76483.72</v>
      </c>
      <c r="AB3409">
        <v>20.69</v>
      </c>
      <c r="AC3409">
        <v>1582448.17</v>
      </c>
      <c r="AD3409">
        <v>12549448.779999999</v>
      </c>
      <c r="AE3409">
        <v>289.33999999999997</v>
      </c>
      <c r="AF3409">
        <v>3631057510.0100002</v>
      </c>
      <c r="AG3409">
        <v>17078.349999999999</v>
      </c>
      <c r="AH3409">
        <v>1.2</v>
      </c>
      <c r="AI3409">
        <v>27611.07</v>
      </c>
      <c r="AJ3409">
        <v>5.29</v>
      </c>
      <c r="AK3409">
        <v>663865.84</v>
      </c>
      <c r="AL3409">
        <v>0.20899999999999999</v>
      </c>
      <c r="AM3409">
        <v>26228.35</v>
      </c>
      <c r="AN3409">
        <v>244.9</v>
      </c>
      <c r="AO3409">
        <v>513.15</v>
      </c>
      <c r="AP3409">
        <v>125670.43</v>
      </c>
      <c r="AQ3409">
        <v>1779036.37</v>
      </c>
      <c r="AR3409" t="s">
        <v>124</v>
      </c>
      <c r="AS3409" t="s">
        <v>61</v>
      </c>
      <c r="AT3409" t="s">
        <v>62</v>
      </c>
      <c r="AU3409" t="s">
        <v>63</v>
      </c>
    </row>
    <row r="3410" spans="1:47" x14ac:dyDescent="0.25">
      <c r="A3410" t="s">
        <v>4695</v>
      </c>
      <c r="B3410">
        <v>2024</v>
      </c>
      <c r="C3410">
        <v>6</v>
      </c>
      <c r="D3410" t="s">
        <v>77</v>
      </c>
      <c r="E3410" s="1">
        <v>45459</v>
      </c>
      <c r="F3410" s="1">
        <v>45479</v>
      </c>
      <c r="G3410">
        <v>20</v>
      </c>
      <c r="H3410">
        <v>7</v>
      </c>
      <c r="I3410" t="s">
        <v>49</v>
      </c>
      <c r="J3410" t="s">
        <v>50</v>
      </c>
      <c r="K3410" t="s">
        <v>120</v>
      </c>
      <c r="L3410">
        <v>2710.1921000000002</v>
      </c>
      <c r="M3410" t="s">
        <v>80</v>
      </c>
      <c r="N3410" t="s">
        <v>168</v>
      </c>
      <c r="O3410" t="s">
        <v>91</v>
      </c>
      <c r="P3410" t="s">
        <v>164</v>
      </c>
      <c r="Q3410" t="s">
        <v>56</v>
      </c>
      <c r="R3410" t="s">
        <v>477</v>
      </c>
      <c r="S3410" t="s">
        <v>142</v>
      </c>
      <c r="T3410" t="s">
        <v>162</v>
      </c>
      <c r="U3410" t="s">
        <v>96</v>
      </c>
      <c r="V3410">
        <v>27724</v>
      </c>
      <c r="W3410">
        <v>20128</v>
      </c>
      <c r="X3410">
        <v>1.3</v>
      </c>
      <c r="Y3410">
        <v>14.7</v>
      </c>
      <c r="Z3410">
        <v>22847.08</v>
      </c>
      <c r="AB3410">
        <v>18.27</v>
      </c>
      <c r="AC3410">
        <v>417416.15</v>
      </c>
      <c r="AD3410">
        <v>24961577.25</v>
      </c>
      <c r="AE3410">
        <v>281.18</v>
      </c>
      <c r="AF3410">
        <v>7018696291.1499996</v>
      </c>
      <c r="AG3410">
        <v>86590.05</v>
      </c>
      <c r="AH3410">
        <v>0</v>
      </c>
      <c r="AI3410">
        <v>0</v>
      </c>
      <c r="AJ3410">
        <v>21.81</v>
      </c>
      <c r="AK3410">
        <v>5444120</v>
      </c>
      <c r="AL3410">
        <v>0.186</v>
      </c>
      <c r="AM3410">
        <v>46428.53</v>
      </c>
      <c r="AN3410">
        <v>960.6</v>
      </c>
      <c r="AO3410">
        <v>470.52</v>
      </c>
      <c r="AP3410">
        <v>451981.51</v>
      </c>
      <c r="AQ3410">
        <v>1002416.24</v>
      </c>
      <c r="AR3410" t="s">
        <v>61</v>
      </c>
      <c r="AS3410" t="s">
        <v>61</v>
      </c>
      <c r="AT3410" t="s">
        <v>62</v>
      </c>
      <c r="AU3410" t="s">
        <v>63</v>
      </c>
    </row>
    <row r="3411" spans="1:47" x14ac:dyDescent="0.25">
      <c r="A3411" t="s">
        <v>4696</v>
      </c>
      <c r="B3411">
        <v>2020</v>
      </c>
      <c r="C3411">
        <v>3</v>
      </c>
      <c r="D3411" t="s">
        <v>48</v>
      </c>
      <c r="E3411" s="1">
        <v>43915</v>
      </c>
      <c r="F3411" s="1">
        <v>43943</v>
      </c>
      <c r="G3411">
        <v>28</v>
      </c>
      <c r="H3411">
        <v>14</v>
      </c>
      <c r="I3411" t="s">
        <v>65</v>
      </c>
      <c r="J3411" t="s">
        <v>134</v>
      </c>
      <c r="K3411" t="s">
        <v>135</v>
      </c>
      <c r="L3411">
        <v>9999.0098999999991</v>
      </c>
      <c r="M3411" t="s">
        <v>98</v>
      </c>
      <c r="N3411" t="s">
        <v>168</v>
      </c>
      <c r="O3411" t="s">
        <v>91</v>
      </c>
      <c r="P3411" t="s">
        <v>226</v>
      </c>
      <c r="Q3411" t="s">
        <v>150</v>
      </c>
      <c r="R3411" t="s">
        <v>1696</v>
      </c>
      <c r="S3411" t="s">
        <v>137</v>
      </c>
      <c r="T3411" t="s">
        <v>86</v>
      </c>
      <c r="U3411" t="s">
        <v>166</v>
      </c>
      <c r="V3411">
        <v>12255</v>
      </c>
      <c r="W3411">
        <v>9028</v>
      </c>
      <c r="X3411">
        <v>1.8</v>
      </c>
      <c r="Y3411">
        <v>13.8</v>
      </c>
      <c r="Z3411">
        <v>10324.219999999999</v>
      </c>
      <c r="AB3411">
        <v>32.04</v>
      </c>
      <c r="AC3411">
        <v>330788.01</v>
      </c>
      <c r="AD3411">
        <v>7520265.0899999999</v>
      </c>
      <c r="AE3411">
        <v>162.69999999999999</v>
      </c>
      <c r="AF3411">
        <v>1223547130.1400001</v>
      </c>
      <c r="AG3411">
        <v>86722.77</v>
      </c>
      <c r="AH3411">
        <v>0</v>
      </c>
      <c r="AI3411">
        <v>0</v>
      </c>
      <c r="AJ3411">
        <v>11.09</v>
      </c>
      <c r="AK3411">
        <v>0</v>
      </c>
      <c r="AL3411">
        <v>6.9000000000000006E-2</v>
      </c>
      <c r="AM3411">
        <v>5188.9799999999996</v>
      </c>
      <c r="AN3411">
        <v>439.9</v>
      </c>
      <c r="AO3411">
        <v>621.95000000000005</v>
      </c>
      <c r="AP3411">
        <v>273595.8</v>
      </c>
      <c r="AQ3411">
        <v>696295.56</v>
      </c>
      <c r="AR3411" t="s">
        <v>61</v>
      </c>
      <c r="AS3411" t="s">
        <v>61</v>
      </c>
      <c r="AT3411" t="s">
        <v>62</v>
      </c>
      <c r="AU3411" t="s">
        <v>63</v>
      </c>
    </row>
    <row r="3412" spans="1:47" x14ac:dyDescent="0.25">
      <c r="A3412" t="s">
        <v>4697</v>
      </c>
      <c r="B3412">
        <v>2022</v>
      </c>
      <c r="C3412">
        <v>5</v>
      </c>
      <c r="D3412" t="s">
        <v>77</v>
      </c>
      <c r="E3412" s="1">
        <v>44712</v>
      </c>
      <c r="F3412" s="1">
        <v>44732</v>
      </c>
      <c r="G3412">
        <v>20</v>
      </c>
      <c r="H3412">
        <v>15.1</v>
      </c>
      <c r="I3412" t="s">
        <v>65</v>
      </c>
      <c r="J3412" t="s">
        <v>50</v>
      </c>
      <c r="K3412" t="s">
        <v>51</v>
      </c>
      <c r="L3412">
        <v>2709</v>
      </c>
      <c r="M3412" t="s">
        <v>68</v>
      </c>
      <c r="N3412" t="s">
        <v>69</v>
      </c>
      <c r="O3412" t="s">
        <v>189</v>
      </c>
      <c r="P3412" t="s">
        <v>70</v>
      </c>
      <c r="Q3412" t="s">
        <v>164</v>
      </c>
      <c r="R3412" t="s">
        <v>1191</v>
      </c>
      <c r="S3412" t="s">
        <v>170</v>
      </c>
      <c r="T3412" t="s">
        <v>95</v>
      </c>
      <c r="U3412" t="s">
        <v>132</v>
      </c>
      <c r="V3412">
        <v>71639</v>
      </c>
      <c r="W3412">
        <v>44058</v>
      </c>
      <c r="X3412">
        <v>3</v>
      </c>
      <c r="Y3412">
        <v>12.6</v>
      </c>
      <c r="Z3412">
        <v>64351.47</v>
      </c>
      <c r="AB3412">
        <v>25.71</v>
      </c>
      <c r="AC3412">
        <v>1654476.29</v>
      </c>
      <c r="AD3412">
        <v>4523264.83</v>
      </c>
      <c r="AE3412">
        <v>216.63</v>
      </c>
      <c r="AF3412">
        <v>979874860.12</v>
      </c>
      <c r="AG3412">
        <v>47546.87</v>
      </c>
      <c r="AH3412">
        <v>0</v>
      </c>
      <c r="AI3412">
        <v>0</v>
      </c>
      <c r="AJ3412">
        <v>14.58</v>
      </c>
      <c r="AK3412">
        <v>0</v>
      </c>
      <c r="AL3412">
        <v>0.33900000000000002</v>
      </c>
      <c r="AM3412">
        <v>15333.87</v>
      </c>
      <c r="AN3412">
        <v>566.20000000000005</v>
      </c>
      <c r="AO3412">
        <v>627.47</v>
      </c>
      <c r="AP3412">
        <v>355273.51</v>
      </c>
      <c r="AQ3412">
        <v>2072630.54</v>
      </c>
      <c r="AR3412" t="s">
        <v>61</v>
      </c>
      <c r="AS3412" t="s">
        <v>61</v>
      </c>
      <c r="AT3412" t="s">
        <v>62</v>
      </c>
      <c r="AU3412" t="s">
        <v>63</v>
      </c>
    </row>
    <row r="3413" spans="1:47" x14ac:dyDescent="0.25">
      <c r="A3413" t="s">
        <v>4698</v>
      </c>
      <c r="B3413">
        <v>2025</v>
      </c>
      <c r="C3413">
        <v>3</v>
      </c>
      <c r="D3413" t="s">
        <v>48</v>
      </c>
      <c r="E3413" s="1">
        <v>45724</v>
      </c>
      <c r="F3413" s="1">
        <v>45747</v>
      </c>
      <c r="G3413">
        <v>23</v>
      </c>
      <c r="H3413">
        <v>20.6</v>
      </c>
      <c r="I3413" t="s">
        <v>49</v>
      </c>
      <c r="J3413" t="s">
        <v>78</v>
      </c>
      <c r="K3413" t="s">
        <v>79</v>
      </c>
      <c r="L3413">
        <v>1005.9</v>
      </c>
      <c r="M3413" t="s">
        <v>98</v>
      </c>
      <c r="N3413" t="s">
        <v>53</v>
      </c>
      <c r="O3413" t="s">
        <v>189</v>
      </c>
      <c r="P3413" t="s">
        <v>140</v>
      </c>
      <c r="Q3413" t="s">
        <v>56</v>
      </c>
      <c r="R3413" t="s">
        <v>1182</v>
      </c>
      <c r="S3413" t="s">
        <v>85</v>
      </c>
      <c r="T3413" t="s">
        <v>59</v>
      </c>
      <c r="U3413" t="s">
        <v>166</v>
      </c>
      <c r="V3413">
        <v>51462</v>
      </c>
      <c r="W3413">
        <v>28970</v>
      </c>
      <c r="X3413">
        <v>13.4</v>
      </c>
      <c r="Y3413">
        <v>15.9</v>
      </c>
      <c r="Z3413">
        <v>41534.85</v>
      </c>
      <c r="AB3413">
        <v>32.4</v>
      </c>
      <c r="AC3413">
        <v>1345729.14</v>
      </c>
      <c r="AD3413">
        <v>47834025.350000001</v>
      </c>
      <c r="AE3413">
        <v>279.99</v>
      </c>
      <c r="AF3413">
        <v>13393048757.75</v>
      </c>
      <c r="AG3413">
        <v>132071.13</v>
      </c>
      <c r="AH3413">
        <v>0</v>
      </c>
      <c r="AI3413">
        <v>0</v>
      </c>
      <c r="AJ3413">
        <v>9.43</v>
      </c>
      <c r="AK3413">
        <v>4510748.59</v>
      </c>
      <c r="AL3413">
        <v>0.14499999999999999</v>
      </c>
      <c r="AM3413">
        <v>69359.34</v>
      </c>
      <c r="AN3413">
        <v>1147.4000000000001</v>
      </c>
      <c r="AO3413">
        <v>482.09</v>
      </c>
      <c r="AP3413">
        <v>553150.06999999995</v>
      </c>
      <c r="AQ3413">
        <v>2100309.6800000002</v>
      </c>
      <c r="AR3413" t="s">
        <v>61</v>
      </c>
      <c r="AS3413" t="s">
        <v>61</v>
      </c>
      <c r="AT3413" t="s">
        <v>62</v>
      </c>
      <c r="AU3413" t="s">
        <v>63</v>
      </c>
    </row>
    <row r="3414" spans="1:47" x14ac:dyDescent="0.25">
      <c r="A3414" t="s">
        <v>4699</v>
      </c>
      <c r="B3414">
        <v>2020</v>
      </c>
      <c r="C3414">
        <v>11</v>
      </c>
      <c r="D3414" t="s">
        <v>119</v>
      </c>
      <c r="E3414" s="1">
        <v>44162</v>
      </c>
      <c r="F3414" s="1">
        <v>44181</v>
      </c>
      <c r="G3414">
        <v>19</v>
      </c>
      <c r="H3414">
        <v>16.100000000000001</v>
      </c>
      <c r="I3414" t="s">
        <v>49</v>
      </c>
      <c r="J3414" t="s">
        <v>50</v>
      </c>
      <c r="K3414" t="s">
        <v>51</v>
      </c>
      <c r="L3414">
        <v>2709</v>
      </c>
      <c r="M3414" t="s">
        <v>80</v>
      </c>
      <c r="N3414" t="s">
        <v>168</v>
      </c>
      <c r="O3414" t="s">
        <v>200</v>
      </c>
      <c r="P3414" t="s">
        <v>150</v>
      </c>
      <c r="Q3414" t="s">
        <v>100</v>
      </c>
      <c r="R3414" t="s">
        <v>2187</v>
      </c>
      <c r="S3414" t="s">
        <v>58</v>
      </c>
      <c r="T3414" t="s">
        <v>59</v>
      </c>
      <c r="U3414" t="s">
        <v>181</v>
      </c>
      <c r="V3414">
        <v>243125</v>
      </c>
      <c r="W3414">
        <v>158068</v>
      </c>
      <c r="X3414">
        <v>22.7</v>
      </c>
      <c r="Y3414">
        <v>14.3</v>
      </c>
      <c r="Z3414">
        <v>196246.36</v>
      </c>
      <c r="AB3414">
        <v>27.47</v>
      </c>
      <c r="AC3414">
        <v>5390887.5099999998</v>
      </c>
      <c r="AD3414">
        <v>13093557.140000001</v>
      </c>
      <c r="AE3414">
        <v>160.51</v>
      </c>
      <c r="AF3414">
        <v>2101646856.54</v>
      </c>
      <c r="AG3414">
        <v>245222.65</v>
      </c>
      <c r="AH3414">
        <v>2.8</v>
      </c>
      <c r="AI3414">
        <v>76306.95</v>
      </c>
      <c r="AJ3414">
        <v>19.920000000000002</v>
      </c>
      <c r="AK3414">
        <v>2608236.58</v>
      </c>
      <c r="AL3414">
        <v>0.33400000000000002</v>
      </c>
      <c r="AM3414">
        <v>43732.480000000003</v>
      </c>
      <c r="AN3414">
        <v>963.4</v>
      </c>
      <c r="AO3414">
        <v>388.02</v>
      </c>
      <c r="AP3414">
        <v>373818.47</v>
      </c>
      <c r="AQ3414">
        <v>6129968.0599999996</v>
      </c>
      <c r="AR3414" t="s">
        <v>61</v>
      </c>
      <c r="AS3414" t="s">
        <v>61</v>
      </c>
      <c r="AT3414" t="s">
        <v>62</v>
      </c>
      <c r="AU3414" t="s">
        <v>63</v>
      </c>
    </row>
    <row r="3415" spans="1:47" x14ac:dyDescent="0.25">
      <c r="A3415" t="s">
        <v>4700</v>
      </c>
      <c r="B3415">
        <v>2021</v>
      </c>
      <c r="C3415">
        <v>4</v>
      </c>
      <c r="D3415" t="s">
        <v>77</v>
      </c>
      <c r="E3415" s="1">
        <v>44307</v>
      </c>
      <c r="F3415" s="1">
        <v>44319</v>
      </c>
      <c r="G3415">
        <v>12</v>
      </c>
      <c r="H3415">
        <v>3.4</v>
      </c>
      <c r="I3415" t="s">
        <v>49</v>
      </c>
      <c r="J3415" t="s">
        <v>112</v>
      </c>
      <c r="K3415" t="s">
        <v>340</v>
      </c>
      <c r="L3415">
        <v>7208.39</v>
      </c>
      <c r="M3415" t="s">
        <v>114</v>
      </c>
      <c r="N3415" t="s">
        <v>168</v>
      </c>
      <c r="O3415" t="s">
        <v>107</v>
      </c>
      <c r="P3415" t="s">
        <v>204</v>
      </c>
      <c r="Q3415" t="s">
        <v>82</v>
      </c>
      <c r="R3415" t="s">
        <v>2167</v>
      </c>
      <c r="S3415" t="s">
        <v>73</v>
      </c>
      <c r="T3415" t="s">
        <v>95</v>
      </c>
      <c r="U3415" t="s">
        <v>143</v>
      </c>
      <c r="V3415">
        <v>4068</v>
      </c>
      <c r="W3415">
        <v>2905</v>
      </c>
      <c r="X3415">
        <v>12.5</v>
      </c>
      <c r="Y3415">
        <v>10.4</v>
      </c>
      <c r="Z3415">
        <v>3639.26</v>
      </c>
      <c r="AB3415">
        <v>17.23</v>
      </c>
      <c r="AC3415">
        <v>62704.45</v>
      </c>
      <c r="AD3415">
        <v>1566082.76</v>
      </c>
      <c r="AE3415">
        <v>165.88</v>
      </c>
      <c r="AF3415">
        <v>259781808.22999999</v>
      </c>
      <c r="AG3415">
        <v>43804.84</v>
      </c>
      <c r="AH3415">
        <v>1.1000000000000001</v>
      </c>
      <c r="AI3415">
        <v>38378.54</v>
      </c>
      <c r="AJ3415">
        <v>7.93</v>
      </c>
      <c r="AK3415">
        <v>124190.36</v>
      </c>
      <c r="AL3415">
        <v>9.8000000000000004E-2</v>
      </c>
      <c r="AM3415">
        <v>1534.76</v>
      </c>
      <c r="AO3415">
        <v>693.34</v>
      </c>
      <c r="AP3415">
        <v>444569.61</v>
      </c>
      <c r="AQ3415">
        <v>590992.19999999995</v>
      </c>
      <c r="AR3415" t="s">
        <v>61</v>
      </c>
      <c r="AS3415" t="s">
        <v>124</v>
      </c>
      <c r="AT3415" t="s">
        <v>62</v>
      </c>
      <c r="AU3415" t="s">
        <v>63</v>
      </c>
    </row>
    <row r="3416" spans="1:47" x14ac:dyDescent="0.25">
      <c r="A3416" t="s">
        <v>4701</v>
      </c>
      <c r="B3416">
        <v>2020</v>
      </c>
      <c r="C3416">
        <v>3</v>
      </c>
      <c r="D3416" t="s">
        <v>48</v>
      </c>
      <c r="E3416" s="1">
        <v>43910</v>
      </c>
      <c r="F3416" s="1">
        <v>43918</v>
      </c>
      <c r="G3416">
        <v>8</v>
      </c>
      <c r="H3416">
        <v>13.9</v>
      </c>
      <c r="I3416" t="s">
        <v>65</v>
      </c>
      <c r="J3416" t="s">
        <v>112</v>
      </c>
      <c r="K3416" t="s">
        <v>343</v>
      </c>
      <c r="L3416">
        <v>2523.1</v>
      </c>
      <c r="M3416" t="s">
        <v>90</v>
      </c>
      <c r="N3416" t="s">
        <v>168</v>
      </c>
      <c r="O3416" t="s">
        <v>91</v>
      </c>
      <c r="P3416" t="s">
        <v>70</v>
      </c>
      <c r="Q3416" t="s">
        <v>108</v>
      </c>
      <c r="R3416" t="s">
        <v>2652</v>
      </c>
      <c r="S3416" t="s">
        <v>130</v>
      </c>
      <c r="T3416" t="s">
        <v>131</v>
      </c>
      <c r="U3416" t="s">
        <v>110</v>
      </c>
      <c r="V3416">
        <v>92654</v>
      </c>
      <c r="W3416">
        <v>59572</v>
      </c>
      <c r="X3416">
        <v>4.9000000000000004</v>
      </c>
      <c r="Y3416">
        <v>15.8</v>
      </c>
      <c r="Z3416">
        <v>76378.94</v>
      </c>
      <c r="AB3416">
        <v>40.67</v>
      </c>
      <c r="AC3416">
        <v>3106331.49</v>
      </c>
      <c r="AD3416">
        <v>33538756.34</v>
      </c>
      <c r="AE3416">
        <v>165.85</v>
      </c>
      <c r="AF3416">
        <v>5562402738.9899998</v>
      </c>
      <c r="AG3416">
        <v>186049.73</v>
      </c>
      <c r="AH3416">
        <v>0</v>
      </c>
      <c r="AI3416">
        <v>0</v>
      </c>
      <c r="AJ3416">
        <v>3.26</v>
      </c>
      <c r="AK3416">
        <v>0</v>
      </c>
      <c r="AL3416">
        <v>0.127</v>
      </c>
      <c r="AM3416">
        <v>42594.22</v>
      </c>
      <c r="AN3416">
        <v>374.5</v>
      </c>
      <c r="AO3416">
        <v>620.78</v>
      </c>
      <c r="AP3416">
        <v>232482.11</v>
      </c>
      <c r="AQ3416">
        <v>3567457.55</v>
      </c>
      <c r="AR3416" t="s">
        <v>61</v>
      </c>
      <c r="AS3416" t="s">
        <v>61</v>
      </c>
      <c r="AT3416" t="s">
        <v>62</v>
      </c>
      <c r="AU3416" t="s">
        <v>63</v>
      </c>
    </row>
    <row r="3417" spans="1:47" x14ac:dyDescent="0.25">
      <c r="A3417" t="s">
        <v>4702</v>
      </c>
      <c r="B3417">
        <v>2024</v>
      </c>
      <c r="C3417">
        <v>5</v>
      </c>
      <c r="D3417" t="s">
        <v>77</v>
      </c>
      <c r="E3417" s="1">
        <v>45432</v>
      </c>
      <c r="F3417" s="1">
        <v>45441</v>
      </c>
      <c r="G3417">
        <v>9</v>
      </c>
      <c r="H3417">
        <v>10.3</v>
      </c>
      <c r="I3417" t="s">
        <v>65</v>
      </c>
      <c r="J3417" t="s">
        <v>112</v>
      </c>
      <c r="K3417" t="s">
        <v>343</v>
      </c>
      <c r="L3417">
        <v>2523.1</v>
      </c>
      <c r="M3417" t="s">
        <v>80</v>
      </c>
      <c r="N3417" t="s">
        <v>81</v>
      </c>
      <c r="O3417" t="s">
        <v>200</v>
      </c>
      <c r="P3417" t="s">
        <v>70</v>
      </c>
      <c r="Q3417" t="s">
        <v>164</v>
      </c>
      <c r="R3417" t="s">
        <v>2201</v>
      </c>
      <c r="S3417" t="s">
        <v>130</v>
      </c>
      <c r="T3417" t="s">
        <v>86</v>
      </c>
      <c r="U3417" t="s">
        <v>96</v>
      </c>
      <c r="V3417">
        <v>81613</v>
      </c>
      <c r="W3417">
        <v>58407</v>
      </c>
      <c r="X3417">
        <v>2.7</v>
      </c>
      <c r="Y3417">
        <v>13.9</v>
      </c>
      <c r="Z3417">
        <v>75679.08</v>
      </c>
      <c r="AB3417">
        <v>12.46</v>
      </c>
      <c r="AC3417">
        <v>942961.34</v>
      </c>
      <c r="AD3417">
        <v>23117688.57</v>
      </c>
      <c r="AE3417">
        <v>274.54000000000002</v>
      </c>
      <c r="AF3417">
        <v>6346730220.0100002</v>
      </c>
      <c r="AG3417">
        <v>131385.42000000001</v>
      </c>
      <c r="AH3417">
        <v>0</v>
      </c>
      <c r="AI3417">
        <v>0</v>
      </c>
      <c r="AJ3417">
        <v>24.81</v>
      </c>
      <c r="AK3417">
        <v>0</v>
      </c>
      <c r="AL3417">
        <v>0.11899999999999999</v>
      </c>
      <c r="AM3417">
        <v>27510.05</v>
      </c>
      <c r="AN3417">
        <v>424.6</v>
      </c>
      <c r="AO3417">
        <v>699.06</v>
      </c>
      <c r="AP3417">
        <v>296820.88</v>
      </c>
      <c r="AQ3417">
        <v>1398677.69</v>
      </c>
      <c r="AR3417" t="s">
        <v>124</v>
      </c>
      <c r="AS3417" t="s">
        <v>61</v>
      </c>
      <c r="AT3417" t="s">
        <v>62</v>
      </c>
      <c r="AU3417" t="s">
        <v>63</v>
      </c>
    </row>
    <row r="3418" spans="1:47" x14ac:dyDescent="0.25">
      <c r="A3418" t="s">
        <v>4703</v>
      </c>
      <c r="B3418">
        <v>2024</v>
      </c>
      <c r="C3418">
        <v>9</v>
      </c>
      <c r="D3418" t="s">
        <v>89</v>
      </c>
      <c r="E3418" s="1">
        <v>45562</v>
      </c>
      <c r="F3418" s="1">
        <v>45574</v>
      </c>
      <c r="G3418">
        <v>12</v>
      </c>
      <c r="H3418">
        <v>9.6</v>
      </c>
      <c r="I3418" t="s">
        <v>65</v>
      </c>
      <c r="J3418" t="s">
        <v>66</v>
      </c>
      <c r="K3418" t="s">
        <v>391</v>
      </c>
      <c r="L3418">
        <v>9999.99</v>
      </c>
      <c r="M3418" t="s">
        <v>114</v>
      </c>
      <c r="N3418" t="s">
        <v>106</v>
      </c>
      <c r="O3418" t="s">
        <v>91</v>
      </c>
      <c r="P3418" t="s">
        <v>184</v>
      </c>
      <c r="Q3418" t="s">
        <v>108</v>
      </c>
      <c r="R3418" t="s">
        <v>2111</v>
      </c>
      <c r="S3418" t="s">
        <v>130</v>
      </c>
      <c r="T3418" t="s">
        <v>95</v>
      </c>
      <c r="U3418" t="s">
        <v>259</v>
      </c>
      <c r="V3418">
        <v>66738</v>
      </c>
      <c r="W3418">
        <v>47067</v>
      </c>
      <c r="X3418">
        <v>21.7</v>
      </c>
      <c r="Y3418">
        <v>13.8</v>
      </c>
      <c r="Z3418">
        <v>59189.57</v>
      </c>
      <c r="AB3418">
        <v>18.38</v>
      </c>
      <c r="AC3418">
        <v>1087904.3</v>
      </c>
      <c r="AD3418">
        <v>20819339.350000001</v>
      </c>
      <c r="AE3418">
        <v>279.67</v>
      </c>
      <c r="AF3418">
        <v>5822544636.0100002</v>
      </c>
      <c r="AG3418">
        <v>137747.51</v>
      </c>
      <c r="AH3418">
        <v>0.1</v>
      </c>
      <c r="AI3418">
        <v>1855.63</v>
      </c>
      <c r="AJ3418">
        <v>15.76</v>
      </c>
      <c r="AK3418">
        <v>0</v>
      </c>
      <c r="AL3418">
        <v>6.4000000000000001E-2</v>
      </c>
      <c r="AM3418">
        <v>13324.38</v>
      </c>
      <c r="AN3418">
        <v>226.7</v>
      </c>
      <c r="AO3418">
        <v>635.61</v>
      </c>
      <c r="AP3418">
        <v>144092.79</v>
      </c>
      <c r="AQ3418">
        <v>1384924.61</v>
      </c>
      <c r="AR3418" t="s">
        <v>61</v>
      </c>
      <c r="AS3418" t="s">
        <v>61</v>
      </c>
      <c r="AT3418" t="s">
        <v>62</v>
      </c>
      <c r="AU3418" t="s">
        <v>63</v>
      </c>
    </row>
    <row r="3419" spans="1:47" x14ac:dyDescent="0.25">
      <c r="A3419" t="s">
        <v>4704</v>
      </c>
      <c r="B3419">
        <v>2024</v>
      </c>
      <c r="C3419">
        <v>5</v>
      </c>
      <c r="D3419" t="s">
        <v>77</v>
      </c>
      <c r="E3419" s="1">
        <v>45429</v>
      </c>
      <c r="F3419" s="1">
        <v>45446</v>
      </c>
      <c r="G3419">
        <v>17</v>
      </c>
      <c r="H3419">
        <v>10.7</v>
      </c>
      <c r="I3419" t="s">
        <v>65</v>
      </c>
      <c r="J3419" t="s">
        <v>50</v>
      </c>
      <c r="K3419" t="s">
        <v>51</v>
      </c>
      <c r="L3419">
        <v>2709</v>
      </c>
      <c r="M3419" t="s">
        <v>68</v>
      </c>
      <c r="N3419" t="s">
        <v>168</v>
      </c>
      <c r="O3419" t="s">
        <v>189</v>
      </c>
      <c r="P3419" t="s">
        <v>82</v>
      </c>
      <c r="Q3419" t="s">
        <v>196</v>
      </c>
      <c r="R3419" t="s">
        <v>3904</v>
      </c>
      <c r="S3419" t="s">
        <v>58</v>
      </c>
      <c r="T3419" t="s">
        <v>162</v>
      </c>
      <c r="U3419" t="s">
        <v>110</v>
      </c>
      <c r="V3419">
        <v>276573</v>
      </c>
      <c r="W3419">
        <v>186920</v>
      </c>
      <c r="X3419">
        <v>12.4</v>
      </c>
      <c r="Y3419">
        <v>13.8</v>
      </c>
      <c r="Z3419">
        <v>236075.77</v>
      </c>
      <c r="AB3419">
        <v>16.11</v>
      </c>
      <c r="AC3419">
        <v>3803180.65</v>
      </c>
      <c r="AD3419">
        <v>16180633.279999999</v>
      </c>
      <c r="AE3419">
        <v>273.89999999999998</v>
      </c>
      <c r="AF3419">
        <v>4431875455.3900003</v>
      </c>
      <c r="AG3419">
        <v>90855.29</v>
      </c>
      <c r="AH3419">
        <v>0.6</v>
      </c>
      <c r="AI3419">
        <v>20462.86</v>
      </c>
      <c r="AJ3419">
        <v>8.89</v>
      </c>
      <c r="AK3419">
        <v>0</v>
      </c>
      <c r="AL3419">
        <v>9.1999999999999998E-2</v>
      </c>
      <c r="AM3419">
        <v>14886.18</v>
      </c>
      <c r="AN3419">
        <v>764.3</v>
      </c>
      <c r="AO3419">
        <v>719.24</v>
      </c>
      <c r="AP3419">
        <v>549715.13</v>
      </c>
      <c r="AQ3419">
        <v>4479100.1100000003</v>
      </c>
      <c r="AR3419" t="s">
        <v>61</v>
      </c>
      <c r="AS3419" t="s">
        <v>61</v>
      </c>
      <c r="AT3419" t="s">
        <v>62</v>
      </c>
      <c r="AU3419" t="s">
        <v>63</v>
      </c>
    </row>
    <row r="3420" spans="1:47" x14ac:dyDescent="0.25">
      <c r="A3420" t="s">
        <v>4705</v>
      </c>
      <c r="B3420">
        <v>2023</v>
      </c>
      <c r="C3420">
        <v>11</v>
      </c>
      <c r="D3420" t="s">
        <v>119</v>
      </c>
      <c r="E3420" s="1">
        <v>45252</v>
      </c>
      <c r="F3420" s="1">
        <v>45281</v>
      </c>
      <c r="G3420">
        <v>29</v>
      </c>
      <c r="H3420">
        <v>11.2</v>
      </c>
      <c r="I3420" t="s">
        <v>49</v>
      </c>
      <c r="J3420" t="s">
        <v>66</v>
      </c>
      <c r="K3420" t="s">
        <v>245</v>
      </c>
      <c r="L3420">
        <v>8905.9</v>
      </c>
      <c r="M3420" t="s">
        <v>52</v>
      </c>
      <c r="N3420" t="s">
        <v>81</v>
      </c>
      <c r="O3420" t="s">
        <v>99</v>
      </c>
      <c r="P3420" t="s">
        <v>154</v>
      </c>
      <c r="Q3420" t="s">
        <v>226</v>
      </c>
      <c r="R3420" t="s">
        <v>1391</v>
      </c>
      <c r="S3420" t="s">
        <v>137</v>
      </c>
      <c r="T3420" t="s">
        <v>95</v>
      </c>
      <c r="U3420" t="s">
        <v>110</v>
      </c>
      <c r="V3420">
        <v>2213</v>
      </c>
      <c r="W3420">
        <v>1223</v>
      </c>
      <c r="X3420">
        <v>10.1</v>
      </c>
      <c r="Y3420">
        <v>10.6</v>
      </c>
      <c r="Z3420">
        <v>2039.18</v>
      </c>
      <c r="AB3420">
        <v>14.2</v>
      </c>
      <c r="AC3420">
        <v>28956.36</v>
      </c>
      <c r="AD3420">
        <v>2262409.0299999998</v>
      </c>
      <c r="AE3420">
        <v>286.31</v>
      </c>
      <c r="AF3420">
        <v>647750329.38</v>
      </c>
      <c r="AG3420">
        <v>240108.91</v>
      </c>
      <c r="AH3420">
        <v>0</v>
      </c>
      <c r="AI3420">
        <v>0</v>
      </c>
      <c r="AJ3420">
        <v>21.18</v>
      </c>
      <c r="AK3420">
        <v>479178.23</v>
      </c>
      <c r="AL3420">
        <v>0.14599999999999999</v>
      </c>
      <c r="AM3420">
        <v>3303.12</v>
      </c>
      <c r="AN3420">
        <v>1564.6</v>
      </c>
      <c r="AO3420">
        <v>401.59</v>
      </c>
      <c r="AP3420">
        <v>628327.71</v>
      </c>
      <c r="AQ3420">
        <v>900696.1</v>
      </c>
      <c r="AR3420" t="s">
        <v>61</v>
      </c>
      <c r="AS3420" t="s">
        <v>61</v>
      </c>
      <c r="AT3420" t="s">
        <v>62</v>
      </c>
      <c r="AU3420" t="s">
        <v>63</v>
      </c>
    </row>
    <row r="3421" spans="1:47" x14ac:dyDescent="0.25">
      <c r="A3421" t="s">
        <v>4706</v>
      </c>
      <c r="B3421">
        <v>2021</v>
      </c>
      <c r="C3421">
        <v>7</v>
      </c>
      <c r="D3421" t="s">
        <v>89</v>
      </c>
      <c r="E3421" s="1">
        <v>44400</v>
      </c>
      <c r="F3421" s="1">
        <v>44416</v>
      </c>
      <c r="G3421">
        <v>16</v>
      </c>
      <c r="H3421">
        <v>11.1</v>
      </c>
      <c r="I3421" t="s">
        <v>49</v>
      </c>
      <c r="J3421" t="s">
        <v>66</v>
      </c>
      <c r="K3421" t="s">
        <v>245</v>
      </c>
      <c r="L3421">
        <v>8905.9</v>
      </c>
      <c r="M3421" t="s">
        <v>114</v>
      </c>
      <c r="N3421" t="s">
        <v>81</v>
      </c>
      <c r="O3421" t="s">
        <v>54</v>
      </c>
      <c r="P3421" t="s">
        <v>204</v>
      </c>
      <c r="Q3421" t="s">
        <v>226</v>
      </c>
      <c r="R3421" t="s">
        <v>4707</v>
      </c>
      <c r="S3421" t="s">
        <v>137</v>
      </c>
      <c r="T3421" t="s">
        <v>148</v>
      </c>
      <c r="U3421" t="s">
        <v>96</v>
      </c>
      <c r="V3421">
        <v>11237</v>
      </c>
      <c r="W3421">
        <v>7563</v>
      </c>
      <c r="X3421">
        <v>15.9</v>
      </c>
      <c r="Y3421">
        <v>10.5</v>
      </c>
      <c r="Z3421">
        <v>8873.07</v>
      </c>
      <c r="AB3421">
        <v>38.700000000000003</v>
      </c>
      <c r="AC3421">
        <v>343387.81</v>
      </c>
      <c r="AD3421">
        <v>4677083.93</v>
      </c>
      <c r="AE3421">
        <v>173.41</v>
      </c>
      <c r="AF3421">
        <v>811053124.29999995</v>
      </c>
      <c r="AG3421">
        <v>145900.91</v>
      </c>
      <c r="AH3421">
        <v>0</v>
      </c>
      <c r="AI3421">
        <v>0</v>
      </c>
      <c r="AJ3421">
        <v>6.87</v>
      </c>
      <c r="AK3421">
        <v>321315.67</v>
      </c>
      <c r="AL3421">
        <v>0.14099999999999999</v>
      </c>
      <c r="AM3421">
        <v>6594.69</v>
      </c>
      <c r="AN3421">
        <v>396</v>
      </c>
      <c r="AO3421">
        <v>461.13</v>
      </c>
      <c r="AP3421">
        <v>182607.48</v>
      </c>
      <c r="AQ3421">
        <v>678490.89</v>
      </c>
      <c r="AR3421" t="s">
        <v>61</v>
      </c>
      <c r="AS3421" t="s">
        <v>61</v>
      </c>
      <c r="AT3421" t="s">
        <v>62</v>
      </c>
      <c r="AU3421" t="s">
        <v>63</v>
      </c>
    </row>
    <row r="3422" spans="1:47" x14ac:dyDescent="0.25">
      <c r="A3422" t="s">
        <v>4708</v>
      </c>
      <c r="B3422">
        <v>2023</v>
      </c>
      <c r="C3422">
        <v>11</v>
      </c>
      <c r="D3422" t="s">
        <v>119</v>
      </c>
      <c r="E3422" s="1">
        <v>45237</v>
      </c>
      <c r="F3422" s="1">
        <v>45259</v>
      </c>
      <c r="G3422">
        <v>22</v>
      </c>
      <c r="H3422">
        <v>1.5</v>
      </c>
      <c r="I3422" t="s">
        <v>49</v>
      </c>
      <c r="J3422" t="s">
        <v>66</v>
      </c>
      <c r="K3422" t="s">
        <v>67</v>
      </c>
      <c r="L3422">
        <v>8479.8989999999994</v>
      </c>
      <c r="M3422" t="s">
        <v>90</v>
      </c>
      <c r="N3422" t="s">
        <v>69</v>
      </c>
      <c r="O3422" t="s">
        <v>54</v>
      </c>
      <c r="P3422" t="s">
        <v>127</v>
      </c>
      <c r="Q3422" t="s">
        <v>226</v>
      </c>
      <c r="R3422" t="s">
        <v>565</v>
      </c>
      <c r="S3422" t="s">
        <v>156</v>
      </c>
      <c r="T3422" t="s">
        <v>74</v>
      </c>
      <c r="U3422" t="s">
        <v>110</v>
      </c>
      <c r="V3422">
        <v>7422</v>
      </c>
      <c r="W3422">
        <v>5014</v>
      </c>
      <c r="X3422">
        <v>23</v>
      </c>
      <c r="Y3422">
        <v>12.9</v>
      </c>
      <c r="Z3422">
        <v>6174.03</v>
      </c>
      <c r="AA3422">
        <v>441</v>
      </c>
      <c r="AB3422">
        <v>763.32</v>
      </c>
      <c r="AC3422">
        <v>336624.12</v>
      </c>
      <c r="AD3422">
        <v>11947118.49</v>
      </c>
      <c r="AE3422">
        <v>286.77</v>
      </c>
      <c r="AF3422">
        <v>3426075169.3800001</v>
      </c>
      <c r="AG3422">
        <v>58295.22</v>
      </c>
      <c r="AH3422">
        <v>2.2999999999999998</v>
      </c>
      <c r="AI3422">
        <v>70193.759999999995</v>
      </c>
      <c r="AJ3422">
        <v>9.5399999999999991</v>
      </c>
      <c r="AK3422">
        <v>1139755.1000000001</v>
      </c>
      <c r="AL3422">
        <v>0.26</v>
      </c>
      <c r="AM3422">
        <v>31062.51</v>
      </c>
      <c r="AN3422">
        <v>699.1</v>
      </c>
      <c r="AO3422">
        <v>618.62</v>
      </c>
      <c r="AP3422">
        <v>432477.24</v>
      </c>
      <c r="AQ3422">
        <v>928652.85</v>
      </c>
      <c r="AR3422" t="s">
        <v>61</v>
      </c>
      <c r="AS3422" t="s">
        <v>61</v>
      </c>
      <c r="AT3422" t="s">
        <v>62</v>
      </c>
      <c r="AU3422" t="s">
        <v>63</v>
      </c>
    </row>
    <row r="3423" spans="1:47" x14ac:dyDescent="0.25">
      <c r="A3423" t="s">
        <v>4709</v>
      </c>
      <c r="B3423">
        <v>2022</v>
      </c>
      <c r="C3423">
        <v>4</v>
      </c>
      <c r="D3423" t="s">
        <v>77</v>
      </c>
      <c r="E3423" s="1">
        <v>44659</v>
      </c>
      <c r="F3423" s="1">
        <v>44668</v>
      </c>
      <c r="G3423">
        <v>9</v>
      </c>
      <c r="H3423">
        <v>9.8000000000000007</v>
      </c>
      <c r="I3423" t="s">
        <v>49</v>
      </c>
      <c r="J3423" t="s">
        <v>50</v>
      </c>
      <c r="K3423" t="s">
        <v>120</v>
      </c>
      <c r="L3423">
        <v>2710.1921000000002</v>
      </c>
      <c r="M3423" t="s">
        <v>80</v>
      </c>
      <c r="N3423" t="s">
        <v>69</v>
      </c>
      <c r="O3423" t="s">
        <v>54</v>
      </c>
      <c r="P3423" t="s">
        <v>150</v>
      </c>
      <c r="Q3423" t="s">
        <v>128</v>
      </c>
      <c r="R3423" t="s">
        <v>1148</v>
      </c>
      <c r="S3423" t="s">
        <v>123</v>
      </c>
      <c r="T3423" t="s">
        <v>187</v>
      </c>
      <c r="U3423" t="s">
        <v>75</v>
      </c>
      <c r="V3423">
        <v>38867</v>
      </c>
      <c r="W3423">
        <v>25733</v>
      </c>
      <c r="X3423">
        <v>21.6</v>
      </c>
      <c r="Y3423">
        <v>12.4</v>
      </c>
      <c r="Z3423">
        <v>32857.980000000003</v>
      </c>
      <c r="AB3423">
        <v>42</v>
      </c>
      <c r="AC3423">
        <v>1380035.16</v>
      </c>
      <c r="AD3423">
        <v>22074976.699999999</v>
      </c>
      <c r="AE3423">
        <v>216.31</v>
      </c>
      <c r="AF3423">
        <v>4775038209.9799995</v>
      </c>
      <c r="AG3423">
        <v>245848.32000000001</v>
      </c>
      <c r="AH3423">
        <v>5.4</v>
      </c>
      <c r="AI3423">
        <v>157723.01999999999</v>
      </c>
      <c r="AJ3423">
        <v>21.84</v>
      </c>
      <c r="AK3423">
        <v>4821174.91</v>
      </c>
      <c r="AL3423">
        <v>5.8000000000000003E-2</v>
      </c>
      <c r="AM3423">
        <v>12803.49</v>
      </c>
      <c r="AN3423">
        <v>258.5</v>
      </c>
      <c r="AO3423">
        <v>635.63</v>
      </c>
      <c r="AP3423">
        <v>164310.35999999999</v>
      </c>
      <c r="AQ3423">
        <v>1960720.35</v>
      </c>
      <c r="AR3423" t="s">
        <v>61</v>
      </c>
      <c r="AS3423" t="s">
        <v>61</v>
      </c>
      <c r="AT3423" t="s">
        <v>62</v>
      </c>
      <c r="AU3423" t="s">
        <v>63</v>
      </c>
    </row>
    <row r="3424" spans="1:47" x14ac:dyDescent="0.25">
      <c r="A3424" t="s">
        <v>4710</v>
      </c>
      <c r="B3424">
        <v>2021</v>
      </c>
      <c r="C3424">
        <v>4</v>
      </c>
      <c r="D3424" t="s">
        <v>77</v>
      </c>
      <c r="E3424" s="1">
        <v>44294</v>
      </c>
      <c r="F3424" s="1">
        <v>44303</v>
      </c>
      <c r="G3424">
        <v>9</v>
      </c>
      <c r="H3424">
        <v>7.2</v>
      </c>
      <c r="I3424" t="s">
        <v>49</v>
      </c>
      <c r="J3424" t="s">
        <v>66</v>
      </c>
      <c r="K3424" t="s">
        <v>245</v>
      </c>
      <c r="L3424">
        <v>8905.9</v>
      </c>
      <c r="M3424" t="s">
        <v>52</v>
      </c>
      <c r="N3424" t="s">
        <v>69</v>
      </c>
      <c r="O3424" t="s">
        <v>200</v>
      </c>
      <c r="P3424" t="s">
        <v>257</v>
      </c>
      <c r="Q3424" t="s">
        <v>92</v>
      </c>
      <c r="R3424" t="s">
        <v>970</v>
      </c>
      <c r="S3424" t="s">
        <v>73</v>
      </c>
      <c r="T3424" t="s">
        <v>59</v>
      </c>
      <c r="U3424" t="s">
        <v>75</v>
      </c>
      <c r="V3424">
        <v>2629</v>
      </c>
      <c r="W3424">
        <v>1898</v>
      </c>
      <c r="X3424">
        <v>19.8</v>
      </c>
      <c r="Y3424">
        <v>13.8</v>
      </c>
      <c r="Z3424">
        <v>2163.62</v>
      </c>
      <c r="AB3424">
        <v>33.81</v>
      </c>
      <c r="AC3424">
        <v>73151.990000000005</v>
      </c>
      <c r="AD3424">
        <v>1323551.26</v>
      </c>
      <c r="AE3424">
        <v>165.98</v>
      </c>
      <c r="AF3424">
        <v>219683038.13</v>
      </c>
      <c r="AG3424">
        <v>245377.73</v>
      </c>
      <c r="AH3424">
        <v>0</v>
      </c>
      <c r="AI3424">
        <v>0</v>
      </c>
      <c r="AJ3424">
        <v>13.11</v>
      </c>
      <c r="AK3424">
        <v>173517.57</v>
      </c>
      <c r="AL3424">
        <v>0.249</v>
      </c>
      <c r="AM3424">
        <v>3295.64</v>
      </c>
      <c r="AN3424">
        <v>392.8</v>
      </c>
      <c r="AO3424">
        <v>657.89</v>
      </c>
      <c r="AP3424">
        <v>258419.19</v>
      </c>
      <c r="AQ3424">
        <v>580244.55000000005</v>
      </c>
      <c r="AR3424" t="s">
        <v>61</v>
      </c>
      <c r="AS3424" t="s">
        <v>61</v>
      </c>
      <c r="AT3424" t="s">
        <v>62</v>
      </c>
      <c r="AU3424" t="s">
        <v>63</v>
      </c>
    </row>
    <row r="3425" spans="1:47" x14ac:dyDescent="0.25">
      <c r="A3425" t="s">
        <v>4711</v>
      </c>
      <c r="B3425">
        <v>2022</v>
      </c>
      <c r="C3425">
        <v>8</v>
      </c>
      <c r="D3425" t="s">
        <v>89</v>
      </c>
      <c r="E3425" s="1">
        <v>44800</v>
      </c>
      <c r="F3425" s="1">
        <v>44812</v>
      </c>
      <c r="G3425">
        <v>12</v>
      </c>
      <c r="H3425">
        <v>13.7</v>
      </c>
      <c r="I3425" t="s">
        <v>65</v>
      </c>
      <c r="J3425" t="s">
        <v>50</v>
      </c>
      <c r="K3425" t="s">
        <v>423</v>
      </c>
      <c r="L3425">
        <v>2710.1941000000002</v>
      </c>
      <c r="M3425" t="s">
        <v>80</v>
      </c>
      <c r="N3425" t="s">
        <v>53</v>
      </c>
      <c r="O3425" t="s">
        <v>189</v>
      </c>
      <c r="P3425" t="s">
        <v>92</v>
      </c>
      <c r="Q3425" t="s">
        <v>131</v>
      </c>
      <c r="R3425" t="s">
        <v>1420</v>
      </c>
      <c r="S3425" t="s">
        <v>142</v>
      </c>
      <c r="T3425" t="s">
        <v>86</v>
      </c>
      <c r="U3425" t="s">
        <v>213</v>
      </c>
      <c r="V3425">
        <v>27873</v>
      </c>
      <c r="W3425">
        <v>17132</v>
      </c>
      <c r="X3425">
        <v>15.2</v>
      </c>
      <c r="Y3425">
        <v>14.7</v>
      </c>
      <c r="Z3425">
        <v>24386.3</v>
      </c>
      <c r="AB3425">
        <v>21.73</v>
      </c>
      <c r="AC3425">
        <v>529914.30000000005</v>
      </c>
      <c r="AD3425">
        <v>23432551.809999999</v>
      </c>
      <c r="AE3425">
        <v>214.77</v>
      </c>
      <c r="AF3425">
        <v>5032609152.2299995</v>
      </c>
      <c r="AG3425">
        <v>115352.94</v>
      </c>
      <c r="AH3425">
        <v>0</v>
      </c>
      <c r="AI3425">
        <v>0</v>
      </c>
      <c r="AJ3425">
        <v>5.07</v>
      </c>
      <c r="AK3425">
        <v>0</v>
      </c>
      <c r="AL3425">
        <v>0.27700000000000002</v>
      </c>
      <c r="AM3425">
        <v>64908.17</v>
      </c>
      <c r="AN3425">
        <v>457.7</v>
      </c>
      <c r="AO3425">
        <v>497.73</v>
      </c>
      <c r="AP3425">
        <v>227811.02</v>
      </c>
      <c r="AQ3425">
        <v>937986.43</v>
      </c>
      <c r="AR3425" t="s">
        <v>61</v>
      </c>
      <c r="AS3425" t="s">
        <v>61</v>
      </c>
      <c r="AT3425" t="s">
        <v>62</v>
      </c>
      <c r="AU3425" t="s">
        <v>63</v>
      </c>
    </row>
    <row r="3426" spans="1:47" x14ac:dyDescent="0.25">
      <c r="A3426" t="s">
        <v>4712</v>
      </c>
      <c r="B3426">
        <v>2022</v>
      </c>
      <c r="C3426">
        <v>5</v>
      </c>
      <c r="D3426" t="s">
        <v>77</v>
      </c>
      <c r="E3426" s="1">
        <v>44688</v>
      </c>
      <c r="F3426" s="1">
        <v>44694</v>
      </c>
      <c r="G3426">
        <v>6</v>
      </c>
      <c r="H3426">
        <v>5.5</v>
      </c>
      <c r="I3426" t="s">
        <v>65</v>
      </c>
      <c r="J3426" t="s">
        <v>50</v>
      </c>
      <c r="K3426" t="s">
        <v>223</v>
      </c>
      <c r="L3426">
        <v>2710.1109999999999</v>
      </c>
      <c r="M3426" t="s">
        <v>114</v>
      </c>
      <c r="N3426" t="s">
        <v>81</v>
      </c>
      <c r="O3426" t="s">
        <v>91</v>
      </c>
      <c r="P3426" t="s">
        <v>100</v>
      </c>
      <c r="Q3426" t="s">
        <v>108</v>
      </c>
      <c r="R3426" t="s">
        <v>2659</v>
      </c>
      <c r="S3426" t="s">
        <v>123</v>
      </c>
      <c r="T3426" t="s">
        <v>74</v>
      </c>
      <c r="U3426" t="s">
        <v>75</v>
      </c>
      <c r="V3426">
        <v>24641</v>
      </c>
      <c r="W3426">
        <v>16771</v>
      </c>
      <c r="X3426">
        <v>17.100000000000001</v>
      </c>
      <c r="Y3426">
        <v>13.1</v>
      </c>
      <c r="Z3426">
        <v>20647.849999999999</v>
      </c>
      <c r="AB3426">
        <v>16.010000000000002</v>
      </c>
      <c r="AC3426">
        <v>330572.08</v>
      </c>
      <c r="AD3426">
        <v>7675218.7999999998</v>
      </c>
      <c r="AE3426">
        <v>210.1</v>
      </c>
      <c r="AF3426">
        <v>1612563469.8800001</v>
      </c>
      <c r="AG3426">
        <v>184721.65</v>
      </c>
      <c r="AH3426">
        <v>0</v>
      </c>
      <c r="AI3426">
        <v>0</v>
      </c>
      <c r="AJ3426">
        <v>12.2</v>
      </c>
      <c r="AK3426">
        <v>0</v>
      </c>
      <c r="AL3426">
        <v>0.115</v>
      </c>
      <c r="AM3426">
        <v>8826.5</v>
      </c>
      <c r="AN3426">
        <v>97.4</v>
      </c>
      <c r="AO3426">
        <v>502.78</v>
      </c>
      <c r="AP3426">
        <v>48970.77</v>
      </c>
      <c r="AQ3426">
        <v>573091</v>
      </c>
      <c r="AR3426" t="s">
        <v>61</v>
      </c>
      <c r="AS3426" t="s">
        <v>61</v>
      </c>
      <c r="AT3426" t="s">
        <v>62</v>
      </c>
      <c r="AU3426" t="s">
        <v>63</v>
      </c>
    </row>
    <row r="3427" spans="1:47" x14ac:dyDescent="0.25">
      <c r="A3427" t="s">
        <v>4713</v>
      </c>
      <c r="B3427">
        <v>2025</v>
      </c>
      <c r="C3427">
        <v>6</v>
      </c>
      <c r="D3427" t="s">
        <v>77</v>
      </c>
      <c r="E3427" s="1">
        <v>45835</v>
      </c>
      <c r="F3427" s="1">
        <v>45848</v>
      </c>
      <c r="G3427">
        <v>13</v>
      </c>
      <c r="H3427">
        <v>15.4</v>
      </c>
      <c r="I3427" t="s">
        <v>65</v>
      </c>
      <c r="J3427" t="s">
        <v>50</v>
      </c>
      <c r="K3427" t="s">
        <v>51</v>
      </c>
      <c r="L3427">
        <v>2709</v>
      </c>
      <c r="M3427" t="s">
        <v>114</v>
      </c>
      <c r="N3427" t="s">
        <v>81</v>
      </c>
      <c r="O3427" t="s">
        <v>99</v>
      </c>
      <c r="P3427" t="s">
        <v>226</v>
      </c>
      <c r="Q3427" t="s">
        <v>108</v>
      </c>
      <c r="R3427" t="s">
        <v>1577</v>
      </c>
      <c r="S3427" t="s">
        <v>170</v>
      </c>
      <c r="T3427" t="s">
        <v>148</v>
      </c>
      <c r="U3427" t="s">
        <v>132</v>
      </c>
      <c r="V3427">
        <v>103651</v>
      </c>
      <c r="W3427">
        <v>65742</v>
      </c>
      <c r="X3427">
        <v>6.1</v>
      </c>
      <c r="Y3427">
        <v>13.4</v>
      </c>
      <c r="Z3427">
        <v>82332.600000000006</v>
      </c>
      <c r="AB3427">
        <v>15.87</v>
      </c>
      <c r="AC3427">
        <v>1306618.3600000001</v>
      </c>
      <c r="AD3427">
        <v>4442667.0999999996</v>
      </c>
      <c r="AE3427">
        <v>282.70999999999998</v>
      </c>
      <c r="AF3427">
        <v>1255986415.8399999</v>
      </c>
      <c r="AG3427">
        <v>113806.89</v>
      </c>
      <c r="AH3427">
        <v>3</v>
      </c>
      <c r="AI3427">
        <v>89931.83</v>
      </c>
      <c r="AJ3427">
        <v>12.49</v>
      </c>
      <c r="AK3427">
        <v>0</v>
      </c>
      <c r="AL3427">
        <v>0.307</v>
      </c>
      <c r="AM3427">
        <v>13638.99</v>
      </c>
      <c r="AO3427">
        <v>664.81</v>
      </c>
      <c r="AP3427">
        <v>347296.74</v>
      </c>
      <c r="AQ3427">
        <v>1871292.81</v>
      </c>
      <c r="AR3427" t="s">
        <v>61</v>
      </c>
      <c r="AS3427" t="s">
        <v>61</v>
      </c>
      <c r="AT3427" t="s">
        <v>62</v>
      </c>
      <c r="AU3427" t="s">
        <v>63</v>
      </c>
    </row>
    <row r="3428" spans="1:47" x14ac:dyDescent="0.25">
      <c r="A3428" t="s">
        <v>4714</v>
      </c>
      <c r="B3428">
        <v>2023</v>
      </c>
      <c r="C3428">
        <v>5</v>
      </c>
      <c r="D3428" t="s">
        <v>77</v>
      </c>
      <c r="E3428" s="1">
        <v>45076</v>
      </c>
      <c r="F3428" s="1">
        <v>45089</v>
      </c>
      <c r="G3428">
        <v>13</v>
      </c>
      <c r="H3428">
        <v>19.3</v>
      </c>
      <c r="I3428" t="s">
        <v>49</v>
      </c>
      <c r="J3428" t="s">
        <v>50</v>
      </c>
      <c r="K3428" t="s">
        <v>223</v>
      </c>
      <c r="L3428">
        <v>2710.1109999999999</v>
      </c>
      <c r="M3428" t="s">
        <v>80</v>
      </c>
      <c r="N3428" t="s">
        <v>81</v>
      </c>
      <c r="O3428" t="s">
        <v>54</v>
      </c>
      <c r="P3428" t="s">
        <v>257</v>
      </c>
      <c r="Q3428" t="s">
        <v>184</v>
      </c>
      <c r="R3428" t="s">
        <v>2067</v>
      </c>
      <c r="S3428" t="s">
        <v>123</v>
      </c>
      <c r="T3428" t="s">
        <v>74</v>
      </c>
      <c r="U3428" t="s">
        <v>259</v>
      </c>
      <c r="V3428">
        <v>31673</v>
      </c>
      <c r="W3428">
        <v>18621</v>
      </c>
      <c r="X3428">
        <v>4.4000000000000004</v>
      </c>
      <c r="Y3428">
        <v>11.3</v>
      </c>
      <c r="Z3428">
        <v>25499.99</v>
      </c>
      <c r="AB3428">
        <v>31.28</v>
      </c>
      <c r="AC3428">
        <v>797639.69</v>
      </c>
      <c r="AD3428">
        <v>9610691.2300000004</v>
      </c>
      <c r="AE3428">
        <v>282.61</v>
      </c>
      <c r="AF3428">
        <v>2716077448.5100002</v>
      </c>
      <c r="AG3428">
        <v>64954.35</v>
      </c>
      <c r="AH3428">
        <v>2.2999999999999998</v>
      </c>
      <c r="AI3428">
        <v>26647.48</v>
      </c>
      <c r="AJ3428">
        <v>0.24</v>
      </c>
      <c r="AK3428">
        <v>23065.66</v>
      </c>
      <c r="AL3428">
        <v>0.109</v>
      </c>
      <c r="AM3428">
        <v>10475.65</v>
      </c>
      <c r="AN3428">
        <v>341.6</v>
      </c>
      <c r="AO3428">
        <v>495.36</v>
      </c>
      <c r="AP3428">
        <v>169214.98</v>
      </c>
      <c r="AQ3428">
        <v>1068932.1499999999</v>
      </c>
      <c r="AR3428" t="s">
        <v>124</v>
      </c>
      <c r="AS3428" t="s">
        <v>61</v>
      </c>
      <c r="AT3428" t="s">
        <v>62</v>
      </c>
      <c r="AU3428" t="s">
        <v>63</v>
      </c>
    </row>
    <row r="3429" spans="1:47" x14ac:dyDescent="0.25">
      <c r="A3429" t="s">
        <v>4715</v>
      </c>
      <c r="B3429">
        <v>2022</v>
      </c>
      <c r="C3429">
        <v>7</v>
      </c>
      <c r="D3429" t="s">
        <v>89</v>
      </c>
      <c r="E3429" s="1">
        <v>44765</v>
      </c>
      <c r="F3429" s="1">
        <v>44786</v>
      </c>
      <c r="G3429">
        <v>21</v>
      </c>
      <c r="H3429">
        <v>17.399999999999999</v>
      </c>
      <c r="I3429" t="s">
        <v>49</v>
      </c>
      <c r="J3429" t="s">
        <v>66</v>
      </c>
      <c r="K3429" t="s">
        <v>248</v>
      </c>
      <c r="L3429">
        <v>9999</v>
      </c>
      <c r="M3429" t="s">
        <v>52</v>
      </c>
      <c r="N3429" t="s">
        <v>53</v>
      </c>
      <c r="O3429" t="s">
        <v>99</v>
      </c>
      <c r="P3429" t="s">
        <v>196</v>
      </c>
      <c r="Q3429" t="s">
        <v>82</v>
      </c>
      <c r="R3429" t="s">
        <v>1320</v>
      </c>
      <c r="S3429" t="s">
        <v>156</v>
      </c>
      <c r="T3429" t="s">
        <v>86</v>
      </c>
      <c r="U3429" t="s">
        <v>181</v>
      </c>
      <c r="V3429">
        <v>8381</v>
      </c>
      <c r="W3429">
        <v>4677</v>
      </c>
      <c r="X3429">
        <v>9.9</v>
      </c>
      <c r="Y3429">
        <v>11.5</v>
      </c>
      <c r="Z3429">
        <v>7063.56</v>
      </c>
      <c r="AA3429">
        <v>504</v>
      </c>
      <c r="AB3429">
        <v>2267.5100000000002</v>
      </c>
      <c r="AC3429">
        <v>1142825.04</v>
      </c>
      <c r="AD3429">
        <v>17498345.280000001</v>
      </c>
      <c r="AE3429">
        <v>216.25</v>
      </c>
      <c r="AF3429">
        <v>3784017166.8000002</v>
      </c>
      <c r="AG3429">
        <v>218866.64</v>
      </c>
      <c r="AH3429">
        <v>0.8</v>
      </c>
      <c r="AI3429">
        <v>12830.76</v>
      </c>
      <c r="AJ3429">
        <v>15.86</v>
      </c>
      <c r="AK3429">
        <v>2775237.56</v>
      </c>
      <c r="AL3429">
        <v>5.0999999999999997E-2</v>
      </c>
      <c r="AM3429">
        <v>8924.16</v>
      </c>
      <c r="AN3429">
        <v>574.6</v>
      </c>
      <c r="AO3429">
        <v>674.61</v>
      </c>
      <c r="AP3429">
        <v>387630.91</v>
      </c>
      <c r="AQ3429">
        <v>1771077.51</v>
      </c>
      <c r="AR3429" t="s">
        <v>61</v>
      </c>
      <c r="AS3429" t="s">
        <v>61</v>
      </c>
      <c r="AT3429" t="s">
        <v>62</v>
      </c>
      <c r="AU3429" t="s">
        <v>63</v>
      </c>
    </row>
    <row r="3430" spans="1:47" x14ac:dyDescent="0.25">
      <c r="A3430" t="s">
        <v>4716</v>
      </c>
      <c r="B3430">
        <v>2021</v>
      </c>
      <c r="C3430">
        <v>6</v>
      </c>
      <c r="D3430" t="s">
        <v>77</v>
      </c>
      <c r="E3430" s="1">
        <v>44365</v>
      </c>
      <c r="F3430" s="1">
        <v>44375</v>
      </c>
      <c r="G3430">
        <v>10</v>
      </c>
      <c r="H3430">
        <v>6.6</v>
      </c>
      <c r="I3430" t="s">
        <v>49</v>
      </c>
      <c r="J3430" t="s">
        <v>50</v>
      </c>
      <c r="K3430" t="s">
        <v>51</v>
      </c>
      <c r="L3430">
        <v>2709</v>
      </c>
      <c r="M3430" t="s">
        <v>52</v>
      </c>
      <c r="N3430" t="s">
        <v>106</v>
      </c>
      <c r="O3430" t="s">
        <v>99</v>
      </c>
      <c r="P3430" t="s">
        <v>131</v>
      </c>
      <c r="Q3430" t="s">
        <v>56</v>
      </c>
      <c r="R3430" t="s">
        <v>2862</v>
      </c>
      <c r="S3430" t="s">
        <v>170</v>
      </c>
      <c r="T3430" t="s">
        <v>131</v>
      </c>
      <c r="U3430" t="s">
        <v>181</v>
      </c>
      <c r="V3430">
        <v>119728</v>
      </c>
      <c r="W3430">
        <v>83690</v>
      </c>
      <c r="X3430">
        <v>4.5999999999999996</v>
      </c>
      <c r="Y3430">
        <v>12.4</v>
      </c>
      <c r="Z3430">
        <v>105642.79</v>
      </c>
      <c r="AB3430">
        <v>18.7</v>
      </c>
      <c r="AC3430">
        <v>1975520.17</v>
      </c>
      <c r="AD3430">
        <v>6113548.2599999998</v>
      </c>
      <c r="AE3430">
        <v>168.86</v>
      </c>
      <c r="AF3430">
        <v>1032333759.1799999</v>
      </c>
      <c r="AG3430">
        <v>205384.39</v>
      </c>
      <c r="AH3430">
        <v>0</v>
      </c>
      <c r="AI3430">
        <v>0</v>
      </c>
      <c r="AJ3430">
        <v>21.94</v>
      </c>
      <c r="AK3430">
        <v>1341312.49</v>
      </c>
      <c r="AL3430">
        <v>0.23499999999999999</v>
      </c>
      <c r="AM3430">
        <v>14366.84</v>
      </c>
      <c r="AN3430">
        <v>394</v>
      </c>
      <c r="AO3430">
        <v>468.07</v>
      </c>
      <c r="AP3430">
        <v>184419.58</v>
      </c>
      <c r="AQ3430">
        <v>2379690.98</v>
      </c>
      <c r="AR3430" t="s">
        <v>61</v>
      </c>
      <c r="AS3430" t="s">
        <v>124</v>
      </c>
      <c r="AT3430" t="s">
        <v>62</v>
      </c>
      <c r="AU3430" t="s">
        <v>63</v>
      </c>
    </row>
    <row r="3431" spans="1:47" x14ac:dyDescent="0.25">
      <c r="A3431" t="s">
        <v>4717</v>
      </c>
      <c r="B3431">
        <v>2021</v>
      </c>
      <c r="C3431">
        <v>10</v>
      </c>
      <c r="D3431" t="s">
        <v>119</v>
      </c>
      <c r="E3431" s="1">
        <v>44485</v>
      </c>
      <c r="F3431" s="1">
        <v>44494</v>
      </c>
      <c r="G3431">
        <v>9</v>
      </c>
      <c r="H3431">
        <v>14.7</v>
      </c>
      <c r="I3431" t="s">
        <v>65</v>
      </c>
      <c r="J3431" t="s">
        <v>78</v>
      </c>
      <c r="K3431" t="s">
        <v>315</v>
      </c>
      <c r="L3431">
        <v>1511.9</v>
      </c>
      <c r="M3431" t="s">
        <v>98</v>
      </c>
      <c r="N3431" t="s">
        <v>53</v>
      </c>
      <c r="O3431" t="s">
        <v>107</v>
      </c>
      <c r="P3431" t="s">
        <v>226</v>
      </c>
      <c r="Q3431" t="s">
        <v>154</v>
      </c>
      <c r="R3431" t="s">
        <v>1188</v>
      </c>
      <c r="S3431" t="s">
        <v>85</v>
      </c>
      <c r="T3431" t="s">
        <v>148</v>
      </c>
      <c r="U3431" t="s">
        <v>143</v>
      </c>
      <c r="V3431">
        <v>37846</v>
      </c>
      <c r="W3431">
        <v>22670</v>
      </c>
      <c r="X3431">
        <v>2.2999999999999998</v>
      </c>
      <c r="Y3431">
        <v>13.1</v>
      </c>
      <c r="Z3431">
        <v>33957.07</v>
      </c>
      <c r="AB3431">
        <v>43.82</v>
      </c>
      <c r="AC3431">
        <v>1487998.81</v>
      </c>
      <c r="AD3431">
        <v>35672920.75</v>
      </c>
      <c r="AE3431">
        <v>165.07</v>
      </c>
      <c r="AF3431">
        <v>5888529028.1999998</v>
      </c>
      <c r="AG3431">
        <v>87923.839999999997</v>
      </c>
      <c r="AH3431">
        <v>0.3</v>
      </c>
      <c r="AI3431">
        <v>3692.23</v>
      </c>
      <c r="AJ3431">
        <v>20.52</v>
      </c>
      <c r="AK3431">
        <v>0</v>
      </c>
      <c r="AL3431">
        <v>0.154</v>
      </c>
      <c r="AM3431">
        <v>54936.3</v>
      </c>
      <c r="AN3431">
        <v>150</v>
      </c>
      <c r="AO3431">
        <v>386.32</v>
      </c>
      <c r="AP3431">
        <v>57948</v>
      </c>
      <c r="AQ3431">
        <v>1692499.18</v>
      </c>
      <c r="AR3431" t="s">
        <v>61</v>
      </c>
      <c r="AS3431" t="s">
        <v>124</v>
      </c>
      <c r="AT3431" t="s">
        <v>62</v>
      </c>
      <c r="AU3431" t="s">
        <v>63</v>
      </c>
    </row>
    <row r="3432" spans="1:47" x14ac:dyDescent="0.25">
      <c r="A3432" t="s">
        <v>4718</v>
      </c>
      <c r="B3432">
        <v>2022</v>
      </c>
      <c r="C3432">
        <v>11</v>
      </c>
      <c r="D3432" t="s">
        <v>119</v>
      </c>
      <c r="E3432" s="1">
        <v>44882</v>
      </c>
      <c r="F3432" s="1">
        <v>44891</v>
      </c>
      <c r="G3432">
        <v>9</v>
      </c>
      <c r="H3432">
        <v>8.1</v>
      </c>
      <c r="I3432" t="s">
        <v>65</v>
      </c>
      <c r="J3432" t="s">
        <v>50</v>
      </c>
      <c r="K3432" t="s">
        <v>183</v>
      </c>
      <c r="L3432">
        <v>2710.19</v>
      </c>
      <c r="M3432" t="s">
        <v>80</v>
      </c>
      <c r="N3432" t="s">
        <v>81</v>
      </c>
      <c r="O3432" t="s">
        <v>91</v>
      </c>
      <c r="P3432" t="s">
        <v>128</v>
      </c>
      <c r="Q3432" t="s">
        <v>140</v>
      </c>
      <c r="R3432" t="s">
        <v>1793</v>
      </c>
      <c r="S3432" t="s">
        <v>186</v>
      </c>
      <c r="T3432" t="s">
        <v>86</v>
      </c>
      <c r="U3432" t="s">
        <v>110</v>
      </c>
      <c r="V3432">
        <v>119837</v>
      </c>
      <c r="W3432">
        <v>76477</v>
      </c>
      <c r="X3432">
        <v>6.3</v>
      </c>
      <c r="Y3432">
        <v>14</v>
      </c>
      <c r="Z3432">
        <v>93115.45</v>
      </c>
      <c r="AB3432">
        <v>30.7</v>
      </c>
      <c r="AC3432">
        <v>2858644.31</v>
      </c>
      <c r="AD3432">
        <v>35308447.490000002</v>
      </c>
      <c r="AE3432">
        <v>214.19</v>
      </c>
      <c r="AF3432">
        <v>7562716367.8800001</v>
      </c>
      <c r="AG3432">
        <v>243049.8</v>
      </c>
      <c r="AH3432">
        <v>0</v>
      </c>
      <c r="AI3432">
        <v>0</v>
      </c>
      <c r="AJ3432">
        <v>12.25</v>
      </c>
      <c r="AK3432">
        <v>0</v>
      </c>
      <c r="AL3432">
        <v>0.121</v>
      </c>
      <c r="AM3432">
        <v>42723.22</v>
      </c>
      <c r="AN3432">
        <v>219.5</v>
      </c>
      <c r="AO3432">
        <v>590.84</v>
      </c>
      <c r="AP3432">
        <v>129689.38</v>
      </c>
      <c r="AQ3432">
        <v>3274106.71</v>
      </c>
      <c r="AR3432" t="s">
        <v>61</v>
      </c>
      <c r="AS3432" t="s">
        <v>61</v>
      </c>
      <c r="AT3432" t="s">
        <v>62</v>
      </c>
      <c r="AU3432" t="s">
        <v>63</v>
      </c>
    </row>
    <row r="3433" spans="1:47" x14ac:dyDescent="0.25">
      <c r="A3433" t="s">
        <v>4719</v>
      </c>
      <c r="B3433">
        <v>2020</v>
      </c>
      <c r="C3433">
        <v>5</v>
      </c>
      <c r="D3433" t="s">
        <v>77</v>
      </c>
      <c r="E3433" s="1">
        <v>43977</v>
      </c>
      <c r="F3433" s="1">
        <v>43983</v>
      </c>
      <c r="G3433">
        <v>6</v>
      </c>
      <c r="H3433">
        <v>15.5</v>
      </c>
      <c r="I3433" t="s">
        <v>65</v>
      </c>
      <c r="J3433" t="s">
        <v>50</v>
      </c>
      <c r="K3433" t="s">
        <v>145</v>
      </c>
      <c r="L3433">
        <v>2710.19</v>
      </c>
      <c r="M3433" t="s">
        <v>52</v>
      </c>
      <c r="N3433" t="s">
        <v>168</v>
      </c>
      <c r="O3433" t="s">
        <v>54</v>
      </c>
      <c r="P3433" t="s">
        <v>184</v>
      </c>
      <c r="Q3433" t="s">
        <v>174</v>
      </c>
      <c r="R3433" t="s">
        <v>2343</v>
      </c>
      <c r="S3433" t="s">
        <v>123</v>
      </c>
      <c r="T3433" t="s">
        <v>162</v>
      </c>
      <c r="U3433" t="s">
        <v>110</v>
      </c>
      <c r="V3433">
        <v>42005</v>
      </c>
      <c r="W3433">
        <v>27829</v>
      </c>
      <c r="X3433">
        <v>17.7</v>
      </c>
      <c r="Y3433">
        <v>14.6</v>
      </c>
      <c r="Z3433">
        <v>36099.620000000003</v>
      </c>
      <c r="AB3433">
        <v>25.06</v>
      </c>
      <c r="AC3433">
        <v>904656.48</v>
      </c>
      <c r="AD3433">
        <v>33410198.309999999</v>
      </c>
      <c r="AE3433">
        <v>167.65</v>
      </c>
      <c r="AF3433">
        <v>5601219746.6700001</v>
      </c>
      <c r="AG3433">
        <v>219303.23</v>
      </c>
      <c r="AH3433">
        <v>1.4</v>
      </c>
      <c r="AI3433">
        <v>14482.38</v>
      </c>
      <c r="AJ3433">
        <v>24.38</v>
      </c>
      <c r="AK3433">
        <v>0</v>
      </c>
      <c r="AL3433">
        <v>0.153</v>
      </c>
      <c r="AM3433">
        <v>51117.599999999999</v>
      </c>
      <c r="AN3433">
        <v>112.6</v>
      </c>
      <c r="AO3433">
        <v>697.9</v>
      </c>
      <c r="AP3433">
        <v>78583.539999999994</v>
      </c>
      <c r="AQ3433">
        <v>1268143.23</v>
      </c>
      <c r="AR3433" t="s">
        <v>61</v>
      </c>
      <c r="AS3433" t="s">
        <v>61</v>
      </c>
      <c r="AT3433" t="s">
        <v>62</v>
      </c>
      <c r="AU3433" t="s">
        <v>63</v>
      </c>
    </row>
    <row r="3434" spans="1:47" x14ac:dyDescent="0.25">
      <c r="A3434" t="s">
        <v>4720</v>
      </c>
      <c r="B3434">
        <v>2025</v>
      </c>
      <c r="C3434">
        <v>4</v>
      </c>
      <c r="D3434" t="s">
        <v>77</v>
      </c>
      <c r="E3434" s="1">
        <v>45765</v>
      </c>
      <c r="F3434" s="1">
        <v>45775</v>
      </c>
      <c r="G3434">
        <v>10</v>
      </c>
      <c r="H3434">
        <v>6.6</v>
      </c>
      <c r="I3434" t="s">
        <v>65</v>
      </c>
      <c r="J3434" t="s">
        <v>50</v>
      </c>
      <c r="K3434" t="s">
        <v>51</v>
      </c>
      <c r="L3434">
        <v>2709</v>
      </c>
      <c r="M3434" t="s">
        <v>68</v>
      </c>
      <c r="N3434" t="s">
        <v>106</v>
      </c>
      <c r="O3434" t="s">
        <v>107</v>
      </c>
      <c r="P3434" t="s">
        <v>56</v>
      </c>
      <c r="Q3434" t="s">
        <v>204</v>
      </c>
      <c r="R3434" t="s">
        <v>809</v>
      </c>
      <c r="S3434" t="s">
        <v>186</v>
      </c>
      <c r="T3434" t="s">
        <v>187</v>
      </c>
      <c r="U3434" t="s">
        <v>75</v>
      </c>
      <c r="V3434">
        <v>128896</v>
      </c>
      <c r="W3434">
        <v>95144</v>
      </c>
      <c r="X3434">
        <v>1.8</v>
      </c>
      <c r="Y3434">
        <v>14.6</v>
      </c>
      <c r="Z3434">
        <v>106705.93</v>
      </c>
      <c r="AB3434">
        <v>22.07</v>
      </c>
      <c r="AC3434">
        <v>2354999.88</v>
      </c>
      <c r="AD3434">
        <v>9715574.9299999997</v>
      </c>
      <c r="AE3434">
        <v>281.67</v>
      </c>
      <c r="AF3434">
        <v>2736585990.5300002</v>
      </c>
      <c r="AG3434">
        <v>144773.16</v>
      </c>
      <c r="AH3434">
        <v>0</v>
      </c>
      <c r="AI3434">
        <v>0</v>
      </c>
      <c r="AJ3434">
        <v>6.81</v>
      </c>
      <c r="AK3434">
        <v>0</v>
      </c>
      <c r="AL3434">
        <v>0.309</v>
      </c>
      <c r="AM3434">
        <v>30021.13</v>
      </c>
      <c r="AN3434">
        <v>418.7</v>
      </c>
      <c r="AO3434">
        <v>408.54</v>
      </c>
      <c r="AP3434">
        <v>171055.7</v>
      </c>
      <c r="AQ3434">
        <v>2700849.87</v>
      </c>
      <c r="AR3434" t="s">
        <v>61</v>
      </c>
      <c r="AS3434" t="s">
        <v>61</v>
      </c>
      <c r="AT3434" t="s">
        <v>62</v>
      </c>
      <c r="AU3434" t="s">
        <v>63</v>
      </c>
    </row>
    <row r="3435" spans="1:47" x14ac:dyDescent="0.25">
      <c r="A3435" t="s">
        <v>4721</v>
      </c>
      <c r="B3435">
        <v>2024</v>
      </c>
      <c r="C3435">
        <v>8</v>
      </c>
      <c r="D3435" t="s">
        <v>89</v>
      </c>
      <c r="E3435" s="1">
        <v>45507</v>
      </c>
      <c r="F3435" s="1">
        <v>45533</v>
      </c>
      <c r="G3435">
        <v>26</v>
      </c>
      <c r="H3435">
        <v>2</v>
      </c>
      <c r="I3435" t="s">
        <v>49</v>
      </c>
      <c r="J3435" t="s">
        <v>66</v>
      </c>
      <c r="K3435" t="s">
        <v>391</v>
      </c>
      <c r="L3435">
        <v>9999.99</v>
      </c>
      <c r="M3435" t="s">
        <v>68</v>
      </c>
      <c r="N3435" t="s">
        <v>53</v>
      </c>
      <c r="O3435" t="s">
        <v>91</v>
      </c>
      <c r="P3435" t="s">
        <v>121</v>
      </c>
      <c r="Q3435" t="s">
        <v>184</v>
      </c>
      <c r="R3435" t="s">
        <v>4722</v>
      </c>
      <c r="S3435" t="s">
        <v>130</v>
      </c>
      <c r="T3435" t="s">
        <v>74</v>
      </c>
      <c r="U3435" t="s">
        <v>228</v>
      </c>
      <c r="V3435">
        <v>87600</v>
      </c>
      <c r="W3435">
        <v>58647</v>
      </c>
      <c r="X3435">
        <v>18.2</v>
      </c>
      <c r="Y3435">
        <v>14.3</v>
      </c>
      <c r="Z3435">
        <v>73088.5</v>
      </c>
      <c r="AB3435">
        <v>23.91</v>
      </c>
      <c r="AC3435">
        <v>1747546.03</v>
      </c>
      <c r="AD3435">
        <v>50960956.619999997</v>
      </c>
      <c r="AE3435">
        <v>279.70999999999998</v>
      </c>
      <c r="AF3435">
        <v>14254289176.18</v>
      </c>
      <c r="AG3435">
        <v>211434.87</v>
      </c>
      <c r="AH3435">
        <v>0.3</v>
      </c>
      <c r="AI3435">
        <v>8343.66</v>
      </c>
      <c r="AJ3435">
        <v>8.64</v>
      </c>
      <c r="AK3435">
        <v>4403026.6500000004</v>
      </c>
      <c r="AL3435">
        <v>0.14499999999999999</v>
      </c>
      <c r="AM3435">
        <v>73893.39</v>
      </c>
      <c r="AN3435">
        <v>989.2</v>
      </c>
      <c r="AO3435">
        <v>594.20000000000005</v>
      </c>
      <c r="AP3435">
        <v>587782.64</v>
      </c>
      <c r="AQ3435">
        <v>2629000.59</v>
      </c>
      <c r="AR3435" t="s">
        <v>61</v>
      </c>
      <c r="AS3435" t="s">
        <v>124</v>
      </c>
      <c r="AT3435" t="s">
        <v>62</v>
      </c>
      <c r="AU3435" t="s">
        <v>63</v>
      </c>
    </row>
    <row r="3436" spans="1:47" x14ac:dyDescent="0.25">
      <c r="A3436" t="s">
        <v>4723</v>
      </c>
      <c r="B3436">
        <v>2020</v>
      </c>
      <c r="C3436">
        <v>10</v>
      </c>
      <c r="D3436" t="s">
        <v>119</v>
      </c>
      <c r="E3436" s="1">
        <v>44129</v>
      </c>
      <c r="F3436" s="1">
        <v>44139</v>
      </c>
      <c r="G3436">
        <v>10</v>
      </c>
      <c r="H3436">
        <v>3.2</v>
      </c>
      <c r="I3436" t="s">
        <v>65</v>
      </c>
      <c r="J3436" t="s">
        <v>50</v>
      </c>
      <c r="K3436" t="s">
        <v>223</v>
      </c>
      <c r="L3436">
        <v>2710.1109999999999</v>
      </c>
      <c r="M3436" t="s">
        <v>114</v>
      </c>
      <c r="N3436" t="s">
        <v>81</v>
      </c>
      <c r="O3436" t="s">
        <v>189</v>
      </c>
      <c r="P3436" t="s">
        <v>70</v>
      </c>
      <c r="Q3436" t="s">
        <v>257</v>
      </c>
      <c r="R3436" t="s">
        <v>1197</v>
      </c>
      <c r="S3436" t="s">
        <v>123</v>
      </c>
      <c r="T3436" t="s">
        <v>162</v>
      </c>
      <c r="U3436" t="s">
        <v>75</v>
      </c>
      <c r="V3436">
        <v>75124</v>
      </c>
      <c r="W3436">
        <v>50889</v>
      </c>
      <c r="X3436">
        <v>24.9</v>
      </c>
      <c r="Y3436">
        <v>11.1</v>
      </c>
      <c r="Z3436">
        <v>58114.17</v>
      </c>
      <c r="AB3436">
        <v>29.34</v>
      </c>
      <c r="AC3436">
        <v>1705069.75</v>
      </c>
      <c r="AD3436">
        <v>28850779.699999999</v>
      </c>
      <c r="AE3436">
        <v>158.12</v>
      </c>
      <c r="AF3436">
        <v>4561885286.1599998</v>
      </c>
      <c r="AG3436">
        <v>52481.919999999998</v>
      </c>
      <c r="AH3436">
        <v>0</v>
      </c>
      <c r="AI3436">
        <v>0</v>
      </c>
      <c r="AJ3436">
        <v>20.54</v>
      </c>
      <c r="AK3436">
        <v>0</v>
      </c>
      <c r="AL3436">
        <v>0.21199999999999999</v>
      </c>
      <c r="AM3436">
        <v>61163.65</v>
      </c>
      <c r="AN3436">
        <v>380.3</v>
      </c>
      <c r="AO3436">
        <v>365.75</v>
      </c>
      <c r="AP3436">
        <v>139094.73000000001</v>
      </c>
      <c r="AQ3436">
        <v>1957810.05</v>
      </c>
      <c r="AR3436" t="s">
        <v>61</v>
      </c>
      <c r="AS3436" t="s">
        <v>124</v>
      </c>
      <c r="AT3436" t="s">
        <v>62</v>
      </c>
      <c r="AU3436" t="s">
        <v>63</v>
      </c>
    </row>
    <row r="3437" spans="1:47" x14ac:dyDescent="0.25">
      <c r="A3437" t="s">
        <v>4724</v>
      </c>
      <c r="B3437">
        <v>2025</v>
      </c>
      <c r="C3437">
        <v>3</v>
      </c>
      <c r="D3437" t="s">
        <v>48</v>
      </c>
      <c r="E3437" s="1">
        <v>45737</v>
      </c>
      <c r="F3437" s="1">
        <v>45745</v>
      </c>
      <c r="G3437">
        <v>8</v>
      </c>
      <c r="H3437">
        <v>5.3</v>
      </c>
      <c r="I3437" t="s">
        <v>65</v>
      </c>
      <c r="J3437" t="s">
        <v>50</v>
      </c>
      <c r="K3437" t="s">
        <v>223</v>
      </c>
      <c r="L3437">
        <v>2710.1109999999999</v>
      </c>
      <c r="M3437" t="s">
        <v>80</v>
      </c>
      <c r="N3437" t="s">
        <v>168</v>
      </c>
      <c r="O3437" t="s">
        <v>91</v>
      </c>
      <c r="P3437" t="s">
        <v>56</v>
      </c>
      <c r="Q3437" t="s">
        <v>108</v>
      </c>
      <c r="R3437" t="s">
        <v>2560</v>
      </c>
      <c r="S3437" t="s">
        <v>186</v>
      </c>
      <c r="T3437" t="s">
        <v>162</v>
      </c>
      <c r="U3437" t="s">
        <v>143</v>
      </c>
      <c r="V3437">
        <v>134758</v>
      </c>
      <c r="W3437">
        <v>79903</v>
      </c>
      <c r="X3437">
        <v>2.2000000000000002</v>
      </c>
      <c r="Y3437">
        <v>11.8</v>
      </c>
      <c r="Z3437">
        <v>118348.27</v>
      </c>
      <c r="AB3437">
        <v>39.26</v>
      </c>
      <c r="AC3437">
        <v>4646353.08</v>
      </c>
      <c r="AD3437">
        <v>63280819.969999999</v>
      </c>
      <c r="AE3437">
        <v>279.19</v>
      </c>
      <c r="AF3437">
        <v>17667372127.419998</v>
      </c>
      <c r="AG3437">
        <v>107891.64</v>
      </c>
      <c r="AH3437">
        <v>1.1000000000000001</v>
      </c>
      <c r="AI3437">
        <v>34386.379999999997</v>
      </c>
      <c r="AJ3437">
        <v>23.73</v>
      </c>
      <c r="AK3437">
        <v>0</v>
      </c>
      <c r="AL3437">
        <v>0.32700000000000001</v>
      </c>
      <c r="AM3437">
        <v>206928.28</v>
      </c>
      <c r="AN3437">
        <v>120.9</v>
      </c>
      <c r="AO3437">
        <v>556.79999999999995</v>
      </c>
      <c r="AP3437">
        <v>67317.119999999995</v>
      </c>
      <c r="AQ3437">
        <v>5062876.5</v>
      </c>
      <c r="AR3437" t="s">
        <v>61</v>
      </c>
      <c r="AS3437" t="s">
        <v>61</v>
      </c>
      <c r="AT3437" t="s">
        <v>62</v>
      </c>
      <c r="AU3437" t="s">
        <v>63</v>
      </c>
    </row>
    <row r="3438" spans="1:47" x14ac:dyDescent="0.25">
      <c r="A3438" t="s">
        <v>4725</v>
      </c>
      <c r="B3438">
        <v>2023</v>
      </c>
      <c r="C3438">
        <v>6</v>
      </c>
      <c r="D3438" t="s">
        <v>77</v>
      </c>
      <c r="E3438" s="1">
        <v>45102</v>
      </c>
      <c r="F3438" s="1">
        <v>45118</v>
      </c>
      <c r="G3438">
        <v>16</v>
      </c>
      <c r="H3438">
        <v>9.3000000000000007</v>
      </c>
      <c r="I3438" t="s">
        <v>65</v>
      </c>
      <c r="J3438" t="s">
        <v>66</v>
      </c>
      <c r="K3438" t="s">
        <v>391</v>
      </c>
      <c r="L3438">
        <v>9999.99</v>
      </c>
      <c r="M3438" t="s">
        <v>90</v>
      </c>
      <c r="N3438" t="s">
        <v>168</v>
      </c>
      <c r="O3438" t="s">
        <v>107</v>
      </c>
      <c r="P3438" t="s">
        <v>184</v>
      </c>
      <c r="Q3438" t="s">
        <v>154</v>
      </c>
      <c r="R3438" t="s">
        <v>3612</v>
      </c>
      <c r="S3438" t="s">
        <v>130</v>
      </c>
      <c r="T3438" t="s">
        <v>148</v>
      </c>
      <c r="U3438" t="s">
        <v>87</v>
      </c>
      <c r="V3438">
        <v>92203</v>
      </c>
      <c r="W3438">
        <v>54162</v>
      </c>
      <c r="X3438">
        <v>19.3</v>
      </c>
      <c r="Y3438">
        <v>14</v>
      </c>
      <c r="Z3438">
        <v>73917.2</v>
      </c>
      <c r="AB3438">
        <v>20.86</v>
      </c>
      <c r="AC3438">
        <v>1541912.79</v>
      </c>
      <c r="AD3438">
        <v>33083121.199999999</v>
      </c>
      <c r="AE3438">
        <v>281.73</v>
      </c>
      <c r="AF3438">
        <v>9320507735.6800003</v>
      </c>
      <c r="AG3438">
        <v>91937.89</v>
      </c>
      <c r="AH3438">
        <v>0</v>
      </c>
      <c r="AI3438">
        <v>0</v>
      </c>
      <c r="AJ3438">
        <v>21.22</v>
      </c>
      <c r="AK3438">
        <v>0</v>
      </c>
      <c r="AL3438">
        <v>0.187</v>
      </c>
      <c r="AM3438">
        <v>61865.440000000002</v>
      </c>
      <c r="AN3438">
        <v>435.8</v>
      </c>
      <c r="AO3438">
        <v>373.82</v>
      </c>
      <c r="AP3438">
        <v>162910.76</v>
      </c>
      <c r="AQ3438">
        <v>1858626.88</v>
      </c>
      <c r="AR3438" t="s">
        <v>61</v>
      </c>
      <c r="AS3438" t="s">
        <v>61</v>
      </c>
      <c r="AT3438" t="s">
        <v>62</v>
      </c>
      <c r="AU3438" t="s">
        <v>63</v>
      </c>
    </row>
    <row r="3439" spans="1:47" x14ac:dyDescent="0.25">
      <c r="A3439" t="s">
        <v>4726</v>
      </c>
      <c r="B3439">
        <v>2022</v>
      </c>
      <c r="C3439">
        <v>6</v>
      </c>
      <c r="D3439" t="s">
        <v>77</v>
      </c>
      <c r="E3439" s="1">
        <v>44729</v>
      </c>
      <c r="F3439" s="1">
        <v>44742</v>
      </c>
      <c r="G3439">
        <v>13</v>
      </c>
      <c r="H3439">
        <v>16.7</v>
      </c>
      <c r="I3439" t="s">
        <v>65</v>
      </c>
      <c r="J3439" t="s">
        <v>239</v>
      </c>
      <c r="K3439" t="s">
        <v>265</v>
      </c>
      <c r="L3439">
        <v>3102.1</v>
      </c>
      <c r="M3439" t="s">
        <v>90</v>
      </c>
      <c r="N3439" t="s">
        <v>106</v>
      </c>
      <c r="O3439" t="s">
        <v>99</v>
      </c>
      <c r="P3439" t="s">
        <v>226</v>
      </c>
      <c r="Q3439" t="s">
        <v>93</v>
      </c>
      <c r="R3439" t="s">
        <v>400</v>
      </c>
      <c r="S3439" t="s">
        <v>161</v>
      </c>
      <c r="T3439" t="s">
        <v>148</v>
      </c>
      <c r="U3439" t="s">
        <v>96</v>
      </c>
      <c r="V3439">
        <v>22363</v>
      </c>
      <c r="W3439">
        <v>15741</v>
      </c>
      <c r="X3439">
        <v>13.8</v>
      </c>
      <c r="Y3439">
        <v>15.9</v>
      </c>
      <c r="Z3439">
        <v>18297.98</v>
      </c>
      <c r="AB3439">
        <v>25.26</v>
      </c>
      <c r="AC3439">
        <v>462206.97</v>
      </c>
      <c r="AD3439">
        <v>7484971.7000000002</v>
      </c>
      <c r="AE3439">
        <v>218.96</v>
      </c>
      <c r="AF3439">
        <v>1638909403.4300001</v>
      </c>
      <c r="AG3439">
        <v>143221.32999999999</v>
      </c>
      <c r="AH3439">
        <v>2.8</v>
      </c>
      <c r="AI3439">
        <v>69812.95</v>
      </c>
      <c r="AJ3439">
        <v>8.7799999999999994</v>
      </c>
      <c r="AK3439">
        <v>0</v>
      </c>
      <c r="AL3439">
        <v>7.4999999999999997E-2</v>
      </c>
      <c r="AM3439">
        <v>5613.73</v>
      </c>
      <c r="AN3439">
        <v>529.20000000000005</v>
      </c>
      <c r="AO3439">
        <v>633.57000000000005</v>
      </c>
      <c r="AP3439">
        <v>335285.24</v>
      </c>
      <c r="AQ3439">
        <v>1016140.22</v>
      </c>
      <c r="AR3439" t="s">
        <v>61</v>
      </c>
      <c r="AS3439" t="s">
        <v>61</v>
      </c>
      <c r="AT3439" t="s">
        <v>62</v>
      </c>
      <c r="AU3439" t="s">
        <v>63</v>
      </c>
    </row>
    <row r="3440" spans="1:47" x14ac:dyDescent="0.25">
      <c r="A3440" t="s">
        <v>4727</v>
      </c>
      <c r="B3440">
        <v>2024</v>
      </c>
      <c r="C3440">
        <v>2</v>
      </c>
      <c r="D3440" t="s">
        <v>48</v>
      </c>
      <c r="E3440" s="1">
        <v>45333</v>
      </c>
      <c r="F3440" s="1">
        <v>45368</v>
      </c>
      <c r="G3440">
        <v>35</v>
      </c>
      <c r="H3440">
        <v>13.3</v>
      </c>
      <c r="I3440" t="s">
        <v>65</v>
      </c>
      <c r="J3440" t="s">
        <v>66</v>
      </c>
      <c r="K3440" t="s">
        <v>245</v>
      </c>
      <c r="L3440">
        <v>8905.9</v>
      </c>
      <c r="M3440" t="s">
        <v>52</v>
      </c>
      <c r="N3440" t="s">
        <v>69</v>
      </c>
      <c r="O3440" t="s">
        <v>189</v>
      </c>
      <c r="P3440" t="s">
        <v>56</v>
      </c>
      <c r="Q3440" t="s">
        <v>257</v>
      </c>
      <c r="R3440" t="s">
        <v>548</v>
      </c>
      <c r="S3440" t="s">
        <v>137</v>
      </c>
      <c r="T3440" t="s">
        <v>86</v>
      </c>
      <c r="U3440" t="s">
        <v>166</v>
      </c>
      <c r="V3440">
        <v>14595</v>
      </c>
      <c r="W3440">
        <v>8281</v>
      </c>
      <c r="X3440">
        <v>18.899999999999999</v>
      </c>
      <c r="Y3440">
        <v>13.4</v>
      </c>
      <c r="Z3440">
        <v>11837.05</v>
      </c>
      <c r="AB3440">
        <v>32.229999999999997</v>
      </c>
      <c r="AC3440">
        <v>381508.12</v>
      </c>
      <c r="AD3440">
        <v>8567775.1600000001</v>
      </c>
      <c r="AE3440">
        <v>282.85000000000002</v>
      </c>
      <c r="AF3440">
        <v>2423395204.0100002</v>
      </c>
      <c r="AG3440">
        <v>185999.49</v>
      </c>
      <c r="AH3440">
        <v>0.2</v>
      </c>
      <c r="AI3440">
        <v>6485.8</v>
      </c>
      <c r="AJ3440">
        <v>8.3800000000000008</v>
      </c>
      <c r="AK3440">
        <v>0</v>
      </c>
      <c r="AL3440">
        <v>0.251</v>
      </c>
      <c r="AM3440">
        <v>21505.119999999999</v>
      </c>
      <c r="AN3440">
        <v>680.7</v>
      </c>
      <c r="AO3440">
        <v>562</v>
      </c>
      <c r="AP3440">
        <v>382553.4</v>
      </c>
      <c r="AQ3440">
        <v>978051.93</v>
      </c>
      <c r="AR3440" t="s">
        <v>61</v>
      </c>
      <c r="AS3440" t="s">
        <v>124</v>
      </c>
      <c r="AT3440" t="s">
        <v>62</v>
      </c>
      <c r="AU3440" t="s">
        <v>63</v>
      </c>
    </row>
    <row r="3441" spans="1:47" x14ac:dyDescent="0.25">
      <c r="A3441" t="s">
        <v>4728</v>
      </c>
      <c r="B3441">
        <v>2025</v>
      </c>
      <c r="C3441">
        <v>3</v>
      </c>
      <c r="D3441" t="s">
        <v>48</v>
      </c>
      <c r="E3441" s="1">
        <v>45718</v>
      </c>
      <c r="F3441" s="1">
        <v>45723</v>
      </c>
      <c r="G3441">
        <v>5</v>
      </c>
      <c r="H3441">
        <v>4.3</v>
      </c>
      <c r="I3441" t="s">
        <v>49</v>
      </c>
      <c r="J3441" t="s">
        <v>50</v>
      </c>
      <c r="K3441" t="s">
        <v>51</v>
      </c>
      <c r="L3441">
        <v>2709</v>
      </c>
      <c r="M3441" t="s">
        <v>98</v>
      </c>
      <c r="N3441" t="s">
        <v>106</v>
      </c>
      <c r="O3441" t="s">
        <v>91</v>
      </c>
      <c r="P3441" t="s">
        <v>55</v>
      </c>
      <c r="Q3441" t="s">
        <v>100</v>
      </c>
      <c r="R3441" t="s">
        <v>1331</v>
      </c>
      <c r="S3441" t="s">
        <v>58</v>
      </c>
      <c r="T3441" t="s">
        <v>59</v>
      </c>
      <c r="U3441" t="s">
        <v>259</v>
      </c>
      <c r="V3441">
        <v>282552</v>
      </c>
      <c r="W3441">
        <v>194302</v>
      </c>
      <c r="X3441">
        <v>9.4</v>
      </c>
      <c r="Y3441">
        <v>14.4</v>
      </c>
      <c r="Z3441">
        <v>217688.77</v>
      </c>
      <c r="AB3441">
        <v>28.96</v>
      </c>
      <c r="AC3441">
        <v>6304266.7800000003</v>
      </c>
      <c r="AD3441">
        <v>16354957.289999999</v>
      </c>
      <c r="AE3441">
        <v>279.81</v>
      </c>
      <c r="AF3441">
        <v>4576280599.3100004</v>
      </c>
      <c r="AG3441">
        <v>184080.38</v>
      </c>
      <c r="AH3441">
        <v>2.2999999999999998</v>
      </c>
      <c r="AI3441">
        <v>59919.31</v>
      </c>
      <c r="AJ3441">
        <v>20.11</v>
      </c>
      <c r="AK3441">
        <v>3288981.91</v>
      </c>
      <c r="AL3441">
        <v>0.28599999999999998</v>
      </c>
      <c r="AM3441">
        <v>46775.18</v>
      </c>
      <c r="AN3441">
        <v>98.8</v>
      </c>
      <c r="AO3441">
        <v>745.02</v>
      </c>
      <c r="AP3441">
        <v>73607.98</v>
      </c>
      <c r="AQ3441">
        <v>6668649.6299999999</v>
      </c>
      <c r="AR3441" t="s">
        <v>61</v>
      </c>
      <c r="AS3441" t="s">
        <v>61</v>
      </c>
      <c r="AT3441" t="s">
        <v>62</v>
      </c>
      <c r="AU3441" t="s">
        <v>63</v>
      </c>
    </row>
    <row r="3442" spans="1:47" x14ac:dyDescent="0.25">
      <c r="A3442" t="s">
        <v>4729</v>
      </c>
      <c r="B3442">
        <v>2022</v>
      </c>
      <c r="C3442">
        <v>2</v>
      </c>
      <c r="D3442" t="s">
        <v>48</v>
      </c>
      <c r="E3442" s="1">
        <v>44610</v>
      </c>
      <c r="F3442" s="1">
        <v>44620</v>
      </c>
      <c r="G3442">
        <v>10</v>
      </c>
      <c r="H3442">
        <v>18.399999999999999</v>
      </c>
      <c r="I3442" t="s">
        <v>49</v>
      </c>
      <c r="J3442" t="s">
        <v>50</v>
      </c>
      <c r="K3442" t="s">
        <v>120</v>
      </c>
      <c r="L3442">
        <v>2710.1921000000002</v>
      </c>
      <c r="M3442" t="s">
        <v>80</v>
      </c>
      <c r="N3442" t="s">
        <v>168</v>
      </c>
      <c r="O3442" t="s">
        <v>91</v>
      </c>
      <c r="P3442" t="s">
        <v>127</v>
      </c>
      <c r="Q3442" t="s">
        <v>226</v>
      </c>
      <c r="R3442" t="s">
        <v>444</v>
      </c>
      <c r="S3442" t="s">
        <v>123</v>
      </c>
      <c r="T3442" t="s">
        <v>187</v>
      </c>
      <c r="U3442" t="s">
        <v>87</v>
      </c>
      <c r="V3442">
        <v>74518</v>
      </c>
      <c r="W3442">
        <v>49025</v>
      </c>
      <c r="X3442">
        <v>10.7</v>
      </c>
      <c r="Y3442">
        <v>12.5</v>
      </c>
      <c r="Z3442">
        <v>62417.48</v>
      </c>
      <c r="AB3442">
        <v>24.21</v>
      </c>
      <c r="AC3442">
        <v>1511127.19</v>
      </c>
      <c r="AD3442">
        <v>51156118.259999998</v>
      </c>
      <c r="AE3442">
        <v>218.89</v>
      </c>
      <c r="AF3442">
        <v>11197562725.93</v>
      </c>
      <c r="AG3442">
        <v>131241.34</v>
      </c>
      <c r="AH3442">
        <v>2.9</v>
      </c>
      <c r="AI3442">
        <v>74036.66</v>
      </c>
      <c r="AJ3442">
        <v>21.6</v>
      </c>
      <c r="AK3442">
        <v>11049721.539999999</v>
      </c>
      <c r="AL3442">
        <v>0.28199999999999997</v>
      </c>
      <c r="AM3442">
        <v>144260.25</v>
      </c>
      <c r="AN3442">
        <v>464.4</v>
      </c>
      <c r="AO3442">
        <v>505.14</v>
      </c>
      <c r="AP3442">
        <v>234587.02</v>
      </c>
      <c r="AQ3442">
        <v>2095252.46</v>
      </c>
      <c r="AR3442" t="s">
        <v>61</v>
      </c>
      <c r="AS3442" t="s">
        <v>61</v>
      </c>
      <c r="AT3442" t="s">
        <v>62</v>
      </c>
      <c r="AU3442" t="s">
        <v>63</v>
      </c>
    </row>
    <row r="3443" spans="1:47" x14ac:dyDescent="0.25">
      <c r="A3443" t="s">
        <v>4730</v>
      </c>
      <c r="B3443">
        <v>2024</v>
      </c>
      <c r="C3443">
        <v>1</v>
      </c>
      <c r="D3443" t="s">
        <v>48</v>
      </c>
      <c r="E3443" s="1">
        <v>45318</v>
      </c>
      <c r="F3443" s="1">
        <v>45324</v>
      </c>
      <c r="G3443">
        <v>6</v>
      </c>
      <c r="H3443">
        <v>10.8</v>
      </c>
      <c r="I3443" t="s">
        <v>65</v>
      </c>
      <c r="J3443" t="s">
        <v>50</v>
      </c>
      <c r="K3443" t="s">
        <v>51</v>
      </c>
      <c r="L3443">
        <v>2709</v>
      </c>
      <c r="M3443" t="s">
        <v>90</v>
      </c>
      <c r="N3443" t="s">
        <v>69</v>
      </c>
      <c r="O3443" t="s">
        <v>99</v>
      </c>
      <c r="P3443" t="s">
        <v>92</v>
      </c>
      <c r="Q3443" t="s">
        <v>127</v>
      </c>
      <c r="R3443" t="s">
        <v>1579</v>
      </c>
      <c r="S3443" t="s">
        <v>58</v>
      </c>
      <c r="T3443" t="s">
        <v>86</v>
      </c>
      <c r="U3443" t="s">
        <v>181</v>
      </c>
      <c r="V3443">
        <v>274901</v>
      </c>
      <c r="W3443">
        <v>175029</v>
      </c>
      <c r="X3443">
        <v>11.9</v>
      </c>
      <c r="Y3443">
        <v>15</v>
      </c>
      <c r="Z3443">
        <v>249610.3</v>
      </c>
      <c r="AB3443">
        <v>23.32</v>
      </c>
      <c r="AC3443">
        <v>5820912.2000000002</v>
      </c>
      <c r="AD3443">
        <v>16224669.5</v>
      </c>
      <c r="AE3443">
        <v>277.52999999999997</v>
      </c>
      <c r="AF3443">
        <v>4502832526.3299999</v>
      </c>
      <c r="AG3443">
        <v>210135.01</v>
      </c>
      <c r="AH3443">
        <v>2.8</v>
      </c>
      <c r="AI3443">
        <v>91404.11</v>
      </c>
      <c r="AJ3443">
        <v>24.42</v>
      </c>
      <c r="AK3443">
        <v>0</v>
      </c>
      <c r="AL3443">
        <v>0.20599999999999999</v>
      </c>
      <c r="AM3443">
        <v>33422.82</v>
      </c>
      <c r="AN3443">
        <v>249.3</v>
      </c>
      <c r="AO3443">
        <v>392.88</v>
      </c>
      <c r="AP3443">
        <v>97944.98</v>
      </c>
      <c r="AQ3443">
        <v>6253819.1200000001</v>
      </c>
      <c r="AR3443" t="s">
        <v>61</v>
      </c>
      <c r="AS3443" t="s">
        <v>61</v>
      </c>
      <c r="AT3443" t="s">
        <v>62</v>
      </c>
      <c r="AU3443" t="s">
        <v>63</v>
      </c>
    </row>
    <row r="3444" spans="1:47" x14ac:dyDescent="0.25">
      <c r="A3444" t="s">
        <v>4731</v>
      </c>
      <c r="B3444">
        <v>2024</v>
      </c>
      <c r="C3444">
        <v>5</v>
      </c>
      <c r="D3444" t="s">
        <v>77</v>
      </c>
      <c r="E3444" s="1">
        <v>45439</v>
      </c>
      <c r="F3444" s="1">
        <v>45451</v>
      </c>
      <c r="G3444">
        <v>12</v>
      </c>
      <c r="H3444">
        <v>11.3</v>
      </c>
      <c r="I3444" t="s">
        <v>49</v>
      </c>
      <c r="J3444" t="s">
        <v>239</v>
      </c>
      <c r="K3444" t="s">
        <v>240</v>
      </c>
      <c r="L3444">
        <v>3105.2</v>
      </c>
      <c r="M3444" t="s">
        <v>90</v>
      </c>
      <c r="N3444" t="s">
        <v>168</v>
      </c>
      <c r="O3444" t="s">
        <v>54</v>
      </c>
      <c r="P3444" t="s">
        <v>204</v>
      </c>
      <c r="Q3444" t="s">
        <v>56</v>
      </c>
      <c r="R3444" t="s">
        <v>714</v>
      </c>
      <c r="S3444" t="s">
        <v>161</v>
      </c>
      <c r="T3444" t="s">
        <v>59</v>
      </c>
      <c r="U3444" t="s">
        <v>228</v>
      </c>
      <c r="V3444">
        <v>34100</v>
      </c>
      <c r="W3444">
        <v>23521</v>
      </c>
      <c r="X3444">
        <v>1</v>
      </c>
      <c r="Y3444">
        <v>11.2</v>
      </c>
      <c r="Z3444">
        <v>28913.14</v>
      </c>
      <c r="AB3444">
        <v>33.35</v>
      </c>
      <c r="AC3444">
        <v>964253.22</v>
      </c>
      <c r="AD3444">
        <v>17096628.809999999</v>
      </c>
      <c r="AE3444">
        <v>273.74</v>
      </c>
      <c r="AF3444">
        <v>4680031170.4499998</v>
      </c>
      <c r="AG3444">
        <v>71707.28</v>
      </c>
      <c r="AH3444">
        <v>0</v>
      </c>
      <c r="AI3444">
        <v>0</v>
      </c>
      <c r="AJ3444">
        <v>7.93</v>
      </c>
      <c r="AK3444">
        <v>1355762.66</v>
      </c>
      <c r="AL3444">
        <v>5.6000000000000001E-2</v>
      </c>
      <c r="AM3444">
        <v>9574.11</v>
      </c>
      <c r="AN3444">
        <v>257.60000000000002</v>
      </c>
      <c r="AO3444">
        <v>583.14</v>
      </c>
      <c r="AP3444">
        <v>150216.85999999999</v>
      </c>
      <c r="AQ3444">
        <v>1195751.47</v>
      </c>
      <c r="AR3444" t="s">
        <v>61</v>
      </c>
      <c r="AS3444" t="s">
        <v>61</v>
      </c>
      <c r="AT3444" t="s">
        <v>62</v>
      </c>
      <c r="AU3444" t="s">
        <v>63</v>
      </c>
    </row>
    <row r="3445" spans="1:47" x14ac:dyDescent="0.25">
      <c r="A3445" t="s">
        <v>4732</v>
      </c>
      <c r="B3445">
        <v>2020</v>
      </c>
      <c r="C3445">
        <v>5</v>
      </c>
      <c r="D3445" t="s">
        <v>77</v>
      </c>
      <c r="E3445" s="1">
        <v>43974</v>
      </c>
      <c r="F3445" s="1">
        <v>43983</v>
      </c>
      <c r="G3445">
        <v>9</v>
      </c>
      <c r="H3445">
        <v>15.2</v>
      </c>
      <c r="I3445" t="s">
        <v>65</v>
      </c>
      <c r="J3445" t="s">
        <v>112</v>
      </c>
      <c r="K3445" t="s">
        <v>343</v>
      </c>
      <c r="L3445">
        <v>2523.1</v>
      </c>
      <c r="M3445" t="s">
        <v>90</v>
      </c>
      <c r="N3445" t="s">
        <v>81</v>
      </c>
      <c r="O3445" t="s">
        <v>107</v>
      </c>
      <c r="P3445" t="s">
        <v>70</v>
      </c>
      <c r="Q3445" t="s">
        <v>93</v>
      </c>
      <c r="R3445" t="s">
        <v>1738</v>
      </c>
      <c r="S3445" t="s">
        <v>130</v>
      </c>
      <c r="T3445" t="s">
        <v>187</v>
      </c>
      <c r="U3445" t="s">
        <v>75</v>
      </c>
      <c r="V3445">
        <v>80472</v>
      </c>
      <c r="W3445">
        <v>50140</v>
      </c>
      <c r="X3445">
        <v>2.8</v>
      </c>
      <c r="Y3445">
        <v>13.8</v>
      </c>
      <c r="Z3445">
        <v>73086.62</v>
      </c>
      <c r="AB3445">
        <v>19.739999999999998</v>
      </c>
      <c r="AC3445">
        <v>1442729.88</v>
      </c>
      <c r="AD3445">
        <v>67820729.030000001</v>
      </c>
      <c r="AE3445">
        <v>167</v>
      </c>
      <c r="AF3445">
        <v>11326061748.01</v>
      </c>
      <c r="AG3445">
        <v>161072.72</v>
      </c>
      <c r="AH3445">
        <v>2.4</v>
      </c>
      <c r="AI3445">
        <v>69461.97</v>
      </c>
      <c r="AJ3445">
        <v>17.149999999999999</v>
      </c>
      <c r="AK3445">
        <v>0</v>
      </c>
      <c r="AL3445">
        <v>0.33700000000000002</v>
      </c>
      <c r="AM3445">
        <v>228555.86</v>
      </c>
      <c r="AN3445">
        <v>283.10000000000002</v>
      </c>
      <c r="AO3445">
        <v>668.85</v>
      </c>
      <c r="AP3445">
        <v>189351.44</v>
      </c>
      <c r="AQ3445">
        <v>2091171.87</v>
      </c>
      <c r="AR3445" t="s">
        <v>61</v>
      </c>
      <c r="AS3445" t="s">
        <v>61</v>
      </c>
      <c r="AT3445" t="s">
        <v>62</v>
      </c>
      <c r="AU3445" t="s">
        <v>63</v>
      </c>
    </row>
    <row r="3446" spans="1:47" x14ac:dyDescent="0.25">
      <c r="A3446" t="s">
        <v>4733</v>
      </c>
      <c r="B3446">
        <v>2025</v>
      </c>
      <c r="C3446">
        <v>11</v>
      </c>
      <c r="D3446" t="s">
        <v>119</v>
      </c>
      <c r="E3446" s="1">
        <v>45965</v>
      </c>
      <c r="F3446" s="1">
        <v>45979</v>
      </c>
      <c r="G3446">
        <v>14</v>
      </c>
      <c r="H3446">
        <v>3.2</v>
      </c>
      <c r="I3446" t="s">
        <v>49</v>
      </c>
      <c r="J3446" t="s">
        <v>50</v>
      </c>
      <c r="K3446" t="s">
        <v>51</v>
      </c>
      <c r="L3446">
        <v>2709</v>
      </c>
      <c r="M3446" t="s">
        <v>90</v>
      </c>
      <c r="N3446" t="s">
        <v>53</v>
      </c>
      <c r="O3446" t="s">
        <v>91</v>
      </c>
      <c r="P3446" t="s">
        <v>83</v>
      </c>
      <c r="Q3446" t="s">
        <v>226</v>
      </c>
      <c r="R3446" t="s">
        <v>2656</v>
      </c>
      <c r="S3446" t="s">
        <v>58</v>
      </c>
      <c r="T3446" t="s">
        <v>148</v>
      </c>
      <c r="U3446" t="s">
        <v>96</v>
      </c>
      <c r="V3446">
        <v>193220</v>
      </c>
      <c r="W3446">
        <v>108431</v>
      </c>
      <c r="X3446">
        <v>9.9</v>
      </c>
      <c r="Y3446">
        <v>15.9</v>
      </c>
      <c r="Z3446">
        <v>172960.19</v>
      </c>
      <c r="AB3446">
        <v>29.95</v>
      </c>
      <c r="AC3446">
        <v>5180157.6900000004</v>
      </c>
      <c r="AD3446">
        <v>11813180.98</v>
      </c>
      <c r="AE3446">
        <v>276.54000000000002</v>
      </c>
      <c r="AF3446">
        <v>3266817068.21</v>
      </c>
      <c r="AG3446">
        <v>53103.05</v>
      </c>
      <c r="AH3446">
        <v>0.5</v>
      </c>
      <c r="AI3446">
        <v>6352.57</v>
      </c>
      <c r="AJ3446">
        <v>19.04</v>
      </c>
      <c r="AK3446">
        <v>2249229.66</v>
      </c>
      <c r="AL3446">
        <v>0.28599999999999998</v>
      </c>
      <c r="AM3446">
        <v>33785.699999999997</v>
      </c>
      <c r="AN3446">
        <v>247.9</v>
      </c>
      <c r="AO3446">
        <v>705.67</v>
      </c>
      <c r="AP3446">
        <v>174935.59</v>
      </c>
      <c r="AQ3446">
        <v>5448334.5999999996</v>
      </c>
      <c r="AR3446" t="s">
        <v>124</v>
      </c>
      <c r="AS3446" t="s">
        <v>61</v>
      </c>
      <c r="AT3446" t="s">
        <v>62</v>
      </c>
      <c r="AU3446" t="s">
        <v>63</v>
      </c>
    </row>
    <row r="3447" spans="1:47" x14ac:dyDescent="0.25">
      <c r="A3447" t="s">
        <v>4734</v>
      </c>
      <c r="B3447">
        <v>2022</v>
      </c>
      <c r="C3447">
        <v>1</v>
      </c>
      <c r="D3447" t="s">
        <v>48</v>
      </c>
      <c r="E3447" s="1">
        <v>44590</v>
      </c>
      <c r="F3447" s="1">
        <v>44599</v>
      </c>
      <c r="G3447">
        <v>9</v>
      </c>
      <c r="H3447">
        <v>3.6</v>
      </c>
      <c r="I3447" t="s">
        <v>49</v>
      </c>
      <c r="J3447" t="s">
        <v>50</v>
      </c>
      <c r="K3447" t="s">
        <v>423</v>
      </c>
      <c r="L3447">
        <v>2710.1941000000002</v>
      </c>
      <c r="M3447" t="s">
        <v>52</v>
      </c>
      <c r="N3447" t="s">
        <v>69</v>
      </c>
      <c r="O3447" t="s">
        <v>91</v>
      </c>
      <c r="P3447" t="s">
        <v>150</v>
      </c>
      <c r="Q3447" t="s">
        <v>56</v>
      </c>
      <c r="R3447" t="s">
        <v>3310</v>
      </c>
      <c r="S3447" t="s">
        <v>142</v>
      </c>
      <c r="T3447" t="s">
        <v>86</v>
      </c>
      <c r="U3447" t="s">
        <v>143</v>
      </c>
      <c r="V3447">
        <v>36766</v>
      </c>
      <c r="W3447">
        <v>24887</v>
      </c>
      <c r="X3447">
        <v>21.2</v>
      </c>
      <c r="Y3447">
        <v>14.8</v>
      </c>
      <c r="Z3447">
        <v>34274.720000000001</v>
      </c>
      <c r="AB3447">
        <v>28.11</v>
      </c>
      <c r="AC3447">
        <v>963462.38</v>
      </c>
      <c r="AD3447">
        <v>14208585.18</v>
      </c>
      <c r="AE3447">
        <v>219.86</v>
      </c>
      <c r="AF3447">
        <v>3123899537.6700001</v>
      </c>
      <c r="AG3447">
        <v>245532.47</v>
      </c>
      <c r="AH3447">
        <v>0.6</v>
      </c>
      <c r="AI3447">
        <v>18810.240000000002</v>
      </c>
      <c r="AJ3447">
        <v>6.54</v>
      </c>
      <c r="AK3447">
        <v>929241.47</v>
      </c>
      <c r="AL3447">
        <v>0.25700000000000001</v>
      </c>
      <c r="AM3447">
        <v>36516.06</v>
      </c>
      <c r="AN3447">
        <v>440.3</v>
      </c>
      <c r="AO3447">
        <v>567.53</v>
      </c>
      <c r="AP3447">
        <v>249883.46</v>
      </c>
      <c r="AQ3447">
        <v>1514204.61</v>
      </c>
      <c r="AR3447" t="s">
        <v>61</v>
      </c>
      <c r="AS3447" t="s">
        <v>61</v>
      </c>
      <c r="AT3447" t="s">
        <v>62</v>
      </c>
      <c r="AU3447" t="s">
        <v>63</v>
      </c>
    </row>
    <row r="3448" spans="1:47" x14ac:dyDescent="0.25">
      <c r="A3448" t="s">
        <v>4735</v>
      </c>
      <c r="B3448">
        <v>2024</v>
      </c>
      <c r="C3448">
        <v>8</v>
      </c>
      <c r="D3448" t="s">
        <v>89</v>
      </c>
      <c r="E3448" s="1">
        <v>45505</v>
      </c>
      <c r="F3448" s="1">
        <v>45524</v>
      </c>
      <c r="G3448">
        <v>19</v>
      </c>
      <c r="H3448">
        <v>13.4</v>
      </c>
      <c r="I3448" t="s">
        <v>49</v>
      </c>
      <c r="J3448" t="s">
        <v>50</v>
      </c>
      <c r="K3448" t="s">
        <v>120</v>
      </c>
      <c r="L3448">
        <v>2710.1921000000002</v>
      </c>
      <c r="M3448" t="s">
        <v>80</v>
      </c>
      <c r="N3448" t="s">
        <v>168</v>
      </c>
      <c r="O3448" t="s">
        <v>91</v>
      </c>
      <c r="P3448" t="s">
        <v>131</v>
      </c>
      <c r="Q3448" t="s">
        <v>128</v>
      </c>
      <c r="R3448" t="s">
        <v>2041</v>
      </c>
      <c r="S3448" t="s">
        <v>142</v>
      </c>
      <c r="T3448" t="s">
        <v>102</v>
      </c>
      <c r="U3448" t="s">
        <v>110</v>
      </c>
      <c r="V3448">
        <v>52741</v>
      </c>
      <c r="W3448">
        <v>38639</v>
      </c>
      <c r="X3448">
        <v>3.2</v>
      </c>
      <c r="Y3448">
        <v>14.1</v>
      </c>
      <c r="Z3448">
        <v>44057.9</v>
      </c>
      <c r="AB3448">
        <v>34.58</v>
      </c>
      <c r="AC3448">
        <v>1523522.18</v>
      </c>
      <c r="AD3448">
        <v>44055697.109999999</v>
      </c>
      <c r="AE3448">
        <v>274.70999999999998</v>
      </c>
      <c r="AF3448">
        <v>12102540553.09</v>
      </c>
      <c r="AG3448">
        <v>188861.85</v>
      </c>
      <c r="AH3448">
        <v>0</v>
      </c>
      <c r="AI3448">
        <v>0</v>
      </c>
      <c r="AJ3448">
        <v>24.76</v>
      </c>
      <c r="AK3448">
        <v>10908190.6</v>
      </c>
      <c r="AL3448">
        <v>0.124</v>
      </c>
      <c r="AM3448">
        <v>54629.06</v>
      </c>
      <c r="AN3448">
        <v>1018</v>
      </c>
      <c r="AO3448">
        <v>469.43</v>
      </c>
      <c r="AP3448">
        <v>477879.74</v>
      </c>
      <c r="AQ3448">
        <v>2244892.83</v>
      </c>
      <c r="AR3448" t="s">
        <v>61</v>
      </c>
      <c r="AS3448" t="s">
        <v>61</v>
      </c>
      <c r="AT3448" t="s">
        <v>62</v>
      </c>
      <c r="AU3448" t="s">
        <v>63</v>
      </c>
    </row>
    <row r="3449" spans="1:47" x14ac:dyDescent="0.25">
      <c r="A3449" t="s">
        <v>4736</v>
      </c>
      <c r="B3449">
        <v>2023</v>
      </c>
      <c r="C3449">
        <v>12</v>
      </c>
      <c r="D3449" t="s">
        <v>119</v>
      </c>
      <c r="E3449" s="1">
        <v>45264</v>
      </c>
      <c r="F3449" s="1">
        <v>45269</v>
      </c>
      <c r="G3449">
        <v>5</v>
      </c>
      <c r="H3449">
        <v>7</v>
      </c>
      <c r="I3449" t="s">
        <v>49</v>
      </c>
      <c r="J3449" t="s">
        <v>50</v>
      </c>
      <c r="K3449" t="s">
        <v>51</v>
      </c>
      <c r="L3449">
        <v>2709</v>
      </c>
      <c r="M3449" t="s">
        <v>68</v>
      </c>
      <c r="N3449" t="s">
        <v>106</v>
      </c>
      <c r="O3449" t="s">
        <v>189</v>
      </c>
      <c r="P3449" t="s">
        <v>140</v>
      </c>
      <c r="Q3449" t="s">
        <v>56</v>
      </c>
      <c r="R3449" t="s">
        <v>2393</v>
      </c>
      <c r="S3449" t="s">
        <v>58</v>
      </c>
      <c r="T3449" t="s">
        <v>95</v>
      </c>
      <c r="U3449" t="s">
        <v>132</v>
      </c>
      <c r="V3449">
        <v>192626</v>
      </c>
      <c r="W3449">
        <v>113326</v>
      </c>
      <c r="X3449">
        <v>2.2000000000000002</v>
      </c>
      <c r="Y3449">
        <v>10.1</v>
      </c>
      <c r="Z3449">
        <v>164448.4</v>
      </c>
      <c r="AB3449">
        <v>25.12</v>
      </c>
      <c r="AC3449">
        <v>4130943.81</v>
      </c>
      <c r="AD3449">
        <v>11231825.720000001</v>
      </c>
      <c r="AE3449">
        <v>282.73</v>
      </c>
      <c r="AF3449">
        <v>3175574085.8200002</v>
      </c>
      <c r="AG3449">
        <v>248493.1</v>
      </c>
      <c r="AH3449">
        <v>0</v>
      </c>
      <c r="AI3449">
        <v>0</v>
      </c>
      <c r="AJ3449">
        <v>12.18</v>
      </c>
      <c r="AK3449">
        <v>1368036.37</v>
      </c>
      <c r="AL3449">
        <v>0.19900000000000001</v>
      </c>
      <c r="AM3449">
        <v>22351.33</v>
      </c>
      <c r="AN3449">
        <v>263.7</v>
      </c>
      <c r="AO3449">
        <v>567.12</v>
      </c>
      <c r="AP3449">
        <v>149549.54</v>
      </c>
      <c r="AQ3449">
        <v>4551337.78</v>
      </c>
      <c r="AR3449" t="s">
        <v>61</v>
      </c>
      <c r="AS3449" t="s">
        <v>61</v>
      </c>
      <c r="AT3449" t="s">
        <v>62</v>
      </c>
      <c r="AU3449" t="s">
        <v>63</v>
      </c>
    </row>
    <row r="3450" spans="1:47" x14ac:dyDescent="0.25">
      <c r="A3450" t="s">
        <v>4737</v>
      </c>
      <c r="B3450">
        <v>2022</v>
      </c>
      <c r="C3450">
        <v>6</v>
      </c>
      <c r="D3450" t="s">
        <v>77</v>
      </c>
      <c r="E3450" s="1">
        <v>44742</v>
      </c>
      <c r="F3450" s="1">
        <v>44763</v>
      </c>
      <c r="G3450">
        <v>21</v>
      </c>
      <c r="I3450" t="s">
        <v>65</v>
      </c>
      <c r="J3450" t="s">
        <v>112</v>
      </c>
      <c r="K3450" t="s">
        <v>343</v>
      </c>
      <c r="L3450">
        <v>2523.1</v>
      </c>
      <c r="M3450" t="s">
        <v>90</v>
      </c>
      <c r="N3450" t="s">
        <v>53</v>
      </c>
      <c r="O3450" t="s">
        <v>107</v>
      </c>
      <c r="P3450" t="s">
        <v>128</v>
      </c>
      <c r="Q3450" t="s">
        <v>121</v>
      </c>
      <c r="R3450" t="s">
        <v>94</v>
      </c>
      <c r="S3450" t="s">
        <v>130</v>
      </c>
      <c r="T3450" t="s">
        <v>95</v>
      </c>
      <c r="U3450" t="s">
        <v>259</v>
      </c>
      <c r="V3450">
        <v>64553</v>
      </c>
      <c r="W3450">
        <v>45676</v>
      </c>
      <c r="X3450">
        <v>2.2000000000000002</v>
      </c>
      <c r="Y3450">
        <v>15.4</v>
      </c>
      <c r="Z3450">
        <v>50591.82</v>
      </c>
      <c r="AB3450">
        <v>35.14</v>
      </c>
      <c r="AC3450">
        <v>1777796.55</v>
      </c>
      <c r="AD3450">
        <v>18426552.68</v>
      </c>
      <c r="AE3450">
        <v>217.21</v>
      </c>
      <c r="AF3450">
        <v>4002431507.6199999</v>
      </c>
      <c r="AG3450">
        <v>179850.73</v>
      </c>
      <c r="AH3450">
        <v>2</v>
      </c>
      <c r="AI3450">
        <v>21022.76</v>
      </c>
      <c r="AJ3450">
        <v>4.53</v>
      </c>
      <c r="AK3450">
        <v>0</v>
      </c>
      <c r="AL3450">
        <v>0.26100000000000001</v>
      </c>
      <c r="AM3450">
        <v>48093.3</v>
      </c>
      <c r="AN3450">
        <v>956.9</v>
      </c>
      <c r="AO3450">
        <v>475.24</v>
      </c>
      <c r="AP3450">
        <v>454757.16</v>
      </c>
      <c r="AQ3450">
        <v>2481520.5</v>
      </c>
      <c r="AR3450" t="s">
        <v>61</v>
      </c>
      <c r="AS3450" t="s">
        <v>61</v>
      </c>
      <c r="AT3450" t="s">
        <v>62</v>
      </c>
      <c r="AU3450" t="s">
        <v>63</v>
      </c>
    </row>
    <row r="3451" spans="1:47" x14ac:dyDescent="0.25">
      <c r="A3451" t="s">
        <v>4738</v>
      </c>
      <c r="B3451">
        <v>2022</v>
      </c>
      <c r="C3451">
        <v>12</v>
      </c>
      <c r="D3451" t="s">
        <v>119</v>
      </c>
      <c r="E3451" s="1">
        <v>44897</v>
      </c>
      <c r="F3451" s="1">
        <v>44912</v>
      </c>
      <c r="G3451">
        <v>15</v>
      </c>
      <c r="H3451">
        <v>7.1</v>
      </c>
      <c r="I3451" t="s">
        <v>49</v>
      </c>
      <c r="J3451" t="s">
        <v>50</v>
      </c>
      <c r="K3451" t="s">
        <v>51</v>
      </c>
      <c r="L3451">
        <v>2709</v>
      </c>
      <c r="M3451" t="s">
        <v>68</v>
      </c>
      <c r="N3451" t="s">
        <v>53</v>
      </c>
      <c r="O3451" t="s">
        <v>200</v>
      </c>
      <c r="P3451" t="s">
        <v>146</v>
      </c>
      <c r="Q3451" t="s">
        <v>56</v>
      </c>
      <c r="R3451" t="s">
        <v>2158</v>
      </c>
      <c r="S3451" t="s">
        <v>170</v>
      </c>
      <c r="T3451" t="s">
        <v>95</v>
      </c>
      <c r="U3451" t="s">
        <v>259</v>
      </c>
      <c r="V3451">
        <v>97230</v>
      </c>
      <c r="W3451">
        <v>66457</v>
      </c>
      <c r="X3451">
        <v>21.1</v>
      </c>
      <c r="Y3451">
        <v>12.8</v>
      </c>
      <c r="Z3451">
        <v>81214.240000000005</v>
      </c>
      <c r="AB3451">
        <v>13.11</v>
      </c>
      <c r="AC3451">
        <v>1064718.69</v>
      </c>
      <c r="AD3451">
        <v>7406738.6900000004</v>
      </c>
      <c r="AE3451">
        <v>211.07</v>
      </c>
      <c r="AF3451">
        <v>1563340335.3</v>
      </c>
      <c r="AG3451">
        <v>227255.27</v>
      </c>
      <c r="AH3451">
        <v>0</v>
      </c>
      <c r="AI3451">
        <v>0</v>
      </c>
      <c r="AJ3451">
        <v>8.74</v>
      </c>
      <c r="AK3451">
        <v>647348.96</v>
      </c>
      <c r="AL3451">
        <v>0.10199999999999999</v>
      </c>
      <c r="AM3451">
        <v>7554.87</v>
      </c>
      <c r="AN3451">
        <v>291.10000000000002</v>
      </c>
      <c r="AO3451">
        <v>611.21</v>
      </c>
      <c r="AP3451">
        <v>177923.23</v>
      </c>
      <c r="AQ3451">
        <v>1477452.06</v>
      </c>
      <c r="AR3451" t="s">
        <v>61</v>
      </c>
      <c r="AS3451" t="s">
        <v>61</v>
      </c>
      <c r="AT3451" t="s">
        <v>62</v>
      </c>
      <c r="AU3451" t="s">
        <v>117</v>
      </c>
    </row>
    <row r="3452" spans="1:47" x14ac:dyDescent="0.25">
      <c r="A3452" t="s">
        <v>4739</v>
      </c>
      <c r="B3452">
        <v>2024</v>
      </c>
      <c r="C3452">
        <v>5</v>
      </c>
      <c r="D3452" t="s">
        <v>77</v>
      </c>
      <c r="E3452" s="1">
        <v>45418</v>
      </c>
      <c r="F3452" s="1">
        <v>45444</v>
      </c>
      <c r="G3452">
        <v>26</v>
      </c>
      <c r="H3452">
        <v>9.3000000000000007</v>
      </c>
      <c r="I3452" t="s">
        <v>49</v>
      </c>
      <c r="J3452" t="s">
        <v>78</v>
      </c>
      <c r="K3452" t="s">
        <v>79</v>
      </c>
      <c r="L3452">
        <v>1005.9</v>
      </c>
      <c r="M3452" t="s">
        <v>80</v>
      </c>
      <c r="N3452" t="s">
        <v>53</v>
      </c>
      <c r="O3452" t="s">
        <v>91</v>
      </c>
      <c r="P3452" t="s">
        <v>131</v>
      </c>
      <c r="Q3452" t="s">
        <v>184</v>
      </c>
      <c r="R3452" t="s">
        <v>185</v>
      </c>
      <c r="S3452" t="s">
        <v>85</v>
      </c>
      <c r="T3452" t="s">
        <v>59</v>
      </c>
      <c r="U3452" t="s">
        <v>103</v>
      </c>
      <c r="V3452">
        <v>45151</v>
      </c>
      <c r="W3452">
        <v>26744</v>
      </c>
      <c r="X3452">
        <v>8.1999999999999993</v>
      </c>
      <c r="Y3452">
        <v>11.6</v>
      </c>
      <c r="Z3452">
        <v>34738.410000000003</v>
      </c>
      <c r="AB3452">
        <v>40.51</v>
      </c>
      <c r="AC3452">
        <v>1407252.99</v>
      </c>
      <c r="AD3452">
        <v>32321311.43</v>
      </c>
      <c r="AE3452">
        <v>281.92</v>
      </c>
      <c r="AF3452">
        <v>9112024118.3500004</v>
      </c>
      <c r="AG3452">
        <v>35452.28</v>
      </c>
      <c r="AH3452">
        <v>0.9</v>
      </c>
      <c r="AJ3452">
        <v>0.22</v>
      </c>
      <c r="AK3452">
        <v>71106.89</v>
      </c>
      <c r="AL3452">
        <v>0.316</v>
      </c>
      <c r="AM3452">
        <v>102135.34</v>
      </c>
      <c r="AN3452">
        <v>932.5</v>
      </c>
      <c r="AO3452">
        <v>599.41999999999996</v>
      </c>
      <c r="AP3452">
        <v>558959.15</v>
      </c>
      <c r="AQ3452">
        <v>2112082.81</v>
      </c>
      <c r="AR3452" t="s">
        <v>61</v>
      </c>
      <c r="AS3452" t="s">
        <v>61</v>
      </c>
      <c r="AT3452" t="s">
        <v>62</v>
      </c>
      <c r="AU3452" t="s">
        <v>63</v>
      </c>
    </row>
    <row r="3453" spans="1:47" x14ac:dyDescent="0.25">
      <c r="A3453" t="s">
        <v>4740</v>
      </c>
      <c r="B3453">
        <v>2025</v>
      </c>
      <c r="C3453">
        <v>12</v>
      </c>
      <c r="D3453" t="s">
        <v>119</v>
      </c>
      <c r="E3453" s="1">
        <v>46010</v>
      </c>
      <c r="F3453" s="1">
        <v>46037</v>
      </c>
      <c r="G3453">
        <v>27</v>
      </c>
      <c r="H3453">
        <v>1.9</v>
      </c>
      <c r="I3453" t="s">
        <v>49</v>
      </c>
      <c r="J3453" t="s">
        <v>112</v>
      </c>
      <c r="K3453" t="s">
        <v>126</v>
      </c>
      <c r="L3453">
        <v>2701.12</v>
      </c>
      <c r="M3453" t="s">
        <v>98</v>
      </c>
      <c r="N3453" t="s">
        <v>106</v>
      </c>
      <c r="O3453" t="s">
        <v>91</v>
      </c>
      <c r="P3453" t="s">
        <v>83</v>
      </c>
      <c r="Q3453" t="s">
        <v>92</v>
      </c>
      <c r="R3453" t="s">
        <v>2930</v>
      </c>
      <c r="S3453" t="s">
        <v>130</v>
      </c>
      <c r="T3453" t="s">
        <v>59</v>
      </c>
      <c r="U3453" t="s">
        <v>87</v>
      </c>
      <c r="V3453">
        <v>78986</v>
      </c>
      <c r="W3453">
        <v>52244</v>
      </c>
      <c r="X3453">
        <v>3.8</v>
      </c>
      <c r="Y3453">
        <v>12.9</v>
      </c>
      <c r="Z3453">
        <v>73732.75</v>
      </c>
      <c r="AB3453">
        <v>15</v>
      </c>
      <c r="AC3453">
        <v>1105991.25</v>
      </c>
      <c r="AD3453">
        <v>14887379.550000001</v>
      </c>
      <c r="AE3453">
        <v>276.18</v>
      </c>
      <c r="AF3453">
        <v>4111596484.1199999</v>
      </c>
      <c r="AG3453">
        <v>180495.26</v>
      </c>
      <c r="AH3453">
        <v>0.8</v>
      </c>
      <c r="AI3453">
        <v>26256.78</v>
      </c>
      <c r="AJ3453">
        <v>4.68</v>
      </c>
      <c r="AK3453">
        <v>696729.36</v>
      </c>
      <c r="AL3453">
        <v>0.107</v>
      </c>
      <c r="AM3453">
        <v>15929.5</v>
      </c>
      <c r="AN3453">
        <v>673.4</v>
      </c>
      <c r="AO3453">
        <v>540.21</v>
      </c>
      <c r="AP3453">
        <v>363777.41</v>
      </c>
      <c r="AQ3453">
        <v>1692450.2</v>
      </c>
      <c r="AR3453" t="s">
        <v>61</v>
      </c>
      <c r="AS3453" t="s">
        <v>61</v>
      </c>
      <c r="AT3453" t="s">
        <v>62</v>
      </c>
      <c r="AU3453" t="s">
        <v>63</v>
      </c>
    </row>
    <row r="3454" spans="1:47" x14ac:dyDescent="0.25">
      <c r="A3454" t="s">
        <v>4741</v>
      </c>
      <c r="B3454">
        <v>2022</v>
      </c>
      <c r="C3454">
        <v>3</v>
      </c>
      <c r="D3454" t="s">
        <v>48</v>
      </c>
      <c r="E3454" s="1">
        <v>44632</v>
      </c>
      <c r="F3454" s="1">
        <v>44640</v>
      </c>
      <c r="G3454">
        <v>8</v>
      </c>
      <c r="H3454">
        <v>15.7</v>
      </c>
      <c r="I3454" t="s">
        <v>65</v>
      </c>
      <c r="J3454" t="s">
        <v>78</v>
      </c>
      <c r="K3454" t="s">
        <v>79</v>
      </c>
      <c r="L3454">
        <v>1005.9</v>
      </c>
      <c r="M3454" t="s">
        <v>90</v>
      </c>
      <c r="N3454" t="s">
        <v>106</v>
      </c>
      <c r="O3454" t="s">
        <v>99</v>
      </c>
      <c r="P3454" t="s">
        <v>184</v>
      </c>
      <c r="Q3454" t="s">
        <v>174</v>
      </c>
      <c r="R3454" t="s">
        <v>205</v>
      </c>
      <c r="S3454" t="s">
        <v>85</v>
      </c>
      <c r="T3454" t="s">
        <v>74</v>
      </c>
      <c r="U3454" t="s">
        <v>60</v>
      </c>
      <c r="V3454">
        <v>55347</v>
      </c>
      <c r="W3454">
        <v>40329</v>
      </c>
      <c r="X3454">
        <v>5.9</v>
      </c>
      <c r="Y3454">
        <v>11.7</v>
      </c>
      <c r="Z3454">
        <v>44592.92</v>
      </c>
      <c r="AB3454">
        <v>36.11</v>
      </c>
      <c r="AC3454">
        <v>1610250.34</v>
      </c>
      <c r="AD3454">
        <v>51343842.159999996</v>
      </c>
      <c r="AE3454">
        <v>215.04</v>
      </c>
      <c r="AF3454">
        <v>11040979818.09</v>
      </c>
      <c r="AG3454">
        <v>98426.26</v>
      </c>
      <c r="AH3454">
        <v>1.6</v>
      </c>
      <c r="AI3454">
        <v>53534.02</v>
      </c>
      <c r="AJ3454">
        <v>3.2</v>
      </c>
      <c r="AK3454">
        <v>0</v>
      </c>
      <c r="AL3454">
        <v>0.26400000000000001</v>
      </c>
      <c r="AM3454">
        <v>135547.74</v>
      </c>
      <c r="AN3454">
        <v>277.2</v>
      </c>
      <c r="AO3454">
        <v>470.09</v>
      </c>
      <c r="AP3454">
        <v>130308.95</v>
      </c>
      <c r="AQ3454">
        <v>2028067.31</v>
      </c>
      <c r="AR3454" t="s">
        <v>61</v>
      </c>
      <c r="AS3454" t="s">
        <v>61</v>
      </c>
      <c r="AT3454" t="s">
        <v>62</v>
      </c>
      <c r="AU3454" t="s">
        <v>63</v>
      </c>
    </row>
    <row r="3455" spans="1:47" x14ac:dyDescent="0.25">
      <c r="A3455" t="s">
        <v>4742</v>
      </c>
      <c r="B3455">
        <v>2021</v>
      </c>
      <c r="C3455">
        <v>10</v>
      </c>
      <c r="D3455" t="s">
        <v>119</v>
      </c>
      <c r="E3455" s="1">
        <v>44494</v>
      </c>
      <c r="F3455" s="1">
        <v>44521</v>
      </c>
      <c r="G3455">
        <v>27</v>
      </c>
      <c r="H3455">
        <v>19.5</v>
      </c>
      <c r="I3455" t="s">
        <v>65</v>
      </c>
      <c r="J3455" t="s">
        <v>66</v>
      </c>
      <c r="K3455" t="s">
        <v>248</v>
      </c>
      <c r="L3455">
        <v>9999</v>
      </c>
      <c r="M3455" t="s">
        <v>80</v>
      </c>
      <c r="N3455" t="s">
        <v>69</v>
      </c>
      <c r="O3455" t="s">
        <v>91</v>
      </c>
      <c r="P3455" t="s">
        <v>70</v>
      </c>
      <c r="Q3455" t="s">
        <v>108</v>
      </c>
      <c r="R3455" t="s">
        <v>1226</v>
      </c>
      <c r="S3455" t="s">
        <v>156</v>
      </c>
      <c r="T3455" t="s">
        <v>95</v>
      </c>
      <c r="U3455" t="s">
        <v>143</v>
      </c>
      <c r="V3455">
        <v>8370</v>
      </c>
      <c r="W3455">
        <v>5957</v>
      </c>
      <c r="X3455">
        <v>2.9</v>
      </c>
      <c r="Y3455">
        <v>11.6</v>
      </c>
      <c r="Z3455">
        <v>6681.18</v>
      </c>
      <c r="AA3455">
        <v>477</v>
      </c>
      <c r="AB3455">
        <v>3528.05</v>
      </c>
      <c r="AC3455">
        <v>1682879.85</v>
      </c>
      <c r="AD3455">
        <v>28598590.550000001</v>
      </c>
      <c r="AE3455">
        <v>167.32</v>
      </c>
      <c r="AF3455">
        <v>4785116170.8299999</v>
      </c>
      <c r="AG3455">
        <v>71314.960000000006</v>
      </c>
      <c r="AH3455">
        <v>0</v>
      </c>
      <c r="AI3455">
        <v>0</v>
      </c>
      <c r="AJ3455">
        <v>14.04</v>
      </c>
      <c r="AK3455">
        <v>0</v>
      </c>
      <c r="AL3455">
        <v>6.8000000000000005E-2</v>
      </c>
      <c r="AM3455">
        <v>19447.04</v>
      </c>
      <c r="AO3455">
        <v>453.71</v>
      </c>
      <c r="AP3455">
        <v>238333.86</v>
      </c>
      <c r="AQ3455">
        <v>2011975.71</v>
      </c>
      <c r="AR3455" t="s">
        <v>61</v>
      </c>
      <c r="AS3455" t="s">
        <v>61</v>
      </c>
      <c r="AT3455" t="s">
        <v>62</v>
      </c>
      <c r="AU3455" t="s">
        <v>63</v>
      </c>
    </row>
    <row r="3456" spans="1:47" x14ac:dyDescent="0.25">
      <c r="A3456" t="s">
        <v>4743</v>
      </c>
      <c r="B3456">
        <v>2025</v>
      </c>
      <c r="C3456">
        <v>9</v>
      </c>
      <c r="D3456" t="s">
        <v>89</v>
      </c>
      <c r="E3456" s="1">
        <v>45930</v>
      </c>
      <c r="F3456" s="1">
        <v>45944</v>
      </c>
      <c r="G3456">
        <v>14</v>
      </c>
      <c r="H3456">
        <v>11.6</v>
      </c>
      <c r="I3456" t="s">
        <v>65</v>
      </c>
      <c r="J3456" t="s">
        <v>134</v>
      </c>
      <c r="K3456" t="s">
        <v>135</v>
      </c>
      <c r="L3456">
        <v>9999.0098999999991</v>
      </c>
      <c r="M3456" t="s">
        <v>114</v>
      </c>
      <c r="N3456" t="s">
        <v>168</v>
      </c>
      <c r="O3456" t="s">
        <v>91</v>
      </c>
      <c r="P3456" t="s">
        <v>128</v>
      </c>
      <c r="Q3456" t="s">
        <v>93</v>
      </c>
      <c r="R3456" t="s">
        <v>1508</v>
      </c>
      <c r="S3456" t="s">
        <v>137</v>
      </c>
      <c r="T3456" t="s">
        <v>86</v>
      </c>
      <c r="U3456" t="s">
        <v>228</v>
      </c>
      <c r="V3456">
        <v>15303</v>
      </c>
      <c r="W3456">
        <v>8497</v>
      </c>
      <c r="X3456">
        <v>21.7</v>
      </c>
      <c r="Y3456">
        <v>10.8</v>
      </c>
      <c r="Z3456">
        <v>12553.17</v>
      </c>
      <c r="AB3456">
        <v>13.84</v>
      </c>
      <c r="AC3456">
        <v>173735.87</v>
      </c>
      <c r="AD3456">
        <v>6972532.7400000002</v>
      </c>
      <c r="AE3456">
        <v>280.17</v>
      </c>
      <c r="AF3456">
        <v>1953494497.77</v>
      </c>
      <c r="AG3456">
        <v>220399.63</v>
      </c>
      <c r="AH3456">
        <v>1.7</v>
      </c>
      <c r="AI3456">
        <v>40385.82</v>
      </c>
      <c r="AJ3456">
        <v>18.68</v>
      </c>
      <c r="AK3456">
        <v>0</v>
      </c>
      <c r="AL3456">
        <v>0.315</v>
      </c>
      <c r="AM3456">
        <v>21963.48</v>
      </c>
      <c r="AN3456">
        <v>401.2</v>
      </c>
      <c r="AO3456">
        <v>381.42</v>
      </c>
      <c r="AP3456">
        <v>153025.70000000001</v>
      </c>
      <c r="AQ3456">
        <v>609510.5</v>
      </c>
      <c r="AR3456" t="s">
        <v>124</v>
      </c>
      <c r="AS3456" t="s">
        <v>61</v>
      </c>
      <c r="AT3456" t="s">
        <v>62</v>
      </c>
      <c r="AU3456" t="s">
        <v>63</v>
      </c>
    </row>
    <row r="3457" spans="1:47" x14ac:dyDescent="0.25">
      <c r="A3457" t="s">
        <v>4744</v>
      </c>
      <c r="B3457">
        <v>2021</v>
      </c>
      <c r="C3457">
        <v>3</v>
      </c>
      <c r="D3457" t="s">
        <v>48</v>
      </c>
      <c r="E3457" s="1">
        <v>44260</v>
      </c>
      <c r="F3457" s="1">
        <v>44281</v>
      </c>
      <c r="G3457">
        <v>21</v>
      </c>
      <c r="H3457">
        <v>9.4</v>
      </c>
      <c r="I3457" t="s">
        <v>49</v>
      </c>
      <c r="J3457" t="s">
        <v>66</v>
      </c>
      <c r="K3457" t="s">
        <v>251</v>
      </c>
      <c r="L3457">
        <v>8543.7000000000007</v>
      </c>
      <c r="M3457" t="s">
        <v>114</v>
      </c>
      <c r="N3457" t="s">
        <v>81</v>
      </c>
      <c r="O3457" t="s">
        <v>200</v>
      </c>
      <c r="P3457" t="s">
        <v>146</v>
      </c>
      <c r="Q3457" t="s">
        <v>226</v>
      </c>
      <c r="R3457" t="s">
        <v>3361</v>
      </c>
      <c r="S3457" t="s">
        <v>156</v>
      </c>
      <c r="T3457" t="s">
        <v>59</v>
      </c>
      <c r="U3457" t="s">
        <v>166</v>
      </c>
      <c r="V3457">
        <v>28113</v>
      </c>
      <c r="W3457">
        <v>19948</v>
      </c>
      <c r="X3457">
        <v>21.1</v>
      </c>
      <c r="Y3457">
        <v>12</v>
      </c>
      <c r="Z3457">
        <v>21698.68</v>
      </c>
      <c r="AA3457">
        <v>1549</v>
      </c>
      <c r="AB3457">
        <v>3900.94</v>
      </c>
      <c r="AC3457">
        <v>6042556.0599999996</v>
      </c>
      <c r="AD3457">
        <v>61430265</v>
      </c>
      <c r="AE3457">
        <v>165.21</v>
      </c>
      <c r="AF3457">
        <v>10148894080.65</v>
      </c>
      <c r="AG3457">
        <v>39016.57</v>
      </c>
      <c r="AH3457">
        <v>0</v>
      </c>
      <c r="AI3457">
        <v>0</v>
      </c>
      <c r="AJ3457">
        <v>24.63</v>
      </c>
      <c r="AK3457">
        <v>15130274.27</v>
      </c>
      <c r="AL3457">
        <v>0.29699999999999999</v>
      </c>
      <c r="AM3457">
        <v>182447.89</v>
      </c>
      <c r="AN3457">
        <v>943.7</v>
      </c>
      <c r="AO3457">
        <v>523.01</v>
      </c>
      <c r="AP3457">
        <v>493564.54</v>
      </c>
      <c r="AQ3457">
        <v>6757585.0599999996</v>
      </c>
      <c r="AR3457" t="s">
        <v>61</v>
      </c>
      <c r="AS3457" t="s">
        <v>61</v>
      </c>
      <c r="AT3457" t="s">
        <v>62</v>
      </c>
      <c r="AU3457" t="s">
        <v>63</v>
      </c>
    </row>
    <row r="3458" spans="1:47" x14ac:dyDescent="0.25">
      <c r="A3458" t="s">
        <v>4745</v>
      </c>
      <c r="B3458">
        <v>2021</v>
      </c>
      <c r="C3458">
        <v>4</v>
      </c>
      <c r="D3458" t="s">
        <v>77</v>
      </c>
      <c r="E3458" s="1">
        <v>44300</v>
      </c>
      <c r="F3458" s="1">
        <v>44327</v>
      </c>
      <c r="G3458">
        <v>27</v>
      </c>
      <c r="H3458">
        <v>5.0999999999999996</v>
      </c>
      <c r="I3458" t="s">
        <v>49</v>
      </c>
      <c r="J3458" t="s">
        <v>239</v>
      </c>
      <c r="K3458" t="s">
        <v>240</v>
      </c>
      <c r="L3458">
        <v>3105.2</v>
      </c>
      <c r="M3458" t="s">
        <v>52</v>
      </c>
      <c r="N3458" t="s">
        <v>69</v>
      </c>
      <c r="O3458" t="s">
        <v>189</v>
      </c>
      <c r="P3458" t="s">
        <v>201</v>
      </c>
      <c r="Q3458" t="s">
        <v>82</v>
      </c>
      <c r="R3458" t="s">
        <v>1366</v>
      </c>
      <c r="S3458" t="s">
        <v>161</v>
      </c>
      <c r="T3458" t="s">
        <v>102</v>
      </c>
      <c r="U3458" t="s">
        <v>259</v>
      </c>
      <c r="V3458">
        <v>36427</v>
      </c>
      <c r="W3458">
        <v>21265</v>
      </c>
      <c r="X3458">
        <v>2.6</v>
      </c>
      <c r="Y3458">
        <v>15.8</v>
      </c>
      <c r="Z3458">
        <v>28209.11</v>
      </c>
      <c r="AB3458">
        <v>44.01</v>
      </c>
      <c r="AC3458">
        <v>1241482.93</v>
      </c>
      <c r="AD3458">
        <v>10180667.800000001</v>
      </c>
      <c r="AE3458">
        <v>172.95</v>
      </c>
      <c r="AF3458">
        <v>1760746496.01</v>
      </c>
      <c r="AG3458">
        <v>153737.97</v>
      </c>
      <c r="AH3458">
        <v>0</v>
      </c>
      <c r="AI3458">
        <v>0</v>
      </c>
      <c r="AJ3458">
        <v>10.6</v>
      </c>
      <c r="AK3458">
        <v>1079150.79</v>
      </c>
      <c r="AL3458">
        <v>6.8000000000000005E-2</v>
      </c>
      <c r="AM3458">
        <v>6922.85</v>
      </c>
      <c r="AN3458">
        <v>1009.6</v>
      </c>
      <c r="AO3458">
        <v>675.31</v>
      </c>
      <c r="AP3458">
        <v>681792.98</v>
      </c>
      <c r="AQ3458">
        <v>2083936.73</v>
      </c>
      <c r="AR3458" t="s">
        <v>61</v>
      </c>
      <c r="AS3458" t="s">
        <v>61</v>
      </c>
      <c r="AT3458" t="s">
        <v>62</v>
      </c>
      <c r="AU3458" t="s">
        <v>63</v>
      </c>
    </row>
    <row r="3459" spans="1:47" x14ac:dyDescent="0.25">
      <c r="A3459" t="s">
        <v>4746</v>
      </c>
      <c r="B3459">
        <v>2023</v>
      </c>
      <c r="C3459">
        <v>6</v>
      </c>
      <c r="D3459" t="s">
        <v>77</v>
      </c>
      <c r="E3459" s="1">
        <v>45100</v>
      </c>
      <c r="F3459" s="1">
        <v>45120</v>
      </c>
      <c r="G3459">
        <v>20</v>
      </c>
      <c r="H3459">
        <v>6.6</v>
      </c>
      <c r="I3459" t="s">
        <v>49</v>
      </c>
      <c r="J3459" t="s">
        <v>50</v>
      </c>
      <c r="K3459" t="s">
        <v>120</v>
      </c>
      <c r="L3459">
        <v>2710.1921000000002</v>
      </c>
      <c r="M3459" t="s">
        <v>114</v>
      </c>
      <c r="N3459" t="s">
        <v>106</v>
      </c>
      <c r="O3459" t="s">
        <v>189</v>
      </c>
      <c r="P3459" t="s">
        <v>230</v>
      </c>
      <c r="Q3459" t="s">
        <v>226</v>
      </c>
      <c r="R3459" t="s">
        <v>3254</v>
      </c>
      <c r="S3459" t="s">
        <v>142</v>
      </c>
      <c r="T3459" t="s">
        <v>95</v>
      </c>
      <c r="U3459" t="s">
        <v>87</v>
      </c>
      <c r="V3459">
        <v>64672</v>
      </c>
      <c r="W3459">
        <v>43440</v>
      </c>
      <c r="X3459">
        <v>7.4</v>
      </c>
      <c r="Y3459">
        <v>10.199999999999999</v>
      </c>
      <c r="Z3459">
        <v>54762.43</v>
      </c>
      <c r="AB3459">
        <v>33.81</v>
      </c>
      <c r="AC3459">
        <v>1851517.76</v>
      </c>
      <c r="AD3459">
        <v>61003704.149999999</v>
      </c>
      <c r="AE3459">
        <v>289.02</v>
      </c>
      <c r="AF3459">
        <v>17631290573.43</v>
      </c>
      <c r="AG3459">
        <v>45026.38</v>
      </c>
      <c r="AH3459">
        <v>0</v>
      </c>
      <c r="AI3459">
        <v>0</v>
      </c>
      <c r="AJ3459">
        <v>11.98</v>
      </c>
      <c r="AK3459">
        <v>7308243.7599999998</v>
      </c>
      <c r="AL3459">
        <v>0.29499999999999998</v>
      </c>
      <c r="AM3459">
        <v>179960.93</v>
      </c>
      <c r="AN3459">
        <v>446.5</v>
      </c>
      <c r="AO3459">
        <v>732.63</v>
      </c>
      <c r="AP3459">
        <v>327119.28999999998</v>
      </c>
      <c r="AQ3459">
        <v>2403624.36</v>
      </c>
      <c r="AR3459" t="s">
        <v>61</v>
      </c>
      <c r="AS3459" t="s">
        <v>124</v>
      </c>
      <c r="AT3459" t="s">
        <v>62</v>
      </c>
      <c r="AU3459" t="s">
        <v>63</v>
      </c>
    </row>
    <row r="3460" spans="1:47" x14ac:dyDescent="0.25">
      <c r="A3460" t="s">
        <v>4747</v>
      </c>
      <c r="B3460">
        <v>2021</v>
      </c>
      <c r="C3460">
        <v>2</v>
      </c>
      <c r="D3460" t="s">
        <v>48</v>
      </c>
      <c r="E3460" s="1">
        <v>44250</v>
      </c>
      <c r="F3460" s="1">
        <v>44270</v>
      </c>
      <c r="G3460">
        <v>20</v>
      </c>
      <c r="H3460">
        <v>4.2</v>
      </c>
      <c r="I3460" t="s">
        <v>65</v>
      </c>
      <c r="J3460" t="s">
        <v>78</v>
      </c>
      <c r="K3460" t="s">
        <v>158</v>
      </c>
      <c r="L3460">
        <v>1006.3</v>
      </c>
      <c r="M3460" t="s">
        <v>52</v>
      </c>
      <c r="N3460" t="s">
        <v>69</v>
      </c>
      <c r="O3460" t="s">
        <v>54</v>
      </c>
      <c r="P3460" t="s">
        <v>184</v>
      </c>
      <c r="Q3460" t="s">
        <v>55</v>
      </c>
      <c r="R3460" t="s">
        <v>1204</v>
      </c>
      <c r="S3460" t="s">
        <v>161</v>
      </c>
      <c r="T3460" t="s">
        <v>74</v>
      </c>
      <c r="U3460" t="s">
        <v>166</v>
      </c>
      <c r="V3460">
        <v>28552</v>
      </c>
      <c r="W3460">
        <v>19909</v>
      </c>
      <c r="X3460">
        <v>8.6999999999999993</v>
      </c>
      <c r="Y3460">
        <v>11.5</v>
      </c>
      <c r="Z3460">
        <v>23901.97</v>
      </c>
      <c r="AB3460">
        <v>22.01</v>
      </c>
      <c r="AC3460">
        <v>526082.36</v>
      </c>
      <c r="AD3460">
        <v>27031932.969999999</v>
      </c>
      <c r="AE3460">
        <v>174.11</v>
      </c>
      <c r="AF3460">
        <v>4706529849.4099998</v>
      </c>
      <c r="AG3460">
        <v>25396.98</v>
      </c>
      <c r="AH3460">
        <v>1.6</v>
      </c>
      <c r="AI3460">
        <v>20566.150000000001</v>
      </c>
      <c r="AJ3460">
        <v>14.9</v>
      </c>
      <c r="AK3460">
        <v>0</v>
      </c>
      <c r="AL3460">
        <v>0.05</v>
      </c>
      <c r="AM3460">
        <v>13515.97</v>
      </c>
      <c r="AN3460">
        <v>429.7</v>
      </c>
      <c r="AO3460">
        <v>433.93</v>
      </c>
      <c r="AP3460">
        <v>186459.72</v>
      </c>
      <c r="AQ3460">
        <v>772021.18</v>
      </c>
      <c r="AR3460" t="s">
        <v>61</v>
      </c>
      <c r="AS3460" t="s">
        <v>61</v>
      </c>
      <c r="AT3460" t="s">
        <v>62</v>
      </c>
      <c r="AU3460" t="s">
        <v>63</v>
      </c>
    </row>
    <row r="3461" spans="1:47" x14ac:dyDescent="0.25">
      <c r="A3461" t="s">
        <v>4748</v>
      </c>
      <c r="B3461">
        <v>2020</v>
      </c>
      <c r="C3461">
        <v>10</v>
      </c>
      <c r="D3461" t="s">
        <v>119</v>
      </c>
      <c r="E3461" s="1">
        <v>44109</v>
      </c>
      <c r="F3461" s="1">
        <v>44136</v>
      </c>
      <c r="G3461">
        <v>27</v>
      </c>
      <c r="H3461">
        <v>20.5</v>
      </c>
      <c r="I3461" t="s">
        <v>49</v>
      </c>
      <c r="J3461" t="s">
        <v>112</v>
      </c>
      <c r="K3461" t="s">
        <v>199</v>
      </c>
      <c r="L3461">
        <v>7204.49</v>
      </c>
      <c r="M3461" t="s">
        <v>90</v>
      </c>
      <c r="N3461" t="s">
        <v>69</v>
      </c>
      <c r="O3461" t="s">
        <v>54</v>
      </c>
      <c r="P3461" t="s">
        <v>140</v>
      </c>
      <c r="Q3461" t="s">
        <v>226</v>
      </c>
      <c r="R3461" t="s">
        <v>1182</v>
      </c>
      <c r="S3461" t="s">
        <v>161</v>
      </c>
      <c r="T3461" t="s">
        <v>95</v>
      </c>
      <c r="U3461" t="s">
        <v>110</v>
      </c>
      <c r="V3461">
        <v>36314</v>
      </c>
      <c r="W3461">
        <v>21809</v>
      </c>
      <c r="X3461">
        <v>19.600000000000001</v>
      </c>
      <c r="Y3461">
        <v>12.8</v>
      </c>
      <c r="Z3461">
        <v>32208.53</v>
      </c>
      <c r="AB3461">
        <v>42.19</v>
      </c>
      <c r="AC3461">
        <v>1358877.88</v>
      </c>
      <c r="AD3461">
        <v>31549221.390000001</v>
      </c>
      <c r="AE3461">
        <v>163.9</v>
      </c>
      <c r="AF3461">
        <v>5170917385.8199997</v>
      </c>
      <c r="AG3461">
        <v>69251.28</v>
      </c>
      <c r="AH3461">
        <v>0.1</v>
      </c>
      <c r="AI3461">
        <v>1541.75</v>
      </c>
      <c r="AJ3461">
        <v>19.91</v>
      </c>
      <c r="AK3461">
        <v>6281449.9800000004</v>
      </c>
      <c r="AL3461">
        <v>0.35</v>
      </c>
      <c r="AM3461">
        <v>110422.27</v>
      </c>
      <c r="AN3461">
        <v>1041.5</v>
      </c>
      <c r="AO3461">
        <v>462.16</v>
      </c>
      <c r="AP3461">
        <v>481339.64</v>
      </c>
      <c r="AQ3461">
        <v>2021432.82</v>
      </c>
      <c r="AR3461" t="s">
        <v>61</v>
      </c>
      <c r="AS3461" t="s">
        <v>61</v>
      </c>
      <c r="AT3461" t="s">
        <v>116</v>
      </c>
      <c r="AU3461" t="s">
        <v>63</v>
      </c>
    </row>
    <row r="3462" spans="1:47" x14ac:dyDescent="0.25">
      <c r="A3462" t="s">
        <v>4749</v>
      </c>
      <c r="B3462">
        <v>2026</v>
      </c>
      <c r="C3462">
        <v>2</v>
      </c>
      <c r="D3462" t="s">
        <v>48</v>
      </c>
      <c r="E3462" s="1">
        <v>46074</v>
      </c>
      <c r="F3462" s="1">
        <v>46086</v>
      </c>
      <c r="G3462">
        <v>12</v>
      </c>
      <c r="H3462">
        <v>17.8</v>
      </c>
      <c r="I3462" t="s">
        <v>65</v>
      </c>
      <c r="J3462" t="s">
        <v>78</v>
      </c>
      <c r="K3462" t="s">
        <v>158</v>
      </c>
      <c r="L3462">
        <v>1006.3</v>
      </c>
      <c r="M3462" t="s">
        <v>68</v>
      </c>
      <c r="N3462" t="s">
        <v>81</v>
      </c>
      <c r="O3462" t="s">
        <v>54</v>
      </c>
      <c r="P3462" t="s">
        <v>184</v>
      </c>
      <c r="Q3462" t="s">
        <v>121</v>
      </c>
      <c r="R3462" t="s">
        <v>1703</v>
      </c>
      <c r="S3462" t="s">
        <v>161</v>
      </c>
      <c r="T3462" t="s">
        <v>162</v>
      </c>
      <c r="U3462" t="s">
        <v>228</v>
      </c>
      <c r="V3462">
        <v>31730</v>
      </c>
      <c r="W3462">
        <v>21955</v>
      </c>
      <c r="X3462">
        <v>6.8</v>
      </c>
      <c r="Y3462">
        <v>11.1</v>
      </c>
      <c r="Z3462">
        <v>27074.89</v>
      </c>
      <c r="AB3462">
        <v>44.14</v>
      </c>
      <c r="AC3462">
        <v>1195085.6399999999</v>
      </c>
      <c r="AD3462">
        <v>8862694.4900000002</v>
      </c>
      <c r="AE3462">
        <v>279.89</v>
      </c>
      <c r="AF3462">
        <v>2480579560.8099999</v>
      </c>
      <c r="AG3462">
        <v>81104.13</v>
      </c>
      <c r="AH3462">
        <v>0</v>
      </c>
      <c r="AI3462">
        <v>0</v>
      </c>
      <c r="AJ3462">
        <v>11.75</v>
      </c>
      <c r="AK3462">
        <v>0</v>
      </c>
      <c r="AL3462">
        <v>0.26400000000000001</v>
      </c>
      <c r="AM3462">
        <v>23397.51</v>
      </c>
      <c r="AN3462">
        <v>630.1</v>
      </c>
      <c r="AO3462">
        <v>388.58</v>
      </c>
      <c r="AP3462">
        <v>244844.26</v>
      </c>
      <c r="AQ3462">
        <v>1544431.54</v>
      </c>
      <c r="AR3462" t="s">
        <v>61</v>
      </c>
      <c r="AS3462" t="s">
        <v>61</v>
      </c>
      <c r="AT3462" t="s">
        <v>62</v>
      </c>
      <c r="AU3462" t="s">
        <v>63</v>
      </c>
    </row>
    <row r="3463" spans="1:47" x14ac:dyDescent="0.25">
      <c r="A3463" t="s">
        <v>4750</v>
      </c>
      <c r="B3463">
        <v>2023</v>
      </c>
      <c r="C3463">
        <v>1</v>
      </c>
      <c r="D3463" t="s">
        <v>48</v>
      </c>
      <c r="E3463" s="1">
        <v>44928</v>
      </c>
      <c r="F3463" s="1">
        <v>44935</v>
      </c>
      <c r="G3463">
        <v>7</v>
      </c>
      <c r="H3463">
        <v>17.2</v>
      </c>
      <c r="I3463" t="s">
        <v>49</v>
      </c>
      <c r="J3463" t="s">
        <v>50</v>
      </c>
      <c r="K3463" t="s">
        <v>51</v>
      </c>
      <c r="L3463">
        <v>2709</v>
      </c>
      <c r="M3463" t="s">
        <v>98</v>
      </c>
      <c r="N3463" t="s">
        <v>69</v>
      </c>
      <c r="O3463" t="s">
        <v>200</v>
      </c>
      <c r="P3463" t="s">
        <v>93</v>
      </c>
      <c r="Q3463" t="s">
        <v>226</v>
      </c>
      <c r="R3463" t="s">
        <v>349</v>
      </c>
      <c r="S3463" t="s">
        <v>170</v>
      </c>
      <c r="T3463" t="s">
        <v>86</v>
      </c>
      <c r="U3463" t="s">
        <v>87</v>
      </c>
      <c r="V3463">
        <v>77730</v>
      </c>
      <c r="W3463">
        <v>55308</v>
      </c>
      <c r="X3463">
        <v>6.3</v>
      </c>
      <c r="Y3463">
        <v>11.1</v>
      </c>
      <c r="Z3463">
        <v>73317.039999999994</v>
      </c>
      <c r="AB3463">
        <v>15.79</v>
      </c>
      <c r="AC3463">
        <v>1157676.06</v>
      </c>
      <c r="AD3463">
        <v>4225994.1900000004</v>
      </c>
      <c r="AE3463">
        <v>284.07</v>
      </c>
      <c r="AF3463">
        <v>1200478169.55</v>
      </c>
      <c r="AG3463">
        <v>122567.97</v>
      </c>
      <c r="AH3463">
        <v>1.7</v>
      </c>
      <c r="AI3463">
        <v>37403.25</v>
      </c>
      <c r="AJ3463">
        <v>8.25</v>
      </c>
      <c r="AK3463">
        <v>348644.52</v>
      </c>
      <c r="AL3463">
        <v>0.188</v>
      </c>
      <c r="AM3463">
        <v>7944.87</v>
      </c>
      <c r="AN3463">
        <v>335.2</v>
      </c>
      <c r="AO3463">
        <v>732.67</v>
      </c>
      <c r="AP3463">
        <v>245590.98</v>
      </c>
      <c r="AQ3463">
        <v>1571183.13</v>
      </c>
      <c r="AR3463" t="s">
        <v>61</v>
      </c>
      <c r="AS3463" t="s">
        <v>61</v>
      </c>
      <c r="AT3463" t="s">
        <v>62</v>
      </c>
      <c r="AU3463" t="s">
        <v>63</v>
      </c>
    </row>
    <row r="3464" spans="1:47" x14ac:dyDescent="0.25">
      <c r="A3464" t="s">
        <v>4751</v>
      </c>
      <c r="B3464">
        <v>2025</v>
      </c>
      <c r="C3464">
        <v>4</v>
      </c>
      <c r="D3464" t="s">
        <v>77</v>
      </c>
      <c r="E3464" s="1">
        <v>45776</v>
      </c>
      <c r="F3464" s="1">
        <v>45801</v>
      </c>
      <c r="G3464">
        <v>25</v>
      </c>
      <c r="H3464">
        <v>9</v>
      </c>
      <c r="I3464" t="s">
        <v>65</v>
      </c>
      <c r="J3464" t="s">
        <v>112</v>
      </c>
      <c r="K3464" t="s">
        <v>340</v>
      </c>
      <c r="L3464">
        <v>7208.39</v>
      </c>
      <c r="M3464" t="s">
        <v>114</v>
      </c>
      <c r="N3464" t="s">
        <v>168</v>
      </c>
      <c r="O3464" t="s">
        <v>99</v>
      </c>
      <c r="P3464" t="s">
        <v>92</v>
      </c>
      <c r="Q3464" t="s">
        <v>140</v>
      </c>
      <c r="R3464" t="s">
        <v>3885</v>
      </c>
      <c r="S3464" t="s">
        <v>73</v>
      </c>
      <c r="T3464" t="s">
        <v>148</v>
      </c>
      <c r="U3464" t="s">
        <v>143</v>
      </c>
      <c r="V3464">
        <v>7445</v>
      </c>
      <c r="W3464">
        <v>4813</v>
      </c>
      <c r="X3464">
        <v>11.5</v>
      </c>
      <c r="Y3464">
        <v>15</v>
      </c>
      <c r="Z3464">
        <v>5787.59</v>
      </c>
      <c r="AB3464">
        <v>37.799999999999997</v>
      </c>
      <c r="AC3464">
        <v>218770.9</v>
      </c>
      <c r="AD3464">
        <v>3571811.17</v>
      </c>
      <c r="AE3464">
        <v>275.02999999999997</v>
      </c>
      <c r="AF3464">
        <v>982355226.09000003</v>
      </c>
      <c r="AG3464">
        <v>155936.01999999999</v>
      </c>
      <c r="AI3464">
        <v>76184.899999999994</v>
      </c>
      <c r="AJ3464">
        <v>7.42</v>
      </c>
      <c r="AK3464">
        <v>0</v>
      </c>
      <c r="AL3464">
        <v>0.24099999999999999</v>
      </c>
      <c r="AM3464">
        <v>8608.06</v>
      </c>
      <c r="AN3464">
        <v>532.79999999999995</v>
      </c>
      <c r="AO3464">
        <v>742.74</v>
      </c>
      <c r="AP3464">
        <v>395731.87</v>
      </c>
      <c r="AQ3464">
        <v>855231.75</v>
      </c>
      <c r="AR3464" t="s">
        <v>61</v>
      </c>
      <c r="AS3464" t="s">
        <v>61</v>
      </c>
      <c r="AT3464" t="s">
        <v>62</v>
      </c>
      <c r="AU3464" t="s">
        <v>63</v>
      </c>
    </row>
    <row r="3465" spans="1:47" x14ac:dyDescent="0.25">
      <c r="A3465" t="s">
        <v>4752</v>
      </c>
      <c r="B3465">
        <v>2025</v>
      </c>
      <c r="C3465">
        <v>5</v>
      </c>
      <c r="D3465" t="s">
        <v>77</v>
      </c>
      <c r="E3465" s="1">
        <v>45788</v>
      </c>
      <c r="F3465" s="1">
        <v>45818</v>
      </c>
      <c r="G3465">
        <v>30</v>
      </c>
      <c r="H3465">
        <v>3.7</v>
      </c>
      <c r="I3465" t="s">
        <v>65</v>
      </c>
      <c r="J3465" t="s">
        <v>66</v>
      </c>
      <c r="K3465" t="s">
        <v>67</v>
      </c>
      <c r="L3465">
        <v>8479.8989999999994</v>
      </c>
      <c r="M3465" t="s">
        <v>68</v>
      </c>
      <c r="N3465" t="s">
        <v>168</v>
      </c>
      <c r="O3465" t="s">
        <v>99</v>
      </c>
      <c r="P3465" t="s">
        <v>128</v>
      </c>
      <c r="Q3465" t="s">
        <v>127</v>
      </c>
      <c r="R3465" t="s">
        <v>3634</v>
      </c>
      <c r="S3465" t="s">
        <v>73</v>
      </c>
      <c r="T3465" t="s">
        <v>131</v>
      </c>
      <c r="U3465" t="s">
        <v>87</v>
      </c>
      <c r="V3465">
        <v>13804</v>
      </c>
      <c r="W3465">
        <v>7658</v>
      </c>
      <c r="X3465">
        <v>4.9000000000000004</v>
      </c>
      <c r="Y3465">
        <v>10</v>
      </c>
      <c r="Z3465">
        <v>10889.5</v>
      </c>
      <c r="AB3465">
        <v>37.74</v>
      </c>
      <c r="AC3465">
        <v>410969.73</v>
      </c>
      <c r="AD3465">
        <v>13056183.810000001</v>
      </c>
      <c r="AE3465">
        <v>280.04000000000002</v>
      </c>
      <c r="AF3465">
        <v>3656253714.1500001</v>
      </c>
      <c r="AG3465">
        <v>31753.45</v>
      </c>
      <c r="AH3465">
        <v>0</v>
      </c>
      <c r="AI3465">
        <v>0</v>
      </c>
      <c r="AJ3465">
        <v>8.1</v>
      </c>
      <c r="AK3465">
        <v>0</v>
      </c>
      <c r="AL3465">
        <v>0.32700000000000001</v>
      </c>
      <c r="AM3465">
        <v>42693.72</v>
      </c>
      <c r="AN3465">
        <v>1414.6</v>
      </c>
      <c r="AO3465">
        <v>691.94</v>
      </c>
      <c r="AP3465">
        <v>978818.32</v>
      </c>
      <c r="AQ3465">
        <v>1464235.22</v>
      </c>
      <c r="AR3465" t="s">
        <v>61</v>
      </c>
      <c r="AS3465" t="s">
        <v>61</v>
      </c>
      <c r="AT3465" t="s">
        <v>62</v>
      </c>
      <c r="AU3465" t="s">
        <v>63</v>
      </c>
    </row>
    <row r="3466" spans="1:47" x14ac:dyDescent="0.25">
      <c r="A3466" t="s">
        <v>4753</v>
      </c>
      <c r="B3466">
        <v>2023</v>
      </c>
      <c r="C3466">
        <v>9</v>
      </c>
      <c r="D3466" t="s">
        <v>89</v>
      </c>
      <c r="E3466" s="1">
        <v>45182</v>
      </c>
      <c r="F3466" s="1">
        <v>45195</v>
      </c>
      <c r="G3466">
        <v>13</v>
      </c>
      <c r="H3466">
        <v>3.9</v>
      </c>
      <c r="I3466" t="s">
        <v>65</v>
      </c>
      <c r="J3466" t="s">
        <v>239</v>
      </c>
      <c r="K3466" t="s">
        <v>270</v>
      </c>
      <c r="L3466">
        <v>2710.1990999999998</v>
      </c>
      <c r="M3466" t="s">
        <v>52</v>
      </c>
      <c r="N3466" t="s">
        <v>168</v>
      </c>
      <c r="O3466" t="s">
        <v>189</v>
      </c>
      <c r="P3466" t="s">
        <v>56</v>
      </c>
      <c r="Q3466" t="s">
        <v>131</v>
      </c>
      <c r="R3466" t="s">
        <v>1672</v>
      </c>
      <c r="S3466" t="s">
        <v>142</v>
      </c>
      <c r="T3466" t="s">
        <v>102</v>
      </c>
      <c r="U3466" t="s">
        <v>103</v>
      </c>
      <c r="V3466">
        <v>70194</v>
      </c>
      <c r="W3466">
        <v>44725</v>
      </c>
      <c r="X3466">
        <v>10.5</v>
      </c>
      <c r="Y3466">
        <v>11.6</v>
      </c>
      <c r="Z3466">
        <v>56497.35</v>
      </c>
      <c r="AB3466">
        <v>14.71</v>
      </c>
      <c r="AC3466">
        <v>831076.02</v>
      </c>
      <c r="AD3466">
        <v>51484340.130000003</v>
      </c>
      <c r="AE3466">
        <v>289.54000000000002</v>
      </c>
      <c r="AF3466">
        <v>14906775841.24</v>
      </c>
      <c r="AG3466">
        <v>43285.25</v>
      </c>
      <c r="AI3466">
        <v>85099.12</v>
      </c>
      <c r="AJ3466">
        <v>7.6</v>
      </c>
      <c r="AK3466">
        <v>0</v>
      </c>
      <c r="AL3466">
        <v>0.184</v>
      </c>
      <c r="AM3466">
        <v>94731.19</v>
      </c>
      <c r="AO3466">
        <v>354.72</v>
      </c>
      <c r="AP3466">
        <v>238123.54</v>
      </c>
      <c r="AQ3466">
        <v>1292315.1200000001</v>
      </c>
      <c r="AR3466" t="s">
        <v>124</v>
      </c>
      <c r="AS3466" t="s">
        <v>61</v>
      </c>
      <c r="AT3466" t="s">
        <v>62</v>
      </c>
      <c r="AU3466" t="s">
        <v>63</v>
      </c>
    </row>
    <row r="3467" spans="1:47" x14ac:dyDescent="0.25">
      <c r="A3467" t="s">
        <v>4754</v>
      </c>
      <c r="B3467">
        <v>2025</v>
      </c>
      <c r="C3467">
        <v>6</v>
      </c>
      <c r="D3467" t="s">
        <v>77</v>
      </c>
      <c r="E3467" s="1">
        <v>45812</v>
      </c>
      <c r="F3467" s="1">
        <v>45841</v>
      </c>
      <c r="G3467">
        <v>29</v>
      </c>
      <c r="H3467">
        <v>3.6</v>
      </c>
      <c r="I3467" t="s">
        <v>49</v>
      </c>
      <c r="J3467" t="s">
        <v>78</v>
      </c>
      <c r="K3467" t="s">
        <v>158</v>
      </c>
      <c r="L3467">
        <v>1006.3</v>
      </c>
      <c r="M3467" t="s">
        <v>80</v>
      </c>
      <c r="N3467" t="s">
        <v>53</v>
      </c>
      <c r="O3467" t="s">
        <v>189</v>
      </c>
      <c r="P3467" t="s">
        <v>174</v>
      </c>
      <c r="Q3467" t="s">
        <v>82</v>
      </c>
      <c r="R3467" t="s">
        <v>1874</v>
      </c>
      <c r="S3467" t="s">
        <v>161</v>
      </c>
      <c r="T3467" t="s">
        <v>187</v>
      </c>
      <c r="U3467" t="s">
        <v>181</v>
      </c>
      <c r="V3467">
        <v>30276</v>
      </c>
      <c r="W3467">
        <v>22262</v>
      </c>
      <c r="X3467">
        <v>19</v>
      </c>
      <c r="Y3467">
        <v>13.7</v>
      </c>
      <c r="Z3467">
        <v>26740.44</v>
      </c>
      <c r="AB3467">
        <v>37.46</v>
      </c>
      <c r="AC3467">
        <v>1001696.88</v>
      </c>
      <c r="AD3467">
        <v>25641407.920000002</v>
      </c>
      <c r="AE3467">
        <v>281.44</v>
      </c>
      <c r="AF3467">
        <v>7216517845</v>
      </c>
      <c r="AG3467">
        <v>111428.84</v>
      </c>
      <c r="AH3467">
        <v>2.5</v>
      </c>
      <c r="AI3467">
        <v>81997.210000000006</v>
      </c>
      <c r="AJ3467">
        <v>23.68</v>
      </c>
      <c r="AK3467">
        <v>6071885.4000000004</v>
      </c>
      <c r="AL3467">
        <v>0.28299999999999997</v>
      </c>
      <c r="AM3467">
        <v>72565.179999999993</v>
      </c>
      <c r="AN3467">
        <v>868.1</v>
      </c>
      <c r="AO3467">
        <v>711.71</v>
      </c>
      <c r="AP3467">
        <v>617835.44999999995</v>
      </c>
      <c r="AQ3467">
        <v>1885523.56</v>
      </c>
      <c r="AR3467" t="s">
        <v>61</v>
      </c>
      <c r="AS3467" t="s">
        <v>61</v>
      </c>
      <c r="AT3467" t="s">
        <v>293</v>
      </c>
      <c r="AU3467" t="s">
        <v>117</v>
      </c>
    </row>
    <row r="3468" spans="1:47" x14ac:dyDescent="0.25">
      <c r="A3468" t="s">
        <v>4755</v>
      </c>
      <c r="B3468">
        <v>2023</v>
      </c>
      <c r="C3468">
        <v>2</v>
      </c>
      <c r="D3468" t="s">
        <v>48</v>
      </c>
      <c r="E3468" s="1">
        <v>44964</v>
      </c>
      <c r="F3468" s="1">
        <v>44980</v>
      </c>
      <c r="G3468">
        <v>16</v>
      </c>
      <c r="H3468">
        <v>1.6</v>
      </c>
      <c r="I3468" t="s">
        <v>65</v>
      </c>
      <c r="J3468" t="s">
        <v>50</v>
      </c>
      <c r="K3468" t="s">
        <v>120</v>
      </c>
      <c r="L3468">
        <v>2710.1921000000002</v>
      </c>
      <c r="M3468" t="s">
        <v>114</v>
      </c>
      <c r="N3468" t="s">
        <v>53</v>
      </c>
      <c r="O3468" t="s">
        <v>99</v>
      </c>
      <c r="P3468" t="s">
        <v>100</v>
      </c>
      <c r="Q3468" t="s">
        <v>164</v>
      </c>
      <c r="R3468" t="s">
        <v>4756</v>
      </c>
      <c r="S3468" t="s">
        <v>142</v>
      </c>
      <c r="T3468" t="s">
        <v>102</v>
      </c>
      <c r="U3468" t="s">
        <v>87</v>
      </c>
      <c r="V3468">
        <v>26601</v>
      </c>
      <c r="W3468">
        <v>19173</v>
      </c>
      <c r="X3468">
        <v>15</v>
      </c>
      <c r="Y3468">
        <v>12.7</v>
      </c>
      <c r="Z3468">
        <v>21981.93</v>
      </c>
      <c r="AB3468">
        <v>26.25</v>
      </c>
      <c r="AC3468">
        <v>577025.66</v>
      </c>
      <c r="AD3468">
        <v>21563613.870000001</v>
      </c>
      <c r="AE3468">
        <v>288.11</v>
      </c>
      <c r="AF3468">
        <v>6212692792.0900002</v>
      </c>
      <c r="AG3468">
        <v>62535.45</v>
      </c>
      <c r="AI3468">
        <v>0</v>
      </c>
      <c r="AJ3468">
        <v>21.71</v>
      </c>
      <c r="AK3468">
        <v>0</v>
      </c>
      <c r="AL3468">
        <v>0.316</v>
      </c>
      <c r="AM3468">
        <v>68141.02</v>
      </c>
      <c r="AN3468">
        <v>289.10000000000002</v>
      </c>
      <c r="AO3468">
        <v>728.7</v>
      </c>
      <c r="AP3468">
        <v>210667.17</v>
      </c>
      <c r="AQ3468">
        <v>918369.3</v>
      </c>
      <c r="AR3468" t="s">
        <v>61</v>
      </c>
      <c r="AS3468" t="s">
        <v>61</v>
      </c>
      <c r="AT3468" t="s">
        <v>62</v>
      </c>
      <c r="AU3468" t="s">
        <v>63</v>
      </c>
    </row>
    <row r="3469" spans="1:47" x14ac:dyDescent="0.25">
      <c r="A3469" t="s">
        <v>4757</v>
      </c>
      <c r="B3469">
        <v>2026</v>
      </c>
      <c r="C3469">
        <v>3</v>
      </c>
      <c r="D3469" t="s">
        <v>48</v>
      </c>
      <c r="E3469" s="1">
        <v>46112</v>
      </c>
      <c r="F3469" s="1">
        <v>46128</v>
      </c>
      <c r="G3469">
        <v>16</v>
      </c>
      <c r="H3469">
        <v>10.1</v>
      </c>
      <c r="I3469" t="s">
        <v>49</v>
      </c>
      <c r="J3469" t="s">
        <v>78</v>
      </c>
      <c r="K3469" t="s">
        <v>211</v>
      </c>
      <c r="L3469">
        <v>1701.99</v>
      </c>
      <c r="M3469" t="s">
        <v>80</v>
      </c>
      <c r="N3469" t="s">
        <v>168</v>
      </c>
      <c r="O3469" t="s">
        <v>91</v>
      </c>
      <c r="P3469" t="s">
        <v>93</v>
      </c>
      <c r="Q3469" t="s">
        <v>128</v>
      </c>
      <c r="R3469" t="s">
        <v>2545</v>
      </c>
      <c r="S3469" t="s">
        <v>85</v>
      </c>
      <c r="T3469" t="s">
        <v>59</v>
      </c>
      <c r="U3469" t="s">
        <v>103</v>
      </c>
      <c r="V3469">
        <v>40666</v>
      </c>
      <c r="W3469">
        <v>26833</v>
      </c>
      <c r="X3469">
        <v>24.1</v>
      </c>
      <c r="Y3469">
        <v>11.9</v>
      </c>
      <c r="Z3469">
        <v>32016.84</v>
      </c>
      <c r="AB3469">
        <v>31.49</v>
      </c>
      <c r="AC3469">
        <v>1008210.29</v>
      </c>
      <c r="AD3469">
        <v>23815406.27</v>
      </c>
      <c r="AE3469">
        <v>285.35000000000002</v>
      </c>
      <c r="AF3469">
        <v>6795726179.1400003</v>
      </c>
      <c r="AG3469">
        <v>133112.60999999999</v>
      </c>
      <c r="AH3469">
        <v>0.1</v>
      </c>
      <c r="AI3469">
        <v>2066.62</v>
      </c>
      <c r="AJ3469">
        <v>20.78</v>
      </c>
      <c r="AK3469">
        <v>4948841.42</v>
      </c>
      <c r="AL3469">
        <v>0.29899999999999999</v>
      </c>
      <c r="AM3469">
        <v>71208.06</v>
      </c>
      <c r="AN3469">
        <v>608.79999999999995</v>
      </c>
      <c r="AO3469">
        <v>411.65</v>
      </c>
      <c r="AP3469">
        <v>250612.52</v>
      </c>
      <c r="AQ3469">
        <v>1465210.1</v>
      </c>
      <c r="AR3469" t="s">
        <v>61</v>
      </c>
      <c r="AS3469" t="s">
        <v>61</v>
      </c>
      <c r="AT3469" t="s">
        <v>62</v>
      </c>
      <c r="AU3469" t="s">
        <v>117</v>
      </c>
    </row>
    <row r="3470" spans="1:47" x14ac:dyDescent="0.25">
      <c r="A3470" t="s">
        <v>4758</v>
      </c>
      <c r="B3470">
        <v>2025</v>
      </c>
      <c r="C3470">
        <v>2</v>
      </c>
      <c r="D3470" t="s">
        <v>48</v>
      </c>
      <c r="E3470" s="1">
        <v>45706</v>
      </c>
      <c r="F3470" s="1">
        <v>45732</v>
      </c>
      <c r="G3470">
        <v>26</v>
      </c>
      <c r="H3470">
        <v>12.9</v>
      </c>
      <c r="I3470" t="s">
        <v>65</v>
      </c>
      <c r="J3470" t="s">
        <v>78</v>
      </c>
      <c r="K3470" t="s">
        <v>177</v>
      </c>
      <c r="L3470">
        <v>1001.99</v>
      </c>
      <c r="M3470" t="s">
        <v>68</v>
      </c>
      <c r="N3470" t="s">
        <v>81</v>
      </c>
      <c r="O3470" t="s">
        <v>189</v>
      </c>
      <c r="P3470" t="s">
        <v>128</v>
      </c>
      <c r="Q3470" t="s">
        <v>93</v>
      </c>
      <c r="R3470" t="s">
        <v>3599</v>
      </c>
      <c r="S3470" t="s">
        <v>130</v>
      </c>
      <c r="T3470" t="s">
        <v>95</v>
      </c>
      <c r="U3470" t="s">
        <v>87</v>
      </c>
      <c r="V3470">
        <v>76715</v>
      </c>
      <c r="W3470">
        <v>49556</v>
      </c>
      <c r="X3470">
        <v>17.7</v>
      </c>
      <c r="Y3470">
        <v>13.7</v>
      </c>
      <c r="Z3470">
        <v>69066.259999999995</v>
      </c>
      <c r="AB3470">
        <v>26.68</v>
      </c>
      <c r="AC3470">
        <v>1842687.82</v>
      </c>
      <c r="AD3470">
        <v>17051078.27</v>
      </c>
      <c r="AE3470">
        <v>278.23</v>
      </c>
      <c r="AF3470">
        <v>4744121507.0600004</v>
      </c>
      <c r="AG3470">
        <v>120499.56</v>
      </c>
      <c r="AH3470">
        <v>1.2</v>
      </c>
      <c r="AI3470">
        <v>19866.599999999999</v>
      </c>
      <c r="AJ3470">
        <v>16.22</v>
      </c>
      <c r="AK3470">
        <v>0</v>
      </c>
      <c r="AL3470">
        <v>0.218</v>
      </c>
      <c r="AM3470">
        <v>37171.35</v>
      </c>
      <c r="AN3470">
        <v>1313</v>
      </c>
      <c r="AO3470">
        <v>697.28</v>
      </c>
      <c r="AP3470">
        <v>915528.64</v>
      </c>
      <c r="AQ3470">
        <v>2935753.97</v>
      </c>
      <c r="AR3470" t="s">
        <v>61</v>
      </c>
      <c r="AS3470" t="s">
        <v>61</v>
      </c>
      <c r="AT3470" t="s">
        <v>62</v>
      </c>
      <c r="AU3470" t="s">
        <v>63</v>
      </c>
    </row>
    <row r="3471" spans="1:47" x14ac:dyDescent="0.25">
      <c r="A3471" t="s">
        <v>4759</v>
      </c>
      <c r="B3471">
        <v>2025</v>
      </c>
      <c r="C3471">
        <v>10</v>
      </c>
      <c r="D3471" t="s">
        <v>119</v>
      </c>
      <c r="E3471" s="1">
        <v>45950</v>
      </c>
      <c r="F3471" s="1">
        <v>45959</v>
      </c>
      <c r="G3471">
        <v>9</v>
      </c>
      <c r="H3471">
        <v>1.5</v>
      </c>
      <c r="I3471" t="s">
        <v>49</v>
      </c>
      <c r="J3471" t="s">
        <v>50</v>
      </c>
      <c r="K3471" t="s">
        <v>223</v>
      </c>
      <c r="L3471">
        <v>2710.1109999999999</v>
      </c>
      <c r="M3471" t="s">
        <v>114</v>
      </c>
      <c r="N3471" t="s">
        <v>53</v>
      </c>
      <c r="O3471" t="s">
        <v>107</v>
      </c>
      <c r="P3471" t="s">
        <v>71</v>
      </c>
      <c r="Q3471" t="s">
        <v>128</v>
      </c>
      <c r="R3471" t="s">
        <v>811</v>
      </c>
      <c r="S3471" t="s">
        <v>186</v>
      </c>
      <c r="T3471" t="s">
        <v>148</v>
      </c>
      <c r="U3471" t="s">
        <v>75</v>
      </c>
      <c r="V3471">
        <v>85745</v>
      </c>
      <c r="W3471">
        <v>52350</v>
      </c>
      <c r="X3471">
        <v>3.2</v>
      </c>
      <c r="Y3471">
        <v>13.5</v>
      </c>
      <c r="Z3471">
        <v>68942.06</v>
      </c>
      <c r="AB3471">
        <v>31.35</v>
      </c>
      <c r="AC3471">
        <v>2161333.58</v>
      </c>
      <c r="AD3471">
        <v>47940240.259999998</v>
      </c>
      <c r="AE3471">
        <v>277.86</v>
      </c>
      <c r="AF3471">
        <v>13320675158.639999</v>
      </c>
      <c r="AG3471">
        <v>163319.64000000001</v>
      </c>
      <c r="AH3471">
        <v>1.6</v>
      </c>
      <c r="AI3471">
        <v>34870.17</v>
      </c>
      <c r="AJ3471">
        <v>18.649999999999999</v>
      </c>
      <c r="AK3471">
        <v>8940854.8100000005</v>
      </c>
      <c r="AL3471">
        <v>0.32400000000000001</v>
      </c>
      <c r="AM3471">
        <v>155326.38</v>
      </c>
      <c r="AN3471">
        <v>357.1</v>
      </c>
      <c r="AO3471">
        <v>368.57</v>
      </c>
      <c r="AP3471">
        <v>131616.35</v>
      </c>
      <c r="AQ3471">
        <v>2646466.12</v>
      </c>
      <c r="AR3471" t="s">
        <v>61</v>
      </c>
      <c r="AS3471" t="s">
        <v>61</v>
      </c>
      <c r="AT3471" t="s">
        <v>62</v>
      </c>
      <c r="AU3471" t="s">
        <v>63</v>
      </c>
    </row>
    <row r="3472" spans="1:47" x14ac:dyDescent="0.25">
      <c r="A3472" t="s">
        <v>4760</v>
      </c>
      <c r="B3472">
        <v>2023</v>
      </c>
      <c r="C3472">
        <v>7</v>
      </c>
      <c r="D3472" t="s">
        <v>89</v>
      </c>
      <c r="E3472" s="1">
        <v>45115</v>
      </c>
      <c r="F3472" s="1">
        <v>45126</v>
      </c>
      <c r="G3472">
        <v>11</v>
      </c>
      <c r="H3472">
        <v>5.9</v>
      </c>
      <c r="I3472" t="s">
        <v>65</v>
      </c>
      <c r="J3472" t="s">
        <v>50</v>
      </c>
      <c r="K3472" t="s">
        <v>51</v>
      </c>
      <c r="L3472">
        <v>2709</v>
      </c>
      <c r="M3472" t="s">
        <v>98</v>
      </c>
      <c r="N3472" t="s">
        <v>81</v>
      </c>
      <c r="O3472" t="s">
        <v>107</v>
      </c>
      <c r="P3472" t="s">
        <v>128</v>
      </c>
      <c r="Q3472" t="s">
        <v>230</v>
      </c>
      <c r="R3472" t="s">
        <v>1649</v>
      </c>
      <c r="S3472" t="s">
        <v>58</v>
      </c>
      <c r="T3472" t="s">
        <v>148</v>
      </c>
      <c r="U3472" t="s">
        <v>132</v>
      </c>
      <c r="V3472">
        <v>248812</v>
      </c>
      <c r="W3472">
        <v>185609</v>
      </c>
      <c r="X3472">
        <v>2.4</v>
      </c>
      <c r="Y3472">
        <v>13.8</v>
      </c>
      <c r="Z3472">
        <v>225567.19</v>
      </c>
      <c r="AB3472">
        <v>22.23</v>
      </c>
      <c r="AC3472">
        <v>5014358.63</v>
      </c>
      <c r="AD3472">
        <v>11718215.52</v>
      </c>
      <c r="AE3472">
        <v>287.82</v>
      </c>
      <c r="AF3472">
        <v>3372736790.9699998</v>
      </c>
      <c r="AG3472">
        <v>80405.23</v>
      </c>
      <c r="AH3472">
        <v>0</v>
      </c>
      <c r="AI3472">
        <v>0</v>
      </c>
      <c r="AJ3472">
        <v>15.88</v>
      </c>
      <c r="AK3472">
        <v>0</v>
      </c>
      <c r="AL3472">
        <v>0.16200000000000001</v>
      </c>
      <c r="AM3472">
        <v>18983.509999999998</v>
      </c>
      <c r="AN3472">
        <v>427.3</v>
      </c>
      <c r="AO3472">
        <v>632.91</v>
      </c>
      <c r="AP3472">
        <v>270442.44</v>
      </c>
      <c r="AQ3472">
        <v>5384189.8099999996</v>
      </c>
      <c r="AR3472" t="s">
        <v>124</v>
      </c>
      <c r="AS3472" t="s">
        <v>61</v>
      </c>
      <c r="AT3472" t="s">
        <v>62</v>
      </c>
      <c r="AU3472" t="s">
        <v>63</v>
      </c>
    </row>
    <row r="3473" spans="1:47" x14ac:dyDescent="0.25">
      <c r="A3473" t="s">
        <v>4761</v>
      </c>
      <c r="B3473">
        <v>2021</v>
      </c>
      <c r="C3473">
        <v>9</v>
      </c>
      <c r="D3473" t="s">
        <v>89</v>
      </c>
      <c r="E3473" s="1">
        <v>44443</v>
      </c>
      <c r="F3473" s="1">
        <v>44457</v>
      </c>
      <c r="G3473">
        <v>14</v>
      </c>
      <c r="H3473">
        <v>9.6999999999999993</v>
      </c>
      <c r="I3473" t="s">
        <v>49</v>
      </c>
      <c r="J3473" t="s">
        <v>78</v>
      </c>
      <c r="K3473" t="s">
        <v>105</v>
      </c>
      <c r="L3473">
        <v>1201.9000000000001</v>
      </c>
      <c r="M3473" t="s">
        <v>90</v>
      </c>
      <c r="N3473" t="s">
        <v>81</v>
      </c>
      <c r="O3473" t="s">
        <v>91</v>
      </c>
      <c r="P3473" t="s">
        <v>174</v>
      </c>
      <c r="Q3473" t="s">
        <v>82</v>
      </c>
      <c r="R3473" t="s">
        <v>2886</v>
      </c>
      <c r="S3473" t="s">
        <v>85</v>
      </c>
      <c r="T3473" t="s">
        <v>162</v>
      </c>
      <c r="U3473" t="s">
        <v>60</v>
      </c>
      <c r="V3473">
        <v>38157</v>
      </c>
      <c r="W3473">
        <v>26962</v>
      </c>
      <c r="X3473">
        <v>8.5</v>
      </c>
      <c r="Y3473">
        <v>12.1</v>
      </c>
      <c r="Z3473">
        <v>30516.41</v>
      </c>
      <c r="AB3473">
        <v>39.590000000000003</v>
      </c>
      <c r="AC3473">
        <v>1208144.67</v>
      </c>
      <c r="AD3473">
        <v>22301392.43</v>
      </c>
      <c r="AE3473">
        <v>170.19</v>
      </c>
      <c r="AF3473">
        <v>3795473977.6599998</v>
      </c>
      <c r="AG3473">
        <v>111590.92</v>
      </c>
      <c r="AH3473">
        <v>2.8</v>
      </c>
      <c r="AI3473">
        <v>97197.32</v>
      </c>
      <c r="AJ3473">
        <v>21.75</v>
      </c>
      <c r="AK3473">
        <v>4850552.8499999996</v>
      </c>
      <c r="AL3473">
        <v>5.8999999999999997E-2</v>
      </c>
      <c r="AM3473">
        <v>13157.82</v>
      </c>
      <c r="AN3473">
        <v>450.7</v>
      </c>
      <c r="AO3473">
        <v>647.70000000000005</v>
      </c>
      <c r="AP3473">
        <v>291918.39</v>
      </c>
      <c r="AQ3473">
        <v>1722009.12</v>
      </c>
      <c r="AR3473" t="s">
        <v>61</v>
      </c>
      <c r="AS3473" t="s">
        <v>61</v>
      </c>
      <c r="AT3473" t="s">
        <v>62</v>
      </c>
      <c r="AU3473" t="s">
        <v>63</v>
      </c>
    </row>
    <row r="3474" spans="1:47" x14ac:dyDescent="0.25">
      <c r="A3474" t="s">
        <v>4762</v>
      </c>
      <c r="B3474">
        <v>2026</v>
      </c>
      <c r="C3474">
        <v>2</v>
      </c>
      <c r="D3474" t="s">
        <v>48</v>
      </c>
      <c r="E3474" s="1">
        <v>46056</v>
      </c>
      <c r="F3474" s="1">
        <v>46069</v>
      </c>
      <c r="G3474">
        <v>13</v>
      </c>
      <c r="H3474">
        <v>3.5</v>
      </c>
      <c r="I3474" t="s">
        <v>65</v>
      </c>
      <c r="J3474" t="s">
        <v>50</v>
      </c>
      <c r="K3474" t="s">
        <v>423</v>
      </c>
      <c r="L3474">
        <v>2710.1941000000002</v>
      </c>
      <c r="M3474" t="s">
        <v>114</v>
      </c>
      <c r="N3474" t="s">
        <v>69</v>
      </c>
      <c r="O3474" t="s">
        <v>54</v>
      </c>
      <c r="P3474" t="s">
        <v>56</v>
      </c>
      <c r="Q3474" t="s">
        <v>174</v>
      </c>
      <c r="R3474" t="s">
        <v>2023</v>
      </c>
      <c r="S3474" t="s">
        <v>142</v>
      </c>
      <c r="T3474" t="s">
        <v>187</v>
      </c>
      <c r="U3474" t="s">
        <v>87</v>
      </c>
      <c r="V3474">
        <v>33330</v>
      </c>
      <c r="W3474">
        <v>23845</v>
      </c>
      <c r="X3474">
        <v>3.4</v>
      </c>
      <c r="Y3474">
        <v>14.3</v>
      </c>
      <c r="Z3474">
        <v>28203.51</v>
      </c>
      <c r="AB3474">
        <v>26.45</v>
      </c>
      <c r="AC3474">
        <v>745982.84</v>
      </c>
      <c r="AD3474">
        <v>26835357.73</v>
      </c>
      <c r="AE3474">
        <v>277.77</v>
      </c>
      <c r="AF3474">
        <v>7454057316.6599998</v>
      </c>
      <c r="AG3474">
        <v>62264.21</v>
      </c>
      <c r="AH3474">
        <v>1.3</v>
      </c>
      <c r="AI3474">
        <v>35981.86</v>
      </c>
      <c r="AJ3474">
        <v>9.6300000000000008</v>
      </c>
      <c r="AK3474">
        <v>0</v>
      </c>
      <c r="AL3474">
        <v>6.5000000000000002E-2</v>
      </c>
      <c r="AM3474">
        <v>17442.98</v>
      </c>
      <c r="AN3474">
        <v>456.8</v>
      </c>
      <c r="AO3474">
        <v>713.04</v>
      </c>
      <c r="AP3474">
        <v>325716.67</v>
      </c>
      <c r="AQ3474">
        <v>1187388.56</v>
      </c>
      <c r="AR3474" t="s">
        <v>61</v>
      </c>
      <c r="AS3474" t="s">
        <v>61</v>
      </c>
      <c r="AT3474" t="s">
        <v>293</v>
      </c>
      <c r="AU3474" t="s">
        <v>63</v>
      </c>
    </row>
    <row r="3475" spans="1:47" x14ac:dyDescent="0.25">
      <c r="A3475" t="s">
        <v>4763</v>
      </c>
      <c r="B3475">
        <v>2025</v>
      </c>
      <c r="C3475">
        <v>9</v>
      </c>
      <c r="D3475" t="s">
        <v>89</v>
      </c>
      <c r="E3475" s="1">
        <v>45913</v>
      </c>
      <c r="F3475" s="1">
        <v>45947</v>
      </c>
      <c r="G3475">
        <v>34</v>
      </c>
      <c r="H3475">
        <v>7.3</v>
      </c>
      <c r="I3475" t="s">
        <v>49</v>
      </c>
      <c r="J3475" t="s">
        <v>66</v>
      </c>
      <c r="K3475" t="s">
        <v>245</v>
      </c>
      <c r="L3475">
        <v>8905.9</v>
      </c>
      <c r="M3475" t="s">
        <v>68</v>
      </c>
      <c r="N3475" t="s">
        <v>106</v>
      </c>
      <c r="O3475" t="s">
        <v>54</v>
      </c>
      <c r="P3475" t="s">
        <v>140</v>
      </c>
      <c r="Q3475" t="s">
        <v>92</v>
      </c>
      <c r="R3475" t="s">
        <v>4491</v>
      </c>
      <c r="S3475" t="s">
        <v>137</v>
      </c>
      <c r="T3475" t="s">
        <v>86</v>
      </c>
      <c r="U3475" t="s">
        <v>181</v>
      </c>
      <c r="V3475">
        <v>4412</v>
      </c>
      <c r="W3475">
        <v>3234</v>
      </c>
      <c r="X3475">
        <v>6.6</v>
      </c>
      <c r="Y3475">
        <v>14.1</v>
      </c>
      <c r="Z3475">
        <v>3803.65</v>
      </c>
      <c r="AB3475">
        <v>39.03</v>
      </c>
      <c r="AC3475">
        <v>148456.46</v>
      </c>
      <c r="AD3475">
        <v>2889252.54</v>
      </c>
      <c r="AE3475">
        <v>278.66000000000003</v>
      </c>
      <c r="AF3475">
        <v>805119112.79999995</v>
      </c>
      <c r="AG3475">
        <v>166238.22</v>
      </c>
      <c r="AH3475">
        <v>1</v>
      </c>
      <c r="AI3475">
        <v>29341.27</v>
      </c>
      <c r="AJ3475">
        <v>24.96</v>
      </c>
      <c r="AK3475">
        <v>721157.43</v>
      </c>
      <c r="AL3475">
        <v>0.28000000000000003</v>
      </c>
      <c r="AM3475">
        <v>8089.91</v>
      </c>
      <c r="AN3475">
        <v>526.9</v>
      </c>
      <c r="AO3475">
        <v>529.41</v>
      </c>
      <c r="AP3475">
        <v>278946.13</v>
      </c>
      <c r="AQ3475">
        <v>631071.99</v>
      </c>
      <c r="AR3475" t="s">
        <v>61</v>
      </c>
      <c r="AS3475" t="s">
        <v>61</v>
      </c>
      <c r="AT3475" t="s">
        <v>62</v>
      </c>
      <c r="AU3475" t="s">
        <v>63</v>
      </c>
    </row>
    <row r="3476" spans="1:47" x14ac:dyDescent="0.25">
      <c r="A3476" t="s">
        <v>4764</v>
      </c>
      <c r="B3476">
        <v>2022</v>
      </c>
      <c r="C3476">
        <v>11</v>
      </c>
      <c r="D3476" t="s">
        <v>119</v>
      </c>
      <c r="E3476" s="1">
        <v>44885</v>
      </c>
      <c r="F3476" s="1">
        <v>44906</v>
      </c>
      <c r="G3476">
        <v>21</v>
      </c>
      <c r="H3476">
        <v>16.7</v>
      </c>
      <c r="I3476" t="s">
        <v>65</v>
      </c>
      <c r="J3476" t="s">
        <v>66</v>
      </c>
      <c r="K3476" t="s">
        <v>391</v>
      </c>
      <c r="L3476">
        <v>9999.99</v>
      </c>
      <c r="M3476" t="s">
        <v>114</v>
      </c>
      <c r="N3476" t="s">
        <v>69</v>
      </c>
      <c r="O3476" t="s">
        <v>200</v>
      </c>
      <c r="P3476" t="s">
        <v>56</v>
      </c>
      <c r="Q3476" t="s">
        <v>108</v>
      </c>
      <c r="R3476" t="s">
        <v>819</v>
      </c>
      <c r="S3476" t="s">
        <v>130</v>
      </c>
      <c r="T3476" t="s">
        <v>102</v>
      </c>
      <c r="U3476" t="s">
        <v>166</v>
      </c>
      <c r="V3476">
        <v>79246</v>
      </c>
      <c r="W3476">
        <v>49606</v>
      </c>
      <c r="X3476">
        <v>23.6</v>
      </c>
      <c r="Y3476">
        <v>13.3</v>
      </c>
      <c r="Z3476">
        <v>65073.83</v>
      </c>
      <c r="AB3476">
        <v>24.42</v>
      </c>
      <c r="AC3476">
        <v>1589102.93</v>
      </c>
      <c r="AD3476">
        <v>20660290.289999999</v>
      </c>
      <c r="AE3476">
        <v>213.67</v>
      </c>
      <c r="AF3476">
        <v>4414484226.2600002</v>
      </c>
      <c r="AG3476">
        <v>32618.74</v>
      </c>
      <c r="AH3476">
        <v>0</v>
      </c>
      <c r="AI3476">
        <v>0</v>
      </c>
      <c r="AJ3476">
        <v>14.69</v>
      </c>
      <c r="AK3476">
        <v>0</v>
      </c>
      <c r="AL3476">
        <v>0.24399999999999999</v>
      </c>
      <c r="AM3476">
        <v>50411.11</v>
      </c>
      <c r="AN3476">
        <v>969.5</v>
      </c>
      <c r="AO3476">
        <v>366.8</v>
      </c>
      <c r="AP3476">
        <v>355612.6</v>
      </c>
      <c r="AQ3476">
        <v>2027745.38</v>
      </c>
      <c r="AR3476" t="s">
        <v>61</v>
      </c>
      <c r="AS3476" t="s">
        <v>61</v>
      </c>
      <c r="AT3476" t="s">
        <v>62</v>
      </c>
      <c r="AU3476" t="s">
        <v>63</v>
      </c>
    </row>
    <row r="3477" spans="1:47" x14ac:dyDescent="0.25">
      <c r="A3477" t="s">
        <v>4765</v>
      </c>
      <c r="B3477">
        <v>2023</v>
      </c>
      <c r="C3477">
        <v>11</v>
      </c>
      <c r="D3477" t="s">
        <v>119</v>
      </c>
      <c r="E3477" s="1">
        <v>45236</v>
      </c>
      <c r="F3477" s="1">
        <v>45262</v>
      </c>
      <c r="G3477">
        <v>26</v>
      </c>
      <c r="H3477">
        <v>1.2</v>
      </c>
      <c r="I3477" t="s">
        <v>49</v>
      </c>
      <c r="J3477" t="s">
        <v>112</v>
      </c>
      <c r="K3477" t="s">
        <v>126</v>
      </c>
      <c r="L3477">
        <v>2701.12</v>
      </c>
      <c r="M3477" t="s">
        <v>90</v>
      </c>
      <c r="N3477" t="s">
        <v>69</v>
      </c>
      <c r="O3477" t="s">
        <v>200</v>
      </c>
      <c r="P3477" t="s">
        <v>204</v>
      </c>
      <c r="Q3477" t="s">
        <v>100</v>
      </c>
      <c r="R3477" t="s">
        <v>1300</v>
      </c>
      <c r="S3477" t="s">
        <v>130</v>
      </c>
      <c r="T3477" t="s">
        <v>131</v>
      </c>
      <c r="U3477" t="s">
        <v>143</v>
      </c>
      <c r="V3477">
        <v>58714</v>
      </c>
      <c r="W3477">
        <v>33674</v>
      </c>
      <c r="X3477">
        <v>16.600000000000001</v>
      </c>
      <c r="Y3477">
        <v>13.7</v>
      </c>
      <c r="Z3477">
        <v>52414.64</v>
      </c>
      <c r="AB3477">
        <v>11.92</v>
      </c>
      <c r="AC3477">
        <v>624782.51</v>
      </c>
      <c r="AD3477">
        <v>6765681.7300000004</v>
      </c>
      <c r="AE3477">
        <v>285.91000000000003</v>
      </c>
      <c r="AF3477">
        <v>1934376063.4200001</v>
      </c>
      <c r="AG3477">
        <v>166720.12</v>
      </c>
      <c r="AH3477">
        <v>0.1</v>
      </c>
      <c r="AI3477">
        <v>2724.03</v>
      </c>
      <c r="AJ3477">
        <v>17.37</v>
      </c>
      <c r="AK3477">
        <v>1175198.92</v>
      </c>
      <c r="AL3477">
        <v>0.26500000000000001</v>
      </c>
      <c r="AM3477">
        <v>17929.060000000001</v>
      </c>
      <c r="AN3477">
        <v>659.2</v>
      </c>
      <c r="AO3477">
        <v>720.99</v>
      </c>
      <c r="AP3477">
        <v>475276.61</v>
      </c>
      <c r="AQ3477">
        <v>1287432.33</v>
      </c>
      <c r="AR3477" t="s">
        <v>61</v>
      </c>
      <c r="AS3477" t="s">
        <v>61</v>
      </c>
      <c r="AT3477" t="s">
        <v>62</v>
      </c>
      <c r="AU3477" t="s">
        <v>63</v>
      </c>
    </row>
    <row r="3478" spans="1:47" x14ac:dyDescent="0.25">
      <c r="A3478" t="s">
        <v>4766</v>
      </c>
      <c r="B3478">
        <v>2020</v>
      </c>
      <c r="C3478">
        <v>8</v>
      </c>
      <c r="D3478" t="s">
        <v>89</v>
      </c>
      <c r="E3478" s="1">
        <v>44044</v>
      </c>
      <c r="F3478" s="1">
        <v>44061</v>
      </c>
      <c r="G3478">
        <v>17</v>
      </c>
      <c r="H3478">
        <v>12.3</v>
      </c>
      <c r="I3478" t="s">
        <v>49</v>
      </c>
      <c r="J3478" t="s">
        <v>50</v>
      </c>
      <c r="K3478" t="s">
        <v>120</v>
      </c>
      <c r="L3478">
        <v>2710.1921000000002</v>
      </c>
      <c r="M3478" t="s">
        <v>52</v>
      </c>
      <c r="N3478" t="s">
        <v>53</v>
      </c>
      <c r="O3478" t="s">
        <v>200</v>
      </c>
      <c r="P3478" t="s">
        <v>71</v>
      </c>
      <c r="Q3478" t="s">
        <v>100</v>
      </c>
      <c r="R3478" t="s">
        <v>448</v>
      </c>
      <c r="S3478" t="s">
        <v>142</v>
      </c>
      <c r="T3478" t="s">
        <v>131</v>
      </c>
      <c r="U3478" t="s">
        <v>87</v>
      </c>
      <c r="V3478">
        <v>63554</v>
      </c>
      <c r="W3478">
        <v>36961</v>
      </c>
      <c r="X3478">
        <v>6.1</v>
      </c>
      <c r="Y3478">
        <v>13.1</v>
      </c>
      <c r="Z3478">
        <v>59405.4</v>
      </c>
      <c r="AB3478">
        <v>29.01</v>
      </c>
      <c r="AC3478">
        <v>1723350.65</v>
      </c>
      <c r="AD3478">
        <v>70706089.239999995</v>
      </c>
      <c r="AE3478">
        <v>160.99</v>
      </c>
      <c r="AF3478">
        <v>11382973306.75</v>
      </c>
      <c r="AG3478">
        <v>130416.56</v>
      </c>
      <c r="AH3478">
        <v>0.4</v>
      </c>
      <c r="AI3478">
        <v>8286.89</v>
      </c>
      <c r="AJ3478">
        <v>7.96</v>
      </c>
      <c r="AK3478">
        <v>5628204.7000000002</v>
      </c>
      <c r="AL3478">
        <v>7.2999999999999995E-2</v>
      </c>
      <c r="AM3478">
        <v>51615.45</v>
      </c>
      <c r="AN3478">
        <v>710.1</v>
      </c>
      <c r="AO3478">
        <v>644.61</v>
      </c>
      <c r="AP3478">
        <v>457737.56</v>
      </c>
      <c r="AQ3478">
        <v>2371407.11</v>
      </c>
      <c r="AR3478" t="s">
        <v>61</v>
      </c>
      <c r="AS3478" t="s">
        <v>61</v>
      </c>
      <c r="AT3478" t="s">
        <v>62</v>
      </c>
      <c r="AU3478" t="s">
        <v>63</v>
      </c>
    </row>
    <row r="3479" spans="1:47" x14ac:dyDescent="0.25">
      <c r="A3479" t="s">
        <v>4767</v>
      </c>
      <c r="B3479">
        <v>2023</v>
      </c>
      <c r="C3479">
        <v>7</v>
      </c>
      <c r="D3479" t="s">
        <v>89</v>
      </c>
      <c r="E3479" s="1">
        <v>45130</v>
      </c>
      <c r="F3479" s="1">
        <v>45156</v>
      </c>
      <c r="G3479">
        <v>26</v>
      </c>
      <c r="H3479">
        <v>3.5</v>
      </c>
      <c r="I3479" t="s">
        <v>65</v>
      </c>
      <c r="J3479" t="s">
        <v>66</v>
      </c>
      <c r="K3479" t="s">
        <v>245</v>
      </c>
      <c r="L3479">
        <v>8905.9</v>
      </c>
      <c r="M3479" t="s">
        <v>52</v>
      </c>
      <c r="N3479" t="s">
        <v>106</v>
      </c>
      <c r="O3479" t="s">
        <v>91</v>
      </c>
      <c r="P3479" t="s">
        <v>100</v>
      </c>
      <c r="Q3479" t="s">
        <v>55</v>
      </c>
      <c r="R3479" t="s">
        <v>4085</v>
      </c>
      <c r="S3479" t="s">
        <v>137</v>
      </c>
      <c r="T3479" t="s">
        <v>187</v>
      </c>
      <c r="U3479" t="s">
        <v>96</v>
      </c>
      <c r="V3479">
        <v>14839</v>
      </c>
      <c r="W3479">
        <v>9040</v>
      </c>
      <c r="X3479">
        <v>11.9</v>
      </c>
      <c r="Y3479">
        <v>15.8</v>
      </c>
      <c r="Z3479">
        <v>12887.73</v>
      </c>
      <c r="AB3479">
        <v>27.9</v>
      </c>
      <c r="AC3479">
        <v>359567.67</v>
      </c>
      <c r="AD3479">
        <v>8397000.4800000004</v>
      </c>
      <c r="AE3479">
        <v>286.83999999999997</v>
      </c>
      <c r="AF3479">
        <v>2408595617.6799998</v>
      </c>
      <c r="AG3479">
        <v>18140.72</v>
      </c>
      <c r="AH3479">
        <v>1.7</v>
      </c>
      <c r="AI3479">
        <v>42678.87</v>
      </c>
      <c r="AJ3479">
        <v>10.039999999999999</v>
      </c>
      <c r="AK3479">
        <v>0</v>
      </c>
      <c r="AL3479">
        <v>0.14199999999999999</v>
      </c>
      <c r="AM3479">
        <v>11923.74</v>
      </c>
      <c r="AN3479">
        <v>1371.3</v>
      </c>
      <c r="AO3479">
        <v>607.57000000000005</v>
      </c>
      <c r="AP3479">
        <v>833160.74</v>
      </c>
      <c r="AQ3479">
        <v>1265471.74</v>
      </c>
      <c r="AR3479" t="s">
        <v>61</v>
      </c>
      <c r="AS3479" t="s">
        <v>61</v>
      </c>
      <c r="AT3479" t="s">
        <v>62</v>
      </c>
      <c r="AU3479" t="s">
        <v>63</v>
      </c>
    </row>
    <row r="3480" spans="1:47" x14ac:dyDescent="0.25">
      <c r="A3480" t="s">
        <v>4768</v>
      </c>
      <c r="B3480">
        <v>2024</v>
      </c>
      <c r="C3480">
        <v>11</v>
      </c>
      <c r="D3480" t="s">
        <v>119</v>
      </c>
      <c r="E3480" s="1">
        <v>45620</v>
      </c>
      <c r="F3480" s="1">
        <v>45651</v>
      </c>
      <c r="G3480">
        <v>31</v>
      </c>
      <c r="H3480">
        <v>18.600000000000001</v>
      </c>
      <c r="I3480" t="s">
        <v>49</v>
      </c>
      <c r="J3480" t="s">
        <v>66</v>
      </c>
      <c r="K3480" t="s">
        <v>245</v>
      </c>
      <c r="L3480">
        <v>8905.9</v>
      </c>
      <c r="M3480" t="s">
        <v>68</v>
      </c>
      <c r="N3480" t="s">
        <v>106</v>
      </c>
      <c r="O3480" t="s">
        <v>99</v>
      </c>
      <c r="P3480" t="s">
        <v>131</v>
      </c>
      <c r="Q3480" t="s">
        <v>82</v>
      </c>
      <c r="R3480" t="s">
        <v>3660</v>
      </c>
      <c r="S3480" t="s">
        <v>137</v>
      </c>
      <c r="T3480" t="s">
        <v>86</v>
      </c>
      <c r="U3480" t="s">
        <v>132</v>
      </c>
      <c r="V3480">
        <v>16440</v>
      </c>
      <c r="W3480">
        <v>11908</v>
      </c>
      <c r="X3480">
        <v>2.4</v>
      </c>
      <c r="Y3480">
        <v>14.1</v>
      </c>
      <c r="Z3480">
        <v>13748.12</v>
      </c>
      <c r="AB3480">
        <v>36.79</v>
      </c>
      <c r="AC3480">
        <v>505793.33</v>
      </c>
      <c r="AD3480">
        <v>8404225.7599999998</v>
      </c>
      <c r="AE3480">
        <v>279.04000000000002</v>
      </c>
      <c r="AF3480">
        <v>2345115156.0700002</v>
      </c>
      <c r="AG3480">
        <v>66776.039999999994</v>
      </c>
      <c r="AH3480">
        <v>0.2</v>
      </c>
      <c r="AI3480">
        <v>6089.25</v>
      </c>
      <c r="AJ3480">
        <v>21.32</v>
      </c>
      <c r="AK3480">
        <v>1791780.93</v>
      </c>
      <c r="AL3480">
        <v>0.28199999999999997</v>
      </c>
      <c r="AM3480">
        <v>23699.919999999998</v>
      </c>
      <c r="AN3480">
        <v>957.2</v>
      </c>
      <c r="AO3480">
        <v>404.54</v>
      </c>
      <c r="AP3480">
        <v>387225.69</v>
      </c>
      <c r="AQ3480">
        <v>989584.23</v>
      </c>
      <c r="AR3480" t="s">
        <v>124</v>
      </c>
      <c r="AS3480" t="s">
        <v>61</v>
      </c>
      <c r="AT3480" t="s">
        <v>62</v>
      </c>
      <c r="AU3480" t="s">
        <v>63</v>
      </c>
    </row>
    <row r="3481" spans="1:47" x14ac:dyDescent="0.25">
      <c r="A3481" t="s">
        <v>4769</v>
      </c>
      <c r="B3481">
        <v>2024</v>
      </c>
      <c r="C3481">
        <v>6</v>
      </c>
      <c r="D3481" t="s">
        <v>77</v>
      </c>
      <c r="E3481" s="1">
        <v>45472</v>
      </c>
      <c r="F3481" s="1">
        <v>45481</v>
      </c>
      <c r="G3481">
        <v>9</v>
      </c>
      <c r="H3481">
        <v>9.6999999999999993</v>
      </c>
      <c r="I3481" t="s">
        <v>65</v>
      </c>
      <c r="J3481" t="s">
        <v>50</v>
      </c>
      <c r="K3481" t="s">
        <v>51</v>
      </c>
      <c r="L3481">
        <v>2709</v>
      </c>
      <c r="M3481" t="s">
        <v>90</v>
      </c>
      <c r="N3481" t="s">
        <v>81</v>
      </c>
      <c r="O3481" t="s">
        <v>189</v>
      </c>
      <c r="P3481" t="s">
        <v>70</v>
      </c>
      <c r="Q3481" t="s">
        <v>83</v>
      </c>
      <c r="R3481" t="s">
        <v>2736</v>
      </c>
      <c r="S3481" t="s">
        <v>58</v>
      </c>
      <c r="T3481" t="s">
        <v>95</v>
      </c>
      <c r="U3481" t="s">
        <v>259</v>
      </c>
      <c r="V3481">
        <v>237632</v>
      </c>
      <c r="W3481">
        <v>137803</v>
      </c>
      <c r="X3481">
        <v>1.2</v>
      </c>
      <c r="Y3481">
        <v>14</v>
      </c>
      <c r="Z3481">
        <v>193316.29</v>
      </c>
      <c r="AB3481">
        <v>17.37</v>
      </c>
      <c r="AC3481">
        <v>3357903.96</v>
      </c>
      <c r="AD3481">
        <v>13126176.09</v>
      </c>
      <c r="AE3481">
        <v>278.64999999999998</v>
      </c>
      <c r="AF3481">
        <v>3657608967.48</v>
      </c>
      <c r="AG3481">
        <v>63969.96</v>
      </c>
      <c r="AH3481">
        <v>0.6</v>
      </c>
      <c r="AI3481">
        <v>7872.51</v>
      </c>
      <c r="AJ3481">
        <v>3.73</v>
      </c>
      <c r="AK3481">
        <v>0</v>
      </c>
      <c r="AL3481">
        <v>0.33800000000000002</v>
      </c>
      <c r="AM3481">
        <v>44366.48</v>
      </c>
      <c r="AN3481">
        <v>290.8</v>
      </c>
      <c r="AO3481">
        <v>394.9</v>
      </c>
      <c r="AP3481">
        <v>114836.92</v>
      </c>
      <c r="AQ3481">
        <v>3588949.83</v>
      </c>
      <c r="AR3481" t="s">
        <v>61</v>
      </c>
      <c r="AS3481" t="s">
        <v>61</v>
      </c>
      <c r="AT3481" t="s">
        <v>62</v>
      </c>
      <c r="AU3481" t="s">
        <v>63</v>
      </c>
    </row>
    <row r="3482" spans="1:47" x14ac:dyDescent="0.25">
      <c r="A3482" t="s">
        <v>4770</v>
      </c>
      <c r="B3482">
        <v>2020</v>
      </c>
      <c r="C3482">
        <v>11</v>
      </c>
      <c r="D3482" t="s">
        <v>119</v>
      </c>
      <c r="E3482" s="1">
        <v>44154</v>
      </c>
      <c r="F3482" s="1">
        <v>44174</v>
      </c>
      <c r="G3482">
        <v>20</v>
      </c>
      <c r="H3482">
        <v>15.4</v>
      </c>
      <c r="I3482" t="s">
        <v>49</v>
      </c>
      <c r="J3482" t="s">
        <v>239</v>
      </c>
      <c r="K3482" t="s">
        <v>270</v>
      </c>
      <c r="L3482">
        <v>2710.1990999999998</v>
      </c>
      <c r="M3482" t="s">
        <v>90</v>
      </c>
      <c r="N3482" t="s">
        <v>69</v>
      </c>
      <c r="O3482" t="s">
        <v>107</v>
      </c>
      <c r="P3482" t="s">
        <v>71</v>
      </c>
      <c r="Q3482" t="s">
        <v>226</v>
      </c>
      <c r="R3482" t="s">
        <v>3233</v>
      </c>
      <c r="S3482" t="s">
        <v>142</v>
      </c>
      <c r="T3482" t="s">
        <v>95</v>
      </c>
      <c r="U3482" t="s">
        <v>181</v>
      </c>
      <c r="V3482">
        <v>41049</v>
      </c>
      <c r="W3482">
        <v>24314</v>
      </c>
      <c r="X3482">
        <v>13.2</v>
      </c>
      <c r="Y3482">
        <v>11.9</v>
      </c>
      <c r="Z3482">
        <v>37333.379999999997</v>
      </c>
      <c r="AB3482">
        <v>33.47</v>
      </c>
      <c r="AC3482">
        <v>1249548.23</v>
      </c>
      <c r="AD3482">
        <v>43752108.020000003</v>
      </c>
      <c r="AE3482">
        <v>162.72999999999999</v>
      </c>
      <c r="AF3482">
        <v>7119780538.0900002</v>
      </c>
      <c r="AG3482">
        <v>177716.88</v>
      </c>
      <c r="AH3482">
        <v>1.2</v>
      </c>
      <c r="AI3482">
        <v>17345.38</v>
      </c>
      <c r="AJ3482">
        <v>23.43</v>
      </c>
      <c r="AK3482">
        <v>10251118.91</v>
      </c>
      <c r="AL3482">
        <v>0.16800000000000001</v>
      </c>
      <c r="AM3482">
        <v>73503.539999999994</v>
      </c>
      <c r="AN3482">
        <v>440.7</v>
      </c>
      <c r="AO3482">
        <v>506.16</v>
      </c>
      <c r="AP3482">
        <v>223064.71</v>
      </c>
      <c r="AQ3482">
        <v>1741178.74</v>
      </c>
      <c r="AR3482" t="s">
        <v>61</v>
      </c>
      <c r="AS3482" t="s">
        <v>61</v>
      </c>
      <c r="AT3482" t="s">
        <v>62</v>
      </c>
      <c r="AU3482" t="s">
        <v>63</v>
      </c>
    </row>
    <row r="3483" spans="1:47" x14ac:dyDescent="0.25">
      <c r="A3483" t="s">
        <v>4771</v>
      </c>
      <c r="B3483">
        <v>2025</v>
      </c>
      <c r="C3483">
        <v>1</v>
      </c>
      <c r="D3483" t="s">
        <v>48</v>
      </c>
      <c r="E3483" s="1">
        <v>45687</v>
      </c>
      <c r="F3483" s="1">
        <v>45716</v>
      </c>
      <c r="G3483">
        <v>29</v>
      </c>
      <c r="H3483">
        <v>13.1</v>
      </c>
      <c r="I3483" t="s">
        <v>49</v>
      </c>
      <c r="J3483" t="s">
        <v>78</v>
      </c>
      <c r="K3483" t="s">
        <v>315</v>
      </c>
      <c r="L3483">
        <v>1511.9</v>
      </c>
      <c r="M3483" t="s">
        <v>98</v>
      </c>
      <c r="N3483" t="s">
        <v>69</v>
      </c>
      <c r="O3483" t="s">
        <v>189</v>
      </c>
      <c r="P3483" t="s">
        <v>131</v>
      </c>
      <c r="Q3483" t="s">
        <v>70</v>
      </c>
      <c r="R3483" t="s">
        <v>3272</v>
      </c>
      <c r="S3483" t="s">
        <v>85</v>
      </c>
      <c r="T3483" t="s">
        <v>59</v>
      </c>
      <c r="U3483" t="s">
        <v>110</v>
      </c>
      <c r="V3483">
        <v>58232</v>
      </c>
      <c r="W3483">
        <v>38448</v>
      </c>
      <c r="X3483">
        <v>1.6</v>
      </c>
      <c r="Y3483">
        <v>14.9</v>
      </c>
      <c r="Z3483">
        <v>45669.75</v>
      </c>
      <c r="AB3483">
        <v>24.31</v>
      </c>
      <c r="AC3483">
        <v>1110231.6200000001</v>
      </c>
      <c r="AD3483">
        <v>50166393.590000004</v>
      </c>
      <c r="AE3483">
        <v>281.62</v>
      </c>
      <c r="AF3483">
        <v>14127859762.82</v>
      </c>
      <c r="AG3483">
        <v>37989.949999999997</v>
      </c>
      <c r="AH3483">
        <v>0</v>
      </c>
      <c r="AJ3483">
        <v>17.75</v>
      </c>
      <c r="AK3483">
        <v>8904534.8599999994</v>
      </c>
      <c r="AL3483">
        <v>0.16600000000000001</v>
      </c>
      <c r="AM3483">
        <v>83276.210000000006</v>
      </c>
      <c r="AN3483">
        <v>1061.3</v>
      </c>
      <c r="AO3483">
        <v>513.57000000000005</v>
      </c>
      <c r="AP3483">
        <v>545051.84</v>
      </c>
      <c r="AQ3483">
        <v>1776549.62</v>
      </c>
      <c r="AR3483" t="s">
        <v>61</v>
      </c>
      <c r="AS3483" t="s">
        <v>61</v>
      </c>
      <c r="AT3483" t="s">
        <v>62</v>
      </c>
      <c r="AU3483" t="s">
        <v>63</v>
      </c>
    </row>
    <row r="3484" spans="1:47" x14ac:dyDescent="0.25">
      <c r="A3484" t="s">
        <v>4772</v>
      </c>
      <c r="B3484">
        <v>2020</v>
      </c>
      <c r="C3484">
        <v>3</v>
      </c>
      <c r="D3484" t="s">
        <v>48</v>
      </c>
      <c r="E3484" s="1">
        <v>43905</v>
      </c>
      <c r="F3484" s="1">
        <v>43915</v>
      </c>
      <c r="G3484">
        <v>10</v>
      </c>
      <c r="H3484">
        <v>14.1</v>
      </c>
      <c r="I3484" t="s">
        <v>49</v>
      </c>
      <c r="J3484" t="s">
        <v>50</v>
      </c>
      <c r="K3484" t="s">
        <v>51</v>
      </c>
      <c r="L3484">
        <v>2709</v>
      </c>
      <c r="M3484" t="s">
        <v>98</v>
      </c>
      <c r="N3484" t="s">
        <v>53</v>
      </c>
      <c r="O3484" t="s">
        <v>189</v>
      </c>
      <c r="P3484" t="s">
        <v>131</v>
      </c>
      <c r="Q3484" t="s">
        <v>56</v>
      </c>
      <c r="R3484" t="s">
        <v>3195</v>
      </c>
      <c r="S3484" t="s">
        <v>58</v>
      </c>
      <c r="T3484" t="s">
        <v>102</v>
      </c>
      <c r="U3484" t="s">
        <v>75</v>
      </c>
      <c r="V3484">
        <v>314275</v>
      </c>
      <c r="W3484">
        <v>201409</v>
      </c>
      <c r="X3484">
        <v>6.8</v>
      </c>
      <c r="Y3484">
        <v>15.3</v>
      </c>
      <c r="Z3484">
        <v>257888.5</v>
      </c>
      <c r="AB3484">
        <v>33.04</v>
      </c>
      <c r="AC3484">
        <v>8520636.0399999991</v>
      </c>
      <c r="AD3484">
        <v>23364698.100000001</v>
      </c>
      <c r="AE3484">
        <v>167.31</v>
      </c>
      <c r="AF3484">
        <v>3909147639.1100001</v>
      </c>
      <c r="AG3484">
        <v>77494.67</v>
      </c>
      <c r="AH3484">
        <v>0.6</v>
      </c>
      <c r="AI3484">
        <v>5519.77</v>
      </c>
      <c r="AJ3484">
        <v>12.08</v>
      </c>
      <c r="AK3484">
        <v>2822455.53</v>
      </c>
      <c r="AL3484">
        <v>0.121</v>
      </c>
      <c r="AM3484">
        <v>28271.279999999999</v>
      </c>
      <c r="AN3484">
        <v>455.8</v>
      </c>
      <c r="AO3484">
        <v>590.42999999999995</v>
      </c>
      <c r="AP3484">
        <v>269117.99</v>
      </c>
      <c r="AQ3484">
        <v>8901039.75</v>
      </c>
      <c r="AR3484" t="s">
        <v>124</v>
      </c>
      <c r="AS3484" t="s">
        <v>61</v>
      </c>
      <c r="AT3484" t="s">
        <v>62</v>
      </c>
      <c r="AU3484" t="s">
        <v>63</v>
      </c>
    </row>
    <row r="3485" spans="1:47" x14ac:dyDescent="0.25">
      <c r="A3485" t="s">
        <v>4773</v>
      </c>
      <c r="B3485">
        <v>2020</v>
      </c>
      <c r="C3485">
        <v>3</v>
      </c>
      <c r="D3485" t="s">
        <v>48</v>
      </c>
      <c r="E3485" s="1">
        <v>43905</v>
      </c>
      <c r="F3485" s="1">
        <v>43916</v>
      </c>
      <c r="G3485">
        <v>11</v>
      </c>
      <c r="H3485">
        <v>3.1</v>
      </c>
      <c r="I3485" t="s">
        <v>65</v>
      </c>
      <c r="J3485" t="s">
        <v>50</v>
      </c>
      <c r="K3485" t="s">
        <v>223</v>
      </c>
      <c r="L3485">
        <v>2710.1109999999999</v>
      </c>
      <c r="M3485" t="s">
        <v>90</v>
      </c>
      <c r="N3485" t="s">
        <v>69</v>
      </c>
      <c r="O3485" t="s">
        <v>99</v>
      </c>
      <c r="P3485" t="s">
        <v>100</v>
      </c>
      <c r="Q3485" t="s">
        <v>150</v>
      </c>
      <c r="R3485" t="s">
        <v>4774</v>
      </c>
      <c r="S3485" t="s">
        <v>123</v>
      </c>
      <c r="T3485" t="s">
        <v>102</v>
      </c>
      <c r="U3485" t="s">
        <v>87</v>
      </c>
      <c r="V3485">
        <v>62908</v>
      </c>
      <c r="W3485">
        <v>44614</v>
      </c>
      <c r="X3485">
        <v>8.1999999999999993</v>
      </c>
      <c r="Y3485">
        <v>14</v>
      </c>
      <c r="Z3485">
        <v>51434.31</v>
      </c>
      <c r="AB3485">
        <v>25.71</v>
      </c>
      <c r="AC3485">
        <v>1322376.1100000001</v>
      </c>
      <c r="AD3485">
        <v>32830520.07</v>
      </c>
      <c r="AE3485">
        <v>159.6</v>
      </c>
      <c r="AF3485">
        <v>5239751003.1700001</v>
      </c>
      <c r="AG3485">
        <v>203844</v>
      </c>
      <c r="AH3485">
        <v>0</v>
      </c>
      <c r="AI3485">
        <v>0</v>
      </c>
      <c r="AJ3485">
        <v>15.63</v>
      </c>
      <c r="AK3485">
        <v>0</v>
      </c>
      <c r="AL3485">
        <v>0.29199999999999998</v>
      </c>
      <c r="AM3485">
        <v>95865.12</v>
      </c>
      <c r="AN3485">
        <v>471.3</v>
      </c>
      <c r="AO3485">
        <v>560.4</v>
      </c>
      <c r="AP3485">
        <v>264116.52</v>
      </c>
      <c r="AQ3485">
        <v>1886201.75</v>
      </c>
      <c r="AR3485" t="s">
        <v>61</v>
      </c>
      <c r="AS3485" t="s">
        <v>61</v>
      </c>
      <c r="AT3485" t="s">
        <v>62</v>
      </c>
      <c r="AU3485" t="s">
        <v>63</v>
      </c>
    </row>
    <row r="3486" spans="1:47" x14ac:dyDescent="0.25">
      <c r="A3486" t="s">
        <v>4775</v>
      </c>
      <c r="B3486">
        <v>2024</v>
      </c>
      <c r="C3486">
        <v>2</v>
      </c>
      <c r="D3486" t="s">
        <v>48</v>
      </c>
      <c r="E3486" s="1">
        <v>45343</v>
      </c>
      <c r="F3486" s="1">
        <v>45348</v>
      </c>
      <c r="G3486">
        <v>5</v>
      </c>
      <c r="H3486">
        <v>3.3</v>
      </c>
      <c r="I3486" t="s">
        <v>49</v>
      </c>
      <c r="J3486" t="s">
        <v>50</v>
      </c>
      <c r="K3486" t="s">
        <v>423</v>
      </c>
      <c r="L3486">
        <v>2710.1941000000002</v>
      </c>
      <c r="M3486" t="s">
        <v>114</v>
      </c>
      <c r="N3486" t="s">
        <v>106</v>
      </c>
      <c r="O3486" t="s">
        <v>99</v>
      </c>
      <c r="P3486" t="s">
        <v>93</v>
      </c>
      <c r="Q3486" t="s">
        <v>226</v>
      </c>
      <c r="R3486" t="s">
        <v>1510</v>
      </c>
      <c r="S3486" t="s">
        <v>142</v>
      </c>
      <c r="T3486" t="s">
        <v>131</v>
      </c>
      <c r="U3486" t="s">
        <v>60</v>
      </c>
      <c r="V3486">
        <v>58696</v>
      </c>
      <c r="W3486">
        <v>39650</v>
      </c>
      <c r="X3486">
        <v>20.100000000000001</v>
      </c>
      <c r="Y3486">
        <v>15.1</v>
      </c>
      <c r="Z3486">
        <v>45156.44</v>
      </c>
      <c r="AB3486">
        <v>17.64</v>
      </c>
      <c r="AC3486">
        <v>796559.6</v>
      </c>
      <c r="AD3486">
        <v>23739643.640000001</v>
      </c>
      <c r="AE3486">
        <v>280.22000000000003</v>
      </c>
      <c r="AF3486">
        <v>6652322940.8000002</v>
      </c>
      <c r="AG3486">
        <v>237174.03</v>
      </c>
      <c r="AH3486">
        <v>3.1</v>
      </c>
      <c r="AI3486">
        <v>82015.64</v>
      </c>
      <c r="AJ3486">
        <v>9.07</v>
      </c>
      <c r="AK3486">
        <v>2153185.6800000002</v>
      </c>
      <c r="AL3486">
        <v>0.125</v>
      </c>
      <c r="AM3486">
        <v>29674.55</v>
      </c>
      <c r="AN3486">
        <v>164.2</v>
      </c>
      <c r="AO3486">
        <v>564.12</v>
      </c>
      <c r="AP3486">
        <v>92628.5</v>
      </c>
      <c r="AQ3486">
        <v>1238052.32</v>
      </c>
      <c r="AR3486" t="s">
        <v>61</v>
      </c>
      <c r="AS3486" t="s">
        <v>61</v>
      </c>
      <c r="AT3486" t="s">
        <v>62</v>
      </c>
      <c r="AU3486" t="s">
        <v>63</v>
      </c>
    </row>
    <row r="3487" spans="1:47" x14ac:dyDescent="0.25">
      <c r="A3487" t="s">
        <v>4776</v>
      </c>
      <c r="B3487">
        <v>2020</v>
      </c>
      <c r="C3487">
        <v>6</v>
      </c>
      <c r="D3487" t="s">
        <v>77</v>
      </c>
      <c r="E3487" s="1">
        <v>43990</v>
      </c>
      <c r="F3487" s="1">
        <v>44021</v>
      </c>
      <c r="G3487">
        <v>31</v>
      </c>
      <c r="H3487">
        <v>15.8</v>
      </c>
      <c r="I3487" t="s">
        <v>65</v>
      </c>
      <c r="J3487" t="s">
        <v>134</v>
      </c>
      <c r="K3487" t="s">
        <v>135</v>
      </c>
      <c r="L3487">
        <v>9999.0098999999991</v>
      </c>
      <c r="M3487" t="s">
        <v>114</v>
      </c>
      <c r="N3487" t="s">
        <v>168</v>
      </c>
      <c r="O3487" t="s">
        <v>189</v>
      </c>
      <c r="P3487" t="s">
        <v>56</v>
      </c>
      <c r="Q3487" t="s">
        <v>127</v>
      </c>
      <c r="R3487" t="s">
        <v>860</v>
      </c>
      <c r="S3487" t="s">
        <v>137</v>
      </c>
      <c r="T3487" t="s">
        <v>59</v>
      </c>
      <c r="U3487" t="s">
        <v>213</v>
      </c>
      <c r="V3487">
        <v>17961</v>
      </c>
      <c r="W3487">
        <v>10300</v>
      </c>
      <c r="X3487">
        <v>10.9</v>
      </c>
      <c r="Y3487">
        <v>14.4</v>
      </c>
      <c r="Z3487">
        <v>14542.7</v>
      </c>
      <c r="AB3487">
        <v>39.61</v>
      </c>
      <c r="AC3487">
        <v>576036.35</v>
      </c>
      <c r="AD3487">
        <v>14700342.869999999</v>
      </c>
      <c r="AE3487">
        <v>159.41999999999999</v>
      </c>
      <c r="AF3487">
        <v>2343528660.3400002</v>
      </c>
      <c r="AG3487">
        <v>20350.580000000002</v>
      </c>
      <c r="AH3487">
        <v>1</v>
      </c>
      <c r="AI3487">
        <v>11389.81</v>
      </c>
      <c r="AJ3487">
        <v>4.8600000000000003</v>
      </c>
      <c r="AK3487">
        <v>0</v>
      </c>
      <c r="AL3487">
        <v>0.22700000000000001</v>
      </c>
      <c r="AM3487">
        <v>33369.78</v>
      </c>
      <c r="AN3487">
        <v>1219</v>
      </c>
      <c r="AO3487">
        <v>747.45</v>
      </c>
      <c r="AP3487">
        <v>911141.55</v>
      </c>
      <c r="AQ3487">
        <v>1552288.07</v>
      </c>
      <c r="AR3487" t="s">
        <v>61</v>
      </c>
      <c r="AS3487" t="s">
        <v>61</v>
      </c>
      <c r="AT3487" t="s">
        <v>62</v>
      </c>
      <c r="AU3487" t="s">
        <v>63</v>
      </c>
    </row>
    <row r="3488" spans="1:47" x14ac:dyDescent="0.25">
      <c r="A3488" t="s">
        <v>4777</v>
      </c>
      <c r="B3488">
        <v>2022</v>
      </c>
      <c r="C3488">
        <v>6</v>
      </c>
      <c r="D3488" t="s">
        <v>77</v>
      </c>
      <c r="E3488" s="1">
        <v>44742</v>
      </c>
      <c r="F3488" s="1">
        <v>44771</v>
      </c>
      <c r="G3488">
        <v>29</v>
      </c>
      <c r="H3488">
        <v>9.6999999999999993</v>
      </c>
      <c r="I3488" t="s">
        <v>49</v>
      </c>
      <c r="J3488" t="s">
        <v>66</v>
      </c>
      <c r="K3488" t="s">
        <v>67</v>
      </c>
      <c r="L3488">
        <v>8479.8989999999994</v>
      </c>
      <c r="M3488" t="s">
        <v>52</v>
      </c>
      <c r="N3488" t="s">
        <v>53</v>
      </c>
      <c r="O3488" t="s">
        <v>99</v>
      </c>
      <c r="P3488" t="s">
        <v>154</v>
      </c>
      <c r="Q3488" t="s">
        <v>92</v>
      </c>
      <c r="R3488" t="s">
        <v>507</v>
      </c>
      <c r="S3488" t="s">
        <v>156</v>
      </c>
      <c r="T3488" t="s">
        <v>162</v>
      </c>
      <c r="U3488" t="s">
        <v>181</v>
      </c>
      <c r="V3488">
        <v>15961</v>
      </c>
      <c r="W3488">
        <v>8987</v>
      </c>
      <c r="X3488">
        <v>4.7</v>
      </c>
      <c r="Y3488">
        <v>14.6</v>
      </c>
      <c r="Z3488">
        <v>13683.25</v>
      </c>
      <c r="AA3488">
        <v>977</v>
      </c>
      <c r="AB3488">
        <v>1609.58</v>
      </c>
      <c r="AC3488">
        <v>1572559.66</v>
      </c>
      <c r="AD3488">
        <v>22509356.75</v>
      </c>
      <c r="AE3488">
        <v>215.04</v>
      </c>
      <c r="AF3488">
        <v>4840412075.5200005</v>
      </c>
      <c r="AG3488">
        <v>215332.79</v>
      </c>
      <c r="AH3488">
        <v>4</v>
      </c>
      <c r="AI3488">
        <v>94806.29</v>
      </c>
      <c r="AJ3488">
        <v>4.6500000000000004</v>
      </c>
      <c r="AK3488">
        <v>1046685.09</v>
      </c>
      <c r="AL3488">
        <v>0.316</v>
      </c>
      <c r="AM3488">
        <v>71129.570000000007</v>
      </c>
      <c r="AN3488">
        <v>1152.4000000000001</v>
      </c>
      <c r="AO3488">
        <v>368.96</v>
      </c>
      <c r="AP3488">
        <v>425189.5</v>
      </c>
      <c r="AQ3488">
        <v>2379017.81</v>
      </c>
      <c r="AR3488" t="s">
        <v>61</v>
      </c>
      <c r="AS3488" t="s">
        <v>61</v>
      </c>
      <c r="AT3488" t="s">
        <v>62</v>
      </c>
      <c r="AU3488" t="s">
        <v>63</v>
      </c>
    </row>
    <row r="3489" spans="1:47" x14ac:dyDescent="0.25">
      <c r="A3489" t="s">
        <v>4778</v>
      </c>
      <c r="B3489">
        <v>2020</v>
      </c>
      <c r="C3489">
        <v>9</v>
      </c>
      <c r="D3489" t="s">
        <v>89</v>
      </c>
      <c r="E3489" s="1">
        <v>44094</v>
      </c>
      <c r="F3489" s="1">
        <v>44104</v>
      </c>
      <c r="G3489">
        <v>10</v>
      </c>
      <c r="H3489">
        <v>19.899999999999999</v>
      </c>
      <c r="I3489" t="s">
        <v>65</v>
      </c>
      <c r="J3489" t="s">
        <v>112</v>
      </c>
      <c r="K3489" t="s">
        <v>199</v>
      </c>
      <c r="L3489">
        <v>7204.49</v>
      </c>
      <c r="M3489" t="s">
        <v>68</v>
      </c>
      <c r="N3489" t="s">
        <v>69</v>
      </c>
      <c r="O3489" t="s">
        <v>107</v>
      </c>
      <c r="P3489" t="s">
        <v>184</v>
      </c>
      <c r="Q3489" t="s">
        <v>154</v>
      </c>
      <c r="R3489" t="s">
        <v>194</v>
      </c>
      <c r="S3489" t="s">
        <v>161</v>
      </c>
      <c r="T3489" t="s">
        <v>95</v>
      </c>
      <c r="U3489" t="s">
        <v>166</v>
      </c>
      <c r="V3489">
        <v>32065</v>
      </c>
      <c r="W3489">
        <v>20700</v>
      </c>
      <c r="X3489">
        <v>7.3</v>
      </c>
      <c r="Y3489">
        <v>14.7</v>
      </c>
      <c r="Z3489">
        <v>27444.91</v>
      </c>
      <c r="AB3489">
        <v>32.5</v>
      </c>
      <c r="AC3489">
        <v>891959.57</v>
      </c>
      <c r="AD3489">
        <v>19082171.469999999</v>
      </c>
      <c r="AE3489">
        <v>164.58</v>
      </c>
      <c r="AF3489">
        <v>3140543780.5300002</v>
      </c>
      <c r="AG3489">
        <v>216609.91</v>
      </c>
      <c r="AH3489">
        <v>1.6</v>
      </c>
      <c r="AI3489">
        <v>45545.03</v>
      </c>
      <c r="AJ3489">
        <v>20.5</v>
      </c>
      <c r="AK3489">
        <v>0</v>
      </c>
      <c r="AL3489">
        <v>5.8000000000000003E-2</v>
      </c>
      <c r="AM3489">
        <v>11067.66</v>
      </c>
      <c r="AN3489">
        <v>218.2</v>
      </c>
      <c r="AO3489">
        <v>578.44000000000005</v>
      </c>
      <c r="AP3489">
        <v>126215.61</v>
      </c>
      <c r="AQ3489">
        <v>1291397.78</v>
      </c>
      <c r="AR3489" t="s">
        <v>61</v>
      </c>
      <c r="AS3489" t="s">
        <v>124</v>
      </c>
      <c r="AT3489" t="s">
        <v>62</v>
      </c>
      <c r="AU3489" t="s">
        <v>63</v>
      </c>
    </row>
    <row r="3490" spans="1:47" x14ac:dyDescent="0.25">
      <c r="A3490" t="s">
        <v>4779</v>
      </c>
      <c r="B3490">
        <v>2020</v>
      </c>
      <c r="C3490">
        <v>7</v>
      </c>
      <c r="D3490" t="s">
        <v>89</v>
      </c>
      <c r="E3490" s="1">
        <v>44021</v>
      </c>
      <c r="F3490" s="1">
        <v>44041</v>
      </c>
      <c r="G3490">
        <v>20</v>
      </c>
      <c r="H3490">
        <v>5.0999999999999996</v>
      </c>
      <c r="I3490" t="s">
        <v>49</v>
      </c>
      <c r="J3490" t="s">
        <v>50</v>
      </c>
      <c r="K3490" t="s">
        <v>223</v>
      </c>
      <c r="L3490">
        <v>2710.1109999999999</v>
      </c>
      <c r="M3490" t="s">
        <v>98</v>
      </c>
      <c r="N3490" t="s">
        <v>106</v>
      </c>
      <c r="O3490" t="s">
        <v>189</v>
      </c>
      <c r="P3490" t="s">
        <v>108</v>
      </c>
      <c r="Q3490" t="s">
        <v>184</v>
      </c>
      <c r="R3490" t="s">
        <v>2203</v>
      </c>
      <c r="S3490" t="s">
        <v>186</v>
      </c>
      <c r="T3490" t="s">
        <v>148</v>
      </c>
      <c r="U3490" t="s">
        <v>213</v>
      </c>
      <c r="V3490">
        <v>121471</v>
      </c>
      <c r="W3490">
        <v>67699</v>
      </c>
      <c r="X3490">
        <v>20.2</v>
      </c>
      <c r="Y3490">
        <v>10.7</v>
      </c>
      <c r="Z3490">
        <v>108391.05</v>
      </c>
      <c r="AB3490">
        <v>30.52</v>
      </c>
      <c r="AC3490">
        <v>3308094.85</v>
      </c>
      <c r="AD3490">
        <v>71914209.939999998</v>
      </c>
      <c r="AE3490">
        <v>161.21</v>
      </c>
      <c r="AF3490">
        <v>11593289784.43</v>
      </c>
      <c r="AG3490">
        <v>86698.559999999998</v>
      </c>
      <c r="AH3490">
        <v>1</v>
      </c>
      <c r="AI3490">
        <v>30231.17</v>
      </c>
      <c r="AJ3490">
        <v>12.86</v>
      </c>
      <c r="AK3490">
        <v>9248167.4000000004</v>
      </c>
      <c r="AL3490">
        <v>0.17199999999999999</v>
      </c>
      <c r="AM3490">
        <v>123692.44</v>
      </c>
      <c r="AN3490">
        <v>333.4</v>
      </c>
      <c r="AO3490">
        <v>594.47</v>
      </c>
      <c r="AP3490">
        <v>198196.3</v>
      </c>
      <c r="AQ3490">
        <v>3746913.32</v>
      </c>
      <c r="AR3490" t="s">
        <v>61</v>
      </c>
      <c r="AS3490" t="s">
        <v>61</v>
      </c>
      <c r="AT3490" t="s">
        <v>62</v>
      </c>
      <c r="AU3490" t="s">
        <v>63</v>
      </c>
    </row>
    <row r="3491" spans="1:47" x14ac:dyDescent="0.25">
      <c r="A3491" t="s">
        <v>4780</v>
      </c>
      <c r="B3491">
        <v>2023</v>
      </c>
      <c r="C3491">
        <v>11</v>
      </c>
      <c r="D3491" t="s">
        <v>119</v>
      </c>
      <c r="E3491" s="1">
        <v>45239</v>
      </c>
      <c r="F3491" s="1">
        <v>45251</v>
      </c>
      <c r="G3491">
        <v>12</v>
      </c>
      <c r="H3491">
        <v>2.8</v>
      </c>
      <c r="I3491" t="s">
        <v>49</v>
      </c>
      <c r="J3491" t="s">
        <v>78</v>
      </c>
      <c r="K3491" t="s">
        <v>105</v>
      </c>
      <c r="L3491">
        <v>1201.9000000000001</v>
      </c>
      <c r="M3491" t="s">
        <v>68</v>
      </c>
      <c r="N3491" t="s">
        <v>106</v>
      </c>
      <c r="O3491" t="s">
        <v>91</v>
      </c>
      <c r="P3491" t="s">
        <v>146</v>
      </c>
      <c r="Q3491" t="s">
        <v>56</v>
      </c>
      <c r="R3491" t="s">
        <v>2902</v>
      </c>
      <c r="S3491" t="s">
        <v>85</v>
      </c>
      <c r="T3491" t="s">
        <v>86</v>
      </c>
      <c r="U3491" t="s">
        <v>143</v>
      </c>
      <c r="V3491">
        <v>43700</v>
      </c>
      <c r="W3491">
        <v>24787</v>
      </c>
      <c r="X3491">
        <v>24.9</v>
      </c>
      <c r="Y3491">
        <v>12.5</v>
      </c>
      <c r="Z3491">
        <v>38777.480000000003</v>
      </c>
      <c r="AB3491">
        <v>12.53</v>
      </c>
      <c r="AC3491">
        <v>485881.82</v>
      </c>
      <c r="AD3491">
        <v>26671538.52</v>
      </c>
      <c r="AE3491">
        <v>283.07</v>
      </c>
      <c r="AF3491">
        <v>7549912408.8599997</v>
      </c>
      <c r="AG3491">
        <v>150502.73000000001</v>
      </c>
      <c r="AH3491">
        <v>1.1000000000000001</v>
      </c>
      <c r="AI3491">
        <v>36415.47</v>
      </c>
      <c r="AJ3491">
        <v>17.82</v>
      </c>
      <c r="AK3491">
        <v>4752868.16</v>
      </c>
      <c r="AL3491">
        <v>0.27500000000000002</v>
      </c>
      <c r="AM3491">
        <v>73346.73</v>
      </c>
      <c r="AN3491">
        <v>317.3</v>
      </c>
      <c r="AO3491">
        <v>667.6</v>
      </c>
      <c r="AP3491">
        <v>211829.48</v>
      </c>
      <c r="AQ3491">
        <v>957976.23</v>
      </c>
      <c r="AR3491" t="s">
        <v>61</v>
      </c>
      <c r="AS3491" t="s">
        <v>61</v>
      </c>
      <c r="AT3491" t="s">
        <v>62</v>
      </c>
      <c r="AU3491" t="s">
        <v>63</v>
      </c>
    </row>
    <row r="3492" spans="1:47" x14ac:dyDescent="0.25">
      <c r="A3492" t="s">
        <v>4781</v>
      </c>
      <c r="B3492">
        <v>2024</v>
      </c>
      <c r="C3492">
        <v>2</v>
      </c>
      <c r="D3492" t="s">
        <v>48</v>
      </c>
      <c r="E3492" s="1">
        <v>45327</v>
      </c>
      <c r="F3492" s="1">
        <v>45346</v>
      </c>
      <c r="G3492">
        <v>19</v>
      </c>
      <c r="H3492">
        <v>1.6</v>
      </c>
      <c r="I3492" t="s">
        <v>65</v>
      </c>
      <c r="J3492" t="s">
        <v>50</v>
      </c>
      <c r="K3492" t="s">
        <v>145</v>
      </c>
      <c r="L3492">
        <v>2710.19</v>
      </c>
      <c r="M3492" t="s">
        <v>114</v>
      </c>
      <c r="N3492" t="s">
        <v>168</v>
      </c>
      <c r="O3492" t="s">
        <v>189</v>
      </c>
      <c r="P3492" t="s">
        <v>56</v>
      </c>
      <c r="Q3492" t="s">
        <v>204</v>
      </c>
      <c r="R3492" t="s">
        <v>380</v>
      </c>
      <c r="S3492" t="s">
        <v>170</v>
      </c>
      <c r="T3492" t="s">
        <v>86</v>
      </c>
      <c r="U3492" t="s">
        <v>228</v>
      </c>
      <c r="V3492">
        <v>140790</v>
      </c>
      <c r="W3492">
        <v>86036</v>
      </c>
      <c r="X3492">
        <v>22.1</v>
      </c>
      <c r="Y3492">
        <v>14.8</v>
      </c>
      <c r="Z3492">
        <v>117374.34</v>
      </c>
      <c r="AB3492">
        <v>54.6</v>
      </c>
      <c r="AC3492">
        <v>6408638.96</v>
      </c>
      <c r="AD3492">
        <v>102234223.88</v>
      </c>
      <c r="AE3492">
        <v>280.39999999999998</v>
      </c>
      <c r="AF3492">
        <v>28666476375.950001</v>
      </c>
      <c r="AG3492">
        <v>208227.95</v>
      </c>
      <c r="AH3492">
        <v>1.3</v>
      </c>
      <c r="AI3492">
        <v>23605.18</v>
      </c>
      <c r="AJ3492">
        <v>8.18</v>
      </c>
      <c r="AK3492">
        <v>0</v>
      </c>
      <c r="AL3492">
        <v>0.33800000000000002</v>
      </c>
      <c r="AM3492">
        <v>345551.68</v>
      </c>
      <c r="AN3492">
        <v>427.2</v>
      </c>
      <c r="AO3492">
        <v>354.8</v>
      </c>
      <c r="AP3492">
        <v>151570.56</v>
      </c>
      <c r="AQ3492">
        <v>7137594.3300000001</v>
      </c>
      <c r="AR3492" t="s">
        <v>61</v>
      </c>
      <c r="AS3492" t="s">
        <v>61</v>
      </c>
      <c r="AT3492" t="s">
        <v>62</v>
      </c>
      <c r="AU3492" t="s">
        <v>63</v>
      </c>
    </row>
    <row r="3493" spans="1:47" x14ac:dyDescent="0.25">
      <c r="A3493" t="s">
        <v>4782</v>
      </c>
      <c r="B3493">
        <v>2020</v>
      </c>
      <c r="C3493">
        <v>9</v>
      </c>
      <c r="D3493" t="s">
        <v>89</v>
      </c>
      <c r="E3493" s="1">
        <v>44080</v>
      </c>
      <c r="F3493" s="1">
        <v>44106</v>
      </c>
      <c r="G3493">
        <v>26</v>
      </c>
      <c r="H3493">
        <v>12.5</v>
      </c>
      <c r="I3493" t="s">
        <v>65</v>
      </c>
      <c r="J3493" t="s">
        <v>78</v>
      </c>
      <c r="K3493" t="s">
        <v>211</v>
      </c>
      <c r="L3493">
        <v>1701.99</v>
      </c>
      <c r="M3493" t="s">
        <v>80</v>
      </c>
      <c r="N3493" t="s">
        <v>168</v>
      </c>
      <c r="O3493" t="s">
        <v>189</v>
      </c>
      <c r="P3493" t="s">
        <v>92</v>
      </c>
      <c r="Q3493" t="s">
        <v>83</v>
      </c>
      <c r="R3493" t="s">
        <v>603</v>
      </c>
      <c r="S3493" t="s">
        <v>85</v>
      </c>
      <c r="T3493" t="s">
        <v>59</v>
      </c>
      <c r="U3493" t="s">
        <v>87</v>
      </c>
      <c r="V3493">
        <v>61572</v>
      </c>
      <c r="W3493">
        <v>40739</v>
      </c>
      <c r="X3493">
        <v>9.1</v>
      </c>
      <c r="Y3493">
        <v>14.6</v>
      </c>
      <c r="Z3493">
        <v>48735.34</v>
      </c>
      <c r="AB3493">
        <v>31.11</v>
      </c>
      <c r="AC3493">
        <v>1516156.43</v>
      </c>
      <c r="AD3493">
        <v>18260157.190000001</v>
      </c>
      <c r="AE3493">
        <v>167.66</v>
      </c>
      <c r="AF3493">
        <v>3061497954.48</v>
      </c>
      <c r="AG3493">
        <v>160181.4</v>
      </c>
      <c r="AH3493">
        <v>2.1</v>
      </c>
      <c r="AI3493">
        <v>53741.24</v>
      </c>
      <c r="AJ3493">
        <v>24.18</v>
      </c>
      <c r="AK3493">
        <v>0</v>
      </c>
      <c r="AL3493">
        <v>8.8999999999999996E-2</v>
      </c>
      <c r="AM3493">
        <v>16251.54</v>
      </c>
      <c r="AN3493">
        <v>988.2</v>
      </c>
      <c r="AO3493">
        <v>688.15</v>
      </c>
      <c r="AP3493">
        <v>680029.83</v>
      </c>
      <c r="AQ3493">
        <v>2426360.44</v>
      </c>
      <c r="AR3493" t="s">
        <v>124</v>
      </c>
      <c r="AS3493" t="s">
        <v>61</v>
      </c>
      <c r="AT3493" t="s">
        <v>62</v>
      </c>
      <c r="AU3493" t="s">
        <v>63</v>
      </c>
    </row>
    <row r="3494" spans="1:47" x14ac:dyDescent="0.25">
      <c r="A3494" t="s">
        <v>4783</v>
      </c>
      <c r="B3494">
        <v>2025</v>
      </c>
      <c r="C3494">
        <v>7</v>
      </c>
      <c r="D3494" t="s">
        <v>89</v>
      </c>
      <c r="E3494" s="1">
        <v>45868</v>
      </c>
      <c r="F3494" s="1">
        <v>45888</v>
      </c>
      <c r="G3494">
        <v>20</v>
      </c>
      <c r="H3494">
        <v>6.7</v>
      </c>
      <c r="I3494" t="s">
        <v>49</v>
      </c>
      <c r="J3494" t="s">
        <v>50</v>
      </c>
      <c r="K3494" t="s">
        <v>51</v>
      </c>
      <c r="L3494">
        <v>2709</v>
      </c>
      <c r="M3494" t="s">
        <v>114</v>
      </c>
      <c r="N3494" t="s">
        <v>81</v>
      </c>
      <c r="O3494" t="s">
        <v>54</v>
      </c>
      <c r="P3494" t="s">
        <v>201</v>
      </c>
      <c r="Q3494" t="s">
        <v>92</v>
      </c>
      <c r="R3494" t="s">
        <v>1476</v>
      </c>
      <c r="S3494" t="s">
        <v>170</v>
      </c>
      <c r="T3494" t="s">
        <v>187</v>
      </c>
      <c r="U3494" t="s">
        <v>87</v>
      </c>
      <c r="V3494">
        <v>133475</v>
      </c>
      <c r="W3494">
        <v>82062</v>
      </c>
      <c r="X3494">
        <v>20.9</v>
      </c>
      <c r="Y3494">
        <v>12.7</v>
      </c>
      <c r="Z3494">
        <v>109917.1</v>
      </c>
      <c r="AB3494">
        <v>8.32</v>
      </c>
      <c r="AC3494">
        <v>914510.27</v>
      </c>
      <c r="AD3494">
        <v>6904992.2199999997</v>
      </c>
      <c r="AE3494">
        <v>276.81</v>
      </c>
      <c r="AF3494">
        <v>1911370896.4200001</v>
      </c>
      <c r="AG3494">
        <v>123502</v>
      </c>
      <c r="AH3494">
        <v>2</v>
      </c>
      <c r="AI3494">
        <v>66015.47</v>
      </c>
      <c r="AJ3494">
        <v>1.23</v>
      </c>
      <c r="AK3494">
        <v>84931.4</v>
      </c>
      <c r="AL3494">
        <v>0.20100000000000001</v>
      </c>
      <c r="AM3494">
        <v>13879.03</v>
      </c>
      <c r="AN3494">
        <v>597.5</v>
      </c>
      <c r="AO3494">
        <v>395.33</v>
      </c>
      <c r="AP3494">
        <v>236209.67</v>
      </c>
      <c r="AQ3494">
        <v>1354116.44</v>
      </c>
      <c r="AR3494" t="s">
        <v>61</v>
      </c>
      <c r="AS3494" t="s">
        <v>61</v>
      </c>
      <c r="AT3494" t="s">
        <v>62</v>
      </c>
      <c r="AU3494" t="s">
        <v>63</v>
      </c>
    </row>
    <row r="3495" spans="1:47" x14ac:dyDescent="0.25">
      <c r="A3495" t="s">
        <v>4784</v>
      </c>
      <c r="B3495">
        <v>2025</v>
      </c>
      <c r="C3495">
        <v>4</v>
      </c>
      <c r="D3495" t="s">
        <v>77</v>
      </c>
      <c r="E3495" s="1">
        <v>45759</v>
      </c>
      <c r="F3495" s="1">
        <v>45771</v>
      </c>
      <c r="G3495">
        <v>12</v>
      </c>
      <c r="H3495">
        <v>8.6</v>
      </c>
      <c r="I3495" t="s">
        <v>49</v>
      </c>
      <c r="J3495" t="s">
        <v>50</v>
      </c>
      <c r="K3495" t="s">
        <v>51</v>
      </c>
      <c r="L3495">
        <v>2709</v>
      </c>
      <c r="M3495" t="s">
        <v>90</v>
      </c>
      <c r="N3495" t="s">
        <v>81</v>
      </c>
      <c r="O3495" t="s">
        <v>107</v>
      </c>
      <c r="P3495" t="s">
        <v>140</v>
      </c>
      <c r="Q3495" t="s">
        <v>56</v>
      </c>
      <c r="R3495" t="s">
        <v>1908</v>
      </c>
      <c r="S3495" t="s">
        <v>186</v>
      </c>
      <c r="T3495" t="s">
        <v>187</v>
      </c>
      <c r="U3495" t="s">
        <v>228</v>
      </c>
      <c r="V3495">
        <v>93946</v>
      </c>
      <c r="W3495">
        <v>69396</v>
      </c>
      <c r="X3495">
        <v>1.9</v>
      </c>
      <c r="Y3495">
        <v>11.5</v>
      </c>
      <c r="Z3495">
        <v>73845.789999999994</v>
      </c>
      <c r="AB3495">
        <v>13.5</v>
      </c>
      <c r="AC3495">
        <v>996918.16</v>
      </c>
      <c r="AD3495">
        <v>7177810.79</v>
      </c>
      <c r="AE3495">
        <v>284.66000000000003</v>
      </c>
      <c r="AF3495">
        <v>2043235619.48</v>
      </c>
      <c r="AG3495">
        <v>15804.08</v>
      </c>
      <c r="AH3495">
        <v>0.5</v>
      </c>
      <c r="AI3495">
        <v>6302.4</v>
      </c>
      <c r="AJ3495">
        <v>13.47</v>
      </c>
      <c r="AK3495">
        <v>966851.11</v>
      </c>
      <c r="AL3495">
        <v>0.27900000000000003</v>
      </c>
      <c r="AM3495">
        <v>20026.09</v>
      </c>
      <c r="AN3495">
        <v>228.3</v>
      </c>
      <c r="AO3495">
        <v>673.98</v>
      </c>
      <c r="AP3495">
        <v>153869.63</v>
      </c>
      <c r="AQ3495">
        <v>1192920.3600000001</v>
      </c>
      <c r="AR3495" t="s">
        <v>61</v>
      </c>
      <c r="AS3495" t="s">
        <v>61</v>
      </c>
      <c r="AT3495" t="s">
        <v>62</v>
      </c>
      <c r="AU3495" t="s">
        <v>63</v>
      </c>
    </row>
    <row r="3496" spans="1:47" x14ac:dyDescent="0.25">
      <c r="A3496" t="s">
        <v>4785</v>
      </c>
      <c r="B3496">
        <v>2025</v>
      </c>
      <c r="C3496">
        <v>10</v>
      </c>
      <c r="D3496" t="s">
        <v>119</v>
      </c>
      <c r="E3496" s="1">
        <v>45941</v>
      </c>
      <c r="F3496" s="1">
        <v>45948</v>
      </c>
      <c r="G3496">
        <v>7</v>
      </c>
      <c r="H3496">
        <v>8.1999999999999993</v>
      </c>
      <c r="I3496" t="s">
        <v>65</v>
      </c>
      <c r="J3496" t="s">
        <v>50</v>
      </c>
      <c r="K3496" t="s">
        <v>51</v>
      </c>
      <c r="L3496">
        <v>2709</v>
      </c>
      <c r="M3496" t="s">
        <v>90</v>
      </c>
      <c r="N3496" t="s">
        <v>168</v>
      </c>
      <c r="O3496" t="s">
        <v>99</v>
      </c>
      <c r="P3496" t="s">
        <v>100</v>
      </c>
      <c r="Q3496" t="s">
        <v>55</v>
      </c>
      <c r="R3496" t="s">
        <v>398</v>
      </c>
      <c r="S3496" t="s">
        <v>170</v>
      </c>
      <c r="T3496" t="s">
        <v>148</v>
      </c>
      <c r="U3496" t="s">
        <v>181</v>
      </c>
      <c r="V3496">
        <v>146830</v>
      </c>
      <c r="W3496">
        <v>83479</v>
      </c>
      <c r="X3496">
        <v>4.5</v>
      </c>
      <c r="Y3496">
        <v>10.4</v>
      </c>
      <c r="Z3496">
        <v>119077.58</v>
      </c>
      <c r="AB3496">
        <v>25.79</v>
      </c>
      <c r="AC3496">
        <v>3071010.79</v>
      </c>
      <c r="AD3496">
        <v>10867019.949999999</v>
      </c>
      <c r="AE3496">
        <v>284.41000000000003</v>
      </c>
      <c r="AF3496">
        <v>3090689143.98</v>
      </c>
      <c r="AG3496">
        <v>68716.25</v>
      </c>
      <c r="AH3496">
        <v>0</v>
      </c>
      <c r="AI3496">
        <v>0</v>
      </c>
      <c r="AJ3496">
        <v>1.51</v>
      </c>
      <c r="AK3496">
        <v>0</v>
      </c>
      <c r="AL3496">
        <v>0.104</v>
      </c>
      <c r="AM3496">
        <v>11301.7</v>
      </c>
      <c r="AN3496">
        <v>350.6</v>
      </c>
      <c r="AO3496">
        <v>661.89</v>
      </c>
      <c r="AP3496">
        <v>232058.63</v>
      </c>
      <c r="AQ3496">
        <v>3383087.37</v>
      </c>
      <c r="AR3496" t="s">
        <v>61</v>
      </c>
      <c r="AS3496" t="s">
        <v>61</v>
      </c>
      <c r="AT3496" t="s">
        <v>62</v>
      </c>
      <c r="AU3496" t="s">
        <v>63</v>
      </c>
    </row>
    <row r="3497" spans="1:47" x14ac:dyDescent="0.25">
      <c r="A3497" t="s">
        <v>4786</v>
      </c>
      <c r="B3497">
        <v>2024</v>
      </c>
      <c r="C3497">
        <v>12</v>
      </c>
      <c r="D3497" t="s">
        <v>119</v>
      </c>
      <c r="E3497" s="1">
        <v>45648</v>
      </c>
      <c r="F3497" s="1">
        <v>45671</v>
      </c>
      <c r="G3497">
        <v>23</v>
      </c>
      <c r="H3497">
        <v>1.9</v>
      </c>
      <c r="I3497" t="s">
        <v>65</v>
      </c>
      <c r="J3497" t="s">
        <v>66</v>
      </c>
      <c r="K3497" t="s">
        <v>391</v>
      </c>
      <c r="L3497">
        <v>9999.99</v>
      </c>
      <c r="M3497" t="s">
        <v>80</v>
      </c>
      <c r="N3497" t="s">
        <v>69</v>
      </c>
      <c r="O3497" t="s">
        <v>200</v>
      </c>
      <c r="P3497" t="s">
        <v>82</v>
      </c>
      <c r="Q3497" t="s">
        <v>230</v>
      </c>
      <c r="R3497" t="s">
        <v>2674</v>
      </c>
      <c r="S3497" t="s">
        <v>130</v>
      </c>
      <c r="T3497" t="s">
        <v>162</v>
      </c>
      <c r="U3497" t="s">
        <v>103</v>
      </c>
      <c r="V3497">
        <v>82724</v>
      </c>
      <c r="W3497">
        <v>50908</v>
      </c>
      <c r="X3497">
        <v>16.7</v>
      </c>
      <c r="Y3497">
        <v>15</v>
      </c>
      <c r="Z3497">
        <v>75785.440000000002</v>
      </c>
      <c r="AB3497">
        <v>40.65</v>
      </c>
      <c r="AC3497">
        <v>3080678.14</v>
      </c>
      <c r="AD3497">
        <v>51157445.560000002</v>
      </c>
      <c r="AE3497">
        <v>274.87</v>
      </c>
      <c r="AF3497">
        <v>14061647061.08</v>
      </c>
      <c r="AG3497">
        <v>226502.13</v>
      </c>
      <c r="AJ3497">
        <v>1.97</v>
      </c>
      <c r="AK3497">
        <v>0</v>
      </c>
      <c r="AL3497">
        <v>0.17699999999999999</v>
      </c>
      <c r="AM3497">
        <v>90548.68</v>
      </c>
      <c r="AN3497">
        <v>631.1</v>
      </c>
      <c r="AO3497">
        <v>656.45</v>
      </c>
      <c r="AP3497">
        <v>414285.6</v>
      </c>
      <c r="AQ3497">
        <v>3812014.55</v>
      </c>
      <c r="AR3497" t="s">
        <v>61</v>
      </c>
      <c r="AS3497" t="s">
        <v>61</v>
      </c>
      <c r="AT3497" t="s">
        <v>62</v>
      </c>
      <c r="AU3497" t="s">
        <v>63</v>
      </c>
    </row>
    <row r="3498" spans="1:47" x14ac:dyDescent="0.25">
      <c r="A3498" t="s">
        <v>4787</v>
      </c>
      <c r="B3498">
        <v>2024</v>
      </c>
      <c r="C3498">
        <v>5</v>
      </c>
      <c r="D3498" t="s">
        <v>77</v>
      </c>
      <c r="E3498" s="1">
        <v>45418</v>
      </c>
      <c r="F3498" s="1">
        <v>45437</v>
      </c>
      <c r="G3498">
        <v>19</v>
      </c>
      <c r="H3498">
        <v>1.5</v>
      </c>
      <c r="I3498" t="s">
        <v>65</v>
      </c>
      <c r="J3498" t="s">
        <v>50</v>
      </c>
      <c r="K3498" t="s">
        <v>183</v>
      </c>
      <c r="L3498">
        <v>2710.19</v>
      </c>
      <c r="M3498" t="s">
        <v>52</v>
      </c>
      <c r="N3498" t="s">
        <v>106</v>
      </c>
      <c r="O3498" t="s">
        <v>189</v>
      </c>
      <c r="P3498" t="s">
        <v>70</v>
      </c>
      <c r="Q3498" t="s">
        <v>108</v>
      </c>
      <c r="R3498" t="s">
        <v>811</v>
      </c>
      <c r="S3498" t="s">
        <v>186</v>
      </c>
      <c r="T3498" t="s">
        <v>74</v>
      </c>
      <c r="U3498" t="s">
        <v>213</v>
      </c>
      <c r="V3498">
        <v>75221</v>
      </c>
      <c r="W3498">
        <v>47314</v>
      </c>
      <c r="X3498">
        <v>11.7</v>
      </c>
      <c r="Y3498">
        <v>14.7</v>
      </c>
      <c r="Z3498">
        <v>63344.639999999999</v>
      </c>
      <c r="AB3498">
        <v>18.63</v>
      </c>
      <c r="AC3498">
        <v>1180110.6399999999</v>
      </c>
      <c r="AD3498">
        <v>26269022.210000001</v>
      </c>
      <c r="AE3498">
        <v>281.64</v>
      </c>
      <c r="AF3498">
        <v>7398407415.2200003</v>
      </c>
      <c r="AG3498">
        <v>242465.48</v>
      </c>
      <c r="AH3498">
        <v>2.4</v>
      </c>
      <c r="AI3498">
        <v>53795.12</v>
      </c>
      <c r="AJ3498">
        <v>15.54</v>
      </c>
      <c r="AK3498">
        <v>0</v>
      </c>
      <c r="AL3498">
        <v>0.28000000000000003</v>
      </c>
      <c r="AM3498">
        <v>73553.259999999995</v>
      </c>
      <c r="AN3498">
        <v>759.7</v>
      </c>
      <c r="AO3498">
        <v>486.51</v>
      </c>
      <c r="AP3498">
        <v>369601.65</v>
      </c>
      <c r="AQ3498">
        <v>1919526.15</v>
      </c>
      <c r="AR3498" t="s">
        <v>61</v>
      </c>
      <c r="AS3498" t="s">
        <v>124</v>
      </c>
      <c r="AT3498" t="s">
        <v>62</v>
      </c>
      <c r="AU3498" t="s">
        <v>63</v>
      </c>
    </row>
    <row r="3499" spans="1:47" x14ac:dyDescent="0.25">
      <c r="A3499" t="s">
        <v>4788</v>
      </c>
      <c r="B3499">
        <v>2022</v>
      </c>
      <c r="C3499">
        <v>4</v>
      </c>
      <c r="D3499" t="s">
        <v>77</v>
      </c>
      <c r="E3499" s="1">
        <v>44667</v>
      </c>
      <c r="F3499" s="1">
        <v>44674</v>
      </c>
      <c r="G3499">
        <v>7</v>
      </c>
      <c r="H3499">
        <v>13.4</v>
      </c>
      <c r="I3499" t="s">
        <v>49</v>
      </c>
      <c r="J3499" t="s">
        <v>239</v>
      </c>
      <c r="K3499" t="s">
        <v>265</v>
      </c>
      <c r="L3499">
        <v>3102.1</v>
      </c>
      <c r="M3499" t="s">
        <v>114</v>
      </c>
      <c r="N3499" t="s">
        <v>81</v>
      </c>
      <c r="O3499" t="s">
        <v>107</v>
      </c>
      <c r="P3499" t="s">
        <v>83</v>
      </c>
      <c r="Q3499" t="s">
        <v>82</v>
      </c>
      <c r="R3499" t="s">
        <v>619</v>
      </c>
      <c r="S3499" t="s">
        <v>161</v>
      </c>
      <c r="T3499" t="s">
        <v>131</v>
      </c>
      <c r="U3499" t="s">
        <v>132</v>
      </c>
      <c r="V3499">
        <v>16560</v>
      </c>
      <c r="W3499">
        <v>11249</v>
      </c>
      <c r="X3499">
        <v>20.2</v>
      </c>
      <c r="Y3499">
        <v>11</v>
      </c>
      <c r="Z3499">
        <v>15452.19</v>
      </c>
      <c r="AB3499">
        <v>41.56</v>
      </c>
      <c r="AC3499">
        <v>642193.02</v>
      </c>
      <c r="AD3499">
        <v>6846401.8200000003</v>
      </c>
      <c r="AE3499">
        <v>216.01</v>
      </c>
      <c r="AF3499">
        <v>1478891257.1400001</v>
      </c>
      <c r="AG3499">
        <v>60720.68</v>
      </c>
      <c r="AH3499">
        <v>0.4</v>
      </c>
      <c r="AI3499">
        <v>4733.12</v>
      </c>
      <c r="AJ3499">
        <v>22.98</v>
      </c>
      <c r="AK3499">
        <v>1573303.14</v>
      </c>
      <c r="AL3499">
        <v>9.8000000000000004E-2</v>
      </c>
      <c r="AM3499">
        <v>6709.47</v>
      </c>
      <c r="AN3499">
        <v>158.1</v>
      </c>
      <c r="AO3499">
        <v>519.35</v>
      </c>
      <c r="AP3499">
        <v>82109.240000000005</v>
      </c>
      <c r="AQ3499">
        <v>796465.53</v>
      </c>
      <c r="AR3499" t="s">
        <v>61</v>
      </c>
      <c r="AS3499" t="s">
        <v>61</v>
      </c>
      <c r="AT3499" t="s">
        <v>62</v>
      </c>
      <c r="AU3499" t="s">
        <v>63</v>
      </c>
    </row>
    <row r="3500" spans="1:47" x14ac:dyDescent="0.25">
      <c r="A3500" t="s">
        <v>4789</v>
      </c>
      <c r="B3500">
        <v>2026</v>
      </c>
      <c r="C3500">
        <v>3</v>
      </c>
      <c r="D3500" t="s">
        <v>48</v>
      </c>
      <c r="E3500" s="1">
        <v>46105</v>
      </c>
      <c r="F3500" s="1">
        <v>46115</v>
      </c>
      <c r="G3500">
        <v>10</v>
      </c>
      <c r="H3500">
        <v>9</v>
      </c>
      <c r="I3500" t="s">
        <v>65</v>
      </c>
      <c r="J3500" t="s">
        <v>239</v>
      </c>
      <c r="K3500" t="s">
        <v>240</v>
      </c>
      <c r="L3500">
        <v>3105.2</v>
      </c>
      <c r="M3500" t="s">
        <v>52</v>
      </c>
      <c r="N3500" t="s">
        <v>81</v>
      </c>
      <c r="O3500" t="s">
        <v>91</v>
      </c>
      <c r="P3500" t="s">
        <v>184</v>
      </c>
      <c r="Q3500" t="s">
        <v>121</v>
      </c>
      <c r="R3500" t="s">
        <v>2685</v>
      </c>
      <c r="S3500" t="s">
        <v>161</v>
      </c>
      <c r="T3500" t="s">
        <v>102</v>
      </c>
      <c r="U3500" t="s">
        <v>87</v>
      </c>
      <c r="V3500">
        <v>40361</v>
      </c>
      <c r="W3500">
        <v>24406</v>
      </c>
      <c r="X3500">
        <v>16.2</v>
      </c>
      <c r="Y3500">
        <v>12.7</v>
      </c>
      <c r="Z3500">
        <v>32484.43</v>
      </c>
      <c r="AB3500">
        <v>41.09</v>
      </c>
      <c r="AC3500">
        <v>1334785.23</v>
      </c>
      <c r="AD3500">
        <v>16754169.619999999</v>
      </c>
      <c r="AE3500">
        <v>283.58</v>
      </c>
      <c r="AF3500">
        <v>4751147420.8400002</v>
      </c>
      <c r="AG3500">
        <v>225974.15</v>
      </c>
      <c r="AI3500">
        <v>0</v>
      </c>
      <c r="AJ3500">
        <v>11.76</v>
      </c>
      <c r="AK3500">
        <v>0</v>
      </c>
      <c r="AL3500">
        <v>9.4E-2</v>
      </c>
      <c r="AM3500">
        <v>15748.92</v>
      </c>
      <c r="AN3500">
        <v>214.5</v>
      </c>
      <c r="AO3500">
        <v>549.78</v>
      </c>
      <c r="AP3500">
        <v>117927.81</v>
      </c>
      <c r="AQ3500">
        <v>1694436.11</v>
      </c>
      <c r="AR3500" t="s">
        <v>61</v>
      </c>
      <c r="AS3500" t="s">
        <v>61</v>
      </c>
      <c r="AT3500" t="s">
        <v>62</v>
      </c>
      <c r="AU3500" t="s">
        <v>63</v>
      </c>
    </row>
    <row r="3501" spans="1:47" x14ac:dyDescent="0.25">
      <c r="A3501" t="s">
        <v>4790</v>
      </c>
      <c r="B3501">
        <v>2021</v>
      </c>
      <c r="C3501">
        <v>6</v>
      </c>
      <c r="D3501" t="s">
        <v>77</v>
      </c>
      <c r="E3501" s="1">
        <v>44365</v>
      </c>
      <c r="F3501" s="1">
        <v>44379</v>
      </c>
      <c r="G3501">
        <v>14</v>
      </c>
      <c r="H3501">
        <v>1</v>
      </c>
      <c r="I3501" t="s">
        <v>65</v>
      </c>
      <c r="J3501" t="s">
        <v>50</v>
      </c>
      <c r="K3501" t="s">
        <v>120</v>
      </c>
      <c r="L3501">
        <v>2710.1921000000002</v>
      </c>
      <c r="M3501" t="s">
        <v>68</v>
      </c>
      <c r="N3501" t="s">
        <v>81</v>
      </c>
      <c r="O3501" t="s">
        <v>107</v>
      </c>
      <c r="P3501" t="s">
        <v>70</v>
      </c>
      <c r="Q3501" t="s">
        <v>55</v>
      </c>
      <c r="R3501" t="s">
        <v>2798</v>
      </c>
      <c r="S3501" t="s">
        <v>142</v>
      </c>
      <c r="T3501" t="s">
        <v>148</v>
      </c>
      <c r="U3501" t="s">
        <v>110</v>
      </c>
      <c r="V3501">
        <v>27263</v>
      </c>
      <c r="W3501">
        <v>18419</v>
      </c>
      <c r="X3501">
        <v>3.7</v>
      </c>
      <c r="Y3501">
        <v>15.6</v>
      </c>
      <c r="Z3501">
        <v>22286.48</v>
      </c>
      <c r="AB3501">
        <v>43.3</v>
      </c>
      <c r="AC3501">
        <v>965004.58</v>
      </c>
      <c r="AD3501">
        <v>11627079.48</v>
      </c>
      <c r="AE3501">
        <v>169.67</v>
      </c>
      <c r="AF3501">
        <v>1972766575.3699999</v>
      </c>
      <c r="AG3501">
        <v>22696.76</v>
      </c>
      <c r="AH3501">
        <v>1.4</v>
      </c>
      <c r="AI3501">
        <v>18484.87</v>
      </c>
      <c r="AJ3501">
        <v>11.63</v>
      </c>
      <c r="AK3501">
        <v>0</v>
      </c>
      <c r="AL3501">
        <v>0.26600000000000001</v>
      </c>
      <c r="AM3501">
        <v>30928.03</v>
      </c>
      <c r="AN3501">
        <v>486</v>
      </c>
      <c r="AO3501">
        <v>686.21</v>
      </c>
      <c r="AP3501">
        <v>333498.06</v>
      </c>
      <c r="AQ3501">
        <v>1370612.3</v>
      </c>
      <c r="AR3501" t="s">
        <v>61</v>
      </c>
      <c r="AS3501" t="s">
        <v>61</v>
      </c>
      <c r="AT3501" t="s">
        <v>62</v>
      </c>
      <c r="AU3501" t="s">
        <v>63</v>
      </c>
    </row>
    <row r="3502" spans="1:47" x14ac:dyDescent="0.25">
      <c r="A3502" t="s">
        <v>4791</v>
      </c>
      <c r="B3502">
        <v>2022</v>
      </c>
      <c r="C3502">
        <v>12</v>
      </c>
      <c r="D3502" t="s">
        <v>119</v>
      </c>
      <c r="E3502" s="1">
        <v>44917</v>
      </c>
      <c r="F3502" s="1">
        <v>44931</v>
      </c>
      <c r="G3502">
        <v>14</v>
      </c>
      <c r="H3502">
        <v>3.9</v>
      </c>
      <c r="I3502" t="s">
        <v>49</v>
      </c>
      <c r="J3502" t="s">
        <v>78</v>
      </c>
      <c r="K3502" t="s">
        <v>105</v>
      </c>
      <c r="L3502">
        <v>1201.9000000000001</v>
      </c>
      <c r="M3502" t="s">
        <v>80</v>
      </c>
      <c r="N3502" t="s">
        <v>69</v>
      </c>
      <c r="O3502" t="s">
        <v>99</v>
      </c>
      <c r="P3502" t="s">
        <v>174</v>
      </c>
      <c r="Q3502" t="s">
        <v>128</v>
      </c>
      <c r="R3502" t="s">
        <v>507</v>
      </c>
      <c r="S3502" t="s">
        <v>85</v>
      </c>
      <c r="T3502" t="s">
        <v>59</v>
      </c>
      <c r="U3502" t="s">
        <v>181</v>
      </c>
      <c r="V3502">
        <v>63819</v>
      </c>
      <c r="W3502">
        <v>39598</v>
      </c>
      <c r="X3502">
        <v>6.6</v>
      </c>
      <c r="Y3502">
        <v>14.5</v>
      </c>
      <c r="Z3502">
        <v>52472.56</v>
      </c>
      <c r="AB3502">
        <v>21.76</v>
      </c>
      <c r="AC3502">
        <v>1141802.9099999999</v>
      </c>
      <c r="AD3502">
        <v>57051315.590000004</v>
      </c>
      <c r="AE3502">
        <v>216.4</v>
      </c>
      <c r="AF3502">
        <v>12345904693.68</v>
      </c>
      <c r="AG3502">
        <v>39483.39</v>
      </c>
      <c r="AH3502">
        <v>0</v>
      </c>
      <c r="AI3502">
        <v>0</v>
      </c>
      <c r="AJ3502">
        <v>3.15</v>
      </c>
      <c r="AK3502">
        <v>1797116.44</v>
      </c>
      <c r="AL3502">
        <v>0.29799999999999999</v>
      </c>
      <c r="AM3502">
        <v>170012.92</v>
      </c>
      <c r="AN3502">
        <v>457.9</v>
      </c>
      <c r="AO3502">
        <v>388.36</v>
      </c>
      <c r="AP3502">
        <v>177830.04</v>
      </c>
      <c r="AQ3502">
        <v>1529129.26</v>
      </c>
      <c r="AR3502" t="s">
        <v>61</v>
      </c>
      <c r="AS3502" t="s">
        <v>61</v>
      </c>
      <c r="AT3502" t="s">
        <v>62</v>
      </c>
      <c r="AU3502" t="s">
        <v>63</v>
      </c>
    </row>
    <row r="3503" spans="1:47" x14ac:dyDescent="0.25">
      <c r="A3503" t="s">
        <v>4792</v>
      </c>
      <c r="B3503">
        <v>2022</v>
      </c>
      <c r="C3503">
        <v>4</v>
      </c>
      <c r="D3503" t="s">
        <v>77</v>
      </c>
      <c r="E3503" s="1">
        <v>44675</v>
      </c>
      <c r="F3503" s="1">
        <v>44682</v>
      </c>
      <c r="G3503">
        <v>7</v>
      </c>
      <c r="H3503">
        <v>20.8</v>
      </c>
      <c r="I3503" t="s">
        <v>65</v>
      </c>
      <c r="J3503" t="s">
        <v>78</v>
      </c>
      <c r="K3503" t="s">
        <v>158</v>
      </c>
      <c r="L3503">
        <v>1006.3</v>
      </c>
      <c r="M3503" t="s">
        <v>114</v>
      </c>
      <c r="N3503" t="s">
        <v>106</v>
      </c>
      <c r="O3503" t="s">
        <v>189</v>
      </c>
      <c r="P3503" t="s">
        <v>100</v>
      </c>
      <c r="Q3503" t="s">
        <v>140</v>
      </c>
      <c r="R3503" t="s">
        <v>278</v>
      </c>
      <c r="S3503" t="s">
        <v>161</v>
      </c>
      <c r="T3503" t="s">
        <v>162</v>
      </c>
      <c r="U3503" t="s">
        <v>213</v>
      </c>
      <c r="V3503">
        <v>31112</v>
      </c>
      <c r="W3503">
        <v>17820</v>
      </c>
      <c r="X3503">
        <v>3.2</v>
      </c>
      <c r="Y3503">
        <v>14.7</v>
      </c>
      <c r="Z3503">
        <v>23998.43</v>
      </c>
      <c r="AB3503">
        <v>21.72</v>
      </c>
      <c r="AC3503">
        <v>521245.9</v>
      </c>
      <c r="AD3503">
        <v>24001549.800000001</v>
      </c>
      <c r="AE3503">
        <v>210.97</v>
      </c>
      <c r="AF3503">
        <v>5063606961.3100004</v>
      </c>
      <c r="AG3503">
        <v>121071.61</v>
      </c>
      <c r="AH3503">
        <v>0</v>
      </c>
      <c r="AI3503">
        <v>0</v>
      </c>
      <c r="AJ3503">
        <v>10.14</v>
      </c>
      <c r="AK3503">
        <v>0</v>
      </c>
      <c r="AL3503">
        <v>0.27300000000000002</v>
      </c>
      <c r="AM3503">
        <v>65524.23</v>
      </c>
      <c r="AN3503">
        <v>193.1</v>
      </c>
      <c r="AO3503">
        <v>435.72</v>
      </c>
      <c r="AP3503">
        <v>84137.53</v>
      </c>
      <c r="AQ3503">
        <v>791979.27</v>
      </c>
      <c r="AR3503" t="s">
        <v>61</v>
      </c>
      <c r="AS3503" t="s">
        <v>124</v>
      </c>
      <c r="AT3503" t="s">
        <v>62</v>
      </c>
      <c r="AU3503" t="s">
        <v>63</v>
      </c>
    </row>
    <row r="3504" spans="1:47" x14ac:dyDescent="0.25">
      <c r="A3504" t="s">
        <v>4793</v>
      </c>
      <c r="B3504">
        <v>2021</v>
      </c>
      <c r="C3504">
        <v>2</v>
      </c>
      <c r="D3504" t="s">
        <v>48</v>
      </c>
      <c r="E3504" s="1">
        <v>44247</v>
      </c>
      <c r="F3504" s="1">
        <v>44276</v>
      </c>
      <c r="G3504">
        <v>29</v>
      </c>
      <c r="H3504">
        <v>16.600000000000001</v>
      </c>
      <c r="I3504" t="s">
        <v>49</v>
      </c>
      <c r="J3504" t="s">
        <v>112</v>
      </c>
      <c r="K3504" t="s">
        <v>199</v>
      </c>
      <c r="L3504">
        <v>7204.49</v>
      </c>
      <c r="M3504" t="s">
        <v>90</v>
      </c>
      <c r="N3504" t="s">
        <v>168</v>
      </c>
      <c r="O3504" t="s">
        <v>91</v>
      </c>
      <c r="P3504" t="s">
        <v>230</v>
      </c>
      <c r="Q3504" t="s">
        <v>92</v>
      </c>
      <c r="R3504" t="s">
        <v>3379</v>
      </c>
      <c r="S3504" t="s">
        <v>161</v>
      </c>
      <c r="T3504" t="s">
        <v>86</v>
      </c>
      <c r="U3504" t="s">
        <v>166</v>
      </c>
      <c r="V3504">
        <v>25976</v>
      </c>
      <c r="W3504">
        <v>15990</v>
      </c>
      <c r="X3504">
        <v>8.8000000000000007</v>
      </c>
      <c r="Y3504">
        <v>12.5</v>
      </c>
      <c r="Z3504">
        <v>20521.82</v>
      </c>
      <c r="AB3504">
        <v>37.22</v>
      </c>
      <c r="AC3504">
        <v>763822.14</v>
      </c>
      <c r="AD3504">
        <v>21679866.300000001</v>
      </c>
      <c r="AE3504">
        <v>172</v>
      </c>
      <c r="AF3504">
        <v>3728937003.5999999</v>
      </c>
      <c r="AG3504">
        <v>118688.48</v>
      </c>
      <c r="AH3504">
        <v>0</v>
      </c>
      <c r="AI3504">
        <v>0</v>
      </c>
      <c r="AJ3504">
        <v>10.66</v>
      </c>
      <c r="AK3504">
        <v>2311073.75</v>
      </c>
      <c r="AL3504">
        <v>0.222</v>
      </c>
      <c r="AM3504">
        <v>48129.3</v>
      </c>
      <c r="AN3504">
        <v>716.1</v>
      </c>
      <c r="AO3504">
        <v>425.54</v>
      </c>
      <c r="AP3504">
        <v>304729.19</v>
      </c>
      <c r="AQ3504">
        <v>1235369.1100000001</v>
      </c>
      <c r="AR3504" t="s">
        <v>61</v>
      </c>
      <c r="AS3504" t="s">
        <v>61</v>
      </c>
      <c r="AT3504" t="s">
        <v>62</v>
      </c>
      <c r="AU3504" t="s">
        <v>63</v>
      </c>
    </row>
    <row r="3505" spans="1:47" x14ac:dyDescent="0.25">
      <c r="A3505" t="s">
        <v>4794</v>
      </c>
      <c r="B3505">
        <v>2025</v>
      </c>
      <c r="C3505">
        <v>10</v>
      </c>
      <c r="D3505" t="s">
        <v>119</v>
      </c>
      <c r="E3505" s="1">
        <v>45931</v>
      </c>
      <c r="F3505" s="1">
        <v>45948</v>
      </c>
      <c r="G3505">
        <v>17</v>
      </c>
      <c r="H3505">
        <v>7.9</v>
      </c>
      <c r="I3505" t="s">
        <v>49</v>
      </c>
      <c r="J3505" t="s">
        <v>112</v>
      </c>
      <c r="K3505" t="s">
        <v>199</v>
      </c>
      <c r="L3505">
        <v>7204.49</v>
      </c>
      <c r="M3505" t="s">
        <v>80</v>
      </c>
      <c r="N3505" t="s">
        <v>106</v>
      </c>
      <c r="O3505" t="s">
        <v>99</v>
      </c>
      <c r="P3505" t="s">
        <v>154</v>
      </c>
      <c r="Q3505" t="s">
        <v>70</v>
      </c>
      <c r="R3505" t="s">
        <v>826</v>
      </c>
      <c r="S3505" t="s">
        <v>161</v>
      </c>
      <c r="T3505" t="s">
        <v>74</v>
      </c>
      <c r="U3505" t="s">
        <v>87</v>
      </c>
      <c r="V3505">
        <v>20199</v>
      </c>
      <c r="W3505">
        <v>14925</v>
      </c>
      <c r="X3505">
        <v>13.5</v>
      </c>
      <c r="Y3505">
        <v>14.9</v>
      </c>
      <c r="Z3505">
        <v>17790.830000000002</v>
      </c>
      <c r="AB3505">
        <v>12.38</v>
      </c>
      <c r="AC3505">
        <v>220250.48</v>
      </c>
      <c r="AD3505">
        <v>9830323.1199999992</v>
      </c>
      <c r="AE3505">
        <v>276.70999999999998</v>
      </c>
      <c r="AF3505">
        <v>2720148710.54</v>
      </c>
      <c r="AG3505">
        <v>75618.350000000006</v>
      </c>
      <c r="AH3505">
        <v>0</v>
      </c>
      <c r="AI3505">
        <v>0</v>
      </c>
      <c r="AJ3505">
        <v>0.78</v>
      </c>
      <c r="AK3505">
        <v>76676.52</v>
      </c>
      <c r="AL3505">
        <v>0.159</v>
      </c>
      <c r="AM3505">
        <v>15630.21</v>
      </c>
      <c r="AN3505">
        <v>486.3</v>
      </c>
      <c r="AO3505">
        <v>466.69</v>
      </c>
      <c r="AP3505">
        <v>226951.35</v>
      </c>
      <c r="AQ3505">
        <v>538450.39</v>
      </c>
      <c r="AR3505" t="s">
        <v>61</v>
      </c>
      <c r="AS3505" t="s">
        <v>61</v>
      </c>
      <c r="AT3505" t="s">
        <v>62</v>
      </c>
      <c r="AU3505" t="s">
        <v>63</v>
      </c>
    </row>
    <row r="3506" spans="1:47" x14ac:dyDescent="0.25">
      <c r="A3506" t="s">
        <v>4795</v>
      </c>
      <c r="B3506">
        <v>2025</v>
      </c>
      <c r="C3506">
        <v>3</v>
      </c>
      <c r="D3506" t="s">
        <v>48</v>
      </c>
      <c r="E3506" s="1">
        <v>45722</v>
      </c>
      <c r="F3506" s="1">
        <v>45740</v>
      </c>
      <c r="G3506">
        <v>18</v>
      </c>
      <c r="H3506">
        <v>6.9</v>
      </c>
      <c r="I3506" t="s">
        <v>49</v>
      </c>
      <c r="J3506" t="s">
        <v>78</v>
      </c>
      <c r="K3506" t="s">
        <v>177</v>
      </c>
      <c r="L3506">
        <v>1001.99</v>
      </c>
      <c r="M3506" t="s">
        <v>90</v>
      </c>
      <c r="N3506" t="s">
        <v>81</v>
      </c>
      <c r="O3506" t="s">
        <v>107</v>
      </c>
      <c r="P3506" t="s">
        <v>174</v>
      </c>
      <c r="Q3506" t="s">
        <v>82</v>
      </c>
      <c r="R3506" t="s">
        <v>1481</v>
      </c>
      <c r="S3506" t="s">
        <v>130</v>
      </c>
      <c r="T3506" t="s">
        <v>131</v>
      </c>
      <c r="U3506" t="s">
        <v>181</v>
      </c>
      <c r="V3506">
        <v>88180</v>
      </c>
      <c r="W3506">
        <v>50334</v>
      </c>
      <c r="X3506">
        <v>12.7</v>
      </c>
      <c r="Y3506">
        <v>12.1</v>
      </c>
      <c r="Z3506">
        <v>77569.850000000006</v>
      </c>
      <c r="AB3506">
        <v>15.94</v>
      </c>
      <c r="AC3506">
        <v>1236463.4099999999</v>
      </c>
      <c r="AD3506">
        <v>34330088.509999998</v>
      </c>
      <c r="AE3506">
        <v>283.33</v>
      </c>
      <c r="AF3506">
        <v>9726743977.5400009</v>
      </c>
      <c r="AG3506">
        <v>175798.73</v>
      </c>
      <c r="AH3506">
        <v>0</v>
      </c>
      <c r="AI3506">
        <v>0</v>
      </c>
      <c r="AJ3506">
        <v>13.23</v>
      </c>
      <c r="AK3506">
        <v>4541870.71</v>
      </c>
      <c r="AL3506">
        <v>0.19</v>
      </c>
      <c r="AM3506">
        <v>65227.17</v>
      </c>
      <c r="AN3506">
        <v>609.79999999999995</v>
      </c>
      <c r="AO3506">
        <v>647.97</v>
      </c>
      <c r="AP3506">
        <v>395132.11</v>
      </c>
      <c r="AQ3506">
        <v>1872621.42</v>
      </c>
      <c r="AR3506" t="s">
        <v>61</v>
      </c>
      <c r="AS3506" t="s">
        <v>61</v>
      </c>
      <c r="AT3506" t="s">
        <v>62</v>
      </c>
      <c r="AU3506" t="s">
        <v>63</v>
      </c>
    </row>
    <row r="3507" spans="1:47" x14ac:dyDescent="0.25">
      <c r="A3507" t="s">
        <v>4796</v>
      </c>
      <c r="B3507">
        <v>2021</v>
      </c>
      <c r="C3507">
        <v>4</v>
      </c>
      <c r="D3507" t="s">
        <v>77</v>
      </c>
      <c r="E3507" s="1">
        <v>44312</v>
      </c>
      <c r="F3507" s="1">
        <v>44322</v>
      </c>
      <c r="G3507">
        <v>10</v>
      </c>
      <c r="H3507">
        <v>4.5</v>
      </c>
      <c r="I3507" t="s">
        <v>49</v>
      </c>
      <c r="J3507" t="s">
        <v>50</v>
      </c>
      <c r="K3507" t="s">
        <v>145</v>
      </c>
      <c r="L3507">
        <v>2710.19</v>
      </c>
      <c r="M3507" t="s">
        <v>80</v>
      </c>
      <c r="N3507" t="s">
        <v>81</v>
      </c>
      <c r="O3507" t="s">
        <v>107</v>
      </c>
      <c r="P3507" t="s">
        <v>174</v>
      </c>
      <c r="Q3507" t="s">
        <v>82</v>
      </c>
      <c r="R3507" t="s">
        <v>1045</v>
      </c>
      <c r="S3507" t="s">
        <v>170</v>
      </c>
      <c r="T3507" t="s">
        <v>162</v>
      </c>
      <c r="U3507" t="s">
        <v>60</v>
      </c>
      <c r="V3507">
        <v>99674</v>
      </c>
      <c r="W3507">
        <v>68637</v>
      </c>
      <c r="X3507">
        <v>7.1</v>
      </c>
      <c r="Y3507">
        <v>14.2</v>
      </c>
      <c r="Z3507">
        <v>87559.53</v>
      </c>
      <c r="AB3507">
        <v>35.25</v>
      </c>
      <c r="AC3507">
        <v>3086473.43</v>
      </c>
      <c r="AD3507">
        <v>81520549.219999999</v>
      </c>
      <c r="AE3507">
        <v>173.42</v>
      </c>
      <c r="AF3507">
        <v>14137293645.73</v>
      </c>
      <c r="AG3507">
        <v>138812.99</v>
      </c>
      <c r="AH3507">
        <v>1.2</v>
      </c>
      <c r="AI3507">
        <v>40320.89</v>
      </c>
      <c r="AJ3507">
        <v>22.5</v>
      </c>
      <c r="AK3507">
        <v>18342123.57</v>
      </c>
      <c r="AL3507">
        <v>0.16600000000000001</v>
      </c>
      <c r="AM3507">
        <v>135324.10999999999</v>
      </c>
      <c r="AN3507">
        <v>378.1</v>
      </c>
      <c r="AO3507">
        <v>371.76</v>
      </c>
      <c r="AP3507">
        <v>140562.46</v>
      </c>
      <c r="AQ3507">
        <v>3541493.88</v>
      </c>
      <c r="AR3507" t="s">
        <v>61</v>
      </c>
      <c r="AS3507" t="s">
        <v>61</v>
      </c>
      <c r="AT3507" t="s">
        <v>62</v>
      </c>
      <c r="AU3507" t="s">
        <v>63</v>
      </c>
    </row>
    <row r="3508" spans="1:47" x14ac:dyDescent="0.25">
      <c r="A3508" t="s">
        <v>4797</v>
      </c>
      <c r="B3508">
        <v>2023</v>
      </c>
      <c r="C3508">
        <v>7</v>
      </c>
      <c r="D3508" t="s">
        <v>89</v>
      </c>
      <c r="E3508" s="1">
        <v>45130</v>
      </c>
      <c r="F3508" s="1">
        <v>45139</v>
      </c>
      <c r="G3508">
        <v>9</v>
      </c>
      <c r="H3508">
        <v>16.100000000000001</v>
      </c>
      <c r="I3508" t="s">
        <v>65</v>
      </c>
      <c r="J3508" t="s">
        <v>50</v>
      </c>
      <c r="K3508" t="s">
        <v>51</v>
      </c>
      <c r="L3508">
        <v>2709</v>
      </c>
      <c r="M3508" t="s">
        <v>114</v>
      </c>
      <c r="N3508" t="s">
        <v>53</v>
      </c>
      <c r="O3508" t="s">
        <v>54</v>
      </c>
      <c r="P3508" t="s">
        <v>184</v>
      </c>
      <c r="Q3508" t="s">
        <v>93</v>
      </c>
      <c r="R3508" t="s">
        <v>3755</v>
      </c>
      <c r="S3508" t="s">
        <v>58</v>
      </c>
      <c r="T3508" t="s">
        <v>131</v>
      </c>
      <c r="U3508" t="s">
        <v>259</v>
      </c>
      <c r="V3508">
        <v>277698</v>
      </c>
      <c r="W3508">
        <v>167749</v>
      </c>
      <c r="X3508">
        <v>24.5</v>
      </c>
      <c r="Y3508">
        <v>15.5</v>
      </c>
      <c r="Z3508">
        <v>256361.81</v>
      </c>
      <c r="AB3508">
        <v>29.33</v>
      </c>
      <c r="AC3508">
        <v>7519091.8899999997</v>
      </c>
      <c r="AD3508">
        <v>25410582.609999999</v>
      </c>
      <c r="AE3508">
        <v>284.16000000000003</v>
      </c>
      <c r="AF3508">
        <v>7220671154.46</v>
      </c>
      <c r="AG3508">
        <v>133188.92000000001</v>
      </c>
      <c r="AH3508">
        <v>0</v>
      </c>
      <c r="AI3508">
        <v>0</v>
      </c>
      <c r="AJ3508">
        <v>11.24</v>
      </c>
      <c r="AK3508">
        <v>0</v>
      </c>
      <c r="AL3508">
        <v>0.122</v>
      </c>
      <c r="AM3508">
        <v>31000.91</v>
      </c>
      <c r="AN3508">
        <v>302</v>
      </c>
      <c r="AO3508">
        <v>576.38</v>
      </c>
      <c r="AP3508">
        <v>174066.76</v>
      </c>
      <c r="AQ3508">
        <v>7857348.4800000004</v>
      </c>
      <c r="AR3508" t="s">
        <v>61</v>
      </c>
      <c r="AS3508" t="s">
        <v>61</v>
      </c>
      <c r="AT3508" t="s">
        <v>62</v>
      </c>
      <c r="AU3508" t="s">
        <v>63</v>
      </c>
    </row>
    <row r="3509" spans="1:47" x14ac:dyDescent="0.25">
      <c r="A3509" t="s">
        <v>4798</v>
      </c>
      <c r="B3509">
        <v>2022</v>
      </c>
      <c r="C3509">
        <v>4</v>
      </c>
      <c r="D3509" t="s">
        <v>77</v>
      </c>
      <c r="E3509" s="1">
        <v>44656</v>
      </c>
      <c r="F3509" s="1">
        <v>44685</v>
      </c>
      <c r="G3509">
        <v>29</v>
      </c>
      <c r="H3509">
        <v>4.5999999999999996</v>
      </c>
      <c r="I3509" t="s">
        <v>49</v>
      </c>
      <c r="J3509" t="s">
        <v>66</v>
      </c>
      <c r="K3509" t="s">
        <v>251</v>
      </c>
      <c r="L3509">
        <v>8543.7000000000007</v>
      </c>
      <c r="M3509" t="s">
        <v>114</v>
      </c>
      <c r="N3509" t="s">
        <v>81</v>
      </c>
      <c r="O3509" t="s">
        <v>189</v>
      </c>
      <c r="P3509" t="s">
        <v>71</v>
      </c>
      <c r="Q3509" t="s">
        <v>92</v>
      </c>
      <c r="R3509" t="s">
        <v>4037</v>
      </c>
      <c r="S3509" t="s">
        <v>156</v>
      </c>
      <c r="T3509" t="s">
        <v>74</v>
      </c>
      <c r="U3509" t="s">
        <v>110</v>
      </c>
      <c r="V3509">
        <v>11930</v>
      </c>
      <c r="W3509">
        <v>8376</v>
      </c>
      <c r="X3509">
        <v>18.7</v>
      </c>
      <c r="Y3509">
        <v>11.9</v>
      </c>
      <c r="Z3509">
        <v>9449.8700000000008</v>
      </c>
      <c r="AA3509">
        <v>674</v>
      </c>
      <c r="AB3509">
        <v>1661.44</v>
      </c>
      <c r="AC3509">
        <v>1119810.5600000001</v>
      </c>
      <c r="AD3509">
        <v>37235228.259999998</v>
      </c>
      <c r="AE3509">
        <v>213.43</v>
      </c>
      <c r="AF3509">
        <v>7947114767.5299997</v>
      </c>
      <c r="AG3509">
        <v>133900.26</v>
      </c>
      <c r="AH3509">
        <v>1.4</v>
      </c>
      <c r="AI3509">
        <v>15522.64</v>
      </c>
      <c r="AJ3509">
        <v>12.38</v>
      </c>
      <c r="AK3509">
        <v>4609721.26</v>
      </c>
      <c r="AL3509">
        <v>5.8000000000000003E-2</v>
      </c>
      <c r="AM3509">
        <v>21596.43</v>
      </c>
      <c r="AN3509">
        <v>838.7</v>
      </c>
      <c r="AO3509">
        <v>715.48</v>
      </c>
      <c r="AP3509">
        <v>600073.07999999996</v>
      </c>
      <c r="AQ3509">
        <v>1890902.97</v>
      </c>
      <c r="AR3509" t="s">
        <v>61</v>
      </c>
      <c r="AS3509" t="s">
        <v>61</v>
      </c>
      <c r="AT3509" t="s">
        <v>62</v>
      </c>
      <c r="AU3509" t="s">
        <v>63</v>
      </c>
    </row>
    <row r="3510" spans="1:47" x14ac:dyDescent="0.25">
      <c r="A3510" t="s">
        <v>4799</v>
      </c>
      <c r="B3510">
        <v>2021</v>
      </c>
      <c r="C3510">
        <v>4</v>
      </c>
      <c r="D3510" t="s">
        <v>77</v>
      </c>
      <c r="E3510" s="1">
        <v>44287</v>
      </c>
      <c r="F3510" s="1">
        <v>44307</v>
      </c>
      <c r="G3510">
        <v>20</v>
      </c>
      <c r="H3510">
        <v>9.5</v>
      </c>
      <c r="I3510" t="s">
        <v>49</v>
      </c>
      <c r="J3510" t="s">
        <v>239</v>
      </c>
      <c r="K3510" t="s">
        <v>270</v>
      </c>
      <c r="L3510">
        <v>2710.1990999999998</v>
      </c>
      <c r="M3510" t="s">
        <v>90</v>
      </c>
      <c r="N3510" t="s">
        <v>81</v>
      </c>
      <c r="O3510" t="s">
        <v>99</v>
      </c>
      <c r="P3510" t="s">
        <v>159</v>
      </c>
      <c r="Q3510" t="s">
        <v>70</v>
      </c>
      <c r="R3510" t="s">
        <v>4056</v>
      </c>
      <c r="S3510" t="s">
        <v>142</v>
      </c>
      <c r="T3510" t="s">
        <v>187</v>
      </c>
      <c r="U3510" t="s">
        <v>103</v>
      </c>
      <c r="V3510">
        <v>80990</v>
      </c>
      <c r="W3510">
        <v>50854</v>
      </c>
      <c r="X3510">
        <v>23.3</v>
      </c>
      <c r="Y3510">
        <v>15.1</v>
      </c>
      <c r="Z3510">
        <v>64675.23</v>
      </c>
      <c r="AB3510">
        <v>32.39</v>
      </c>
      <c r="AC3510">
        <v>2094830.7</v>
      </c>
      <c r="AD3510">
        <v>49482371.719999999</v>
      </c>
      <c r="AE3510">
        <v>169.4</v>
      </c>
      <c r="AF3510">
        <v>8382313769.3699999</v>
      </c>
      <c r="AG3510">
        <v>19299.62</v>
      </c>
      <c r="AH3510">
        <v>1.4</v>
      </c>
      <c r="AI3510">
        <v>35743</v>
      </c>
      <c r="AJ3510">
        <v>24.38</v>
      </c>
      <c r="AK3510">
        <v>12063802.23</v>
      </c>
      <c r="AL3510">
        <v>0.249</v>
      </c>
      <c r="AM3510">
        <v>123211.11</v>
      </c>
      <c r="AN3510">
        <v>477.3</v>
      </c>
      <c r="AO3510">
        <v>476.83</v>
      </c>
      <c r="AP3510">
        <v>227590.96</v>
      </c>
      <c r="AQ3510">
        <v>2500675.39</v>
      </c>
      <c r="AR3510" t="s">
        <v>61</v>
      </c>
      <c r="AS3510" t="s">
        <v>61</v>
      </c>
      <c r="AT3510" t="s">
        <v>62</v>
      </c>
      <c r="AU3510" t="s">
        <v>63</v>
      </c>
    </row>
    <row r="3511" spans="1:47" x14ac:dyDescent="0.25">
      <c r="A3511" t="s">
        <v>4800</v>
      </c>
      <c r="B3511">
        <v>2023</v>
      </c>
      <c r="C3511">
        <v>9</v>
      </c>
      <c r="D3511" t="s">
        <v>89</v>
      </c>
      <c r="E3511" s="1">
        <v>45194</v>
      </c>
      <c r="F3511" s="1">
        <v>45199</v>
      </c>
      <c r="G3511">
        <v>5</v>
      </c>
      <c r="H3511">
        <v>13.8</v>
      </c>
      <c r="I3511" t="s">
        <v>65</v>
      </c>
      <c r="J3511" t="s">
        <v>50</v>
      </c>
      <c r="K3511" t="s">
        <v>51</v>
      </c>
      <c r="L3511">
        <v>2709</v>
      </c>
      <c r="M3511" t="s">
        <v>80</v>
      </c>
      <c r="N3511" t="s">
        <v>106</v>
      </c>
      <c r="O3511" t="s">
        <v>200</v>
      </c>
      <c r="P3511" t="s">
        <v>184</v>
      </c>
      <c r="Q3511" t="s">
        <v>127</v>
      </c>
      <c r="R3511" t="s">
        <v>1656</v>
      </c>
      <c r="S3511" t="s">
        <v>170</v>
      </c>
      <c r="T3511" t="s">
        <v>162</v>
      </c>
      <c r="U3511" t="s">
        <v>110</v>
      </c>
      <c r="V3511">
        <v>88448</v>
      </c>
      <c r="W3511">
        <v>52486</v>
      </c>
      <c r="X3511">
        <v>4.3</v>
      </c>
      <c r="Y3511">
        <v>14.8</v>
      </c>
      <c r="Z3511">
        <v>83496.31</v>
      </c>
      <c r="AB3511">
        <v>16.559999999999999</v>
      </c>
      <c r="AC3511">
        <v>1382698.89</v>
      </c>
      <c r="AD3511">
        <v>7866187.3700000001</v>
      </c>
      <c r="AE3511">
        <v>285.12</v>
      </c>
      <c r="AF3511">
        <v>2242807342.9299998</v>
      </c>
      <c r="AG3511">
        <v>239107.07</v>
      </c>
      <c r="AH3511">
        <v>2.1</v>
      </c>
      <c r="AI3511">
        <v>35018.980000000003</v>
      </c>
      <c r="AJ3511">
        <v>4.53</v>
      </c>
      <c r="AK3511">
        <v>0</v>
      </c>
      <c r="AL3511">
        <v>0.16400000000000001</v>
      </c>
      <c r="AM3511">
        <v>12900.55</v>
      </c>
      <c r="AN3511">
        <v>100</v>
      </c>
      <c r="AO3511">
        <v>382.19</v>
      </c>
      <c r="AP3511">
        <v>38219</v>
      </c>
      <c r="AQ3511">
        <v>1707944.49</v>
      </c>
      <c r="AR3511" t="s">
        <v>61</v>
      </c>
      <c r="AS3511" t="s">
        <v>61</v>
      </c>
      <c r="AT3511" t="s">
        <v>62</v>
      </c>
      <c r="AU3511" t="s">
        <v>63</v>
      </c>
    </row>
    <row r="3512" spans="1:47" x14ac:dyDescent="0.25">
      <c r="A3512" t="s">
        <v>4801</v>
      </c>
      <c r="B3512">
        <v>2022</v>
      </c>
      <c r="C3512">
        <v>8</v>
      </c>
      <c r="D3512" t="s">
        <v>89</v>
      </c>
      <c r="E3512" s="1">
        <v>44789</v>
      </c>
      <c r="F3512" s="1">
        <v>44807</v>
      </c>
      <c r="G3512">
        <v>18</v>
      </c>
      <c r="H3512">
        <v>1.4</v>
      </c>
      <c r="I3512" t="s">
        <v>49</v>
      </c>
      <c r="J3512" t="s">
        <v>239</v>
      </c>
      <c r="K3512" t="s">
        <v>265</v>
      </c>
      <c r="L3512">
        <v>3102.1</v>
      </c>
      <c r="M3512" t="s">
        <v>114</v>
      </c>
      <c r="N3512" t="s">
        <v>53</v>
      </c>
      <c r="O3512" t="s">
        <v>99</v>
      </c>
      <c r="P3512" t="s">
        <v>154</v>
      </c>
      <c r="Q3512" t="s">
        <v>226</v>
      </c>
      <c r="R3512" t="s">
        <v>479</v>
      </c>
      <c r="S3512" t="s">
        <v>161</v>
      </c>
      <c r="T3512" t="s">
        <v>162</v>
      </c>
      <c r="U3512" t="s">
        <v>103</v>
      </c>
      <c r="V3512">
        <v>32320</v>
      </c>
      <c r="W3512">
        <v>21046</v>
      </c>
      <c r="X3512">
        <v>17</v>
      </c>
      <c r="Y3512">
        <v>10.3</v>
      </c>
      <c r="Z3512">
        <v>25799.4</v>
      </c>
      <c r="AB3512">
        <v>35.04</v>
      </c>
      <c r="AC3512">
        <v>904010.98</v>
      </c>
      <c r="AD3512">
        <v>17025798.039999999</v>
      </c>
      <c r="AE3512">
        <v>216.62</v>
      </c>
      <c r="AF3512">
        <v>3688128371.4200001</v>
      </c>
      <c r="AG3512">
        <v>237352.04</v>
      </c>
      <c r="AH3512">
        <v>0</v>
      </c>
      <c r="AI3512">
        <v>0</v>
      </c>
      <c r="AJ3512">
        <v>7.01</v>
      </c>
      <c r="AK3512">
        <v>1193508.44</v>
      </c>
      <c r="AL3512">
        <v>9.8000000000000004E-2</v>
      </c>
      <c r="AM3512">
        <v>16685.28</v>
      </c>
      <c r="AN3512">
        <v>828.8</v>
      </c>
      <c r="AO3512">
        <v>402.52</v>
      </c>
      <c r="AP3512">
        <v>333608.58</v>
      </c>
      <c r="AQ3512">
        <v>1491656.88</v>
      </c>
      <c r="AR3512" t="s">
        <v>61</v>
      </c>
      <c r="AS3512" t="s">
        <v>61</v>
      </c>
      <c r="AT3512" t="s">
        <v>62</v>
      </c>
      <c r="AU3512" t="s">
        <v>63</v>
      </c>
    </row>
    <row r="3513" spans="1:47" x14ac:dyDescent="0.25">
      <c r="A3513" t="s">
        <v>4802</v>
      </c>
      <c r="B3513">
        <v>2020</v>
      </c>
      <c r="C3513">
        <v>5</v>
      </c>
      <c r="D3513" t="s">
        <v>77</v>
      </c>
      <c r="E3513" s="1">
        <v>43967</v>
      </c>
      <c r="F3513" s="1">
        <v>43987</v>
      </c>
      <c r="G3513">
        <v>20</v>
      </c>
      <c r="H3513">
        <v>14.9</v>
      </c>
      <c r="I3513" t="s">
        <v>65</v>
      </c>
      <c r="J3513" t="s">
        <v>50</v>
      </c>
      <c r="K3513" t="s">
        <v>183</v>
      </c>
      <c r="L3513">
        <v>2710.19</v>
      </c>
      <c r="M3513" t="s">
        <v>114</v>
      </c>
      <c r="N3513" t="s">
        <v>81</v>
      </c>
      <c r="O3513" t="s">
        <v>54</v>
      </c>
      <c r="P3513" t="s">
        <v>128</v>
      </c>
      <c r="Q3513" t="s">
        <v>93</v>
      </c>
      <c r="R3513" t="s">
        <v>1844</v>
      </c>
      <c r="S3513" t="s">
        <v>186</v>
      </c>
      <c r="T3513" t="s">
        <v>86</v>
      </c>
      <c r="U3513" t="s">
        <v>110</v>
      </c>
      <c r="V3513">
        <v>91200</v>
      </c>
      <c r="W3513">
        <v>55112</v>
      </c>
      <c r="X3513">
        <v>20.399999999999999</v>
      </c>
      <c r="Y3513">
        <v>13.1</v>
      </c>
      <c r="Z3513">
        <v>81444.77</v>
      </c>
      <c r="AB3513">
        <v>34.39</v>
      </c>
      <c r="AC3513">
        <v>2800885.64</v>
      </c>
      <c r="AD3513">
        <v>54424653.100000001</v>
      </c>
      <c r="AE3513">
        <v>159.41999999999999</v>
      </c>
      <c r="AF3513">
        <v>8676378197.2000008</v>
      </c>
      <c r="AG3513">
        <v>177094.16</v>
      </c>
      <c r="AH3513">
        <v>0</v>
      </c>
      <c r="AI3513">
        <v>0</v>
      </c>
      <c r="AJ3513">
        <v>3.12</v>
      </c>
      <c r="AK3513">
        <v>0</v>
      </c>
      <c r="AL3513">
        <v>0.17799999999999999</v>
      </c>
      <c r="AM3513">
        <v>96875.88</v>
      </c>
      <c r="AN3513">
        <v>880.2</v>
      </c>
      <c r="AO3513">
        <v>610.01</v>
      </c>
      <c r="AP3513">
        <v>536930.80000000005</v>
      </c>
      <c r="AQ3513">
        <v>3611786.48</v>
      </c>
      <c r="AR3513" t="s">
        <v>61</v>
      </c>
      <c r="AS3513" t="s">
        <v>61</v>
      </c>
      <c r="AT3513" t="s">
        <v>62</v>
      </c>
      <c r="AU3513" t="s">
        <v>63</v>
      </c>
    </row>
    <row r="3514" spans="1:47" x14ac:dyDescent="0.25">
      <c r="A3514" t="s">
        <v>4803</v>
      </c>
      <c r="B3514">
        <v>2022</v>
      </c>
      <c r="C3514">
        <v>4</v>
      </c>
      <c r="D3514" t="s">
        <v>77</v>
      </c>
      <c r="E3514" s="1">
        <v>44654</v>
      </c>
      <c r="F3514" s="1">
        <v>44681</v>
      </c>
      <c r="G3514">
        <v>27</v>
      </c>
      <c r="H3514">
        <v>13.8</v>
      </c>
      <c r="I3514" t="s">
        <v>65</v>
      </c>
      <c r="J3514" t="s">
        <v>66</v>
      </c>
      <c r="K3514" t="s">
        <v>245</v>
      </c>
      <c r="L3514">
        <v>8905.9</v>
      </c>
      <c r="M3514" t="s">
        <v>68</v>
      </c>
      <c r="N3514" t="s">
        <v>53</v>
      </c>
      <c r="O3514" t="s">
        <v>91</v>
      </c>
      <c r="P3514" t="s">
        <v>226</v>
      </c>
      <c r="Q3514" t="s">
        <v>93</v>
      </c>
      <c r="R3514" t="s">
        <v>1995</v>
      </c>
      <c r="S3514" t="s">
        <v>73</v>
      </c>
      <c r="T3514" t="s">
        <v>74</v>
      </c>
      <c r="U3514" t="s">
        <v>110</v>
      </c>
      <c r="V3514">
        <v>16495</v>
      </c>
      <c r="W3514">
        <v>10214</v>
      </c>
      <c r="X3514">
        <v>7.9</v>
      </c>
      <c r="Y3514">
        <v>12.5</v>
      </c>
      <c r="Z3514">
        <v>13093.46</v>
      </c>
      <c r="AB3514">
        <v>18.079999999999998</v>
      </c>
      <c r="AC3514">
        <v>236729.76</v>
      </c>
      <c r="AD3514">
        <v>11720217.92</v>
      </c>
      <c r="AE3514">
        <v>211.28</v>
      </c>
      <c r="AF3514">
        <v>2476247642.1399999</v>
      </c>
      <c r="AG3514">
        <v>127348.78</v>
      </c>
      <c r="AH3514">
        <v>0</v>
      </c>
      <c r="AI3514">
        <v>0</v>
      </c>
      <c r="AJ3514">
        <v>5.52</v>
      </c>
      <c r="AK3514">
        <v>0</v>
      </c>
      <c r="AL3514">
        <v>0.108</v>
      </c>
      <c r="AM3514">
        <v>12657.84</v>
      </c>
      <c r="AN3514">
        <v>468.7</v>
      </c>
      <c r="AO3514">
        <v>716.79</v>
      </c>
      <c r="AP3514">
        <v>335959.47</v>
      </c>
      <c r="AQ3514">
        <v>712695.85</v>
      </c>
      <c r="AR3514" t="s">
        <v>61</v>
      </c>
      <c r="AS3514" t="s">
        <v>61</v>
      </c>
      <c r="AT3514" t="s">
        <v>62</v>
      </c>
      <c r="AU3514" t="s">
        <v>63</v>
      </c>
    </row>
    <row r="3515" spans="1:47" x14ac:dyDescent="0.25">
      <c r="A3515" t="s">
        <v>4804</v>
      </c>
      <c r="B3515">
        <v>2023</v>
      </c>
      <c r="C3515">
        <v>8</v>
      </c>
      <c r="D3515" t="s">
        <v>89</v>
      </c>
      <c r="E3515" s="1">
        <v>45141</v>
      </c>
      <c r="F3515" s="1">
        <v>45159</v>
      </c>
      <c r="G3515">
        <v>18</v>
      </c>
      <c r="I3515" t="s">
        <v>65</v>
      </c>
      <c r="J3515" t="s">
        <v>66</v>
      </c>
      <c r="K3515" t="s">
        <v>251</v>
      </c>
      <c r="L3515">
        <v>8543.7000000000007</v>
      </c>
      <c r="M3515" t="s">
        <v>114</v>
      </c>
      <c r="N3515" t="s">
        <v>81</v>
      </c>
      <c r="O3515" t="s">
        <v>91</v>
      </c>
      <c r="P3515" t="s">
        <v>82</v>
      </c>
      <c r="Q3515" t="s">
        <v>164</v>
      </c>
      <c r="R3515" t="s">
        <v>605</v>
      </c>
      <c r="S3515" t="s">
        <v>156</v>
      </c>
      <c r="T3515" t="s">
        <v>131</v>
      </c>
      <c r="U3515" t="s">
        <v>213</v>
      </c>
      <c r="V3515">
        <v>25430</v>
      </c>
      <c r="W3515">
        <v>15388</v>
      </c>
      <c r="X3515">
        <v>17.899999999999999</v>
      </c>
      <c r="Y3515">
        <v>10</v>
      </c>
      <c r="Z3515">
        <v>23802.18</v>
      </c>
      <c r="AA3515">
        <v>1700</v>
      </c>
      <c r="AB3515">
        <v>2182.44</v>
      </c>
      <c r="AC3515">
        <v>3710148</v>
      </c>
      <c r="AD3515">
        <v>39959337.810000002</v>
      </c>
      <c r="AE3515">
        <v>284.70999999999998</v>
      </c>
      <c r="AF3515">
        <v>11376823067.889999</v>
      </c>
      <c r="AG3515">
        <v>38484.300000000003</v>
      </c>
      <c r="AH3515">
        <v>0.5</v>
      </c>
      <c r="AI3515">
        <v>9370.26</v>
      </c>
      <c r="AJ3515">
        <v>0.34</v>
      </c>
      <c r="AK3515">
        <v>0</v>
      </c>
      <c r="AL3515">
        <v>0.20699999999999999</v>
      </c>
      <c r="AM3515">
        <v>82715.83</v>
      </c>
      <c r="AN3515">
        <v>936.1</v>
      </c>
      <c r="AO3515">
        <v>550.46</v>
      </c>
      <c r="AP3515">
        <v>515285.61</v>
      </c>
      <c r="AQ3515">
        <v>4356004</v>
      </c>
      <c r="AR3515" t="s">
        <v>124</v>
      </c>
      <c r="AS3515" t="s">
        <v>61</v>
      </c>
      <c r="AT3515" t="s">
        <v>62</v>
      </c>
      <c r="AU3515" t="s">
        <v>63</v>
      </c>
    </row>
    <row r="3516" spans="1:47" x14ac:dyDescent="0.25">
      <c r="A3516" t="s">
        <v>4805</v>
      </c>
      <c r="B3516">
        <v>2026</v>
      </c>
      <c r="C3516">
        <v>2</v>
      </c>
      <c r="D3516" t="s">
        <v>48</v>
      </c>
      <c r="E3516" s="1">
        <v>46080</v>
      </c>
      <c r="F3516" s="1">
        <v>46103</v>
      </c>
      <c r="G3516">
        <v>23</v>
      </c>
      <c r="H3516">
        <v>20.399999999999999</v>
      </c>
      <c r="I3516" t="s">
        <v>49</v>
      </c>
      <c r="J3516" t="s">
        <v>112</v>
      </c>
      <c r="K3516" t="s">
        <v>199</v>
      </c>
      <c r="L3516">
        <v>7204.49</v>
      </c>
      <c r="M3516" t="s">
        <v>68</v>
      </c>
      <c r="N3516" t="s">
        <v>53</v>
      </c>
      <c r="O3516" t="s">
        <v>200</v>
      </c>
      <c r="P3516" t="s">
        <v>83</v>
      </c>
      <c r="Q3516" t="s">
        <v>82</v>
      </c>
      <c r="R3516" t="s">
        <v>1103</v>
      </c>
      <c r="S3516" t="s">
        <v>161</v>
      </c>
      <c r="T3516" t="s">
        <v>162</v>
      </c>
      <c r="U3516" t="s">
        <v>96</v>
      </c>
      <c r="V3516">
        <v>19901</v>
      </c>
      <c r="W3516">
        <v>14692</v>
      </c>
      <c r="X3516">
        <v>21.4</v>
      </c>
      <c r="Y3516">
        <v>12.6</v>
      </c>
      <c r="Z3516">
        <v>17001.330000000002</v>
      </c>
      <c r="AB3516">
        <v>23.25</v>
      </c>
      <c r="AC3516">
        <v>395280.92</v>
      </c>
      <c r="AD3516">
        <v>5805274.1399999997</v>
      </c>
      <c r="AE3516">
        <v>282.31</v>
      </c>
      <c r="AF3516">
        <v>1638886942.46</v>
      </c>
      <c r="AG3516">
        <v>43750.66</v>
      </c>
      <c r="AH3516">
        <v>0</v>
      </c>
      <c r="AI3516">
        <v>0</v>
      </c>
      <c r="AJ3516">
        <v>6.5</v>
      </c>
      <c r="AK3516">
        <v>377342.82</v>
      </c>
      <c r="AL3516">
        <v>0.28000000000000003</v>
      </c>
      <c r="AM3516">
        <v>16254.77</v>
      </c>
      <c r="AN3516">
        <v>737.1</v>
      </c>
      <c r="AO3516">
        <v>697.29</v>
      </c>
      <c r="AP3516">
        <v>513972.46</v>
      </c>
      <c r="AQ3516">
        <v>969258.81</v>
      </c>
      <c r="AR3516" t="s">
        <v>61</v>
      </c>
      <c r="AS3516" t="s">
        <v>61</v>
      </c>
      <c r="AT3516" t="s">
        <v>62</v>
      </c>
      <c r="AU3516" t="s">
        <v>63</v>
      </c>
    </row>
    <row r="3517" spans="1:47" x14ac:dyDescent="0.25">
      <c r="A3517" t="s">
        <v>4806</v>
      </c>
      <c r="B3517">
        <v>2025</v>
      </c>
      <c r="C3517">
        <v>5</v>
      </c>
      <c r="D3517" t="s">
        <v>77</v>
      </c>
      <c r="E3517" s="1">
        <v>45784</v>
      </c>
      <c r="F3517" s="1">
        <v>45812</v>
      </c>
      <c r="G3517">
        <v>28</v>
      </c>
      <c r="H3517">
        <v>18.7</v>
      </c>
      <c r="I3517" t="s">
        <v>65</v>
      </c>
      <c r="J3517" t="s">
        <v>66</v>
      </c>
      <c r="K3517" t="s">
        <v>391</v>
      </c>
      <c r="L3517">
        <v>9999.99</v>
      </c>
      <c r="M3517" t="s">
        <v>90</v>
      </c>
      <c r="N3517" t="s">
        <v>106</v>
      </c>
      <c r="O3517" t="s">
        <v>200</v>
      </c>
      <c r="P3517" t="s">
        <v>82</v>
      </c>
      <c r="Q3517" t="s">
        <v>71</v>
      </c>
      <c r="R3517" t="s">
        <v>623</v>
      </c>
      <c r="S3517" t="s">
        <v>130</v>
      </c>
      <c r="T3517" t="s">
        <v>59</v>
      </c>
      <c r="U3517" t="s">
        <v>166</v>
      </c>
      <c r="V3517">
        <v>66016</v>
      </c>
      <c r="W3517">
        <v>45811</v>
      </c>
      <c r="X3517">
        <v>23.3</v>
      </c>
      <c r="Y3517">
        <v>13.4</v>
      </c>
      <c r="Z3517">
        <v>54370.07</v>
      </c>
      <c r="AB3517">
        <v>27.77</v>
      </c>
      <c r="AC3517">
        <v>1509856.84</v>
      </c>
      <c r="AD3517">
        <v>28098452.18</v>
      </c>
      <c r="AE3517">
        <v>275.66000000000003</v>
      </c>
      <c r="AF3517">
        <v>7745619327.9399996</v>
      </c>
      <c r="AG3517">
        <v>218160.85</v>
      </c>
      <c r="AH3517">
        <v>0.1</v>
      </c>
      <c r="AI3517">
        <v>1648.72</v>
      </c>
      <c r="AJ3517">
        <v>1.74</v>
      </c>
      <c r="AK3517">
        <v>0</v>
      </c>
      <c r="AL3517">
        <v>0.19800000000000001</v>
      </c>
      <c r="AM3517">
        <v>55634.94</v>
      </c>
      <c r="AN3517">
        <v>1191.7</v>
      </c>
      <c r="AO3517">
        <v>396.74</v>
      </c>
      <c r="AP3517">
        <v>472795.06</v>
      </c>
      <c r="AQ3517">
        <v>2258096.41</v>
      </c>
      <c r="AR3517" t="s">
        <v>61</v>
      </c>
      <c r="AS3517" t="s">
        <v>61</v>
      </c>
      <c r="AT3517" t="s">
        <v>62</v>
      </c>
      <c r="AU3517" t="s">
        <v>63</v>
      </c>
    </row>
    <row r="3518" spans="1:47" x14ac:dyDescent="0.25">
      <c r="A3518" t="s">
        <v>4807</v>
      </c>
      <c r="B3518">
        <v>2022</v>
      </c>
      <c r="C3518">
        <v>8</v>
      </c>
      <c r="D3518" t="s">
        <v>89</v>
      </c>
      <c r="E3518" s="1">
        <v>44779</v>
      </c>
      <c r="F3518" s="1">
        <v>44791</v>
      </c>
      <c r="G3518">
        <v>12</v>
      </c>
      <c r="H3518">
        <v>5.5</v>
      </c>
      <c r="I3518" t="s">
        <v>65</v>
      </c>
      <c r="J3518" t="s">
        <v>66</v>
      </c>
      <c r="K3518" t="s">
        <v>245</v>
      </c>
      <c r="L3518">
        <v>8905.9</v>
      </c>
      <c r="M3518" t="s">
        <v>90</v>
      </c>
      <c r="N3518" t="s">
        <v>81</v>
      </c>
      <c r="O3518" t="s">
        <v>99</v>
      </c>
      <c r="P3518" t="s">
        <v>82</v>
      </c>
      <c r="Q3518" t="s">
        <v>196</v>
      </c>
      <c r="R3518" t="s">
        <v>1963</v>
      </c>
      <c r="S3518" t="s">
        <v>73</v>
      </c>
      <c r="T3518" t="s">
        <v>86</v>
      </c>
      <c r="U3518" t="s">
        <v>166</v>
      </c>
      <c r="V3518">
        <v>11630</v>
      </c>
      <c r="W3518">
        <v>7809</v>
      </c>
      <c r="X3518">
        <v>4.5999999999999996</v>
      </c>
      <c r="Y3518">
        <v>12</v>
      </c>
      <c r="Z3518">
        <v>10538.26</v>
      </c>
      <c r="AB3518">
        <v>16.82</v>
      </c>
      <c r="AC3518">
        <v>177253.53</v>
      </c>
      <c r="AD3518">
        <v>3802731.12</v>
      </c>
      <c r="AE3518">
        <v>214.69</v>
      </c>
      <c r="AF3518">
        <v>816408344.14999998</v>
      </c>
      <c r="AG3518">
        <v>156088.19</v>
      </c>
      <c r="AH3518">
        <v>0.5</v>
      </c>
      <c r="AI3518">
        <v>11983.78</v>
      </c>
      <c r="AJ3518">
        <v>17.670000000000002</v>
      </c>
      <c r="AK3518">
        <v>0</v>
      </c>
      <c r="AL3518">
        <v>8.4000000000000005E-2</v>
      </c>
      <c r="AM3518">
        <v>3194.29</v>
      </c>
      <c r="AN3518">
        <v>551.1</v>
      </c>
      <c r="AO3518">
        <v>682.41</v>
      </c>
      <c r="AP3518">
        <v>376076.15</v>
      </c>
      <c r="AQ3518">
        <v>724595.94</v>
      </c>
      <c r="AR3518" t="s">
        <v>61</v>
      </c>
      <c r="AS3518" t="s">
        <v>61</v>
      </c>
      <c r="AT3518" t="s">
        <v>62</v>
      </c>
      <c r="AU3518" t="s">
        <v>63</v>
      </c>
    </row>
    <row r="3519" spans="1:47" x14ac:dyDescent="0.25">
      <c r="A3519" t="s">
        <v>4808</v>
      </c>
      <c r="B3519">
        <v>2024</v>
      </c>
      <c r="C3519">
        <v>6</v>
      </c>
      <c r="D3519" t="s">
        <v>77</v>
      </c>
      <c r="E3519" s="1">
        <v>45473</v>
      </c>
      <c r="F3519" s="1">
        <v>45499</v>
      </c>
      <c r="G3519">
        <v>26</v>
      </c>
      <c r="I3519" t="s">
        <v>49</v>
      </c>
      <c r="J3519" t="s">
        <v>78</v>
      </c>
      <c r="K3519" t="s">
        <v>211</v>
      </c>
      <c r="L3519">
        <v>1701.99</v>
      </c>
      <c r="M3519" t="s">
        <v>114</v>
      </c>
      <c r="N3519" t="s">
        <v>69</v>
      </c>
      <c r="O3519" t="s">
        <v>107</v>
      </c>
      <c r="P3519" t="s">
        <v>164</v>
      </c>
      <c r="Q3519" t="s">
        <v>226</v>
      </c>
      <c r="R3519" t="s">
        <v>2455</v>
      </c>
      <c r="S3519" t="s">
        <v>85</v>
      </c>
      <c r="T3519" t="s">
        <v>95</v>
      </c>
      <c r="U3519" t="s">
        <v>110</v>
      </c>
      <c r="V3519">
        <v>45859</v>
      </c>
      <c r="W3519">
        <v>26225</v>
      </c>
      <c r="X3519">
        <v>2.6</v>
      </c>
      <c r="Y3519">
        <v>12.5</v>
      </c>
      <c r="Z3519">
        <v>39666.74</v>
      </c>
      <c r="AB3519">
        <v>18.82</v>
      </c>
      <c r="AC3519">
        <v>746528.05</v>
      </c>
      <c r="AD3519">
        <v>46107825.240000002</v>
      </c>
      <c r="AE3519">
        <v>280.61</v>
      </c>
      <c r="AF3519">
        <v>12938316840.6</v>
      </c>
      <c r="AG3519">
        <v>204658.93</v>
      </c>
      <c r="AH3519">
        <v>0.6</v>
      </c>
      <c r="AI3519">
        <v>8408.58</v>
      </c>
      <c r="AJ3519">
        <v>7.58</v>
      </c>
      <c r="AK3519">
        <v>3494973.15</v>
      </c>
      <c r="AL3519">
        <v>0.34899999999999998</v>
      </c>
      <c r="AM3519">
        <v>160916.31</v>
      </c>
      <c r="AN3519">
        <v>1115.8</v>
      </c>
      <c r="AO3519">
        <v>711.78</v>
      </c>
      <c r="AP3519">
        <v>794204.12</v>
      </c>
      <c r="AQ3519">
        <v>1914715.99</v>
      </c>
      <c r="AR3519" t="s">
        <v>61</v>
      </c>
      <c r="AS3519" t="s">
        <v>61</v>
      </c>
      <c r="AT3519" t="s">
        <v>62</v>
      </c>
      <c r="AU3519" t="s">
        <v>63</v>
      </c>
    </row>
    <row r="3520" spans="1:47" x14ac:dyDescent="0.25">
      <c r="A3520" t="s">
        <v>4809</v>
      </c>
      <c r="B3520">
        <v>2024</v>
      </c>
      <c r="C3520">
        <v>8</v>
      </c>
      <c r="D3520" t="s">
        <v>89</v>
      </c>
      <c r="E3520" s="1">
        <v>45506</v>
      </c>
      <c r="F3520" s="1">
        <v>45512</v>
      </c>
      <c r="G3520">
        <v>6</v>
      </c>
      <c r="H3520">
        <v>6.2</v>
      </c>
      <c r="I3520" t="s">
        <v>65</v>
      </c>
      <c r="J3520" t="s">
        <v>50</v>
      </c>
      <c r="K3520" t="s">
        <v>223</v>
      </c>
      <c r="L3520">
        <v>2710.1109999999999</v>
      </c>
      <c r="M3520" t="s">
        <v>68</v>
      </c>
      <c r="N3520" t="s">
        <v>106</v>
      </c>
      <c r="O3520" t="s">
        <v>91</v>
      </c>
      <c r="P3520" t="s">
        <v>92</v>
      </c>
      <c r="Q3520" t="s">
        <v>159</v>
      </c>
      <c r="R3520" t="s">
        <v>729</v>
      </c>
      <c r="S3520" t="s">
        <v>123</v>
      </c>
      <c r="T3520" t="s">
        <v>187</v>
      </c>
      <c r="U3520" t="s">
        <v>60</v>
      </c>
      <c r="V3520">
        <v>34484</v>
      </c>
      <c r="W3520">
        <v>24415</v>
      </c>
      <c r="X3520">
        <v>14.6</v>
      </c>
      <c r="Y3520">
        <v>10.8</v>
      </c>
      <c r="Z3520">
        <v>31072.560000000001</v>
      </c>
      <c r="AB3520">
        <v>16.78</v>
      </c>
      <c r="AC3520">
        <v>521397.56</v>
      </c>
      <c r="AD3520">
        <v>16124483.560000001</v>
      </c>
      <c r="AE3520">
        <v>281.82</v>
      </c>
      <c r="AF3520">
        <v>4544201956.8800001</v>
      </c>
      <c r="AG3520">
        <v>171436.22</v>
      </c>
      <c r="AH3520">
        <v>2.5</v>
      </c>
      <c r="AI3520">
        <v>35979.03</v>
      </c>
      <c r="AJ3520">
        <v>5.25</v>
      </c>
      <c r="AK3520">
        <v>0</v>
      </c>
      <c r="AL3520">
        <v>0.192</v>
      </c>
      <c r="AM3520">
        <v>30959.01</v>
      </c>
      <c r="AN3520">
        <v>269.5</v>
      </c>
      <c r="AO3520">
        <v>580.92999999999995</v>
      </c>
      <c r="AP3520">
        <v>156560.63</v>
      </c>
      <c r="AQ3520">
        <v>916332.45</v>
      </c>
      <c r="AR3520" t="s">
        <v>61</v>
      </c>
      <c r="AS3520" t="s">
        <v>61</v>
      </c>
      <c r="AT3520" t="s">
        <v>62</v>
      </c>
      <c r="AU3520" t="s">
        <v>63</v>
      </c>
    </row>
    <row r="3521" spans="1:47" x14ac:dyDescent="0.25">
      <c r="A3521" t="s">
        <v>4810</v>
      </c>
      <c r="B3521">
        <v>2020</v>
      </c>
      <c r="C3521">
        <v>12</v>
      </c>
      <c r="D3521" t="s">
        <v>119</v>
      </c>
      <c r="E3521" s="1">
        <v>44195</v>
      </c>
      <c r="F3521" s="1">
        <v>44210</v>
      </c>
      <c r="G3521">
        <v>15</v>
      </c>
      <c r="H3521">
        <v>17.5</v>
      </c>
      <c r="I3521" t="s">
        <v>49</v>
      </c>
      <c r="J3521" t="s">
        <v>66</v>
      </c>
      <c r="K3521" t="s">
        <v>67</v>
      </c>
      <c r="L3521">
        <v>8479.8989999999994</v>
      </c>
      <c r="M3521" t="s">
        <v>114</v>
      </c>
      <c r="N3521" t="s">
        <v>106</v>
      </c>
      <c r="O3521" t="s">
        <v>99</v>
      </c>
      <c r="P3521" t="s">
        <v>164</v>
      </c>
      <c r="Q3521" t="s">
        <v>100</v>
      </c>
      <c r="R3521" t="s">
        <v>2427</v>
      </c>
      <c r="S3521" t="s">
        <v>73</v>
      </c>
      <c r="T3521" t="s">
        <v>95</v>
      </c>
      <c r="U3521" t="s">
        <v>75</v>
      </c>
      <c r="V3521">
        <v>10833</v>
      </c>
      <c r="W3521">
        <v>6980</v>
      </c>
      <c r="X3521">
        <v>18.3</v>
      </c>
      <c r="Y3521">
        <v>10.199999999999999</v>
      </c>
      <c r="Z3521">
        <v>8663.0400000000009</v>
      </c>
      <c r="AB3521">
        <v>40.78</v>
      </c>
      <c r="AC3521">
        <v>353278.77</v>
      </c>
      <c r="AD3521">
        <v>8310540.9000000004</v>
      </c>
      <c r="AE3521">
        <v>159.49</v>
      </c>
      <c r="AF3521">
        <v>1325448168.1400001</v>
      </c>
      <c r="AG3521">
        <v>113801.48</v>
      </c>
      <c r="AH3521">
        <v>0.2</v>
      </c>
      <c r="AI3521">
        <v>3334.86</v>
      </c>
      <c r="AJ3521">
        <v>10.25</v>
      </c>
      <c r="AK3521">
        <v>851830.44</v>
      </c>
      <c r="AL3521">
        <v>0.29099999999999998</v>
      </c>
      <c r="AM3521">
        <v>24183.67</v>
      </c>
      <c r="AN3521">
        <v>305.8</v>
      </c>
      <c r="AO3521">
        <v>652.39</v>
      </c>
      <c r="AP3521">
        <v>199500.86</v>
      </c>
      <c r="AQ3521">
        <v>694099.64</v>
      </c>
      <c r="AR3521" t="s">
        <v>61</v>
      </c>
      <c r="AS3521" t="s">
        <v>61</v>
      </c>
      <c r="AT3521" t="s">
        <v>62</v>
      </c>
      <c r="AU3521" t="s">
        <v>63</v>
      </c>
    </row>
    <row r="3522" spans="1:47" x14ac:dyDescent="0.25">
      <c r="A3522" t="s">
        <v>4811</v>
      </c>
      <c r="B3522">
        <v>2023</v>
      </c>
      <c r="C3522">
        <v>8</v>
      </c>
      <c r="D3522" t="s">
        <v>89</v>
      </c>
      <c r="E3522" s="1">
        <v>45149</v>
      </c>
      <c r="F3522" s="1">
        <v>45160</v>
      </c>
      <c r="G3522">
        <v>11</v>
      </c>
      <c r="H3522">
        <v>5.9</v>
      </c>
      <c r="I3522" t="s">
        <v>65</v>
      </c>
      <c r="J3522" t="s">
        <v>50</v>
      </c>
      <c r="K3522" t="s">
        <v>183</v>
      </c>
      <c r="L3522">
        <v>2710.19</v>
      </c>
      <c r="M3522" t="s">
        <v>98</v>
      </c>
      <c r="N3522" t="s">
        <v>81</v>
      </c>
      <c r="O3522" t="s">
        <v>54</v>
      </c>
      <c r="P3522" t="s">
        <v>70</v>
      </c>
      <c r="Q3522" t="s">
        <v>146</v>
      </c>
      <c r="R3522" t="s">
        <v>1997</v>
      </c>
      <c r="S3522" t="s">
        <v>186</v>
      </c>
      <c r="T3522" t="s">
        <v>86</v>
      </c>
      <c r="U3522" t="s">
        <v>110</v>
      </c>
      <c r="V3522">
        <v>78696</v>
      </c>
      <c r="W3522">
        <v>57638</v>
      </c>
      <c r="X3522">
        <v>13.2</v>
      </c>
      <c r="Y3522">
        <v>10.6</v>
      </c>
      <c r="Z3522">
        <v>66863.350000000006</v>
      </c>
      <c r="AB3522">
        <v>26.46</v>
      </c>
      <c r="AC3522">
        <v>1769204.24</v>
      </c>
      <c r="AD3522">
        <v>63601755.789999999</v>
      </c>
      <c r="AE3522">
        <v>286.62</v>
      </c>
      <c r="AF3522">
        <v>18229535244.529999</v>
      </c>
      <c r="AG3522">
        <v>207284.55</v>
      </c>
      <c r="AH3522">
        <v>1.9</v>
      </c>
      <c r="AJ3522">
        <v>17.38</v>
      </c>
      <c r="AK3522">
        <v>0</v>
      </c>
      <c r="AL3522">
        <v>0.123</v>
      </c>
      <c r="AM3522">
        <v>78230.16</v>
      </c>
      <c r="AN3522">
        <v>584.6</v>
      </c>
      <c r="AO3522">
        <v>401.89</v>
      </c>
      <c r="AP3522">
        <v>234944.89</v>
      </c>
      <c r="AQ3522">
        <v>2334079</v>
      </c>
      <c r="AR3522" t="s">
        <v>61</v>
      </c>
      <c r="AS3522" t="s">
        <v>61</v>
      </c>
      <c r="AT3522" t="s">
        <v>62</v>
      </c>
      <c r="AU3522" t="s">
        <v>63</v>
      </c>
    </row>
    <row r="3523" spans="1:47" x14ac:dyDescent="0.25">
      <c r="A3523" t="s">
        <v>4812</v>
      </c>
      <c r="B3523">
        <v>2024</v>
      </c>
      <c r="C3523">
        <v>9</v>
      </c>
      <c r="D3523" t="s">
        <v>89</v>
      </c>
      <c r="E3523" s="1">
        <v>45543</v>
      </c>
      <c r="F3523" s="1">
        <v>45560</v>
      </c>
      <c r="G3523">
        <v>17</v>
      </c>
      <c r="H3523">
        <v>5.6</v>
      </c>
      <c r="I3523" t="s">
        <v>49</v>
      </c>
      <c r="J3523" t="s">
        <v>50</v>
      </c>
      <c r="K3523" t="s">
        <v>51</v>
      </c>
      <c r="L3523">
        <v>2709</v>
      </c>
      <c r="M3523" t="s">
        <v>114</v>
      </c>
      <c r="N3523" t="s">
        <v>53</v>
      </c>
      <c r="O3523" t="s">
        <v>99</v>
      </c>
      <c r="P3523" t="s">
        <v>121</v>
      </c>
      <c r="Q3523" t="s">
        <v>226</v>
      </c>
      <c r="R3523" t="s">
        <v>4813</v>
      </c>
      <c r="S3523" t="s">
        <v>186</v>
      </c>
      <c r="T3523" t="s">
        <v>102</v>
      </c>
      <c r="U3523" t="s">
        <v>60</v>
      </c>
      <c r="V3523">
        <v>106926</v>
      </c>
      <c r="W3523">
        <v>73783</v>
      </c>
      <c r="X3523">
        <v>11.3</v>
      </c>
      <c r="Y3523">
        <v>10.199999999999999</v>
      </c>
      <c r="Z3523">
        <v>101171.6</v>
      </c>
      <c r="AB3523">
        <v>19.46</v>
      </c>
      <c r="AC3523">
        <v>1968799.34</v>
      </c>
      <c r="AD3523">
        <v>9293623.1799999997</v>
      </c>
      <c r="AE3523">
        <v>280.73</v>
      </c>
      <c r="AF3523">
        <v>2608998835.3200002</v>
      </c>
      <c r="AG3523">
        <v>48785.58</v>
      </c>
      <c r="AH3523">
        <v>0.5</v>
      </c>
      <c r="AI3523">
        <v>10315.530000000001</v>
      </c>
      <c r="AJ3523">
        <v>20.25</v>
      </c>
      <c r="AK3523">
        <v>1881958.69</v>
      </c>
      <c r="AL3523">
        <v>6.6000000000000003E-2</v>
      </c>
      <c r="AM3523">
        <v>6133.79</v>
      </c>
      <c r="AN3523">
        <v>273.7</v>
      </c>
      <c r="AO3523">
        <v>462.01</v>
      </c>
      <c r="AP3523">
        <v>126452.14</v>
      </c>
      <c r="AQ3523">
        <v>2160486.38</v>
      </c>
      <c r="AR3523" t="s">
        <v>61</v>
      </c>
      <c r="AS3523" t="s">
        <v>61</v>
      </c>
      <c r="AT3523" t="s">
        <v>62</v>
      </c>
      <c r="AU3523" t="s">
        <v>63</v>
      </c>
    </row>
    <row r="3524" spans="1:47" x14ac:dyDescent="0.25">
      <c r="A3524" t="s">
        <v>4814</v>
      </c>
      <c r="B3524">
        <v>2025</v>
      </c>
      <c r="C3524">
        <v>7</v>
      </c>
      <c r="D3524" t="s">
        <v>89</v>
      </c>
      <c r="E3524" s="1">
        <v>45855</v>
      </c>
      <c r="F3524" s="1">
        <v>45889</v>
      </c>
      <c r="G3524">
        <v>34</v>
      </c>
      <c r="H3524">
        <v>9.6</v>
      </c>
      <c r="I3524" t="s">
        <v>65</v>
      </c>
      <c r="J3524" t="s">
        <v>134</v>
      </c>
      <c r="K3524" t="s">
        <v>135</v>
      </c>
      <c r="L3524">
        <v>9999.0098999999991</v>
      </c>
      <c r="M3524" t="s">
        <v>114</v>
      </c>
      <c r="N3524" t="s">
        <v>81</v>
      </c>
      <c r="O3524" t="s">
        <v>54</v>
      </c>
      <c r="P3524" t="s">
        <v>82</v>
      </c>
      <c r="Q3524" t="s">
        <v>121</v>
      </c>
      <c r="R3524" t="s">
        <v>3079</v>
      </c>
      <c r="S3524" t="s">
        <v>137</v>
      </c>
      <c r="T3524" t="s">
        <v>148</v>
      </c>
      <c r="U3524" t="s">
        <v>103</v>
      </c>
      <c r="V3524">
        <v>8814</v>
      </c>
      <c r="W3524">
        <v>5254</v>
      </c>
      <c r="X3524">
        <v>20</v>
      </c>
      <c r="Y3524">
        <v>10.9</v>
      </c>
      <c r="Z3524">
        <v>8072.38</v>
      </c>
      <c r="AB3524">
        <v>15.55</v>
      </c>
      <c r="AC3524">
        <v>125525.51</v>
      </c>
      <c r="AD3524">
        <v>9663203.9299999997</v>
      </c>
      <c r="AE3524">
        <v>285</v>
      </c>
      <c r="AF3524">
        <v>2754013120.0500002</v>
      </c>
      <c r="AG3524">
        <v>137153.56</v>
      </c>
      <c r="AH3524">
        <v>1.6</v>
      </c>
      <c r="AI3524">
        <v>46055.05</v>
      </c>
      <c r="AJ3524">
        <v>13.31</v>
      </c>
      <c r="AK3524">
        <v>0</v>
      </c>
      <c r="AL3524">
        <v>0.26500000000000001</v>
      </c>
      <c r="AM3524">
        <v>25607.49</v>
      </c>
      <c r="AN3524">
        <v>613.6</v>
      </c>
      <c r="AO3524">
        <v>696.45</v>
      </c>
      <c r="AP3524">
        <v>427341.72</v>
      </c>
      <c r="AQ3524">
        <v>761683.33</v>
      </c>
      <c r="AR3524" t="s">
        <v>61</v>
      </c>
      <c r="AS3524" t="s">
        <v>61</v>
      </c>
      <c r="AT3524" t="s">
        <v>62</v>
      </c>
      <c r="AU3524" t="s">
        <v>63</v>
      </c>
    </row>
    <row r="3525" spans="1:47" x14ac:dyDescent="0.25">
      <c r="A3525" t="s">
        <v>4815</v>
      </c>
      <c r="B3525">
        <v>2022</v>
      </c>
      <c r="C3525">
        <v>4</v>
      </c>
      <c r="D3525" t="s">
        <v>77</v>
      </c>
      <c r="E3525" s="1">
        <v>44655</v>
      </c>
      <c r="F3525" s="1">
        <v>44671</v>
      </c>
      <c r="G3525">
        <v>16</v>
      </c>
      <c r="H3525">
        <v>10.3</v>
      </c>
      <c r="I3525" t="s">
        <v>49</v>
      </c>
      <c r="J3525" t="s">
        <v>50</v>
      </c>
      <c r="K3525" t="s">
        <v>51</v>
      </c>
      <c r="L3525">
        <v>2709</v>
      </c>
      <c r="M3525" t="s">
        <v>98</v>
      </c>
      <c r="N3525" t="s">
        <v>69</v>
      </c>
      <c r="O3525" t="s">
        <v>54</v>
      </c>
      <c r="P3525" t="s">
        <v>201</v>
      </c>
      <c r="Q3525" t="s">
        <v>82</v>
      </c>
      <c r="R3525" t="s">
        <v>958</v>
      </c>
      <c r="S3525" t="s">
        <v>170</v>
      </c>
      <c r="T3525" t="s">
        <v>148</v>
      </c>
      <c r="U3525" t="s">
        <v>132</v>
      </c>
      <c r="V3525">
        <v>128278</v>
      </c>
      <c r="W3525">
        <v>92047</v>
      </c>
      <c r="X3525">
        <v>23.8</v>
      </c>
      <c r="Y3525">
        <v>13.8</v>
      </c>
      <c r="Z3525">
        <v>109607.55</v>
      </c>
      <c r="AB3525">
        <v>22.13</v>
      </c>
      <c r="AC3525">
        <v>2425615.08</v>
      </c>
      <c r="AD3525">
        <v>9110579.5600000005</v>
      </c>
      <c r="AE3525">
        <v>217.19</v>
      </c>
      <c r="AF3525">
        <v>1978726774.6400001</v>
      </c>
      <c r="AG3525">
        <v>126984.87</v>
      </c>
      <c r="AH3525">
        <v>0.7</v>
      </c>
      <c r="AI3525">
        <v>10461.66</v>
      </c>
      <c r="AJ3525">
        <v>5.64</v>
      </c>
      <c r="AK3525">
        <v>513836.69</v>
      </c>
      <c r="AL3525">
        <v>0.317</v>
      </c>
      <c r="AM3525">
        <v>28880.54</v>
      </c>
      <c r="AN3525">
        <v>499</v>
      </c>
      <c r="AO3525">
        <v>394.66</v>
      </c>
      <c r="AP3525">
        <v>196935.34</v>
      </c>
      <c r="AQ3525">
        <v>2788877.49</v>
      </c>
      <c r="AR3525" t="s">
        <v>124</v>
      </c>
      <c r="AS3525" t="s">
        <v>61</v>
      </c>
      <c r="AT3525" t="s">
        <v>293</v>
      </c>
      <c r="AU3525" t="s">
        <v>63</v>
      </c>
    </row>
    <row r="3526" spans="1:47" x14ac:dyDescent="0.25">
      <c r="A3526" t="s">
        <v>4816</v>
      </c>
      <c r="B3526">
        <v>2022</v>
      </c>
      <c r="C3526">
        <v>2</v>
      </c>
      <c r="D3526" t="s">
        <v>48</v>
      </c>
      <c r="E3526" s="1">
        <v>44608</v>
      </c>
      <c r="F3526" s="1">
        <v>44621</v>
      </c>
      <c r="G3526">
        <v>13</v>
      </c>
      <c r="H3526">
        <v>11.3</v>
      </c>
      <c r="I3526" t="s">
        <v>65</v>
      </c>
      <c r="J3526" t="s">
        <v>239</v>
      </c>
      <c r="K3526" t="s">
        <v>240</v>
      </c>
      <c r="L3526">
        <v>3105.2</v>
      </c>
      <c r="M3526" t="s">
        <v>98</v>
      </c>
      <c r="N3526" t="s">
        <v>168</v>
      </c>
      <c r="O3526" t="s">
        <v>200</v>
      </c>
      <c r="P3526" t="s">
        <v>128</v>
      </c>
      <c r="Q3526" t="s">
        <v>140</v>
      </c>
      <c r="R3526" t="s">
        <v>2617</v>
      </c>
      <c r="S3526" t="s">
        <v>161</v>
      </c>
      <c r="T3526" t="s">
        <v>131</v>
      </c>
      <c r="U3526" t="s">
        <v>103</v>
      </c>
      <c r="V3526">
        <v>36532</v>
      </c>
      <c r="W3526">
        <v>22956</v>
      </c>
      <c r="X3526">
        <v>5.7</v>
      </c>
      <c r="Y3526">
        <v>14.2</v>
      </c>
      <c r="Z3526">
        <v>30035.27</v>
      </c>
      <c r="AB3526">
        <v>22.46</v>
      </c>
      <c r="AC3526">
        <v>674592.16</v>
      </c>
      <c r="AD3526">
        <v>15703640.57</v>
      </c>
      <c r="AE3526">
        <v>215.7</v>
      </c>
      <c r="AF3526">
        <v>3387275270.9499998</v>
      </c>
      <c r="AG3526">
        <v>179411.42</v>
      </c>
      <c r="AH3526">
        <v>3.8</v>
      </c>
      <c r="AJ3526">
        <v>17.170000000000002</v>
      </c>
      <c r="AK3526">
        <v>0</v>
      </c>
      <c r="AL3526">
        <v>0.27300000000000002</v>
      </c>
      <c r="AM3526">
        <v>42870.94</v>
      </c>
      <c r="AN3526">
        <v>244.5</v>
      </c>
      <c r="AO3526">
        <v>504.76</v>
      </c>
      <c r="AP3526">
        <v>123413.82</v>
      </c>
      <c r="AQ3526">
        <v>1059054.5900000001</v>
      </c>
      <c r="AR3526" t="s">
        <v>61</v>
      </c>
      <c r="AS3526" t="s">
        <v>61</v>
      </c>
      <c r="AT3526" t="s">
        <v>62</v>
      </c>
      <c r="AU3526" t="s">
        <v>63</v>
      </c>
    </row>
    <row r="3527" spans="1:47" x14ac:dyDescent="0.25">
      <c r="A3527" t="s">
        <v>4817</v>
      </c>
      <c r="B3527">
        <v>2026</v>
      </c>
      <c r="C3527">
        <v>4</v>
      </c>
      <c r="D3527" t="s">
        <v>77</v>
      </c>
      <c r="E3527" s="1">
        <v>46121</v>
      </c>
      <c r="F3527" s="1">
        <v>46140</v>
      </c>
      <c r="G3527">
        <v>19</v>
      </c>
      <c r="H3527">
        <v>9</v>
      </c>
      <c r="I3527" t="s">
        <v>49</v>
      </c>
      <c r="J3527" t="s">
        <v>239</v>
      </c>
      <c r="K3527" t="s">
        <v>265</v>
      </c>
      <c r="L3527">
        <v>3102.1</v>
      </c>
      <c r="M3527" t="s">
        <v>114</v>
      </c>
      <c r="N3527" t="s">
        <v>106</v>
      </c>
      <c r="O3527" t="s">
        <v>107</v>
      </c>
      <c r="P3527" t="s">
        <v>93</v>
      </c>
      <c r="Q3527" t="s">
        <v>226</v>
      </c>
      <c r="R3527" t="s">
        <v>709</v>
      </c>
      <c r="S3527" t="s">
        <v>161</v>
      </c>
      <c r="T3527" t="s">
        <v>95</v>
      </c>
      <c r="U3527" t="s">
        <v>166</v>
      </c>
      <c r="V3527">
        <v>25411</v>
      </c>
      <c r="W3527">
        <v>18289</v>
      </c>
      <c r="X3527">
        <v>18.399999999999999</v>
      </c>
      <c r="Y3527">
        <v>10.3</v>
      </c>
      <c r="Z3527">
        <v>20613.3</v>
      </c>
      <c r="AB3527">
        <v>25.15</v>
      </c>
      <c r="AC3527">
        <v>518424.49</v>
      </c>
      <c r="AD3527">
        <v>11153650.5</v>
      </c>
      <c r="AE3527">
        <v>278.93</v>
      </c>
      <c r="AF3527">
        <v>3111087733.9699998</v>
      </c>
      <c r="AG3527">
        <v>132993.35</v>
      </c>
      <c r="AH3527">
        <v>1.4</v>
      </c>
      <c r="AI3527">
        <v>44648.15</v>
      </c>
      <c r="AJ3527">
        <v>18.989999999999998</v>
      </c>
      <c r="AK3527">
        <v>2118078.23</v>
      </c>
      <c r="AL3527">
        <v>6.8000000000000005E-2</v>
      </c>
      <c r="AM3527">
        <v>7584.48</v>
      </c>
      <c r="AN3527">
        <v>537.20000000000005</v>
      </c>
      <c r="AO3527">
        <v>428.74</v>
      </c>
      <c r="AP3527">
        <v>230319.13</v>
      </c>
      <c r="AQ3527">
        <v>933969.6</v>
      </c>
      <c r="AR3527" t="s">
        <v>61</v>
      </c>
      <c r="AS3527" t="s">
        <v>61</v>
      </c>
      <c r="AT3527" t="s">
        <v>62</v>
      </c>
      <c r="AU3527" t="s">
        <v>63</v>
      </c>
    </row>
    <row r="3528" spans="1:47" x14ac:dyDescent="0.25">
      <c r="A3528" t="s">
        <v>4818</v>
      </c>
      <c r="B3528">
        <v>2022</v>
      </c>
      <c r="C3528">
        <v>7</v>
      </c>
      <c r="D3528" t="s">
        <v>89</v>
      </c>
      <c r="E3528" s="1">
        <v>44757</v>
      </c>
      <c r="F3528" s="1">
        <v>44770</v>
      </c>
      <c r="G3528">
        <v>13</v>
      </c>
      <c r="H3528">
        <v>6.9</v>
      </c>
      <c r="I3528" t="s">
        <v>65</v>
      </c>
      <c r="J3528" t="s">
        <v>50</v>
      </c>
      <c r="K3528" t="s">
        <v>423</v>
      </c>
      <c r="L3528">
        <v>2710.1941000000002</v>
      </c>
      <c r="M3528" t="s">
        <v>80</v>
      </c>
      <c r="N3528" t="s">
        <v>69</v>
      </c>
      <c r="O3528" t="s">
        <v>200</v>
      </c>
      <c r="P3528" t="s">
        <v>82</v>
      </c>
      <c r="Q3528" t="s">
        <v>159</v>
      </c>
      <c r="R3528" t="s">
        <v>595</v>
      </c>
      <c r="S3528" t="s">
        <v>142</v>
      </c>
      <c r="T3528" t="s">
        <v>131</v>
      </c>
      <c r="U3528" t="s">
        <v>143</v>
      </c>
      <c r="V3528">
        <v>52388</v>
      </c>
      <c r="W3528">
        <v>34039</v>
      </c>
      <c r="X3528">
        <v>19.899999999999999</v>
      </c>
      <c r="Y3528">
        <v>14.3</v>
      </c>
      <c r="Z3528">
        <v>43334.239999999998</v>
      </c>
      <c r="AB3528">
        <v>22.33</v>
      </c>
      <c r="AC3528">
        <v>967653.58</v>
      </c>
      <c r="AD3528">
        <v>51048601.399999999</v>
      </c>
      <c r="AE3528">
        <v>218.51</v>
      </c>
      <c r="AF3528">
        <v>11154629891.91</v>
      </c>
      <c r="AG3528">
        <v>245895.42</v>
      </c>
      <c r="AH3528">
        <v>0.4</v>
      </c>
      <c r="AI3528">
        <v>5789.77</v>
      </c>
      <c r="AJ3528">
        <v>12.69</v>
      </c>
      <c r="AK3528">
        <v>0</v>
      </c>
      <c r="AL3528">
        <v>6.9000000000000006E-2</v>
      </c>
      <c r="AM3528">
        <v>35223.53</v>
      </c>
      <c r="AN3528">
        <v>429.8</v>
      </c>
      <c r="AO3528">
        <v>709.29</v>
      </c>
      <c r="AP3528">
        <v>304852.84000000003</v>
      </c>
      <c r="AQ3528">
        <v>1559415.14</v>
      </c>
      <c r="AR3528" t="s">
        <v>61</v>
      </c>
      <c r="AS3528" t="s">
        <v>61</v>
      </c>
      <c r="AT3528" t="s">
        <v>62</v>
      </c>
      <c r="AU3528" t="s">
        <v>63</v>
      </c>
    </row>
    <row r="3529" spans="1:47" x14ac:dyDescent="0.25">
      <c r="A3529" t="s">
        <v>4819</v>
      </c>
      <c r="B3529">
        <v>2023</v>
      </c>
      <c r="C3529">
        <v>2</v>
      </c>
      <c r="D3529" t="s">
        <v>48</v>
      </c>
      <c r="E3529" s="1">
        <v>44978</v>
      </c>
      <c r="F3529" s="1">
        <v>44996</v>
      </c>
      <c r="G3529">
        <v>18</v>
      </c>
      <c r="H3529">
        <v>19.2</v>
      </c>
      <c r="I3529" t="s">
        <v>49</v>
      </c>
      <c r="J3529" t="s">
        <v>50</v>
      </c>
      <c r="K3529" t="s">
        <v>223</v>
      </c>
      <c r="L3529">
        <v>2710.1109999999999</v>
      </c>
      <c r="M3529" t="s">
        <v>68</v>
      </c>
      <c r="N3529" t="s">
        <v>81</v>
      </c>
      <c r="O3529" t="s">
        <v>107</v>
      </c>
      <c r="P3529" t="s">
        <v>159</v>
      </c>
      <c r="Q3529" t="s">
        <v>56</v>
      </c>
      <c r="R3529" t="s">
        <v>850</v>
      </c>
      <c r="S3529" t="s">
        <v>123</v>
      </c>
      <c r="T3529" t="s">
        <v>131</v>
      </c>
      <c r="U3529" t="s">
        <v>110</v>
      </c>
      <c r="V3529">
        <v>64907</v>
      </c>
      <c r="W3529">
        <v>41622</v>
      </c>
      <c r="X3529">
        <v>24.3</v>
      </c>
      <c r="Y3529">
        <v>12.5</v>
      </c>
      <c r="Z3529">
        <v>61546.26</v>
      </c>
      <c r="AB3529">
        <v>16.14</v>
      </c>
      <c r="AC3529">
        <v>993356.64</v>
      </c>
      <c r="AD3529">
        <v>73640100.090000004</v>
      </c>
      <c r="AE3529">
        <v>289.7</v>
      </c>
      <c r="AF3529">
        <v>21333536996.07</v>
      </c>
      <c r="AG3529">
        <v>162375.88</v>
      </c>
      <c r="AH3529">
        <v>0</v>
      </c>
      <c r="AI3529">
        <v>0</v>
      </c>
      <c r="AJ3529">
        <v>9.6300000000000008</v>
      </c>
      <c r="AK3529">
        <v>7091541.6399999997</v>
      </c>
      <c r="AL3529">
        <v>0.28599999999999998</v>
      </c>
      <c r="AM3529">
        <v>210610.69</v>
      </c>
      <c r="AN3529">
        <v>531.1</v>
      </c>
      <c r="AO3529">
        <v>728.71</v>
      </c>
      <c r="AP3529">
        <v>387017.88</v>
      </c>
      <c r="AQ3529">
        <v>1753361.09</v>
      </c>
      <c r="AR3529" t="s">
        <v>61</v>
      </c>
      <c r="AS3529" t="s">
        <v>61</v>
      </c>
      <c r="AT3529" t="s">
        <v>293</v>
      </c>
      <c r="AU3529" t="s">
        <v>63</v>
      </c>
    </row>
    <row r="3530" spans="1:47" x14ac:dyDescent="0.25">
      <c r="A3530" t="s">
        <v>4820</v>
      </c>
      <c r="B3530">
        <v>2024</v>
      </c>
      <c r="C3530">
        <v>1</v>
      </c>
      <c r="D3530" t="s">
        <v>48</v>
      </c>
      <c r="E3530" s="1">
        <v>45304</v>
      </c>
      <c r="F3530" s="1">
        <v>45322</v>
      </c>
      <c r="G3530">
        <v>18</v>
      </c>
      <c r="H3530">
        <v>8.5</v>
      </c>
      <c r="I3530" t="s">
        <v>65</v>
      </c>
      <c r="J3530" t="s">
        <v>66</v>
      </c>
      <c r="K3530" t="s">
        <v>245</v>
      </c>
      <c r="L3530">
        <v>8905.9</v>
      </c>
      <c r="M3530" t="s">
        <v>80</v>
      </c>
      <c r="N3530" t="s">
        <v>53</v>
      </c>
      <c r="O3530" t="s">
        <v>99</v>
      </c>
      <c r="P3530" t="s">
        <v>184</v>
      </c>
      <c r="Q3530" t="s">
        <v>71</v>
      </c>
      <c r="R3530" t="s">
        <v>1483</v>
      </c>
      <c r="S3530" t="s">
        <v>73</v>
      </c>
      <c r="T3530" t="s">
        <v>86</v>
      </c>
      <c r="U3530" t="s">
        <v>75</v>
      </c>
      <c r="V3530">
        <v>13408</v>
      </c>
      <c r="W3530">
        <v>9768</v>
      </c>
      <c r="X3530">
        <v>17.100000000000001</v>
      </c>
      <c r="Y3530">
        <v>12.8</v>
      </c>
      <c r="Z3530">
        <v>11088.45</v>
      </c>
      <c r="AB3530">
        <v>39.72</v>
      </c>
      <c r="AC3530">
        <v>440433.23</v>
      </c>
      <c r="AD3530">
        <v>8749008.8200000003</v>
      </c>
      <c r="AE3530">
        <v>282.18</v>
      </c>
      <c r="AF3530">
        <v>2468795308.8299999</v>
      </c>
      <c r="AG3530">
        <v>188890.71</v>
      </c>
      <c r="AH3530">
        <v>2</v>
      </c>
      <c r="AI3530">
        <v>56466.36</v>
      </c>
      <c r="AJ3530">
        <v>13.68</v>
      </c>
      <c r="AK3530">
        <v>0</v>
      </c>
      <c r="AL3530">
        <v>0.10199999999999999</v>
      </c>
      <c r="AM3530">
        <v>8923.99</v>
      </c>
      <c r="AN3530">
        <v>378</v>
      </c>
      <c r="AO3530">
        <v>603.42999999999995</v>
      </c>
      <c r="AP3530">
        <v>228096.54</v>
      </c>
      <c r="AQ3530">
        <v>922810.83</v>
      </c>
      <c r="AR3530" t="s">
        <v>61</v>
      </c>
      <c r="AS3530" t="s">
        <v>61</v>
      </c>
      <c r="AT3530" t="s">
        <v>62</v>
      </c>
      <c r="AU3530" t="s">
        <v>63</v>
      </c>
    </row>
    <row r="3531" spans="1:47" x14ac:dyDescent="0.25">
      <c r="A3531" t="s">
        <v>4821</v>
      </c>
      <c r="B3531">
        <v>2022</v>
      </c>
      <c r="C3531">
        <v>2</v>
      </c>
      <c r="D3531" t="s">
        <v>48</v>
      </c>
      <c r="E3531" s="1">
        <v>44614</v>
      </c>
      <c r="F3531" s="1">
        <v>44636</v>
      </c>
      <c r="G3531">
        <v>22</v>
      </c>
      <c r="H3531">
        <v>5.0999999999999996</v>
      </c>
      <c r="I3531" t="s">
        <v>49</v>
      </c>
      <c r="J3531" t="s">
        <v>66</v>
      </c>
      <c r="K3531" t="s">
        <v>245</v>
      </c>
      <c r="L3531">
        <v>8905.9</v>
      </c>
      <c r="M3531" t="s">
        <v>52</v>
      </c>
      <c r="N3531" t="s">
        <v>168</v>
      </c>
      <c r="O3531" t="s">
        <v>91</v>
      </c>
      <c r="P3531" t="s">
        <v>164</v>
      </c>
      <c r="Q3531" t="s">
        <v>184</v>
      </c>
      <c r="R3531" t="s">
        <v>1055</v>
      </c>
      <c r="S3531" t="s">
        <v>137</v>
      </c>
      <c r="T3531" t="s">
        <v>86</v>
      </c>
      <c r="U3531" t="s">
        <v>132</v>
      </c>
      <c r="V3531">
        <v>6842</v>
      </c>
      <c r="W3531">
        <v>4443</v>
      </c>
      <c r="X3531">
        <v>19.8</v>
      </c>
      <c r="Y3531">
        <v>14.5</v>
      </c>
      <c r="Z3531">
        <v>6215.27</v>
      </c>
      <c r="AB3531">
        <v>40.35</v>
      </c>
      <c r="AC3531">
        <v>250786.14</v>
      </c>
      <c r="AD3531">
        <v>3786466.79</v>
      </c>
      <c r="AE3531">
        <v>212.87</v>
      </c>
      <c r="AF3531">
        <v>806025185.59000003</v>
      </c>
      <c r="AG3531">
        <v>130448.64</v>
      </c>
      <c r="AH3531">
        <v>0</v>
      </c>
      <c r="AI3531">
        <v>0</v>
      </c>
      <c r="AJ3531">
        <v>0.79</v>
      </c>
      <c r="AK3531">
        <v>29913.09</v>
      </c>
      <c r="AL3531">
        <v>0.19</v>
      </c>
      <c r="AM3531">
        <v>7194.29</v>
      </c>
      <c r="AN3531">
        <v>639</v>
      </c>
      <c r="AO3531">
        <v>449.19</v>
      </c>
      <c r="AP3531">
        <v>287032.40999999997</v>
      </c>
      <c r="AQ3531">
        <v>675461.48</v>
      </c>
      <c r="AR3531" t="s">
        <v>61</v>
      </c>
      <c r="AS3531" t="s">
        <v>61</v>
      </c>
      <c r="AT3531" t="s">
        <v>62</v>
      </c>
      <c r="AU3531" t="s">
        <v>63</v>
      </c>
    </row>
    <row r="3532" spans="1:47" x14ac:dyDescent="0.25">
      <c r="A3532" t="s">
        <v>4822</v>
      </c>
      <c r="B3532">
        <v>2021</v>
      </c>
      <c r="C3532">
        <v>2</v>
      </c>
      <c r="D3532" t="s">
        <v>48</v>
      </c>
      <c r="E3532" s="1">
        <v>44241</v>
      </c>
      <c r="F3532" s="1">
        <v>44256</v>
      </c>
      <c r="G3532">
        <v>15</v>
      </c>
      <c r="H3532">
        <v>20.3</v>
      </c>
      <c r="I3532" t="s">
        <v>65</v>
      </c>
      <c r="J3532" t="s">
        <v>66</v>
      </c>
      <c r="K3532" t="s">
        <v>391</v>
      </c>
      <c r="L3532">
        <v>9999.99</v>
      </c>
      <c r="M3532" t="s">
        <v>68</v>
      </c>
      <c r="N3532" t="s">
        <v>69</v>
      </c>
      <c r="O3532" t="s">
        <v>54</v>
      </c>
      <c r="P3532" t="s">
        <v>184</v>
      </c>
      <c r="Q3532" t="s">
        <v>108</v>
      </c>
      <c r="R3532" t="s">
        <v>4141</v>
      </c>
      <c r="S3532" t="s">
        <v>130</v>
      </c>
      <c r="T3532" t="s">
        <v>148</v>
      </c>
      <c r="U3532" t="s">
        <v>143</v>
      </c>
      <c r="V3532">
        <v>79247</v>
      </c>
      <c r="W3532">
        <v>51775</v>
      </c>
      <c r="X3532">
        <v>14.9</v>
      </c>
      <c r="Y3532">
        <v>14.9</v>
      </c>
      <c r="Z3532">
        <v>61891.39</v>
      </c>
      <c r="AB3532">
        <v>43.65</v>
      </c>
      <c r="AC3532">
        <v>2701559.17</v>
      </c>
      <c r="AD3532">
        <v>27258205.98</v>
      </c>
      <c r="AE3532">
        <v>167.6</v>
      </c>
      <c r="AF3532">
        <v>4568475322.25</v>
      </c>
      <c r="AG3532">
        <v>148772</v>
      </c>
      <c r="AH3532">
        <v>2.2999999999999998</v>
      </c>
      <c r="AI3532">
        <v>31790.240000000002</v>
      </c>
      <c r="AJ3532">
        <v>3.24</v>
      </c>
      <c r="AK3532">
        <v>0</v>
      </c>
      <c r="AL3532">
        <v>0.27200000000000002</v>
      </c>
      <c r="AM3532">
        <v>74142.320000000007</v>
      </c>
      <c r="AN3532">
        <v>518.1</v>
      </c>
      <c r="AO3532">
        <v>352.59</v>
      </c>
      <c r="AP3532">
        <v>182676.88</v>
      </c>
      <c r="AQ3532">
        <v>3138940.61</v>
      </c>
      <c r="AR3532" t="s">
        <v>61</v>
      </c>
      <c r="AS3532" t="s">
        <v>61</v>
      </c>
      <c r="AT3532" t="s">
        <v>62</v>
      </c>
      <c r="AU3532" t="s">
        <v>63</v>
      </c>
    </row>
    <row r="3533" spans="1:47" x14ac:dyDescent="0.25">
      <c r="A3533" t="s">
        <v>4823</v>
      </c>
      <c r="B3533">
        <v>2021</v>
      </c>
      <c r="C3533">
        <v>6</v>
      </c>
      <c r="D3533" t="s">
        <v>77</v>
      </c>
      <c r="E3533" s="1">
        <v>44369</v>
      </c>
      <c r="F3533" s="1">
        <v>44376</v>
      </c>
      <c r="G3533">
        <v>7</v>
      </c>
      <c r="H3533">
        <v>2</v>
      </c>
      <c r="I3533" t="s">
        <v>49</v>
      </c>
      <c r="J3533" t="s">
        <v>239</v>
      </c>
      <c r="K3533" t="s">
        <v>270</v>
      </c>
      <c r="L3533">
        <v>2710.1990999999998</v>
      </c>
      <c r="M3533" t="s">
        <v>52</v>
      </c>
      <c r="N3533" t="s">
        <v>81</v>
      </c>
      <c r="O3533" t="s">
        <v>91</v>
      </c>
      <c r="P3533" t="s">
        <v>108</v>
      </c>
      <c r="Q3533" t="s">
        <v>226</v>
      </c>
      <c r="R3533" t="s">
        <v>1064</v>
      </c>
      <c r="S3533" t="s">
        <v>142</v>
      </c>
      <c r="T3533" t="s">
        <v>162</v>
      </c>
      <c r="U3533" t="s">
        <v>166</v>
      </c>
      <c r="V3533">
        <v>46907</v>
      </c>
      <c r="W3533">
        <v>33781</v>
      </c>
      <c r="X3533">
        <v>3.3</v>
      </c>
      <c r="Y3533">
        <v>12.8</v>
      </c>
      <c r="Z3533">
        <v>43595.14</v>
      </c>
      <c r="AB3533">
        <v>17.07</v>
      </c>
      <c r="AC3533">
        <v>744169.04</v>
      </c>
      <c r="AD3533">
        <v>35151197.329999998</v>
      </c>
      <c r="AE3533">
        <v>172.39</v>
      </c>
      <c r="AF3533">
        <v>6059714907.7200003</v>
      </c>
      <c r="AG3533">
        <v>139801.79</v>
      </c>
      <c r="AH3533">
        <v>0.8</v>
      </c>
      <c r="AI3533">
        <v>20025.32</v>
      </c>
      <c r="AJ3533">
        <v>7.11</v>
      </c>
      <c r="AK3533">
        <v>2499250.13</v>
      </c>
      <c r="AL3533">
        <v>0.33100000000000002</v>
      </c>
      <c r="AM3533">
        <v>116350.46</v>
      </c>
      <c r="AN3533">
        <v>293.89999999999998</v>
      </c>
      <c r="AO3533">
        <v>438.68</v>
      </c>
      <c r="AP3533">
        <v>128928.05</v>
      </c>
      <c r="AQ3533">
        <v>1149274.6599999999</v>
      </c>
      <c r="AR3533" t="s">
        <v>61</v>
      </c>
      <c r="AS3533" t="s">
        <v>61</v>
      </c>
      <c r="AT3533" t="s">
        <v>62</v>
      </c>
      <c r="AU3533" t="s">
        <v>63</v>
      </c>
    </row>
    <row r="3534" spans="1:47" x14ac:dyDescent="0.25">
      <c r="A3534" t="s">
        <v>4824</v>
      </c>
      <c r="B3534">
        <v>2021</v>
      </c>
      <c r="C3534">
        <v>12</v>
      </c>
      <c r="D3534" t="s">
        <v>119</v>
      </c>
      <c r="E3534" s="1">
        <v>44549</v>
      </c>
      <c r="F3534" s="1">
        <v>44567</v>
      </c>
      <c r="G3534">
        <v>18</v>
      </c>
      <c r="H3534">
        <v>6.8</v>
      </c>
      <c r="I3534" t="s">
        <v>65</v>
      </c>
      <c r="J3534" t="s">
        <v>112</v>
      </c>
      <c r="K3534" t="s">
        <v>343</v>
      </c>
      <c r="L3534">
        <v>2523.1</v>
      </c>
      <c r="M3534" t="s">
        <v>68</v>
      </c>
      <c r="N3534" t="s">
        <v>168</v>
      </c>
      <c r="O3534" t="s">
        <v>200</v>
      </c>
      <c r="P3534" t="s">
        <v>184</v>
      </c>
      <c r="Q3534" t="s">
        <v>121</v>
      </c>
      <c r="R3534" t="s">
        <v>233</v>
      </c>
      <c r="S3534" t="s">
        <v>130</v>
      </c>
      <c r="T3534" t="s">
        <v>74</v>
      </c>
      <c r="U3534" t="s">
        <v>166</v>
      </c>
      <c r="V3534">
        <v>64717</v>
      </c>
      <c r="W3534">
        <v>39693</v>
      </c>
      <c r="X3534">
        <v>13.1</v>
      </c>
      <c r="Y3534">
        <v>11.6</v>
      </c>
      <c r="Z3534">
        <v>58115.39</v>
      </c>
      <c r="AB3534">
        <v>28.8</v>
      </c>
      <c r="AC3534">
        <v>1673723.23</v>
      </c>
      <c r="AD3534">
        <v>50809704.32</v>
      </c>
      <c r="AE3534">
        <v>174.6</v>
      </c>
      <c r="AF3534">
        <v>8871374374.2700005</v>
      </c>
      <c r="AG3534">
        <v>149988.69</v>
      </c>
      <c r="AH3534">
        <v>0.1</v>
      </c>
      <c r="AI3534">
        <v>1459.25</v>
      </c>
      <c r="AJ3534">
        <v>24.2</v>
      </c>
      <c r="AK3534">
        <v>0</v>
      </c>
      <c r="AL3534">
        <v>0.22500000000000001</v>
      </c>
      <c r="AM3534">
        <v>114321.83</v>
      </c>
      <c r="AN3534">
        <v>468.6</v>
      </c>
      <c r="AO3534">
        <v>674.41</v>
      </c>
      <c r="AP3534">
        <v>316028.53000000003</v>
      </c>
      <c r="AQ3534">
        <v>2255521.5299999998</v>
      </c>
      <c r="AR3534" t="s">
        <v>61</v>
      </c>
      <c r="AS3534" t="s">
        <v>61</v>
      </c>
      <c r="AT3534" t="s">
        <v>62</v>
      </c>
      <c r="AU3534" t="s">
        <v>63</v>
      </c>
    </row>
    <row r="3535" spans="1:47" x14ac:dyDescent="0.25">
      <c r="A3535" t="s">
        <v>4825</v>
      </c>
      <c r="B3535">
        <v>2020</v>
      </c>
      <c r="C3535">
        <v>3</v>
      </c>
      <c r="D3535" t="s">
        <v>48</v>
      </c>
      <c r="E3535" s="1">
        <v>43903</v>
      </c>
      <c r="F3535" s="1">
        <v>43921</v>
      </c>
      <c r="G3535">
        <v>18</v>
      </c>
      <c r="H3535">
        <v>6.8</v>
      </c>
      <c r="I3535" t="s">
        <v>65</v>
      </c>
      <c r="J3535" t="s">
        <v>78</v>
      </c>
      <c r="K3535" t="s">
        <v>177</v>
      </c>
      <c r="L3535">
        <v>1001.99</v>
      </c>
      <c r="M3535" t="s">
        <v>80</v>
      </c>
      <c r="N3535" t="s">
        <v>81</v>
      </c>
      <c r="O3535" t="s">
        <v>189</v>
      </c>
      <c r="P3535" t="s">
        <v>92</v>
      </c>
      <c r="Q3535" t="s">
        <v>146</v>
      </c>
      <c r="R3535" t="s">
        <v>1969</v>
      </c>
      <c r="S3535" t="s">
        <v>130</v>
      </c>
      <c r="T3535" t="s">
        <v>148</v>
      </c>
      <c r="U3535" t="s">
        <v>96</v>
      </c>
      <c r="V3535">
        <v>96924</v>
      </c>
      <c r="W3535">
        <v>60412</v>
      </c>
      <c r="X3535">
        <v>21.4</v>
      </c>
      <c r="Y3535">
        <v>10.9</v>
      </c>
      <c r="Z3535">
        <v>76594.27</v>
      </c>
      <c r="AB3535">
        <v>23.58</v>
      </c>
      <c r="AC3535">
        <v>1806092.89</v>
      </c>
      <c r="AD3535">
        <v>23580311.960000001</v>
      </c>
      <c r="AE3535">
        <v>165.65</v>
      </c>
      <c r="AF3535">
        <v>3906078676.1700001</v>
      </c>
      <c r="AG3535">
        <v>235284.74</v>
      </c>
      <c r="AH3535">
        <v>0</v>
      </c>
      <c r="AI3535">
        <v>0</v>
      </c>
      <c r="AJ3535">
        <v>14.13</v>
      </c>
      <c r="AK3535">
        <v>0</v>
      </c>
      <c r="AL3535">
        <v>0.13200000000000001</v>
      </c>
      <c r="AM3535">
        <v>31126.01</v>
      </c>
      <c r="AN3535">
        <v>956.2</v>
      </c>
      <c r="AO3535">
        <v>546.54999999999995</v>
      </c>
      <c r="AP3535">
        <v>522611.11</v>
      </c>
      <c r="AQ3535">
        <v>2595114.75</v>
      </c>
      <c r="AR3535" t="s">
        <v>61</v>
      </c>
      <c r="AS3535" t="s">
        <v>61</v>
      </c>
      <c r="AT3535" t="s">
        <v>62</v>
      </c>
      <c r="AU3535" t="s">
        <v>63</v>
      </c>
    </row>
    <row r="3536" spans="1:47" x14ac:dyDescent="0.25">
      <c r="A3536" t="s">
        <v>4826</v>
      </c>
      <c r="B3536">
        <v>2025</v>
      </c>
      <c r="C3536">
        <v>10</v>
      </c>
      <c r="D3536" t="s">
        <v>119</v>
      </c>
      <c r="E3536" s="1">
        <v>45945</v>
      </c>
      <c r="F3536" s="1">
        <v>45965</v>
      </c>
      <c r="G3536">
        <v>20</v>
      </c>
      <c r="H3536">
        <v>11.7</v>
      </c>
      <c r="I3536" t="s">
        <v>65</v>
      </c>
      <c r="J3536" t="s">
        <v>50</v>
      </c>
      <c r="K3536" t="s">
        <v>183</v>
      </c>
      <c r="L3536">
        <v>2710.19</v>
      </c>
      <c r="M3536" t="s">
        <v>80</v>
      </c>
      <c r="N3536" t="s">
        <v>168</v>
      </c>
      <c r="O3536" t="s">
        <v>54</v>
      </c>
      <c r="P3536" t="s">
        <v>56</v>
      </c>
      <c r="Q3536" t="s">
        <v>55</v>
      </c>
      <c r="R3536" t="s">
        <v>2819</v>
      </c>
      <c r="S3536" t="s">
        <v>186</v>
      </c>
      <c r="T3536" t="s">
        <v>59</v>
      </c>
      <c r="U3536" t="s">
        <v>143</v>
      </c>
      <c r="V3536">
        <v>111772</v>
      </c>
      <c r="W3536">
        <v>62134</v>
      </c>
      <c r="X3536">
        <v>6.7</v>
      </c>
      <c r="Y3536">
        <v>13.8</v>
      </c>
      <c r="Z3536">
        <v>88335.37</v>
      </c>
      <c r="AB3536">
        <v>11.4</v>
      </c>
      <c r="AC3536">
        <v>1007023.22</v>
      </c>
      <c r="AD3536">
        <v>66581901.780000001</v>
      </c>
      <c r="AE3536">
        <v>282.43</v>
      </c>
      <c r="AF3536">
        <v>18804726519.73</v>
      </c>
      <c r="AG3536">
        <v>73290.880000000005</v>
      </c>
      <c r="AH3536">
        <v>0</v>
      </c>
      <c r="AI3536">
        <v>0</v>
      </c>
      <c r="AJ3536">
        <v>14.49</v>
      </c>
      <c r="AK3536">
        <v>0</v>
      </c>
      <c r="AL3536">
        <v>0.14899999999999999</v>
      </c>
      <c r="AM3536">
        <v>99207.03</v>
      </c>
      <c r="AN3536">
        <v>330.3</v>
      </c>
      <c r="AO3536">
        <v>486.23</v>
      </c>
      <c r="AP3536">
        <v>160601.76999999999</v>
      </c>
      <c r="AQ3536">
        <v>1340122.8999999999</v>
      </c>
      <c r="AR3536" t="s">
        <v>124</v>
      </c>
      <c r="AS3536" t="s">
        <v>61</v>
      </c>
      <c r="AT3536" t="s">
        <v>62</v>
      </c>
      <c r="AU3536" t="s">
        <v>63</v>
      </c>
    </row>
    <row r="3537" spans="1:47" x14ac:dyDescent="0.25">
      <c r="A3537" t="s">
        <v>4827</v>
      </c>
      <c r="B3537">
        <v>2023</v>
      </c>
      <c r="C3537">
        <v>5</v>
      </c>
      <c r="D3537" t="s">
        <v>77</v>
      </c>
      <c r="E3537" s="1">
        <v>45076</v>
      </c>
      <c r="F3537" s="1">
        <v>45102</v>
      </c>
      <c r="G3537">
        <v>26</v>
      </c>
      <c r="H3537">
        <v>5.7</v>
      </c>
      <c r="I3537" t="s">
        <v>49</v>
      </c>
      <c r="J3537" t="s">
        <v>66</v>
      </c>
      <c r="K3537" t="s">
        <v>251</v>
      </c>
      <c r="L3537">
        <v>8543.7000000000007</v>
      </c>
      <c r="M3537" t="s">
        <v>98</v>
      </c>
      <c r="N3537" t="s">
        <v>106</v>
      </c>
      <c r="O3537" t="s">
        <v>107</v>
      </c>
      <c r="P3537" t="s">
        <v>146</v>
      </c>
      <c r="Q3537" t="s">
        <v>128</v>
      </c>
      <c r="R3537" t="s">
        <v>755</v>
      </c>
      <c r="S3537" t="s">
        <v>156</v>
      </c>
      <c r="T3537" t="s">
        <v>59</v>
      </c>
      <c r="U3537" t="s">
        <v>181</v>
      </c>
      <c r="V3537">
        <v>9615</v>
      </c>
      <c r="W3537">
        <v>5627</v>
      </c>
      <c r="X3537">
        <v>10.7</v>
      </c>
      <c r="Y3537">
        <v>13.1</v>
      </c>
      <c r="Z3537">
        <v>7891.44</v>
      </c>
      <c r="AA3537">
        <v>563</v>
      </c>
      <c r="AB3537">
        <v>1265.19</v>
      </c>
      <c r="AC3537">
        <v>712301.97</v>
      </c>
      <c r="AD3537">
        <v>18991855.16</v>
      </c>
      <c r="AE3537">
        <v>284.93</v>
      </c>
      <c r="AF3537">
        <v>5411349290.7399998</v>
      </c>
      <c r="AG3537">
        <v>36901.879999999997</v>
      </c>
      <c r="AH3537">
        <v>0</v>
      </c>
      <c r="AI3537">
        <v>0</v>
      </c>
      <c r="AJ3537">
        <v>18</v>
      </c>
      <c r="AK3537">
        <v>3418533.93</v>
      </c>
      <c r="AL3537">
        <v>6.6000000000000003E-2</v>
      </c>
      <c r="AM3537">
        <v>12534.62</v>
      </c>
      <c r="AN3537">
        <v>764.7</v>
      </c>
      <c r="AO3537">
        <v>674.46</v>
      </c>
      <c r="AP3537">
        <v>515759.56</v>
      </c>
      <c r="AQ3537">
        <v>1277498.03</v>
      </c>
      <c r="AR3537" t="s">
        <v>61</v>
      </c>
      <c r="AS3537" t="s">
        <v>61</v>
      </c>
      <c r="AT3537" t="s">
        <v>62</v>
      </c>
      <c r="AU3537" t="s">
        <v>63</v>
      </c>
    </row>
    <row r="3538" spans="1:47" x14ac:dyDescent="0.25">
      <c r="A3538" t="s">
        <v>4828</v>
      </c>
      <c r="B3538">
        <v>2021</v>
      </c>
      <c r="C3538">
        <v>10</v>
      </c>
      <c r="D3538" t="s">
        <v>119</v>
      </c>
      <c r="E3538" s="1">
        <v>44476</v>
      </c>
      <c r="F3538" s="1">
        <v>44497</v>
      </c>
      <c r="G3538">
        <v>21</v>
      </c>
      <c r="H3538">
        <v>10.3</v>
      </c>
      <c r="I3538" t="s">
        <v>49</v>
      </c>
      <c r="J3538" t="s">
        <v>78</v>
      </c>
      <c r="K3538" t="s">
        <v>79</v>
      </c>
      <c r="L3538">
        <v>1005.9</v>
      </c>
      <c r="M3538" t="s">
        <v>52</v>
      </c>
      <c r="N3538" t="s">
        <v>81</v>
      </c>
      <c r="O3538" t="s">
        <v>189</v>
      </c>
      <c r="P3538" t="s">
        <v>131</v>
      </c>
      <c r="Q3538" t="s">
        <v>100</v>
      </c>
      <c r="R3538" t="s">
        <v>1234</v>
      </c>
      <c r="S3538" t="s">
        <v>85</v>
      </c>
      <c r="T3538" t="s">
        <v>148</v>
      </c>
      <c r="U3538" t="s">
        <v>213</v>
      </c>
      <c r="V3538">
        <v>58826</v>
      </c>
      <c r="W3538">
        <v>38247</v>
      </c>
      <c r="X3538">
        <v>20.2</v>
      </c>
      <c r="Y3538">
        <v>15.5</v>
      </c>
      <c r="Z3538">
        <v>52123</v>
      </c>
      <c r="AB3538">
        <v>34.74</v>
      </c>
      <c r="AC3538">
        <v>1810753.02</v>
      </c>
      <c r="AD3538">
        <v>33687616.130000003</v>
      </c>
      <c r="AE3538">
        <v>171.31</v>
      </c>
      <c r="AF3538">
        <v>5771025519.2299995</v>
      </c>
      <c r="AG3538">
        <v>165364.46</v>
      </c>
      <c r="AH3538">
        <v>1.7</v>
      </c>
      <c r="AI3538">
        <v>58804.959999999999</v>
      </c>
      <c r="AJ3538">
        <v>9.66</v>
      </c>
      <c r="AK3538">
        <v>3254223.72</v>
      </c>
      <c r="AL3538">
        <v>0.13800000000000001</v>
      </c>
      <c r="AM3538">
        <v>46488.91</v>
      </c>
      <c r="AN3538">
        <v>937.3</v>
      </c>
      <c r="AO3538">
        <v>526.28</v>
      </c>
      <c r="AP3538">
        <v>493282.24</v>
      </c>
      <c r="AQ3538">
        <v>2574693.59</v>
      </c>
      <c r="AR3538" t="s">
        <v>61</v>
      </c>
      <c r="AS3538" t="s">
        <v>61</v>
      </c>
      <c r="AT3538" t="s">
        <v>62</v>
      </c>
      <c r="AU3538" t="s">
        <v>63</v>
      </c>
    </row>
    <row r="3539" spans="1:47" x14ac:dyDescent="0.25">
      <c r="A3539" t="s">
        <v>4829</v>
      </c>
      <c r="B3539">
        <v>2022</v>
      </c>
      <c r="C3539">
        <v>8</v>
      </c>
      <c r="D3539" t="s">
        <v>89</v>
      </c>
      <c r="E3539" s="1">
        <v>44796</v>
      </c>
      <c r="F3539" s="1">
        <v>44805</v>
      </c>
      <c r="G3539">
        <v>9</v>
      </c>
      <c r="H3539">
        <v>15</v>
      </c>
      <c r="I3539" t="s">
        <v>49</v>
      </c>
      <c r="J3539" t="s">
        <v>50</v>
      </c>
      <c r="K3539" t="s">
        <v>139</v>
      </c>
      <c r="L3539">
        <v>2710.1210999999998</v>
      </c>
      <c r="M3539" t="s">
        <v>52</v>
      </c>
      <c r="N3539" t="s">
        <v>53</v>
      </c>
      <c r="O3539" t="s">
        <v>54</v>
      </c>
      <c r="P3539" t="s">
        <v>55</v>
      </c>
      <c r="Q3539" t="s">
        <v>128</v>
      </c>
      <c r="R3539" t="s">
        <v>2805</v>
      </c>
      <c r="S3539" t="s">
        <v>142</v>
      </c>
      <c r="T3539" t="s">
        <v>74</v>
      </c>
      <c r="U3539" t="s">
        <v>228</v>
      </c>
      <c r="V3539">
        <v>69924</v>
      </c>
      <c r="W3539">
        <v>46015</v>
      </c>
      <c r="X3539">
        <v>1.5</v>
      </c>
      <c r="Y3539">
        <v>10.8</v>
      </c>
      <c r="Z3539">
        <v>53820.41</v>
      </c>
      <c r="AB3539">
        <v>35.71</v>
      </c>
      <c r="AC3539">
        <v>1921926.84</v>
      </c>
      <c r="AD3539">
        <v>29095313.649999999</v>
      </c>
      <c r="AE3539">
        <v>211.76</v>
      </c>
      <c r="AF3539">
        <v>6161223618.5200005</v>
      </c>
      <c r="AG3539">
        <v>211530.31</v>
      </c>
      <c r="AH3539">
        <v>0</v>
      </c>
      <c r="AJ3539">
        <v>14.56</v>
      </c>
      <c r="AK3539">
        <v>4236277.67</v>
      </c>
      <c r="AL3539">
        <v>0.26300000000000001</v>
      </c>
      <c r="AM3539">
        <v>76520.67</v>
      </c>
      <c r="AN3539">
        <v>135.5</v>
      </c>
      <c r="AO3539">
        <v>387.21</v>
      </c>
      <c r="AP3539">
        <v>52466.95</v>
      </c>
      <c r="AQ3539">
        <v>2262444.77</v>
      </c>
      <c r="AR3539" t="s">
        <v>61</v>
      </c>
      <c r="AS3539" t="s">
        <v>61</v>
      </c>
      <c r="AT3539" t="s">
        <v>62</v>
      </c>
      <c r="AU3539" t="s">
        <v>63</v>
      </c>
    </row>
    <row r="3540" spans="1:47" x14ac:dyDescent="0.25">
      <c r="A3540" t="s">
        <v>4830</v>
      </c>
      <c r="B3540">
        <v>2026</v>
      </c>
      <c r="C3540">
        <v>1</v>
      </c>
      <c r="D3540" t="s">
        <v>48</v>
      </c>
      <c r="E3540" s="1">
        <v>46048</v>
      </c>
      <c r="F3540" s="1">
        <v>46070</v>
      </c>
      <c r="G3540">
        <v>22</v>
      </c>
      <c r="H3540">
        <v>20.399999999999999</v>
      </c>
      <c r="I3540" t="s">
        <v>65</v>
      </c>
      <c r="J3540" t="s">
        <v>66</v>
      </c>
      <c r="K3540" t="s">
        <v>245</v>
      </c>
      <c r="L3540">
        <v>8905.9</v>
      </c>
      <c r="M3540" t="s">
        <v>98</v>
      </c>
      <c r="N3540" t="s">
        <v>168</v>
      </c>
      <c r="O3540" t="s">
        <v>200</v>
      </c>
      <c r="P3540" t="s">
        <v>56</v>
      </c>
      <c r="Q3540" t="s">
        <v>150</v>
      </c>
      <c r="R3540" t="s">
        <v>3621</v>
      </c>
      <c r="S3540" t="s">
        <v>137</v>
      </c>
      <c r="T3540" t="s">
        <v>131</v>
      </c>
      <c r="U3540" t="s">
        <v>96</v>
      </c>
      <c r="V3540">
        <v>7793</v>
      </c>
      <c r="W3540">
        <v>4304</v>
      </c>
      <c r="X3540">
        <v>16</v>
      </c>
      <c r="Y3540">
        <v>13</v>
      </c>
      <c r="Z3540">
        <v>6940.78</v>
      </c>
      <c r="AB3540">
        <v>22.85</v>
      </c>
      <c r="AC3540">
        <v>158596.82</v>
      </c>
      <c r="AD3540">
        <v>7541851.5499999998</v>
      </c>
      <c r="AE3540">
        <v>277.83999999999997</v>
      </c>
      <c r="AF3540">
        <v>2095428034.6500001</v>
      </c>
      <c r="AG3540">
        <v>119035.94</v>
      </c>
      <c r="AI3540">
        <v>5787.4</v>
      </c>
      <c r="AJ3540">
        <v>14.17</v>
      </c>
      <c r="AK3540">
        <v>0</v>
      </c>
      <c r="AL3540">
        <v>0.26100000000000001</v>
      </c>
      <c r="AM3540">
        <v>19684.23</v>
      </c>
      <c r="AO3540">
        <v>585.69000000000005</v>
      </c>
      <c r="AP3540">
        <v>687014.37</v>
      </c>
      <c r="AQ3540">
        <v>990118.76</v>
      </c>
      <c r="AR3540" t="s">
        <v>61</v>
      </c>
      <c r="AS3540" t="s">
        <v>61</v>
      </c>
      <c r="AT3540" t="s">
        <v>62</v>
      </c>
      <c r="AU3540" t="s">
        <v>63</v>
      </c>
    </row>
    <row r="3541" spans="1:47" x14ac:dyDescent="0.25">
      <c r="A3541" t="s">
        <v>4831</v>
      </c>
      <c r="B3541">
        <v>2020</v>
      </c>
      <c r="C3541">
        <v>6</v>
      </c>
      <c r="D3541" t="s">
        <v>77</v>
      </c>
      <c r="E3541" s="1">
        <v>44008</v>
      </c>
      <c r="F3541" s="1">
        <v>44014</v>
      </c>
      <c r="G3541">
        <v>6</v>
      </c>
      <c r="H3541">
        <v>7.9</v>
      </c>
      <c r="I3541" t="s">
        <v>49</v>
      </c>
      <c r="J3541" t="s">
        <v>50</v>
      </c>
      <c r="K3541" t="s">
        <v>120</v>
      </c>
      <c r="L3541">
        <v>2710.1921000000002</v>
      </c>
      <c r="M3541" t="s">
        <v>98</v>
      </c>
      <c r="N3541" t="s">
        <v>69</v>
      </c>
      <c r="O3541" t="s">
        <v>91</v>
      </c>
      <c r="P3541" t="s">
        <v>164</v>
      </c>
      <c r="Q3541" t="s">
        <v>100</v>
      </c>
      <c r="R3541" t="s">
        <v>1822</v>
      </c>
      <c r="S3541" t="s">
        <v>142</v>
      </c>
      <c r="T3541" t="s">
        <v>74</v>
      </c>
      <c r="U3541" t="s">
        <v>132</v>
      </c>
      <c r="V3541">
        <v>52361</v>
      </c>
      <c r="W3541">
        <v>32119</v>
      </c>
      <c r="X3541">
        <v>22</v>
      </c>
      <c r="Y3541">
        <v>15</v>
      </c>
      <c r="Z3541">
        <v>49789.27</v>
      </c>
      <c r="AB3541">
        <v>40.409999999999997</v>
      </c>
      <c r="AC3541">
        <v>2011984.4</v>
      </c>
      <c r="AD3541">
        <v>53543380.960000001</v>
      </c>
      <c r="AE3541">
        <v>158.28</v>
      </c>
      <c r="AF3541">
        <v>8474846338.3500004</v>
      </c>
      <c r="AG3541">
        <v>81575.710000000006</v>
      </c>
      <c r="AH3541">
        <v>1.4</v>
      </c>
      <c r="AI3541">
        <v>20510.830000000002</v>
      </c>
      <c r="AJ3541">
        <v>2.4900000000000002</v>
      </c>
      <c r="AK3541">
        <v>1333230.19</v>
      </c>
      <c r="AL3541">
        <v>0.34699999999999998</v>
      </c>
      <c r="AM3541">
        <v>185795.53</v>
      </c>
      <c r="AN3541">
        <v>227.2</v>
      </c>
      <c r="AO3541">
        <v>658.77</v>
      </c>
      <c r="AP3541">
        <v>149672.54</v>
      </c>
      <c r="AQ3541">
        <v>2449539.0099999998</v>
      </c>
      <c r="AR3541" t="s">
        <v>61</v>
      </c>
      <c r="AS3541" t="s">
        <v>61</v>
      </c>
      <c r="AT3541" t="s">
        <v>62</v>
      </c>
      <c r="AU3541" t="s">
        <v>63</v>
      </c>
    </row>
    <row r="3542" spans="1:47" x14ac:dyDescent="0.25">
      <c r="A3542" t="s">
        <v>4832</v>
      </c>
      <c r="B3542">
        <v>2025</v>
      </c>
      <c r="C3542">
        <v>11</v>
      </c>
      <c r="D3542" t="s">
        <v>119</v>
      </c>
      <c r="E3542" s="1">
        <v>45966</v>
      </c>
      <c r="F3542" s="1">
        <v>45994</v>
      </c>
      <c r="G3542">
        <v>28</v>
      </c>
      <c r="H3542">
        <v>8.6</v>
      </c>
      <c r="I3542" t="s">
        <v>65</v>
      </c>
      <c r="J3542" t="s">
        <v>112</v>
      </c>
      <c r="K3542" t="s">
        <v>343</v>
      </c>
      <c r="L3542">
        <v>2523.1</v>
      </c>
      <c r="M3542" t="s">
        <v>52</v>
      </c>
      <c r="N3542" t="s">
        <v>69</v>
      </c>
      <c r="O3542" t="s">
        <v>200</v>
      </c>
      <c r="P3542" t="s">
        <v>70</v>
      </c>
      <c r="Q3542" t="s">
        <v>108</v>
      </c>
      <c r="R3542" t="s">
        <v>4222</v>
      </c>
      <c r="S3542" t="s">
        <v>130</v>
      </c>
      <c r="T3542" t="s">
        <v>148</v>
      </c>
      <c r="U3542" t="s">
        <v>132</v>
      </c>
      <c r="V3542">
        <v>88471</v>
      </c>
      <c r="W3542">
        <v>63571</v>
      </c>
      <c r="X3542">
        <v>14.8</v>
      </c>
      <c r="Y3542">
        <v>13.5</v>
      </c>
      <c r="Z3542">
        <v>73313.39</v>
      </c>
      <c r="AB3542">
        <v>33.67</v>
      </c>
      <c r="AC3542">
        <v>2468461.84</v>
      </c>
      <c r="AD3542">
        <v>33475627.010000002</v>
      </c>
      <c r="AE3542">
        <v>282.2</v>
      </c>
      <c r="AF3542">
        <v>9446821942.2199993</v>
      </c>
      <c r="AG3542">
        <v>148860.09</v>
      </c>
      <c r="AH3542">
        <v>1</v>
      </c>
      <c r="AI3542">
        <v>33821.1</v>
      </c>
      <c r="AJ3542">
        <v>7.89</v>
      </c>
      <c r="AK3542">
        <v>0</v>
      </c>
      <c r="AL3542">
        <v>0.20100000000000001</v>
      </c>
      <c r="AM3542">
        <v>67286.009999999995</v>
      </c>
      <c r="AN3542">
        <v>666.9</v>
      </c>
      <c r="AO3542">
        <v>622.91</v>
      </c>
      <c r="AP3542">
        <v>415418.68</v>
      </c>
      <c r="AQ3542">
        <v>3133847.72</v>
      </c>
      <c r="AR3542" t="s">
        <v>61</v>
      </c>
      <c r="AS3542" t="s">
        <v>61</v>
      </c>
      <c r="AT3542" t="s">
        <v>62</v>
      </c>
      <c r="AU3542" t="s">
        <v>63</v>
      </c>
    </row>
    <row r="3543" spans="1:47" x14ac:dyDescent="0.25">
      <c r="A3543" t="s">
        <v>4833</v>
      </c>
      <c r="B3543">
        <v>2025</v>
      </c>
      <c r="C3543">
        <v>7</v>
      </c>
      <c r="D3543" t="s">
        <v>89</v>
      </c>
      <c r="E3543" s="1">
        <v>45853</v>
      </c>
      <c r="F3543" s="1">
        <v>45870</v>
      </c>
      <c r="G3543">
        <v>17</v>
      </c>
      <c r="H3543">
        <v>2.2000000000000002</v>
      </c>
      <c r="I3543" t="s">
        <v>49</v>
      </c>
      <c r="J3543" t="s">
        <v>112</v>
      </c>
      <c r="K3543" t="s">
        <v>126</v>
      </c>
      <c r="L3543">
        <v>2701.12</v>
      </c>
      <c r="M3543" t="s">
        <v>68</v>
      </c>
      <c r="N3543" t="s">
        <v>168</v>
      </c>
      <c r="O3543" t="s">
        <v>107</v>
      </c>
      <c r="P3543" t="s">
        <v>71</v>
      </c>
      <c r="Q3543" t="s">
        <v>226</v>
      </c>
      <c r="R3543" t="s">
        <v>178</v>
      </c>
      <c r="S3543" t="s">
        <v>130</v>
      </c>
      <c r="T3543" t="s">
        <v>148</v>
      </c>
      <c r="U3543" t="s">
        <v>228</v>
      </c>
      <c r="V3543">
        <v>86668</v>
      </c>
      <c r="W3543">
        <v>53506</v>
      </c>
      <c r="X3543">
        <v>16.8</v>
      </c>
      <c r="Y3543">
        <v>13</v>
      </c>
      <c r="Z3543">
        <v>74071.240000000005</v>
      </c>
      <c r="AB3543">
        <v>21.55</v>
      </c>
      <c r="AC3543">
        <v>1596235.22</v>
      </c>
      <c r="AD3543">
        <v>12510632.439999999</v>
      </c>
      <c r="AE3543">
        <v>277.95</v>
      </c>
      <c r="AF3543">
        <v>3477330286.6999998</v>
      </c>
      <c r="AG3543">
        <v>228752.01</v>
      </c>
      <c r="AH3543">
        <v>3.1</v>
      </c>
      <c r="AI3543">
        <v>87951.63</v>
      </c>
      <c r="AJ3543">
        <v>5.0999999999999996</v>
      </c>
      <c r="AK3543">
        <v>638042.25</v>
      </c>
      <c r="AL3543">
        <v>7.3999999999999996E-2</v>
      </c>
      <c r="AM3543">
        <v>9257.8700000000008</v>
      </c>
      <c r="AN3543">
        <v>678</v>
      </c>
      <c r="AO3543">
        <v>502.18</v>
      </c>
      <c r="AP3543">
        <v>340478.04</v>
      </c>
      <c r="AQ3543">
        <v>2262674.77</v>
      </c>
      <c r="AR3543" t="s">
        <v>61</v>
      </c>
      <c r="AS3543" t="s">
        <v>61</v>
      </c>
      <c r="AT3543" t="s">
        <v>62</v>
      </c>
      <c r="AU3543" t="s">
        <v>63</v>
      </c>
    </row>
    <row r="3544" spans="1:47" x14ac:dyDescent="0.25">
      <c r="A3544" t="s">
        <v>4834</v>
      </c>
      <c r="B3544">
        <v>2024</v>
      </c>
      <c r="C3544">
        <v>4</v>
      </c>
      <c r="D3544" t="s">
        <v>77</v>
      </c>
      <c r="E3544" s="1">
        <v>45409</v>
      </c>
      <c r="F3544" s="1">
        <v>45415</v>
      </c>
      <c r="G3544">
        <v>6</v>
      </c>
      <c r="H3544">
        <v>3.8</v>
      </c>
      <c r="I3544" t="s">
        <v>49</v>
      </c>
      <c r="J3544" t="s">
        <v>50</v>
      </c>
      <c r="K3544" t="s">
        <v>51</v>
      </c>
      <c r="L3544">
        <v>2709</v>
      </c>
      <c r="M3544" t="s">
        <v>90</v>
      </c>
      <c r="N3544" t="s">
        <v>106</v>
      </c>
      <c r="O3544" t="s">
        <v>99</v>
      </c>
      <c r="P3544" t="s">
        <v>230</v>
      </c>
      <c r="Q3544" t="s">
        <v>184</v>
      </c>
      <c r="R3544" t="s">
        <v>1518</v>
      </c>
      <c r="S3544" t="s">
        <v>170</v>
      </c>
      <c r="T3544" t="s">
        <v>59</v>
      </c>
      <c r="U3544" t="s">
        <v>110</v>
      </c>
      <c r="V3544">
        <v>114324</v>
      </c>
      <c r="W3544">
        <v>71285</v>
      </c>
      <c r="X3544">
        <v>10.9</v>
      </c>
      <c r="Y3544">
        <v>13.4</v>
      </c>
      <c r="Z3544">
        <v>91809.25</v>
      </c>
      <c r="AB3544">
        <v>10.31</v>
      </c>
      <c r="AC3544">
        <v>946553.37</v>
      </c>
      <c r="AD3544">
        <v>8125118.6200000001</v>
      </c>
      <c r="AE3544">
        <v>273.33</v>
      </c>
      <c r="AF3544">
        <v>2220838672.4000001</v>
      </c>
      <c r="AG3544">
        <v>164090.01</v>
      </c>
      <c r="AH3544">
        <v>0</v>
      </c>
      <c r="AI3544">
        <v>0</v>
      </c>
      <c r="AJ3544">
        <v>14.86</v>
      </c>
      <c r="AK3544">
        <v>1207392.6299999999</v>
      </c>
      <c r="AL3544">
        <v>0.29799999999999999</v>
      </c>
      <c r="AM3544">
        <v>24212.85</v>
      </c>
      <c r="AN3544">
        <v>129.6</v>
      </c>
      <c r="AO3544">
        <v>614.49</v>
      </c>
      <c r="AP3544">
        <v>79637.899999999994</v>
      </c>
      <c r="AQ3544">
        <v>1214494.1299999999</v>
      </c>
      <c r="AR3544" t="s">
        <v>61</v>
      </c>
      <c r="AS3544" t="s">
        <v>61</v>
      </c>
      <c r="AT3544" t="s">
        <v>62</v>
      </c>
      <c r="AU3544" t="s">
        <v>63</v>
      </c>
    </row>
    <row r="3545" spans="1:47" x14ac:dyDescent="0.25">
      <c r="A3545" t="s">
        <v>4835</v>
      </c>
      <c r="B3545">
        <v>2023</v>
      </c>
      <c r="C3545">
        <v>7</v>
      </c>
      <c r="D3545" t="s">
        <v>89</v>
      </c>
      <c r="E3545" s="1">
        <v>45134</v>
      </c>
      <c r="F3545" s="1">
        <v>45153</v>
      </c>
      <c r="G3545">
        <v>19</v>
      </c>
      <c r="H3545">
        <v>10.7</v>
      </c>
      <c r="I3545" t="s">
        <v>49</v>
      </c>
      <c r="J3545" t="s">
        <v>50</v>
      </c>
      <c r="K3545" t="s">
        <v>223</v>
      </c>
      <c r="L3545">
        <v>2710.1109999999999</v>
      </c>
      <c r="M3545" t="s">
        <v>98</v>
      </c>
      <c r="N3545" t="s">
        <v>106</v>
      </c>
      <c r="O3545" t="s">
        <v>189</v>
      </c>
      <c r="P3545" t="s">
        <v>146</v>
      </c>
      <c r="Q3545" t="s">
        <v>82</v>
      </c>
      <c r="R3545" t="s">
        <v>2855</v>
      </c>
      <c r="S3545" t="s">
        <v>186</v>
      </c>
      <c r="T3545" t="s">
        <v>86</v>
      </c>
      <c r="U3545" t="s">
        <v>143</v>
      </c>
      <c r="V3545">
        <v>68427</v>
      </c>
      <c r="W3545">
        <v>48215</v>
      </c>
      <c r="X3545">
        <v>8.6</v>
      </c>
      <c r="Y3545">
        <v>14.9</v>
      </c>
      <c r="Z3545">
        <v>61808.51</v>
      </c>
      <c r="AB3545">
        <v>39.659999999999997</v>
      </c>
      <c r="AC3545">
        <v>2451325.5099999998</v>
      </c>
      <c r="AD3545">
        <v>69803440.769999996</v>
      </c>
      <c r="AE3545">
        <v>285.97000000000003</v>
      </c>
      <c r="AF3545">
        <v>19961689957</v>
      </c>
      <c r="AG3545">
        <v>222218.3</v>
      </c>
      <c r="AH3545">
        <v>0.1</v>
      </c>
      <c r="AI3545">
        <v>1028.17</v>
      </c>
      <c r="AJ3545">
        <v>8.7100000000000009</v>
      </c>
      <c r="AK3545">
        <v>6079879.6900000004</v>
      </c>
      <c r="AL3545">
        <v>9.7000000000000003E-2</v>
      </c>
      <c r="AM3545">
        <v>67709.34</v>
      </c>
      <c r="AN3545">
        <v>300.60000000000002</v>
      </c>
      <c r="AO3545">
        <v>484.91</v>
      </c>
      <c r="AP3545">
        <v>145763.95000000001</v>
      </c>
      <c r="AQ3545">
        <v>2888045.27</v>
      </c>
      <c r="AR3545" t="s">
        <v>61</v>
      </c>
      <c r="AS3545" t="s">
        <v>61</v>
      </c>
      <c r="AT3545" t="s">
        <v>62</v>
      </c>
      <c r="AU3545" t="s">
        <v>63</v>
      </c>
    </row>
    <row r="3546" spans="1:47" x14ac:dyDescent="0.25">
      <c r="A3546" t="s">
        <v>4836</v>
      </c>
      <c r="B3546">
        <v>2023</v>
      </c>
      <c r="C3546">
        <v>10</v>
      </c>
      <c r="D3546" t="s">
        <v>119</v>
      </c>
      <c r="E3546" s="1">
        <v>45215</v>
      </c>
      <c r="F3546" s="1">
        <v>45231</v>
      </c>
      <c r="G3546">
        <v>16</v>
      </c>
      <c r="H3546">
        <v>11.9</v>
      </c>
      <c r="I3546" t="s">
        <v>49</v>
      </c>
      <c r="J3546" t="s">
        <v>50</v>
      </c>
      <c r="K3546" t="s">
        <v>51</v>
      </c>
      <c r="L3546">
        <v>2709</v>
      </c>
      <c r="M3546" t="s">
        <v>52</v>
      </c>
      <c r="N3546" t="s">
        <v>69</v>
      </c>
      <c r="O3546" t="s">
        <v>200</v>
      </c>
      <c r="P3546" t="s">
        <v>201</v>
      </c>
      <c r="Q3546" t="s">
        <v>100</v>
      </c>
      <c r="R3546" t="s">
        <v>736</v>
      </c>
      <c r="S3546" t="s">
        <v>170</v>
      </c>
      <c r="T3546" t="s">
        <v>187</v>
      </c>
      <c r="U3546" t="s">
        <v>228</v>
      </c>
      <c r="V3546">
        <v>80503</v>
      </c>
      <c r="W3546">
        <v>49434</v>
      </c>
      <c r="X3546">
        <v>3</v>
      </c>
      <c r="Y3546">
        <v>13.3</v>
      </c>
      <c r="Z3546">
        <v>74566.539999999994</v>
      </c>
      <c r="AB3546">
        <v>11.48</v>
      </c>
      <c r="AC3546">
        <v>856023.88</v>
      </c>
      <c r="AD3546">
        <v>4369599.24</v>
      </c>
      <c r="AE3546">
        <v>284.94</v>
      </c>
      <c r="AF3546">
        <v>1245073607.45</v>
      </c>
      <c r="AG3546">
        <v>115123.28</v>
      </c>
      <c r="AH3546">
        <v>3.1</v>
      </c>
      <c r="AI3546">
        <v>99487.92</v>
      </c>
      <c r="AJ3546">
        <v>2.5</v>
      </c>
      <c r="AK3546">
        <v>109239.98</v>
      </c>
      <c r="AL3546">
        <v>0.26500000000000001</v>
      </c>
      <c r="AM3546">
        <v>11579.44</v>
      </c>
      <c r="AN3546">
        <v>719</v>
      </c>
      <c r="AO3546">
        <v>493.17</v>
      </c>
      <c r="AP3546">
        <v>354589.23</v>
      </c>
      <c r="AQ3546">
        <v>1436803.75</v>
      </c>
      <c r="AR3546" t="s">
        <v>61</v>
      </c>
      <c r="AS3546" t="s">
        <v>61</v>
      </c>
      <c r="AT3546" t="s">
        <v>116</v>
      </c>
      <c r="AU3546" t="s">
        <v>63</v>
      </c>
    </row>
    <row r="3547" spans="1:47" x14ac:dyDescent="0.25">
      <c r="A3547" t="s">
        <v>4837</v>
      </c>
      <c r="B3547">
        <v>2024</v>
      </c>
      <c r="C3547">
        <v>10</v>
      </c>
      <c r="D3547" t="s">
        <v>119</v>
      </c>
      <c r="E3547" s="1">
        <v>45596</v>
      </c>
      <c r="F3547" s="1">
        <v>45614</v>
      </c>
      <c r="G3547">
        <v>18</v>
      </c>
      <c r="H3547">
        <v>17.899999999999999</v>
      </c>
      <c r="I3547" t="s">
        <v>49</v>
      </c>
      <c r="J3547" t="s">
        <v>66</v>
      </c>
      <c r="K3547" t="s">
        <v>245</v>
      </c>
      <c r="L3547">
        <v>8905.9</v>
      </c>
      <c r="M3547" t="s">
        <v>80</v>
      </c>
      <c r="N3547" t="s">
        <v>81</v>
      </c>
      <c r="O3547" t="s">
        <v>99</v>
      </c>
      <c r="P3547" t="s">
        <v>131</v>
      </c>
      <c r="Q3547" t="s">
        <v>92</v>
      </c>
      <c r="R3547" t="s">
        <v>2257</v>
      </c>
      <c r="S3547" t="s">
        <v>73</v>
      </c>
      <c r="T3547" t="s">
        <v>86</v>
      </c>
      <c r="U3547" t="s">
        <v>228</v>
      </c>
      <c r="V3547">
        <v>9110</v>
      </c>
      <c r="W3547">
        <v>6128</v>
      </c>
      <c r="X3547">
        <v>1.7</v>
      </c>
      <c r="Y3547">
        <v>16</v>
      </c>
      <c r="Z3547">
        <v>7214.26</v>
      </c>
      <c r="AB3547">
        <v>38.65</v>
      </c>
      <c r="AC3547">
        <v>278831.15000000002</v>
      </c>
      <c r="AD3547">
        <v>3897936.82</v>
      </c>
      <c r="AE3547">
        <v>276.81</v>
      </c>
      <c r="AF3547">
        <v>1078987891.1400001</v>
      </c>
      <c r="AG3547">
        <v>18170.86</v>
      </c>
      <c r="AH3547">
        <v>0.7</v>
      </c>
      <c r="AI3547">
        <v>16095.56</v>
      </c>
      <c r="AJ3547">
        <v>12.35</v>
      </c>
      <c r="AK3547">
        <v>481395.20000000001</v>
      </c>
      <c r="AL3547">
        <v>0.14399999999999999</v>
      </c>
      <c r="AM3547">
        <v>5613.03</v>
      </c>
      <c r="AN3547">
        <v>316.7</v>
      </c>
      <c r="AO3547">
        <v>434.17</v>
      </c>
      <c r="AP3547">
        <v>137501.64000000001</v>
      </c>
      <c r="AQ3547">
        <v>456212.24</v>
      </c>
      <c r="AR3547" t="s">
        <v>61</v>
      </c>
      <c r="AS3547" t="s">
        <v>61</v>
      </c>
      <c r="AT3547" t="s">
        <v>62</v>
      </c>
      <c r="AU3547" t="s">
        <v>63</v>
      </c>
    </row>
    <row r="3548" spans="1:47" x14ac:dyDescent="0.25">
      <c r="A3548" t="s">
        <v>4838</v>
      </c>
      <c r="B3548">
        <v>2021</v>
      </c>
      <c r="C3548">
        <v>2</v>
      </c>
      <c r="D3548" t="s">
        <v>48</v>
      </c>
      <c r="E3548" s="1">
        <v>44252</v>
      </c>
      <c r="F3548" s="1">
        <v>44265</v>
      </c>
      <c r="G3548">
        <v>13</v>
      </c>
      <c r="H3548">
        <v>18</v>
      </c>
      <c r="I3548" t="s">
        <v>65</v>
      </c>
      <c r="J3548" t="s">
        <v>239</v>
      </c>
      <c r="K3548" t="s">
        <v>270</v>
      </c>
      <c r="L3548">
        <v>2710.1990999999998</v>
      </c>
      <c r="M3548" t="s">
        <v>52</v>
      </c>
      <c r="N3548" t="s">
        <v>81</v>
      </c>
      <c r="O3548" t="s">
        <v>200</v>
      </c>
      <c r="P3548" t="s">
        <v>70</v>
      </c>
      <c r="Q3548" t="s">
        <v>108</v>
      </c>
      <c r="R3548" t="s">
        <v>3186</v>
      </c>
      <c r="S3548" t="s">
        <v>142</v>
      </c>
      <c r="T3548" t="s">
        <v>187</v>
      </c>
      <c r="U3548" t="s">
        <v>213</v>
      </c>
      <c r="V3548">
        <v>65485</v>
      </c>
      <c r="W3548">
        <v>45406</v>
      </c>
      <c r="X3548">
        <v>3.8</v>
      </c>
      <c r="Y3548">
        <v>15.3</v>
      </c>
      <c r="Z3548">
        <v>59836.01</v>
      </c>
      <c r="AB3548">
        <v>21.81</v>
      </c>
      <c r="AC3548">
        <v>1305023.3799999999</v>
      </c>
      <c r="AD3548">
        <v>62101401.340000004</v>
      </c>
      <c r="AE3548">
        <v>168.33</v>
      </c>
      <c r="AF3548">
        <v>10453528887.559999</v>
      </c>
      <c r="AG3548">
        <v>205815.52</v>
      </c>
      <c r="AH3548">
        <v>0</v>
      </c>
      <c r="AI3548">
        <v>0</v>
      </c>
      <c r="AJ3548">
        <v>18.05</v>
      </c>
      <c r="AK3548">
        <v>0</v>
      </c>
      <c r="AL3548">
        <v>0.32400000000000001</v>
      </c>
      <c r="AM3548">
        <v>201208.54</v>
      </c>
      <c r="AN3548">
        <v>599.70000000000005</v>
      </c>
      <c r="AO3548">
        <v>709.25</v>
      </c>
      <c r="AP3548">
        <v>425337.23</v>
      </c>
      <c r="AQ3548">
        <v>2137384.67</v>
      </c>
      <c r="AR3548" t="s">
        <v>61</v>
      </c>
      <c r="AS3548" t="s">
        <v>61</v>
      </c>
      <c r="AT3548" t="s">
        <v>62</v>
      </c>
      <c r="AU3548" t="s">
        <v>63</v>
      </c>
    </row>
    <row r="3549" spans="1:47" x14ac:dyDescent="0.25">
      <c r="A3549" t="s">
        <v>4839</v>
      </c>
      <c r="B3549">
        <v>2023</v>
      </c>
      <c r="C3549">
        <v>11</v>
      </c>
      <c r="D3549" t="s">
        <v>119</v>
      </c>
      <c r="E3549" s="1">
        <v>45252</v>
      </c>
      <c r="F3549" s="1">
        <v>45270</v>
      </c>
      <c r="G3549">
        <v>18</v>
      </c>
      <c r="H3549">
        <v>9.1999999999999993</v>
      </c>
      <c r="I3549" t="s">
        <v>49</v>
      </c>
      <c r="J3549" t="s">
        <v>239</v>
      </c>
      <c r="K3549" t="s">
        <v>265</v>
      </c>
      <c r="L3549">
        <v>3102.1</v>
      </c>
      <c r="M3549" t="s">
        <v>80</v>
      </c>
      <c r="N3549" t="s">
        <v>53</v>
      </c>
      <c r="O3549" t="s">
        <v>189</v>
      </c>
      <c r="P3549" t="s">
        <v>196</v>
      </c>
      <c r="Q3549" t="s">
        <v>226</v>
      </c>
      <c r="R3549" t="s">
        <v>3045</v>
      </c>
      <c r="S3549" t="s">
        <v>161</v>
      </c>
      <c r="T3549" t="s">
        <v>162</v>
      </c>
      <c r="U3549" t="s">
        <v>60</v>
      </c>
      <c r="V3549">
        <v>21254</v>
      </c>
      <c r="W3549">
        <v>13914</v>
      </c>
      <c r="X3549">
        <v>1.5</v>
      </c>
      <c r="Y3549">
        <v>14.6</v>
      </c>
      <c r="Z3549">
        <v>18344.47</v>
      </c>
      <c r="AB3549">
        <v>36.130000000000003</v>
      </c>
      <c r="AC3549">
        <v>662785.69999999995</v>
      </c>
      <c r="AD3549">
        <v>10807644.5</v>
      </c>
      <c r="AE3549">
        <v>281.54000000000002</v>
      </c>
      <c r="AF3549">
        <v>3042784232.5300002</v>
      </c>
      <c r="AG3549">
        <v>228752.07</v>
      </c>
      <c r="AH3549">
        <v>3.4</v>
      </c>
      <c r="AI3549">
        <v>28006.48</v>
      </c>
      <c r="AJ3549">
        <v>15.58</v>
      </c>
      <c r="AK3549">
        <v>1683831.01</v>
      </c>
      <c r="AL3549">
        <v>0.28000000000000003</v>
      </c>
      <c r="AM3549">
        <v>30261.4</v>
      </c>
      <c r="AN3549">
        <v>790</v>
      </c>
      <c r="AO3549">
        <v>390.75</v>
      </c>
      <c r="AP3549">
        <v>308692.5</v>
      </c>
      <c r="AQ3549">
        <v>1258498.1499999999</v>
      </c>
      <c r="AR3549" t="s">
        <v>61</v>
      </c>
      <c r="AS3549" t="s">
        <v>61</v>
      </c>
      <c r="AT3549" t="s">
        <v>62</v>
      </c>
      <c r="AU3549" t="s">
        <v>63</v>
      </c>
    </row>
    <row r="3550" spans="1:47" x14ac:dyDescent="0.25">
      <c r="A3550" t="s">
        <v>4840</v>
      </c>
      <c r="B3550">
        <v>2025</v>
      </c>
      <c r="C3550">
        <v>12</v>
      </c>
      <c r="D3550" t="s">
        <v>119</v>
      </c>
      <c r="E3550" s="1">
        <v>45992</v>
      </c>
      <c r="F3550" s="1">
        <v>45997</v>
      </c>
      <c r="G3550">
        <v>5</v>
      </c>
      <c r="H3550">
        <v>9.9</v>
      </c>
      <c r="I3550" t="s">
        <v>65</v>
      </c>
      <c r="J3550" t="s">
        <v>50</v>
      </c>
      <c r="K3550" t="s">
        <v>145</v>
      </c>
      <c r="L3550">
        <v>2710.19</v>
      </c>
      <c r="M3550" t="s">
        <v>68</v>
      </c>
      <c r="N3550" t="s">
        <v>106</v>
      </c>
      <c r="O3550" t="s">
        <v>189</v>
      </c>
      <c r="P3550" t="s">
        <v>226</v>
      </c>
      <c r="Q3550" t="s">
        <v>146</v>
      </c>
      <c r="R3550" t="s">
        <v>4841</v>
      </c>
      <c r="S3550" t="s">
        <v>123</v>
      </c>
      <c r="T3550" t="s">
        <v>59</v>
      </c>
      <c r="U3550" t="s">
        <v>213</v>
      </c>
      <c r="V3550">
        <v>42323</v>
      </c>
      <c r="W3550">
        <v>27429</v>
      </c>
      <c r="X3550">
        <v>14.1</v>
      </c>
      <c r="Y3550">
        <v>15.8</v>
      </c>
      <c r="Z3550">
        <v>38784.730000000003</v>
      </c>
      <c r="AB3550">
        <v>47.64</v>
      </c>
      <c r="AC3550">
        <v>1847704.54</v>
      </c>
      <c r="AD3550">
        <v>34474582.960000001</v>
      </c>
      <c r="AE3550">
        <v>281.81</v>
      </c>
      <c r="AF3550">
        <v>9715282223.9599991</v>
      </c>
      <c r="AG3550">
        <v>68327.62</v>
      </c>
      <c r="AH3550">
        <v>0.9</v>
      </c>
      <c r="AI3550">
        <v>27780.28</v>
      </c>
      <c r="AJ3550">
        <v>11.77</v>
      </c>
      <c r="AK3550">
        <v>0</v>
      </c>
      <c r="AL3550">
        <v>0.24299999999999999</v>
      </c>
      <c r="AM3550">
        <v>83773.240000000005</v>
      </c>
      <c r="AN3550">
        <v>250.1</v>
      </c>
      <c r="AO3550">
        <v>700.05</v>
      </c>
      <c r="AP3550">
        <v>175082.5</v>
      </c>
      <c r="AQ3550">
        <v>2202668.1800000002</v>
      </c>
      <c r="AR3550" t="s">
        <v>61</v>
      </c>
      <c r="AS3550" t="s">
        <v>61</v>
      </c>
      <c r="AT3550" t="s">
        <v>62</v>
      </c>
      <c r="AU3550" t="s">
        <v>63</v>
      </c>
    </row>
    <row r="3551" spans="1:47" x14ac:dyDescent="0.25">
      <c r="A3551" t="s">
        <v>4842</v>
      </c>
      <c r="B3551">
        <v>2024</v>
      </c>
      <c r="C3551">
        <v>7</v>
      </c>
      <c r="D3551" t="s">
        <v>89</v>
      </c>
      <c r="E3551" s="1">
        <v>45493</v>
      </c>
      <c r="F3551" s="1">
        <v>45505</v>
      </c>
      <c r="G3551">
        <v>12</v>
      </c>
      <c r="H3551">
        <v>12.6</v>
      </c>
      <c r="I3551" t="s">
        <v>49</v>
      </c>
      <c r="J3551" t="s">
        <v>66</v>
      </c>
      <c r="K3551" t="s">
        <v>67</v>
      </c>
      <c r="L3551">
        <v>8479.8989999999994</v>
      </c>
      <c r="M3551" t="s">
        <v>98</v>
      </c>
      <c r="N3551" t="s">
        <v>69</v>
      </c>
      <c r="O3551" t="s">
        <v>189</v>
      </c>
      <c r="P3551" t="s">
        <v>93</v>
      </c>
      <c r="Q3551" t="s">
        <v>56</v>
      </c>
      <c r="R3551" t="s">
        <v>160</v>
      </c>
      <c r="S3551" t="s">
        <v>73</v>
      </c>
      <c r="T3551" t="s">
        <v>102</v>
      </c>
      <c r="U3551" t="s">
        <v>132</v>
      </c>
      <c r="V3551">
        <v>12959</v>
      </c>
      <c r="W3551">
        <v>8001</v>
      </c>
      <c r="X3551">
        <v>8.1999999999999993</v>
      </c>
      <c r="Y3551">
        <v>12.5</v>
      </c>
      <c r="Z3551">
        <v>11143.9</v>
      </c>
      <c r="AB3551">
        <v>12.58</v>
      </c>
      <c r="AC3551">
        <v>140190.26</v>
      </c>
      <c r="AD3551">
        <v>7760723.4000000004</v>
      </c>
      <c r="AE3551">
        <v>278.11</v>
      </c>
      <c r="AF3551">
        <v>2158334784.77</v>
      </c>
      <c r="AG3551">
        <v>212985.46</v>
      </c>
      <c r="AH3551">
        <v>0.3</v>
      </c>
      <c r="AI3551">
        <v>9875.02</v>
      </c>
      <c r="AJ3551">
        <v>6.87</v>
      </c>
      <c r="AK3551">
        <v>533161.69999999995</v>
      </c>
      <c r="AL3551">
        <v>0.32300000000000001</v>
      </c>
      <c r="AM3551">
        <v>25067.14</v>
      </c>
      <c r="AN3551">
        <v>655.20000000000005</v>
      </c>
      <c r="AO3551">
        <v>393.81</v>
      </c>
      <c r="AP3551">
        <v>258024.31</v>
      </c>
      <c r="AQ3551">
        <v>646142.18999999994</v>
      </c>
      <c r="AR3551" t="s">
        <v>61</v>
      </c>
      <c r="AS3551" t="s">
        <v>61</v>
      </c>
      <c r="AT3551" t="s">
        <v>62</v>
      </c>
      <c r="AU3551" t="s">
        <v>63</v>
      </c>
    </row>
    <row r="3552" spans="1:47" x14ac:dyDescent="0.25">
      <c r="A3552" t="s">
        <v>4843</v>
      </c>
      <c r="B3552">
        <v>2022</v>
      </c>
      <c r="C3552">
        <v>10</v>
      </c>
      <c r="D3552" t="s">
        <v>119</v>
      </c>
      <c r="E3552" s="1">
        <v>44841</v>
      </c>
      <c r="F3552" s="1">
        <v>44863</v>
      </c>
      <c r="G3552">
        <v>22</v>
      </c>
      <c r="H3552">
        <v>9.4</v>
      </c>
      <c r="I3552" t="s">
        <v>65</v>
      </c>
      <c r="J3552" t="s">
        <v>134</v>
      </c>
      <c r="K3552" t="s">
        <v>135</v>
      </c>
      <c r="L3552">
        <v>9999.0098999999991</v>
      </c>
      <c r="M3552" t="s">
        <v>90</v>
      </c>
      <c r="N3552" t="s">
        <v>106</v>
      </c>
      <c r="O3552" t="s">
        <v>99</v>
      </c>
      <c r="P3552" t="s">
        <v>56</v>
      </c>
      <c r="Q3552" t="s">
        <v>159</v>
      </c>
      <c r="R3552" t="s">
        <v>1979</v>
      </c>
      <c r="S3552" t="s">
        <v>137</v>
      </c>
      <c r="T3552" t="s">
        <v>86</v>
      </c>
      <c r="U3552" t="s">
        <v>166</v>
      </c>
      <c r="V3552">
        <v>5188</v>
      </c>
      <c r="W3552">
        <v>3076</v>
      </c>
      <c r="X3552">
        <v>7.7</v>
      </c>
      <c r="Y3552">
        <v>14.5</v>
      </c>
      <c r="Z3552">
        <v>4442.43</v>
      </c>
      <c r="AB3552">
        <v>28.88</v>
      </c>
      <c r="AC3552">
        <v>128297.38</v>
      </c>
      <c r="AD3552">
        <v>4804354.7699999996</v>
      </c>
      <c r="AE3552">
        <v>213.54</v>
      </c>
      <c r="AF3552">
        <v>1025921917.59</v>
      </c>
      <c r="AG3552">
        <v>211804.95</v>
      </c>
      <c r="AH3552">
        <v>2.2000000000000002</v>
      </c>
      <c r="AI3552">
        <v>34079.43</v>
      </c>
      <c r="AJ3552">
        <v>8.3699999999999992</v>
      </c>
      <c r="AK3552">
        <v>0</v>
      </c>
      <c r="AL3552">
        <v>0.28599999999999998</v>
      </c>
      <c r="AM3552">
        <v>13740.45</v>
      </c>
      <c r="AN3552">
        <v>645.5</v>
      </c>
      <c r="AO3552">
        <v>746.91</v>
      </c>
      <c r="AP3552">
        <v>482130.4</v>
      </c>
      <c r="AQ3552">
        <v>870052.61</v>
      </c>
      <c r="AR3552" t="s">
        <v>61</v>
      </c>
      <c r="AS3552" t="s">
        <v>61</v>
      </c>
      <c r="AT3552" t="s">
        <v>62</v>
      </c>
      <c r="AU3552" t="s">
        <v>63</v>
      </c>
    </row>
    <row r="3553" spans="1:47" x14ac:dyDescent="0.25">
      <c r="A3553" t="s">
        <v>4844</v>
      </c>
      <c r="B3553">
        <v>2021</v>
      </c>
      <c r="C3553">
        <v>3</v>
      </c>
      <c r="D3553" t="s">
        <v>48</v>
      </c>
      <c r="E3553" s="1">
        <v>44262</v>
      </c>
      <c r="F3553" s="1">
        <v>44268</v>
      </c>
      <c r="G3553">
        <v>6</v>
      </c>
      <c r="H3553">
        <v>12.5</v>
      </c>
      <c r="I3553" t="s">
        <v>65</v>
      </c>
      <c r="J3553" t="s">
        <v>50</v>
      </c>
      <c r="K3553" t="s">
        <v>120</v>
      </c>
      <c r="L3553">
        <v>2710.1921000000002</v>
      </c>
      <c r="M3553" t="s">
        <v>68</v>
      </c>
      <c r="N3553" t="s">
        <v>106</v>
      </c>
      <c r="O3553" t="s">
        <v>200</v>
      </c>
      <c r="P3553" t="s">
        <v>82</v>
      </c>
      <c r="Q3553" t="s">
        <v>55</v>
      </c>
      <c r="R3553" t="s">
        <v>3084</v>
      </c>
      <c r="S3553" t="s">
        <v>142</v>
      </c>
      <c r="T3553" t="s">
        <v>131</v>
      </c>
      <c r="U3553" t="s">
        <v>60</v>
      </c>
      <c r="V3553">
        <v>77094</v>
      </c>
      <c r="W3553">
        <v>52113</v>
      </c>
      <c r="X3553">
        <v>14.3</v>
      </c>
      <c r="Y3553">
        <v>12.2</v>
      </c>
      <c r="Z3553">
        <v>63822.7</v>
      </c>
      <c r="AB3553">
        <v>42.29</v>
      </c>
      <c r="AC3553">
        <v>2699061.98</v>
      </c>
      <c r="AD3553">
        <v>52836260.420000002</v>
      </c>
      <c r="AE3553">
        <v>169.12</v>
      </c>
      <c r="AF3553">
        <v>8935668362.2299995</v>
      </c>
      <c r="AG3553">
        <v>88560.39</v>
      </c>
      <c r="AH3553">
        <v>0.1</v>
      </c>
      <c r="AI3553">
        <v>840.59</v>
      </c>
      <c r="AJ3553">
        <v>3.44</v>
      </c>
      <c r="AK3553">
        <v>0</v>
      </c>
      <c r="AL3553">
        <v>0.25900000000000001</v>
      </c>
      <c r="AM3553">
        <v>136845.91</v>
      </c>
      <c r="AN3553">
        <v>213.9</v>
      </c>
      <c r="AO3553">
        <v>496.26</v>
      </c>
      <c r="AP3553">
        <v>106150.01</v>
      </c>
      <c r="AQ3553">
        <v>3031458.88</v>
      </c>
      <c r="AR3553" t="s">
        <v>61</v>
      </c>
      <c r="AS3553" t="s">
        <v>61</v>
      </c>
      <c r="AT3553" t="s">
        <v>62</v>
      </c>
      <c r="AU3553" t="s">
        <v>63</v>
      </c>
    </row>
    <row r="3554" spans="1:47" x14ac:dyDescent="0.25">
      <c r="A3554" t="s">
        <v>4845</v>
      </c>
      <c r="B3554">
        <v>2022</v>
      </c>
      <c r="C3554">
        <v>10</v>
      </c>
      <c r="D3554" t="s">
        <v>119</v>
      </c>
      <c r="E3554" s="1">
        <v>44860</v>
      </c>
      <c r="F3554" s="1">
        <v>44873</v>
      </c>
      <c r="G3554">
        <v>13</v>
      </c>
      <c r="H3554">
        <v>1.5</v>
      </c>
      <c r="I3554" t="s">
        <v>65</v>
      </c>
      <c r="J3554" t="s">
        <v>112</v>
      </c>
      <c r="K3554" t="s">
        <v>340</v>
      </c>
      <c r="L3554">
        <v>7208.39</v>
      </c>
      <c r="M3554" t="s">
        <v>90</v>
      </c>
      <c r="N3554" t="s">
        <v>81</v>
      </c>
      <c r="O3554" t="s">
        <v>54</v>
      </c>
      <c r="P3554" t="s">
        <v>226</v>
      </c>
      <c r="Q3554" t="s">
        <v>204</v>
      </c>
      <c r="R3554" t="s">
        <v>485</v>
      </c>
      <c r="S3554" t="s">
        <v>73</v>
      </c>
      <c r="T3554" t="s">
        <v>102</v>
      </c>
      <c r="U3554" t="s">
        <v>110</v>
      </c>
      <c r="V3554">
        <v>2451</v>
      </c>
      <c r="W3554">
        <v>1583</v>
      </c>
      <c r="X3554">
        <v>11.2</v>
      </c>
      <c r="Y3554">
        <v>15.4</v>
      </c>
      <c r="Z3554">
        <v>2286</v>
      </c>
      <c r="AB3554">
        <v>40.93</v>
      </c>
      <c r="AC3554">
        <v>93565.98</v>
      </c>
      <c r="AD3554">
        <v>991803.96</v>
      </c>
      <c r="AE3554">
        <v>215.82</v>
      </c>
      <c r="AF3554">
        <v>214051130.65000001</v>
      </c>
      <c r="AG3554">
        <v>222535.79</v>
      </c>
      <c r="AH3554">
        <v>0</v>
      </c>
      <c r="AI3554">
        <v>0</v>
      </c>
      <c r="AJ3554">
        <v>12.2</v>
      </c>
      <c r="AK3554">
        <v>0</v>
      </c>
      <c r="AL3554">
        <v>7.8E-2</v>
      </c>
      <c r="AM3554">
        <v>773.61</v>
      </c>
      <c r="AN3554">
        <v>533.1</v>
      </c>
      <c r="AO3554">
        <v>372.57</v>
      </c>
      <c r="AP3554">
        <v>198617.07</v>
      </c>
      <c r="AQ3554">
        <v>515492.45</v>
      </c>
      <c r="AR3554" t="s">
        <v>61</v>
      </c>
      <c r="AS3554" t="s">
        <v>61</v>
      </c>
      <c r="AT3554" t="s">
        <v>62</v>
      </c>
      <c r="AU3554" t="s">
        <v>63</v>
      </c>
    </row>
    <row r="3555" spans="1:47" x14ac:dyDescent="0.25">
      <c r="A3555" t="s">
        <v>4846</v>
      </c>
      <c r="B3555">
        <v>2020</v>
      </c>
      <c r="C3555">
        <v>9</v>
      </c>
      <c r="D3555" t="s">
        <v>89</v>
      </c>
      <c r="E3555" s="1">
        <v>44103</v>
      </c>
      <c r="F3555" s="1">
        <v>44128</v>
      </c>
      <c r="G3555">
        <v>25</v>
      </c>
      <c r="H3555">
        <v>10.7</v>
      </c>
      <c r="I3555" t="s">
        <v>65</v>
      </c>
      <c r="J3555" t="s">
        <v>112</v>
      </c>
      <c r="K3555" t="s">
        <v>113</v>
      </c>
      <c r="L3555">
        <v>7304.39</v>
      </c>
      <c r="M3555" t="s">
        <v>90</v>
      </c>
      <c r="N3555" t="s">
        <v>53</v>
      </c>
      <c r="O3555" t="s">
        <v>54</v>
      </c>
      <c r="P3555" t="s">
        <v>82</v>
      </c>
      <c r="Q3555" t="s">
        <v>83</v>
      </c>
      <c r="R3555" t="s">
        <v>1752</v>
      </c>
      <c r="S3555" t="s">
        <v>73</v>
      </c>
      <c r="T3555" t="s">
        <v>102</v>
      </c>
      <c r="U3555" t="s">
        <v>181</v>
      </c>
      <c r="V3555">
        <v>13576</v>
      </c>
      <c r="W3555">
        <v>10132</v>
      </c>
      <c r="X3555">
        <v>16.100000000000001</v>
      </c>
      <c r="Y3555">
        <v>11.4</v>
      </c>
      <c r="Z3555">
        <v>12751.56</v>
      </c>
      <c r="AB3555">
        <v>23.93</v>
      </c>
      <c r="AC3555">
        <v>305144.83</v>
      </c>
      <c r="AD3555">
        <v>6414799.7699999996</v>
      </c>
      <c r="AE3555">
        <v>160.54</v>
      </c>
      <c r="AF3555">
        <v>1029831955.08</v>
      </c>
      <c r="AG3555">
        <v>155463.87</v>
      </c>
      <c r="AH3555">
        <v>0</v>
      </c>
      <c r="AI3555">
        <v>0</v>
      </c>
      <c r="AJ3555">
        <v>10.33</v>
      </c>
      <c r="AK3555">
        <v>0</v>
      </c>
      <c r="AL3555">
        <v>0.33400000000000002</v>
      </c>
      <c r="AM3555">
        <v>21425.43</v>
      </c>
      <c r="AN3555">
        <v>615.5</v>
      </c>
      <c r="AO3555">
        <v>712.05</v>
      </c>
      <c r="AP3555">
        <v>438266.77</v>
      </c>
      <c r="AQ3555">
        <v>920300.9</v>
      </c>
      <c r="AR3555" t="s">
        <v>61</v>
      </c>
      <c r="AS3555" t="s">
        <v>61</v>
      </c>
      <c r="AT3555" t="s">
        <v>62</v>
      </c>
      <c r="AU3555" t="s">
        <v>63</v>
      </c>
    </row>
    <row r="3556" spans="1:47" x14ac:dyDescent="0.25">
      <c r="A3556" t="s">
        <v>4847</v>
      </c>
      <c r="B3556">
        <v>2023</v>
      </c>
      <c r="C3556">
        <v>4</v>
      </c>
      <c r="D3556" t="s">
        <v>77</v>
      </c>
      <c r="E3556" s="1">
        <v>45028</v>
      </c>
      <c r="F3556" s="1">
        <v>45047</v>
      </c>
      <c r="G3556">
        <v>19</v>
      </c>
      <c r="H3556">
        <v>14.2</v>
      </c>
      <c r="I3556" t="s">
        <v>49</v>
      </c>
      <c r="J3556" t="s">
        <v>50</v>
      </c>
      <c r="K3556" t="s">
        <v>423</v>
      </c>
      <c r="L3556">
        <v>2710.1941000000002</v>
      </c>
      <c r="M3556" t="s">
        <v>80</v>
      </c>
      <c r="N3556" t="s">
        <v>81</v>
      </c>
      <c r="O3556" t="s">
        <v>189</v>
      </c>
      <c r="P3556" t="s">
        <v>71</v>
      </c>
      <c r="Q3556" t="s">
        <v>82</v>
      </c>
      <c r="R3556" t="s">
        <v>727</v>
      </c>
      <c r="S3556" t="s">
        <v>142</v>
      </c>
      <c r="T3556" t="s">
        <v>86</v>
      </c>
      <c r="U3556" t="s">
        <v>132</v>
      </c>
      <c r="V3556">
        <v>59722</v>
      </c>
      <c r="W3556">
        <v>40941</v>
      </c>
      <c r="X3556">
        <v>2.6</v>
      </c>
      <c r="Y3556">
        <v>13.7</v>
      </c>
      <c r="Z3556">
        <v>49111.9</v>
      </c>
      <c r="AB3556">
        <v>17.149999999999999</v>
      </c>
      <c r="AC3556">
        <v>842269.08</v>
      </c>
      <c r="AD3556">
        <v>44523866.299999997</v>
      </c>
      <c r="AE3556">
        <v>288.2</v>
      </c>
      <c r="AF3556">
        <v>12831778267.66</v>
      </c>
      <c r="AG3556">
        <v>79379.03</v>
      </c>
      <c r="AH3556">
        <v>0</v>
      </c>
      <c r="AI3556">
        <v>0</v>
      </c>
      <c r="AJ3556">
        <v>0.88</v>
      </c>
      <c r="AK3556">
        <v>391810.02</v>
      </c>
      <c r="AL3556">
        <v>0.217</v>
      </c>
      <c r="AM3556">
        <v>96616.79</v>
      </c>
      <c r="AN3556">
        <v>611.9</v>
      </c>
      <c r="AO3556">
        <v>710.53</v>
      </c>
      <c r="AP3556">
        <v>434773.31</v>
      </c>
      <c r="AQ3556">
        <v>1453038.21</v>
      </c>
      <c r="AR3556" t="s">
        <v>61</v>
      </c>
      <c r="AS3556" t="s">
        <v>61</v>
      </c>
      <c r="AT3556" t="s">
        <v>62</v>
      </c>
      <c r="AU3556" t="s">
        <v>63</v>
      </c>
    </row>
    <row r="3557" spans="1:47" x14ac:dyDescent="0.25">
      <c r="A3557" t="s">
        <v>4848</v>
      </c>
      <c r="B3557">
        <v>2026</v>
      </c>
      <c r="C3557">
        <v>3</v>
      </c>
      <c r="D3557" t="s">
        <v>48</v>
      </c>
      <c r="E3557" s="1">
        <v>46110</v>
      </c>
      <c r="F3557" s="1">
        <v>46138</v>
      </c>
      <c r="G3557">
        <v>28</v>
      </c>
      <c r="H3557">
        <v>9.3000000000000007</v>
      </c>
      <c r="I3557" t="s">
        <v>65</v>
      </c>
      <c r="J3557" t="s">
        <v>112</v>
      </c>
      <c r="K3557" t="s">
        <v>199</v>
      </c>
      <c r="L3557">
        <v>7204.49</v>
      </c>
      <c r="M3557" t="s">
        <v>114</v>
      </c>
      <c r="N3557" t="s">
        <v>168</v>
      </c>
      <c r="O3557" t="s">
        <v>107</v>
      </c>
      <c r="P3557" t="s">
        <v>92</v>
      </c>
      <c r="Q3557" t="s">
        <v>108</v>
      </c>
      <c r="R3557" t="s">
        <v>968</v>
      </c>
      <c r="S3557" t="s">
        <v>161</v>
      </c>
      <c r="T3557" t="s">
        <v>162</v>
      </c>
      <c r="U3557" t="s">
        <v>96</v>
      </c>
      <c r="V3557">
        <v>24778</v>
      </c>
      <c r="W3557">
        <v>17897</v>
      </c>
      <c r="X3557">
        <v>12.1</v>
      </c>
      <c r="Y3557">
        <v>12.5</v>
      </c>
      <c r="Z3557">
        <v>21567.39</v>
      </c>
      <c r="AB3557">
        <v>14.22</v>
      </c>
      <c r="AC3557">
        <v>306688.28999999998</v>
      </c>
      <c r="AD3557">
        <v>19511370.710000001</v>
      </c>
      <c r="AE3557">
        <v>283.05</v>
      </c>
      <c r="AF3557">
        <v>5522693479.4700003</v>
      </c>
      <c r="AG3557">
        <v>247428.75</v>
      </c>
      <c r="AH3557">
        <v>0</v>
      </c>
      <c r="AI3557">
        <v>0</v>
      </c>
      <c r="AJ3557">
        <v>19.3</v>
      </c>
      <c r="AK3557">
        <v>0</v>
      </c>
      <c r="AL3557">
        <v>9.7000000000000003E-2</v>
      </c>
      <c r="AM3557">
        <v>18926.03</v>
      </c>
      <c r="AN3557">
        <v>593.6</v>
      </c>
      <c r="AO3557">
        <v>729.87</v>
      </c>
      <c r="AP3557">
        <v>433250.83</v>
      </c>
      <c r="AQ3557">
        <v>1006293.9</v>
      </c>
      <c r="AR3557" t="s">
        <v>61</v>
      </c>
      <c r="AS3557" t="s">
        <v>61</v>
      </c>
      <c r="AT3557" t="s">
        <v>62</v>
      </c>
      <c r="AU3557" t="s">
        <v>63</v>
      </c>
    </row>
    <row r="3558" spans="1:47" x14ac:dyDescent="0.25">
      <c r="A3558" t="s">
        <v>4849</v>
      </c>
      <c r="B3558">
        <v>2025</v>
      </c>
      <c r="C3558">
        <v>4</v>
      </c>
      <c r="D3558" t="s">
        <v>77</v>
      </c>
      <c r="E3558" s="1">
        <v>45750</v>
      </c>
      <c r="F3558" s="1">
        <v>45766</v>
      </c>
      <c r="G3558">
        <v>16</v>
      </c>
      <c r="H3558">
        <v>13</v>
      </c>
      <c r="I3558" t="s">
        <v>49</v>
      </c>
      <c r="J3558" t="s">
        <v>66</v>
      </c>
      <c r="K3558" t="s">
        <v>245</v>
      </c>
      <c r="L3558">
        <v>8905.9</v>
      </c>
      <c r="M3558" t="s">
        <v>114</v>
      </c>
      <c r="N3558" t="s">
        <v>106</v>
      </c>
      <c r="O3558" t="s">
        <v>107</v>
      </c>
      <c r="P3558" t="s">
        <v>71</v>
      </c>
      <c r="Q3558" t="s">
        <v>82</v>
      </c>
      <c r="R3558" t="s">
        <v>4050</v>
      </c>
      <c r="S3558" t="s">
        <v>137</v>
      </c>
      <c r="T3558" t="s">
        <v>95</v>
      </c>
      <c r="U3558" t="s">
        <v>87</v>
      </c>
      <c r="V3558">
        <v>4881</v>
      </c>
      <c r="W3558">
        <v>2845</v>
      </c>
      <c r="X3558">
        <v>18.100000000000001</v>
      </c>
      <c r="Y3558">
        <v>13.4</v>
      </c>
      <c r="Z3558">
        <v>4310.84</v>
      </c>
      <c r="AB3558">
        <v>25.83</v>
      </c>
      <c r="AC3558">
        <v>111349</v>
      </c>
      <c r="AD3558">
        <v>1612383.49</v>
      </c>
      <c r="AE3558">
        <v>284.20999999999998</v>
      </c>
      <c r="AF3558">
        <v>458255511.69</v>
      </c>
      <c r="AG3558">
        <v>161597.41</v>
      </c>
      <c r="AH3558">
        <v>0</v>
      </c>
      <c r="AI3558">
        <v>0</v>
      </c>
      <c r="AJ3558">
        <v>9.9499999999999993</v>
      </c>
      <c r="AK3558">
        <v>160432.16</v>
      </c>
      <c r="AL3558">
        <v>0.20200000000000001</v>
      </c>
      <c r="AM3558">
        <v>3257.01</v>
      </c>
      <c r="AN3558">
        <v>278.3</v>
      </c>
      <c r="AO3558">
        <v>719.61</v>
      </c>
      <c r="AP3558">
        <v>200267.46</v>
      </c>
      <c r="AQ3558">
        <v>476470.88</v>
      </c>
      <c r="AR3558" t="s">
        <v>61</v>
      </c>
      <c r="AS3558" t="s">
        <v>61</v>
      </c>
      <c r="AT3558" t="s">
        <v>62</v>
      </c>
      <c r="AU3558" t="s">
        <v>63</v>
      </c>
    </row>
    <row r="3559" spans="1:47" x14ac:dyDescent="0.25">
      <c r="A3559" t="s">
        <v>4850</v>
      </c>
      <c r="B3559">
        <v>2020</v>
      </c>
      <c r="C3559">
        <v>1</v>
      </c>
      <c r="D3559" t="s">
        <v>48</v>
      </c>
      <c r="E3559" s="1">
        <v>43854</v>
      </c>
      <c r="F3559" s="1">
        <v>43870</v>
      </c>
      <c r="G3559">
        <v>16</v>
      </c>
      <c r="H3559">
        <v>4.5</v>
      </c>
      <c r="I3559" t="s">
        <v>65</v>
      </c>
      <c r="J3559" t="s">
        <v>66</v>
      </c>
      <c r="K3559" t="s">
        <v>67</v>
      </c>
      <c r="L3559">
        <v>8479.8989999999994</v>
      </c>
      <c r="M3559" t="s">
        <v>68</v>
      </c>
      <c r="N3559" t="s">
        <v>168</v>
      </c>
      <c r="O3559" t="s">
        <v>200</v>
      </c>
      <c r="P3559" t="s">
        <v>226</v>
      </c>
      <c r="Q3559" t="s">
        <v>83</v>
      </c>
      <c r="R3559" t="s">
        <v>1004</v>
      </c>
      <c r="S3559" t="s">
        <v>156</v>
      </c>
      <c r="T3559" t="s">
        <v>74</v>
      </c>
      <c r="U3559" t="s">
        <v>143</v>
      </c>
      <c r="V3559">
        <v>23697</v>
      </c>
      <c r="W3559">
        <v>13895</v>
      </c>
      <c r="X3559">
        <v>20.6</v>
      </c>
      <c r="Y3559">
        <v>10.1</v>
      </c>
      <c r="Z3559">
        <v>20721.84</v>
      </c>
      <c r="AA3559">
        <v>1480</v>
      </c>
      <c r="AB3559">
        <v>2158.31</v>
      </c>
      <c r="AC3559">
        <v>3194298.8</v>
      </c>
      <c r="AD3559">
        <v>64224649.240000002</v>
      </c>
      <c r="AE3559">
        <v>158.33000000000001</v>
      </c>
      <c r="AF3559">
        <v>10168688714.17</v>
      </c>
      <c r="AG3559">
        <v>132017.62</v>
      </c>
      <c r="AI3559">
        <v>0</v>
      </c>
      <c r="AJ3559">
        <v>13.04</v>
      </c>
      <c r="AK3559">
        <v>0</v>
      </c>
      <c r="AL3559">
        <v>0.25600000000000001</v>
      </c>
      <c r="AM3559">
        <v>164415.1</v>
      </c>
      <c r="AN3559">
        <v>589.29999999999995</v>
      </c>
      <c r="AO3559">
        <v>469.48</v>
      </c>
      <c r="AP3559">
        <v>276664.56</v>
      </c>
      <c r="AQ3559">
        <v>3767396.08</v>
      </c>
      <c r="AR3559" t="s">
        <v>61</v>
      </c>
      <c r="AS3559" t="s">
        <v>61</v>
      </c>
      <c r="AT3559" t="s">
        <v>62</v>
      </c>
      <c r="AU3559" t="s">
        <v>63</v>
      </c>
    </row>
    <row r="3560" spans="1:47" x14ac:dyDescent="0.25">
      <c r="A3560" t="s">
        <v>4851</v>
      </c>
      <c r="B3560">
        <v>2020</v>
      </c>
      <c r="C3560">
        <v>6</v>
      </c>
      <c r="D3560" t="s">
        <v>77</v>
      </c>
      <c r="E3560" s="1">
        <v>43987</v>
      </c>
      <c r="F3560" s="1">
        <v>44006</v>
      </c>
      <c r="G3560">
        <v>19</v>
      </c>
      <c r="H3560">
        <v>8.1999999999999993</v>
      </c>
      <c r="I3560" t="s">
        <v>49</v>
      </c>
      <c r="J3560" t="s">
        <v>66</v>
      </c>
      <c r="K3560" t="s">
        <v>391</v>
      </c>
      <c r="L3560">
        <v>9999.99</v>
      </c>
      <c r="M3560" t="s">
        <v>98</v>
      </c>
      <c r="N3560" t="s">
        <v>69</v>
      </c>
      <c r="O3560" t="s">
        <v>107</v>
      </c>
      <c r="P3560" t="s">
        <v>204</v>
      </c>
      <c r="Q3560" t="s">
        <v>82</v>
      </c>
      <c r="R3560" t="s">
        <v>1103</v>
      </c>
      <c r="S3560" t="s">
        <v>130</v>
      </c>
      <c r="T3560" t="s">
        <v>148</v>
      </c>
      <c r="U3560" t="s">
        <v>60</v>
      </c>
      <c r="V3560">
        <v>85182</v>
      </c>
      <c r="W3560">
        <v>59885</v>
      </c>
      <c r="X3560">
        <v>9.8000000000000007</v>
      </c>
      <c r="Y3560">
        <v>12.4</v>
      </c>
      <c r="Z3560">
        <v>72706.45</v>
      </c>
      <c r="AB3560">
        <v>27.47</v>
      </c>
      <c r="AC3560">
        <v>1997246.18</v>
      </c>
      <c r="AD3560">
        <v>45465524.380000003</v>
      </c>
      <c r="AE3560">
        <v>161.97</v>
      </c>
      <c r="AF3560">
        <v>7364050983.8299999</v>
      </c>
      <c r="AG3560">
        <v>209366.04</v>
      </c>
      <c r="AH3560">
        <v>1.7</v>
      </c>
      <c r="AI3560">
        <v>50890.1</v>
      </c>
      <c r="AJ3560">
        <v>2.23</v>
      </c>
      <c r="AK3560">
        <v>1013881.19</v>
      </c>
      <c r="AL3560">
        <v>0.308</v>
      </c>
      <c r="AM3560">
        <v>140033.82</v>
      </c>
      <c r="AN3560">
        <v>385.8</v>
      </c>
      <c r="AO3560">
        <v>608.59</v>
      </c>
      <c r="AP3560">
        <v>234794.02</v>
      </c>
      <c r="AQ3560">
        <v>2632330.16</v>
      </c>
      <c r="AR3560" t="s">
        <v>61</v>
      </c>
      <c r="AS3560" t="s">
        <v>124</v>
      </c>
      <c r="AT3560" t="s">
        <v>62</v>
      </c>
      <c r="AU3560" t="s">
        <v>63</v>
      </c>
    </row>
    <row r="3561" spans="1:47" x14ac:dyDescent="0.25">
      <c r="A3561" t="s">
        <v>4852</v>
      </c>
      <c r="B3561">
        <v>2025</v>
      </c>
      <c r="C3561">
        <v>6</v>
      </c>
      <c r="D3561" t="s">
        <v>77</v>
      </c>
      <c r="E3561" s="1">
        <v>45837</v>
      </c>
      <c r="F3561" s="1">
        <v>45847</v>
      </c>
      <c r="G3561">
        <v>10</v>
      </c>
      <c r="H3561">
        <v>8.5</v>
      </c>
      <c r="I3561" t="s">
        <v>49</v>
      </c>
      <c r="J3561" t="s">
        <v>66</v>
      </c>
      <c r="K3561" t="s">
        <v>391</v>
      </c>
      <c r="L3561">
        <v>9999.99</v>
      </c>
      <c r="M3561" t="s">
        <v>90</v>
      </c>
      <c r="N3561" t="s">
        <v>106</v>
      </c>
      <c r="O3561" t="s">
        <v>200</v>
      </c>
      <c r="P3561" t="s">
        <v>71</v>
      </c>
      <c r="Q3561" t="s">
        <v>70</v>
      </c>
      <c r="R3561" t="s">
        <v>4853</v>
      </c>
      <c r="S3561" t="s">
        <v>130</v>
      </c>
      <c r="T3561" t="s">
        <v>131</v>
      </c>
      <c r="U3561" t="s">
        <v>60</v>
      </c>
      <c r="V3561">
        <v>84557</v>
      </c>
      <c r="W3561">
        <v>47972</v>
      </c>
      <c r="X3561">
        <v>22.6</v>
      </c>
      <c r="Y3561">
        <v>10.199999999999999</v>
      </c>
      <c r="Z3561">
        <v>76693.2</v>
      </c>
      <c r="AB3561">
        <v>40.409999999999997</v>
      </c>
      <c r="AC3561">
        <v>3099172.21</v>
      </c>
      <c r="AD3561">
        <v>38308253.399999999</v>
      </c>
      <c r="AE3561">
        <v>275.88</v>
      </c>
      <c r="AF3561">
        <v>10568480947.99</v>
      </c>
      <c r="AG3561">
        <v>178701.72</v>
      </c>
      <c r="AH3561">
        <v>1.3</v>
      </c>
      <c r="AI3561">
        <v>31769.89</v>
      </c>
      <c r="AJ3561">
        <v>2.36</v>
      </c>
      <c r="AK3561">
        <v>904074.78</v>
      </c>
      <c r="AL3561">
        <v>0.32400000000000001</v>
      </c>
      <c r="AM3561">
        <v>124118.74</v>
      </c>
      <c r="AN3561">
        <v>320.3</v>
      </c>
      <c r="AO3561">
        <v>694.71</v>
      </c>
      <c r="AP3561">
        <v>222515.61</v>
      </c>
      <c r="AQ3561">
        <v>3656278.17</v>
      </c>
      <c r="AR3561" t="s">
        <v>61</v>
      </c>
      <c r="AS3561" t="s">
        <v>61</v>
      </c>
      <c r="AT3561" t="s">
        <v>116</v>
      </c>
      <c r="AU3561" t="s">
        <v>63</v>
      </c>
    </row>
    <row r="3562" spans="1:47" x14ac:dyDescent="0.25">
      <c r="A3562" t="s">
        <v>4854</v>
      </c>
      <c r="B3562">
        <v>2023</v>
      </c>
      <c r="C3562">
        <v>6</v>
      </c>
      <c r="D3562" t="s">
        <v>77</v>
      </c>
      <c r="E3562" s="1">
        <v>45106</v>
      </c>
      <c r="F3562" s="1">
        <v>45124</v>
      </c>
      <c r="G3562">
        <v>18</v>
      </c>
      <c r="H3562">
        <v>19.8</v>
      </c>
      <c r="I3562" t="s">
        <v>65</v>
      </c>
      <c r="J3562" t="s">
        <v>50</v>
      </c>
      <c r="K3562" t="s">
        <v>139</v>
      </c>
      <c r="L3562">
        <v>2710.1210999999998</v>
      </c>
      <c r="M3562" t="s">
        <v>68</v>
      </c>
      <c r="N3562" t="s">
        <v>168</v>
      </c>
      <c r="O3562" t="s">
        <v>99</v>
      </c>
      <c r="P3562" t="s">
        <v>100</v>
      </c>
      <c r="Q3562" t="s">
        <v>174</v>
      </c>
      <c r="R3562" t="s">
        <v>4853</v>
      </c>
      <c r="S3562" t="s">
        <v>142</v>
      </c>
      <c r="T3562" t="s">
        <v>187</v>
      </c>
      <c r="U3562" t="s">
        <v>103</v>
      </c>
      <c r="V3562">
        <v>40697</v>
      </c>
      <c r="W3562">
        <v>27556</v>
      </c>
      <c r="X3562">
        <v>21.7</v>
      </c>
      <c r="Y3562">
        <v>11.6</v>
      </c>
      <c r="Z3562">
        <v>31312.21</v>
      </c>
      <c r="AB3562">
        <v>15.47</v>
      </c>
      <c r="AC3562">
        <v>484399.89</v>
      </c>
      <c r="AD3562">
        <v>12972648.6</v>
      </c>
      <c r="AE3562">
        <v>284.05</v>
      </c>
      <c r="AF3562">
        <v>3684880834.8299999</v>
      </c>
      <c r="AG3562">
        <v>115716.74</v>
      </c>
      <c r="AH3562">
        <v>0</v>
      </c>
      <c r="AI3562">
        <v>0</v>
      </c>
      <c r="AJ3562">
        <v>24.78</v>
      </c>
      <c r="AK3562">
        <v>0</v>
      </c>
      <c r="AL3562">
        <v>0.221</v>
      </c>
      <c r="AM3562">
        <v>28669.55</v>
      </c>
      <c r="AN3562">
        <v>928.8</v>
      </c>
      <c r="AO3562">
        <v>687.68</v>
      </c>
      <c r="AP3562">
        <v>638717.18000000005</v>
      </c>
      <c r="AQ3562">
        <v>1267503.3600000001</v>
      </c>
      <c r="AR3562" t="s">
        <v>61</v>
      </c>
      <c r="AS3562" t="s">
        <v>61</v>
      </c>
      <c r="AT3562" t="s">
        <v>293</v>
      </c>
      <c r="AU3562" t="s">
        <v>63</v>
      </c>
    </row>
    <row r="3563" spans="1:47" x14ac:dyDescent="0.25">
      <c r="A3563" t="s">
        <v>4855</v>
      </c>
      <c r="B3563">
        <v>2025</v>
      </c>
      <c r="C3563">
        <v>10</v>
      </c>
      <c r="D3563" t="s">
        <v>119</v>
      </c>
      <c r="E3563" s="1">
        <v>45952</v>
      </c>
      <c r="F3563" s="1">
        <v>45967</v>
      </c>
      <c r="G3563">
        <v>15</v>
      </c>
      <c r="H3563">
        <v>9.3000000000000007</v>
      </c>
      <c r="I3563" t="s">
        <v>49</v>
      </c>
      <c r="J3563" t="s">
        <v>239</v>
      </c>
      <c r="K3563" t="s">
        <v>265</v>
      </c>
      <c r="L3563">
        <v>3102.1</v>
      </c>
      <c r="M3563" t="s">
        <v>52</v>
      </c>
      <c r="N3563" t="s">
        <v>106</v>
      </c>
      <c r="O3563" t="s">
        <v>107</v>
      </c>
      <c r="P3563" t="s">
        <v>146</v>
      </c>
      <c r="Q3563" t="s">
        <v>226</v>
      </c>
      <c r="R3563" t="s">
        <v>893</v>
      </c>
      <c r="S3563" t="s">
        <v>161</v>
      </c>
      <c r="T3563" t="s">
        <v>102</v>
      </c>
      <c r="U3563" t="s">
        <v>75</v>
      </c>
      <c r="V3563">
        <v>19680</v>
      </c>
      <c r="W3563">
        <v>12499</v>
      </c>
      <c r="X3563">
        <v>14.9</v>
      </c>
      <c r="Y3563">
        <v>15.7</v>
      </c>
      <c r="Z3563">
        <v>16692.23</v>
      </c>
      <c r="AB3563">
        <v>42.9</v>
      </c>
      <c r="AC3563">
        <v>716096.67</v>
      </c>
      <c r="AD3563">
        <v>6923937</v>
      </c>
      <c r="AE3563">
        <v>278.22000000000003</v>
      </c>
      <c r="AF3563">
        <v>1926377752.1400001</v>
      </c>
      <c r="AG3563">
        <v>95668.3</v>
      </c>
      <c r="AH3563">
        <v>1.7</v>
      </c>
      <c r="AI3563">
        <v>28288.84</v>
      </c>
      <c r="AJ3563">
        <v>18.43</v>
      </c>
      <c r="AK3563">
        <v>1276081.5900000001</v>
      </c>
      <c r="AL3563">
        <v>5.0999999999999997E-2</v>
      </c>
      <c r="AM3563">
        <v>3531.21</v>
      </c>
      <c r="AN3563">
        <v>653.70000000000005</v>
      </c>
      <c r="AO3563">
        <v>632.9</v>
      </c>
      <c r="AP3563">
        <v>413726.73</v>
      </c>
      <c r="AQ3563">
        <v>1257311.75</v>
      </c>
      <c r="AR3563" t="s">
        <v>61</v>
      </c>
      <c r="AS3563" t="s">
        <v>61</v>
      </c>
      <c r="AT3563" t="s">
        <v>62</v>
      </c>
      <c r="AU3563" t="s">
        <v>63</v>
      </c>
    </row>
    <row r="3564" spans="1:47" x14ac:dyDescent="0.25">
      <c r="A3564" t="s">
        <v>4856</v>
      </c>
      <c r="B3564">
        <v>2020</v>
      </c>
      <c r="C3564">
        <v>7</v>
      </c>
      <c r="D3564" t="s">
        <v>89</v>
      </c>
      <c r="E3564" s="1">
        <v>44015</v>
      </c>
      <c r="F3564" s="1">
        <v>44021</v>
      </c>
      <c r="G3564">
        <v>6</v>
      </c>
      <c r="H3564">
        <v>20.9</v>
      </c>
      <c r="I3564" t="s">
        <v>49</v>
      </c>
      <c r="J3564" t="s">
        <v>50</v>
      </c>
      <c r="K3564" t="s">
        <v>51</v>
      </c>
      <c r="L3564">
        <v>2709</v>
      </c>
      <c r="M3564" t="s">
        <v>90</v>
      </c>
      <c r="N3564" t="s">
        <v>106</v>
      </c>
      <c r="O3564" t="s">
        <v>99</v>
      </c>
      <c r="P3564" t="s">
        <v>131</v>
      </c>
      <c r="Q3564" t="s">
        <v>128</v>
      </c>
      <c r="R3564" t="s">
        <v>2427</v>
      </c>
      <c r="S3564" t="s">
        <v>170</v>
      </c>
      <c r="T3564" t="s">
        <v>187</v>
      </c>
      <c r="U3564" t="s">
        <v>60</v>
      </c>
      <c r="V3564">
        <v>100932</v>
      </c>
      <c r="W3564">
        <v>67534</v>
      </c>
      <c r="X3564">
        <v>13.7</v>
      </c>
      <c r="Y3564">
        <v>13.3</v>
      </c>
      <c r="Z3564">
        <v>85317.8</v>
      </c>
      <c r="AB3564">
        <v>34.08</v>
      </c>
      <c r="AC3564">
        <v>2907630.62</v>
      </c>
      <c r="AD3564">
        <v>4267596.3600000003</v>
      </c>
      <c r="AE3564">
        <v>158.76</v>
      </c>
      <c r="AF3564">
        <v>677523598.11000001</v>
      </c>
      <c r="AG3564">
        <v>203955.11</v>
      </c>
      <c r="AH3564">
        <v>0</v>
      </c>
      <c r="AI3564">
        <v>0</v>
      </c>
      <c r="AJ3564">
        <v>24.68</v>
      </c>
      <c r="AK3564">
        <v>1053242.78</v>
      </c>
      <c r="AL3564">
        <v>0.34499999999999997</v>
      </c>
      <c r="AM3564">
        <v>14723.21</v>
      </c>
      <c r="AN3564">
        <v>166.3</v>
      </c>
      <c r="AO3564">
        <v>574.04</v>
      </c>
      <c r="AP3564">
        <v>95462.85</v>
      </c>
      <c r="AQ3564">
        <v>3221771.79</v>
      </c>
      <c r="AR3564" t="s">
        <v>61</v>
      </c>
      <c r="AS3564" t="s">
        <v>61</v>
      </c>
      <c r="AT3564" t="s">
        <v>62</v>
      </c>
      <c r="AU3564" t="s">
        <v>63</v>
      </c>
    </row>
    <row r="3565" spans="1:47" x14ac:dyDescent="0.25">
      <c r="A3565" t="s">
        <v>4857</v>
      </c>
      <c r="B3565">
        <v>2023</v>
      </c>
      <c r="C3565">
        <v>5</v>
      </c>
      <c r="D3565" t="s">
        <v>77</v>
      </c>
      <c r="E3565" s="1">
        <v>45066</v>
      </c>
      <c r="F3565" s="1">
        <v>45084</v>
      </c>
      <c r="G3565">
        <v>18</v>
      </c>
      <c r="H3565">
        <v>7.3</v>
      </c>
      <c r="I3565" t="s">
        <v>49</v>
      </c>
      <c r="J3565" t="s">
        <v>112</v>
      </c>
      <c r="K3565" t="s">
        <v>113</v>
      </c>
      <c r="L3565">
        <v>7304.39</v>
      </c>
      <c r="M3565" t="s">
        <v>80</v>
      </c>
      <c r="N3565" t="s">
        <v>69</v>
      </c>
      <c r="O3565" t="s">
        <v>189</v>
      </c>
      <c r="P3565" t="s">
        <v>201</v>
      </c>
      <c r="Q3565" t="s">
        <v>184</v>
      </c>
      <c r="R3565" t="s">
        <v>4858</v>
      </c>
      <c r="S3565" t="s">
        <v>73</v>
      </c>
      <c r="T3565" t="s">
        <v>148</v>
      </c>
      <c r="U3565" t="s">
        <v>213</v>
      </c>
      <c r="V3565">
        <v>12360</v>
      </c>
      <c r="W3565">
        <v>7119</v>
      </c>
      <c r="X3565">
        <v>11.8</v>
      </c>
      <c r="Y3565">
        <v>10.4</v>
      </c>
      <c r="Z3565">
        <v>10094.950000000001</v>
      </c>
      <c r="AB3565">
        <v>22.28</v>
      </c>
      <c r="AC3565">
        <v>224915.49</v>
      </c>
      <c r="AD3565">
        <v>8777559.0299999993</v>
      </c>
      <c r="AE3565">
        <v>286.22000000000003</v>
      </c>
      <c r="AF3565">
        <v>2512312945.5700002</v>
      </c>
      <c r="AG3565">
        <v>227315.78</v>
      </c>
      <c r="AH3565">
        <v>1.9</v>
      </c>
      <c r="AI3565">
        <v>27389.07</v>
      </c>
      <c r="AJ3565">
        <v>1.43</v>
      </c>
      <c r="AK3565">
        <v>125519.09</v>
      </c>
      <c r="AL3565">
        <v>0.14599999999999999</v>
      </c>
      <c r="AM3565">
        <v>12815.24</v>
      </c>
      <c r="AN3565">
        <v>936.3</v>
      </c>
      <c r="AO3565">
        <v>390.7</v>
      </c>
      <c r="AP3565">
        <v>365812.41</v>
      </c>
      <c r="AQ3565">
        <v>858247.99</v>
      </c>
      <c r="AR3565" t="s">
        <v>61</v>
      </c>
      <c r="AS3565" t="s">
        <v>61</v>
      </c>
      <c r="AT3565" t="s">
        <v>62</v>
      </c>
      <c r="AU3565" t="s">
        <v>63</v>
      </c>
    </row>
    <row r="3566" spans="1:47" x14ac:dyDescent="0.25">
      <c r="A3566" t="s">
        <v>4859</v>
      </c>
      <c r="B3566">
        <v>2023</v>
      </c>
      <c r="C3566">
        <v>10</v>
      </c>
      <c r="D3566" t="s">
        <v>119</v>
      </c>
      <c r="E3566" s="1">
        <v>45218</v>
      </c>
      <c r="F3566" s="1">
        <v>45246</v>
      </c>
      <c r="G3566">
        <v>28</v>
      </c>
      <c r="H3566">
        <v>17.600000000000001</v>
      </c>
      <c r="I3566" t="s">
        <v>49</v>
      </c>
      <c r="J3566" t="s">
        <v>66</v>
      </c>
      <c r="K3566" t="s">
        <v>245</v>
      </c>
      <c r="L3566">
        <v>8905.9</v>
      </c>
      <c r="M3566" t="s">
        <v>90</v>
      </c>
      <c r="N3566" t="s">
        <v>168</v>
      </c>
      <c r="O3566" t="s">
        <v>200</v>
      </c>
      <c r="P3566" t="s">
        <v>159</v>
      </c>
      <c r="Q3566" t="s">
        <v>70</v>
      </c>
      <c r="R3566" t="s">
        <v>2447</v>
      </c>
      <c r="S3566" t="s">
        <v>137</v>
      </c>
      <c r="T3566" t="s">
        <v>131</v>
      </c>
      <c r="U3566" t="s">
        <v>110</v>
      </c>
      <c r="V3566">
        <v>14381</v>
      </c>
      <c r="W3566">
        <v>9610</v>
      </c>
      <c r="X3566">
        <v>18.5</v>
      </c>
      <c r="Y3566">
        <v>13.4</v>
      </c>
      <c r="Z3566">
        <v>12625.44</v>
      </c>
      <c r="AB3566">
        <v>41.9</v>
      </c>
      <c r="AC3566">
        <v>529005.93999999994</v>
      </c>
      <c r="AD3566">
        <v>9101679.6999999993</v>
      </c>
      <c r="AE3566">
        <v>280.54000000000002</v>
      </c>
      <c r="AF3566">
        <v>2553385223.04</v>
      </c>
      <c r="AG3566">
        <v>155009.64000000001</v>
      </c>
      <c r="AH3566">
        <v>0</v>
      </c>
      <c r="AI3566">
        <v>0</v>
      </c>
      <c r="AJ3566">
        <v>1.46</v>
      </c>
      <c r="AK3566">
        <v>132884.51999999999</v>
      </c>
      <c r="AL3566">
        <v>0.12</v>
      </c>
      <c r="AM3566">
        <v>10922.02</v>
      </c>
      <c r="AN3566">
        <v>1406.1</v>
      </c>
      <c r="AO3566">
        <v>675.37</v>
      </c>
      <c r="AP3566">
        <v>949637.76</v>
      </c>
      <c r="AQ3566">
        <v>1644575.36</v>
      </c>
      <c r="AR3566" t="s">
        <v>61</v>
      </c>
      <c r="AS3566" t="s">
        <v>61</v>
      </c>
      <c r="AT3566" t="s">
        <v>62</v>
      </c>
      <c r="AU3566" t="s">
        <v>63</v>
      </c>
    </row>
    <row r="3567" spans="1:47" x14ac:dyDescent="0.25">
      <c r="A3567" t="s">
        <v>4860</v>
      </c>
      <c r="B3567">
        <v>2021</v>
      </c>
      <c r="C3567">
        <v>10</v>
      </c>
      <c r="D3567" t="s">
        <v>119</v>
      </c>
      <c r="E3567" s="1">
        <v>44492</v>
      </c>
      <c r="F3567" s="1">
        <v>44518</v>
      </c>
      <c r="G3567">
        <v>26</v>
      </c>
      <c r="H3567">
        <v>2.5</v>
      </c>
      <c r="I3567" t="s">
        <v>49</v>
      </c>
      <c r="J3567" t="s">
        <v>78</v>
      </c>
      <c r="K3567" t="s">
        <v>79</v>
      </c>
      <c r="L3567">
        <v>1005.9</v>
      </c>
      <c r="M3567" t="s">
        <v>114</v>
      </c>
      <c r="N3567" t="s">
        <v>81</v>
      </c>
      <c r="O3567" t="s">
        <v>91</v>
      </c>
      <c r="P3567" t="s">
        <v>159</v>
      </c>
      <c r="Q3567" t="s">
        <v>82</v>
      </c>
      <c r="R3567" t="s">
        <v>1772</v>
      </c>
      <c r="S3567" t="s">
        <v>85</v>
      </c>
      <c r="T3567" t="s">
        <v>131</v>
      </c>
      <c r="U3567" t="s">
        <v>60</v>
      </c>
      <c r="V3567">
        <v>56190</v>
      </c>
      <c r="W3567">
        <v>40225</v>
      </c>
      <c r="X3567">
        <v>22.3</v>
      </c>
      <c r="Y3567">
        <v>11.3</v>
      </c>
      <c r="Z3567">
        <v>49026.879999999997</v>
      </c>
      <c r="AB3567">
        <v>30.94</v>
      </c>
      <c r="AC3567">
        <v>1516891.67</v>
      </c>
      <c r="AD3567">
        <v>42570530.170000002</v>
      </c>
      <c r="AE3567">
        <v>167.14</v>
      </c>
      <c r="AF3567">
        <v>7115238412.6099997</v>
      </c>
      <c r="AG3567">
        <v>154870.39999999999</v>
      </c>
      <c r="AH3567">
        <v>0</v>
      </c>
      <c r="AI3567">
        <v>0</v>
      </c>
      <c r="AJ3567">
        <v>24.64</v>
      </c>
      <c r="AK3567">
        <v>10489378.630000001</v>
      </c>
      <c r="AL3567">
        <v>0.11899999999999999</v>
      </c>
      <c r="AM3567">
        <v>50658.93</v>
      </c>
      <c r="AN3567">
        <v>1371.6</v>
      </c>
      <c r="AO3567">
        <v>527.91999999999996</v>
      </c>
      <c r="AP3567">
        <v>724095.07</v>
      </c>
      <c r="AQ3567">
        <v>2446516.0699999998</v>
      </c>
      <c r="AR3567" t="s">
        <v>61</v>
      </c>
      <c r="AS3567" t="s">
        <v>61</v>
      </c>
      <c r="AT3567" t="s">
        <v>62</v>
      </c>
      <c r="AU3567" t="s">
        <v>63</v>
      </c>
    </row>
    <row r="3568" spans="1:47" x14ac:dyDescent="0.25">
      <c r="A3568" t="s">
        <v>4861</v>
      </c>
      <c r="B3568">
        <v>2024</v>
      </c>
      <c r="C3568">
        <v>9</v>
      </c>
      <c r="D3568" t="s">
        <v>89</v>
      </c>
      <c r="E3568" s="1">
        <v>45546</v>
      </c>
      <c r="F3568" s="1">
        <v>45563</v>
      </c>
      <c r="G3568">
        <v>17</v>
      </c>
      <c r="H3568">
        <v>9.1</v>
      </c>
      <c r="I3568" t="s">
        <v>49</v>
      </c>
      <c r="J3568" t="s">
        <v>50</v>
      </c>
      <c r="K3568" t="s">
        <v>51</v>
      </c>
      <c r="L3568">
        <v>2709</v>
      </c>
      <c r="M3568" t="s">
        <v>114</v>
      </c>
      <c r="N3568" t="s">
        <v>69</v>
      </c>
      <c r="O3568" t="s">
        <v>91</v>
      </c>
      <c r="P3568" t="s">
        <v>55</v>
      </c>
      <c r="Q3568" t="s">
        <v>100</v>
      </c>
      <c r="R3568" t="s">
        <v>1277</v>
      </c>
      <c r="S3568" t="s">
        <v>58</v>
      </c>
      <c r="T3568" t="s">
        <v>59</v>
      </c>
      <c r="U3568" t="s">
        <v>110</v>
      </c>
      <c r="V3568">
        <v>310506</v>
      </c>
      <c r="W3568">
        <v>173289</v>
      </c>
      <c r="X3568">
        <v>24.1</v>
      </c>
      <c r="Y3568">
        <v>11.6</v>
      </c>
      <c r="Z3568">
        <v>270804.71000000002</v>
      </c>
      <c r="AB3568">
        <v>15.78</v>
      </c>
      <c r="AC3568">
        <v>4273298.32</v>
      </c>
      <c r="AD3568">
        <v>25363569.140000001</v>
      </c>
      <c r="AE3568">
        <v>281.32</v>
      </c>
      <c r="AF3568">
        <v>7135279270.46</v>
      </c>
      <c r="AG3568">
        <v>137077.49</v>
      </c>
      <c r="AH3568">
        <v>0</v>
      </c>
      <c r="AI3568">
        <v>0</v>
      </c>
      <c r="AJ3568">
        <v>17.850000000000001</v>
      </c>
      <c r="AK3568">
        <v>4527397.09</v>
      </c>
      <c r="AL3568">
        <v>0.17899999999999999</v>
      </c>
      <c r="AM3568">
        <v>45400.79</v>
      </c>
      <c r="AN3568">
        <v>536.1</v>
      </c>
      <c r="AO3568">
        <v>702.61</v>
      </c>
      <c r="AP3568">
        <v>376669.22</v>
      </c>
      <c r="AQ3568">
        <v>4832445.82</v>
      </c>
      <c r="AR3568" t="s">
        <v>61</v>
      </c>
      <c r="AS3568" t="s">
        <v>61</v>
      </c>
      <c r="AT3568" t="s">
        <v>62</v>
      </c>
      <c r="AU3568" t="s">
        <v>63</v>
      </c>
    </row>
    <row r="3569" spans="1:47" x14ac:dyDescent="0.25">
      <c r="A3569" t="s">
        <v>4862</v>
      </c>
      <c r="B3569">
        <v>2020</v>
      </c>
      <c r="C3569">
        <v>1</v>
      </c>
      <c r="D3569" t="s">
        <v>48</v>
      </c>
      <c r="E3569" s="1">
        <v>43854</v>
      </c>
      <c r="F3569" s="1">
        <v>43870</v>
      </c>
      <c r="G3569">
        <v>16</v>
      </c>
      <c r="H3569">
        <v>9.6</v>
      </c>
      <c r="I3569" t="s">
        <v>65</v>
      </c>
      <c r="J3569" t="s">
        <v>50</v>
      </c>
      <c r="K3569" t="s">
        <v>145</v>
      </c>
      <c r="L3569">
        <v>2710.19</v>
      </c>
      <c r="M3569" t="s">
        <v>52</v>
      </c>
      <c r="N3569" t="s">
        <v>168</v>
      </c>
      <c r="O3569" t="s">
        <v>54</v>
      </c>
      <c r="P3569" t="s">
        <v>70</v>
      </c>
      <c r="Q3569" t="s">
        <v>164</v>
      </c>
      <c r="R3569" t="s">
        <v>1405</v>
      </c>
      <c r="S3569" t="s">
        <v>170</v>
      </c>
      <c r="T3569" t="s">
        <v>162</v>
      </c>
      <c r="U3569" t="s">
        <v>228</v>
      </c>
      <c r="V3569">
        <v>99136</v>
      </c>
      <c r="W3569">
        <v>62848</v>
      </c>
      <c r="X3569">
        <v>15.9</v>
      </c>
      <c r="Y3569">
        <v>14.7</v>
      </c>
      <c r="Z3569">
        <v>92820.44</v>
      </c>
      <c r="AB3569">
        <v>28.4</v>
      </c>
      <c r="AC3569">
        <v>2636100.5</v>
      </c>
      <c r="AD3569">
        <v>83944021.319999993</v>
      </c>
      <c r="AE3569">
        <v>164.12</v>
      </c>
      <c r="AF3569">
        <v>13776892779.040001</v>
      </c>
      <c r="AG3569">
        <v>146705</v>
      </c>
      <c r="AH3569">
        <v>0</v>
      </c>
      <c r="AI3569">
        <v>0</v>
      </c>
      <c r="AJ3569">
        <v>5.85</v>
      </c>
      <c r="AK3569">
        <v>0</v>
      </c>
      <c r="AL3569">
        <v>0.125</v>
      </c>
      <c r="AM3569">
        <v>104930.03</v>
      </c>
      <c r="AN3569">
        <v>546.79999999999995</v>
      </c>
      <c r="AO3569">
        <v>393.72</v>
      </c>
      <c r="AP3569">
        <v>215286.1</v>
      </c>
      <c r="AQ3569">
        <v>3103021.63</v>
      </c>
      <c r="AR3569" t="s">
        <v>61</v>
      </c>
      <c r="AS3569" t="s">
        <v>61</v>
      </c>
      <c r="AT3569" t="s">
        <v>62</v>
      </c>
      <c r="AU3569" t="s">
        <v>63</v>
      </c>
    </row>
    <row r="3570" spans="1:47" x14ac:dyDescent="0.25">
      <c r="A3570" t="s">
        <v>4863</v>
      </c>
      <c r="B3570">
        <v>2023</v>
      </c>
      <c r="C3570">
        <v>1</v>
      </c>
      <c r="D3570" t="s">
        <v>48</v>
      </c>
      <c r="E3570" s="1">
        <v>44951</v>
      </c>
      <c r="F3570" s="1">
        <v>44956</v>
      </c>
      <c r="G3570">
        <v>5</v>
      </c>
      <c r="H3570">
        <v>4.5999999999999996</v>
      </c>
      <c r="I3570" t="s">
        <v>65</v>
      </c>
      <c r="J3570" t="s">
        <v>50</v>
      </c>
      <c r="K3570" t="s">
        <v>145</v>
      </c>
      <c r="L3570">
        <v>2710.19</v>
      </c>
      <c r="M3570" t="s">
        <v>68</v>
      </c>
      <c r="N3570" t="s">
        <v>53</v>
      </c>
      <c r="O3570" t="s">
        <v>107</v>
      </c>
      <c r="P3570" t="s">
        <v>82</v>
      </c>
      <c r="Q3570" t="s">
        <v>196</v>
      </c>
      <c r="R3570" t="s">
        <v>1752</v>
      </c>
      <c r="S3570" t="s">
        <v>170</v>
      </c>
      <c r="T3570" t="s">
        <v>86</v>
      </c>
      <c r="U3570" t="s">
        <v>143</v>
      </c>
      <c r="V3570">
        <v>79432</v>
      </c>
      <c r="W3570">
        <v>56096</v>
      </c>
      <c r="X3570">
        <v>16.8</v>
      </c>
      <c r="Y3570">
        <v>13.9</v>
      </c>
      <c r="Z3570">
        <v>62751.06</v>
      </c>
      <c r="AB3570">
        <v>23.99</v>
      </c>
      <c r="AC3570">
        <v>1505397.93</v>
      </c>
      <c r="AD3570">
        <v>46354208.020000003</v>
      </c>
      <c r="AE3570">
        <v>286.17</v>
      </c>
      <c r="AF3570">
        <v>13265183709.08</v>
      </c>
      <c r="AG3570">
        <v>48764.51</v>
      </c>
      <c r="AH3570">
        <v>0</v>
      </c>
      <c r="AI3570">
        <v>0</v>
      </c>
      <c r="AJ3570">
        <v>8.0500000000000007</v>
      </c>
      <c r="AK3570">
        <v>0</v>
      </c>
      <c r="AL3570">
        <v>0.183</v>
      </c>
      <c r="AM3570">
        <v>84828.2</v>
      </c>
      <c r="AN3570">
        <v>182</v>
      </c>
      <c r="AO3570">
        <v>570.58000000000004</v>
      </c>
      <c r="AP3570">
        <v>103845.56</v>
      </c>
      <c r="AQ3570">
        <v>1742836.2</v>
      </c>
      <c r="AR3570" t="s">
        <v>61</v>
      </c>
      <c r="AS3570" t="s">
        <v>61</v>
      </c>
      <c r="AT3570" t="s">
        <v>62</v>
      </c>
      <c r="AU3570" t="s">
        <v>63</v>
      </c>
    </row>
    <row r="3571" spans="1:47" x14ac:dyDescent="0.25">
      <c r="A3571" t="s">
        <v>4864</v>
      </c>
      <c r="B3571">
        <v>2023</v>
      </c>
      <c r="C3571">
        <v>9</v>
      </c>
      <c r="D3571" t="s">
        <v>89</v>
      </c>
      <c r="E3571" s="1">
        <v>45185</v>
      </c>
      <c r="F3571" s="1">
        <v>45193</v>
      </c>
      <c r="G3571">
        <v>8</v>
      </c>
      <c r="H3571">
        <v>20.3</v>
      </c>
      <c r="I3571" t="s">
        <v>65</v>
      </c>
      <c r="J3571" t="s">
        <v>50</v>
      </c>
      <c r="K3571" t="s">
        <v>139</v>
      </c>
      <c r="L3571">
        <v>2710.1210999999998</v>
      </c>
      <c r="M3571" t="s">
        <v>114</v>
      </c>
      <c r="N3571" t="s">
        <v>168</v>
      </c>
      <c r="O3571" t="s">
        <v>91</v>
      </c>
      <c r="P3571" t="s">
        <v>184</v>
      </c>
      <c r="Q3571" t="s">
        <v>83</v>
      </c>
      <c r="R3571" t="s">
        <v>1649</v>
      </c>
      <c r="S3571" t="s">
        <v>142</v>
      </c>
      <c r="T3571" t="s">
        <v>187</v>
      </c>
      <c r="U3571" t="s">
        <v>110</v>
      </c>
      <c r="V3571">
        <v>33522</v>
      </c>
      <c r="W3571">
        <v>22328</v>
      </c>
      <c r="X3571">
        <v>4.2</v>
      </c>
      <c r="Y3571">
        <v>13.8</v>
      </c>
      <c r="Z3571">
        <v>27062.43</v>
      </c>
      <c r="AB3571">
        <v>27.67</v>
      </c>
      <c r="AC3571">
        <v>748817.44</v>
      </c>
      <c r="AD3571">
        <v>28183355.850000001</v>
      </c>
      <c r="AE3571">
        <v>285.08999999999997</v>
      </c>
      <c r="AF3571">
        <v>8034792919.2799997</v>
      </c>
      <c r="AG3571">
        <v>61939.33</v>
      </c>
      <c r="AH3571">
        <v>0.3</v>
      </c>
      <c r="AI3571">
        <v>5748.52</v>
      </c>
      <c r="AJ3571">
        <v>9.51</v>
      </c>
      <c r="AK3571">
        <v>0</v>
      </c>
      <c r="AL3571">
        <v>6.3E-2</v>
      </c>
      <c r="AM3571">
        <v>17755.509999999998</v>
      </c>
      <c r="AN3571">
        <v>135.1</v>
      </c>
      <c r="AO3571">
        <v>426.64</v>
      </c>
      <c r="AP3571">
        <v>57639.06</v>
      </c>
      <c r="AQ3571">
        <v>891899.86</v>
      </c>
      <c r="AR3571" t="s">
        <v>61</v>
      </c>
      <c r="AS3571" t="s">
        <v>61</v>
      </c>
      <c r="AT3571" t="s">
        <v>62</v>
      </c>
      <c r="AU3571" t="s">
        <v>63</v>
      </c>
    </row>
    <row r="3572" spans="1:47" x14ac:dyDescent="0.25">
      <c r="A3572" t="s">
        <v>4865</v>
      </c>
      <c r="B3572">
        <v>2024</v>
      </c>
      <c r="C3572">
        <v>1</v>
      </c>
      <c r="D3572" t="s">
        <v>48</v>
      </c>
      <c r="E3572" s="1">
        <v>45322</v>
      </c>
      <c r="F3572" s="1">
        <v>45350</v>
      </c>
      <c r="G3572">
        <v>28</v>
      </c>
      <c r="H3572">
        <v>7.1</v>
      </c>
      <c r="I3572" t="s">
        <v>65</v>
      </c>
      <c r="J3572" t="s">
        <v>78</v>
      </c>
      <c r="K3572" t="s">
        <v>158</v>
      </c>
      <c r="L3572">
        <v>1006.3</v>
      </c>
      <c r="M3572" t="s">
        <v>68</v>
      </c>
      <c r="N3572" t="s">
        <v>69</v>
      </c>
      <c r="O3572" t="s">
        <v>189</v>
      </c>
      <c r="P3572" t="s">
        <v>92</v>
      </c>
      <c r="Q3572" t="s">
        <v>154</v>
      </c>
      <c r="R3572" t="s">
        <v>1240</v>
      </c>
      <c r="S3572" t="s">
        <v>161</v>
      </c>
      <c r="T3572" t="s">
        <v>59</v>
      </c>
      <c r="U3572" t="s">
        <v>60</v>
      </c>
      <c r="V3572">
        <v>17039</v>
      </c>
      <c r="W3572">
        <v>10651</v>
      </c>
      <c r="X3572">
        <v>18.5</v>
      </c>
      <c r="Y3572">
        <v>14.5</v>
      </c>
      <c r="Z3572">
        <v>15967.95</v>
      </c>
      <c r="AB3572">
        <v>17.63</v>
      </c>
      <c r="AC3572">
        <v>281514.96000000002</v>
      </c>
      <c r="AD3572">
        <v>17076764.449999999</v>
      </c>
      <c r="AE3572">
        <v>280.35000000000002</v>
      </c>
      <c r="AF3572">
        <v>4787470913.5600004</v>
      </c>
      <c r="AG3572">
        <v>95335.37</v>
      </c>
      <c r="AH3572">
        <v>0.9</v>
      </c>
      <c r="AI3572">
        <v>18080.240000000002</v>
      </c>
      <c r="AJ3572">
        <v>7.21</v>
      </c>
      <c r="AK3572">
        <v>0</v>
      </c>
      <c r="AL3572">
        <v>5.1999999999999998E-2</v>
      </c>
      <c r="AM3572">
        <v>8879.92</v>
      </c>
      <c r="AN3572">
        <v>582.70000000000005</v>
      </c>
      <c r="AO3572">
        <v>558.26</v>
      </c>
      <c r="AP3572">
        <v>325298.09999999998</v>
      </c>
      <c r="AQ3572">
        <v>729108.59</v>
      </c>
      <c r="AR3572" t="s">
        <v>61</v>
      </c>
      <c r="AS3572" t="s">
        <v>61</v>
      </c>
      <c r="AT3572" t="s">
        <v>62</v>
      </c>
      <c r="AU3572" t="s">
        <v>63</v>
      </c>
    </row>
    <row r="3573" spans="1:47" x14ac:dyDescent="0.25">
      <c r="A3573" t="s">
        <v>4866</v>
      </c>
      <c r="B3573">
        <v>2021</v>
      </c>
      <c r="C3573">
        <v>9</v>
      </c>
      <c r="D3573" t="s">
        <v>89</v>
      </c>
      <c r="E3573" s="1">
        <v>44444</v>
      </c>
      <c r="F3573" s="1">
        <v>44467</v>
      </c>
      <c r="G3573">
        <v>23</v>
      </c>
      <c r="H3573">
        <v>13.3</v>
      </c>
      <c r="I3573" t="s">
        <v>49</v>
      </c>
      <c r="J3573" t="s">
        <v>66</v>
      </c>
      <c r="K3573" t="s">
        <v>245</v>
      </c>
      <c r="L3573">
        <v>8905.9</v>
      </c>
      <c r="M3573" t="s">
        <v>68</v>
      </c>
      <c r="N3573" t="s">
        <v>53</v>
      </c>
      <c r="O3573" t="s">
        <v>54</v>
      </c>
      <c r="P3573" t="s">
        <v>174</v>
      </c>
      <c r="Q3573" t="s">
        <v>226</v>
      </c>
      <c r="R3573" t="s">
        <v>1103</v>
      </c>
      <c r="S3573" t="s">
        <v>137</v>
      </c>
      <c r="T3573" t="s">
        <v>187</v>
      </c>
      <c r="U3573" t="s">
        <v>213</v>
      </c>
      <c r="V3573">
        <v>2380</v>
      </c>
      <c r="W3573">
        <v>1360</v>
      </c>
      <c r="X3573">
        <v>16.5</v>
      </c>
      <c r="Y3573">
        <v>12.5</v>
      </c>
      <c r="Z3573">
        <v>2209.06</v>
      </c>
      <c r="AB3573">
        <v>32.72</v>
      </c>
      <c r="AC3573">
        <v>72280.44</v>
      </c>
      <c r="AD3573">
        <v>1397318.81</v>
      </c>
      <c r="AE3573">
        <v>171.31</v>
      </c>
      <c r="AF3573">
        <v>239374685.34</v>
      </c>
      <c r="AG3573">
        <v>36125.31</v>
      </c>
      <c r="AH3573">
        <v>1.6</v>
      </c>
      <c r="AI3573">
        <v>24305.62</v>
      </c>
      <c r="AJ3573">
        <v>3.37</v>
      </c>
      <c r="AK3573">
        <v>47089.64</v>
      </c>
      <c r="AL3573">
        <v>0.33300000000000002</v>
      </c>
      <c r="AM3573">
        <v>4653.07</v>
      </c>
      <c r="AN3573">
        <v>461.5</v>
      </c>
      <c r="AO3573">
        <v>366.72</v>
      </c>
      <c r="AP3573">
        <v>169241.28</v>
      </c>
      <c r="AQ3573">
        <v>306605.71999999997</v>
      </c>
      <c r="AR3573" t="s">
        <v>124</v>
      </c>
      <c r="AS3573" t="s">
        <v>61</v>
      </c>
      <c r="AT3573" t="s">
        <v>62</v>
      </c>
      <c r="AU3573" t="s">
        <v>63</v>
      </c>
    </row>
    <row r="3574" spans="1:47" x14ac:dyDescent="0.25">
      <c r="A3574" t="s">
        <v>4867</v>
      </c>
      <c r="B3574">
        <v>2020</v>
      </c>
      <c r="C3574">
        <v>11</v>
      </c>
      <c r="D3574" t="s">
        <v>119</v>
      </c>
      <c r="E3574" s="1">
        <v>44159</v>
      </c>
      <c r="F3574" s="1">
        <v>44188</v>
      </c>
      <c r="G3574">
        <v>29</v>
      </c>
      <c r="H3574">
        <v>7.3</v>
      </c>
      <c r="I3574" t="s">
        <v>49</v>
      </c>
      <c r="J3574" t="s">
        <v>66</v>
      </c>
      <c r="K3574" t="s">
        <v>67</v>
      </c>
      <c r="L3574">
        <v>8479.8989999999994</v>
      </c>
      <c r="M3574" t="s">
        <v>90</v>
      </c>
      <c r="N3574" t="s">
        <v>53</v>
      </c>
      <c r="O3574" t="s">
        <v>189</v>
      </c>
      <c r="P3574" t="s">
        <v>159</v>
      </c>
      <c r="Q3574" t="s">
        <v>92</v>
      </c>
      <c r="R3574" t="s">
        <v>1424</v>
      </c>
      <c r="S3574" t="s">
        <v>73</v>
      </c>
      <c r="T3574" t="s">
        <v>162</v>
      </c>
      <c r="U3574" t="s">
        <v>87</v>
      </c>
      <c r="V3574">
        <v>6703</v>
      </c>
      <c r="W3574">
        <v>3780</v>
      </c>
      <c r="X3574">
        <v>20.100000000000001</v>
      </c>
      <c r="Y3574">
        <v>13.4</v>
      </c>
      <c r="Z3574">
        <v>6282.49</v>
      </c>
      <c r="AB3574">
        <v>41.42</v>
      </c>
      <c r="AC3574">
        <v>260220.74</v>
      </c>
      <c r="AD3574">
        <v>2697889.68</v>
      </c>
      <c r="AE3574">
        <v>165.91</v>
      </c>
      <c r="AF3574">
        <v>447606876.81</v>
      </c>
      <c r="AG3574">
        <v>113082.38</v>
      </c>
      <c r="AH3574">
        <v>1</v>
      </c>
      <c r="AI3574">
        <v>34941.07</v>
      </c>
      <c r="AJ3574">
        <v>16.16</v>
      </c>
      <c r="AK3574">
        <v>435978.97</v>
      </c>
      <c r="AL3574">
        <v>0.184</v>
      </c>
      <c r="AM3574">
        <v>4964.12</v>
      </c>
      <c r="AN3574">
        <v>1555.8</v>
      </c>
      <c r="AO3574">
        <v>677.46</v>
      </c>
      <c r="AP3574">
        <v>1053992.27</v>
      </c>
      <c r="AQ3574">
        <v>1467200.58</v>
      </c>
      <c r="AR3574" t="s">
        <v>61</v>
      </c>
      <c r="AS3574" t="s">
        <v>61</v>
      </c>
      <c r="AT3574" t="s">
        <v>62</v>
      </c>
      <c r="AU3574" t="s">
        <v>117</v>
      </c>
    </row>
    <row r="3575" spans="1:47" x14ac:dyDescent="0.25">
      <c r="A3575" t="s">
        <v>4868</v>
      </c>
      <c r="B3575">
        <v>2020</v>
      </c>
      <c r="C3575">
        <v>9</v>
      </c>
      <c r="D3575" t="s">
        <v>89</v>
      </c>
      <c r="E3575" s="1">
        <v>44090</v>
      </c>
      <c r="F3575" s="1">
        <v>44097</v>
      </c>
      <c r="G3575">
        <v>7</v>
      </c>
      <c r="H3575">
        <v>14.2</v>
      </c>
      <c r="I3575" t="s">
        <v>49</v>
      </c>
      <c r="J3575" t="s">
        <v>50</v>
      </c>
      <c r="K3575" t="s">
        <v>120</v>
      </c>
      <c r="L3575">
        <v>2710.1921000000002</v>
      </c>
      <c r="M3575" t="s">
        <v>80</v>
      </c>
      <c r="N3575" t="s">
        <v>69</v>
      </c>
      <c r="O3575" t="s">
        <v>99</v>
      </c>
      <c r="P3575" t="s">
        <v>140</v>
      </c>
      <c r="Q3575" t="s">
        <v>92</v>
      </c>
      <c r="R3575" t="s">
        <v>4869</v>
      </c>
      <c r="S3575" t="s">
        <v>142</v>
      </c>
      <c r="T3575" t="s">
        <v>162</v>
      </c>
      <c r="U3575" t="s">
        <v>228</v>
      </c>
      <c r="V3575">
        <v>46379</v>
      </c>
      <c r="W3575">
        <v>33876</v>
      </c>
      <c r="X3575">
        <v>7.8</v>
      </c>
      <c r="Y3575">
        <v>12.9</v>
      </c>
      <c r="Z3575">
        <v>36365.129999999997</v>
      </c>
      <c r="AB3575">
        <v>31.8</v>
      </c>
      <c r="AC3575">
        <v>1156411.1299999999</v>
      </c>
      <c r="AD3575">
        <v>12496149.619999999</v>
      </c>
      <c r="AE3575">
        <v>162.53</v>
      </c>
      <c r="AF3575">
        <v>2030999197.74</v>
      </c>
      <c r="AG3575">
        <v>157973.19</v>
      </c>
      <c r="AH3575">
        <v>0.9</v>
      </c>
      <c r="AI3575">
        <v>24567.63</v>
      </c>
      <c r="AJ3575">
        <v>1.94</v>
      </c>
      <c r="AK3575">
        <v>242425.3</v>
      </c>
      <c r="AL3575">
        <v>0.16400000000000001</v>
      </c>
      <c r="AM3575">
        <v>20493.689999999999</v>
      </c>
      <c r="AN3575">
        <v>203.7</v>
      </c>
      <c r="AO3575">
        <v>396.38</v>
      </c>
      <c r="AP3575">
        <v>80742.61</v>
      </c>
      <c r="AQ3575">
        <v>1440188.25</v>
      </c>
      <c r="AR3575" t="s">
        <v>61</v>
      </c>
      <c r="AS3575" t="s">
        <v>61</v>
      </c>
      <c r="AT3575" t="s">
        <v>62</v>
      </c>
      <c r="AU3575" t="s">
        <v>63</v>
      </c>
    </row>
    <row r="3576" spans="1:47" x14ac:dyDescent="0.25">
      <c r="A3576" t="s">
        <v>4870</v>
      </c>
      <c r="B3576">
        <v>2020</v>
      </c>
      <c r="C3576">
        <v>8</v>
      </c>
      <c r="D3576" t="s">
        <v>89</v>
      </c>
      <c r="E3576" s="1">
        <v>44063</v>
      </c>
      <c r="F3576" s="1">
        <v>44071</v>
      </c>
      <c r="G3576">
        <v>8</v>
      </c>
      <c r="H3576">
        <v>12.3</v>
      </c>
      <c r="I3576" t="s">
        <v>65</v>
      </c>
      <c r="J3576" t="s">
        <v>50</v>
      </c>
      <c r="K3576" t="s">
        <v>120</v>
      </c>
      <c r="L3576">
        <v>2710.1921000000002</v>
      </c>
      <c r="M3576" t="s">
        <v>90</v>
      </c>
      <c r="N3576" t="s">
        <v>81</v>
      </c>
      <c r="O3576" t="s">
        <v>91</v>
      </c>
      <c r="P3576" t="s">
        <v>184</v>
      </c>
      <c r="Q3576" t="s">
        <v>55</v>
      </c>
      <c r="R3576" t="s">
        <v>548</v>
      </c>
      <c r="S3576" t="s">
        <v>123</v>
      </c>
      <c r="T3576" t="s">
        <v>59</v>
      </c>
      <c r="U3576" t="s">
        <v>143</v>
      </c>
      <c r="V3576">
        <v>57017</v>
      </c>
      <c r="W3576">
        <v>39251</v>
      </c>
      <c r="X3576">
        <v>2.6</v>
      </c>
      <c r="Y3576">
        <v>14.2</v>
      </c>
      <c r="Z3576">
        <v>44821.31</v>
      </c>
      <c r="AB3576">
        <v>16.350000000000001</v>
      </c>
      <c r="AC3576">
        <v>732828.42</v>
      </c>
      <c r="AD3576">
        <v>50357638.210000001</v>
      </c>
      <c r="AE3576">
        <v>166.65</v>
      </c>
      <c r="AF3576">
        <v>8392100407.6999998</v>
      </c>
      <c r="AG3576">
        <v>126675.68</v>
      </c>
      <c r="AI3576">
        <v>14394.23</v>
      </c>
      <c r="AJ3576">
        <v>4.37</v>
      </c>
      <c r="AK3576">
        <v>0</v>
      </c>
      <c r="AL3576">
        <v>8.6999999999999994E-2</v>
      </c>
      <c r="AM3576">
        <v>43811.15</v>
      </c>
      <c r="AN3576">
        <v>228.7</v>
      </c>
      <c r="AO3576">
        <v>749.98</v>
      </c>
      <c r="AP3576">
        <v>171520.43</v>
      </c>
      <c r="AQ3576">
        <v>1089229.9099999999</v>
      </c>
      <c r="AR3576" t="s">
        <v>61</v>
      </c>
      <c r="AS3576" t="s">
        <v>61</v>
      </c>
      <c r="AT3576" t="s">
        <v>293</v>
      </c>
      <c r="AU3576" t="s">
        <v>63</v>
      </c>
    </row>
    <row r="3577" spans="1:47" x14ac:dyDescent="0.25">
      <c r="A3577" t="s">
        <v>4871</v>
      </c>
      <c r="B3577">
        <v>2025</v>
      </c>
      <c r="C3577">
        <v>12</v>
      </c>
      <c r="D3577" t="s">
        <v>119</v>
      </c>
      <c r="E3577" s="1">
        <v>46019</v>
      </c>
      <c r="F3577" s="1">
        <v>46034</v>
      </c>
      <c r="G3577">
        <v>15</v>
      </c>
      <c r="H3577">
        <v>10.9</v>
      </c>
      <c r="I3577" t="s">
        <v>65</v>
      </c>
      <c r="J3577" t="s">
        <v>50</v>
      </c>
      <c r="K3577" t="s">
        <v>120</v>
      </c>
      <c r="L3577">
        <v>2710.1921000000002</v>
      </c>
      <c r="M3577" t="s">
        <v>90</v>
      </c>
      <c r="N3577" t="s">
        <v>168</v>
      </c>
      <c r="O3577" t="s">
        <v>200</v>
      </c>
      <c r="P3577" t="s">
        <v>226</v>
      </c>
      <c r="Q3577" t="s">
        <v>140</v>
      </c>
      <c r="R3577" t="s">
        <v>483</v>
      </c>
      <c r="S3577" t="s">
        <v>123</v>
      </c>
      <c r="T3577" t="s">
        <v>148</v>
      </c>
      <c r="U3577" t="s">
        <v>60</v>
      </c>
      <c r="V3577">
        <v>71091</v>
      </c>
      <c r="W3577">
        <v>39188</v>
      </c>
      <c r="X3577">
        <v>22</v>
      </c>
      <c r="Y3577">
        <v>10.4</v>
      </c>
      <c r="Z3577">
        <v>60230.14</v>
      </c>
      <c r="AB3577">
        <v>30.67</v>
      </c>
      <c r="AC3577">
        <v>1847258.39</v>
      </c>
      <c r="AD3577">
        <v>52855561.659999996</v>
      </c>
      <c r="AE3577">
        <v>276.58999999999997</v>
      </c>
      <c r="AF3577">
        <v>14619319799.540001</v>
      </c>
      <c r="AG3577">
        <v>225091.1</v>
      </c>
      <c r="AH3577">
        <v>0</v>
      </c>
      <c r="AI3577">
        <v>0</v>
      </c>
      <c r="AJ3577">
        <v>15.67</v>
      </c>
      <c r="AK3577">
        <v>0</v>
      </c>
      <c r="AL3577">
        <v>9.8000000000000004E-2</v>
      </c>
      <c r="AM3577">
        <v>51798.45</v>
      </c>
      <c r="AN3577">
        <v>546</v>
      </c>
      <c r="AO3577">
        <v>569.01</v>
      </c>
      <c r="AP3577">
        <v>310679.46000000002</v>
      </c>
      <c r="AQ3577">
        <v>2434827.4</v>
      </c>
      <c r="AR3577" t="s">
        <v>61</v>
      </c>
      <c r="AS3577" t="s">
        <v>61</v>
      </c>
      <c r="AT3577" t="s">
        <v>62</v>
      </c>
      <c r="AU3577" t="s">
        <v>63</v>
      </c>
    </row>
    <row r="3578" spans="1:47" x14ac:dyDescent="0.25">
      <c r="A3578" t="s">
        <v>4872</v>
      </c>
      <c r="B3578">
        <v>2023</v>
      </c>
      <c r="C3578">
        <v>9</v>
      </c>
      <c r="D3578" t="s">
        <v>89</v>
      </c>
      <c r="E3578" s="1">
        <v>45178</v>
      </c>
      <c r="F3578" s="1">
        <v>45189</v>
      </c>
      <c r="G3578">
        <v>11</v>
      </c>
      <c r="H3578">
        <v>13.1</v>
      </c>
      <c r="I3578" t="s">
        <v>49</v>
      </c>
      <c r="J3578" t="s">
        <v>50</v>
      </c>
      <c r="K3578" t="s">
        <v>145</v>
      </c>
      <c r="L3578">
        <v>2710.19</v>
      </c>
      <c r="M3578" t="s">
        <v>90</v>
      </c>
      <c r="N3578" t="s">
        <v>53</v>
      </c>
      <c r="O3578" t="s">
        <v>91</v>
      </c>
      <c r="P3578" t="s">
        <v>204</v>
      </c>
      <c r="Q3578" t="s">
        <v>128</v>
      </c>
      <c r="R3578" t="s">
        <v>1136</v>
      </c>
      <c r="S3578" t="s">
        <v>123</v>
      </c>
      <c r="T3578" t="s">
        <v>102</v>
      </c>
      <c r="U3578" t="s">
        <v>213</v>
      </c>
      <c r="V3578">
        <v>43268</v>
      </c>
      <c r="W3578">
        <v>26209</v>
      </c>
      <c r="X3578">
        <v>11.8</v>
      </c>
      <c r="Y3578">
        <v>15.5</v>
      </c>
      <c r="Z3578">
        <v>34861.269999999997</v>
      </c>
      <c r="AB3578">
        <v>50.29</v>
      </c>
      <c r="AC3578">
        <v>1753173.27</v>
      </c>
      <c r="AD3578">
        <v>19905087.940000001</v>
      </c>
      <c r="AE3578">
        <v>285.16000000000003</v>
      </c>
      <c r="AF3578">
        <v>5676134876.9700003</v>
      </c>
      <c r="AG3578">
        <v>58878.03</v>
      </c>
      <c r="AH3578">
        <v>0.5</v>
      </c>
      <c r="AI3578">
        <v>11113.8</v>
      </c>
      <c r="AJ3578">
        <v>9.5299999999999994</v>
      </c>
      <c r="AK3578">
        <v>1896954.8799999999</v>
      </c>
      <c r="AL3578">
        <v>0.12</v>
      </c>
      <c r="AM3578">
        <v>23886.11</v>
      </c>
      <c r="AN3578">
        <v>401.1</v>
      </c>
      <c r="AO3578">
        <v>430.19</v>
      </c>
      <c r="AP3578">
        <v>172549.21</v>
      </c>
      <c r="AQ3578">
        <v>2019600.42</v>
      </c>
      <c r="AR3578" t="s">
        <v>61</v>
      </c>
      <c r="AS3578" t="s">
        <v>61</v>
      </c>
      <c r="AT3578" t="s">
        <v>62</v>
      </c>
      <c r="AU3578" t="s">
        <v>63</v>
      </c>
    </row>
    <row r="3579" spans="1:47" x14ac:dyDescent="0.25">
      <c r="A3579" t="s">
        <v>4873</v>
      </c>
      <c r="B3579">
        <v>2022</v>
      </c>
      <c r="C3579">
        <v>1</v>
      </c>
      <c r="D3579" t="s">
        <v>48</v>
      </c>
      <c r="E3579" s="1">
        <v>44565</v>
      </c>
      <c r="F3579" s="1">
        <v>44578</v>
      </c>
      <c r="G3579">
        <v>13</v>
      </c>
      <c r="H3579">
        <v>4.4000000000000004</v>
      </c>
      <c r="I3579" t="s">
        <v>49</v>
      </c>
      <c r="J3579" t="s">
        <v>50</v>
      </c>
      <c r="K3579" t="s">
        <v>145</v>
      </c>
      <c r="L3579">
        <v>2710.19</v>
      </c>
      <c r="M3579" t="s">
        <v>90</v>
      </c>
      <c r="N3579" t="s">
        <v>69</v>
      </c>
      <c r="O3579" t="s">
        <v>107</v>
      </c>
      <c r="P3579" t="s">
        <v>159</v>
      </c>
      <c r="Q3579" t="s">
        <v>128</v>
      </c>
      <c r="R3579" t="s">
        <v>868</v>
      </c>
      <c r="S3579" t="s">
        <v>123</v>
      </c>
      <c r="T3579" t="s">
        <v>59</v>
      </c>
      <c r="U3579" t="s">
        <v>166</v>
      </c>
      <c r="V3579">
        <v>61585</v>
      </c>
      <c r="W3579">
        <v>41972</v>
      </c>
      <c r="X3579">
        <v>14.7</v>
      </c>
      <c r="Y3579">
        <v>15.6</v>
      </c>
      <c r="Z3579">
        <v>50191.01</v>
      </c>
      <c r="AB3579">
        <v>47.12</v>
      </c>
      <c r="AC3579">
        <v>2365000.39</v>
      </c>
      <c r="AD3579">
        <v>49321701.710000001</v>
      </c>
      <c r="AE3579">
        <v>216</v>
      </c>
      <c r="AF3579">
        <v>10653487569.360001</v>
      </c>
      <c r="AG3579">
        <v>137111.07999999999</v>
      </c>
      <c r="AH3579">
        <v>0.2</v>
      </c>
      <c r="AI3579">
        <v>5797.55</v>
      </c>
      <c r="AJ3579">
        <v>0.5</v>
      </c>
      <c r="AK3579">
        <v>246608.51</v>
      </c>
      <c r="AL3579">
        <v>0.32900000000000001</v>
      </c>
      <c r="AM3579">
        <v>162268.4</v>
      </c>
      <c r="AN3579">
        <v>604.70000000000005</v>
      </c>
      <c r="AO3579">
        <v>498.92</v>
      </c>
      <c r="AP3579">
        <v>301696.92</v>
      </c>
      <c r="AQ3579">
        <v>2971874.34</v>
      </c>
      <c r="AR3579" t="s">
        <v>61</v>
      </c>
      <c r="AS3579" t="s">
        <v>61</v>
      </c>
      <c r="AT3579" t="s">
        <v>62</v>
      </c>
      <c r="AU3579" t="s">
        <v>63</v>
      </c>
    </row>
    <row r="3580" spans="1:47" x14ac:dyDescent="0.25">
      <c r="A3580" t="s">
        <v>4874</v>
      </c>
      <c r="B3580">
        <v>2023</v>
      </c>
      <c r="C3580">
        <v>10</v>
      </c>
      <c r="D3580" t="s">
        <v>119</v>
      </c>
      <c r="E3580" s="1">
        <v>45202</v>
      </c>
      <c r="F3580" s="1">
        <v>45210</v>
      </c>
      <c r="G3580">
        <v>8</v>
      </c>
      <c r="H3580">
        <v>19.8</v>
      </c>
      <c r="I3580" t="s">
        <v>49</v>
      </c>
      <c r="J3580" t="s">
        <v>239</v>
      </c>
      <c r="K3580" t="s">
        <v>240</v>
      </c>
      <c r="L3580">
        <v>3105.2</v>
      </c>
      <c r="M3580" t="s">
        <v>98</v>
      </c>
      <c r="N3580" t="s">
        <v>53</v>
      </c>
      <c r="O3580" t="s">
        <v>200</v>
      </c>
      <c r="P3580" t="s">
        <v>127</v>
      </c>
      <c r="Q3580" t="s">
        <v>226</v>
      </c>
      <c r="R3580" t="s">
        <v>2253</v>
      </c>
      <c r="S3580" t="s">
        <v>161</v>
      </c>
      <c r="T3580" t="s">
        <v>74</v>
      </c>
      <c r="U3580" t="s">
        <v>143</v>
      </c>
      <c r="V3580">
        <v>22939</v>
      </c>
      <c r="W3580">
        <v>13530</v>
      </c>
      <c r="X3580">
        <v>18.100000000000001</v>
      </c>
      <c r="Y3580">
        <v>15</v>
      </c>
      <c r="Z3580">
        <v>18015.009999999998</v>
      </c>
      <c r="AB3580">
        <v>23.79</v>
      </c>
      <c r="AC3580">
        <v>428577.09</v>
      </c>
      <c r="AD3580">
        <v>10391237.92</v>
      </c>
      <c r="AE3580">
        <v>283.35000000000002</v>
      </c>
      <c r="AF3580">
        <v>2944357264.6300001</v>
      </c>
      <c r="AG3580">
        <v>202039.54</v>
      </c>
      <c r="AH3580">
        <v>2.1</v>
      </c>
      <c r="AI3580">
        <v>69544.429999999993</v>
      </c>
      <c r="AJ3580">
        <v>5.68</v>
      </c>
      <c r="AK3580">
        <v>590222.31000000006</v>
      </c>
      <c r="AL3580">
        <v>0.16200000000000001</v>
      </c>
      <c r="AM3580">
        <v>16833.810000000001</v>
      </c>
      <c r="AN3580">
        <v>186.8</v>
      </c>
      <c r="AO3580">
        <v>605.44000000000005</v>
      </c>
      <c r="AP3580">
        <v>113096.19</v>
      </c>
      <c r="AQ3580">
        <v>830091.06</v>
      </c>
      <c r="AR3580" t="s">
        <v>61</v>
      </c>
      <c r="AS3580" t="s">
        <v>61</v>
      </c>
      <c r="AT3580" t="s">
        <v>62</v>
      </c>
      <c r="AU3580" t="s">
        <v>63</v>
      </c>
    </row>
    <row r="3581" spans="1:47" x14ac:dyDescent="0.25">
      <c r="A3581" t="s">
        <v>4875</v>
      </c>
      <c r="B3581">
        <v>2023</v>
      </c>
      <c r="C3581">
        <v>8</v>
      </c>
      <c r="D3581" t="s">
        <v>89</v>
      </c>
      <c r="E3581" s="1">
        <v>45150</v>
      </c>
      <c r="F3581" s="1">
        <v>45163</v>
      </c>
      <c r="G3581">
        <v>13</v>
      </c>
      <c r="H3581">
        <v>13.5</v>
      </c>
      <c r="I3581" t="s">
        <v>49</v>
      </c>
      <c r="J3581" t="s">
        <v>50</v>
      </c>
      <c r="K3581" t="s">
        <v>51</v>
      </c>
      <c r="L3581">
        <v>2709</v>
      </c>
      <c r="M3581" t="s">
        <v>90</v>
      </c>
      <c r="N3581" t="s">
        <v>53</v>
      </c>
      <c r="O3581" t="s">
        <v>189</v>
      </c>
      <c r="P3581" t="s">
        <v>150</v>
      </c>
      <c r="Q3581" t="s">
        <v>92</v>
      </c>
      <c r="R3581" t="s">
        <v>455</v>
      </c>
      <c r="S3581" t="s">
        <v>58</v>
      </c>
      <c r="T3581" t="s">
        <v>59</v>
      </c>
      <c r="U3581" t="s">
        <v>75</v>
      </c>
      <c r="V3581">
        <v>282476</v>
      </c>
      <c r="W3581">
        <v>165141</v>
      </c>
      <c r="X3581">
        <v>15</v>
      </c>
      <c r="Y3581">
        <v>13.8</v>
      </c>
      <c r="Z3581">
        <v>218675.46</v>
      </c>
      <c r="AB3581">
        <v>24.85</v>
      </c>
      <c r="AC3581">
        <v>5434085.1799999997</v>
      </c>
      <c r="AD3581">
        <v>21408327.530000001</v>
      </c>
      <c r="AE3581">
        <v>288.08</v>
      </c>
      <c r="AF3581">
        <v>6167310994.8400002</v>
      </c>
      <c r="AG3581">
        <v>84518.32</v>
      </c>
      <c r="AH3581">
        <v>2.7</v>
      </c>
      <c r="AI3581">
        <v>25775.29</v>
      </c>
      <c r="AJ3581">
        <v>1.06</v>
      </c>
      <c r="AK3581">
        <v>226928.27</v>
      </c>
      <c r="AL3581">
        <v>0.106</v>
      </c>
      <c r="AM3581">
        <v>22692.83</v>
      </c>
      <c r="AN3581">
        <v>404.3</v>
      </c>
      <c r="AO3581">
        <v>480.04</v>
      </c>
      <c r="AP3581">
        <v>194080.17</v>
      </c>
      <c r="AQ3581">
        <v>5761151.79</v>
      </c>
      <c r="AR3581" t="s">
        <v>61</v>
      </c>
      <c r="AS3581" t="s">
        <v>61</v>
      </c>
      <c r="AT3581" t="s">
        <v>62</v>
      </c>
      <c r="AU3581" t="s">
        <v>63</v>
      </c>
    </row>
    <row r="3582" spans="1:47" x14ac:dyDescent="0.25">
      <c r="A3582" t="s">
        <v>4876</v>
      </c>
      <c r="B3582">
        <v>2025</v>
      </c>
      <c r="C3582">
        <v>10</v>
      </c>
      <c r="D3582" t="s">
        <v>119</v>
      </c>
      <c r="E3582" s="1">
        <v>45954</v>
      </c>
      <c r="F3582" s="1">
        <v>45983</v>
      </c>
      <c r="G3582">
        <v>29</v>
      </c>
      <c r="H3582">
        <v>10.199999999999999</v>
      </c>
      <c r="I3582" t="s">
        <v>65</v>
      </c>
      <c r="J3582" t="s">
        <v>239</v>
      </c>
      <c r="K3582" t="s">
        <v>265</v>
      </c>
      <c r="L3582">
        <v>3102.1</v>
      </c>
      <c r="M3582" t="s">
        <v>114</v>
      </c>
      <c r="N3582" t="s">
        <v>106</v>
      </c>
      <c r="O3582" t="s">
        <v>189</v>
      </c>
      <c r="P3582" t="s">
        <v>70</v>
      </c>
      <c r="Q3582" t="s">
        <v>154</v>
      </c>
      <c r="R3582" t="s">
        <v>485</v>
      </c>
      <c r="S3582" t="s">
        <v>161</v>
      </c>
      <c r="T3582" t="s">
        <v>148</v>
      </c>
      <c r="U3582" t="s">
        <v>166</v>
      </c>
      <c r="V3582">
        <v>30319</v>
      </c>
      <c r="W3582">
        <v>17409</v>
      </c>
      <c r="X3582">
        <v>17.399999999999999</v>
      </c>
      <c r="Y3582">
        <v>12.8</v>
      </c>
      <c r="Z3582">
        <v>28109.89</v>
      </c>
      <c r="AB3582">
        <v>40.590000000000003</v>
      </c>
      <c r="AC3582">
        <v>1140980.44</v>
      </c>
      <c r="AD3582">
        <v>15611389.609999999</v>
      </c>
      <c r="AE3582">
        <v>279.63</v>
      </c>
      <c r="AF3582">
        <v>4365412876.6400003</v>
      </c>
      <c r="AG3582">
        <v>169833</v>
      </c>
      <c r="AH3582">
        <v>2</v>
      </c>
      <c r="AI3582">
        <v>32580.61</v>
      </c>
      <c r="AJ3582">
        <v>5.77</v>
      </c>
      <c r="AK3582">
        <v>0</v>
      </c>
      <c r="AL3582">
        <v>0.15</v>
      </c>
      <c r="AM3582">
        <v>23417.08</v>
      </c>
      <c r="AN3582">
        <v>1474.6</v>
      </c>
      <c r="AO3582">
        <v>622.16999999999996</v>
      </c>
      <c r="AP3582">
        <v>917451.88</v>
      </c>
      <c r="AQ3582">
        <v>2284263.0099999998</v>
      </c>
      <c r="AR3582" t="s">
        <v>61</v>
      </c>
      <c r="AS3582" t="s">
        <v>61</v>
      </c>
      <c r="AT3582" t="s">
        <v>62</v>
      </c>
      <c r="AU3582" t="s">
        <v>63</v>
      </c>
    </row>
    <row r="3583" spans="1:47" x14ac:dyDescent="0.25">
      <c r="A3583" t="s">
        <v>4877</v>
      </c>
      <c r="B3583">
        <v>2025</v>
      </c>
      <c r="C3583">
        <v>3</v>
      </c>
      <c r="D3583" t="s">
        <v>48</v>
      </c>
      <c r="E3583" s="1">
        <v>45730</v>
      </c>
      <c r="F3583" s="1">
        <v>45739</v>
      </c>
      <c r="G3583">
        <v>9</v>
      </c>
      <c r="H3583">
        <v>10.6</v>
      </c>
      <c r="I3583" t="s">
        <v>65</v>
      </c>
      <c r="J3583" t="s">
        <v>50</v>
      </c>
      <c r="K3583" t="s">
        <v>223</v>
      </c>
      <c r="L3583">
        <v>2710.1109999999999</v>
      </c>
      <c r="M3583" t="s">
        <v>68</v>
      </c>
      <c r="N3583" t="s">
        <v>53</v>
      </c>
      <c r="O3583" t="s">
        <v>91</v>
      </c>
      <c r="P3583" t="s">
        <v>100</v>
      </c>
      <c r="Q3583" t="s">
        <v>257</v>
      </c>
      <c r="R3583" t="s">
        <v>4878</v>
      </c>
      <c r="S3583" t="s">
        <v>186</v>
      </c>
      <c r="T3583" t="s">
        <v>162</v>
      </c>
      <c r="U3583" t="s">
        <v>103</v>
      </c>
      <c r="V3583">
        <v>80268</v>
      </c>
      <c r="W3583">
        <v>54720</v>
      </c>
      <c r="X3583">
        <v>20.3</v>
      </c>
      <c r="Y3583">
        <v>15.9</v>
      </c>
      <c r="Z3583">
        <v>70298.2</v>
      </c>
      <c r="AB3583">
        <v>41.02</v>
      </c>
      <c r="AC3583">
        <v>2883632.16</v>
      </c>
      <c r="AD3583">
        <v>52758096.119999997</v>
      </c>
      <c r="AE3583">
        <v>277.04000000000002</v>
      </c>
      <c r="AF3583">
        <v>14616102949.08</v>
      </c>
      <c r="AG3583">
        <v>138947.97</v>
      </c>
      <c r="AH3583">
        <v>1.6</v>
      </c>
      <c r="AI3583">
        <v>21047.99</v>
      </c>
      <c r="AJ3583">
        <v>5.66</v>
      </c>
      <c r="AK3583">
        <v>0</v>
      </c>
      <c r="AL3583">
        <v>0.13500000000000001</v>
      </c>
      <c r="AM3583">
        <v>71223.429999999993</v>
      </c>
      <c r="AN3583">
        <v>258.5</v>
      </c>
      <c r="AO3583">
        <v>596.45000000000005</v>
      </c>
      <c r="AP3583">
        <v>154182.32999999999</v>
      </c>
      <c r="AQ3583">
        <v>3269033.88</v>
      </c>
      <c r="AR3583" t="s">
        <v>61</v>
      </c>
      <c r="AS3583" t="s">
        <v>61</v>
      </c>
      <c r="AT3583" t="s">
        <v>62</v>
      </c>
      <c r="AU3583" t="s">
        <v>63</v>
      </c>
    </row>
    <row r="3584" spans="1:47" x14ac:dyDescent="0.25">
      <c r="A3584" t="s">
        <v>4879</v>
      </c>
      <c r="B3584">
        <v>2021</v>
      </c>
      <c r="C3584">
        <v>2</v>
      </c>
      <c r="D3584" t="s">
        <v>48</v>
      </c>
      <c r="E3584" s="1">
        <v>44251</v>
      </c>
      <c r="F3584" s="1">
        <v>44276</v>
      </c>
      <c r="G3584">
        <v>25</v>
      </c>
      <c r="H3584">
        <v>19.2</v>
      </c>
      <c r="I3584" t="s">
        <v>65</v>
      </c>
      <c r="J3584" t="s">
        <v>66</v>
      </c>
      <c r="K3584" t="s">
        <v>248</v>
      </c>
      <c r="L3584">
        <v>9999</v>
      </c>
      <c r="M3584" t="s">
        <v>90</v>
      </c>
      <c r="N3584" t="s">
        <v>81</v>
      </c>
      <c r="O3584" t="s">
        <v>91</v>
      </c>
      <c r="P3584" t="s">
        <v>56</v>
      </c>
      <c r="Q3584" t="s">
        <v>230</v>
      </c>
      <c r="R3584" t="s">
        <v>3286</v>
      </c>
      <c r="S3584" t="s">
        <v>156</v>
      </c>
      <c r="T3584" t="s">
        <v>131</v>
      </c>
      <c r="U3584" t="s">
        <v>228</v>
      </c>
      <c r="V3584">
        <v>18517</v>
      </c>
      <c r="W3584">
        <v>13503</v>
      </c>
      <c r="X3584">
        <v>11.7</v>
      </c>
      <c r="Y3584">
        <v>12.9</v>
      </c>
      <c r="Z3584">
        <v>14994.96</v>
      </c>
      <c r="AA3584">
        <v>1071</v>
      </c>
      <c r="AB3584">
        <v>397.04</v>
      </c>
      <c r="AC3584">
        <v>425229.84</v>
      </c>
      <c r="AD3584">
        <v>71490421.140000001</v>
      </c>
      <c r="AE3584">
        <v>165.88</v>
      </c>
      <c r="AF3584">
        <v>11858831058.700001</v>
      </c>
      <c r="AG3584">
        <v>169796.32</v>
      </c>
      <c r="AH3584">
        <v>1.4</v>
      </c>
      <c r="AI3584">
        <v>41789.660000000003</v>
      </c>
      <c r="AJ3584">
        <v>10.92</v>
      </c>
      <c r="AK3584">
        <v>0</v>
      </c>
      <c r="AL3584">
        <v>0.19500000000000001</v>
      </c>
      <c r="AM3584">
        <v>139406.32</v>
      </c>
      <c r="AN3584">
        <v>653.9</v>
      </c>
      <c r="AO3584">
        <v>395.97</v>
      </c>
      <c r="AP3584">
        <v>258924.78</v>
      </c>
      <c r="AQ3584">
        <v>1035146.92</v>
      </c>
      <c r="AR3584" t="s">
        <v>61</v>
      </c>
      <c r="AS3584" t="s">
        <v>124</v>
      </c>
      <c r="AT3584" t="s">
        <v>62</v>
      </c>
      <c r="AU3584" t="s">
        <v>63</v>
      </c>
    </row>
    <row r="3585" spans="1:47" x14ac:dyDescent="0.25">
      <c r="A3585" t="s">
        <v>4880</v>
      </c>
      <c r="B3585">
        <v>2022</v>
      </c>
      <c r="C3585">
        <v>12</v>
      </c>
      <c r="D3585" t="s">
        <v>119</v>
      </c>
      <c r="E3585" s="1">
        <v>44924</v>
      </c>
      <c r="F3585" s="1">
        <v>44943</v>
      </c>
      <c r="G3585">
        <v>19</v>
      </c>
      <c r="H3585">
        <v>17.8</v>
      </c>
      <c r="I3585" t="s">
        <v>65</v>
      </c>
      <c r="J3585" t="s">
        <v>112</v>
      </c>
      <c r="K3585" t="s">
        <v>199</v>
      </c>
      <c r="L3585">
        <v>7204.49</v>
      </c>
      <c r="M3585" t="s">
        <v>98</v>
      </c>
      <c r="N3585" t="s">
        <v>53</v>
      </c>
      <c r="O3585" t="s">
        <v>189</v>
      </c>
      <c r="P3585" t="s">
        <v>70</v>
      </c>
      <c r="Q3585" t="s">
        <v>127</v>
      </c>
      <c r="R3585" t="s">
        <v>4774</v>
      </c>
      <c r="S3585" t="s">
        <v>161</v>
      </c>
      <c r="T3585" t="s">
        <v>95</v>
      </c>
      <c r="U3585" t="s">
        <v>96</v>
      </c>
      <c r="V3585">
        <v>22189</v>
      </c>
      <c r="W3585">
        <v>16357</v>
      </c>
      <c r="X3585">
        <v>14.6</v>
      </c>
      <c r="Y3585">
        <v>13.2</v>
      </c>
      <c r="Z3585">
        <v>20239.59</v>
      </c>
      <c r="AB3585">
        <v>39.86</v>
      </c>
      <c r="AC3585">
        <v>806750.06</v>
      </c>
      <c r="AD3585">
        <v>15963976.609999999</v>
      </c>
      <c r="AE3585">
        <v>218.5</v>
      </c>
      <c r="AF3585">
        <v>3488128889.2800002</v>
      </c>
      <c r="AG3585">
        <v>190113.06</v>
      </c>
      <c r="AH3585">
        <v>1.6</v>
      </c>
      <c r="AI3585">
        <v>27860.15</v>
      </c>
      <c r="AJ3585">
        <v>19.100000000000001</v>
      </c>
      <c r="AK3585">
        <v>0</v>
      </c>
      <c r="AL3585">
        <v>0.27900000000000003</v>
      </c>
      <c r="AM3585">
        <v>44539.49</v>
      </c>
      <c r="AN3585">
        <v>413.8</v>
      </c>
      <c r="AO3585">
        <v>464.22</v>
      </c>
      <c r="AP3585">
        <v>192094.24</v>
      </c>
      <c r="AQ3585">
        <v>1261357</v>
      </c>
      <c r="AR3585" t="s">
        <v>61</v>
      </c>
      <c r="AS3585" t="s">
        <v>61</v>
      </c>
      <c r="AT3585" t="s">
        <v>62</v>
      </c>
      <c r="AU3585" t="s">
        <v>63</v>
      </c>
    </row>
    <row r="3586" spans="1:47" x14ac:dyDescent="0.25">
      <c r="A3586" t="s">
        <v>4881</v>
      </c>
      <c r="B3586">
        <v>2021</v>
      </c>
      <c r="C3586">
        <v>7</v>
      </c>
      <c r="D3586" t="s">
        <v>89</v>
      </c>
      <c r="E3586" s="1">
        <v>44392</v>
      </c>
      <c r="F3586" s="1">
        <v>44413</v>
      </c>
      <c r="G3586">
        <v>21</v>
      </c>
      <c r="H3586">
        <v>19.2</v>
      </c>
      <c r="I3586" t="s">
        <v>65</v>
      </c>
      <c r="J3586" t="s">
        <v>66</v>
      </c>
      <c r="K3586" t="s">
        <v>67</v>
      </c>
      <c r="L3586">
        <v>8479.8989999999994</v>
      </c>
      <c r="M3586" t="s">
        <v>80</v>
      </c>
      <c r="N3586" t="s">
        <v>53</v>
      </c>
      <c r="O3586" t="s">
        <v>107</v>
      </c>
      <c r="P3586" t="s">
        <v>82</v>
      </c>
      <c r="Q3586" t="s">
        <v>257</v>
      </c>
      <c r="R3586" t="s">
        <v>850</v>
      </c>
      <c r="S3586" t="s">
        <v>156</v>
      </c>
      <c r="T3586" t="s">
        <v>187</v>
      </c>
      <c r="U3586" t="s">
        <v>75</v>
      </c>
      <c r="V3586">
        <v>21447</v>
      </c>
      <c r="W3586">
        <v>14714</v>
      </c>
      <c r="X3586">
        <v>10.7</v>
      </c>
      <c r="Y3586">
        <v>14.2</v>
      </c>
      <c r="Z3586">
        <v>16557.86</v>
      </c>
      <c r="AA3586">
        <v>1182</v>
      </c>
      <c r="AB3586">
        <v>1628.68</v>
      </c>
      <c r="AC3586">
        <v>1925099.76</v>
      </c>
      <c r="AD3586">
        <v>67598788.079999998</v>
      </c>
      <c r="AE3586">
        <v>168.73</v>
      </c>
      <c r="AF3586">
        <v>11405943512.74</v>
      </c>
      <c r="AG3586">
        <v>41765.67</v>
      </c>
      <c r="AH3586">
        <v>1.5</v>
      </c>
      <c r="AI3586">
        <v>22252.85</v>
      </c>
      <c r="AJ3586">
        <v>3.9</v>
      </c>
      <c r="AK3586">
        <v>0</v>
      </c>
      <c r="AL3586">
        <v>0.314</v>
      </c>
      <c r="AM3586">
        <v>212260.19</v>
      </c>
      <c r="AN3586">
        <v>455.8</v>
      </c>
      <c r="AO3586">
        <v>615.79999999999995</v>
      </c>
      <c r="AP3586">
        <v>280681.64</v>
      </c>
      <c r="AQ3586">
        <v>2482060.11</v>
      </c>
      <c r="AR3586" t="s">
        <v>61</v>
      </c>
      <c r="AS3586" t="s">
        <v>61</v>
      </c>
      <c r="AT3586" t="s">
        <v>62</v>
      </c>
      <c r="AU3586" t="s">
        <v>63</v>
      </c>
    </row>
    <row r="3587" spans="1:47" x14ac:dyDescent="0.25">
      <c r="A3587" t="s">
        <v>4882</v>
      </c>
      <c r="B3587">
        <v>2026</v>
      </c>
      <c r="C3587">
        <v>1</v>
      </c>
      <c r="D3587" t="s">
        <v>48</v>
      </c>
      <c r="E3587" s="1">
        <v>46050</v>
      </c>
      <c r="F3587" s="1">
        <v>46067</v>
      </c>
      <c r="G3587">
        <v>17</v>
      </c>
      <c r="H3587">
        <v>7.1</v>
      </c>
      <c r="I3587" t="s">
        <v>49</v>
      </c>
      <c r="J3587" t="s">
        <v>50</v>
      </c>
      <c r="K3587" t="s">
        <v>145</v>
      </c>
      <c r="L3587">
        <v>2710.19</v>
      </c>
      <c r="M3587" t="s">
        <v>80</v>
      </c>
      <c r="N3587" t="s">
        <v>53</v>
      </c>
      <c r="O3587" t="s">
        <v>54</v>
      </c>
      <c r="P3587" t="s">
        <v>140</v>
      </c>
      <c r="Q3587" t="s">
        <v>184</v>
      </c>
      <c r="R3587" t="s">
        <v>305</v>
      </c>
      <c r="S3587" t="s">
        <v>170</v>
      </c>
      <c r="T3587" t="s">
        <v>162</v>
      </c>
      <c r="U3587" t="s">
        <v>75</v>
      </c>
      <c r="V3587">
        <v>134411</v>
      </c>
      <c r="W3587">
        <v>86525</v>
      </c>
      <c r="X3587">
        <v>23.6</v>
      </c>
      <c r="Y3587">
        <v>10.4</v>
      </c>
      <c r="Z3587">
        <v>112474.54</v>
      </c>
      <c r="AB3587">
        <v>46.96</v>
      </c>
      <c r="AC3587">
        <v>5281804.4000000004</v>
      </c>
      <c r="AD3587">
        <v>110736808.36</v>
      </c>
      <c r="AE3587">
        <v>278.61</v>
      </c>
      <c r="AF3587">
        <v>30852382177.18</v>
      </c>
      <c r="AG3587">
        <v>59796.67</v>
      </c>
      <c r="AH3587">
        <v>2</v>
      </c>
      <c r="AI3587">
        <v>45576.69</v>
      </c>
      <c r="AJ3587">
        <v>4.7699999999999996</v>
      </c>
      <c r="AK3587">
        <v>5282145.76</v>
      </c>
      <c r="AL3587">
        <v>6.6000000000000003E-2</v>
      </c>
      <c r="AM3587">
        <v>73086.289999999994</v>
      </c>
      <c r="AN3587">
        <v>645.4</v>
      </c>
      <c r="AO3587">
        <v>420.5</v>
      </c>
      <c r="AP3587">
        <v>271390.7</v>
      </c>
      <c r="AQ3587">
        <v>5731654.75</v>
      </c>
      <c r="AR3587" t="s">
        <v>124</v>
      </c>
      <c r="AS3587" t="s">
        <v>61</v>
      </c>
      <c r="AT3587" t="s">
        <v>62</v>
      </c>
      <c r="AU3587" t="s">
        <v>63</v>
      </c>
    </row>
    <row r="3588" spans="1:47" x14ac:dyDescent="0.25">
      <c r="A3588" t="s">
        <v>4883</v>
      </c>
      <c r="B3588">
        <v>2025</v>
      </c>
      <c r="C3588">
        <v>3</v>
      </c>
      <c r="D3588" t="s">
        <v>48</v>
      </c>
      <c r="E3588" s="1">
        <v>45745</v>
      </c>
      <c r="F3588" s="1">
        <v>45752</v>
      </c>
      <c r="G3588">
        <v>7</v>
      </c>
      <c r="I3588" t="s">
        <v>65</v>
      </c>
      <c r="J3588" t="s">
        <v>50</v>
      </c>
      <c r="K3588" t="s">
        <v>51</v>
      </c>
      <c r="L3588">
        <v>2709</v>
      </c>
      <c r="M3588" t="s">
        <v>52</v>
      </c>
      <c r="N3588" t="s">
        <v>69</v>
      </c>
      <c r="O3588" t="s">
        <v>200</v>
      </c>
      <c r="P3588" t="s">
        <v>92</v>
      </c>
      <c r="Q3588" t="s">
        <v>257</v>
      </c>
      <c r="R3588" t="s">
        <v>629</v>
      </c>
      <c r="S3588" t="s">
        <v>58</v>
      </c>
      <c r="T3588" t="s">
        <v>102</v>
      </c>
      <c r="U3588" t="s">
        <v>96</v>
      </c>
      <c r="V3588">
        <v>332971</v>
      </c>
      <c r="W3588">
        <v>199702</v>
      </c>
      <c r="X3588">
        <v>15.6</v>
      </c>
      <c r="Y3588">
        <v>13.8</v>
      </c>
      <c r="Z3588">
        <v>277742.56</v>
      </c>
      <c r="AB3588">
        <v>24.1</v>
      </c>
      <c r="AC3588">
        <v>6693595.7000000002</v>
      </c>
      <c r="AD3588">
        <v>25896716.289999999</v>
      </c>
      <c r="AE3588">
        <v>279.27</v>
      </c>
      <c r="AF3588">
        <v>7232175958.3100004</v>
      </c>
      <c r="AG3588">
        <v>155007.59</v>
      </c>
      <c r="AH3588">
        <v>1</v>
      </c>
      <c r="AI3588">
        <v>29514.14</v>
      </c>
      <c r="AJ3588">
        <v>24.57</v>
      </c>
      <c r="AK3588">
        <v>0</v>
      </c>
      <c r="AL3588">
        <v>8.8999999999999996E-2</v>
      </c>
      <c r="AM3588">
        <v>23048.080000000002</v>
      </c>
      <c r="AN3588">
        <v>250</v>
      </c>
      <c r="AO3588">
        <v>690.16</v>
      </c>
      <c r="AP3588">
        <v>172540</v>
      </c>
      <c r="AQ3588">
        <v>7073705.5099999998</v>
      </c>
      <c r="AR3588" t="s">
        <v>61</v>
      </c>
      <c r="AS3588" t="s">
        <v>61</v>
      </c>
      <c r="AT3588" t="s">
        <v>62</v>
      </c>
      <c r="AU3588" t="s">
        <v>63</v>
      </c>
    </row>
    <row r="3589" spans="1:47" x14ac:dyDescent="0.25">
      <c r="A3589" t="s">
        <v>4884</v>
      </c>
      <c r="B3589">
        <v>2024</v>
      </c>
      <c r="C3589">
        <v>11</v>
      </c>
      <c r="D3589" t="s">
        <v>119</v>
      </c>
      <c r="E3589" s="1">
        <v>45609</v>
      </c>
      <c r="F3589" s="1">
        <v>45628</v>
      </c>
      <c r="G3589">
        <v>19</v>
      </c>
      <c r="H3589">
        <v>1.5</v>
      </c>
      <c r="I3589" t="s">
        <v>65</v>
      </c>
      <c r="J3589" t="s">
        <v>66</v>
      </c>
      <c r="K3589" t="s">
        <v>391</v>
      </c>
      <c r="L3589">
        <v>9999.99</v>
      </c>
      <c r="M3589" t="s">
        <v>80</v>
      </c>
      <c r="N3589" t="s">
        <v>53</v>
      </c>
      <c r="O3589" t="s">
        <v>107</v>
      </c>
      <c r="P3589" t="s">
        <v>100</v>
      </c>
      <c r="Q3589" t="s">
        <v>159</v>
      </c>
      <c r="R3589" t="s">
        <v>1267</v>
      </c>
      <c r="S3589" t="s">
        <v>130</v>
      </c>
      <c r="T3589" t="s">
        <v>187</v>
      </c>
      <c r="U3589" t="s">
        <v>132</v>
      </c>
      <c r="V3589">
        <v>60280</v>
      </c>
      <c r="W3589">
        <v>33571</v>
      </c>
      <c r="X3589">
        <v>21.8</v>
      </c>
      <c r="Y3589">
        <v>10.8</v>
      </c>
      <c r="Z3589">
        <v>50001.41</v>
      </c>
      <c r="AB3589">
        <v>16.510000000000002</v>
      </c>
      <c r="AC3589">
        <v>825523.28</v>
      </c>
      <c r="AD3589">
        <v>13334376.02</v>
      </c>
      <c r="AE3589">
        <v>274.63</v>
      </c>
      <c r="AF3589">
        <v>3662019686.3699999</v>
      </c>
      <c r="AG3589">
        <v>181365.03</v>
      </c>
      <c r="AH3589">
        <v>0.5</v>
      </c>
      <c r="AI3589">
        <v>5885.56</v>
      </c>
      <c r="AJ3589">
        <v>24.75</v>
      </c>
      <c r="AK3589">
        <v>0</v>
      </c>
      <c r="AL3589">
        <v>0.252</v>
      </c>
      <c r="AM3589">
        <v>33602.629999999997</v>
      </c>
      <c r="AN3589">
        <v>518.1</v>
      </c>
      <c r="AO3589">
        <v>744</v>
      </c>
      <c r="AP3589">
        <v>385466.4</v>
      </c>
      <c r="AQ3589">
        <v>1431842.9</v>
      </c>
      <c r="AR3589" t="s">
        <v>61</v>
      </c>
      <c r="AS3589" t="s">
        <v>61</v>
      </c>
      <c r="AT3589" t="s">
        <v>62</v>
      </c>
      <c r="AU3589" t="s">
        <v>63</v>
      </c>
    </row>
    <row r="3590" spans="1:47" x14ac:dyDescent="0.25">
      <c r="A3590" t="s">
        <v>4885</v>
      </c>
      <c r="B3590">
        <v>2020</v>
      </c>
      <c r="C3590">
        <v>8</v>
      </c>
      <c r="D3590" t="s">
        <v>89</v>
      </c>
      <c r="E3590" s="1">
        <v>44069</v>
      </c>
      <c r="F3590" s="1">
        <v>44083</v>
      </c>
      <c r="G3590">
        <v>14</v>
      </c>
      <c r="H3590">
        <v>8.1</v>
      </c>
      <c r="I3590" t="s">
        <v>49</v>
      </c>
      <c r="J3590" t="s">
        <v>50</v>
      </c>
      <c r="K3590" t="s">
        <v>51</v>
      </c>
      <c r="L3590">
        <v>2709</v>
      </c>
      <c r="M3590" t="s">
        <v>114</v>
      </c>
      <c r="N3590" t="s">
        <v>53</v>
      </c>
      <c r="O3590" t="s">
        <v>189</v>
      </c>
      <c r="P3590" t="s">
        <v>174</v>
      </c>
      <c r="Q3590" t="s">
        <v>226</v>
      </c>
      <c r="R3590" t="s">
        <v>525</v>
      </c>
      <c r="S3590" t="s">
        <v>58</v>
      </c>
      <c r="T3590" t="s">
        <v>131</v>
      </c>
      <c r="U3590" t="s">
        <v>75</v>
      </c>
      <c r="V3590">
        <v>212185</v>
      </c>
      <c r="W3590">
        <v>117841</v>
      </c>
      <c r="X3590">
        <v>9.3000000000000007</v>
      </c>
      <c r="Y3590">
        <v>13.5</v>
      </c>
      <c r="Z3590">
        <v>184082.49</v>
      </c>
      <c r="AB3590">
        <v>28.33</v>
      </c>
      <c r="AC3590">
        <v>5215056.9400000004</v>
      </c>
      <c r="AD3590">
        <v>11424159.33</v>
      </c>
      <c r="AE3590">
        <v>161.97999999999999</v>
      </c>
      <c r="AF3590">
        <v>1850485328.27</v>
      </c>
      <c r="AG3590">
        <v>221965.5</v>
      </c>
      <c r="AH3590">
        <v>4</v>
      </c>
      <c r="AI3590">
        <v>35050.1</v>
      </c>
      <c r="AJ3590">
        <v>23.29</v>
      </c>
      <c r="AK3590">
        <v>2660686.71</v>
      </c>
      <c r="AL3590">
        <v>0.13200000000000001</v>
      </c>
      <c r="AM3590">
        <v>15079.89</v>
      </c>
      <c r="AN3590">
        <v>376.9</v>
      </c>
      <c r="AO3590">
        <v>392.67</v>
      </c>
      <c r="AP3590">
        <v>147997.32</v>
      </c>
      <c r="AQ3590">
        <v>5635149.75</v>
      </c>
      <c r="AR3590" t="s">
        <v>61</v>
      </c>
      <c r="AS3590" t="s">
        <v>61</v>
      </c>
      <c r="AT3590" t="s">
        <v>62</v>
      </c>
      <c r="AU3590" t="s">
        <v>63</v>
      </c>
    </row>
    <row r="3591" spans="1:47" x14ac:dyDescent="0.25">
      <c r="A3591" t="s">
        <v>4886</v>
      </c>
      <c r="B3591">
        <v>2020</v>
      </c>
      <c r="C3591">
        <v>7</v>
      </c>
      <c r="D3591" t="s">
        <v>89</v>
      </c>
      <c r="E3591" s="1">
        <v>44019</v>
      </c>
      <c r="F3591" s="1">
        <v>44033</v>
      </c>
      <c r="G3591">
        <v>14</v>
      </c>
      <c r="H3591">
        <v>3.7</v>
      </c>
      <c r="I3591" t="s">
        <v>65</v>
      </c>
      <c r="J3591" t="s">
        <v>134</v>
      </c>
      <c r="K3591" t="s">
        <v>135</v>
      </c>
      <c r="L3591">
        <v>9999.0098999999991</v>
      </c>
      <c r="M3591" t="s">
        <v>114</v>
      </c>
      <c r="N3591" t="s">
        <v>69</v>
      </c>
      <c r="O3591" t="s">
        <v>99</v>
      </c>
      <c r="P3591" t="s">
        <v>56</v>
      </c>
      <c r="Q3591" t="s">
        <v>55</v>
      </c>
      <c r="R3591" t="s">
        <v>4085</v>
      </c>
      <c r="S3591" t="s">
        <v>137</v>
      </c>
      <c r="T3591" t="s">
        <v>131</v>
      </c>
      <c r="U3591" t="s">
        <v>60</v>
      </c>
      <c r="V3591">
        <v>7088</v>
      </c>
      <c r="W3591">
        <v>3899</v>
      </c>
      <c r="X3591">
        <v>1</v>
      </c>
      <c r="Y3591">
        <v>14.3</v>
      </c>
      <c r="Z3591">
        <v>5766.41</v>
      </c>
      <c r="AB3591">
        <v>27.54</v>
      </c>
      <c r="AC3591">
        <v>158806.93</v>
      </c>
      <c r="AD3591">
        <v>3267190.24</v>
      </c>
      <c r="AE3591">
        <v>164.24</v>
      </c>
      <c r="AF3591">
        <v>536603325.01999998</v>
      </c>
      <c r="AG3591">
        <v>238035.85</v>
      </c>
      <c r="AH3591">
        <v>0.1</v>
      </c>
      <c r="AI3591">
        <v>987.03</v>
      </c>
      <c r="AJ3591">
        <v>12</v>
      </c>
      <c r="AK3591">
        <v>0</v>
      </c>
      <c r="AL3591">
        <v>6.4000000000000001E-2</v>
      </c>
      <c r="AM3591">
        <v>2091</v>
      </c>
      <c r="AN3591">
        <v>226.4</v>
      </c>
      <c r="AO3591">
        <v>548.16999999999996</v>
      </c>
      <c r="AP3591">
        <v>124105.69</v>
      </c>
      <c r="AQ3591">
        <v>524026.5</v>
      </c>
      <c r="AR3591" t="s">
        <v>61</v>
      </c>
      <c r="AS3591" t="s">
        <v>61</v>
      </c>
      <c r="AT3591" t="s">
        <v>62</v>
      </c>
      <c r="AU3591" t="s">
        <v>63</v>
      </c>
    </row>
    <row r="3592" spans="1:47" x14ac:dyDescent="0.25">
      <c r="A3592" t="s">
        <v>4887</v>
      </c>
      <c r="B3592">
        <v>2021</v>
      </c>
      <c r="C3592">
        <v>6</v>
      </c>
      <c r="D3592" t="s">
        <v>77</v>
      </c>
      <c r="E3592" s="1">
        <v>44362</v>
      </c>
      <c r="F3592" s="1">
        <v>44387</v>
      </c>
      <c r="G3592">
        <v>25</v>
      </c>
      <c r="H3592">
        <v>10.9</v>
      </c>
      <c r="I3592" t="s">
        <v>49</v>
      </c>
      <c r="J3592" t="s">
        <v>78</v>
      </c>
      <c r="K3592" t="s">
        <v>315</v>
      </c>
      <c r="L3592">
        <v>1511.9</v>
      </c>
      <c r="M3592" t="s">
        <v>68</v>
      </c>
      <c r="N3592" t="s">
        <v>69</v>
      </c>
      <c r="O3592" t="s">
        <v>200</v>
      </c>
      <c r="P3592" t="s">
        <v>230</v>
      </c>
      <c r="Q3592" t="s">
        <v>56</v>
      </c>
      <c r="R3592" t="s">
        <v>1420</v>
      </c>
      <c r="S3592" t="s">
        <v>85</v>
      </c>
      <c r="T3592" t="s">
        <v>102</v>
      </c>
      <c r="U3592" t="s">
        <v>103</v>
      </c>
      <c r="V3592">
        <v>54030</v>
      </c>
      <c r="W3592">
        <v>30825</v>
      </c>
      <c r="X3592">
        <v>9.5</v>
      </c>
      <c r="Y3592">
        <v>12.8</v>
      </c>
      <c r="Z3592">
        <v>48930.76</v>
      </c>
      <c r="AB3592">
        <v>19.84</v>
      </c>
      <c r="AC3592">
        <v>970786.28</v>
      </c>
      <c r="AD3592">
        <v>52034927.409999996</v>
      </c>
      <c r="AE3592">
        <v>167.62</v>
      </c>
      <c r="AF3592">
        <v>8722094532.4599991</v>
      </c>
      <c r="AG3592">
        <v>65312.86</v>
      </c>
      <c r="AH3592">
        <v>0</v>
      </c>
      <c r="AI3592">
        <v>0</v>
      </c>
      <c r="AJ3592">
        <v>9.5399999999999991</v>
      </c>
      <c r="AK3592">
        <v>4964132.07</v>
      </c>
      <c r="AL3592">
        <v>5.1999999999999998E-2</v>
      </c>
      <c r="AM3592">
        <v>27058.16</v>
      </c>
      <c r="AN3592">
        <v>449.4</v>
      </c>
      <c r="AO3592">
        <v>684.78</v>
      </c>
      <c r="AP3592">
        <v>307740.13</v>
      </c>
      <c r="AQ3592">
        <v>1370897.43</v>
      </c>
      <c r="AR3592" t="s">
        <v>61</v>
      </c>
      <c r="AS3592" t="s">
        <v>61</v>
      </c>
      <c r="AT3592" t="s">
        <v>62</v>
      </c>
      <c r="AU3592" t="s">
        <v>63</v>
      </c>
    </row>
    <row r="3593" spans="1:47" x14ac:dyDescent="0.25">
      <c r="A3593" t="s">
        <v>4888</v>
      </c>
      <c r="B3593">
        <v>2025</v>
      </c>
      <c r="C3593">
        <v>4</v>
      </c>
      <c r="D3593" t="s">
        <v>77</v>
      </c>
      <c r="E3593" s="1">
        <v>45766</v>
      </c>
      <c r="F3593" s="1">
        <v>45780</v>
      </c>
      <c r="G3593">
        <v>14</v>
      </c>
      <c r="H3593">
        <v>10</v>
      </c>
      <c r="I3593" t="s">
        <v>65</v>
      </c>
      <c r="J3593" t="s">
        <v>50</v>
      </c>
      <c r="K3593" t="s">
        <v>223</v>
      </c>
      <c r="L3593">
        <v>2710.1109999999999</v>
      </c>
      <c r="M3593" t="s">
        <v>68</v>
      </c>
      <c r="N3593" t="s">
        <v>168</v>
      </c>
      <c r="O3593" t="s">
        <v>91</v>
      </c>
      <c r="P3593" t="s">
        <v>226</v>
      </c>
      <c r="Q3593" t="s">
        <v>154</v>
      </c>
      <c r="R3593" t="s">
        <v>1132</v>
      </c>
      <c r="S3593" t="s">
        <v>186</v>
      </c>
      <c r="T3593" t="s">
        <v>148</v>
      </c>
      <c r="U3593" t="s">
        <v>181</v>
      </c>
      <c r="V3593">
        <v>95214</v>
      </c>
      <c r="W3593">
        <v>61468</v>
      </c>
      <c r="X3593">
        <v>1.9</v>
      </c>
      <c r="Y3593">
        <v>11.5</v>
      </c>
      <c r="Z3593">
        <v>89621.59</v>
      </c>
      <c r="AB3593">
        <v>34.770000000000003</v>
      </c>
      <c r="AC3593">
        <v>3116142.68</v>
      </c>
      <c r="AD3593">
        <v>93118624.439999998</v>
      </c>
      <c r="AE3593">
        <v>275.51</v>
      </c>
      <c r="AF3593">
        <v>25655112219.459999</v>
      </c>
      <c r="AG3593">
        <v>94241.47</v>
      </c>
      <c r="AI3593">
        <v>17356.36</v>
      </c>
      <c r="AJ3593">
        <v>1.53</v>
      </c>
      <c r="AK3593">
        <v>0</v>
      </c>
      <c r="AL3593">
        <v>0.129</v>
      </c>
      <c r="AM3593">
        <v>120123.03</v>
      </c>
      <c r="AN3593">
        <v>376.1</v>
      </c>
      <c r="AO3593">
        <v>606.29999999999995</v>
      </c>
      <c r="AP3593">
        <v>228029.43</v>
      </c>
      <c r="AQ3593">
        <v>3575892.97</v>
      </c>
      <c r="AR3593" t="s">
        <v>61</v>
      </c>
      <c r="AS3593" t="s">
        <v>61</v>
      </c>
      <c r="AT3593" t="s">
        <v>62</v>
      </c>
      <c r="AU3593" t="s">
        <v>63</v>
      </c>
    </row>
    <row r="3594" spans="1:47" x14ac:dyDescent="0.25">
      <c r="A3594" t="s">
        <v>4889</v>
      </c>
      <c r="B3594">
        <v>2022</v>
      </c>
      <c r="C3594">
        <v>7</v>
      </c>
      <c r="D3594" t="s">
        <v>89</v>
      </c>
      <c r="E3594" s="1">
        <v>44749</v>
      </c>
      <c r="F3594" s="1">
        <v>44756</v>
      </c>
      <c r="G3594">
        <v>7</v>
      </c>
      <c r="H3594">
        <v>3.9</v>
      </c>
      <c r="I3594" t="s">
        <v>65</v>
      </c>
      <c r="J3594" t="s">
        <v>50</v>
      </c>
      <c r="K3594" t="s">
        <v>120</v>
      </c>
      <c r="L3594">
        <v>2710.1921000000002</v>
      </c>
      <c r="M3594" t="s">
        <v>68</v>
      </c>
      <c r="N3594" t="s">
        <v>69</v>
      </c>
      <c r="O3594" t="s">
        <v>99</v>
      </c>
      <c r="P3594" t="s">
        <v>100</v>
      </c>
      <c r="Q3594" t="s">
        <v>83</v>
      </c>
      <c r="R3594" t="s">
        <v>734</v>
      </c>
      <c r="S3594" t="s">
        <v>142</v>
      </c>
      <c r="T3594" t="s">
        <v>102</v>
      </c>
      <c r="U3594" t="s">
        <v>213</v>
      </c>
      <c r="V3594">
        <v>66483</v>
      </c>
      <c r="W3594">
        <v>37286</v>
      </c>
      <c r="X3594">
        <v>17.899999999999999</v>
      </c>
      <c r="Y3594">
        <v>11</v>
      </c>
      <c r="Z3594">
        <v>51368.03</v>
      </c>
      <c r="AB3594">
        <v>23.19</v>
      </c>
      <c r="AC3594">
        <v>1191224.6200000001</v>
      </c>
      <c r="AD3594">
        <v>51851403.159999996</v>
      </c>
      <c r="AE3594">
        <v>214.18</v>
      </c>
      <c r="AF3594">
        <v>11105533528.809999</v>
      </c>
      <c r="AG3594">
        <v>137764.63</v>
      </c>
      <c r="AH3594">
        <v>0</v>
      </c>
      <c r="AI3594">
        <v>0</v>
      </c>
      <c r="AJ3594">
        <v>11.14</v>
      </c>
      <c r="AK3594">
        <v>0</v>
      </c>
      <c r="AL3594">
        <v>0.27</v>
      </c>
      <c r="AM3594">
        <v>139998.79</v>
      </c>
      <c r="AN3594">
        <v>315.2</v>
      </c>
      <c r="AO3594">
        <v>572.33000000000004</v>
      </c>
      <c r="AP3594">
        <v>180398.42</v>
      </c>
      <c r="AQ3594">
        <v>1649386.46</v>
      </c>
      <c r="AR3594" t="s">
        <v>61</v>
      </c>
      <c r="AS3594" t="s">
        <v>61</v>
      </c>
      <c r="AT3594" t="s">
        <v>293</v>
      </c>
      <c r="AU3594" t="s">
        <v>63</v>
      </c>
    </row>
    <row r="3595" spans="1:47" x14ac:dyDescent="0.25">
      <c r="A3595" t="s">
        <v>4890</v>
      </c>
      <c r="B3595">
        <v>2023</v>
      </c>
      <c r="C3595">
        <v>5</v>
      </c>
      <c r="D3595" t="s">
        <v>77</v>
      </c>
      <c r="E3595" s="1">
        <v>45056</v>
      </c>
      <c r="F3595" s="1">
        <v>45091</v>
      </c>
      <c r="G3595">
        <v>35</v>
      </c>
      <c r="H3595">
        <v>20.8</v>
      </c>
      <c r="I3595" t="s">
        <v>65</v>
      </c>
      <c r="J3595" t="s">
        <v>66</v>
      </c>
      <c r="K3595" t="s">
        <v>153</v>
      </c>
      <c r="L3595">
        <v>6309</v>
      </c>
      <c r="M3595" t="s">
        <v>90</v>
      </c>
      <c r="N3595" t="s">
        <v>168</v>
      </c>
      <c r="O3595" t="s">
        <v>91</v>
      </c>
      <c r="P3595" t="s">
        <v>128</v>
      </c>
      <c r="Q3595" t="s">
        <v>131</v>
      </c>
      <c r="R3595" t="s">
        <v>2798</v>
      </c>
      <c r="S3595" t="s">
        <v>156</v>
      </c>
      <c r="T3595" t="s">
        <v>74</v>
      </c>
      <c r="U3595" t="s">
        <v>96</v>
      </c>
      <c r="V3595">
        <v>25978</v>
      </c>
      <c r="W3595">
        <v>17533</v>
      </c>
      <c r="X3595">
        <v>1.7</v>
      </c>
      <c r="Y3595">
        <v>15.3</v>
      </c>
      <c r="Z3595">
        <v>20490.86</v>
      </c>
      <c r="AA3595">
        <v>1463</v>
      </c>
      <c r="AB3595">
        <v>2642.08</v>
      </c>
      <c r="AC3595">
        <v>3865363.04</v>
      </c>
      <c r="AD3595">
        <v>68246858.319999993</v>
      </c>
      <c r="AE3595">
        <v>282.49</v>
      </c>
      <c r="AF3595">
        <v>19279055006.82</v>
      </c>
      <c r="AG3595">
        <v>184244.59</v>
      </c>
      <c r="AH3595">
        <v>0</v>
      </c>
      <c r="AI3595">
        <v>0</v>
      </c>
      <c r="AJ3595">
        <v>14.67</v>
      </c>
      <c r="AK3595">
        <v>0</v>
      </c>
      <c r="AL3595">
        <v>0.10100000000000001</v>
      </c>
      <c r="AM3595">
        <v>68929.33</v>
      </c>
      <c r="AN3595">
        <v>895</v>
      </c>
      <c r="AO3595">
        <v>368.01</v>
      </c>
      <c r="AP3595">
        <v>329368.95</v>
      </c>
      <c r="AQ3595">
        <v>4447905.91</v>
      </c>
      <c r="AR3595" t="s">
        <v>61</v>
      </c>
      <c r="AS3595" t="s">
        <v>61</v>
      </c>
      <c r="AT3595" t="s">
        <v>62</v>
      </c>
      <c r="AU3595" t="s">
        <v>63</v>
      </c>
    </row>
    <row r="3596" spans="1:47" x14ac:dyDescent="0.25">
      <c r="A3596" t="s">
        <v>4891</v>
      </c>
      <c r="B3596">
        <v>2020</v>
      </c>
      <c r="C3596">
        <v>11</v>
      </c>
      <c r="D3596" t="s">
        <v>119</v>
      </c>
      <c r="E3596" s="1">
        <v>44137</v>
      </c>
      <c r="F3596" s="1">
        <v>44142</v>
      </c>
      <c r="G3596">
        <v>5</v>
      </c>
      <c r="H3596">
        <v>14.9</v>
      </c>
      <c r="I3596" t="s">
        <v>49</v>
      </c>
      <c r="J3596" t="s">
        <v>50</v>
      </c>
      <c r="K3596" t="s">
        <v>120</v>
      </c>
      <c r="L3596">
        <v>2710.1921000000002</v>
      </c>
      <c r="M3596" t="s">
        <v>68</v>
      </c>
      <c r="N3596" t="s">
        <v>53</v>
      </c>
      <c r="O3596" t="s">
        <v>99</v>
      </c>
      <c r="P3596" t="s">
        <v>159</v>
      </c>
      <c r="Q3596" t="s">
        <v>70</v>
      </c>
      <c r="R3596" t="s">
        <v>2427</v>
      </c>
      <c r="S3596" t="s">
        <v>123</v>
      </c>
      <c r="T3596" t="s">
        <v>148</v>
      </c>
      <c r="U3596" t="s">
        <v>143</v>
      </c>
      <c r="V3596">
        <v>45395</v>
      </c>
      <c r="W3596">
        <v>30349</v>
      </c>
      <c r="X3596">
        <v>8.6</v>
      </c>
      <c r="Y3596">
        <v>12.2</v>
      </c>
      <c r="Z3596">
        <v>39373.31</v>
      </c>
      <c r="AB3596">
        <v>15.31</v>
      </c>
      <c r="AC3596">
        <v>602805.38</v>
      </c>
      <c r="AD3596">
        <v>15895792.710000001</v>
      </c>
      <c r="AE3596">
        <v>162.63</v>
      </c>
      <c r="AF3596">
        <v>2585132768.4299998</v>
      </c>
      <c r="AG3596">
        <v>158980.6</v>
      </c>
      <c r="AH3596">
        <v>0.9</v>
      </c>
      <c r="AI3596">
        <v>27675.26</v>
      </c>
      <c r="AJ3596">
        <v>14.21</v>
      </c>
      <c r="AK3596">
        <v>2258792.14</v>
      </c>
      <c r="AL3596">
        <v>0.129</v>
      </c>
      <c r="AM3596">
        <v>20505.57</v>
      </c>
      <c r="AN3596">
        <v>164.7</v>
      </c>
      <c r="AO3596">
        <v>355.66</v>
      </c>
      <c r="AP3596">
        <v>58577.2</v>
      </c>
      <c r="AQ3596">
        <v>868544.01</v>
      </c>
      <c r="AR3596" t="s">
        <v>61</v>
      </c>
      <c r="AS3596" t="s">
        <v>61</v>
      </c>
      <c r="AT3596" t="s">
        <v>62</v>
      </c>
      <c r="AU3596" t="s">
        <v>63</v>
      </c>
    </row>
    <row r="3597" spans="1:47" x14ac:dyDescent="0.25">
      <c r="A3597" t="s">
        <v>4892</v>
      </c>
      <c r="B3597">
        <v>2020</v>
      </c>
      <c r="C3597">
        <v>9</v>
      </c>
      <c r="D3597" t="s">
        <v>89</v>
      </c>
      <c r="E3597" s="1">
        <v>44094</v>
      </c>
      <c r="F3597" s="1">
        <v>44102</v>
      </c>
      <c r="G3597">
        <v>8</v>
      </c>
      <c r="H3597">
        <v>8.6999999999999993</v>
      </c>
      <c r="I3597" t="s">
        <v>49</v>
      </c>
      <c r="J3597" t="s">
        <v>78</v>
      </c>
      <c r="K3597" t="s">
        <v>105</v>
      </c>
      <c r="L3597">
        <v>1201.9000000000001</v>
      </c>
      <c r="M3597" t="s">
        <v>80</v>
      </c>
      <c r="N3597" t="s">
        <v>69</v>
      </c>
      <c r="O3597" t="s">
        <v>200</v>
      </c>
      <c r="P3597" t="s">
        <v>83</v>
      </c>
      <c r="Q3597" t="s">
        <v>226</v>
      </c>
      <c r="R3597" t="s">
        <v>1449</v>
      </c>
      <c r="S3597" t="s">
        <v>85</v>
      </c>
      <c r="T3597" t="s">
        <v>148</v>
      </c>
      <c r="U3597" t="s">
        <v>181</v>
      </c>
      <c r="V3597">
        <v>60294</v>
      </c>
      <c r="W3597">
        <v>37844</v>
      </c>
      <c r="X3597">
        <v>9.3000000000000007</v>
      </c>
      <c r="Y3597">
        <v>14</v>
      </c>
      <c r="Z3597">
        <v>54635.49</v>
      </c>
      <c r="AB3597">
        <v>28.88</v>
      </c>
      <c r="AC3597">
        <v>1577872.95</v>
      </c>
      <c r="AD3597">
        <v>53320413.759999998</v>
      </c>
      <c r="AE3597">
        <v>159.72</v>
      </c>
      <c r="AF3597">
        <v>8516336485.75</v>
      </c>
      <c r="AG3597">
        <v>145811.26999999999</v>
      </c>
      <c r="AH3597">
        <v>1.3</v>
      </c>
      <c r="AI3597">
        <v>42907.199999999997</v>
      </c>
      <c r="AJ3597">
        <v>15.02</v>
      </c>
      <c r="AK3597">
        <v>8008726.1500000004</v>
      </c>
      <c r="AL3597">
        <v>0.16800000000000001</v>
      </c>
      <c r="AM3597">
        <v>89578.3</v>
      </c>
      <c r="AN3597">
        <v>275.10000000000002</v>
      </c>
      <c r="AO3597">
        <v>413.05</v>
      </c>
      <c r="AP3597">
        <v>113630.06</v>
      </c>
      <c r="AQ3597">
        <v>1969799.78</v>
      </c>
      <c r="AR3597" t="s">
        <v>61</v>
      </c>
      <c r="AS3597" t="s">
        <v>61</v>
      </c>
      <c r="AT3597" t="s">
        <v>62</v>
      </c>
      <c r="AU3597" t="s">
        <v>63</v>
      </c>
    </row>
    <row r="3598" spans="1:47" x14ac:dyDescent="0.25">
      <c r="A3598" t="s">
        <v>4893</v>
      </c>
      <c r="B3598">
        <v>2023</v>
      </c>
      <c r="C3598">
        <v>6</v>
      </c>
      <c r="D3598" t="s">
        <v>77</v>
      </c>
      <c r="E3598" s="1">
        <v>45096</v>
      </c>
      <c r="F3598" s="1">
        <v>45116</v>
      </c>
      <c r="G3598">
        <v>20</v>
      </c>
      <c r="H3598">
        <v>19.3</v>
      </c>
      <c r="I3598" t="s">
        <v>49</v>
      </c>
      <c r="J3598" t="s">
        <v>66</v>
      </c>
      <c r="K3598" t="s">
        <v>153</v>
      </c>
      <c r="L3598">
        <v>6309</v>
      </c>
      <c r="M3598" t="s">
        <v>90</v>
      </c>
      <c r="N3598" t="s">
        <v>106</v>
      </c>
      <c r="O3598" t="s">
        <v>200</v>
      </c>
      <c r="P3598" t="s">
        <v>140</v>
      </c>
      <c r="Q3598" t="s">
        <v>128</v>
      </c>
      <c r="R3598" t="s">
        <v>4894</v>
      </c>
      <c r="S3598" t="s">
        <v>156</v>
      </c>
      <c r="T3598" t="s">
        <v>187</v>
      </c>
      <c r="U3598" t="s">
        <v>96</v>
      </c>
      <c r="V3598">
        <v>29784</v>
      </c>
      <c r="W3598">
        <v>20554</v>
      </c>
      <c r="X3598">
        <v>7.3</v>
      </c>
      <c r="Y3598">
        <v>11.3</v>
      </c>
      <c r="Z3598">
        <v>23971.360000000001</v>
      </c>
      <c r="AA3598">
        <v>1712</v>
      </c>
      <c r="AB3598">
        <v>1305.97</v>
      </c>
      <c r="AC3598">
        <v>2235820.64</v>
      </c>
      <c r="AD3598">
        <v>75806309.719999999</v>
      </c>
      <c r="AE3598">
        <v>280.61</v>
      </c>
      <c r="AF3598">
        <v>21272008570.529999</v>
      </c>
      <c r="AG3598">
        <v>230876.09</v>
      </c>
      <c r="AH3598">
        <v>0.2</v>
      </c>
      <c r="AI3598">
        <v>2253.29</v>
      </c>
      <c r="AJ3598">
        <v>14.76</v>
      </c>
      <c r="AK3598">
        <v>11189011.310000001</v>
      </c>
      <c r="AL3598">
        <v>0.308</v>
      </c>
      <c r="AM3598">
        <v>233483.43</v>
      </c>
      <c r="AN3598">
        <v>1028.3</v>
      </c>
      <c r="AO3598">
        <v>440.66</v>
      </c>
      <c r="AP3598">
        <v>453130.68</v>
      </c>
      <c r="AQ3598">
        <v>3155564.13</v>
      </c>
      <c r="AR3598" t="s">
        <v>61</v>
      </c>
      <c r="AS3598" t="s">
        <v>61</v>
      </c>
      <c r="AT3598" t="s">
        <v>62</v>
      </c>
      <c r="AU3598" t="s">
        <v>63</v>
      </c>
    </row>
    <row r="3599" spans="1:47" x14ac:dyDescent="0.25">
      <c r="A3599" t="s">
        <v>4895</v>
      </c>
      <c r="B3599">
        <v>2025</v>
      </c>
      <c r="C3599">
        <v>7</v>
      </c>
      <c r="D3599" t="s">
        <v>89</v>
      </c>
      <c r="E3599" s="1">
        <v>45862</v>
      </c>
      <c r="F3599" s="1">
        <v>45890</v>
      </c>
      <c r="G3599">
        <v>28</v>
      </c>
      <c r="H3599">
        <v>5</v>
      </c>
      <c r="I3599" t="s">
        <v>49</v>
      </c>
      <c r="J3599" t="s">
        <v>66</v>
      </c>
      <c r="K3599" t="s">
        <v>245</v>
      </c>
      <c r="L3599">
        <v>8905.9</v>
      </c>
      <c r="M3599" t="s">
        <v>68</v>
      </c>
      <c r="N3599" t="s">
        <v>81</v>
      </c>
      <c r="O3599" t="s">
        <v>54</v>
      </c>
      <c r="P3599" t="s">
        <v>257</v>
      </c>
      <c r="Q3599" t="s">
        <v>70</v>
      </c>
      <c r="R3599" t="s">
        <v>709</v>
      </c>
      <c r="S3599" t="s">
        <v>137</v>
      </c>
      <c r="T3599" t="s">
        <v>131</v>
      </c>
      <c r="U3599" t="s">
        <v>87</v>
      </c>
      <c r="V3599">
        <v>5415</v>
      </c>
      <c r="W3599">
        <v>3047</v>
      </c>
      <c r="X3599">
        <v>17.600000000000001</v>
      </c>
      <c r="Y3599">
        <v>14.6</v>
      </c>
      <c r="Z3599">
        <v>4935.3999999999996</v>
      </c>
      <c r="AB3599">
        <v>41.04</v>
      </c>
      <c r="AC3599">
        <v>202548.82</v>
      </c>
      <c r="AD3599">
        <v>3945408.11</v>
      </c>
      <c r="AE3599">
        <v>282.99</v>
      </c>
      <c r="AF3599">
        <v>1116511041.05</v>
      </c>
      <c r="AG3599">
        <v>203584.86</v>
      </c>
      <c r="AH3599">
        <v>1.4</v>
      </c>
      <c r="AI3599">
        <v>35655.14</v>
      </c>
      <c r="AJ3599">
        <v>16.07</v>
      </c>
      <c r="AK3599">
        <v>634027.07999999996</v>
      </c>
      <c r="AL3599">
        <v>0.32200000000000001</v>
      </c>
      <c r="AM3599">
        <v>12704.21</v>
      </c>
      <c r="AN3599">
        <v>792.4</v>
      </c>
      <c r="AO3599">
        <v>679.48</v>
      </c>
      <c r="AP3599">
        <v>538419.94999999995</v>
      </c>
      <c r="AQ3599">
        <v>992912.98</v>
      </c>
      <c r="AR3599" t="s">
        <v>61</v>
      </c>
      <c r="AS3599" t="s">
        <v>61</v>
      </c>
      <c r="AT3599" t="s">
        <v>62</v>
      </c>
      <c r="AU3599" t="s">
        <v>63</v>
      </c>
    </row>
    <row r="3600" spans="1:47" x14ac:dyDescent="0.25">
      <c r="A3600" t="s">
        <v>4896</v>
      </c>
      <c r="B3600">
        <v>2020</v>
      </c>
      <c r="C3600">
        <v>10</v>
      </c>
      <c r="D3600" t="s">
        <v>119</v>
      </c>
      <c r="E3600" s="1">
        <v>44111</v>
      </c>
      <c r="F3600" s="1">
        <v>44142</v>
      </c>
      <c r="G3600">
        <v>31</v>
      </c>
      <c r="H3600">
        <v>1.3</v>
      </c>
      <c r="I3600" t="s">
        <v>65</v>
      </c>
      <c r="J3600" t="s">
        <v>134</v>
      </c>
      <c r="K3600" t="s">
        <v>135</v>
      </c>
      <c r="L3600">
        <v>9999.0098999999991</v>
      </c>
      <c r="M3600" t="s">
        <v>52</v>
      </c>
      <c r="N3600" t="s">
        <v>106</v>
      </c>
      <c r="O3600" t="s">
        <v>200</v>
      </c>
      <c r="P3600" t="s">
        <v>226</v>
      </c>
      <c r="Q3600" t="s">
        <v>71</v>
      </c>
      <c r="R3600" t="s">
        <v>1103</v>
      </c>
      <c r="S3600" t="s">
        <v>137</v>
      </c>
      <c r="T3600" t="s">
        <v>187</v>
      </c>
      <c r="U3600" t="s">
        <v>228</v>
      </c>
      <c r="V3600">
        <v>17225</v>
      </c>
      <c r="W3600">
        <v>11064</v>
      </c>
      <c r="X3600">
        <v>24.3</v>
      </c>
      <c r="Y3600">
        <v>10.6</v>
      </c>
      <c r="Z3600">
        <v>14565.76</v>
      </c>
      <c r="AB3600">
        <v>22.95</v>
      </c>
      <c r="AC3600">
        <v>334284.19</v>
      </c>
      <c r="AD3600">
        <v>6818814.8899999997</v>
      </c>
      <c r="AE3600">
        <v>159.97999999999999</v>
      </c>
      <c r="AF3600">
        <v>1090874006.0999999</v>
      </c>
      <c r="AG3600">
        <v>109076.05</v>
      </c>
      <c r="AH3600">
        <v>0.5</v>
      </c>
      <c r="AI3600">
        <v>13886.03</v>
      </c>
      <c r="AJ3600">
        <v>11.75</v>
      </c>
      <c r="AK3600">
        <v>0</v>
      </c>
      <c r="AL3600">
        <v>0.32900000000000001</v>
      </c>
      <c r="AM3600">
        <v>22433.9</v>
      </c>
      <c r="AN3600">
        <v>741.5</v>
      </c>
      <c r="AO3600">
        <v>636.22</v>
      </c>
      <c r="AP3600">
        <v>471757.13</v>
      </c>
      <c r="AQ3600">
        <v>951437.3</v>
      </c>
      <c r="AR3600" t="s">
        <v>61</v>
      </c>
      <c r="AS3600" t="s">
        <v>61</v>
      </c>
      <c r="AT3600" t="s">
        <v>62</v>
      </c>
      <c r="AU3600" t="s">
        <v>63</v>
      </c>
    </row>
    <row r="3601" spans="1:47" x14ac:dyDescent="0.25">
      <c r="A3601" t="s">
        <v>4897</v>
      </c>
      <c r="B3601">
        <v>2021</v>
      </c>
      <c r="C3601">
        <v>8</v>
      </c>
      <c r="D3601" t="s">
        <v>89</v>
      </c>
      <c r="E3601" s="1">
        <v>44422</v>
      </c>
      <c r="F3601" s="1">
        <v>44438</v>
      </c>
      <c r="G3601">
        <v>16</v>
      </c>
      <c r="H3601">
        <v>13.5</v>
      </c>
      <c r="I3601" t="s">
        <v>49</v>
      </c>
      <c r="J3601" t="s">
        <v>50</v>
      </c>
      <c r="K3601" t="s">
        <v>145</v>
      </c>
      <c r="L3601">
        <v>2710.19</v>
      </c>
      <c r="M3601" t="s">
        <v>98</v>
      </c>
      <c r="N3601" t="s">
        <v>53</v>
      </c>
      <c r="O3601" t="s">
        <v>200</v>
      </c>
      <c r="P3601" t="s">
        <v>150</v>
      </c>
      <c r="Q3601" t="s">
        <v>184</v>
      </c>
      <c r="R3601" t="s">
        <v>280</v>
      </c>
      <c r="S3601" t="s">
        <v>123</v>
      </c>
      <c r="T3601" t="s">
        <v>74</v>
      </c>
      <c r="U3601" t="s">
        <v>166</v>
      </c>
      <c r="V3601">
        <v>38104</v>
      </c>
      <c r="W3601">
        <v>27130</v>
      </c>
      <c r="X3601">
        <v>9</v>
      </c>
      <c r="Y3601">
        <v>14.2</v>
      </c>
      <c r="Z3601">
        <v>33234.53</v>
      </c>
      <c r="AB3601">
        <v>45.61</v>
      </c>
      <c r="AC3601">
        <v>1515826.91</v>
      </c>
      <c r="AD3601">
        <v>22512738.280000001</v>
      </c>
      <c r="AE3601">
        <v>172.96</v>
      </c>
      <c r="AF3601">
        <v>3893803212.9099998</v>
      </c>
      <c r="AG3601">
        <v>144610.23999999999</v>
      </c>
      <c r="AH3601">
        <v>0</v>
      </c>
      <c r="AI3601">
        <v>0</v>
      </c>
      <c r="AJ3601">
        <v>19.440000000000001</v>
      </c>
      <c r="AK3601">
        <v>4376476.32</v>
      </c>
      <c r="AL3601">
        <v>0.16200000000000001</v>
      </c>
      <c r="AM3601">
        <v>36470.639999999999</v>
      </c>
      <c r="AN3601">
        <v>281.8</v>
      </c>
      <c r="AO3601">
        <v>364.69</v>
      </c>
      <c r="AP3601">
        <v>102769.64</v>
      </c>
      <c r="AQ3601">
        <v>1799677.43</v>
      </c>
      <c r="AR3601" t="s">
        <v>61</v>
      </c>
      <c r="AS3601" t="s">
        <v>61</v>
      </c>
      <c r="AT3601" t="s">
        <v>62</v>
      </c>
      <c r="AU3601" t="s">
        <v>63</v>
      </c>
    </row>
    <row r="3602" spans="1:47" x14ac:dyDescent="0.25">
      <c r="A3602" t="s">
        <v>4898</v>
      </c>
      <c r="B3602">
        <v>2025</v>
      </c>
      <c r="C3602">
        <v>4</v>
      </c>
      <c r="D3602" t="s">
        <v>77</v>
      </c>
      <c r="E3602" s="1">
        <v>45748</v>
      </c>
      <c r="F3602" s="1">
        <v>45768</v>
      </c>
      <c r="G3602">
        <v>20</v>
      </c>
      <c r="H3602">
        <v>1.7</v>
      </c>
      <c r="I3602" t="s">
        <v>65</v>
      </c>
      <c r="J3602" t="s">
        <v>78</v>
      </c>
      <c r="K3602" t="s">
        <v>177</v>
      </c>
      <c r="L3602">
        <v>1001.99</v>
      </c>
      <c r="M3602" t="s">
        <v>52</v>
      </c>
      <c r="N3602" t="s">
        <v>81</v>
      </c>
      <c r="O3602" t="s">
        <v>200</v>
      </c>
      <c r="P3602" t="s">
        <v>92</v>
      </c>
      <c r="Q3602" t="s">
        <v>154</v>
      </c>
      <c r="R3602" t="s">
        <v>2189</v>
      </c>
      <c r="S3602" t="s">
        <v>130</v>
      </c>
      <c r="T3602" t="s">
        <v>74</v>
      </c>
      <c r="U3602" t="s">
        <v>87</v>
      </c>
      <c r="V3602">
        <v>69211</v>
      </c>
      <c r="W3602">
        <v>43794</v>
      </c>
      <c r="X3602">
        <v>19.8</v>
      </c>
      <c r="Y3602">
        <v>12.6</v>
      </c>
      <c r="Z3602">
        <v>58624.04</v>
      </c>
      <c r="AB3602">
        <v>25.47</v>
      </c>
      <c r="AC3602">
        <v>1493154.3</v>
      </c>
      <c r="AD3602">
        <v>19552289.82</v>
      </c>
      <c r="AE3602">
        <v>279.08999999999997</v>
      </c>
      <c r="AF3602">
        <v>5456848565.8599997</v>
      </c>
      <c r="AG3602">
        <v>225709.14</v>
      </c>
      <c r="AH3602">
        <v>4.2</v>
      </c>
      <c r="AI3602">
        <v>145392.95999999999</v>
      </c>
      <c r="AJ3602">
        <v>20.86</v>
      </c>
      <c r="AK3602">
        <v>0</v>
      </c>
      <c r="AL3602">
        <v>0.33300000000000002</v>
      </c>
      <c r="AM3602">
        <v>65109.13</v>
      </c>
      <c r="AN3602">
        <v>702.9</v>
      </c>
      <c r="AO3602">
        <v>519.66</v>
      </c>
      <c r="AP3602">
        <v>365269.01</v>
      </c>
      <c r="AQ3602">
        <v>2294634.54</v>
      </c>
      <c r="AR3602" t="s">
        <v>61</v>
      </c>
      <c r="AS3602" t="s">
        <v>61</v>
      </c>
      <c r="AT3602" t="s">
        <v>62</v>
      </c>
      <c r="AU3602" t="s">
        <v>63</v>
      </c>
    </row>
    <row r="3603" spans="1:47" x14ac:dyDescent="0.25">
      <c r="A3603" t="s">
        <v>4899</v>
      </c>
      <c r="B3603">
        <v>2026</v>
      </c>
      <c r="C3603">
        <v>2</v>
      </c>
      <c r="D3603" t="s">
        <v>48</v>
      </c>
      <c r="E3603" s="1">
        <v>46067</v>
      </c>
      <c r="F3603" s="1">
        <v>46074</v>
      </c>
      <c r="G3603">
        <v>7</v>
      </c>
      <c r="H3603">
        <v>1.3</v>
      </c>
      <c r="I3603" t="s">
        <v>65</v>
      </c>
      <c r="J3603" t="s">
        <v>50</v>
      </c>
      <c r="K3603" t="s">
        <v>145</v>
      </c>
      <c r="L3603">
        <v>2710.19</v>
      </c>
      <c r="M3603" t="s">
        <v>98</v>
      </c>
      <c r="N3603" t="s">
        <v>53</v>
      </c>
      <c r="O3603" t="s">
        <v>99</v>
      </c>
      <c r="P3603" t="s">
        <v>128</v>
      </c>
      <c r="Q3603" t="s">
        <v>154</v>
      </c>
      <c r="R3603" t="s">
        <v>3310</v>
      </c>
      <c r="S3603" t="s">
        <v>170</v>
      </c>
      <c r="T3603" t="s">
        <v>86</v>
      </c>
      <c r="U3603" t="s">
        <v>87</v>
      </c>
      <c r="V3603">
        <v>139125</v>
      </c>
      <c r="W3603">
        <v>100811</v>
      </c>
      <c r="X3603">
        <v>4.5999999999999996</v>
      </c>
      <c r="Y3603">
        <v>10.4</v>
      </c>
      <c r="Z3603">
        <v>119814.35</v>
      </c>
      <c r="AB3603">
        <v>51.13</v>
      </c>
      <c r="AC3603">
        <v>6126107.7199999997</v>
      </c>
      <c r="AD3603">
        <v>40376237.810000002</v>
      </c>
      <c r="AE3603">
        <v>284.79000000000002</v>
      </c>
      <c r="AF3603">
        <v>11498748765.91</v>
      </c>
      <c r="AG3603">
        <v>156196.63</v>
      </c>
      <c r="AH3603">
        <v>0.4</v>
      </c>
      <c r="AI3603">
        <v>3471.53</v>
      </c>
      <c r="AJ3603">
        <v>21.83</v>
      </c>
      <c r="AK3603">
        <v>0</v>
      </c>
      <c r="AL3603">
        <v>0.33200000000000002</v>
      </c>
      <c r="AM3603">
        <v>134049.10999999999</v>
      </c>
      <c r="AN3603">
        <v>306.60000000000002</v>
      </c>
      <c r="AO3603">
        <v>569.55999999999995</v>
      </c>
      <c r="AP3603">
        <v>174627.1</v>
      </c>
      <c r="AQ3603">
        <v>6594452.0899999999</v>
      </c>
      <c r="AR3603" t="s">
        <v>61</v>
      </c>
      <c r="AS3603" t="s">
        <v>61</v>
      </c>
      <c r="AT3603" t="s">
        <v>62</v>
      </c>
      <c r="AU3603" t="s">
        <v>63</v>
      </c>
    </row>
    <row r="3604" spans="1:47" x14ac:dyDescent="0.25">
      <c r="A3604" t="s">
        <v>4900</v>
      </c>
      <c r="B3604">
        <v>2023</v>
      </c>
      <c r="C3604">
        <v>11</v>
      </c>
      <c r="D3604" t="s">
        <v>119</v>
      </c>
      <c r="E3604" s="1">
        <v>45242</v>
      </c>
      <c r="F3604" s="1">
        <v>45250</v>
      </c>
      <c r="G3604">
        <v>8</v>
      </c>
      <c r="H3604">
        <v>7.8</v>
      </c>
      <c r="I3604" t="s">
        <v>49</v>
      </c>
      <c r="J3604" t="s">
        <v>50</v>
      </c>
      <c r="K3604" t="s">
        <v>51</v>
      </c>
      <c r="L3604">
        <v>2709</v>
      </c>
      <c r="M3604" t="s">
        <v>90</v>
      </c>
      <c r="N3604" t="s">
        <v>53</v>
      </c>
      <c r="O3604" t="s">
        <v>91</v>
      </c>
      <c r="P3604" t="s">
        <v>140</v>
      </c>
      <c r="Q3604" t="s">
        <v>82</v>
      </c>
      <c r="R3604" t="s">
        <v>4092</v>
      </c>
      <c r="S3604" t="s">
        <v>170</v>
      </c>
      <c r="T3604" t="s">
        <v>148</v>
      </c>
      <c r="U3604" t="s">
        <v>110</v>
      </c>
      <c r="V3604">
        <v>150541</v>
      </c>
      <c r="W3604">
        <v>96025</v>
      </c>
      <c r="X3604">
        <v>18.899999999999999</v>
      </c>
      <c r="Y3604">
        <v>12.5</v>
      </c>
      <c r="Z3604">
        <v>117256.6</v>
      </c>
      <c r="AB3604">
        <v>29.55</v>
      </c>
      <c r="AC3604">
        <v>3464932.53</v>
      </c>
      <c r="AD3604">
        <v>9933979.1500000004</v>
      </c>
      <c r="AE3604">
        <v>289.26</v>
      </c>
      <c r="AF3604">
        <v>2873502808.9299998</v>
      </c>
      <c r="AG3604">
        <v>52682.19</v>
      </c>
      <c r="AH3604">
        <v>2.1</v>
      </c>
      <c r="AI3604">
        <v>22559.9</v>
      </c>
      <c r="AJ3604">
        <v>3.69</v>
      </c>
      <c r="AK3604">
        <v>366563.83</v>
      </c>
      <c r="AL3604">
        <v>7.8E-2</v>
      </c>
      <c r="AM3604">
        <v>7748.5</v>
      </c>
      <c r="AN3604">
        <v>389.8</v>
      </c>
      <c r="AO3604">
        <v>562.74</v>
      </c>
      <c r="AP3604">
        <v>219356.05</v>
      </c>
      <c r="AQ3604">
        <v>3767279.17</v>
      </c>
      <c r="AR3604" t="s">
        <v>61</v>
      </c>
      <c r="AS3604" t="s">
        <v>61</v>
      </c>
      <c r="AT3604" t="s">
        <v>62</v>
      </c>
      <c r="AU3604" t="s">
        <v>63</v>
      </c>
    </row>
    <row r="3605" spans="1:47" x14ac:dyDescent="0.25">
      <c r="A3605" t="s">
        <v>4901</v>
      </c>
      <c r="B3605">
        <v>2024</v>
      </c>
      <c r="C3605">
        <v>9</v>
      </c>
      <c r="D3605" t="s">
        <v>89</v>
      </c>
      <c r="E3605" s="1">
        <v>45537</v>
      </c>
      <c r="F3605" s="1">
        <v>45542</v>
      </c>
      <c r="G3605">
        <v>5</v>
      </c>
      <c r="H3605">
        <v>20.9</v>
      </c>
      <c r="I3605" t="s">
        <v>65</v>
      </c>
      <c r="J3605" t="s">
        <v>50</v>
      </c>
      <c r="K3605" t="s">
        <v>51</v>
      </c>
      <c r="L3605">
        <v>2709</v>
      </c>
      <c r="M3605" t="s">
        <v>98</v>
      </c>
      <c r="N3605" t="s">
        <v>168</v>
      </c>
      <c r="O3605" t="s">
        <v>99</v>
      </c>
      <c r="P3605" t="s">
        <v>184</v>
      </c>
      <c r="Q3605" t="s">
        <v>93</v>
      </c>
      <c r="R3605" t="s">
        <v>365</v>
      </c>
      <c r="S3605" t="s">
        <v>186</v>
      </c>
      <c r="T3605" t="s">
        <v>102</v>
      </c>
      <c r="U3605" t="s">
        <v>259</v>
      </c>
      <c r="V3605">
        <v>108169</v>
      </c>
      <c r="W3605">
        <v>66282</v>
      </c>
      <c r="X3605">
        <v>13.5</v>
      </c>
      <c r="Y3605">
        <v>15.1</v>
      </c>
      <c r="Z3605">
        <v>87068.93</v>
      </c>
      <c r="AB3605">
        <v>16.61</v>
      </c>
      <c r="AC3605">
        <v>1446214.93</v>
      </c>
      <c r="AD3605">
        <v>5036937.5999999996</v>
      </c>
      <c r="AE3605">
        <v>282.89999999999998</v>
      </c>
      <c r="AF3605">
        <v>1424949647.04</v>
      </c>
      <c r="AG3605">
        <v>21047.16</v>
      </c>
      <c r="AH3605">
        <v>0</v>
      </c>
      <c r="AI3605">
        <v>0</v>
      </c>
      <c r="AJ3605">
        <v>15.48</v>
      </c>
      <c r="AK3605">
        <v>0</v>
      </c>
      <c r="AL3605">
        <v>0.13900000000000001</v>
      </c>
      <c r="AM3605">
        <v>7001.34</v>
      </c>
      <c r="AN3605">
        <v>105</v>
      </c>
      <c r="AO3605">
        <v>535.42999999999995</v>
      </c>
      <c r="AP3605">
        <v>56220.15</v>
      </c>
      <c r="AQ3605">
        <v>1530483.58</v>
      </c>
      <c r="AR3605" t="s">
        <v>61</v>
      </c>
      <c r="AS3605" t="s">
        <v>61</v>
      </c>
      <c r="AT3605" t="s">
        <v>62</v>
      </c>
      <c r="AU3605" t="s">
        <v>63</v>
      </c>
    </row>
    <row r="3606" spans="1:47" x14ac:dyDescent="0.25">
      <c r="A3606" t="s">
        <v>4902</v>
      </c>
      <c r="B3606">
        <v>2021</v>
      </c>
      <c r="C3606">
        <v>5</v>
      </c>
      <c r="D3606" t="s">
        <v>77</v>
      </c>
      <c r="E3606" s="1">
        <v>44346</v>
      </c>
      <c r="F3606" s="1">
        <v>44352</v>
      </c>
      <c r="G3606">
        <v>6</v>
      </c>
      <c r="H3606">
        <v>8.5</v>
      </c>
      <c r="I3606" t="s">
        <v>49</v>
      </c>
      <c r="J3606" t="s">
        <v>50</v>
      </c>
      <c r="K3606" t="s">
        <v>223</v>
      </c>
      <c r="L3606">
        <v>2710.1109999999999</v>
      </c>
      <c r="M3606" t="s">
        <v>114</v>
      </c>
      <c r="N3606" t="s">
        <v>69</v>
      </c>
      <c r="O3606" t="s">
        <v>107</v>
      </c>
      <c r="P3606" t="s">
        <v>131</v>
      </c>
      <c r="Q3606" t="s">
        <v>82</v>
      </c>
      <c r="R3606" t="s">
        <v>901</v>
      </c>
      <c r="S3606" t="s">
        <v>123</v>
      </c>
      <c r="T3606" t="s">
        <v>59</v>
      </c>
      <c r="U3606" t="s">
        <v>166</v>
      </c>
      <c r="V3606">
        <v>65138</v>
      </c>
      <c r="W3606">
        <v>47351</v>
      </c>
      <c r="X3606">
        <v>15.6</v>
      </c>
      <c r="Y3606">
        <v>12.3</v>
      </c>
      <c r="Z3606">
        <v>57781.5</v>
      </c>
      <c r="AB3606">
        <v>44.46</v>
      </c>
      <c r="AC3606">
        <v>2568965.4900000002</v>
      </c>
      <c r="AD3606">
        <v>37254622.119999997</v>
      </c>
      <c r="AE3606">
        <v>166.38</v>
      </c>
      <c r="AF3606">
        <v>6198424028.3299999</v>
      </c>
      <c r="AG3606">
        <v>148228.44</v>
      </c>
      <c r="AH3606">
        <v>0.7</v>
      </c>
      <c r="AI3606">
        <v>16980.82</v>
      </c>
      <c r="AJ3606">
        <v>6.05</v>
      </c>
      <c r="AK3606">
        <v>2253904.64</v>
      </c>
      <c r="AL3606">
        <v>0.19400000000000001</v>
      </c>
      <c r="AM3606">
        <v>72273.97</v>
      </c>
      <c r="AN3606">
        <v>202.8</v>
      </c>
      <c r="AO3606">
        <v>388.29</v>
      </c>
      <c r="AP3606">
        <v>78745.210000000006</v>
      </c>
      <c r="AQ3606">
        <v>2885193.93</v>
      </c>
      <c r="AR3606" t="s">
        <v>61</v>
      </c>
      <c r="AS3606" t="s">
        <v>61</v>
      </c>
      <c r="AT3606" t="s">
        <v>62</v>
      </c>
      <c r="AU3606" t="s">
        <v>63</v>
      </c>
    </row>
    <row r="3607" spans="1:47" x14ac:dyDescent="0.25">
      <c r="A3607" t="s">
        <v>4903</v>
      </c>
      <c r="B3607">
        <v>2021</v>
      </c>
      <c r="C3607">
        <v>4</v>
      </c>
      <c r="D3607" t="s">
        <v>77</v>
      </c>
      <c r="E3607" s="1">
        <v>44304</v>
      </c>
      <c r="F3607" s="1">
        <v>44316</v>
      </c>
      <c r="G3607">
        <v>12</v>
      </c>
      <c r="H3607">
        <v>19.5</v>
      </c>
      <c r="I3607" t="s">
        <v>65</v>
      </c>
      <c r="J3607" t="s">
        <v>50</v>
      </c>
      <c r="K3607" t="s">
        <v>51</v>
      </c>
      <c r="L3607">
        <v>2709</v>
      </c>
      <c r="M3607" t="s">
        <v>80</v>
      </c>
      <c r="N3607" t="s">
        <v>69</v>
      </c>
      <c r="O3607" t="s">
        <v>54</v>
      </c>
      <c r="P3607" t="s">
        <v>100</v>
      </c>
      <c r="Q3607" t="s">
        <v>201</v>
      </c>
      <c r="R3607" t="s">
        <v>685</v>
      </c>
      <c r="S3607" t="s">
        <v>170</v>
      </c>
      <c r="T3607" t="s">
        <v>102</v>
      </c>
      <c r="U3607" t="s">
        <v>166</v>
      </c>
      <c r="V3607">
        <v>89225</v>
      </c>
      <c r="W3607">
        <v>54470</v>
      </c>
      <c r="X3607">
        <v>17.399999999999999</v>
      </c>
      <c r="Y3607">
        <v>11.3</v>
      </c>
      <c r="Z3607">
        <v>80172.600000000006</v>
      </c>
      <c r="AB3607">
        <v>30.32</v>
      </c>
      <c r="AC3607">
        <v>2430833.23</v>
      </c>
      <c r="AD3607">
        <v>5613685.4500000002</v>
      </c>
      <c r="AE3607">
        <v>174.68</v>
      </c>
      <c r="AF3607">
        <v>980598574.40999997</v>
      </c>
      <c r="AG3607">
        <v>181578.53</v>
      </c>
      <c r="AH3607">
        <v>1.2</v>
      </c>
      <c r="AI3607">
        <v>21459.59</v>
      </c>
      <c r="AJ3607">
        <v>2.91</v>
      </c>
      <c r="AK3607">
        <v>0</v>
      </c>
      <c r="AL3607">
        <v>5.8999999999999997E-2</v>
      </c>
      <c r="AM3607">
        <v>3312.07</v>
      </c>
      <c r="AN3607">
        <v>471.2</v>
      </c>
      <c r="AO3607">
        <v>683.98</v>
      </c>
      <c r="AP3607">
        <v>322291.38</v>
      </c>
      <c r="AQ3607">
        <v>2959474.8</v>
      </c>
      <c r="AR3607" t="s">
        <v>61</v>
      </c>
      <c r="AS3607" t="s">
        <v>61</v>
      </c>
      <c r="AT3607" t="s">
        <v>62</v>
      </c>
      <c r="AU3607" t="s">
        <v>63</v>
      </c>
    </row>
    <row r="3608" spans="1:47" x14ac:dyDescent="0.25">
      <c r="A3608" t="s">
        <v>4904</v>
      </c>
      <c r="B3608">
        <v>2023</v>
      </c>
      <c r="C3608">
        <v>7</v>
      </c>
      <c r="D3608" t="s">
        <v>89</v>
      </c>
      <c r="E3608" s="1">
        <v>45132</v>
      </c>
      <c r="F3608" s="1">
        <v>45141</v>
      </c>
      <c r="G3608">
        <v>9</v>
      </c>
      <c r="H3608">
        <v>11.6</v>
      </c>
      <c r="I3608" t="s">
        <v>49</v>
      </c>
      <c r="J3608" t="s">
        <v>50</v>
      </c>
      <c r="K3608" t="s">
        <v>51</v>
      </c>
      <c r="L3608">
        <v>2709</v>
      </c>
      <c r="M3608" t="s">
        <v>80</v>
      </c>
      <c r="N3608" t="s">
        <v>69</v>
      </c>
      <c r="O3608" t="s">
        <v>54</v>
      </c>
      <c r="P3608" t="s">
        <v>201</v>
      </c>
      <c r="Q3608" t="s">
        <v>184</v>
      </c>
      <c r="R3608" t="s">
        <v>1393</v>
      </c>
      <c r="S3608" t="s">
        <v>186</v>
      </c>
      <c r="T3608" t="s">
        <v>148</v>
      </c>
      <c r="U3608" t="s">
        <v>75</v>
      </c>
      <c r="V3608">
        <v>85818</v>
      </c>
      <c r="W3608">
        <v>57894</v>
      </c>
      <c r="X3608">
        <v>14.7</v>
      </c>
      <c r="Y3608">
        <v>15.5</v>
      </c>
      <c r="Z3608">
        <v>70207.679999999993</v>
      </c>
      <c r="AB3608">
        <v>23.79</v>
      </c>
      <c r="AC3608">
        <v>1670240.71</v>
      </c>
      <c r="AD3608">
        <v>4016581.37</v>
      </c>
      <c r="AE3608">
        <v>285.63</v>
      </c>
      <c r="AF3608">
        <v>1147256136.71</v>
      </c>
      <c r="AG3608">
        <v>19272.84</v>
      </c>
      <c r="AH3608">
        <v>2</v>
      </c>
      <c r="AI3608">
        <v>18313.79</v>
      </c>
      <c r="AJ3608">
        <v>18.05</v>
      </c>
      <c r="AK3608">
        <v>724992.94</v>
      </c>
      <c r="AL3608">
        <v>0.20799999999999999</v>
      </c>
      <c r="AM3608">
        <v>8354.49</v>
      </c>
      <c r="AO3608">
        <v>640.66999999999996</v>
      </c>
      <c r="AP3608">
        <v>304126.05</v>
      </c>
      <c r="AQ3608">
        <v>2020307.88</v>
      </c>
      <c r="AR3608" t="s">
        <v>61</v>
      </c>
      <c r="AS3608" t="s">
        <v>61</v>
      </c>
      <c r="AT3608" t="s">
        <v>62</v>
      </c>
      <c r="AU3608" t="s">
        <v>63</v>
      </c>
    </row>
    <row r="3609" spans="1:47" x14ac:dyDescent="0.25">
      <c r="A3609" t="s">
        <v>4905</v>
      </c>
      <c r="B3609">
        <v>2024</v>
      </c>
      <c r="C3609">
        <v>5</v>
      </c>
      <c r="D3609" t="s">
        <v>77</v>
      </c>
      <c r="E3609" s="1">
        <v>45441</v>
      </c>
      <c r="F3609" s="1">
        <v>45449</v>
      </c>
      <c r="G3609">
        <v>8</v>
      </c>
      <c r="H3609">
        <v>20.399999999999999</v>
      </c>
      <c r="I3609" t="s">
        <v>49</v>
      </c>
      <c r="J3609" t="s">
        <v>66</v>
      </c>
      <c r="K3609" t="s">
        <v>67</v>
      </c>
      <c r="L3609">
        <v>8479.8989999999994</v>
      </c>
      <c r="M3609" t="s">
        <v>90</v>
      </c>
      <c r="N3609" t="s">
        <v>81</v>
      </c>
      <c r="O3609" t="s">
        <v>99</v>
      </c>
      <c r="P3609" t="s">
        <v>93</v>
      </c>
      <c r="Q3609" t="s">
        <v>226</v>
      </c>
      <c r="R3609" t="s">
        <v>2167</v>
      </c>
      <c r="S3609" t="s">
        <v>73</v>
      </c>
      <c r="T3609" t="s">
        <v>162</v>
      </c>
      <c r="U3609" t="s">
        <v>213</v>
      </c>
      <c r="V3609">
        <v>17877</v>
      </c>
      <c r="W3609">
        <v>11920</v>
      </c>
      <c r="X3609">
        <v>6.4</v>
      </c>
      <c r="Y3609">
        <v>13.7</v>
      </c>
      <c r="Z3609">
        <v>13852.91</v>
      </c>
      <c r="AB3609">
        <v>42.46</v>
      </c>
      <c r="AC3609">
        <v>588194.56000000006</v>
      </c>
      <c r="AD3609">
        <v>7422389.1799999997</v>
      </c>
      <c r="AE3609">
        <v>282.94</v>
      </c>
      <c r="AF3609">
        <v>2100090794.5899999</v>
      </c>
      <c r="AG3609">
        <v>77847.649999999994</v>
      </c>
      <c r="AH3609">
        <v>4.5999999999999996</v>
      </c>
      <c r="AI3609">
        <v>39102.57</v>
      </c>
      <c r="AJ3609">
        <v>1.24</v>
      </c>
      <c r="AK3609">
        <v>92037.63</v>
      </c>
      <c r="AL3609">
        <v>0.13100000000000001</v>
      </c>
      <c r="AM3609">
        <v>9723.33</v>
      </c>
      <c r="AN3609">
        <v>364</v>
      </c>
      <c r="AO3609">
        <v>672.95</v>
      </c>
      <c r="AP3609">
        <v>244953.8</v>
      </c>
      <c r="AQ3609">
        <v>959821.91</v>
      </c>
      <c r="AR3609" t="s">
        <v>61</v>
      </c>
      <c r="AS3609" t="s">
        <v>61</v>
      </c>
      <c r="AT3609" t="s">
        <v>62</v>
      </c>
      <c r="AU3609" t="s">
        <v>63</v>
      </c>
    </row>
    <row r="3610" spans="1:47" x14ac:dyDescent="0.25">
      <c r="A3610" t="s">
        <v>4906</v>
      </c>
      <c r="B3610">
        <v>2023</v>
      </c>
      <c r="C3610">
        <v>7</v>
      </c>
      <c r="D3610" t="s">
        <v>89</v>
      </c>
      <c r="E3610" s="1">
        <v>45122</v>
      </c>
      <c r="F3610" s="1">
        <v>45141</v>
      </c>
      <c r="G3610">
        <v>19</v>
      </c>
      <c r="H3610">
        <v>7.5</v>
      </c>
      <c r="I3610" t="s">
        <v>65</v>
      </c>
      <c r="J3610" t="s">
        <v>50</v>
      </c>
      <c r="K3610" t="s">
        <v>51</v>
      </c>
      <c r="L3610">
        <v>2709</v>
      </c>
      <c r="M3610" t="s">
        <v>68</v>
      </c>
      <c r="N3610" t="s">
        <v>81</v>
      </c>
      <c r="O3610" t="s">
        <v>99</v>
      </c>
      <c r="P3610" t="s">
        <v>70</v>
      </c>
      <c r="Q3610" t="s">
        <v>121</v>
      </c>
      <c r="R3610" t="s">
        <v>3026</v>
      </c>
      <c r="S3610" t="s">
        <v>58</v>
      </c>
      <c r="T3610" t="s">
        <v>187</v>
      </c>
      <c r="U3610" t="s">
        <v>132</v>
      </c>
      <c r="V3610">
        <v>359725</v>
      </c>
      <c r="W3610">
        <v>198915</v>
      </c>
      <c r="X3610">
        <v>22.8</v>
      </c>
      <c r="Y3610">
        <v>15.7</v>
      </c>
      <c r="Z3610">
        <v>282576.81</v>
      </c>
      <c r="AB3610">
        <v>12.55</v>
      </c>
      <c r="AC3610">
        <v>3546338.97</v>
      </c>
      <c r="AD3610">
        <v>19356511.48</v>
      </c>
      <c r="AE3610">
        <v>287.14</v>
      </c>
      <c r="AF3610">
        <v>5558028706.3699999</v>
      </c>
      <c r="AG3610">
        <v>183097.86</v>
      </c>
      <c r="AH3610">
        <v>0</v>
      </c>
      <c r="AI3610">
        <v>0</v>
      </c>
      <c r="AJ3610">
        <v>9.8000000000000007</v>
      </c>
      <c r="AK3610">
        <v>0</v>
      </c>
      <c r="AL3610">
        <v>0.34499999999999997</v>
      </c>
      <c r="AM3610">
        <v>66779.960000000006</v>
      </c>
      <c r="AN3610">
        <v>762.5</v>
      </c>
      <c r="AO3610">
        <v>368.32</v>
      </c>
      <c r="AP3610">
        <v>280844</v>
      </c>
      <c r="AQ3610">
        <v>4077060.79</v>
      </c>
      <c r="AR3610" t="s">
        <v>61</v>
      </c>
      <c r="AS3610" t="s">
        <v>61</v>
      </c>
      <c r="AT3610" t="s">
        <v>62</v>
      </c>
      <c r="AU3610" t="s">
        <v>63</v>
      </c>
    </row>
    <row r="3611" spans="1:47" x14ac:dyDescent="0.25">
      <c r="A3611" t="s">
        <v>4907</v>
      </c>
      <c r="B3611">
        <v>2021</v>
      </c>
      <c r="C3611">
        <v>4</v>
      </c>
      <c r="D3611" t="s">
        <v>77</v>
      </c>
      <c r="E3611" s="1">
        <v>44315</v>
      </c>
      <c r="F3611" s="1">
        <v>44331</v>
      </c>
      <c r="G3611">
        <v>16</v>
      </c>
      <c r="H3611">
        <v>16.5</v>
      </c>
      <c r="I3611" t="s">
        <v>49</v>
      </c>
      <c r="J3611" t="s">
        <v>50</v>
      </c>
      <c r="K3611" t="s">
        <v>51</v>
      </c>
      <c r="L3611">
        <v>2709</v>
      </c>
      <c r="M3611" t="s">
        <v>52</v>
      </c>
      <c r="N3611" t="s">
        <v>53</v>
      </c>
      <c r="O3611" t="s">
        <v>99</v>
      </c>
      <c r="P3611" t="s">
        <v>127</v>
      </c>
      <c r="Q3611" t="s">
        <v>184</v>
      </c>
      <c r="R3611" t="s">
        <v>1844</v>
      </c>
      <c r="S3611" t="s">
        <v>58</v>
      </c>
      <c r="T3611" t="s">
        <v>102</v>
      </c>
      <c r="U3611" t="s">
        <v>213</v>
      </c>
      <c r="V3611">
        <v>210302</v>
      </c>
      <c r="W3611">
        <v>144792</v>
      </c>
      <c r="X3611">
        <v>19.399999999999999</v>
      </c>
      <c r="Y3611">
        <v>12.2</v>
      </c>
      <c r="Z3611">
        <v>178682.56</v>
      </c>
      <c r="AB3611">
        <v>19.72</v>
      </c>
      <c r="AC3611">
        <v>3523620.08</v>
      </c>
      <c r="AD3611">
        <v>17501956.75</v>
      </c>
      <c r="AE3611">
        <v>165.95</v>
      </c>
      <c r="AF3611">
        <v>2904449722.6599998</v>
      </c>
      <c r="AG3611">
        <v>200967.8</v>
      </c>
      <c r="AH3611">
        <v>0</v>
      </c>
      <c r="AI3611">
        <v>0</v>
      </c>
      <c r="AJ3611">
        <v>20.34</v>
      </c>
      <c r="AK3611">
        <v>3559898</v>
      </c>
      <c r="AL3611">
        <v>0.14199999999999999</v>
      </c>
      <c r="AM3611">
        <v>24852.78</v>
      </c>
      <c r="AN3611">
        <v>762.1</v>
      </c>
      <c r="AO3611">
        <v>365.46</v>
      </c>
      <c r="AP3611">
        <v>278517.07</v>
      </c>
      <c r="AQ3611">
        <v>4027957.73</v>
      </c>
      <c r="AR3611" t="s">
        <v>61</v>
      </c>
      <c r="AS3611" t="s">
        <v>61</v>
      </c>
      <c r="AT3611" t="s">
        <v>62</v>
      </c>
      <c r="AU3611" t="s">
        <v>63</v>
      </c>
    </row>
    <row r="3612" spans="1:47" x14ac:dyDescent="0.25">
      <c r="A3612" t="s">
        <v>4908</v>
      </c>
      <c r="B3612">
        <v>2020</v>
      </c>
      <c r="C3612">
        <v>9</v>
      </c>
      <c r="D3612" t="s">
        <v>89</v>
      </c>
      <c r="E3612" s="1">
        <v>44089</v>
      </c>
      <c r="F3612" s="1">
        <v>44102</v>
      </c>
      <c r="G3612">
        <v>13</v>
      </c>
      <c r="H3612">
        <v>7.5</v>
      </c>
      <c r="I3612" t="s">
        <v>65</v>
      </c>
      <c r="J3612" t="s">
        <v>50</v>
      </c>
      <c r="K3612" t="s">
        <v>223</v>
      </c>
      <c r="L3612">
        <v>2710.1109999999999</v>
      </c>
      <c r="M3612" t="s">
        <v>114</v>
      </c>
      <c r="N3612" t="s">
        <v>168</v>
      </c>
      <c r="O3612" t="s">
        <v>200</v>
      </c>
      <c r="P3612" t="s">
        <v>100</v>
      </c>
      <c r="Q3612" t="s">
        <v>204</v>
      </c>
      <c r="R3612" t="s">
        <v>942</v>
      </c>
      <c r="S3612" t="s">
        <v>186</v>
      </c>
      <c r="T3612" t="s">
        <v>187</v>
      </c>
      <c r="U3612" t="s">
        <v>259</v>
      </c>
      <c r="V3612">
        <v>112734</v>
      </c>
      <c r="W3612">
        <v>69745</v>
      </c>
      <c r="X3612">
        <v>20.5</v>
      </c>
      <c r="Y3612">
        <v>13.1</v>
      </c>
      <c r="Z3612">
        <v>90867.28</v>
      </c>
      <c r="AB3612">
        <v>42.37</v>
      </c>
      <c r="AC3612">
        <v>3850046.65</v>
      </c>
      <c r="AD3612">
        <v>99635972.519999996</v>
      </c>
      <c r="AE3612">
        <v>166.04</v>
      </c>
      <c r="AF3612">
        <v>16543556877.219999</v>
      </c>
      <c r="AG3612">
        <v>20063.98</v>
      </c>
      <c r="AH3612">
        <v>0</v>
      </c>
      <c r="AI3612">
        <v>0</v>
      </c>
      <c r="AJ3612">
        <v>18.399999999999999</v>
      </c>
      <c r="AK3612">
        <v>0</v>
      </c>
      <c r="AL3612">
        <v>0.25600000000000001</v>
      </c>
      <c r="AM3612">
        <v>255068.09</v>
      </c>
      <c r="AN3612">
        <v>413.5</v>
      </c>
      <c r="AO3612">
        <v>612.86</v>
      </c>
      <c r="AP3612">
        <v>253417.61</v>
      </c>
      <c r="AQ3612">
        <v>4378596.33</v>
      </c>
      <c r="AR3612" t="s">
        <v>61</v>
      </c>
      <c r="AS3612" t="s">
        <v>61</v>
      </c>
      <c r="AT3612" t="s">
        <v>62</v>
      </c>
      <c r="AU3612" t="s">
        <v>63</v>
      </c>
    </row>
    <row r="3613" spans="1:47" x14ac:dyDescent="0.25">
      <c r="A3613" t="s">
        <v>4909</v>
      </c>
      <c r="B3613">
        <v>2021</v>
      </c>
      <c r="C3613">
        <v>7</v>
      </c>
      <c r="D3613" t="s">
        <v>89</v>
      </c>
      <c r="E3613" s="1">
        <v>44391</v>
      </c>
      <c r="F3613" s="1">
        <v>44398</v>
      </c>
      <c r="G3613">
        <v>7</v>
      </c>
      <c r="H3613">
        <v>6.2</v>
      </c>
      <c r="I3613" t="s">
        <v>49</v>
      </c>
      <c r="J3613" t="s">
        <v>112</v>
      </c>
      <c r="K3613" t="s">
        <v>199</v>
      </c>
      <c r="L3613">
        <v>7204.49</v>
      </c>
      <c r="M3613" t="s">
        <v>52</v>
      </c>
      <c r="N3613" t="s">
        <v>106</v>
      </c>
      <c r="O3613" t="s">
        <v>189</v>
      </c>
      <c r="P3613" t="s">
        <v>83</v>
      </c>
      <c r="Q3613" t="s">
        <v>128</v>
      </c>
      <c r="R3613" t="s">
        <v>272</v>
      </c>
      <c r="S3613" t="s">
        <v>161</v>
      </c>
      <c r="T3613" t="s">
        <v>59</v>
      </c>
      <c r="U3613" t="s">
        <v>103</v>
      </c>
      <c r="V3613">
        <v>19208</v>
      </c>
      <c r="W3613">
        <v>11105</v>
      </c>
      <c r="X3613">
        <v>22.7</v>
      </c>
      <c r="Y3613">
        <v>13.1</v>
      </c>
      <c r="Z3613">
        <v>15648.67</v>
      </c>
      <c r="AB3613">
        <v>14.5</v>
      </c>
      <c r="AC3613">
        <v>226905.71</v>
      </c>
      <c r="AD3613">
        <v>12765872.01</v>
      </c>
      <c r="AE3613">
        <v>167.1</v>
      </c>
      <c r="AF3613">
        <v>2133177212.8699999</v>
      </c>
      <c r="AG3613">
        <v>197074.24</v>
      </c>
      <c r="AH3613">
        <v>2</v>
      </c>
      <c r="AI3613">
        <v>57707.65</v>
      </c>
      <c r="AJ3613">
        <v>6.31</v>
      </c>
      <c r="AK3613">
        <v>805526.52</v>
      </c>
      <c r="AL3613">
        <v>0.28499999999999998</v>
      </c>
      <c r="AM3613">
        <v>36382.74</v>
      </c>
      <c r="AN3613">
        <v>175.7</v>
      </c>
      <c r="AO3613">
        <v>404.57</v>
      </c>
      <c r="AP3613">
        <v>71082.95</v>
      </c>
      <c r="AQ3613">
        <v>589153.29</v>
      </c>
      <c r="AR3613" t="s">
        <v>61</v>
      </c>
      <c r="AS3613" t="s">
        <v>61</v>
      </c>
      <c r="AT3613" t="s">
        <v>293</v>
      </c>
      <c r="AU3613" t="s">
        <v>63</v>
      </c>
    </row>
    <row r="3614" spans="1:47" x14ac:dyDescent="0.25">
      <c r="A3614" t="s">
        <v>4910</v>
      </c>
      <c r="B3614">
        <v>2022</v>
      </c>
      <c r="C3614">
        <v>1</v>
      </c>
      <c r="D3614" t="s">
        <v>48</v>
      </c>
      <c r="E3614" s="1">
        <v>44585</v>
      </c>
      <c r="F3614" s="1">
        <v>44620</v>
      </c>
      <c r="G3614">
        <v>35</v>
      </c>
      <c r="H3614">
        <v>13.7</v>
      </c>
      <c r="I3614" t="s">
        <v>49</v>
      </c>
      <c r="J3614" t="s">
        <v>66</v>
      </c>
      <c r="K3614" t="s">
        <v>245</v>
      </c>
      <c r="L3614">
        <v>8905.9</v>
      </c>
      <c r="M3614" t="s">
        <v>90</v>
      </c>
      <c r="N3614" t="s">
        <v>81</v>
      </c>
      <c r="O3614" t="s">
        <v>99</v>
      </c>
      <c r="P3614" t="s">
        <v>93</v>
      </c>
      <c r="Q3614" t="s">
        <v>92</v>
      </c>
      <c r="R3614" t="s">
        <v>1352</v>
      </c>
      <c r="S3614" t="s">
        <v>137</v>
      </c>
      <c r="T3614" t="s">
        <v>59</v>
      </c>
      <c r="U3614" t="s">
        <v>75</v>
      </c>
      <c r="V3614">
        <v>17162</v>
      </c>
      <c r="W3614">
        <v>10989</v>
      </c>
      <c r="X3614">
        <v>4.5999999999999996</v>
      </c>
      <c r="Y3614">
        <v>13.2</v>
      </c>
      <c r="Z3614">
        <v>13609.21</v>
      </c>
      <c r="AB3614">
        <v>34.840000000000003</v>
      </c>
      <c r="AC3614">
        <v>474144.88</v>
      </c>
      <c r="AD3614">
        <v>10556255.92</v>
      </c>
      <c r="AE3614">
        <v>219.65</v>
      </c>
      <c r="AF3614">
        <v>2318681612.8299999</v>
      </c>
      <c r="AG3614">
        <v>214653.87</v>
      </c>
      <c r="AH3614">
        <v>0.6</v>
      </c>
      <c r="AI3614">
        <v>12674.47</v>
      </c>
      <c r="AJ3614">
        <v>23.63</v>
      </c>
      <c r="AK3614">
        <v>2494443.27</v>
      </c>
      <c r="AL3614">
        <v>0.32</v>
      </c>
      <c r="AM3614">
        <v>33780.019999999997</v>
      </c>
      <c r="AN3614">
        <v>1374.4</v>
      </c>
      <c r="AO3614">
        <v>690.96</v>
      </c>
      <c r="AP3614">
        <v>949655.42</v>
      </c>
      <c r="AQ3614">
        <v>1684908.66</v>
      </c>
      <c r="AR3614" t="s">
        <v>61</v>
      </c>
      <c r="AS3614" t="s">
        <v>61</v>
      </c>
      <c r="AT3614" t="s">
        <v>62</v>
      </c>
      <c r="AU3614" t="s">
        <v>63</v>
      </c>
    </row>
    <row r="3615" spans="1:47" x14ac:dyDescent="0.25">
      <c r="A3615" t="s">
        <v>4911</v>
      </c>
      <c r="B3615">
        <v>2022</v>
      </c>
      <c r="C3615">
        <v>12</v>
      </c>
      <c r="D3615" t="s">
        <v>119</v>
      </c>
      <c r="E3615" s="1">
        <v>44917</v>
      </c>
      <c r="F3615" s="1">
        <v>44923</v>
      </c>
      <c r="G3615">
        <v>6</v>
      </c>
      <c r="H3615">
        <v>7.5</v>
      </c>
      <c r="I3615" t="s">
        <v>49</v>
      </c>
      <c r="J3615" t="s">
        <v>50</v>
      </c>
      <c r="K3615" t="s">
        <v>51</v>
      </c>
      <c r="L3615">
        <v>2709</v>
      </c>
      <c r="M3615" t="s">
        <v>52</v>
      </c>
      <c r="N3615" t="s">
        <v>81</v>
      </c>
      <c r="O3615" t="s">
        <v>54</v>
      </c>
      <c r="P3615" t="s">
        <v>204</v>
      </c>
      <c r="Q3615" t="s">
        <v>100</v>
      </c>
      <c r="R3615" t="s">
        <v>1665</v>
      </c>
      <c r="S3615" t="s">
        <v>170</v>
      </c>
      <c r="T3615" t="s">
        <v>102</v>
      </c>
      <c r="U3615" t="s">
        <v>60</v>
      </c>
      <c r="V3615">
        <v>120454</v>
      </c>
      <c r="W3615">
        <v>73642</v>
      </c>
      <c r="X3615">
        <v>17.3</v>
      </c>
      <c r="Y3615">
        <v>12.6</v>
      </c>
      <c r="Z3615">
        <v>104663.3</v>
      </c>
      <c r="AB3615">
        <v>31.74</v>
      </c>
      <c r="AC3615">
        <v>3322013.14</v>
      </c>
      <c r="AD3615">
        <v>9922080.8399999999</v>
      </c>
      <c r="AE3615">
        <v>218.33</v>
      </c>
      <c r="AF3615">
        <v>2166287909.8000002</v>
      </c>
      <c r="AG3615">
        <v>17203.88</v>
      </c>
      <c r="AH3615">
        <v>0</v>
      </c>
      <c r="AI3615">
        <v>0</v>
      </c>
      <c r="AJ3615">
        <v>10.01</v>
      </c>
      <c r="AK3615">
        <v>993200.29</v>
      </c>
      <c r="AL3615">
        <v>0.33700000000000002</v>
      </c>
      <c r="AM3615">
        <v>33437.410000000003</v>
      </c>
      <c r="AN3615">
        <v>123.8</v>
      </c>
      <c r="AO3615">
        <v>352.54</v>
      </c>
      <c r="AP3615">
        <v>43644.45</v>
      </c>
      <c r="AQ3615">
        <v>3416298.88</v>
      </c>
      <c r="AR3615" t="s">
        <v>61</v>
      </c>
      <c r="AS3615" t="s">
        <v>61</v>
      </c>
      <c r="AT3615" t="s">
        <v>62</v>
      </c>
      <c r="AU3615" t="s">
        <v>63</v>
      </c>
    </row>
    <row r="3616" spans="1:47" x14ac:dyDescent="0.25">
      <c r="A3616" t="s">
        <v>4912</v>
      </c>
      <c r="B3616">
        <v>2021</v>
      </c>
      <c r="C3616">
        <v>3</v>
      </c>
      <c r="D3616" t="s">
        <v>48</v>
      </c>
      <c r="E3616" s="1">
        <v>44280</v>
      </c>
      <c r="F3616" s="1">
        <v>44299</v>
      </c>
      <c r="G3616">
        <v>19</v>
      </c>
      <c r="H3616">
        <v>14.3</v>
      </c>
      <c r="I3616" t="s">
        <v>49</v>
      </c>
      <c r="J3616" t="s">
        <v>50</v>
      </c>
      <c r="K3616" t="s">
        <v>223</v>
      </c>
      <c r="L3616">
        <v>2710.1109999999999</v>
      </c>
      <c r="M3616" t="s">
        <v>98</v>
      </c>
      <c r="N3616" t="s">
        <v>53</v>
      </c>
      <c r="O3616" t="s">
        <v>189</v>
      </c>
      <c r="P3616" t="s">
        <v>55</v>
      </c>
      <c r="Q3616" t="s">
        <v>70</v>
      </c>
      <c r="R3616" t="s">
        <v>1920</v>
      </c>
      <c r="S3616" t="s">
        <v>186</v>
      </c>
      <c r="T3616" t="s">
        <v>74</v>
      </c>
      <c r="U3616" t="s">
        <v>87</v>
      </c>
      <c r="V3616">
        <v>91388</v>
      </c>
      <c r="W3616">
        <v>66895</v>
      </c>
      <c r="X3616">
        <v>9.4</v>
      </c>
      <c r="Y3616">
        <v>10</v>
      </c>
      <c r="Z3616">
        <v>74196.759999999995</v>
      </c>
      <c r="AB3616">
        <v>42.98</v>
      </c>
      <c r="AC3616">
        <v>3188976.74</v>
      </c>
      <c r="AD3616">
        <v>86030401.25</v>
      </c>
      <c r="AE3616">
        <v>170.29</v>
      </c>
      <c r="AF3616">
        <v>14650117028.860001</v>
      </c>
      <c r="AG3616">
        <v>166895.39000000001</v>
      </c>
      <c r="AH3616">
        <v>2.7</v>
      </c>
      <c r="AI3616">
        <v>87082.68</v>
      </c>
      <c r="AJ3616">
        <v>20.76</v>
      </c>
      <c r="AK3616">
        <v>17859911.300000001</v>
      </c>
      <c r="AL3616">
        <v>0.16600000000000001</v>
      </c>
      <c r="AM3616">
        <v>142810.47</v>
      </c>
      <c r="AN3616">
        <v>411.3</v>
      </c>
      <c r="AO3616">
        <v>720.87</v>
      </c>
      <c r="AP3616">
        <v>296493.83</v>
      </c>
      <c r="AQ3616">
        <v>3882259.11</v>
      </c>
      <c r="AR3616" t="s">
        <v>61</v>
      </c>
      <c r="AS3616" t="s">
        <v>61</v>
      </c>
      <c r="AT3616" t="s">
        <v>62</v>
      </c>
      <c r="AU3616" t="s">
        <v>63</v>
      </c>
    </row>
    <row r="3617" spans="1:47" x14ac:dyDescent="0.25">
      <c r="A3617" t="s">
        <v>4913</v>
      </c>
      <c r="B3617">
        <v>2023</v>
      </c>
      <c r="C3617">
        <v>9</v>
      </c>
      <c r="D3617" t="s">
        <v>89</v>
      </c>
      <c r="E3617" s="1">
        <v>45171</v>
      </c>
      <c r="F3617" s="1">
        <v>45182</v>
      </c>
      <c r="G3617">
        <v>11</v>
      </c>
      <c r="H3617">
        <v>2.7</v>
      </c>
      <c r="I3617" t="s">
        <v>49</v>
      </c>
      <c r="J3617" t="s">
        <v>78</v>
      </c>
      <c r="K3617" t="s">
        <v>105</v>
      </c>
      <c r="L3617">
        <v>1201.9000000000001</v>
      </c>
      <c r="M3617" t="s">
        <v>98</v>
      </c>
      <c r="N3617" t="s">
        <v>106</v>
      </c>
      <c r="O3617" t="s">
        <v>200</v>
      </c>
      <c r="P3617" t="s">
        <v>83</v>
      </c>
      <c r="Q3617" t="s">
        <v>92</v>
      </c>
      <c r="R3617" t="s">
        <v>653</v>
      </c>
      <c r="S3617" t="s">
        <v>85</v>
      </c>
      <c r="T3617" t="s">
        <v>148</v>
      </c>
      <c r="U3617" t="s">
        <v>228</v>
      </c>
      <c r="V3617">
        <v>33419</v>
      </c>
      <c r="W3617">
        <v>18740</v>
      </c>
      <c r="X3617">
        <v>2.5</v>
      </c>
      <c r="Y3617">
        <v>11.6</v>
      </c>
      <c r="Z3617">
        <v>30927.47</v>
      </c>
      <c r="AB3617">
        <v>31.67</v>
      </c>
      <c r="AC3617">
        <v>979472.97</v>
      </c>
      <c r="AD3617">
        <v>20666044.73</v>
      </c>
      <c r="AE3617">
        <v>284.3</v>
      </c>
      <c r="AF3617">
        <v>5875356516.7399998</v>
      </c>
      <c r="AG3617">
        <v>109192.31</v>
      </c>
      <c r="AH3617">
        <v>0</v>
      </c>
      <c r="AI3617">
        <v>0</v>
      </c>
      <c r="AJ3617">
        <v>17.420000000000002</v>
      </c>
      <c r="AK3617">
        <v>3600024.99</v>
      </c>
      <c r="AL3617">
        <v>8.4000000000000005E-2</v>
      </c>
      <c r="AM3617">
        <v>17359.48</v>
      </c>
      <c r="AN3617">
        <v>454.1</v>
      </c>
      <c r="AO3617">
        <v>394.91</v>
      </c>
      <c r="AP3617">
        <v>179328.63</v>
      </c>
      <c r="AQ3617">
        <v>1285353.3899999999</v>
      </c>
      <c r="AR3617" t="s">
        <v>61</v>
      </c>
      <c r="AS3617" t="s">
        <v>61</v>
      </c>
      <c r="AT3617" t="s">
        <v>62</v>
      </c>
      <c r="AU3617" t="s">
        <v>63</v>
      </c>
    </row>
    <row r="3618" spans="1:47" x14ac:dyDescent="0.25">
      <c r="A3618" t="s">
        <v>4914</v>
      </c>
      <c r="B3618">
        <v>2023</v>
      </c>
      <c r="C3618">
        <v>9</v>
      </c>
      <c r="D3618" t="s">
        <v>89</v>
      </c>
      <c r="E3618" s="1">
        <v>45199</v>
      </c>
      <c r="F3618" s="1">
        <v>45228</v>
      </c>
      <c r="G3618">
        <v>29</v>
      </c>
      <c r="H3618">
        <v>4.8</v>
      </c>
      <c r="I3618" t="s">
        <v>65</v>
      </c>
      <c r="J3618" t="s">
        <v>134</v>
      </c>
      <c r="K3618" t="s">
        <v>135</v>
      </c>
      <c r="L3618">
        <v>9999.0098999999991</v>
      </c>
      <c r="M3618" t="s">
        <v>68</v>
      </c>
      <c r="N3618" t="s">
        <v>81</v>
      </c>
      <c r="O3618" t="s">
        <v>99</v>
      </c>
      <c r="P3618" t="s">
        <v>226</v>
      </c>
      <c r="Q3618" t="s">
        <v>83</v>
      </c>
      <c r="R3618" t="s">
        <v>1844</v>
      </c>
      <c r="S3618" t="s">
        <v>137</v>
      </c>
      <c r="T3618" t="s">
        <v>102</v>
      </c>
      <c r="U3618" t="s">
        <v>60</v>
      </c>
      <c r="V3618">
        <v>16163</v>
      </c>
      <c r="W3618">
        <v>11641</v>
      </c>
      <c r="X3618">
        <v>12</v>
      </c>
      <c r="Y3618">
        <v>14</v>
      </c>
      <c r="Z3618">
        <v>13833.33</v>
      </c>
      <c r="AB3618">
        <v>27.76</v>
      </c>
      <c r="AC3618">
        <v>384013.24</v>
      </c>
      <c r="AD3618">
        <v>16140037.779999999</v>
      </c>
      <c r="AE3618">
        <v>281.93</v>
      </c>
      <c r="AF3618">
        <v>4550360851.3199997</v>
      </c>
      <c r="AG3618">
        <v>22196.73</v>
      </c>
      <c r="AH3618">
        <v>0</v>
      </c>
      <c r="AI3618">
        <v>0</v>
      </c>
      <c r="AJ3618">
        <v>12.49</v>
      </c>
      <c r="AK3618">
        <v>0</v>
      </c>
      <c r="AL3618">
        <v>0.17499999999999999</v>
      </c>
      <c r="AM3618">
        <v>28245.07</v>
      </c>
      <c r="AN3618">
        <v>493.2</v>
      </c>
      <c r="AO3618">
        <v>561.77</v>
      </c>
      <c r="AP3618">
        <v>277064.96000000002</v>
      </c>
      <c r="AQ3618">
        <v>711520</v>
      </c>
      <c r="AR3618" t="s">
        <v>61</v>
      </c>
      <c r="AS3618" t="s">
        <v>61</v>
      </c>
      <c r="AT3618" t="s">
        <v>62</v>
      </c>
      <c r="AU3618" t="s">
        <v>63</v>
      </c>
    </row>
    <row r="3619" spans="1:47" x14ac:dyDescent="0.25">
      <c r="A3619" t="s">
        <v>4915</v>
      </c>
      <c r="B3619">
        <v>2025</v>
      </c>
      <c r="C3619">
        <v>6</v>
      </c>
      <c r="D3619" t="s">
        <v>77</v>
      </c>
      <c r="E3619" s="1">
        <v>45830</v>
      </c>
      <c r="F3619" s="1">
        <v>45859</v>
      </c>
      <c r="G3619">
        <v>29</v>
      </c>
      <c r="H3619">
        <v>8.3000000000000007</v>
      </c>
      <c r="I3619" t="s">
        <v>65</v>
      </c>
      <c r="J3619" t="s">
        <v>112</v>
      </c>
      <c r="K3619" t="s">
        <v>113</v>
      </c>
      <c r="L3619">
        <v>7304.39</v>
      </c>
      <c r="M3619" t="s">
        <v>80</v>
      </c>
      <c r="N3619" t="s">
        <v>168</v>
      </c>
      <c r="O3619" t="s">
        <v>107</v>
      </c>
      <c r="P3619" t="s">
        <v>70</v>
      </c>
      <c r="Q3619" t="s">
        <v>108</v>
      </c>
      <c r="R3619" t="s">
        <v>1752</v>
      </c>
      <c r="S3619" t="s">
        <v>73</v>
      </c>
      <c r="T3619" t="s">
        <v>86</v>
      </c>
      <c r="U3619" t="s">
        <v>143</v>
      </c>
      <c r="V3619">
        <v>9710</v>
      </c>
      <c r="W3619">
        <v>6071</v>
      </c>
      <c r="X3619">
        <v>9.6</v>
      </c>
      <c r="Y3619">
        <v>13.7</v>
      </c>
      <c r="Z3619">
        <v>8221.0300000000007</v>
      </c>
      <c r="AB3619">
        <v>44.13</v>
      </c>
      <c r="AC3619">
        <v>362794.05</v>
      </c>
      <c r="AD3619">
        <v>8058582.4500000002</v>
      </c>
      <c r="AE3619">
        <v>276.55</v>
      </c>
      <c r="AF3619">
        <v>2228600976.5500002</v>
      </c>
      <c r="AG3619">
        <v>134665.39000000001</v>
      </c>
      <c r="AH3619">
        <v>1.9</v>
      </c>
      <c r="AI3619">
        <v>55405.7</v>
      </c>
      <c r="AJ3619">
        <v>0.5</v>
      </c>
      <c r="AK3619">
        <v>0</v>
      </c>
      <c r="AL3619">
        <v>0.26900000000000002</v>
      </c>
      <c r="AM3619">
        <v>21677.59</v>
      </c>
      <c r="AN3619">
        <v>746.7</v>
      </c>
      <c r="AO3619">
        <v>602.01</v>
      </c>
      <c r="AP3619">
        <v>449520.87</v>
      </c>
      <c r="AQ3619">
        <v>1024063.6</v>
      </c>
      <c r="AR3619" t="s">
        <v>61</v>
      </c>
      <c r="AS3619" t="s">
        <v>61</v>
      </c>
      <c r="AT3619" t="s">
        <v>62</v>
      </c>
      <c r="AU3619" t="s">
        <v>63</v>
      </c>
    </row>
    <row r="3620" spans="1:47" x14ac:dyDescent="0.25">
      <c r="A3620" t="s">
        <v>4916</v>
      </c>
      <c r="B3620">
        <v>2021</v>
      </c>
      <c r="C3620">
        <v>7</v>
      </c>
      <c r="D3620" t="s">
        <v>89</v>
      </c>
      <c r="E3620" s="1">
        <v>44402</v>
      </c>
      <c r="F3620" s="1">
        <v>44416</v>
      </c>
      <c r="G3620">
        <v>14</v>
      </c>
      <c r="H3620">
        <v>8.1999999999999993</v>
      </c>
      <c r="I3620" t="s">
        <v>65</v>
      </c>
      <c r="J3620" t="s">
        <v>50</v>
      </c>
      <c r="K3620" t="s">
        <v>120</v>
      </c>
      <c r="L3620">
        <v>2710.1921000000002</v>
      </c>
      <c r="M3620" t="s">
        <v>52</v>
      </c>
      <c r="N3620" t="s">
        <v>53</v>
      </c>
      <c r="O3620" t="s">
        <v>189</v>
      </c>
      <c r="P3620" t="s">
        <v>226</v>
      </c>
      <c r="Q3620" t="s">
        <v>159</v>
      </c>
      <c r="R3620" t="s">
        <v>1638</v>
      </c>
      <c r="S3620" t="s">
        <v>123</v>
      </c>
      <c r="T3620" t="s">
        <v>162</v>
      </c>
      <c r="U3620" t="s">
        <v>259</v>
      </c>
      <c r="V3620">
        <v>40712</v>
      </c>
      <c r="W3620">
        <v>28722</v>
      </c>
      <c r="X3620">
        <v>7.1</v>
      </c>
      <c r="Y3620">
        <v>14.9</v>
      </c>
      <c r="Z3620">
        <v>33892.82</v>
      </c>
      <c r="AB3620">
        <v>20.03</v>
      </c>
      <c r="AC3620">
        <v>678873.18</v>
      </c>
      <c r="AD3620">
        <v>32775712.649999999</v>
      </c>
      <c r="AE3620">
        <v>173.09</v>
      </c>
      <c r="AF3620">
        <v>5673148102.5900002</v>
      </c>
      <c r="AG3620">
        <v>162041.53</v>
      </c>
      <c r="AH3620">
        <v>0</v>
      </c>
      <c r="AI3620">
        <v>0</v>
      </c>
      <c r="AJ3620">
        <v>16.77</v>
      </c>
      <c r="AK3620">
        <v>0</v>
      </c>
      <c r="AL3620">
        <v>0.216</v>
      </c>
      <c r="AM3620">
        <v>70795.539999999994</v>
      </c>
      <c r="AN3620">
        <v>676.1</v>
      </c>
      <c r="AO3620">
        <v>377.32</v>
      </c>
      <c r="AP3620">
        <v>255106.05</v>
      </c>
      <c r="AQ3620">
        <v>1166816.3</v>
      </c>
      <c r="AR3620" t="s">
        <v>61</v>
      </c>
      <c r="AS3620" t="s">
        <v>61</v>
      </c>
      <c r="AT3620" t="s">
        <v>62</v>
      </c>
      <c r="AU3620" t="s">
        <v>63</v>
      </c>
    </row>
    <row r="3621" spans="1:47" x14ac:dyDescent="0.25">
      <c r="A3621" t="s">
        <v>4917</v>
      </c>
      <c r="B3621">
        <v>2023</v>
      </c>
      <c r="C3621">
        <v>11</v>
      </c>
      <c r="D3621" t="s">
        <v>119</v>
      </c>
      <c r="E3621" s="1">
        <v>45247</v>
      </c>
      <c r="F3621" s="1">
        <v>45270</v>
      </c>
      <c r="G3621">
        <v>23</v>
      </c>
      <c r="H3621">
        <v>8.1999999999999993</v>
      </c>
      <c r="I3621" t="s">
        <v>49</v>
      </c>
      <c r="J3621" t="s">
        <v>134</v>
      </c>
      <c r="K3621" t="s">
        <v>135</v>
      </c>
      <c r="L3621">
        <v>9999.0098999999991</v>
      </c>
      <c r="M3621" t="s">
        <v>90</v>
      </c>
      <c r="N3621" t="s">
        <v>106</v>
      </c>
      <c r="O3621" t="s">
        <v>54</v>
      </c>
      <c r="P3621" t="s">
        <v>154</v>
      </c>
      <c r="Q3621" t="s">
        <v>184</v>
      </c>
      <c r="R3621" t="s">
        <v>864</v>
      </c>
      <c r="S3621" t="s">
        <v>137</v>
      </c>
      <c r="T3621" t="s">
        <v>131</v>
      </c>
      <c r="U3621" t="s">
        <v>181</v>
      </c>
      <c r="V3621">
        <v>6514</v>
      </c>
      <c r="W3621">
        <v>3843</v>
      </c>
      <c r="X3621">
        <v>20.9</v>
      </c>
      <c r="Y3621">
        <v>15.7</v>
      </c>
      <c r="Z3621">
        <v>5836.5</v>
      </c>
      <c r="AB3621">
        <v>40.74</v>
      </c>
      <c r="AC3621">
        <v>237779.01</v>
      </c>
      <c r="AD3621">
        <v>3873043.04</v>
      </c>
      <c r="AE3621">
        <v>285.14999999999998</v>
      </c>
      <c r="AF3621">
        <v>1104398222.8599999</v>
      </c>
      <c r="AG3621">
        <v>58085.79</v>
      </c>
      <c r="AH3621">
        <v>2.2999999999999998</v>
      </c>
      <c r="AI3621">
        <v>52721.82</v>
      </c>
      <c r="AJ3621">
        <v>2.38</v>
      </c>
      <c r="AK3621">
        <v>92178.42</v>
      </c>
      <c r="AL3621">
        <v>0.22600000000000001</v>
      </c>
      <c r="AM3621">
        <v>8753.08</v>
      </c>
      <c r="AN3621">
        <v>504.3</v>
      </c>
      <c r="AO3621">
        <v>357.89</v>
      </c>
      <c r="AP3621">
        <v>180483.93</v>
      </c>
      <c r="AQ3621">
        <v>537823.63</v>
      </c>
      <c r="AR3621" t="s">
        <v>61</v>
      </c>
      <c r="AS3621" t="s">
        <v>61</v>
      </c>
      <c r="AT3621" t="s">
        <v>62</v>
      </c>
      <c r="AU3621" t="s">
        <v>63</v>
      </c>
    </row>
    <row r="3622" spans="1:47" x14ac:dyDescent="0.25">
      <c r="A3622" t="s">
        <v>4918</v>
      </c>
      <c r="B3622">
        <v>2023</v>
      </c>
      <c r="C3622">
        <v>1</v>
      </c>
      <c r="D3622" t="s">
        <v>48</v>
      </c>
      <c r="E3622" s="1">
        <v>44946</v>
      </c>
      <c r="F3622" s="1">
        <v>44970</v>
      </c>
      <c r="G3622">
        <v>24</v>
      </c>
      <c r="H3622">
        <v>19.8</v>
      </c>
      <c r="I3622" t="s">
        <v>65</v>
      </c>
      <c r="J3622" t="s">
        <v>112</v>
      </c>
      <c r="K3622" t="s">
        <v>126</v>
      </c>
      <c r="L3622">
        <v>2701.12</v>
      </c>
      <c r="M3622" t="s">
        <v>80</v>
      </c>
      <c r="N3622" t="s">
        <v>106</v>
      </c>
      <c r="O3622" t="s">
        <v>99</v>
      </c>
      <c r="P3622" t="s">
        <v>226</v>
      </c>
      <c r="Q3622" t="s">
        <v>196</v>
      </c>
      <c r="R3622" t="s">
        <v>1735</v>
      </c>
      <c r="S3622" t="s">
        <v>130</v>
      </c>
      <c r="T3622" t="s">
        <v>59</v>
      </c>
      <c r="U3622" t="s">
        <v>259</v>
      </c>
      <c r="V3622">
        <v>80283</v>
      </c>
      <c r="W3622">
        <v>49160</v>
      </c>
      <c r="X3622">
        <v>20.399999999999999</v>
      </c>
      <c r="Y3622">
        <v>13.9</v>
      </c>
      <c r="Z3622">
        <v>62673.89</v>
      </c>
      <c r="AB3622">
        <v>24.97</v>
      </c>
      <c r="AC3622">
        <v>1564967.03</v>
      </c>
      <c r="AD3622">
        <v>15403361.949999999</v>
      </c>
      <c r="AE3622">
        <v>280.51</v>
      </c>
      <c r="AF3622">
        <v>4320797060.5900002</v>
      </c>
      <c r="AG3622">
        <v>199701.04</v>
      </c>
      <c r="AH3622">
        <v>0</v>
      </c>
      <c r="AI3622">
        <v>0</v>
      </c>
      <c r="AJ3622">
        <v>2.63</v>
      </c>
      <c r="AK3622">
        <v>0</v>
      </c>
      <c r="AL3622">
        <v>0.14699999999999999</v>
      </c>
      <c r="AM3622">
        <v>22642.94</v>
      </c>
      <c r="AN3622">
        <v>1319.4</v>
      </c>
      <c r="AO3622">
        <v>536.26</v>
      </c>
      <c r="AP3622">
        <v>707541.44</v>
      </c>
      <c r="AQ3622">
        <v>2494852.4500000002</v>
      </c>
      <c r="AR3622" t="s">
        <v>61</v>
      </c>
      <c r="AS3622" t="s">
        <v>61</v>
      </c>
      <c r="AT3622" t="s">
        <v>62</v>
      </c>
      <c r="AU3622" t="s">
        <v>63</v>
      </c>
    </row>
    <row r="3623" spans="1:47" x14ac:dyDescent="0.25">
      <c r="A3623" t="s">
        <v>4919</v>
      </c>
      <c r="B3623">
        <v>2020</v>
      </c>
      <c r="C3623">
        <v>2</v>
      </c>
      <c r="D3623" t="s">
        <v>48</v>
      </c>
      <c r="E3623" s="1">
        <v>43877</v>
      </c>
      <c r="F3623" s="1">
        <v>43893</v>
      </c>
      <c r="G3623">
        <v>16</v>
      </c>
      <c r="H3623">
        <v>11.3</v>
      </c>
      <c r="I3623" t="s">
        <v>49</v>
      </c>
      <c r="J3623" t="s">
        <v>66</v>
      </c>
      <c r="K3623" t="s">
        <v>153</v>
      </c>
      <c r="L3623">
        <v>6309</v>
      </c>
      <c r="M3623" t="s">
        <v>80</v>
      </c>
      <c r="N3623" t="s">
        <v>81</v>
      </c>
      <c r="O3623" t="s">
        <v>99</v>
      </c>
      <c r="P3623" t="s">
        <v>230</v>
      </c>
      <c r="Q3623" t="s">
        <v>128</v>
      </c>
      <c r="R3623" t="s">
        <v>901</v>
      </c>
      <c r="S3623" t="s">
        <v>156</v>
      </c>
      <c r="T3623" t="s">
        <v>102</v>
      </c>
      <c r="U3623" t="s">
        <v>166</v>
      </c>
      <c r="V3623">
        <v>25282</v>
      </c>
      <c r="W3623">
        <v>16032</v>
      </c>
      <c r="X3623">
        <v>3.3</v>
      </c>
      <c r="Y3623">
        <v>10.5</v>
      </c>
      <c r="Z3623">
        <v>21214.3</v>
      </c>
      <c r="AA3623">
        <v>1515</v>
      </c>
      <c r="AB3623">
        <v>4146.6400000000003</v>
      </c>
      <c r="AC3623">
        <v>6282159.5999999996</v>
      </c>
      <c r="AD3623">
        <v>17829346.289999999</v>
      </c>
      <c r="AE3623">
        <v>160.88999999999999</v>
      </c>
      <c r="AF3623">
        <v>2868563524.5999999</v>
      </c>
      <c r="AG3623">
        <v>38584.54</v>
      </c>
      <c r="AH3623">
        <v>0</v>
      </c>
      <c r="AI3623">
        <v>0</v>
      </c>
      <c r="AJ3623">
        <v>17.440000000000001</v>
      </c>
      <c r="AK3623">
        <v>3109437.99</v>
      </c>
      <c r="AL3623">
        <v>0.28399999999999997</v>
      </c>
      <c r="AM3623">
        <v>50635.34</v>
      </c>
      <c r="AN3623">
        <v>552.1</v>
      </c>
      <c r="AO3623">
        <v>414.45</v>
      </c>
      <c r="AP3623">
        <v>228817.85</v>
      </c>
      <c r="AQ3623">
        <v>6600197.3300000001</v>
      </c>
      <c r="AR3623" t="s">
        <v>61</v>
      </c>
      <c r="AS3623" t="s">
        <v>61</v>
      </c>
      <c r="AT3623" t="s">
        <v>62</v>
      </c>
      <c r="AU3623" t="s">
        <v>63</v>
      </c>
    </row>
    <row r="3624" spans="1:47" x14ac:dyDescent="0.25">
      <c r="A3624" t="s">
        <v>4920</v>
      </c>
      <c r="B3624">
        <v>2024</v>
      </c>
      <c r="C3624">
        <v>3</v>
      </c>
      <c r="D3624" t="s">
        <v>48</v>
      </c>
      <c r="E3624" s="1">
        <v>45361</v>
      </c>
      <c r="F3624" s="1">
        <v>45386</v>
      </c>
      <c r="G3624">
        <v>25</v>
      </c>
      <c r="H3624">
        <v>11.5</v>
      </c>
      <c r="I3624" t="s">
        <v>65</v>
      </c>
      <c r="J3624" t="s">
        <v>78</v>
      </c>
      <c r="K3624" t="s">
        <v>177</v>
      </c>
      <c r="L3624">
        <v>1001.99</v>
      </c>
      <c r="M3624" t="s">
        <v>68</v>
      </c>
      <c r="N3624" t="s">
        <v>168</v>
      </c>
      <c r="O3624" t="s">
        <v>107</v>
      </c>
      <c r="P3624" t="s">
        <v>82</v>
      </c>
      <c r="Q3624" t="s">
        <v>83</v>
      </c>
      <c r="R3624" t="s">
        <v>4921</v>
      </c>
      <c r="S3624" t="s">
        <v>130</v>
      </c>
      <c r="T3624" t="s">
        <v>86</v>
      </c>
      <c r="U3624" t="s">
        <v>132</v>
      </c>
      <c r="V3624">
        <v>79968</v>
      </c>
      <c r="W3624">
        <v>51040</v>
      </c>
      <c r="X3624">
        <v>7.9</v>
      </c>
      <c r="Y3624">
        <v>14.1</v>
      </c>
      <c r="Z3624">
        <v>72597.67</v>
      </c>
      <c r="AB3624">
        <v>23.15</v>
      </c>
      <c r="AC3624">
        <v>1680636.06</v>
      </c>
      <c r="AD3624">
        <v>27641562.850000001</v>
      </c>
      <c r="AE3624">
        <v>273.75</v>
      </c>
      <c r="AF3624">
        <v>7566877830.1899996</v>
      </c>
      <c r="AG3624">
        <v>134926.28</v>
      </c>
      <c r="AH3624">
        <v>1.2</v>
      </c>
      <c r="AJ3624">
        <v>6.3</v>
      </c>
      <c r="AK3624">
        <v>0</v>
      </c>
      <c r="AL3624">
        <v>0.16400000000000001</v>
      </c>
      <c r="AM3624">
        <v>45332.160000000003</v>
      </c>
      <c r="AN3624">
        <v>1020.4</v>
      </c>
      <c r="AO3624">
        <v>394.19</v>
      </c>
      <c r="AP3624">
        <v>402231.48</v>
      </c>
      <c r="AQ3624">
        <v>2300646.61</v>
      </c>
      <c r="AR3624" t="s">
        <v>61</v>
      </c>
      <c r="AS3624" t="s">
        <v>61</v>
      </c>
      <c r="AT3624" t="s">
        <v>62</v>
      </c>
      <c r="AU3624" t="s">
        <v>63</v>
      </c>
    </row>
    <row r="3625" spans="1:47" x14ac:dyDescent="0.25">
      <c r="A3625" t="s">
        <v>4922</v>
      </c>
      <c r="B3625">
        <v>2022</v>
      </c>
      <c r="C3625">
        <v>12</v>
      </c>
      <c r="D3625" t="s">
        <v>119</v>
      </c>
      <c r="E3625" s="1">
        <v>44899</v>
      </c>
      <c r="F3625" s="1">
        <v>44919</v>
      </c>
      <c r="G3625">
        <v>20</v>
      </c>
      <c r="H3625">
        <v>19</v>
      </c>
      <c r="I3625" t="s">
        <v>49</v>
      </c>
      <c r="J3625" t="s">
        <v>50</v>
      </c>
      <c r="K3625" t="s">
        <v>183</v>
      </c>
      <c r="L3625">
        <v>2710.19</v>
      </c>
      <c r="M3625" t="s">
        <v>114</v>
      </c>
      <c r="N3625" t="s">
        <v>69</v>
      </c>
      <c r="O3625" t="s">
        <v>54</v>
      </c>
      <c r="P3625" t="s">
        <v>257</v>
      </c>
      <c r="Q3625" t="s">
        <v>184</v>
      </c>
      <c r="R3625" t="s">
        <v>4402</v>
      </c>
      <c r="S3625" t="s">
        <v>186</v>
      </c>
      <c r="T3625" t="s">
        <v>148</v>
      </c>
      <c r="U3625" t="s">
        <v>166</v>
      </c>
      <c r="V3625">
        <v>149078</v>
      </c>
      <c r="W3625">
        <v>103946</v>
      </c>
      <c r="X3625">
        <v>10.6</v>
      </c>
      <c r="Y3625">
        <v>12.2</v>
      </c>
      <c r="Z3625">
        <v>119142.16</v>
      </c>
      <c r="AB3625">
        <v>23.19</v>
      </c>
      <c r="AC3625">
        <v>2762906.69</v>
      </c>
      <c r="AD3625">
        <v>87594507.450000003</v>
      </c>
      <c r="AE3625">
        <v>219.67</v>
      </c>
      <c r="AF3625">
        <v>19241885451.540001</v>
      </c>
      <c r="AG3625">
        <v>47977.42</v>
      </c>
      <c r="AH3625">
        <v>1.7</v>
      </c>
      <c r="AI3625">
        <v>38554.61</v>
      </c>
      <c r="AJ3625">
        <v>6.54</v>
      </c>
      <c r="AK3625">
        <v>5728680.79</v>
      </c>
      <c r="AL3625">
        <v>0.122</v>
      </c>
      <c r="AM3625">
        <v>106865.3</v>
      </c>
      <c r="AN3625">
        <v>634.79999999999995</v>
      </c>
      <c r="AO3625">
        <v>394.42</v>
      </c>
      <c r="AP3625">
        <v>250377.82</v>
      </c>
      <c r="AQ3625">
        <v>3206681.84</v>
      </c>
      <c r="AR3625" t="s">
        <v>61</v>
      </c>
      <c r="AS3625" t="s">
        <v>61</v>
      </c>
      <c r="AT3625" t="s">
        <v>62</v>
      </c>
      <c r="AU3625" t="s">
        <v>63</v>
      </c>
    </row>
    <row r="3626" spans="1:47" x14ac:dyDescent="0.25">
      <c r="A3626" t="s">
        <v>4923</v>
      </c>
      <c r="B3626">
        <v>2023</v>
      </c>
      <c r="C3626">
        <v>9</v>
      </c>
      <c r="D3626" t="s">
        <v>89</v>
      </c>
      <c r="E3626" s="1">
        <v>45170</v>
      </c>
      <c r="F3626" s="1">
        <v>45175</v>
      </c>
      <c r="G3626">
        <v>5</v>
      </c>
      <c r="H3626">
        <v>5.2</v>
      </c>
      <c r="I3626" t="s">
        <v>49</v>
      </c>
      <c r="J3626" t="s">
        <v>239</v>
      </c>
      <c r="K3626" t="s">
        <v>270</v>
      </c>
      <c r="L3626">
        <v>2710.1990999999998</v>
      </c>
      <c r="M3626" t="s">
        <v>68</v>
      </c>
      <c r="N3626" t="s">
        <v>69</v>
      </c>
      <c r="O3626" t="s">
        <v>91</v>
      </c>
      <c r="P3626" t="s">
        <v>146</v>
      </c>
      <c r="Q3626" t="s">
        <v>100</v>
      </c>
      <c r="R3626" t="s">
        <v>753</v>
      </c>
      <c r="S3626" t="s">
        <v>142</v>
      </c>
      <c r="T3626" t="s">
        <v>86</v>
      </c>
      <c r="U3626" t="s">
        <v>259</v>
      </c>
      <c r="V3626">
        <v>36459</v>
      </c>
      <c r="W3626">
        <v>22396</v>
      </c>
      <c r="X3626">
        <v>17.399999999999999</v>
      </c>
      <c r="Y3626">
        <v>12.8</v>
      </c>
      <c r="Z3626">
        <v>30408.01</v>
      </c>
      <c r="AB3626">
        <v>40.82</v>
      </c>
      <c r="AC3626">
        <v>1241254.97</v>
      </c>
      <c r="AD3626">
        <v>24628359.539999999</v>
      </c>
      <c r="AE3626">
        <v>282.68</v>
      </c>
      <c r="AF3626">
        <v>6961944674.7700005</v>
      </c>
      <c r="AG3626">
        <v>236744.76</v>
      </c>
      <c r="AH3626">
        <v>0</v>
      </c>
      <c r="AI3626">
        <v>0</v>
      </c>
      <c r="AJ3626">
        <v>6.34</v>
      </c>
      <c r="AK3626">
        <v>1561437.99</v>
      </c>
      <c r="AL3626">
        <v>7.4999999999999997E-2</v>
      </c>
      <c r="AM3626">
        <v>18471.27</v>
      </c>
      <c r="AN3626">
        <v>156.19999999999999</v>
      </c>
      <c r="AO3626">
        <v>351.02</v>
      </c>
      <c r="AP3626">
        <v>54829.32</v>
      </c>
      <c r="AQ3626">
        <v>1551300.32</v>
      </c>
      <c r="AR3626" t="s">
        <v>61</v>
      </c>
      <c r="AS3626" t="s">
        <v>61</v>
      </c>
      <c r="AT3626" t="s">
        <v>62</v>
      </c>
      <c r="AU3626" t="s">
        <v>63</v>
      </c>
    </row>
    <row r="3627" spans="1:47" x14ac:dyDescent="0.25">
      <c r="A3627" t="s">
        <v>4924</v>
      </c>
      <c r="B3627">
        <v>2020</v>
      </c>
      <c r="C3627">
        <v>8</v>
      </c>
      <c r="D3627" t="s">
        <v>89</v>
      </c>
      <c r="E3627" s="1">
        <v>44046</v>
      </c>
      <c r="F3627" s="1">
        <v>44059</v>
      </c>
      <c r="G3627">
        <v>13</v>
      </c>
      <c r="H3627">
        <v>3.6</v>
      </c>
      <c r="I3627" t="s">
        <v>65</v>
      </c>
      <c r="J3627" t="s">
        <v>239</v>
      </c>
      <c r="K3627" t="s">
        <v>240</v>
      </c>
      <c r="L3627">
        <v>3105.2</v>
      </c>
      <c r="M3627" t="s">
        <v>52</v>
      </c>
      <c r="N3627" t="s">
        <v>106</v>
      </c>
      <c r="O3627" t="s">
        <v>189</v>
      </c>
      <c r="P3627" t="s">
        <v>56</v>
      </c>
      <c r="Q3627" t="s">
        <v>201</v>
      </c>
      <c r="R3627" t="s">
        <v>2226</v>
      </c>
      <c r="S3627" t="s">
        <v>161</v>
      </c>
      <c r="T3627" t="s">
        <v>148</v>
      </c>
      <c r="U3627" t="s">
        <v>103</v>
      </c>
      <c r="V3627">
        <v>38674</v>
      </c>
      <c r="W3627">
        <v>22608</v>
      </c>
      <c r="X3627">
        <v>20.6</v>
      </c>
      <c r="Y3627">
        <v>15.8</v>
      </c>
      <c r="Z3627">
        <v>32127.33</v>
      </c>
      <c r="AB3627">
        <v>34.5</v>
      </c>
      <c r="AC3627">
        <v>1108392.8899999999</v>
      </c>
      <c r="AD3627">
        <v>14490389.65</v>
      </c>
      <c r="AE3627">
        <v>167.67</v>
      </c>
      <c r="AF3627">
        <v>2429603632.6199999</v>
      </c>
      <c r="AG3627">
        <v>236027.28</v>
      </c>
      <c r="AH3627">
        <v>2.4</v>
      </c>
      <c r="AI3627">
        <v>25362.28</v>
      </c>
      <c r="AJ3627">
        <v>6.49</v>
      </c>
      <c r="AK3627">
        <v>0</v>
      </c>
      <c r="AL3627">
        <v>0.13400000000000001</v>
      </c>
      <c r="AM3627">
        <v>19417.12</v>
      </c>
      <c r="AN3627">
        <v>600.79999999999995</v>
      </c>
      <c r="AO3627">
        <v>373.9</v>
      </c>
      <c r="AP3627">
        <v>224639.12</v>
      </c>
      <c r="AQ3627">
        <v>1613838.69</v>
      </c>
      <c r="AR3627" t="s">
        <v>61</v>
      </c>
      <c r="AS3627" t="s">
        <v>61</v>
      </c>
      <c r="AT3627" t="s">
        <v>62</v>
      </c>
      <c r="AU3627" t="s">
        <v>63</v>
      </c>
    </row>
    <row r="3628" spans="1:47" x14ac:dyDescent="0.25">
      <c r="A3628" t="s">
        <v>4925</v>
      </c>
      <c r="B3628">
        <v>2023</v>
      </c>
      <c r="C3628">
        <v>12</v>
      </c>
      <c r="D3628" t="s">
        <v>119</v>
      </c>
      <c r="E3628" s="1">
        <v>45275</v>
      </c>
      <c r="F3628" s="1">
        <v>45292</v>
      </c>
      <c r="G3628">
        <v>17</v>
      </c>
      <c r="I3628" t="s">
        <v>49</v>
      </c>
      <c r="J3628" t="s">
        <v>78</v>
      </c>
      <c r="K3628" t="s">
        <v>177</v>
      </c>
      <c r="L3628">
        <v>1001.99</v>
      </c>
      <c r="M3628" t="s">
        <v>98</v>
      </c>
      <c r="N3628" t="s">
        <v>81</v>
      </c>
      <c r="O3628" t="s">
        <v>91</v>
      </c>
      <c r="P3628" t="s">
        <v>83</v>
      </c>
      <c r="Q3628" t="s">
        <v>184</v>
      </c>
      <c r="R3628" t="s">
        <v>4926</v>
      </c>
      <c r="S3628" t="s">
        <v>130</v>
      </c>
      <c r="T3628" t="s">
        <v>162</v>
      </c>
      <c r="U3628" t="s">
        <v>110</v>
      </c>
      <c r="V3628">
        <v>92006</v>
      </c>
      <c r="W3628">
        <v>61555</v>
      </c>
      <c r="X3628">
        <v>3.2</v>
      </c>
      <c r="Y3628">
        <v>13.1</v>
      </c>
      <c r="Z3628">
        <v>73594.44</v>
      </c>
      <c r="AB3628">
        <v>13.39</v>
      </c>
      <c r="AC3628">
        <v>985429.55</v>
      </c>
      <c r="AD3628">
        <v>21291607.440000001</v>
      </c>
      <c r="AE3628">
        <v>283.19</v>
      </c>
      <c r="AF3628">
        <v>6029570310.9300003</v>
      </c>
      <c r="AG3628">
        <v>79009.67</v>
      </c>
      <c r="AH3628">
        <v>2.1</v>
      </c>
      <c r="AI3628">
        <v>31913.61</v>
      </c>
      <c r="AJ3628">
        <v>1.98</v>
      </c>
      <c r="AK3628">
        <v>421573.83</v>
      </c>
      <c r="AL3628">
        <v>0.24</v>
      </c>
      <c r="AM3628">
        <v>51099.86</v>
      </c>
      <c r="AN3628">
        <v>480.7</v>
      </c>
      <c r="AO3628">
        <v>390.27</v>
      </c>
      <c r="AP3628">
        <v>187602.79</v>
      </c>
      <c r="AQ3628">
        <v>1335055.48</v>
      </c>
      <c r="AR3628" t="s">
        <v>61</v>
      </c>
      <c r="AS3628" t="s">
        <v>61</v>
      </c>
      <c r="AT3628" t="s">
        <v>62</v>
      </c>
      <c r="AU3628" t="s">
        <v>63</v>
      </c>
    </row>
    <row r="3629" spans="1:47" x14ac:dyDescent="0.25">
      <c r="A3629" t="s">
        <v>4927</v>
      </c>
      <c r="B3629">
        <v>2023</v>
      </c>
      <c r="C3629">
        <v>2</v>
      </c>
      <c r="D3629" t="s">
        <v>48</v>
      </c>
      <c r="E3629" s="1">
        <v>44975</v>
      </c>
      <c r="F3629" s="1">
        <v>44980</v>
      </c>
      <c r="G3629">
        <v>5</v>
      </c>
      <c r="H3629">
        <v>11.6</v>
      </c>
      <c r="I3629" t="s">
        <v>65</v>
      </c>
      <c r="J3629" t="s">
        <v>50</v>
      </c>
      <c r="K3629" t="s">
        <v>120</v>
      </c>
      <c r="L3629">
        <v>2710.1921000000002</v>
      </c>
      <c r="M3629" t="s">
        <v>68</v>
      </c>
      <c r="N3629" t="s">
        <v>168</v>
      </c>
      <c r="O3629" t="s">
        <v>91</v>
      </c>
      <c r="P3629" t="s">
        <v>184</v>
      </c>
      <c r="Q3629" t="s">
        <v>154</v>
      </c>
      <c r="R3629" t="s">
        <v>4693</v>
      </c>
      <c r="S3629" t="s">
        <v>123</v>
      </c>
      <c r="T3629" t="s">
        <v>59</v>
      </c>
      <c r="U3629" t="s">
        <v>143</v>
      </c>
      <c r="V3629">
        <v>62380</v>
      </c>
      <c r="W3629">
        <v>35529</v>
      </c>
      <c r="X3629">
        <v>24</v>
      </c>
      <c r="Y3629">
        <v>11.7</v>
      </c>
      <c r="Z3629">
        <v>50441.84</v>
      </c>
      <c r="AB3629">
        <v>22.21</v>
      </c>
      <c r="AC3629">
        <v>1120313.27</v>
      </c>
      <c r="AD3629">
        <v>30518826.460000001</v>
      </c>
      <c r="AE3629">
        <v>287.18</v>
      </c>
      <c r="AF3629">
        <v>8764396582.7800007</v>
      </c>
      <c r="AG3629">
        <v>237158.09</v>
      </c>
      <c r="AH3629">
        <v>0</v>
      </c>
      <c r="AI3629">
        <v>0</v>
      </c>
      <c r="AJ3629">
        <v>0.28000000000000003</v>
      </c>
      <c r="AK3629">
        <v>0</v>
      </c>
      <c r="AL3629">
        <v>0.29799999999999999</v>
      </c>
      <c r="AM3629">
        <v>90946.1</v>
      </c>
      <c r="AN3629">
        <v>141.6</v>
      </c>
      <c r="AO3629">
        <v>624.91</v>
      </c>
      <c r="AP3629">
        <v>88487.26</v>
      </c>
      <c r="AQ3629">
        <v>1536904.72</v>
      </c>
      <c r="AR3629" t="s">
        <v>61</v>
      </c>
      <c r="AS3629" t="s">
        <v>61</v>
      </c>
      <c r="AT3629" t="s">
        <v>62</v>
      </c>
      <c r="AU3629" t="s">
        <v>63</v>
      </c>
    </row>
    <row r="3630" spans="1:47" x14ac:dyDescent="0.25">
      <c r="A3630" t="s">
        <v>4928</v>
      </c>
      <c r="B3630">
        <v>2023</v>
      </c>
      <c r="C3630">
        <v>2</v>
      </c>
      <c r="D3630" t="s">
        <v>48</v>
      </c>
      <c r="E3630" s="1">
        <v>44978</v>
      </c>
      <c r="F3630" s="1">
        <v>44998</v>
      </c>
      <c r="G3630">
        <v>20</v>
      </c>
      <c r="H3630">
        <v>11</v>
      </c>
      <c r="I3630" t="s">
        <v>65</v>
      </c>
      <c r="J3630" t="s">
        <v>50</v>
      </c>
      <c r="K3630" t="s">
        <v>223</v>
      </c>
      <c r="L3630">
        <v>2710.1109999999999</v>
      </c>
      <c r="M3630" t="s">
        <v>68</v>
      </c>
      <c r="N3630" t="s">
        <v>81</v>
      </c>
      <c r="O3630" t="s">
        <v>99</v>
      </c>
      <c r="P3630" t="s">
        <v>226</v>
      </c>
      <c r="Q3630" t="s">
        <v>83</v>
      </c>
      <c r="R3630" t="s">
        <v>224</v>
      </c>
      <c r="S3630" t="s">
        <v>186</v>
      </c>
      <c r="T3630" t="s">
        <v>187</v>
      </c>
      <c r="U3630" t="s">
        <v>143</v>
      </c>
      <c r="V3630">
        <v>132283</v>
      </c>
      <c r="W3630">
        <v>94381</v>
      </c>
      <c r="X3630">
        <v>23</v>
      </c>
      <c r="Y3630">
        <v>10.199999999999999</v>
      </c>
      <c r="Z3630">
        <v>107350.79</v>
      </c>
      <c r="AB3630">
        <v>25.2</v>
      </c>
      <c r="AC3630">
        <v>2705239.91</v>
      </c>
      <c r="AD3630">
        <v>96505139.689999998</v>
      </c>
      <c r="AE3630">
        <v>289.56</v>
      </c>
      <c r="AF3630">
        <v>27944028248.639999</v>
      </c>
      <c r="AG3630">
        <v>223422.04</v>
      </c>
      <c r="AH3630">
        <v>0.9</v>
      </c>
      <c r="AI3630">
        <v>28485.29</v>
      </c>
      <c r="AJ3630">
        <v>12.56</v>
      </c>
      <c r="AK3630">
        <v>0</v>
      </c>
      <c r="AL3630">
        <v>5.2999999999999999E-2</v>
      </c>
      <c r="AM3630">
        <v>51147.72</v>
      </c>
      <c r="AN3630">
        <v>897</v>
      </c>
      <c r="AO3630">
        <v>571.91</v>
      </c>
      <c r="AP3630">
        <v>513003.27</v>
      </c>
      <c r="AQ3630">
        <v>3521298.23</v>
      </c>
      <c r="AR3630" t="s">
        <v>61</v>
      </c>
      <c r="AS3630" t="s">
        <v>61</v>
      </c>
      <c r="AT3630" t="s">
        <v>62</v>
      </c>
      <c r="AU3630" t="s">
        <v>63</v>
      </c>
    </row>
    <row r="3631" spans="1:47" x14ac:dyDescent="0.25">
      <c r="A3631" t="s">
        <v>4929</v>
      </c>
      <c r="B3631">
        <v>2022</v>
      </c>
      <c r="C3631">
        <v>6</v>
      </c>
      <c r="D3631" t="s">
        <v>77</v>
      </c>
      <c r="E3631" s="1">
        <v>44718</v>
      </c>
      <c r="F3631" s="1">
        <v>44736</v>
      </c>
      <c r="G3631">
        <v>18</v>
      </c>
      <c r="H3631">
        <v>8</v>
      </c>
      <c r="I3631" t="s">
        <v>49</v>
      </c>
      <c r="J3631" t="s">
        <v>112</v>
      </c>
      <c r="K3631" t="s">
        <v>343</v>
      </c>
      <c r="L3631">
        <v>2523.1</v>
      </c>
      <c r="M3631" t="s">
        <v>68</v>
      </c>
      <c r="N3631" t="s">
        <v>69</v>
      </c>
      <c r="O3631" t="s">
        <v>107</v>
      </c>
      <c r="P3631" t="s">
        <v>93</v>
      </c>
      <c r="Q3631" t="s">
        <v>82</v>
      </c>
      <c r="R3631" t="s">
        <v>3040</v>
      </c>
      <c r="S3631" t="s">
        <v>130</v>
      </c>
      <c r="T3631" t="s">
        <v>187</v>
      </c>
      <c r="U3631" t="s">
        <v>75</v>
      </c>
      <c r="V3631">
        <v>87782</v>
      </c>
      <c r="W3631">
        <v>60784</v>
      </c>
      <c r="X3631">
        <v>13.7</v>
      </c>
      <c r="Y3631">
        <v>14.1</v>
      </c>
      <c r="Z3631">
        <v>72828.740000000005</v>
      </c>
      <c r="AB3631">
        <v>43.34</v>
      </c>
      <c r="AC3631">
        <v>3156397.59</v>
      </c>
      <c r="AD3631">
        <v>51510311.229999997</v>
      </c>
      <c r="AE3631">
        <v>210.88</v>
      </c>
      <c r="AF3631">
        <v>10862494432.18</v>
      </c>
      <c r="AG3631">
        <v>162241.47</v>
      </c>
      <c r="AI3631">
        <v>7484.97</v>
      </c>
      <c r="AJ3631">
        <v>3.6</v>
      </c>
      <c r="AK3631">
        <v>1854371.2</v>
      </c>
      <c r="AL3631">
        <v>0.121</v>
      </c>
      <c r="AM3631">
        <v>62327.48</v>
      </c>
      <c r="AN3631">
        <v>614.29999999999995</v>
      </c>
      <c r="AO3631">
        <v>566.33000000000004</v>
      </c>
      <c r="AP3631">
        <v>347896.52</v>
      </c>
      <c r="AQ3631">
        <v>3736348.03</v>
      </c>
      <c r="AR3631" t="s">
        <v>61</v>
      </c>
      <c r="AS3631" t="s">
        <v>61</v>
      </c>
      <c r="AT3631" t="s">
        <v>62</v>
      </c>
      <c r="AU3631" t="s">
        <v>63</v>
      </c>
    </row>
    <row r="3632" spans="1:47" x14ac:dyDescent="0.25">
      <c r="A3632" t="s">
        <v>4930</v>
      </c>
      <c r="B3632">
        <v>2023</v>
      </c>
      <c r="C3632">
        <v>12</v>
      </c>
      <c r="D3632" t="s">
        <v>119</v>
      </c>
      <c r="E3632" s="1">
        <v>45278</v>
      </c>
      <c r="F3632" s="1">
        <v>45299</v>
      </c>
      <c r="G3632">
        <v>21</v>
      </c>
      <c r="H3632">
        <v>4.5</v>
      </c>
      <c r="I3632" t="s">
        <v>65</v>
      </c>
      <c r="J3632" t="s">
        <v>78</v>
      </c>
      <c r="K3632" t="s">
        <v>177</v>
      </c>
      <c r="L3632">
        <v>1001.99</v>
      </c>
      <c r="M3632" t="s">
        <v>114</v>
      </c>
      <c r="N3632" t="s">
        <v>106</v>
      </c>
      <c r="O3632" t="s">
        <v>91</v>
      </c>
      <c r="P3632" t="s">
        <v>82</v>
      </c>
      <c r="Q3632" t="s">
        <v>140</v>
      </c>
      <c r="R3632" t="s">
        <v>2455</v>
      </c>
      <c r="S3632" t="s">
        <v>130</v>
      </c>
      <c r="T3632" t="s">
        <v>131</v>
      </c>
      <c r="U3632" t="s">
        <v>96</v>
      </c>
      <c r="V3632">
        <v>71707</v>
      </c>
      <c r="W3632">
        <v>51652</v>
      </c>
      <c r="X3632">
        <v>6.7</v>
      </c>
      <c r="Y3632">
        <v>11.7</v>
      </c>
      <c r="Z3632">
        <v>59689.95</v>
      </c>
      <c r="AB3632">
        <v>26.73</v>
      </c>
      <c r="AC3632">
        <v>1595512.36</v>
      </c>
      <c r="AD3632">
        <v>26852120.91</v>
      </c>
      <c r="AE3632">
        <v>283.12</v>
      </c>
      <c r="AF3632">
        <v>7602372472.04</v>
      </c>
      <c r="AG3632">
        <v>183883.13</v>
      </c>
      <c r="AH3632">
        <v>1.3</v>
      </c>
      <c r="AI3632">
        <v>25522.880000000001</v>
      </c>
      <c r="AJ3632">
        <v>23.22</v>
      </c>
      <c r="AK3632">
        <v>0</v>
      </c>
      <c r="AL3632">
        <v>6.8000000000000005E-2</v>
      </c>
      <c r="AM3632">
        <v>18259.439999999999</v>
      </c>
      <c r="AN3632">
        <v>787.9</v>
      </c>
      <c r="AO3632">
        <v>693.39</v>
      </c>
      <c r="AP3632">
        <v>546321.98</v>
      </c>
      <c r="AQ3632">
        <v>2369499.79</v>
      </c>
      <c r="AR3632" t="s">
        <v>61</v>
      </c>
      <c r="AS3632" t="s">
        <v>61</v>
      </c>
      <c r="AT3632" t="s">
        <v>62</v>
      </c>
      <c r="AU3632" t="s">
        <v>63</v>
      </c>
    </row>
    <row r="3633" spans="1:47" x14ac:dyDescent="0.25">
      <c r="A3633" t="s">
        <v>4931</v>
      </c>
      <c r="B3633">
        <v>2025</v>
      </c>
      <c r="C3633">
        <v>12</v>
      </c>
      <c r="D3633" t="s">
        <v>119</v>
      </c>
      <c r="E3633" s="1">
        <v>46011</v>
      </c>
      <c r="F3633" s="1">
        <v>46038</v>
      </c>
      <c r="G3633">
        <v>27</v>
      </c>
      <c r="H3633">
        <v>18.899999999999999</v>
      </c>
      <c r="I3633" t="s">
        <v>65</v>
      </c>
      <c r="J3633" t="s">
        <v>78</v>
      </c>
      <c r="K3633" t="s">
        <v>158</v>
      </c>
      <c r="L3633">
        <v>1006.3</v>
      </c>
      <c r="M3633" t="s">
        <v>114</v>
      </c>
      <c r="N3633" t="s">
        <v>69</v>
      </c>
      <c r="O3633" t="s">
        <v>200</v>
      </c>
      <c r="P3633" t="s">
        <v>184</v>
      </c>
      <c r="Q3633" t="s">
        <v>140</v>
      </c>
      <c r="R3633" t="s">
        <v>841</v>
      </c>
      <c r="S3633" t="s">
        <v>161</v>
      </c>
      <c r="T3633" t="s">
        <v>86</v>
      </c>
      <c r="U3633" t="s">
        <v>103</v>
      </c>
      <c r="V3633">
        <v>32348</v>
      </c>
      <c r="W3633">
        <v>22475</v>
      </c>
      <c r="X3633">
        <v>17.3</v>
      </c>
      <c r="Y3633">
        <v>10.199999999999999</v>
      </c>
      <c r="Z3633">
        <v>26540.5</v>
      </c>
      <c r="AB3633">
        <v>19.13</v>
      </c>
      <c r="AC3633">
        <v>507719.76</v>
      </c>
      <c r="AD3633">
        <v>28481406.77</v>
      </c>
      <c r="AE3633">
        <v>280.95999999999998</v>
      </c>
      <c r="AF3633">
        <v>8002136046.1000004</v>
      </c>
      <c r="AG3633">
        <v>69601.539999999994</v>
      </c>
      <c r="AH3633">
        <v>0</v>
      </c>
      <c r="AI3633">
        <v>0</v>
      </c>
      <c r="AJ3633">
        <v>20.62</v>
      </c>
      <c r="AK3633">
        <v>0</v>
      </c>
      <c r="AL3633">
        <v>0.23200000000000001</v>
      </c>
      <c r="AM3633">
        <v>66076.86</v>
      </c>
      <c r="AN3633">
        <v>1214.5</v>
      </c>
      <c r="AO3633">
        <v>739.98</v>
      </c>
      <c r="AP3633">
        <v>898705.71</v>
      </c>
      <c r="AQ3633">
        <v>1542103.87</v>
      </c>
      <c r="AR3633" t="s">
        <v>61</v>
      </c>
      <c r="AS3633" t="s">
        <v>61</v>
      </c>
      <c r="AT3633" t="s">
        <v>62</v>
      </c>
      <c r="AU3633" t="s">
        <v>63</v>
      </c>
    </row>
    <row r="3634" spans="1:47" x14ac:dyDescent="0.25">
      <c r="A3634" t="s">
        <v>4932</v>
      </c>
      <c r="B3634">
        <v>2024</v>
      </c>
      <c r="C3634">
        <v>8</v>
      </c>
      <c r="D3634" t="s">
        <v>89</v>
      </c>
      <c r="E3634" s="1">
        <v>45516</v>
      </c>
      <c r="F3634" s="1">
        <v>45534</v>
      </c>
      <c r="G3634">
        <v>18</v>
      </c>
      <c r="H3634">
        <v>5</v>
      </c>
      <c r="I3634" t="s">
        <v>65</v>
      </c>
      <c r="J3634" t="s">
        <v>78</v>
      </c>
      <c r="K3634" t="s">
        <v>211</v>
      </c>
      <c r="L3634">
        <v>1701.99</v>
      </c>
      <c r="M3634" t="s">
        <v>68</v>
      </c>
      <c r="N3634" t="s">
        <v>168</v>
      </c>
      <c r="O3634" t="s">
        <v>107</v>
      </c>
      <c r="P3634" t="s">
        <v>56</v>
      </c>
      <c r="Q3634" t="s">
        <v>196</v>
      </c>
      <c r="R3634" t="s">
        <v>2187</v>
      </c>
      <c r="S3634" t="s">
        <v>85</v>
      </c>
      <c r="T3634" t="s">
        <v>74</v>
      </c>
      <c r="U3634" t="s">
        <v>132</v>
      </c>
      <c r="V3634">
        <v>49160</v>
      </c>
      <c r="W3634">
        <v>36657</v>
      </c>
      <c r="X3634">
        <v>7.3</v>
      </c>
      <c r="Y3634">
        <v>14</v>
      </c>
      <c r="Z3634">
        <v>38555.870000000003</v>
      </c>
      <c r="AB3634">
        <v>32.03</v>
      </c>
      <c r="AC3634">
        <v>1234944.52</v>
      </c>
      <c r="AD3634">
        <v>38239711.869999997</v>
      </c>
      <c r="AE3634">
        <v>279.39</v>
      </c>
      <c r="AF3634">
        <v>10683793099.360001</v>
      </c>
      <c r="AG3634">
        <v>231798.99</v>
      </c>
      <c r="AH3634">
        <v>4.0999999999999996</v>
      </c>
      <c r="AI3634">
        <v>37033.54</v>
      </c>
      <c r="AJ3634">
        <v>6.34</v>
      </c>
      <c r="AK3634">
        <v>0</v>
      </c>
      <c r="AL3634">
        <v>0.19500000000000001</v>
      </c>
      <c r="AM3634">
        <v>74567.44</v>
      </c>
      <c r="AN3634">
        <v>587.29999999999995</v>
      </c>
      <c r="AO3634">
        <v>490.73</v>
      </c>
      <c r="AP3634">
        <v>288205.73</v>
      </c>
      <c r="AQ3634">
        <v>1866550.22</v>
      </c>
      <c r="AR3634" t="s">
        <v>61</v>
      </c>
      <c r="AS3634" t="s">
        <v>61</v>
      </c>
      <c r="AT3634" t="s">
        <v>62</v>
      </c>
      <c r="AU3634" t="s">
        <v>63</v>
      </c>
    </row>
    <row r="3635" spans="1:47" x14ac:dyDescent="0.25">
      <c r="A3635" t="s">
        <v>4933</v>
      </c>
      <c r="B3635">
        <v>2022</v>
      </c>
      <c r="C3635">
        <v>1</v>
      </c>
      <c r="D3635" t="s">
        <v>48</v>
      </c>
      <c r="E3635" s="1">
        <v>44571</v>
      </c>
      <c r="F3635" s="1">
        <v>44581</v>
      </c>
      <c r="G3635">
        <v>10</v>
      </c>
      <c r="H3635">
        <v>16.3</v>
      </c>
      <c r="I3635" t="s">
        <v>65</v>
      </c>
      <c r="J3635" t="s">
        <v>78</v>
      </c>
      <c r="K3635" t="s">
        <v>105</v>
      </c>
      <c r="L3635">
        <v>1201.9000000000001</v>
      </c>
      <c r="M3635" t="s">
        <v>98</v>
      </c>
      <c r="N3635" t="s">
        <v>81</v>
      </c>
      <c r="O3635" t="s">
        <v>200</v>
      </c>
      <c r="P3635" t="s">
        <v>70</v>
      </c>
      <c r="Q3635" t="s">
        <v>159</v>
      </c>
      <c r="R3635" t="s">
        <v>1809</v>
      </c>
      <c r="S3635" t="s">
        <v>85</v>
      </c>
      <c r="T3635" t="s">
        <v>131</v>
      </c>
      <c r="U3635" t="s">
        <v>96</v>
      </c>
      <c r="V3635">
        <v>54749</v>
      </c>
      <c r="W3635">
        <v>36019</v>
      </c>
      <c r="X3635">
        <v>3.7</v>
      </c>
      <c r="Y3635">
        <v>11.2</v>
      </c>
      <c r="Z3635">
        <v>45122.44</v>
      </c>
      <c r="AB3635">
        <v>43.62</v>
      </c>
      <c r="AC3635">
        <v>1968240.83</v>
      </c>
      <c r="AD3635">
        <v>52601935.649999999</v>
      </c>
      <c r="AE3635">
        <v>213.28</v>
      </c>
      <c r="AF3635">
        <v>11218940835.43</v>
      </c>
      <c r="AG3635">
        <v>174837.28</v>
      </c>
      <c r="AH3635">
        <v>0</v>
      </c>
      <c r="AI3635">
        <v>0</v>
      </c>
      <c r="AJ3635">
        <v>5.0199999999999996</v>
      </c>
      <c r="AK3635">
        <v>0</v>
      </c>
      <c r="AL3635">
        <v>0.154</v>
      </c>
      <c r="AM3635">
        <v>81006.98</v>
      </c>
      <c r="AN3635">
        <v>504.8</v>
      </c>
      <c r="AO3635">
        <v>693.41</v>
      </c>
      <c r="AP3635">
        <v>350033.37</v>
      </c>
      <c r="AQ3635">
        <v>2574118.46</v>
      </c>
      <c r="AR3635" t="s">
        <v>61</v>
      </c>
      <c r="AS3635" t="s">
        <v>61</v>
      </c>
      <c r="AT3635" t="s">
        <v>62</v>
      </c>
      <c r="AU3635" t="s">
        <v>63</v>
      </c>
    </row>
    <row r="3636" spans="1:47" x14ac:dyDescent="0.25">
      <c r="A3636" t="s">
        <v>4934</v>
      </c>
      <c r="B3636">
        <v>2022</v>
      </c>
      <c r="C3636">
        <v>9</v>
      </c>
      <c r="D3636" t="s">
        <v>89</v>
      </c>
      <c r="E3636" s="1">
        <v>44812</v>
      </c>
      <c r="F3636" s="1">
        <v>44819</v>
      </c>
      <c r="G3636">
        <v>7</v>
      </c>
      <c r="H3636">
        <v>4.0999999999999996</v>
      </c>
      <c r="I3636" t="s">
        <v>49</v>
      </c>
      <c r="J3636" t="s">
        <v>50</v>
      </c>
      <c r="K3636" t="s">
        <v>145</v>
      </c>
      <c r="L3636">
        <v>2710.19</v>
      </c>
      <c r="M3636" t="s">
        <v>52</v>
      </c>
      <c r="N3636" t="s">
        <v>106</v>
      </c>
      <c r="O3636" t="s">
        <v>189</v>
      </c>
      <c r="P3636" t="s">
        <v>150</v>
      </c>
      <c r="Q3636" t="s">
        <v>56</v>
      </c>
      <c r="R3636" t="s">
        <v>832</v>
      </c>
      <c r="S3636" t="s">
        <v>170</v>
      </c>
      <c r="T3636" t="s">
        <v>95</v>
      </c>
      <c r="U3636" t="s">
        <v>103</v>
      </c>
      <c r="V3636">
        <v>77794</v>
      </c>
      <c r="W3636">
        <v>57309</v>
      </c>
      <c r="X3636">
        <v>3.7</v>
      </c>
      <c r="Y3636">
        <v>10.8</v>
      </c>
      <c r="Z3636">
        <v>70152.19</v>
      </c>
      <c r="AB3636">
        <v>45.42</v>
      </c>
      <c r="AC3636">
        <v>3186312.47</v>
      </c>
      <c r="AD3636">
        <v>44026111.399999999</v>
      </c>
      <c r="AE3636">
        <v>216.86</v>
      </c>
      <c r="AF3636">
        <v>9547502518.2000008</v>
      </c>
      <c r="AG3636">
        <v>130941.51</v>
      </c>
      <c r="AH3636">
        <v>2</v>
      </c>
      <c r="AI3636">
        <v>50396.07</v>
      </c>
      <c r="AJ3636">
        <v>18.350000000000001</v>
      </c>
      <c r="AK3636">
        <v>8078791.4400000004</v>
      </c>
      <c r="AL3636">
        <v>0.19900000000000001</v>
      </c>
      <c r="AM3636">
        <v>87611.96</v>
      </c>
      <c r="AN3636">
        <v>322.5</v>
      </c>
      <c r="AO3636">
        <v>711.79</v>
      </c>
      <c r="AP3636">
        <v>229552.27</v>
      </c>
      <c r="AQ3636">
        <v>3684814.28</v>
      </c>
      <c r="AR3636" t="s">
        <v>124</v>
      </c>
      <c r="AS3636" t="s">
        <v>61</v>
      </c>
      <c r="AT3636" t="s">
        <v>62</v>
      </c>
      <c r="AU3636" t="s">
        <v>63</v>
      </c>
    </row>
    <row r="3637" spans="1:47" x14ac:dyDescent="0.25">
      <c r="A3637" t="s">
        <v>4935</v>
      </c>
      <c r="B3637">
        <v>2021</v>
      </c>
      <c r="C3637">
        <v>8</v>
      </c>
      <c r="D3637" t="s">
        <v>89</v>
      </c>
      <c r="E3637" s="1">
        <v>44419</v>
      </c>
      <c r="F3637" s="1">
        <v>44429</v>
      </c>
      <c r="G3637">
        <v>10</v>
      </c>
      <c r="H3637">
        <v>4.2</v>
      </c>
      <c r="I3637" t="s">
        <v>49</v>
      </c>
      <c r="J3637" t="s">
        <v>78</v>
      </c>
      <c r="K3637" t="s">
        <v>158</v>
      </c>
      <c r="L3637">
        <v>1006.3</v>
      </c>
      <c r="M3637" t="s">
        <v>114</v>
      </c>
      <c r="N3637" t="s">
        <v>53</v>
      </c>
      <c r="O3637" t="s">
        <v>107</v>
      </c>
      <c r="P3637" t="s">
        <v>159</v>
      </c>
      <c r="Q3637" t="s">
        <v>128</v>
      </c>
      <c r="R3637" t="s">
        <v>1275</v>
      </c>
      <c r="S3637" t="s">
        <v>161</v>
      </c>
      <c r="T3637" t="s">
        <v>162</v>
      </c>
      <c r="U3637" t="s">
        <v>132</v>
      </c>
      <c r="V3637">
        <v>20098</v>
      </c>
      <c r="W3637">
        <v>13316</v>
      </c>
      <c r="X3637">
        <v>8.1999999999999993</v>
      </c>
      <c r="Y3637">
        <v>15.1</v>
      </c>
      <c r="Z3637">
        <v>17430.13</v>
      </c>
      <c r="AB3637">
        <v>14.21</v>
      </c>
      <c r="AC3637">
        <v>247682.15</v>
      </c>
      <c r="AD3637">
        <v>18560648.23</v>
      </c>
      <c r="AE3637">
        <v>170.01</v>
      </c>
      <c r="AF3637">
        <v>3155495805.5799999</v>
      </c>
      <c r="AG3637">
        <v>173515.79</v>
      </c>
      <c r="AH3637">
        <v>0.4</v>
      </c>
      <c r="AJ3637">
        <v>17.93</v>
      </c>
      <c r="AK3637">
        <v>3327924.23</v>
      </c>
      <c r="AL3637">
        <v>0.215</v>
      </c>
      <c r="AM3637">
        <v>39905.39</v>
      </c>
      <c r="AN3637">
        <v>518.4</v>
      </c>
      <c r="AO3637">
        <v>710.23</v>
      </c>
      <c r="AP3637">
        <v>368183.23</v>
      </c>
      <c r="AQ3637">
        <v>837254.55</v>
      </c>
      <c r="AR3637" t="s">
        <v>61</v>
      </c>
      <c r="AS3637" t="s">
        <v>61</v>
      </c>
      <c r="AT3637" t="s">
        <v>62</v>
      </c>
      <c r="AU3637" t="s">
        <v>63</v>
      </c>
    </row>
    <row r="3638" spans="1:47" x14ac:dyDescent="0.25">
      <c r="A3638" t="s">
        <v>4936</v>
      </c>
      <c r="B3638">
        <v>2024</v>
      </c>
      <c r="C3638">
        <v>5</v>
      </c>
      <c r="D3638" t="s">
        <v>77</v>
      </c>
      <c r="E3638" s="1">
        <v>45433</v>
      </c>
      <c r="F3638" s="1">
        <v>45446</v>
      </c>
      <c r="G3638">
        <v>13</v>
      </c>
      <c r="H3638">
        <v>20.9</v>
      </c>
      <c r="I3638" t="s">
        <v>65</v>
      </c>
      <c r="J3638" t="s">
        <v>50</v>
      </c>
      <c r="K3638" t="s">
        <v>51</v>
      </c>
      <c r="L3638">
        <v>2709</v>
      </c>
      <c r="M3638" t="s">
        <v>90</v>
      </c>
      <c r="N3638" t="s">
        <v>168</v>
      </c>
      <c r="O3638" t="s">
        <v>200</v>
      </c>
      <c r="P3638" t="s">
        <v>82</v>
      </c>
      <c r="Q3638" t="s">
        <v>230</v>
      </c>
      <c r="R3638" t="s">
        <v>2074</v>
      </c>
      <c r="S3638" t="s">
        <v>58</v>
      </c>
      <c r="T3638" t="s">
        <v>187</v>
      </c>
      <c r="U3638" t="s">
        <v>259</v>
      </c>
      <c r="V3638">
        <v>287680</v>
      </c>
      <c r="W3638">
        <v>161555</v>
      </c>
      <c r="X3638">
        <v>13.8</v>
      </c>
      <c r="Y3638">
        <v>11.3</v>
      </c>
      <c r="Z3638">
        <v>240184.64</v>
      </c>
      <c r="AB3638">
        <v>16.61</v>
      </c>
      <c r="AC3638">
        <v>3989466.87</v>
      </c>
      <c r="AD3638">
        <v>16298929.67</v>
      </c>
      <c r="AE3638">
        <v>279.52999999999997</v>
      </c>
      <c r="AF3638">
        <v>4556039810.6599998</v>
      </c>
      <c r="AG3638">
        <v>182312.27</v>
      </c>
      <c r="AH3638">
        <v>0.9</v>
      </c>
      <c r="AI3638">
        <v>20103.88</v>
      </c>
      <c r="AJ3638">
        <v>24.53</v>
      </c>
      <c r="AK3638">
        <v>0</v>
      </c>
      <c r="AL3638">
        <v>0.20699999999999999</v>
      </c>
      <c r="AM3638">
        <v>33738.78</v>
      </c>
      <c r="AN3638">
        <v>290.10000000000002</v>
      </c>
      <c r="AO3638">
        <v>372.82</v>
      </c>
      <c r="AP3638">
        <v>108155.08</v>
      </c>
      <c r="AQ3638">
        <v>4333776.88</v>
      </c>
      <c r="AR3638" t="s">
        <v>61</v>
      </c>
      <c r="AS3638" t="s">
        <v>61</v>
      </c>
      <c r="AT3638" t="s">
        <v>62</v>
      </c>
      <c r="AU3638" t="s">
        <v>63</v>
      </c>
    </row>
    <row r="3639" spans="1:47" x14ac:dyDescent="0.25">
      <c r="A3639" t="s">
        <v>4937</v>
      </c>
      <c r="B3639">
        <v>2025</v>
      </c>
      <c r="C3639">
        <v>2</v>
      </c>
      <c r="D3639" t="s">
        <v>48</v>
      </c>
      <c r="E3639" s="1">
        <v>45692</v>
      </c>
      <c r="F3639" s="1">
        <v>45699</v>
      </c>
      <c r="G3639">
        <v>7</v>
      </c>
      <c r="H3639">
        <v>15.8</v>
      </c>
      <c r="I3639" t="s">
        <v>49</v>
      </c>
      <c r="J3639" t="s">
        <v>50</v>
      </c>
      <c r="K3639" t="s">
        <v>145</v>
      </c>
      <c r="L3639">
        <v>2710.19</v>
      </c>
      <c r="M3639" t="s">
        <v>68</v>
      </c>
      <c r="N3639" t="s">
        <v>69</v>
      </c>
      <c r="O3639" t="s">
        <v>107</v>
      </c>
      <c r="P3639" t="s">
        <v>127</v>
      </c>
      <c r="Q3639" t="s">
        <v>56</v>
      </c>
      <c r="R3639" t="s">
        <v>1144</v>
      </c>
      <c r="S3639" t="s">
        <v>170</v>
      </c>
      <c r="T3639" t="s">
        <v>131</v>
      </c>
      <c r="U3639" t="s">
        <v>110</v>
      </c>
      <c r="V3639">
        <v>114702</v>
      </c>
      <c r="W3639">
        <v>85354</v>
      </c>
      <c r="X3639">
        <v>17.8</v>
      </c>
      <c r="Y3639">
        <v>16</v>
      </c>
      <c r="Z3639">
        <v>96711.54</v>
      </c>
      <c r="AB3639">
        <v>34.130000000000003</v>
      </c>
      <c r="AC3639">
        <v>3300764.86</v>
      </c>
      <c r="AD3639">
        <v>65249341.810000002</v>
      </c>
      <c r="AE3639">
        <v>280.25</v>
      </c>
      <c r="AF3639">
        <v>18286128042.25</v>
      </c>
      <c r="AG3639">
        <v>220120.44</v>
      </c>
      <c r="AH3639">
        <v>0</v>
      </c>
      <c r="AI3639">
        <v>0</v>
      </c>
      <c r="AJ3639">
        <v>13.7</v>
      </c>
      <c r="AK3639">
        <v>8939159.8300000001</v>
      </c>
      <c r="AL3639">
        <v>0.28000000000000003</v>
      </c>
      <c r="AM3639">
        <v>182698.16</v>
      </c>
      <c r="AN3639">
        <v>353.8</v>
      </c>
      <c r="AO3639">
        <v>385.64</v>
      </c>
      <c r="AP3639">
        <v>136439.43</v>
      </c>
      <c r="AQ3639">
        <v>3840022.89</v>
      </c>
      <c r="AR3639" t="s">
        <v>61</v>
      </c>
      <c r="AS3639" t="s">
        <v>61</v>
      </c>
      <c r="AT3639" t="s">
        <v>62</v>
      </c>
      <c r="AU3639" t="s">
        <v>63</v>
      </c>
    </row>
    <row r="3640" spans="1:47" x14ac:dyDescent="0.25">
      <c r="A3640" t="s">
        <v>4938</v>
      </c>
      <c r="B3640">
        <v>2025</v>
      </c>
      <c r="C3640">
        <v>2</v>
      </c>
      <c r="D3640" t="s">
        <v>48</v>
      </c>
      <c r="E3640" s="1">
        <v>45705</v>
      </c>
      <c r="F3640" s="1">
        <v>45724</v>
      </c>
      <c r="G3640">
        <v>19</v>
      </c>
      <c r="H3640">
        <v>18.5</v>
      </c>
      <c r="I3640" t="s">
        <v>49</v>
      </c>
      <c r="J3640" t="s">
        <v>50</v>
      </c>
      <c r="K3640" t="s">
        <v>51</v>
      </c>
      <c r="L3640">
        <v>2709</v>
      </c>
      <c r="M3640" t="s">
        <v>80</v>
      </c>
      <c r="N3640" t="s">
        <v>106</v>
      </c>
      <c r="O3640" t="s">
        <v>189</v>
      </c>
      <c r="P3640" t="s">
        <v>196</v>
      </c>
      <c r="Q3640" t="s">
        <v>70</v>
      </c>
      <c r="R3640" t="s">
        <v>1146</v>
      </c>
      <c r="S3640" t="s">
        <v>170</v>
      </c>
      <c r="T3640" t="s">
        <v>162</v>
      </c>
      <c r="U3640" t="s">
        <v>60</v>
      </c>
      <c r="V3640">
        <v>118980</v>
      </c>
      <c r="W3640">
        <v>80785</v>
      </c>
      <c r="X3640">
        <v>8.6</v>
      </c>
      <c r="Y3640">
        <v>10.199999999999999</v>
      </c>
      <c r="Z3640">
        <v>94489.68</v>
      </c>
      <c r="AB3640">
        <v>29.23</v>
      </c>
      <c r="AC3640">
        <v>2761933.35</v>
      </c>
      <c r="AD3640">
        <v>7898392.3499999996</v>
      </c>
      <c r="AE3640">
        <v>279.17</v>
      </c>
      <c r="AF3640">
        <v>2204994192.3499999</v>
      </c>
      <c r="AG3640">
        <v>90774.43</v>
      </c>
      <c r="AH3640">
        <v>0</v>
      </c>
      <c r="AI3640">
        <v>0</v>
      </c>
      <c r="AJ3640">
        <v>15.54</v>
      </c>
      <c r="AK3640">
        <v>1227410.17</v>
      </c>
      <c r="AL3640">
        <v>0.19800000000000001</v>
      </c>
      <c r="AM3640">
        <v>15638.82</v>
      </c>
      <c r="AN3640">
        <v>803</v>
      </c>
      <c r="AO3640">
        <v>749.01</v>
      </c>
      <c r="AP3640">
        <v>601455.03</v>
      </c>
      <c r="AQ3640">
        <v>3469801.63</v>
      </c>
      <c r="AR3640" t="s">
        <v>61</v>
      </c>
      <c r="AS3640" t="s">
        <v>61</v>
      </c>
      <c r="AT3640" t="s">
        <v>62</v>
      </c>
      <c r="AU3640" t="s">
        <v>63</v>
      </c>
    </row>
    <row r="3641" spans="1:47" x14ac:dyDescent="0.25">
      <c r="A3641" t="s">
        <v>4939</v>
      </c>
      <c r="B3641">
        <v>2024</v>
      </c>
      <c r="C3641">
        <v>11</v>
      </c>
      <c r="D3641" t="s">
        <v>119</v>
      </c>
      <c r="E3641" s="1">
        <v>45613</v>
      </c>
      <c r="F3641" s="1">
        <v>45624</v>
      </c>
      <c r="G3641">
        <v>11</v>
      </c>
      <c r="H3641">
        <v>5.3</v>
      </c>
      <c r="I3641" t="s">
        <v>49</v>
      </c>
      <c r="J3641" t="s">
        <v>78</v>
      </c>
      <c r="K3641" t="s">
        <v>158</v>
      </c>
      <c r="L3641">
        <v>1006.3</v>
      </c>
      <c r="M3641" t="s">
        <v>80</v>
      </c>
      <c r="N3641" t="s">
        <v>81</v>
      </c>
      <c r="O3641" t="s">
        <v>189</v>
      </c>
      <c r="P3641" t="s">
        <v>204</v>
      </c>
      <c r="Q3641" t="s">
        <v>92</v>
      </c>
      <c r="R3641" t="s">
        <v>1240</v>
      </c>
      <c r="S3641" t="s">
        <v>161</v>
      </c>
      <c r="T3641" t="s">
        <v>187</v>
      </c>
      <c r="U3641" t="s">
        <v>60</v>
      </c>
      <c r="V3641">
        <v>39639</v>
      </c>
      <c r="W3641">
        <v>24970</v>
      </c>
      <c r="X3641">
        <v>9.5</v>
      </c>
      <c r="Y3641">
        <v>11.8</v>
      </c>
      <c r="Z3641">
        <v>31168.61</v>
      </c>
      <c r="AB3641">
        <v>32.94</v>
      </c>
      <c r="AC3641">
        <v>1026694.01</v>
      </c>
      <c r="AD3641">
        <v>22510905.199999999</v>
      </c>
      <c r="AE3641">
        <v>275.24</v>
      </c>
      <c r="AF3641">
        <v>6195901547.25</v>
      </c>
      <c r="AG3641">
        <v>177645.66</v>
      </c>
      <c r="AH3641">
        <v>3.2</v>
      </c>
      <c r="AI3641">
        <v>40918.89</v>
      </c>
      <c r="AJ3641">
        <v>12.04</v>
      </c>
      <c r="AK3641">
        <v>2710312.99</v>
      </c>
      <c r="AL3641">
        <v>0.254</v>
      </c>
      <c r="AM3641">
        <v>57177.7</v>
      </c>
      <c r="AN3641">
        <v>473.8</v>
      </c>
      <c r="AO3641">
        <v>598.23</v>
      </c>
      <c r="AP3641">
        <v>283441.37</v>
      </c>
      <c r="AQ3641">
        <v>1585877.63</v>
      </c>
      <c r="AR3641" t="s">
        <v>61</v>
      </c>
      <c r="AS3641" t="s">
        <v>61</v>
      </c>
      <c r="AT3641" t="s">
        <v>62</v>
      </c>
      <c r="AU3641" t="s">
        <v>63</v>
      </c>
    </row>
    <row r="3642" spans="1:47" x14ac:dyDescent="0.25">
      <c r="A3642" t="s">
        <v>4940</v>
      </c>
      <c r="B3642">
        <v>2022</v>
      </c>
      <c r="C3642">
        <v>6</v>
      </c>
      <c r="D3642" t="s">
        <v>77</v>
      </c>
      <c r="E3642" s="1">
        <v>44716</v>
      </c>
      <c r="F3642" s="1">
        <v>44748</v>
      </c>
      <c r="G3642">
        <v>32</v>
      </c>
      <c r="H3642">
        <v>4.2</v>
      </c>
      <c r="I3642" t="s">
        <v>49</v>
      </c>
      <c r="J3642" t="s">
        <v>134</v>
      </c>
      <c r="K3642" t="s">
        <v>135</v>
      </c>
      <c r="L3642">
        <v>9999.0098999999991</v>
      </c>
      <c r="M3642" t="s">
        <v>80</v>
      </c>
      <c r="N3642" t="s">
        <v>106</v>
      </c>
      <c r="O3642" t="s">
        <v>54</v>
      </c>
      <c r="P3642" t="s">
        <v>83</v>
      </c>
      <c r="Q3642" t="s">
        <v>226</v>
      </c>
      <c r="R3642" t="s">
        <v>303</v>
      </c>
      <c r="S3642" t="s">
        <v>137</v>
      </c>
      <c r="T3642" t="s">
        <v>131</v>
      </c>
      <c r="U3642" t="s">
        <v>60</v>
      </c>
      <c r="V3642">
        <v>7326</v>
      </c>
      <c r="W3642">
        <v>4155</v>
      </c>
      <c r="X3642">
        <v>24.6</v>
      </c>
      <c r="Y3642">
        <v>11.8</v>
      </c>
      <c r="Z3642">
        <v>6841.05</v>
      </c>
      <c r="AB3642">
        <v>22.32</v>
      </c>
      <c r="AC3642">
        <v>152692.24</v>
      </c>
      <c r="AD3642">
        <v>7355496.96</v>
      </c>
      <c r="AE3642">
        <v>210.12</v>
      </c>
      <c r="AF3642">
        <v>1545537021.24</v>
      </c>
      <c r="AG3642">
        <v>183237.84</v>
      </c>
      <c r="AH3642">
        <v>3</v>
      </c>
      <c r="AI3642">
        <v>65108.55</v>
      </c>
      <c r="AJ3642">
        <v>10.51</v>
      </c>
      <c r="AK3642">
        <v>773062.73</v>
      </c>
      <c r="AL3642">
        <v>0.33300000000000002</v>
      </c>
      <c r="AM3642">
        <v>24493.8</v>
      </c>
      <c r="AN3642">
        <v>1207.9000000000001</v>
      </c>
      <c r="AO3642">
        <v>558.57000000000005</v>
      </c>
      <c r="AP3642">
        <v>674696.7</v>
      </c>
      <c r="AQ3642">
        <v>1100229.1299999999</v>
      </c>
      <c r="AR3642" t="s">
        <v>61</v>
      </c>
      <c r="AS3642" t="s">
        <v>61</v>
      </c>
      <c r="AT3642" t="s">
        <v>62</v>
      </c>
      <c r="AU3642" t="s">
        <v>63</v>
      </c>
    </row>
    <row r="3643" spans="1:47" x14ac:dyDescent="0.25">
      <c r="A3643" t="s">
        <v>4941</v>
      </c>
      <c r="B3643">
        <v>2021</v>
      </c>
      <c r="C3643">
        <v>2</v>
      </c>
      <c r="D3643" t="s">
        <v>48</v>
      </c>
      <c r="E3643" s="1">
        <v>44254</v>
      </c>
      <c r="F3643" s="1">
        <v>44271</v>
      </c>
      <c r="G3643">
        <v>17</v>
      </c>
      <c r="H3643">
        <v>2.7</v>
      </c>
      <c r="I3643" t="s">
        <v>65</v>
      </c>
      <c r="J3643" t="s">
        <v>50</v>
      </c>
      <c r="K3643" t="s">
        <v>120</v>
      </c>
      <c r="L3643">
        <v>2710.1921000000002</v>
      </c>
      <c r="M3643" t="s">
        <v>68</v>
      </c>
      <c r="N3643" t="s">
        <v>168</v>
      </c>
      <c r="O3643" t="s">
        <v>99</v>
      </c>
      <c r="P3643" t="s">
        <v>56</v>
      </c>
      <c r="Q3643" t="s">
        <v>159</v>
      </c>
      <c r="R3643" t="s">
        <v>794</v>
      </c>
      <c r="S3643" t="s">
        <v>123</v>
      </c>
      <c r="T3643" t="s">
        <v>59</v>
      </c>
      <c r="U3643" t="s">
        <v>213</v>
      </c>
      <c r="V3643">
        <v>37563</v>
      </c>
      <c r="W3643">
        <v>27315</v>
      </c>
      <c r="X3643">
        <v>17.600000000000001</v>
      </c>
      <c r="Y3643">
        <v>14.7</v>
      </c>
      <c r="Z3643">
        <v>34856.639999999999</v>
      </c>
      <c r="AB3643">
        <v>34.979999999999997</v>
      </c>
      <c r="AC3643">
        <v>1219285.27</v>
      </c>
      <c r="AD3643">
        <v>26188490.760000002</v>
      </c>
      <c r="AE3643">
        <v>170.78</v>
      </c>
      <c r="AF3643">
        <v>4472470451.9899998</v>
      </c>
      <c r="AG3643">
        <v>64386.52</v>
      </c>
      <c r="AH3643">
        <v>0</v>
      </c>
      <c r="AI3643">
        <v>0</v>
      </c>
      <c r="AJ3643">
        <v>0.72</v>
      </c>
      <c r="AK3643">
        <v>0</v>
      </c>
      <c r="AL3643">
        <v>0.15</v>
      </c>
      <c r="AM3643">
        <v>39282.74</v>
      </c>
      <c r="AN3643">
        <v>742.8</v>
      </c>
      <c r="AO3643">
        <v>678.86</v>
      </c>
      <c r="AP3643">
        <v>504257.21</v>
      </c>
      <c r="AQ3643">
        <v>1827211.74</v>
      </c>
      <c r="AR3643" t="s">
        <v>61</v>
      </c>
      <c r="AS3643" t="s">
        <v>61</v>
      </c>
      <c r="AT3643" t="s">
        <v>62</v>
      </c>
      <c r="AU3643" t="s">
        <v>63</v>
      </c>
    </row>
    <row r="3644" spans="1:47" x14ac:dyDescent="0.25">
      <c r="A3644" t="s">
        <v>4942</v>
      </c>
      <c r="B3644">
        <v>2023</v>
      </c>
      <c r="C3644">
        <v>5</v>
      </c>
      <c r="D3644" t="s">
        <v>77</v>
      </c>
      <c r="E3644" s="1">
        <v>45060</v>
      </c>
      <c r="F3644" s="1">
        <v>45078</v>
      </c>
      <c r="G3644">
        <v>18</v>
      </c>
      <c r="H3644">
        <v>11</v>
      </c>
      <c r="I3644" t="s">
        <v>49</v>
      </c>
      <c r="J3644" t="s">
        <v>50</v>
      </c>
      <c r="K3644" t="s">
        <v>51</v>
      </c>
      <c r="L3644">
        <v>2709</v>
      </c>
      <c r="M3644" t="s">
        <v>80</v>
      </c>
      <c r="N3644" t="s">
        <v>53</v>
      </c>
      <c r="O3644" t="s">
        <v>107</v>
      </c>
      <c r="P3644" t="s">
        <v>127</v>
      </c>
      <c r="Q3644" t="s">
        <v>184</v>
      </c>
      <c r="R3644" t="s">
        <v>1064</v>
      </c>
      <c r="S3644" t="s">
        <v>58</v>
      </c>
      <c r="T3644" t="s">
        <v>162</v>
      </c>
      <c r="U3644" t="s">
        <v>166</v>
      </c>
      <c r="V3644">
        <v>226872</v>
      </c>
      <c r="W3644">
        <v>131440</v>
      </c>
      <c r="X3644">
        <v>9.6999999999999993</v>
      </c>
      <c r="Y3644">
        <v>15.7</v>
      </c>
      <c r="Z3644">
        <v>209624.78</v>
      </c>
      <c r="AB3644">
        <v>34.83</v>
      </c>
      <c r="AC3644">
        <v>7301231.0899999999</v>
      </c>
      <c r="AD3644">
        <v>14319468.720000001</v>
      </c>
      <c r="AE3644">
        <v>288.05</v>
      </c>
      <c r="AF3644">
        <v>4124722964.8000002</v>
      </c>
      <c r="AG3644">
        <v>97439.51</v>
      </c>
      <c r="AH3644">
        <v>0</v>
      </c>
      <c r="AI3644">
        <v>0</v>
      </c>
      <c r="AJ3644">
        <v>0.89</v>
      </c>
      <c r="AK3644">
        <v>127443.27</v>
      </c>
      <c r="AL3644">
        <v>0.17899999999999999</v>
      </c>
      <c r="AM3644">
        <v>25631.85</v>
      </c>
      <c r="AN3644">
        <v>528.4</v>
      </c>
      <c r="AO3644">
        <v>405.06</v>
      </c>
      <c r="AP3644">
        <v>214033.7</v>
      </c>
      <c r="AQ3644">
        <v>7638336.1500000004</v>
      </c>
      <c r="AR3644" t="s">
        <v>61</v>
      </c>
      <c r="AS3644" t="s">
        <v>61</v>
      </c>
      <c r="AT3644" t="s">
        <v>62</v>
      </c>
      <c r="AU3644" t="s">
        <v>63</v>
      </c>
    </row>
    <row r="3645" spans="1:47" x14ac:dyDescent="0.25">
      <c r="A3645" t="s">
        <v>4943</v>
      </c>
      <c r="B3645">
        <v>2021</v>
      </c>
      <c r="C3645">
        <v>2</v>
      </c>
      <c r="D3645" t="s">
        <v>48</v>
      </c>
      <c r="E3645" s="1">
        <v>44237</v>
      </c>
      <c r="F3645" s="1">
        <v>44261</v>
      </c>
      <c r="G3645">
        <v>24</v>
      </c>
      <c r="H3645">
        <v>5.2</v>
      </c>
      <c r="I3645" t="s">
        <v>65</v>
      </c>
      <c r="J3645" t="s">
        <v>134</v>
      </c>
      <c r="K3645" t="s">
        <v>135</v>
      </c>
      <c r="L3645">
        <v>9999.0098999999991</v>
      </c>
      <c r="M3645" t="s">
        <v>114</v>
      </c>
      <c r="N3645" t="s">
        <v>69</v>
      </c>
      <c r="O3645" t="s">
        <v>107</v>
      </c>
      <c r="P3645" t="s">
        <v>92</v>
      </c>
      <c r="Q3645" t="s">
        <v>108</v>
      </c>
      <c r="R3645" t="s">
        <v>1692</v>
      </c>
      <c r="S3645" t="s">
        <v>137</v>
      </c>
      <c r="T3645" t="s">
        <v>102</v>
      </c>
      <c r="U3645" t="s">
        <v>87</v>
      </c>
      <c r="V3645">
        <v>6979</v>
      </c>
      <c r="W3645">
        <v>4081</v>
      </c>
      <c r="X3645">
        <v>2.5</v>
      </c>
      <c r="Y3645">
        <v>12.1</v>
      </c>
      <c r="Z3645">
        <v>5967.56</v>
      </c>
      <c r="AB3645">
        <v>38.11</v>
      </c>
      <c r="AC3645">
        <v>227423.71</v>
      </c>
      <c r="AD3645">
        <v>3474850.51</v>
      </c>
      <c r="AE3645">
        <v>168.83</v>
      </c>
      <c r="AF3645">
        <v>586659011.60000002</v>
      </c>
      <c r="AG3645">
        <v>200364.83</v>
      </c>
      <c r="AH3645">
        <v>0</v>
      </c>
      <c r="AI3645">
        <v>0</v>
      </c>
      <c r="AJ3645">
        <v>11.59</v>
      </c>
      <c r="AK3645">
        <v>0</v>
      </c>
      <c r="AL3645">
        <v>0.29599999999999999</v>
      </c>
      <c r="AM3645">
        <v>10285.56</v>
      </c>
      <c r="AN3645">
        <v>725.3</v>
      </c>
      <c r="AO3645">
        <v>470.4</v>
      </c>
      <c r="AP3645">
        <v>341181.12</v>
      </c>
      <c r="AQ3645">
        <v>779255.22</v>
      </c>
      <c r="AR3645" t="s">
        <v>61</v>
      </c>
      <c r="AS3645" t="s">
        <v>61</v>
      </c>
      <c r="AT3645" t="s">
        <v>62</v>
      </c>
      <c r="AU3645" t="s">
        <v>63</v>
      </c>
    </row>
    <row r="3646" spans="1:47" x14ac:dyDescent="0.25">
      <c r="A3646" t="s">
        <v>4944</v>
      </c>
      <c r="B3646">
        <v>2024</v>
      </c>
      <c r="C3646">
        <v>10</v>
      </c>
      <c r="D3646" t="s">
        <v>119</v>
      </c>
      <c r="E3646" s="1">
        <v>45582</v>
      </c>
      <c r="F3646" s="1">
        <v>45594</v>
      </c>
      <c r="G3646">
        <v>12</v>
      </c>
      <c r="H3646">
        <v>5.4</v>
      </c>
      <c r="I3646" t="s">
        <v>65</v>
      </c>
      <c r="J3646" t="s">
        <v>50</v>
      </c>
      <c r="K3646" t="s">
        <v>51</v>
      </c>
      <c r="L3646">
        <v>2709</v>
      </c>
      <c r="M3646" t="s">
        <v>52</v>
      </c>
      <c r="N3646" t="s">
        <v>168</v>
      </c>
      <c r="O3646" t="s">
        <v>54</v>
      </c>
      <c r="P3646" t="s">
        <v>92</v>
      </c>
      <c r="Q3646" t="s">
        <v>159</v>
      </c>
      <c r="R3646" t="s">
        <v>577</v>
      </c>
      <c r="S3646" t="s">
        <v>58</v>
      </c>
      <c r="T3646" t="s">
        <v>148</v>
      </c>
      <c r="U3646" t="s">
        <v>228</v>
      </c>
      <c r="V3646">
        <v>236981</v>
      </c>
      <c r="W3646">
        <v>136852</v>
      </c>
      <c r="X3646">
        <v>9.1</v>
      </c>
      <c r="Y3646">
        <v>13.2</v>
      </c>
      <c r="Z3646">
        <v>198073.66</v>
      </c>
      <c r="AB3646">
        <v>18.89</v>
      </c>
      <c r="AC3646">
        <v>3741611.44</v>
      </c>
      <c r="AD3646">
        <v>18811055.489999998</v>
      </c>
      <c r="AE3646">
        <v>273.24</v>
      </c>
      <c r="AF3646">
        <v>5139932802.0900002</v>
      </c>
      <c r="AG3646">
        <v>161777.54999999999</v>
      </c>
      <c r="AH3646">
        <v>0.2</v>
      </c>
      <c r="AI3646">
        <v>5114.93</v>
      </c>
      <c r="AJ3646">
        <v>1.44</v>
      </c>
      <c r="AK3646">
        <v>0</v>
      </c>
      <c r="AL3646">
        <v>0.27900000000000003</v>
      </c>
      <c r="AM3646">
        <v>52482.84</v>
      </c>
      <c r="AN3646">
        <v>557.1</v>
      </c>
      <c r="AO3646">
        <v>466.08</v>
      </c>
      <c r="AP3646">
        <v>259653.17</v>
      </c>
      <c r="AQ3646">
        <v>4220639.93</v>
      </c>
      <c r="AR3646" t="s">
        <v>61</v>
      </c>
      <c r="AS3646" t="s">
        <v>61</v>
      </c>
      <c r="AT3646" t="s">
        <v>62</v>
      </c>
      <c r="AU3646" t="s">
        <v>63</v>
      </c>
    </row>
    <row r="3647" spans="1:47" x14ac:dyDescent="0.25">
      <c r="A3647" t="s">
        <v>4945</v>
      </c>
      <c r="B3647">
        <v>2022</v>
      </c>
      <c r="C3647">
        <v>3</v>
      </c>
      <c r="D3647" t="s">
        <v>48</v>
      </c>
      <c r="E3647" s="1">
        <v>44632</v>
      </c>
      <c r="F3647" s="1">
        <v>44655</v>
      </c>
      <c r="G3647">
        <v>23</v>
      </c>
      <c r="I3647" t="s">
        <v>65</v>
      </c>
      <c r="J3647" t="s">
        <v>78</v>
      </c>
      <c r="K3647" t="s">
        <v>177</v>
      </c>
      <c r="L3647">
        <v>1001.99</v>
      </c>
      <c r="M3647" t="s">
        <v>90</v>
      </c>
      <c r="N3647" t="s">
        <v>81</v>
      </c>
      <c r="O3647" t="s">
        <v>99</v>
      </c>
      <c r="P3647" t="s">
        <v>100</v>
      </c>
      <c r="Q3647" t="s">
        <v>127</v>
      </c>
      <c r="R3647" t="s">
        <v>599</v>
      </c>
      <c r="S3647" t="s">
        <v>130</v>
      </c>
      <c r="T3647" t="s">
        <v>86</v>
      </c>
      <c r="U3647" t="s">
        <v>96</v>
      </c>
      <c r="V3647">
        <v>87399</v>
      </c>
      <c r="W3647">
        <v>56065</v>
      </c>
      <c r="X3647">
        <v>11.8</v>
      </c>
      <c r="Y3647">
        <v>14.5</v>
      </c>
      <c r="Z3647">
        <v>74140.160000000003</v>
      </c>
      <c r="AB3647">
        <v>16.18</v>
      </c>
      <c r="AC3647">
        <v>1199587.79</v>
      </c>
      <c r="AD3647">
        <v>17076703.050000001</v>
      </c>
      <c r="AE3647">
        <v>215.34</v>
      </c>
      <c r="AF3647">
        <v>3677297234.79</v>
      </c>
      <c r="AG3647">
        <v>237144.46</v>
      </c>
      <c r="AH3647">
        <v>1.9</v>
      </c>
      <c r="AI3647">
        <v>36458.410000000003</v>
      </c>
      <c r="AJ3647">
        <v>10.56</v>
      </c>
      <c r="AK3647">
        <v>0</v>
      </c>
      <c r="AL3647">
        <v>0.19900000000000001</v>
      </c>
      <c r="AM3647">
        <v>33982.639999999999</v>
      </c>
      <c r="AN3647">
        <v>473.6</v>
      </c>
      <c r="AO3647">
        <v>578.65</v>
      </c>
      <c r="AP3647">
        <v>274048.64000000001</v>
      </c>
      <c r="AQ3647">
        <v>1781221.94</v>
      </c>
      <c r="AR3647" t="s">
        <v>61</v>
      </c>
      <c r="AS3647" t="s">
        <v>61</v>
      </c>
      <c r="AT3647" t="s">
        <v>62</v>
      </c>
      <c r="AU3647" t="s">
        <v>63</v>
      </c>
    </row>
    <row r="3648" spans="1:47" x14ac:dyDescent="0.25">
      <c r="A3648" t="s">
        <v>4946</v>
      </c>
      <c r="B3648">
        <v>2025</v>
      </c>
      <c r="C3648">
        <v>8</v>
      </c>
      <c r="D3648" t="s">
        <v>89</v>
      </c>
      <c r="E3648" s="1">
        <v>45889</v>
      </c>
      <c r="F3648" s="1">
        <v>45924</v>
      </c>
      <c r="G3648">
        <v>35</v>
      </c>
      <c r="H3648">
        <v>10</v>
      </c>
      <c r="I3648" t="s">
        <v>65</v>
      </c>
      <c r="J3648" t="s">
        <v>66</v>
      </c>
      <c r="K3648" t="s">
        <v>248</v>
      </c>
      <c r="L3648">
        <v>9999</v>
      </c>
      <c r="M3648" t="s">
        <v>98</v>
      </c>
      <c r="N3648" t="s">
        <v>53</v>
      </c>
      <c r="O3648" t="s">
        <v>99</v>
      </c>
      <c r="P3648" t="s">
        <v>92</v>
      </c>
      <c r="Q3648" t="s">
        <v>140</v>
      </c>
      <c r="R3648" t="s">
        <v>870</v>
      </c>
      <c r="S3648" t="s">
        <v>156</v>
      </c>
      <c r="T3648" t="s">
        <v>95</v>
      </c>
      <c r="U3648" t="s">
        <v>228</v>
      </c>
      <c r="V3648">
        <v>20144</v>
      </c>
      <c r="W3648">
        <v>13276</v>
      </c>
      <c r="X3648">
        <v>22.3</v>
      </c>
      <c r="Y3648">
        <v>11.6</v>
      </c>
      <c r="Z3648">
        <v>18243.86</v>
      </c>
      <c r="AA3648">
        <v>1303</v>
      </c>
      <c r="AB3648">
        <v>1907.73</v>
      </c>
      <c r="AC3648">
        <v>2485772.19</v>
      </c>
      <c r="AD3648">
        <v>56674368.649999999</v>
      </c>
      <c r="AE3648">
        <v>282.11</v>
      </c>
      <c r="AF3648">
        <v>15988406139.85</v>
      </c>
      <c r="AG3648">
        <v>124298.78</v>
      </c>
      <c r="AH3648">
        <v>2</v>
      </c>
      <c r="AI3648">
        <v>69396.11</v>
      </c>
      <c r="AJ3648">
        <v>22.33</v>
      </c>
      <c r="AK3648">
        <v>0</v>
      </c>
      <c r="AL3648">
        <v>0.32300000000000001</v>
      </c>
      <c r="AM3648">
        <v>183058.21</v>
      </c>
      <c r="AN3648">
        <v>1026.7</v>
      </c>
      <c r="AO3648">
        <v>690.77</v>
      </c>
      <c r="AP3648">
        <v>709213.56</v>
      </c>
      <c r="AQ3648">
        <v>3571738.85</v>
      </c>
      <c r="AR3648" t="s">
        <v>61</v>
      </c>
      <c r="AS3648" t="s">
        <v>61</v>
      </c>
      <c r="AT3648" t="s">
        <v>62</v>
      </c>
      <c r="AU3648" t="s">
        <v>63</v>
      </c>
    </row>
    <row r="3649" spans="1:47" x14ac:dyDescent="0.25">
      <c r="A3649" t="s">
        <v>4947</v>
      </c>
      <c r="B3649">
        <v>2021</v>
      </c>
      <c r="C3649">
        <v>11</v>
      </c>
      <c r="D3649" t="s">
        <v>119</v>
      </c>
      <c r="E3649" s="1">
        <v>44530</v>
      </c>
      <c r="F3649" s="1">
        <v>44540</v>
      </c>
      <c r="G3649">
        <v>10</v>
      </c>
      <c r="H3649">
        <v>4.3</v>
      </c>
      <c r="I3649" t="s">
        <v>49</v>
      </c>
      <c r="J3649" t="s">
        <v>50</v>
      </c>
      <c r="K3649" t="s">
        <v>51</v>
      </c>
      <c r="L3649">
        <v>2709</v>
      </c>
      <c r="M3649" t="s">
        <v>52</v>
      </c>
      <c r="N3649" t="s">
        <v>53</v>
      </c>
      <c r="O3649" t="s">
        <v>189</v>
      </c>
      <c r="P3649" t="s">
        <v>131</v>
      </c>
      <c r="Q3649" t="s">
        <v>70</v>
      </c>
      <c r="R3649" t="s">
        <v>4948</v>
      </c>
      <c r="S3649" t="s">
        <v>186</v>
      </c>
      <c r="T3649" t="s">
        <v>86</v>
      </c>
      <c r="U3649" t="s">
        <v>103</v>
      </c>
      <c r="V3649">
        <v>104014</v>
      </c>
      <c r="W3649">
        <v>62556</v>
      </c>
      <c r="X3649">
        <v>3.5</v>
      </c>
      <c r="Y3649">
        <v>14.8</v>
      </c>
      <c r="Z3649">
        <v>89449.47</v>
      </c>
      <c r="AB3649">
        <v>15.78</v>
      </c>
      <c r="AC3649">
        <v>1411512.64</v>
      </c>
      <c r="AD3649">
        <v>8775887.5</v>
      </c>
      <c r="AE3649">
        <v>167.17</v>
      </c>
      <c r="AF3649">
        <v>1467065113.3800001</v>
      </c>
      <c r="AG3649">
        <v>158429.24</v>
      </c>
      <c r="AH3649">
        <v>0</v>
      </c>
      <c r="AI3649">
        <v>0</v>
      </c>
      <c r="AJ3649">
        <v>18.739999999999998</v>
      </c>
      <c r="AK3649">
        <v>1644601.32</v>
      </c>
      <c r="AL3649">
        <v>0.25900000000000001</v>
      </c>
      <c r="AM3649">
        <v>22729.55</v>
      </c>
      <c r="AN3649">
        <v>429.7</v>
      </c>
      <c r="AO3649">
        <v>401.48</v>
      </c>
      <c r="AP3649">
        <v>172515.96</v>
      </c>
      <c r="AQ3649">
        <v>1765187.39</v>
      </c>
      <c r="AR3649" t="s">
        <v>124</v>
      </c>
      <c r="AS3649" t="s">
        <v>61</v>
      </c>
      <c r="AT3649" t="s">
        <v>62</v>
      </c>
      <c r="AU3649" t="s">
        <v>63</v>
      </c>
    </row>
    <row r="3650" spans="1:47" x14ac:dyDescent="0.25">
      <c r="A3650" t="s">
        <v>4949</v>
      </c>
      <c r="B3650">
        <v>2023</v>
      </c>
      <c r="C3650">
        <v>12</v>
      </c>
      <c r="D3650" t="s">
        <v>119</v>
      </c>
      <c r="E3650" s="1">
        <v>45284</v>
      </c>
      <c r="F3650" s="1">
        <v>45306</v>
      </c>
      <c r="G3650">
        <v>22</v>
      </c>
      <c r="H3650">
        <v>15.8</v>
      </c>
      <c r="I3650" t="s">
        <v>49</v>
      </c>
      <c r="J3650" t="s">
        <v>78</v>
      </c>
      <c r="K3650" t="s">
        <v>158</v>
      </c>
      <c r="L3650">
        <v>1006.3</v>
      </c>
      <c r="M3650" t="s">
        <v>114</v>
      </c>
      <c r="N3650" t="s">
        <v>53</v>
      </c>
      <c r="O3650" t="s">
        <v>200</v>
      </c>
      <c r="P3650" t="s">
        <v>150</v>
      </c>
      <c r="Q3650" t="s">
        <v>70</v>
      </c>
      <c r="R3650" t="s">
        <v>147</v>
      </c>
      <c r="S3650" t="s">
        <v>161</v>
      </c>
      <c r="T3650" t="s">
        <v>59</v>
      </c>
      <c r="U3650" t="s">
        <v>110</v>
      </c>
      <c r="V3650">
        <v>44711</v>
      </c>
      <c r="W3650">
        <v>25690</v>
      </c>
      <c r="X3650">
        <v>6</v>
      </c>
      <c r="Y3650">
        <v>13.2</v>
      </c>
      <c r="Z3650">
        <v>34571.839999999997</v>
      </c>
      <c r="AB3650">
        <v>18.22</v>
      </c>
      <c r="AC3650">
        <v>629898.92000000004</v>
      </c>
      <c r="AD3650">
        <v>21275510.34</v>
      </c>
      <c r="AE3650">
        <v>287.07</v>
      </c>
      <c r="AF3650">
        <v>6107560753.3000002</v>
      </c>
      <c r="AG3650">
        <v>48005.5</v>
      </c>
      <c r="AH3650">
        <v>2.2999999999999998</v>
      </c>
      <c r="AI3650">
        <v>71728.28</v>
      </c>
      <c r="AJ3650">
        <v>4.71</v>
      </c>
      <c r="AK3650">
        <v>1002076.54</v>
      </c>
      <c r="AL3650">
        <v>0.224</v>
      </c>
      <c r="AM3650">
        <v>47657.14</v>
      </c>
      <c r="AN3650">
        <v>822.7</v>
      </c>
      <c r="AO3650">
        <v>609.91999999999996</v>
      </c>
      <c r="AP3650">
        <v>501781.18</v>
      </c>
      <c r="AQ3650">
        <v>1299071.02</v>
      </c>
      <c r="AR3650" t="s">
        <v>61</v>
      </c>
      <c r="AS3650" t="s">
        <v>124</v>
      </c>
      <c r="AT3650" t="s">
        <v>62</v>
      </c>
      <c r="AU3650" t="s">
        <v>63</v>
      </c>
    </row>
    <row r="3651" spans="1:47" x14ac:dyDescent="0.25">
      <c r="A3651" t="s">
        <v>4950</v>
      </c>
      <c r="B3651">
        <v>2024</v>
      </c>
      <c r="C3651">
        <v>6</v>
      </c>
      <c r="D3651" t="s">
        <v>77</v>
      </c>
      <c r="E3651" s="1">
        <v>45450</v>
      </c>
      <c r="F3651" s="1">
        <v>45457</v>
      </c>
      <c r="G3651">
        <v>7</v>
      </c>
      <c r="H3651">
        <v>5.9</v>
      </c>
      <c r="I3651" t="s">
        <v>49</v>
      </c>
      <c r="J3651" t="s">
        <v>50</v>
      </c>
      <c r="K3651" t="s">
        <v>223</v>
      </c>
      <c r="L3651">
        <v>2710.1109999999999</v>
      </c>
      <c r="M3651" t="s">
        <v>52</v>
      </c>
      <c r="N3651" t="s">
        <v>168</v>
      </c>
      <c r="O3651" t="s">
        <v>91</v>
      </c>
      <c r="P3651" t="s">
        <v>204</v>
      </c>
      <c r="Q3651" t="s">
        <v>92</v>
      </c>
      <c r="R3651" t="s">
        <v>491</v>
      </c>
      <c r="S3651" t="s">
        <v>186</v>
      </c>
      <c r="T3651" t="s">
        <v>59</v>
      </c>
      <c r="U3651" t="s">
        <v>103</v>
      </c>
      <c r="V3651">
        <v>133247</v>
      </c>
      <c r="W3651">
        <v>93572</v>
      </c>
      <c r="X3651">
        <v>24.3</v>
      </c>
      <c r="Y3651">
        <v>14.5</v>
      </c>
      <c r="Z3651">
        <v>111053.52</v>
      </c>
      <c r="AB3651">
        <v>20.97</v>
      </c>
      <c r="AC3651">
        <v>2328792.31</v>
      </c>
      <c r="AD3651">
        <v>88811721.010000005</v>
      </c>
      <c r="AE3651">
        <v>276.37</v>
      </c>
      <c r="AF3651">
        <v>24544895335.529999</v>
      </c>
      <c r="AG3651">
        <v>89902.5</v>
      </c>
      <c r="AH3651">
        <v>0</v>
      </c>
      <c r="AJ3651">
        <v>17.899999999999999</v>
      </c>
      <c r="AK3651">
        <v>15897298.060000001</v>
      </c>
      <c r="AL3651">
        <v>0.13900000000000001</v>
      </c>
      <c r="AM3651">
        <v>123448.29</v>
      </c>
      <c r="AN3651">
        <v>344.4</v>
      </c>
      <c r="AO3651">
        <v>483.73</v>
      </c>
      <c r="AP3651">
        <v>166596.60999999999</v>
      </c>
      <c r="AQ3651">
        <v>2708739.71</v>
      </c>
      <c r="AR3651" t="s">
        <v>61</v>
      </c>
      <c r="AS3651" t="s">
        <v>61</v>
      </c>
      <c r="AT3651" t="s">
        <v>293</v>
      </c>
      <c r="AU3651" t="s">
        <v>63</v>
      </c>
    </row>
    <row r="3652" spans="1:47" x14ac:dyDescent="0.25">
      <c r="A3652" t="s">
        <v>4951</v>
      </c>
      <c r="B3652">
        <v>2025</v>
      </c>
      <c r="C3652">
        <v>2</v>
      </c>
      <c r="D3652" t="s">
        <v>48</v>
      </c>
      <c r="E3652" s="1">
        <v>45702</v>
      </c>
      <c r="F3652" s="1">
        <v>45709</v>
      </c>
      <c r="G3652">
        <v>7</v>
      </c>
      <c r="H3652">
        <v>8.6999999999999993</v>
      </c>
      <c r="I3652" t="s">
        <v>49</v>
      </c>
      <c r="J3652" t="s">
        <v>66</v>
      </c>
      <c r="K3652" t="s">
        <v>245</v>
      </c>
      <c r="L3652">
        <v>8905.9</v>
      </c>
      <c r="M3652" t="s">
        <v>68</v>
      </c>
      <c r="N3652" t="s">
        <v>168</v>
      </c>
      <c r="O3652" t="s">
        <v>107</v>
      </c>
      <c r="P3652" t="s">
        <v>257</v>
      </c>
      <c r="Q3652" t="s">
        <v>70</v>
      </c>
      <c r="R3652" t="s">
        <v>1395</v>
      </c>
      <c r="S3652" t="s">
        <v>73</v>
      </c>
      <c r="T3652" t="s">
        <v>102</v>
      </c>
      <c r="U3652" t="s">
        <v>143</v>
      </c>
      <c r="V3652">
        <v>2358</v>
      </c>
      <c r="W3652">
        <v>1381</v>
      </c>
      <c r="X3652">
        <v>10</v>
      </c>
      <c r="Y3652">
        <v>10.199999999999999</v>
      </c>
      <c r="Z3652">
        <v>2028.43</v>
      </c>
      <c r="AB3652">
        <v>22.07</v>
      </c>
      <c r="AC3652">
        <v>44767.45</v>
      </c>
      <c r="AD3652">
        <v>984336.23</v>
      </c>
      <c r="AE3652">
        <v>281.19</v>
      </c>
      <c r="AF3652">
        <v>276785504.50999999</v>
      </c>
      <c r="AG3652">
        <v>83167.13</v>
      </c>
      <c r="AH3652">
        <v>0.6</v>
      </c>
      <c r="AI3652">
        <v>18969.91</v>
      </c>
      <c r="AJ3652">
        <v>8.27</v>
      </c>
      <c r="AK3652">
        <v>81404.61</v>
      </c>
      <c r="AL3652">
        <v>0.34799999999999998</v>
      </c>
      <c r="AM3652">
        <v>3425.49</v>
      </c>
      <c r="AN3652">
        <v>171.9</v>
      </c>
      <c r="AO3652">
        <v>377.45</v>
      </c>
      <c r="AP3652">
        <v>64883.65</v>
      </c>
      <c r="AQ3652">
        <v>215213.63</v>
      </c>
      <c r="AR3652" t="s">
        <v>61</v>
      </c>
      <c r="AS3652" t="s">
        <v>61</v>
      </c>
      <c r="AT3652" t="s">
        <v>62</v>
      </c>
      <c r="AU3652" t="s">
        <v>63</v>
      </c>
    </row>
    <row r="3653" spans="1:47" x14ac:dyDescent="0.25">
      <c r="A3653" t="s">
        <v>4952</v>
      </c>
      <c r="B3653">
        <v>2022</v>
      </c>
      <c r="C3653">
        <v>10</v>
      </c>
      <c r="D3653" t="s">
        <v>119</v>
      </c>
      <c r="E3653" s="1">
        <v>44859</v>
      </c>
      <c r="F3653" s="1">
        <v>44886</v>
      </c>
      <c r="G3653">
        <v>27</v>
      </c>
      <c r="H3653">
        <v>14.9</v>
      </c>
      <c r="I3653" t="s">
        <v>65</v>
      </c>
      <c r="J3653" t="s">
        <v>66</v>
      </c>
      <c r="K3653" t="s">
        <v>245</v>
      </c>
      <c r="L3653">
        <v>8905.9</v>
      </c>
      <c r="M3653" t="s">
        <v>98</v>
      </c>
      <c r="N3653" t="s">
        <v>81</v>
      </c>
      <c r="O3653" t="s">
        <v>54</v>
      </c>
      <c r="P3653" t="s">
        <v>226</v>
      </c>
      <c r="Q3653" t="s">
        <v>127</v>
      </c>
      <c r="R3653" t="s">
        <v>2447</v>
      </c>
      <c r="S3653" t="s">
        <v>137</v>
      </c>
      <c r="T3653" t="s">
        <v>74</v>
      </c>
      <c r="U3653" t="s">
        <v>60</v>
      </c>
      <c r="V3653">
        <v>14485</v>
      </c>
      <c r="W3653">
        <v>9662</v>
      </c>
      <c r="X3653">
        <v>17.8</v>
      </c>
      <c r="Y3653">
        <v>15.6</v>
      </c>
      <c r="Z3653">
        <v>13146.44</v>
      </c>
      <c r="AB3653">
        <v>25.77</v>
      </c>
      <c r="AC3653">
        <v>338783.76</v>
      </c>
      <c r="AD3653">
        <v>13365196.76</v>
      </c>
      <c r="AE3653">
        <v>216.92</v>
      </c>
      <c r="AF3653">
        <v>2899178481.1799998</v>
      </c>
      <c r="AG3653">
        <v>233087.42</v>
      </c>
      <c r="AH3653">
        <v>0</v>
      </c>
      <c r="AI3653">
        <v>0</v>
      </c>
      <c r="AJ3653">
        <v>14.39</v>
      </c>
      <c r="AK3653">
        <v>0</v>
      </c>
      <c r="AL3653">
        <v>0.224</v>
      </c>
      <c r="AM3653">
        <v>29938.04</v>
      </c>
      <c r="AN3653">
        <v>1400</v>
      </c>
      <c r="AO3653">
        <v>365.2</v>
      </c>
      <c r="AP3653">
        <v>511280</v>
      </c>
      <c r="AQ3653">
        <v>1113089.22</v>
      </c>
      <c r="AR3653" t="s">
        <v>61</v>
      </c>
      <c r="AS3653" t="s">
        <v>61</v>
      </c>
      <c r="AT3653" t="s">
        <v>62</v>
      </c>
      <c r="AU3653" t="s">
        <v>63</v>
      </c>
    </row>
    <row r="3654" spans="1:47" x14ac:dyDescent="0.25">
      <c r="A3654" t="s">
        <v>4953</v>
      </c>
      <c r="B3654">
        <v>2024</v>
      </c>
      <c r="C3654">
        <v>7</v>
      </c>
      <c r="D3654" t="s">
        <v>89</v>
      </c>
      <c r="E3654" s="1">
        <v>45476</v>
      </c>
      <c r="F3654" s="1">
        <v>45493</v>
      </c>
      <c r="G3654">
        <v>17</v>
      </c>
      <c r="H3654">
        <v>20.5</v>
      </c>
      <c r="I3654" t="s">
        <v>65</v>
      </c>
      <c r="J3654" t="s">
        <v>50</v>
      </c>
      <c r="K3654" t="s">
        <v>223</v>
      </c>
      <c r="L3654">
        <v>2710.1109999999999</v>
      </c>
      <c r="M3654" t="s">
        <v>68</v>
      </c>
      <c r="N3654" t="s">
        <v>106</v>
      </c>
      <c r="O3654" t="s">
        <v>91</v>
      </c>
      <c r="P3654" t="s">
        <v>128</v>
      </c>
      <c r="Q3654" t="s">
        <v>150</v>
      </c>
      <c r="R3654" t="s">
        <v>1612</v>
      </c>
      <c r="S3654" t="s">
        <v>123</v>
      </c>
      <c r="T3654" t="s">
        <v>102</v>
      </c>
      <c r="U3654" t="s">
        <v>228</v>
      </c>
      <c r="V3654">
        <v>44282</v>
      </c>
      <c r="W3654">
        <v>32063</v>
      </c>
      <c r="X3654">
        <v>9.4</v>
      </c>
      <c r="Y3654">
        <v>13.3</v>
      </c>
      <c r="Z3654">
        <v>38615.08</v>
      </c>
      <c r="AB3654">
        <v>28.85</v>
      </c>
      <c r="AC3654">
        <v>1114045.06</v>
      </c>
      <c r="AD3654">
        <v>24022827.420000002</v>
      </c>
      <c r="AE3654">
        <v>273.5</v>
      </c>
      <c r="AF3654">
        <v>6570243299.3699999</v>
      </c>
      <c r="AG3654">
        <v>125990.11</v>
      </c>
      <c r="AH3654">
        <v>0</v>
      </c>
      <c r="AI3654">
        <v>0</v>
      </c>
      <c r="AJ3654">
        <v>9.67</v>
      </c>
      <c r="AK3654">
        <v>0</v>
      </c>
      <c r="AL3654">
        <v>0.24199999999999999</v>
      </c>
      <c r="AM3654">
        <v>58135.24</v>
      </c>
      <c r="AN3654">
        <v>307.3</v>
      </c>
      <c r="AO3654">
        <v>366.46</v>
      </c>
      <c r="AP3654">
        <v>112613.16</v>
      </c>
      <c r="AQ3654">
        <v>1410783.57</v>
      </c>
      <c r="AR3654" t="s">
        <v>61</v>
      </c>
      <c r="AS3654" t="s">
        <v>61</v>
      </c>
      <c r="AT3654" t="s">
        <v>62</v>
      </c>
      <c r="AU3654" t="s">
        <v>63</v>
      </c>
    </row>
    <row r="3655" spans="1:47" x14ac:dyDescent="0.25">
      <c r="A3655" t="s">
        <v>4954</v>
      </c>
      <c r="B3655">
        <v>2023</v>
      </c>
      <c r="C3655">
        <v>8</v>
      </c>
      <c r="D3655" t="s">
        <v>89</v>
      </c>
      <c r="E3655" s="1">
        <v>45139</v>
      </c>
      <c r="F3655" s="1">
        <v>45149</v>
      </c>
      <c r="G3655">
        <v>10</v>
      </c>
      <c r="H3655">
        <v>2</v>
      </c>
      <c r="I3655" t="s">
        <v>49</v>
      </c>
      <c r="J3655" t="s">
        <v>50</v>
      </c>
      <c r="K3655" t="s">
        <v>51</v>
      </c>
      <c r="L3655">
        <v>2709</v>
      </c>
      <c r="M3655" t="s">
        <v>90</v>
      </c>
      <c r="N3655" t="s">
        <v>81</v>
      </c>
      <c r="O3655" t="s">
        <v>107</v>
      </c>
      <c r="P3655" t="s">
        <v>108</v>
      </c>
      <c r="Q3655" t="s">
        <v>128</v>
      </c>
      <c r="R3655" t="s">
        <v>1322</v>
      </c>
      <c r="S3655" t="s">
        <v>170</v>
      </c>
      <c r="T3655" t="s">
        <v>86</v>
      </c>
      <c r="U3655" t="s">
        <v>132</v>
      </c>
      <c r="V3655">
        <v>134516</v>
      </c>
      <c r="W3655">
        <v>89701</v>
      </c>
      <c r="X3655">
        <v>11</v>
      </c>
      <c r="Y3655">
        <v>11.3</v>
      </c>
      <c r="Z3655">
        <v>106404.3</v>
      </c>
      <c r="AB3655">
        <v>18.649999999999999</v>
      </c>
      <c r="AC3655">
        <v>1984440.19</v>
      </c>
      <c r="AD3655">
        <v>6956713.1299999999</v>
      </c>
      <c r="AE3655">
        <v>289.86</v>
      </c>
      <c r="AF3655">
        <v>2016472867.8599999</v>
      </c>
      <c r="AG3655">
        <v>35029.050000000003</v>
      </c>
      <c r="AH3655">
        <v>1.3</v>
      </c>
      <c r="AI3655">
        <v>19844.099999999999</v>
      </c>
      <c r="AJ3655">
        <v>23.01</v>
      </c>
      <c r="AK3655">
        <v>1600739.69</v>
      </c>
      <c r="AL3655">
        <v>9.0999999999999998E-2</v>
      </c>
      <c r="AM3655">
        <v>6330.61</v>
      </c>
      <c r="AN3655">
        <v>212.7</v>
      </c>
      <c r="AO3655">
        <v>549</v>
      </c>
      <c r="AP3655">
        <v>116772.3</v>
      </c>
      <c r="AQ3655">
        <v>2162416.25</v>
      </c>
      <c r="AR3655" t="s">
        <v>61</v>
      </c>
      <c r="AS3655" t="s">
        <v>61</v>
      </c>
      <c r="AT3655" t="s">
        <v>293</v>
      </c>
      <c r="AU3655" t="s">
        <v>63</v>
      </c>
    </row>
    <row r="3656" spans="1:47" x14ac:dyDescent="0.25">
      <c r="A3656" t="s">
        <v>4955</v>
      </c>
      <c r="B3656">
        <v>2020</v>
      </c>
      <c r="C3656">
        <v>4</v>
      </c>
      <c r="D3656" t="s">
        <v>77</v>
      </c>
      <c r="E3656" s="1">
        <v>43938</v>
      </c>
      <c r="F3656" s="1">
        <v>43951</v>
      </c>
      <c r="G3656">
        <v>13</v>
      </c>
      <c r="H3656">
        <v>10.199999999999999</v>
      </c>
      <c r="I3656" t="s">
        <v>65</v>
      </c>
      <c r="J3656" t="s">
        <v>50</v>
      </c>
      <c r="K3656" t="s">
        <v>51</v>
      </c>
      <c r="L3656">
        <v>2709</v>
      </c>
      <c r="M3656" t="s">
        <v>90</v>
      </c>
      <c r="N3656" t="s">
        <v>69</v>
      </c>
      <c r="O3656" t="s">
        <v>200</v>
      </c>
      <c r="P3656" t="s">
        <v>226</v>
      </c>
      <c r="Q3656" t="s">
        <v>154</v>
      </c>
      <c r="R3656" t="s">
        <v>2027</v>
      </c>
      <c r="S3656" t="s">
        <v>186</v>
      </c>
      <c r="T3656" t="s">
        <v>74</v>
      </c>
      <c r="U3656" t="s">
        <v>166</v>
      </c>
      <c r="V3656">
        <v>136447</v>
      </c>
      <c r="W3656">
        <v>77076</v>
      </c>
      <c r="X3656">
        <v>18.899999999999999</v>
      </c>
      <c r="Y3656">
        <v>10.5</v>
      </c>
      <c r="Z3656">
        <v>109011.23</v>
      </c>
      <c r="AB3656">
        <v>15.21</v>
      </c>
      <c r="AC3656">
        <v>1658060.81</v>
      </c>
      <c r="AD3656">
        <v>6226721.46</v>
      </c>
      <c r="AE3656">
        <v>162.1</v>
      </c>
      <c r="AF3656">
        <v>1009351548.67</v>
      </c>
      <c r="AG3656">
        <v>245688.94</v>
      </c>
      <c r="AH3656">
        <v>0.5</v>
      </c>
      <c r="AI3656">
        <v>13036.47</v>
      </c>
      <c r="AJ3656">
        <v>1.97</v>
      </c>
      <c r="AK3656">
        <v>0</v>
      </c>
      <c r="AL3656">
        <v>0.23599999999999999</v>
      </c>
      <c r="AM3656">
        <v>14695.06</v>
      </c>
      <c r="AN3656">
        <v>220.2</v>
      </c>
      <c r="AO3656">
        <v>472.41</v>
      </c>
      <c r="AP3656">
        <v>104024.68</v>
      </c>
      <c r="AQ3656">
        <v>2035505.96</v>
      </c>
      <c r="AR3656" t="s">
        <v>61</v>
      </c>
      <c r="AS3656" t="s">
        <v>61</v>
      </c>
      <c r="AT3656" t="s">
        <v>62</v>
      </c>
      <c r="AU3656" t="s">
        <v>63</v>
      </c>
    </row>
    <row r="3657" spans="1:47" x14ac:dyDescent="0.25">
      <c r="A3657" t="s">
        <v>4956</v>
      </c>
      <c r="B3657">
        <v>2023</v>
      </c>
      <c r="C3657">
        <v>8</v>
      </c>
      <c r="D3657" t="s">
        <v>89</v>
      </c>
      <c r="E3657" s="1">
        <v>45156</v>
      </c>
      <c r="F3657" s="1">
        <v>45163</v>
      </c>
      <c r="G3657">
        <v>7</v>
      </c>
      <c r="H3657">
        <v>19.2</v>
      </c>
      <c r="I3657" t="s">
        <v>65</v>
      </c>
      <c r="J3657" t="s">
        <v>239</v>
      </c>
      <c r="K3657" t="s">
        <v>240</v>
      </c>
      <c r="L3657">
        <v>3105.2</v>
      </c>
      <c r="M3657" t="s">
        <v>52</v>
      </c>
      <c r="N3657" t="s">
        <v>106</v>
      </c>
      <c r="O3657" t="s">
        <v>99</v>
      </c>
      <c r="P3657" t="s">
        <v>56</v>
      </c>
      <c r="Q3657" t="s">
        <v>121</v>
      </c>
      <c r="R3657" t="s">
        <v>1082</v>
      </c>
      <c r="S3657" t="s">
        <v>161</v>
      </c>
      <c r="T3657" t="s">
        <v>131</v>
      </c>
      <c r="U3657" t="s">
        <v>166</v>
      </c>
      <c r="V3657">
        <v>41253</v>
      </c>
      <c r="W3657">
        <v>29323</v>
      </c>
      <c r="X3657">
        <v>19.2</v>
      </c>
      <c r="Y3657">
        <v>14.4</v>
      </c>
      <c r="Z3657">
        <v>33776.639999999999</v>
      </c>
      <c r="AB3657">
        <v>35.43</v>
      </c>
      <c r="AC3657">
        <v>1196706.3600000001</v>
      </c>
      <c r="AD3657">
        <v>8505295.7200000007</v>
      </c>
      <c r="AE3657">
        <v>282.85000000000002</v>
      </c>
      <c r="AF3657">
        <v>2405722894.4000001</v>
      </c>
      <c r="AG3657">
        <v>19112.009999999998</v>
      </c>
      <c r="AH3657">
        <v>0.1</v>
      </c>
      <c r="AI3657">
        <v>1594.64</v>
      </c>
      <c r="AJ3657">
        <v>9.14</v>
      </c>
      <c r="AK3657">
        <v>0</v>
      </c>
      <c r="AL3657">
        <v>0.309</v>
      </c>
      <c r="AM3657">
        <v>26281.360000000001</v>
      </c>
      <c r="AN3657">
        <v>255.6</v>
      </c>
      <c r="AO3657">
        <v>731.85</v>
      </c>
      <c r="AP3657">
        <v>187060.86</v>
      </c>
      <c r="AQ3657">
        <v>1430755.23</v>
      </c>
      <c r="AR3657" t="s">
        <v>61</v>
      </c>
      <c r="AS3657" t="s">
        <v>124</v>
      </c>
      <c r="AT3657" t="s">
        <v>62</v>
      </c>
      <c r="AU3657" t="s">
        <v>63</v>
      </c>
    </row>
    <row r="3658" spans="1:47" x14ac:dyDescent="0.25">
      <c r="A3658" t="s">
        <v>4957</v>
      </c>
      <c r="B3658">
        <v>2024</v>
      </c>
      <c r="C3658">
        <v>7</v>
      </c>
      <c r="D3658" t="s">
        <v>89</v>
      </c>
      <c r="E3658" s="1">
        <v>45491</v>
      </c>
      <c r="F3658" s="1">
        <v>45499</v>
      </c>
      <c r="G3658">
        <v>8</v>
      </c>
      <c r="H3658">
        <v>18.100000000000001</v>
      </c>
      <c r="I3658" t="s">
        <v>49</v>
      </c>
      <c r="J3658" t="s">
        <v>50</v>
      </c>
      <c r="K3658" t="s">
        <v>223</v>
      </c>
      <c r="L3658">
        <v>2710.1109999999999</v>
      </c>
      <c r="M3658" t="s">
        <v>114</v>
      </c>
      <c r="N3658" t="s">
        <v>53</v>
      </c>
      <c r="O3658" t="s">
        <v>54</v>
      </c>
      <c r="P3658" t="s">
        <v>131</v>
      </c>
      <c r="Q3658" t="s">
        <v>100</v>
      </c>
      <c r="R3658" t="s">
        <v>1082</v>
      </c>
      <c r="S3658" t="s">
        <v>123</v>
      </c>
      <c r="T3658" t="s">
        <v>59</v>
      </c>
      <c r="U3658" t="s">
        <v>181</v>
      </c>
      <c r="V3658">
        <v>77720</v>
      </c>
      <c r="W3658">
        <v>49429</v>
      </c>
      <c r="X3658">
        <v>1.6</v>
      </c>
      <c r="Y3658">
        <v>14.5</v>
      </c>
      <c r="Z3658">
        <v>62648.34</v>
      </c>
      <c r="AB3658">
        <v>41.62</v>
      </c>
      <c r="AC3658">
        <v>2607423.91</v>
      </c>
      <c r="AD3658">
        <v>30196499.879999999</v>
      </c>
      <c r="AE3658">
        <v>275.08</v>
      </c>
      <c r="AF3658">
        <v>8306453186.9899998</v>
      </c>
      <c r="AG3658">
        <v>226735.69</v>
      </c>
      <c r="AH3658">
        <v>2.4</v>
      </c>
      <c r="AI3658">
        <v>63713.75</v>
      </c>
      <c r="AJ3658">
        <v>12.25</v>
      </c>
      <c r="AK3658">
        <v>3699071.24</v>
      </c>
      <c r="AL3658">
        <v>0.25700000000000001</v>
      </c>
      <c r="AM3658">
        <v>77605</v>
      </c>
      <c r="AN3658">
        <v>158.6</v>
      </c>
      <c r="AO3658">
        <v>412.3</v>
      </c>
      <c r="AP3658">
        <v>65390.78</v>
      </c>
      <c r="AQ3658">
        <v>3040869.13</v>
      </c>
      <c r="AR3658" t="s">
        <v>124</v>
      </c>
      <c r="AS3658" t="s">
        <v>61</v>
      </c>
      <c r="AT3658" t="s">
        <v>62</v>
      </c>
      <c r="AU3658" t="s">
        <v>63</v>
      </c>
    </row>
    <row r="3659" spans="1:47" x14ac:dyDescent="0.25">
      <c r="A3659" t="s">
        <v>4958</v>
      </c>
      <c r="B3659">
        <v>2025</v>
      </c>
      <c r="C3659">
        <v>4</v>
      </c>
      <c r="D3659" t="s">
        <v>77</v>
      </c>
      <c r="E3659" s="1">
        <v>45765</v>
      </c>
      <c r="F3659" s="1">
        <v>45774</v>
      </c>
      <c r="G3659">
        <v>9</v>
      </c>
      <c r="H3659">
        <v>3.2</v>
      </c>
      <c r="I3659" t="s">
        <v>49</v>
      </c>
      <c r="J3659" t="s">
        <v>239</v>
      </c>
      <c r="K3659" t="s">
        <v>265</v>
      </c>
      <c r="L3659">
        <v>3102.1</v>
      </c>
      <c r="M3659" t="s">
        <v>80</v>
      </c>
      <c r="N3659" t="s">
        <v>53</v>
      </c>
      <c r="O3659" t="s">
        <v>91</v>
      </c>
      <c r="P3659" t="s">
        <v>150</v>
      </c>
      <c r="Q3659" t="s">
        <v>70</v>
      </c>
      <c r="R3659" t="s">
        <v>1684</v>
      </c>
      <c r="S3659" t="s">
        <v>161</v>
      </c>
      <c r="T3659" t="s">
        <v>102</v>
      </c>
      <c r="U3659" t="s">
        <v>75</v>
      </c>
      <c r="V3659">
        <v>33246</v>
      </c>
      <c r="W3659">
        <v>20191</v>
      </c>
      <c r="X3659">
        <v>16.3</v>
      </c>
      <c r="Y3659">
        <v>11.1</v>
      </c>
      <c r="Z3659">
        <v>29491.07</v>
      </c>
      <c r="AB3659">
        <v>13.8</v>
      </c>
      <c r="AC3659">
        <v>406976.77</v>
      </c>
      <c r="AD3659">
        <v>11909968.619999999</v>
      </c>
      <c r="AE3659">
        <v>284.18</v>
      </c>
      <c r="AF3659">
        <v>3384574882.4299998</v>
      </c>
      <c r="AG3659">
        <v>149973.62</v>
      </c>
      <c r="AH3659">
        <v>0</v>
      </c>
      <c r="AI3659">
        <v>0</v>
      </c>
      <c r="AJ3659">
        <v>24.77</v>
      </c>
      <c r="AK3659">
        <v>2950099.23</v>
      </c>
      <c r="AL3659">
        <v>0.10299999999999999</v>
      </c>
      <c r="AM3659">
        <v>12267.27</v>
      </c>
      <c r="AN3659">
        <v>438.1</v>
      </c>
      <c r="AO3659">
        <v>670.89</v>
      </c>
      <c r="AP3659">
        <v>293916.90999999997</v>
      </c>
      <c r="AQ3659">
        <v>863134.57</v>
      </c>
      <c r="AR3659" t="s">
        <v>61</v>
      </c>
      <c r="AS3659" t="s">
        <v>61</v>
      </c>
      <c r="AT3659" t="s">
        <v>62</v>
      </c>
      <c r="AU3659" t="s">
        <v>63</v>
      </c>
    </row>
    <row r="3660" spans="1:47" x14ac:dyDescent="0.25">
      <c r="A3660" t="s">
        <v>4959</v>
      </c>
      <c r="B3660">
        <v>2023</v>
      </c>
      <c r="C3660">
        <v>7</v>
      </c>
      <c r="D3660" t="s">
        <v>89</v>
      </c>
      <c r="E3660" s="1">
        <v>45117</v>
      </c>
      <c r="F3660" s="1">
        <v>45122</v>
      </c>
      <c r="G3660">
        <v>5</v>
      </c>
      <c r="H3660">
        <v>19.5</v>
      </c>
      <c r="I3660" t="s">
        <v>65</v>
      </c>
      <c r="J3660" t="s">
        <v>50</v>
      </c>
      <c r="K3660" t="s">
        <v>183</v>
      </c>
      <c r="L3660">
        <v>2710.19</v>
      </c>
      <c r="M3660" t="s">
        <v>52</v>
      </c>
      <c r="N3660" t="s">
        <v>53</v>
      </c>
      <c r="O3660" t="s">
        <v>99</v>
      </c>
      <c r="P3660" t="s">
        <v>100</v>
      </c>
      <c r="Q3660" t="s">
        <v>230</v>
      </c>
      <c r="R3660" t="s">
        <v>1483</v>
      </c>
      <c r="S3660" t="s">
        <v>186</v>
      </c>
      <c r="T3660" t="s">
        <v>131</v>
      </c>
      <c r="U3660" t="s">
        <v>213</v>
      </c>
      <c r="V3660">
        <v>152243</v>
      </c>
      <c r="W3660">
        <v>110748</v>
      </c>
      <c r="X3660">
        <v>7.1</v>
      </c>
      <c r="Y3660">
        <v>11.7</v>
      </c>
      <c r="Z3660">
        <v>118669.79</v>
      </c>
      <c r="AB3660">
        <v>9.94</v>
      </c>
      <c r="AC3660">
        <v>1179577.71</v>
      </c>
      <c r="AD3660">
        <v>45653454.909999996</v>
      </c>
      <c r="AE3660">
        <v>284.49</v>
      </c>
      <c r="AF3660">
        <v>12987951387.35</v>
      </c>
      <c r="AG3660">
        <v>154060.65</v>
      </c>
      <c r="AH3660">
        <v>2</v>
      </c>
      <c r="AI3660">
        <v>20843.05</v>
      </c>
      <c r="AJ3660">
        <v>12.25</v>
      </c>
      <c r="AK3660">
        <v>0</v>
      </c>
      <c r="AL3660">
        <v>0.17399999999999999</v>
      </c>
      <c r="AM3660">
        <v>79437.009999999995</v>
      </c>
      <c r="AN3660">
        <v>236.5</v>
      </c>
      <c r="AO3660">
        <v>428.64</v>
      </c>
      <c r="AP3660">
        <v>101373.36</v>
      </c>
      <c r="AQ3660">
        <v>1535291.78</v>
      </c>
      <c r="AR3660" t="s">
        <v>61</v>
      </c>
      <c r="AS3660" t="s">
        <v>61</v>
      </c>
      <c r="AT3660" t="s">
        <v>62</v>
      </c>
      <c r="AU3660" t="s">
        <v>63</v>
      </c>
    </row>
    <row r="3661" spans="1:47" x14ac:dyDescent="0.25">
      <c r="A3661" t="s">
        <v>4960</v>
      </c>
      <c r="B3661">
        <v>2025</v>
      </c>
      <c r="C3661">
        <v>9</v>
      </c>
      <c r="D3661" t="s">
        <v>89</v>
      </c>
      <c r="E3661" s="1">
        <v>45907</v>
      </c>
      <c r="F3661" s="1">
        <v>45941</v>
      </c>
      <c r="G3661">
        <v>34</v>
      </c>
      <c r="H3661">
        <v>6.3</v>
      </c>
      <c r="I3661" t="s">
        <v>49</v>
      </c>
      <c r="J3661" t="s">
        <v>66</v>
      </c>
      <c r="K3661" t="s">
        <v>251</v>
      </c>
      <c r="L3661">
        <v>8543.7000000000007</v>
      </c>
      <c r="M3661" t="s">
        <v>114</v>
      </c>
      <c r="N3661" t="s">
        <v>69</v>
      </c>
      <c r="O3661" t="s">
        <v>99</v>
      </c>
      <c r="P3661" t="s">
        <v>230</v>
      </c>
      <c r="Q3661" t="s">
        <v>184</v>
      </c>
      <c r="R3661" t="s">
        <v>4261</v>
      </c>
      <c r="S3661" t="s">
        <v>156</v>
      </c>
      <c r="T3661" t="s">
        <v>162</v>
      </c>
      <c r="U3661" t="s">
        <v>60</v>
      </c>
      <c r="V3661">
        <v>20155</v>
      </c>
      <c r="W3661">
        <v>14643</v>
      </c>
      <c r="X3661">
        <v>9.6</v>
      </c>
      <c r="Y3661">
        <v>11.5</v>
      </c>
      <c r="Z3661">
        <v>17442.490000000002</v>
      </c>
      <c r="AA3661">
        <v>1245</v>
      </c>
      <c r="AB3661">
        <v>2681.96</v>
      </c>
      <c r="AC3661">
        <v>3339040.2</v>
      </c>
      <c r="AD3661">
        <v>32187673.350000001</v>
      </c>
      <c r="AE3661">
        <v>284.83</v>
      </c>
      <c r="AF3661">
        <v>9168015000.2800007</v>
      </c>
      <c r="AG3661">
        <v>213886.19</v>
      </c>
      <c r="AH3661">
        <v>2.2999999999999998</v>
      </c>
      <c r="AI3661">
        <v>19674.82</v>
      </c>
      <c r="AJ3661">
        <v>24.96</v>
      </c>
      <c r="AK3661">
        <v>8034043.2699999996</v>
      </c>
      <c r="AL3661">
        <v>0.11</v>
      </c>
      <c r="AM3661">
        <v>35406.44</v>
      </c>
      <c r="AN3661">
        <v>1415.9</v>
      </c>
      <c r="AO3661">
        <v>414.42</v>
      </c>
      <c r="AP3661">
        <v>586777.28</v>
      </c>
      <c r="AQ3661">
        <v>4194784.93</v>
      </c>
      <c r="AR3661" t="s">
        <v>124</v>
      </c>
      <c r="AS3661" t="s">
        <v>124</v>
      </c>
      <c r="AT3661" t="s">
        <v>62</v>
      </c>
      <c r="AU3661" t="s">
        <v>63</v>
      </c>
    </row>
    <row r="3662" spans="1:47" x14ac:dyDescent="0.25">
      <c r="A3662" t="s">
        <v>4961</v>
      </c>
      <c r="B3662">
        <v>2020</v>
      </c>
      <c r="C3662">
        <v>1</v>
      </c>
      <c r="D3662" t="s">
        <v>48</v>
      </c>
      <c r="E3662" s="1">
        <v>43844</v>
      </c>
      <c r="F3662" s="1">
        <v>43856</v>
      </c>
      <c r="G3662">
        <v>12</v>
      </c>
      <c r="H3662">
        <v>20.399999999999999</v>
      </c>
      <c r="I3662" t="s">
        <v>49</v>
      </c>
      <c r="J3662" t="s">
        <v>66</v>
      </c>
      <c r="K3662" t="s">
        <v>153</v>
      </c>
      <c r="L3662">
        <v>6309</v>
      </c>
      <c r="M3662" t="s">
        <v>80</v>
      </c>
      <c r="N3662" t="s">
        <v>168</v>
      </c>
      <c r="O3662" t="s">
        <v>99</v>
      </c>
      <c r="P3662" t="s">
        <v>93</v>
      </c>
      <c r="Q3662" t="s">
        <v>226</v>
      </c>
      <c r="R3662" t="s">
        <v>2921</v>
      </c>
      <c r="S3662" t="s">
        <v>156</v>
      </c>
      <c r="T3662" t="s">
        <v>187</v>
      </c>
      <c r="U3662" t="s">
        <v>213</v>
      </c>
      <c r="V3662">
        <v>29537</v>
      </c>
      <c r="W3662">
        <v>18500</v>
      </c>
      <c r="X3662">
        <v>1.8</v>
      </c>
      <c r="Y3662">
        <v>13.8</v>
      </c>
      <c r="Z3662">
        <v>22776.04</v>
      </c>
      <c r="AA3662">
        <v>1626</v>
      </c>
      <c r="AB3662">
        <v>761.7</v>
      </c>
      <c r="AC3662">
        <v>1238524.2</v>
      </c>
      <c r="AD3662">
        <v>112284282.88</v>
      </c>
      <c r="AE3662">
        <v>166.75</v>
      </c>
      <c r="AF3662">
        <v>18723404170.240002</v>
      </c>
      <c r="AG3662">
        <v>212319.28</v>
      </c>
      <c r="AH3662">
        <v>1.1000000000000001</v>
      </c>
      <c r="AI3662">
        <v>22353.83</v>
      </c>
      <c r="AJ3662">
        <v>9.23</v>
      </c>
      <c r="AK3662">
        <v>10363839.310000001</v>
      </c>
      <c r="AL3662">
        <v>0.17</v>
      </c>
      <c r="AM3662">
        <v>190883.28</v>
      </c>
      <c r="AN3662">
        <v>615.5</v>
      </c>
      <c r="AO3662">
        <v>467.81</v>
      </c>
      <c r="AP3662">
        <v>287937.05</v>
      </c>
      <c r="AQ3662">
        <v>1952017.64</v>
      </c>
      <c r="AR3662" t="s">
        <v>61</v>
      </c>
      <c r="AS3662" t="s">
        <v>61</v>
      </c>
      <c r="AT3662" t="s">
        <v>62</v>
      </c>
      <c r="AU3662" t="s">
        <v>63</v>
      </c>
    </row>
    <row r="3663" spans="1:47" x14ac:dyDescent="0.25">
      <c r="A3663" t="s">
        <v>4962</v>
      </c>
      <c r="B3663">
        <v>2021</v>
      </c>
      <c r="C3663">
        <v>6</v>
      </c>
      <c r="D3663" t="s">
        <v>77</v>
      </c>
      <c r="E3663" s="1">
        <v>44377</v>
      </c>
      <c r="F3663" s="1">
        <v>44390</v>
      </c>
      <c r="G3663">
        <v>13</v>
      </c>
      <c r="H3663">
        <v>13.2</v>
      </c>
      <c r="I3663" t="s">
        <v>49</v>
      </c>
      <c r="J3663" t="s">
        <v>78</v>
      </c>
      <c r="K3663" t="s">
        <v>177</v>
      </c>
      <c r="L3663">
        <v>1001.99</v>
      </c>
      <c r="M3663" t="s">
        <v>90</v>
      </c>
      <c r="N3663" t="s">
        <v>106</v>
      </c>
      <c r="O3663" t="s">
        <v>107</v>
      </c>
      <c r="P3663" t="s">
        <v>108</v>
      </c>
      <c r="Q3663" t="s">
        <v>128</v>
      </c>
      <c r="R3663" t="s">
        <v>944</v>
      </c>
      <c r="S3663" t="s">
        <v>130</v>
      </c>
      <c r="T3663" t="s">
        <v>59</v>
      </c>
      <c r="U3663" t="s">
        <v>166</v>
      </c>
      <c r="V3663">
        <v>91174</v>
      </c>
      <c r="W3663">
        <v>57984</v>
      </c>
      <c r="X3663">
        <v>10.4</v>
      </c>
      <c r="Y3663">
        <v>12.9</v>
      </c>
      <c r="Z3663">
        <v>78428.160000000003</v>
      </c>
      <c r="AB3663">
        <v>15.65</v>
      </c>
      <c r="AC3663">
        <v>1227400.7</v>
      </c>
      <c r="AD3663">
        <v>31673212.420000002</v>
      </c>
      <c r="AE3663">
        <v>167.76</v>
      </c>
      <c r="AF3663">
        <v>5313498115.5799999</v>
      </c>
      <c r="AG3663">
        <v>32151.16</v>
      </c>
      <c r="AH3663">
        <v>0</v>
      </c>
      <c r="AI3663">
        <v>0</v>
      </c>
      <c r="AJ3663">
        <v>6.57</v>
      </c>
      <c r="AK3663">
        <v>2080930.06</v>
      </c>
      <c r="AL3663">
        <v>0.121</v>
      </c>
      <c r="AM3663">
        <v>38324.589999999997</v>
      </c>
      <c r="AN3663">
        <v>213.5</v>
      </c>
      <c r="AO3663">
        <v>607.14</v>
      </c>
      <c r="AP3663">
        <v>129624.39</v>
      </c>
      <c r="AQ3663">
        <v>1427500.84</v>
      </c>
      <c r="AR3663" t="s">
        <v>124</v>
      </c>
      <c r="AS3663" t="s">
        <v>61</v>
      </c>
      <c r="AT3663" t="s">
        <v>62</v>
      </c>
      <c r="AU3663" t="s">
        <v>63</v>
      </c>
    </row>
    <row r="3664" spans="1:47" x14ac:dyDescent="0.25">
      <c r="A3664" t="s">
        <v>4963</v>
      </c>
      <c r="B3664">
        <v>2022</v>
      </c>
      <c r="C3664">
        <v>7</v>
      </c>
      <c r="D3664" t="s">
        <v>89</v>
      </c>
      <c r="E3664" s="1">
        <v>44769</v>
      </c>
      <c r="F3664" s="1">
        <v>44785</v>
      </c>
      <c r="G3664">
        <v>16</v>
      </c>
      <c r="H3664">
        <v>4.8</v>
      </c>
      <c r="I3664" t="s">
        <v>49</v>
      </c>
      <c r="J3664" t="s">
        <v>112</v>
      </c>
      <c r="K3664" t="s">
        <v>343</v>
      </c>
      <c r="L3664">
        <v>2523.1</v>
      </c>
      <c r="M3664" t="s">
        <v>52</v>
      </c>
      <c r="N3664" t="s">
        <v>106</v>
      </c>
      <c r="O3664" t="s">
        <v>99</v>
      </c>
      <c r="P3664" t="s">
        <v>174</v>
      </c>
      <c r="Q3664" t="s">
        <v>226</v>
      </c>
      <c r="R3664" t="s">
        <v>345</v>
      </c>
      <c r="S3664" t="s">
        <v>130</v>
      </c>
      <c r="T3664" t="s">
        <v>131</v>
      </c>
      <c r="U3664" t="s">
        <v>259</v>
      </c>
      <c r="V3664">
        <v>83901</v>
      </c>
      <c r="W3664">
        <v>55950</v>
      </c>
      <c r="X3664">
        <v>16.8</v>
      </c>
      <c r="Y3664">
        <v>11.8</v>
      </c>
      <c r="Z3664">
        <v>74685.320000000007</v>
      </c>
      <c r="AB3664">
        <v>36</v>
      </c>
      <c r="AC3664">
        <v>2688671.52</v>
      </c>
      <c r="AD3664">
        <v>53950434.609999999</v>
      </c>
      <c r="AE3664">
        <v>215.65</v>
      </c>
      <c r="AF3664">
        <v>11634411223.65</v>
      </c>
      <c r="AG3664">
        <v>21152.48</v>
      </c>
      <c r="AH3664">
        <v>0.7</v>
      </c>
      <c r="AI3664">
        <v>11580.13</v>
      </c>
      <c r="AJ3664">
        <v>10.25</v>
      </c>
      <c r="AK3664">
        <v>5529919.5499999998</v>
      </c>
      <c r="AL3664">
        <v>0.253</v>
      </c>
      <c r="AM3664">
        <v>136494.6</v>
      </c>
      <c r="AN3664">
        <v>565.9</v>
      </c>
      <c r="AO3664">
        <v>451.95</v>
      </c>
      <c r="AP3664">
        <v>255758.5</v>
      </c>
      <c r="AQ3664">
        <v>3113657.23</v>
      </c>
      <c r="AR3664" t="s">
        <v>61</v>
      </c>
      <c r="AS3664" t="s">
        <v>61</v>
      </c>
      <c r="AT3664" t="s">
        <v>62</v>
      </c>
      <c r="AU3664" t="s">
        <v>63</v>
      </c>
    </row>
    <row r="3665" spans="1:47" x14ac:dyDescent="0.25">
      <c r="A3665" t="s">
        <v>4964</v>
      </c>
      <c r="B3665">
        <v>2023</v>
      </c>
      <c r="C3665">
        <v>9</v>
      </c>
      <c r="D3665" t="s">
        <v>89</v>
      </c>
      <c r="E3665" s="1">
        <v>45196</v>
      </c>
      <c r="F3665" s="1">
        <v>45216</v>
      </c>
      <c r="G3665">
        <v>20</v>
      </c>
      <c r="H3665">
        <v>12.3</v>
      </c>
      <c r="I3665" t="s">
        <v>65</v>
      </c>
      <c r="J3665" t="s">
        <v>78</v>
      </c>
      <c r="K3665" t="s">
        <v>315</v>
      </c>
      <c r="L3665">
        <v>1511.9</v>
      </c>
      <c r="M3665" t="s">
        <v>68</v>
      </c>
      <c r="N3665" t="s">
        <v>106</v>
      </c>
      <c r="O3665" t="s">
        <v>200</v>
      </c>
      <c r="P3665" t="s">
        <v>226</v>
      </c>
      <c r="Q3665" t="s">
        <v>204</v>
      </c>
      <c r="R3665" t="s">
        <v>1593</v>
      </c>
      <c r="S3665" t="s">
        <v>85</v>
      </c>
      <c r="T3665" t="s">
        <v>148</v>
      </c>
      <c r="U3665" t="s">
        <v>96</v>
      </c>
      <c r="V3665">
        <v>37667</v>
      </c>
      <c r="W3665">
        <v>27371</v>
      </c>
      <c r="X3665">
        <v>24.3</v>
      </c>
      <c r="Y3665">
        <v>15.5</v>
      </c>
      <c r="Z3665">
        <v>32007.08</v>
      </c>
      <c r="AB3665">
        <v>24.81</v>
      </c>
      <c r="AC3665">
        <v>794095.65</v>
      </c>
      <c r="AD3665">
        <v>37949514.469999999</v>
      </c>
      <c r="AE3665">
        <v>282.14</v>
      </c>
      <c r="AF3665">
        <v>10707076012.57</v>
      </c>
      <c r="AG3665">
        <v>192308.3</v>
      </c>
      <c r="AH3665">
        <v>1.8</v>
      </c>
      <c r="AI3665">
        <v>46937.33</v>
      </c>
      <c r="AJ3665">
        <v>13.94</v>
      </c>
      <c r="AK3665">
        <v>0</v>
      </c>
      <c r="AL3665">
        <v>0.13300000000000001</v>
      </c>
      <c r="AM3665">
        <v>50472.85</v>
      </c>
      <c r="AN3665">
        <v>1016.7</v>
      </c>
      <c r="AO3665">
        <v>646.82000000000005</v>
      </c>
      <c r="AP3665">
        <v>657621.89</v>
      </c>
      <c r="AQ3665">
        <v>1741436.02</v>
      </c>
      <c r="AR3665" t="s">
        <v>61</v>
      </c>
      <c r="AS3665" t="s">
        <v>61</v>
      </c>
      <c r="AT3665" t="s">
        <v>62</v>
      </c>
      <c r="AU3665" t="s">
        <v>63</v>
      </c>
    </row>
    <row r="3666" spans="1:47" x14ac:dyDescent="0.25">
      <c r="A3666" t="s">
        <v>4965</v>
      </c>
      <c r="B3666">
        <v>2023</v>
      </c>
      <c r="C3666">
        <v>1</v>
      </c>
      <c r="D3666" t="s">
        <v>48</v>
      </c>
      <c r="E3666" s="1">
        <v>44952</v>
      </c>
      <c r="F3666" s="1">
        <v>44965</v>
      </c>
      <c r="G3666">
        <v>13</v>
      </c>
      <c r="H3666">
        <v>11.8</v>
      </c>
      <c r="I3666" t="s">
        <v>49</v>
      </c>
      <c r="J3666" t="s">
        <v>66</v>
      </c>
      <c r="K3666" t="s">
        <v>67</v>
      </c>
      <c r="L3666">
        <v>8479.8989999999994</v>
      </c>
      <c r="M3666" t="s">
        <v>98</v>
      </c>
      <c r="N3666" t="s">
        <v>168</v>
      </c>
      <c r="O3666" t="s">
        <v>54</v>
      </c>
      <c r="P3666" t="s">
        <v>55</v>
      </c>
      <c r="Q3666" t="s">
        <v>184</v>
      </c>
      <c r="R3666" t="s">
        <v>1228</v>
      </c>
      <c r="S3666" t="s">
        <v>156</v>
      </c>
      <c r="T3666" t="s">
        <v>187</v>
      </c>
      <c r="U3666" t="s">
        <v>228</v>
      </c>
      <c r="V3666">
        <v>9251</v>
      </c>
      <c r="W3666">
        <v>6022</v>
      </c>
      <c r="X3666">
        <v>17.3</v>
      </c>
      <c r="Y3666">
        <v>14.7</v>
      </c>
      <c r="Z3666">
        <v>7557.64</v>
      </c>
      <c r="AA3666">
        <v>539</v>
      </c>
      <c r="AB3666">
        <v>3255.31</v>
      </c>
      <c r="AC3666">
        <v>1754612.09</v>
      </c>
      <c r="AD3666">
        <v>14080487.93</v>
      </c>
      <c r="AE3666">
        <v>281.89</v>
      </c>
      <c r="AF3666">
        <v>3969148742.5900002</v>
      </c>
      <c r="AG3666">
        <v>193414.75</v>
      </c>
      <c r="AH3666">
        <v>0</v>
      </c>
      <c r="AI3666">
        <v>0</v>
      </c>
      <c r="AJ3666">
        <v>7.25</v>
      </c>
      <c r="AK3666">
        <v>1020835.37</v>
      </c>
      <c r="AL3666">
        <v>9.6000000000000002E-2</v>
      </c>
      <c r="AM3666">
        <v>13517.27</v>
      </c>
      <c r="AN3666">
        <v>439.8</v>
      </c>
      <c r="AO3666">
        <v>452.4</v>
      </c>
      <c r="AP3666">
        <v>198965.52</v>
      </c>
      <c r="AQ3666">
        <v>2160509.63</v>
      </c>
      <c r="AR3666" t="s">
        <v>61</v>
      </c>
      <c r="AS3666" t="s">
        <v>61</v>
      </c>
      <c r="AT3666" t="s">
        <v>62</v>
      </c>
      <c r="AU3666" t="s">
        <v>63</v>
      </c>
    </row>
    <row r="3667" spans="1:47" x14ac:dyDescent="0.25">
      <c r="A3667" t="s">
        <v>4966</v>
      </c>
      <c r="B3667">
        <v>2023</v>
      </c>
      <c r="C3667">
        <v>1</v>
      </c>
      <c r="D3667" t="s">
        <v>48</v>
      </c>
      <c r="E3667" s="1">
        <v>44941</v>
      </c>
      <c r="F3667" s="1">
        <v>44954</v>
      </c>
      <c r="G3667">
        <v>13</v>
      </c>
      <c r="H3667">
        <v>9</v>
      </c>
      <c r="I3667" t="s">
        <v>65</v>
      </c>
      <c r="J3667" t="s">
        <v>66</v>
      </c>
      <c r="K3667" t="s">
        <v>153</v>
      </c>
      <c r="L3667">
        <v>6309</v>
      </c>
      <c r="M3667" t="s">
        <v>68</v>
      </c>
      <c r="N3667" t="s">
        <v>81</v>
      </c>
      <c r="O3667" t="s">
        <v>200</v>
      </c>
      <c r="P3667" t="s">
        <v>92</v>
      </c>
      <c r="Q3667" t="s">
        <v>164</v>
      </c>
      <c r="R3667" t="s">
        <v>3394</v>
      </c>
      <c r="S3667" t="s">
        <v>156</v>
      </c>
      <c r="T3667" t="s">
        <v>162</v>
      </c>
      <c r="U3667" t="s">
        <v>75</v>
      </c>
      <c r="V3667">
        <v>20488</v>
      </c>
      <c r="W3667">
        <v>13971</v>
      </c>
      <c r="X3667">
        <v>19.100000000000001</v>
      </c>
      <c r="Y3667">
        <v>10</v>
      </c>
      <c r="Z3667">
        <v>17655.62</v>
      </c>
      <c r="AA3667">
        <v>1261</v>
      </c>
      <c r="AB3667">
        <v>1179.73</v>
      </c>
      <c r="AC3667">
        <v>1487639.53</v>
      </c>
      <c r="AD3667">
        <v>50369012.07</v>
      </c>
      <c r="AE3667">
        <v>281.89999999999998</v>
      </c>
      <c r="AF3667">
        <v>14199024502.530001</v>
      </c>
      <c r="AG3667">
        <v>193522.78</v>
      </c>
      <c r="AH3667">
        <v>0</v>
      </c>
      <c r="AI3667">
        <v>0</v>
      </c>
      <c r="AJ3667">
        <v>1.78</v>
      </c>
      <c r="AK3667">
        <v>0</v>
      </c>
      <c r="AL3667">
        <v>0.32600000000000001</v>
      </c>
      <c r="AM3667">
        <v>164202.98000000001</v>
      </c>
      <c r="AN3667">
        <v>577</v>
      </c>
      <c r="AO3667">
        <v>728.16</v>
      </c>
      <c r="AP3667">
        <v>420148.32</v>
      </c>
      <c r="AQ3667">
        <v>2265513.61</v>
      </c>
      <c r="AR3667" t="s">
        <v>61</v>
      </c>
      <c r="AS3667" t="s">
        <v>61</v>
      </c>
      <c r="AT3667" t="s">
        <v>62</v>
      </c>
      <c r="AU3667" t="s">
        <v>63</v>
      </c>
    </row>
    <row r="3668" spans="1:47" x14ac:dyDescent="0.25">
      <c r="A3668" t="s">
        <v>4967</v>
      </c>
      <c r="B3668">
        <v>2025</v>
      </c>
      <c r="C3668">
        <v>8</v>
      </c>
      <c r="D3668" t="s">
        <v>89</v>
      </c>
      <c r="E3668" s="1">
        <v>45896</v>
      </c>
      <c r="F3668" s="1">
        <v>45907</v>
      </c>
      <c r="G3668">
        <v>11</v>
      </c>
      <c r="I3668" t="s">
        <v>49</v>
      </c>
      <c r="J3668" t="s">
        <v>50</v>
      </c>
      <c r="K3668" t="s">
        <v>223</v>
      </c>
      <c r="L3668">
        <v>2710.1109999999999</v>
      </c>
      <c r="M3668" t="s">
        <v>52</v>
      </c>
      <c r="N3668" t="s">
        <v>81</v>
      </c>
      <c r="O3668" t="s">
        <v>107</v>
      </c>
      <c r="P3668" t="s">
        <v>150</v>
      </c>
      <c r="Q3668" t="s">
        <v>56</v>
      </c>
      <c r="R3668" t="s">
        <v>3277</v>
      </c>
      <c r="S3668" t="s">
        <v>186</v>
      </c>
      <c r="T3668" t="s">
        <v>187</v>
      </c>
      <c r="U3668" t="s">
        <v>103</v>
      </c>
      <c r="V3668">
        <v>91430</v>
      </c>
      <c r="W3668">
        <v>52612</v>
      </c>
      <c r="X3668">
        <v>18.899999999999999</v>
      </c>
      <c r="Y3668">
        <v>15.4</v>
      </c>
      <c r="Z3668">
        <v>78400.259999999995</v>
      </c>
      <c r="AB3668">
        <v>14.49</v>
      </c>
      <c r="AC3668">
        <v>1136019.77</v>
      </c>
      <c r="AD3668">
        <v>41127992.390000001</v>
      </c>
      <c r="AE3668">
        <v>278.13</v>
      </c>
      <c r="AF3668">
        <v>11438928523.43</v>
      </c>
      <c r="AG3668">
        <v>121060.27</v>
      </c>
      <c r="AH3668">
        <v>3.2</v>
      </c>
      <c r="AI3668">
        <v>103439.07</v>
      </c>
      <c r="AJ3668">
        <v>2.95</v>
      </c>
      <c r="AK3668">
        <v>1213275.78</v>
      </c>
      <c r="AL3668">
        <v>0.25800000000000001</v>
      </c>
      <c r="AM3668">
        <v>106110.22</v>
      </c>
      <c r="AN3668">
        <v>556.20000000000005</v>
      </c>
      <c r="AO3668">
        <v>480.58</v>
      </c>
      <c r="AP3668">
        <v>267298.59999999998</v>
      </c>
      <c r="AQ3668">
        <v>1733927.93</v>
      </c>
      <c r="AR3668" t="s">
        <v>61</v>
      </c>
      <c r="AS3668" t="s">
        <v>61</v>
      </c>
      <c r="AT3668" t="s">
        <v>62</v>
      </c>
      <c r="AU3668" t="s">
        <v>63</v>
      </c>
    </row>
    <row r="3669" spans="1:47" x14ac:dyDescent="0.25">
      <c r="A3669" t="s">
        <v>4968</v>
      </c>
      <c r="B3669">
        <v>2021</v>
      </c>
      <c r="C3669">
        <v>11</v>
      </c>
      <c r="D3669" t="s">
        <v>119</v>
      </c>
      <c r="E3669" s="1">
        <v>44504</v>
      </c>
      <c r="F3669" s="1">
        <v>44518</v>
      </c>
      <c r="G3669">
        <v>14</v>
      </c>
      <c r="H3669">
        <v>13.4</v>
      </c>
      <c r="I3669" t="s">
        <v>49</v>
      </c>
      <c r="J3669" t="s">
        <v>50</v>
      </c>
      <c r="K3669" t="s">
        <v>51</v>
      </c>
      <c r="L3669">
        <v>2709</v>
      </c>
      <c r="M3669" t="s">
        <v>90</v>
      </c>
      <c r="N3669" t="s">
        <v>81</v>
      </c>
      <c r="O3669" t="s">
        <v>91</v>
      </c>
      <c r="P3669" t="s">
        <v>201</v>
      </c>
      <c r="Q3669" t="s">
        <v>128</v>
      </c>
      <c r="R3669" t="s">
        <v>386</v>
      </c>
      <c r="S3669" t="s">
        <v>58</v>
      </c>
      <c r="T3669" t="s">
        <v>59</v>
      </c>
      <c r="U3669" t="s">
        <v>228</v>
      </c>
      <c r="V3669">
        <v>194767</v>
      </c>
      <c r="W3669">
        <v>134332</v>
      </c>
      <c r="X3669">
        <v>2.1</v>
      </c>
      <c r="Y3669">
        <v>12.7</v>
      </c>
      <c r="Z3669">
        <v>185132.92</v>
      </c>
      <c r="AB3669">
        <v>15.4</v>
      </c>
      <c r="AC3669">
        <v>2851046.97</v>
      </c>
      <c r="AD3669">
        <v>11917006.060000001</v>
      </c>
      <c r="AE3669">
        <v>165.82</v>
      </c>
      <c r="AF3669">
        <v>1976077944.8699999</v>
      </c>
      <c r="AG3669">
        <v>46335.87</v>
      </c>
      <c r="AH3669">
        <v>0.8</v>
      </c>
      <c r="AI3669">
        <v>11032.85</v>
      </c>
      <c r="AJ3669">
        <v>23.64</v>
      </c>
      <c r="AK3669">
        <v>2817180.23</v>
      </c>
      <c r="AL3669">
        <v>0.17100000000000001</v>
      </c>
      <c r="AM3669">
        <v>20378.080000000002</v>
      </c>
      <c r="AN3669">
        <v>247.9</v>
      </c>
      <c r="AO3669">
        <v>410.9</v>
      </c>
      <c r="AP3669">
        <v>101862.11</v>
      </c>
      <c r="AQ3669">
        <v>3030655.88</v>
      </c>
      <c r="AR3669" t="s">
        <v>61</v>
      </c>
      <c r="AS3669" t="s">
        <v>61</v>
      </c>
      <c r="AT3669" t="s">
        <v>62</v>
      </c>
      <c r="AU3669" t="s">
        <v>63</v>
      </c>
    </row>
    <row r="3670" spans="1:47" x14ac:dyDescent="0.25">
      <c r="A3670" t="s">
        <v>4969</v>
      </c>
      <c r="B3670">
        <v>2026</v>
      </c>
      <c r="C3670">
        <v>2</v>
      </c>
      <c r="D3670" t="s">
        <v>48</v>
      </c>
      <c r="E3670" s="1">
        <v>46054</v>
      </c>
      <c r="F3670" s="1">
        <v>46078</v>
      </c>
      <c r="G3670">
        <v>24</v>
      </c>
      <c r="H3670">
        <v>5.4</v>
      </c>
      <c r="I3670" t="s">
        <v>65</v>
      </c>
      <c r="J3670" t="s">
        <v>66</v>
      </c>
      <c r="K3670" t="s">
        <v>153</v>
      </c>
      <c r="L3670">
        <v>6309</v>
      </c>
      <c r="M3670" t="s">
        <v>98</v>
      </c>
      <c r="N3670" t="s">
        <v>106</v>
      </c>
      <c r="O3670" t="s">
        <v>99</v>
      </c>
      <c r="P3670" t="s">
        <v>82</v>
      </c>
      <c r="Q3670" t="s">
        <v>230</v>
      </c>
      <c r="R3670" t="s">
        <v>571</v>
      </c>
      <c r="S3670" t="s">
        <v>156</v>
      </c>
      <c r="T3670" t="s">
        <v>86</v>
      </c>
      <c r="U3670" t="s">
        <v>132</v>
      </c>
      <c r="V3670">
        <v>22966</v>
      </c>
      <c r="W3670">
        <v>13577</v>
      </c>
      <c r="X3670">
        <v>13.6</v>
      </c>
      <c r="Y3670">
        <v>15.3</v>
      </c>
      <c r="Z3670">
        <v>18832.150000000001</v>
      </c>
      <c r="AA3670">
        <v>1345</v>
      </c>
      <c r="AB3670">
        <v>1287.17</v>
      </c>
      <c r="AC3670">
        <v>1731243.65</v>
      </c>
      <c r="AD3670">
        <v>76228023.480000004</v>
      </c>
      <c r="AE3670">
        <v>284.06</v>
      </c>
      <c r="AF3670">
        <v>21653332349.73</v>
      </c>
      <c r="AG3670">
        <v>190606.67</v>
      </c>
      <c r="AH3670">
        <v>2.2000000000000002</v>
      </c>
      <c r="AI3670">
        <v>50079.89</v>
      </c>
      <c r="AJ3670">
        <v>10.130000000000001</v>
      </c>
      <c r="AK3670">
        <v>0</v>
      </c>
      <c r="AL3670">
        <v>5.3999999999999999E-2</v>
      </c>
      <c r="AM3670">
        <v>41163.129999999997</v>
      </c>
      <c r="AN3670">
        <v>617.5</v>
      </c>
      <c r="AO3670">
        <v>370.62</v>
      </c>
      <c r="AP3670">
        <v>228857.85</v>
      </c>
      <c r="AQ3670">
        <v>2241951.19</v>
      </c>
      <c r="AR3670" t="s">
        <v>61</v>
      </c>
      <c r="AS3670" t="s">
        <v>61</v>
      </c>
      <c r="AT3670" t="s">
        <v>62</v>
      </c>
      <c r="AU3670" t="s">
        <v>63</v>
      </c>
    </row>
    <row r="3671" spans="1:47" x14ac:dyDescent="0.25">
      <c r="A3671" t="s">
        <v>4970</v>
      </c>
      <c r="B3671">
        <v>2024</v>
      </c>
      <c r="C3671">
        <v>1</v>
      </c>
      <c r="D3671" t="s">
        <v>48</v>
      </c>
      <c r="E3671" s="1">
        <v>45312</v>
      </c>
      <c r="F3671" s="1">
        <v>45342</v>
      </c>
      <c r="G3671">
        <v>30</v>
      </c>
      <c r="H3671">
        <v>1.1000000000000001</v>
      </c>
      <c r="I3671" t="s">
        <v>65</v>
      </c>
      <c r="J3671" t="s">
        <v>112</v>
      </c>
      <c r="K3671" t="s">
        <v>343</v>
      </c>
      <c r="L3671">
        <v>2523.1</v>
      </c>
      <c r="M3671" t="s">
        <v>52</v>
      </c>
      <c r="N3671" t="s">
        <v>106</v>
      </c>
      <c r="O3671" t="s">
        <v>54</v>
      </c>
      <c r="P3671" t="s">
        <v>92</v>
      </c>
      <c r="Q3671" t="s">
        <v>140</v>
      </c>
      <c r="R3671" t="s">
        <v>575</v>
      </c>
      <c r="S3671" t="s">
        <v>130</v>
      </c>
      <c r="T3671" t="s">
        <v>102</v>
      </c>
      <c r="U3671" t="s">
        <v>87</v>
      </c>
      <c r="V3671">
        <v>77775</v>
      </c>
      <c r="W3671">
        <v>53761</v>
      </c>
      <c r="X3671">
        <v>20.2</v>
      </c>
      <c r="Y3671">
        <v>11.6</v>
      </c>
      <c r="Z3671">
        <v>62732.77</v>
      </c>
      <c r="AB3671">
        <v>38.909999999999997</v>
      </c>
      <c r="AC3671">
        <v>2440932.08</v>
      </c>
      <c r="AD3671">
        <v>41254324.210000001</v>
      </c>
      <c r="AE3671">
        <v>275.63</v>
      </c>
      <c r="AF3671">
        <v>11370929382</v>
      </c>
      <c r="AG3671">
        <v>143052.06</v>
      </c>
      <c r="AH3671">
        <v>2</v>
      </c>
      <c r="AI3671">
        <v>47016.55</v>
      </c>
      <c r="AJ3671">
        <v>0.05</v>
      </c>
      <c r="AK3671">
        <v>0</v>
      </c>
      <c r="AL3671">
        <v>0.34300000000000003</v>
      </c>
      <c r="AM3671">
        <v>141502.32999999999</v>
      </c>
      <c r="AN3671">
        <v>788.8</v>
      </c>
      <c r="AO3671">
        <v>642.9</v>
      </c>
      <c r="AP3671">
        <v>507119.52</v>
      </c>
      <c r="AQ3671">
        <v>3279622.54</v>
      </c>
      <c r="AR3671" t="s">
        <v>124</v>
      </c>
      <c r="AS3671" t="s">
        <v>61</v>
      </c>
      <c r="AT3671" t="s">
        <v>62</v>
      </c>
      <c r="AU3671" t="s">
        <v>63</v>
      </c>
    </row>
    <row r="3672" spans="1:47" x14ac:dyDescent="0.25">
      <c r="A3672" t="s">
        <v>4971</v>
      </c>
      <c r="B3672">
        <v>2020</v>
      </c>
      <c r="C3672">
        <v>11</v>
      </c>
      <c r="D3672" t="s">
        <v>119</v>
      </c>
      <c r="E3672" s="1">
        <v>44154</v>
      </c>
      <c r="F3672" s="1">
        <v>44171</v>
      </c>
      <c r="G3672">
        <v>17</v>
      </c>
      <c r="H3672">
        <v>8.1999999999999993</v>
      </c>
      <c r="I3672" t="s">
        <v>65</v>
      </c>
      <c r="J3672" t="s">
        <v>50</v>
      </c>
      <c r="K3672" t="s">
        <v>145</v>
      </c>
      <c r="L3672">
        <v>2710.19</v>
      </c>
      <c r="M3672" t="s">
        <v>80</v>
      </c>
      <c r="N3672" t="s">
        <v>168</v>
      </c>
      <c r="O3672" t="s">
        <v>54</v>
      </c>
      <c r="P3672" t="s">
        <v>226</v>
      </c>
      <c r="Q3672" t="s">
        <v>257</v>
      </c>
      <c r="R3672" t="s">
        <v>649</v>
      </c>
      <c r="S3672" t="s">
        <v>123</v>
      </c>
      <c r="T3672" t="s">
        <v>131</v>
      </c>
      <c r="U3672" t="s">
        <v>75</v>
      </c>
      <c r="V3672">
        <v>59136</v>
      </c>
      <c r="W3672">
        <v>42743</v>
      </c>
      <c r="X3672">
        <v>22</v>
      </c>
      <c r="Y3672">
        <v>15.3</v>
      </c>
      <c r="Z3672">
        <v>46171.360000000001</v>
      </c>
      <c r="AB3672">
        <v>33.54</v>
      </c>
      <c r="AC3672">
        <v>1548587.41</v>
      </c>
      <c r="AD3672">
        <v>18690166.530000001</v>
      </c>
      <c r="AE3672">
        <v>158.81</v>
      </c>
      <c r="AF3672">
        <v>2968185346.6300001</v>
      </c>
      <c r="AG3672">
        <v>180351.45</v>
      </c>
      <c r="AH3672">
        <v>0.2</v>
      </c>
      <c r="AI3672">
        <v>5575.08</v>
      </c>
      <c r="AJ3672">
        <v>23.18</v>
      </c>
      <c r="AK3672">
        <v>0</v>
      </c>
      <c r="AL3672">
        <v>0.255</v>
      </c>
      <c r="AM3672">
        <v>47659.92</v>
      </c>
      <c r="AN3672">
        <v>315.5</v>
      </c>
      <c r="AO3672">
        <v>365.82</v>
      </c>
      <c r="AP3672">
        <v>115416.21</v>
      </c>
      <c r="AQ3672">
        <v>1897590.07</v>
      </c>
      <c r="AR3672" t="s">
        <v>61</v>
      </c>
      <c r="AS3672" t="s">
        <v>61</v>
      </c>
      <c r="AT3672" t="s">
        <v>62</v>
      </c>
      <c r="AU3672" t="s">
        <v>63</v>
      </c>
    </row>
    <row r="3673" spans="1:47" x14ac:dyDescent="0.25">
      <c r="A3673" t="s">
        <v>4972</v>
      </c>
      <c r="B3673">
        <v>2026</v>
      </c>
      <c r="C3673">
        <v>1</v>
      </c>
      <c r="D3673" t="s">
        <v>48</v>
      </c>
      <c r="E3673" s="1">
        <v>46028</v>
      </c>
      <c r="F3673" s="1">
        <v>46035</v>
      </c>
      <c r="G3673">
        <v>7</v>
      </c>
      <c r="H3673">
        <v>17.899999999999999</v>
      </c>
      <c r="I3673" t="s">
        <v>49</v>
      </c>
      <c r="J3673" t="s">
        <v>50</v>
      </c>
      <c r="K3673" t="s">
        <v>145</v>
      </c>
      <c r="L3673">
        <v>2710.19</v>
      </c>
      <c r="M3673" t="s">
        <v>90</v>
      </c>
      <c r="N3673" t="s">
        <v>168</v>
      </c>
      <c r="O3673" t="s">
        <v>99</v>
      </c>
      <c r="P3673" t="s">
        <v>71</v>
      </c>
      <c r="Q3673" t="s">
        <v>70</v>
      </c>
      <c r="R3673" t="s">
        <v>2560</v>
      </c>
      <c r="S3673" t="s">
        <v>123</v>
      </c>
      <c r="T3673" t="s">
        <v>59</v>
      </c>
      <c r="U3673" t="s">
        <v>143</v>
      </c>
      <c r="V3673">
        <v>48786</v>
      </c>
      <c r="W3673">
        <v>31126</v>
      </c>
      <c r="X3673">
        <v>16</v>
      </c>
      <c r="Y3673">
        <v>15</v>
      </c>
      <c r="Z3673">
        <v>39334.089999999997</v>
      </c>
      <c r="AB3673">
        <v>48.12</v>
      </c>
      <c r="AC3673">
        <v>1892756.41</v>
      </c>
      <c r="AD3673">
        <v>26262585.210000001</v>
      </c>
      <c r="AE3673">
        <v>285.85000000000002</v>
      </c>
      <c r="AF3673">
        <v>7507159982.2799997</v>
      </c>
      <c r="AG3673">
        <v>70171.75</v>
      </c>
      <c r="AH3673">
        <v>0</v>
      </c>
      <c r="AI3673">
        <v>0</v>
      </c>
      <c r="AJ3673">
        <v>20.6</v>
      </c>
      <c r="AK3673">
        <v>5410092.5499999998</v>
      </c>
      <c r="AL3673">
        <v>0.14699999999999999</v>
      </c>
      <c r="AM3673">
        <v>38606</v>
      </c>
      <c r="AN3673">
        <v>201.6</v>
      </c>
      <c r="AO3673">
        <v>598.76</v>
      </c>
      <c r="AP3673">
        <v>120710.02</v>
      </c>
      <c r="AQ3673">
        <v>2122244.1800000002</v>
      </c>
      <c r="AR3673" t="s">
        <v>61</v>
      </c>
      <c r="AS3673" t="s">
        <v>61</v>
      </c>
      <c r="AT3673" t="s">
        <v>62</v>
      </c>
      <c r="AU3673" t="s">
        <v>63</v>
      </c>
    </row>
    <row r="3674" spans="1:47" x14ac:dyDescent="0.25">
      <c r="A3674" t="s">
        <v>4973</v>
      </c>
      <c r="B3674">
        <v>2025</v>
      </c>
      <c r="C3674">
        <v>8</v>
      </c>
      <c r="D3674" t="s">
        <v>89</v>
      </c>
      <c r="E3674" s="1">
        <v>45884</v>
      </c>
      <c r="F3674" s="1">
        <v>45901</v>
      </c>
      <c r="G3674">
        <v>17</v>
      </c>
      <c r="H3674">
        <v>8.1999999999999993</v>
      </c>
      <c r="I3674" t="s">
        <v>65</v>
      </c>
      <c r="J3674" t="s">
        <v>78</v>
      </c>
      <c r="K3674" t="s">
        <v>79</v>
      </c>
      <c r="L3674">
        <v>1005.9</v>
      </c>
      <c r="M3674" t="s">
        <v>80</v>
      </c>
      <c r="N3674" t="s">
        <v>81</v>
      </c>
      <c r="O3674" t="s">
        <v>200</v>
      </c>
      <c r="P3674" t="s">
        <v>184</v>
      </c>
      <c r="Q3674" t="s">
        <v>93</v>
      </c>
      <c r="R3674" t="s">
        <v>513</v>
      </c>
      <c r="S3674" t="s">
        <v>85</v>
      </c>
      <c r="T3674" t="s">
        <v>95</v>
      </c>
      <c r="U3674" t="s">
        <v>181</v>
      </c>
      <c r="V3674">
        <v>38701</v>
      </c>
      <c r="W3674">
        <v>21520</v>
      </c>
      <c r="X3674">
        <v>1.7</v>
      </c>
      <c r="Y3674">
        <v>11.2</v>
      </c>
      <c r="Z3674">
        <v>35389.93</v>
      </c>
      <c r="AB3674">
        <v>20.72</v>
      </c>
      <c r="AC3674">
        <v>733279.35</v>
      </c>
      <c r="AD3674">
        <v>24882305.879999999</v>
      </c>
      <c r="AE3674">
        <v>278.14999999999998</v>
      </c>
      <c r="AF3674">
        <v>6921013380.5200005</v>
      </c>
      <c r="AG3674">
        <v>45348.47</v>
      </c>
      <c r="AH3674">
        <v>3.4</v>
      </c>
      <c r="AI3674">
        <v>41769.199999999997</v>
      </c>
      <c r="AJ3674">
        <v>3.67</v>
      </c>
      <c r="AK3674">
        <v>0</v>
      </c>
      <c r="AL3674">
        <v>0.32600000000000001</v>
      </c>
      <c r="AM3674">
        <v>81116.320000000007</v>
      </c>
      <c r="AN3674">
        <v>299.89999999999998</v>
      </c>
      <c r="AO3674">
        <v>511.67</v>
      </c>
      <c r="AP3674">
        <v>153449.82999999999</v>
      </c>
      <c r="AQ3674">
        <v>1054963.17</v>
      </c>
      <c r="AR3674" t="s">
        <v>61</v>
      </c>
      <c r="AS3674" t="s">
        <v>61</v>
      </c>
      <c r="AT3674" t="s">
        <v>62</v>
      </c>
      <c r="AU3674" t="s">
        <v>63</v>
      </c>
    </row>
    <row r="3675" spans="1:47" x14ac:dyDescent="0.25">
      <c r="A3675" t="s">
        <v>4974</v>
      </c>
      <c r="B3675">
        <v>2026</v>
      </c>
      <c r="C3675">
        <v>2</v>
      </c>
      <c r="D3675" t="s">
        <v>48</v>
      </c>
      <c r="E3675" s="1">
        <v>46062</v>
      </c>
      <c r="F3675" s="1">
        <v>46076</v>
      </c>
      <c r="G3675">
        <v>14</v>
      </c>
      <c r="H3675">
        <v>17.5</v>
      </c>
      <c r="I3675" t="s">
        <v>65</v>
      </c>
      <c r="J3675" t="s">
        <v>239</v>
      </c>
      <c r="K3675" t="s">
        <v>270</v>
      </c>
      <c r="L3675">
        <v>2710.1990999999998</v>
      </c>
      <c r="M3675" t="s">
        <v>114</v>
      </c>
      <c r="N3675" t="s">
        <v>53</v>
      </c>
      <c r="O3675" t="s">
        <v>200</v>
      </c>
      <c r="P3675" t="s">
        <v>70</v>
      </c>
      <c r="Q3675" t="s">
        <v>71</v>
      </c>
      <c r="R3675" t="s">
        <v>1200</v>
      </c>
      <c r="S3675" t="s">
        <v>142</v>
      </c>
      <c r="T3675" t="s">
        <v>148</v>
      </c>
      <c r="U3675" t="s">
        <v>259</v>
      </c>
      <c r="V3675">
        <v>30372</v>
      </c>
      <c r="W3675">
        <v>18911</v>
      </c>
      <c r="X3675">
        <v>9.5</v>
      </c>
      <c r="Y3675">
        <v>10.8</v>
      </c>
      <c r="Z3675">
        <v>28660.97</v>
      </c>
      <c r="AB3675">
        <v>14.04</v>
      </c>
      <c r="AC3675">
        <v>402400.02</v>
      </c>
      <c r="AD3675">
        <v>28014665.129999999</v>
      </c>
      <c r="AE3675">
        <v>282.57</v>
      </c>
      <c r="AF3675">
        <v>7916103925.7799997</v>
      </c>
      <c r="AG3675">
        <v>28397.54</v>
      </c>
      <c r="AH3675">
        <v>0</v>
      </c>
      <c r="AI3675">
        <v>0</v>
      </c>
      <c r="AJ3675">
        <v>18.38</v>
      </c>
      <c r="AK3675">
        <v>0</v>
      </c>
      <c r="AL3675">
        <v>0.31900000000000001</v>
      </c>
      <c r="AM3675">
        <v>89366.78</v>
      </c>
      <c r="AN3675">
        <v>508.9</v>
      </c>
      <c r="AO3675">
        <v>358.08</v>
      </c>
      <c r="AP3675">
        <v>182226.91</v>
      </c>
      <c r="AQ3675">
        <v>702391.25</v>
      </c>
      <c r="AR3675" t="s">
        <v>61</v>
      </c>
      <c r="AS3675" t="s">
        <v>61</v>
      </c>
      <c r="AT3675" t="s">
        <v>62</v>
      </c>
      <c r="AU3675" t="s">
        <v>63</v>
      </c>
    </row>
    <row r="3676" spans="1:47" x14ac:dyDescent="0.25">
      <c r="A3676" t="s">
        <v>4975</v>
      </c>
      <c r="B3676">
        <v>2025</v>
      </c>
      <c r="C3676">
        <v>11</v>
      </c>
      <c r="D3676" t="s">
        <v>119</v>
      </c>
      <c r="E3676" s="1">
        <v>45987</v>
      </c>
      <c r="F3676" s="1">
        <v>45992</v>
      </c>
      <c r="G3676">
        <v>5</v>
      </c>
      <c r="H3676">
        <v>1</v>
      </c>
      <c r="I3676" t="s">
        <v>49</v>
      </c>
      <c r="J3676" t="s">
        <v>50</v>
      </c>
      <c r="K3676" t="s">
        <v>183</v>
      </c>
      <c r="L3676">
        <v>2710.19</v>
      </c>
      <c r="M3676" t="s">
        <v>114</v>
      </c>
      <c r="N3676" t="s">
        <v>106</v>
      </c>
      <c r="O3676" t="s">
        <v>54</v>
      </c>
      <c r="P3676" t="s">
        <v>174</v>
      </c>
      <c r="Q3676" t="s">
        <v>128</v>
      </c>
      <c r="R3676" t="s">
        <v>380</v>
      </c>
      <c r="S3676" t="s">
        <v>186</v>
      </c>
      <c r="T3676" t="s">
        <v>131</v>
      </c>
      <c r="U3676" t="s">
        <v>96</v>
      </c>
      <c r="V3676">
        <v>136747</v>
      </c>
      <c r="W3676">
        <v>100807</v>
      </c>
      <c r="X3676">
        <v>18.7</v>
      </c>
      <c r="Y3676">
        <v>10.199999999999999</v>
      </c>
      <c r="Z3676">
        <v>109531.32</v>
      </c>
      <c r="AB3676">
        <v>17.899999999999999</v>
      </c>
      <c r="AC3676">
        <v>1960610.63</v>
      </c>
      <c r="AD3676">
        <v>39691959.740000002</v>
      </c>
      <c r="AE3676">
        <v>278.25</v>
      </c>
      <c r="AF3676">
        <v>11044287797.66</v>
      </c>
      <c r="AG3676">
        <v>82424.42</v>
      </c>
      <c r="AH3676">
        <v>0</v>
      </c>
      <c r="AI3676">
        <v>0</v>
      </c>
      <c r="AJ3676">
        <v>8.85</v>
      </c>
      <c r="AK3676">
        <v>3512738.44</v>
      </c>
      <c r="AL3676">
        <v>0.161</v>
      </c>
      <c r="AM3676">
        <v>63904.06</v>
      </c>
      <c r="AN3676">
        <v>238.5</v>
      </c>
      <c r="AO3676">
        <v>625.55999999999995</v>
      </c>
      <c r="AP3676">
        <v>149196.06</v>
      </c>
      <c r="AQ3676">
        <v>2256135.17</v>
      </c>
      <c r="AR3676" t="s">
        <v>61</v>
      </c>
      <c r="AS3676" t="s">
        <v>61</v>
      </c>
      <c r="AT3676" t="s">
        <v>293</v>
      </c>
      <c r="AU3676" t="s">
        <v>63</v>
      </c>
    </row>
    <row r="3677" spans="1:47" x14ac:dyDescent="0.25">
      <c r="A3677" t="s">
        <v>4976</v>
      </c>
      <c r="B3677">
        <v>2024</v>
      </c>
      <c r="C3677">
        <v>5</v>
      </c>
      <c r="D3677" t="s">
        <v>77</v>
      </c>
      <c r="E3677" s="1">
        <v>45417</v>
      </c>
      <c r="F3677" s="1">
        <v>45436</v>
      </c>
      <c r="G3677">
        <v>19</v>
      </c>
      <c r="H3677">
        <v>19</v>
      </c>
      <c r="I3677" t="s">
        <v>49</v>
      </c>
      <c r="J3677" t="s">
        <v>50</v>
      </c>
      <c r="K3677" t="s">
        <v>51</v>
      </c>
      <c r="L3677">
        <v>2709</v>
      </c>
      <c r="M3677" t="s">
        <v>90</v>
      </c>
      <c r="N3677" t="s">
        <v>106</v>
      </c>
      <c r="O3677" t="s">
        <v>99</v>
      </c>
      <c r="P3677" t="s">
        <v>204</v>
      </c>
      <c r="Q3677" t="s">
        <v>128</v>
      </c>
      <c r="R3677" t="s">
        <v>1410</v>
      </c>
      <c r="S3677" t="s">
        <v>170</v>
      </c>
      <c r="T3677" t="s">
        <v>131</v>
      </c>
      <c r="U3677" t="s">
        <v>75</v>
      </c>
      <c r="V3677">
        <v>97750</v>
      </c>
      <c r="W3677">
        <v>67800</v>
      </c>
      <c r="X3677">
        <v>19.7</v>
      </c>
      <c r="Y3677">
        <v>10.199999999999999</v>
      </c>
      <c r="Z3677">
        <v>91684.94</v>
      </c>
      <c r="AB3677">
        <v>18.940000000000001</v>
      </c>
      <c r="AC3677">
        <v>1736512.76</v>
      </c>
      <c r="AD3677">
        <v>8688981.7599999998</v>
      </c>
      <c r="AE3677">
        <v>275.64</v>
      </c>
      <c r="AF3677">
        <v>2395030932.3299999</v>
      </c>
      <c r="AG3677">
        <v>93617.25</v>
      </c>
      <c r="AH3677">
        <v>1</v>
      </c>
      <c r="AI3677">
        <v>33721.050000000003</v>
      </c>
      <c r="AJ3677">
        <v>2.2599999999999998</v>
      </c>
      <c r="AK3677">
        <v>196370.99</v>
      </c>
      <c r="AL3677">
        <v>0.34100000000000003</v>
      </c>
      <c r="AM3677">
        <v>29629.43</v>
      </c>
      <c r="AN3677">
        <v>541.70000000000005</v>
      </c>
      <c r="AO3677">
        <v>383.93</v>
      </c>
      <c r="AP3677">
        <v>207974.88</v>
      </c>
      <c r="AQ3677">
        <v>2101455.37</v>
      </c>
      <c r="AR3677" t="s">
        <v>61</v>
      </c>
      <c r="AS3677" t="s">
        <v>61</v>
      </c>
      <c r="AT3677" t="s">
        <v>62</v>
      </c>
      <c r="AU3677" t="s">
        <v>63</v>
      </c>
    </row>
    <row r="3678" spans="1:47" x14ac:dyDescent="0.25">
      <c r="A3678" t="s">
        <v>4977</v>
      </c>
      <c r="B3678">
        <v>2024</v>
      </c>
      <c r="C3678">
        <v>3</v>
      </c>
      <c r="D3678" t="s">
        <v>48</v>
      </c>
      <c r="E3678" s="1">
        <v>45361</v>
      </c>
      <c r="F3678" s="1">
        <v>45380</v>
      </c>
      <c r="G3678">
        <v>19</v>
      </c>
      <c r="H3678">
        <v>10.9</v>
      </c>
      <c r="I3678" t="s">
        <v>49</v>
      </c>
      <c r="J3678" t="s">
        <v>66</v>
      </c>
      <c r="K3678" t="s">
        <v>248</v>
      </c>
      <c r="L3678">
        <v>9999</v>
      </c>
      <c r="M3678" t="s">
        <v>114</v>
      </c>
      <c r="N3678" t="s">
        <v>81</v>
      </c>
      <c r="O3678" t="s">
        <v>200</v>
      </c>
      <c r="P3678" t="s">
        <v>55</v>
      </c>
      <c r="Q3678" t="s">
        <v>56</v>
      </c>
      <c r="R3678" t="s">
        <v>440</v>
      </c>
      <c r="S3678" t="s">
        <v>156</v>
      </c>
      <c r="T3678" t="s">
        <v>59</v>
      </c>
      <c r="U3678" t="s">
        <v>103</v>
      </c>
      <c r="V3678">
        <v>7255</v>
      </c>
      <c r="W3678">
        <v>4633</v>
      </c>
      <c r="X3678">
        <v>20</v>
      </c>
      <c r="Y3678">
        <v>15</v>
      </c>
      <c r="Z3678">
        <v>6023.52</v>
      </c>
      <c r="AA3678">
        <v>430</v>
      </c>
      <c r="AB3678">
        <v>4351.83</v>
      </c>
      <c r="AC3678">
        <v>1871286.9</v>
      </c>
      <c r="AD3678">
        <v>23025567.789999999</v>
      </c>
      <c r="AE3678">
        <v>278.06</v>
      </c>
      <c r="AF3678">
        <v>6402489379.6899996</v>
      </c>
      <c r="AG3678">
        <v>40424.43</v>
      </c>
      <c r="AH3678">
        <v>0</v>
      </c>
      <c r="AI3678">
        <v>0</v>
      </c>
      <c r="AJ3678">
        <v>16.29</v>
      </c>
      <c r="AK3678">
        <v>3750864.99</v>
      </c>
      <c r="AL3678">
        <v>8.6999999999999994E-2</v>
      </c>
      <c r="AM3678">
        <v>20032.240000000002</v>
      </c>
      <c r="AN3678">
        <v>921.1</v>
      </c>
      <c r="AO3678">
        <v>566.41999999999996</v>
      </c>
      <c r="AP3678">
        <v>521729.46</v>
      </c>
      <c r="AQ3678">
        <v>2453473.0299999998</v>
      </c>
      <c r="AR3678" t="s">
        <v>61</v>
      </c>
      <c r="AS3678" t="s">
        <v>61</v>
      </c>
      <c r="AT3678" t="s">
        <v>62</v>
      </c>
      <c r="AU3678" t="s">
        <v>63</v>
      </c>
    </row>
    <row r="3679" spans="1:47" x14ac:dyDescent="0.25">
      <c r="A3679" t="s">
        <v>4978</v>
      </c>
      <c r="B3679">
        <v>2023</v>
      </c>
      <c r="C3679">
        <v>2</v>
      </c>
      <c r="D3679" t="s">
        <v>48</v>
      </c>
      <c r="E3679" s="1">
        <v>44958</v>
      </c>
      <c r="F3679" s="1">
        <v>44968</v>
      </c>
      <c r="G3679">
        <v>10</v>
      </c>
      <c r="H3679">
        <v>13.7</v>
      </c>
      <c r="I3679" t="s">
        <v>49</v>
      </c>
      <c r="J3679" t="s">
        <v>50</v>
      </c>
      <c r="K3679" t="s">
        <v>223</v>
      </c>
      <c r="L3679">
        <v>2710.1109999999999</v>
      </c>
      <c r="M3679" t="s">
        <v>90</v>
      </c>
      <c r="N3679" t="s">
        <v>53</v>
      </c>
      <c r="O3679" t="s">
        <v>200</v>
      </c>
      <c r="P3679" t="s">
        <v>108</v>
      </c>
      <c r="Q3679" t="s">
        <v>226</v>
      </c>
      <c r="R3679" t="s">
        <v>2645</v>
      </c>
      <c r="S3679" t="s">
        <v>123</v>
      </c>
      <c r="T3679" t="s">
        <v>86</v>
      </c>
      <c r="U3679" t="s">
        <v>228</v>
      </c>
      <c r="V3679">
        <v>36581</v>
      </c>
      <c r="W3679">
        <v>25896</v>
      </c>
      <c r="X3679">
        <v>11.1</v>
      </c>
      <c r="Y3679">
        <v>14.8</v>
      </c>
      <c r="Z3679">
        <v>28440.2</v>
      </c>
      <c r="AB3679">
        <v>28.53</v>
      </c>
      <c r="AC3679">
        <v>811398.91</v>
      </c>
      <c r="AD3679">
        <v>11243833.07</v>
      </c>
      <c r="AE3679">
        <v>287.63</v>
      </c>
      <c r="AF3679">
        <v>3234063705.9200001</v>
      </c>
      <c r="AG3679">
        <v>88121.16</v>
      </c>
      <c r="AH3679">
        <v>0.9</v>
      </c>
      <c r="AI3679">
        <v>14759.6</v>
      </c>
      <c r="AJ3679">
        <v>7.9</v>
      </c>
      <c r="AK3679">
        <v>888262.81</v>
      </c>
      <c r="AL3679">
        <v>8.6999999999999994E-2</v>
      </c>
      <c r="AM3679">
        <v>9782.1299999999992</v>
      </c>
      <c r="AN3679">
        <v>455</v>
      </c>
      <c r="AO3679">
        <v>417.67</v>
      </c>
      <c r="AP3679">
        <v>190039.85</v>
      </c>
      <c r="AQ3679">
        <v>1114101.6499999999</v>
      </c>
      <c r="AR3679" t="s">
        <v>61</v>
      </c>
      <c r="AS3679" t="s">
        <v>61</v>
      </c>
      <c r="AT3679" t="s">
        <v>62</v>
      </c>
      <c r="AU3679" t="s">
        <v>63</v>
      </c>
    </row>
    <row r="3680" spans="1:47" x14ac:dyDescent="0.25">
      <c r="A3680" t="s">
        <v>4979</v>
      </c>
      <c r="B3680">
        <v>2024</v>
      </c>
      <c r="C3680">
        <v>7</v>
      </c>
      <c r="D3680" t="s">
        <v>89</v>
      </c>
      <c r="E3680" s="1">
        <v>45500</v>
      </c>
      <c r="F3680" s="1">
        <v>45507</v>
      </c>
      <c r="G3680">
        <v>7</v>
      </c>
      <c r="H3680">
        <v>2</v>
      </c>
      <c r="I3680" t="s">
        <v>65</v>
      </c>
      <c r="J3680" t="s">
        <v>50</v>
      </c>
      <c r="K3680" t="s">
        <v>51</v>
      </c>
      <c r="L3680">
        <v>2709</v>
      </c>
      <c r="M3680" t="s">
        <v>52</v>
      </c>
      <c r="N3680" t="s">
        <v>53</v>
      </c>
      <c r="O3680" t="s">
        <v>99</v>
      </c>
      <c r="P3680" t="s">
        <v>128</v>
      </c>
      <c r="Q3680" t="s">
        <v>154</v>
      </c>
      <c r="R3680" t="s">
        <v>3055</v>
      </c>
      <c r="S3680" t="s">
        <v>186</v>
      </c>
      <c r="T3680" t="s">
        <v>86</v>
      </c>
      <c r="U3680" t="s">
        <v>87</v>
      </c>
      <c r="V3680">
        <v>84708</v>
      </c>
      <c r="W3680">
        <v>61531</v>
      </c>
      <c r="X3680">
        <v>24.3</v>
      </c>
      <c r="Y3680">
        <v>14.7</v>
      </c>
      <c r="Z3680">
        <v>74946.95</v>
      </c>
      <c r="AB3680">
        <v>28.69</v>
      </c>
      <c r="AC3680">
        <v>2150228</v>
      </c>
      <c r="AD3680">
        <v>7433238.5</v>
      </c>
      <c r="AE3680">
        <v>281.44</v>
      </c>
      <c r="AF3680">
        <v>2092010643.4400001</v>
      </c>
      <c r="AG3680">
        <v>175775.61</v>
      </c>
      <c r="AH3680">
        <v>0.1</v>
      </c>
      <c r="AI3680">
        <v>826.06</v>
      </c>
      <c r="AJ3680">
        <v>12.55</v>
      </c>
      <c r="AK3680">
        <v>0</v>
      </c>
      <c r="AL3680">
        <v>7.3999999999999996E-2</v>
      </c>
      <c r="AM3680">
        <v>5500.6</v>
      </c>
      <c r="AN3680">
        <v>209.3</v>
      </c>
      <c r="AO3680">
        <v>714.78</v>
      </c>
      <c r="AP3680">
        <v>149603.45000000001</v>
      </c>
      <c r="AQ3680">
        <v>2481933.7200000002</v>
      </c>
      <c r="AR3680" t="s">
        <v>61</v>
      </c>
      <c r="AS3680" t="s">
        <v>61</v>
      </c>
      <c r="AT3680" t="s">
        <v>62</v>
      </c>
      <c r="AU3680" t="s">
        <v>63</v>
      </c>
    </row>
    <row r="3681" spans="1:47" x14ac:dyDescent="0.25">
      <c r="A3681" t="s">
        <v>4980</v>
      </c>
      <c r="B3681">
        <v>2023</v>
      </c>
      <c r="C3681">
        <v>10</v>
      </c>
      <c r="D3681" t="s">
        <v>119</v>
      </c>
      <c r="E3681" s="1">
        <v>45202</v>
      </c>
      <c r="F3681" s="1">
        <v>45217</v>
      </c>
      <c r="G3681">
        <v>15</v>
      </c>
      <c r="H3681">
        <v>2.5</v>
      </c>
      <c r="I3681" t="s">
        <v>49</v>
      </c>
      <c r="J3681" t="s">
        <v>66</v>
      </c>
      <c r="K3681" t="s">
        <v>153</v>
      </c>
      <c r="L3681">
        <v>6309</v>
      </c>
      <c r="M3681" t="s">
        <v>68</v>
      </c>
      <c r="N3681" t="s">
        <v>168</v>
      </c>
      <c r="O3681" t="s">
        <v>54</v>
      </c>
      <c r="P3681" t="s">
        <v>131</v>
      </c>
      <c r="Q3681" t="s">
        <v>92</v>
      </c>
      <c r="R3681" t="s">
        <v>1730</v>
      </c>
      <c r="S3681" t="s">
        <v>156</v>
      </c>
      <c r="T3681" t="s">
        <v>187</v>
      </c>
      <c r="U3681" t="s">
        <v>259</v>
      </c>
      <c r="V3681">
        <v>6924</v>
      </c>
      <c r="W3681">
        <v>4723</v>
      </c>
      <c r="X3681">
        <v>16.600000000000001</v>
      </c>
      <c r="Y3681">
        <v>10.5</v>
      </c>
      <c r="Z3681">
        <v>6089.05</v>
      </c>
      <c r="AA3681">
        <v>434</v>
      </c>
      <c r="AB3681">
        <v>3382.79</v>
      </c>
      <c r="AC3681">
        <v>1468130.86</v>
      </c>
      <c r="AD3681">
        <v>15084647.130000001</v>
      </c>
      <c r="AE3681">
        <v>282.68</v>
      </c>
      <c r="AF3681">
        <v>4264128050.71</v>
      </c>
      <c r="AG3681">
        <v>136600.54999999999</v>
      </c>
      <c r="AH3681">
        <v>1.2</v>
      </c>
      <c r="AI3681">
        <v>25329.77</v>
      </c>
      <c r="AJ3681">
        <v>14.89</v>
      </c>
      <c r="AK3681">
        <v>2246103.96</v>
      </c>
      <c r="AL3681">
        <v>0.26300000000000001</v>
      </c>
      <c r="AM3681">
        <v>39672.620000000003</v>
      </c>
      <c r="AN3681">
        <v>620.5</v>
      </c>
      <c r="AO3681">
        <v>671.59</v>
      </c>
      <c r="AP3681">
        <v>416721.6</v>
      </c>
      <c r="AQ3681">
        <v>2086455.4</v>
      </c>
      <c r="AR3681" t="s">
        <v>61</v>
      </c>
      <c r="AS3681" t="s">
        <v>61</v>
      </c>
      <c r="AT3681" t="s">
        <v>62</v>
      </c>
      <c r="AU3681" t="s">
        <v>63</v>
      </c>
    </row>
    <row r="3682" spans="1:47" x14ac:dyDescent="0.25">
      <c r="A3682" t="s">
        <v>4981</v>
      </c>
      <c r="B3682">
        <v>2021</v>
      </c>
      <c r="C3682">
        <v>10</v>
      </c>
      <c r="D3682" t="s">
        <v>119</v>
      </c>
      <c r="E3682" s="1">
        <v>44479</v>
      </c>
      <c r="F3682" s="1">
        <v>44488</v>
      </c>
      <c r="G3682">
        <v>9</v>
      </c>
      <c r="H3682">
        <v>7</v>
      </c>
      <c r="I3682" t="s">
        <v>49</v>
      </c>
      <c r="J3682" t="s">
        <v>66</v>
      </c>
      <c r="K3682" t="s">
        <v>391</v>
      </c>
      <c r="L3682">
        <v>9999.99</v>
      </c>
      <c r="M3682" t="s">
        <v>90</v>
      </c>
      <c r="N3682" t="s">
        <v>81</v>
      </c>
      <c r="O3682" t="s">
        <v>54</v>
      </c>
      <c r="P3682" t="s">
        <v>204</v>
      </c>
      <c r="Q3682" t="s">
        <v>184</v>
      </c>
      <c r="R3682" t="s">
        <v>1570</v>
      </c>
      <c r="S3682" t="s">
        <v>130</v>
      </c>
      <c r="T3682" t="s">
        <v>187</v>
      </c>
      <c r="U3682" t="s">
        <v>96</v>
      </c>
      <c r="V3682">
        <v>88106</v>
      </c>
      <c r="W3682">
        <v>54987</v>
      </c>
      <c r="X3682">
        <v>4.5999999999999996</v>
      </c>
      <c r="Y3682">
        <v>15</v>
      </c>
      <c r="Z3682">
        <v>74958.320000000007</v>
      </c>
      <c r="AB3682">
        <v>13.37</v>
      </c>
      <c r="AC3682">
        <v>1002192.74</v>
      </c>
      <c r="AD3682">
        <v>42264499.149999999</v>
      </c>
      <c r="AE3682">
        <v>172.97</v>
      </c>
      <c r="AF3682">
        <v>7310490417.9799995</v>
      </c>
      <c r="AG3682">
        <v>108253.36</v>
      </c>
      <c r="AH3682">
        <v>0</v>
      </c>
      <c r="AI3682">
        <v>0</v>
      </c>
      <c r="AJ3682">
        <v>5.96</v>
      </c>
      <c r="AK3682">
        <v>2518964.15</v>
      </c>
      <c r="AL3682">
        <v>0.19500000000000001</v>
      </c>
      <c r="AM3682">
        <v>82415.77</v>
      </c>
      <c r="AN3682">
        <v>222.2</v>
      </c>
      <c r="AO3682">
        <v>613.89</v>
      </c>
      <c r="AP3682">
        <v>136406.35999999999</v>
      </c>
      <c r="AQ3682">
        <v>1329268.23</v>
      </c>
      <c r="AR3682" t="s">
        <v>61</v>
      </c>
      <c r="AS3682" t="s">
        <v>61</v>
      </c>
      <c r="AT3682" t="s">
        <v>62</v>
      </c>
      <c r="AU3682" t="s">
        <v>63</v>
      </c>
    </row>
    <row r="3683" spans="1:47" x14ac:dyDescent="0.25">
      <c r="A3683" t="s">
        <v>4982</v>
      </c>
      <c r="B3683">
        <v>2020</v>
      </c>
      <c r="C3683">
        <v>12</v>
      </c>
      <c r="D3683" t="s">
        <v>119</v>
      </c>
      <c r="E3683" s="1">
        <v>44170</v>
      </c>
      <c r="F3683" s="1">
        <v>44180</v>
      </c>
      <c r="G3683">
        <v>10</v>
      </c>
      <c r="H3683">
        <v>17.100000000000001</v>
      </c>
      <c r="I3683" t="s">
        <v>65</v>
      </c>
      <c r="J3683" t="s">
        <v>50</v>
      </c>
      <c r="K3683" t="s">
        <v>51</v>
      </c>
      <c r="L3683">
        <v>2709</v>
      </c>
      <c r="M3683" t="s">
        <v>52</v>
      </c>
      <c r="N3683" t="s">
        <v>53</v>
      </c>
      <c r="O3683" t="s">
        <v>99</v>
      </c>
      <c r="P3683" t="s">
        <v>92</v>
      </c>
      <c r="Q3683" t="s">
        <v>83</v>
      </c>
      <c r="R3683" t="s">
        <v>2092</v>
      </c>
      <c r="S3683" t="s">
        <v>170</v>
      </c>
      <c r="T3683" t="s">
        <v>131</v>
      </c>
      <c r="U3683" t="s">
        <v>75</v>
      </c>
      <c r="V3683">
        <v>82331</v>
      </c>
      <c r="W3683">
        <v>49356</v>
      </c>
      <c r="X3683">
        <v>22.3</v>
      </c>
      <c r="Y3683">
        <v>15.5</v>
      </c>
      <c r="Z3683">
        <v>75251.56</v>
      </c>
      <c r="AB3683">
        <v>11.84</v>
      </c>
      <c r="AC3683">
        <v>890978.47</v>
      </c>
      <c r="AD3683">
        <v>7312194.0899999999</v>
      </c>
      <c r="AE3683">
        <v>164.33</v>
      </c>
      <c r="AF3683">
        <v>1201612854.8099999</v>
      </c>
      <c r="AG3683">
        <v>39580.11</v>
      </c>
      <c r="AH3683">
        <v>1</v>
      </c>
      <c r="AI3683">
        <v>25081.39</v>
      </c>
      <c r="AJ3683">
        <v>4.9800000000000004</v>
      </c>
      <c r="AK3683">
        <v>0</v>
      </c>
      <c r="AL3683">
        <v>0.217</v>
      </c>
      <c r="AM3683">
        <v>15867.46</v>
      </c>
      <c r="AN3683">
        <v>268.39999999999998</v>
      </c>
      <c r="AO3683">
        <v>382.56</v>
      </c>
      <c r="AP3683">
        <v>102679.1</v>
      </c>
      <c r="AQ3683">
        <v>1074186.53</v>
      </c>
      <c r="AR3683" t="s">
        <v>61</v>
      </c>
      <c r="AS3683" t="s">
        <v>61</v>
      </c>
      <c r="AT3683" t="s">
        <v>62</v>
      </c>
      <c r="AU3683" t="s">
        <v>117</v>
      </c>
    </row>
    <row r="3684" spans="1:47" x14ac:dyDescent="0.25">
      <c r="A3684" t="s">
        <v>4983</v>
      </c>
      <c r="B3684">
        <v>2021</v>
      </c>
      <c r="C3684">
        <v>9</v>
      </c>
      <c r="D3684" t="s">
        <v>89</v>
      </c>
      <c r="E3684" s="1">
        <v>44448</v>
      </c>
      <c r="F3684" s="1">
        <v>44454</v>
      </c>
      <c r="G3684">
        <v>6</v>
      </c>
      <c r="H3684">
        <v>15.3</v>
      </c>
      <c r="I3684" t="s">
        <v>49</v>
      </c>
      <c r="J3684" t="s">
        <v>239</v>
      </c>
      <c r="K3684" t="s">
        <v>270</v>
      </c>
      <c r="L3684">
        <v>2710.1990999999998</v>
      </c>
      <c r="M3684" t="s">
        <v>90</v>
      </c>
      <c r="N3684" t="s">
        <v>53</v>
      </c>
      <c r="O3684" t="s">
        <v>54</v>
      </c>
      <c r="P3684" t="s">
        <v>164</v>
      </c>
      <c r="Q3684" t="s">
        <v>70</v>
      </c>
      <c r="R3684" t="s">
        <v>746</v>
      </c>
      <c r="S3684" t="s">
        <v>142</v>
      </c>
      <c r="T3684" t="s">
        <v>86</v>
      </c>
      <c r="U3684" t="s">
        <v>75</v>
      </c>
      <c r="V3684">
        <v>51000</v>
      </c>
      <c r="W3684">
        <v>30686</v>
      </c>
      <c r="X3684">
        <v>19.3</v>
      </c>
      <c r="Y3684">
        <v>10.6</v>
      </c>
      <c r="Z3684">
        <v>44866.64</v>
      </c>
      <c r="AB3684">
        <v>17.690000000000001</v>
      </c>
      <c r="AC3684">
        <v>793690.86</v>
      </c>
      <c r="AD3684">
        <v>42870523.189999998</v>
      </c>
      <c r="AE3684">
        <v>170.91</v>
      </c>
      <c r="AF3684">
        <v>7327001118.3999996</v>
      </c>
      <c r="AG3684">
        <v>96398.15</v>
      </c>
      <c r="AH3684">
        <v>0</v>
      </c>
      <c r="AI3684">
        <v>0</v>
      </c>
      <c r="AJ3684">
        <v>0.79</v>
      </c>
      <c r="AK3684">
        <v>338677.13</v>
      </c>
      <c r="AL3684">
        <v>0.13900000000000001</v>
      </c>
      <c r="AM3684">
        <v>59590.03</v>
      </c>
      <c r="AN3684">
        <v>198.3</v>
      </c>
      <c r="AO3684">
        <v>524.04</v>
      </c>
      <c r="AP3684">
        <v>103917.13</v>
      </c>
      <c r="AQ3684">
        <v>1053596.17</v>
      </c>
      <c r="AR3684" t="s">
        <v>61</v>
      </c>
      <c r="AS3684" t="s">
        <v>61</v>
      </c>
      <c r="AT3684" t="s">
        <v>62</v>
      </c>
      <c r="AU3684" t="s">
        <v>63</v>
      </c>
    </row>
    <row r="3685" spans="1:47" x14ac:dyDescent="0.25">
      <c r="A3685" t="s">
        <v>4984</v>
      </c>
      <c r="B3685">
        <v>2023</v>
      </c>
      <c r="C3685">
        <v>5</v>
      </c>
      <c r="D3685" t="s">
        <v>77</v>
      </c>
      <c r="E3685" s="1">
        <v>45077</v>
      </c>
      <c r="F3685" s="1">
        <v>45096</v>
      </c>
      <c r="G3685">
        <v>19</v>
      </c>
      <c r="H3685">
        <v>17.3</v>
      </c>
      <c r="I3685" t="s">
        <v>49</v>
      </c>
      <c r="J3685" t="s">
        <v>112</v>
      </c>
      <c r="K3685" t="s">
        <v>113</v>
      </c>
      <c r="L3685">
        <v>7304.39</v>
      </c>
      <c r="M3685" t="s">
        <v>68</v>
      </c>
      <c r="N3685" t="s">
        <v>69</v>
      </c>
      <c r="O3685" t="s">
        <v>91</v>
      </c>
      <c r="P3685" t="s">
        <v>140</v>
      </c>
      <c r="Q3685" t="s">
        <v>82</v>
      </c>
      <c r="R3685" t="s">
        <v>3134</v>
      </c>
      <c r="S3685" t="s">
        <v>73</v>
      </c>
      <c r="T3685" t="s">
        <v>148</v>
      </c>
      <c r="U3685" t="s">
        <v>96</v>
      </c>
      <c r="V3685">
        <v>7339</v>
      </c>
      <c r="W3685">
        <v>4526</v>
      </c>
      <c r="X3685">
        <v>16.2</v>
      </c>
      <c r="Y3685">
        <v>10.8</v>
      </c>
      <c r="Z3685">
        <v>6667.11</v>
      </c>
      <c r="AB3685">
        <v>44.38</v>
      </c>
      <c r="AC3685">
        <v>295886.34000000003</v>
      </c>
      <c r="AD3685">
        <v>3464763.72</v>
      </c>
      <c r="AE3685">
        <v>287.91000000000003</v>
      </c>
      <c r="AF3685">
        <v>997540122.63</v>
      </c>
      <c r="AG3685">
        <v>120150.08</v>
      </c>
      <c r="AH3685">
        <v>1.7</v>
      </c>
      <c r="AI3685">
        <v>28967.8</v>
      </c>
      <c r="AJ3685">
        <v>24.21</v>
      </c>
      <c r="AK3685">
        <v>838819.3</v>
      </c>
      <c r="AL3685">
        <v>0.11799999999999999</v>
      </c>
      <c r="AM3685">
        <v>4088.42</v>
      </c>
      <c r="AN3685">
        <v>524.79999999999995</v>
      </c>
      <c r="AO3685">
        <v>536.84</v>
      </c>
      <c r="AP3685">
        <v>281733.63</v>
      </c>
      <c r="AQ3685">
        <v>730826.27</v>
      </c>
      <c r="AR3685" t="s">
        <v>61</v>
      </c>
      <c r="AS3685" t="s">
        <v>61</v>
      </c>
      <c r="AT3685" t="s">
        <v>62</v>
      </c>
      <c r="AU3685" t="s">
        <v>63</v>
      </c>
    </row>
    <row r="3686" spans="1:47" x14ac:dyDescent="0.25">
      <c r="A3686" t="s">
        <v>4985</v>
      </c>
      <c r="B3686">
        <v>2024</v>
      </c>
      <c r="C3686">
        <v>5</v>
      </c>
      <c r="D3686" t="s">
        <v>77</v>
      </c>
      <c r="E3686" s="1">
        <v>45420</v>
      </c>
      <c r="F3686" s="1">
        <v>45433</v>
      </c>
      <c r="G3686">
        <v>13</v>
      </c>
      <c r="H3686">
        <v>6.8</v>
      </c>
      <c r="I3686" t="s">
        <v>65</v>
      </c>
      <c r="J3686" t="s">
        <v>50</v>
      </c>
      <c r="K3686" t="s">
        <v>423</v>
      </c>
      <c r="L3686">
        <v>2710.1941000000002</v>
      </c>
      <c r="M3686" t="s">
        <v>68</v>
      </c>
      <c r="N3686" t="s">
        <v>69</v>
      </c>
      <c r="O3686" t="s">
        <v>91</v>
      </c>
      <c r="P3686" t="s">
        <v>56</v>
      </c>
      <c r="Q3686" t="s">
        <v>257</v>
      </c>
      <c r="R3686" t="s">
        <v>4402</v>
      </c>
      <c r="S3686" t="s">
        <v>142</v>
      </c>
      <c r="T3686" t="s">
        <v>59</v>
      </c>
      <c r="U3686" t="s">
        <v>60</v>
      </c>
      <c r="V3686">
        <v>41439</v>
      </c>
      <c r="W3686">
        <v>26630</v>
      </c>
      <c r="X3686">
        <v>22.1</v>
      </c>
      <c r="Y3686">
        <v>13.4</v>
      </c>
      <c r="Z3686">
        <v>33543.51</v>
      </c>
      <c r="AB3686">
        <v>53.82</v>
      </c>
      <c r="AC3686">
        <v>1805311.71</v>
      </c>
      <c r="AD3686">
        <v>33586445.689999998</v>
      </c>
      <c r="AE3686">
        <v>282.66000000000003</v>
      </c>
      <c r="AF3686">
        <v>9493544738.7399998</v>
      </c>
      <c r="AG3686">
        <v>102711.39</v>
      </c>
      <c r="AH3686">
        <v>0</v>
      </c>
      <c r="AI3686">
        <v>0</v>
      </c>
      <c r="AJ3686">
        <v>7.97</v>
      </c>
      <c r="AK3686">
        <v>0</v>
      </c>
      <c r="AL3686">
        <v>0.25900000000000001</v>
      </c>
      <c r="AM3686">
        <v>86988.89</v>
      </c>
      <c r="AN3686">
        <v>448</v>
      </c>
      <c r="AO3686">
        <v>431.11</v>
      </c>
      <c r="AP3686">
        <v>193137.28</v>
      </c>
      <c r="AQ3686">
        <v>2188149.27</v>
      </c>
      <c r="AR3686" t="s">
        <v>61</v>
      </c>
      <c r="AS3686" t="s">
        <v>61</v>
      </c>
      <c r="AT3686" t="s">
        <v>62</v>
      </c>
      <c r="AU3686" t="s">
        <v>63</v>
      </c>
    </row>
    <row r="3687" spans="1:47" x14ac:dyDescent="0.25">
      <c r="A3687" t="s">
        <v>4986</v>
      </c>
      <c r="B3687">
        <v>2025</v>
      </c>
      <c r="C3687">
        <v>7</v>
      </c>
      <c r="D3687" t="s">
        <v>89</v>
      </c>
      <c r="E3687" s="1">
        <v>45840</v>
      </c>
      <c r="F3687" s="1">
        <v>45853</v>
      </c>
      <c r="G3687">
        <v>13</v>
      </c>
      <c r="H3687">
        <v>10.4</v>
      </c>
      <c r="I3687" t="s">
        <v>65</v>
      </c>
      <c r="J3687" t="s">
        <v>112</v>
      </c>
      <c r="K3687" t="s">
        <v>199</v>
      </c>
      <c r="L3687">
        <v>7204.49</v>
      </c>
      <c r="M3687" t="s">
        <v>114</v>
      </c>
      <c r="N3687" t="s">
        <v>81</v>
      </c>
      <c r="O3687" t="s">
        <v>107</v>
      </c>
      <c r="P3687" t="s">
        <v>56</v>
      </c>
      <c r="Q3687" t="s">
        <v>55</v>
      </c>
      <c r="R3687" t="s">
        <v>2182</v>
      </c>
      <c r="S3687" t="s">
        <v>161</v>
      </c>
      <c r="T3687" t="s">
        <v>162</v>
      </c>
      <c r="U3687" t="s">
        <v>143</v>
      </c>
      <c r="V3687">
        <v>37367</v>
      </c>
      <c r="W3687">
        <v>20959</v>
      </c>
      <c r="X3687">
        <v>18.3</v>
      </c>
      <c r="Y3687">
        <v>12.8</v>
      </c>
      <c r="Z3687">
        <v>32509.11</v>
      </c>
      <c r="AB3687">
        <v>37.770000000000003</v>
      </c>
      <c r="AC3687">
        <v>1227869.08</v>
      </c>
      <c r="AD3687">
        <v>13867411.050000001</v>
      </c>
      <c r="AE3687">
        <v>278.67</v>
      </c>
      <c r="AF3687">
        <v>3864431437.3000002</v>
      </c>
      <c r="AG3687">
        <v>142401.04</v>
      </c>
      <c r="AH3687">
        <v>0</v>
      </c>
      <c r="AI3687">
        <v>0</v>
      </c>
      <c r="AJ3687">
        <v>6.55</v>
      </c>
      <c r="AK3687">
        <v>0</v>
      </c>
      <c r="AL3687">
        <v>7.4999999999999997E-2</v>
      </c>
      <c r="AM3687">
        <v>10400.56</v>
      </c>
      <c r="AN3687">
        <v>284.10000000000002</v>
      </c>
      <c r="AO3687">
        <v>453.29</v>
      </c>
      <c r="AP3687">
        <v>128779.69</v>
      </c>
      <c r="AQ3687">
        <v>1509450.37</v>
      </c>
      <c r="AR3687" t="s">
        <v>61</v>
      </c>
      <c r="AS3687" t="s">
        <v>61</v>
      </c>
      <c r="AT3687" t="s">
        <v>62</v>
      </c>
      <c r="AU3687" t="s">
        <v>63</v>
      </c>
    </row>
    <row r="3688" spans="1:47" x14ac:dyDescent="0.25">
      <c r="A3688" t="s">
        <v>4987</v>
      </c>
      <c r="B3688">
        <v>2024</v>
      </c>
      <c r="C3688">
        <v>5</v>
      </c>
      <c r="D3688" t="s">
        <v>77</v>
      </c>
      <c r="E3688" s="1">
        <v>45442</v>
      </c>
      <c r="F3688" s="1">
        <v>45449</v>
      </c>
      <c r="G3688">
        <v>7</v>
      </c>
      <c r="H3688">
        <v>12.8</v>
      </c>
      <c r="I3688" t="s">
        <v>65</v>
      </c>
      <c r="J3688" t="s">
        <v>50</v>
      </c>
      <c r="K3688" t="s">
        <v>120</v>
      </c>
      <c r="L3688">
        <v>2710.1921000000002</v>
      </c>
      <c r="M3688" t="s">
        <v>52</v>
      </c>
      <c r="N3688" t="s">
        <v>168</v>
      </c>
      <c r="O3688" t="s">
        <v>200</v>
      </c>
      <c r="P3688" t="s">
        <v>92</v>
      </c>
      <c r="Q3688" t="s">
        <v>230</v>
      </c>
      <c r="R3688" t="s">
        <v>1220</v>
      </c>
      <c r="S3688" t="s">
        <v>142</v>
      </c>
      <c r="T3688" t="s">
        <v>74</v>
      </c>
      <c r="U3688" t="s">
        <v>181</v>
      </c>
      <c r="V3688">
        <v>46544</v>
      </c>
      <c r="W3688">
        <v>31875</v>
      </c>
      <c r="X3688">
        <v>13.5</v>
      </c>
      <c r="Y3688">
        <v>15.9</v>
      </c>
      <c r="Z3688">
        <v>42815.39</v>
      </c>
      <c r="AB3688">
        <v>44.13</v>
      </c>
      <c r="AC3688">
        <v>1889443.16</v>
      </c>
      <c r="AD3688">
        <v>39211618.619999997</v>
      </c>
      <c r="AE3688">
        <v>275.8</v>
      </c>
      <c r="AF3688">
        <v>10814564415.4</v>
      </c>
      <c r="AG3688">
        <v>104865.42</v>
      </c>
      <c r="AH3688">
        <v>0</v>
      </c>
      <c r="AI3688">
        <v>0</v>
      </c>
      <c r="AJ3688">
        <v>24.44</v>
      </c>
      <c r="AK3688">
        <v>0</v>
      </c>
      <c r="AL3688">
        <v>8.7999999999999995E-2</v>
      </c>
      <c r="AM3688">
        <v>34506.22</v>
      </c>
      <c r="AN3688">
        <v>235.7</v>
      </c>
      <c r="AO3688">
        <v>437.45</v>
      </c>
      <c r="AP3688">
        <v>103106.96</v>
      </c>
      <c r="AQ3688">
        <v>2131921.7599999998</v>
      </c>
      <c r="AR3688" t="s">
        <v>61</v>
      </c>
      <c r="AS3688" t="s">
        <v>61</v>
      </c>
      <c r="AT3688" t="s">
        <v>62</v>
      </c>
      <c r="AU3688" t="s">
        <v>63</v>
      </c>
    </row>
    <row r="3689" spans="1:47" x14ac:dyDescent="0.25">
      <c r="A3689" t="s">
        <v>4988</v>
      </c>
      <c r="B3689">
        <v>2024</v>
      </c>
      <c r="C3689">
        <v>1</v>
      </c>
      <c r="D3689" t="s">
        <v>48</v>
      </c>
      <c r="E3689" s="1">
        <v>45299</v>
      </c>
      <c r="F3689" s="1">
        <v>45309</v>
      </c>
      <c r="G3689">
        <v>10</v>
      </c>
      <c r="H3689">
        <v>5.6</v>
      </c>
      <c r="I3689" t="s">
        <v>65</v>
      </c>
      <c r="J3689" t="s">
        <v>50</v>
      </c>
      <c r="K3689" t="s">
        <v>183</v>
      </c>
      <c r="L3689">
        <v>2710.19</v>
      </c>
      <c r="M3689" t="s">
        <v>68</v>
      </c>
      <c r="N3689" t="s">
        <v>106</v>
      </c>
      <c r="O3689" t="s">
        <v>200</v>
      </c>
      <c r="P3689" t="s">
        <v>92</v>
      </c>
      <c r="Q3689" t="s">
        <v>154</v>
      </c>
      <c r="R3689" t="s">
        <v>1144</v>
      </c>
      <c r="S3689" t="s">
        <v>186</v>
      </c>
      <c r="T3689" t="s">
        <v>86</v>
      </c>
      <c r="U3689" t="s">
        <v>259</v>
      </c>
      <c r="V3689">
        <v>131287</v>
      </c>
      <c r="W3689">
        <v>80878</v>
      </c>
      <c r="X3689">
        <v>24.5</v>
      </c>
      <c r="Y3689">
        <v>11.4</v>
      </c>
      <c r="Z3689">
        <v>116596.85</v>
      </c>
      <c r="AB3689">
        <v>20.65</v>
      </c>
      <c r="AC3689">
        <v>2407724.9500000002</v>
      </c>
      <c r="AD3689">
        <v>71428396.280000001</v>
      </c>
      <c r="AE3689">
        <v>275.14</v>
      </c>
      <c r="AF3689">
        <v>19652808952.48</v>
      </c>
      <c r="AG3689">
        <v>77950.73</v>
      </c>
      <c r="AH3689">
        <v>0</v>
      </c>
      <c r="AI3689">
        <v>0</v>
      </c>
      <c r="AJ3689">
        <v>4.58</v>
      </c>
      <c r="AK3689">
        <v>0</v>
      </c>
      <c r="AL3689">
        <v>0.17399999999999999</v>
      </c>
      <c r="AM3689">
        <v>124285.41</v>
      </c>
      <c r="AN3689">
        <v>428.8</v>
      </c>
      <c r="AO3689">
        <v>445.91</v>
      </c>
      <c r="AP3689">
        <v>191206.21</v>
      </c>
      <c r="AQ3689">
        <v>2801167.3</v>
      </c>
      <c r="AR3689" t="s">
        <v>61</v>
      </c>
      <c r="AS3689" t="s">
        <v>61</v>
      </c>
      <c r="AT3689" t="s">
        <v>62</v>
      </c>
      <c r="AU3689" t="s">
        <v>63</v>
      </c>
    </row>
    <row r="3690" spans="1:47" x14ac:dyDescent="0.25">
      <c r="A3690" t="s">
        <v>4989</v>
      </c>
      <c r="B3690">
        <v>2024</v>
      </c>
      <c r="C3690">
        <v>5</v>
      </c>
      <c r="D3690" t="s">
        <v>77</v>
      </c>
      <c r="E3690" s="1">
        <v>45436</v>
      </c>
      <c r="F3690" s="1">
        <v>45448</v>
      </c>
      <c r="G3690">
        <v>12</v>
      </c>
      <c r="H3690">
        <v>4.2</v>
      </c>
      <c r="I3690" t="s">
        <v>49</v>
      </c>
      <c r="J3690" t="s">
        <v>112</v>
      </c>
      <c r="K3690" t="s">
        <v>340</v>
      </c>
      <c r="L3690">
        <v>7208.39</v>
      </c>
      <c r="M3690" t="s">
        <v>80</v>
      </c>
      <c r="N3690" t="s">
        <v>168</v>
      </c>
      <c r="O3690" t="s">
        <v>107</v>
      </c>
      <c r="P3690" t="s">
        <v>154</v>
      </c>
      <c r="Q3690" t="s">
        <v>82</v>
      </c>
      <c r="R3690" t="s">
        <v>2274</v>
      </c>
      <c r="S3690" t="s">
        <v>73</v>
      </c>
      <c r="T3690" t="s">
        <v>74</v>
      </c>
      <c r="U3690" t="s">
        <v>132</v>
      </c>
      <c r="V3690">
        <v>16030</v>
      </c>
      <c r="W3690">
        <v>9888</v>
      </c>
      <c r="X3690">
        <v>8</v>
      </c>
      <c r="Y3690">
        <v>11.9</v>
      </c>
      <c r="Z3690">
        <v>12860.16</v>
      </c>
      <c r="AB3690">
        <v>39.520000000000003</v>
      </c>
      <c r="AC3690">
        <v>508233.52</v>
      </c>
      <c r="AD3690">
        <v>7162723.3200000003</v>
      </c>
      <c r="AE3690">
        <v>280.54000000000002</v>
      </c>
      <c r="AF3690">
        <v>2009430400.1900001</v>
      </c>
      <c r="AG3690">
        <v>216523.28</v>
      </c>
      <c r="AH3690">
        <v>0</v>
      </c>
      <c r="AI3690">
        <v>0</v>
      </c>
      <c r="AJ3690">
        <v>9.98</v>
      </c>
      <c r="AK3690">
        <v>714839.79</v>
      </c>
      <c r="AL3690">
        <v>7.5999999999999998E-2</v>
      </c>
      <c r="AM3690">
        <v>5443.67</v>
      </c>
      <c r="AN3690">
        <v>359.3</v>
      </c>
      <c r="AO3690">
        <v>452.19</v>
      </c>
      <c r="AP3690">
        <v>162471.87</v>
      </c>
      <c r="AQ3690">
        <v>892672.34</v>
      </c>
      <c r="AR3690" t="s">
        <v>61</v>
      </c>
      <c r="AS3690" t="s">
        <v>61</v>
      </c>
      <c r="AT3690" t="s">
        <v>62</v>
      </c>
      <c r="AU3690" t="s">
        <v>63</v>
      </c>
    </row>
    <row r="3691" spans="1:47" x14ac:dyDescent="0.25">
      <c r="A3691" t="s">
        <v>4990</v>
      </c>
      <c r="B3691">
        <v>2021</v>
      </c>
      <c r="C3691">
        <v>9</v>
      </c>
      <c r="D3691" t="s">
        <v>89</v>
      </c>
      <c r="E3691" s="1">
        <v>44465</v>
      </c>
      <c r="F3691" s="1">
        <v>44483</v>
      </c>
      <c r="G3691">
        <v>18</v>
      </c>
      <c r="H3691">
        <v>15.2</v>
      </c>
      <c r="I3691" t="s">
        <v>65</v>
      </c>
      <c r="J3691" t="s">
        <v>50</v>
      </c>
      <c r="K3691" t="s">
        <v>51</v>
      </c>
      <c r="L3691">
        <v>2709</v>
      </c>
      <c r="M3691" t="s">
        <v>98</v>
      </c>
      <c r="N3691" t="s">
        <v>69</v>
      </c>
      <c r="O3691" t="s">
        <v>189</v>
      </c>
      <c r="P3691" t="s">
        <v>226</v>
      </c>
      <c r="Q3691" t="s">
        <v>159</v>
      </c>
      <c r="R3691" t="s">
        <v>1109</v>
      </c>
      <c r="S3691" t="s">
        <v>58</v>
      </c>
      <c r="T3691" t="s">
        <v>74</v>
      </c>
      <c r="U3691" t="s">
        <v>110</v>
      </c>
      <c r="V3691">
        <v>209060</v>
      </c>
      <c r="W3691">
        <v>120451</v>
      </c>
      <c r="X3691">
        <v>13.7</v>
      </c>
      <c r="Y3691">
        <v>11.5</v>
      </c>
      <c r="Z3691">
        <v>165203.72</v>
      </c>
      <c r="AB3691">
        <v>22.09</v>
      </c>
      <c r="AC3691">
        <v>3649350.17</v>
      </c>
      <c r="AD3691">
        <v>15405246.890000001</v>
      </c>
      <c r="AE3691">
        <v>168.36</v>
      </c>
      <c r="AF3691">
        <v>2593627366.4000001</v>
      </c>
      <c r="AG3691">
        <v>70648.37</v>
      </c>
      <c r="AH3691">
        <v>2.2999999999999998</v>
      </c>
      <c r="AI3691">
        <v>36100.870000000003</v>
      </c>
      <c r="AJ3691">
        <v>3.86</v>
      </c>
      <c r="AK3691">
        <v>0</v>
      </c>
      <c r="AL3691">
        <v>6.8000000000000005E-2</v>
      </c>
      <c r="AM3691">
        <v>10475.57</v>
      </c>
      <c r="AN3691">
        <v>391</v>
      </c>
      <c r="AO3691">
        <v>592</v>
      </c>
      <c r="AP3691">
        <v>231472</v>
      </c>
      <c r="AQ3691">
        <v>3998046.98</v>
      </c>
      <c r="AR3691" t="s">
        <v>61</v>
      </c>
      <c r="AS3691" t="s">
        <v>61</v>
      </c>
      <c r="AT3691" t="s">
        <v>62</v>
      </c>
      <c r="AU3691" t="s">
        <v>63</v>
      </c>
    </row>
    <row r="3692" spans="1:47" x14ac:dyDescent="0.25">
      <c r="A3692" t="s">
        <v>4991</v>
      </c>
      <c r="B3692">
        <v>2022</v>
      </c>
      <c r="C3692">
        <v>6</v>
      </c>
      <c r="D3692" t="s">
        <v>77</v>
      </c>
      <c r="E3692" s="1">
        <v>44723</v>
      </c>
      <c r="F3692" s="1">
        <v>44732</v>
      </c>
      <c r="G3692">
        <v>9</v>
      </c>
      <c r="H3692">
        <v>1.9</v>
      </c>
      <c r="I3692" t="s">
        <v>65</v>
      </c>
      <c r="J3692" t="s">
        <v>239</v>
      </c>
      <c r="K3692" t="s">
        <v>265</v>
      </c>
      <c r="L3692">
        <v>3102.1</v>
      </c>
      <c r="M3692" t="s">
        <v>90</v>
      </c>
      <c r="N3692" t="s">
        <v>106</v>
      </c>
      <c r="O3692" t="s">
        <v>189</v>
      </c>
      <c r="P3692" t="s">
        <v>100</v>
      </c>
      <c r="Q3692" t="s">
        <v>230</v>
      </c>
      <c r="R3692" t="s">
        <v>899</v>
      </c>
      <c r="S3692" t="s">
        <v>161</v>
      </c>
      <c r="T3692" t="s">
        <v>59</v>
      </c>
      <c r="U3692" t="s">
        <v>87</v>
      </c>
      <c r="V3692">
        <v>31864</v>
      </c>
      <c r="W3692">
        <v>20225</v>
      </c>
      <c r="X3692">
        <v>11.1</v>
      </c>
      <c r="Y3692">
        <v>14.9</v>
      </c>
      <c r="Z3692">
        <v>24691.33</v>
      </c>
      <c r="AB3692">
        <v>35.89</v>
      </c>
      <c r="AC3692">
        <v>886171.83</v>
      </c>
      <c r="AD3692">
        <v>11857023.58</v>
      </c>
      <c r="AE3692">
        <v>214.19</v>
      </c>
      <c r="AF3692">
        <v>2539655880.5999999</v>
      </c>
      <c r="AG3692">
        <v>138661.39000000001</v>
      </c>
      <c r="AH3692">
        <v>0</v>
      </c>
      <c r="AJ3692">
        <v>22.26</v>
      </c>
      <c r="AK3692">
        <v>0</v>
      </c>
      <c r="AL3692">
        <v>0.32900000000000001</v>
      </c>
      <c r="AM3692">
        <v>39009.61</v>
      </c>
      <c r="AN3692">
        <v>173.3</v>
      </c>
      <c r="AO3692">
        <v>710.09</v>
      </c>
      <c r="AP3692">
        <v>123058.6</v>
      </c>
      <c r="AQ3692">
        <v>1186901.43</v>
      </c>
      <c r="AR3692" t="s">
        <v>61</v>
      </c>
      <c r="AS3692" t="s">
        <v>61</v>
      </c>
      <c r="AT3692" t="s">
        <v>62</v>
      </c>
      <c r="AU3692" t="s">
        <v>63</v>
      </c>
    </row>
    <row r="3693" spans="1:47" x14ac:dyDescent="0.25">
      <c r="A3693" t="s">
        <v>4992</v>
      </c>
      <c r="B3693">
        <v>2021</v>
      </c>
      <c r="C3693">
        <v>12</v>
      </c>
      <c r="D3693" t="s">
        <v>119</v>
      </c>
      <c r="E3693" s="1">
        <v>44552</v>
      </c>
      <c r="F3693" s="1">
        <v>44572</v>
      </c>
      <c r="G3693">
        <v>20</v>
      </c>
      <c r="H3693">
        <v>2.4</v>
      </c>
      <c r="I3693" t="s">
        <v>49</v>
      </c>
      <c r="J3693" t="s">
        <v>66</v>
      </c>
      <c r="K3693" t="s">
        <v>67</v>
      </c>
      <c r="L3693">
        <v>8479.8989999999994</v>
      </c>
      <c r="M3693" t="s">
        <v>114</v>
      </c>
      <c r="N3693" t="s">
        <v>81</v>
      </c>
      <c r="O3693" t="s">
        <v>107</v>
      </c>
      <c r="P3693" t="s">
        <v>174</v>
      </c>
      <c r="Q3693" t="s">
        <v>82</v>
      </c>
      <c r="R3693" t="s">
        <v>1501</v>
      </c>
      <c r="S3693" t="s">
        <v>156</v>
      </c>
      <c r="T3693" t="s">
        <v>86</v>
      </c>
      <c r="U3693" t="s">
        <v>166</v>
      </c>
      <c r="V3693">
        <v>6941</v>
      </c>
      <c r="W3693">
        <v>4900</v>
      </c>
      <c r="X3693">
        <v>12.4</v>
      </c>
      <c r="Y3693">
        <v>15.5</v>
      </c>
      <c r="Z3693">
        <v>5479.11</v>
      </c>
      <c r="AA3693">
        <v>391</v>
      </c>
      <c r="AB3693">
        <v>2167.21</v>
      </c>
      <c r="AC3693">
        <v>847379.11</v>
      </c>
      <c r="AD3693">
        <v>15903774.27</v>
      </c>
      <c r="AE3693">
        <v>173.34</v>
      </c>
      <c r="AF3693">
        <v>2756760231.96</v>
      </c>
      <c r="AG3693">
        <v>191451.92</v>
      </c>
      <c r="AH3693">
        <v>0.4</v>
      </c>
      <c r="AI3693">
        <v>11808.65</v>
      </c>
      <c r="AJ3693">
        <v>11.11</v>
      </c>
      <c r="AK3693">
        <v>1766909.32</v>
      </c>
      <c r="AL3693">
        <v>5.8999999999999997E-2</v>
      </c>
      <c r="AM3693">
        <v>9383.23</v>
      </c>
      <c r="AN3693">
        <v>1066.7</v>
      </c>
      <c r="AO3693">
        <v>383.58</v>
      </c>
      <c r="AP3693">
        <v>409164.79</v>
      </c>
      <c r="AQ3693">
        <v>1469187.7</v>
      </c>
      <c r="AR3693" t="s">
        <v>61</v>
      </c>
      <c r="AS3693" t="s">
        <v>61</v>
      </c>
      <c r="AT3693" t="s">
        <v>62</v>
      </c>
      <c r="AU3693" t="s">
        <v>63</v>
      </c>
    </row>
    <row r="3694" spans="1:47" x14ac:dyDescent="0.25">
      <c r="A3694" t="s">
        <v>4993</v>
      </c>
      <c r="B3694">
        <v>2021</v>
      </c>
      <c r="C3694">
        <v>10</v>
      </c>
      <c r="D3694" t="s">
        <v>119</v>
      </c>
      <c r="E3694" s="1">
        <v>44484</v>
      </c>
      <c r="F3694" s="1">
        <v>44499</v>
      </c>
      <c r="G3694">
        <v>15</v>
      </c>
      <c r="H3694">
        <v>13</v>
      </c>
      <c r="I3694" t="s">
        <v>65</v>
      </c>
      <c r="J3694" t="s">
        <v>66</v>
      </c>
      <c r="K3694" t="s">
        <v>67</v>
      </c>
      <c r="L3694">
        <v>8479.8989999999994</v>
      </c>
      <c r="M3694" t="s">
        <v>114</v>
      </c>
      <c r="N3694" t="s">
        <v>69</v>
      </c>
      <c r="O3694" t="s">
        <v>99</v>
      </c>
      <c r="P3694" t="s">
        <v>82</v>
      </c>
      <c r="Q3694" t="s">
        <v>204</v>
      </c>
      <c r="R3694" t="s">
        <v>1795</v>
      </c>
      <c r="S3694" t="s">
        <v>73</v>
      </c>
      <c r="T3694" t="s">
        <v>162</v>
      </c>
      <c r="U3694" t="s">
        <v>96</v>
      </c>
      <c r="V3694">
        <v>10708</v>
      </c>
      <c r="W3694">
        <v>7671</v>
      </c>
      <c r="X3694">
        <v>8.6999999999999993</v>
      </c>
      <c r="Y3694">
        <v>11.6</v>
      </c>
      <c r="Z3694">
        <v>8924.15</v>
      </c>
      <c r="AB3694">
        <v>22.73</v>
      </c>
      <c r="AC3694">
        <v>202845.93</v>
      </c>
      <c r="AD3694">
        <v>5428381.96</v>
      </c>
      <c r="AE3694">
        <v>169.51</v>
      </c>
      <c r="AF3694">
        <v>920165026.03999996</v>
      </c>
      <c r="AG3694">
        <v>44390.5</v>
      </c>
      <c r="AH3694">
        <v>1</v>
      </c>
      <c r="AI3694">
        <v>8506.41</v>
      </c>
      <c r="AJ3694">
        <v>17.7</v>
      </c>
      <c r="AK3694">
        <v>0</v>
      </c>
      <c r="AL3694">
        <v>8.4000000000000005E-2</v>
      </c>
      <c r="AM3694">
        <v>4559.84</v>
      </c>
      <c r="AN3694">
        <v>823</v>
      </c>
      <c r="AO3694">
        <v>523.46</v>
      </c>
      <c r="AP3694">
        <v>430807.58</v>
      </c>
      <c r="AQ3694">
        <v>691110.26</v>
      </c>
      <c r="AR3694" t="s">
        <v>61</v>
      </c>
      <c r="AS3694" t="s">
        <v>61</v>
      </c>
      <c r="AT3694" t="s">
        <v>62</v>
      </c>
      <c r="AU3694" t="s">
        <v>63</v>
      </c>
    </row>
    <row r="3695" spans="1:47" x14ac:dyDescent="0.25">
      <c r="A3695" t="s">
        <v>4994</v>
      </c>
      <c r="B3695">
        <v>2023</v>
      </c>
      <c r="C3695">
        <v>11</v>
      </c>
      <c r="D3695" t="s">
        <v>119</v>
      </c>
      <c r="E3695" s="1">
        <v>45252</v>
      </c>
      <c r="F3695" s="1">
        <v>45271</v>
      </c>
      <c r="G3695">
        <v>19</v>
      </c>
      <c r="H3695">
        <v>16.8</v>
      </c>
      <c r="I3695" t="s">
        <v>49</v>
      </c>
      <c r="J3695" t="s">
        <v>112</v>
      </c>
      <c r="K3695" t="s">
        <v>340</v>
      </c>
      <c r="L3695">
        <v>7208.39</v>
      </c>
      <c r="M3695" t="s">
        <v>68</v>
      </c>
      <c r="N3695" t="s">
        <v>53</v>
      </c>
      <c r="O3695" t="s">
        <v>200</v>
      </c>
      <c r="P3695" t="s">
        <v>154</v>
      </c>
      <c r="Q3695" t="s">
        <v>128</v>
      </c>
      <c r="R3695" t="s">
        <v>1441</v>
      </c>
      <c r="S3695" t="s">
        <v>73</v>
      </c>
      <c r="T3695" t="s">
        <v>59</v>
      </c>
      <c r="U3695" t="s">
        <v>228</v>
      </c>
      <c r="V3695">
        <v>7331</v>
      </c>
      <c r="W3695">
        <v>4642</v>
      </c>
      <c r="X3695">
        <v>1.9</v>
      </c>
      <c r="Y3695">
        <v>12.3</v>
      </c>
      <c r="Z3695">
        <v>6665.25</v>
      </c>
      <c r="AB3695">
        <v>40.840000000000003</v>
      </c>
      <c r="AC3695">
        <v>272208.81</v>
      </c>
      <c r="AD3695">
        <v>2197999.4900000002</v>
      </c>
      <c r="AE3695">
        <v>285.35000000000002</v>
      </c>
      <c r="AF3695">
        <v>627199154.47000003</v>
      </c>
      <c r="AG3695">
        <v>64410.45</v>
      </c>
      <c r="AH3695">
        <v>0</v>
      </c>
      <c r="AI3695">
        <v>0</v>
      </c>
      <c r="AJ3695">
        <v>23.8</v>
      </c>
      <c r="AK3695">
        <v>523123.88</v>
      </c>
      <c r="AL3695">
        <v>0.23699999999999999</v>
      </c>
      <c r="AM3695">
        <v>5209.26</v>
      </c>
      <c r="AN3695">
        <v>870.1</v>
      </c>
      <c r="AO3695">
        <v>552.09</v>
      </c>
      <c r="AP3695">
        <v>480373.51</v>
      </c>
      <c r="AQ3695">
        <v>822202.03</v>
      </c>
      <c r="AR3695" t="s">
        <v>61</v>
      </c>
      <c r="AS3695" t="s">
        <v>61</v>
      </c>
      <c r="AT3695" t="s">
        <v>62</v>
      </c>
      <c r="AU3695" t="s">
        <v>63</v>
      </c>
    </row>
    <row r="3696" spans="1:47" x14ac:dyDescent="0.25">
      <c r="A3696" t="s">
        <v>4995</v>
      </c>
      <c r="B3696">
        <v>2021</v>
      </c>
      <c r="C3696">
        <v>10</v>
      </c>
      <c r="D3696" t="s">
        <v>119</v>
      </c>
      <c r="E3696" s="1">
        <v>44485</v>
      </c>
      <c r="F3696" s="1">
        <v>44500</v>
      </c>
      <c r="G3696">
        <v>15</v>
      </c>
      <c r="H3696">
        <v>18.3</v>
      </c>
      <c r="I3696" t="s">
        <v>49</v>
      </c>
      <c r="J3696" t="s">
        <v>112</v>
      </c>
      <c r="K3696" t="s">
        <v>340</v>
      </c>
      <c r="L3696">
        <v>7208.39</v>
      </c>
      <c r="M3696" t="s">
        <v>80</v>
      </c>
      <c r="N3696" t="s">
        <v>69</v>
      </c>
      <c r="O3696" t="s">
        <v>200</v>
      </c>
      <c r="P3696" t="s">
        <v>204</v>
      </c>
      <c r="Q3696" t="s">
        <v>226</v>
      </c>
      <c r="R3696" t="s">
        <v>580</v>
      </c>
      <c r="S3696" t="s">
        <v>73</v>
      </c>
      <c r="T3696" t="s">
        <v>74</v>
      </c>
      <c r="U3696" t="s">
        <v>110</v>
      </c>
      <c r="V3696">
        <v>7886</v>
      </c>
      <c r="W3696">
        <v>5152</v>
      </c>
      <c r="X3696">
        <v>2.9</v>
      </c>
      <c r="Y3696">
        <v>12.3</v>
      </c>
      <c r="Z3696">
        <v>6779.06</v>
      </c>
      <c r="AB3696">
        <v>17.91</v>
      </c>
      <c r="AC3696">
        <v>121412.96</v>
      </c>
      <c r="AD3696">
        <v>6891050.0700000003</v>
      </c>
      <c r="AE3696">
        <v>170</v>
      </c>
      <c r="AF3696">
        <v>1171478511.9000001</v>
      </c>
      <c r="AG3696">
        <v>241493.88</v>
      </c>
      <c r="AH3696">
        <v>0</v>
      </c>
      <c r="AI3696">
        <v>0</v>
      </c>
      <c r="AJ3696">
        <v>21.39</v>
      </c>
      <c r="AK3696">
        <v>1473995.61</v>
      </c>
      <c r="AL3696">
        <v>0.222</v>
      </c>
      <c r="AM3696">
        <v>15298.13</v>
      </c>
      <c r="AN3696">
        <v>231.1</v>
      </c>
      <c r="AO3696">
        <v>474.56</v>
      </c>
      <c r="AP3696">
        <v>109670.82</v>
      </c>
      <c r="AQ3696">
        <v>487875.79</v>
      </c>
      <c r="AR3696" t="s">
        <v>61</v>
      </c>
      <c r="AS3696" t="s">
        <v>61</v>
      </c>
      <c r="AT3696" t="s">
        <v>62</v>
      </c>
      <c r="AU3696" t="s">
        <v>63</v>
      </c>
    </row>
    <row r="3697" spans="1:47" x14ac:dyDescent="0.25">
      <c r="A3697" t="s">
        <v>4996</v>
      </c>
      <c r="B3697">
        <v>2022</v>
      </c>
      <c r="C3697">
        <v>12</v>
      </c>
      <c r="D3697" t="s">
        <v>119</v>
      </c>
      <c r="E3697" s="1">
        <v>44907</v>
      </c>
      <c r="F3697" s="1">
        <v>44915</v>
      </c>
      <c r="G3697">
        <v>8</v>
      </c>
      <c r="H3697">
        <v>8.9</v>
      </c>
      <c r="I3697" t="s">
        <v>49</v>
      </c>
      <c r="J3697" t="s">
        <v>50</v>
      </c>
      <c r="K3697" t="s">
        <v>145</v>
      </c>
      <c r="L3697">
        <v>2710.19</v>
      </c>
      <c r="M3697" t="s">
        <v>90</v>
      </c>
      <c r="N3697" t="s">
        <v>53</v>
      </c>
      <c r="O3697" t="s">
        <v>189</v>
      </c>
      <c r="P3697" t="s">
        <v>196</v>
      </c>
      <c r="Q3697" t="s">
        <v>56</v>
      </c>
      <c r="R3697" t="s">
        <v>2327</v>
      </c>
      <c r="S3697" t="s">
        <v>123</v>
      </c>
      <c r="T3697" t="s">
        <v>131</v>
      </c>
      <c r="U3697" t="s">
        <v>132</v>
      </c>
      <c r="V3697">
        <v>75087</v>
      </c>
      <c r="W3697">
        <v>54375</v>
      </c>
      <c r="X3697">
        <v>11.7</v>
      </c>
      <c r="Y3697">
        <v>14.6</v>
      </c>
      <c r="Z3697">
        <v>64541.39</v>
      </c>
      <c r="AB3697">
        <v>44.06</v>
      </c>
      <c r="AC3697">
        <v>2843693.64</v>
      </c>
      <c r="AD3697">
        <v>61045182.899999999</v>
      </c>
      <c r="AE3697">
        <v>217.61</v>
      </c>
      <c r="AF3697">
        <v>13284042250.870001</v>
      </c>
      <c r="AG3697">
        <v>160726.65</v>
      </c>
      <c r="AH3697">
        <v>2.5</v>
      </c>
      <c r="AI3697">
        <v>59545.46</v>
      </c>
      <c r="AJ3697">
        <v>21.01</v>
      </c>
      <c r="AK3697">
        <v>12825592.93</v>
      </c>
      <c r="AL3697">
        <v>0.30099999999999999</v>
      </c>
      <c r="AM3697">
        <v>183746</v>
      </c>
      <c r="AN3697">
        <v>132</v>
      </c>
      <c r="AO3697">
        <v>409.19</v>
      </c>
      <c r="AP3697">
        <v>54013.08</v>
      </c>
      <c r="AQ3697">
        <v>3301724.83</v>
      </c>
      <c r="AR3697" t="s">
        <v>61</v>
      </c>
      <c r="AS3697" t="s">
        <v>61</v>
      </c>
      <c r="AT3697" t="s">
        <v>62</v>
      </c>
      <c r="AU3697" t="s">
        <v>63</v>
      </c>
    </row>
    <row r="3698" spans="1:47" x14ac:dyDescent="0.25">
      <c r="A3698" t="s">
        <v>4997</v>
      </c>
      <c r="B3698">
        <v>2022</v>
      </c>
      <c r="C3698">
        <v>9</v>
      </c>
      <c r="D3698" t="s">
        <v>89</v>
      </c>
      <c r="E3698" s="1">
        <v>44811</v>
      </c>
      <c r="F3698" s="1">
        <v>44822</v>
      </c>
      <c r="G3698">
        <v>11</v>
      </c>
      <c r="H3698">
        <v>7.5</v>
      </c>
      <c r="I3698" t="s">
        <v>49</v>
      </c>
      <c r="J3698" t="s">
        <v>50</v>
      </c>
      <c r="K3698" t="s">
        <v>51</v>
      </c>
      <c r="L3698">
        <v>2709</v>
      </c>
      <c r="M3698" t="s">
        <v>68</v>
      </c>
      <c r="N3698" t="s">
        <v>53</v>
      </c>
      <c r="O3698" t="s">
        <v>91</v>
      </c>
      <c r="P3698" t="s">
        <v>159</v>
      </c>
      <c r="Q3698" t="s">
        <v>56</v>
      </c>
      <c r="R3698" t="s">
        <v>819</v>
      </c>
      <c r="S3698" t="s">
        <v>170</v>
      </c>
      <c r="T3698" t="s">
        <v>74</v>
      </c>
      <c r="U3698" t="s">
        <v>143</v>
      </c>
      <c r="V3698">
        <v>92475</v>
      </c>
      <c r="W3698">
        <v>58792</v>
      </c>
      <c r="X3698">
        <v>23.5</v>
      </c>
      <c r="Y3698">
        <v>12</v>
      </c>
      <c r="Z3698">
        <v>78882.31</v>
      </c>
      <c r="AB3698">
        <v>30.88</v>
      </c>
      <c r="AC3698">
        <v>2435885.73</v>
      </c>
      <c r="AD3698">
        <v>7388117.1500000004</v>
      </c>
      <c r="AE3698">
        <v>210.42</v>
      </c>
      <c r="AF3698">
        <v>1554607610.7</v>
      </c>
      <c r="AG3698">
        <v>91310.27</v>
      </c>
      <c r="AH3698">
        <v>0</v>
      </c>
      <c r="AI3698">
        <v>0</v>
      </c>
      <c r="AJ3698">
        <v>9.06</v>
      </c>
      <c r="AK3698">
        <v>669363.41</v>
      </c>
      <c r="AL3698">
        <v>0.315</v>
      </c>
      <c r="AM3698">
        <v>23272.57</v>
      </c>
      <c r="AN3698">
        <v>459.5</v>
      </c>
      <c r="AO3698">
        <v>537.94000000000005</v>
      </c>
      <c r="AP3698">
        <v>247183.43</v>
      </c>
      <c r="AQ3698">
        <v>2797652</v>
      </c>
      <c r="AR3698" t="s">
        <v>61</v>
      </c>
      <c r="AS3698" t="s">
        <v>61</v>
      </c>
      <c r="AT3698" t="s">
        <v>62</v>
      </c>
      <c r="AU3698" t="s">
        <v>63</v>
      </c>
    </row>
    <row r="3699" spans="1:47" x14ac:dyDescent="0.25">
      <c r="A3699" t="s">
        <v>4998</v>
      </c>
      <c r="B3699">
        <v>2023</v>
      </c>
      <c r="C3699">
        <v>9</v>
      </c>
      <c r="D3699" t="s">
        <v>89</v>
      </c>
      <c r="E3699" s="1">
        <v>45173</v>
      </c>
      <c r="F3699" s="1">
        <v>45189</v>
      </c>
      <c r="G3699">
        <v>16</v>
      </c>
      <c r="H3699">
        <v>10.9</v>
      </c>
      <c r="I3699" t="s">
        <v>49</v>
      </c>
      <c r="J3699" t="s">
        <v>78</v>
      </c>
      <c r="K3699" t="s">
        <v>211</v>
      </c>
      <c r="L3699">
        <v>1701.99</v>
      </c>
      <c r="M3699" t="s">
        <v>98</v>
      </c>
      <c r="N3699" t="s">
        <v>69</v>
      </c>
      <c r="O3699" t="s">
        <v>107</v>
      </c>
      <c r="P3699" t="s">
        <v>55</v>
      </c>
      <c r="Q3699" t="s">
        <v>184</v>
      </c>
      <c r="R3699" t="s">
        <v>224</v>
      </c>
      <c r="S3699" t="s">
        <v>85</v>
      </c>
      <c r="T3699" t="s">
        <v>148</v>
      </c>
      <c r="U3699" t="s">
        <v>75</v>
      </c>
      <c r="V3699">
        <v>60043</v>
      </c>
      <c r="W3699">
        <v>37533</v>
      </c>
      <c r="X3699">
        <v>21.4</v>
      </c>
      <c r="Y3699">
        <v>10.1</v>
      </c>
      <c r="Z3699">
        <v>56366.79</v>
      </c>
      <c r="AB3699">
        <v>17.260000000000002</v>
      </c>
      <c r="AC3699">
        <v>972890.8</v>
      </c>
      <c r="AD3699">
        <v>38655780.909999996</v>
      </c>
      <c r="AE3699">
        <v>281.25</v>
      </c>
      <c r="AF3699">
        <v>10871938380.940001</v>
      </c>
      <c r="AG3699">
        <v>150862.75</v>
      </c>
      <c r="AH3699">
        <v>1.4</v>
      </c>
      <c r="AI3699">
        <v>26429.59</v>
      </c>
      <c r="AJ3699">
        <v>10.19</v>
      </c>
      <c r="AK3699">
        <v>3939024.07</v>
      </c>
      <c r="AL3699">
        <v>0.19700000000000001</v>
      </c>
      <c r="AM3699">
        <v>76151.89</v>
      </c>
      <c r="AN3699">
        <v>761.9</v>
      </c>
      <c r="AO3699">
        <v>482.92</v>
      </c>
      <c r="AP3699">
        <v>367936.75</v>
      </c>
      <c r="AQ3699">
        <v>1594271.78</v>
      </c>
      <c r="AR3699" t="s">
        <v>61</v>
      </c>
      <c r="AS3699" t="s">
        <v>61</v>
      </c>
      <c r="AT3699" t="s">
        <v>62</v>
      </c>
      <c r="AU3699" t="s">
        <v>63</v>
      </c>
    </row>
    <row r="3700" spans="1:47" x14ac:dyDescent="0.25">
      <c r="A3700" t="s">
        <v>4999</v>
      </c>
      <c r="B3700">
        <v>2023</v>
      </c>
      <c r="C3700">
        <v>4</v>
      </c>
      <c r="D3700" t="s">
        <v>77</v>
      </c>
      <c r="E3700" s="1">
        <v>45019</v>
      </c>
      <c r="F3700" s="1">
        <v>45027</v>
      </c>
      <c r="G3700">
        <v>8</v>
      </c>
      <c r="H3700">
        <v>2.2000000000000002</v>
      </c>
      <c r="I3700" t="s">
        <v>65</v>
      </c>
      <c r="J3700" t="s">
        <v>66</v>
      </c>
      <c r="K3700" t="s">
        <v>245</v>
      </c>
      <c r="L3700">
        <v>8905.9</v>
      </c>
      <c r="M3700" t="s">
        <v>80</v>
      </c>
      <c r="N3700" t="s">
        <v>69</v>
      </c>
      <c r="O3700" t="s">
        <v>189</v>
      </c>
      <c r="P3700" t="s">
        <v>184</v>
      </c>
      <c r="Q3700" t="s">
        <v>150</v>
      </c>
      <c r="R3700" t="s">
        <v>1020</v>
      </c>
      <c r="S3700" t="s">
        <v>73</v>
      </c>
      <c r="T3700" t="s">
        <v>95</v>
      </c>
      <c r="U3700" t="s">
        <v>103</v>
      </c>
      <c r="V3700">
        <v>12696</v>
      </c>
      <c r="W3700">
        <v>8145</v>
      </c>
      <c r="X3700">
        <v>12.5</v>
      </c>
      <c r="Y3700">
        <v>14.5</v>
      </c>
      <c r="Z3700">
        <v>11418</v>
      </c>
      <c r="AB3700">
        <v>14.14</v>
      </c>
      <c r="AC3700">
        <v>161450.51999999999</v>
      </c>
      <c r="AD3700">
        <v>8808301.9199999999</v>
      </c>
      <c r="AE3700">
        <v>289.08999999999997</v>
      </c>
      <c r="AF3700">
        <v>2546392002.0500002</v>
      </c>
      <c r="AG3700">
        <v>108588.29</v>
      </c>
      <c r="AH3700">
        <v>0</v>
      </c>
      <c r="AI3700">
        <v>0</v>
      </c>
      <c r="AJ3700">
        <v>13.3</v>
      </c>
      <c r="AK3700">
        <v>0</v>
      </c>
      <c r="AL3700">
        <v>0.252</v>
      </c>
      <c r="AM3700">
        <v>22196.92</v>
      </c>
      <c r="AN3700">
        <v>287.2</v>
      </c>
      <c r="AO3700">
        <v>675.03</v>
      </c>
      <c r="AP3700">
        <v>193868.62</v>
      </c>
      <c r="AQ3700">
        <v>486104.35</v>
      </c>
      <c r="AR3700" t="s">
        <v>61</v>
      </c>
      <c r="AS3700" t="s">
        <v>61</v>
      </c>
      <c r="AT3700" t="s">
        <v>62</v>
      </c>
      <c r="AU3700" t="s">
        <v>63</v>
      </c>
    </row>
    <row r="3701" spans="1:47" x14ac:dyDescent="0.25">
      <c r="A3701" t="s">
        <v>5000</v>
      </c>
      <c r="B3701">
        <v>2023</v>
      </c>
      <c r="C3701">
        <v>7</v>
      </c>
      <c r="D3701" t="s">
        <v>89</v>
      </c>
      <c r="E3701" s="1">
        <v>45124</v>
      </c>
      <c r="F3701" s="1">
        <v>45134</v>
      </c>
      <c r="G3701">
        <v>10</v>
      </c>
      <c r="H3701">
        <v>6.5</v>
      </c>
      <c r="I3701" t="s">
        <v>49</v>
      </c>
      <c r="J3701" t="s">
        <v>50</v>
      </c>
      <c r="K3701" t="s">
        <v>183</v>
      </c>
      <c r="L3701">
        <v>2710.19</v>
      </c>
      <c r="M3701" t="s">
        <v>114</v>
      </c>
      <c r="N3701" t="s">
        <v>168</v>
      </c>
      <c r="O3701" t="s">
        <v>189</v>
      </c>
      <c r="P3701" t="s">
        <v>93</v>
      </c>
      <c r="Q3701" t="s">
        <v>100</v>
      </c>
      <c r="R3701" t="s">
        <v>378</v>
      </c>
      <c r="S3701" t="s">
        <v>186</v>
      </c>
      <c r="T3701" t="s">
        <v>59</v>
      </c>
      <c r="U3701" t="s">
        <v>259</v>
      </c>
      <c r="V3701">
        <v>124323</v>
      </c>
      <c r="W3701">
        <v>86583</v>
      </c>
      <c r="X3701">
        <v>15.4</v>
      </c>
      <c r="Y3701">
        <v>10.6</v>
      </c>
      <c r="Z3701">
        <v>105125.85</v>
      </c>
      <c r="AB3701">
        <v>13.24</v>
      </c>
      <c r="AC3701">
        <v>1391866.25</v>
      </c>
      <c r="AD3701">
        <v>69534442.219999999</v>
      </c>
      <c r="AE3701">
        <v>281.43</v>
      </c>
      <c r="AF3701">
        <v>19569078073.970001</v>
      </c>
      <c r="AG3701">
        <v>46354.559999999998</v>
      </c>
      <c r="AH3701">
        <v>1.3</v>
      </c>
      <c r="AI3701">
        <v>35395.67</v>
      </c>
      <c r="AJ3701">
        <v>10.029999999999999</v>
      </c>
      <c r="AK3701">
        <v>6974304.5499999998</v>
      </c>
      <c r="AL3701">
        <v>0.23200000000000001</v>
      </c>
      <c r="AM3701">
        <v>161319.91</v>
      </c>
      <c r="AN3701">
        <v>483.2</v>
      </c>
      <c r="AO3701">
        <v>487.38</v>
      </c>
      <c r="AP3701">
        <v>235502.02</v>
      </c>
      <c r="AQ3701">
        <v>1870438.41</v>
      </c>
      <c r="AR3701" t="s">
        <v>61</v>
      </c>
      <c r="AS3701" t="s">
        <v>61</v>
      </c>
      <c r="AT3701" t="s">
        <v>62</v>
      </c>
      <c r="AU3701" t="s">
        <v>63</v>
      </c>
    </row>
    <row r="3702" spans="1:47" x14ac:dyDescent="0.25">
      <c r="A3702" t="s">
        <v>5001</v>
      </c>
      <c r="B3702">
        <v>2024</v>
      </c>
      <c r="C3702">
        <v>8</v>
      </c>
      <c r="D3702" t="s">
        <v>89</v>
      </c>
      <c r="E3702" s="1">
        <v>45517</v>
      </c>
      <c r="F3702" s="1">
        <v>45534</v>
      </c>
      <c r="G3702">
        <v>17</v>
      </c>
      <c r="H3702">
        <v>7.7</v>
      </c>
      <c r="I3702" t="s">
        <v>49</v>
      </c>
      <c r="J3702" t="s">
        <v>50</v>
      </c>
      <c r="K3702" t="s">
        <v>51</v>
      </c>
      <c r="L3702">
        <v>2709</v>
      </c>
      <c r="M3702" t="s">
        <v>98</v>
      </c>
      <c r="N3702" t="s">
        <v>168</v>
      </c>
      <c r="O3702" t="s">
        <v>189</v>
      </c>
      <c r="P3702" t="s">
        <v>159</v>
      </c>
      <c r="Q3702" t="s">
        <v>128</v>
      </c>
      <c r="R3702" t="s">
        <v>659</v>
      </c>
      <c r="S3702" t="s">
        <v>186</v>
      </c>
      <c r="T3702" t="s">
        <v>148</v>
      </c>
      <c r="U3702" t="s">
        <v>96</v>
      </c>
      <c r="V3702">
        <v>112193</v>
      </c>
      <c r="W3702">
        <v>71081</v>
      </c>
      <c r="X3702">
        <v>15.4</v>
      </c>
      <c r="Y3702">
        <v>15.2</v>
      </c>
      <c r="Z3702">
        <v>99525.18</v>
      </c>
      <c r="AB3702">
        <v>34.880000000000003</v>
      </c>
      <c r="AC3702">
        <v>3471438.28</v>
      </c>
      <c r="AD3702">
        <v>7341972.5300000003</v>
      </c>
      <c r="AE3702">
        <v>275.14999999999998</v>
      </c>
      <c r="AF3702">
        <v>2020143741.6300001</v>
      </c>
      <c r="AG3702">
        <v>65861.850000000006</v>
      </c>
      <c r="AH3702">
        <v>0</v>
      </c>
      <c r="AI3702">
        <v>0</v>
      </c>
      <c r="AJ3702">
        <v>12.24</v>
      </c>
      <c r="AK3702">
        <v>898657.44</v>
      </c>
      <c r="AL3702">
        <v>0.14399999999999999</v>
      </c>
      <c r="AM3702">
        <v>10572.44</v>
      </c>
      <c r="AN3702">
        <v>304.7</v>
      </c>
      <c r="AO3702">
        <v>362.06</v>
      </c>
      <c r="AP3702">
        <v>110319.67999999999</v>
      </c>
      <c r="AQ3702">
        <v>3658192.25</v>
      </c>
      <c r="AR3702" t="s">
        <v>61</v>
      </c>
      <c r="AS3702" t="s">
        <v>61</v>
      </c>
      <c r="AT3702" t="s">
        <v>62</v>
      </c>
      <c r="AU3702" t="s">
        <v>63</v>
      </c>
    </row>
    <row r="3703" spans="1:47" x14ac:dyDescent="0.25">
      <c r="A3703" t="s">
        <v>5002</v>
      </c>
      <c r="B3703">
        <v>2021</v>
      </c>
      <c r="C3703">
        <v>3</v>
      </c>
      <c r="D3703" t="s">
        <v>48</v>
      </c>
      <c r="E3703" s="1">
        <v>44283</v>
      </c>
      <c r="F3703" s="1">
        <v>44299</v>
      </c>
      <c r="G3703">
        <v>16</v>
      </c>
      <c r="H3703">
        <v>18.3</v>
      </c>
      <c r="I3703" t="s">
        <v>65</v>
      </c>
      <c r="J3703" t="s">
        <v>50</v>
      </c>
      <c r="K3703" t="s">
        <v>51</v>
      </c>
      <c r="L3703">
        <v>2709</v>
      </c>
      <c r="M3703" t="s">
        <v>80</v>
      </c>
      <c r="N3703" t="s">
        <v>106</v>
      </c>
      <c r="O3703" t="s">
        <v>189</v>
      </c>
      <c r="P3703" t="s">
        <v>70</v>
      </c>
      <c r="Q3703" t="s">
        <v>83</v>
      </c>
      <c r="R3703" t="s">
        <v>1006</v>
      </c>
      <c r="S3703" t="s">
        <v>58</v>
      </c>
      <c r="T3703" t="s">
        <v>74</v>
      </c>
      <c r="U3703" t="s">
        <v>213</v>
      </c>
      <c r="V3703">
        <v>233082</v>
      </c>
      <c r="W3703">
        <v>154672</v>
      </c>
      <c r="X3703">
        <v>8.1999999999999993</v>
      </c>
      <c r="Y3703">
        <v>14.7</v>
      </c>
      <c r="Z3703">
        <v>210958.95</v>
      </c>
      <c r="AB3703">
        <v>12.67</v>
      </c>
      <c r="AC3703">
        <v>2672849.9</v>
      </c>
      <c r="AD3703">
        <v>18393510.850000001</v>
      </c>
      <c r="AE3703">
        <v>168.53</v>
      </c>
      <c r="AF3703">
        <v>3099858383.5500002</v>
      </c>
      <c r="AG3703">
        <v>76437.86</v>
      </c>
      <c r="AH3703">
        <v>0</v>
      </c>
      <c r="AI3703">
        <v>0</v>
      </c>
      <c r="AJ3703">
        <v>9.27</v>
      </c>
      <c r="AK3703">
        <v>0</v>
      </c>
      <c r="AL3703">
        <v>0.14599999999999999</v>
      </c>
      <c r="AM3703">
        <v>26854.53</v>
      </c>
      <c r="AN3703">
        <v>254.4</v>
      </c>
      <c r="AO3703">
        <v>470.83</v>
      </c>
      <c r="AP3703">
        <v>119779.15</v>
      </c>
      <c r="AQ3703">
        <v>2895921.44</v>
      </c>
      <c r="AR3703" t="s">
        <v>61</v>
      </c>
      <c r="AS3703" t="s">
        <v>61</v>
      </c>
      <c r="AT3703" t="s">
        <v>62</v>
      </c>
      <c r="AU3703" t="s">
        <v>63</v>
      </c>
    </row>
    <row r="3704" spans="1:47" x14ac:dyDescent="0.25">
      <c r="A3704" t="s">
        <v>5003</v>
      </c>
      <c r="B3704">
        <v>2022</v>
      </c>
      <c r="C3704">
        <v>3</v>
      </c>
      <c r="D3704" t="s">
        <v>48</v>
      </c>
      <c r="E3704" s="1">
        <v>44636</v>
      </c>
      <c r="F3704" s="1">
        <v>44652</v>
      </c>
      <c r="G3704">
        <v>16</v>
      </c>
      <c r="H3704">
        <v>18.2</v>
      </c>
      <c r="I3704" t="s">
        <v>65</v>
      </c>
      <c r="J3704" t="s">
        <v>112</v>
      </c>
      <c r="K3704" t="s">
        <v>199</v>
      </c>
      <c r="L3704">
        <v>7204.49</v>
      </c>
      <c r="M3704" t="s">
        <v>68</v>
      </c>
      <c r="N3704" t="s">
        <v>168</v>
      </c>
      <c r="O3704" t="s">
        <v>200</v>
      </c>
      <c r="P3704" t="s">
        <v>82</v>
      </c>
      <c r="Q3704" t="s">
        <v>131</v>
      </c>
      <c r="R3704" t="s">
        <v>1809</v>
      </c>
      <c r="S3704" t="s">
        <v>161</v>
      </c>
      <c r="T3704" t="s">
        <v>187</v>
      </c>
      <c r="U3704" t="s">
        <v>259</v>
      </c>
      <c r="V3704">
        <v>27525</v>
      </c>
      <c r="W3704">
        <v>15444</v>
      </c>
      <c r="X3704">
        <v>2.5</v>
      </c>
      <c r="Y3704">
        <v>15.6</v>
      </c>
      <c r="Z3704">
        <v>24043.42</v>
      </c>
      <c r="AB3704">
        <v>31.82</v>
      </c>
      <c r="AC3704">
        <v>765061.62</v>
      </c>
      <c r="AD3704">
        <v>10590164.77</v>
      </c>
      <c r="AE3704">
        <v>214.33</v>
      </c>
      <c r="AF3704">
        <v>2269790015.1500001</v>
      </c>
      <c r="AG3704">
        <v>148080.60999999999</v>
      </c>
      <c r="AH3704">
        <v>4.5999999999999996</v>
      </c>
      <c r="AI3704">
        <v>119069.86</v>
      </c>
      <c r="AJ3704">
        <v>16.940000000000001</v>
      </c>
      <c r="AK3704">
        <v>0</v>
      </c>
      <c r="AL3704">
        <v>0.27900000000000003</v>
      </c>
      <c r="AM3704">
        <v>29546.560000000001</v>
      </c>
      <c r="AN3704">
        <v>720.3</v>
      </c>
      <c r="AO3704">
        <v>626.91999999999996</v>
      </c>
      <c r="AP3704">
        <v>451570.48</v>
      </c>
      <c r="AQ3704">
        <v>1513329.13</v>
      </c>
      <c r="AR3704" t="s">
        <v>61</v>
      </c>
      <c r="AS3704" t="s">
        <v>61</v>
      </c>
      <c r="AT3704" t="s">
        <v>62</v>
      </c>
      <c r="AU3704" t="s">
        <v>63</v>
      </c>
    </row>
    <row r="3705" spans="1:47" x14ac:dyDescent="0.25">
      <c r="A3705" t="s">
        <v>5004</v>
      </c>
      <c r="B3705">
        <v>2023</v>
      </c>
      <c r="C3705">
        <v>9</v>
      </c>
      <c r="D3705" t="s">
        <v>89</v>
      </c>
      <c r="E3705" s="1">
        <v>45178</v>
      </c>
      <c r="F3705" s="1">
        <v>45196</v>
      </c>
      <c r="G3705">
        <v>18</v>
      </c>
      <c r="H3705">
        <v>9.6</v>
      </c>
      <c r="I3705" t="s">
        <v>49</v>
      </c>
      <c r="J3705" t="s">
        <v>78</v>
      </c>
      <c r="K3705" t="s">
        <v>158</v>
      </c>
      <c r="L3705">
        <v>1006.3</v>
      </c>
      <c r="M3705" t="s">
        <v>98</v>
      </c>
      <c r="N3705" t="s">
        <v>69</v>
      </c>
      <c r="O3705" t="s">
        <v>54</v>
      </c>
      <c r="P3705" t="s">
        <v>159</v>
      </c>
      <c r="Q3705" t="s">
        <v>226</v>
      </c>
      <c r="R3705" t="s">
        <v>593</v>
      </c>
      <c r="S3705" t="s">
        <v>161</v>
      </c>
      <c r="T3705" t="s">
        <v>74</v>
      </c>
      <c r="U3705" t="s">
        <v>96</v>
      </c>
      <c r="V3705">
        <v>35251</v>
      </c>
      <c r="W3705">
        <v>19680</v>
      </c>
      <c r="X3705">
        <v>7</v>
      </c>
      <c r="Y3705">
        <v>14.8</v>
      </c>
      <c r="Z3705">
        <v>28115.17</v>
      </c>
      <c r="AB3705">
        <v>20.53</v>
      </c>
      <c r="AC3705">
        <v>577204.43999999994</v>
      </c>
      <c r="AD3705">
        <v>32657456.870000001</v>
      </c>
      <c r="AE3705">
        <v>285.42</v>
      </c>
      <c r="AF3705">
        <v>9321091339.8400002</v>
      </c>
      <c r="AG3705">
        <v>67187.37</v>
      </c>
      <c r="AH3705">
        <v>1.1000000000000001</v>
      </c>
      <c r="AI3705">
        <v>15031.84</v>
      </c>
      <c r="AJ3705">
        <v>20.43</v>
      </c>
      <c r="AK3705">
        <v>6671918.4400000004</v>
      </c>
      <c r="AL3705">
        <v>0.17399999999999999</v>
      </c>
      <c r="AM3705">
        <v>56823.97</v>
      </c>
      <c r="AN3705">
        <v>865.6</v>
      </c>
      <c r="AO3705">
        <v>693.08</v>
      </c>
      <c r="AP3705">
        <v>599930.05000000005</v>
      </c>
      <c r="AQ3705">
        <v>1316177.67</v>
      </c>
      <c r="AR3705" t="s">
        <v>61</v>
      </c>
      <c r="AS3705" t="s">
        <v>61</v>
      </c>
      <c r="AT3705" t="s">
        <v>62</v>
      </c>
      <c r="AU3705" t="s">
        <v>63</v>
      </c>
    </row>
    <row r="3706" spans="1:47" x14ac:dyDescent="0.25">
      <c r="A3706" t="s">
        <v>5005</v>
      </c>
      <c r="B3706">
        <v>2024</v>
      </c>
      <c r="C3706">
        <v>4</v>
      </c>
      <c r="D3706" t="s">
        <v>77</v>
      </c>
      <c r="E3706" s="1">
        <v>45391</v>
      </c>
      <c r="F3706" s="1">
        <v>45399</v>
      </c>
      <c r="G3706">
        <v>8</v>
      </c>
      <c r="H3706">
        <v>13.9</v>
      </c>
      <c r="I3706" t="s">
        <v>49</v>
      </c>
      <c r="J3706" t="s">
        <v>50</v>
      </c>
      <c r="K3706" t="s">
        <v>223</v>
      </c>
      <c r="L3706">
        <v>2710.1109999999999</v>
      </c>
      <c r="M3706" t="s">
        <v>114</v>
      </c>
      <c r="N3706" t="s">
        <v>106</v>
      </c>
      <c r="O3706" t="s">
        <v>189</v>
      </c>
      <c r="P3706" t="s">
        <v>131</v>
      </c>
      <c r="Q3706" t="s">
        <v>82</v>
      </c>
      <c r="R3706" t="s">
        <v>901</v>
      </c>
      <c r="S3706" t="s">
        <v>123</v>
      </c>
      <c r="T3706" t="s">
        <v>131</v>
      </c>
      <c r="U3706" t="s">
        <v>143</v>
      </c>
      <c r="V3706">
        <v>50085</v>
      </c>
      <c r="W3706">
        <v>33962</v>
      </c>
      <c r="X3706">
        <v>21.9</v>
      </c>
      <c r="Y3706">
        <v>11.8</v>
      </c>
      <c r="Z3706">
        <v>46500.49</v>
      </c>
      <c r="AB3706">
        <v>35.08</v>
      </c>
      <c r="AC3706">
        <v>1631237.19</v>
      </c>
      <c r="AD3706">
        <v>24908917.48</v>
      </c>
      <c r="AE3706">
        <v>274</v>
      </c>
      <c r="AF3706">
        <v>6825043389.5200005</v>
      </c>
      <c r="AG3706">
        <v>140203.42000000001</v>
      </c>
      <c r="AH3706">
        <v>0.5</v>
      </c>
      <c r="AI3706">
        <v>5378.26</v>
      </c>
      <c r="AJ3706">
        <v>10.11</v>
      </c>
      <c r="AK3706">
        <v>2518291.56</v>
      </c>
      <c r="AL3706">
        <v>0.17399999999999999</v>
      </c>
      <c r="AM3706">
        <v>43341.52</v>
      </c>
      <c r="AN3706">
        <v>259</v>
      </c>
      <c r="AO3706">
        <v>584.85</v>
      </c>
      <c r="AP3706">
        <v>151476.15</v>
      </c>
      <c r="AQ3706">
        <v>1971636.54</v>
      </c>
      <c r="AR3706" t="s">
        <v>61</v>
      </c>
      <c r="AS3706" t="s">
        <v>61</v>
      </c>
      <c r="AT3706" t="s">
        <v>62</v>
      </c>
      <c r="AU3706" t="s">
        <v>63</v>
      </c>
    </row>
    <row r="3707" spans="1:47" x14ac:dyDescent="0.25">
      <c r="A3707" t="s">
        <v>5006</v>
      </c>
      <c r="B3707">
        <v>2024</v>
      </c>
      <c r="C3707">
        <v>10</v>
      </c>
      <c r="D3707" t="s">
        <v>119</v>
      </c>
      <c r="E3707" s="1">
        <v>45581</v>
      </c>
      <c r="F3707" s="1">
        <v>45595</v>
      </c>
      <c r="G3707">
        <v>14</v>
      </c>
      <c r="H3707">
        <v>17.5</v>
      </c>
      <c r="I3707" t="s">
        <v>49</v>
      </c>
      <c r="J3707" t="s">
        <v>50</v>
      </c>
      <c r="K3707" t="s">
        <v>423</v>
      </c>
      <c r="L3707">
        <v>2710.1941000000002</v>
      </c>
      <c r="M3707" t="s">
        <v>90</v>
      </c>
      <c r="N3707" t="s">
        <v>53</v>
      </c>
      <c r="O3707" t="s">
        <v>91</v>
      </c>
      <c r="P3707" t="s">
        <v>159</v>
      </c>
      <c r="Q3707" t="s">
        <v>184</v>
      </c>
      <c r="R3707" t="s">
        <v>595</v>
      </c>
      <c r="S3707" t="s">
        <v>142</v>
      </c>
      <c r="T3707" t="s">
        <v>131</v>
      </c>
      <c r="U3707" t="s">
        <v>259</v>
      </c>
      <c r="V3707">
        <v>32201</v>
      </c>
      <c r="W3707">
        <v>23999</v>
      </c>
      <c r="X3707">
        <v>11.8</v>
      </c>
      <c r="Y3707">
        <v>10.5</v>
      </c>
      <c r="Z3707">
        <v>28396.51</v>
      </c>
      <c r="AB3707">
        <v>25.47</v>
      </c>
      <c r="AC3707">
        <v>723259.11</v>
      </c>
      <c r="AD3707">
        <v>21163350.969999999</v>
      </c>
      <c r="AE3707">
        <v>276.85000000000002</v>
      </c>
      <c r="AF3707">
        <v>5859073716.04</v>
      </c>
      <c r="AG3707">
        <v>207579.33</v>
      </c>
      <c r="AH3707">
        <v>0.1</v>
      </c>
      <c r="AI3707">
        <v>3018.55</v>
      </c>
      <c r="AJ3707">
        <v>5.39</v>
      </c>
      <c r="AK3707">
        <v>1140704.6200000001</v>
      </c>
      <c r="AL3707">
        <v>0.13400000000000001</v>
      </c>
      <c r="AM3707">
        <v>28358.89</v>
      </c>
      <c r="AN3707">
        <v>589.6</v>
      </c>
      <c r="AO3707">
        <v>476.76</v>
      </c>
      <c r="AP3707">
        <v>281097.7</v>
      </c>
      <c r="AQ3707">
        <v>1243313.58</v>
      </c>
      <c r="AR3707" t="s">
        <v>61</v>
      </c>
      <c r="AS3707" t="s">
        <v>61</v>
      </c>
      <c r="AT3707" t="s">
        <v>62</v>
      </c>
      <c r="AU3707" t="s">
        <v>63</v>
      </c>
    </row>
    <row r="3708" spans="1:47" x14ac:dyDescent="0.25">
      <c r="A3708" t="s">
        <v>5007</v>
      </c>
      <c r="B3708">
        <v>2023</v>
      </c>
      <c r="C3708">
        <v>4</v>
      </c>
      <c r="D3708" t="s">
        <v>77</v>
      </c>
      <c r="E3708" s="1">
        <v>45042</v>
      </c>
      <c r="F3708" s="1">
        <v>45058</v>
      </c>
      <c r="G3708">
        <v>16</v>
      </c>
      <c r="H3708">
        <v>4.4000000000000004</v>
      </c>
      <c r="I3708" t="s">
        <v>65</v>
      </c>
      <c r="J3708" t="s">
        <v>112</v>
      </c>
      <c r="K3708" t="s">
        <v>126</v>
      </c>
      <c r="L3708">
        <v>2701.12</v>
      </c>
      <c r="M3708" t="s">
        <v>90</v>
      </c>
      <c r="N3708" t="s">
        <v>53</v>
      </c>
      <c r="O3708" t="s">
        <v>200</v>
      </c>
      <c r="P3708" t="s">
        <v>100</v>
      </c>
      <c r="Q3708" t="s">
        <v>83</v>
      </c>
      <c r="R3708" t="s">
        <v>1051</v>
      </c>
      <c r="S3708" t="s">
        <v>130</v>
      </c>
      <c r="T3708" t="s">
        <v>74</v>
      </c>
      <c r="U3708" t="s">
        <v>213</v>
      </c>
      <c r="V3708">
        <v>71877</v>
      </c>
      <c r="W3708">
        <v>46477</v>
      </c>
      <c r="X3708">
        <v>22.9</v>
      </c>
      <c r="Y3708">
        <v>12.3</v>
      </c>
      <c r="Z3708">
        <v>66097.86</v>
      </c>
      <c r="AB3708">
        <v>25.36</v>
      </c>
      <c r="AC3708">
        <v>1676241.73</v>
      </c>
      <c r="AD3708">
        <v>14682317.640000001</v>
      </c>
      <c r="AE3708">
        <v>283.25</v>
      </c>
      <c r="AF3708">
        <v>4158766471.5300002</v>
      </c>
      <c r="AG3708">
        <v>70753.03</v>
      </c>
      <c r="AH3708">
        <v>0</v>
      </c>
      <c r="AI3708">
        <v>0</v>
      </c>
      <c r="AJ3708">
        <v>13.38</v>
      </c>
      <c r="AK3708">
        <v>0</v>
      </c>
      <c r="AL3708">
        <v>0.311</v>
      </c>
      <c r="AM3708">
        <v>45662.01</v>
      </c>
      <c r="AN3708">
        <v>354</v>
      </c>
      <c r="AO3708">
        <v>580.62</v>
      </c>
      <c r="AP3708">
        <v>205539.48</v>
      </c>
      <c r="AQ3708">
        <v>1998196.25</v>
      </c>
      <c r="AR3708" t="s">
        <v>61</v>
      </c>
      <c r="AS3708" t="s">
        <v>61</v>
      </c>
      <c r="AT3708" t="s">
        <v>62</v>
      </c>
      <c r="AU3708" t="s">
        <v>63</v>
      </c>
    </row>
    <row r="3709" spans="1:47" x14ac:dyDescent="0.25">
      <c r="A3709" t="s">
        <v>5008</v>
      </c>
      <c r="B3709">
        <v>2020</v>
      </c>
      <c r="C3709">
        <v>9</v>
      </c>
      <c r="D3709" t="s">
        <v>89</v>
      </c>
      <c r="E3709" s="1">
        <v>44099</v>
      </c>
      <c r="F3709" s="1">
        <v>44116</v>
      </c>
      <c r="G3709">
        <v>17</v>
      </c>
      <c r="H3709">
        <v>13.7</v>
      </c>
      <c r="I3709" t="s">
        <v>49</v>
      </c>
      <c r="J3709" t="s">
        <v>78</v>
      </c>
      <c r="K3709" t="s">
        <v>211</v>
      </c>
      <c r="L3709">
        <v>1701.99</v>
      </c>
      <c r="M3709" t="s">
        <v>114</v>
      </c>
      <c r="N3709" t="s">
        <v>81</v>
      </c>
      <c r="O3709" t="s">
        <v>107</v>
      </c>
      <c r="P3709" t="s">
        <v>121</v>
      </c>
      <c r="Q3709" t="s">
        <v>82</v>
      </c>
      <c r="R3709" t="s">
        <v>169</v>
      </c>
      <c r="S3709" t="s">
        <v>85</v>
      </c>
      <c r="T3709" t="s">
        <v>131</v>
      </c>
      <c r="U3709" t="s">
        <v>213</v>
      </c>
      <c r="V3709">
        <v>61752</v>
      </c>
      <c r="W3709">
        <v>42738</v>
      </c>
      <c r="X3709">
        <v>17.7</v>
      </c>
      <c r="Y3709">
        <v>13.5</v>
      </c>
      <c r="Z3709">
        <v>53365.08</v>
      </c>
      <c r="AB3709">
        <v>16</v>
      </c>
      <c r="AC3709">
        <v>853841.28</v>
      </c>
      <c r="AD3709">
        <v>17998440.530000001</v>
      </c>
      <c r="AE3709">
        <v>158.56</v>
      </c>
      <c r="AF3709">
        <v>2853832730.4400001</v>
      </c>
      <c r="AG3709">
        <v>69164.850000000006</v>
      </c>
      <c r="AH3709">
        <v>2.1</v>
      </c>
      <c r="AI3709">
        <v>17214.02</v>
      </c>
      <c r="AJ3709">
        <v>7.41</v>
      </c>
      <c r="AK3709">
        <v>1333684.44</v>
      </c>
      <c r="AL3709">
        <v>0.27100000000000002</v>
      </c>
      <c r="AM3709">
        <v>48775.77</v>
      </c>
      <c r="AN3709">
        <v>840.6</v>
      </c>
      <c r="AO3709">
        <v>541.20000000000005</v>
      </c>
      <c r="AP3709">
        <v>454932.72</v>
      </c>
      <c r="AQ3709">
        <v>1443928.64</v>
      </c>
      <c r="AR3709" t="s">
        <v>61</v>
      </c>
      <c r="AS3709" t="s">
        <v>61</v>
      </c>
      <c r="AT3709" t="s">
        <v>62</v>
      </c>
      <c r="AU3709" t="s">
        <v>63</v>
      </c>
    </row>
    <row r="3710" spans="1:47" x14ac:dyDescent="0.25">
      <c r="A3710" t="s">
        <v>5009</v>
      </c>
      <c r="B3710">
        <v>2025</v>
      </c>
      <c r="C3710">
        <v>5</v>
      </c>
      <c r="D3710" t="s">
        <v>77</v>
      </c>
      <c r="E3710" s="1">
        <v>45801</v>
      </c>
      <c r="F3710" s="1">
        <v>45818</v>
      </c>
      <c r="G3710">
        <v>17</v>
      </c>
      <c r="H3710">
        <v>14.6</v>
      </c>
      <c r="I3710" t="s">
        <v>49</v>
      </c>
      <c r="J3710" t="s">
        <v>50</v>
      </c>
      <c r="K3710" t="s">
        <v>51</v>
      </c>
      <c r="L3710">
        <v>2709</v>
      </c>
      <c r="M3710" t="s">
        <v>52</v>
      </c>
      <c r="N3710" t="s">
        <v>69</v>
      </c>
      <c r="O3710" t="s">
        <v>91</v>
      </c>
      <c r="P3710" t="s">
        <v>201</v>
      </c>
      <c r="Q3710" t="s">
        <v>226</v>
      </c>
      <c r="R3710" t="s">
        <v>2582</v>
      </c>
      <c r="S3710" t="s">
        <v>58</v>
      </c>
      <c r="T3710" t="s">
        <v>162</v>
      </c>
      <c r="U3710" t="s">
        <v>87</v>
      </c>
      <c r="V3710">
        <v>206465</v>
      </c>
      <c r="W3710">
        <v>123026</v>
      </c>
      <c r="X3710">
        <v>16.600000000000001</v>
      </c>
      <c r="Y3710">
        <v>11.2</v>
      </c>
      <c r="Z3710">
        <v>177022.1</v>
      </c>
      <c r="AB3710">
        <v>25.14</v>
      </c>
      <c r="AC3710">
        <v>4450335.59</v>
      </c>
      <c r="AD3710">
        <v>10185851.630000001</v>
      </c>
      <c r="AE3710">
        <v>284.63</v>
      </c>
      <c r="AF3710">
        <v>2899198949.4499998</v>
      </c>
      <c r="AG3710">
        <v>180272.02</v>
      </c>
      <c r="AH3710">
        <v>1.7</v>
      </c>
      <c r="AI3710">
        <v>18077.98</v>
      </c>
      <c r="AJ3710">
        <v>20.5</v>
      </c>
      <c r="AK3710">
        <v>2088099.58</v>
      </c>
      <c r="AL3710">
        <v>0.13200000000000001</v>
      </c>
      <c r="AM3710">
        <v>13445.32</v>
      </c>
      <c r="AN3710">
        <v>855.5</v>
      </c>
      <c r="AO3710">
        <v>352.08</v>
      </c>
      <c r="AP3710">
        <v>301204.44</v>
      </c>
      <c r="AQ3710">
        <v>4963335.3499999996</v>
      </c>
      <c r="AR3710" t="s">
        <v>61</v>
      </c>
      <c r="AS3710" t="s">
        <v>61</v>
      </c>
      <c r="AT3710" t="s">
        <v>62</v>
      </c>
      <c r="AU3710" t="s">
        <v>63</v>
      </c>
    </row>
    <row r="3711" spans="1:47" x14ac:dyDescent="0.25">
      <c r="A3711" t="s">
        <v>5010</v>
      </c>
      <c r="B3711">
        <v>2024</v>
      </c>
      <c r="C3711">
        <v>7</v>
      </c>
      <c r="D3711" t="s">
        <v>89</v>
      </c>
      <c r="E3711" s="1">
        <v>45504</v>
      </c>
      <c r="F3711" s="1">
        <v>45525</v>
      </c>
      <c r="G3711">
        <v>21</v>
      </c>
      <c r="H3711">
        <v>10.199999999999999</v>
      </c>
      <c r="I3711" t="s">
        <v>65</v>
      </c>
      <c r="J3711" t="s">
        <v>66</v>
      </c>
      <c r="K3711" t="s">
        <v>67</v>
      </c>
      <c r="L3711">
        <v>8479.8989999999994</v>
      </c>
      <c r="M3711" t="s">
        <v>68</v>
      </c>
      <c r="N3711" t="s">
        <v>53</v>
      </c>
      <c r="O3711" t="s">
        <v>99</v>
      </c>
      <c r="P3711" t="s">
        <v>82</v>
      </c>
      <c r="Q3711" t="s">
        <v>140</v>
      </c>
      <c r="R3711" t="s">
        <v>643</v>
      </c>
      <c r="S3711" t="s">
        <v>156</v>
      </c>
      <c r="T3711" t="s">
        <v>131</v>
      </c>
      <c r="U3711" t="s">
        <v>259</v>
      </c>
      <c r="V3711">
        <v>11548</v>
      </c>
      <c r="W3711">
        <v>6733</v>
      </c>
      <c r="X3711">
        <v>17.7</v>
      </c>
      <c r="Y3711">
        <v>10.6</v>
      </c>
      <c r="Z3711">
        <v>10114.94</v>
      </c>
      <c r="AA3711">
        <v>722</v>
      </c>
      <c r="AB3711">
        <v>2008.27</v>
      </c>
      <c r="AC3711">
        <v>1449970.94</v>
      </c>
      <c r="AD3711">
        <v>36651383.939999998</v>
      </c>
      <c r="AE3711">
        <v>282.97000000000003</v>
      </c>
      <c r="AF3711">
        <v>10371242113.5</v>
      </c>
      <c r="AG3711">
        <v>102142.32</v>
      </c>
      <c r="AH3711">
        <v>2.2000000000000002</v>
      </c>
      <c r="AI3711">
        <v>73959.240000000005</v>
      </c>
      <c r="AJ3711">
        <v>21.78</v>
      </c>
      <c r="AK3711">
        <v>0</v>
      </c>
      <c r="AL3711">
        <v>0.14599999999999999</v>
      </c>
      <c r="AM3711">
        <v>53511.02</v>
      </c>
      <c r="AN3711">
        <v>754.1</v>
      </c>
      <c r="AO3711">
        <v>525.80999999999995</v>
      </c>
      <c r="AP3711">
        <v>396513.32</v>
      </c>
      <c r="AQ3711">
        <v>2076096.84</v>
      </c>
      <c r="AR3711" t="s">
        <v>61</v>
      </c>
      <c r="AS3711" t="s">
        <v>61</v>
      </c>
      <c r="AT3711" t="s">
        <v>62</v>
      </c>
      <c r="AU3711" t="s">
        <v>63</v>
      </c>
    </row>
    <row r="3712" spans="1:47" x14ac:dyDescent="0.25">
      <c r="A3712" t="s">
        <v>5011</v>
      </c>
      <c r="B3712">
        <v>2020</v>
      </c>
      <c r="C3712">
        <v>12</v>
      </c>
      <c r="D3712" t="s">
        <v>119</v>
      </c>
      <c r="E3712" s="1">
        <v>44187</v>
      </c>
      <c r="F3712" s="1">
        <v>44214</v>
      </c>
      <c r="G3712">
        <v>27</v>
      </c>
      <c r="H3712">
        <v>6.7</v>
      </c>
      <c r="I3712" t="s">
        <v>65</v>
      </c>
      <c r="J3712" t="s">
        <v>66</v>
      </c>
      <c r="K3712" t="s">
        <v>245</v>
      </c>
      <c r="L3712">
        <v>8905.9</v>
      </c>
      <c r="M3712" t="s">
        <v>98</v>
      </c>
      <c r="N3712" t="s">
        <v>69</v>
      </c>
      <c r="O3712" t="s">
        <v>107</v>
      </c>
      <c r="P3712" t="s">
        <v>184</v>
      </c>
      <c r="Q3712" t="s">
        <v>121</v>
      </c>
      <c r="R3712" t="s">
        <v>5012</v>
      </c>
      <c r="S3712" t="s">
        <v>137</v>
      </c>
      <c r="T3712" t="s">
        <v>162</v>
      </c>
      <c r="U3712" t="s">
        <v>96</v>
      </c>
      <c r="V3712">
        <v>6058</v>
      </c>
      <c r="W3712">
        <v>3358</v>
      </c>
      <c r="X3712">
        <v>17.600000000000001</v>
      </c>
      <c r="Y3712">
        <v>14</v>
      </c>
      <c r="Z3712">
        <v>4984.0200000000004</v>
      </c>
      <c r="AB3712">
        <v>41.89</v>
      </c>
      <c r="AC3712">
        <v>208780.6</v>
      </c>
      <c r="AD3712">
        <v>4194152.51</v>
      </c>
      <c r="AE3712">
        <v>161.47</v>
      </c>
      <c r="AF3712">
        <v>677229805.78999996</v>
      </c>
      <c r="AG3712">
        <v>249090.84</v>
      </c>
      <c r="AH3712">
        <v>0</v>
      </c>
      <c r="AI3712">
        <v>0</v>
      </c>
      <c r="AJ3712">
        <v>16.52</v>
      </c>
      <c r="AK3712">
        <v>0</v>
      </c>
      <c r="AL3712">
        <v>0.317</v>
      </c>
      <c r="AM3712">
        <v>13295.46</v>
      </c>
      <c r="AN3712">
        <v>692.2</v>
      </c>
      <c r="AO3712">
        <v>553.11</v>
      </c>
      <c r="AP3712">
        <v>382862.74</v>
      </c>
      <c r="AQ3712">
        <v>854029.64</v>
      </c>
      <c r="AR3712" t="s">
        <v>61</v>
      </c>
      <c r="AS3712" t="s">
        <v>61</v>
      </c>
      <c r="AT3712" t="s">
        <v>62</v>
      </c>
      <c r="AU3712" t="s">
        <v>63</v>
      </c>
    </row>
    <row r="3713" spans="1:47" x14ac:dyDescent="0.25">
      <c r="A3713" t="s">
        <v>5013</v>
      </c>
      <c r="B3713">
        <v>2021</v>
      </c>
      <c r="C3713">
        <v>10</v>
      </c>
      <c r="D3713" t="s">
        <v>119</v>
      </c>
      <c r="E3713" s="1">
        <v>44496</v>
      </c>
      <c r="F3713" s="1">
        <v>44517</v>
      </c>
      <c r="G3713">
        <v>21</v>
      </c>
      <c r="H3713">
        <v>11.6</v>
      </c>
      <c r="I3713" t="s">
        <v>65</v>
      </c>
      <c r="J3713" t="s">
        <v>78</v>
      </c>
      <c r="K3713" t="s">
        <v>158</v>
      </c>
      <c r="L3713">
        <v>1006.3</v>
      </c>
      <c r="M3713" t="s">
        <v>52</v>
      </c>
      <c r="N3713" t="s">
        <v>106</v>
      </c>
      <c r="O3713" t="s">
        <v>200</v>
      </c>
      <c r="P3713" t="s">
        <v>100</v>
      </c>
      <c r="Q3713" t="s">
        <v>201</v>
      </c>
      <c r="R3713" t="s">
        <v>540</v>
      </c>
      <c r="S3713" t="s">
        <v>161</v>
      </c>
      <c r="T3713" t="s">
        <v>74</v>
      </c>
      <c r="U3713" t="s">
        <v>228</v>
      </c>
      <c r="V3713">
        <v>33794</v>
      </c>
      <c r="W3713">
        <v>21481</v>
      </c>
      <c r="X3713">
        <v>24.3</v>
      </c>
      <c r="Y3713">
        <v>10.199999999999999</v>
      </c>
      <c r="Z3713">
        <v>27951.53</v>
      </c>
      <c r="AB3713">
        <v>16.47</v>
      </c>
      <c r="AC3713">
        <v>460361.7</v>
      </c>
      <c r="AD3713">
        <v>22093448.34</v>
      </c>
      <c r="AE3713">
        <v>169.72</v>
      </c>
      <c r="AF3713">
        <v>3749700052.2600002</v>
      </c>
      <c r="AG3713">
        <v>94112.29</v>
      </c>
      <c r="AH3713">
        <v>0</v>
      </c>
      <c r="AI3713">
        <v>0</v>
      </c>
      <c r="AJ3713">
        <v>3.94</v>
      </c>
      <c r="AK3713">
        <v>0</v>
      </c>
      <c r="AL3713">
        <v>0.215</v>
      </c>
      <c r="AM3713">
        <v>47500.91</v>
      </c>
      <c r="AN3713">
        <v>440.9</v>
      </c>
      <c r="AO3713">
        <v>418.5</v>
      </c>
      <c r="AP3713">
        <v>184516.65</v>
      </c>
      <c r="AQ3713">
        <v>786491.55</v>
      </c>
      <c r="AR3713" t="s">
        <v>124</v>
      </c>
      <c r="AS3713" t="s">
        <v>61</v>
      </c>
      <c r="AT3713" t="s">
        <v>62</v>
      </c>
      <c r="AU3713" t="s">
        <v>63</v>
      </c>
    </row>
    <row r="3714" spans="1:47" x14ac:dyDescent="0.25">
      <c r="A3714" t="s">
        <v>5014</v>
      </c>
      <c r="B3714">
        <v>2021</v>
      </c>
      <c r="C3714">
        <v>6</v>
      </c>
      <c r="D3714" t="s">
        <v>77</v>
      </c>
      <c r="E3714" s="1">
        <v>44348</v>
      </c>
      <c r="F3714" s="1">
        <v>44354</v>
      </c>
      <c r="G3714">
        <v>6</v>
      </c>
      <c r="H3714">
        <v>14.5</v>
      </c>
      <c r="I3714" t="s">
        <v>49</v>
      </c>
      <c r="J3714" t="s">
        <v>239</v>
      </c>
      <c r="K3714" t="s">
        <v>270</v>
      </c>
      <c r="L3714">
        <v>2710.1990999999998</v>
      </c>
      <c r="M3714" t="s">
        <v>52</v>
      </c>
      <c r="N3714" t="s">
        <v>81</v>
      </c>
      <c r="O3714" t="s">
        <v>99</v>
      </c>
      <c r="P3714" t="s">
        <v>150</v>
      </c>
      <c r="Q3714" t="s">
        <v>92</v>
      </c>
      <c r="R3714" t="s">
        <v>4813</v>
      </c>
      <c r="S3714" t="s">
        <v>142</v>
      </c>
      <c r="T3714" t="s">
        <v>131</v>
      </c>
      <c r="U3714" t="s">
        <v>87</v>
      </c>
      <c r="V3714">
        <v>56040</v>
      </c>
      <c r="W3714">
        <v>39463</v>
      </c>
      <c r="X3714">
        <v>5.5</v>
      </c>
      <c r="Y3714">
        <v>14</v>
      </c>
      <c r="Z3714">
        <v>48468.76</v>
      </c>
      <c r="AB3714">
        <v>30.72</v>
      </c>
      <c r="AC3714">
        <v>1488960.31</v>
      </c>
      <c r="AD3714">
        <v>49352345.490000002</v>
      </c>
      <c r="AE3714">
        <v>169.64</v>
      </c>
      <c r="AF3714">
        <v>8372131888.9200001</v>
      </c>
      <c r="AG3714">
        <v>126591.22</v>
      </c>
      <c r="AH3714">
        <v>1.2</v>
      </c>
      <c r="AI3714">
        <v>9718.35</v>
      </c>
      <c r="AJ3714">
        <v>17.670000000000002</v>
      </c>
      <c r="AK3714">
        <v>8720559.4499999993</v>
      </c>
      <c r="AL3714">
        <v>9.5000000000000001E-2</v>
      </c>
      <c r="AM3714">
        <v>46884.73</v>
      </c>
      <c r="AN3714">
        <v>255.8</v>
      </c>
      <c r="AO3714">
        <v>351.05</v>
      </c>
      <c r="AP3714">
        <v>89798.59</v>
      </c>
      <c r="AQ3714">
        <v>1761953.2</v>
      </c>
      <c r="AR3714" t="s">
        <v>61</v>
      </c>
      <c r="AS3714" t="s">
        <v>61</v>
      </c>
      <c r="AT3714" t="s">
        <v>62</v>
      </c>
      <c r="AU3714" t="s">
        <v>63</v>
      </c>
    </row>
    <row r="3715" spans="1:47" x14ac:dyDescent="0.25">
      <c r="A3715" t="s">
        <v>5015</v>
      </c>
      <c r="B3715">
        <v>2021</v>
      </c>
      <c r="C3715">
        <v>10</v>
      </c>
      <c r="D3715" t="s">
        <v>119</v>
      </c>
      <c r="E3715" s="1">
        <v>44476</v>
      </c>
      <c r="F3715" s="1">
        <v>44502</v>
      </c>
      <c r="G3715">
        <v>26</v>
      </c>
      <c r="H3715">
        <v>1.5</v>
      </c>
      <c r="I3715" t="s">
        <v>49</v>
      </c>
      <c r="J3715" t="s">
        <v>112</v>
      </c>
      <c r="K3715" t="s">
        <v>343</v>
      </c>
      <c r="L3715">
        <v>2523.1</v>
      </c>
      <c r="M3715" t="s">
        <v>90</v>
      </c>
      <c r="N3715" t="s">
        <v>81</v>
      </c>
      <c r="O3715" t="s">
        <v>189</v>
      </c>
      <c r="P3715" t="s">
        <v>83</v>
      </c>
      <c r="Q3715" t="s">
        <v>100</v>
      </c>
      <c r="R3715" t="s">
        <v>1366</v>
      </c>
      <c r="S3715" t="s">
        <v>130</v>
      </c>
      <c r="T3715" t="s">
        <v>162</v>
      </c>
      <c r="U3715" t="s">
        <v>96</v>
      </c>
      <c r="V3715">
        <v>69704</v>
      </c>
      <c r="W3715">
        <v>50125</v>
      </c>
      <c r="X3715">
        <v>1.8</v>
      </c>
      <c r="Y3715">
        <v>15.5</v>
      </c>
      <c r="Z3715">
        <v>59528.03</v>
      </c>
      <c r="AB3715">
        <v>14.88</v>
      </c>
      <c r="AC3715">
        <v>885777.09</v>
      </c>
      <c r="AD3715">
        <v>54363973.399999999</v>
      </c>
      <c r="AE3715">
        <v>167.12</v>
      </c>
      <c r="AF3715">
        <v>9085307234.6100006</v>
      </c>
      <c r="AG3715">
        <v>77194.94</v>
      </c>
      <c r="AH3715">
        <v>0</v>
      </c>
      <c r="AI3715">
        <v>0</v>
      </c>
      <c r="AJ3715">
        <v>1.54</v>
      </c>
      <c r="AK3715">
        <v>837205.19</v>
      </c>
      <c r="AL3715">
        <v>0.24199999999999999</v>
      </c>
      <c r="AM3715">
        <v>131560.82</v>
      </c>
      <c r="AN3715">
        <v>1317.8</v>
      </c>
      <c r="AO3715">
        <v>383.45</v>
      </c>
      <c r="AP3715">
        <v>505310.41</v>
      </c>
      <c r="AQ3715">
        <v>1599843.26</v>
      </c>
      <c r="AR3715" t="s">
        <v>61</v>
      </c>
      <c r="AS3715" t="s">
        <v>61</v>
      </c>
      <c r="AT3715" t="s">
        <v>62</v>
      </c>
      <c r="AU3715" t="s">
        <v>63</v>
      </c>
    </row>
    <row r="3716" spans="1:47" x14ac:dyDescent="0.25">
      <c r="A3716" t="s">
        <v>5016</v>
      </c>
      <c r="B3716">
        <v>2020</v>
      </c>
      <c r="C3716">
        <v>1</v>
      </c>
      <c r="D3716" t="s">
        <v>48</v>
      </c>
      <c r="E3716" s="1">
        <v>43835</v>
      </c>
      <c r="F3716" s="1">
        <v>43853</v>
      </c>
      <c r="G3716">
        <v>18</v>
      </c>
      <c r="H3716">
        <v>13.9</v>
      </c>
      <c r="I3716" t="s">
        <v>65</v>
      </c>
      <c r="J3716" t="s">
        <v>50</v>
      </c>
      <c r="K3716" t="s">
        <v>51</v>
      </c>
      <c r="L3716">
        <v>2709</v>
      </c>
      <c r="M3716" t="s">
        <v>98</v>
      </c>
      <c r="N3716" t="s">
        <v>53</v>
      </c>
      <c r="O3716" t="s">
        <v>189</v>
      </c>
      <c r="P3716" t="s">
        <v>92</v>
      </c>
      <c r="Q3716" t="s">
        <v>196</v>
      </c>
      <c r="R3716" t="s">
        <v>703</v>
      </c>
      <c r="S3716" t="s">
        <v>58</v>
      </c>
      <c r="T3716" t="s">
        <v>95</v>
      </c>
      <c r="U3716" t="s">
        <v>181</v>
      </c>
      <c r="V3716">
        <v>233809</v>
      </c>
      <c r="W3716">
        <v>148942</v>
      </c>
      <c r="X3716">
        <v>11.3</v>
      </c>
      <c r="Y3716">
        <v>13.8</v>
      </c>
      <c r="Z3716">
        <v>193267.01</v>
      </c>
      <c r="AB3716">
        <v>22.07</v>
      </c>
      <c r="AC3716">
        <v>4265402.91</v>
      </c>
      <c r="AD3716">
        <v>9920395.6199999992</v>
      </c>
      <c r="AE3716">
        <v>163.29</v>
      </c>
      <c r="AF3716">
        <v>1619901400.79</v>
      </c>
      <c r="AG3716">
        <v>120224.93</v>
      </c>
      <c r="AH3716">
        <v>1.6</v>
      </c>
      <c r="AI3716">
        <v>24663.55</v>
      </c>
      <c r="AJ3716">
        <v>23.78</v>
      </c>
      <c r="AK3716">
        <v>0</v>
      </c>
      <c r="AL3716">
        <v>0.309</v>
      </c>
      <c r="AM3716">
        <v>30654.02</v>
      </c>
      <c r="AN3716">
        <v>602.29999999999995</v>
      </c>
      <c r="AO3716">
        <v>519.6</v>
      </c>
      <c r="AP3716">
        <v>312955.08</v>
      </c>
      <c r="AQ3716">
        <v>4753900.49</v>
      </c>
      <c r="AR3716" t="s">
        <v>61</v>
      </c>
      <c r="AS3716" t="s">
        <v>61</v>
      </c>
      <c r="AT3716" t="s">
        <v>62</v>
      </c>
      <c r="AU3716" t="s">
        <v>63</v>
      </c>
    </row>
    <row r="3717" spans="1:47" x14ac:dyDescent="0.25">
      <c r="A3717" t="s">
        <v>5017</v>
      </c>
      <c r="B3717">
        <v>2021</v>
      </c>
      <c r="C3717">
        <v>9</v>
      </c>
      <c r="D3717" t="s">
        <v>89</v>
      </c>
      <c r="E3717" s="1">
        <v>44451</v>
      </c>
      <c r="F3717" s="1">
        <v>44462</v>
      </c>
      <c r="G3717">
        <v>11</v>
      </c>
      <c r="H3717">
        <v>10</v>
      </c>
      <c r="I3717" t="s">
        <v>49</v>
      </c>
      <c r="J3717" t="s">
        <v>66</v>
      </c>
      <c r="K3717" t="s">
        <v>245</v>
      </c>
      <c r="L3717">
        <v>8905.9</v>
      </c>
      <c r="M3717" t="s">
        <v>90</v>
      </c>
      <c r="N3717" t="s">
        <v>81</v>
      </c>
      <c r="O3717" t="s">
        <v>54</v>
      </c>
      <c r="P3717" t="s">
        <v>150</v>
      </c>
      <c r="Q3717" t="s">
        <v>128</v>
      </c>
      <c r="R3717" t="s">
        <v>580</v>
      </c>
      <c r="S3717" t="s">
        <v>73</v>
      </c>
      <c r="T3717" t="s">
        <v>131</v>
      </c>
      <c r="U3717" t="s">
        <v>103</v>
      </c>
      <c r="V3717">
        <v>14972</v>
      </c>
      <c r="W3717">
        <v>8774</v>
      </c>
      <c r="X3717">
        <v>16</v>
      </c>
      <c r="Y3717">
        <v>10.7</v>
      </c>
      <c r="Z3717">
        <v>12232.73</v>
      </c>
      <c r="AB3717">
        <v>19.2</v>
      </c>
      <c r="AC3717">
        <v>234868.42</v>
      </c>
      <c r="AD3717">
        <v>10139709.9</v>
      </c>
      <c r="AE3717">
        <v>170.05</v>
      </c>
      <c r="AF3717">
        <v>1724257668.5</v>
      </c>
      <c r="AG3717">
        <v>167598.09</v>
      </c>
      <c r="AH3717">
        <v>0.7</v>
      </c>
      <c r="AJ3717">
        <v>16.97</v>
      </c>
      <c r="AK3717">
        <v>1720708.77</v>
      </c>
      <c r="AL3717">
        <v>0.32</v>
      </c>
      <c r="AM3717">
        <v>32447.07</v>
      </c>
      <c r="AN3717">
        <v>168.8</v>
      </c>
      <c r="AO3717">
        <v>416.06</v>
      </c>
      <c r="AP3717">
        <v>70230.929999999993</v>
      </c>
      <c r="AQ3717">
        <v>514286.77</v>
      </c>
      <c r="AR3717" t="s">
        <v>61</v>
      </c>
      <c r="AS3717" t="s">
        <v>61</v>
      </c>
      <c r="AT3717" t="s">
        <v>62</v>
      </c>
      <c r="AU3717" t="s">
        <v>63</v>
      </c>
    </row>
    <row r="3718" spans="1:47" x14ac:dyDescent="0.25">
      <c r="A3718" t="s">
        <v>5018</v>
      </c>
      <c r="B3718">
        <v>2021</v>
      </c>
      <c r="C3718">
        <v>8</v>
      </c>
      <c r="D3718" t="s">
        <v>89</v>
      </c>
      <c r="E3718" s="1">
        <v>44420</v>
      </c>
      <c r="F3718" s="1">
        <v>44427</v>
      </c>
      <c r="G3718">
        <v>7</v>
      </c>
      <c r="H3718">
        <v>18.5</v>
      </c>
      <c r="I3718" t="s">
        <v>49</v>
      </c>
      <c r="J3718" t="s">
        <v>112</v>
      </c>
      <c r="K3718" t="s">
        <v>340</v>
      </c>
      <c r="L3718">
        <v>7208.39</v>
      </c>
      <c r="M3718" t="s">
        <v>80</v>
      </c>
      <c r="N3718" t="s">
        <v>81</v>
      </c>
      <c r="O3718" t="s">
        <v>99</v>
      </c>
      <c r="P3718" t="s">
        <v>159</v>
      </c>
      <c r="Q3718" t="s">
        <v>82</v>
      </c>
      <c r="R3718" t="s">
        <v>2251</v>
      </c>
      <c r="S3718" t="s">
        <v>73</v>
      </c>
      <c r="T3718" t="s">
        <v>131</v>
      </c>
      <c r="U3718" t="s">
        <v>166</v>
      </c>
      <c r="V3718">
        <v>19317</v>
      </c>
      <c r="W3718">
        <v>12119</v>
      </c>
      <c r="X3718">
        <v>4.4000000000000004</v>
      </c>
      <c r="Y3718">
        <v>15.4</v>
      </c>
      <c r="Z3718">
        <v>14860.56</v>
      </c>
      <c r="AB3718">
        <v>37.36</v>
      </c>
      <c r="AC3718">
        <v>555190.52</v>
      </c>
      <c r="AD3718">
        <v>12675017.439999999</v>
      </c>
      <c r="AE3718">
        <v>166.33</v>
      </c>
      <c r="AF3718">
        <v>2108235650.8</v>
      </c>
      <c r="AG3718">
        <v>112770.77</v>
      </c>
      <c r="AH3718">
        <v>1.3</v>
      </c>
      <c r="AI3718">
        <v>23802</v>
      </c>
      <c r="AJ3718">
        <v>16.25</v>
      </c>
      <c r="AK3718">
        <v>2059690.33</v>
      </c>
      <c r="AL3718">
        <v>0.29299999999999998</v>
      </c>
      <c r="AM3718">
        <v>37137.800000000003</v>
      </c>
      <c r="AN3718">
        <v>247</v>
      </c>
      <c r="AO3718">
        <v>443.9</v>
      </c>
      <c r="AP3718">
        <v>109643.3</v>
      </c>
      <c r="AQ3718">
        <v>838544.39</v>
      </c>
      <c r="AR3718" t="s">
        <v>61</v>
      </c>
      <c r="AS3718" t="s">
        <v>61</v>
      </c>
      <c r="AT3718" t="s">
        <v>62</v>
      </c>
      <c r="AU3718" t="s">
        <v>63</v>
      </c>
    </row>
    <row r="3719" spans="1:47" x14ac:dyDescent="0.25">
      <c r="A3719" t="s">
        <v>5019</v>
      </c>
      <c r="B3719">
        <v>2024</v>
      </c>
      <c r="C3719">
        <v>5</v>
      </c>
      <c r="D3719" t="s">
        <v>77</v>
      </c>
      <c r="E3719" s="1">
        <v>45419</v>
      </c>
      <c r="F3719" s="1">
        <v>45428</v>
      </c>
      <c r="G3719">
        <v>9</v>
      </c>
      <c r="H3719">
        <v>10.4</v>
      </c>
      <c r="I3719" t="s">
        <v>65</v>
      </c>
      <c r="J3719" t="s">
        <v>50</v>
      </c>
      <c r="K3719" t="s">
        <v>51</v>
      </c>
      <c r="L3719">
        <v>2709</v>
      </c>
      <c r="M3719" t="s">
        <v>98</v>
      </c>
      <c r="N3719" t="s">
        <v>69</v>
      </c>
      <c r="O3719" t="s">
        <v>200</v>
      </c>
      <c r="P3719" t="s">
        <v>226</v>
      </c>
      <c r="Q3719" t="s">
        <v>154</v>
      </c>
      <c r="R3719" t="s">
        <v>1958</v>
      </c>
      <c r="S3719" t="s">
        <v>58</v>
      </c>
      <c r="T3719" t="s">
        <v>86</v>
      </c>
      <c r="U3719" t="s">
        <v>259</v>
      </c>
      <c r="V3719">
        <v>314367</v>
      </c>
      <c r="W3719">
        <v>209820</v>
      </c>
      <c r="X3719">
        <v>18.8</v>
      </c>
      <c r="Y3719">
        <v>15</v>
      </c>
      <c r="Z3719">
        <v>254056.04</v>
      </c>
      <c r="AB3719">
        <v>23.21</v>
      </c>
      <c r="AC3719">
        <v>5896640.6900000004</v>
      </c>
      <c r="AD3719">
        <v>22516986.829999998</v>
      </c>
      <c r="AE3719">
        <v>278.12</v>
      </c>
      <c r="AF3719">
        <v>6262424377.1599998</v>
      </c>
      <c r="AG3719">
        <v>205611.17</v>
      </c>
      <c r="AH3719">
        <v>1</v>
      </c>
      <c r="AI3719">
        <v>32354.47</v>
      </c>
      <c r="AJ3719">
        <v>24.31</v>
      </c>
      <c r="AK3719">
        <v>0</v>
      </c>
      <c r="AL3719">
        <v>0.24399999999999999</v>
      </c>
      <c r="AM3719">
        <v>54941.45</v>
      </c>
      <c r="AN3719">
        <v>316.89999999999998</v>
      </c>
      <c r="AO3719">
        <v>571.94000000000005</v>
      </c>
      <c r="AP3719">
        <v>181247.79</v>
      </c>
      <c r="AQ3719">
        <v>6370795.5700000003</v>
      </c>
      <c r="AR3719" t="s">
        <v>61</v>
      </c>
      <c r="AS3719" t="s">
        <v>61</v>
      </c>
      <c r="AT3719" t="s">
        <v>62</v>
      </c>
      <c r="AU3719" t="s">
        <v>63</v>
      </c>
    </row>
    <row r="3720" spans="1:47" x14ac:dyDescent="0.25">
      <c r="A3720" t="s">
        <v>5020</v>
      </c>
      <c r="B3720">
        <v>2024</v>
      </c>
      <c r="C3720">
        <v>8</v>
      </c>
      <c r="D3720" t="s">
        <v>89</v>
      </c>
      <c r="E3720" s="1">
        <v>45531</v>
      </c>
      <c r="F3720" s="1">
        <v>45554</v>
      </c>
      <c r="G3720">
        <v>23</v>
      </c>
      <c r="H3720">
        <v>3.9</v>
      </c>
      <c r="I3720" t="s">
        <v>49</v>
      </c>
      <c r="J3720" t="s">
        <v>134</v>
      </c>
      <c r="K3720" t="s">
        <v>135</v>
      </c>
      <c r="L3720">
        <v>9999.0098999999991</v>
      </c>
      <c r="M3720" t="s">
        <v>68</v>
      </c>
      <c r="N3720" t="s">
        <v>81</v>
      </c>
      <c r="O3720" t="s">
        <v>91</v>
      </c>
      <c r="P3720" t="s">
        <v>83</v>
      </c>
      <c r="Q3720" t="s">
        <v>226</v>
      </c>
      <c r="R3720" t="s">
        <v>1124</v>
      </c>
      <c r="S3720" t="s">
        <v>137</v>
      </c>
      <c r="T3720" t="s">
        <v>74</v>
      </c>
      <c r="U3720" t="s">
        <v>110</v>
      </c>
      <c r="V3720">
        <v>13470</v>
      </c>
      <c r="W3720">
        <v>8963</v>
      </c>
      <c r="X3720">
        <v>24.4</v>
      </c>
      <c r="Y3720">
        <v>12.2</v>
      </c>
      <c r="Z3720">
        <v>10617.56</v>
      </c>
      <c r="AB3720">
        <v>36.04</v>
      </c>
      <c r="AC3720">
        <v>382656.86</v>
      </c>
      <c r="AD3720">
        <v>7469665.8099999996</v>
      </c>
      <c r="AE3720">
        <v>276.56</v>
      </c>
      <c r="AF3720">
        <v>2065810776.4100001</v>
      </c>
      <c r="AG3720">
        <v>71263.679999999993</v>
      </c>
      <c r="AH3720">
        <v>0</v>
      </c>
      <c r="AI3720">
        <v>0</v>
      </c>
      <c r="AJ3720">
        <v>10.69</v>
      </c>
      <c r="AK3720">
        <v>798507.28</v>
      </c>
      <c r="AL3720">
        <v>0.23100000000000001</v>
      </c>
      <c r="AM3720">
        <v>17254.93</v>
      </c>
      <c r="AN3720">
        <v>533.70000000000005</v>
      </c>
      <c r="AO3720">
        <v>440.73</v>
      </c>
      <c r="AP3720">
        <v>235217.6</v>
      </c>
      <c r="AQ3720">
        <v>706393.07</v>
      </c>
      <c r="AR3720" t="s">
        <v>61</v>
      </c>
      <c r="AS3720" t="s">
        <v>61</v>
      </c>
      <c r="AT3720" t="s">
        <v>62</v>
      </c>
      <c r="AU3720" t="s">
        <v>117</v>
      </c>
    </row>
    <row r="3721" spans="1:47" x14ac:dyDescent="0.25">
      <c r="A3721" t="s">
        <v>5021</v>
      </c>
      <c r="B3721">
        <v>2021</v>
      </c>
      <c r="C3721">
        <v>2</v>
      </c>
      <c r="D3721" t="s">
        <v>48</v>
      </c>
      <c r="E3721" s="1">
        <v>44242</v>
      </c>
      <c r="F3721" s="1">
        <v>44256</v>
      </c>
      <c r="G3721">
        <v>14</v>
      </c>
      <c r="H3721">
        <v>14.7</v>
      </c>
      <c r="I3721" t="s">
        <v>49</v>
      </c>
      <c r="J3721" t="s">
        <v>239</v>
      </c>
      <c r="K3721" t="s">
        <v>265</v>
      </c>
      <c r="L3721">
        <v>3102.1</v>
      </c>
      <c r="M3721" t="s">
        <v>114</v>
      </c>
      <c r="N3721" t="s">
        <v>168</v>
      </c>
      <c r="O3721" t="s">
        <v>91</v>
      </c>
      <c r="P3721" t="s">
        <v>71</v>
      </c>
      <c r="Q3721" t="s">
        <v>184</v>
      </c>
      <c r="R3721" t="s">
        <v>2736</v>
      </c>
      <c r="S3721" t="s">
        <v>161</v>
      </c>
      <c r="T3721" t="s">
        <v>74</v>
      </c>
      <c r="U3721" t="s">
        <v>103</v>
      </c>
      <c r="V3721">
        <v>27661</v>
      </c>
      <c r="W3721">
        <v>15548</v>
      </c>
      <c r="X3721">
        <v>13.8</v>
      </c>
      <c r="Y3721">
        <v>11.6</v>
      </c>
      <c r="Z3721">
        <v>24478.58</v>
      </c>
      <c r="AB3721">
        <v>19.14</v>
      </c>
      <c r="AC3721">
        <v>468520.02</v>
      </c>
      <c r="AD3721">
        <v>8868344.75</v>
      </c>
      <c r="AE3721">
        <v>173.73</v>
      </c>
      <c r="AF3721">
        <v>1540697533.4200001</v>
      </c>
      <c r="AG3721">
        <v>198079.17</v>
      </c>
      <c r="AH3721">
        <v>0</v>
      </c>
      <c r="AI3721">
        <v>0</v>
      </c>
      <c r="AJ3721">
        <v>9.61</v>
      </c>
      <c r="AK3721">
        <v>852247.93</v>
      </c>
      <c r="AL3721">
        <v>0.16900000000000001</v>
      </c>
      <c r="AM3721">
        <v>14987.5</v>
      </c>
      <c r="AN3721">
        <v>397</v>
      </c>
      <c r="AO3721">
        <v>694.68</v>
      </c>
      <c r="AP3721">
        <v>275787.96000000002</v>
      </c>
      <c r="AQ3721">
        <v>957374.65</v>
      </c>
      <c r="AR3721" t="s">
        <v>61</v>
      </c>
      <c r="AS3721" t="s">
        <v>61</v>
      </c>
      <c r="AT3721" t="s">
        <v>62</v>
      </c>
      <c r="AU3721" t="s">
        <v>63</v>
      </c>
    </row>
    <row r="3722" spans="1:47" x14ac:dyDescent="0.25">
      <c r="A3722" t="s">
        <v>5022</v>
      </c>
      <c r="B3722">
        <v>2020</v>
      </c>
      <c r="C3722">
        <v>1</v>
      </c>
      <c r="D3722" t="s">
        <v>48</v>
      </c>
      <c r="E3722" s="1">
        <v>43856</v>
      </c>
      <c r="F3722" s="1">
        <v>43884</v>
      </c>
      <c r="G3722">
        <v>28</v>
      </c>
      <c r="H3722">
        <v>13.3</v>
      </c>
      <c r="I3722" t="s">
        <v>65</v>
      </c>
      <c r="J3722" t="s">
        <v>112</v>
      </c>
      <c r="K3722" t="s">
        <v>340</v>
      </c>
      <c r="L3722">
        <v>7208.39</v>
      </c>
      <c r="M3722" t="s">
        <v>80</v>
      </c>
      <c r="N3722" t="s">
        <v>106</v>
      </c>
      <c r="O3722" t="s">
        <v>200</v>
      </c>
      <c r="P3722" t="s">
        <v>56</v>
      </c>
      <c r="Q3722" t="s">
        <v>93</v>
      </c>
      <c r="R3722" t="s">
        <v>305</v>
      </c>
      <c r="S3722" t="s">
        <v>73</v>
      </c>
      <c r="T3722" t="s">
        <v>162</v>
      </c>
      <c r="U3722" t="s">
        <v>110</v>
      </c>
      <c r="V3722">
        <v>14221</v>
      </c>
      <c r="W3722">
        <v>10127</v>
      </c>
      <c r="X3722">
        <v>4.5999999999999996</v>
      </c>
      <c r="Y3722">
        <v>15.4</v>
      </c>
      <c r="Z3722">
        <v>12251.84</v>
      </c>
      <c r="AB3722">
        <v>42.88</v>
      </c>
      <c r="AC3722">
        <v>525358.9</v>
      </c>
      <c r="AD3722">
        <v>11383184.539999999</v>
      </c>
      <c r="AE3722">
        <v>163.78</v>
      </c>
      <c r="AF3722">
        <v>1864337963.96</v>
      </c>
      <c r="AG3722">
        <v>75925.23</v>
      </c>
      <c r="AH3722">
        <v>1.5</v>
      </c>
      <c r="AJ3722">
        <v>21.99</v>
      </c>
      <c r="AK3722">
        <v>0</v>
      </c>
      <c r="AL3722">
        <v>6.9000000000000006E-2</v>
      </c>
      <c r="AM3722">
        <v>7854.4</v>
      </c>
      <c r="AN3722">
        <v>495.3</v>
      </c>
      <c r="AO3722">
        <v>465.04</v>
      </c>
      <c r="AP3722">
        <v>230334.31</v>
      </c>
      <c r="AQ3722">
        <v>854274.05</v>
      </c>
      <c r="AR3722" t="s">
        <v>61</v>
      </c>
      <c r="AS3722" t="s">
        <v>61</v>
      </c>
      <c r="AT3722" t="s">
        <v>62</v>
      </c>
      <c r="AU3722" t="s">
        <v>63</v>
      </c>
    </row>
    <row r="3723" spans="1:47" x14ac:dyDescent="0.25">
      <c r="A3723" t="s">
        <v>5023</v>
      </c>
      <c r="B3723">
        <v>2025</v>
      </c>
      <c r="C3723">
        <v>3</v>
      </c>
      <c r="D3723" t="s">
        <v>48</v>
      </c>
      <c r="E3723" s="1">
        <v>45744</v>
      </c>
      <c r="F3723" s="1">
        <v>45762</v>
      </c>
      <c r="G3723">
        <v>18</v>
      </c>
      <c r="H3723">
        <v>10.9</v>
      </c>
      <c r="I3723" t="s">
        <v>49</v>
      </c>
      <c r="J3723" t="s">
        <v>66</v>
      </c>
      <c r="K3723" t="s">
        <v>391</v>
      </c>
      <c r="L3723">
        <v>9999.99</v>
      </c>
      <c r="M3723" t="s">
        <v>68</v>
      </c>
      <c r="N3723" t="s">
        <v>106</v>
      </c>
      <c r="O3723" t="s">
        <v>91</v>
      </c>
      <c r="P3723" t="s">
        <v>159</v>
      </c>
      <c r="Q3723" t="s">
        <v>92</v>
      </c>
      <c r="R3723" t="s">
        <v>2001</v>
      </c>
      <c r="S3723" t="s">
        <v>130</v>
      </c>
      <c r="T3723" t="s">
        <v>74</v>
      </c>
      <c r="U3723" t="s">
        <v>143</v>
      </c>
      <c r="V3723">
        <v>65169</v>
      </c>
      <c r="W3723">
        <v>36875</v>
      </c>
      <c r="X3723">
        <v>4.8</v>
      </c>
      <c r="Y3723">
        <v>13.5</v>
      </c>
      <c r="Z3723">
        <v>54684.97</v>
      </c>
      <c r="AB3723">
        <v>16.8</v>
      </c>
      <c r="AC3723">
        <v>918707.5</v>
      </c>
      <c r="AD3723">
        <v>17895656.43</v>
      </c>
      <c r="AE3723">
        <v>279.8</v>
      </c>
      <c r="AF3723">
        <v>5007204669.1099997</v>
      </c>
      <c r="AG3723">
        <v>199325.14</v>
      </c>
      <c r="AH3723">
        <v>0.9</v>
      </c>
      <c r="AI3723">
        <v>29028.14</v>
      </c>
      <c r="AJ3723">
        <v>19.13</v>
      </c>
      <c r="AK3723">
        <v>3423439.08</v>
      </c>
      <c r="AL3723">
        <v>0.23599999999999999</v>
      </c>
      <c r="AM3723">
        <v>42233.75</v>
      </c>
      <c r="AN3723">
        <v>304.7</v>
      </c>
      <c r="AO3723">
        <v>514.62</v>
      </c>
      <c r="AP3723">
        <v>156804.71</v>
      </c>
      <c r="AQ3723">
        <v>1346099.24</v>
      </c>
      <c r="AR3723" t="s">
        <v>61</v>
      </c>
      <c r="AS3723" t="s">
        <v>124</v>
      </c>
      <c r="AT3723" t="s">
        <v>62</v>
      </c>
      <c r="AU3723" t="s">
        <v>63</v>
      </c>
    </row>
    <row r="3724" spans="1:47" x14ac:dyDescent="0.25">
      <c r="A3724" t="s">
        <v>5024</v>
      </c>
      <c r="B3724">
        <v>2025</v>
      </c>
      <c r="C3724">
        <v>6</v>
      </c>
      <c r="D3724" t="s">
        <v>77</v>
      </c>
      <c r="E3724" s="1">
        <v>45810</v>
      </c>
      <c r="F3724" s="1">
        <v>45829</v>
      </c>
      <c r="G3724">
        <v>19</v>
      </c>
      <c r="H3724">
        <v>9.1999999999999993</v>
      </c>
      <c r="I3724" t="s">
        <v>49</v>
      </c>
      <c r="J3724" t="s">
        <v>78</v>
      </c>
      <c r="K3724" t="s">
        <v>315</v>
      </c>
      <c r="L3724">
        <v>1511.9</v>
      </c>
      <c r="M3724" t="s">
        <v>114</v>
      </c>
      <c r="N3724" t="s">
        <v>69</v>
      </c>
      <c r="O3724" t="s">
        <v>99</v>
      </c>
      <c r="P3724" t="s">
        <v>154</v>
      </c>
      <c r="Q3724" t="s">
        <v>128</v>
      </c>
      <c r="R3724" t="s">
        <v>1829</v>
      </c>
      <c r="S3724" t="s">
        <v>85</v>
      </c>
      <c r="T3724" t="s">
        <v>86</v>
      </c>
      <c r="U3724" t="s">
        <v>143</v>
      </c>
      <c r="V3724">
        <v>54326</v>
      </c>
      <c r="W3724">
        <v>33105</v>
      </c>
      <c r="X3724">
        <v>9.6</v>
      </c>
      <c r="Y3724">
        <v>11.5</v>
      </c>
      <c r="Z3724">
        <v>45410.75</v>
      </c>
      <c r="AB3724">
        <v>31.74</v>
      </c>
      <c r="AC3724">
        <v>1441337.2</v>
      </c>
      <c r="AD3724">
        <v>27421281.390000001</v>
      </c>
      <c r="AE3724">
        <v>277</v>
      </c>
      <c r="AF3724">
        <v>7595694945.0299997</v>
      </c>
      <c r="AG3724">
        <v>238199.71</v>
      </c>
      <c r="AH3724">
        <v>3.3</v>
      </c>
      <c r="AJ3724">
        <v>11.5</v>
      </c>
      <c r="AK3724">
        <v>3153447.36</v>
      </c>
      <c r="AL3724">
        <v>0.14899999999999999</v>
      </c>
      <c r="AM3724">
        <v>40857.71</v>
      </c>
      <c r="AN3724">
        <v>759.1</v>
      </c>
      <c r="AO3724">
        <v>502.29</v>
      </c>
      <c r="AP3724">
        <v>381288.34</v>
      </c>
      <c r="AQ3724">
        <v>2155542.4</v>
      </c>
      <c r="AR3724" t="s">
        <v>61</v>
      </c>
      <c r="AS3724" t="s">
        <v>124</v>
      </c>
      <c r="AT3724" t="s">
        <v>62</v>
      </c>
      <c r="AU3724" t="s">
        <v>63</v>
      </c>
    </row>
    <row r="3725" spans="1:47" x14ac:dyDescent="0.25">
      <c r="A3725" t="s">
        <v>5025</v>
      </c>
      <c r="B3725">
        <v>2020</v>
      </c>
      <c r="C3725">
        <v>11</v>
      </c>
      <c r="D3725" t="s">
        <v>119</v>
      </c>
      <c r="E3725" s="1">
        <v>44141</v>
      </c>
      <c r="F3725" s="1">
        <v>44176</v>
      </c>
      <c r="G3725">
        <v>35</v>
      </c>
      <c r="H3725">
        <v>4.8</v>
      </c>
      <c r="I3725" t="s">
        <v>65</v>
      </c>
      <c r="J3725" t="s">
        <v>66</v>
      </c>
      <c r="K3725" t="s">
        <v>248</v>
      </c>
      <c r="L3725">
        <v>9999</v>
      </c>
      <c r="M3725" t="s">
        <v>80</v>
      </c>
      <c r="N3725" t="s">
        <v>53</v>
      </c>
      <c r="O3725" t="s">
        <v>54</v>
      </c>
      <c r="P3725" t="s">
        <v>226</v>
      </c>
      <c r="Q3725" t="s">
        <v>230</v>
      </c>
      <c r="R3725" t="s">
        <v>2207</v>
      </c>
      <c r="S3725" t="s">
        <v>156</v>
      </c>
      <c r="T3725" t="s">
        <v>59</v>
      </c>
      <c r="U3725" t="s">
        <v>143</v>
      </c>
      <c r="V3725">
        <v>11439</v>
      </c>
      <c r="W3725">
        <v>7791</v>
      </c>
      <c r="X3725">
        <v>7.7</v>
      </c>
      <c r="Y3725">
        <v>13.2</v>
      </c>
      <c r="Z3725">
        <v>9036.52</v>
      </c>
      <c r="AA3725">
        <v>645</v>
      </c>
      <c r="AB3725">
        <v>3485.14</v>
      </c>
      <c r="AC3725">
        <v>2247915.2999999998</v>
      </c>
      <c r="AD3725">
        <v>34697616.210000001</v>
      </c>
      <c r="AE3725">
        <v>166.87</v>
      </c>
      <c r="AF3725">
        <v>5789991216.96</v>
      </c>
      <c r="AG3725">
        <v>145429.47</v>
      </c>
      <c r="AH3725">
        <v>0.6</v>
      </c>
      <c r="AI3725">
        <v>9326.8799999999992</v>
      </c>
      <c r="AJ3725">
        <v>15.73</v>
      </c>
      <c r="AK3725">
        <v>0</v>
      </c>
      <c r="AL3725">
        <v>0.30199999999999999</v>
      </c>
      <c r="AM3725">
        <v>104786.8</v>
      </c>
      <c r="AN3725">
        <v>1184.2</v>
      </c>
      <c r="AO3725">
        <v>747.39</v>
      </c>
      <c r="AP3725">
        <v>885059.24</v>
      </c>
      <c r="AQ3725">
        <v>3392517.69</v>
      </c>
      <c r="AR3725" t="s">
        <v>61</v>
      </c>
      <c r="AS3725" t="s">
        <v>61</v>
      </c>
      <c r="AT3725" t="s">
        <v>62</v>
      </c>
      <c r="AU3725" t="s">
        <v>63</v>
      </c>
    </row>
    <row r="3726" spans="1:47" x14ac:dyDescent="0.25">
      <c r="A3726" t="s">
        <v>5026</v>
      </c>
      <c r="B3726">
        <v>2020</v>
      </c>
      <c r="C3726">
        <v>12</v>
      </c>
      <c r="D3726" t="s">
        <v>119</v>
      </c>
      <c r="E3726" s="1">
        <v>44168</v>
      </c>
      <c r="F3726" s="1">
        <v>44194</v>
      </c>
      <c r="G3726">
        <v>26</v>
      </c>
      <c r="H3726">
        <v>8.9</v>
      </c>
      <c r="I3726" t="s">
        <v>49</v>
      </c>
      <c r="J3726" t="s">
        <v>78</v>
      </c>
      <c r="K3726" t="s">
        <v>158</v>
      </c>
      <c r="L3726">
        <v>1006.3</v>
      </c>
      <c r="M3726" t="s">
        <v>114</v>
      </c>
      <c r="N3726" t="s">
        <v>69</v>
      </c>
      <c r="O3726" t="s">
        <v>107</v>
      </c>
      <c r="P3726" t="s">
        <v>55</v>
      </c>
      <c r="Q3726" t="s">
        <v>128</v>
      </c>
      <c r="R3726" t="s">
        <v>920</v>
      </c>
      <c r="S3726" t="s">
        <v>161</v>
      </c>
      <c r="T3726" t="s">
        <v>102</v>
      </c>
      <c r="U3726" t="s">
        <v>259</v>
      </c>
      <c r="V3726">
        <v>17284</v>
      </c>
      <c r="W3726">
        <v>11164</v>
      </c>
      <c r="X3726">
        <v>9.1</v>
      </c>
      <c r="Y3726">
        <v>11.1</v>
      </c>
      <c r="Z3726">
        <v>15449.04</v>
      </c>
      <c r="AB3726">
        <v>22.95</v>
      </c>
      <c r="AC3726">
        <v>354555.47</v>
      </c>
      <c r="AD3726">
        <v>17407051.329999998</v>
      </c>
      <c r="AE3726">
        <v>164.43</v>
      </c>
      <c r="AF3726">
        <v>2862241450.1900001</v>
      </c>
      <c r="AG3726">
        <v>142392.85999999999</v>
      </c>
      <c r="AH3726">
        <v>0</v>
      </c>
      <c r="AI3726">
        <v>0</v>
      </c>
      <c r="AJ3726">
        <v>13.03</v>
      </c>
      <c r="AK3726">
        <v>2268138.79</v>
      </c>
      <c r="AL3726">
        <v>0.109</v>
      </c>
      <c r="AM3726">
        <v>18973.689999999999</v>
      </c>
      <c r="AN3726">
        <v>755.8</v>
      </c>
      <c r="AO3726">
        <v>539.49</v>
      </c>
      <c r="AP3726">
        <v>407746.54</v>
      </c>
      <c r="AQ3726">
        <v>923668.56</v>
      </c>
      <c r="AR3726" t="s">
        <v>61</v>
      </c>
      <c r="AS3726" t="s">
        <v>61</v>
      </c>
      <c r="AT3726" t="s">
        <v>62</v>
      </c>
      <c r="AU3726" t="s">
        <v>63</v>
      </c>
    </row>
    <row r="3727" spans="1:47" x14ac:dyDescent="0.25">
      <c r="A3727" t="s">
        <v>5027</v>
      </c>
      <c r="B3727">
        <v>2023</v>
      </c>
      <c r="C3727">
        <v>12</v>
      </c>
      <c r="D3727" t="s">
        <v>119</v>
      </c>
      <c r="E3727" s="1">
        <v>45269</v>
      </c>
      <c r="F3727" s="1">
        <v>45287</v>
      </c>
      <c r="G3727">
        <v>18</v>
      </c>
      <c r="H3727">
        <v>11</v>
      </c>
      <c r="I3727" t="s">
        <v>65</v>
      </c>
      <c r="J3727" t="s">
        <v>50</v>
      </c>
      <c r="K3727" t="s">
        <v>145</v>
      </c>
      <c r="L3727">
        <v>2710.19</v>
      </c>
      <c r="M3727" t="s">
        <v>52</v>
      </c>
      <c r="N3727" t="s">
        <v>53</v>
      </c>
      <c r="O3727" t="s">
        <v>200</v>
      </c>
      <c r="P3727" t="s">
        <v>82</v>
      </c>
      <c r="Q3727" t="s">
        <v>174</v>
      </c>
      <c r="R3727" t="s">
        <v>1391</v>
      </c>
      <c r="S3727" t="s">
        <v>123</v>
      </c>
      <c r="T3727" t="s">
        <v>86</v>
      </c>
      <c r="U3727" t="s">
        <v>110</v>
      </c>
      <c r="V3727">
        <v>45696</v>
      </c>
      <c r="W3727">
        <v>31501</v>
      </c>
      <c r="X3727">
        <v>24.7</v>
      </c>
      <c r="Y3727">
        <v>14.3</v>
      </c>
      <c r="Z3727">
        <v>35377.79</v>
      </c>
      <c r="AB3727">
        <v>38.06</v>
      </c>
      <c r="AC3727">
        <v>1346478.69</v>
      </c>
      <c r="AD3727">
        <v>20484094.190000001</v>
      </c>
      <c r="AE3727">
        <v>281.77</v>
      </c>
      <c r="AF3727">
        <v>5771803219.9200001</v>
      </c>
      <c r="AG3727">
        <v>217764.61</v>
      </c>
      <c r="AH3727">
        <v>2.1</v>
      </c>
      <c r="AJ3727">
        <v>19.89</v>
      </c>
      <c r="AK3727">
        <v>0</v>
      </c>
      <c r="AL3727">
        <v>0.312</v>
      </c>
      <c r="AM3727">
        <v>63910.37</v>
      </c>
      <c r="AN3727">
        <v>343.5</v>
      </c>
      <c r="AO3727">
        <v>351.2</v>
      </c>
      <c r="AP3727">
        <v>120637.2</v>
      </c>
      <c r="AQ3727">
        <v>1776965.01</v>
      </c>
      <c r="AR3727" t="s">
        <v>61</v>
      </c>
      <c r="AS3727" t="s">
        <v>61</v>
      </c>
      <c r="AT3727" t="s">
        <v>62</v>
      </c>
      <c r="AU3727" t="s">
        <v>63</v>
      </c>
    </row>
    <row r="3728" spans="1:47" x14ac:dyDescent="0.25">
      <c r="A3728" t="s">
        <v>5028</v>
      </c>
      <c r="B3728">
        <v>2023</v>
      </c>
      <c r="C3728">
        <v>12</v>
      </c>
      <c r="D3728" t="s">
        <v>119</v>
      </c>
      <c r="E3728" s="1">
        <v>45280</v>
      </c>
      <c r="F3728" s="1">
        <v>45290</v>
      </c>
      <c r="G3728">
        <v>10</v>
      </c>
      <c r="H3728">
        <v>8.6</v>
      </c>
      <c r="I3728" t="s">
        <v>49</v>
      </c>
      <c r="J3728" t="s">
        <v>50</v>
      </c>
      <c r="K3728" t="s">
        <v>145</v>
      </c>
      <c r="L3728">
        <v>2710.19</v>
      </c>
      <c r="M3728" t="s">
        <v>90</v>
      </c>
      <c r="N3728" t="s">
        <v>69</v>
      </c>
      <c r="O3728" t="s">
        <v>189</v>
      </c>
      <c r="P3728" t="s">
        <v>174</v>
      </c>
      <c r="Q3728" t="s">
        <v>56</v>
      </c>
      <c r="R3728" t="s">
        <v>1684</v>
      </c>
      <c r="S3728" t="s">
        <v>123</v>
      </c>
      <c r="T3728" t="s">
        <v>148</v>
      </c>
      <c r="U3728" t="s">
        <v>143</v>
      </c>
      <c r="V3728">
        <v>34835</v>
      </c>
      <c r="W3728">
        <v>23801</v>
      </c>
      <c r="X3728">
        <v>12.6</v>
      </c>
      <c r="Y3728">
        <v>13.9</v>
      </c>
      <c r="Z3728">
        <v>28635.56</v>
      </c>
      <c r="AB3728">
        <v>22.54</v>
      </c>
      <c r="AC3728">
        <v>645445.52</v>
      </c>
      <c r="AD3728">
        <v>13294631.439999999</v>
      </c>
      <c r="AE3728">
        <v>285.10000000000002</v>
      </c>
      <c r="AF3728">
        <v>3790299423.54</v>
      </c>
      <c r="AG3728">
        <v>137219.85</v>
      </c>
      <c r="AH3728">
        <v>0</v>
      </c>
      <c r="AI3728">
        <v>0</v>
      </c>
      <c r="AJ3728">
        <v>18.77</v>
      </c>
      <c r="AK3728">
        <v>2495402.3199999998</v>
      </c>
      <c r="AL3728">
        <v>0.255</v>
      </c>
      <c r="AM3728">
        <v>33901.31</v>
      </c>
      <c r="AN3728">
        <v>161</v>
      </c>
      <c r="AO3728">
        <v>693.25</v>
      </c>
      <c r="AP3728">
        <v>111613.25</v>
      </c>
      <c r="AQ3728">
        <v>928179.93</v>
      </c>
      <c r="AR3728" t="s">
        <v>61</v>
      </c>
      <c r="AS3728" t="s">
        <v>61</v>
      </c>
      <c r="AT3728" t="s">
        <v>62</v>
      </c>
      <c r="AU3728" t="s">
        <v>63</v>
      </c>
    </row>
    <row r="3729" spans="1:47" x14ac:dyDescent="0.25">
      <c r="A3729" t="s">
        <v>5029</v>
      </c>
      <c r="B3729">
        <v>2021</v>
      </c>
      <c r="C3729">
        <v>6</v>
      </c>
      <c r="D3729" t="s">
        <v>77</v>
      </c>
      <c r="E3729" s="1">
        <v>44355</v>
      </c>
      <c r="F3729" s="1">
        <v>44364</v>
      </c>
      <c r="G3729">
        <v>9</v>
      </c>
      <c r="H3729">
        <v>3</v>
      </c>
      <c r="I3729" t="s">
        <v>49</v>
      </c>
      <c r="J3729" t="s">
        <v>50</v>
      </c>
      <c r="K3729" t="s">
        <v>223</v>
      </c>
      <c r="L3729">
        <v>2710.1109999999999</v>
      </c>
      <c r="M3729" t="s">
        <v>52</v>
      </c>
      <c r="N3729" t="s">
        <v>106</v>
      </c>
      <c r="O3729" t="s">
        <v>200</v>
      </c>
      <c r="P3729" t="s">
        <v>150</v>
      </c>
      <c r="Q3729" t="s">
        <v>82</v>
      </c>
      <c r="R3729" t="s">
        <v>1965</v>
      </c>
      <c r="S3729" t="s">
        <v>123</v>
      </c>
      <c r="T3729" t="s">
        <v>162</v>
      </c>
      <c r="U3729" t="s">
        <v>60</v>
      </c>
      <c r="V3729">
        <v>42813</v>
      </c>
      <c r="W3729">
        <v>30016</v>
      </c>
      <c r="X3729">
        <v>19.100000000000001</v>
      </c>
      <c r="Y3729">
        <v>13.3</v>
      </c>
      <c r="Z3729">
        <v>36947.32</v>
      </c>
      <c r="AB3729">
        <v>16.48</v>
      </c>
      <c r="AC3729">
        <v>608891.82999999996</v>
      </c>
      <c r="AD3729">
        <v>36209482.020000003</v>
      </c>
      <c r="AE3729">
        <v>169.86</v>
      </c>
      <c r="AF3729">
        <v>6150542615.9200001</v>
      </c>
      <c r="AG3729">
        <v>22521.26</v>
      </c>
      <c r="AH3729">
        <v>1.5</v>
      </c>
      <c r="AI3729">
        <v>43665.79</v>
      </c>
      <c r="AJ3729">
        <v>15.33</v>
      </c>
      <c r="AK3729">
        <v>5550913.5899999999</v>
      </c>
      <c r="AL3729">
        <v>0.158</v>
      </c>
      <c r="AM3729">
        <v>57210.98</v>
      </c>
      <c r="AN3729">
        <v>166.9</v>
      </c>
      <c r="AO3729">
        <v>585.27</v>
      </c>
      <c r="AP3729">
        <v>97681.56</v>
      </c>
      <c r="AQ3729">
        <v>829971.42</v>
      </c>
      <c r="AR3729" t="s">
        <v>61</v>
      </c>
      <c r="AS3729" t="s">
        <v>61</v>
      </c>
      <c r="AT3729" t="s">
        <v>62</v>
      </c>
      <c r="AU3729" t="s">
        <v>63</v>
      </c>
    </row>
    <row r="3730" spans="1:47" x14ac:dyDescent="0.25">
      <c r="A3730" t="s">
        <v>5030</v>
      </c>
      <c r="B3730">
        <v>2021</v>
      </c>
      <c r="C3730">
        <v>12</v>
      </c>
      <c r="D3730" t="s">
        <v>119</v>
      </c>
      <c r="E3730" s="1">
        <v>44554</v>
      </c>
      <c r="F3730" s="1">
        <v>44563</v>
      </c>
      <c r="G3730">
        <v>9</v>
      </c>
      <c r="H3730">
        <v>4.5999999999999996</v>
      </c>
      <c r="I3730" t="s">
        <v>65</v>
      </c>
      <c r="J3730" t="s">
        <v>78</v>
      </c>
      <c r="K3730" t="s">
        <v>315</v>
      </c>
      <c r="L3730">
        <v>1511.9</v>
      </c>
      <c r="M3730" t="s">
        <v>98</v>
      </c>
      <c r="N3730" t="s">
        <v>53</v>
      </c>
      <c r="O3730" t="s">
        <v>99</v>
      </c>
      <c r="P3730" t="s">
        <v>226</v>
      </c>
      <c r="Q3730" t="s">
        <v>146</v>
      </c>
      <c r="R3730" t="s">
        <v>1391</v>
      </c>
      <c r="S3730" t="s">
        <v>85</v>
      </c>
      <c r="T3730" t="s">
        <v>95</v>
      </c>
      <c r="U3730" t="s">
        <v>75</v>
      </c>
      <c r="V3730">
        <v>56875</v>
      </c>
      <c r="W3730">
        <v>37794</v>
      </c>
      <c r="X3730">
        <v>12.5</v>
      </c>
      <c r="Y3730">
        <v>11.8</v>
      </c>
      <c r="Z3730">
        <v>51771.12</v>
      </c>
      <c r="AB3730">
        <v>44.56</v>
      </c>
      <c r="AC3730">
        <v>2306921.11</v>
      </c>
      <c r="AD3730">
        <v>44327468.369999997</v>
      </c>
      <c r="AE3730">
        <v>166.55</v>
      </c>
      <c r="AF3730">
        <v>7382739857.0200005</v>
      </c>
      <c r="AG3730">
        <v>100986.78</v>
      </c>
      <c r="AH3730">
        <v>0.4</v>
      </c>
      <c r="AI3730">
        <v>13077.57</v>
      </c>
      <c r="AJ3730">
        <v>8.25</v>
      </c>
      <c r="AK3730">
        <v>0</v>
      </c>
      <c r="AL3730">
        <v>0.32300000000000001</v>
      </c>
      <c r="AM3730">
        <v>143177.72</v>
      </c>
      <c r="AN3730">
        <v>363.7</v>
      </c>
      <c r="AO3730">
        <v>404.78</v>
      </c>
      <c r="AP3730">
        <v>147218.49</v>
      </c>
      <c r="AQ3730">
        <v>2711381.67</v>
      </c>
      <c r="AR3730" t="s">
        <v>61</v>
      </c>
      <c r="AS3730" t="s">
        <v>61</v>
      </c>
      <c r="AT3730" t="s">
        <v>62</v>
      </c>
      <c r="AU3730" t="s">
        <v>63</v>
      </c>
    </row>
    <row r="3731" spans="1:47" x14ac:dyDescent="0.25">
      <c r="A3731" t="s">
        <v>5031</v>
      </c>
      <c r="B3731">
        <v>2025</v>
      </c>
      <c r="C3731">
        <v>1</v>
      </c>
      <c r="D3731" t="s">
        <v>48</v>
      </c>
      <c r="E3731" s="1">
        <v>45681</v>
      </c>
      <c r="F3731" s="1">
        <v>45686</v>
      </c>
      <c r="G3731">
        <v>5</v>
      </c>
      <c r="H3731">
        <v>5.0999999999999996</v>
      </c>
      <c r="I3731" t="s">
        <v>65</v>
      </c>
      <c r="J3731" t="s">
        <v>50</v>
      </c>
      <c r="K3731" t="s">
        <v>223</v>
      </c>
      <c r="L3731">
        <v>2710.1109999999999</v>
      </c>
      <c r="M3731" t="s">
        <v>80</v>
      </c>
      <c r="N3731" t="s">
        <v>168</v>
      </c>
      <c r="O3731" t="s">
        <v>107</v>
      </c>
      <c r="P3731" t="s">
        <v>82</v>
      </c>
      <c r="Q3731" t="s">
        <v>140</v>
      </c>
      <c r="R3731" t="s">
        <v>1844</v>
      </c>
      <c r="S3731" t="s">
        <v>186</v>
      </c>
      <c r="T3731" t="s">
        <v>187</v>
      </c>
      <c r="U3731" t="s">
        <v>96</v>
      </c>
      <c r="V3731">
        <v>115569</v>
      </c>
      <c r="W3731">
        <v>84829</v>
      </c>
      <c r="X3731">
        <v>19.7</v>
      </c>
      <c r="Y3731">
        <v>13.5</v>
      </c>
      <c r="Z3731">
        <v>100192.01</v>
      </c>
      <c r="AB3731">
        <v>21.21</v>
      </c>
      <c r="AC3731">
        <v>2125072.5299999998</v>
      </c>
      <c r="AD3731">
        <v>50911567.960000001</v>
      </c>
      <c r="AE3731">
        <v>276.24</v>
      </c>
      <c r="AF3731">
        <v>14063811533.27</v>
      </c>
      <c r="AG3731">
        <v>26003.73</v>
      </c>
      <c r="AH3731">
        <v>0.1</v>
      </c>
      <c r="AI3731">
        <v>3413.22</v>
      </c>
      <c r="AJ3731">
        <v>21.75</v>
      </c>
      <c r="AK3731">
        <v>0</v>
      </c>
      <c r="AL3731">
        <v>0.26200000000000001</v>
      </c>
      <c r="AM3731">
        <v>133388.31</v>
      </c>
      <c r="AN3731">
        <v>236.8</v>
      </c>
      <c r="AO3731">
        <v>394.27</v>
      </c>
      <c r="AP3731">
        <v>93363.14</v>
      </c>
      <c r="AQ3731">
        <v>2381240.9300000002</v>
      </c>
      <c r="AR3731" t="s">
        <v>124</v>
      </c>
      <c r="AS3731" t="s">
        <v>61</v>
      </c>
      <c r="AT3731" t="s">
        <v>62</v>
      </c>
      <c r="AU3731" t="s">
        <v>63</v>
      </c>
    </row>
    <row r="3732" spans="1:47" x14ac:dyDescent="0.25">
      <c r="A3732" t="s">
        <v>5032</v>
      </c>
      <c r="B3732">
        <v>2020</v>
      </c>
      <c r="C3732">
        <v>8</v>
      </c>
      <c r="D3732" t="s">
        <v>89</v>
      </c>
      <c r="E3732" s="1">
        <v>44073</v>
      </c>
      <c r="F3732" s="1">
        <v>44085</v>
      </c>
      <c r="G3732">
        <v>12</v>
      </c>
      <c r="H3732">
        <v>17.899999999999999</v>
      </c>
      <c r="I3732" t="s">
        <v>65</v>
      </c>
      <c r="J3732" t="s">
        <v>50</v>
      </c>
      <c r="K3732" t="s">
        <v>223</v>
      </c>
      <c r="L3732">
        <v>2710.1109999999999</v>
      </c>
      <c r="M3732" t="s">
        <v>90</v>
      </c>
      <c r="N3732" t="s">
        <v>69</v>
      </c>
      <c r="O3732" t="s">
        <v>99</v>
      </c>
      <c r="P3732" t="s">
        <v>92</v>
      </c>
      <c r="Q3732" t="s">
        <v>196</v>
      </c>
      <c r="R3732" t="s">
        <v>5033</v>
      </c>
      <c r="S3732" t="s">
        <v>186</v>
      </c>
      <c r="T3732" t="s">
        <v>95</v>
      </c>
      <c r="U3732" t="s">
        <v>228</v>
      </c>
      <c r="V3732">
        <v>97257</v>
      </c>
      <c r="W3732">
        <v>59949</v>
      </c>
      <c r="X3732">
        <v>8.8000000000000007</v>
      </c>
      <c r="Y3732">
        <v>13.8</v>
      </c>
      <c r="Z3732">
        <v>75816.02</v>
      </c>
      <c r="AB3732">
        <v>16.32</v>
      </c>
      <c r="AC3732">
        <v>1237317.45</v>
      </c>
      <c r="AD3732">
        <v>83880570.049999997</v>
      </c>
      <c r="AE3732">
        <v>158.99</v>
      </c>
      <c r="AF3732">
        <v>13336171832.25</v>
      </c>
      <c r="AG3732">
        <v>245288.35</v>
      </c>
      <c r="AI3732">
        <v>25833.34</v>
      </c>
      <c r="AJ3732">
        <v>24.46</v>
      </c>
      <c r="AK3732">
        <v>0</v>
      </c>
      <c r="AL3732">
        <v>5.8999999999999997E-2</v>
      </c>
      <c r="AM3732">
        <v>49489.54</v>
      </c>
      <c r="AN3732">
        <v>296.89999999999998</v>
      </c>
      <c r="AO3732">
        <v>641.17999999999995</v>
      </c>
      <c r="AP3732">
        <v>190366.34</v>
      </c>
      <c r="AQ3732">
        <v>1748295.02</v>
      </c>
      <c r="AR3732" t="s">
        <v>61</v>
      </c>
      <c r="AS3732" t="s">
        <v>61</v>
      </c>
      <c r="AT3732" t="s">
        <v>62</v>
      </c>
      <c r="AU3732" t="s">
        <v>63</v>
      </c>
    </row>
    <row r="3733" spans="1:47" x14ac:dyDescent="0.25">
      <c r="A3733" t="s">
        <v>5034</v>
      </c>
      <c r="B3733">
        <v>2022</v>
      </c>
      <c r="C3733">
        <v>12</v>
      </c>
      <c r="D3733" t="s">
        <v>119</v>
      </c>
      <c r="E3733" s="1">
        <v>44903</v>
      </c>
      <c r="F3733" s="1">
        <v>44937</v>
      </c>
      <c r="G3733">
        <v>34</v>
      </c>
      <c r="H3733">
        <v>3.4</v>
      </c>
      <c r="I3733" t="s">
        <v>49</v>
      </c>
      <c r="J3733" t="s">
        <v>134</v>
      </c>
      <c r="K3733" t="s">
        <v>135</v>
      </c>
      <c r="L3733">
        <v>9999.0098999999991</v>
      </c>
      <c r="M3733" t="s">
        <v>98</v>
      </c>
      <c r="N3733" t="s">
        <v>69</v>
      </c>
      <c r="O3733" t="s">
        <v>99</v>
      </c>
      <c r="P3733" t="s">
        <v>121</v>
      </c>
      <c r="Q3733" t="s">
        <v>226</v>
      </c>
      <c r="R3733" t="s">
        <v>4841</v>
      </c>
      <c r="S3733" t="s">
        <v>137</v>
      </c>
      <c r="T3733" t="s">
        <v>131</v>
      </c>
      <c r="U3733" t="s">
        <v>60</v>
      </c>
      <c r="V3733">
        <v>15394</v>
      </c>
      <c r="W3733">
        <v>9223</v>
      </c>
      <c r="X3733">
        <v>11.9</v>
      </c>
      <c r="Y3733">
        <v>14</v>
      </c>
      <c r="Z3733">
        <v>12045.35</v>
      </c>
      <c r="AB3733">
        <v>37.159999999999997</v>
      </c>
      <c r="AC3733">
        <v>447605.21</v>
      </c>
      <c r="AD3733">
        <v>8334900.3899999997</v>
      </c>
      <c r="AE3733">
        <v>211.58</v>
      </c>
      <c r="AF3733">
        <v>1763498224.52</v>
      </c>
      <c r="AG3733">
        <v>152419.69</v>
      </c>
      <c r="AH3733">
        <v>0</v>
      </c>
      <c r="AI3733">
        <v>0</v>
      </c>
      <c r="AJ3733">
        <v>19.940000000000001</v>
      </c>
      <c r="AK3733">
        <v>1661979.14</v>
      </c>
      <c r="AL3733">
        <v>0.21099999999999999</v>
      </c>
      <c r="AM3733">
        <v>17586.64</v>
      </c>
      <c r="AN3733">
        <v>726.6</v>
      </c>
      <c r="AO3733">
        <v>352.63</v>
      </c>
      <c r="AP3733">
        <v>256220.96</v>
      </c>
      <c r="AQ3733">
        <v>873832.5</v>
      </c>
      <c r="AR3733" t="s">
        <v>61</v>
      </c>
      <c r="AS3733" t="s">
        <v>61</v>
      </c>
      <c r="AT3733" t="s">
        <v>62</v>
      </c>
      <c r="AU3733" t="s">
        <v>63</v>
      </c>
    </row>
    <row r="3734" spans="1:47" x14ac:dyDescent="0.25">
      <c r="A3734" t="s">
        <v>5035</v>
      </c>
      <c r="B3734">
        <v>2024</v>
      </c>
      <c r="C3734">
        <v>5</v>
      </c>
      <c r="D3734" t="s">
        <v>77</v>
      </c>
      <c r="E3734" s="1">
        <v>45413</v>
      </c>
      <c r="F3734" s="1">
        <v>45433</v>
      </c>
      <c r="G3734">
        <v>20</v>
      </c>
      <c r="H3734">
        <v>15.1</v>
      </c>
      <c r="I3734" t="s">
        <v>65</v>
      </c>
      <c r="J3734" t="s">
        <v>50</v>
      </c>
      <c r="K3734" t="s">
        <v>223</v>
      </c>
      <c r="L3734">
        <v>2710.1109999999999</v>
      </c>
      <c r="M3734" t="s">
        <v>98</v>
      </c>
      <c r="N3734" t="s">
        <v>81</v>
      </c>
      <c r="O3734" t="s">
        <v>91</v>
      </c>
      <c r="P3734" t="s">
        <v>56</v>
      </c>
      <c r="Q3734" t="s">
        <v>146</v>
      </c>
      <c r="R3734" t="s">
        <v>1916</v>
      </c>
      <c r="S3734" t="s">
        <v>123</v>
      </c>
      <c r="T3734" t="s">
        <v>148</v>
      </c>
      <c r="U3734" t="s">
        <v>96</v>
      </c>
      <c r="V3734">
        <v>80629</v>
      </c>
      <c r="W3734">
        <v>52047</v>
      </c>
      <c r="X3734">
        <v>15.1</v>
      </c>
      <c r="Y3734">
        <v>12.4</v>
      </c>
      <c r="Z3734">
        <v>63541.17</v>
      </c>
      <c r="AB3734">
        <v>38.76</v>
      </c>
      <c r="AC3734">
        <v>2462855.75</v>
      </c>
      <c r="AD3734">
        <v>41938443.020000003</v>
      </c>
      <c r="AE3734">
        <v>277.57</v>
      </c>
      <c r="AF3734">
        <v>11640853629.059999</v>
      </c>
      <c r="AG3734">
        <v>233330.36</v>
      </c>
      <c r="AH3734">
        <v>1.4</v>
      </c>
      <c r="AI3734">
        <v>11877.74</v>
      </c>
      <c r="AJ3734">
        <v>1.69</v>
      </c>
      <c r="AK3734">
        <v>0</v>
      </c>
      <c r="AL3734">
        <v>0.109</v>
      </c>
      <c r="AM3734">
        <v>45712.9</v>
      </c>
      <c r="AN3734">
        <v>794.3</v>
      </c>
      <c r="AO3734">
        <v>407.82</v>
      </c>
      <c r="AP3734">
        <v>323931.43</v>
      </c>
      <c r="AQ3734">
        <v>3077708.18</v>
      </c>
      <c r="AR3734" t="s">
        <v>61</v>
      </c>
      <c r="AS3734" t="s">
        <v>61</v>
      </c>
      <c r="AT3734" t="s">
        <v>62</v>
      </c>
      <c r="AU3734" t="s">
        <v>63</v>
      </c>
    </row>
    <row r="3735" spans="1:47" x14ac:dyDescent="0.25">
      <c r="A3735" t="s">
        <v>5036</v>
      </c>
      <c r="B3735">
        <v>2020</v>
      </c>
      <c r="C3735">
        <v>3</v>
      </c>
      <c r="D3735" t="s">
        <v>48</v>
      </c>
      <c r="E3735" s="1">
        <v>43907</v>
      </c>
      <c r="F3735" s="1">
        <v>43914</v>
      </c>
      <c r="G3735">
        <v>7</v>
      </c>
      <c r="H3735">
        <v>6.8</v>
      </c>
      <c r="I3735" t="s">
        <v>49</v>
      </c>
      <c r="J3735" t="s">
        <v>50</v>
      </c>
      <c r="K3735" t="s">
        <v>423</v>
      </c>
      <c r="L3735">
        <v>2710.1941000000002</v>
      </c>
      <c r="M3735" t="s">
        <v>90</v>
      </c>
      <c r="N3735" t="s">
        <v>106</v>
      </c>
      <c r="O3735" t="s">
        <v>54</v>
      </c>
      <c r="P3735" t="s">
        <v>131</v>
      </c>
      <c r="Q3735" t="s">
        <v>100</v>
      </c>
      <c r="R3735" t="s">
        <v>412</v>
      </c>
      <c r="S3735" t="s">
        <v>142</v>
      </c>
      <c r="T3735" t="s">
        <v>187</v>
      </c>
      <c r="U3735" t="s">
        <v>103</v>
      </c>
      <c r="V3735">
        <v>44497</v>
      </c>
      <c r="W3735">
        <v>30864</v>
      </c>
      <c r="X3735">
        <v>11.9</v>
      </c>
      <c r="Y3735">
        <v>11.7</v>
      </c>
      <c r="Z3735">
        <v>37077.15</v>
      </c>
      <c r="AB3735">
        <v>25.44</v>
      </c>
      <c r="AC3735">
        <v>943242.7</v>
      </c>
      <c r="AD3735">
        <v>32665339.920000002</v>
      </c>
      <c r="AE3735">
        <v>167.19</v>
      </c>
      <c r="AF3735">
        <v>5461318181.2200003</v>
      </c>
      <c r="AG3735">
        <v>54005.1</v>
      </c>
      <c r="AH3735">
        <v>0</v>
      </c>
      <c r="AI3735">
        <v>0</v>
      </c>
      <c r="AJ3735">
        <v>13.62</v>
      </c>
      <c r="AK3735">
        <v>4449019.3</v>
      </c>
      <c r="AL3735">
        <v>0.16600000000000001</v>
      </c>
      <c r="AM3735">
        <v>54224.46</v>
      </c>
      <c r="AN3735">
        <v>309.2</v>
      </c>
      <c r="AO3735">
        <v>668.36</v>
      </c>
      <c r="AP3735">
        <v>206656.91</v>
      </c>
      <c r="AQ3735">
        <v>1258129.17</v>
      </c>
      <c r="AR3735" t="s">
        <v>61</v>
      </c>
      <c r="AS3735" t="s">
        <v>61</v>
      </c>
      <c r="AT3735" t="s">
        <v>62</v>
      </c>
      <c r="AU3735" t="s">
        <v>63</v>
      </c>
    </row>
    <row r="3736" spans="1:47" x14ac:dyDescent="0.25">
      <c r="A3736" t="s">
        <v>5037</v>
      </c>
      <c r="B3736">
        <v>2020</v>
      </c>
      <c r="C3736">
        <v>8</v>
      </c>
      <c r="D3736" t="s">
        <v>89</v>
      </c>
      <c r="E3736" s="1">
        <v>44050</v>
      </c>
      <c r="F3736" s="1">
        <v>44070</v>
      </c>
      <c r="G3736">
        <v>20</v>
      </c>
      <c r="H3736">
        <v>19.399999999999999</v>
      </c>
      <c r="I3736" t="s">
        <v>49</v>
      </c>
      <c r="J3736" t="s">
        <v>50</v>
      </c>
      <c r="K3736" t="s">
        <v>51</v>
      </c>
      <c r="L3736">
        <v>2709</v>
      </c>
      <c r="M3736" t="s">
        <v>114</v>
      </c>
      <c r="N3736" t="s">
        <v>69</v>
      </c>
      <c r="O3736" t="s">
        <v>54</v>
      </c>
      <c r="P3736" t="s">
        <v>55</v>
      </c>
      <c r="Q3736" t="s">
        <v>226</v>
      </c>
      <c r="R3736" t="s">
        <v>1654</v>
      </c>
      <c r="S3736" t="s">
        <v>58</v>
      </c>
      <c r="T3736" t="s">
        <v>131</v>
      </c>
      <c r="U3736" t="s">
        <v>75</v>
      </c>
      <c r="V3736">
        <v>243504</v>
      </c>
      <c r="W3736">
        <v>152025</v>
      </c>
      <c r="X3736">
        <v>14.6</v>
      </c>
      <c r="Y3736">
        <v>14.3</v>
      </c>
      <c r="Z3736">
        <v>199342.72</v>
      </c>
      <c r="AB3736">
        <v>24.82</v>
      </c>
      <c r="AC3736">
        <v>4947686.3099999996</v>
      </c>
      <c r="AD3736">
        <v>11747266.49</v>
      </c>
      <c r="AE3736">
        <v>165.91</v>
      </c>
      <c r="AF3736">
        <v>1948988983.3599999</v>
      </c>
      <c r="AG3736">
        <v>81093.929999999993</v>
      </c>
      <c r="AH3736">
        <v>3.3</v>
      </c>
      <c r="AI3736">
        <v>98500.91</v>
      </c>
      <c r="AJ3736">
        <v>3.34</v>
      </c>
      <c r="AK3736">
        <v>392358.7</v>
      </c>
      <c r="AL3736">
        <v>0.315</v>
      </c>
      <c r="AM3736">
        <v>37003.89</v>
      </c>
      <c r="AN3736">
        <v>757.1</v>
      </c>
      <c r="AO3736">
        <v>479.9</v>
      </c>
      <c r="AP3736">
        <v>363332.29</v>
      </c>
      <c r="AQ3736">
        <v>5527617.3300000001</v>
      </c>
      <c r="AR3736" t="s">
        <v>61</v>
      </c>
      <c r="AS3736" t="s">
        <v>61</v>
      </c>
      <c r="AT3736" t="s">
        <v>62</v>
      </c>
      <c r="AU3736" t="s">
        <v>63</v>
      </c>
    </row>
    <row r="3737" spans="1:47" x14ac:dyDescent="0.25">
      <c r="A3737" t="s">
        <v>5038</v>
      </c>
      <c r="B3737">
        <v>2022</v>
      </c>
      <c r="C3737">
        <v>8</v>
      </c>
      <c r="D3737" t="s">
        <v>89</v>
      </c>
      <c r="E3737" s="1">
        <v>44782</v>
      </c>
      <c r="F3737" s="1">
        <v>44802</v>
      </c>
      <c r="G3737">
        <v>20</v>
      </c>
      <c r="H3737">
        <v>10.3</v>
      </c>
      <c r="I3737" t="s">
        <v>65</v>
      </c>
      <c r="J3737" t="s">
        <v>50</v>
      </c>
      <c r="K3737" t="s">
        <v>423</v>
      </c>
      <c r="L3737">
        <v>2710.1941000000002</v>
      </c>
      <c r="M3737" t="s">
        <v>52</v>
      </c>
      <c r="N3737" t="s">
        <v>168</v>
      </c>
      <c r="O3737" t="s">
        <v>107</v>
      </c>
      <c r="P3737" t="s">
        <v>92</v>
      </c>
      <c r="Q3737" t="s">
        <v>127</v>
      </c>
      <c r="R3737" t="s">
        <v>1387</v>
      </c>
      <c r="S3737" t="s">
        <v>142</v>
      </c>
      <c r="T3737" t="s">
        <v>102</v>
      </c>
      <c r="U3737" t="s">
        <v>103</v>
      </c>
      <c r="V3737">
        <v>34361</v>
      </c>
      <c r="W3737">
        <v>20221</v>
      </c>
      <c r="X3737">
        <v>10.6</v>
      </c>
      <c r="Y3737">
        <v>12</v>
      </c>
      <c r="Z3737">
        <v>26571.99</v>
      </c>
      <c r="AB3737">
        <v>32.729999999999997</v>
      </c>
      <c r="AC3737">
        <v>869701.23</v>
      </c>
      <c r="AD3737">
        <v>26714947.309999999</v>
      </c>
      <c r="AE3737">
        <v>217.45</v>
      </c>
      <c r="AF3737">
        <v>5809165292.5600004</v>
      </c>
      <c r="AG3737">
        <v>166678.92000000001</v>
      </c>
      <c r="AH3737">
        <v>0</v>
      </c>
      <c r="AI3737">
        <v>0</v>
      </c>
      <c r="AJ3737">
        <v>21.11</v>
      </c>
      <c r="AK3737">
        <v>0</v>
      </c>
      <c r="AL3737">
        <v>0.188</v>
      </c>
      <c r="AM3737">
        <v>50224.1</v>
      </c>
      <c r="AO3737">
        <v>610.04999999999995</v>
      </c>
      <c r="AP3737">
        <v>544774.65</v>
      </c>
      <c r="AQ3737">
        <v>1631378.9</v>
      </c>
      <c r="AR3737" t="s">
        <v>61</v>
      </c>
      <c r="AS3737" t="s">
        <v>61</v>
      </c>
      <c r="AT3737" t="s">
        <v>62</v>
      </c>
      <c r="AU3737" t="s">
        <v>63</v>
      </c>
    </row>
    <row r="3738" spans="1:47" x14ac:dyDescent="0.25">
      <c r="A3738" t="s">
        <v>5039</v>
      </c>
      <c r="B3738">
        <v>2025</v>
      </c>
      <c r="C3738">
        <v>3</v>
      </c>
      <c r="D3738" t="s">
        <v>48</v>
      </c>
      <c r="E3738" s="1">
        <v>45725</v>
      </c>
      <c r="F3738" s="1">
        <v>45753</v>
      </c>
      <c r="G3738">
        <v>28</v>
      </c>
      <c r="H3738">
        <v>8.5</v>
      </c>
      <c r="I3738" t="s">
        <v>49</v>
      </c>
      <c r="J3738" t="s">
        <v>66</v>
      </c>
      <c r="K3738" t="s">
        <v>67</v>
      </c>
      <c r="L3738">
        <v>8479.8989999999994</v>
      </c>
      <c r="M3738" t="s">
        <v>114</v>
      </c>
      <c r="N3738" t="s">
        <v>81</v>
      </c>
      <c r="O3738" t="s">
        <v>99</v>
      </c>
      <c r="P3738" t="s">
        <v>196</v>
      </c>
      <c r="Q3738" t="s">
        <v>56</v>
      </c>
      <c r="R3738" t="s">
        <v>2574</v>
      </c>
      <c r="S3738" t="s">
        <v>156</v>
      </c>
      <c r="T3738" t="s">
        <v>86</v>
      </c>
      <c r="U3738" t="s">
        <v>259</v>
      </c>
      <c r="V3738">
        <v>29390</v>
      </c>
      <c r="W3738">
        <v>21799</v>
      </c>
      <c r="X3738">
        <v>18.5</v>
      </c>
      <c r="Y3738">
        <v>14</v>
      </c>
      <c r="Z3738">
        <v>24373.95</v>
      </c>
      <c r="AA3738">
        <v>1740</v>
      </c>
      <c r="AB3738">
        <v>2606.89</v>
      </c>
      <c r="AC3738">
        <v>4535988.5999999996</v>
      </c>
      <c r="AD3738">
        <v>118539780.95</v>
      </c>
      <c r="AE3738">
        <v>277.91000000000003</v>
      </c>
      <c r="AF3738">
        <v>32943390523.810001</v>
      </c>
      <c r="AG3738">
        <v>218233.68</v>
      </c>
      <c r="AH3738">
        <v>2.2000000000000002</v>
      </c>
      <c r="AI3738">
        <v>72603.58</v>
      </c>
      <c r="AJ3738">
        <v>12.79</v>
      </c>
      <c r="AK3738">
        <v>15161237.98</v>
      </c>
      <c r="AL3738">
        <v>0.31900000000000001</v>
      </c>
      <c r="AM3738">
        <v>378141.9</v>
      </c>
      <c r="AN3738">
        <v>1398.4</v>
      </c>
      <c r="AO3738">
        <v>597.29999999999995</v>
      </c>
      <c r="AP3738">
        <v>835264.32</v>
      </c>
      <c r="AQ3738">
        <v>6040232.0800000001</v>
      </c>
      <c r="AR3738" t="s">
        <v>61</v>
      </c>
      <c r="AS3738" t="s">
        <v>61</v>
      </c>
      <c r="AT3738" t="s">
        <v>62</v>
      </c>
      <c r="AU3738" t="s">
        <v>63</v>
      </c>
    </row>
    <row r="3739" spans="1:47" x14ac:dyDescent="0.25">
      <c r="A3739" t="s">
        <v>5040</v>
      </c>
      <c r="B3739">
        <v>2023</v>
      </c>
      <c r="C3739">
        <v>10</v>
      </c>
      <c r="D3739" t="s">
        <v>119</v>
      </c>
      <c r="E3739" s="1">
        <v>45203</v>
      </c>
      <c r="F3739" s="1">
        <v>45237</v>
      </c>
      <c r="G3739">
        <v>34</v>
      </c>
      <c r="H3739">
        <v>10.4</v>
      </c>
      <c r="I3739" t="s">
        <v>65</v>
      </c>
      <c r="J3739" t="s">
        <v>66</v>
      </c>
      <c r="K3739" t="s">
        <v>251</v>
      </c>
      <c r="L3739">
        <v>8543.7000000000007</v>
      </c>
      <c r="M3739" t="s">
        <v>80</v>
      </c>
      <c r="N3739" t="s">
        <v>168</v>
      </c>
      <c r="O3739" t="s">
        <v>99</v>
      </c>
      <c r="P3739" t="s">
        <v>226</v>
      </c>
      <c r="Q3739" t="s">
        <v>164</v>
      </c>
      <c r="R3739" t="s">
        <v>3858</v>
      </c>
      <c r="S3739" t="s">
        <v>156</v>
      </c>
      <c r="T3739" t="s">
        <v>162</v>
      </c>
      <c r="U3739" t="s">
        <v>213</v>
      </c>
      <c r="V3739">
        <v>25493</v>
      </c>
      <c r="W3739">
        <v>15002</v>
      </c>
      <c r="X3739">
        <v>14.3</v>
      </c>
      <c r="Y3739">
        <v>14.3</v>
      </c>
      <c r="Z3739">
        <v>19794.64</v>
      </c>
      <c r="AA3739">
        <v>1413</v>
      </c>
      <c r="AB3739">
        <v>354.86</v>
      </c>
      <c r="AC3739">
        <v>501417.18</v>
      </c>
      <c r="AD3739">
        <v>44075339.259999998</v>
      </c>
      <c r="AE3739">
        <v>287.7</v>
      </c>
      <c r="AF3739">
        <v>12680475105.1</v>
      </c>
      <c r="AG3739">
        <v>109941.87</v>
      </c>
      <c r="AH3739">
        <v>0</v>
      </c>
      <c r="AJ3739">
        <v>12.97</v>
      </c>
      <c r="AK3739">
        <v>0</v>
      </c>
      <c r="AL3739">
        <v>0.34699999999999998</v>
      </c>
      <c r="AM3739">
        <v>152941.43</v>
      </c>
      <c r="AN3739">
        <v>1216.4000000000001</v>
      </c>
      <c r="AO3739">
        <v>522.79999999999995</v>
      </c>
      <c r="AP3739">
        <v>635933.92000000004</v>
      </c>
      <c r="AQ3739">
        <v>1400234.4</v>
      </c>
      <c r="AR3739" t="s">
        <v>124</v>
      </c>
      <c r="AS3739" t="s">
        <v>61</v>
      </c>
      <c r="AT3739" t="s">
        <v>62</v>
      </c>
      <c r="AU3739" t="s">
        <v>63</v>
      </c>
    </row>
    <row r="3740" spans="1:47" x14ac:dyDescent="0.25">
      <c r="A3740" t="s">
        <v>5041</v>
      </c>
      <c r="B3740">
        <v>2020</v>
      </c>
      <c r="C3740">
        <v>2</v>
      </c>
      <c r="D3740" t="s">
        <v>48</v>
      </c>
      <c r="E3740" s="1">
        <v>43869</v>
      </c>
      <c r="F3740" s="1">
        <v>43892</v>
      </c>
      <c r="G3740">
        <v>23</v>
      </c>
      <c r="H3740">
        <v>18</v>
      </c>
      <c r="I3740" t="s">
        <v>65</v>
      </c>
      <c r="J3740" t="s">
        <v>66</v>
      </c>
      <c r="K3740" t="s">
        <v>245</v>
      </c>
      <c r="L3740">
        <v>8905.9</v>
      </c>
      <c r="M3740" t="s">
        <v>80</v>
      </c>
      <c r="N3740" t="s">
        <v>168</v>
      </c>
      <c r="O3740" t="s">
        <v>91</v>
      </c>
      <c r="P3740" t="s">
        <v>56</v>
      </c>
      <c r="Q3740" t="s">
        <v>140</v>
      </c>
      <c r="R3740" t="s">
        <v>1495</v>
      </c>
      <c r="S3740" t="s">
        <v>73</v>
      </c>
      <c r="T3740" t="s">
        <v>102</v>
      </c>
      <c r="U3740" t="s">
        <v>96</v>
      </c>
      <c r="V3740">
        <v>16256</v>
      </c>
      <c r="W3740">
        <v>10299</v>
      </c>
      <c r="X3740">
        <v>12.2</v>
      </c>
      <c r="Y3740">
        <v>11.8</v>
      </c>
      <c r="Z3740">
        <v>13901.43</v>
      </c>
      <c r="AB3740">
        <v>33.32</v>
      </c>
      <c r="AC3740">
        <v>463195.65</v>
      </c>
      <c r="AD3740">
        <v>8625559.2899999991</v>
      </c>
      <c r="AE3740">
        <v>162.65</v>
      </c>
      <c r="AF3740">
        <v>1402947218.52</v>
      </c>
      <c r="AG3740">
        <v>80359.320000000007</v>
      </c>
      <c r="AH3740">
        <v>0</v>
      </c>
      <c r="AI3740">
        <v>0</v>
      </c>
      <c r="AJ3740">
        <v>24.48</v>
      </c>
      <c r="AK3740">
        <v>0</v>
      </c>
      <c r="AL3740">
        <v>0.156</v>
      </c>
      <c r="AM3740">
        <v>13455.87</v>
      </c>
      <c r="AN3740">
        <v>1053.5</v>
      </c>
      <c r="AO3740">
        <v>529.91999999999996</v>
      </c>
      <c r="AP3740">
        <v>558270.71999999997</v>
      </c>
      <c r="AQ3740">
        <v>1115281.56</v>
      </c>
      <c r="AR3740" t="s">
        <v>61</v>
      </c>
      <c r="AS3740" t="s">
        <v>61</v>
      </c>
      <c r="AT3740" t="s">
        <v>62</v>
      </c>
      <c r="AU3740" t="s">
        <v>63</v>
      </c>
    </row>
    <row r="3741" spans="1:47" x14ac:dyDescent="0.25">
      <c r="A3741" t="s">
        <v>5042</v>
      </c>
      <c r="B3741">
        <v>2024</v>
      </c>
      <c r="C3741">
        <v>6</v>
      </c>
      <c r="D3741" t="s">
        <v>77</v>
      </c>
      <c r="E3741" s="1">
        <v>45456</v>
      </c>
      <c r="F3741" s="1">
        <v>45461</v>
      </c>
      <c r="G3741">
        <v>5</v>
      </c>
      <c r="H3741">
        <v>12</v>
      </c>
      <c r="I3741" t="s">
        <v>65</v>
      </c>
      <c r="J3741" t="s">
        <v>50</v>
      </c>
      <c r="K3741" t="s">
        <v>51</v>
      </c>
      <c r="L3741">
        <v>2709</v>
      </c>
      <c r="M3741" t="s">
        <v>52</v>
      </c>
      <c r="N3741" t="s">
        <v>53</v>
      </c>
      <c r="O3741" t="s">
        <v>54</v>
      </c>
      <c r="P3741" t="s">
        <v>82</v>
      </c>
      <c r="Q3741" t="s">
        <v>108</v>
      </c>
      <c r="R3741" t="s">
        <v>3858</v>
      </c>
      <c r="S3741" t="s">
        <v>58</v>
      </c>
      <c r="T3741" t="s">
        <v>131</v>
      </c>
      <c r="U3741" t="s">
        <v>143</v>
      </c>
      <c r="V3741">
        <v>195549</v>
      </c>
      <c r="W3741">
        <v>120197</v>
      </c>
      <c r="X3741">
        <v>5</v>
      </c>
      <c r="Y3741">
        <v>15.7</v>
      </c>
      <c r="Z3741">
        <v>182635.29</v>
      </c>
      <c r="AB3741">
        <v>12.89</v>
      </c>
      <c r="AC3741">
        <v>2354168.89</v>
      </c>
      <c r="AD3741">
        <v>11694137.619999999</v>
      </c>
      <c r="AE3741">
        <v>273.01</v>
      </c>
      <c r="AF3741">
        <v>3192616511.6399999</v>
      </c>
      <c r="AG3741">
        <v>236236.04</v>
      </c>
      <c r="AH3741">
        <v>0</v>
      </c>
      <c r="AI3741">
        <v>0</v>
      </c>
      <c r="AJ3741">
        <v>17.59</v>
      </c>
      <c r="AK3741">
        <v>0</v>
      </c>
      <c r="AL3741">
        <v>0.14199999999999999</v>
      </c>
      <c r="AM3741">
        <v>16605.68</v>
      </c>
      <c r="AN3741">
        <v>227.1</v>
      </c>
      <c r="AO3741">
        <v>680.32</v>
      </c>
      <c r="AP3741">
        <v>154500.67000000001</v>
      </c>
      <c r="AQ3741">
        <v>2761511.28</v>
      </c>
      <c r="AR3741" t="s">
        <v>61</v>
      </c>
      <c r="AS3741" t="s">
        <v>61</v>
      </c>
      <c r="AT3741" t="s">
        <v>62</v>
      </c>
      <c r="AU3741" t="s">
        <v>63</v>
      </c>
    </row>
    <row r="3742" spans="1:47" x14ac:dyDescent="0.25">
      <c r="A3742" t="s">
        <v>5043</v>
      </c>
      <c r="B3742">
        <v>2022</v>
      </c>
      <c r="C3742">
        <v>2</v>
      </c>
      <c r="D3742" t="s">
        <v>48</v>
      </c>
      <c r="E3742" s="1">
        <v>44608</v>
      </c>
      <c r="F3742" s="1">
        <v>44624</v>
      </c>
      <c r="G3742">
        <v>16</v>
      </c>
      <c r="H3742">
        <v>2.8</v>
      </c>
      <c r="I3742" t="s">
        <v>49</v>
      </c>
      <c r="J3742" t="s">
        <v>66</v>
      </c>
      <c r="K3742" t="s">
        <v>67</v>
      </c>
      <c r="L3742">
        <v>8479.8989999999994</v>
      </c>
      <c r="M3742" t="s">
        <v>80</v>
      </c>
      <c r="N3742" t="s">
        <v>53</v>
      </c>
      <c r="O3742" t="s">
        <v>91</v>
      </c>
      <c r="P3742" t="s">
        <v>93</v>
      </c>
      <c r="Q3742" t="s">
        <v>82</v>
      </c>
      <c r="R3742" t="s">
        <v>643</v>
      </c>
      <c r="S3742" t="s">
        <v>156</v>
      </c>
      <c r="T3742" t="s">
        <v>86</v>
      </c>
      <c r="U3742" t="s">
        <v>132</v>
      </c>
      <c r="V3742">
        <v>12082</v>
      </c>
      <c r="W3742">
        <v>6707</v>
      </c>
      <c r="X3742">
        <v>9.3000000000000007</v>
      </c>
      <c r="Y3742">
        <v>12.3</v>
      </c>
      <c r="Z3742">
        <v>11472.91</v>
      </c>
      <c r="AA3742">
        <v>819</v>
      </c>
      <c r="AB3742">
        <v>1900.04</v>
      </c>
      <c r="AC3742">
        <v>1556132.76</v>
      </c>
      <c r="AD3742">
        <v>35105498.390000001</v>
      </c>
      <c r="AE3742">
        <v>214.52</v>
      </c>
      <c r="AF3742">
        <v>7530831514.6199999</v>
      </c>
      <c r="AG3742">
        <v>76074.570000000007</v>
      </c>
      <c r="AH3742">
        <v>1.1000000000000001</v>
      </c>
      <c r="AI3742">
        <v>26230.51</v>
      </c>
      <c r="AJ3742">
        <v>4.47</v>
      </c>
      <c r="AK3742">
        <v>1569215.78</v>
      </c>
      <c r="AL3742">
        <v>0.19500000000000001</v>
      </c>
      <c r="AM3742">
        <v>68455.72</v>
      </c>
      <c r="AN3742">
        <v>335.4</v>
      </c>
      <c r="AO3742">
        <v>507.82</v>
      </c>
      <c r="AP3742">
        <v>170322.83</v>
      </c>
      <c r="AQ3742">
        <v>1897216.39</v>
      </c>
      <c r="AR3742" t="s">
        <v>61</v>
      </c>
      <c r="AS3742" t="s">
        <v>61</v>
      </c>
      <c r="AT3742" t="s">
        <v>293</v>
      </c>
      <c r="AU3742" t="s">
        <v>63</v>
      </c>
    </row>
    <row r="3743" spans="1:47" x14ac:dyDescent="0.25">
      <c r="A3743" t="s">
        <v>5044</v>
      </c>
      <c r="B3743">
        <v>2023</v>
      </c>
      <c r="C3743">
        <v>3</v>
      </c>
      <c r="D3743" t="s">
        <v>48</v>
      </c>
      <c r="E3743" s="1">
        <v>44998</v>
      </c>
      <c r="F3743" s="1">
        <v>45023</v>
      </c>
      <c r="G3743">
        <v>25</v>
      </c>
      <c r="H3743">
        <v>2.4</v>
      </c>
      <c r="I3743" t="s">
        <v>65</v>
      </c>
      <c r="J3743" t="s">
        <v>66</v>
      </c>
      <c r="K3743" t="s">
        <v>245</v>
      </c>
      <c r="L3743">
        <v>8905.9</v>
      </c>
      <c r="M3743" t="s">
        <v>80</v>
      </c>
      <c r="N3743" t="s">
        <v>53</v>
      </c>
      <c r="O3743" t="s">
        <v>54</v>
      </c>
      <c r="P3743" t="s">
        <v>100</v>
      </c>
      <c r="Q3743" t="s">
        <v>154</v>
      </c>
      <c r="R3743" t="s">
        <v>4092</v>
      </c>
      <c r="S3743" t="s">
        <v>137</v>
      </c>
      <c r="T3743" t="s">
        <v>86</v>
      </c>
      <c r="U3743" t="s">
        <v>87</v>
      </c>
      <c r="V3743">
        <v>7586</v>
      </c>
      <c r="W3743">
        <v>4841</v>
      </c>
      <c r="X3743">
        <v>11.1</v>
      </c>
      <c r="Y3743">
        <v>11.7</v>
      </c>
      <c r="Z3743">
        <v>5956.41</v>
      </c>
      <c r="AB3743">
        <v>25.54</v>
      </c>
      <c r="AC3743">
        <v>152126.71</v>
      </c>
      <c r="AD3743">
        <v>2710643.06</v>
      </c>
      <c r="AE3743">
        <v>286.10000000000002</v>
      </c>
      <c r="AF3743">
        <v>775514979.47000003</v>
      </c>
      <c r="AG3743">
        <v>25464.84</v>
      </c>
      <c r="AH3743">
        <v>0.1</v>
      </c>
      <c r="AI3743">
        <v>1847.27</v>
      </c>
      <c r="AJ3743">
        <v>15.13</v>
      </c>
      <c r="AK3743">
        <v>0</v>
      </c>
      <c r="AL3743">
        <v>0.33100000000000002</v>
      </c>
      <c r="AM3743">
        <v>8972.23</v>
      </c>
      <c r="AN3743">
        <v>768.3</v>
      </c>
      <c r="AO3743">
        <v>585.26</v>
      </c>
      <c r="AP3743">
        <v>449655.26</v>
      </c>
      <c r="AQ3743">
        <v>638066.31000000006</v>
      </c>
      <c r="AR3743" t="s">
        <v>61</v>
      </c>
      <c r="AS3743" t="s">
        <v>61</v>
      </c>
      <c r="AT3743" t="s">
        <v>62</v>
      </c>
      <c r="AU3743" t="s">
        <v>63</v>
      </c>
    </row>
    <row r="3744" spans="1:47" x14ac:dyDescent="0.25">
      <c r="A3744" t="s">
        <v>5045</v>
      </c>
      <c r="B3744">
        <v>2023</v>
      </c>
      <c r="C3744">
        <v>1</v>
      </c>
      <c r="D3744" t="s">
        <v>48</v>
      </c>
      <c r="E3744" s="1">
        <v>44940</v>
      </c>
      <c r="F3744" s="1">
        <v>44960</v>
      </c>
      <c r="G3744">
        <v>20</v>
      </c>
      <c r="H3744">
        <v>16.600000000000001</v>
      </c>
      <c r="I3744" t="s">
        <v>65</v>
      </c>
      <c r="J3744" t="s">
        <v>134</v>
      </c>
      <c r="K3744" t="s">
        <v>135</v>
      </c>
      <c r="L3744">
        <v>9999.0098999999991</v>
      </c>
      <c r="M3744" t="s">
        <v>114</v>
      </c>
      <c r="N3744" t="s">
        <v>69</v>
      </c>
      <c r="O3744" t="s">
        <v>54</v>
      </c>
      <c r="P3744" t="s">
        <v>184</v>
      </c>
      <c r="Q3744" t="s">
        <v>140</v>
      </c>
      <c r="R3744" t="s">
        <v>2135</v>
      </c>
      <c r="S3744" t="s">
        <v>137</v>
      </c>
      <c r="T3744" t="s">
        <v>74</v>
      </c>
      <c r="U3744" t="s">
        <v>181</v>
      </c>
      <c r="V3744">
        <v>3649</v>
      </c>
      <c r="W3744">
        <v>2242</v>
      </c>
      <c r="X3744">
        <v>8.8000000000000007</v>
      </c>
      <c r="Y3744">
        <v>12.2</v>
      </c>
      <c r="Z3744">
        <v>3211.75</v>
      </c>
      <c r="AB3744">
        <v>43.36</v>
      </c>
      <c r="AC3744">
        <v>139261.48000000001</v>
      </c>
      <c r="AD3744">
        <v>2315157.87</v>
      </c>
      <c r="AE3744">
        <v>281.14999999999998</v>
      </c>
      <c r="AF3744">
        <v>650906635.14999998</v>
      </c>
      <c r="AG3744">
        <v>93778.41</v>
      </c>
      <c r="AH3744">
        <v>0</v>
      </c>
      <c r="AI3744">
        <v>0</v>
      </c>
      <c r="AJ3744">
        <v>7.71</v>
      </c>
      <c r="AK3744">
        <v>0</v>
      </c>
      <c r="AL3744">
        <v>5.3999999999999999E-2</v>
      </c>
      <c r="AM3744">
        <v>1250.19</v>
      </c>
      <c r="AN3744">
        <v>522.6</v>
      </c>
      <c r="AO3744">
        <v>713.61</v>
      </c>
      <c r="AP3744">
        <v>372932.59</v>
      </c>
      <c r="AQ3744">
        <v>607222.67000000004</v>
      </c>
      <c r="AR3744" t="s">
        <v>61</v>
      </c>
      <c r="AS3744" t="s">
        <v>61</v>
      </c>
      <c r="AT3744" t="s">
        <v>62</v>
      </c>
      <c r="AU3744" t="s">
        <v>63</v>
      </c>
    </row>
    <row r="3745" spans="1:47" x14ac:dyDescent="0.25">
      <c r="A3745" t="s">
        <v>5046</v>
      </c>
      <c r="B3745">
        <v>2023</v>
      </c>
      <c r="C3745">
        <v>1</v>
      </c>
      <c r="D3745" t="s">
        <v>48</v>
      </c>
      <c r="E3745" s="1">
        <v>44943</v>
      </c>
      <c r="F3745" s="1">
        <v>44971</v>
      </c>
      <c r="G3745">
        <v>28</v>
      </c>
      <c r="H3745">
        <v>10.5</v>
      </c>
      <c r="I3745" t="s">
        <v>49</v>
      </c>
      <c r="J3745" t="s">
        <v>134</v>
      </c>
      <c r="K3745" t="s">
        <v>135</v>
      </c>
      <c r="L3745">
        <v>9999.0098999999991</v>
      </c>
      <c r="M3745" t="s">
        <v>52</v>
      </c>
      <c r="N3745" t="s">
        <v>168</v>
      </c>
      <c r="O3745" t="s">
        <v>189</v>
      </c>
      <c r="P3745" t="s">
        <v>131</v>
      </c>
      <c r="Q3745" t="s">
        <v>56</v>
      </c>
      <c r="R3745" t="s">
        <v>1768</v>
      </c>
      <c r="S3745" t="s">
        <v>137</v>
      </c>
      <c r="T3745" t="s">
        <v>162</v>
      </c>
      <c r="U3745" t="s">
        <v>228</v>
      </c>
      <c r="V3745">
        <v>9572</v>
      </c>
      <c r="W3745">
        <v>6934</v>
      </c>
      <c r="X3745">
        <v>10.7</v>
      </c>
      <c r="Y3745">
        <v>11.7</v>
      </c>
      <c r="Z3745">
        <v>8212.7800000000007</v>
      </c>
      <c r="AB3745">
        <v>19.739999999999998</v>
      </c>
      <c r="AC3745">
        <v>162120.28</v>
      </c>
      <c r="AD3745">
        <v>9719250.2400000002</v>
      </c>
      <c r="AE3745">
        <v>282.47000000000003</v>
      </c>
      <c r="AF3745">
        <v>2745396615.29</v>
      </c>
      <c r="AG3745">
        <v>194310.67</v>
      </c>
      <c r="AH3745">
        <v>0</v>
      </c>
      <c r="AI3745">
        <v>0</v>
      </c>
      <c r="AJ3745">
        <v>9.3800000000000008</v>
      </c>
      <c r="AK3745">
        <v>911665.67</v>
      </c>
      <c r="AL3745">
        <v>0.156</v>
      </c>
      <c r="AM3745">
        <v>15162.03</v>
      </c>
      <c r="AN3745">
        <v>878</v>
      </c>
      <c r="AO3745">
        <v>397.97</v>
      </c>
      <c r="AP3745">
        <v>349417.66</v>
      </c>
      <c r="AQ3745">
        <v>721010.64</v>
      </c>
      <c r="AR3745" t="s">
        <v>61</v>
      </c>
      <c r="AS3745" t="s">
        <v>61</v>
      </c>
      <c r="AT3745" t="s">
        <v>62</v>
      </c>
      <c r="AU3745" t="s">
        <v>63</v>
      </c>
    </row>
    <row r="3746" spans="1:47" x14ac:dyDescent="0.25">
      <c r="A3746" t="s">
        <v>5047</v>
      </c>
      <c r="B3746">
        <v>2022</v>
      </c>
      <c r="C3746">
        <v>2</v>
      </c>
      <c r="D3746" t="s">
        <v>48</v>
      </c>
      <c r="E3746" s="1">
        <v>44619</v>
      </c>
      <c r="F3746" s="1">
        <v>44634</v>
      </c>
      <c r="G3746">
        <v>15</v>
      </c>
      <c r="H3746">
        <v>3.5</v>
      </c>
      <c r="I3746" t="s">
        <v>65</v>
      </c>
      <c r="J3746" t="s">
        <v>50</v>
      </c>
      <c r="K3746" t="s">
        <v>423</v>
      </c>
      <c r="L3746">
        <v>2710.1941000000002</v>
      </c>
      <c r="M3746" t="s">
        <v>114</v>
      </c>
      <c r="N3746" t="s">
        <v>81</v>
      </c>
      <c r="O3746" t="s">
        <v>107</v>
      </c>
      <c r="P3746" t="s">
        <v>100</v>
      </c>
      <c r="Q3746" t="s">
        <v>174</v>
      </c>
      <c r="R3746" t="s">
        <v>1320</v>
      </c>
      <c r="S3746" t="s">
        <v>142</v>
      </c>
      <c r="T3746" t="s">
        <v>187</v>
      </c>
      <c r="U3746" t="s">
        <v>132</v>
      </c>
      <c r="V3746">
        <v>25185</v>
      </c>
      <c r="W3746">
        <v>14825</v>
      </c>
      <c r="X3746">
        <v>19.100000000000001</v>
      </c>
      <c r="Y3746">
        <v>11</v>
      </c>
      <c r="Z3746">
        <v>22930.54</v>
      </c>
      <c r="AB3746">
        <v>36.659999999999997</v>
      </c>
      <c r="AC3746">
        <v>840633.6</v>
      </c>
      <c r="AD3746">
        <v>16254083.970000001</v>
      </c>
      <c r="AE3746">
        <v>211.73</v>
      </c>
      <c r="AF3746">
        <v>3441477198.9699998</v>
      </c>
      <c r="AG3746">
        <v>40097.81</v>
      </c>
      <c r="AH3746">
        <v>0</v>
      </c>
      <c r="AI3746">
        <v>0</v>
      </c>
      <c r="AJ3746">
        <v>24.86</v>
      </c>
      <c r="AK3746">
        <v>0</v>
      </c>
      <c r="AL3746">
        <v>0.184</v>
      </c>
      <c r="AM3746">
        <v>29907.51</v>
      </c>
      <c r="AN3746">
        <v>761.7</v>
      </c>
      <c r="AO3746">
        <v>442.44</v>
      </c>
      <c r="AP3746">
        <v>337006.55</v>
      </c>
      <c r="AQ3746">
        <v>1247645.47</v>
      </c>
      <c r="AR3746" t="s">
        <v>61</v>
      </c>
      <c r="AS3746" t="s">
        <v>61</v>
      </c>
      <c r="AT3746" t="s">
        <v>62</v>
      </c>
      <c r="AU3746" t="s">
        <v>117</v>
      </c>
    </row>
    <row r="3747" spans="1:47" x14ac:dyDescent="0.25">
      <c r="A3747" t="s">
        <v>5048</v>
      </c>
      <c r="B3747">
        <v>2024</v>
      </c>
      <c r="C3747">
        <v>7</v>
      </c>
      <c r="D3747" t="s">
        <v>89</v>
      </c>
      <c r="E3747" s="1">
        <v>45504</v>
      </c>
      <c r="F3747" s="1">
        <v>45520</v>
      </c>
      <c r="G3747">
        <v>16</v>
      </c>
      <c r="H3747">
        <v>15.7</v>
      </c>
      <c r="I3747" t="s">
        <v>49</v>
      </c>
      <c r="J3747" t="s">
        <v>50</v>
      </c>
      <c r="K3747" t="s">
        <v>120</v>
      </c>
      <c r="L3747">
        <v>2710.1921000000002</v>
      </c>
      <c r="M3747" t="s">
        <v>114</v>
      </c>
      <c r="N3747" t="s">
        <v>69</v>
      </c>
      <c r="O3747" t="s">
        <v>91</v>
      </c>
      <c r="P3747" t="s">
        <v>93</v>
      </c>
      <c r="Q3747" t="s">
        <v>100</v>
      </c>
      <c r="R3747" t="s">
        <v>3344</v>
      </c>
      <c r="S3747" t="s">
        <v>142</v>
      </c>
      <c r="T3747" t="s">
        <v>148</v>
      </c>
      <c r="U3747" t="s">
        <v>60</v>
      </c>
      <c r="V3747">
        <v>67660</v>
      </c>
      <c r="W3747">
        <v>42498</v>
      </c>
      <c r="X3747">
        <v>21.3</v>
      </c>
      <c r="Y3747">
        <v>12.1</v>
      </c>
      <c r="Z3747">
        <v>61651.1</v>
      </c>
      <c r="AB3747">
        <v>15.93</v>
      </c>
      <c r="AC3747">
        <v>982102.02</v>
      </c>
      <c r="AD3747">
        <v>65204052.890000001</v>
      </c>
      <c r="AE3747">
        <v>274.83999999999997</v>
      </c>
      <c r="AF3747">
        <v>17920681896.290001</v>
      </c>
      <c r="AG3747">
        <v>235509.35</v>
      </c>
      <c r="AH3747">
        <v>0</v>
      </c>
      <c r="AI3747">
        <v>0</v>
      </c>
      <c r="AJ3747">
        <v>16.09</v>
      </c>
      <c r="AK3747">
        <v>10491332.109999999</v>
      </c>
      <c r="AL3747">
        <v>0.26400000000000001</v>
      </c>
      <c r="AM3747">
        <v>172138.7</v>
      </c>
      <c r="AN3747">
        <v>840.8</v>
      </c>
      <c r="AO3747">
        <v>573.92999999999995</v>
      </c>
      <c r="AP3747">
        <v>482560.34</v>
      </c>
      <c r="AQ3747">
        <v>1872310.41</v>
      </c>
      <c r="AR3747" t="s">
        <v>61</v>
      </c>
      <c r="AS3747" t="s">
        <v>61</v>
      </c>
      <c r="AT3747" t="s">
        <v>62</v>
      </c>
      <c r="AU3747" t="s">
        <v>63</v>
      </c>
    </row>
    <row r="3748" spans="1:47" x14ac:dyDescent="0.25">
      <c r="A3748" t="s">
        <v>5049</v>
      </c>
      <c r="B3748">
        <v>2025</v>
      </c>
      <c r="C3748">
        <v>4</v>
      </c>
      <c r="D3748" t="s">
        <v>77</v>
      </c>
      <c r="E3748" s="1">
        <v>45770</v>
      </c>
      <c r="F3748" s="1">
        <v>45792</v>
      </c>
      <c r="G3748">
        <v>22</v>
      </c>
      <c r="H3748">
        <v>6.7</v>
      </c>
      <c r="I3748" t="s">
        <v>65</v>
      </c>
      <c r="J3748" t="s">
        <v>66</v>
      </c>
      <c r="K3748" t="s">
        <v>67</v>
      </c>
      <c r="L3748">
        <v>8479.8989999999994</v>
      </c>
      <c r="M3748" t="s">
        <v>114</v>
      </c>
      <c r="N3748" t="s">
        <v>81</v>
      </c>
      <c r="O3748" t="s">
        <v>99</v>
      </c>
      <c r="P3748" t="s">
        <v>56</v>
      </c>
      <c r="Q3748" t="s">
        <v>150</v>
      </c>
      <c r="R3748" t="s">
        <v>714</v>
      </c>
      <c r="S3748" t="s">
        <v>73</v>
      </c>
      <c r="T3748" t="s">
        <v>131</v>
      </c>
      <c r="U3748" t="s">
        <v>87</v>
      </c>
      <c r="V3748">
        <v>3306</v>
      </c>
      <c r="W3748">
        <v>2233</v>
      </c>
      <c r="X3748">
        <v>10.1</v>
      </c>
      <c r="Y3748">
        <v>12.8</v>
      </c>
      <c r="Z3748">
        <v>3008.29</v>
      </c>
      <c r="AB3748">
        <v>14.2</v>
      </c>
      <c r="AC3748">
        <v>42717.72</v>
      </c>
      <c r="AD3748">
        <v>2901224.96</v>
      </c>
      <c r="AE3748">
        <v>283.5</v>
      </c>
      <c r="AF3748">
        <v>822497276.15999997</v>
      </c>
      <c r="AG3748">
        <v>178390.71</v>
      </c>
      <c r="AH3748">
        <v>0</v>
      </c>
      <c r="AI3748">
        <v>0</v>
      </c>
      <c r="AJ3748">
        <v>9.39</v>
      </c>
      <c r="AK3748">
        <v>0</v>
      </c>
      <c r="AL3748">
        <v>0.158</v>
      </c>
      <c r="AM3748">
        <v>4583.9399999999996</v>
      </c>
      <c r="AN3748">
        <v>923.4</v>
      </c>
      <c r="AO3748">
        <v>662.94</v>
      </c>
      <c r="AP3748">
        <v>612158.80000000005</v>
      </c>
      <c r="AQ3748">
        <v>837851.17</v>
      </c>
      <c r="AR3748" t="s">
        <v>61</v>
      </c>
      <c r="AS3748" t="s">
        <v>61</v>
      </c>
      <c r="AT3748" t="s">
        <v>62</v>
      </c>
      <c r="AU3748" t="s">
        <v>63</v>
      </c>
    </row>
    <row r="3749" spans="1:47" x14ac:dyDescent="0.25">
      <c r="A3749" t="s">
        <v>5050</v>
      </c>
      <c r="B3749">
        <v>2023</v>
      </c>
      <c r="C3749">
        <v>2</v>
      </c>
      <c r="D3749" t="s">
        <v>48</v>
      </c>
      <c r="E3749" s="1">
        <v>44985</v>
      </c>
      <c r="F3749" s="1">
        <v>45003</v>
      </c>
      <c r="G3749">
        <v>18</v>
      </c>
      <c r="H3749">
        <v>6.2</v>
      </c>
      <c r="I3749" t="s">
        <v>65</v>
      </c>
      <c r="J3749" t="s">
        <v>78</v>
      </c>
      <c r="K3749" t="s">
        <v>158</v>
      </c>
      <c r="L3749">
        <v>1006.3</v>
      </c>
      <c r="M3749" t="s">
        <v>68</v>
      </c>
      <c r="N3749" t="s">
        <v>69</v>
      </c>
      <c r="O3749" t="s">
        <v>200</v>
      </c>
      <c r="P3749" t="s">
        <v>184</v>
      </c>
      <c r="Q3749" t="s">
        <v>201</v>
      </c>
      <c r="R3749" t="s">
        <v>3840</v>
      </c>
      <c r="S3749" t="s">
        <v>161</v>
      </c>
      <c r="T3749" t="s">
        <v>59</v>
      </c>
      <c r="U3749" t="s">
        <v>110</v>
      </c>
      <c r="V3749">
        <v>33026</v>
      </c>
      <c r="W3749">
        <v>20577</v>
      </c>
      <c r="X3749">
        <v>23</v>
      </c>
      <c r="Y3749">
        <v>14.1</v>
      </c>
      <c r="Z3749">
        <v>28301.65</v>
      </c>
      <c r="AB3749">
        <v>12.86</v>
      </c>
      <c r="AC3749">
        <v>363959.22</v>
      </c>
      <c r="AD3749">
        <v>31334454.809999999</v>
      </c>
      <c r="AE3749">
        <v>285.81</v>
      </c>
      <c r="AF3749">
        <v>8955700529.25</v>
      </c>
      <c r="AG3749">
        <v>231257.93</v>
      </c>
      <c r="AH3749">
        <v>0</v>
      </c>
      <c r="AI3749">
        <v>0</v>
      </c>
      <c r="AJ3749">
        <v>1.84</v>
      </c>
      <c r="AK3749">
        <v>0</v>
      </c>
      <c r="AL3749">
        <v>0.186</v>
      </c>
      <c r="AM3749">
        <v>58282.09</v>
      </c>
      <c r="AN3749">
        <v>973.3</v>
      </c>
      <c r="AO3749">
        <v>558.52</v>
      </c>
      <c r="AP3749">
        <v>543607.52</v>
      </c>
      <c r="AQ3749">
        <v>1197106.76</v>
      </c>
      <c r="AR3749" t="s">
        <v>61</v>
      </c>
      <c r="AS3749" t="s">
        <v>61</v>
      </c>
      <c r="AT3749" t="s">
        <v>293</v>
      </c>
      <c r="AU3749" t="s">
        <v>63</v>
      </c>
    </row>
    <row r="3750" spans="1:47" x14ac:dyDescent="0.25">
      <c r="A3750" t="s">
        <v>5051</v>
      </c>
      <c r="B3750">
        <v>2024</v>
      </c>
      <c r="C3750">
        <v>9</v>
      </c>
      <c r="D3750" t="s">
        <v>89</v>
      </c>
      <c r="E3750" s="1">
        <v>45542</v>
      </c>
      <c r="F3750" s="1">
        <v>45561</v>
      </c>
      <c r="G3750">
        <v>19</v>
      </c>
      <c r="H3750">
        <v>6.7</v>
      </c>
      <c r="I3750" t="s">
        <v>65</v>
      </c>
      <c r="J3750" t="s">
        <v>78</v>
      </c>
      <c r="K3750" t="s">
        <v>79</v>
      </c>
      <c r="L3750">
        <v>1005.9</v>
      </c>
      <c r="M3750" t="s">
        <v>52</v>
      </c>
      <c r="N3750" t="s">
        <v>53</v>
      </c>
      <c r="O3750" t="s">
        <v>54</v>
      </c>
      <c r="P3750" t="s">
        <v>70</v>
      </c>
      <c r="Q3750" t="s">
        <v>108</v>
      </c>
      <c r="R3750" t="s">
        <v>5052</v>
      </c>
      <c r="S3750" t="s">
        <v>85</v>
      </c>
      <c r="T3750" t="s">
        <v>148</v>
      </c>
      <c r="U3750" t="s">
        <v>181</v>
      </c>
      <c r="V3750">
        <v>53865</v>
      </c>
      <c r="W3750">
        <v>32709</v>
      </c>
      <c r="X3750">
        <v>5.0999999999999996</v>
      </c>
      <c r="Y3750">
        <v>10.5</v>
      </c>
      <c r="Z3750">
        <v>50565.3</v>
      </c>
      <c r="AB3750">
        <v>41.57</v>
      </c>
      <c r="AC3750">
        <v>2101999.52</v>
      </c>
      <c r="AD3750">
        <v>39889448.210000001</v>
      </c>
      <c r="AE3750">
        <v>274.67</v>
      </c>
      <c r="AF3750">
        <v>10956434739.84</v>
      </c>
      <c r="AG3750">
        <v>214328.98</v>
      </c>
      <c r="AH3750">
        <v>2.8</v>
      </c>
      <c r="AI3750">
        <v>72180.929999999993</v>
      </c>
      <c r="AJ3750">
        <v>20.98</v>
      </c>
      <c r="AK3750">
        <v>0</v>
      </c>
      <c r="AL3750">
        <v>0.22900000000000001</v>
      </c>
      <c r="AM3750">
        <v>91346.84</v>
      </c>
      <c r="AN3750">
        <v>579.29999999999995</v>
      </c>
      <c r="AO3750">
        <v>572.53</v>
      </c>
      <c r="AP3750">
        <v>331666.63</v>
      </c>
      <c r="AQ3750">
        <v>2811522.9</v>
      </c>
      <c r="AR3750" t="s">
        <v>61</v>
      </c>
      <c r="AS3750" t="s">
        <v>61</v>
      </c>
      <c r="AT3750" t="s">
        <v>62</v>
      </c>
      <c r="AU3750" t="s">
        <v>63</v>
      </c>
    </row>
    <row r="3751" spans="1:47" x14ac:dyDescent="0.25">
      <c r="A3751" t="s">
        <v>5053</v>
      </c>
      <c r="B3751">
        <v>2021</v>
      </c>
      <c r="C3751">
        <v>4</v>
      </c>
      <c r="D3751" t="s">
        <v>77</v>
      </c>
      <c r="E3751" s="1">
        <v>44295</v>
      </c>
      <c r="F3751" s="1">
        <v>44306</v>
      </c>
      <c r="G3751">
        <v>11</v>
      </c>
      <c r="H3751">
        <v>6.2</v>
      </c>
      <c r="I3751" t="s">
        <v>65</v>
      </c>
      <c r="J3751" t="s">
        <v>50</v>
      </c>
      <c r="K3751" t="s">
        <v>145</v>
      </c>
      <c r="L3751">
        <v>2710.19</v>
      </c>
      <c r="M3751" t="s">
        <v>52</v>
      </c>
      <c r="N3751" t="s">
        <v>106</v>
      </c>
      <c r="O3751" t="s">
        <v>99</v>
      </c>
      <c r="P3751" t="s">
        <v>100</v>
      </c>
      <c r="Q3751" t="s">
        <v>71</v>
      </c>
      <c r="R3751" t="s">
        <v>1742</v>
      </c>
      <c r="S3751" t="s">
        <v>123</v>
      </c>
      <c r="T3751" t="s">
        <v>102</v>
      </c>
      <c r="U3751" t="s">
        <v>103</v>
      </c>
      <c r="V3751">
        <v>36801</v>
      </c>
      <c r="W3751">
        <v>24954</v>
      </c>
      <c r="X3751">
        <v>12.3</v>
      </c>
      <c r="Y3751">
        <v>10.5</v>
      </c>
      <c r="Z3751">
        <v>31317.63</v>
      </c>
      <c r="AB3751">
        <v>16.59</v>
      </c>
      <c r="AC3751">
        <v>519559.48</v>
      </c>
      <c r="AD3751">
        <v>20113434.690000001</v>
      </c>
      <c r="AE3751">
        <v>169.61</v>
      </c>
      <c r="AF3751">
        <v>3411439657.77</v>
      </c>
      <c r="AG3751">
        <v>227619.76</v>
      </c>
      <c r="AI3751">
        <v>39031.06</v>
      </c>
      <c r="AJ3751">
        <v>7.14</v>
      </c>
      <c r="AK3751">
        <v>0</v>
      </c>
      <c r="AL3751">
        <v>5.0999999999999997E-2</v>
      </c>
      <c r="AM3751">
        <v>10257.85</v>
      </c>
      <c r="AN3751">
        <v>243.5</v>
      </c>
      <c r="AO3751">
        <v>606.23</v>
      </c>
      <c r="AP3751">
        <v>147617.01</v>
      </c>
      <c r="AQ3751">
        <v>944085.16</v>
      </c>
      <c r="AR3751" t="s">
        <v>61</v>
      </c>
      <c r="AS3751" t="s">
        <v>61</v>
      </c>
      <c r="AT3751" t="s">
        <v>62</v>
      </c>
      <c r="AU3751" t="s">
        <v>63</v>
      </c>
    </row>
    <row r="3752" spans="1:47" x14ac:dyDescent="0.25">
      <c r="A3752" t="s">
        <v>5054</v>
      </c>
      <c r="B3752">
        <v>2020</v>
      </c>
      <c r="C3752">
        <v>7</v>
      </c>
      <c r="D3752" t="s">
        <v>89</v>
      </c>
      <c r="E3752" s="1">
        <v>44026</v>
      </c>
      <c r="F3752" s="1">
        <v>44033</v>
      </c>
      <c r="G3752">
        <v>7</v>
      </c>
      <c r="H3752">
        <v>4.2</v>
      </c>
      <c r="I3752" t="s">
        <v>49</v>
      </c>
      <c r="J3752" t="s">
        <v>239</v>
      </c>
      <c r="K3752" t="s">
        <v>270</v>
      </c>
      <c r="L3752">
        <v>2710.1990999999998</v>
      </c>
      <c r="M3752" t="s">
        <v>68</v>
      </c>
      <c r="N3752" t="s">
        <v>69</v>
      </c>
      <c r="O3752" t="s">
        <v>99</v>
      </c>
      <c r="P3752" t="s">
        <v>83</v>
      </c>
      <c r="Q3752" t="s">
        <v>92</v>
      </c>
      <c r="R3752" t="s">
        <v>1283</v>
      </c>
      <c r="S3752" t="s">
        <v>142</v>
      </c>
      <c r="T3752" t="s">
        <v>86</v>
      </c>
      <c r="U3752" t="s">
        <v>110</v>
      </c>
      <c r="V3752">
        <v>38316</v>
      </c>
      <c r="W3752">
        <v>25249</v>
      </c>
      <c r="X3752">
        <v>1.2</v>
      </c>
      <c r="Y3752">
        <v>14</v>
      </c>
      <c r="Z3752">
        <v>29569.58</v>
      </c>
      <c r="AB3752">
        <v>16.09</v>
      </c>
      <c r="AC3752">
        <v>475774.54</v>
      </c>
      <c r="AD3752">
        <v>25272232.940000001</v>
      </c>
      <c r="AE3752">
        <v>164.52</v>
      </c>
      <c r="AF3752">
        <v>4157787763.29</v>
      </c>
      <c r="AG3752">
        <v>29023.19</v>
      </c>
      <c r="AH3752">
        <v>1.3</v>
      </c>
      <c r="AI3752">
        <v>24337</v>
      </c>
      <c r="AJ3752">
        <v>8.23</v>
      </c>
      <c r="AK3752">
        <v>2079904.77</v>
      </c>
      <c r="AL3752">
        <v>0.09</v>
      </c>
      <c r="AM3752">
        <v>22745.01</v>
      </c>
      <c r="AN3752">
        <v>217.4</v>
      </c>
      <c r="AO3752">
        <v>744.52</v>
      </c>
      <c r="AP3752">
        <v>161858.65</v>
      </c>
      <c r="AQ3752">
        <v>713738.39</v>
      </c>
      <c r="AR3752" t="s">
        <v>61</v>
      </c>
      <c r="AS3752" t="s">
        <v>61</v>
      </c>
      <c r="AT3752" t="s">
        <v>293</v>
      </c>
      <c r="AU3752" t="s">
        <v>63</v>
      </c>
    </row>
    <row r="3753" spans="1:47" x14ac:dyDescent="0.25">
      <c r="A3753" t="s">
        <v>5055</v>
      </c>
      <c r="B3753">
        <v>2023</v>
      </c>
      <c r="C3753">
        <v>9</v>
      </c>
      <c r="D3753" t="s">
        <v>89</v>
      </c>
      <c r="E3753" s="1">
        <v>45193</v>
      </c>
      <c r="F3753" s="1">
        <v>45217</v>
      </c>
      <c r="G3753">
        <v>24</v>
      </c>
      <c r="H3753">
        <v>18.8</v>
      </c>
      <c r="I3753" t="s">
        <v>65</v>
      </c>
      <c r="J3753" t="s">
        <v>78</v>
      </c>
      <c r="K3753" t="s">
        <v>177</v>
      </c>
      <c r="L3753">
        <v>1001.99</v>
      </c>
      <c r="M3753" t="s">
        <v>98</v>
      </c>
      <c r="N3753" t="s">
        <v>168</v>
      </c>
      <c r="O3753" t="s">
        <v>54</v>
      </c>
      <c r="P3753" t="s">
        <v>128</v>
      </c>
      <c r="Q3753" t="s">
        <v>196</v>
      </c>
      <c r="R3753" t="s">
        <v>1559</v>
      </c>
      <c r="S3753" t="s">
        <v>130</v>
      </c>
      <c r="T3753" t="s">
        <v>59</v>
      </c>
      <c r="U3753" t="s">
        <v>259</v>
      </c>
      <c r="V3753">
        <v>76780</v>
      </c>
      <c r="W3753">
        <v>42898</v>
      </c>
      <c r="X3753">
        <v>23.7</v>
      </c>
      <c r="Y3753">
        <v>16</v>
      </c>
      <c r="Z3753">
        <v>69615.41</v>
      </c>
      <c r="AB3753">
        <v>28.35</v>
      </c>
      <c r="AC3753">
        <v>1973596.87</v>
      </c>
      <c r="AD3753">
        <v>18114625.84</v>
      </c>
      <c r="AE3753">
        <v>283.19</v>
      </c>
      <c r="AF3753">
        <v>5129880891.6300001</v>
      </c>
      <c r="AG3753">
        <v>100230.33</v>
      </c>
      <c r="AH3753">
        <v>2.5</v>
      </c>
      <c r="AI3753">
        <v>76599.759999999995</v>
      </c>
      <c r="AJ3753">
        <v>11.29</v>
      </c>
      <c r="AK3753">
        <v>0</v>
      </c>
      <c r="AL3753">
        <v>0.20799999999999999</v>
      </c>
      <c r="AM3753">
        <v>37678.42</v>
      </c>
      <c r="AN3753">
        <v>1195.2</v>
      </c>
      <c r="AO3753">
        <v>711.61</v>
      </c>
      <c r="AP3753">
        <v>850516.27</v>
      </c>
      <c r="AQ3753">
        <v>3038621.65</v>
      </c>
      <c r="AR3753" t="s">
        <v>61</v>
      </c>
      <c r="AS3753" t="s">
        <v>61</v>
      </c>
      <c r="AT3753" t="s">
        <v>62</v>
      </c>
      <c r="AU3753" t="s">
        <v>63</v>
      </c>
    </row>
    <row r="3754" spans="1:47" x14ac:dyDescent="0.25">
      <c r="A3754" t="s">
        <v>5056</v>
      </c>
      <c r="B3754">
        <v>2025</v>
      </c>
      <c r="C3754">
        <v>2</v>
      </c>
      <c r="D3754" t="s">
        <v>48</v>
      </c>
      <c r="E3754" s="1">
        <v>45715</v>
      </c>
      <c r="F3754" s="1">
        <v>45729</v>
      </c>
      <c r="G3754">
        <v>14</v>
      </c>
      <c r="H3754">
        <v>13.7</v>
      </c>
      <c r="I3754" t="s">
        <v>65</v>
      </c>
      <c r="J3754" t="s">
        <v>50</v>
      </c>
      <c r="K3754" t="s">
        <v>423</v>
      </c>
      <c r="L3754">
        <v>2710.1941000000002</v>
      </c>
      <c r="M3754" t="s">
        <v>90</v>
      </c>
      <c r="N3754" t="s">
        <v>106</v>
      </c>
      <c r="O3754" t="s">
        <v>189</v>
      </c>
      <c r="P3754" t="s">
        <v>226</v>
      </c>
      <c r="Q3754" t="s">
        <v>159</v>
      </c>
      <c r="R3754" t="s">
        <v>3556</v>
      </c>
      <c r="S3754" t="s">
        <v>142</v>
      </c>
      <c r="T3754" t="s">
        <v>148</v>
      </c>
      <c r="U3754" t="s">
        <v>259</v>
      </c>
      <c r="V3754">
        <v>53717</v>
      </c>
      <c r="W3754">
        <v>32518</v>
      </c>
      <c r="X3754">
        <v>18</v>
      </c>
      <c r="Y3754">
        <v>14</v>
      </c>
      <c r="Z3754">
        <v>46349.08</v>
      </c>
      <c r="AB3754">
        <v>53.25</v>
      </c>
      <c r="AC3754">
        <v>2468088.5099999998</v>
      </c>
      <c r="AD3754">
        <v>42595731.5</v>
      </c>
      <c r="AE3754">
        <v>283.19</v>
      </c>
      <c r="AF3754">
        <v>12062685203.49</v>
      </c>
      <c r="AG3754">
        <v>184419.47</v>
      </c>
      <c r="AH3754">
        <v>1.4</v>
      </c>
      <c r="AI3754">
        <v>38658.25</v>
      </c>
      <c r="AJ3754">
        <v>13.09</v>
      </c>
      <c r="AK3754">
        <v>0</v>
      </c>
      <c r="AL3754">
        <v>0.32</v>
      </c>
      <c r="AM3754">
        <v>136306.34</v>
      </c>
      <c r="AN3754">
        <v>544.1</v>
      </c>
      <c r="AO3754">
        <v>475.23</v>
      </c>
      <c r="AP3754">
        <v>258572.64</v>
      </c>
      <c r="AQ3754">
        <v>3086045.21</v>
      </c>
      <c r="AR3754" t="s">
        <v>124</v>
      </c>
      <c r="AS3754" t="s">
        <v>61</v>
      </c>
      <c r="AT3754" t="s">
        <v>62</v>
      </c>
      <c r="AU3754" t="s">
        <v>63</v>
      </c>
    </row>
    <row r="3755" spans="1:47" x14ac:dyDescent="0.25">
      <c r="A3755" t="s">
        <v>5057</v>
      </c>
      <c r="B3755">
        <v>2023</v>
      </c>
      <c r="C3755">
        <v>10</v>
      </c>
      <c r="D3755" t="s">
        <v>119</v>
      </c>
      <c r="E3755" s="1">
        <v>45205</v>
      </c>
      <c r="F3755" s="1">
        <v>45216</v>
      </c>
      <c r="G3755">
        <v>11</v>
      </c>
      <c r="H3755">
        <v>20.2</v>
      </c>
      <c r="I3755" t="s">
        <v>49</v>
      </c>
      <c r="J3755" t="s">
        <v>239</v>
      </c>
      <c r="K3755" t="s">
        <v>265</v>
      </c>
      <c r="L3755">
        <v>3102.1</v>
      </c>
      <c r="M3755" t="s">
        <v>98</v>
      </c>
      <c r="N3755" t="s">
        <v>53</v>
      </c>
      <c r="O3755" t="s">
        <v>54</v>
      </c>
      <c r="P3755" t="s">
        <v>154</v>
      </c>
      <c r="Q3755" t="s">
        <v>82</v>
      </c>
      <c r="R3755" t="s">
        <v>794</v>
      </c>
      <c r="S3755" t="s">
        <v>161</v>
      </c>
      <c r="T3755" t="s">
        <v>148</v>
      </c>
      <c r="U3755" t="s">
        <v>75</v>
      </c>
      <c r="V3755">
        <v>36500</v>
      </c>
      <c r="W3755">
        <v>22404</v>
      </c>
      <c r="X3755">
        <v>5</v>
      </c>
      <c r="Y3755">
        <v>11.8</v>
      </c>
      <c r="Z3755">
        <v>32256.080000000002</v>
      </c>
      <c r="AB3755">
        <v>13.79</v>
      </c>
      <c r="AC3755">
        <v>444811.34</v>
      </c>
      <c r="AD3755">
        <v>21124184.23</v>
      </c>
      <c r="AE3755">
        <v>286.52999999999997</v>
      </c>
      <c r="AF3755">
        <v>6052712507.4200001</v>
      </c>
      <c r="AG3755">
        <v>59530.76</v>
      </c>
      <c r="AH3755">
        <v>2.2999999999999998</v>
      </c>
      <c r="AI3755">
        <v>74476.02</v>
      </c>
      <c r="AJ3755">
        <v>18.82</v>
      </c>
      <c r="AK3755">
        <v>3975571.47</v>
      </c>
      <c r="AL3755">
        <v>0.32500000000000001</v>
      </c>
      <c r="AM3755">
        <v>68653.600000000006</v>
      </c>
      <c r="AN3755">
        <v>201.3</v>
      </c>
      <c r="AO3755">
        <v>575.1</v>
      </c>
      <c r="AP3755">
        <v>115767.63</v>
      </c>
      <c r="AQ3755">
        <v>763239.35</v>
      </c>
      <c r="AR3755" t="s">
        <v>124</v>
      </c>
      <c r="AS3755" t="s">
        <v>61</v>
      </c>
      <c r="AT3755" t="s">
        <v>62</v>
      </c>
      <c r="AU3755" t="s">
        <v>63</v>
      </c>
    </row>
    <row r="3756" spans="1:47" x14ac:dyDescent="0.25">
      <c r="A3756" t="s">
        <v>5058</v>
      </c>
      <c r="B3756">
        <v>2020</v>
      </c>
      <c r="C3756">
        <v>3</v>
      </c>
      <c r="D3756" t="s">
        <v>48</v>
      </c>
      <c r="E3756" s="1">
        <v>43914</v>
      </c>
      <c r="F3756" s="1">
        <v>43923</v>
      </c>
      <c r="G3756">
        <v>9</v>
      </c>
      <c r="H3756">
        <v>3.9</v>
      </c>
      <c r="I3756" t="s">
        <v>65</v>
      </c>
      <c r="J3756" t="s">
        <v>50</v>
      </c>
      <c r="K3756" t="s">
        <v>423</v>
      </c>
      <c r="L3756">
        <v>2710.1941000000002</v>
      </c>
      <c r="M3756" t="s">
        <v>114</v>
      </c>
      <c r="N3756" t="s">
        <v>53</v>
      </c>
      <c r="O3756" t="s">
        <v>189</v>
      </c>
      <c r="P3756" t="s">
        <v>82</v>
      </c>
      <c r="Q3756" t="s">
        <v>154</v>
      </c>
      <c r="R3756" t="s">
        <v>2201</v>
      </c>
      <c r="S3756" t="s">
        <v>142</v>
      </c>
      <c r="T3756" t="s">
        <v>95</v>
      </c>
      <c r="U3756" t="s">
        <v>96</v>
      </c>
      <c r="V3756">
        <v>53438</v>
      </c>
      <c r="W3756">
        <v>31078</v>
      </c>
      <c r="X3756">
        <v>20.3</v>
      </c>
      <c r="Y3756">
        <v>15.4</v>
      </c>
      <c r="Z3756">
        <v>41735.03</v>
      </c>
      <c r="AB3756">
        <v>43.82</v>
      </c>
      <c r="AC3756">
        <v>1828829.01</v>
      </c>
      <c r="AD3756">
        <v>32904315</v>
      </c>
      <c r="AE3756">
        <v>161.96</v>
      </c>
      <c r="AF3756">
        <v>5329182857.3999996</v>
      </c>
      <c r="AG3756">
        <v>16101.18</v>
      </c>
      <c r="AH3756">
        <v>0</v>
      </c>
      <c r="AI3756">
        <v>0</v>
      </c>
      <c r="AJ3756">
        <v>14.08</v>
      </c>
      <c r="AK3756">
        <v>0</v>
      </c>
      <c r="AL3756">
        <v>0.26800000000000002</v>
      </c>
      <c r="AM3756">
        <v>88183.56</v>
      </c>
      <c r="AN3756">
        <v>456.9</v>
      </c>
      <c r="AO3756">
        <v>412.13</v>
      </c>
      <c r="AP3756">
        <v>188302.2</v>
      </c>
      <c r="AQ3756">
        <v>2121415.9500000002</v>
      </c>
      <c r="AR3756" t="s">
        <v>61</v>
      </c>
      <c r="AS3756" t="s">
        <v>61</v>
      </c>
      <c r="AT3756" t="s">
        <v>62</v>
      </c>
      <c r="AU3756" t="s">
        <v>63</v>
      </c>
    </row>
    <row r="3757" spans="1:47" x14ac:dyDescent="0.25">
      <c r="A3757" t="s">
        <v>5059</v>
      </c>
      <c r="B3757">
        <v>2021</v>
      </c>
      <c r="C3757">
        <v>7</v>
      </c>
      <c r="D3757" t="s">
        <v>89</v>
      </c>
      <c r="E3757" s="1">
        <v>44406</v>
      </c>
      <c r="F3757" s="1">
        <v>44418</v>
      </c>
      <c r="G3757">
        <v>12</v>
      </c>
      <c r="H3757">
        <v>4.0999999999999996</v>
      </c>
      <c r="I3757" t="s">
        <v>65</v>
      </c>
      <c r="J3757" t="s">
        <v>50</v>
      </c>
      <c r="K3757" t="s">
        <v>51</v>
      </c>
      <c r="L3757">
        <v>2709</v>
      </c>
      <c r="M3757" t="s">
        <v>80</v>
      </c>
      <c r="N3757" t="s">
        <v>168</v>
      </c>
      <c r="O3757" t="s">
        <v>99</v>
      </c>
      <c r="P3757" t="s">
        <v>100</v>
      </c>
      <c r="Q3757" t="s">
        <v>150</v>
      </c>
      <c r="R3757" t="s">
        <v>4869</v>
      </c>
      <c r="S3757" t="s">
        <v>58</v>
      </c>
      <c r="T3757" t="s">
        <v>131</v>
      </c>
      <c r="U3757" t="s">
        <v>110</v>
      </c>
      <c r="V3757">
        <v>379365</v>
      </c>
      <c r="W3757">
        <v>273041</v>
      </c>
      <c r="X3757">
        <v>16.3</v>
      </c>
      <c r="Y3757">
        <v>14</v>
      </c>
      <c r="Z3757">
        <v>299321.09000000003</v>
      </c>
      <c r="AB3757">
        <v>12.23</v>
      </c>
      <c r="AC3757">
        <v>3660696.93</v>
      </c>
      <c r="AD3757">
        <v>27540533.489999998</v>
      </c>
      <c r="AE3757">
        <v>170.87</v>
      </c>
      <c r="AF3757">
        <v>4705850957.4399996</v>
      </c>
      <c r="AG3757">
        <v>174397.32</v>
      </c>
      <c r="AH3757">
        <v>0.4</v>
      </c>
      <c r="AI3757">
        <v>9722.9</v>
      </c>
      <c r="AJ3757">
        <v>21.67</v>
      </c>
      <c r="AK3757">
        <v>0</v>
      </c>
      <c r="AL3757">
        <v>0.34799999999999998</v>
      </c>
      <c r="AM3757">
        <v>95841.06</v>
      </c>
      <c r="AN3757">
        <v>648.70000000000005</v>
      </c>
      <c r="AO3757">
        <v>437.95</v>
      </c>
      <c r="AP3757">
        <v>284098.17</v>
      </c>
      <c r="AQ3757">
        <v>4224756.38</v>
      </c>
      <c r="AR3757" t="s">
        <v>61</v>
      </c>
      <c r="AS3757" t="s">
        <v>61</v>
      </c>
      <c r="AT3757" t="s">
        <v>293</v>
      </c>
      <c r="AU3757" t="s">
        <v>63</v>
      </c>
    </row>
    <row r="3758" spans="1:47" x14ac:dyDescent="0.25">
      <c r="A3758" t="s">
        <v>5060</v>
      </c>
      <c r="B3758">
        <v>2024</v>
      </c>
      <c r="C3758">
        <v>4</v>
      </c>
      <c r="D3758" t="s">
        <v>77</v>
      </c>
      <c r="E3758" s="1">
        <v>45409</v>
      </c>
      <c r="F3758" s="1">
        <v>45424</v>
      </c>
      <c r="G3758">
        <v>15</v>
      </c>
      <c r="H3758">
        <v>18.8</v>
      </c>
      <c r="I3758" t="s">
        <v>65</v>
      </c>
      <c r="J3758" t="s">
        <v>112</v>
      </c>
      <c r="K3758" t="s">
        <v>126</v>
      </c>
      <c r="L3758">
        <v>2701.12</v>
      </c>
      <c r="M3758" t="s">
        <v>68</v>
      </c>
      <c r="N3758" t="s">
        <v>106</v>
      </c>
      <c r="O3758" t="s">
        <v>54</v>
      </c>
      <c r="P3758" t="s">
        <v>184</v>
      </c>
      <c r="Q3758" t="s">
        <v>127</v>
      </c>
      <c r="R3758" t="s">
        <v>838</v>
      </c>
      <c r="S3758" t="s">
        <v>130</v>
      </c>
      <c r="T3758" t="s">
        <v>95</v>
      </c>
      <c r="U3758" t="s">
        <v>87</v>
      </c>
      <c r="V3758">
        <v>78745</v>
      </c>
      <c r="W3758">
        <v>56950</v>
      </c>
      <c r="X3758">
        <v>15.9</v>
      </c>
      <c r="Y3758">
        <v>12.7</v>
      </c>
      <c r="Z3758">
        <v>74878.490000000005</v>
      </c>
      <c r="AB3758">
        <v>13.38</v>
      </c>
      <c r="AC3758">
        <v>1001874.2</v>
      </c>
      <c r="AD3758">
        <v>12557871.560000001</v>
      </c>
      <c r="AE3758">
        <v>279.64</v>
      </c>
      <c r="AF3758">
        <v>3511683203.04</v>
      </c>
      <c r="AG3758">
        <v>170161.63</v>
      </c>
      <c r="AH3758">
        <v>0</v>
      </c>
      <c r="AI3758">
        <v>0</v>
      </c>
      <c r="AJ3758">
        <v>18.010000000000002</v>
      </c>
      <c r="AK3758">
        <v>0</v>
      </c>
      <c r="AL3758">
        <v>0.222</v>
      </c>
      <c r="AM3758">
        <v>27878.47</v>
      </c>
      <c r="AN3758">
        <v>494.7</v>
      </c>
      <c r="AO3758">
        <v>520.04</v>
      </c>
      <c r="AP3758">
        <v>257263.79</v>
      </c>
      <c r="AQ3758">
        <v>1457178.09</v>
      </c>
      <c r="AR3758" t="s">
        <v>61</v>
      </c>
      <c r="AS3758" t="s">
        <v>61</v>
      </c>
      <c r="AT3758" t="s">
        <v>293</v>
      </c>
      <c r="AU3758" t="s">
        <v>63</v>
      </c>
    </row>
    <row r="3759" spans="1:47" x14ac:dyDescent="0.25">
      <c r="A3759" t="s">
        <v>5061</v>
      </c>
      <c r="B3759">
        <v>2025</v>
      </c>
      <c r="C3759">
        <v>2</v>
      </c>
      <c r="D3759" t="s">
        <v>48</v>
      </c>
      <c r="E3759" s="1">
        <v>45700</v>
      </c>
      <c r="F3759" s="1">
        <v>45708</v>
      </c>
      <c r="G3759">
        <v>8</v>
      </c>
      <c r="H3759">
        <v>16.7</v>
      </c>
      <c r="I3759" t="s">
        <v>49</v>
      </c>
      <c r="J3759" t="s">
        <v>50</v>
      </c>
      <c r="K3759" t="s">
        <v>51</v>
      </c>
      <c r="L3759">
        <v>2709</v>
      </c>
      <c r="M3759" t="s">
        <v>68</v>
      </c>
      <c r="N3759" t="s">
        <v>81</v>
      </c>
      <c r="O3759" t="s">
        <v>107</v>
      </c>
      <c r="P3759" t="s">
        <v>159</v>
      </c>
      <c r="Q3759" t="s">
        <v>92</v>
      </c>
      <c r="R3759" t="s">
        <v>1893</v>
      </c>
      <c r="S3759" t="s">
        <v>186</v>
      </c>
      <c r="T3759" t="s">
        <v>162</v>
      </c>
      <c r="U3759" t="s">
        <v>166</v>
      </c>
      <c r="V3759">
        <v>128808</v>
      </c>
      <c r="W3759">
        <v>77708</v>
      </c>
      <c r="X3759">
        <v>21.9</v>
      </c>
      <c r="Y3759">
        <v>12.4</v>
      </c>
      <c r="Z3759">
        <v>101993.56</v>
      </c>
      <c r="AB3759">
        <v>27.74</v>
      </c>
      <c r="AC3759">
        <v>2829301.35</v>
      </c>
      <c r="AD3759">
        <v>7724992.2300000004</v>
      </c>
      <c r="AE3759">
        <v>282.41000000000003</v>
      </c>
      <c r="AF3759">
        <v>2181615055.6700001</v>
      </c>
      <c r="AG3759">
        <v>139186.97</v>
      </c>
      <c r="AH3759">
        <v>2.2000000000000002</v>
      </c>
      <c r="AI3759">
        <v>23382.69</v>
      </c>
      <c r="AJ3759">
        <v>12.78</v>
      </c>
      <c r="AK3759">
        <v>987254.01</v>
      </c>
      <c r="AL3759">
        <v>8.6999999999999994E-2</v>
      </c>
      <c r="AM3759">
        <v>6720.74</v>
      </c>
      <c r="AN3759">
        <v>144.5</v>
      </c>
      <c r="AO3759">
        <v>664.59</v>
      </c>
      <c r="AP3759">
        <v>96033.26</v>
      </c>
      <c r="AQ3759">
        <v>3094625.01</v>
      </c>
      <c r="AR3759" t="s">
        <v>124</v>
      </c>
      <c r="AS3759" t="s">
        <v>61</v>
      </c>
      <c r="AT3759" t="s">
        <v>62</v>
      </c>
      <c r="AU3759" t="s">
        <v>63</v>
      </c>
    </row>
    <row r="3760" spans="1:47" x14ac:dyDescent="0.25">
      <c r="A3760" t="s">
        <v>5062</v>
      </c>
      <c r="B3760">
        <v>2020</v>
      </c>
      <c r="C3760">
        <v>1</v>
      </c>
      <c r="D3760" t="s">
        <v>48</v>
      </c>
      <c r="E3760" s="1">
        <v>43846</v>
      </c>
      <c r="F3760" s="1">
        <v>43854</v>
      </c>
      <c r="G3760">
        <v>8</v>
      </c>
      <c r="H3760">
        <v>15.2</v>
      </c>
      <c r="I3760" t="s">
        <v>65</v>
      </c>
      <c r="J3760" t="s">
        <v>50</v>
      </c>
      <c r="K3760" t="s">
        <v>51</v>
      </c>
      <c r="L3760">
        <v>2709</v>
      </c>
      <c r="M3760" t="s">
        <v>80</v>
      </c>
      <c r="N3760" t="s">
        <v>168</v>
      </c>
      <c r="O3760" t="s">
        <v>54</v>
      </c>
      <c r="P3760" t="s">
        <v>226</v>
      </c>
      <c r="Q3760" t="s">
        <v>108</v>
      </c>
      <c r="R3760" t="s">
        <v>3724</v>
      </c>
      <c r="S3760" t="s">
        <v>58</v>
      </c>
      <c r="T3760" t="s">
        <v>148</v>
      </c>
      <c r="U3760" t="s">
        <v>181</v>
      </c>
      <c r="V3760">
        <v>204065</v>
      </c>
      <c r="W3760">
        <v>117331</v>
      </c>
      <c r="X3760">
        <v>12</v>
      </c>
      <c r="Y3760">
        <v>12.6</v>
      </c>
      <c r="Z3760">
        <v>179435.02</v>
      </c>
      <c r="AB3760">
        <v>12.44</v>
      </c>
      <c r="AC3760">
        <v>2232171.65</v>
      </c>
      <c r="AD3760">
        <v>10843258.26</v>
      </c>
      <c r="AE3760">
        <v>160.26</v>
      </c>
      <c r="AF3760">
        <v>1737740568.75</v>
      </c>
      <c r="AG3760">
        <v>173378.76</v>
      </c>
      <c r="AH3760">
        <v>0</v>
      </c>
      <c r="AI3760">
        <v>0</v>
      </c>
      <c r="AJ3760">
        <v>9.41</v>
      </c>
      <c r="AK3760">
        <v>0</v>
      </c>
      <c r="AL3760">
        <v>0.24</v>
      </c>
      <c r="AM3760">
        <v>26023.82</v>
      </c>
      <c r="AN3760">
        <v>135.6</v>
      </c>
      <c r="AO3760">
        <v>631.4</v>
      </c>
      <c r="AP3760">
        <v>85617.84</v>
      </c>
      <c r="AQ3760">
        <v>2517192.0699999998</v>
      </c>
      <c r="AR3760" t="s">
        <v>61</v>
      </c>
      <c r="AS3760" t="s">
        <v>61</v>
      </c>
      <c r="AT3760" t="s">
        <v>62</v>
      </c>
      <c r="AU3760" t="s">
        <v>63</v>
      </c>
    </row>
    <row r="3761" spans="1:47" x14ac:dyDescent="0.25">
      <c r="A3761" t="s">
        <v>5063</v>
      </c>
      <c r="B3761">
        <v>2024</v>
      </c>
      <c r="C3761">
        <v>9</v>
      </c>
      <c r="D3761" t="s">
        <v>89</v>
      </c>
      <c r="E3761" s="1">
        <v>45541</v>
      </c>
      <c r="F3761" s="1">
        <v>45568</v>
      </c>
      <c r="G3761">
        <v>27</v>
      </c>
      <c r="H3761">
        <v>18.8</v>
      </c>
      <c r="I3761" t="s">
        <v>65</v>
      </c>
      <c r="J3761" t="s">
        <v>112</v>
      </c>
      <c r="K3761" t="s">
        <v>343</v>
      </c>
      <c r="L3761">
        <v>2523.1</v>
      </c>
      <c r="M3761" t="s">
        <v>80</v>
      </c>
      <c r="N3761" t="s">
        <v>69</v>
      </c>
      <c r="O3761" t="s">
        <v>99</v>
      </c>
      <c r="P3761" t="s">
        <v>100</v>
      </c>
      <c r="Q3761" t="s">
        <v>204</v>
      </c>
      <c r="R3761" t="s">
        <v>3045</v>
      </c>
      <c r="S3761" t="s">
        <v>130</v>
      </c>
      <c r="T3761" t="s">
        <v>102</v>
      </c>
      <c r="U3761" t="s">
        <v>110</v>
      </c>
      <c r="V3761">
        <v>70844</v>
      </c>
      <c r="W3761">
        <v>40239</v>
      </c>
      <c r="X3761">
        <v>19.600000000000001</v>
      </c>
      <c r="Y3761">
        <v>15.5</v>
      </c>
      <c r="Z3761">
        <v>66575.240000000005</v>
      </c>
      <c r="AB3761">
        <v>26.33</v>
      </c>
      <c r="AC3761">
        <v>1752926.07</v>
      </c>
      <c r="AD3761">
        <v>32049320.539999999</v>
      </c>
      <c r="AE3761">
        <v>279.24</v>
      </c>
      <c r="AF3761">
        <v>8949452267.5900002</v>
      </c>
      <c r="AG3761">
        <v>79671.399999999994</v>
      </c>
      <c r="AH3761">
        <v>1</v>
      </c>
      <c r="AI3761">
        <v>19587.71</v>
      </c>
      <c r="AJ3761">
        <v>21.69</v>
      </c>
      <c r="AK3761">
        <v>0</v>
      </c>
      <c r="AL3761">
        <v>0.34100000000000003</v>
      </c>
      <c r="AM3761">
        <v>109288.18</v>
      </c>
      <c r="AN3761">
        <v>1454.1</v>
      </c>
      <c r="AO3761">
        <v>704.91</v>
      </c>
      <c r="AP3761">
        <v>1025009.63</v>
      </c>
      <c r="AQ3761">
        <v>2986482.99</v>
      </c>
      <c r="AR3761" t="s">
        <v>61</v>
      </c>
      <c r="AS3761" t="s">
        <v>61</v>
      </c>
      <c r="AT3761" t="s">
        <v>62</v>
      </c>
      <c r="AU3761" t="s">
        <v>63</v>
      </c>
    </row>
    <row r="3762" spans="1:47" x14ac:dyDescent="0.25">
      <c r="A3762" t="s">
        <v>5064</v>
      </c>
      <c r="B3762">
        <v>2024</v>
      </c>
      <c r="C3762">
        <v>3</v>
      </c>
      <c r="D3762" t="s">
        <v>48</v>
      </c>
      <c r="E3762" s="1">
        <v>45361</v>
      </c>
      <c r="F3762" s="1">
        <v>45375</v>
      </c>
      <c r="G3762">
        <v>14</v>
      </c>
      <c r="H3762">
        <v>18.899999999999999</v>
      </c>
      <c r="I3762" t="s">
        <v>65</v>
      </c>
      <c r="J3762" t="s">
        <v>78</v>
      </c>
      <c r="K3762" t="s">
        <v>315</v>
      </c>
      <c r="L3762">
        <v>1511.9</v>
      </c>
      <c r="M3762" t="s">
        <v>68</v>
      </c>
      <c r="N3762" t="s">
        <v>69</v>
      </c>
      <c r="O3762" t="s">
        <v>189</v>
      </c>
      <c r="P3762" t="s">
        <v>184</v>
      </c>
      <c r="Q3762" t="s">
        <v>196</v>
      </c>
      <c r="R3762" t="s">
        <v>3612</v>
      </c>
      <c r="S3762" t="s">
        <v>85</v>
      </c>
      <c r="T3762" t="s">
        <v>74</v>
      </c>
      <c r="U3762" t="s">
        <v>75</v>
      </c>
      <c r="V3762">
        <v>39338</v>
      </c>
      <c r="W3762">
        <v>28827</v>
      </c>
      <c r="X3762">
        <v>13.8</v>
      </c>
      <c r="Y3762">
        <v>14.5</v>
      </c>
      <c r="Z3762">
        <v>33150.239999999998</v>
      </c>
      <c r="AB3762">
        <v>26.44</v>
      </c>
      <c r="AC3762">
        <v>876492.35</v>
      </c>
      <c r="AD3762">
        <v>21909988.120000001</v>
      </c>
      <c r="AE3762">
        <v>278.45</v>
      </c>
      <c r="AF3762">
        <v>6100836192.0100002</v>
      </c>
      <c r="AG3762">
        <v>139492.84</v>
      </c>
      <c r="AH3762">
        <v>1.3</v>
      </c>
      <c r="AI3762">
        <v>26701.91</v>
      </c>
      <c r="AJ3762">
        <v>3.07</v>
      </c>
      <c r="AK3762">
        <v>0</v>
      </c>
      <c r="AL3762">
        <v>0.154</v>
      </c>
      <c r="AM3762">
        <v>33741.379999999997</v>
      </c>
      <c r="AN3762">
        <v>593</v>
      </c>
      <c r="AO3762">
        <v>602.48</v>
      </c>
      <c r="AP3762">
        <v>357270.64</v>
      </c>
      <c r="AQ3762">
        <v>1433699.12</v>
      </c>
      <c r="AR3762" t="s">
        <v>61</v>
      </c>
      <c r="AS3762" t="s">
        <v>61</v>
      </c>
      <c r="AT3762" t="s">
        <v>62</v>
      </c>
      <c r="AU3762" t="s">
        <v>63</v>
      </c>
    </row>
    <row r="3763" spans="1:47" x14ac:dyDescent="0.25">
      <c r="A3763" t="s">
        <v>5065</v>
      </c>
      <c r="B3763">
        <v>2025</v>
      </c>
      <c r="C3763">
        <v>6</v>
      </c>
      <c r="D3763" t="s">
        <v>77</v>
      </c>
      <c r="E3763" s="1">
        <v>45825</v>
      </c>
      <c r="F3763" s="1">
        <v>45841</v>
      </c>
      <c r="G3763">
        <v>16</v>
      </c>
      <c r="H3763">
        <v>10.3</v>
      </c>
      <c r="I3763" t="s">
        <v>49</v>
      </c>
      <c r="J3763" t="s">
        <v>239</v>
      </c>
      <c r="K3763" t="s">
        <v>265</v>
      </c>
      <c r="L3763">
        <v>3102.1</v>
      </c>
      <c r="M3763" t="s">
        <v>114</v>
      </c>
      <c r="N3763" t="s">
        <v>168</v>
      </c>
      <c r="O3763" t="s">
        <v>54</v>
      </c>
      <c r="P3763" t="s">
        <v>164</v>
      </c>
      <c r="Q3763" t="s">
        <v>128</v>
      </c>
      <c r="R3763" t="s">
        <v>866</v>
      </c>
      <c r="S3763" t="s">
        <v>161</v>
      </c>
      <c r="T3763" t="s">
        <v>148</v>
      </c>
      <c r="U3763" t="s">
        <v>259</v>
      </c>
      <c r="V3763">
        <v>37969</v>
      </c>
      <c r="W3763">
        <v>23749</v>
      </c>
      <c r="X3763">
        <v>6.9</v>
      </c>
      <c r="Y3763">
        <v>10.6</v>
      </c>
      <c r="Z3763">
        <v>34876.21</v>
      </c>
      <c r="AB3763">
        <v>23.12</v>
      </c>
      <c r="AC3763">
        <v>806337.98</v>
      </c>
      <c r="AD3763">
        <v>16805450.550000001</v>
      </c>
      <c r="AE3763">
        <v>284.79000000000002</v>
      </c>
      <c r="AF3763">
        <v>4786024262.1300001</v>
      </c>
      <c r="AG3763">
        <v>178454.79</v>
      </c>
      <c r="AH3763">
        <v>0</v>
      </c>
      <c r="AI3763">
        <v>0</v>
      </c>
      <c r="AJ3763">
        <v>12.43</v>
      </c>
      <c r="AK3763">
        <v>2088917.5</v>
      </c>
      <c r="AL3763">
        <v>0.32100000000000001</v>
      </c>
      <c r="AM3763">
        <v>53945.5</v>
      </c>
      <c r="AN3763">
        <v>398.9</v>
      </c>
      <c r="AO3763">
        <v>407.45</v>
      </c>
      <c r="AP3763">
        <v>162531.79999999999</v>
      </c>
      <c r="AQ3763">
        <v>1201270.07</v>
      </c>
      <c r="AR3763" t="s">
        <v>61</v>
      </c>
      <c r="AS3763" t="s">
        <v>61</v>
      </c>
      <c r="AT3763" t="s">
        <v>62</v>
      </c>
      <c r="AU3763" t="s">
        <v>63</v>
      </c>
    </row>
    <row r="3764" spans="1:47" x14ac:dyDescent="0.25">
      <c r="A3764" t="s">
        <v>5066</v>
      </c>
      <c r="B3764">
        <v>2020</v>
      </c>
      <c r="C3764">
        <v>8</v>
      </c>
      <c r="D3764" t="s">
        <v>89</v>
      </c>
      <c r="E3764" s="1">
        <v>44067</v>
      </c>
      <c r="F3764" s="1">
        <v>44083</v>
      </c>
      <c r="G3764">
        <v>16</v>
      </c>
      <c r="H3764">
        <v>11.4</v>
      </c>
      <c r="I3764" t="s">
        <v>65</v>
      </c>
      <c r="J3764" t="s">
        <v>66</v>
      </c>
      <c r="K3764" t="s">
        <v>245</v>
      </c>
      <c r="L3764">
        <v>8905.9</v>
      </c>
      <c r="M3764" t="s">
        <v>114</v>
      </c>
      <c r="N3764" t="s">
        <v>168</v>
      </c>
      <c r="O3764" t="s">
        <v>189</v>
      </c>
      <c r="P3764" t="s">
        <v>92</v>
      </c>
      <c r="Q3764" t="s">
        <v>257</v>
      </c>
      <c r="R3764" t="s">
        <v>593</v>
      </c>
      <c r="S3764" t="s">
        <v>73</v>
      </c>
      <c r="T3764" t="s">
        <v>59</v>
      </c>
      <c r="U3764" t="s">
        <v>181</v>
      </c>
      <c r="V3764">
        <v>12742</v>
      </c>
      <c r="W3764">
        <v>7232</v>
      </c>
      <c r="X3764">
        <v>12.2</v>
      </c>
      <c r="Y3764">
        <v>13.7</v>
      </c>
      <c r="Z3764">
        <v>11559.04</v>
      </c>
      <c r="AB3764">
        <v>44.03</v>
      </c>
      <c r="AC3764">
        <v>508944.53</v>
      </c>
      <c r="AD3764">
        <v>12767653.220000001</v>
      </c>
      <c r="AE3764">
        <v>165.23</v>
      </c>
      <c r="AF3764">
        <v>2109599341.54</v>
      </c>
      <c r="AG3764">
        <v>20057.86</v>
      </c>
      <c r="AH3764">
        <v>1.8</v>
      </c>
      <c r="AI3764">
        <v>46139.21</v>
      </c>
      <c r="AJ3764">
        <v>22.53</v>
      </c>
      <c r="AK3764">
        <v>0</v>
      </c>
      <c r="AL3764">
        <v>6.2E-2</v>
      </c>
      <c r="AM3764">
        <v>7915.94</v>
      </c>
      <c r="AN3764">
        <v>389.2</v>
      </c>
      <c r="AO3764">
        <v>746.15</v>
      </c>
      <c r="AP3764">
        <v>290401.58</v>
      </c>
      <c r="AQ3764">
        <v>873459.12</v>
      </c>
      <c r="AR3764" t="s">
        <v>61</v>
      </c>
      <c r="AS3764" t="s">
        <v>61</v>
      </c>
      <c r="AT3764" t="s">
        <v>62</v>
      </c>
      <c r="AU3764" t="s">
        <v>63</v>
      </c>
    </row>
    <row r="3765" spans="1:47" x14ac:dyDescent="0.25">
      <c r="A3765" t="s">
        <v>5067</v>
      </c>
      <c r="B3765">
        <v>2024</v>
      </c>
      <c r="C3765">
        <v>2</v>
      </c>
      <c r="D3765" t="s">
        <v>48</v>
      </c>
      <c r="E3765" s="1">
        <v>45340</v>
      </c>
      <c r="F3765" s="1">
        <v>45365</v>
      </c>
      <c r="G3765">
        <v>25</v>
      </c>
      <c r="H3765">
        <v>4.7</v>
      </c>
      <c r="I3765" t="s">
        <v>65</v>
      </c>
      <c r="J3765" t="s">
        <v>66</v>
      </c>
      <c r="K3765" t="s">
        <v>245</v>
      </c>
      <c r="L3765">
        <v>8905.9</v>
      </c>
      <c r="M3765" t="s">
        <v>98</v>
      </c>
      <c r="N3765" t="s">
        <v>81</v>
      </c>
      <c r="O3765" t="s">
        <v>200</v>
      </c>
      <c r="P3765" t="s">
        <v>226</v>
      </c>
      <c r="Q3765" t="s">
        <v>174</v>
      </c>
      <c r="R3765" t="s">
        <v>3058</v>
      </c>
      <c r="S3765" t="s">
        <v>137</v>
      </c>
      <c r="T3765" t="s">
        <v>102</v>
      </c>
      <c r="U3765" t="s">
        <v>132</v>
      </c>
      <c r="V3765">
        <v>3120</v>
      </c>
      <c r="W3765">
        <v>1935</v>
      </c>
      <c r="X3765">
        <v>20.2</v>
      </c>
      <c r="Y3765">
        <v>12.8</v>
      </c>
      <c r="Z3765">
        <v>2846.32</v>
      </c>
      <c r="AB3765">
        <v>32.369999999999997</v>
      </c>
      <c r="AC3765">
        <v>92135.38</v>
      </c>
      <c r="AD3765">
        <v>1510627.41</v>
      </c>
      <c r="AE3765">
        <v>281.82</v>
      </c>
      <c r="AF3765">
        <v>425725016.69</v>
      </c>
      <c r="AG3765">
        <v>43653.5</v>
      </c>
      <c r="AH3765">
        <v>0</v>
      </c>
      <c r="AI3765">
        <v>0</v>
      </c>
      <c r="AJ3765">
        <v>18.149999999999999</v>
      </c>
      <c r="AK3765">
        <v>0</v>
      </c>
      <c r="AL3765">
        <v>0.29499999999999998</v>
      </c>
      <c r="AM3765">
        <v>4456.3500000000004</v>
      </c>
      <c r="AN3765">
        <v>753.8</v>
      </c>
      <c r="AO3765">
        <v>602.86</v>
      </c>
      <c r="AP3765">
        <v>454435.87</v>
      </c>
      <c r="AQ3765">
        <v>594681.1</v>
      </c>
      <c r="AR3765" t="s">
        <v>61</v>
      </c>
      <c r="AS3765" t="s">
        <v>61</v>
      </c>
      <c r="AT3765" t="s">
        <v>62</v>
      </c>
      <c r="AU3765" t="s">
        <v>63</v>
      </c>
    </row>
    <row r="3766" spans="1:47" x14ac:dyDescent="0.25">
      <c r="A3766" t="s">
        <v>5068</v>
      </c>
      <c r="B3766">
        <v>2020</v>
      </c>
      <c r="C3766">
        <v>4</v>
      </c>
      <c r="D3766" t="s">
        <v>77</v>
      </c>
      <c r="E3766" s="1">
        <v>43935</v>
      </c>
      <c r="F3766" s="1">
        <v>43955</v>
      </c>
      <c r="G3766">
        <v>20</v>
      </c>
      <c r="H3766">
        <v>14.7</v>
      </c>
      <c r="I3766" t="s">
        <v>49</v>
      </c>
      <c r="J3766" t="s">
        <v>50</v>
      </c>
      <c r="K3766" t="s">
        <v>223</v>
      </c>
      <c r="L3766">
        <v>2710.1109999999999</v>
      </c>
      <c r="M3766" t="s">
        <v>98</v>
      </c>
      <c r="N3766" t="s">
        <v>106</v>
      </c>
      <c r="O3766" t="s">
        <v>54</v>
      </c>
      <c r="P3766" t="s">
        <v>121</v>
      </c>
      <c r="Q3766" t="s">
        <v>56</v>
      </c>
      <c r="R3766" t="s">
        <v>2825</v>
      </c>
      <c r="S3766" t="s">
        <v>186</v>
      </c>
      <c r="T3766" t="s">
        <v>162</v>
      </c>
      <c r="U3766" t="s">
        <v>132</v>
      </c>
      <c r="V3766">
        <v>124557</v>
      </c>
      <c r="W3766">
        <v>68623</v>
      </c>
      <c r="X3766">
        <v>20.5</v>
      </c>
      <c r="Y3766">
        <v>13.2</v>
      </c>
      <c r="Z3766">
        <v>99083.8</v>
      </c>
      <c r="AB3766">
        <v>33.799999999999997</v>
      </c>
      <c r="AC3766">
        <v>3349032.44</v>
      </c>
      <c r="AD3766">
        <v>54315757.479999997</v>
      </c>
      <c r="AE3766">
        <v>167.41</v>
      </c>
      <c r="AF3766">
        <v>9093000959.7299995</v>
      </c>
      <c r="AG3766">
        <v>65159.4</v>
      </c>
      <c r="AH3766">
        <v>0</v>
      </c>
      <c r="AI3766">
        <v>0</v>
      </c>
      <c r="AJ3766">
        <v>5.76</v>
      </c>
      <c r="AK3766">
        <v>3128587.63</v>
      </c>
      <c r="AL3766">
        <v>0.34</v>
      </c>
      <c r="AM3766">
        <v>184673.58</v>
      </c>
      <c r="AN3766">
        <v>751.8</v>
      </c>
      <c r="AO3766">
        <v>492.59</v>
      </c>
      <c r="AP3766">
        <v>370329.16</v>
      </c>
      <c r="AQ3766">
        <v>3969194.58</v>
      </c>
      <c r="AR3766" t="s">
        <v>61</v>
      </c>
      <c r="AS3766" t="s">
        <v>61</v>
      </c>
      <c r="AT3766" t="s">
        <v>62</v>
      </c>
      <c r="AU3766" t="s">
        <v>63</v>
      </c>
    </row>
    <row r="3767" spans="1:47" x14ac:dyDescent="0.25">
      <c r="A3767" t="s">
        <v>5069</v>
      </c>
      <c r="B3767">
        <v>2021</v>
      </c>
      <c r="C3767">
        <v>12</v>
      </c>
      <c r="D3767" t="s">
        <v>119</v>
      </c>
      <c r="E3767" s="1">
        <v>44543</v>
      </c>
      <c r="F3767" s="1">
        <v>44560</v>
      </c>
      <c r="G3767">
        <v>17</v>
      </c>
      <c r="H3767">
        <v>14.7</v>
      </c>
      <c r="I3767" t="s">
        <v>49</v>
      </c>
      <c r="J3767" t="s">
        <v>66</v>
      </c>
      <c r="K3767" t="s">
        <v>245</v>
      </c>
      <c r="L3767">
        <v>8905.9</v>
      </c>
      <c r="M3767" t="s">
        <v>52</v>
      </c>
      <c r="N3767" t="s">
        <v>81</v>
      </c>
      <c r="O3767" t="s">
        <v>99</v>
      </c>
      <c r="P3767" t="s">
        <v>71</v>
      </c>
      <c r="Q3767" t="s">
        <v>56</v>
      </c>
      <c r="R3767" t="s">
        <v>1963</v>
      </c>
      <c r="S3767" t="s">
        <v>137</v>
      </c>
      <c r="T3767" t="s">
        <v>59</v>
      </c>
      <c r="U3767" t="s">
        <v>166</v>
      </c>
      <c r="V3767">
        <v>11445</v>
      </c>
      <c r="W3767">
        <v>6540</v>
      </c>
      <c r="X3767">
        <v>2.2000000000000002</v>
      </c>
      <c r="Y3767">
        <v>11.1</v>
      </c>
      <c r="Z3767">
        <v>8977.5</v>
      </c>
      <c r="AB3767">
        <v>36.74</v>
      </c>
      <c r="AC3767">
        <v>329833.34999999998</v>
      </c>
      <c r="AD3767">
        <v>7233441.0800000001</v>
      </c>
      <c r="AE3767">
        <v>171.41</v>
      </c>
      <c r="AF3767">
        <v>1239884135.52</v>
      </c>
      <c r="AG3767">
        <v>126030</v>
      </c>
      <c r="AH3767">
        <v>0</v>
      </c>
      <c r="AI3767">
        <v>0</v>
      </c>
      <c r="AJ3767">
        <v>9.44</v>
      </c>
      <c r="AK3767">
        <v>682836.84</v>
      </c>
      <c r="AL3767">
        <v>0.13400000000000001</v>
      </c>
      <c r="AM3767">
        <v>9692.81</v>
      </c>
      <c r="AN3767">
        <v>644.4</v>
      </c>
      <c r="AO3767">
        <v>489.01</v>
      </c>
      <c r="AP3767">
        <v>315118.03999999998</v>
      </c>
      <c r="AQ3767">
        <v>780674.2</v>
      </c>
      <c r="AR3767" t="s">
        <v>61</v>
      </c>
      <c r="AS3767" t="s">
        <v>61</v>
      </c>
      <c r="AT3767" t="s">
        <v>62</v>
      </c>
      <c r="AU3767" t="s">
        <v>63</v>
      </c>
    </row>
    <row r="3768" spans="1:47" x14ac:dyDescent="0.25">
      <c r="A3768" t="s">
        <v>5070</v>
      </c>
      <c r="B3768">
        <v>2020</v>
      </c>
      <c r="C3768">
        <v>6</v>
      </c>
      <c r="D3768" t="s">
        <v>77</v>
      </c>
      <c r="E3768" s="1">
        <v>43992</v>
      </c>
      <c r="F3768" s="1">
        <v>44011</v>
      </c>
      <c r="G3768">
        <v>19</v>
      </c>
      <c r="H3768">
        <v>6.3</v>
      </c>
      <c r="I3768" t="s">
        <v>49</v>
      </c>
      <c r="J3768" t="s">
        <v>239</v>
      </c>
      <c r="K3768" t="s">
        <v>270</v>
      </c>
      <c r="L3768">
        <v>2710.1990999999998</v>
      </c>
      <c r="M3768" t="s">
        <v>98</v>
      </c>
      <c r="N3768" t="s">
        <v>53</v>
      </c>
      <c r="O3768" t="s">
        <v>91</v>
      </c>
      <c r="P3768" t="s">
        <v>55</v>
      </c>
      <c r="Q3768" t="s">
        <v>184</v>
      </c>
      <c r="R3768" t="s">
        <v>1495</v>
      </c>
      <c r="S3768" t="s">
        <v>142</v>
      </c>
      <c r="T3768" t="s">
        <v>187</v>
      </c>
      <c r="U3768" t="s">
        <v>75</v>
      </c>
      <c r="V3768">
        <v>52310</v>
      </c>
      <c r="W3768">
        <v>33745</v>
      </c>
      <c r="X3768">
        <v>1.5</v>
      </c>
      <c r="Y3768">
        <v>10.3</v>
      </c>
      <c r="Z3768">
        <v>42858.239999999998</v>
      </c>
      <c r="AB3768">
        <v>43.63</v>
      </c>
      <c r="AC3768">
        <v>1869905.01</v>
      </c>
      <c r="AD3768">
        <v>42105649.310000002</v>
      </c>
      <c r="AE3768">
        <v>165.96</v>
      </c>
      <c r="AF3768">
        <v>6987853559.4899998</v>
      </c>
      <c r="AG3768">
        <v>44186.51</v>
      </c>
      <c r="AH3768">
        <v>0</v>
      </c>
      <c r="AI3768">
        <v>0</v>
      </c>
      <c r="AJ3768">
        <v>13.5</v>
      </c>
      <c r="AK3768">
        <v>5684262.6600000001</v>
      </c>
      <c r="AL3768">
        <v>0.104</v>
      </c>
      <c r="AM3768">
        <v>43789.88</v>
      </c>
      <c r="AN3768">
        <v>530.6</v>
      </c>
      <c r="AO3768">
        <v>468.2</v>
      </c>
      <c r="AP3768">
        <v>248426.92</v>
      </c>
      <c r="AQ3768">
        <v>2206308.3199999998</v>
      </c>
      <c r="AR3768" t="s">
        <v>61</v>
      </c>
      <c r="AS3768" t="s">
        <v>61</v>
      </c>
      <c r="AT3768" t="s">
        <v>62</v>
      </c>
      <c r="AU3768" t="s">
        <v>63</v>
      </c>
    </row>
    <row r="3769" spans="1:47" x14ac:dyDescent="0.25">
      <c r="A3769" t="s">
        <v>5071</v>
      </c>
      <c r="B3769">
        <v>2023</v>
      </c>
      <c r="C3769">
        <v>8</v>
      </c>
      <c r="D3769" t="s">
        <v>89</v>
      </c>
      <c r="E3769" s="1">
        <v>45145</v>
      </c>
      <c r="F3769" s="1">
        <v>45169</v>
      </c>
      <c r="G3769">
        <v>24</v>
      </c>
      <c r="H3769">
        <v>10.3</v>
      </c>
      <c r="I3769" t="s">
        <v>65</v>
      </c>
      <c r="J3769" t="s">
        <v>78</v>
      </c>
      <c r="K3769" t="s">
        <v>105</v>
      </c>
      <c r="L3769">
        <v>1201.9000000000001</v>
      </c>
      <c r="M3769" t="s">
        <v>90</v>
      </c>
      <c r="N3769" t="s">
        <v>81</v>
      </c>
      <c r="O3769" t="s">
        <v>200</v>
      </c>
      <c r="P3769" t="s">
        <v>184</v>
      </c>
      <c r="Q3769" t="s">
        <v>55</v>
      </c>
      <c r="R3769" t="s">
        <v>2917</v>
      </c>
      <c r="S3769" t="s">
        <v>85</v>
      </c>
      <c r="T3769" t="s">
        <v>95</v>
      </c>
      <c r="U3769" t="s">
        <v>103</v>
      </c>
      <c r="V3769">
        <v>54422</v>
      </c>
      <c r="W3769">
        <v>33002</v>
      </c>
      <c r="X3769">
        <v>7.7</v>
      </c>
      <c r="Y3769">
        <v>11.7</v>
      </c>
      <c r="Z3769">
        <v>50074.98</v>
      </c>
      <c r="AB3769">
        <v>27.66</v>
      </c>
      <c r="AC3769">
        <v>1385073.95</v>
      </c>
      <c r="AD3769">
        <v>28152153.760000002</v>
      </c>
      <c r="AE3769">
        <v>285.7</v>
      </c>
      <c r="AF3769">
        <v>8043070329.2299995</v>
      </c>
      <c r="AG3769">
        <v>31759.59</v>
      </c>
      <c r="AH3769">
        <v>0</v>
      </c>
      <c r="AI3769">
        <v>0</v>
      </c>
      <c r="AJ3769">
        <v>23.83</v>
      </c>
      <c r="AK3769">
        <v>0</v>
      </c>
      <c r="AL3769">
        <v>0.14699999999999999</v>
      </c>
      <c r="AM3769">
        <v>41383.67</v>
      </c>
      <c r="AN3769">
        <v>522</v>
      </c>
      <c r="AO3769">
        <v>506.79</v>
      </c>
      <c r="AP3769">
        <v>264544.38</v>
      </c>
      <c r="AQ3769">
        <v>1722761.59</v>
      </c>
      <c r="AR3769" t="s">
        <v>61</v>
      </c>
      <c r="AS3769" t="s">
        <v>61</v>
      </c>
      <c r="AT3769" t="s">
        <v>62</v>
      </c>
      <c r="AU3769" t="s">
        <v>63</v>
      </c>
    </row>
    <row r="3770" spans="1:47" x14ac:dyDescent="0.25">
      <c r="A3770" t="s">
        <v>5072</v>
      </c>
      <c r="B3770">
        <v>2022</v>
      </c>
      <c r="C3770">
        <v>8</v>
      </c>
      <c r="D3770" t="s">
        <v>89</v>
      </c>
      <c r="E3770" s="1">
        <v>44794</v>
      </c>
      <c r="F3770" s="1">
        <v>44799</v>
      </c>
      <c r="G3770">
        <v>5</v>
      </c>
      <c r="H3770">
        <v>19.7</v>
      </c>
      <c r="I3770" t="s">
        <v>49</v>
      </c>
      <c r="J3770" t="s">
        <v>239</v>
      </c>
      <c r="K3770" t="s">
        <v>270</v>
      </c>
      <c r="L3770">
        <v>2710.1990999999998</v>
      </c>
      <c r="M3770" t="s">
        <v>52</v>
      </c>
      <c r="N3770" t="s">
        <v>168</v>
      </c>
      <c r="O3770" t="s">
        <v>200</v>
      </c>
      <c r="P3770" t="s">
        <v>83</v>
      </c>
      <c r="Q3770" t="s">
        <v>70</v>
      </c>
      <c r="R3770" t="s">
        <v>487</v>
      </c>
      <c r="S3770" t="s">
        <v>142</v>
      </c>
      <c r="T3770" t="s">
        <v>74</v>
      </c>
      <c r="U3770" t="s">
        <v>166</v>
      </c>
      <c r="V3770">
        <v>30160</v>
      </c>
      <c r="W3770">
        <v>17681</v>
      </c>
      <c r="X3770">
        <v>9.6999999999999993</v>
      </c>
      <c r="Y3770">
        <v>12.1</v>
      </c>
      <c r="Z3770">
        <v>28191.85</v>
      </c>
      <c r="AB3770">
        <v>16.55</v>
      </c>
      <c r="AC3770">
        <v>466575.12</v>
      </c>
      <c r="AD3770">
        <v>30210950.300000001</v>
      </c>
      <c r="AE3770">
        <v>210.53</v>
      </c>
      <c r="AF3770">
        <v>6360311366.6599998</v>
      </c>
      <c r="AG3770">
        <v>182043.9</v>
      </c>
      <c r="AH3770">
        <v>1.5</v>
      </c>
      <c r="AI3770">
        <v>25539.11</v>
      </c>
      <c r="AJ3770">
        <v>13.24</v>
      </c>
      <c r="AK3770">
        <v>3999929.82</v>
      </c>
      <c r="AL3770">
        <v>0.33900000000000002</v>
      </c>
      <c r="AM3770">
        <v>102415.12</v>
      </c>
      <c r="AN3770">
        <v>186.3</v>
      </c>
      <c r="AO3770">
        <v>426.05</v>
      </c>
      <c r="AP3770">
        <v>79373.119999999995</v>
      </c>
      <c r="AQ3770">
        <v>855946.37</v>
      </c>
      <c r="AR3770" t="s">
        <v>61</v>
      </c>
      <c r="AS3770" t="s">
        <v>61</v>
      </c>
      <c r="AT3770" t="s">
        <v>62</v>
      </c>
      <c r="AU3770" t="s">
        <v>63</v>
      </c>
    </row>
    <row r="3771" spans="1:47" x14ac:dyDescent="0.25">
      <c r="A3771" t="s">
        <v>5073</v>
      </c>
      <c r="B3771">
        <v>2024</v>
      </c>
      <c r="C3771">
        <v>4</v>
      </c>
      <c r="D3771" t="s">
        <v>77</v>
      </c>
      <c r="E3771" s="1">
        <v>45394</v>
      </c>
      <c r="F3771" s="1">
        <v>45405</v>
      </c>
      <c r="G3771">
        <v>11</v>
      </c>
      <c r="H3771">
        <v>9.5</v>
      </c>
      <c r="I3771" t="s">
        <v>49</v>
      </c>
      <c r="J3771" t="s">
        <v>50</v>
      </c>
      <c r="K3771" t="s">
        <v>145</v>
      </c>
      <c r="L3771">
        <v>2710.19</v>
      </c>
      <c r="M3771" t="s">
        <v>98</v>
      </c>
      <c r="N3771" t="s">
        <v>53</v>
      </c>
      <c r="O3771" t="s">
        <v>91</v>
      </c>
      <c r="P3771" t="s">
        <v>55</v>
      </c>
      <c r="Q3771" t="s">
        <v>82</v>
      </c>
      <c r="R3771" t="s">
        <v>1974</v>
      </c>
      <c r="S3771" t="s">
        <v>170</v>
      </c>
      <c r="T3771" t="s">
        <v>131</v>
      </c>
      <c r="U3771" t="s">
        <v>259</v>
      </c>
      <c r="V3771">
        <v>133212</v>
      </c>
      <c r="W3771">
        <v>87423</v>
      </c>
      <c r="X3771">
        <v>5.9</v>
      </c>
      <c r="Y3771">
        <v>15.7</v>
      </c>
      <c r="Z3771">
        <v>108505.75</v>
      </c>
      <c r="AB3771">
        <v>16.64</v>
      </c>
      <c r="AC3771">
        <v>1805535.68</v>
      </c>
      <c r="AD3771">
        <v>100481749.79000001</v>
      </c>
      <c r="AE3771">
        <v>276.92</v>
      </c>
      <c r="AF3771">
        <v>27825406151.849998</v>
      </c>
      <c r="AG3771">
        <v>150927.71</v>
      </c>
      <c r="AH3771">
        <v>1.9</v>
      </c>
      <c r="AI3771">
        <v>45582.89</v>
      </c>
      <c r="AJ3771">
        <v>7.05</v>
      </c>
      <c r="AK3771">
        <v>7083963.3600000003</v>
      </c>
      <c r="AL3771">
        <v>0.19900000000000001</v>
      </c>
      <c r="AM3771">
        <v>199958.68</v>
      </c>
      <c r="AN3771">
        <v>582.5</v>
      </c>
      <c r="AO3771">
        <v>461.53</v>
      </c>
      <c r="AP3771">
        <v>268841.21999999997</v>
      </c>
      <c r="AQ3771">
        <v>2470846.1800000002</v>
      </c>
      <c r="AR3771" t="s">
        <v>61</v>
      </c>
      <c r="AS3771" t="s">
        <v>124</v>
      </c>
      <c r="AT3771" t="s">
        <v>62</v>
      </c>
      <c r="AU3771" t="s">
        <v>63</v>
      </c>
    </row>
    <row r="3772" spans="1:47" x14ac:dyDescent="0.25">
      <c r="A3772" t="s">
        <v>5074</v>
      </c>
      <c r="B3772">
        <v>2023</v>
      </c>
      <c r="C3772">
        <v>10</v>
      </c>
      <c r="D3772" t="s">
        <v>119</v>
      </c>
      <c r="E3772" s="1">
        <v>45222</v>
      </c>
      <c r="F3772" s="1">
        <v>45236</v>
      </c>
      <c r="G3772">
        <v>14</v>
      </c>
      <c r="H3772">
        <v>1.8</v>
      </c>
      <c r="I3772" t="s">
        <v>49</v>
      </c>
      <c r="J3772" t="s">
        <v>50</v>
      </c>
      <c r="K3772" t="s">
        <v>183</v>
      </c>
      <c r="L3772">
        <v>2710.19</v>
      </c>
      <c r="M3772" t="s">
        <v>80</v>
      </c>
      <c r="N3772" t="s">
        <v>168</v>
      </c>
      <c r="O3772" t="s">
        <v>107</v>
      </c>
      <c r="P3772" t="s">
        <v>257</v>
      </c>
      <c r="Q3772" t="s">
        <v>70</v>
      </c>
      <c r="R3772" t="s">
        <v>3079</v>
      </c>
      <c r="S3772" t="s">
        <v>186</v>
      </c>
      <c r="T3772" t="s">
        <v>95</v>
      </c>
      <c r="U3772" t="s">
        <v>259</v>
      </c>
      <c r="V3772">
        <v>123578</v>
      </c>
      <c r="W3772">
        <v>88547</v>
      </c>
      <c r="X3772">
        <v>4.9000000000000004</v>
      </c>
      <c r="Y3772">
        <v>12.9</v>
      </c>
      <c r="Z3772">
        <v>113052.43</v>
      </c>
      <c r="AB3772">
        <v>31.67</v>
      </c>
      <c r="AC3772">
        <v>3580370.46</v>
      </c>
      <c r="AD3772">
        <v>59310696.350000001</v>
      </c>
      <c r="AE3772">
        <v>285.99</v>
      </c>
      <c r="AF3772">
        <v>16962266049.139999</v>
      </c>
      <c r="AG3772">
        <v>219434.9</v>
      </c>
      <c r="AH3772">
        <v>0</v>
      </c>
      <c r="AI3772">
        <v>0</v>
      </c>
      <c r="AJ3772">
        <v>20.09</v>
      </c>
      <c r="AK3772">
        <v>11915518.9</v>
      </c>
      <c r="AL3772">
        <v>0.13700000000000001</v>
      </c>
      <c r="AM3772">
        <v>81255.649999999994</v>
      </c>
      <c r="AN3772">
        <v>514.4</v>
      </c>
      <c r="AO3772">
        <v>656.83</v>
      </c>
      <c r="AP3772">
        <v>337873.35</v>
      </c>
      <c r="AQ3772">
        <v>4218934.3600000003</v>
      </c>
      <c r="AR3772" t="s">
        <v>61</v>
      </c>
      <c r="AS3772" t="s">
        <v>124</v>
      </c>
      <c r="AT3772" t="s">
        <v>62</v>
      </c>
      <c r="AU3772" t="s">
        <v>63</v>
      </c>
    </row>
    <row r="3773" spans="1:47" x14ac:dyDescent="0.25">
      <c r="A3773" t="s">
        <v>5075</v>
      </c>
      <c r="B3773">
        <v>2024</v>
      </c>
      <c r="C3773">
        <v>8</v>
      </c>
      <c r="D3773" t="s">
        <v>89</v>
      </c>
      <c r="E3773" s="1">
        <v>45514</v>
      </c>
      <c r="F3773" s="1">
        <v>45549</v>
      </c>
      <c r="G3773">
        <v>35</v>
      </c>
      <c r="H3773">
        <v>2.9</v>
      </c>
      <c r="I3773" t="s">
        <v>65</v>
      </c>
      <c r="J3773" t="s">
        <v>66</v>
      </c>
      <c r="K3773" t="s">
        <v>248</v>
      </c>
      <c r="L3773">
        <v>9999</v>
      </c>
      <c r="M3773" t="s">
        <v>90</v>
      </c>
      <c r="N3773" t="s">
        <v>168</v>
      </c>
      <c r="O3773" t="s">
        <v>200</v>
      </c>
      <c r="P3773" t="s">
        <v>128</v>
      </c>
      <c r="Q3773" t="s">
        <v>230</v>
      </c>
      <c r="R3773" t="s">
        <v>2039</v>
      </c>
      <c r="S3773" t="s">
        <v>156</v>
      </c>
      <c r="T3773" t="s">
        <v>74</v>
      </c>
      <c r="U3773" t="s">
        <v>228</v>
      </c>
      <c r="V3773">
        <v>25199</v>
      </c>
      <c r="W3773">
        <v>15470</v>
      </c>
      <c r="X3773">
        <v>9.8000000000000007</v>
      </c>
      <c r="Y3773">
        <v>10.4</v>
      </c>
      <c r="Z3773">
        <v>22677.16</v>
      </c>
      <c r="AA3773">
        <v>1619</v>
      </c>
      <c r="AB3773">
        <v>3677.74</v>
      </c>
      <c r="AC3773">
        <v>5954261.0599999996</v>
      </c>
      <c r="AD3773">
        <v>72653992.290000007</v>
      </c>
      <c r="AE3773">
        <v>276.48</v>
      </c>
      <c r="AF3773">
        <v>20087375788.34</v>
      </c>
      <c r="AG3773">
        <v>138741.09</v>
      </c>
      <c r="AH3773">
        <v>0.9</v>
      </c>
      <c r="AI3773">
        <v>7929.53</v>
      </c>
      <c r="AJ3773">
        <v>1.27</v>
      </c>
      <c r="AK3773">
        <v>0</v>
      </c>
      <c r="AL3773">
        <v>0.17599999999999999</v>
      </c>
      <c r="AM3773">
        <v>127871.03</v>
      </c>
      <c r="AN3773">
        <v>925.7</v>
      </c>
      <c r="AO3773">
        <v>539.92999999999995</v>
      </c>
      <c r="AP3773">
        <v>499813.2</v>
      </c>
      <c r="AQ3773">
        <v>6728615.9100000001</v>
      </c>
      <c r="AR3773" t="s">
        <v>61</v>
      </c>
      <c r="AS3773" t="s">
        <v>61</v>
      </c>
      <c r="AT3773" t="s">
        <v>62</v>
      </c>
      <c r="AU3773" t="s">
        <v>63</v>
      </c>
    </row>
    <row r="3774" spans="1:47" x14ac:dyDescent="0.25">
      <c r="A3774" t="s">
        <v>5076</v>
      </c>
      <c r="B3774">
        <v>2024</v>
      </c>
      <c r="C3774">
        <v>1</v>
      </c>
      <c r="D3774" t="s">
        <v>48</v>
      </c>
      <c r="E3774" s="1">
        <v>45316</v>
      </c>
      <c r="F3774" s="1">
        <v>45329</v>
      </c>
      <c r="G3774">
        <v>13</v>
      </c>
      <c r="H3774">
        <v>8.3000000000000007</v>
      </c>
      <c r="I3774" t="s">
        <v>65</v>
      </c>
      <c r="J3774" t="s">
        <v>50</v>
      </c>
      <c r="K3774" t="s">
        <v>51</v>
      </c>
      <c r="L3774">
        <v>2709</v>
      </c>
      <c r="M3774" t="s">
        <v>114</v>
      </c>
      <c r="N3774" t="s">
        <v>53</v>
      </c>
      <c r="O3774" t="s">
        <v>107</v>
      </c>
      <c r="P3774" t="s">
        <v>82</v>
      </c>
      <c r="Q3774" t="s">
        <v>150</v>
      </c>
      <c r="R3774" t="s">
        <v>5077</v>
      </c>
      <c r="S3774" t="s">
        <v>186</v>
      </c>
      <c r="T3774" t="s">
        <v>148</v>
      </c>
      <c r="U3774" t="s">
        <v>132</v>
      </c>
      <c r="V3774">
        <v>78470</v>
      </c>
      <c r="W3774">
        <v>49874</v>
      </c>
      <c r="X3774">
        <v>10.4</v>
      </c>
      <c r="Y3774">
        <v>10.9</v>
      </c>
      <c r="Z3774">
        <v>72597.679999999993</v>
      </c>
      <c r="AB3774">
        <v>10.15</v>
      </c>
      <c r="AC3774">
        <v>736866.45</v>
      </c>
      <c r="AD3774">
        <v>5198719.8600000003</v>
      </c>
      <c r="AE3774">
        <v>277.48</v>
      </c>
      <c r="AF3774">
        <v>1442540786.75</v>
      </c>
      <c r="AG3774">
        <v>230169.36</v>
      </c>
      <c r="AH3774">
        <v>0.9</v>
      </c>
      <c r="AI3774">
        <v>14968.77</v>
      </c>
      <c r="AJ3774">
        <v>19.14</v>
      </c>
      <c r="AK3774">
        <v>0</v>
      </c>
      <c r="AL3774">
        <v>0.30199999999999999</v>
      </c>
      <c r="AM3774">
        <v>15700.13</v>
      </c>
      <c r="AN3774">
        <v>282.3</v>
      </c>
      <c r="AO3774">
        <v>518.49</v>
      </c>
      <c r="AP3774">
        <v>146369.73000000001</v>
      </c>
      <c r="AQ3774">
        <v>1144074.44</v>
      </c>
      <c r="AR3774" t="s">
        <v>61</v>
      </c>
      <c r="AS3774" t="s">
        <v>61</v>
      </c>
      <c r="AT3774" t="s">
        <v>62</v>
      </c>
      <c r="AU3774" t="s">
        <v>63</v>
      </c>
    </row>
    <row r="3775" spans="1:47" x14ac:dyDescent="0.25">
      <c r="A3775" t="s">
        <v>5078</v>
      </c>
      <c r="B3775">
        <v>2021</v>
      </c>
      <c r="C3775">
        <v>9</v>
      </c>
      <c r="D3775" t="s">
        <v>89</v>
      </c>
      <c r="E3775" s="1">
        <v>44464</v>
      </c>
      <c r="F3775" s="1">
        <v>44474</v>
      </c>
      <c r="G3775">
        <v>10</v>
      </c>
      <c r="H3775">
        <v>11.9</v>
      </c>
      <c r="I3775" t="s">
        <v>65</v>
      </c>
      <c r="J3775" t="s">
        <v>239</v>
      </c>
      <c r="K3775" t="s">
        <v>240</v>
      </c>
      <c r="L3775">
        <v>3105.2</v>
      </c>
      <c r="M3775" t="s">
        <v>114</v>
      </c>
      <c r="N3775" t="s">
        <v>168</v>
      </c>
      <c r="O3775" t="s">
        <v>189</v>
      </c>
      <c r="P3775" t="s">
        <v>226</v>
      </c>
      <c r="Q3775" t="s">
        <v>71</v>
      </c>
      <c r="R3775" t="s">
        <v>3479</v>
      </c>
      <c r="S3775" t="s">
        <v>161</v>
      </c>
      <c r="T3775" t="s">
        <v>162</v>
      </c>
      <c r="U3775" t="s">
        <v>181</v>
      </c>
      <c r="V3775">
        <v>25922</v>
      </c>
      <c r="W3775">
        <v>14761</v>
      </c>
      <c r="X3775">
        <v>7.3</v>
      </c>
      <c r="Y3775">
        <v>14.1</v>
      </c>
      <c r="Z3775">
        <v>21403.78</v>
      </c>
      <c r="AB3775">
        <v>39.049999999999997</v>
      </c>
      <c r="AC3775">
        <v>835817.61</v>
      </c>
      <c r="AD3775">
        <v>14952038.59</v>
      </c>
      <c r="AE3775">
        <v>166.81</v>
      </c>
      <c r="AF3775">
        <v>2494149557.1999998</v>
      </c>
      <c r="AG3775">
        <v>194197.88</v>
      </c>
      <c r="AH3775">
        <v>0</v>
      </c>
      <c r="AI3775">
        <v>0</v>
      </c>
      <c r="AJ3775">
        <v>15.34</v>
      </c>
      <c r="AK3775">
        <v>0</v>
      </c>
      <c r="AL3775">
        <v>0.33900000000000002</v>
      </c>
      <c r="AM3775">
        <v>50687.41</v>
      </c>
      <c r="AN3775">
        <v>327.5</v>
      </c>
      <c r="AO3775">
        <v>747.6</v>
      </c>
      <c r="AP3775">
        <v>244839</v>
      </c>
      <c r="AQ3775">
        <v>1325541.8999999999</v>
      </c>
      <c r="AR3775" t="s">
        <v>61</v>
      </c>
      <c r="AS3775" t="s">
        <v>61</v>
      </c>
      <c r="AT3775" t="s">
        <v>62</v>
      </c>
      <c r="AU3775" t="s">
        <v>63</v>
      </c>
    </row>
    <row r="3776" spans="1:47" x14ac:dyDescent="0.25">
      <c r="A3776" t="s">
        <v>5079</v>
      </c>
      <c r="B3776">
        <v>2023</v>
      </c>
      <c r="C3776">
        <v>6</v>
      </c>
      <c r="D3776" t="s">
        <v>77</v>
      </c>
      <c r="E3776" s="1">
        <v>45085</v>
      </c>
      <c r="F3776" s="1">
        <v>45096</v>
      </c>
      <c r="G3776">
        <v>11</v>
      </c>
      <c r="H3776">
        <v>13.2</v>
      </c>
      <c r="I3776" t="s">
        <v>65</v>
      </c>
      <c r="J3776" t="s">
        <v>50</v>
      </c>
      <c r="K3776" t="s">
        <v>183</v>
      </c>
      <c r="L3776">
        <v>2710.19</v>
      </c>
      <c r="M3776" t="s">
        <v>68</v>
      </c>
      <c r="N3776" t="s">
        <v>81</v>
      </c>
      <c r="O3776" t="s">
        <v>200</v>
      </c>
      <c r="P3776" t="s">
        <v>128</v>
      </c>
      <c r="Q3776" t="s">
        <v>230</v>
      </c>
      <c r="R3776" t="s">
        <v>3673</v>
      </c>
      <c r="S3776" t="s">
        <v>186</v>
      </c>
      <c r="T3776" t="s">
        <v>74</v>
      </c>
      <c r="U3776" t="s">
        <v>75</v>
      </c>
      <c r="V3776">
        <v>99895</v>
      </c>
      <c r="W3776">
        <v>62209</v>
      </c>
      <c r="X3776">
        <v>9.8000000000000007</v>
      </c>
      <c r="Y3776">
        <v>13.9</v>
      </c>
      <c r="Z3776">
        <v>82394.34</v>
      </c>
      <c r="AB3776">
        <v>12.39</v>
      </c>
      <c r="AC3776">
        <v>1020865.87</v>
      </c>
      <c r="AD3776">
        <v>70544386.019999996</v>
      </c>
      <c r="AE3776">
        <v>282.66000000000003</v>
      </c>
      <c r="AF3776">
        <v>19940076152.41</v>
      </c>
      <c r="AG3776">
        <v>231718.14</v>
      </c>
      <c r="AH3776">
        <v>0</v>
      </c>
      <c r="AI3776">
        <v>0</v>
      </c>
      <c r="AJ3776">
        <v>5.54</v>
      </c>
      <c r="AK3776">
        <v>0</v>
      </c>
      <c r="AL3776">
        <v>9.4E-2</v>
      </c>
      <c r="AM3776">
        <v>66311.72</v>
      </c>
      <c r="AN3776">
        <v>167.3</v>
      </c>
      <c r="AO3776">
        <v>712.95</v>
      </c>
      <c r="AP3776">
        <v>119276.54</v>
      </c>
      <c r="AQ3776">
        <v>1438172.27</v>
      </c>
      <c r="AR3776" t="s">
        <v>61</v>
      </c>
      <c r="AS3776" t="s">
        <v>61</v>
      </c>
      <c r="AT3776" t="s">
        <v>62</v>
      </c>
      <c r="AU3776" t="s">
        <v>63</v>
      </c>
    </row>
    <row r="3777" spans="1:47" x14ac:dyDescent="0.25">
      <c r="A3777" t="s">
        <v>5080</v>
      </c>
      <c r="B3777">
        <v>2020</v>
      </c>
      <c r="C3777">
        <v>6</v>
      </c>
      <c r="D3777" t="s">
        <v>77</v>
      </c>
      <c r="E3777" s="1">
        <v>43994</v>
      </c>
      <c r="F3777" s="1">
        <v>44009</v>
      </c>
      <c r="G3777">
        <v>15</v>
      </c>
      <c r="H3777">
        <v>12.1</v>
      </c>
      <c r="I3777" t="s">
        <v>65</v>
      </c>
      <c r="J3777" t="s">
        <v>78</v>
      </c>
      <c r="K3777" t="s">
        <v>211</v>
      </c>
      <c r="L3777">
        <v>1701.99</v>
      </c>
      <c r="M3777" t="s">
        <v>68</v>
      </c>
      <c r="N3777" t="s">
        <v>106</v>
      </c>
      <c r="O3777" t="s">
        <v>54</v>
      </c>
      <c r="P3777" t="s">
        <v>184</v>
      </c>
      <c r="Q3777" t="s">
        <v>257</v>
      </c>
      <c r="R3777" t="s">
        <v>3026</v>
      </c>
      <c r="S3777" t="s">
        <v>85</v>
      </c>
      <c r="T3777" t="s">
        <v>187</v>
      </c>
      <c r="U3777" t="s">
        <v>75</v>
      </c>
      <c r="V3777">
        <v>39614</v>
      </c>
      <c r="W3777">
        <v>23474</v>
      </c>
      <c r="X3777">
        <v>7</v>
      </c>
      <c r="Y3777">
        <v>12</v>
      </c>
      <c r="Z3777">
        <v>35123.19</v>
      </c>
      <c r="AB3777">
        <v>26.78</v>
      </c>
      <c r="AC3777">
        <v>940599.03</v>
      </c>
      <c r="AD3777">
        <v>17221953.75</v>
      </c>
      <c r="AE3777">
        <v>160.18</v>
      </c>
      <c r="AF3777">
        <v>2758612551.6799998</v>
      </c>
      <c r="AG3777">
        <v>211225.32</v>
      </c>
      <c r="AH3777">
        <v>0.1</v>
      </c>
      <c r="AI3777">
        <v>2379.59</v>
      </c>
      <c r="AJ3777">
        <v>18.27</v>
      </c>
      <c r="AK3777">
        <v>0</v>
      </c>
      <c r="AL3777">
        <v>0.126</v>
      </c>
      <c r="AM3777">
        <v>21699.66</v>
      </c>
      <c r="AN3777">
        <v>657.2</v>
      </c>
      <c r="AO3777">
        <v>644.91</v>
      </c>
      <c r="AP3777">
        <v>423834.85</v>
      </c>
      <c r="AQ3777">
        <v>1599738.45</v>
      </c>
      <c r="AR3777" t="s">
        <v>61</v>
      </c>
      <c r="AS3777" t="s">
        <v>61</v>
      </c>
      <c r="AT3777" t="s">
        <v>62</v>
      </c>
      <c r="AU3777" t="s">
        <v>63</v>
      </c>
    </row>
    <row r="3778" spans="1:47" x14ac:dyDescent="0.25">
      <c r="A3778" t="s">
        <v>5081</v>
      </c>
      <c r="B3778">
        <v>2021</v>
      </c>
      <c r="C3778">
        <v>5</v>
      </c>
      <c r="D3778" t="s">
        <v>77</v>
      </c>
      <c r="E3778" s="1">
        <v>44340</v>
      </c>
      <c r="F3778" s="1">
        <v>44348</v>
      </c>
      <c r="G3778">
        <v>8</v>
      </c>
      <c r="H3778">
        <v>13.1</v>
      </c>
      <c r="I3778" t="s">
        <v>49</v>
      </c>
      <c r="J3778" t="s">
        <v>50</v>
      </c>
      <c r="K3778" t="s">
        <v>51</v>
      </c>
      <c r="L3778">
        <v>2709</v>
      </c>
      <c r="M3778" t="s">
        <v>80</v>
      </c>
      <c r="N3778" t="s">
        <v>81</v>
      </c>
      <c r="O3778" t="s">
        <v>189</v>
      </c>
      <c r="P3778" t="s">
        <v>150</v>
      </c>
      <c r="Q3778" t="s">
        <v>100</v>
      </c>
      <c r="R3778" t="s">
        <v>558</v>
      </c>
      <c r="S3778" t="s">
        <v>170</v>
      </c>
      <c r="T3778" t="s">
        <v>131</v>
      </c>
      <c r="U3778" t="s">
        <v>213</v>
      </c>
      <c r="V3778">
        <v>89088</v>
      </c>
      <c r="W3778">
        <v>63831</v>
      </c>
      <c r="X3778">
        <v>3.2</v>
      </c>
      <c r="Y3778">
        <v>10.5</v>
      </c>
      <c r="Z3778">
        <v>72439.39</v>
      </c>
      <c r="AB3778">
        <v>18.32</v>
      </c>
      <c r="AC3778">
        <v>1327089.6200000001</v>
      </c>
      <c r="AD3778">
        <v>6773082.96</v>
      </c>
      <c r="AE3778">
        <v>172.4</v>
      </c>
      <c r="AF3778">
        <v>1167679502.3</v>
      </c>
      <c r="AG3778">
        <v>53186.400000000001</v>
      </c>
      <c r="AH3778">
        <v>1</v>
      </c>
      <c r="AI3778">
        <v>22185.200000000001</v>
      </c>
      <c r="AJ3778">
        <v>4.3899999999999997</v>
      </c>
      <c r="AK3778">
        <v>297338.34000000003</v>
      </c>
      <c r="AL3778">
        <v>0.16400000000000001</v>
      </c>
      <c r="AM3778">
        <v>11107.86</v>
      </c>
      <c r="AN3778">
        <v>368.6</v>
      </c>
      <c r="AO3778">
        <v>647.95000000000005</v>
      </c>
      <c r="AP3778">
        <v>238834.37</v>
      </c>
      <c r="AQ3778">
        <v>1652403.45</v>
      </c>
      <c r="AR3778" t="s">
        <v>61</v>
      </c>
      <c r="AS3778" t="s">
        <v>61</v>
      </c>
      <c r="AT3778" t="s">
        <v>293</v>
      </c>
      <c r="AU3778" t="s">
        <v>63</v>
      </c>
    </row>
    <row r="3779" spans="1:47" x14ac:dyDescent="0.25">
      <c r="A3779" t="s">
        <v>5082</v>
      </c>
      <c r="B3779">
        <v>2025</v>
      </c>
      <c r="C3779">
        <v>1</v>
      </c>
      <c r="D3779" t="s">
        <v>48</v>
      </c>
      <c r="E3779" s="1">
        <v>45686</v>
      </c>
      <c r="F3779" s="1">
        <v>45698</v>
      </c>
      <c r="G3779">
        <v>12</v>
      </c>
      <c r="H3779">
        <v>10.7</v>
      </c>
      <c r="I3779" t="s">
        <v>65</v>
      </c>
      <c r="J3779" t="s">
        <v>66</v>
      </c>
      <c r="K3779" t="s">
        <v>248</v>
      </c>
      <c r="L3779">
        <v>9999</v>
      </c>
      <c r="M3779" t="s">
        <v>68</v>
      </c>
      <c r="N3779" t="s">
        <v>81</v>
      </c>
      <c r="O3779" t="s">
        <v>91</v>
      </c>
      <c r="P3779" t="s">
        <v>92</v>
      </c>
      <c r="Q3779" t="s">
        <v>159</v>
      </c>
      <c r="R3779" t="s">
        <v>1462</v>
      </c>
      <c r="S3779" t="s">
        <v>156</v>
      </c>
      <c r="T3779" t="s">
        <v>59</v>
      </c>
      <c r="U3779" t="s">
        <v>213</v>
      </c>
      <c r="V3779">
        <v>16228</v>
      </c>
      <c r="W3779">
        <v>9775</v>
      </c>
      <c r="X3779">
        <v>24.1</v>
      </c>
      <c r="Y3779">
        <v>13.2</v>
      </c>
      <c r="Z3779">
        <v>14804.62</v>
      </c>
      <c r="AA3779">
        <v>1057</v>
      </c>
      <c r="AB3779">
        <v>2198.4699999999998</v>
      </c>
      <c r="AC3779">
        <v>2323782.79</v>
      </c>
      <c r="AD3779">
        <v>40659112.280000001</v>
      </c>
      <c r="AE3779">
        <v>275.37</v>
      </c>
      <c r="AF3779">
        <v>11196299748.540001</v>
      </c>
      <c r="AG3779">
        <v>101537.57</v>
      </c>
      <c r="AI3779">
        <v>4587.84</v>
      </c>
      <c r="AJ3779">
        <v>22.19</v>
      </c>
      <c r="AK3779">
        <v>0</v>
      </c>
      <c r="AL3779">
        <v>0.17399999999999999</v>
      </c>
      <c r="AM3779">
        <v>70746.86</v>
      </c>
      <c r="AN3779">
        <v>261</v>
      </c>
      <c r="AO3779">
        <v>464.03</v>
      </c>
      <c r="AP3779">
        <v>121111.83</v>
      </c>
      <c r="AQ3779">
        <v>2621766.89</v>
      </c>
      <c r="AR3779" t="s">
        <v>61</v>
      </c>
      <c r="AS3779" t="s">
        <v>61</v>
      </c>
      <c r="AT3779" t="s">
        <v>62</v>
      </c>
      <c r="AU3779" t="s">
        <v>63</v>
      </c>
    </row>
    <row r="3780" spans="1:47" x14ac:dyDescent="0.25">
      <c r="A3780" t="s">
        <v>5083</v>
      </c>
      <c r="B3780">
        <v>2020</v>
      </c>
      <c r="C3780">
        <v>9</v>
      </c>
      <c r="D3780" t="s">
        <v>89</v>
      </c>
      <c r="E3780" s="1">
        <v>44101</v>
      </c>
      <c r="F3780" s="1">
        <v>44129</v>
      </c>
      <c r="G3780">
        <v>28</v>
      </c>
      <c r="H3780">
        <v>11.4</v>
      </c>
      <c r="I3780" t="s">
        <v>49</v>
      </c>
      <c r="J3780" t="s">
        <v>66</v>
      </c>
      <c r="K3780" t="s">
        <v>67</v>
      </c>
      <c r="L3780">
        <v>8479.8989999999994</v>
      </c>
      <c r="M3780" t="s">
        <v>90</v>
      </c>
      <c r="N3780" t="s">
        <v>106</v>
      </c>
      <c r="O3780" t="s">
        <v>200</v>
      </c>
      <c r="P3780" t="s">
        <v>174</v>
      </c>
      <c r="Q3780" t="s">
        <v>82</v>
      </c>
      <c r="R3780" t="s">
        <v>2674</v>
      </c>
      <c r="S3780" t="s">
        <v>73</v>
      </c>
      <c r="T3780" t="s">
        <v>102</v>
      </c>
      <c r="U3780" t="s">
        <v>213</v>
      </c>
      <c r="V3780">
        <v>9112</v>
      </c>
      <c r="W3780">
        <v>6154</v>
      </c>
      <c r="X3780">
        <v>22.3</v>
      </c>
      <c r="Y3780">
        <v>15.7</v>
      </c>
      <c r="Z3780">
        <v>8579.48</v>
      </c>
      <c r="AB3780">
        <v>24.04</v>
      </c>
      <c r="AC3780">
        <v>206250.7</v>
      </c>
      <c r="AD3780">
        <v>2869235.5</v>
      </c>
      <c r="AE3780">
        <v>162.01</v>
      </c>
      <c r="AF3780">
        <v>464844843.35000002</v>
      </c>
      <c r="AG3780">
        <v>206549.85</v>
      </c>
      <c r="AH3780">
        <v>1</v>
      </c>
      <c r="AI3780">
        <v>29455.41</v>
      </c>
      <c r="AJ3780">
        <v>6.34</v>
      </c>
      <c r="AK3780">
        <v>181909.53</v>
      </c>
      <c r="AL3780">
        <v>0.16200000000000001</v>
      </c>
      <c r="AM3780">
        <v>4648.16</v>
      </c>
      <c r="AN3780">
        <v>1440.9</v>
      </c>
      <c r="AO3780">
        <v>600.19000000000005</v>
      </c>
      <c r="AP3780">
        <v>864813.77</v>
      </c>
      <c r="AQ3780">
        <v>1311717.8899999999</v>
      </c>
      <c r="AR3780" t="s">
        <v>61</v>
      </c>
      <c r="AS3780" t="s">
        <v>61</v>
      </c>
      <c r="AT3780" t="s">
        <v>62</v>
      </c>
      <c r="AU3780" t="s">
        <v>117</v>
      </c>
    </row>
    <row r="3781" spans="1:47" x14ac:dyDescent="0.25">
      <c r="A3781" t="s">
        <v>5084</v>
      </c>
      <c r="B3781">
        <v>2022</v>
      </c>
      <c r="C3781">
        <v>10</v>
      </c>
      <c r="D3781" t="s">
        <v>119</v>
      </c>
      <c r="E3781" s="1">
        <v>44835</v>
      </c>
      <c r="F3781" s="1">
        <v>44858</v>
      </c>
      <c r="G3781">
        <v>23</v>
      </c>
      <c r="H3781">
        <v>12.2</v>
      </c>
      <c r="I3781" t="s">
        <v>65</v>
      </c>
      <c r="J3781" t="s">
        <v>112</v>
      </c>
      <c r="K3781" t="s">
        <v>199</v>
      </c>
      <c r="L3781">
        <v>7204.49</v>
      </c>
      <c r="M3781" t="s">
        <v>68</v>
      </c>
      <c r="N3781" t="s">
        <v>168</v>
      </c>
      <c r="O3781" t="s">
        <v>107</v>
      </c>
      <c r="P3781" t="s">
        <v>70</v>
      </c>
      <c r="Q3781" t="s">
        <v>55</v>
      </c>
      <c r="R3781" t="s">
        <v>699</v>
      </c>
      <c r="S3781" t="s">
        <v>161</v>
      </c>
      <c r="T3781" t="s">
        <v>187</v>
      </c>
      <c r="U3781" t="s">
        <v>143</v>
      </c>
      <c r="V3781">
        <v>29314</v>
      </c>
      <c r="W3781">
        <v>20759</v>
      </c>
      <c r="X3781">
        <v>6.1</v>
      </c>
      <c r="Y3781">
        <v>10.8</v>
      </c>
      <c r="Z3781">
        <v>26578.22</v>
      </c>
      <c r="AB3781">
        <v>18.95</v>
      </c>
      <c r="AC3781">
        <v>503657.27</v>
      </c>
      <c r="AD3781">
        <v>30776249.850000001</v>
      </c>
      <c r="AE3781">
        <v>217.55</v>
      </c>
      <c r="AF3781">
        <v>6695373154.8699999</v>
      </c>
      <c r="AG3781">
        <v>104831.03</v>
      </c>
      <c r="AH3781">
        <v>0</v>
      </c>
      <c r="AI3781">
        <v>0</v>
      </c>
      <c r="AJ3781">
        <v>13.9</v>
      </c>
      <c r="AK3781">
        <v>0</v>
      </c>
      <c r="AL3781">
        <v>0.222</v>
      </c>
      <c r="AM3781">
        <v>68323.27</v>
      </c>
      <c r="AN3781">
        <v>666.6</v>
      </c>
      <c r="AO3781">
        <v>579.23</v>
      </c>
      <c r="AP3781">
        <v>386114.72</v>
      </c>
      <c r="AQ3781">
        <v>1062926.29</v>
      </c>
      <c r="AR3781" t="s">
        <v>61</v>
      </c>
      <c r="AS3781" t="s">
        <v>61</v>
      </c>
      <c r="AT3781" t="s">
        <v>293</v>
      </c>
      <c r="AU3781" t="s">
        <v>63</v>
      </c>
    </row>
    <row r="3782" spans="1:47" x14ac:dyDescent="0.25">
      <c r="A3782" t="s">
        <v>5085</v>
      </c>
      <c r="B3782">
        <v>2024</v>
      </c>
      <c r="C3782">
        <v>8</v>
      </c>
      <c r="D3782" t="s">
        <v>89</v>
      </c>
      <c r="E3782" s="1">
        <v>45523</v>
      </c>
      <c r="F3782" s="1">
        <v>45532</v>
      </c>
      <c r="G3782">
        <v>9</v>
      </c>
      <c r="H3782">
        <v>10.8</v>
      </c>
      <c r="I3782" t="s">
        <v>65</v>
      </c>
      <c r="J3782" t="s">
        <v>50</v>
      </c>
      <c r="K3782" t="s">
        <v>51</v>
      </c>
      <c r="L3782">
        <v>2709</v>
      </c>
      <c r="M3782" t="s">
        <v>98</v>
      </c>
      <c r="N3782" t="s">
        <v>53</v>
      </c>
      <c r="O3782" t="s">
        <v>189</v>
      </c>
      <c r="P3782" t="s">
        <v>128</v>
      </c>
      <c r="Q3782" t="s">
        <v>150</v>
      </c>
      <c r="R3782" t="s">
        <v>3556</v>
      </c>
      <c r="S3782" t="s">
        <v>58</v>
      </c>
      <c r="T3782" t="s">
        <v>187</v>
      </c>
      <c r="U3782" t="s">
        <v>259</v>
      </c>
      <c r="V3782">
        <v>232988</v>
      </c>
      <c r="W3782">
        <v>167753</v>
      </c>
      <c r="X3782">
        <v>5.3</v>
      </c>
      <c r="Y3782">
        <v>14.1</v>
      </c>
      <c r="Z3782">
        <v>187138.26</v>
      </c>
      <c r="AB3782">
        <v>21.61</v>
      </c>
      <c r="AC3782">
        <v>4044057.8</v>
      </c>
      <c r="AD3782">
        <v>14568713.539999999</v>
      </c>
      <c r="AE3782">
        <v>282.43</v>
      </c>
      <c r="AF3782">
        <v>4114641765.0999999</v>
      </c>
      <c r="AG3782">
        <v>72757.320000000007</v>
      </c>
      <c r="AH3782">
        <v>1</v>
      </c>
      <c r="AI3782">
        <v>13043.33</v>
      </c>
      <c r="AJ3782">
        <v>24.3</v>
      </c>
      <c r="AK3782">
        <v>0</v>
      </c>
      <c r="AL3782">
        <v>0.10100000000000001</v>
      </c>
      <c r="AM3782">
        <v>14714.4</v>
      </c>
      <c r="AN3782">
        <v>385.3</v>
      </c>
      <c r="AO3782">
        <v>637.54999999999995</v>
      </c>
      <c r="AP3782">
        <v>245648.01</v>
      </c>
      <c r="AQ3782">
        <v>4390220.8600000003</v>
      </c>
      <c r="AR3782" t="s">
        <v>61</v>
      </c>
      <c r="AS3782" t="s">
        <v>61</v>
      </c>
      <c r="AT3782" t="s">
        <v>62</v>
      </c>
      <c r="AU3782" t="s">
        <v>63</v>
      </c>
    </row>
    <row r="3783" spans="1:47" x14ac:dyDescent="0.25">
      <c r="A3783" t="s">
        <v>5086</v>
      </c>
      <c r="B3783">
        <v>2025</v>
      </c>
      <c r="C3783">
        <v>9</v>
      </c>
      <c r="D3783" t="s">
        <v>89</v>
      </c>
      <c r="E3783" s="1">
        <v>45909</v>
      </c>
      <c r="F3783" s="1">
        <v>45925</v>
      </c>
      <c r="G3783">
        <v>16</v>
      </c>
      <c r="H3783">
        <v>5.5</v>
      </c>
      <c r="I3783" t="s">
        <v>65</v>
      </c>
      <c r="J3783" t="s">
        <v>50</v>
      </c>
      <c r="K3783" t="s">
        <v>51</v>
      </c>
      <c r="L3783">
        <v>2709</v>
      </c>
      <c r="M3783" t="s">
        <v>80</v>
      </c>
      <c r="N3783" t="s">
        <v>69</v>
      </c>
      <c r="O3783" t="s">
        <v>99</v>
      </c>
      <c r="P3783" t="s">
        <v>184</v>
      </c>
      <c r="Q3783" t="s">
        <v>196</v>
      </c>
      <c r="R3783" t="s">
        <v>2595</v>
      </c>
      <c r="S3783" t="s">
        <v>186</v>
      </c>
      <c r="T3783" t="s">
        <v>102</v>
      </c>
      <c r="U3783" t="s">
        <v>75</v>
      </c>
      <c r="V3783">
        <v>81417</v>
      </c>
      <c r="W3783">
        <v>47596</v>
      </c>
      <c r="X3783">
        <v>13.6</v>
      </c>
      <c r="Y3783">
        <v>13.6</v>
      </c>
      <c r="Z3783">
        <v>66058.13</v>
      </c>
      <c r="AB3783">
        <v>15.79</v>
      </c>
      <c r="AC3783">
        <v>1043057.87</v>
      </c>
      <c r="AD3783">
        <v>4419288.9000000004</v>
      </c>
      <c r="AE3783">
        <v>278.24</v>
      </c>
      <c r="AF3783">
        <v>1229622943.54</v>
      </c>
      <c r="AG3783">
        <v>173629.87</v>
      </c>
      <c r="AH3783">
        <v>0.4</v>
      </c>
      <c r="AI3783">
        <v>3792.16</v>
      </c>
      <c r="AJ3783">
        <v>2.44</v>
      </c>
      <c r="AK3783">
        <v>0</v>
      </c>
      <c r="AL3783">
        <v>0.188</v>
      </c>
      <c r="AM3783">
        <v>8308.26</v>
      </c>
      <c r="AN3783">
        <v>611.79999999999995</v>
      </c>
      <c r="AO3783">
        <v>734.95</v>
      </c>
      <c r="AP3783">
        <v>449642.41</v>
      </c>
      <c r="AQ3783">
        <v>1678430.57</v>
      </c>
      <c r="AR3783" t="s">
        <v>61</v>
      </c>
      <c r="AS3783" t="s">
        <v>61</v>
      </c>
      <c r="AT3783" t="s">
        <v>62</v>
      </c>
      <c r="AU3783" t="s">
        <v>63</v>
      </c>
    </row>
    <row r="3784" spans="1:47" x14ac:dyDescent="0.25">
      <c r="A3784" t="s">
        <v>5087</v>
      </c>
      <c r="B3784">
        <v>2024</v>
      </c>
      <c r="C3784">
        <v>4</v>
      </c>
      <c r="D3784" t="s">
        <v>77</v>
      </c>
      <c r="E3784" s="1">
        <v>45412</v>
      </c>
      <c r="F3784" s="1">
        <v>45432</v>
      </c>
      <c r="G3784">
        <v>20</v>
      </c>
      <c r="H3784">
        <v>1.7</v>
      </c>
      <c r="I3784" t="s">
        <v>65</v>
      </c>
      <c r="J3784" t="s">
        <v>239</v>
      </c>
      <c r="K3784" t="s">
        <v>265</v>
      </c>
      <c r="L3784">
        <v>3102.1</v>
      </c>
      <c r="M3784" t="s">
        <v>80</v>
      </c>
      <c r="N3784" t="s">
        <v>81</v>
      </c>
      <c r="O3784" t="s">
        <v>54</v>
      </c>
      <c r="P3784" t="s">
        <v>56</v>
      </c>
      <c r="Q3784" t="s">
        <v>131</v>
      </c>
      <c r="R3784" t="s">
        <v>714</v>
      </c>
      <c r="S3784" t="s">
        <v>161</v>
      </c>
      <c r="T3784" t="s">
        <v>74</v>
      </c>
      <c r="U3784" t="s">
        <v>103</v>
      </c>
      <c r="V3784">
        <v>26251</v>
      </c>
      <c r="W3784">
        <v>18634</v>
      </c>
      <c r="X3784">
        <v>12.9</v>
      </c>
      <c r="Y3784">
        <v>12.7</v>
      </c>
      <c r="Z3784">
        <v>20919.32</v>
      </c>
      <c r="AB3784">
        <v>37.15</v>
      </c>
      <c r="AC3784">
        <v>777152.74</v>
      </c>
      <c r="AD3784">
        <v>12036558.34</v>
      </c>
      <c r="AE3784">
        <v>273.61</v>
      </c>
      <c r="AF3784">
        <v>3293322727.4099998</v>
      </c>
      <c r="AG3784">
        <v>233551.19</v>
      </c>
      <c r="AH3784">
        <v>0.3</v>
      </c>
      <c r="AI3784">
        <v>5783.19</v>
      </c>
      <c r="AJ3784">
        <v>6.26</v>
      </c>
      <c r="AK3784">
        <v>0</v>
      </c>
      <c r="AL3784">
        <v>7.6999999999999999E-2</v>
      </c>
      <c r="AM3784">
        <v>9268.15</v>
      </c>
      <c r="AN3784">
        <v>983.3</v>
      </c>
      <c r="AO3784">
        <v>577.91999999999996</v>
      </c>
      <c r="AP3784">
        <v>568268.74</v>
      </c>
      <c r="AQ3784">
        <v>1594024.01</v>
      </c>
      <c r="AR3784" t="s">
        <v>61</v>
      </c>
      <c r="AS3784" t="s">
        <v>61</v>
      </c>
      <c r="AT3784" t="s">
        <v>62</v>
      </c>
      <c r="AU3784" t="s">
        <v>63</v>
      </c>
    </row>
    <row r="3785" spans="1:47" x14ac:dyDescent="0.25">
      <c r="A3785" t="s">
        <v>5088</v>
      </c>
      <c r="B3785">
        <v>2022</v>
      </c>
      <c r="C3785">
        <v>1</v>
      </c>
      <c r="D3785" t="s">
        <v>48</v>
      </c>
      <c r="E3785" s="1">
        <v>44562</v>
      </c>
      <c r="F3785" s="1">
        <v>44579</v>
      </c>
      <c r="G3785">
        <v>17</v>
      </c>
      <c r="H3785">
        <v>3.8</v>
      </c>
      <c r="I3785" t="s">
        <v>49</v>
      </c>
      <c r="J3785" t="s">
        <v>50</v>
      </c>
      <c r="K3785" t="s">
        <v>223</v>
      </c>
      <c r="L3785">
        <v>2710.1109999999999</v>
      </c>
      <c r="M3785" t="s">
        <v>114</v>
      </c>
      <c r="N3785" t="s">
        <v>168</v>
      </c>
      <c r="O3785" t="s">
        <v>107</v>
      </c>
      <c r="P3785" t="s">
        <v>93</v>
      </c>
      <c r="Q3785" t="s">
        <v>226</v>
      </c>
      <c r="R3785" t="s">
        <v>723</v>
      </c>
      <c r="S3785" t="s">
        <v>186</v>
      </c>
      <c r="T3785" t="s">
        <v>131</v>
      </c>
      <c r="U3785" t="s">
        <v>181</v>
      </c>
      <c r="V3785">
        <v>105631</v>
      </c>
      <c r="W3785">
        <v>78681</v>
      </c>
      <c r="X3785">
        <v>10.6</v>
      </c>
      <c r="Y3785">
        <v>13.1</v>
      </c>
      <c r="Z3785">
        <v>91220.01</v>
      </c>
      <c r="AB3785">
        <v>24.08</v>
      </c>
      <c r="AC3785">
        <v>2196577.84</v>
      </c>
      <c r="AD3785">
        <v>32588348.57</v>
      </c>
      <c r="AE3785">
        <v>217.66</v>
      </c>
      <c r="AF3785">
        <v>7093179949.75</v>
      </c>
      <c r="AG3785">
        <v>149130.03</v>
      </c>
      <c r="AH3785">
        <v>1.5</v>
      </c>
      <c r="AI3785">
        <v>49704.1</v>
      </c>
      <c r="AJ3785">
        <v>6.31</v>
      </c>
      <c r="AK3785">
        <v>2056324.79</v>
      </c>
      <c r="AL3785">
        <v>0.19600000000000001</v>
      </c>
      <c r="AM3785">
        <v>63873.16</v>
      </c>
      <c r="AN3785">
        <v>628.1</v>
      </c>
      <c r="AO3785">
        <v>434.84</v>
      </c>
      <c r="AP3785">
        <v>273123</v>
      </c>
      <c r="AQ3785">
        <v>2732408.13</v>
      </c>
      <c r="AR3785" t="s">
        <v>61</v>
      </c>
      <c r="AS3785" t="s">
        <v>61</v>
      </c>
      <c r="AT3785" t="s">
        <v>62</v>
      </c>
      <c r="AU3785" t="s">
        <v>63</v>
      </c>
    </row>
    <row r="3786" spans="1:47" x14ac:dyDescent="0.25">
      <c r="A3786" t="s">
        <v>5089</v>
      </c>
      <c r="B3786">
        <v>2024</v>
      </c>
      <c r="C3786">
        <v>12</v>
      </c>
      <c r="D3786" t="s">
        <v>119</v>
      </c>
      <c r="E3786" s="1">
        <v>45646</v>
      </c>
      <c r="F3786" s="1">
        <v>45673</v>
      </c>
      <c r="G3786">
        <v>27</v>
      </c>
      <c r="H3786">
        <v>6.6</v>
      </c>
      <c r="I3786" t="s">
        <v>49</v>
      </c>
      <c r="J3786" t="s">
        <v>66</v>
      </c>
      <c r="K3786" t="s">
        <v>251</v>
      </c>
      <c r="L3786">
        <v>8543.7000000000007</v>
      </c>
      <c r="M3786" t="s">
        <v>90</v>
      </c>
      <c r="N3786" t="s">
        <v>69</v>
      </c>
      <c r="O3786" t="s">
        <v>107</v>
      </c>
      <c r="P3786" t="s">
        <v>164</v>
      </c>
      <c r="Q3786" t="s">
        <v>226</v>
      </c>
      <c r="R3786" t="s">
        <v>742</v>
      </c>
      <c r="S3786" t="s">
        <v>156</v>
      </c>
      <c r="T3786" t="s">
        <v>187</v>
      </c>
      <c r="U3786" t="s">
        <v>96</v>
      </c>
      <c r="V3786">
        <v>26195</v>
      </c>
      <c r="W3786">
        <v>17844</v>
      </c>
      <c r="X3786">
        <v>11</v>
      </c>
      <c r="Y3786">
        <v>14.7</v>
      </c>
      <c r="Z3786">
        <v>23536.959999999999</v>
      </c>
      <c r="AA3786">
        <v>1681</v>
      </c>
      <c r="AB3786">
        <v>3254.71</v>
      </c>
      <c r="AC3786">
        <v>5471167.5099999998</v>
      </c>
      <c r="AD3786">
        <v>44377761.229999997</v>
      </c>
      <c r="AE3786">
        <v>275.94</v>
      </c>
      <c r="AF3786">
        <v>12245599433.809999</v>
      </c>
      <c r="AG3786">
        <v>221884.24</v>
      </c>
      <c r="AH3786">
        <v>2</v>
      </c>
      <c r="AI3786">
        <v>22503.05</v>
      </c>
      <c r="AJ3786">
        <v>23.77</v>
      </c>
      <c r="AK3786">
        <v>10548593.84</v>
      </c>
      <c r="AL3786">
        <v>0.11600000000000001</v>
      </c>
      <c r="AM3786">
        <v>51478.2</v>
      </c>
      <c r="AN3786">
        <v>798.8</v>
      </c>
      <c r="AO3786">
        <v>683.36</v>
      </c>
      <c r="AP3786">
        <v>545867.97</v>
      </c>
      <c r="AQ3786">
        <v>6312900.9699999997</v>
      </c>
      <c r="AR3786" t="s">
        <v>61</v>
      </c>
      <c r="AS3786" t="s">
        <v>61</v>
      </c>
      <c r="AT3786" t="s">
        <v>62</v>
      </c>
      <c r="AU3786" t="s">
        <v>63</v>
      </c>
    </row>
    <row r="3787" spans="1:47" x14ac:dyDescent="0.25">
      <c r="A3787" t="s">
        <v>5090</v>
      </c>
      <c r="B3787">
        <v>2026</v>
      </c>
      <c r="C3787">
        <v>3</v>
      </c>
      <c r="D3787" t="s">
        <v>48</v>
      </c>
      <c r="E3787" s="1">
        <v>46097</v>
      </c>
      <c r="F3787" s="1">
        <v>46123</v>
      </c>
      <c r="G3787">
        <v>26</v>
      </c>
      <c r="H3787">
        <v>7.1</v>
      </c>
      <c r="I3787" t="s">
        <v>65</v>
      </c>
      <c r="J3787" t="s">
        <v>112</v>
      </c>
      <c r="K3787" t="s">
        <v>126</v>
      </c>
      <c r="L3787">
        <v>2701.12</v>
      </c>
      <c r="M3787" t="s">
        <v>68</v>
      </c>
      <c r="N3787" t="s">
        <v>106</v>
      </c>
      <c r="O3787" t="s">
        <v>189</v>
      </c>
      <c r="P3787" t="s">
        <v>226</v>
      </c>
      <c r="Q3787" t="s">
        <v>230</v>
      </c>
      <c r="R3787" t="s">
        <v>2086</v>
      </c>
      <c r="S3787" t="s">
        <v>130</v>
      </c>
      <c r="T3787" t="s">
        <v>102</v>
      </c>
      <c r="U3787" t="s">
        <v>213</v>
      </c>
      <c r="V3787">
        <v>89142</v>
      </c>
      <c r="W3787">
        <v>52662</v>
      </c>
      <c r="X3787">
        <v>10.5</v>
      </c>
      <c r="Y3787">
        <v>11.9</v>
      </c>
      <c r="Z3787">
        <v>77693.17</v>
      </c>
      <c r="AB3787">
        <v>13.74</v>
      </c>
      <c r="AC3787">
        <v>1067504.1599999999</v>
      </c>
      <c r="AD3787">
        <v>12706717.949999999</v>
      </c>
      <c r="AE3787">
        <v>278.54000000000002</v>
      </c>
      <c r="AF3787">
        <v>3539329217.79</v>
      </c>
      <c r="AG3787">
        <v>180868.93</v>
      </c>
      <c r="AH3787">
        <v>0</v>
      </c>
      <c r="AI3787">
        <v>0</v>
      </c>
      <c r="AJ3787">
        <v>8.1</v>
      </c>
      <c r="AK3787">
        <v>0</v>
      </c>
      <c r="AL3787">
        <v>9.7000000000000003E-2</v>
      </c>
      <c r="AM3787">
        <v>12325.52</v>
      </c>
      <c r="AO3787">
        <v>480.15</v>
      </c>
      <c r="AP3787">
        <v>640280.03</v>
      </c>
      <c r="AQ3787">
        <v>1900978.64</v>
      </c>
      <c r="AR3787" t="s">
        <v>124</v>
      </c>
      <c r="AS3787" t="s">
        <v>61</v>
      </c>
      <c r="AT3787" t="s">
        <v>62</v>
      </c>
      <c r="AU3787" t="s">
        <v>63</v>
      </c>
    </row>
    <row r="3788" spans="1:47" x14ac:dyDescent="0.25">
      <c r="A3788" t="s">
        <v>5091</v>
      </c>
      <c r="B3788">
        <v>2024</v>
      </c>
      <c r="C3788">
        <v>6</v>
      </c>
      <c r="D3788" t="s">
        <v>77</v>
      </c>
      <c r="E3788" s="1">
        <v>45460</v>
      </c>
      <c r="F3788" s="1">
        <v>45476</v>
      </c>
      <c r="G3788">
        <v>16</v>
      </c>
      <c r="H3788">
        <v>15.1</v>
      </c>
      <c r="I3788" t="s">
        <v>49</v>
      </c>
      <c r="J3788" t="s">
        <v>66</v>
      </c>
      <c r="K3788" t="s">
        <v>67</v>
      </c>
      <c r="L3788">
        <v>8479.8989999999994</v>
      </c>
      <c r="M3788" t="s">
        <v>98</v>
      </c>
      <c r="N3788" t="s">
        <v>168</v>
      </c>
      <c r="O3788" t="s">
        <v>107</v>
      </c>
      <c r="P3788" t="s">
        <v>196</v>
      </c>
      <c r="Q3788" t="s">
        <v>184</v>
      </c>
      <c r="R3788" t="s">
        <v>175</v>
      </c>
      <c r="S3788" t="s">
        <v>156</v>
      </c>
      <c r="T3788" t="s">
        <v>131</v>
      </c>
      <c r="U3788" t="s">
        <v>110</v>
      </c>
      <c r="V3788">
        <v>13349</v>
      </c>
      <c r="W3788">
        <v>8555</v>
      </c>
      <c r="X3788">
        <v>3.3</v>
      </c>
      <c r="Y3788">
        <v>12.2</v>
      </c>
      <c r="Z3788">
        <v>10488.74</v>
      </c>
      <c r="AB3788">
        <v>1915.5</v>
      </c>
      <c r="AC3788">
        <v>1434709.5</v>
      </c>
      <c r="AD3788">
        <v>50693653.729999997</v>
      </c>
      <c r="AE3788">
        <v>280.64999999999998</v>
      </c>
      <c r="AF3788">
        <v>14227173919.32</v>
      </c>
      <c r="AG3788">
        <v>62408.5</v>
      </c>
      <c r="AH3788">
        <v>1.7</v>
      </c>
      <c r="AI3788">
        <v>57211.29</v>
      </c>
      <c r="AJ3788">
        <v>24.33</v>
      </c>
      <c r="AK3788">
        <v>12333765.949999999</v>
      </c>
      <c r="AL3788">
        <v>7.5999999999999998E-2</v>
      </c>
      <c r="AM3788">
        <v>38527.18</v>
      </c>
      <c r="AN3788">
        <v>555</v>
      </c>
      <c r="AO3788">
        <v>515.29999999999995</v>
      </c>
      <c r="AP3788">
        <v>285991.5</v>
      </c>
      <c r="AQ3788">
        <v>1878847.97</v>
      </c>
      <c r="AR3788" t="s">
        <v>61</v>
      </c>
      <c r="AS3788" t="s">
        <v>61</v>
      </c>
      <c r="AT3788" t="s">
        <v>62</v>
      </c>
      <c r="AU3788" t="s">
        <v>63</v>
      </c>
    </row>
    <row r="3789" spans="1:47" x14ac:dyDescent="0.25">
      <c r="A3789" t="s">
        <v>5092</v>
      </c>
      <c r="B3789">
        <v>2025</v>
      </c>
      <c r="C3789">
        <v>6</v>
      </c>
      <c r="D3789" t="s">
        <v>77</v>
      </c>
      <c r="E3789" s="1">
        <v>45822</v>
      </c>
      <c r="F3789" s="1">
        <v>45835</v>
      </c>
      <c r="G3789">
        <v>13</v>
      </c>
      <c r="H3789">
        <v>20.100000000000001</v>
      </c>
      <c r="I3789" t="s">
        <v>49</v>
      </c>
      <c r="J3789" t="s">
        <v>50</v>
      </c>
      <c r="K3789" t="s">
        <v>223</v>
      </c>
      <c r="L3789">
        <v>2710.1109999999999</v>
      </c>
      <c r="M3789" t="s">
        <v>80</v>
      </c>
      <c r="N3789" t="s">
        <v>53</v>
      </c>
      <c r="O3789" t="s">
        <v>99</v>
      </c>
      <c r="P3789" t="s">
        <v>108</v>
      </c>
      <c r="Q3789" t="s">
        <v>226</v>
      </c>
      <c r="R3789" t="s">
        <v>2030</v>
      </c>
      <c r="S3789" t="s">
        <v>123</v>
      </c>
      <c r="T3789" t="s">
        <v>162</v>
      </c>
      <c r="U3789" t="s">
        <v>87</v>
      </c>
      <c r="V3789">
        <v>51463</v>
      </c>
      <c r="W3789">
        <v>29780</v>
      </c>
      <c r="X3789">
        <v>3.2</v>
      </c>
      <c r="Y3789">
        <v>15.7</v>
      </c>
      <c r="Z3789">
        <v>40510.03</v>
      </c>
      <c r="AB3789">
        <v>24.18</v>
      </c>
      <c r="AC3789">
        <v>979532.53</v>
      </c>
      <c r="AD3789">
        <v>47540950.810000002</v>
      </c>
      <c r="AE3789">
        <v>283.02999999999997</v>
      </c>
      <c r="AF3789">
        <v>13455515307.75</v>
      </c>
      <c r="AG3789">
        <v>188115.08</v>
      </c>
      <c r="AH3789">
        <v>1.6</v>
      </c>
      <c r="AI3789">
        <v>30542.3</v>
      </c>
      <c r="AJ3789">
        <v>14.17</v>
      </c>
      <c r="AK3789">
        <v>6736552.7300000004</v>
      </c>
      <c r="AL3789">
        <v>9.8000000000000004E-2</v>
      </c>
      <c r="AM3789">
        <v>46590.13</v>
      </c>
      <c r="AN3789">
        <v>701.9</v>
      </c>
      <c r="AO3789">
        <v>702.6</v>
      </c>
      <c r="AP3789">
        <v>493154.94</v>
      </c>
      <c r="AQ3789">
        <v>1737934.98</v>
      </c>
      <c r="AR3789" t="s">
        <v>61</v>
      </c>
      <c r="AS3789" t="s">
        <v>124</v>
      </c>
      <c r="AT3789" t="s">
        <v>62</v>
      </c>
      <c r="AU3789" t="s">
        <v>63</v>
      </c>
    </row>
    <row r="3790" spans="1:47" x14ac:dyDescent="0.25">
      <c r="A3790" t="s">
        <v>5093</v>
      </c>
      <c r="B3790">
        <v>2021</v>
      </c>
      <c r="C3790">
        <v>3</v>
      </c>
      <c r="D3790" t="s">
        <v>48</v>
      </c>
      <c r="E3790" s="1">
        <v>44284</v>
      </c>
      <c r="F3790" s="1">
        <v>44302</v>
      </c>
      <c r="G3790">
        <v>18</v>
      </c>
      <c r="H3790">
        <v>2.8</v>
      </c>
      <c r="I3790" t="s">
        <v>65</v>
      </c>
      <c r="J3790" t="s">
        <v>50</v>
      </c>
      <c r="K3790" t="s">
        <v>145</v>
      </c>
      <c r="L3790">
        <v>2710.19</v>
      </c>
      <c r="M3790" t="s">
        <v>114</v>
      </c>
      <c r="N3790" t="s">
        <v>106</v>
      </c>
      <c r="O3790" t="s">
        <v>99</v>
      </c>
      <c r="P3790" t="s">
        <v>226</v>
      </c>
      <c r="Q3790" t="s">
        <v>121</v>
      </c>
      <c r="R3790" t="s">
        <v>692</v>
      </c>
      <c r="S3790" t="s">
        <v>123</v>
      </c>
      <c r="T3790" t="s">
        <v>59</v>
      </c>
      <c r="U3790" t="s">
        <v>228</v>
      </c>
      <c r="V3790">
        <v>34832</v>
      </c>
      <c r="W3790">
        <v>24371</v>
      </c>
      <c r="X3790">
        <v>6.3</v>
      </c>
      <c r="Y3790">
        <v>12.7</v>
      </c>
      <c r="Z3790">
        <v>30735.1</v>
      </c>
      <c r="AB3790">
        <v>26.14</v>
      </c>
      <c r="AC3790">
        <v>803415.51</v>
      </c>
      <c r="AD3790">
        <v>20478182.43</v>
      </c>
      <c r="AE3790">
        <v>170.79</v>
      </c>
      <c r="AF3790">
        <v>3497468777.2199998</v>
      </c>
      <c r="AG3790">
        <v>248162.63</v>
      </c>
      <c r="AH3790">
        <v>0.8</v>
      </c>
      <c r="AI3790">
        <v>25339.87</v>
      </c>
      <c r="AJ3790">
        <v>23.52</v>
      </c>
      <c r="AK3790">
        <v>0</v>
      </c>
      <c r="AL3790">
        <v>9.7000000000000003E-2</v>
      </c>
      <c r="AM3790">
        <v>19863.84</v>
      </c>
      <c r="AN3790">
        <v>977.6</v>
      </c>
      <c r="AO3790">
        <v>745.29</v>
      </c>
      <c r="AP3790">
        <v>728595.5</v>
      </c>
      <c r="AQ3790">
        <v>1825377.35</v>
      </c>
      <c r="AR3790" t="s">
        <v>61</v>
      </c>
      <c r="AS3790" t="s">
        <v>61</v>
      </c>
      <c r="AT3790" t="s">
        <v>62</v>
      </c>
      <c r="AU3790" t="s">
        <v>63</v>
      </c>
    </row>
    <row r="3791" spans="1:47" x14ac:dyDescent="0.25">
      <c r="A3791" t="s">
        <v>5094</v>
      </c>
      <c r="B3791">
        <v>2023</v>
      </c>
      <c r="C3791">
        <v>6</v>
      </c>
      <c r="D3791" t="s">
        <v>77</v>
      </c>
      <c r="E3791" s="1">
        <v>45094</v>
      </c>
      <c r="F3791" s="1">
        <v>45103</v>
      </c>
      <c r="G3791">
        <v>9</v>
      </c>
      <c r="H3791">
        <v>15.8</v>
      </c>
      <c r="I3791" t="s">
        <v>65</v>
      </c>
      <c r="J3791" t="s">
        <v>66</v>
      </c>
      <c r="K3791" t="s">
        <v>67</v>
      </c>
      <c r="L3791">
        <v>8479.8989999999994</v>
      </c>
      <c r="M3791" t="s">
        <v>68</v>
      </c>
      <c r="N3791" t="s">
        <v>53</v>
      </c>
      <c r="O3791" t="s">
        <v>91</v>
      </c>
      <c r="P3791" t="s">
        <v>70</v>
      </c>
      <c r="Q3791" t="s">
        <v>196</v>
      </c>
      <c r="R3791" t="s">
        <v>5095</v>
      </c>
      <c r="S3791" t="s">
        <v>73</v>
      </c>
      <c r="T3791" t="s">
        <v>102</v>
      </c>
      <c r="U3791" t="s">
        <v>259</v>
      </c>
      <c r="V3791">
        <v>14486</v>
      </c>
      <c r="W3791">
        <v>10519</v>
      </c>
      <c r="X3791">
        <v>13.2</v>
      </c>
      <c r="Y3791">
        <v>13.5</v>
      </c>
      <c r="Z3791">
        <v>12087.87</v>
      </c>
      <c r="AB3791">
        <v>39.69</v>
      </c>
      <c r="AC3791">
        <v>479767.56</v>
      </c>
      <c r="AD3791">
        <v>14148247.439999999</v>
      </c>
      <c r="AE3791">
        <v>289.27</v>
      </c>
      <c r="AF3791">
        <v>4092663536.9699998</v>
      </c>
      <c r="AG3791">
        <v>161195.53</v>
      </c>
      <c r="AH3791">
        <v>0.1</v>
      </c>
      <c r="AI3791">
        <v>2783.47</v>
      </c>
      <c r="AJ3791">
        <v>21.5</v>
      </c>
      <c r="AK3791">
        <v>0</v>
      </c>
      <c r="AL3791">
        <v>7.9000000000000001E-2</v>
      </c>
      <c r="AM3791">
        <v>11177.12</v>
      </c>
      <c r="AN3791">
        <v>253.6</v>
      </c>
      <c r="AO3791">
        <v>555.36</v>
      </c>
      <c r="AP3791">
        <v>140839.29999999999</v>
      </c>
      <c r="AQ3791">
        <v>795762.98</v>
      </c>
      <c r="AR3791" t="s">
        <v>61</v>
      </c>
      <c r="AS3791" t="s">
        <v>61</v>
      </c>
      <c r="AT3791" t="s">
        <v>62</v>
      </c>
      <c r="AU3791" t="s">
        <v>63</v>
      </c>
    </row>
    <row r="3792" spans="1:47" x14ac:dyDescent="0.25">
      <c r="A3792" t="s">
        <v>5096</v>
      </c>
      <c r="B3792">
        <v>2021</v>
      </c>
      <c r="C3792">
        <v>10</v>
      </c>
      <c r="D3792" t="s">
        <v>119</v>
      </c>
      <c r="E3792" s="1">
        <v>44492</v>
      </c>
      <c r="F3792" s="1">
        <v>44526</v>
      </c>
      <c r="G3792">
        <v>34</v>
      </c>
      <c r="H3792">
        <v>16.100000000000001</v>
      </c>
      <c r="I3792" t="s">
        <v>49</v>
      </c>
      <c r="J3792" t="s">
        <v>66</v>
      </c>
      <c r="K3792" t="s">
        <v>248</v>
      </c>
      <c r="L3792">
        <v>9999</v>
      </c>
      <c r="M3792" t="s">
        <v>52</v>
      </c>
      <c r="N3792" t="s">
        <v>106</v>
      </c>
      <c r="O3792" t="s">
        <v>200</v>
      </c>
      <c r="P3792" t="s">
        <v>93</v>
      </c>
      <c r="Q3792" t="s">
        <v>56</v>
      </c>
      <c r="R3792" t="s">
        <v>1510</v>
      </c>
      <c r="S3792" t="s">
        <v>156</v>
      </c>
      <c r="T3792" t="s">
        <v>95</v>
      </c>
      <c r="U3792" t="s">
        <v>213</v>
      </c>
      <c r="V3792">
        <v>21106</v>
      </c>
      <c r="W3792">
        <v>12616</v>
      </c>
      <c r="X3792">
        <v>13.9</v>
      </c>
      <c r="Y3792">
        <v>15.7</v>
      </c>
      <c r="Z3792">
        <v>17259.310000000001</v>
      </c>
      <c r="AA3792">
        <v>1232</v>
      </c>
      <c r="AB3792">
        <v>3852.19</v>
      </c>
      <c r="AC3792">
        <v>4745898.08</v>
      </c>
      <c r="AD3792">
        <v>16118297.02</v>
      </c>
      <c r="AE3792">
        <v>166.64</v>
      </c>
      <c r="AF3792">
        <v>2685953015.4099998</v>
      </c>
      <c r="AG3792">
        <v>231539.75</v>
      </c>
      <c r="AH3792">
        <v>1.7</v>
      </c>
      <c r="AI3792">
        <v>39524.550000000003</v>
      </c>
      <c r="AJ3792">
        <v>19.579999999999998</v>
      </c>
      <c r="AK3792">
        <v>3155962.56</v>
      </c>
      <c r="AL3792">
        <v>0.30599999999999999</v>
      </c>
      <c r="AM3792">
        <v>49321.99</v>
      </c>
      <c r="AN3792">
        <v>1526.7</v>
      </c>
      <c r="AO3792">
        <v>371.82</v>
      </c>
      <c r="AP3792">
        <v>567657.59</v>
      </c>
      <c r="AQ3792">
        <v>5633941.96</v>
      </c>
      <c r="AR3792" t="s">
        <v>61</v>
      </c>
      <c r="AS3792" t="s">
        <v>61</v>
      </c>
      <c r="AT3792" t="s">
        <v>62</v>
      </c>
      <c r="AU3792" t="s">
        <v>63</v>
      </c>
    </row>
    <row r="3793" spans="1:47" x14ac:dyDescent="0.25">
      <c r="A3793" t="s">
        <v>5097</v>
      </c>
      <c r="B3793">
        <v>2023</v>
      </c>
      <c r="C3793">
        <v>4</v>
      </c>
      <c r="D3793" t="s">
        <v>77</v>
      </c>
      <c r="E3793" s="1">
        <v>45037</v>
      </c>
      <c r="F3793" s="1">
        <v>45056</v>
      </c>
      <c r="G3793">
        <v>19</v>
      </c>
      <c r="H3793">
        <v>13.2</v>
      </c>
      <c r="I3793" t="s">
        <v>65</v>
      </c>
      <c r="J3793" t="s">
        <v>66</v>
      </c>
      <c r="K3793" t="s">
        <v>391</v>
      </c>
      <c r="L3793">
        <v>9999.99</v>
      </c>
      <c r="M3793" t="s">
        <v>114</v>
      </c>
      <c r="N3793" t="s">
        <v>168</v>
      </c>
      <c r="O3793" t="s">
        <v>107</v>
      </c>
      <c r="P3793" t="s">
        <v>70</v>
      </c>
      <c r="Q3793" t="s">
        <v>146</v>
      </c>
      <c r="R3793" t="s">
        <v>1057</v>
      </c>
      <c r="S3793" t="s">
        <v>130</v>
      </c>
      <c r="T3793" t="s">
        <v>74</v>
      </c>
      <c r="U3793" t="s">
        <v>75</v>
      </c>
      <c r="V3793">
        <v>57160</v>
      </c>
      <c r="W3793">
        <v>42293</v>
      </c>
      <c r="X3793">
        <v>2.2999999999999998</v>
      </c>
      <c r="Y3793">
        <v>10.9</v>
      </c>
      <c r="Z3793">
        <v>50625.16</v>
      </c>
      <c r="AB3793">
        <v>36.42</v>
      </c>
      <c r="AC3793">
        <v>1843768.33</v>
      </c>
      <c r="AD3793">
        <v>13933056.539999999</v>
      </c>
      <c r="AE3793">
        <v>283.16000000000003</v>
      </c>
      <c r="AF3793">
        <v>3945284289.8699999</v>
      </c>
      <c r="AG3793">
        <v>46997.57</v>
      </c>
      <c r="AH3793">
        <v>2.2000000000000002</v>
      </c>
      <c r="AI3793">
        <v>75152.649999999994</v>
      </c>
      <c r="AJ3793">
        <v>0.9</v>
      </c>
      <c r="AK3793">
        <v>0</v>
      </c>
      <c r="AL3793">
        <v>0.3</v>
      </c>
      <c r="AM3793">
        <v>41799.17</v>
      </c>
      <c r="AN3793">
        <v>894.9</v>
      </c>
      <c r="AO3793">
        <v>591.1</v>
      </c>
      <c r="AP3793">
        <v>528975.39</v>
      </c>
      <c r="AQ3793">
        <v>2536693.11</v>
      </c>
      <c r="AR3793" t="s">
        <v>61</v>
      </c>
      <c r="AS3793" t="s">
        <v>61</v>
      </c>
      <c r="AT3793" t="s">
        <v>62</v>
      </c>
      <c r="AU3793" t="s">
        <v>63</v>
      </c>
    </row>
    <row r="3794" spans="1:47" x14ac:dyDescent="0.25">
      <c r="A3794" t="s">
        <v>5098</v>
      </c>
      <c r="B3794">
        <v>2023</v>
      </c>
      <c r="C3794">
        <v>12</v>
      </c>
      <c r="D3794" t="s">
        <v>119</v>
      </c>
      <c r="E3794" s="1">
        <v>45286</v>
      </c>
      <c r="F3794" s="1">
        <v>45293</v>
      </c>
      <c r="G3794">
        <v>7</v>
      </c>
      <c r="H3794">
        <v>9.3000000000000007</v>
      </c>
      <c r="I3794" t="s">
        <v>49</v>
      </c>
      <c r="J3794" t="s">
        <v>50</v>
      </c>
      <c r="K3794" t="s">
        <v>51</v>
      </c>
      <c r="L3794">
        <v>2709</v>
      </c>
      <c r="M3794" t="s">
        <v>52</v>
      </c>
      <c r="N3794" t="s">
        <v>106</v>
      </c>
      <c r="O3794" t="s">
        <v>107</v>
      </c>
      <c r="P3794" t="s">
        <v>174</v>
      </c>
      <c r="Q3794" t="s">
        <v>100</v>
      </c>
      <c r="R3794" t="s">
        <v>4643</v>
      </c>
      <c r="S3794" t="s">
        <v>170</v>
      </c>
      <c r="T3794" t="s">
        <v>59</v>
      </c>
      <c r="U3794" t="s">
        <v>132</v>
      </c>
      <c r="V3794">
        <v>83129</v>
      </c>
      <c r="W3794">
        <v>50466</v>
      </c>
      <c r="X3794">
        <v>14.4</v>
      </c>
      <c r="Y3794">
        <v>11.4</v>
      </c>
      <c r="Z3794">
        <v>70626.91</v>
      </c>
      <c r="AB3794">
        <v>28.32</v>
      </c>
      <c r="AC3794">
        <v>2000154.09</v>
      </c>
      <c r="AD3794">
        <v>5136695.16</v>
      </c>
      <c r="AE3794">
        <v>286.38</v>
      </c>
      <c r="AF3794">
        <v>1471046759.9200001</v>
      </c>
      <c r="AG3794">
        <v>219335.83</v>
      </c>
      <c r="AH3794">
        <v>0</v>
      </c>
      <c r="AI3794">
        <v>0</v>
      </c>
      <c r="AJ3794">
        <v>12.54</v>
      </c>
      <c r="AK3794">
        <v>644141.56999999995</v>
      </c>
      <c r="AL3794">
        <v>0.128</v>
      </c>
      <c r="AM3794">
        <v>6574.97</v>
      </c>
      <c r="AN3794">
        <v>273.10000000000002</v>
      </c>
      <c r="AO3794">
        <v>423.46</v>
      </c>
      <c r="AP3794">
        <v>115646.93</v>
      </c>
      <c r="AQ3794">
        <v>2341711.8199999998</v>
      </c>
      <c r="AR3794" t="s">
        <v>61</v>
      </c>
      <c r="AS3794" t="s">
        <v>61</v>
      </c>
      <c r="AT3794" t="s">
        <v>62</v>
      </c>
      <c r="AU3794" t="s">
        <v>117</v>
      </c>
    </row>
    <row r="3795" spans="1:47" x14ac:dyDescent="0.25">
      <c r="A3795" t="s">
        <v>5099</v>
      </c>
      <c r="B3795">
        <v>2022</v>
      </c>
      <c r="C3795">
        <v>10</v>
      </c>
      <c r="D3795" t="s">
        <v>119</v>
      </c>
      <c r="E3795" s="1">
        <v>44840</v>
      </c>
      <c r="F3795" s="1">
        <v>44855</v>
      </c>
      <c r="G3795">
        <v>15</v>
      </c>
      <c r="H3795">
        <v>19.7</v>
      </c>
      <c r="I3795" t="s">
        <v>49</v>
      </c>
      <c r="J3795" t="s">
        <v>50</v>
      </c>
      <c r="K3795" t="s">
        <v>139</v>
      </c>
      <c r="L3795">
        <v>2710.1210999999998</v>
      </c>
      <c r="M3795" t="s">
        <v>90</v>
      </c>
      <c r="N3795" t="s">
        <v>69</v>
      </c>
      <c r="O3795" t="s">
        <v>91</v>
      </c>
      <c r="P3795" t="s">
        <v>174</v>
      </c>
      <c r="Q3795" t="s">
        <v>56</v>
      </c>
      <c r="R3795" t="s">
        <v>1161</v>
      </c>
      <c r="S3795" t="s">
        <v>142</v>
      </c>
      <c r="T3795" t="s">
        <v>162</v>
      </c>
      <c r="U3795" t="s">
        <v>96</v>
      </c>
      <c r="V3795">
        <v>58142</v>
      </c>
      <c r="W3795">
        <v>35963</v>
      </c>
      <c r="X3795">
        <v>20.2</v>
      </c>
      <c r="Y3795">
        <v>13.7</v>
      </c>
      <c r="Z3795">
        <v>44905.599999999999</v>
      </c>
      <c r="AB3795">
        <v>35.31</v>
      </c>
      <c r="AC3795">
        <v>1585616.74</v>
      </c>
      <c r="AD3795">
        <v>21484186.210000001</v>
      </c>
      <c r="AE3795">
        <v>217.46</v>
      </c>
      <c r="AF3795">
        <v>4671951133.2299995</v>
      </c>
      <c r="AG3795">
        <v>99525.83</v>
      </c>
      <c r="AH3795">
        <v>0</v>
      </c>
      <c r="AI3795">
        <v>0</v>
      </c>
      <c r="AJ3795">
        <v>24.97</v>
      </c>
      <c r="AK3795">
        <v>5364601.3</v>
      </c>
      <c r="AL3795">
        <v>0.189</v>
      </c>
      <c r="AM3795">
        <v>40605.11</v>
      </c>
      <c r="AO3795">
        <v>367.41</v>
      </c>
      <c r="AP3795">
        <v>83989.93</v>
      </c>
      <c r="AQ3795">
        <v>1809737.61</v>
      </c>
      <c r="AR3795" t="s">
        <v>61</v>
      </c>
      <c r="AS3795" t="s">
        <v>61</v>
      </c>
      <c r="AT3795" t="s">
        <v>62</v>
      </c>
      <c r="AU3795" t="s">
        <v>63</v>
      </c>
    </row>
    <row r="3796" spans="1:47" x14ac:dyDescent="0.25">
      <c r="A3796" t="s">
        <v>5100</v>
      </c>
      <c r="B3796">
        <v>2022</v>
      </c>
      <c r="C3796">
        <v>5</v>
      </c>
      <c r="D3796" t="s">
        <v>77</v>
      </c>
      <c r="E3796" s="1">
        <v>44709</v>
      </c>
      <c r="F3796" s="1">
        <v>44719</v>
      </c>
      <c r="G3796">
        <v>10</v>
      </c>
      <c r="H3796">
        <v>7.4</v>
      </c>
      <c r="I3796" t="s">
        <v>49</v>
      </c>
      <c r="J3796" t="s">
        <v>50</v>
      </c>
      <c r="K3796" t="s">
        <v>51</v>
      </c>
      <c r="L3796">
        <v>2709</v>
      </c>
      <c r="M3796" t="s">
        <v>98</v>
      </c>
      <c r="N3796" t="s">
        <v>69</v>
      </c>
      <c r="O3796" t="s">
        <v>200</v>
      </c>
      <c r="P3796" t="s">
        <v>93</v>
      </c>
      <c r="Q3796" t="s">
        <v>82</v>
      </c>
      <c r="R3796" t="s">
        <v>1449</v>
      </c>
      <c r="S3796" t="s">
        <v>58</v>
      </c>
      <c r="T3796" t="s">
        <v>187</v>
      </c>
      <c r="U3796" t="s">
        <v>96</v>
      </c>
      <c r="V3796">
        <v>267116</v>
      </c>
      <c r="W3796">
        <v>179826</v>
      </c>
      <c r="X3796">
        <v>5.3</v>
      </c>
      <c r="Y3796">
        <v>11.7</v>
      </c>
      <c r="Z3796">
        <v>225089.67</v>
      </c>
      <c r="AB3796">
        <v>24.45</v>
      </c>
      <c r="AC3796">
        <v>5503442.4299999997</v>
      </c>
      <c r="AD3796">
        <v>14770384.15</v>
      </c>
      <c r="AE3796">
        <v>210.99</v>
      </c>
      <c r="AF3796">
        <v>3116403351.8099999</v>
      </c>
      <c r="AG3796">
        <v>198833.95</v>
      </c>
      <c r="AH3796">
        <v>3.2</v>
      </c>
      <c r="AI3796">
        <v>81777.38</v>
      </c>
      <c r="AJ3796">
        <v>20.48</v>
      </c>
      <c r="AK3796">
        <v>3024974.67</v>
      </c>
      <c r="AL3796">
        <v>0.108</v>
      </c>
      <c r="AM3796">
        <v>15952.01</v>
      </c>
      <c r="AN3796">
        <v>326.10000000000002</v>
      </c>
      <c r="AO3796">
        <v>646.01</v>
      </c>
      <c r="AP3796">
        <v>210663.86</v>
      </c>
      <c r="AQ3796">
        <v>6010669.6299999999</v>
      </c>
      <c r="AR3796" t="s">
        <v>61</v>
      </c>
      <c r="AS3796" t="s">
        <v>61</v>
      </c>
      <c r="AT3796" t="s">
        <v>62</v>
      </c>
      <c r="AU3796" t="s">
        <v>63</v>
      </c>
    </row>
    <row r="3797" spans="1:47" x14ac:dyDescent="0.25">
      <c r="A3797" t="s">
        <v>5101</v>
      </c>
      <c r="B3797">
        <v>2023</v>
      </c>
      <c r="C3797">
        <v>1</v>
      </c>
      <c r="D3797" t="s">
        <v>48</v>
      </c>
      <c r="E3797" s="1">
        <v>44952</v>
      </c>
      <c r="F3797" s="1">
        <v>44975</v>
      </c>
      <c r="G3797">
        <v>23</v>
      </c>
      <c r="H3797">
        <v>18.100000000000001</v>
      </c>
      <c r="I3797" t="s">
        <v>65</v>
      </c>
      <c r="J3797" t="s">
        <v>66</v>
      </c>
      <c r="K3797" t="s">
        <v>251</v>
      </c>
      <c r="L3797">
        <v>8543.7000000000007</v>
      </c>
      <c r="M3797" t="s">
        <v>52</v>
      </c>
      <c r="N3797" t="s">
        <v>69</v>
      </c>
      <c r="O3797" t="s">
        <v>189</v>
      </c>
      <c r="P3797" t="s">
        <v>226</v>
      </c>
      <c r="Q3797" t="s">
        <v>204</v>
      </c>
      <c r="R3797" t="s">
        <v>1540</v>
      </c>
      <c r="S3797" t="s">
        <v>156</v>
      </c>
      <c r="T3797" t="s">
        <v>187</v>
      </c>
      <c r="U3797" t="s">
        <v>143</v>
      </c>
      <c r="V3797">
        <v>24362</v>
      </c>
      <c r="W3797">
        <v>18230</v>
      </c>
      <c r="X3797">
        <v>23.5</v>
      </c>
      <c r="Y3797">
        <v>10.5</v>
      </c>
      <c r="Z3797">
        <v>19415.009999999998</v>
      </c>
      <c r="AA3797">
        <v>1386</v>
      </c>
      <c r="AB3797">
        <v>1715.86</v>
      </c>
      <c r="AC3797">
        <v>2378181.96</v>
      </c>
      <c r="AD3797">
        <v>57180310.850000001</v>
      </c>
      <c r="AE3797">
        <v>282.33999999999997</v>
      </c>
      <c r="AF3797">
        <v>16144288965.389999</v>
      </c>
      <c r="AG3797">
        <v>196035.84</v>
      </c>
      <c r="AH3797">
        <v>0</v>
      </c>
      <c r="AI3797">
        <v>0</v>
      </c>
      <c r="AJ3797">
        <v>5.54</v>
      </c>
      <c r="AK3797">
        <v>0</v>
      </c>
      <c r="AL3797">
        <v>0.17499999999999999</v>
      </c>
      <c r="AM3797">
        <v>100065.54</v>
      </c>
      <c r="AN3797">
        <v>496.4</v>
      </c>
      <c r="AO3797">
        <v>369.88</v>
      </c>
      <c r="AP3797">
        <v>183608.43</v>
      </c>
      <c r="AQ3797">
        <v>2857891.77</v>
      </c>
      <c r="AR3797" t="s">
        <v>61</v>
      </c>
      <c r="AS3797" t="s">
        <v>124</v>
      </c>
      <c r="AT3797" t="s">
        <v>62</v>
      </c>
      <c r="AU3797" t="s">
        <v>63</v>
      </c>
    </row>
    <row r="3798" spans="1:47" x14ac:dyDescent="0.25">
      <c r="A3798" t="s">
        <v>5102</v>
      </c>
      <c r="B3798">
        <v>2020</v>
      </c>
      <c r="C3798">
        <v>10</v>
      </c>
      <c r="D3798" t="s">
        <v>119</v>
      </c>
      <c r="E3798" s="1">
        <v>44132</v>
      </c>
      <c r="F3798" s="1">
        <v>44152</v>
      </c>
      <c r="G3798">
        <v>20</v>
      </c>
      <c r="H3798">
        <v>15.4</v>
      </c>
      <c r="I3798" t="s">
        <v>49</v>
      </c>
      <c r="J3798" t="s">
        <v>78</v>
      </c>
      <c r="K3798" t="s">
        <v>211</v>
      </c>
      <c r="L3798">
        <v>1701.99</v>
      </c>
      <c r="M3798" t="s">
        <v>68</v>
      </c>
      <c r="N3798" t="s">
        <v>106</v>
      </c>
      <c r="O3798" t="s">
        <v>189</v>
      </c>
      <c r="P3798" t="s">
        <v>159</v>
      </c>
      <c r="Q3798" t="s">
        <v>184</v>
      </c>
      <c r="R3798" t="s">
        <v>591</v>
      </c>
      <c r="S3798" t="s">
        <v>85</v>
      </c>
      <c r="T3798" t="s">
        <v>86</v>
      </c>
      <c r="U3798" t="s">
        <v>132</v>
      </c>
      <c r="V3798">
        <v>55523</v>
      </c>
      <c r="W3798">
        <v>32353</v>
      </c>
      <c r="X3798">
        <v>3</v>
      </c>
      <c r="Y3798">
        <v>14.5</v>
      </c>
      <c r="Z3798">
        <v>47950.46</v>
      </c>
      <c r="AB3798">
        <v>29.6</v>
      </c>
      <c r="AC3798">
        <v>1419333.62</v>
      </c>
      <c r="AD3798">
        <v>53959132.140000001</v>
      </c>
      <c r="AE3798">
        <v>162.63</v>
      </c>
      <c r="AF3798">
        <v>8775373659.9300003</v>
      </c>
      <c r="AG3798">
        <v>165942.07999999999</v>
      </c>
      <c r="AH3798">
        <v>2.2999999999999998</v>
      </c>
      <c r="AI3798">
        <v>75927.929999999993</v>
      </c>
      <c r="AJ3798">
        <v>8.1300000000000008</v>
      </c>
      <c r="AK3798">
        <v>4386877.4400000004</v>
      </c>
      <c r="AL3798">
        <v>0.28599999999999998</v>
      </c>
      <c r="AM3798">
        <v>154323.12</v>
      </c>
      <c r="AN3798">
        <v>855.4</v>
      </c>
      <c r="AO3798">
        <v>675.69</v>
      </c>
      <c r="AP3798">
        <v>577985.23</v>
      </c>
      <c r="AQ3798">
        <v>2393511.98</v>
      </c>
      <c r="AR3798" t="s">
        <v>61</v>
      </c>
      <c r="AS3798" t="s">
        <v>61</v>
      </c>
      <c r="AT3798" t="s">
        <v>62</v>
      </c>
      <c r="AU3798" t="s">
        <v>63</v>
      </c>
    </row>
    <row r="3799" spans="1:47" x14ac:dyDescent="0.25">
      <c r="A3799" t="s">
        <v>5103</v>
      </c>
      <c r="B3799">
        <v>2023</v>
      </c>
      <c r="C3799">
        <v>5</v>
      </c>
      <c r="D3799" t="s">
        <v>77</v>
      </c>
      <c r="E3799" s="1">
        <v>45076</v>
      </c>
      <c r="F3799" s="1">
        <v>45096</v>
      </c>
      <c r="G3799">
        <v>20</v>
      </c>
      <c r="H3799">
        <v>3.1</v>
      </c>
      <c r="I3799" t="s">
        <v>65</v>
      </c>
      <c r="J3799" t="s">
        <v>50</v>
      </c>
      <c r="K3799" t="s">
        <v>51</v>
      </c>
      <c r="L3799">
        <v>2709</v>
      </c>
      <c r="M3799" t="s">
        <v>98</v>
      </c>
      <c r="N3799" t="s">
        <v>69</v>
      </c>
      <c r="O3799" t="s">
        <v>200</v>
      </c>
      <c r="P3799" t="s">
        <v>56</v>
      </c>
      <c r="Q3799" t="s">
        <v>174</v>
      </c>
      <c r="R3799" t="s">
        <v>4274</v>
      </c>
      <c r="S3799" t="s">
        <v>186</v>
      </c>
      <c r="T3799" t="s">
        <v>162</v>
      </c>
      <c r="U3799" t="s">
        <v>96</v>
      </c>
      <c r="V3799">
        <v>127802</v>
      </c>
      <c r="W3799">
        <v>84124</v>
      </c>
      <c r="X3799">
        <v>14.8</v>
      </c>
      <c r="Y3799">
        <v>10.3</v>
      </c>
      <c r="Z3799">
        <v>105393.35</v>
      </c>
      <c r="AB3799">
        <v>25.08</v>
      </c>
      <c r="AC3799">
        <v>2643265.2200000002</v>
      </c>
      <c r="AD3799">
        <v>5291800.0999999996</v>
      </c>
      <c r="AE3799">
        <v>285.16000000000003</v>
      </c>
      <c r="AF3799">
        <v>1509009716.52</v>
      </c>
      <c r="AG3799">
        <v>154884.43</v>
      </c>
      <c r="AH3799">
        <v>0</v>
      </c>
      <c r="AI3799">
        <v>0</v>
      </c>
      <c r="AJ3799">
        <v>10.69</v>
      </c>
      <c r="AK3799">
        <v>0</v>
      </c>
      <c r="AL3799">
        <v>0.09</v>
      </c>
      <c r="AM3799">
        <v>4762.62</v>
      </c>
      <c r="AN3799">
        <v>563.6</v>
      </c>
      <c r="AO3799">
        <v>608.17999999999995</v>
      </c>
      <c r="AP3799">
        <v>342770.25</v>
      </c>
      <c r="AQ3799">
        <v>3145682.52</v>
      </c>
      <c r="AR3799" t="s">
        <v>61</v>
      </c>
      <c r="AS3799" t="s">
        <v>61</v>
      </c>
      <c r="AT3799" t="s">
        <v>62</v>
      </c>
      <c r="AU3799" t="s">
        <v>63</v>
      </c>
    </row>
    <row r="3800" spans="1:47" x14ac:dyDescent="0.25">
      <c r="A3800" t="s">
        <v>5104</v>
      </c>
      <c r="B3800">
        <v>2023</v>
      </c>
      <c r="C3800">
        <v>9</v>
      </c>
      <c r="D3800" t="s">
        <v>89</v>
      </c>
      <c r="E3800" s="1">
        <v>45196</v>
      </c>
      <c r="F3800" s="1">
        <v>45211</v>
      </c>
      <c r="G3800">
        <v>15</v>
      </c>
      <c r="H3800">
        <v>9.6</v>
      </c>
      <c r="I3800" t="s">
        <v>49</v>
      </c>
      <c r="J3800" t="s">
        <v>78</v>
      </c>
      <c r="K3800" t="s">
        <v>177</v>
      </c>
      <c r="L3800">
        <v>1001.99</v>
      </c>
      <c r="M3800" t="s">
        <v>98</v>
      </c>
      <c r="N3800" t="s">
        <v>81</v>
      </c>
      <c r="O3800" t="s">
        <v>189</v>
      </c>
      <c r="P3800" t="s">
        <v>71</v>
      </c>
      <c r="Q3800" t="s">
        <v>128</v>
      </c>
      <c r="R3800" t="s">
        <v>914</v>
      </c>
      <c r="S3800" t="s">
        <v>130</v>
      </c>
      <c r="T3800" t="s">
        <v>187</v>
      </c>
      <c r="U3800" t="s">
        <v>87</v>
      </c>
      <c r="V3800">
        <v>80382</v>
      </c>
      <c r="W3800">
        <v>53190</v>
      </c>
      <c r="X3800">
        <v>9.9</v>
      </c>
      <c r="Y3800">
        <v>10.9</v>
      </c>
      <c r="Z3800">
        <v>76003.92</v>
      </c>
      <c r="AB3800">
        <v>26.21</v>
      </c>
      <c r="AC3800">
        <v>1992062.74</v>
      </c>
      <c r="AD3800">
        <v>20799992.789999999</v>
      </c>
      <c r="AE3800">
        <v>280.45999999999998</v>
      </c>
      <c r="AF3800">
        <v>5833565977.8800001</v>
      </c>
      <c r="AG3800">
        <v>109629.37</v>
      </c>
      <c r="AH3800">
        <v>0</v>
      </c>
      <c r="AJ3800">
        <v>16.68</v>
      </c>
      <c r="AK3800">
        <v>3469438.8</v>
      </c>
      <c r="AL3800">
        <v>0.106</v>
      </c>
      <c r="AM3800">
        <v>22047.99</v>
      </c>
      <c r="AN3800">
        <v>409.7</v>
      </c>
      <c r="AO3800">
        <v>390.69</v>
      </c>
      <c r="AP3800">
        <v>160065.69</v>
      </c>
      <c r="AQ3800">
        <v>2283805.79</v>
      </c>
      <c r="AR3800" t="s">
        <v>61</v>
      </c>
      <c r="AS3800" t="s">
        <v>61</v>
      </c>
      <c r="AT3800" t="s">
        <v>62</v>
      </c>
      <c r="AU3800" t="s">
        <v>63</v>
      </c>
    </row>
    <row r="3801" spans="1:47" x14ac:dyDescent="0.25">
      <c r="A3801" t="s">
        <v>5105</v>
      </c>
      <c r="B3801">
        <v>2020</v>
      </c>
      <c r="C3801">
        <v>6</v>
      </c>
      <c r="D3801" t="s">
        <v>77</v>
      </c>
      <c r="E3801" s="1">
        <v>43983</v>
      </c>
      <c r="F3801" s="1">
        <v>44015</v>
      </c>
      <c r="G3801">
        <v>32</v>
      </c>
      <c r="H3801">
        <v>6.9</v>
      </c>
      <c r="I3801" t="s">
        <v>49</v>
      </c>
      <c r="J3801" t="s">
        <v>66</v>
      </c>
      <c r="K3801" t="s">
        <v>245</v>
      </c>
      <c r="L3801">
        <v>8905.9</v>
      </c>
      <c r="M3801" t="s">
        <v>114</v>
      </c>
      <c r="N3801" t="s">
        <v>69</v>
      </c>
      <c r="O3801" t="s">
        <v>54</v>
      </c>
      <c r="P3801" t="s">
        <v>230</v>
      </c>
      <c r="Q3801" t="s">
        <v>82</v>
      </c>
      <c r="R3801" t="s">
        <v>1510</v>
      </c>
      <c r="S3801" t="s">
        <v>137</v>
      </c>
      <c r="T3801" t="s">
        <v>74</v>
      </c>
      <c r="U3801" t="s">
        <v>60</v>
      </c>
      <c r="V3801">
        <v>6031</v>
      </c>
      <c r="W3801">
        <v>3789</v>
      </c>
      <c r="X3801">
        <v>17.600000000000001</v>
      </c>
      <c r="Y3801">
        <v>13.9</v>
      </c>
      <c r="Z3801">
        <v>5071.3999999999996</v>
      </c>
      <c r="AB3801">
        <v>14.87</v>
      </c>
      <c r="AC3801">
        <v>75411.72</v>
      </c>
      <c r="AD3801">
        <v>3356151.09</v>
      </c>
      <c r="AE3801">
        <v>165.11</v>
      </c>
      <c r="AF3801">
        <v>554134106.47000003</v>
      </c>
      <c r="AG3801">
        <v>82336.45</v>
      </c>
      <c r="AH3801">
        <v>0</v>
      </c>
      <c r="AI3801">
        <v>0</v>
      </c>
      <c r="AJ3801">
        <v>12.27</v>
      </c>
      <c r="AK3801">
        <v>411799.74</v>
      </c>
      <c r="AL3801">
        <v>0.08</v>
      </c>
      <c r="AM3801">
        <v>2684.92</v>
      </c>
      <c r="AN3801">
        <v>1418.6</v>
      </c>
      <c r="AO3801">
        <v>631.85</v>
      </c>
      <c r="AP3801">
        <v>896342.41</v>
      </c>
      <c r="AQ3801">
        <v>1056775.5</v>
      </c>
      <c r="AR3801" t="s">
        <v>61</v>
      </c>
      <c r="AS3801" t="s">
        <v>61</v>
      </c>
      <c r="AT3801" t="s">
        <v>62</v>
      </c>
      <c r="AU3801" t="s">
        <v>63</v>
      </c>
    </row>
    <row r="3802" spans="1:47" x14ac:dyDescent="0.25">
      <c r="A3802" t="s">
        <v>5106</v>
      </c>
      <c r="B3802">
        <v>2025</v>
      </c>
      <c r="C3802">
        <v>1</v>
      </c>
      <c r="D3802" t="s">
        <v>48</v>
      </c>
      <c r="E3802" s="1">
        <v>45664</v>
      </c>
      <c r="F3802" s="1">
        <v>45677</v>
      </c>
      <c r="G3802">
        <v>13</v>
      </c>
      <c r="H3802">
        <v>1.7</v>
      </c>
      <c r="I3802" t="s">
        <v>49</v>
      </c>
      <c r="J3802" t="s">
        <v>50</v>
      </c>
      <c r="K3802" t="s">
        <v>51</v>
      </c>
      <c r="L3802">
        <v>2709</v>
      </c>
      <c r="M3802" t="s">
        <v>90</v>
      </c>
      <c r="N3802" t="s">
        <v>69</v>
      </c>
      <c r="O3802" t="s">
        <v>189</v>
      </c>
      <c r="P3802" t="s">
        <v>164</v>
      </c>
      <c r="Q3802" t="s">
        <v>226</v>
      </c>
      <c r="R3802" t="s">
        <v>1129</v>
      </c>
      <c r="S3802" t="s">
        <v>58</v>
      </c>
      <c r="T3802" t="s">
        <v>86</v>
      </c>
      <c r="U3802" t="s">
        <v>132</v>
      </c>
      <c r="V3802">
        <v>255269</v>
      </c>
      <c r="W3802">
        <v>164769</v>
      </c>
      <c r="X3802">
        <v>4.5</v>
      </c>
      <c r="Y3802">
        <v>13</v>
      </c>
      <c r="Z3802">
        <v>199300.04</v>
      </c>
      <c r="AB3802">
        <v>30.75</v>
      </c>
      <c r="AC3802">
        <v>6128476.2300000004</v>
      </c>
      <c r="AD3802">
        <v>19399865.890000001</v>
      </c>
      <c r="AE3802">
        <v>277.97000000000003</v>
      </c>
      <c r="AF3802">
        <v>5392580721.4399996</v>
      </c>
      <c r="AG3802">
        <v>76739.009999999995</v>
      </c>
      <c r="AH3802">
        <v>2.1</v>
      </c>
      <c r="AI3802">
        <v>45740.67</v>
      </c>
      <c r="AJ3802">
        <v>1.32</v>
      </c>
      <c r="AK3802">
        <v>256078.23</v>
      </c>
      <c r="AL3802">
        <v>6.6000000000000003E-2</v>
      </c>
      <c r="AM3802">
        <v>12803.91</v>
      </c>
      <c r="AN3802">
        <v>501.3</v>
      </c>
      <c r="AO3802">
        <v>351.39</v>
      </c>
      <c r="AP3802">
        <v>176151.81</v>
      </c>
      <c r="AQ3802">
        <v>6439911.6299999999</v>
      </c>
      <c r="AR3802" t="s">
        <v>61</v>
      </c>
      <c r="AS3802" t="s">
        <v>61</v>
      </c>
      <c r="AT3802" t="s">
        <v>62</v>
      </c>
      <c r="AU3802" t="s">
        <v>63</v>
      </c>
    </row>
    <row r="3803" spans="1:47" x14ac:dyDescent="0.25">
      <c r="A3803" t="s">
        <v>5107</v>
      </c>
      <c r="B3803">
        <v>2024</v>
      </c>
      <c r="C3803">
        <v>10</v>
      </c>
      <c r="D3803" t="s">
        <v>119</v>
      </c>
      <c r="E3803" s="1">
        <v>45573</v>
      </c>
      <c r="F3803" s="1">
        <v>45602</v>
      </c>
      <c r="G3803">
        <v>29</v>
      </c>
      <c r="H3803">
        <v>19.2</v>
      </c>
      <c r="I3803" t="s">
        <v>49</v>
      </c>
      <c r="J3803" t="s">
        <v>66</v>
      </c>
      <c r="K3803" t="s">
        <v>251</v>
      </c>
      <c r="L3803">
        <v>8543.7000000000007</v>
      </c>
      <c r="M3803" t="s">
        <v>114</v>
      </c>
      <c r="N3803" t="s">
        <v>81</v>
      </c>
      <c r="O3803" t="s">
        <v>200</v>
      </c>
      <c r="P3803" t="s">
        <v>174</v>
      </c>
      <c r="Q3803" t="s">
        <v>128</v>
      </c>
      <c r="R3803" t="s">
        <v>2758</v>
      </c>
      <c r="S3803" t="s">
        <v>156</v>
      </c>
      <c r="T3803" t="s">
        <v>95</v>
      </c>
      <c r="U3803" t="s">
        <v>60</v>
      </c>
      <c r="V3803">
        <v>21440</v>
      </c>
      <c r="W3803">
        <v>12448</v>
      </c>
      <c r="X3803">
        <v>16.5</v>
      </c>
      <c r="Y3803">
        <v>11</v>
      </c>
      <c r="Z3803">
        <v>17650.93</v>
      </c>
      <c r="AA3803">
        <v>1260</v>
      </c>
      <c r="AB3803">
        <v>2356.7399999999998</v>
      </c>
      <c r="AC3803">
        <v>2969492.4</v>
      </c>
      <c r="AD3803">
        <v>30712088.670000002</v>
      </c>
      <c r="AE3803">
        <v>273.14999999999998</v>
      </c>
      <c r="AF3803">
        <v>8389007020.21</v>
      </c>
      <c r="AG3803">
        <v>51684.25</v>
      </c>
      <c r="AI3803">
        <v>48417.94</v>
      </c>
      <c r="AJ3803">
        <v>10.27</v>
      </c>
      <c r="AK3803">
        <v>3154131.51</v>
      </c>
      <c r="AL3803">
        <v>0.28000000000000003</v>
      </c>
      <c r="AM3803">
        <v>85993.85</v>
      </c>
      <c r="AN3803">
        <v>980.9</v>
      </c>
      <c r="AO3803">
        <v>558.61</v>
      </c>
      <c r="AP3803">
        <v>547940.55000000005</v>
      </c>
      <c r="AQ3803">
        <v>3703528.99</v>
      </c>
      <c r="AR3803" t="s">
        <v>61</v>
      </c>
      <c r="AS3803" t="s">
        <v>61</v>
      </c>
      <c r="AT3803" t="s">
        <v>62</v>
      </c>
      <c r="AU3803" t="s">
        <v>63</v>
      </c>
    </row>
    <row r="3804" spans="1:47" x14ac:dyDescent="0.25">
      <c r="A3804" t="s">
        <v>5108</v>
      </c>
      <c r="B3804">
        <v>2024</v>
      </c>
      <c r="C3804">
        <v>6</v>
      </c>
      <c r="D3804" t="s">
        <v>77</v>
      </c>
      <c r="E3804" s="1">
        <v>45465</v>
      </c>
      <c r="F3804" s="1">
        <v>45488</v>
      </c>
      <c r="G3804">
        <v>23</v>
      </c>
      <c r="H3804">
        <v>13.4</v>
      </c>
      <c r="I3804" t="s">
        <v>65</v>
      </c>
      <c r="J3804" t="s">
        <v>78</v>
      </c>
      <c r="K3804" t="s">
        <v>177</v>
      </c>
      <c r="L3804">
        <v>1001.99</v>
      </c>
      <c r="M3804" t="s">
        <v>98</v>
      </c>
      <c r="N3804" t="s">
        <v>53</v>
      </c>
      <c r="O3804" t="s">
        <v>189</v>
      </c>
      <c r="P3804" t="s">
        <v>184</v>
      </c>
      <c r="Q3804" t="s">
        <v>154</v>
      </c>
      <c r="R3804" t="s">
        <v>2358</v>
      </c>
      <c r="S3804" t="s">
        <v>130</v>
      </c>
      <c r="T3804" t="s">
        <v>59</v>
      </c>
      <c r="U3804" t="s">
        <v>181</v>
      </c>
      <c r="V3804">
        <v>82741</v>
      </c>
      <c r="W3804">
        <v>57226</v>
      </c>
      <c r="X3804">
        <v>4.0999999999999996</v>
      </c>
      <c r="Y3804">
        <v>13.9</v>
      </c>
      <c r="Z3804">
        <v>73110.66</v>
      </c>
      <c r="AB3804">
        <v>22.43</v>
      </c>
      <c r="AC3804">
        <v>1639872.1</v>
      </c>
      <c r="AD3804">
        <v>21920769.190000001</v>
      </c>
      <c r="AE3804">
        <v>275.83</v>
      </c>
      <c r="AF3804">
        <v>6046405765.6800003</v>
      </c>
      <c r="AG3804">
        <v>243644.84</v>
      </c>
      <c r="AI3804">
        <v>0</v>
      </c>
      <c r="AJ3804">
        <v>7.92</v>
      </c>
      <c r="AK3804">
        <v>0</v>
      </c>
      <c r="AL3804">
        <v>0.34799999999999998</v>
      </c>
      <c r="AM3804">
        <v>76284.28</v>
      </c>
      <c r="AN3804">
        <v>991.9</v>
      </c>
      <c r="AO3804">
        <v>572.87</v>
      </c>
      <c r="AP3804">
        <v>568229.75</v>
      </c>
      <c r="AQ3804">
        <v>2528030.9700000002</v>
      </c>
      <c r="AR3804" t="s">
        <v>61</v>
      </c>
      <c r="AS3804" t="s">
        <v>61</v>
      </c>
      <c r="AT3804" t="s">
        <v>62</v>
      </c>
      <c r="AU3804" t="s">
        <v>63</v>
      </c>
    </row>
    <row r="3805" spans="1:47" x14ac:dyDescent="0.25">
      <c r="A3805" t="s">
        <v>5109</v>
      </c>
      <c r="B3805">
        <v>2023</v>
      </c>
      <c r="C3805">
        <v>8</v>
      </c>
      <c r="D3805" t="s">
        <v>89</v>
      </c>
      <c r="E3805" s="1">
        <v>45143</v>
      </c>
      <c r="F3805" s="1">
        <v>45151</v>
      </c>
      <c r="G3805">
        <v>8</v>
      </c>
      <c r="H3805">
        <v>1.3</v>
      </c>
      <c r="I3805" t="s">
        <v>49</v>
      </c>
      <c r="J3805" t="s">
        <v>50</v>
      </c>
      <c r="K3805" t="s">
        <v>139</v>
      </c>
      <c r="L3805">
        <v>2710.1210999999998</v>
      </c>
      <c r="M3805" t="s">
        <v>98</v>
      </c>
      <c r="N3805" t="s">
        <v>81</v>
      </c>
      <c r="O3805" t="s">
        <v>107</v>
      </c>
      <c r="P3805" t="s">
        <v>93</v>
      </c>
      <c r="Q3805" t="s">
        <v>92</v>
      </c>
      <c r="R3805" t="s">
        <v>1696</v>
      </c>
      <c r="S3805" t="s">
        <v>142</v>
      </c>
      <c r="T3805" t="s">
        <v>95</v>
      </c>
      <c r="U3805" t="s">
        <v>213</v>
      </c>
      <c r="V3805">
        <v>53048</v>
      </c>
      <c r="W3805">
        <v>38946</v>
      </c>
      <c r="X3805">
        <v>7.8</v>
      </c>
      <c r="Y3805">
        <v>12.9</v>
      </c>
      <c r="Z3805">
        <v>44820.86</v>
      </c>
      <c r="AB3805">
        <v>12.66</v>
      </c>
      <c r="AC3805">
        <v>567432.09</v>
      </c>
      <c r="AD3805">
        <v>44543867.090000004</v>
      </c>
      <c r="AE3805">
        <v>289.11</v>
      </c>
      <c r="AF3805">
        <v>12878077414.389999</v>
      </c>
      <c r="AG3805">
        <v>43732.03</v>
      </c>
      <c r="AH3805">
        <v>0</v>
      </c>
      <c r="AI3805">
        <v>0</v>
      </c>
      <c r="AJ3805">
        <v>6.85</v>
      </c>
      <c r="AK3805">
        <v>3051254.9</v>
      </c>
      <c r="AL3805">
        <v>0.316</v>
      </c>
      <c r="AM3805">
        <v>140758.62</v>
      </c>
      <c r="AN3805">
        <v>311.7</v>
      </c>
      <c r="AO3805">
        <v>649.91</v>
      </c>
      <c r="AP3805">
        <v>202576.95</v>
      </c>
      <c r="AQ3805">
        <v>954499.69</v>
      </c>
      <c r="AR3805" t="s">
        <v>61</v>
      </c>
      <c r="AS3805" t="s">
        <v>61</v>
      </c>
      <c r="AT3805" t="s">
        <v>62</v>
      </c>
      <c r="AU3805" t="s">
        <v>63</v>
      </c>
    </row>
    <row r="3806" spans="1:47" x14ac:dyDescent="0.25">
      <c r="A3806" t="s">
        <v>5110</v>
      </c>
      <c r="B3806">
        <v>2023</v>
      </c>
      <c r="C3806">
        <v>3</v>
      </c>
      <c r="D3806" t="s">
        <v>48</v>
      </c>
      <c r="E3806" s="1">
        <v>45007</v>
      </c>
      <c r="F3806" s="1">
        <v>45017</v>
      </c>
      <c r="G3806">
        <v>10</v>
      </c>
      <c r="H3806">
        <v>17.5</v>
      </c>
      <c r="I3806" t="s">
        <v>49</v>
      </c>
      <c r="J3806" t="s">
        <v>50</v>
      </c>
      <c r="K3806" t="s">
        <v>423</v>
      </c>
      <c r="L3806">
        <v>2710.1941000000002</v>
      </c>
      <c r="M3806" t="s">
        <v>90</v>
      </c>
      <c r="N3806" t="s">
        <v>53</v>
      </c>
      <c r="O3806" t="s">
        <v>200</v>
      </c>
      <c r="P3806" t="s">
        <v>159</v>
      </c>
      <c r="Q3806" t="s">
        <v>100</v>
      </c>
      <c r="R3806" t="s">
        <v>1514</v>
      </c>
      <c r="S3806" t="s">
        <v>142</v>
      </c>
      <c r="T3806" t="s">
        <v>74</v>
      </c>
      <c r="U3806" t="s">
        <v>87</v>
      </c>
      <c r="V3806">
        <v>28933</v>
      </c>
      <c r="W3806">
        <v>20609</v>
      </c>
      <c r="X3806">
        <v>15.4</v>
      </c>
      <c r="Y3806">
        <v>12.3</v>
      </c>
      <c r="Z3806">
        <v>26658.81</v>
      </c>
      <c r="AB3806">
        <v>23.61</v>
      </c>
      <c r="AC3806">
        <v>629414.5</v>
      </c>
      <c r="AD3806">
        <v>31957781.66</v>
      </c>
      <c r="AE3806">
        <v>282.37</v>
      </c>
      <c r="AF3806">
        <v>9023918807.3299999</v>
      </c>
      <c r="AG3806">
        <v>141712.59</v>
      </c>
      <c r="AH3806">
        <v>1.7</v>
      </c>
      <c r="AI3806">
        <v>57744.59</v>
      </c>
      <c r="AJ3806">
        <v>11.01</v>
      </c>
      <c r="AK3806">
        <v>3518551.76</v>
      </c>
      <c r="AL3806">
        <v>0.11799999999999999</v>
      </c>
      <c r="AM3806">
        <v>37710.18</v>
      </c>
      <c r="AN3806">
        <v>450.5</v>
      </c>
      <c r="AO3806">
        <v>747.51</v>
      </c>
      <c r="AP3806">
        <v>336753.26</v>
      </c>
      <c r="AQ3806">
        <v>1203335.1200000001</v>
      </c>
      <c r="AR3806" t="s">
        <v>61</v>
      </c>
      <c r="AS3806" t="s">
        <v>124</v>
      </c>
      <c r="AT3806" t="s">
        <v>62</v>
      </c>
      <c r="AU3806" t="s">
        <v>63</v>
      </c>
    </row>
    <row r="3807" spans="1:47" x14ac:dyDescent="0.25">
      <c r="A3807" t="s">
        <v>5111</v>
      </c>
      <c r="B3807">
        <v>2024</v>
      </c>
      <c r="C3807">
        <v>9</v>
      </c>
      <c r="D3807" t="s">
        <v>89</v>
      </c>
      <c r="E3807" s="1">
        <v>45561</v>
      </c>
      <c r="F3807" s="1">
        <v>45590</v>
      </c>
      <c r="G3807">
        <v>29</v>
      </c>
      <c r="H3807">
        <v>9.8000000000000007</v>
      </c>
      <c r="I3807" t="s">
        <v>49</v>
      </c>
      <c r="J3807" t="s">
        <v>66</v>
      </c>
      <c r="K3807" t="s">
        <v>248</v>
      </c>
      <c r="L3807">
        <v>9999</v>
      </c>
      <c r="M3807" t="s">
        <v>90</v>
      </c>
      <c r="N3807" t="s">
        <v>53</v>
      </c>
      <c r="O3807" t="s">
        <v>189</v>
      </c>
      <c r="P3807" t="s">
        <v>131</v>
      </c>
      <c r="Q3807" t="s">
        <v>184</v>
      </c>
      <c r="R3807" t="s">
        <v>2723</v>
      </c>
      <c r="S3807" t="s">
        <v>156</v>
      </c>
      <c r="T3807" t="s">
        <v>148</v>
      </c>
      <c r="U3807" t="s">
        <v>96</v>
      </c>
      <c r="V3807">
        <v>19544</v>
      </c>
      <c r="W3807">
        <v>11789</v>
      </c>
      <c r="X3807">
        <v>22.4</v>
      </c>
      <c r="Y3807">
        <v>10.4</v>
      </c>
      <c r="Z3807">
        <v>16085.78</v>
      </c>
      <c r="AA3807">
        <v>1148</v>
      </c>
      <c r="AB3807">
        <v>1119.52</v>
      </c>
      <c r="AC3807">
        <v>1285208.96</v>
      </c>
      <c r="AD3807">
        <v>15701812.43</v>
      </c>
      <c r="AE3807">
        <v>282.44</v>
      </c>
      <c r="AF3807">
        <v>4434819902.7299995</v>
      </c>
      <c r="AG3807">
        <v>128512.8</v>
      </c>
      <c r="AH3807">
        <v>0</v>
      </c>
      <c r="AI3807">
        <v>0</v>
      </c>
      <c r="AJ3807">
        <v>22.84</v>
      </c>
      <c r="AK3807">
        <v>3586293.96</v>
      </c>
      <c r="AL3807">
        <v>0.22600000000000001</v>
      </c>
      <c r="AM3807">
        <v>35486.1</v>
      </c>
      <c r="AN3807">
        <v>660.6</v>
      </c>
      <c r="AO3807">
        <v>444.89</v>
      </c>
      <c r="AP3807">
        <v>293894.33</v>
      </c>
      <c r="AQ3807">
        <v>1743102.19</v>
      </c>
      <c r="AR3807" t="s">
        <v>61</v>
      </c>
      <c r="AS3807" t="s">
        <v>61</v>
      </c>
      <c r="AT3807" t="s">
        <v>62</v>
      </c>
      <c r="AU3807" t="s">
        <v>63</v>
      </c>
    </row>
    <row r="3808" spans="1:47" x14ac:dyDescent="0.25">
      <c r="A3808" t="s">
        <v>5112</v>
      </c>
      <c r="B3808">
        <v>2026</v>
      </c>
      <c r="C3808">
        <v>1</v>
      </c>
      <c r="D3808" t="s">
        <v>48</v>
      </c>
      <c r="E3808" s="1">
        <v>46031</v>
      </c>
      <c r="F3808" s="1">
        <v>46041</v>
      </c>
      <c r="G3808">
        <v>10</v>
      </c>
      <c r="H3808">
        <v>10.8</v>
      </c>
      <c r="I3808" t="s">
        <v>49</v>
      </c>
      <c r="J3808" t="s">
        <v>66</v>
      </c>
      <c r="K3808" t="s">
        <v>67</v>
      </c>
      <c r="L3808">
        <v>8479.8989999999994</v>
      </c>
      <c r="M3808" t="s">
        <v>52</v>
      </c>
      <c r="N3808" t="s">
        <v>69</v>
      </c>
      <c r="O3808" t="s">
        <v>107</v>
      </c>
      <c r="P3808" t="s">
        <v>131</v>
      </c>
      <c r="Q3808" t="s">
        <v>82</v>
      </c>
      <c r="R3808" t="s">
        <v>1458</v>
      </c>
      <c r="S3808" t="s">
        <v>73</v>
      </c>
      <c r="T3808" t="s">
        <v>162</v>
      </c>
      <c r="U3808" t="s">
        <v>75</v>
      </c>
      <c r="V3808">
        <v>15861</v>
      </c>
      <c r="W3808">
        <v>9872</v>
      </c>
      <c r="X3808">
        <v>23.7</v>
      </c>
      <c r="Y3808">
        <v>12.8</v>
      </c>
      <c r="Z3808">
        <v>14919.21</v>
      </c>
      <c r="AB3808">
        <v>19.399999999999999</v>
      </c>
      <c r="AC3808">
        <v>289432.67</v>
      </c>
      <c r="AD3808">
        <v>16153327.050000001</v>
      </c>
      <c r="AE3808">
        <v>277.77999999999997</v>
      </c>
      <c r="AF3808">
        <v>4487071187.9499998</v>
      </c>
      <c r="AG3808">
        <v>57704.36</v>
      </c>
      <c r="AH3808">
        <v>0</v>
      </c>
      <c r="AI3808">
        <v>0</v>
      </c>
      <c r="AJ3808">
        <v>2.63</v>
      </c>
      <c r="AK3808">
        <v>424832.5</v>
      </c>
      <c r="AL3808">
        <v>0.06</v>
      </c>
      <c r="AM3808">
        <v>9692</v>
      </c>
      <c r="AN3808">
        <v>198.7</v>
      </c>
      <c r="AO3808">
        <v>602.13</v>
      </c>
      <c r="AP3808">
        <v>119643.23</v>
      </c>
      <c r="AQ3808">
        <v>476472.26</v>
      </c>
      <c r="AR3808" t="s">
        <v>61</v>
      </c>
      <c r="AS3808" t="s">
        <v>61</v>
      </c>
      <c r="AT3808" t="s">
        <v>62</v>
      </c>
      <c r="AU3808" t="s">
        <v>63</v>
      </c>
    </row>
    <row r="3809" spans="1:47" x14ac:dyDescent="0.25">
      <c r="A3809" t="s">
        <v>5113</v>
      </c>
      <c r="B3809">
        <v>2024</v>
      </c>
      <c r="C3809">
        <v>1</v>
      </c>
      <c r="D3809" t="s">
        <v>48</v>
      </c>
      <c r="E3809" s="1">
        <v>45293</v>
      </c>
      <c r="F3809" s="1">
        <v>45311</v>
      </c>
      <c r="G3809">
        <v>18</v>
      </c>
      <c r="H3809">
        <v>20.9</v>
      </c>
      <c r="I3809" t="s">
        <v>49</v>
      </c>
      <c r="J3809" t="s">
        <v>134</v>
      </c>
      <c r="K3809" t="s">
        <v>135</v>
      </c>
      <c r="L3809">
        <v>9999.0098999999991</v>
      </c>
      <c r="M3809" t="s">
        <v>114</v>
      </c>
      <c r="N3809" t="s">
        <v>106</v>
      </c>
      <c r="O3809" t="s">
        <v>189</v>
      </c>
      <c r="P3809" t="s">
        <v>204</v>
      </c>
      <c r="Q3809" t="s">
        <v>92</v>
      </c>
      <c r="R3809" t="s">
        <v>5114</v>
      </c>
      <c r="S3809" t="s">
        <v>137</v>
      </c>
      <c r="T3809" t="s">
        <v>102</v>
      </c>
      <c r="U3809" t="s">
        <v>132</v>
      </c>
      <c r="V3809">
        <v>13287</v>
      </c>
      <c r="W3809">
        <v>7919</v>
      </c>
      <c r="X3809">
        <v>8.8000000000000007</v>
      </c>
      <c r="Y3809">
        <v>15.1</v>
      </c>
      <c r="Z3809">
        <v>12328.26</v>
      </c>
      <c r="AB3809">
        <v>13.05</v>
      </c>
      <c r="AC3809">
        <v>160883.79</v>
      </c>
      <c r="AD3809">
        <v>10491349.26</v>
      </c>
      <c r="AE3809">
        <v>281.16000000000003</v>
      </c>
      <c r="AF3809">
        <v>2949747757.9400001</v>
      </c>
      <c r="AG3809">
        <v>118265.58</v>
      </c>
      <c r="AH3809">
        <v>0</v>
      </c>
      <c r="AI3809">
        <v>0</v>
      </c>
      <c r="AJ3809">
        <v>7.35</v>
      </c>
      <c r="AK3809">
        <v>771114.17</v>
      </c>
      <c r="AL3809">
        <v>0.16600000000000001</v>
      </c>
      <c r="AM3809">
        <v>17415.64</v>
      </c>
      <c r="AN3809">
        <v>939.6</v>
      </c>
      <c r="AO3809">
        <v>725.1</v>
      </c>
      <c r="AP3809">
        <v>681303.96</v>
      </c>
      <c r="AQ3809">
        <v>977868.97</v>
      </c>
      <c r="AR3809" t="s">
        <v>61</v>
      </c>
      <c r="AS3809" t="s">
        <v>61</v>
      </c>
      <c r="AT3809" t="s">
        <v>62</v>
      </c>
      <c r="AU3809" t="s">
        <v>63</v>
      </c>
    </row>
    <row r="3810" spans="1:47" x14ac:dyDescent="0.25">
      <c r="A3810" t="s">
        <v>5115</v>
      </c>
      <c r="B3810">
        <v>2025</v>
      </c>
      <c r="C3810">
        <v>3</v>
      </c>
      <c r="D3810" t="s">
        <v>48</v>
      </c>
      <c r="E3810" s="1">
        <v>45727</v>
      </c>
      <c r="F3810" s="1">
        <v>45743</v>
      </c>
      <c r="G3810">
        <v>16</v>
      </c>
      <c r="H3810">
        <v>6.3</v>
      </c>
      <c r="I3810" t="s">
        <v>65</v>
      </c>
      <c r="J3810" t="s">
        <v>50</v>
      </c>
      <c r="K3810" t="s">
        <v>51</v>
      </c>
      <c r="L3810">
        <v>2709</v>
      </c>
      <c r="M3810" t="s">
        <v>52</v>
      </c>
      <c r="N3810" t="s">
        <v>106</v>
      </c>
      <c r="O3810" t="s">
        <v>189</v>
      </c>
      <c r="P3810" t="s">
        <v>70</v>
      </c>
      <c r="Q3810" t="s">
        <v>164</v>
      </c>
      <c r="R3810" t="s">
        <v>5116</v>
      </c>
      <c r="S3810" t="s">
        <v>170</v>
      </c>
      <c r="T3810" t="s">
        <v>95</v>
      </c>
      <c r="U3810" t="s">
        <v>110</v>
      </c>
      <c r="V3810">
        <v>101518</v>
      </c>
      <c r="W3810">
        <v>66406</v>
      </c>
      <c r="X3810">
        <v>14.7</v>
      </c>
      <c r="Y3810">
        <v>15.8</v>
      </c>
      <c r="Z3810">
        <v>93490.08</v>
      </c>
      <c r="AB3810">
        <v>25.91</v>
      </c>
      <c r="AC3810">
        <v>2422327.9700000002</v>
      </c>
      <c r="AD3810">
        <v>6306840.7999999998</v>
      </c>
      <c r="AE3810">
        <v>281.07</v>
      </c>
      <c r="AF3810">
        <v>1772663743.6600001</v>
      </c>
      <c r="AG3810">
        <v>86145.8</v>
      </c>
      <c r="AH3810">
        <v>0</v>
      </c>
      <c r="AI3810">
        <v>0</v>
      </c>
      <c r="AJ3810">
        <v>0.7</v>
      </c>
      <c r="AK3810">
        <v>0</v>
      </c>
      <c r="AL3810">
        <v>9.5000000000000001E-2</v>
      </c>
      <c r="AM3810">
        <v>5991.5</v>
      </c>
      <c r="AN3810">
        <v>842.4</v>
      </c>
      <c r="AO3810">
        <v>397.72</v>
      </c>
      <c r="AP3810">
        <v>335039.33</v>
      </c>
      <c r="AQ3810">
        <v>2849504.6</v>
      </c>
      <c r="AR3810" t="s">
        <v>124</v>
      </c>
      <c r="AS3810" t="s">
        <v>61</v>
      </c>
      <c r="AT3810" t="s">
        <v>62</v>
      </c>
      <c r="AU3810" t="s">
        <v>63</v>
      </c>
    </row>
    <row r="3811" spans="1:47" x14ac:dyDescent="0.25">
      <c r="A3811" t="s">
        <v>5117</v>
      </c>
      <c r="B3811">
        <v>2025</v>
      </c>
      <c r="C3811">
        <v>10</v>
      </c>
      <c r="D3811" t="s">
        <v>119</v>
      </c>
      <c r="E3811" s="1">
        <v>45946</v>
      </c>
      <c r="F3811" s="1">
        <v>45959</v>
      </c>
      <c r="G3811">
        <v>13</v>
      </c>
      <c r="H3811">
        <v>12.9</v>
      </c>
      <c r="I3811" t="s">
        <v>49</v>
      </c>
      <c r="J3811" t="s">
        <v>66</v>
      </c>
      <c r="K3811" t="s">
        <v>391</v>
      </c>
      <c r="L3811">
        <v>9999.99</v>
      </c>
      <c r="M3811" t="s">
        <v>52</v>
      </c>
      <c r="N3811" t="s">
        <v>69</v>
      </c>
      <c r="O3811" t="s">
        <v>189</v>
      </c>
      <c r="P3811" t="s">
        <v>71</v>
      </c>
      <c r="Q3811" t="s">
        <v>92</v>
      </c>
      <c r="R3811" t="s">
        <v>1949</v>
      </c>
      <c r="S3811" t="s">
        <v>130</v>
      </c>
      <c r="T3811" t="s">
        <v>162</v>
      </c>
      <c r="U3811" t="s">
        <v>213</v>
      </c>
      <c r="V3811">
        <v>64597</v>
      </c>
      <c r="W3811">
        <v>36489</v>
      </c>
      <c r="X3811">
        <v>16.600000000000001</v>
      </c>
      <c r="Y3811">
        <v>12.8</v>
      </c>
      <c r="Z3811">
        <v>61245.81</v>
      </c>
      <c r="AB3811">
        <v>27.35</v>
      </c>
      <c r="AC3811">
        <v>1675072.9</v>
      </c>
      <c r="AD3811">
        <v>28487263.609999999</v>
      </c>
      <c r="AE3811">
        <v>277.99</v>
      </c>
      <c r="AF3811">
        <v>7919174410.9399996</v>
      </c>
      <c r="AG3811">
        <v>229543.92</v>
      </c>
      <c r="AH3811">
        <v>2.1</v>
      </c>
      <c r="AI3811">
        <v>68311.42</v>
      </c>
      <c r="AJ3811">
        <v>21.67</v>
      </c>
      <c r="AK3811">
        <v>6173190.0199999996</v>
      </c>
      <c r="AL3811">
        <v>0.245</v>
      </c>
      <c r="AM3811">
        <v>69793.8</v>
      </c>
      <c r="AN3811">
        <v>693.1</v>
      </c>
      <c r="AO3811">
        <v>648.64</v>
      </c>
      <c r="AP3811">
        <v>449572.38</v>
      </c>
      <c r="AQ3811">
        <v>2492294.42</v>
      </c>
      <c r="AR3811" t="s">
        <v>61</v>
      </c>
      <c r="AS3811" t="s">
        <v>61</v>
      </c>
      <c r="AT3811" t="s">
        <v>62</v>
      </c>
      <c r="AU3811" t="s">
        <v>63</v>
      </c>
    </row>
    <row r="3812" spans="1:47" x14ac:dyDescent="0.25">
      <c r="A3812" t="s">
        <v>5118</v>
      </c>
      <c r="B3812">
        <v>2020</v>
      </c>
      <c r="C3812">
        <v>12</v>
      </c>
      <c r="D3812" t="s">
        <v>119</v>
      </c>
      <c r="E3812" s="1">
        <v>44176</v>
      </c>
      <c r="F3812" s="1">
        <v>44183</v>
      </c>
      <c r="G3812">
        <v>7</v>
      </c>
      <c r="H3812">
        <v>9.5</v>
      </c>
      <c r="I3812" t="s">
        <v>49</v>
      </c>
      <c r="J3812" t="s">
        <v>50</v>
      </c>
      <c r="K3812" t="s">
        <v>145</v>
      </c>
      <c r="L3812">
        <v>2710.19</v>
      </c>
      <c r="M3812" t="s">
        <v>98</v>
      </c>
      <c r="N3812" t="s">
        <v>81</v>
      </c>
      <c r="O3812" t="s">
        <v>107</v>
      </c>
      <c r="P3812" t="s">
        <v>121</v>
      </c>
      <c r="Q3812" t="s">
        <v>100</v>
      </c>
      <c r="R3812" t="s">
        <v>1424</v>
      </c>
      <c r="S3812" t="s">
        <v>170</v>
      </c>
      <c r="T3812" t="s">
        <v>59</v>
      </c>
      <c r="U3812" t="s">
        <v>228</v>
      </c>
      <c r="V3812">
        <v>94585</v>
      </c>
      <c r="W3812">
        <v>53829</v>
      </c>
      <c r="X3812">
        <v>23.9</v>
      </c>
      <c r="Y3812">
        <v>11.6</v>
      </c>
      <c r="Z3812">
        <v>74958.559999999998</v>
      </c>
      <c r="AB3812">
        <v>30.48</v>
      </c>
      <c r="AC3812">
        <v>2284736.91</v>
      </c>
      <c r="AD3812">
        <v>73750977.599999994</v>
      </c>
      <c r="AE3812">
        <v>158.19</v>
      </c>
      <c r="AF3812">
        <v>11666667146.540001</v>
      </c>
      <c r="AG3812">
        <v>30031.38</v>
      </c>
      <c r="AH3812">
        <v>0</v>
      </c>
      <c r="AI3812">
        <v>0</v>
      </c>
      <c r="AJ3812">
        <v>14.35</v>
      </c>
      <c r="AK3812">
        <v>10583265.289999999</v>
      </c>
      <c r="AL3812">
        <v>0.32500000000000001</v>
      </c>
      <c r="AM3812">
        <v>239690.68</v>
      </c>
      <c r="AN3812">
        <v>125.1</v>
      </c>
      <c r="AO3812">
        <v>430.71</v>
      </c>
      <c r="AP3812">
        <v>53881.82</v>
      </c>
      <c r="AQ3812">
        <v>2608340.79</v>
      </c>
      <c r="AR3812" t="s">
        <v>61</v>
      </c>
      <c r="AS3812" t="s">
        <v>61</v>
      </c>
      <c r="AT3812" t="s">
        <v>62</v>
      </c>
      <c r="AU3812" t="s">
        <v>63</v>
      </c>
    </row>
    <row r="3813" spans="1:47" x14ac:dyDescent="0.25">
      <c r="A3813" t="s">
        <v>5119</v>
      </c>
      <c r="B3813">
        <v>2024</v>
      </c>
      <c r="C3813">
        <v>12</v>
      </c>
      <c r="D3813" t="s">
        <v>119</v>
      </c>
      <c r="E3813" s="1">
        <v>45644</v>
      </c>
      <c r="F3813" s="1">
        <v>45669</v>
      </c>
      <c r="G3813">
        <v>25</v>
      </c>
      <c r="H3813">
        <v>6.2</v>
      </c>
      <c r="I3813" t="s">
        <v>49</v>
      </c>
      <c r="J3813" t="s">
        <v>66</v>
      </c>
      <c r="K3813" t="s">
        <v>67</v>
      </c>
      <c r="L3813">
        <v>8479.8989999999994</v>
      </c>
      <c r="M3813" t="s">
        <v>98</v>
      </c>
      <c r="N3813" t="s">
        <v>106</v>
      </c>
      <c r="O3813" t="s">
        <v>200</v>
      </c>
      <c r="P3813" t="s">
        <v>146</v>
      </c>
      <c r="Q3813" t="s">
        <v>128</v>
      </c>
      <c r="R3813" t="s">
        <v>5120</v>
      </c>
      <c r="S3813" t="s">
        <v>73</v>
      </c>
      <c r="T3813" t="s">
        <v>131</v>
      </c>
      <c r="U3813" t="s">
        <v>259</v>
      </c>
      <c r="V3813">
        <v>9724</v>
      </c>
      <c r="W3813">
        <v>6841</v>
      </c>
      <c r="X3813">
        <v>14.7</v>
      </c>
      <c r="Y3813">
        <v>15.4</v>
      </c>
      <c r="Z3813">
        <v>8442.52</v>
      </c>
      <c r="AB3813">
        <v>34.47</v>
      </c>
      <c r="AC3813">
        <v>291013.65999999997</v>
      </c>
      <c r="AD3813">
        <v>7780710.8600000003</v>
      </c>
      <c r="AE3813">
        <v>273.75</v>
      </c>
      <c r="AF3813">
        <v>2129969597.9300001</v>
      </c>
      <c r="AG3813">
        <v>193931.41</v>
      </c>
      <c r="AH3813">
        <v>2.2000000000000002</v>
      </c>
      <c r="AI3813">
        <v>56818.22</v>
      </c>
      <c r="AJ3813">
        <v>23.5</v>
      </c>
      <c r="AK3813">
        <v>1828467.05</v>
      </c>
      <c r="AL3813">
        <v>9.0999999999999998E-2</v>
      </c>
      <c r="AM3813">
        <v>7080.45</v>
      </c>
      <c r="AN3813">
        <v>1115.9000000000001</v>
      </c>
      <c r="AO3813">
        <v>614.21</v>
      </c>
      <c r="AP3813">
        <v>685396.94</v>
      </c>
      <c r="AQ3813">
        <v>1234240.68</v>
      </c>
      <c r="AR3813" t="s">
        <v>61</v>
      </c>
      <c r="AS3813" t="s">
        <v>61</v>
      </c>
      <c r="AT3813" t="s">
        <v>62</v>
      </c>
      <c r="AU3813" t="s">
        <v>63</v>
      </c>
    </row>
    <row r="3814" spans="1:47" x14ac:dyDescent="0.25">
      <c r="A3814" t="s">
        <v>5121</v>
      </c>
      <c r="B3814">
        <v>2021</v>
      </c>
      <c r="C3814">
        <v>6</v>
      </c>
      <c r="D3814" t="s">
        <v>77</v>
      </c>
      <c r="E3814" s="1">
        <v>44348</v>
      </c>
      <c r="F3814" s="1">
        <v>44374</v>
      </c>
      <c r="G3814">
        <v>26</v>
      </c>
      <c r="H3814">
        <v>9.8000000000000007</v>
      </c>
      <c r="I3814" t="s">
        <v>49</v>
      </c>
      <c r="J3814" t="s">
        <v>112</v>
      </c>
      <c r="K3814" t="s">
        <v>126</v>
      </c>
      <c r="L3814">
        <v>2701.12</v>
      </c>
      <c r="M3814" t="s">
        <v>52</v>
      </c>
      <c r="N3814" t="s">
        <v>81</v>
      </c>
      <c r="O3814" t="s">
        <v>91</v>
      </c>
      <c r="P3814" t="s">
        <v>164</v>
      </c>
      <c r="Q3814" t="s">
        <v>100</v>
      </c>
      <c r="R3814" t="s">
        <v>2659</v>
      </c>
      <c r="S3814" t="s">
        <v>130</v>
      </c>
      <c r="T3814" t="s">
        <v>102</v>
      </c>
      <c r="U3814" t="s">
        <v>181</v>
      </c>
      <c r="V3814">
        <v>63759</v>
      </c>
      <c r="W3814">
        <v>41784</v>
      </c>
      <c r="X3814">
        <v>22.9</v>
      </c>
      <c r="Y3814">
        <v>10.4</v>
      </c>
      <c r="Z3814">
        <v>52487.24</v>
      </c>
      <c r="AB3814">
        <v>28.38</v>
      </c>
      <c r="AC3814">
        <v>1489587.87</v>
      </c>
      <c r="AD3814">
        <v>6834363.5199999996</v>
      </c>
      <c r="AE3814">
        <v>172.46</v>
      </c>
      <c r="AF3814">
        <v>1178654332.6600001</v>
      </c>
      <c r="AG3814">
        <v>222928.33</v>
      </c>
      <c r="AH3814">
        <v>0.9</v>
      </c>
      <c r="AI3814">
        <v>22070.18</v>
      </c>
      <c r="AJ3814">
        <v>15.83</v>
      </c>
      <c r="AK3814">
        <v>1081879.75</v>
      </c>
      <c r="AL3814">
        <v>0.216</v>
      </c>
      <c r="AM3814">
        <v>14762.23</v>
      </c>
      <c r="AN3814">
        <v>577.70000000000005</v>
      </c>
      <c r="AO3814">
        <v>355.43</v>
      </c>
      <c r="AP3814">
        <v>205331.91</v>
      </c>
      <c r="AQ3814">
        <v>1954680.52</v>
      </c>
      <c r="AR3814" t="s">
        <v>61</v>
      </c>
      <c r="AS3814" t="s">
        <v>61</v>
      </c>
      <c r="AT3814" t="s">
        <v>62</v>
      </c>
      <c r="AU3814" t="s">
        <v>63</v>
      </c>
    </row>
    <row r="3815" spans="1:47" x14ac:dyDescent="0.25">
      <c r="A3815" t="s">
        <v>5122</v>
      </c>
      <c r="B3815">
        <v>2025</v>
      </c>
      <c r="C3815">
        <v>7</v>
      </c>
      <c r="D3815" t="s">
        <v>89</v>
      </c>
      <c r="E3815" s="1">
        <v>45866</v>
      </c>
      <c r="F3815" s="1">
        <v>45871</v>
      </c>
      <c r="G3815">
        <v>5</v>
      </c>
      <c r="H3815">
        <v>3</v>
      </c>
      <c r="I3815" t="s">
        <v>65</v>
      </c>
      <c r="J3815" t="s">
        <v>50</v>
      </c>
      <c r="K3815" t="s">
        <v>145</v>
      </c>
      <c r="L3815">
        <v>2710.19</v>
      </c>
      <c r="M3815" t="s">
        <v>98</v>
      </c>
      <c r="N3815" t="s">
        <v>69</v>
      </c>
      <c r="O3815" t="s">
        <v>54</v>
      </c>
      <c r="P3815" t="s">
        <v>100</v>
      </c>
      <c r="Q3815" t="s">
        <v>140</v>
      </c>
      <c r="R3815" t="s">
        <v>788</v>
      </c>
      <c r="S3815" t="s">
        <v>170</v>
      </c>
      <c r="T3815" t="s">
        <v>86</v>
      </c>
      <c r="U3815" t="s">
        <v>103</v>
      </c>
      <c r="V3815">
        <v>75249</v>
      </c>
      <c r="W3815">
        <v>47538</v>
      </c>
      <c r="X3815">
        <v>19.8</v>
      </c>
      <c r="Y3815">
        <v>10.3</v>
      </c>
      <c r="Z3815">
        <v>66489.77</v>
      </c>
      <c r="AB3815">
        <v>44.19</v>
      </c>
      <c r="AC3815">
        <v>2938182.94</v>
      </c>
      <c r="AD3815">
        <v>20228847.620000001</v>
      </c>
      <c r="AE3815">
        <v>278.04000000000002</v>
      </c>
      <c r="AF3815">
        <v>5624428792.2600002</v>
      </c>
      <c r="AG3815">
        <v>120590.53</v>
      </c>
      <c r="AH3815">
        <v>0.2</v>
      </c>
      <c r="AI3815">
        <v>6664.19</v>
      </c>
      <c r="AJ3815">
        <v>2.4700000000000002</v>
      </c>
      <c r="AK3815">
        <v>0</v>
      </c>
      <c r="AL3815">
        <v>0.18</v>
      </c>
      <c r="AM3815">
        <v>36411.93</v>
      </c>
      <c r="AN3815">
        <v>189.3</v>
      </c>
      <c r="AO3815">
        <v>547.46</v>
      </c>
      <c r="AP3815">
        <v>103634.18</v>
      </c>
      <c r="AQ3815">
        <v>3205483.77</v>
      </c>
      <c r="AR3815" t="s">
        <v>124</v>
      </c>
      <c r="AS3815" t="s">
        <v>61</v>
      </c>
      <c r="AT3815" t="s">
        <v>62</v>
      </c>
      <c r="AU3815" t="s">
        <v>63</v>
      </c>
    </row>
    <row r="3816" spans="1:47" x14ac:dyDescent="0.25">
      <c r="A3816" t="s">
        <v>5123</v>
      </c>
      <c r="B3816">
        <v>2023</v>
      </c>
      <c r="C3816">
        <v>6</v>
      </c>
      <c r="D3816" t="s">
        <v>77</v>
      </c>
      <c r="E3816" s="1">
        <v>45089</v>
      </c>
      <c r="F3816" s="1">
        <v>45107</v>
      </c>
      <c r="G3816">
        <v>18</v>
      </c>
      <c r="H3816">
        <v>8.1999999999999993</v>
      </c>
      <c r="I3816" t="s">
        <v>49</v>
      </c>
      <c r="J3816" t="s">
        <v>112</v>
      </c>
      <c r="K3816" t="s">
        <v>126</v>
      </c>
      <c r="L3816">
        <v>2701.12</v>
      </c>
      <c r="M3816" t="s">
        <v>114</v>
      </c>
      <c r="N3816" t="s">
        <v>53</v>
      </c>
      <c r="O3816" t="s">
        <v>54</v>
      </c>
      <c r="P3816" t="s">
        <v>71</v>
      </c>
      <c r="Q3816" t="s">
        <v>56</v>
      </c>
      <c r="R3816" t="s">
        <v>94</v>
      </c>
      <c r="S3816" t="s">
        <v>130</v>
      </c>
      <c r="T3816" t="s">
        <v>95</v>
      </c>
      <c r="U3816" t="s">
        <v>132</v>
      </c>
      <c r="V3816">
        <v>83305</v>
      </c>
      <c r="W3816">
        <v>60581</v>
      </c>
      <c r="X3816">
        <v>5.6</v>
      </c>
      <c r="Y3816">
        <v>11.8</v>
      </c>
      <c r="Z3816">
        <v>71076.06</v>
      </c>
      <c r="AB3816">
        <v>13.71</v>
      </c>
      <c r="AC3816">
        <v>974452.78</v>
      </c>
      <c r="AD3816">
        <v>12850551.65</v>
      </c>
      <c r="AE3816">
        <v>281.75</v>
      </c>
      <c r="AF3816">
        <v>3620642927.3899999</v>
      </c>
      <c r="AG3816">
        <v>184724.92</v>
      </c>
      <c r="AH3816">
        <v>1.9</v>
      </c>
      <c r="AI3816">
        <v>60481.34</v>
      </c>
      <c r="AJ3816">
        <v>18.260000000000002</v>
      </c>
      <c r="AK3816">
        <v>2346510.73</v>
      </c>
      <c r="AL3816">
        <v>0.14599999999999999</v>
      </c>
      <c r="AM3816">
        <v>18761.810000000001</v>
      </c>
      <c r="AN3816">
        <v>732.3</v>
      </c>
      <c r="AO3816">
        <v>412.52</v>
      </c>
      <c r="AP3816">
        <v>302088.40000000002</v>
      </c>
      <c r="AQ3816">
        <v>1540509.25</v>
      </c>
      <c r="AR3816" t="s">
        <v>61</v>
      </c>
      <c r="AS3816" t="s">
        <v>61</v>
      </c>
      <c r="AT3816" t="s">
        <v>62</v>
      </c>
      <c r="AU3816" t="s">
        <v>63</v>
      </c>
    </row>
    <row r="3817" spans="1:47" x14ac:dyDescent="0.25">
      <c r="A3817" t="s">
        <v>5124</v>
      </c>
      <c r="B3817">
        <v>2026</v>
      </c>
      <c r="C3817">
        <v>3</v>
      </c>
      <c r="D3817" t="s">
        <v>48</v>
      </c>
      <c r="E3817" s="1">
        <v>46090</v>
      </c>
      <c r="F3817" s="1">
        <v>46123</v>
      </c>
      <c r="G3817">
        <v>33</v>
      </c>
      <c r="H3817">
        <v>17.7</v>
      </c>
      <c r="I3817" t="s">
        <v>65</v>
      </c>
      <c r="J3817" t="s">
        <v>66</v>
      </c>
      <c r="K3817" t="s">
        <v>245</v>
      </c>
      <c r="L3817">
        <v>8905.9</v>
      </c>
      <c r="M3817" t="s">
        <v>68</v>
      </c>
      <c r="N3817" t="s">
        <v>168</v>
      </c>
      <c r="O3817" t="s">
        <v>107</v>
      </c>
      <c r="P3817" t="s">
        <v>70</v>
      </c>
      <c r="Q3817" t="s">
        <v>121</v>
      </c>
      <c r="R3817" t="s">
        <v>928</v>
      </c>
      <c r="S3817" t="s">
        <v>137</v>
      </c>
      <c r="T3817" t="s">
        <v>162</v>
      </c>
      <c r="U3817" t="s">
        <v>213</v>
      </c>
      <c r="V3817">
        <v>15818</v>
      </c>
      <c r="W3817">
        <v>10369</v>
      </c>
      <c r="X3817">
        <v>8.1</v>
      </c>
      <c r="Y3817">
        <v>13.2</v>
      </c>
      <c r="Z3817">
        <v>13270.66</v>
      </c>
      <c r="AB3817">
        <v>24.79</v>
      </c>
      <c r="AC3817">
        <v>328979.65999999997</v>
      </c>
      <c r="AD3817">
        <v>4211443.95</v>
      </c>
      <c r="AE3817">
        <v>280.05</v>
      </c>
      <c r="AF3817">
        <v>1179414878.2</v>
      </c>
      <c r="AG3817">
        <v>199467.09</v>
      </c>
      <c r="AH3817">
        <v>0</v>
      </c>
      <c r="AI3817">
        <v>0</v>
      </c>
      <c r="AJ3817">
        <v>7.9</v>
      </c>
      <c r="AK3817">
        <v>0</v>
      </c>
      <c r="AL3817">
        <v>0.16600000000000001</v>
      </c>
      <c r="AM3817">
        <v>6991</v>
      </c>
      <c r="AN3817">
        <v>1666</v>
      </c>
      <c r="AO3817">
        <v>582.86</v>
      </c>
      <c r="AP3817">
        <v>971044.76</v>
      </c>
      <c r="AQ3817">
        <v>1506482.51</v>
      </c>
      <c r="AR3817" t="s">
        <v>61</v>
      </c>
      <c r="AS3817" t="s">
        <v>61</v>
      </c>
      <c r="AT3817" t="s">
        <v>62</v>
      </c>
      <c r="AU3817" t="s">
        <v>63</v>
      </c>
    </row>
    <row r="3818" spans="1:47" x14ac:dyDescent="0.25">
      <c r="A3818" t="s">
        <v>5125</v>
      </c>
      <c r="B3818">
        <v>2023</v>
      </c>
      <c r="C3818">
        <v>2</v>
      </c>
      <c r="D3818" t="s">
        <v>48</v>
      </c>
      <c r="E3818" s="1">
        <v>44972</v>
      </c>
      <c r="F3818" s="1">
        <v>44993</v>
      </c>
      <c r="G3818">
        <v>21</v>
      </c>
      <c r="H3818">
        <v>2.2000000000000002</v>
      </c>
      <c r="I3818" t="s">
        <v>65</v>
      </c>
      <c r="J3818" t="s">
        <v>78</v>
      </c>
      <c r="K3818" t="s">
        <v>315</v>
      </c>
      <c r="L3818">
        <v>1511.9</v>
      </c>
      <c r="M3818" t="s">
        <v>114</v>
      </c>
      <c r="N3818" t="s">
        <v>69</v>
      </c>
      <c r="O3818" t="s">
        <v>189</v>
      </c>
      <c r="P3818" t="s">
        <v>226</v>
      </c>
      <c r="Q3818" t="s">
        <v>146</v>
      </c>
      <c r="R3818" t="s">
        <v>2211</v>
      </c>
      <c r="S3818" t="s">
        <v>85</v>
      </c>
      <c r="T3818" t="s">
        <v>74</v>
      </c>
      <c r="U3818" t="s">
        <v>110</v>
      </c>
      <c r="V3818">
        <v>38743</v>
      </c>
      <c r="W3818">
        <v>27591</v>
      </c>
      <c r="X3818">
        <v>15.9</v>
      </c>
      <c r="Y3818">
        <v>11.6</v>
      </c>
      <c r="Z3818">
        <v>35813.22</v>
      </c>
      <c r="AB3818">
        <v>14.94</v>
      </c>
      <c r="AC3818">
        <v>535049.51</v>
      </c>
      <c r="AD3818">
        <v>24210094.850000001</v>
      </c>
      <c r="AE3818">
        <v>289.5</v>
      </c>
      <c r="AF3818">
        <v>7008822459.0799999</v>
      </c>
      <c r="AG3818">
        <v>208266.93</v>
      </c>
      <c r="AH3818">
        <v>0.5</v>
      </c>
      <c r="AI3818">
        <v>13079.28</v>
      </c>
      <c r="AJ3818">
        <v>7.4</v>
      </c>
      <c r="AK3818">
        <v>0</v>
      </c>
      <c r="AL3818">
        <v>8.3000000000000004E-2</v>
      </c>
      <c r="AM3818">
        <v>20094.38</v>
      </c>
      <c r="AN3818">
        <v>963.9</v>
      </c>
      <c r="AO3818">
        <v>482.82</v>
      </c>
      <c r="AP3818">
        <v>465390.2</v>
      </c>
      <c r="AQ3818">
        <v>1241880.3</v>
      </c>
      <c r="AR3818" t="s">
        <v>61</v>
      </c>
      <c r="AS3818" t="s">
        <v>61</v>
      </c>
      <c r="AT3818" t="s">
        <v>62</v>
      </c>
      <c r="AU3818" t="s">
        <v>63</v>
      </c>
    </row>
    <row r="3819" spans="1:47" x14ac:dyDescent="0.25">
      <c r="A3819" t="s">
        <v>5126</v>
      </c>
      <c r="B3819">
        <v>2020</v>
      </c>
      <c r="C3819">
        <v>4</v>
      </c>
      <c r="D3819" t="s">
        <v>77</v>
      </c>
      <c r="E3819" s="1">
        <v>43935</v>
      </c>
      <c r="F3819" s="1">
        <v>43942</v>
      </c>
      <c r="G3819">
        <v>7</v>
      </c>
      <c r="H3819">
        <v>19.2</v>
      </c>
      <c r="I3819" t="s">
        <v>65</v>
      </c>
      <c r="J3819" t="s">
        <v>50</v>
      </c>
      <c r="K3819" t="s">
        <v>145</v>
      </c>
      <c r="L3819">
        <v>2710.19</v>
      </c>
      <c r="M3819" t="s">
        <v>80</v>
      </c>
      <c r="N3819" t="s">
        <v>53</v>
      </c>
      <c r="O3819" t="s">
        <v>54</v>
      </c>
      <c r="P3819" t="s">
        <v>226</v>
      </c>
      <c r="Q3819" t="s">
        <v>121</v>
      </c>
      <c r="R3819" t="s">
        <v>1084</v>
      </c>
      <c r="S3819" t="s">
        <v>123</v>
      </c>
      <c r="T3819" t="s">
        <v>86</v>
      </c>
      <c r="U3819" t="s">
        <v>132</v>
      </c>
      <c r="V3819">
        <v>55508</v>
      </c>
      <c r="W3819">
        <v>31679</v>
      </c>
      <c r="X3819">
        <v>13.1</v>
      </c>
      <c r="Y3819">
        <v>14.3</v>
      </c>
      <c r="Z3819">
        <v>51035.77</v>
      </c>
      <c r="AB3819">
        <v>45.93</v>
      </c>
      <c r="AC3819">
        <v>2344072.92</v>
      </c>
      <c r="AD3819">
        <v>52820490.880000003</v>
      </c>
      <c r="AE3819">
        <v>166.73</v>
      </c>
      <c r="AF3819">
        <v>8806760444.4200001</v>
      </c>
      <c r="AG3819">
        <v>155444.42000000001</v>
      </c>
      <c r="AH3819">
        <v>2.9</v>
      </c>
      <c r="AI3819">
        <v>45174.1</v>
      </c>
      <c r="AJ3819">
        <v>11.06</v>
      </c>
      <c r="AK3819">
        <v>0</v>
      </c>
      <c r="AL3819">
        <v>0.312</v>
      </c>
      <c r="AM3819">
        <v>164799.93</v>
      </c>
      <c r="AN3819">
        <v>345</v>
      </c>
      <c r="AO3819">
        <v>703.58</v>
      </c>
      <c r="AP3819">
        <v>242735.1</v>
      </c>
      <c r="AQ3819">
        <v>2952226.47</v>
      </c>
      <c r="AR3819" t="s">
        <v>61</v>
      </c>
      <c r="AS3819" t="s">
        <v>61</v>
      </c>
      <c r="AT3819" t="s">
        <v>62</v>
      </c>
      <c r="AU3819" t="s">
        <v>63</v>
      </c>
    </row>
    <row r="3820" spans="1:47" x14ac:dyDescent="0.25">
      <c r="A3820" t="s">
        <v>5127</v>
      </c>
      <c r="B3820">
        <v>2025</v>
      </c>
      <c r="C3820">
        <v>2</v>
      </c>
      <c r="D3820" t="s">
        <v>48</v>
      </c>
      <c r="E3820" s="1">
        <v>45700</v>
      </c>
      <c r="F3820" s="1">
        <v>45717</v>
      </c>
      <c r="G3820">
        <v>17</v>
      </c>
      <c r="H3820">
        <v>7.3</v>
      </c>
      <c r="I3820" t="s">
        <v>65</v>
      </c>
      <c r="J3820" t="s">
        <v>50</v>
      </c>
      <c r="K3820" t="s">
        <v>120</v>
      </c>
      <c r="L3820">
        <v>2710.1921000000002</v>
      </c>
      <c r="M3820" t="s">
        <v>80</v>
      </c>
      <c r="N3820" t="s">
        <v>53</v>
      </c>
      <c r="O3820" t="s">
        <v>200</v>
      </c>
      <c r="P3820" t="s">
        <v>56</v>
      </c>
      <c r="Q3820" t="s">
        <v>140</v>
      </c>
      <c r="R3820" t="s">
        <v>5128</v>
      </c>
      <c r="S3820" t="s">
        <v>123</v>
      </c>
      <c r="T3820" t="s">
        <v>74</v>
      </c>
      <c r="U3820" t="s">
        <v>181</v>
      </c>
      <c r="V3820">
        <v>28649</v>
      </c>
      <c r="W3820">
        <v>18985</v>
      </c>
      <c r="X3820">
        <v>23.3</v>
      </c>
      <c r="Y3820">
        <v>11.1</v>
      </c>
      <c r="Z3820">
        <v>22398.21</v>
      </c>
      <c r="AB3820">
        <v>35.93</v>
      </c>
      <c r="AC3820">
        <v>804767.69</v>
      </c>
      <c r="AD3820">
        <v>11286234.039999999</v>
      </c>
      <c r="AE3820">
        <v>284.89</v>
      </c>
      <c r="AF3820">
        <v>3215335215.6599998</v>
      </c>
      <c r="AG3820">
        <v>197924.7</v>
      </c>
      <c r="AH3820">
        <v>0</v>
      </c>
      <c r="AI3820">
        <v>0</v>
      </c>
      <c r="AJ3820">
        <v>6.98</v>
      </c>
      <c r="AK3820">
        <v>0</v>
      </c>
      <c r="AL3820">
        <v>0.159</v>
      </c>
      <c r="AM3820">
        <v>17945.11</v>
      </c>
      <c r="AN3820">
        <v>710.5</v>
      </c>
      <c r="AO3820">
        <v>561.12</v>
      </c>
      <c r="AP3820">
        <v>398675.76</v>
      </c>
      <c r="AQ3820">
        <v>1419313.26</v>
      </c>
      <c r="AR3820" t="s">
        <v>61</v>
      </c>
      <c r="AS3820" t="s">
        <v>61</v>
      </c>
      <c r="AT3820" t="s">
        <v>62</v>
      </c>
      <c r="AU3820" t="s">
        <v>63</v>
      </c>
    </row>
    <row r="3821" spans="1:47" x14ac:dyDescent="0.25">
      <c r="A3821" t="s">
        <v>5129</v>
      </c>
      <c r="B3821">
        <v>2020</v>
      </c>
      <c r="C3821">
        <v>7</v>
      </c>
      <c r="D3821" t="s">
        <v>89</v>
      </c>
      <c r="E3821" s="1">
        <v>44024</v>
      </c>
      <c r="F3821" s="1">
        <v>44048</v>
      </c>
      <c r="G3821">
        <v>24</v>
      </c>
      <c r="I3821" t="s">
        <v>49</v>
      </c>
      <c r="J3821" t="s">
        <v>66</v>
      </c>
      <c r="K3821" t="s">
        <v>153</v>
      </c>
      <c r="L3821">
        <v>6309</v>
      </c>
      <c r="M3821" t="s">
        <v>68</v>
      </c>
      <c r="N3821" t="s">
        <v>168</v>
      </c>
      <c r="O3821" t="s">
        <v>54</v>
      </c>
      <c r="P3821" t="s">
        <v>201</v>
      </c>
      <c r="Q3821" t="s">
        <v>226</v>
      </c>
      <c r="R3821" t="s">
        <v>2895</v>
      </c>
      <c r="S3821" t="s">
        <v>156</v>
      </c>
      <c r="T3821" t="s">
        <v>102</v>
      </c>
      <c r="U3821" t="s">
        <v>103</v>
      </c>
      <c r="V3821">
        <v>23793</v>
      </c>
      <c r="W3821">
        <v>16544</v>
      </c>
      <c r="X3821">
        <v>8.6</v>
      </c>
      <c r="Y3821">
        <v>13.6</v>
      </c>
      <c r="Z3821">
        <v>20469.29</v>
      </c>
      <c r="AA3821">
        <v>1462</v>
      </c>
      <c r="AB3821">
        <v>695.27</v>
      </c>
      <c r="AC3821">
        <v>1016484.74</v>
      </c>
      <c r="AD3821">
        <v>50755651.479999997</v>
      </c>
      <c r="AE3821">
        <v>160.4</v>
      </c>
      <c r="AF3821">
        <v>8141206497.3900003</v>
      </c>
      <c r="AG3821">
        <v>140768.76</v>
      </c>
      <c r="AH3821">
        <v>0</v>
      </c>
      <c r="AI3821">
        <v>0</v>
      </c>
      <c r="AJ3821">
        <v>5.0599999999999996</v>
      </c>
      <c r="AK3821">
        <v>2568235.96</v>
      </c>
      <c r="AL3821">
        <v>0.214</v>
      </c>
      <c r="AM3821">
        <v>108617.09</v>
      </c>
      <c r="AN3821">
        <v>380.5</v>
      </c>
      <c r="AO3821">
        <v>431.51</v>
      </c>
      <c r="AP3821">
        <v>164189.54999999999</v>
      </c>
      <c r="AQ3821">
        <v>1430060.14</v>
      </c>
      <c r="AR3821" t="s">
        <v>61</v>
      </c>
      <c r="AS3821" t="s">
        <v>61</v>
      </c>
      <c r="AT3821" t="s">
        <v>62</v>
      </c>
      <c r="AU3821" t="s">
        <v>63</v>
      </c>
    </row>
    <row r="3822" spans="1:47" x14ac:dyDescent="0.25">
      <c r="A3822" t="s">
        <v>5130</v>
      </c>
      <c r="B3822">
        <v>2024</v>
      </c>
      <c r="C3822">
        <v>5</v>
      </c>
      <c r="D3822" t="s">
        <v>77</v>
      </c>
      <c r="E3822" s="1">
        <v>45430</v>
      </c>
      <c r="F3822" s="1">
        <v>45444</v>
      </c>
      <c r="G3822">
        <v>14</v>
      </c>
      <c r="H3822">
        <v>13.2</v>
      </c>
      <c r="I3822" t="s">
        <v>65</v>
      </c>
      <c r="J3822" t="s">
        <v>50</v>
      </c>
      <c r="K3822" t="s">
        <v>51</v>
      </c>
      <c r="L3822">
        <v>2709</v>
      </c>
      <c r="M3822" t="s">
        <v>52</v>
      </c>
      <c r="N3822" t="s">
        <v>69</v>
      </c>
      <c r="O3822" t="s">
        <v>107</v>
      </c>
      <c r="P3822" t="s">
        <v>56</v>
      </c>
      <c r="Q3822" t="s">
        <v>164</v>
      </c>
      <c r="R3822" t="s">
        <v>1738</v>
      </c>
      <c r="S3822" t="s">
        <v>58</v>
      </c>
      <c r="T3822" t="s">
        <v>86</v>
      </c>
      <c r="U3822" t="s">
        <v>213</v>
      </c>
      <c r="V3822">
        <v>208079</v>
      </c>
      <c r="W3822">
        <v>136728</v>
      </c>
      <c r="X3822">
        <v>24.2</v>
      </c>
      <c r="Y3822">
        <v>15.8</v>
      </c>
      <c r="Z3822">
        <v>186360.59</v>
      </c>
      <c r="AB3822">
        <v>14.7</v>
      </c>
      <c r="AC3822">
        <v>2739500.67</v>
      </c>
      <c r="AD3822">
        <v>11543174.939999999</v>
      </c>
      <c r="AE3822">
        <v>275.72000000000003</v>
      </c>
      <c r="AF3822">
        <v>3182684194.46</v>
      </c>
      <c r="AG3822">
        <v>76740.899999999994</v>
      </c>
      <c r="AH3822">
        <v>0</v>
      </c>
      <c r="AI3822">
        <v>0</v>
      </c>
      <c r="AJ3822">
        <v>18.39</v>
      </c>
      <c r="AK3822">
        <v>0</v>
      </c>
      <c r="AL3822">
        <v>0.15</v>
      </c>
      <c r="AM3822">
        <v>17314.759999999998</v>
      </c>
      <c r="AN3822">
        <v>295.3</v>
      </c>
      <c r="AO3822">
        <v>533.13</v>
      </c>
      <c r="AP3822">
        <v>157433.29</v>
      </c>
      <c r="AQ3822">
        <v>2990989.62</v>
      </c>
      <c r="AR3822" t="s">
        <v>61</v>
      </c>
      <c r="AS3822" t="s">
        <v>61</v>
      </c>
      <c r="AT3822" t="s">
        <v>62</v>
      </c>
      <c r="AU3822" t="s">
        <v>117</v>
      </c>
    </row>
    <row r="3823" spans="1:47" x14ac:dyDescent="0.25">
      <c r="A3823" t="s">
        <v>5131</v>
      </c>
      <c r="B3823">
        <v>2026</v>
      </c>
      <c r="C3823">
        <v>3</v>
      </c>
      <c r="D3823" t="s">
        <v>48</v>
      </c>
      <c r="E3823" s="1">
        <v>46106</v>
      </c>
      <c r="F3823" s="1">
        <v>46136</v>
      </c>
      <c r="G3823">
        <v>30</v>
      </c>
      <c r="H3823">
        <v>14</v>
      </c>
      <c r="I3823" t="s">
        <v>49</v>
      </c>
      <c r="J3823" t="s">
        <v>66</v>
      </c>
      <c r="K3823" t="s">
        <v>153</v>
      </c>
      <c r="L3823">
        <v>6309</v>
      </c>
      <c r="M3823" t="s">
        <v>68</v>
      </c>
      <c r="N3823" t="s">
        <v>168</v>
      </c>
      <c r="O3823" t="s">
        <v>189</v>
      </c>
      <c r="P3823" t="s">
        <v>146</v>
      </c>
      <c r="Q3823" t="s">
        <v>128</v>
      </c>
      <c r="R3823" t="s">
        <v>1458</v>
      </c>
      <c r="S3823" t="s">
        <v>156</v>
      </c>
      <c r="T3823" t="s">
        <v>162</v>
      </c>
      <c r="U3823" t="s">
        <v>213</v>
      </c>
      <c r="V3823">
        <v>8858</v>
      </c>
      <c r="W3823">
        <v>4965</v>
      </c>
      <c r="X3823">
        <v>22.7</v>
      </c>
      <c r="Y3823">
        <v>15.3</v>
      </c>
      <c r="Z3823">
        <v>7908.79</v>
      </c>
      <c r="AA3823">
        <v>564</v>
      </c>
      <c r="AB3823">
        <v>3619.58</v>
      </c>
      <c r="AC3823">
        <v>2041443.12</v>
      </c>
      <c r="AD3823">
        <v>9891760.9199999999</v>
      </c>
      <c r="AE3823">
        <v>282.54000000000002</v>
      </c>
      <c r="AF3823">
        <v>2794818130.3400002</v>
      </c>
      <c r="AG3823">
        <v>39629.47</v>
      </c>
      <c r="AH3823">
        <v>1.6</v>
      </c>
      <c r="AI3823">
        <v>32354.99</v>
      </c>
      <c r="AJ3823">
        <v>17.38</v>
      </c>
      <c r="AK3823">
        <v>1719188.05</v>
      </c>
      <c r="AL3823">
        <v>0.317</v>
      </c>
      <c r="AM3823">
        <v>31356.880000000001</v>
      </c>
      <c r="AN3823">
        <v>1622.5</v>
      </c>
      <c r="AO3823">
        <v>451.56</v>
      </c>
      <c r="AP3823">
        <v>732656.1</v>
      </c>
      <c r="AQ3823">
        <v>2877440.56</v>
      </c>
      <c r="AR3823" t="s">
        <v>61</v>
      </c>
      <c r="AS3823" t="s">
        <v>61</v>
      </c>
      <c r="AT3823" t="s">
        <v>62</v>
      </c>
      <c r="AU3823" t="s">
        <v>63</v>
      </c>
    </row>
    <row r="3824" spans="1:47" x14ac:dyDescent="0.25">
      <c r="A3824" t="s">
        <v>5132</v>
      </c>
      <c r="B3824">
        <v>2024</v>
      </c>
      <c r="C3824">
        <v>11</v>
      </c>
      <c r="D3824" t="s">
        <v>119</v>
      </c>
      <c r="E3824" s="1">
        <v>45618</v>
      </c>
      <c r="F3824" s="1">
        <v>45638</v>
      </c>
      <c r="G3824">
        <v>20</v>
      </c>
      <c r="H3824">
        <v>15.8</v>
      </c>
      <c r="I3824" t="s">
        <v>49</v>
      </c>
      <c r="J3824" t="s">
        <v>50</v>
      </c>
      <c r="K3824" t="s">
        <v>120</v>
      </c>
      <c r="L3824">
        <v>2710.1921000000002</v>
      </c>
      <c r="M3824" t="s">
        <v>98</v>
      </c>
      <c r="N3824" t="s">
        <v>81</v>
      </c>
      <c r="O3824" t="s">
        <v>107</v>
      </c>
      <c r="P3824" t="s">
        <v>201</v>
      </c>
      <c r="Q3824" t="s">
        <v>70</v>
      </c>
      <c r="R3824" t="s">
        <v>2677</v>
      </c>
      <c r="S3824" t="s">
        <v>123</v>
      </c>
      <c r="T3824" t="s">
        <v>86</v>
      </c>
      <c r="U3824" t="s">
        <v>143</v>
      </c>
      <c r="V3824">
        <v>34932</v>
      </c>
      <c r="W3824">
        <v>22858</v>
      </c>
      <c r="X3824">
        <v>23.4</v>
      </c>
      <c r="Y3824">
        <v>12</v>
      </c>
      <c r="Z3824">
        <v>32367.14</v>
      </c>
      <c r="AB3824">
        <v>25.11</v>
      </c>
      <c r="AC3824">
        <v>812738.89</v>
      </c>
      <c r="AD3824">
        <v>25370011.670000002</v>
      </c>
      <c r="AE3824">
        <v>276.67</v>
      </c>
      <c r="AF3824">
        <v>7019121128.7399998</v>
      </c>
      <c r="AG3824">
        <v>188969.66</v>
      </c>
      <c r="AH3824">
        <v>1.4</v>
      </c>
      <c r="AI3824">
        <v>40553.49</v>
      </c>
      <c r="AJ3824">
        <v>5.03</v>
      </c>
      <c r="AK3824">
        <v>1276111.5900000001</v>
      </c>
      <c r="AL3824">
        <v>0.215</v>
      </c>
      <c r="AM3824">
        <v>54545.53</v>
      </c>
      <c r="AN3824">
        <v>1079.8</v>
      </c>
      <c r="AO3824">
        <v>539.67999999999995</v>
      </c>
      <c r="AP3824">
        <v>582746.46</v>
      </c>
      <c r="AQ3824">
        <v>1679554.03</v>
      </c>
      <c r="AR3824" t="s">
        <v>61</v>
      </c>
      <c r="AS3824" t="s">
        <v>61</v>
      </c>
      <c r="AT3824" t="s">
        <v>62</v>
      </c>
      <c r="AU3824" t="s">
        <v>63</v>
      </c>
    </row>
    <row r="3825" spans="1:47" x14ac:dyDescent="0.25">
      <c r="A3825" t="s">
        <v>5133</v>
      </c>
      <c r="B3825">
        <v>2021</v>
      </c>
      <c r="C3825">
        <v>6</v>
      </c>
      <c r="D3825" t="s">
        <v>77</v>
      </c>
      <c r="E3825" s="1">
        <v>44371</v>
      </c>
      <c r="F3825" s="1">
        <v>44396</v>
      </c>
      <c r="G3825">
        <v>25</v>
      </c>
      <c r="H3825">
        <v>1.8</v>
      </c>
      <c r="I3825" t="s">
        <v>65</v>
      </c>
      <c r="J3825" t="s">
        <v>78</v>
      </c>
      <c r="K3825" t="s">
        <v>158</v>
      </c>
      <c r="L3825">
        <v>1006.3</v>
      </c>
      <c r="M3825" t="s">
        <v>114</v>
      </c>
      <c r="N3825" t="s">
        <v>106</v>
      </c>
      <c r="O3825" t="s">
        <v>99</v>
      </c>
      <c r="P3825" t="s">
        <v>128</v>
      </c>
      <c r="Q3825" t="s">
        <v>146</v>
      </c>
      <c r="R3825" t="s">
        <v>2233</v>
      </c>
      <c r="S3825" t="s">
        <v>161</v>
      </c>
      <c r="T3825" t="s">
        <v>59</v>
      </c>
      <c r="U3825" t="s">
        <v>259</v>
      </c>
      <c r="V3825">
        <v>34040</v>
      </c>
      <c r="W3825">
        <v>22960</v>
      </c>
      <c r="X3825">
        <v>21.7</v>
      </c>
      <c r="Y3825">
        <v>14.1</v>
      </c>
      <c r="Z3825">
        <v>30111.54</v>
      </c>
      <c r="AB3825">
        <v>31.91</v>
      </c>
      <c r="AC3825">
        <v>960859.24</v>
      </c>
      <c r="AD3825">
        <v>11589028.4</v>
      </c>
      <c r="AE3825">
        <v>170.43</v>
      </c>
      <c r="AF3825">
        <v>1975118110.21</v>
      </c>
      <c r="AG3825">
        <v>141950.73000000001</v>
      </c>
      <c r="AH3825">
        <v>1</v>
      </c>
      <c r="AI3825">
        <v>27324.15</v>
      </c>
      <c r="AJ3825">
        <v>17.670000000000002</v>
      </c>
      <c r="AK3825">
        <v>0</v>
      </c>
      <c r="AL3825">
        <v>0.32200000000000001</v>
      </c>
      <c r="AM3825">
        <v>37316.67</v>
      </c>
      <c r="AN3825">
        <v>755</v>
      </c>
      <c r="AO3825">
        <v>586.26</v>
      </c>
      <c r="AP3825">
        <v>442626.3</v>
      </c>
      <c r="AQ3825">
        <v>1610077.09</v>
      </c>
      <c r="AR3825" t="s">
        <v>61</v>
      </c>
      <c r="AS3825" t="s">
        <v>61</v>
      </c>
      <c r="AT3825" t="s">
        <v>62</v>
      </c>
      <c r="AU3825" t="s">
        <v>63</v>
      </c>
    </row>
    <row r="3826" spans="1:47" x14ac:dyDescent="0.25">
      <c r="A3826" t="s">
        <v>5134</v>
      </c>
      <c r="B3826">
        <v>2020</v>
      </c>
      <c r="C3826">
        <v>8</v>
      </c>
      <c r="D3826" t="s">
        <v>89</v>
      </c>
      <c r="E3826" s="1">
        <v>44063</v>
      </c>
      <c r="F3826" s="1">
        <v>44083</v>
      </c>
      <c r="G3826">
        <v>20</v>
      </c>
      <c r="H3826">
        <v>8.1999999999999993</v>
      </c>
      <c r="I3826" t="s">
        <v>65</v>
      </c>
      <c r="J3826" t="s">
        <v>112</v>
      </c>
      <c r="K3826" t="s">
        <v>126</v>
      </c>
      <c r="L3826">
        <v>2701.12</v>
      </c>
      <c r="M3826" t="s">
        <v>52</v>
      </c>
      <c r="N3826" t="s">
        <v>168</v>
      </c>
      <c r="O3826" t="s">
        <v>54</v>
      </c>
      <c r="P3826" t="s">
        <v>70</v>
      </c>
      <c r="Q3826" t="s">
        <v>164</v>
      </c>
      <c r="R3826" t="s">
        <v>1874</v>
      </c>
      <c r="S3826" t="s">
        <v>130</v>
      </c>
      <c r="T3826" t="s">
        <v>148</v>
      </c>
      <c r="U3826" t="s">
        <v>228</v>
      </c>
      <c r="V3826">
        <v>69399</v>
      </c>
      <c r="W3826">
        <v>48442</v>
      </c>
      <c r="X3826">
        <v>17.7</v>
      </c>
      <c r="Y3826">
        <v>14.5</v>
      </c>
      <c r="Z3826">
        <v>55141.95</v>
      </c>
      <c r="AB3826">
        <v>22.03</v>
      </c>
      <c r="AC3826">
        <v>1214777.1599999999</v>
      </c>
      <c r="AD3826">
        <v>9107795.8800000008</v>
      </c>
      <c r="AE3826">
        <v>158.26</v>
      </c>
      <c r="AF3826">
        <v>1441399775.97</v>
      </c>
      <c r="AG3826">
        <v>90644.12</v>
      </c>
      <c r="AH3826">
        <v>0</v>
      </c>
      <c r="AI3826">
        <v>0</v>
      </c>
      <c r="AJ3826">
        <v>0.09</v>
      </c>
      <c r="AK3826">
        <v>0</v>
      </c>
      <c r="AL3826">
        <v>0.11600000000000001</v>
      </c>
      <c r="AM3826">
        <v>10565.04</v>
      </c>
      <c r="AN3826">
        <v>782.3</v>
      </c>
      <c r="AO3826">
        <v>565.42999999999995</v>
      </c>
      <c r="AP3826">
        <v>442335.89</v>
      </c>
      <c r="AQ3826">
        <v>1758322.21</v>
      </c>
      <c r="AR3826" t="s">
        <v>61</v>
      </c>
      <c r="AS3826" t="s">
        <v>61</v>
      </c>
      <c r="AT3826" t="s">
        <v>62</v>
      </c>
      <c r="AU3826" t="s">
        <v>63</v>
      </c>
    </row>
    <row r="3827" spans="1:47" x14ac:dyDescent="0.25">
      <c r="A3827" t="s">
        <v>5135</v>
      </c>
      <c r="B3827">
        <v>2022</v>
      </c>
      <c r="C3827">
        <v>12</v>
      </c>
      <c r="D3827" t="s">
        <v>119</v>
      </c>
      <c r="E3827" s="1">
        <v>44910</v>
      </c>
      <c r="F3827" s="1">
        <v>44918</v>
      </c>
      <c r="G3827">
        <v>8</v>
      </c>
      <c r="H3827">
        <v>10.5</v>
      </c>
      <c r="I3827" t="s">
        <v>65</v>
      </c>
      <c r="J3827" t="s">
        <v>50</v>
      </c>
      <c r="K3827" t="s">
        <v>183</v>
      </c>
      <c r="L3827">
        <v>2710.19</v>
      </c>
      <c r="M3827" t="s">
        <v>52</v>
      </c>
      <c r="N3827" t="s">
        <v>53</v>
      </c>
      <c r="O3827" t="s">
        <v>54</v>
      </c>
      <c r="P3827" t="s">
        <v>70</v>
      </c>
      <c r="Q3827" t="s">
        <v>55</v>
      </c>
      <c r="R3827" t="s">
        <v>450</v>
      </c>
      <c r="S3827" t="s">
        <v>186</v>
      </c>
      <c r="T3827" t="s">
        <v>95</v>
      </c>
      <c r="U3827" t="s">
        <v>103</v>
      </c>
      <c r="V3827">
        <v>91677</v>
      </c>
      <c r="W3827">
        <v>52084</v>
      </c>
      <c r="X3827">
        <v>24.8</v>
      </c>
      <c r="Y3827">
        <v>14.1</v>
      </c>
      <c r="Z3827">
        <v>76831.199999999997</v>
      </c>
      <c r="AB3827">
        <v>10.050000000000001</v>
      </c>
      <c r="AC3827">
        <v>772153.56</v>
      </c>
      <c r="AD3827">
        <v>77321383.060000002</v>
      </c>
      <c r="AE3827">
        <v>210.39</v>
      </c>
      <c r="AF3827">
        <v>16267645781.99</v>
      </c>
      <c r="AG3827">
        <v>28897.07</v>
      </c>
      <c r="AH3827">
        <v>0</v>
      </c>
      <c r="AI3827">
        <v>0</v>
      </c>
      <c r="AJ3827">
        <v>15.04</v>
      </c>
      <c r="AK3827">
        <v>0</v>
      </c>
      <c r="AL3827">
        <v>0.29699999999999999</v>
      </c>
      <c r="AM3827">
        <v>229644.51</v>
      </c>
      <c r="AN3827">
        <v>378.5</v>
      </c>
      <c r="AO3827">
        <v>558.99</v>
      </c>
      <c r="AP3827">
        <v>211577.71</v>
      </c>
      <c r="AQ3827">
        <v>1242272.8500000001</v>
      </c>
      <c r="AR3827" t="s">
        <v>61</v>
      </c>
      <c r="AS3827" t="s">
        <v>61</v>
      </c>
      <c r="AT3827" t="s">
        <v>62</v>
      </c>
      <c r="AU3827" t="s">
        <v>63</v>
      </c>
    </row>
    <row r="3828" spans="1:47" x14ac:dyDescent="0.25">
      <c r="A3828" t="s">
        <v>5136</v>
      </c>
      <c r="B3828">
        <v>2022</v>
      </c>
      <c r="C3828">
        <v>4</v>
      </c>
      <c r="D3828" t="s">
        <v>77</v>
      </c>
      <c r="E3828" s="1">
        <v>44680</v>
      </c>
      <c r="F3828" s="1">
        <v>44692</v>
      </c>
      <c r="G3828">
        <v>12</v>
      </c>
      <c r="H3828">
        <v>12.6</v>
      </c>
      <c r="I3828" t="s">
        <v>49</v>
      </c>
      <c r="J3828" t="s">
        <v>50</v>
      </c>
      <c r="K3828" t="s">
        <v>145</v>
      </c>
      <c r="L3828">
        <v>2710.19</v>
      </c>
      <c r="M3828" t="s">
        <v>114</v>
      </c>
      <c r="N3828" t="s">
        <v>69</v>
      </c>
      <c r="O3828" t="s">
        <v>200</v>
      </c>
      <c r="P3828" t="s">
        <v>196</v>
      </c>
      <c r="Q3828" t="s">
        <v>82</v>
      </c>
      <c r="R3828" t="s">
        <v>591</v>
      </c>
      <c r="S3828" t="s">
        <v>123</v>
      </c>
      <c r="T3828" t="s">
        <v>131</v>
      </c>
      <c r="U3828" t="s">
        <v>110</v>
      </c>
      <c r="V3828">
        <v>48950</v>
      </c>
      <c r="W3828">
        <v>28856</v>
      </c>
      <c r="X3828">
        <v>14.7</v>
      </c>
      <c r="Y3828">
        <v>15</v>
      </c>
      <c r="Z3828">
        <v>39528.69</v>
      </c>
      <c r="AB3828">
        <v>39.75</v>
      </c>
      <c r="AC3828">
        <v>1571265.43</v>
      </c>
      <c r="AD3828">
        <v>43907678.280000001</v>
      </c>
      <c r="AE3828">
        <v>215.51</v>
      </c>
      <c r="AF3828">
        <v>9462543746.1200008</v>
      </c>
      <c r="AG3828">
        <v>157314.38</v>
      </c>
      <c r="AH3828">
        <v>2</v>
      </c>
      <c r="AI3828">
        <v>49899.26</v>
      </c>
      <c r="AJ3828">
        <v>7.45</v>
      </c>
      <c r="AK3828">
        <v>3271122.03</v>
      </c>
      <c r="AL3828">
        <v>7.5999999999999998E-2</v>
      </c>
      <c r="AM3828">
        <v>33369.839999999997</v>
      </c>
      <c r="AN3828">
        <v>211.7</v>
      </c>
      <c r="AO3828">
        <v>602.67999999999995</v>
      </c>
      <c r="AP3828">
        <v>127587.36</v>
      </c>
      <c r="AQ3828">
        <v>1939436.27</v>
      </c>
      <c r="AR3828" t="s">
        <v>61</v>
      </c>
      <c r="AS3828" t="s">
        <v>61</v>
      </c>
      <c r="AT3828" t="s">
        <v>62</v>
      </c>
      <c r="AU3828" t="s">
        <v>63</v>
      </c>
    </row>
    <row r="3829" spans="1:47" x14ac:dyDescent="0.25">
      <c r="A3829" t="s">
        <v>5137</v>
      </c>
      <c r="B3829">
        <v>2024</v>
      </c>
      <c r="C3829">
        <v>6</v>
      </c>
      <c r="D3829" t="s">
        <v>77</v>
      </c>
      <c r="E3829" s="1">
        <v>45456</v>
      </c>
      <c r="F3829" s="1">
        <v>45477</v>
      </c>
      <c r="G3829">
        <v>21</v>
      </c>
      <c r="H3829">
        <v>19.399999999999999</v>
      </c>
      <c r="I3829" t="s">
        <v>65</v>
      </c>
      <c r="J3829" t="s">
        <v>78</v>
      </c>
      <c r="K3829" t="s">
        <v>158</v>
      </c>
      <c r="L3829">
        <v>1006.3</v>
      </c>
      <c r="M3829" t="s">
        <v>114</v>
      </c>
      <c r="N3829" t="s">
        <v>168</v>
      </c>
      <c r="O3829" t="s">
        <v>54</v>
      </c>
      <c r="P3829" t="s">
        <v>70</v>
      </c>
      <c r="Q3829" t="s">
        <v>164</v>
      </c>
      <c r="R3829" t="s">
        <v>2360</v>
      </c>
      <c r="S3829" t="s">
        <v>161</v>
      </c>
      <c r="T3829" t="s">
        <v>187</v>
      </c>
      <c r="U3829" t="s">
        <v>110</v>
      </c>
      <c r="V3829">
        <v>36510</v>
      </c>
      <c r="W3829">
        <v>20568</v>
      </c>
      <c r="X3829">
        <v>22.4</v>
      </c>
      <c r="Y3829">
        <v>14.7</v>
      </c>
      <c r="Z3829">
        <v>34769.89</v>
      </c>
      <c r="AB3829">
        <v>14.89</v>
      </c>
      <c r="AC3829">
        <v>517723.66</v>
      </c>
      <c r="AD3829">
        <v>17319577.609999999</v>
      </c>
      <c r="AE3829">
        <v>280.61</v>
      </c>
      <c r="AF3829">
        <v>4860046673.1400003</v>
      </c>
      <c r="AG3829">
        <v>37770.120000000003</v>
      </c>
      <c r="AH3829">
        <v>0</v>
      </c>
      <c r="AJ3829">
        <v>21.61</v>
      </c>
      <c r="AK3829">
        <v>0</v>
      </c>
      <c r="AL3829">
        <v>0.21199999999999999</v>
      </c>
      <c r="AM3829">
        <v>36717.5</v>
      </c>
      <c r="AN3829">
        <v>377.9</v>
      </c>
      <c r="AO3829">
        <v>404.06</v>
      </c>
      <c r="AP3829">
        <v>152694.26999999999</v>
      </c>
      <c r="AQ3829">
        <v>744905.55</v>
      </c>
      <c r="AR3829" t="s">
        <v>61</v>
      </c>
      <c r="AS3829" t="s">
        <v>61</v>
      </c>
      <c r="AT3829" t="s">
        <v>62</v>
      </c>
      <c r="AU3829" t="s">
        <v>63</v>
      </c>
    </row>
    <row r="3830" spans="1:47" x14ac:dyDescent="0.25">
      <c r="A3830" t="s">
        <v>5138</v>
      </c>
      <c r="B3830">
        <v>2021</v>
      </c>
      <c r="C3830">
        <v>8</v>
      </c>
      <c r="D3830" t="s">
        <v>89</v>
      </c>
      <c r="E3830" s="1">
        <v>44411</v>
      </c>
      <c r="F3830" s="1">
        <v>44421</v>
      </c>
      <c r="G3830">
        <v>10</v>
      </c>
      <c r="I3830" t="s">
        <v>65</v>
      </c>
      <c r="J3830" t="s">
        <v>50</v>
      </c>
      <c r="K3830" t="s">
        <v>120</v>
      </c>
      <c r="L3830">
        <v>2710.1921000000002</v>
      </c>
      <c r="M3830" t="s">
        <v>68</v>
      </c>
      <c r="N3830" t="s">
        <v>106</v>
      </c>
      <c r="O3830" t="s">
        <v>54</v>
      </c>
      <c r="P3830" t="s">
        <v>226</v>
      </c>
      <c r="Q3830" t="s">
        <v>121</v>
      </c>
      <c r="R3830" t="s">
        <v>635</v>
      </c>
      <c r="S3830" t="s">
        <v>142</v>
      </c>
      <c r="T3830" t="s">
        <v>95</v>
      </c>
      <c r="U3830" t="s">
        <v>87</v>
      </c>
      <c r="V3830">
        <v>47393</v>
      </c>
      <c r="W3830">
        <v>28036</v>
      </c>
      <c r="X3830">
        <v>1.5</v>
      </c>
      <c r="Y3830">
        <v>15.8</v>
      </c>
      <c r="Z3830">
        <v>36617.93</v>
      </c>
      <c r="AB3830">
        <v>29.74</v>
      </c>
      <c r="AC3830">
        <v>1089017.24</v>
      </c>
      <c r="AD3830">
        <v>39598263.32</v>
      </c>
      <c r="AE3830">
        <v>170.43</v>
      </c>
      <c r="AF3830">
        <v>6748732017.6300001</v>
      </c>
      <c r="AG3830">
        <v>171323.22</v>
      </c>
      <c r="AH3830">
        <v>1.6</v>
      </c>
      <c r="AI3830">
        <v>46355.8</v>
      </c>
      <c r="AJ3830">
        <v>19.809999999999999</v>
      </c>
      <c r="AK3830">
        <v>0</v>
      </c>
      <c r="AL3830">
        <v>0.13</v>
      </c>
      <c r="AM3830">
        <v>51477.74</v>
      </c>
      <c r="AN3830">
        <v>498</v>
      </c>
      <c r="AO3830">
        <v>375.86</v>
      </c>
      <c r="AP3830">
        <v>187178.28</v>
      </c>
      <c r="AQ3830">
        <v>1545352.28</v>
      </c>
      <c r="AR3830" t="s">
        <v>61</v>
      </c>
      <c r="AS3830" t="s">
        <v>61</v>
      </c>
      <c r="AT3830" t="s">
        <v>62</v>
      </c>
      <c r="AU3830" t="s">
        <v>117</v>
      </c>
    </row>
    <row r="3831" spans="1:47" x14ac:dyDescent="0.25">
      <c r="A3831" t="s">
        <v>5139</v>
      </c>
      <c r="B3831">
        <v>2020</v>
      </c>
      <c r="C3831">
        <v>3</v>
      </c>
      <c r="D3831" t="s">
        <v>48</v>
      </c>
      <c r="E3831" s="1">
        <v>43897</v>
      </c>
      <c r="F3831" s="1">
        <v>43913</v>
      </c>
      <c r="G3831">
        <v>16</v>
      </c>
      <c r="H3831">
        <v>5.0999999999999996</v>
      </c>
      <c r="I3831" t="s">
        <v>49</v>
      </c>
      <c r="J3831" t="s">
        <v>112</v>
      </c>
      <c r="K3831" t="s">
        <v>343</v>
      </c>
      <c r="L3831">
        <v>2523.1</v>
      </c>
      <c r="M3831" t="s">
        <v>90</v>
      </c>
      <c r="N3831" t="s">
        <v>53</v>
      </c>
      <c r="O3831" t="s">
        <v>107</v>
      </c>
      <c r="P3831" t="s">
        <v>164</v>
      </c>
      <c r="Q3831" t="s">
        <v>100</v>
      </c>
      <c r="R3831" t="s">
        <v>3270</v>
      </c>
      <c r="S3831" t="s">
        <v>130</v>
      </c>
      <c r="T3831" t="s">
        <v>102</v>
      </c>
      <c r="U3831" t="s">
        <v>181</v>
      </c>
      <c r="V3831">
        <v>93179</v>
      </c>
      <c r="W3831">
        <v>64805</v>
      </c>
      <c r="X3831">
        <v>3.4</v>
      </c>
      <c r="Y3831">
        <v>14.5</v>
      </c>
      <c r="Z3831">
        <v>74339.3</v>
      </c>
      <c r="AB3831">
        <v>37.89</v>
      </c>
      <c r="AC3831">
        <v>2816716.08</v>
      </c>
      <c r="AD3831">
        <v>37098284.270000003</v>
      </c>
      <c r="AE3831">
        <v>164.69</v>
      </c>
      <c r="AF3831">
        <v>6109716436.4300003</v>
      </c>
      <c r="AG3831">
        <v>243003.09</v>
      </c>
      <c r="AH3831">
        <v>1</v>
      </c>
      <c r="AI3831">
        <v>26248.46</v>
      </c>
      <c r="AJ3831">
        <v>1.8</v>
      </c>
      <c r="AK3831">
        <v>667769.12</v>
      </c>
      <c r="AL3831">
        <v>0.216</v>
      </c>
      <c r="AM3831">
        <v>80132.289999999994</v>
      </c>
      <c r="AN3831">
        <v>589.9</v>
      </c>
      <c r="AO3831">
        <v>722.64</v>
      </c>
      <c r="AP3831">
        <v>426285.34</v>
      </c>
      <c r="AQ3831">
        <v>3592385.26</v>
      </c>
      <c r="AR3831" t="s">
        <v>61</v>
      </c>
      <c r="AS3831" t="s">
        <v>61</v>
      </c>
      <c r="AT3831" t="s">
        <v>62</v>
      </c>
      <c r="AU3831" t="s">
        <v>63</v>
      </c>
    </row>
    <row r="3832" spans="1:47" x14ac:dyDescent="0.25">
      <c r="A3832" t="s">
        <v>5140</v>
      </c>
      <c r="B3832">
        <v>2023</v>
      </c>
      <c r="C3832">
        <v>4</v>
      </c>
      <c r="D3832" t="s">
        <v>77</v>
      </c>
      <c r="E3832" s="1">
        <v>45030</v>
      </c>
      <c r="F3832" s="1">
        <v>45049</v>
      </c>
      <c r="G3832">
        <v>19</v>
      </c>
      <c r="H3832">
        <v>17</v>
      </c>
      <c r="I3832" t="s">
        <v>49</v>
      </c>
      <c r="J3832" t="s">
        <v>112</v>
      </c>
      <c r="K3832" t="s">
        <v>199</v>
      </c>
      <c r="L3832">
        <v>7204.49</v>
      </c>
      <c r="M3832" t="s">
        <v>68</v>
      </c>
      <c r="N3832" t="s">
        <v>53</v>
      </c>
      <c r="O3832" t="s">
        <v>54</v>
      </c>
      <c r="P3832" t="s">
        <v>164</v>
      </c>
      <c r="Q3832" t="s">
        <v>128</v>
      </c>
      <c r="R3832" t="s">
        <v>2712</v>
      </c>
      <c r="S3832" t="s">
        <v>161</v>
      </c>
      <c r="T3832" t="s">
        <v>86</v>
      </c>
      <c r="U3832" t="s">
        <v>87</v>
      </c>
      <c r="V3832">
        <v>31095</v>
      </c>
      <c r="W3832">
        <v>18032</v>
      </c>
      <c r="X3832">
        <v>12.9</v>
      </c>
      <c r="Y3832">
        <v>12.6</v>
      </c>
      <c r="Z3832">
        <v>28913.33</v>
      </c>
      <c r="AB3832">
        <v>15.88</v>
      </c>
      <c r="AC3832">
        <v>459143.67999999999</v>
      </c>
      <c r="AD3832">
        <v>32992133.460000001</v>
      </c>
      <c r="AE3832">
        <v>281.52999999999997</v>
      </c>
      <c r="AF3832">
        <v>9288275332.9899998</v>
      </c>
      <c r="AG3832">
        <v>193190.03</v>
      </c>
      <c r="AH3832">
        <v>0.4</v>
      </c>
      <c r="AI3832">
        <v>8241.85</v>
      </c>
      <c r="AJ3832">
        <v>23.96</v>
      </c>
      <c r="AK3832">
        <v>7904915.1799999997</v>
      </c>
      <c r="AL3832">
        <v>0.29199999999999998</v>
      </c>
      <c r="AM3832">
        <v>96337.03</v>
      </c>
      <c r="AN3832">
        <v>286.8</v>
      </c>
      <c r="AO3832">
        <v>364.66</v>
      </c>
      <c r="AP3832">
        <v>104584.49</v>
      </c>
      <c r="AQ3832">
        <v>861497.08</v>
      </c>
      <c r="AR3832" t="s">
        <v>61</v>
      </c>
      <c r="AS3832" t="s">
        <v>61</v>
      </c>
      <c r="AT3832" t="s">
        <v>62</v>
      </c>
      <c r="AU3832" t="s">
        <v>63</v>
      </c>
    </row>
    <row r="3833" spans="1:47" x14ac:dyDescent="0.25">
      <c r="A3833" t="s">
        <v>5141</v>
      </c>
      <c r="B3833">
        <v>2022</v>
      </c>
      <c r="C3833">
        <v>6</v>
      </c>
      <c r="D3833" t="s">
        <v>77</v>
      </c>
      <c r="E3833" s="1">
        <v>44718</v>
      </c>
      <c r="F3833" s="1">
        <v>44731</v>
      </c>
      <c r="G3833">
        <v>13</v>
      </c>
      <c r="H3833">
        <v>14.7</v>
      </c>
      <c r="I3833" t="s">
        <v>65</v>
      </c>
      <c r="J3833" t="s">
        <v>50</v>
      </c>
      <c r="K3833" t="s">
        <v>183</v>
      </c>
      <c r="L3833">
        <v>2710.19</v>
      </c>
      <c r="M3833" t="s">
        <v>114</v>
      </c>
      <c r="N3833" t="s">
        <v>168</v>
      </c>
      <c r="O3833" t="s">
        <v>200</v>
      </c>
      <c r="P3833" t="s">
        <v>226</v>
      </c>
      <c r="Q3833" t="s">
        <v>71</v>
      </c>
      <c r="R3833" t="s">
        <v>1376</v>
      </c>
      <c r="S3833" t="s">
        <v>186</v>
      </c>
      <c r="T3833" t="s">
        <v>131</v>
      </c>
      <c r="U3833" t="s">
        <v>213</v>
      </c>
      <c r="V3833">
        <v>107643</v>
      </c>
      <c r="W3833">
        <v>66516</v>
      </c>
      <c r="X3833">
        <v>6.5</v>
      </c>
      <c r="Y3833">
        <v>10.7</v>
      </c>
      <c r="Z3833">
        <v>89702.11</v>
      </c>
      <c r="AB3833">
        <v>26.35</v>
      </c>
      <c r="AC3833">
        <v>2363650.6</v>
      </c>
      <c r="AD3833">
        <v>93071321.25</v>
      </c>
      <c r="AE3833">
        <v>216</v>
      </c>
      <c r="AF3833">
        <v>20103405390</v>
      </c>
      <c r="AG3833">
        <v>244903.58</v>
      </c>
      <c r="AH3833">
        <v>0</v>
      </c>
      <c r="AI3833">
        <v>0</v>
      </c>
      <c r="AJ3833">
        <v>15.04</v>
      </c>
      <c r="AK3833">
        <v>0</v>
      </c>
      <c r="AL3833">
        <v>0.161</v>
      </c>
      <c r="AM3833">
        <v>149844.82999999999</v>
      </c>
      <c r="AN3833">
        <v>373.2</v>
      </c>
      <c r="AO3833">
        <v>367.66</v>
      </c>
      <c r="AP3833">
        <v>137210.71</v>
      </c>
      <c r="AQ3833">
        <v>2895609.72</v>
      </c>
      <c r="AR3833" t="s">
        <v>61</v>
      </c>
      <c r="AS3833" t="s">
        <v>61</v>
      </c>
      <c r="AT3833" t="s">
        <v>62</v>
      </c>
      <c r="AU3833" t="s">
        <v>63</v>
      </c>
    </row>
    <row r="3834" spans="1:47" x14ac:dyDescent="0.25">
      <c r="A3834" t="s">
        <v>5142</v>
      </c>
      <c r="B3834">
        <v>2023</v>
      </c>
      <c r="C3834">
        <v>2</v>
      </c>
      <c r="D3834" t="s">
        <v>48</v>
      </c>
      <c r="E3834" s="1">
        <v>44958</v>
      </c>
      <c r="F3834" s="1">
        <v>44966</v>
      </c>
      <c r="G3834">
        <v>8</v>
      </c>
      <c r="H3834">
        <v>20.8</v>
      </c>
      <c r="I3834" t="s">
        <v>49</v>
      </c>
      <c r="J3834" t="s">
        <v>78</v>
      </c>
      <c r="K3834" t="s">
        <v>315</v>
      </c>
      <c r="L3834">
        <v>1511.9</v>
      </c>
      <c r="M3834" t="s">
        <v>98</v>
      </c>
      <c r="N3834" t="s">
        <v>81</v>
      </c>
      <c r="O3834" t="s">
        <v>107</v>
      </c>
      <c r="P3834" t="s">
        <v>108</v>
      </c>
      <c r="Q3834" t="s">
        <v>70</v>
      </c>
      <c r="R3834" t="s">
        <v>625</v>
      </c>
      <c r="S3834" t="s">
        <v>85</v>
      </c>
      <c r="T3834" t="s">
        <v>148</v>
      </c>
      <c r="U3834" t="s">
        <v>110</v>
      </c>
      <c r="V3834">
        <v>58072</v>
      </c>
      <c r="W3834">
        <v>38165</v>
      </c>
      <c r="X3834">
        <v>12.2</v>
      </c>
      <c r="Y3834">
        <v>12.8</v>
      </c>
      <c r="Z3834">
        <v>46261.48</v>
      </c>
      <c r="AB3834">
        <v>22.66</v>
      </c>
      <c r="AC3834">
        <v>1048285.14</v>
      </c>
      <c r="AD3834">
        <v>41814826.539999999</v>
      </c>
      <c r="AE3834">
        <v>285.75</v>
      </c>
      <c r="AF3834">
        <v>11948586683.809999</v>
      </c>
      <c r="AG3834">
        <v>151602.63</v>
      </c>
      <c r="AI3834">
        <v>2117.9299999999998</v>
      </c>
      <c r="AJ3834">
        <v>4.53</v>
      </c>
      <c r="AK3834">
        <v>1894211.64</v>
      </c>
      <c r="AL3834">
        <v>0.26800000000000002</v>
      </c>
      <c r="AM3834">
        <v>112063.74</v>
      </c>
      <c r="AN3834">
        <v>385.8</v>
      </c>
      <c r="AO3834">
        <v>511.61</v>
      </c>
      <c r="AP3834">
        <v>197379.14</v>
      </c>
      <c r="AQ3834">
        <v>1511448.58</v>
      </c>
      <c r="AR3834" t="s">
        <v>61</v>
      </c>
      <c r="AS3834" t="s">
        <v>61</v>
      </c>
      <c r="AT3834" t="s">
        <v>62</v>
      </c>
      <c r="AU3834" t="s">
        <v>63</v>
      </c>
    </row>
    <row r="3835" spans="1:47" x14ac:dyDescent="0.25">
      <c r="A3835" t="s">
        <v>5143</v>
      </c>
      <c r="B3835">
        <v>2023</v>
      </c>
      <c r="C3835">
        <v>10</v>
      </c>
      <c r="D3835" t="s">
        <v>119</v>
      </c>
      <c r="E3835" s="1">
        <v>45210</v>
      </c>
      <c r="F3835" s="1">
        <v>45226</v>
      </c>
      <c r="G3835">
        <v>16</v>
      </c>
      <c r="H3835">
        <v>10.3</v>
      </c>
      <c r="I3835" t="s">
        <v>49</v>
      </c>
      <c r="J3835" t="s">
        <v>50</v>
      </c>
      <c r="K3835" t="s">
        <v>145</v>
      </c>
      <c r="L3835">
        <v>2710.19</v>
      </c>
      <c r="M3835" t="s">
        <v>80</v>
      </c>
      <c r="N3835" t="s">
        <v>106</v>
      </c>
      <c r="O3835" t="s">
        <v>189</v>
      </c>
      <c r="P3835" t="s">
        <v>164</v>
      </c>
      <c r="Q3835" t="s">
        <v>184</v>
      </c>
      <c r="R3835" t="s">
        <v>5144</v>
      </c>
      <c r="S3835" t="s">
        <v>123</v>
      </c>
      <c r="T3835" t="s">
        <v>162</v>
      </c>
      <c r="U3835" t="s">
        <v>132</v>
      </c>
      <c r="V3835">
        <v>35610</v>
      </c>
      <c r="W3835">
        <v>23807</v>
      </c>
      <c r="X3835">
        <v>5.4</v>
      </c>
      <c r="Y3835">
        <v>15.8</v>
      </c>
      <c r="Z3835">
        <v>33634.519999999997</v>
      </c>
      <c r="AB3835">
        <v>23.31</v>
      </c>
      <c r="AC3835">
        <v>784020.66</v>
      </c>
      <c r="AD3835">
        <v>36493790.549999997</v>
      </c>
      <c r="AE3835">
        <v>287.18</v>
      </c>
      <c r="AF3835">
        <v>10480286770.15</v>
      </c>
      <c r="AG3835">
        <v>33071.61</v>
      </c>
      <c r="AH3835">
        <v>4.4000000000000004</v>
      </c>
      <c r="AI3835">
        <v>119962.64</v>
      </c>
      <c r="AJ3835">
        <v>21.01</v>
      </c>
      <c r="AK3835">
        <v>7667345.3899999997</v>
      </c>
      <c r="AL3835">
        <v>0.23200000000000001</v>
      </c>
      <c r="AM3835">
        <v>84665.59</v>
      </c>
      <c r="AN3835">
        <v>787.3</v>
      </c>
      <c r="AO3835">
        <v>486.09</v>
      </c>
      <c r="AP3835">
        <v>382698.66</v>
      </c>
      <c r="AQ3835">
        <v>1404419.16</v>
      </c>
      <c r="AR3835" t="s">
        <v>61</v>
      </c>
      <c r="AS3835" t="s">
        <v>61</v>
      </c>
      <c r="AT3835" t="s">
        <v>62</v>
      </c>
      <c r="AU3835" t="s">
        <v>63</v>
      </c>
    </row>
    <row r="3836" spans="1:47" x14ac:dyDescent="0.25">
      <c r="A3836" t="s">
        <v>5145</v>
      </c>
      <c r="B3836">
        <v>2025</v>
      </c>
      <c r="C3836">
        <v>4</v>
      </c>
      <c r="D3836" t="s">
        <v>77</v>
      </c>
      <c r="E3836" s="1">
        <v>45757</v>
      </c>
      <c r="F3836" s="1">
        <v>45762</v>
      </c>
      <c r="G3836">
        <v>5</v>
      </c>
      <c r="H3836">
        <v>14.8</v>
      </c>
      <c r="I3836" t="s">
        <v>49</v>
      </c>
      <c r="J3836" t="s">
        <v>50</v>
      </c>
      <c r="K3836" t="s">
        <v>51</v>
      </c>
      <c r="L3836">
        <v>2709</v>
      </c>
      <c r="M3836" t="s">
        <v>90</v>
      </c>
      <c r="N3836" t="s">
        <v>168</v>
      </c>
      <c r="O3836" t="s">
        <v>200</v>
      </c>
      <c r="P3836" t="s">
        <v>201</v>
      </c>
      <c r="Q3836" t="s">
        <v>56</v>
      </c>
      <c r="R3836" t="s">
        <v>854</v>
      </c>
      <c r="S3836" t="s">
        <v>186</v>
      </c>
      <c r="T3836" t="s">
        <v>187</v>
      </c>
      <c r="U3836" t="s">
        <v>96</v>
      </c>
      <c r="V3836">
        <v>140859</v>
      </c>
      <c r="W3836">
        <v>94264</v>
      </c>
      <c r="X3836">
        <v>10.7</v>
      </c>
      <c r="Y3836">
        <v>13.1</v>
      </c>
      <c r="Z3836">
        <v>110049.06</v>
      </c>
      <c r="AB3836">
        <v>31.49</v>
      </c>
      <c r="AC3836">
        <v>3465444.9</v>
      </c>
      <c r="AD3836">
        <v>10838731.92</v>
      </c>
      <c r="AE3836">
        <v>275.13</v>
      </c>
      <c r="AF3836">
        <v>2982060313.1500001</v>
      </c>
      <c r="AG3836">
        <v>220564.91</v>
      </c>
      <c r="AH3836">
        <v>0.6</v>
      </c>
      <c r="AI3836">
        <v>11517.55</v>
      </c>
      <c r="AJ3836">
        <v>0.48</v>
      </c>
      <c r="AK3836">
        <v>52025.91</v>
      </c>
      <c r="AL3836">
        <v>0.22700000000000001</v>
      </c>
      <c r="AM3836">
        <v>24603.919999999998</v>
      </c>
      <c r="AN3836">
        <v>193.8</v>
      </c>
      <c r="AO3836">
        <v>380.3</v>
      </c>
      <c r="AP3836">
        <v>73702.14</v>
      </c>
      <c r="AQ3836">
        <v>3795833.42</v>
      </c>
      <c r="AR3836" t="s">
        <v>61</v>
      </c>
      <c r="AS3836" t="s">
        <v>61</v>
      </c>
      <c r="AT3836" t="s">
        <v>62</v>
      </c>
      <c r="AU3836" t="s">
        <v>63</v>
      </c>
    </row>
    <row r="3837" spans="1:47" x14ac:dyDescent="0.25">
      <c r="A3837" t="s">
        <v>5146</v>
      </c>
      <c r="B3837">
        <v>2021</v>
      </c>
      <c r="C3837">
        <v>10</v>
      </c>
      <c r="D3837" t="s">
        <v>119</v>
      </c>
      <c r="E3837" s="1">
        <v>44470</v>
      </c>
      <c r="F3837" s="1">
        <v>44484</v>
      </c>
      <c r="G3837">
        <v>14</v>
      </c>
      <c r="H3837">
        <v>8.6</v>
      </c>
      <c r="I3837" t="s">
        <v>65</v>
      </c>
      <c r="J3837" t="s">
        <v>134</v>
      </c>
      <c r="K3837" t="s">
        <v>135</v>
      </c>
      <c r="L3837">
        <v>9999.0098999999991</v>
      </c>
      <c r="M3837" t="s">
        <v>98</v>
      </c>
      <c r="N3837" t="s">
        <v>69</v>
      </c>
      <c r="O3837" t="s">
        <v>91</v>
      </c>
      <c r="P3837" t="s">
        <v>92</v>
      </c>
      <c r="Q3837" t="s">
        <v>257</v>
      </c>
      <c r="R3837" t="s">
        <v>509</v>
      </c>
      <c r="S3837" t="s">
        <v>137</v>
      </c>
      <c r="T3837" t="s">
        <v>59</v>
      </c>
      <c r="U3837" t="s">
        <v>259</v>
      </c>
      <c r="V3837">
        <v>3344</v>
      </c>
      <c r="W3837">
        <v>1884</v>
      </c>
      <c r="X3837">
        <v>7.2</v>
      </c>
      <c r="Y3837">
        <v>10.3</v>
      </c>
      <c r="Z3837">
        <v>2722.26</v>
      </c>
      <c r="AB3837">
        <v>17.86</v>
      </c>
      <c r="AC3837">
        <v>48619.56</v>
      </c>
      <c r="AD3837">
        <v>2946982.56</v>
      </c>
      <c r="AE3837">
        <v>168.56</v>
      </c>
      <c r="AF3837">
        <v>496743380.31</v>
      </c>
      <c r="AG3837">
        <v>116997.65</v>
      </c>
      <c r="AH3837">
        <v>0</v>
      </c>
      <c r="AI3837">
        <v>0</v>
      </c>
      <c r="AJ3837">
        <v>18.2</v>
      </c>
      <c r="AK3837">
        <v>0</v>
      </c>
      <c r="AL3837">
        <v>0.32400000000000001</v>
      </c>
      <c r="AM3837">
        <v>9548.2199999999993</v>
      </c>
      <c r="AN3837">
        <v>663.9</v>
      </c>
      <c r="AO3837">
        <v>376.47</v>
      </c>
      <c r="AP3837">
        <v>249938.43</v>
      </c>
      <c r="AQ3837">
        <v>425103.86</v>
      </c>
      <c r="AR3837" t="s">
        <v>61</v>
      </c>
      <c r="AS3837" t="s">
        <v>61</v>
      </c>
      <c r="AT3837" t="s">
        <v>62</v>
      </c>
      <c r="AU3837" t="s">
        <v>63</v>
      </c>
    </row>
    <row r="3838" spans="1:47" x14ac:dyDescent="0.25">
      <c r="A3838" t="s">
        <v>5147</v>
      </c>
      <c r="B3838">
        <v>2021</v>
      </c>
      <c r="C3838">
        <v>4</v>
      </c>
      <c r="D3838" t="s">
        <v>77</v>
      </c>
      <c r="E3838" s="1">
        <v>44315</v>
      </c>
      <c r="F3838" s="1">
        <v>44342</v>
      </c>
      <c r="G3838">
        <v>27</v>
      </c>
      <c r="H3838">
        <v>15.5</v>
      </c>
      <c r="I3838" t="s">
        <v>65</v>
      </c>
      <c r="J3838" t="s">
        <v>66</v>
      </c>
      <c r="K3838" t="s">
        <v>153</v>
      </c>
      <c r="L3838">
        <v>6309</v>
      </c>
      <c r="M3838" t="s">
        <v>114</v>
      </c>
      <c r="N3838" t="s">
        <v>106</v>
      </c>
      <c r="O3838" t="s">
        <v>200</v>
      </c>
      <c r="P3838" t="s">
        <v>100</v>
      </c>
      <c r="Q3838" t="s">
        <v>146</v>
      </c>
      <c r="R3838" t="s">
        <v>1087</v>
      </c>
      <c r="S3838" t="s">
        <v>156</v>
      </c>
      <c r="T3838" t="s">
        <v>86</v>
      </c>
      <c r="U3838" t="s">
        <v>96</v>
      </c>
      <c r="V3838">
        <v>12614</v>
      </c>
      <c r="W3838">
        <v>7448</v>
      </c>
      <c r="X3838">
        <v>21.3</v>
      </c>
      <c r="Y3838">
        <v>15.4</v>
      </c>
      <c r="Z3838">
        <v>11613.21</v>
      </c>
      <c r="AA3838">
        <v>829</v>
      </c>
      <c r="AB3838">
        <v>393.67</v>
      </c>
      <c r="AC3838">
        <v>326352.43</v>
      </c>
      <c r="AD3838">
        <v>53751510.219999999</v>
      </c>
      <c r="AE3838">
        <v>172.07</v>
      </c>
      <c r="AF3838">
        <v>9249022363.5599995</v>
      </c>
      <c r="AG3838">
        <v>101746.78</v>
      </c>
      <c r="AH3838">
        <v>2.7</v>
      </c>
      <c r="AI3838">
        <v>28135.360000000001</v>
      </c>
      <c r="AJ3838">
        <v>5.65</v>
      </c>
      <c r="AK3838">
        <v>0</v>
      </c>
      <c r="AL3838">
        <v>7.5999999999999998E-2</v>
      </c>
      <c r="AM3838">
        <v>40851.15</v>
      </c>
      <c r="AN3838">
        <v>1378.8</v>
      </c>
      <c r="AO3838">
        <v>592.12</v>
      </c>
      <c r="AP3838">
        <v>816415.06</v>
      </c>
      <c r="AQ3838">
        <v>1313500.78</v>
      </c>
      <c r="AR3838" t="s">
        <v>61</v>
      </c>
      <c r="AS3838" t="s">
        <v>61</v>
      </c>
      <c r="AT3838" t="s">
        <v>62</v>
      </c>
      <c r="AU3838" t="s">
        <v>63</v>
      </c>
    </row>
    <row r="3839" spans="1:47" x14ac:dyDescent="0.25">
      <c r="A3839" t="s">
        <v>5148</v>
      </c>
      <c r="B3839">
        <v>2020</v>
      </c>
      <c r="C3839">
        <v>12</v>
      </c>
      <c r="D3839" t="s">
        <v>119</v>
      </c>
      <c r="E3839" s="1">
        <v>44191</v>
      </c>
      <c r="F3839" s="1">
        <v>44204</v>
      </c>
      <c r="G3839">
        <v>13</v>
      </c>
      <c r="H3839">
        <v>1.6</v>
      </c>
      <c r="I3839" t="s">
        <v>65</v>
      </c>
      <c r="J3839" t="s">
        <v>78</v>
      </c>
      <c r="K3839" t="s">
        <v>211</v>
      </c>
      <c r="L3839">
        <v>1701.99</v>
      </c>
      <c r="M3839" t="s">
        <v>68</v>
      </c>
      <c r="N3839" t="s">
        <v>69</v>
      </c>
      <c r="O3839" t="s">
        <v>99</v>
      </c>
      <c r="P3839" t="s">
        <v>226</v>
      </c>
      <c r="Q3839" t="s">
        <v>108</v>
      </c>
      <c r="R3839" t="s">
        <v>2671</v>
      </c>
      <c r="S3839" t="s">
        <v>85</v>
      </c>
      <c r="T3839" t="s">
        <v>86</v>
      </c>
      <c r="U3839" t="s">
        <v>75</v>
      </c>
      <c r="V3839">
        <v>50697</v>
      </c>
      <c r="W3839">
        <v>29462</v>
      </c>
      <c r="X3839">
        <v>20.2</v>
      </c>
      <c r="Y3839">
        <v>13.3</v>
      </c>
      <c r="Z3839">
        <v>42936.95</v>
      </c>
      <c r="AB3839">
        <v>30.24</v>
      </c>
      <c r="AC3839">
        <v>1298413.3700000001</v>
      </c>
      <c r="AD3839">
        <v>28652256.100000001</v>
      </c>
      <c r="AE3839">
        <v>165.57</v>
      </c>
      <c r="AF3839">
        <v>4743954042.4799995</v>
      </c>
      <c r="AG3839">
        <v>192321.77</v>
      </c>
      <c r="AH3839">
        <v>0</v>
      </c>
      <c r="AI3839">
        <v>0</v>
      </c>
      <c r="AJ3839">
        <v>16.2</v>
      </c>
      <c r="AK3839">
        <v>0</v>
      </c>
      <c r="AL3839">
        <v>8.2000000000000003E-2</v>
      </c>
      <c r="AM3839">
        <v>23494.85</v>
      </c>
      <c r="AN3839">
        <v>570</v>
      </c>
      <c r="AO3839">
        <v>512.83000000000004</v>
      </c>
      <c r="AP3839">
        <v>292313.09999999998</v>
      </c>
      <c r="AQ3839">
        <v>1806543.09</v>
      </c>
      <c r="AR3839" t="s">
        <v>124</v>
      </c>
      <c r="AS3839" t="s">
        <v>61</v>
      </c>
      <c r="AT3839" t="s">
        <v>62</v>
      </c>
      <c r="AU3839" t="s">
        <v>63</v>
      </c>
    </row>
    <row r="3840" spans="1:47" x14ac:dyDescent="0.25">
      <c r="A3840" t="s">
        <v>5149</v>
      </c>
      <c r="B3840">
        <v>2024</v>
      </c>
      <c r="C3840">
        <v>3</v>
      </c>
      <c r="D3840" t="s">
        <v>48</v>
      </c>
      <c r="E3840" s="1">
        <v>45375</v>
      </c>
      <c r="F3840" s="1">
        <v>45387</v>
      </c>
      <c r="G3840">
        <v>12</v>
      </c>
      <c r="H3840">
        <v>12.2</v>
      </c>
      <c r="I3840" t="s">
        <v>49</v>
      </c>
      <c r="J3840" t="s">
        <v>239</v>
      </c>
      <c r="K3840" t="s">
        <v>240</v>
      </c>
      <c r="L3840">
        <v>3105.2</v>
      </c>
      <c r="M3840" t="s">
        <v>90</v>
      </c>
      <c r="N3840" t="s">
        <v>168</v>
      </c>
      <c r="O3840" t="s">
        <v>189</v>
      </c>
      <c r="P3840" t="s">
        <v>154</v>
      </c>
      <c r="Q3840" t="s">
        <v>184</v>
      </c>
      <c r="R3840" t="s">
        <v>1654</v>
      </c>
      <c r="S3840" t="s">
        <v>161</v>
      </c>
      <c r="T3840" t="s">
        <v>162</v>
      </c>
      <c r="U3840" t="s">
        <v>75</v>
      </c>
      <c r="V3840">
        <v>20217</v>
      </c>
      <c r="W3840">
        <v>13183</v>
      </c>
      <c r="X3840">
        <v>22.2</v>
      </c>
      <c r="Y3840">
        <v>15</v>
      </c>
      <c r="Z3840">
        <v>15877.45</v>
      </c>
      <c r="AB3840">
        <v>41.28</v>
      </c>
      <c r="AC3840">
        <v>655421.14</v>
      </c>
      <c r="AD3840">
        <v>4278337.68</v>
      </c>
      <c r="AE3840">
        <v>282.05</v>
      </c>
      <c r="AF3840">
        <v>1206705142.6400001</v>
      </c>
      <c r="AG3840">
        <v>27368.19</v>
      </c>
      <c r="AH3840">
        <v>0.9</v>
      </c>
      <c r="AI3840">
        <v>29239.62</v>
      </c>
      <c r="AJ3840">
        <v>15.49</v>
      </c>
      <c r="AK3840">
        <v>662714.51</v>
      </c>
      <c r="AL3840">
        <v>0.31900000000000001</v>
      </c>
      <c r="AM3840">
        <v>13647.9</v>
      </c>
      <c r="AN3840">
        <v>555.79999999999995</v>
      </c>
      <c r="AO3840">
        <v>620.29</v>
      </c>
      <c r="AP3840">
        <v>344757.18</v>
      </c>
      <c r="AQ3840">
        <v>1070434.03</v>
      </c>
      <c r="AR3840" t="s">
        <v>124</v>
      </c>
      <c r="AS3840" t="s">
        <v>61</v>
      </c>
      <c r="AT3840" t="s">
        <v>62</v>
      </c>
      <c r="AU3840" t="s">
        <v>63</v>
      </c>
    </row>
    <row r="3841" spans="1:47" x14ac:dyDescent="0.25">
      <c r="A3841" t="s">
        <v>5150</v>
      </c>
      <c r="B3841">
        <v>2023</v>
      </c>
      <c r="C3841">
        <v>11</v>
      </c>
      <c r="D3841" t="s">
        <v>119</v>
      </c>
      <c r="E3841" s="1">
        <v>45236</v>
      </c>
      <c r="F3841" s="1">
        <v>45249</v>
      </c>
      <c r="G3841">
        <v>13</v>
      </c>
      <c r="H3841">
        <v>4.5</v>
      </c>
      <c r="I3841" t="s">
        <v>49</v>
      </c>
      <c r="J3841" t="s">
        <v>50</v>
      </c>
      <c r="K3841" t="s">
        <v>120</v>
      </c>
      <c r="L3841">
        <v>2710.1921000000002</v>
      </c>
      <c r="M3841" t="s">
        <v>68</v>
      </c>
      <c r="N3841" t="s">
        <v>53</v>
      </c>
      <c r="O3841" t="s">
        <v>54</v>
      </c>
      <c r="P3841" t="s">
        <v>230</v>
      </c>
      <c r="Q3841" t="s">
        <v>70</v>
      </c>
      <c r="R3841" t="s">
        <v>535</v>
      </c>
      <c r="S3841" t="s">
        <v>123</v>
      </c>
      <c r="T3841" t="s">
        <v>95</v>
      </c>
      <c r="U3841" t="s">
        <v>181</v>
      </c>
      <c r="V3841">
        <v>55998</v>
      </c>
      <c r="W3841">
        <v>40315</v>
      </c>
      <c r="X3841">
        <v>21.4</v>
      </c>
      <c r="Y3841">
        <v>14.7</v>
      </c>
      <c r="Z3841">
        <v>47827.27</v>
      </c>
      <c r="AB3841">
        <v>42.44</v>
      </c>
      <c r="AC3841">
        <v>2029789.34</v>
      </c>
      <c r="AD3841">
        <v>22640473.07</v>
      </c>
      <c r="AE3841">
        <v>281.93</v>
      </c>
      <c r="AF3841">
        <v>6383028572.6300001</v>
      </c>
      <c r="AG3841">
        <v>245880.34</v>
      </c>
      <c r="AI3841">
        <v>16054.71</v>
      </c>
      <c r="AJ3841">
        <v>4.34</v>
      </c>
      <c r="AK3841">
        <v>982596.53</v>
      </c>
      <c r="AL3841">
        <v>0.28899999999999998</v>
      </c>
      <c r="AM3841">
        <v>65430.97</v>
      </c>
      <c r="AN3841">
        <v>312.10000000000002</v>
      </c>
      <c r="AO3841">
        <v>686.6</v>
      </c>
      <c r="AP3841">
        <v>214287.86</v>
      </c>
      <c r="AQ3841">
        <v>2571443.2200000002</v>
      </c>
      <c r="AR3841" t="s">
        <v>61</v>
      </c>
      <c r="AS3841" t="s">
        <v>61</v>
      </c>
      <c r="AT3841" t="s">
        <v>62</v>
      </c>
      <c r="AU3841" t="s">
        <v>63</v>
      </c>
    </row>
    <row r="3842" spans="1:47" x14ac:dyDescent="0.25">
      <c r="A3842" t="s">
        <v>5151</v>
      </c>
      <c r="B3842">
        <v>2022</v>
      </c>
      <c r="C3842">
        <v>5</v>
      </c>
      <c r="D3842" t="s">
        <v>77</v>
      </c>
      <c r="E3842" s="1">
        <v>44695</v>
      </c>
      <c r="F3842" s="1">
        <v>44707</v>
      </c>
      <c r="G3842">
        <v>12</v>
      </c>
      <c r="H3842">
        <v>6.5</v>
      </c>
      <c r="I3842" t="s">
        <v>65</v>
      </c>
      <c r="J3842" t="s">
        <v>50</v>
      </c>
      <c r="K3842" t="s">
        <v>120</v>
      </c>
      <c r="L3842">
        <v>2710.1921000000002</v>
      </c>
      <c r="M3842" t="s">
        <v>114</v>
      </c>
      <c r="N3842" t="s">
        <v>69</v>
      </c>
      <c r="O3842" t="s">
        <v>200</v>
      </c>
      <c r="P3842" t="s">
        <v>92</v>
      </c>
      <c r="Q3842" t="s">
        <v>230</v>
      </c>
      <c r="R3842" t="s">
        <v>2895</v>
      </c>
      <c r="S3842" t="s">
        <v>142</v>
      </c>
      <c r="T3842" t="s">
        <v>131</v>
      </c>
      <c r="U3842" t="s">
        <v>75</v>
      </c>
      <c r="V3842">
        <v>46428</v>
      </c>
      <c r="W3842">
        <v>32496</v>
      </c>
      <c r="X3842">
        <v>11.3</v>
      </c>
      <c r="Y3842">
        <v>11.5</v>
      </c>
      <c r="Z3842">
        <v>41602.300000000003</v>
      </c>
      <c r="AB3842">
        <v>27.51</v>
      </c>
      <c r="AC3842">
        <v>1144479.27</v>
      </c>
      <c r="AD3842">
        <v>49386922.380000003</v>
      </c>
      <c r="AE3842">
        <v>215.19</v>
      </c>
      <c r="AF3842">
        <v>10627571826.950001</v>
      </c>
      <c r="AG3842">
        <v>47205.66</v>
      </c>
      <c r="AH3842">
        <v>0</v>
      </c>
      <c r="AI3842">
        <v>0</v>
      </c>
      <c r="AJ3842">
        <v>17.54</v>
      </c>
      <c r="AK3842">
        <v>0</v>
      </c>
      <c r="AL3842">
        <v>0.112</v>
      </c>
      <c r="AM3842">
        <v>55313.35</v>
      </c>
      <c r="AN3842">
        <v>653.4</v>
      </c>
      <c r="AO3842">
        <v>497.58</v>
      </c>
      <c r="AP3842">
        <v>325118.77</v>
      </c>
      <c r="AQ3842">
        <v>1572117.05</v>
      </c>
      <c r="AR3842" t="s">
        <v>61</v>
      </c>
      <c r="AS3842" t="s">
        <v>61</v>
      </c>
      <c r="AT3842" t="s">
        <v>62</v>
      </c>
      <c r="AU3842" t="s">
        <v>63</v>
      </c>
    </row>
    <row r="3843" spans="1:47" x14ac:dyDescent="0.25">
      <c r="A3843" t="s">
        <v>5152</v>
      </c>
      <c r="B3843">
        <v>2022</v>
      </c>
      <c r="C3843">
        <v>12</v>
      </c>
      <c r="D3843" t="s">
        <v>119</v>
      </c>
      <c r="E3843" s="1">
        <v>44899</v>
      </c>
      <c r="F3843" s="1">
        <v>44922</v>
      </c>
      <c r="G3843">
        <v>23</v>
      </c>
      <c r="H3843">
        <v>5.7</v>
      </c>
      <c r="I3843" t="s">
        <v>65</v>
      </c>
      <c r="J3843" t="s">
        <v>66</v>
      </c>
      <c r="K3843" t="s">
        <v>67</v>
      </c>
      <c r="L3843">
        <v>8479.8989999999994</v>
      </c>
      <c r="M3843" t="s">
        <v>68</v>
      </c>
      <c r="N3843" t="s">
        <v>69</v>
      </c>
      <c r="O3843" t="s">
        <v>91</v>
      </c>
      <c r="P3843" t="s">
        <v>100</v>
      </c>
      <c r="Q3843" t="s">
        <v>127</v>
      </c>
      <c r="R3843" t="s">
        <v>4092</v>
      </c>
      <c r="S3843" t="s">
        <v>73</v>
      </c>
      <c r="T3843" t="s">
        <v>74</v>
      </c>
      <c r="U3843" t="s">
        <v>132</v>
      </c>
      <c r="V3843">
        <v>13098</v>
      </c>
      <c r="W3843">
        <v>9466</v>
      </c>
      <c r="X3843">
        <v>19</v>
      </c>
      <c r="Y3843">
        <v>14</v>
      </c>
      <c r="Z3843">
        <v>11485.92</v>
      </c>
      <c r="AB3843">
        <v>39.72</v>
      </c>
      <c r="AC3843">
        <v>456220.74</v>
      </c>
      <c r="AD3843">
        <v>7031335.6500000004</v>
      </c>
      <c r="AE3843">
        <v>213.57</v>
      </c>
      <c r="AF3843">
        <v>1501682354.77</v>
      </c>
      <c r="AG3843">
        <v>196675.79</v>
      </c>
      <c r="AH3843">
        <v>0</v>
      </c>
      <c r="AI3843">
        <v>0</v>
      </c>
      <c r="AJ3843">
        <v>0.61</v>
      </c>
      <c r="AK3843">
        <v>0</v>
      </c>
      <c r="AL3843">
        <v>0.13200000000000001</v>
      </c>
      <c r="AM3843">
        <v>9281.36</v>
      </c>
      <c r="AN3843">
        <v>1187</v>
      </c>
      <c r="AO3843">
        <v>695.23</v>
      </c>
      <c r="AP3843">
        <v>825238.01</v>
      </c>
      <c r="AQ3843">
        <v>1487415.9</v>
      </c>
      <c r="AR3843" t="s">
        <v>61</v>
      </c>
      <c r="AS3843" t="s">
        <v>61</v>
      </c>
      <c r="AT3843" t="s">
        <v>62</v>
      </c>
      <c r="AU3843" t="s">
        <v>63</v>
      </c>
    </row>
    <row r="3844" spans="1:47" x14ac:dyDescent="0.25">
      <c r="A3844" t="s">
        <v>5153</v>
      </c>
      <c r="B3844">
        <v>2022</v>
      </c>
      <c r="C3844">
        <v>4</v>
      </c>
      <c r="D3844" t="s">
        <v>77</v>
      </c>
      <c r="E3844" s="1">
        <v>44673</v>
      </c>
      <c r="F3844" s="1">
        <v>44679</v>
      </c>
      <c r="G3844">
        <v>6</v>
      </c>
      <c r="H3844">
        <v>4.7</v>
      </c>
      <c r="I3844" t="s">
        <v>49</v>
      </c>
      <c r="J3844" t="s">
        <v>50</v>
      </c>
      <c r="K3844" t="s">
        <v>183</v>
      </c>
      <c r="L3844">
        <v>2710.19</v>
      </c>
      <c r="M3844" t="s">
        <v>80</v>
      </c>
      <c r="N3844" t="s">
        <v>69</v>
      </c>
      <c r="O3844" t="s">
        <v>189</v>
      </c>
      <c r="P3844" t="s">
        <v>230</v>
      </c>
      <c r="Q3844" t="s">
        <v>128</v>
      </c>
      <c r="R3844" t="s">
        <v>5154</v>
      </c>
      <c r="S3844" t="s">
        <v>186</v>
      </c>
      <c r="T3844" t="s">
        <v>162</v>
      </c>
      <c r="U3844" t="s">
        <v>228</v>
      </c>
      <c r="V3844">
        <v>79230</v>
      </c>
      <c r="W3844">
        <v>56907</v>
      </c>
      <c r="X3844">
        <v>18.3</v>
      </c>
      <c r="Y3844">
        <v>12.1</v>
      </c>
      <c r="Z3844">
        <v>73330.240000000005</v>
      </c>
      <c r="AB3844">
        <v>31.79</v>
      </c>
      <c r="AC3844">
        <v>2331168.33</v>
      </c>
      <c r="AD3844">
        <v>75505214.920000002</v>
      </c>
      <c r="AE3844">
        <v>217.34</v>
      </c>
      <c r="AF3844">
        <v>16410303410.709999</v>
      </c>
      <c r="AG3844">
        <v>176733.32</v>
      </c>
      <c r="AH3844">
        <v>1</v>
      </c>
      <c r="AJ3844">
        <v>5.34</v>
      </c>
      <c r="AK3844">
        <v>4031978.48</v>
      </c>
      <c r="AL3844">
        <v>0.28599999999999998</v>
      </c>
      <c r="AM3844">
        <v>215944.91</v>
      </c>
      <c r="AN3844">
        <v>185.9</v>
      </c>
      <c r="AO3844">
        <v>500.86</v>
      </c>
      <c r="AP3844">
        <v>93109.87</v>
      </c>
      <c r="AQ3844">
        <v>2847072.44</v>
      </c>
      <c r="AR3844" t="s">
        <v>124</v>
      </c>
      <c r="AS3844" t="s">
        <v>61</v>
      </c>
      <c r="AT3844" t="s">
        <v>62</v>
      </c>
      <c r="AU3844" t="s">
        <v>63</v>
      </c>
    </row>
    <row r="3845" spans="1:47" x14ac:dyDescent="0.25">
      <c r="A3845" t="s">
        <v>5155</v>
      </c>
      <c r="B3845">
        <v>2022</v>
      </c>
      <c r="C3845">
        <v>5</v>
      </c>
      <c r="D3845" t="s">
        <v>77</v>
      </c>
      <c r="E3845" s="1">
        <v>44706</v>
      </c>
      <c r="F3845" s="1">
        <v>44732</v>
      </c>
      <c r="G3845">
        <v>26</v>
      </c>
      <c r="H3845">
        <v>18</v>
      </c>
      <c r="I3845" t="s">
        <v>49</v>
      </c>
      <c r="J3845" t="s">
        <v>78</v>
      </c>
      <c r="K3845" t="s">
        <v>158</v>
      </c>
      <c r="L3845">
        <v>1006.3</v>
      </c>
      <c r="M3845" t="s">
        <v>114</v>
      </c>
      <c r="N3845" t="s">
        <v>81</v>
      </c>
      <c r="O3845" t="s">
        <v>99</v>
      </c>
      <c r="P3845" t="s">
        <v>159</v>
      </c>
      <c r="Q3845" t="s">
        <v>56</v>
      </c>
      <c r="R3845" t="s">
        <v>233</v>
      </c>
      <c r="S3845" t="s">
        <v>161</v>
      </c>
      <c r="T3845" t="s">
        <v>74</v>
      </c>
      <c r="U3845" t="s">
        <v>96</v>
      </c>
      <c r="V3845">
        <v>22218</v>
      </c>
      <c r="W3845">
        <v>16162</v>
      </c>
      <c r="X3845">
        <v>1.2</v>
      </c>
      <c r="Y3845">
        <v>14.4</v>
      </c>
      <c r="Z3845">
        <v>19256.650000000001</v>
      </c>
      <c r="AB3845">
        <v>42.98</v>
      </c>
      <c r="AC3845">
        <v>827650.82</v>
      </c>
      <c r="AD3845">
        <v>19743265.550000001</v>
      </c>
      <c r="AE3845">
        <v>212.51</v>
      </c>
      <c r="AF3845">
        <v>4195641362.0300002</v>
      </c>
      <c r="AG3845">
        <v>39930.49</v>
      </c>
      <c r="AH3845">
        <v>0.9</v>
      </c>
      <c r="AI3845">
        <v>16254.43</v>
      </c>
      <c r="AJ3845">
        <v>21.25</v>
      </c>
      <c r="AK3845">
        <v>4195443.93</v>
      </c>
      <c r="AL3845">
        <v>0.29199999999999998</v>
      </c>
      <c r="AM3845">
        <v>57650.34</v>
      </c>
      <c r="AN3845">
        <v>1049.9000000000001</v>
      </c>
      <c r="AO3845">
        <v>734.12</v>
      </c>
      <c r="AP3845">
        <v>770752.59</v>
      </c>
      <c r="AQ3845">
        <v>1712238.67</v>
      </c>
      <c r="AR3845" t="s">
        <v>61</v>
      </c>
      <c r="AS3845" t="s">
        <v>61</v>
      </c>
      <c r="AT3845" t="s">
        <v>62</v>
      </c>
      <c r="AU3845" t="s">
        <v>63</v>
      </c>
    </row>
    <row r="3846" spans="1:47" x14ac:dyDescent="0.25">
      <c r="A3846" t="s">
        <v>5156</v>
      </c>
      <c r="B3846">
        <v>2022</v>
      </c>
      <c r="C3846">
        <v>3</v>
      </c>
      <c r="D3846" t="s">
        <v>48</v>
      </c>
      <c r="E3846" s="1">
        <v>44637</v>
      </c>
      <c r="F3846" s="1">
        <v>44653</v>
      </c>
      <c r="G3846">
        <v>16</v>
      </c>
      <c r="H3846">
        <v>7</v>
      </c>
      <c r="I3846" t="s">
        <v>49</v>
      </c>
      <c r="J3846" t="s">
        <v>50</v>
      </c>
      <c r="K3846" t="s">
        <v>145</v>
      </c>
      <c r="L3846">
        <v>2710.19</v>
      </c>
      <c r="M3846" t="s">
        <v>52</v>
      </c>
      <c r="N3846" t="s">
        <v>106</v>
      </c>
      <c r="O3846" t="s">
        <v>91</v>
      </c>
      <c r="P3846" t="s">
        <v>230</v>
      </c>
      <c r="Q3846" t="s">
        <v>100</v>
      </c>
      <c r="R3846" t="s">
        <v>3366</v>
      </c>
      <c r="S3846" t="s">
        <v>123</v>
      </c>
      <c r="T3846" t="s">
        <v>162</v>
      </c>
      <c r="U3846" t="s">
        <v>166</v>
      </c>
      <c r="V3846">
        <v>58995</v>
      </c>
      <c r="W3846">
        <v>35711</v>
      </c>
      <c r="X3846">
        <v>4.8</v>
      </c>
      <c r="Y3846">
        <v>11.2</v>
      </c>
      <c r="Z3846">
        <v>52027.85</v>
      </c>
      <c r="AB3846">
        <v>40.21</v>
      </c>
      <c r="AC3846">
        <v>2092039.85</v>
      </c>
      <c r="AD3846">
        <v>52545006.829999998</v>
      </c>
      <c r="AE3846">
        <v>212.46</v>
      </c>
      <c r="AF3846">
        <v>11163712151.1</v>
      </c>
      <c r="AG3846">
        <v>242279.2</v>
      </c>
      <c r="AH3846">
        <v>0.4</v>
      </c>
      <c r="AI3846">
        <v>12457.38</v>
      </c>
      <c r="AJ3846">
        <v>15.77</v>
      </c>
      <c r="AK3846">
        <v>8286347.5800000001</v>
      </c>
      <c r="AL3846">
        <v>0.28899999999999998</v>
      </c>
      <c r="AM3846">
        <v>151855.07</v>
      </c>
      <c r="AN3846">
        <v>296.5</v>
      </c>
      <c r="AO3846">
        <v>438.66</v>
      </c>
      <c r="AP3846">
        <v>130062.69</v>
      </c>
      <c r="AQ3846">
        <v>2628694.19</v>
      </c>
      <c r="AR3846" t="s">
        <v>61</v>
      </c>
      <c r="AS3846" t="s">
        <v>61</v>
      </c>
      <c r="AT3846" t="s">
        <v>116</v>
      </c>
      <c r="AU3846" t="s">
        <v>63</v>
      </c>
    </row>
    <row r="3847" spans="1:47" x14ac:dyDescent="0.25">
      <c r="A3847" t="s">
        <v>5157</v>
      </c>
      <c r="B3847">
        <v>2024</v>
      </c>
      <c r="C3847">
        <v>2</v>
      </c>
      <c r="D3847" t="s">
        <v>48</v>
      </c>
      <c r="E3847" s="1">
        <v>45338</v>
      </c>
      <c r="F3847" s="1">
        <v>45368</v>
      </c>
      <c r="G3847">
        <v>30</v>
      </c>
      <c r="H3847">
        <v>17.3</v>
      </c>
      <c r="I3847" t="s">
        <v>65</v>
      </c>
      <c r="J3847" t="s">
        <v>112</v>
      </c>
      <c r="K3847" t="s">
        <v>340</v>
      </c>
      <c r="L3847">
        <v>7208.39</v>
      </c>
      <c r="M3847" t="s">
        <v>52</v>
      </c>
      <c r="N3847" t="s">
        <v>69</v>
      </c>
      <c r="O3847" t="s">
        <v>200</v>
      </c>
      <c r="P3847" t="s">
        <v>92</v>
      </c>
      <c r="Q3847" t="s">
        <v>71</v>
      </c>
      <c r="R3847" t="s">
        <v>766</v>
      </c>
      <c r="S3847" t="s">
        <v>73</v>
      </c>
      <c r="T3847" t="s">
        <v>148</v>
      </c>
      <c r="U3847" t="s">
        <v>110</v>
      </c>
      <c r="V3847">
        <v>7409</v>
      </c>
      <c r="W3847">
        <v>5053</v>
      </c>
      <c r="X3847">
        <v>12.9</v>
      </c>
      <c r="Y3847">
        <v>10.5</v>
      </c>
      <c r="Z3847">
        <v>5854.99</v>
      </c>
      <c r="AB3847">
        <v>21.23</v>
      </c>
      <c r="AC3847">
        <v>124301.44</v>
      </c>
      <c r="AD3847">
        <v>2915550.82</v>
      </c>
      <c r="AE3847">
        <v>277.66000000000003</v>
      </c>
      <c r="AF3847">
        <v>809531840.67999995</v>
      </c>
      <c r="AG3847">
        <v>216155.97</v>
      </c>
      <c r="AH3847">
        <v>1.1000000000000001</v>
      </c>
      <c r="AI3847">
        <v>11780.35</v>
      </c>
      <c r="AJ3847">
        <v>7.61</v>
      </c>
      <c r="AK3847">
        <v>0</v>
      </c>
      <c r="AL3847">
        <v>0.33600000000000002</v>
      </c>
      <c r="AM3847">
        <v>9796.25</v>
      </c>
      <c r="AN3847">
        <v>1083.2</v>
      </c>
      <c r="AO3847">
        <v>451.92</v>
      </c>
      <c r="AP3847">
        <v>489519.74</v>
      </c>
      <c r="AQ3847">
        <v>851553.75</v>
      </c>
      <c r="AR3847" t="s">
        <v>61</v>
      </c>
      <c r="AS3847" t="s">
        <v>61</v>
      </c>
      <c r="AT3847" t="s">
        <v>62</v>
      </c>
      <c r="AU3847" t="s">
        <v>63</v>
      </c>
    </row>
    <row r="3848" spans="1:47" x14ac:dyDescent="0.25">
      <c r="A3848" t="s">
        <v>5158</v>
      </c>
      <c r="B3848">
        <v>2023</v>
      </c>
      <c r="C3848">
        <v>10</v>
      </c>
      <c r="D3848" t="s">
        <v>119</v>
      </c>
      <c r="E3848" s="1">
        <v>45212</v>
      </c>
      <c r="F3848" s="1">
        <v>45234</v>
      </c>
      <c r="G3848">
        <v>22</v>
      </c>
      <c r="H3848">
        <v>8.9</v>
      </c>
      <c r="I3848" t="s">
        <v>49</v>
      </c>
      <c r="J3848" t="s">
        <v>112</v>
      </c>
      <c r="K3848" t="s">
        <v>340</v>
      </c>
      <c r="L3848">
        <v>7208.39</v>
      </c>
      <c r="M3848" t="s">
        <v>80</v>
      </c>
      <c r="N3848" t="s">
        <v>81</v>
      </c>
      <c r="O3848" t="s">
        <v>189</v>
      </c>
      <c r="P3848" t="s">
        <v>127</v>
      </c>
      <c r="Q3848" t="s">
        <v>56</v>
      </c>
      <c r="R3848" t="s">
        <v>2257</v>
      </c>
      <c r="S3848" t="s">
        <v>73</v>
      </c>
      <c r="T3848" t="s">
        <v>148</v>
      </c>
      <c r="U3848" t="s">
        <v>75</v>
      </c>
      <c r="V3848">
        <v>9444</v>
      </c>
      <c r="W3848">
        <v>6969</v>
      </c>
      <c r="X3848">
        <v>20.9</v>
      </c>
      <c r="Y3848">
        <v>15.2</v>
      </c>
      <c r="Z3848">
        <v>7303.3</v>
      </c>
      <c r="AB3848">
        <v>26.81</v>
      </c>
      <c r="AC3848">
        <v>195801.47</v>
      </c>
      <c r="AD3848">
        <v>8202044.0999999996</v>
      </c>
      <c r="AE3848">
        <v>284.42</v>
      </c>
      <c r="AF3848">
        <v>2332825382.9200001</v>
      </c>
      <c r="AG3848">
        <v>179017.75</v>
      </c>
      <c r="AH3848">
        <v>0.5</v>
      </c>
      <c r="AI3848">
        <v>9512.18</v>
      </c>
      <c r="AJ3848">
        <v>17.41</v>
      </c>
      <c r="AK3848">
        <v>1427975.88</v>
      </c>
      <c r="AL3848">
        <v>0.125</v>
      </c>
      <c r="AM3848">
        <v>10252.56</v>
      </c>
      <c r="AN3848">
        <v>1151.0999999999999</v>
      </c>
      <c r="AO3848">
        <v>457.15</v>
      </c>
      <c r="AP3848">
        <v>526225.36</v>
      </c>
      <c r="AQ3848">
        <v>920809.32</v>
      </c>
      <c r="AR3848" t="s">
        <v>61</v>
      </c>
      <c r="AS3848" t="s">
        <v>61</v>
      </c>
      <c r="AT3848" t="s">
        <v>62</v>
      </c>
      <c r="AU3848" t="s">
        <v>63</v>
      </c>
    </row>
    <row r="3849" spans="1:47" x14ac:dyDescent="0.25">
      <c r="A3849" t="s">
        <v>5159</v>
      </c>
      <c r="B3849">
        <v>2022</v>
      </c>
      <c r="C3849">
        <v>10</v>
      </c>
      <c r="D3849" t="s">
        <v>119</v>
      </c>
      <c r="E3849" s="1">
        <v>44845</v>
      </c>
      <c r="F3849" s="1">
        <v>44870</v>
      </c>
      <c r="G3849">
        <v>25</v>
      </c>
      <c r="H3849">
        <v>8</v>
      </c>
      <c r="I3849" t="s">
        <v>49</v>
      </c>
      <c r="J3849" t="s">
        <v>66</v>
      </c>
      <c r="K3849" t="s">
        <v>245</v>
      </c>
      <c r="L3849">
        <v>8905.9</v>
      </c>
      <c r="M3849" t="s">
        <v>68</v>
      </c>
      <c r="N3849" t="s">
        <v>53</v>
      </c>
      <c r="O3849" t="s">
        <v>107</v>
      </c>
      <c r="P3849" t="s">
        <v>55</v>
      </c>
      <c r="Q3849" t="s">
        <v>92</v>
      </c>
      <c r="R3849" t="s">
        <v>3463</v>
      </c>
      <c r="S3849" t="s">
        <v>73</v>
      </c>
      <c r="T3849" t="s">
        <v>148</v>
      </c>
      <c r="U3849" t="s">
        <v>87</v>
      </c>
      <c r="V3849">
        <v>4303</v>
      </c>
      <c r="W3849">
        <v>2794</v>
      </c>
      <c r="X3849">
        <v>11.9</v>
      </c>
      <c r="Y3849">
        <v>14.6</v>
      </c>
      <c r="Z3849">
        <v>3364.12</v>
      </c>
      <c r="AB3849">
        <v>18.62</v>
      </c>
      <c r="AC3849">
        <v>62639.91</v>
      </c>
      <c r="AD3849">
        <v>2925270.55</v>
      </c>
      <c r="AE3849">
        <v>212.72</v>
      </c>
      <c r="AF3849">
        <v>622263551.39999998</v>
      </c>
      <c r="AG3849">
        <v>165073.54999999999</v>
      </c>
      <c r="AH3849">
        <v>1.5</v>
      </c>
      <c r="AI3849">
        <v>26182.639999999999</v>
      </c>
      <c r="AJ3849">
        <v>1.83</v>
      </c>
      <c r="AK3849">
        <v>53532.45</v>
      </c>
      <c r="AL3849">
        <v>0.19800000000000001</v>
      </c>
      <c r="AM3849">
        <v>5792.04</v>
      </c>
      <c r="AN3849">
        <v>1328</v>
      </c>
      <c r="AO3849">
        <v>380.63</v>
      </c>
      <c r="AP3849">
        <v>505476.64</v>
      </c>
      <c r="AQ3849">
        <v>765164.78</v>
      </c>
      <c r="AR3849" t="s">
        <v>61</v>
      </c>
      <c r="AS3849" t="s">
        <v>61</v>
      </c>
      <c r="AT3849" t="s">
        <v>62</v>
      </c>
      <c r="AU3849" t="s">
        <v>63</v>
      </c>
    </row>
    <row r="3850" spans="1:47" x14ac:dyDescent="0.25">
      <c r="A3850" t="s">
        <v>5160</v>
      </c>
      <c r="B3850">
        <v>2025</v>
      </c>
      <c r="C3850">
        <v>8</v>
      </c>
      <c r="D3850" t="s">
        <v>89</v>
      </c>
      <c r="E3850" s="1">
        <v>45888</v>
      </c>
      <c r="F3850" s="1">
        <v>45921</v>
      </c>
      <c r="G3850">
        <v>33</v>
      </c>
      <c r="H3850">
        <v>17.2</v>
      </c>
      <c r="I3850" t="s">
        <v>65</v>
      </c>
      <c r="J3850" t="s">
        <v>66</v>
      </c>
      <c r="K3850" t="s">
        <v>245</v>
      </c>
      <c r="L3850">
        <v>8905.9</v>
      </c>
      <c r="M3850" t="s">
        <v>80</v>
      </c>
      <c r="N3850" t="s">
        <v>81</v>
      </c>
      <c r="O3850" t="s">
        <v>99</v>
      </c>
      <c r="P3850" t="s">
        <v>82</v>
      </c>
      <c r="Q3850" t="s">
        <v>93</v>
      </c>
      <c r="R3850" t="s">
        <v>3858</v>
      </c>
      <c r="S3850" t="s">
        <v>137</v>
      </c>
      <c r="T3850" t="s">
        <v>95</v>
      </c>
      <c r="U3850" t="s">
        <v>60</v>
      </c>
      <c r="V3850">
        <v>13051</v>
      </c>
      <c r="W3850">
        <v>8999</v>
      </c>
      <c r="X3850">
        <v>22.2</v>
      </c>
      <c r="Y3850">
        <v>12.5</v>
      </c>
      <c r="Z3850">
        <v>12366.17</v>
      </c>
      <c r="AB3850">
        <v>20.81</v>
      </c>
      <c r="AC3850">
        <v>257340</v>
      </c>
      <c r="AD3850">
        <v>12867494.529999999</v>
      </c>
      <c r="AE3850">
        <v>278.42</v>
      </c>
      <c r="AF3850">
        <v>3582567827.04</v>
      </c>
      <c r="AG3850">
        <v>41891.81</v>
      </c>
      <c r="AH3850">
        <v>1.8</v>
      </c>
      <c r="AI3850">
        <v>23225.22</v>
      </c>
      <c r="AJ3850">
        <v>1.5</v>
      </c>
      <c r="AK3850">
        <v>0</v>
      </c>
      <c r="AL3850">
        <v>0.317</v>
      </c>
      <c r="AM3850">
        <v>40789.96</v>
      </c>
      <c r="AN3850">
        <v>1679.9</v>
      </c>
      <c r="AO3850">
        <v>375.97</v>
      </c>
      <c r="AP3850">
        <v>631592</v>
      </c>
      <c r="AQ3850">
        <v>994838.99</v>
      </c>
      <c r="AR3850" t="s">
        <v>61</v>
      </c>
      <c r="AS3850" t="s">
        <v>61</v>
      </c>
      <c r="AT3850" t="s">
        <v>62</v>
      </c>
      <c r="AU3850" t="s">
        <v>63</v>
      </c>
    </row>
    <row r="3851" spans="1:47" x14ac:dyDescent="0.25">
      <c r="A3851" t="s">
        <v>5161</v>
      </c>
      <c r="B3851">
        <v>2022</v>
      </c>
      <c r="C3851">
        <v>1</v>
      </c>
      <c r="D3851" t="s">
        <v>48</v>
      </c>
      <c r="E3851" s="1">
        <v>44580</v>
      </c>
      <c r="F3851" s="1">
        <v>44600</v>
      </c>
      <c r="G3851">
        <v>20</v>
      </c>
      <c r="H3851">
        <v>5.0999999999999996</v>
      </c>
      <c r="I3851" t="s">
        <v>65</v>
      </c>
      <c r="J3851" t="s">
        <v>50</v>
      </c>
      <c r="K3851" t="s">
        <v>51</v>
      </c>
      <c r="L3851">
        <v>2709</v>
      </c>
      <c r="M3851" t="s">
        <v>52</v>
      </c>
      <c r="N3851" t="s">
        <v>106</v>
      </c>
      <c r="O3851" t="s">
        <v>189</v>
      </c>
      <c r="P3851" t="s">
        <v>70</v>
      </c>
      <c r="Q3851" t="s">
        <v>127</v>
      </c>
      <c r="R3851" t="s">
        <v>2723</v>
      </c>
      <c r="S3851" t="s">
        <v>58</v>
      </c>
      <c r="T3851" t="s">
        <v>148</v>
      </c>
      <c r="U3851" t="s">
        <v>132</v>
      </c>
      <c r="V3851">
        <v>348191</v>
      </c>
      <c r="W3851">
        <v>222405</v>
      </c>
      <c r="X3851">
        <v>18.2</v>
      </c>
      <c r="Y3851">
        <v>11.3</v>
      </c>
      <c r="Z3851">
        <v>282721.15999999997</v>
      </c>
      <c r="AB3851">
        <v>26.18</v>
      </c>
      <c r="AC3851">
        <v>7401639.9699999997</v>
      </c>
      <c r="AD3851">
        <v>21970261.34</v>
      </c>
      <c r="AE3851">
        <v>210.62</v>
      </c>
      <c r="AF3851">
        <v>4627376443.4300003</v>
      </c>
      <c r="AG3851">
        <v>176778.12</v>
      </c>
      <c r="AH3851">
        <v>0.9</v>
      </c>
      <c r="AI3851">
        <v>21725.91</v>
      </c>
      <c r="AJ3851">
        <v>22.97</v>
      </c>
      <c r="AK3851">
        <v>0</v>
      </c>
      <c r="AL3851">
        <v>0.32800000000000001</v>
      </c>
      <c r="AM3851">
        <v>72062.460000000006</v>
      </c>
      <c r="AN3851">
        <v>804.5</v>
      </c>
      <c r="AO3851">
        <v>431.15</v>
      </c>
      <c r="AP3851">
        <v>346860.17</v>
      </c>
      <c r="AQ3851">
        <v>8019066.6299999999</v>
      </c>
      <c r="AR3851" t="s">
        <v>61</v>
      </c>
      <c r="AS3851" t="s">
        <v>124</v>
      </c>
      <c r="AT3851" t="s">
        <v>62</v>
      </c>
      <c r="AU3851" t="s">
        <v>63</v>
      </c>
    </row>
    <row r="3852" spans="1:47" x14ac:dyDescent="0.25">
      <c r="A3852" t="s">
        <v>5162</v>
      </c>
      <c r="B3852">
        <v>2020</v>
      </c>
      <c r="C3852">
        <v>11</v>
      </c>
      <c r="D3852" t="s">
        <v>119</v>
      </c>
      <c r="E3852" s="1">
        <v>44161</v>
      </c>
      <c r="F3852" s="1">
        <v>44193</v>
      </c>
      <c r="G3852">
        <v>32</v>
      </c>
      <c r="H3852">
        <v>13.7</v>
      </c>
      <c r="I3852" t="s">
        <v>65</v>
      </c>
      <c r="J3852" t="s">
        <v>66</v>
      </c>
      <c r="K3852" t="s">
        <v>248</v>
      </c>
      <c r="L3852">
        <v>9999</v>
      </c>
      <c r="M3852" t="s">
        <v>80</v>
      </c>
      <c r="N3852" t="s">
        <v>69</v>
      </c>
      <c r="O3852" t="s">
        <v>107</v>
      </c>
      <c r="P3852" t="s">
        <v>226</v>
      </c>
      <c r="Q3852" t="s">
        <v>230</v>
      </c>
      <c r="R3852" t="s">
        <v>2005</v>
      </c>
      <c r="S3852" t="s">
        <v>156</v>
      </c>
      <c r="T3852" t="s">
        <v>162</v>
      </c>
      <c r="U3852" t="s">
        <v>259</v>
      </c>
      <c r="V3852">
        <v>24863</v>
      </c>
      <c r="W3852">
        <v>18221</v>
      </c>
      <c r="X3852">
        <v>9.1</v>
      </c>
      <c r="Y3852">
        <v>13.6</v>
      </c>
      <c r="Z3852">
        <v>22224.49</v>
      </c>
      <c r="AA3852">
        <v>1587</v>
      </c>
      <c r="AB3852">
        <v>712.5</v>
      </c>
      <c r="AC3852">
        <v>1130737.5</v>
      </c>
      <c r="AD3852">
        <v>110207467.75</v>
      </c>
      <c r="AE3852">
        <v>164.11</v>
      </c>
      <c r="AF3852">
        <v>18086147532.450001</v>
      </c>
      <c r="AG3852">
        <v>20384.46</v>
      </c>
      <c r="AH3852">
        <v>1</v>
      </c>
      <c r="AI3852">
        <v>26827.7</v>
      </c>
      <c r="AJ3852">
        <v>0.42</v>
      </c>
      <c r="AK3852">
        <v>0</v>
      </c>
      <c r="AL3852">
        <v>0.14799999999999999</v>
      </c>
      <c r="AM3852">
        <v>163107.04999999999</v>
      </c>
      <c r="AN3852">
        <v>669.4</v>
      </c>
      <c r="AO3852">
        <v>389.32</v>
      </c>
      <c r="AP3852">
        <v>260610.81</v>
      </c>
      <c r="AQ3852">
        <v>1601667.52</v>
      </c>
      <c r="AR3852" t="s">
        <v>61</v>
      </c>
      <c r="AS3852" t="s">
        <v>61</v>
      </c>
      <c r="AT3852" t="s">
        <v>62</v>
      </c>
      <c r="AU3852" t="s">
        <v>63</v>
      </c>
    </row>
    <row r="3853" spans="1:47" x14ac:dyDescent="0.25">
      <c r="A3853" t="s">
        <v>5163</v>
      </c>
      <c r="B3853">
        <v>2025</v>
      </c>
      <c r="C3853">
        <v>8</v>
      </c>
      <c r="D3853" t="s">
        <v>89</v>
      </c>
      <c r="E3853" s="1">
        <v>45889</v>
      </c>
      <c r="F3853" s="1">
        <v>45910</v>
      </c>
      <c r="G3853">
        <v>21</v>
      </c>
      <c r="H3853">
        <v>16.5</v>
      </c>
      <c r="I3853" t="s">
        <v>49</v>
      </c>
      <c r="J3853" t="s">
        <v>134</v>
      </c>
      <c r="K3853" t="s">
        <v>135</v>
      </c>
      <c r="L3853">
        <v>9999.0098999999991</v>
      </c>
      <c r="M3853" t="s">
        <v>52</v>
      </c>
      <c r="N3853" t="s">
        <v>106</v>
      </c>
      <c r="O3853" t="s">
        <v>54</v>
      </c>
      <c r="P3853" t="s">
        <v>131</v>
      </c>
      <c r="Q3853" t="s">
        <v>128</v>
      </c>
      <c r="R3853" t="s">
        <v>1793</v>
      </c>
      <c r="S3853" t="s">
        <v>137</v>
      </c>
      <c r="T3853" t="s">
        <v>86</v>
      </c>
      <c r="U3853" t="s">
        <v>213</v>
      </c>
      <c r="V3853">
        <v>3441</v>
      </c>
      <c r="W3853">
        <v>2341</v>
      </c>
      <c r="X3853">
        <v>20.9</v>
      </c>
      <c r="Y3853">
        <v>11.6</v>
      </c>
      <c r="Z3853">
        <v>2772</v>
      </c>
      <c r="AB3853">
        <v>32.81</v>
      </c>
      <c r="AC3853">
        <v>90949.32</v>
      </c>
      <c r="AD3853">
        <v>1631432.88</v>
      </c>
      <c r="AE3853">
        <v>278.74</v>
      </c>
      <c r="AF3853">
        <v>454745600.97000003</v>
      </c>
      <c r="AG3853">
        <v>29109.49</v>
      </c>
      <c r="AH3853">
        <v>1.6</v>
      </c>
      <c r="AI3853">
        <v>44682.41</v>
      </c>
      <c r="AJ3853">
        <v>14.43</v>
      </c>
      <c r="AK3853">
        <v>235415.76</v>
      </c>
      <c r="AL3853">
        <v>0.19700000000000001</v>
      </c>
      <c r="AM3853">
        <v>3213.92</v>
      </c>
      <c r="AN3853">
        <v>359.8</v>
      </c>
      <c r="AO3853">
        <v>466.73</v>
      </c>
      <c r="AP3853">
        <v>167929.45</v>
      </c>
      <c r="AQ3853">
        <v>335884.59</v>
      </c>
      <c r="AR3853" t="s">
        <v>61</v>
      </c>
      <c r="AS3853" t="s">
        <v>61</v>
      </c>
      <c r="AT3853" t="s">
        <v>62</v>
      </c>
      <c r="AU3853" t="s">
        <v>63</v>
      </c>
    </row>
    <row r="3854" spans="1:47" x14ac:dyDescent="0.25">
      <c r="A3854" t="s">
        <v>5164</v>
      </c>
      <c r="B3854">
        <v>2021</v>
      </c>
      <c r="C3854">
        <v>8</v>
      </c>
      <c r="D3854" t="s">
        <v>89</v>
      </c>
      <c r="E3854" s="1">
        <v>44417</v>
      </c>
      <c r="F3854" s="1">
        <v>44433</v>
      </c>
      <c r="G3854">
        <v>16</v>
      </c>
      <c r="H3854">
        <v>14</v>
      </c>
      <c r="I3854" t="s">
        <v>49</v>
      </c>
      <c r="J3854" t="s">
        <v>50</v>
      </c>
      <c r="K3854" t="s">
        <v>51</v>
      </c>
      <c r="L3854">
        <v>2709</v>
      </c>
      <c r="M3854" t="s">
        <v>90</v>
      </c>
      <c r="N3854" t="s">
        <v>81</v>
      </c>
      <c r="O3854" t="s">
        <v>99</v>
      </c>
      <c r="P3854" t="s">
        <v>127</v>
      </c>
      <c r="Q3854" t="s">
        <v>56</v>
      </c>
      <c r="R3854" t="s">
        <v>421</v>
      </c>
      <c r="S3854" t="s">
        <v>58</v>
      </c>
      <c r="T3854" t="s">
        <v>59</v>
      </c>
      <c r="U3854" t="s">
        <v>228</v>
      </c>
      <c r="V3854">
        <v>267729</v>
      </c>
      <c r="W3854">
        <v>196975</v>
      </c>
      <c r="X3854">
        <v>14.7</v>
      </c>
      <c r="Y3854">
        <v>13.7</v>
      </c>
      <c r="Z3854">
        <v>252543.93</v>
      </c>
      <c r="AB3854">
        <v>33.020000000000003</v>
      </c>
      <c r="AC3854">
        <v>8339000.5700000003</v>
      </c>
      <c r="AD3854">
        <v>15862284.24</v>
      </c>
      <c r="AE3854">
        <v>171.7</v>
      </c>
      <c r="AF3854">
        <v>2723554204.0100002</v>
      </c>
      <c r="AG3854">
        <v>127387.49</v>
      </c>
      <c r="AH3854">
        <v>0.1</v>
      </c>
      <c r="AI3854">
        <v>3212.32</v>
      </c>
      <c r="AJ3854">
        <v>12.11</v>
      </c>
      <c r="AK3854">
        <v>1920922.62</v>
      </c>
      <c r="AL3854">
        <v>0.16600000000000001</v>
      </c>
      <c r="AM3854">
        <v>26331.39</v>
      </c>
      <c r="AN3854">
        <v>547.4</v>
      </c>
      <c r="AO3854">
        <v>632.16</v>
      </c>
      <c r="AP3854">
        <v>346044.38</v>
      </c>
      <c r="AQ3854">
        <v>8841976.1500000004</v>
      </c>
      <c r="AR3854" t="s">
        <v>61</v>
      </c>
      <c r="AS3854" t="s">
        <v>61</v>
      </c>
      <c r="AT3854" t="s">
        <v>62</v>
      </c>
      <c r="AU3854" t="s">
        <v>63</v>
      </c>
    </row>
    <row r="3855" spans="1:47" x14ac:dyDescent="0.25">
      <c r="A3855" t="s">
        <v>5165</v>
      </c>
      <c r="B3855">
        <v>2023</v>
      </c>
      <c r="C3855">
        <v>8</v>
      </c>
      <c r="D3855" t="s">
        <v>89</v>
      </c>
      <c r="E3855" s="1">
        <v>45166</v>
      </c>
      <c r="F3855" s="1">
        <v>45192</v>
      </c>
      <c r="G3855">
        <v>26</v>
      </c>
      <c r="H3855">
        <v>14.3</v>
      </c>
      <c r="I3855" t="s">
        <v>65</v>
      </c>
      <c r="J3855" t="s">
        <v>112</v>
      </c>
      <c r="K3855" t="s">
        <v>340</v>
      </c>
      <c r="L3855">
        <v>7208.39</v>
      </c>
      <c r="M3855" t="s">
        <v>98</v>
      </c>
      <c r="N3855" t="s">
        <v>168</v>
      </c>
      <c r="O3855" t="s">
        <v>99</v>
      </c>
      <c r="P3855" t="s">
        <v>226</v>
      </c>
      <c r="Q3855" t="s">
        <v>174</v>
      </c>
      <c r="R3855" t="s">
        <v>987</v>
      </c>
      <c r="S3855" t="s">
        <v>73</v>
      </c>
      <c r="T3855" t="s">
        <v>95</v>
      </c>
      <c r="U3855" t="s">
        <v>132</v>
      </c>
      <c r="V3855">
        <v>12348</v>
      </c>
      <c r="W3855">
        <v>7520</v>
      </c>
      <c r="X3855">
        <v>20.3</v>
      </c>
      <c r="Y3855">
        <v>15.6</v>
      </c>
      <c r="Z3855">
        <v>10031.07</v>
      </c>
      <c r="AB3855">
        <v>30.72</v>
      </c>
      <c r="AC3855">
        <v>308154.46999999997</v>
      </c>
      <c r="AD3855">
        <v>11647376.310000001</v>
      </c>
      <c r="AE3855">
        <v>288.36</v>
      </c>
      <c r="AF3855">
        <v>3358637432.75</v>
      </c>
      <c r="AG3855">
        <v>158081.62</v>
      </c>
      <c r="AH3855">
        <v>0</v>
      </c>
      <c r="AI3855">
        <v>0</v>
      </c>
      <c r="AJ3855">
        <v>3.38</v>
      </c>
      <c r="AK3855">
        <v>0</v>
      </c>
      <c r="AL3855">
        <v>0.17899999999999999</v>
      </c>
      <c r="AM3855">
        <v>20848.8</v>
      </c>
      <c r="AN3855">
        <v>729.4</v>
      </c>
      <c r="AO3855">
        <v>411.69</v>
      </c>
      <c r="AP3855">
        <v>300286.69</v>
      </c>
      <c r="AQ3855">
        <v>787371.58</v>
      </c>
      <c r="AR3855" t="s">
        <v>61</v>
      </c>
      <c r="AS3855" t="s">
        <v>61</v>
      </c>
      <c r="AT3855" t="s">
        <v>62</v>
      </c>
      <c r="AU3855" t="s">
        <v>63</v>
      </c>
    </row>
    <row r="3856" spans="1:47" x14ac:dyDescent="0.25">
      <c r="A3856" t="s">
        <v>5166</v>
      </c>
      <c r="B3856">
        <v>2022</v>
      </c>
      <c r="C3856">
        <v>7</v>
      </c>
      <c r="D3856" t="s">
        <v>89</v>
      </c>
      <c r="E3856" s="1">
        <v>44769</v>
      </c>
      <c r="F3856" s="1">
        <v>44788</v>
      </c>
      <c r="G3856">
        <v>19</v>
      </c>
      <c r="H3856">
        <v>7.7</v>
      </c>
      <c r="I3856" t="s">
        <v>65</v>
      </c>
      <c r="J3856" t="s">
        <v>112</v>
      </c>
      <c r="K3856" t="s">
        <v>343</v>
      </c>
      <c r="L3856">
        <v>2523.1</v>
      </c>
      <c r="M3856" t="s">
        <v>52</v>
      </c>
      <c r="N3856" t="s">
        <v>81</v>
      </c>
      <c r="O3856" t="s">
        <v>99</v>
      </c>
      <c r="P3856" t="s">
        <v>184</v>
      </c>
      <c r="Q3856" t="s">
        <v>140</v>
      </c>
      <c r="R3856" t="s">
        <v>2738</v>
      </c>
      <c r="S3856" t="s">
        <v>130</v>
      </c>
      <c r="T3856" t="s">
        <v>131</v>
      </c>
      <c r="U3856" t="s">
        <v>110</v>
      </c>
      <c r="V3856">
        <v>70652</v>
      </c>
      <c r="W3856">
        <v>39181</v>
      </c>
      <c r="X3856">
        <v>2.6</v>
      </c>
      <c r="Y3856">
        <v>11.3</v>
      </c>
      <c r="Z3856">
        <v>54384.38</v>
      </c>
      <c r="AB3856">
        <v>24.99</v>
      </c>
      <c r="AC3856">
        <v>1359065.66</v>
      </c>
      <c r="AD3856">
        <v>27336852.449999999</v>
      </c>
      <c r="AE3856">
        <v>214.27</v>
      </c>
      <c r="AF3856">
        <v>5857467374.46</v>
      </c>
      <c r="AG3856">
        <v>183938.14</v>
      </c>
      <c r="AH3856">
        <v>0</v>
      </c>
      <c r="AI3856">
        <v>0</v>
      </c>
      <c r="AJ3856">
        <v>23.78</v>
      </c>
      <c r="AK3856">
        <v>0</v>
      </c>
      <c r="AL3856">
        <v>5.6000000000000001E-2</v>
      </c>
      <c r="AM3856">
        <v>15308.64</v>
      </c>
      <c r="AN3856">
        <v>743.4</v>
      </c>
      <c r="AO3856">
        <v>443.5</v>
      </c>
      <c r="AP3856">
        <v>329697.90000000002</v>
      </c>
      <c r="AQ3856">
        <v>1888010.34</v>
      </c>
      <c r="AR3856" t="s">
        <v>61</v>
      </c>
      <c r="AS3856" t="s">
        <v>61</v>
      </c>
      <c r="AT3856" t="s">
        <v>62</v>
      </c>
      <c r="AU3856" t="s">
        <v>63</v>
      </c>
    </row>
    <row r="3857" spans="1:47" x14ac:dyDescent="0.25">
      <c r="A3857" t="s">
        <v>5167</v>
      </c>
      <c r="B3857">
        <v>2025</v>
      </c>
      <c r="C3857">
        <v>9</v>
      </c>
      <c r="D3857" t="s">
        <v>89</v>
      </c>
      <c r="E3857" s="1">
        <v>45918</v>
      </c>
      <c r="F3857" s="1">
        <v>45928</v>
      </c>
      <c r="G3857">
        <v>10</v>
      </c>
      <c r="H3857">
        <v>11.9</v>
      </c>
      <c r="I3857" t="s">
        <v>49</v>
      </c>
      <c r="J3857" t="s">
        <v>50</v>
      </c>
      <c r="K3857" t="s">
        <v>145</v>
      </c>
      <c r="L3857">
        <v>2710.19</v>
      </c>
      <c r="M3857" t="s">
        <v>68</v>
      </c>
      <c r="N3857" t="s">
        <v>69</v>
      </c>
      <c r="O3857" t="s">
        <v>91</v>
      </c>
      <c r="P3857" t="s">
        <v>140</v>
      </c>
      <c r="Q3857" t="s">
        <v>56</v>
      </c>
      <c r="R3857" t="s">
        <v>3801</v>
      </c>
      <c r="S3857" t="s">
        <v>170</v>
      </c>
      <c r="T3857" t="s">
        <v>95</v>
      </c>
      <c r="U3857" t="s">
        <v>110</v>
      </c>
      <c r="V3857">
        <v>74291</v>
      </c>
      <c r="W3857">
        <v>44164</v>
      </c>
      <c r="X3857">
        <v>15.4</v>
      </c>
      <c r="Y3857">
        <v>13.6</v>
      </c>
      <c r="Z3857">
        <v>63228.46</v>
      </c>
      <c r="AB3857">
        <v>17.100000000000001</v>
      </c>
      <c r="AC3857">
        <v>1081206.67</v>
      </c>
      <c r="AD3857">
        <v>50787628.210000001</v>
      </c>
      <c r="AE3857">
        <v>280.62</v>
      </c>
      <c r="AF3857">
        <v>14252024228.290001</v>
      </c>
      <c r="AG3857">
        <v>181021.35</v>
      </c>
      <c r="AH3857">
        <v>0.8</v>
      </c>
      <c r="AJ3857">
        <v>17.71</v>
      </c>
      <c r="AK3857">
        <v>8994488.9600000009</v>
      </c>
      <c r="AL3857">
        <v>0.34699999999999998</v>
      </c>
      <c r="AM3857">
        <v>176233.07</v>
      </c>
      <c r="AN3857">
        <v>494.5</v>
      </c>
      <c r="AO3857">
        <v>683.47</v>
      </c>
      <c r="AP3857">
        <v>337975.92</v>
      </c>
      <c r="AQ3857">
        <v>1785682.62</v>
      </c>
      <c r="AR3857" t="s">
        <v>61</v>
      </c>
      <c r="AS3857" t="s">
        <v>61</v>
      </c>
      <c r="AT3857" t="s">
        <v>293</v>
      </c>
      <c r="AU3857" t="s">
        <v>63</v>
      </c>
    </row>
    <row r="3858" spans="1:47" x14ac:dyDescent="0.25">
      <c r="A3858" t="s">
        <v>5168</v>
      </c>
      <c r="B3858">
        <v>2024</v>
      </c>
      <c r="C3858">
        <v>11</v>
      </c>
      <c r="D3858" t="s">
        <v>119</v>
      </c>
      <c r="E3858" s="1">
        <v>45602</v>
      </c>
      <c r="F3858" s="1">
        <v>45612</v>
      </c>
      <c r="G3858">
        <v>10</v>
      </c>
      <c r="H3858">
        <v>12.6</v>
      </c>
      <c r="I3858" t="s">
        <v>49</v>
      </c>
      <c r="J3858" t="s">
        <v>50</v>
      </c>
      <c r="K3858" t="s">
        <v>51</v>
      </c>
      <c r="L3858">
        <v>2709</v>
      </c>
      <c r="M3858" t="s">
        <v>114</v>
      </c>
      <c r="N3858" t="s">
        <v>168</v>
      </c>
      <c r="O3858" t="s">
        <v>91</v>
      </c>
      <c r="P3858" t="s">
        <v>93</v>
      </c>
      <c r="Q3858" t="s">
        <v>184</v>
      </c>
      <c r="R3858" t="s">
        <v>1314</v>
      </c>
      <c r="S3858" t="s">
        <v>58</v>
      </c>
      <c r="T3858" t="s">
        <v>102</v>
      </c>
      <c r="U3858" t="s">
        <v>259</v>
      </c>
      <c r="V3858">
        <v>371551</v>
      </c>
      <c r="W3858">
        <v>248660</v>
      </c>
      <c r="X3858">
        <v>9.6</v>
      </c>
      <c r="Y3858">
        <v>15.3</v>
      </c>
      <c r="Z3858">
        <v>291040.03000000003</v>
      </c>
      <c r="AB3858">
        <v>27.52</v>
      </c>
      <c r="AC3858">
        <v>8009421.6299999999</v>
      </c>
      <c r="AD3858">
        <v>17654488.219999999</v>
      </c>
      <c r="AE3858">
        <v>275.98</v>
      </c>
      <c r="AF3858">
        <v>4872285658.96</v>
      </c>
      <c r="AG3858">
        <v>199400.97</v>
      </c>
      <c r="AH3858">
        <v>0</v>
      </c>
      <c r="AI3858">
        <v>0</v>
      </c>
      <c r="AJ3858">
        <v>3.17</v>
      </c>
      <c r="AK3858">
        <v>559647.28</v>
      </c>
      <c r="AL3858">
        <v>7.6999999999999999E-2</v>
      </c>
      <c r="AM3858">
        <v>13593.96</v>
      </c>
      <c r="AN3858">
        <v>523.4</v>
      </c>
      <c r="AO3858">
        <v>711.7</v>
      </c>
      <c r="AP3858">
        <v>372503.78</v>
      </c>
      <c r="AQ3858">
        <v>8594920.3399999999</v>
      </c>
      <c r="AR3858" t="s">
        <v>61</v>
      </c>
      <c r="AS3858" t="s">
        <v>61</v>
      </c>
      <c r="AT3858" t="s">
        <v>62</v>
      </c>
      <c r="AU3858" t="s">
        <v>63</v>
      </c>
    </row>
    <row r="3859" spans="1:47" x14ac:dyDescent="0.25">
      <c r="A3859" t="s">
        <v>5169</v>
      </c>
      <c r="B3859">
        <v>2024</v>
      </c>
      <c r="C3859">
        <v>1</v>
      </c>
      <c r="D3859" t="s">
        <v>48</v>
      </c>
      <c r="E3859" s="1">
        <v>45297</v>
      </c>
      <c r="F3859" s="1">
        <v>45307</v>
      </c>
      <c r="G3859">
        <v>10</v>
      </c>
      <c r="H3859">
        <v>13</v>
      </c>
      <c r="I3859" t="s">
        <v>65</v>
      </c>
      <c r="J3859" t="s">
        <v>50</v>
      </c>
      <c r="K3859" t="s">
        <v>120</v>
      </c>
      <c r="L3859">
        <v>2710.1921000000002</v>
      </c>
      <c r="M3859" t="s">
        <v>98</v>
      </c>
      <c r="N3859" t="s">
        <v>168</v>
      </c>
      <c r="O3859" t="s">
        <v>200</v>
      </c>
      <c r="P3859" t="s">
        <v>56</v>
      </c>
      <c r="Q3859" t="s">
        <v>230</v>
      </c>
      <c r="R3859" t="s">
        <v>838</v>
      </c>
      <c r="S3859" t="s">
        <v>123</v>
      </c>
      <c r="T3859" t="s">
        <v>131</v>
      </c>
      <c r="U3859" t="s">
        <v>87</v>
      </c>
      <c r="V3859">
        <v>45785</v>
      </c>
      <c r="W3859">
        <v>30457</v>
      </c>
      <c r="X3859">
        <v>19</v>
      </c>
      <c r="Y3859">
        <v>11.4</v>
      </c>
      <c r="Z3859">
        <v>37849.47</v>
      </c>
      <c r="AB3859">
        <v>21.49</v>
      </c>
      <c r="AC3859">
        <v>813385.11</v>
      </c>
      <c r="AD3859">
        <v>43449677.579999998</v>
      </c>
      <c r="AE3859">
        <v>281.83</v>
      </c>
      <c r="AF3859">
        <v>12245422632.370001</v>
      </c>
      <c r="AG3859">
        <v>207657.08</v>
      </c>
      <c r="AH3859">
        <v>0.7</v>
      </c>
      <c r="AJ3859">
        <v>18.920000000000002</v>
      </c>
      <c r="AK3859">
        <v>0</v>
      </c>
      <c r="AL3859">
        <v>0.28000000000000003</v>
      </c>
      <c r="AM3859">
        <v>121659.1</v>
      </c>
      <c r="AN3859">
        <v>306.3</v>
      </c>
      <c r="AO3859">
        <v>662.47</v>
      </c>
      <c r="AP3859">
        <v>202914.56</v>
      </c>
      <c r="AQ3859">
        <v>1357531.95</v>
      </c>
      <c r="AR3859" t="s">
        <v>61</v>
      </c>
      <c r="AS3859" t="s">
        <v>61</v>
      </c>
      <c r="AT3859" t="s">
        <v>62</v>
      </c>
      <c r="AU3859" t="s">
        <v>63</v>
      </c>
    </row>
    <row r="3860" spans="1:47" x14ac:dyDescent="0.25">
      <c r="A3860" t="s">
        <v>5170</v>
      </c>
      <c r="B3860">
        <v>2021</v>
      </c>
      <c r="C3860">
        <v>7</v>
      </c>
      <c r="D3860" t="s">
        <v>89</v>
      </c>
      <c r="E3860" s="1">
        <v>44388</v>
      </c>
      <c r="F3860" s="1">
        <v>44400</v>
      </c>
      <c r="G3860">
        <v>12</v>
      </c>
      <c r="H3860">
        <v>9.4</v>
      </c>
      <c r="I3860" t="s">
        <v>65</v>
      </c>
      <c r="J3860" t="s">
        <v>66</v>
      </c>
      <c r="K3860" t="s">
        <v>245</v>
      </c>
      <c r="L3860">
        <v>8905.9</v>
      </c>
      <c r="M3860" t="s">
        <v>52</v>
      </c>
      <c r="N3860" t="s">
        <v>53</v>
      </c>
      <c r="O3860" t="s">
        <v>54</v>
      </c>
      <c r="P3860" t="s">
        <v>128</v>
      </c>
      <c r="Q3860" t="s">
        <v>257</v>
      </c>
      <c r="R3860" t="s">
        <v>573</v>
      </c>
      <c r="S3860" t="s">
        <v>73</v>
      </c>
      <c r="T3860" t="s">
        <v>59</v>
      </c>
      <c r="U3860" t="s">
        <v>166</v>
      </c>
      <c r="V3860">
        <v>5968</v>
      </c>
      <c r="W3860">
        <v>3936</v>
      </c>
      <c r="X3860">
        <v>14.5</v>
      </c>
      <c r="Y3860">
        <v>12.6</v>
      </c>
      <c r="Z3860">
        <v>5398.82</v>
      </c>
      <c r="AB3860">
        <v>42.21</v>
      </c>
      <c r="AC3860">
        <v>227884.19</v>
      </c>
      <c r="AD3860">
        <v>5695755.0999999996</v>
      </c>
      <c r="AE3860">
        <v>173.95</v>
      </c>
      <c r="AF3860">
        <v>990776599.63999999</v>
      </c>
      <c r="AG3860">
        <v>84865.48</v>
      </c>
      <c r="AH3860">
        <v>0</v>
      </c>
      <c r="AI3860">
        <v>0</v>
      </c>
      <c r="AJ3860">
        <v>3.46</v>
      </c>
      <c r="AK3860">
        <v>0</v>
      </c>
      <c r="AL3860">
        <v>0.32900000000000001</v>
      </c>
      <c r="AM3860">
        <v>18739.03</v>
      </c>
      <c r="AN3860">
        <v>239.3</v>
      </c>
      <c r="AO3860">
        <v>364.83</v>
      </c>
      <c r="AP3860">
        <v>87303.82</v>
      </c>
      <c r="AQ3860">
        <v>418792.52</v>
      </c>
      <c r="AR3860" t="s">
        <v>61</v>
      </c>
      <c r="AS3860" t="s">
        <v>61</v>
      </c>
      <c r="AT3860" t="s">
        <v>293</v>
      </c>
      <c r="AU3860" t="s">
        <v>63</v>
      </c>
    </row>
    <row r="3861" spans="1:47" x14ac:dyDescent="0.25">
      <c r="A3861" t="s">
        <v>5171</v>
      </c>
      <c r="B3861">
        <v>2022</v>
      </c>
      <c r="C3861">
        <v>10</v>
      </c>
      <c r="D3861" t="s">
        <v>119</v>
      </c>
      <c r="E3861" s="1">
        <v>44848</v>
      </c>
      <c r="F3861" s="1">
        <v>44864</v>
      </c>
      <c r="G3861">
        <v>16</v>
      </c>
      <c r="H3861">
        <v>10.8</v>
      </c>
      <c r="I3861" t="s">
        <v>65</v>
      </c>
      <c r="J3861" t="s">
        <v>50</v>
      </c>
      <c r="K3861" t="s">
        <v>145</v>
      </c>
      <c r="L3861">
        <v>2710.19</v>
      </c>
      <c r="M3861" t="s">
        <v>68</v>
      </c>
      <c r="N3861" t="s">
        <v>81</v>
      </c>
      <c r="O3861" t="s">
        <v>91</v>
      </c>
      <c r="P3861" t="s">
        <v>100</v>
      </c>
      <c r="Q3861" t="s">
        <v>204</v>
      </c>
      <c r="R3861" t="s">
        <v>3134</v>
      </c>
      <c r="S3861" t="s">
        <v>170</v>
      </c>
      <c r="T3861" t="s">
        <v>74</v>
      </c>
      <c r="U3861" t="s">
        <v>75</v>
      </c>
      <c r="V3861">
        <v>88370</v>
      </c>
      <c r="W3861">
        <v>53079</v>
      </c>
      <c r="X3861">
        <v>10.4</v>
      </c>
      <c r="Y3861">
        <v>12.9</v>
      </c>
      <c r="Z3861">
        <v>69155.600000000006</v>
      </c>
      <c r="AB3861">
        <v>26.89</v>
      </c>
      <c r="AC3861">
        <v>1859594.08</v>
      </c>
      <c r="AD3861">
        <v>59963437.649999999</v>
      </c>
      <c r="AE3861">
        <v>219.71</v>
      </c>
      <c r="AF3861">
        <v>13174566886.08</v>
      </c>
      <c r="AG3861">
        <v>78935.899999999994</v>
      </c>
      <c r="AH3861">
        <v>1.3</v>
      </c>
      <c r="AI3861">
        <v>38122.129999999997</v>
      </c>
      <c r="AJ3861">
        <v>22.42</v>
      </c>
      <c r="AK3861">
        <v>0</v>
      </c>
      <c r="AL3861">
        <v>5.2999999999999999E-2</v>
      </c>
      <c r="AM3861">
        <v>31780.62</v>
      </c>
      <c r="AN3861">
        <v>724.9</v>
      </c>
      <c r="AO3861">
        <v>590.45000000000005</v>
      </c>
      <c r="AP3861">
        <v>428017.21</v>
      </c>
      <c r="AQ3861">
        <v>2436449.94</v>
      </c>
      <c r="AR3861" t="s">
        <v>61</v>
      </c>
      <c r="AS3861" t="s">
        <v>61</v>
      </c>
      <c r="AT3861" t="s">
        <v>62</v>
      </c>
      <c r="AU3861" t="s">
        <v>63</v>
      </c>
    </row>
    <row r="3862" spans="1:47" x14ac:dyDescent="0.25">
      <c r="A3862" t="s">
        <v>5172</v>
      </c>
      <c r="B3862">
        <v>2024</v>
      </c>
      <c r="C3862">
        <v>10</v>
      </c>
      <c r="D3862" t="s">
        <v>119</v>
      </c>
      <c r="E3862" s="1">
        <v>45592</v>
      </c>
      <c r="F3862" s="1">
        <v>45605</v>
      </c>
      <c r="G3862">
        <v>13</v>
      </c>
      <c r="H3862">
        <v>19.399999999999999</v>
      </c>
      <c r="I3862" t="s">
        <v>65</v>
      </c>
      <c r="J3862" t="s">
        <v>78</v>
      </c>
      <c r="K3862" t="s">
        <v>79</v>
      </c>
      <c r="L3862">
        <v>1005.9</v>
      </c>
      <c r="M3862" t="s">
        <v>52</v>
      </c>
      <c r="N3862" t="s">
        <v>69</v>
      </c>
      <c r="O3862" t="s">
        <v>200</v>
      </c>
      <c r="P3862" t="s">
        <v>56</v>
      </c>
      <c r="Q3862" t="s">
        <v>230</v>
      </c>
      <c r="R3862" t="s">
        <v>2097</v>
      </c>
      <c r="S3862" t="s">
        <v>85</v>
      </c>
      <c r="T3862" t="s">
        <v>86</v>
      </c>
      <c r="U3862" t="s">
        <v>87</v>
      </c>
      <c r="V3862">
        <v>48178</v>
      </c>
      <c r="W3862">
        <v>29088</v>
      </c>
      <c r="X3862">
        <v>4.5999999999999996</v>
      </c>
      <c r="Y3862">
        <v>15.6</v>
      </c>
      <c r="Z3862">
        <v>43925.5</v>
      </c>
      <c r="AB3862">
        <v>30.27</v>
      </c>
      <c r="AC3862">
        <v>1329624.8899999999</v>
      </c>
      <c r="AD3862">
        <v>37657770.409999996</v>
      </c>
      <c r="AE3862">
        <v>279.82</v>
      </c>
      <c r="AF3862">
        <v>10537397316.129999</v>
      </c>
      <c r="AG3862">
        <v>98703.61</v>
      </c>
      <c r="AH3862">
        <v>0</v>
      </c>
      <c r="AI3862">
        <v>0</v>
      </c>
      <c r="AJ3862">
        <v>16.47</v>
      </c>
      <c r="AK3862">
        <v>0</v>
      </c>
      <c r="AL3862">
        <v>0.187</v>
      </c>
      <c r="AM3862">
        <v>70420.03</v>
      </c>
      <c r="AN3862">
        <v>663.1</v>
      </c>
      <c r="AO3862">
        <v>510.64</v>
      </c>
      <c r="AP3862">
        <v>338605.38</v>
      </c>
      <c r="AQ3862">
        <v>1837353.91</v>
      </c>
      <c r="AR3862" t="s">
        <v>61</v>
      </c>
      <c r="AS3862" t="s">
        <v>61</v>
      </c>
      <c r="AT3862" t="s">
        <v>62</v>
      </c>
      <c r="AU3862" t="s">
        <v>63</v>
      </c>
    </row>
    <row r="3863" spans="1:47" x14ac:dyDescent="0.25">
      <c r="A3863" t="s">
        <v>5173</v>
      </c>
      <c r="B3863">
        <v>2023</v>
      </c>
      <c r="C3863">
        <v>3</v>
      </c>
      <c r="D3863" t="s">
        <v>48</v>
      </c>
      <c r="E3863" s="1">
        <v>44988</v>
      </c>
      <c r="F3863" s="1">
        <v>45010</v>
      </c>
      <c r="G3863">
        <v>22</v>
      </c>
      <c r="H3863">
        <v>1.6</v>
      </c>
      <c r="I3863" t="s">
        <v>49</v>
      </c>
      <c r="J3863" t="s">
        <v>112</v>
      </c>
      <c r="K3863" t="s">
        <v>113</v>
      </c>
      <c r="L3863">
        <v>7304.39</v>
      </c>
      <c r="M3863" t="s">
        <v>68</v>
      </c>
      <c r="N3863" t="s">
        <v>81</v>
      </c>
      <c r="O3863" t="s">
        <v>107</v>
      </c>
      <c r="P3863" t="s">
        <v>150</v>
      </c>
      <c r="Q3863" t="s">
        <v>100</v>
      </c>
      <c r="R3863" t="s">
        <v>2041</v>
      </c>
      <c r="S3863" t="s">
        <v>73</v>
      </c>
      <c r="T3863" t="s">
        <v>187</v>
      </c>
      <c r="U3863" t="s">
        <v>228</v>
      </c>
      <c r="V3863">
        <v>9907</v>
      </c>
      <c r="W3863">
        <v>7125</v>
      </c>
      <c r="X3863">
        <v>3.8</v>
      </c>
      <c r="Y3863">
        <v>13.6</v>
      </c>
      <c r="Z3863">
        <v>9327.33</v>
      </c>
      <c r="AB3863">
        <v>41.88</v>
      </c>
      <c r="AC3863">
        <v>390628.58</v>
      </c>
      <c r="AD3863">
        <v>5479433.2800000003</v>
      </c>
      <c r="AE3863">
        <v>284.08</v>
      </c>
      <c r="AF3863">
        <v>1556597406.1800001</v>
      </c>
      <c r="AG3863">
        <v>201358.43</v>
      </c>
      <c r="AH3863">
        <v>0.7</v>
      </c>
      <c r="AI3863">
        <v>18804.27</v>
      </c>
      <c r="AJ3863">
        <v>23</v>
      </c>
      <c r="AK3863">
        <v>1260269.6499999999</v>
      </c>
      <c r="AL3863">
        <v>0.13200000000000001</v>
      </c>
      <c r="AM3863">
        <v>7232.85</v>
      </c>
      <c r="AN3863">
        <v>826.8</v>
      </c>
      <c r="AO3863">
        <v>508.5</v>
      </c>
      <c r="AP3863">
        <v>420427.8</v>
      </c>
      <c r="AQ3863">
        <v>1038451.93</v>
      </c>
      <c r="AR3863" t="s">
        <v>61</v>
      </c>
      <c r="AS3863" t="s">
        <v>61</v>
      </c>
      <c r="AT3863" t="s">
        <v>293</v>
      </c>
      <c r="AU3863" t="s">
        <v>63</v>
      </c>
    </row>
    <row r="3864" spans="1:47" x14ac:dyDescent="0.25">
      <c r="A3864" t="s">
        <v>5174</v>
      </c>
      <c r="B3864">
        <v>2025</v>
      </c>
      <c r="C3864">
        <v>2</v>
      </c>
      <c r="D3864" t="s">
        <v>48</v>
      </c>
      <c r="E3864" s="1">
        <v>45700</v>
      </c>
      <c r="F3864" s="1">
        <v>45717</v>
      </c>
      <c r="G3864">
        <v>17</v>
      </c>
      <c r="H3864">
        <v>12.2</v>
      </c>
      <c r="I3864" t="s">
        <v>49</v>
      </c>
      <c r="J3864" t="s">
        <v>78</v>
      </c>
      <c r="K3864" t="s">
        <v>158</v>
      </c>
      <c r="L3864">
        <v>1006.3</v>
      </c>
      <c r="M3864" t="s">
        <v>98</v>
      </c>
      <c r="N3864" t="s">
        <v>168</v>
      </c>
      <c r="O3864" t="s">
        <v>107</v>
      </c>
      <c r="P3864" t="s">
        <v>127</v>
      </c>
      <c r="Q3864" t="s">
        <v>70</v>
      </c>
      <c r="R3864" t="s">
        <v>800</v>
      </c>
      <c r="S3864" t="s">
        <v>161</v>
      </c>
      <c r="T3864" t="s">
        <v>187</v>
      </c>
      <c r="U3864" t="s">
        <v>143</v>
      </c>
      <c r="V3864">
        <v>16713</v>
      </c>
      <c r="W3864">
        <v>10835</v>
      </c>
      <c r="X3864">
        <v>2.6</v>
      </c>
      <c r="Y3864">
        <v>14.8</v>
      </c>
      <c r="Z3864">
        <v>15628.74</v>
      </c>
      <c r="AB3864">
        <v>18.350000000000001</v>
      </c>
      <c r="AC3864">
        <v>286787.38</v>
      </c>
      <c r="AD3864">
        <v>13338817.02</v>
      </c>
      <c r="AE3864">
        <v>279.45999999999998</v>
      </c>
      <c r="AF3864">
        <v>3727665804.4099998</v>
      </c>
      <c r="AG3864">
        <v>112251.71</v>
      </c>
      <c r="AH3864">
        <v>0.1</v>
      </c>
      <c r="AI3864">
        <v>2221.36</v>
      </c>
      <c r="AJ3864">
        <v>6.44</v>
      </c>
      <c r="AK3864">
        <v>859019.82</v>
      </c>
      <c r="AL3864">
        <v>0.14799999999999999</v>
      </c>
      <c r="AM3864">
        <v>19741.45</v>
      </c>
      <c r="AN3864">
        <v>846.1</v>
      </c>
      <c r="AO3864">
        <v>480.09</v>
      </c>
      <c r="AP3864">
        <v>406204.15</v>
      </c>
      <c r="AQ3864">
        <v>827206.05</v>
      </c>
      <c r="AR3864" t="s">
        <v>124</v>
      </c>
      <c r="AS3864" t="s">
        <v>61</v>
      </c>
      <c r="AT3864" t="s">
        <v>62</v>
      </c>
      <c r="AU3864" t="s">
        <v>63</v>
      </c>
    </row>
    <row r="3865" spans="1:47" x14ac:dyDescent="0.25">
      <c r="A3865" t="s">
        <v>5175</v>
      </c>
      <c r="B3865">
        <v>2021</v>
      </c>
      <c r="C3865">
        <v>5</v>
      </c>
      <c r="D3865" t="s">
        <v>77</v>
      </c>
      <c r="E3865" s="1">
        <v>44335</v>
      </c>
      <c r="F3865" s="1">
        <v>44354</v>
      </c>
      <c r="G3865">
        <v>19</v>
      </c>
      <c r="H3865">
        <v>6.4</v>
      </c>
      <c r="I3865" t="s">
        <v>65</v>
      </c>
      <c r="J3865" t="s">
        <v>50</v>
      </c>
      <c r="K3865" t="s">
        <v>145</v>
      </c>
      <c r="L3865">
        <v>2710.19</v>
      </c>
      <c r="M3865" t="s">
        <v>90</v>
      </c>
      <c r="N3865" t="s">
        <v>53</v>
      </c>
      <c r="O3865" t="s">
        <v>107</v>
      </c>
      <c r="P3865" t="s">
        <v>56</v>
      </c>
      <c r="Q3865" t="s">
        <v>204</v>
      </c>
      <c r="R3865" t="s">
        <v>3828</v>
      </c>
      <c r="S3865" t="s">
        <v>170</v>
      </c>
      <c r="T3865" t="s">
        <v>102</v>
      </c>
      <c r="U3865" t="s">
        <v>60</v>
      </c>
      <c r="V3865">
        <v>90773</v>
      </c>
      <c r="W3865">
        <v>58322</v>
      </c>
      <c r="X3865">
        <v>17.399999999999999</v>
      </c>
      <c r="Y3865">
        <v>15.3</v>
      </c>
      <c r="Z3865">
        <v>81342.87</v>
      </c>
      <c r="AB3865">
        <v>48.21</v>
      </c>
      <c r="AC3865">
        <v>3921539.76</v>
      </c>
      <c r="AD3865">
        <v>95695819.409999996</v>
      </c>
      <c r="AE3865">
        <v>168.21</v>
      </c>
      <c r="AF3865">
        <v>16096993782.959999</v>
      </c>
      <c r="AG3865">
        <v>200350.74</v>
      </c>
      <c r="AH3865">
        <v>0</v>
      </c>
      <c r="AI3865">
        <v>0</v>
      </c>
      <c r="AJ3865">
        <v>2.68</v>
      </c>
      <c r="AK3865">
        <v>0</v>
      </c>
      <c r="AL3865">
        <v>0.31</v>
      </c>
      <c r="AM3865">
        <v>296657.03999999998</v>
      </c>
      <c r="AN3865">
        <v>342</v>
      </c>
      <c r="AO3865">
        <v>615.36</v>
      </c>
      <c r="AP3865">
        <v>210453.12</v>
      </c>
      <c r="AQ3865">
        <v>4629000.66</v>
      </c>
      <c r="AR3865" t="s">
        <v>61</v>
      </c>
      <c r="AS3865" t="s">
        <v>61</v>
      </c>
      <c r="AT3865" t="s">
        <v>62</v>
      </c>
      <c r="AU3865" t="s">
        <v>63</v>
      </c>
    </row>
    <row r="3866" spans="1:47" x14ac:dyDescent="0.25">
      <c r="A3866" t="s">
        <v>5176</v>
      </c>
      <c r="B3866">
        <v>2024</v>
      </c>
      <c r="C3866">
        <v>3</v>
      </c>
      <c r="D3866" t="s">
        <v>48</v>
      </c>
      <c r="E3866" s="1">
        <v>45358</v>
      </c>
      <c r="F3866" s="1">
        <v>45367</v>
      </c>
      <c r="G3866">
        <v>9</v>
      </c>
      <c r="H3866">
        <v>1.8</v>
      </c>
      <c r="I3866" t="s">
        <v>49</v>
      </c>
      <c r="J3866" t="s">
        <v>112</v>
      </c>
      <c r="K3866" t="s">
        <v>113</v>
      </c>
      <c r="L3866">
        <v>7304.39</v>
      </c>
      <c r="M3866" t="s">
        <v>80</v>
      </c>
      <c r="N3866" t="s">
        <v>81</v>
      </c>
      <c r="O3866" t="s">
        <v>91</v>
      </c>
      <c r="P3866" t="s">
        <v>146</v>
      </c>
      <c r="Q3866" t="s">
        <v>226</v>
      </c>
      <c r="R3866" t="s">
        <v>2257</v>
      </c>
      <c r="S3866" t="s">
        <v>73</v>
      </c>
      <c r="T3866" t="s">
        <v>162</v>
      </c>
      <c r="U3866" t="s">
        <v>75</v>
      </c>
      <c r="V3866">
        <v>5191</v>
      </c>
      <c r="W3866">
        <v>3324</v>
      </c>
      <c r="X3866">
        <v>23.1</v>
      </c>
      <c r="Y3866">
        <v>11.3</v>
      </c>
      <c r="Z3866">
        <v>4113.51</v>
      </c>
      <c r="AB3866">
        <v>33.33</v>
      </c>
      <c r="AC3866">
        <v>137103.29</v>
      </c>
      <c r="AD3866">
        <v>4594214.78</v>
      </c>
      <c r="AE3866">
        <v>275.60000000000002</v>
      </c>
      <c r="AF3866">
        <v>1266165593.3699999</v>
      </c>
      <c r="AG3866">
        <v>96763.37</v>
      </c>
      <c r="AH3866">
        <v>1.5</v>
      </c>
      <c r="AJ3866">
        <v>12.74</v>
      </c>
      <c r="AK3866">
        <v>585302.96</v>
      </c>
      <c r="AL3866">
        <v>0.27200000000000002</v>
      </c>
      <c r="AM3866">
        <v>12496.26</v>
      </c>
      <c r="AN3866">
        <v>170.8</v>
      </c>
      <c r="AO3866">
        <v>464.09</v>
      </c>
      <c r="AP3866">
        <v>79266.570000000007</v>
      </c>
      <c r="AQ3866">
        <v>354180.03</v>
      </c>
      <c r="AR3866" t="s">
        <v>61</v>
      </c>
      <c r="AS3866" t="s">
        <v>61</v>
      </c>
      <c r="AT3866" t="s">
        <v>62</v>
      </c>
      <c r="AU3866" t="s">
        <v>63</v>
      </c>
    </row>
    <row r="3867" spans="1:47" x14ac:dyDescent="0.25">
      <c r="A3867" t="s">
        <v>5177</v>
      </c>
      <c r="B3867">
        <v>2022</v>
      </c>
      <c r="C3867">
        <v>11</v>
      </c>
      <c r="D3867" t="s">
        <v>119</v>
      </c>
      <c r="E3867" s="1">
        <v>44887</v>
      </c>
      <c r="F3867" s="1">
        <v>44900</v>
      </c>
      <c r="G3867">
        <v>13</v>
      </c>
      <c r="H3867">
        <v>9.1999999999999993</v>
      </c>
      <c r="I3867" t="s">
        <v>65</v>
      </c>
      <c r="J3867" t="s">
        <v>66</v>
      </c>
      <c r="K3867" t="s">
        <v>248</v>
      </c>
      <c r="L3867">
        <v>9999</v>
      </c>
      <c r="M3867" t="s">
        <v>90</v>
      </c>
      <c r="N3867" t="s">
        <v>168</v>
      </c>
      <c r="O3867" t="s">
        <v>99</v>
      </c>
      <c r="P3867" t="s">
        <v>82</v>
      </c>
      <c r="Q3867" t="s">
        <v>154</v>
      </c>
      <c r="R3867" t="s">
        <v>1498</v>
      </c>
      <c r="S3867" t="s">
        <v>156</v>
      </c>
      <c r="T3867" t="s">
        <v>95</v>
      </c>
      <c r="U3867" t="s">
        <v>166</v>
      </c>
      <c r="V3867">
        <v>6188</v>
      </c>
      <c r="W3867">
        <v>4359</v>
      </c>
      <c r="X3867">
        <v>2</v>
      </c>
      <c r="Y3867">
        <v>13.1</v>
      </c>
      <c r="Z3867">
        <v>5231.74</v>
      </c>
      <c r="AA3867">
        <v>373</v>
      </c>
      <c r="AB3867">
        <v>3304.98</v>
      </c>
      <c r="AC3867">
        <v>1232757.54</v>
      </c>
      <c r="AD3867">
        <v>7395012.1699999999</v>
      </c>
      <c r="AE3867">
        <v>217.24</v>
      </c>
      <c r="AF3867">
        <v>1606492443.8099999</v>
      </c>
      <c r="AG3867">
        <v>70118.78</v>
      </c>
      <c r="AH3867">
        <v>1.7</v>
      </c>
      <c r="AI3867">
        <v>59135.65</v>
      </c>
      <c r="AJ3867">
        <v>15.18</v>
      </c>
      <c r="AK3867">
        <v>0</v>
      </c>
      <c r="AL3867">
        <v>0.33500000000000002</v>
      </c>
      <c r="AM3867">
        <v>24773.29</v>
      </c>
      <c r="AN3867">
        <v>613.29999999999995</v>
      </c>
      <c r="AO3867">
        <v>471.12</v>
      </c>
      <c r="AP3867">
        <v>288937.90000000002</v>
      </c>
      <c r="AQ3867">
        <v>1675723.16</v>
      </c>
      <c r="AR3867" t="s">
        <v>61</v>
      </c>
      <c r="AS3867" t="s">
        <v>61</v>
      </c>
      <c r="AT3867" t="s">
        <v>293</v>
      </c>
      <c r="AU3867" t="s">
        <v>63</v>
      </c>
    </row>
    <row r="3868" spans="1:47" x14ac:dyDescent="0.25">
      <c r="A3868" t="s">
        <v>5178</v>
      </c>
      <c r="B3868">
        <v>2020</v>
      </c>
      <c r="C3868">
        <v>5</v>
      </c>
      <c r="D3868" t="s">
        <v>77</v>
      </c>
      <c r="E3868" s="1">
        <v>43954</v>
      </c>
      <c r="F3868" s="1">
        <v>43965</v>
      </c>
      <c r="G3868">
        <v>11</v>
      </c>
      <c r="H3868">
        <v>9.5</v>
      </c>
      <c r="I3868" t="s">
        <v>65</v>
      </c>
      <c r="J3868" t="s">
        <v>78</v>
      </c>
      <c r="K3868" t="s">
        <v>105</v>
      </c>
      <c r="L3868">
        <v>1201.9000000000001</v>
      </c>
      <c r="M3868" t="s">
        <v>90</v>
      </c>
      <c r="N3868" t="s">
        <v>53</v>
      </c>
      <c r="O3868" t="s">
        <v>99</v>
      </c>
      <c r="P3868" t="s">
        <v>82</v>
      </c>
      <c r="Q3868" t="s">
        <v>83</v>
      </c>
      <c r="R3868" t="s">
        <v>2587</v>
      </c>
      <c r="S3868" t="s">
        <v>85</v>
      </c>
      <c r="T3868" t="s">
        <v>148</v>
      </c>
      <c r="U3868" t="s">
        <v>143</v>
      </c>
      <c r="V3868">
        <v>61150</v>
      </c>
      <c r="W3868">
        <v>42781</v>
      </c>
      <c r="X3868">
        <v>3.7</v>
      </c>
      <c r="Y3868">
        <v>13.2</v>
      </c>
      <c r="Z3868">
        <v>50006.59</v>
      </c>
      <c r="AB3868">
        <v>15.28</v>
      </c>
      <c r="AC3868">
        <v>764100.7</v>
      </c>
      <c r="AD3868">
        <v>55207775.43</v>
      </c>
      <c r="AE3868">
        <v>160</v>
      </c>
      <c r="AF3868">
        <v>8833244068.7999992</v>
      </c>
      <c r="AG3868">
        <v>85953.44</v>
      </c>
      <c r="AH3868">
        <v>1.3</v>
      </c>
      <c r="AI3868">
        <v>44822.36</v>
      </c>
      <c r="AJ3868">
        <v>24.81</v>
      </c>
      <c r="AK3868">
        <v>0</v>
      </c>
      <c r="AL3868">
        <v>0.23899999999999999</v>
      </c>
      <c r="AM3868">
        <v>131946.57999999999</v>
      </c>
      <c r="AN3868">
        <v>410.2</v>
      </c>
      <c r="AO3868">
        <v>606.62</v>
      </c>
      <c r="AP3868">
        <v>248835.52</v>
      </c>
      <c r="AQ3868">
        <v>1275658.6000000001</v>
      </c>
      <c r="AR3868" t="s">
        <v>61</v>
      </c>
      <c r="AS3868" t="s">
        <v>61</v>
      </c>
      <c r="AT3868" t="s">
        <v>62</v>
      </c>
      <c r="AU3868" t="s">
        <v>63</v>
      </c>
    </row>
    <row r="3869" spans="1:47" x14ac:dyDescent="0.25">
      <c r="A3869" t="s">
        <v>5179</v>
      </c>
      <c r="B3869">
        <v>2020</v>
      </c>
      <c r="C3869">
        <v>11</v>
      </c>
      <c r="D3869" t="s">
        <v>119</v>
      </c>
      <c r="E3869" s="1">
        <v>44136</v>
      </c>
      <c r="F3869" s="1">
        <v>44154</v>
      </c>
      <c r="G3869">
        <v>18</v>
      </c>
      <c r="H3869">
        <v>19.8</v>
      </c>
      <c r="I3869" t="s">
        <v>49</v>
      </c>
      <c r="J3869" t="s">
        <v>50</v>
      </c>
      <c r="K3869" t="s">
        <v>139</v>
      </c>
      <c r="L3869">
        <v>2710.1210999999998</v>
      </c>
      <c r="M3869" t="s">
        <v>68</v>
      </c>
      <c r="N3869" t="s">
        <v>168</v>
      </c>
      <c r="O3869" t="s">
        <v>200</v>
      </c>
      <c r="P3869" t="s">
        <v>230</v>
      </c>
      <c r="Q3869" t="s">
        <v>184</v>
      </c>
      <c r="R3869" t="s">
        <v>910</v>
      </c>
      <c r="S3869" t="s">
        <v>142</v>
      </c>
      <c r="T3869" t="s">
        <v>86</v>
      </c>
      <c r="U3869" t="s">
        <v>96</v>
      </c>
      <c r="V3869">
        <v>58408</v>
      </c>
      <c r="W3869">
        <v>32505</v>
      </c>
      <c r="X3869">
        <v>23.2</v>
      </c>
      <c r="Y3869">
        <v>10.199999999999999</v>
      </c>
      <c r="Z3869">
        <v>52932.32</v>
      </c>
      <c r="AB3869">
        <v>14.58</v>
      </c>
      <c r="AC3869">
        <v>771753.23</v>
      </c>
      <c r="AD3869">
        <v>22104536.829999998</v>
      </c>
      <c r="AE3869">
        <v>161</v>
      </c>
      <c r="AF3869">
        <v>3558830429.6300001</v>
      </c>
      <c r="AG3869">
        <v>127319.27</v>
      </c>
      <c r="AH3869">
        <v>0</v>
      </c>
      <c r="AI3869">
        <v>0</v>
      </c>
      <c r="AJ3869">
        <v>22.68</v>
      </c>
      <c r="AK3869">
        <v>5013308.95</v>
      </c>
      <c r="AL3869">
        <v>0.255</v>
      </c>
      <c r="AM3869">
        <v>56366.57</v>
      </c>
      <c r="AN3869">
        <v>432.3</v>
      </c>
      <c r="AO3869">
        <v>741.64</v>
      </c>
      <c r="AP3869">
        <v>320610.96999999997</v>
      </c>
      <c r="AQ3869">
        <v>1276050.04</v>
      </c>
      <c r="AR3869" t="s">
        <v>61</v>
      </c>
      <c r="AS3869" t="s">
        <v>61</v>
      </c>
      <c r="AT3869" t="s">
        <v>62</v>
      </c>
      <c r="AU3869" t="s">
        <v>63</v>
      </c>
    </row>
    <row r="3870" spans="1:47" x14ac:dyDescent="0.25">
      <c r="A3870" t="s">
        <v>5180</v>
      </c>
      <c r="B3870">
        <v>2025</v>
      </c>
      <c r="C3870">
        <v>5</v>
      </c>
      <c r="D3870" t="s">
        <v>77</v>
      </c>
      <c r="E3870" s="1">
        <v>45798</v>
      </c>
      <c r="F3870" s="1">
        <v>45805</v>
      </c>
      <c r="G3870">
        <v>7</v>
      </c>
      <c r="H3870">
        <v>1.4</v>
      </c>
      <c r="I3870" t="s">
        <v>65</v>
      </c>
      <c r="J3870" t="s">
        <v>50</v>
      </c>
      <c r="K3870" t="s">
        <v>223</v>
      </c>
      <c r="L3870">
        <v>2710.1109999999999</v>
      </c>
      <c r="M3870" t="s">
        <v>114</v>
      </c>
      <c r="N3870" t="s">
        <v>81</v>
      </c>
      <c r="O3870" t="s">
        <v>200</v>
      </c>
      <c r="P3870" t="s">
        <v>100</v>
      </c>
      <c r="Q3870" t="s">
        <v>146</v>
      </c>
      <c r="R3870" t="s">
        <v>477</v>
      </c>
      <c r="S3870" t="s">
        <v>186</v>
      </c>
      <c r="T3870" t="s">
        <v>131</v>
      </c>
      <c r="U3870" t="s">
        <v>181</v>
      </c>
      <c r="V3870">
        <v>128186</v>
      </c>
      <c r="W3870">
        <v>72366</v>
      </c>
      <c r="X3870">
        <v>1.9</v>
      </c>
      <c r="Y3870">
        <v>11.8</v>
      </c>
      <c r="Z3870">
        <v>114357.02</v>
      </c>
      <c r="AB3870">
        <v>43.83</v>
      </c>
      <c r="AC3870">
        <v>5012268.1900000004</v>
      </c>
      <c r="AD3870">
        <v>136829318</v>
      </c>
      <c r="AE3870">
        <v>275.64</v>
      </c>
      <c r="AF3870">
        <v>37715633213.519997</v>
      </c>
      <c r="AG3870">
        <v>149152.70000000001</v>
      </c>
      <c r="AH3870">
        <v>0</v>
      </c>
      <c r="AI3870">
        <v>0</v>
      </c>
      <c r="AJ3870">
        <v>13.18</v>
      </c>
      <c r="AK3870">
        <v>0</v>
      </c>
      <c r="AL3870">
        <v>0.23599999999999999</v>
      </c>
      <c r="AM3870">
        <v>322917.19</v>
      </c>
      <c r="AN3870">
        <v>336.3</v>
      </c>
      <c r="AO3870">
        <v>705.21</v>
      </c>
      <c r="AP3870">
        <v>237162.12</v>
      </c>
      <c r="AQ3870">
        <v>5721500.2000000002</v>
      </c>
      <c r="AR3870" t="s">
        <v>61</v>
      </c>
      <c r="AS3870" t="s">
        <v>61</v>
      </c>
      <c r="AT3870" t="s">
        <v>62</v>
      </c>
      <c r="AU3870" t="s">
        <v>63</v>
      </c>
    </row>
    <row r="3871" spans="1:47" x14ac:dyDescent="0.25">
      <c r="A3871" t="s">
        <v>5181</v>
      </c>
      <c r="B3871">
        <v>2020</v>
      </c>
      <c r="C3871">
        <v>4</v>
      </c>
      <c r="D3871" t="s">
        <v>77</v>
      </c>
      <c r="E3871" s="1">
        <v>43945</v>
      </c>
      <c r="F3871" s="1">
        <v>43961</v>
      </c>
      <c r="G3871">
        <v>16</v>
      </c>
      <c r="H3871">
        <v>7.8</v>
      </c>
      <c r="I3871" t="s">
        <v>65</v>
      </c>
      <c r="J3871" t="s">
        <v>50</v>
      </c>
      <c r="K3871" t="s">
        <v>223</v>
      </c>
      <c r="L3871">
        <v>2710.1109999999999</v>
      </c>
      <c r="M3871" t="s">
        <v>90</v>
      </c>
      <c r="N3871" t="s">
        <v>168</v>
      </c>
      <c r="O3871" t="s">
        <v>99</v>
      </c>
      <c r="P3871" t="s">
        <v>226</v>
      </c>
      <c r="Q3871" t="s">
        <v>154</v>
      </c>
      <c r="R3871" t="s">
        <v>1234</v>
      </c>
      <c r="S3871" t="s">
        <v>186</v>
      </c>
      <c r="T3871" t="s">
        <v>148</v>
      </c>
      <c r="U3871" t="s">
        <v>166</v>
      </c>
      <c r="V3871">
        <v>74409</v>
      </c>
      <c r="W3871">
        <v>55194</v>
      </c>
      <c r="X3871">
        <v>9.4</v>
      </c>
      <c r="Y3871">
        <v>10.4</v>
      </c>
      <c r="Z3871">
        <v>68384.899999999994</v>
      </c>
      <c r="AB3871">
        <v>13.71</v>
      </c>
      <c r="AC3871">
        <v>937556.98</v>
      </c>
      <c r="AD3871">
        <v>40172025.659999996</v>
      </c>
      <c r="AE3871">
        <v>165.13</v>
      </c>
      <c r="AF3871">
        <v>6633606597.2399998</v>
      </c>
      <c r="AG3871">
        <v>134244.60999999999</v>
      </c>
      <c r="AH3871">
        <v>1.9</v>
      </c>
      <c r="AI3871">
        <v>40239.019999999997</v>
      </c>
      <c r="AJ3871">
        <v>14.79</v>
      </c>
      <c r="AK3871">
        <v>0</v>
      </c>
      <c r="AL3871">
        <v>6.8000000000000005E-2</v>
      </c>
      <c r="AM3871">
        <v>27316.98</v>
      </c>
      <c r="AN3871">
        <v>511.5</v>
      </c>
      <c r="AO3871">
        <v>591.64</v>
      </c>
      <c r="AP3871">
        <v>302623.86</v>
      </c>
      <c r="AQ3871">
        <v>1441981.45</v>
      </c>
      <c r="AR3871" t="s">
        <v>61</v>
      </c>
      <c r="AS3871" t="s">
        <v>61</v>
      </c>
      <c r="AT3871" t="s">
        <v>62</v>
      </c>
      <c r="AU3871" t="s">
        <v>63</v>
      </c>
    </row>
    <row r="3872" spans="1:47" x14ac:dyDescent="0.25">
      <c r="A3872" t="s">
        <v>5182</v>
      </c>
      <c r="B3872">
        <v>2020</v>
      </c>
      <c r="C3872">
        <v>3</v>
      </c>
      <c r="D3872" t="s">
        <v>48</v>
      </c>
      <c r="E3872" s="1">
        <v>43914</v>
      </c>
      <c r="F3872" s="1">
        <v>43929</v>
      </c>
      <c r="G3872">
        <v>15</v>
      </c>
      <c r="H3872">
        <v>15.4</v>
      </c>
      <c r="I3872" t="s">
        <v>65</v>
      </c>
      <c r="J3872" t="s">
        <v>78</v>
      </c>
      <c r="K3872" t="s">
        <v>177</v>
      </c>
      <c r="L3872">
        <v>1001.99</v>
      </c>
      <c r="M3872" t="s">
        <v>98</v>
      </c>
      <c r="N3872" t="s">
        <v>69</v>
      </c>
      <c r="O3872" t="s">
        <v>54</v>
      </c>
      <c r="P3872" t="s">
        <v>100</v>
      </c>
      <c r="Q3872" t="s">
        <v>127</v>
      </c>
      <c r="R3872" t="s">
        <v>3150</v>
      </c>
      <c r="S3872" t="s">
        <v>130</v>
      </c>
      <c r="T3872" t="s">
        <v>187</v>
      </c>
      <c r="U3872" t="s">
        <v>259</v>
      </c>
      <c r="V3872">
        <v>77104</v>
      </c>
      <c r="W3872">
        <v>56644</v>
      </c>
      <c r="X3872">
        <v>13.1</v>
      </c>
      <c r="Y3872">
        <v>11</v>
      </c>
      <c r="Z3872">
        <v>61170.23</v>
      </c>
      <c r="AB3872">
        <v>13.58</v>
      </c>
      <c r="AC3872">
        <v>830691.72</v>
      </c>
      <c r="AD3872">
        <v>23488756.620000001</v>
      </c>
      <c r="AE3872">
        <v>159.4</v>
      </c>
      <c r="AF3872">
        <v>3744107805.23</v>
      </c>
      <c r="AG3872">
        <v>171983.94</v>
      </c>
      <c r="AH3872">
        <v>0.4</v>
      </c>
      <c r="AI3872">
        <v>5364.68</v>
      </c>
      <c r="AJ3872">
        <v>10.77</v>
      </c>
      <c r="AK3872">
        <v>0</v>
      </c>
      <c r="AL3872">
        <v>0.23499999999999999</v>
      </c>
      <c r="AM3872">
        <v>55198.58</v>
      </c>
      <c r="AN3872">
        <v>457.3</v>
      </c>
      <c r="AO3872">
        <v>587.54999999999995</v>
      </c>
      <c r="AP3872">
        <v>268686.61</v>
      </c>
      <c r="AQ3872">
        <v>1331925.53</v>
      </c>
      <c r="AR3872" t="s">
        <v>61</v>
      </c>
      <c r="AS3872" t="s">
        <v>61</v>
      </c>
      <c r="AT3872" t="s">
        <v>62</v>
      </c>
      <c r="AU3872" t="s">
        <v>63</v>
      </c>
    </row>
    <row r="3873" spans="1:47" x14ac:dyDescent="0.25">
      <c r="A3873" t="s">
        <v>5183</v>
      </c>
      <c r="B3873">
        <v>2023</v>
      </c>
      <c r="C3873">
        <v>4</v>
      </c>
      <c r="D3873" t="s">
        <v>77</v>
      </c>
      <c r="E3873" s="1">
        <v>45020</v>
      </c>
      <c r="F3873" s="1">
        <v>45047</v>
      </c>
      <c r="G3873">
        <v>27</v>
      </c>
      <c r="H3873">
        <v>6.1</v>
      </c>
      <c r="I3873" t="s">
        <v>49</v>
      </c>
      <c r="J3873" t="s">
        <v>78</v>
      </c>
      <c r="K3873" t="s">
        <v>79</v>
      </c>
      <c r="L3873">
        <v>1005.9</v>
      </c>
      <c r="M3873" t="s">
        <v>114</v>
      </c>
      <c r="N3873" t="s">
        <v>53</v>
      </c>
      <c r="O3873" t="s">
        <v>91</v>
      </c>
      <c r="P3873" t="s">
        <v>154</v>
      </c>
      <c r="Q3873" t="s">
        <v>226</v>
      </c>
      <c r="R3873" t="s">
        <v>603</v>
      </c>
      <c r="S3873" t="s">
        <v>85</v>
      </c>
      <c r="T3873" t="s">
        <v>86</v>
      </c>
      <c r="U3873" t="s">
        <v>103</v>
      </c>
      <c r="V3873">
        <v>58063</v>
      </c>
      <c r="W3873">
        <v>34550</v>
      </c>
      <c r="X3873">
        <v>2.6</v>
      </c>
      <c r="Y3873">
        <v>11.2</v>
      </c>
      <c r="Z3873">
        <v>46521.17</v>
      </c>
      <c r="AB3873">
        <v>31.38</v>
      </c>
      <c r="AC3873">
        <v>1459834.31</v>
      </c>
      <c r="AD3873">
        <v>45087387.539999999</v>
      </c>
      <c r="AE3873">
        <v>281.06</v>
      </c>
      <c r="AF3873">
        <v>12672261141.99</v>
      </c>
      <c r="AG3873">
        <v>32309.42</v>
      </c>
      <c r="AH3873">
        <v>1.4</v>
      </c>
      <c r="AI3873">
        <v>16795.18</v>
      </c>
      <c r="AJ3873">
        <v>16.18</v>
      </c>
      <c r="AK3873">
        <v>7295139.2999999998</v>
      </c>
      <c r="AL3873">
        <v>0.17</v>
      </c>
      <c r="AM3873">
        <v>76648.56</v>
      </c>
      <c r="AN3873">
        <v>890.5</v>
      </c>
      <c r="AO3873">
        <v>624.17999999999995</v>
      </c>
      <c r="AP3873">
        <v>555832.29</v>
      </c>
      <c r="AQ3873">
        <v>2141419.7599999998</v>
      </c>
      <c r="AR3873" t="s">
        <v>61</v>
      </c>
      <c r="AS3873" t="s">
        <v>61</v>
      </c>
      <c r="AT3873" t="s">
        <v>62</v>
      </c>
      <c r="AU3873" t="s">
        <v>63</v>
      </c>
    </row>
    <row r="3874" spans="1:47" x14ac:dyDescent="0.25">
      <c r="A3874" t="s">
        <v>5184</v>
      </c>
      <c r="B3874">
        <v>2022</v>
      </c>
      <c r="C3874">
        <v>6</v>
      </c>
      <c r="D3874" t="s">
        <v>77</v>
      </c>
      <c r="E3874" s="1">
        <v>44728</v>
      </c>
      <c r="F3874" s="1">
        <v>44743</v>
      </c>
      <c r="G3874">
        <v>15</v>
      </c>
      <c r="H3874">
        <v>16.5</v>
      </c>
      <c r="I3874" t="s">
        <v>65</v>
      </c>
      <c r="J3874" t="s">
        <v>50</v>
      </c>
      <c r="K3874" t="s">
        <v>145</v>
      </c>
      <c r="L3874">
        <v>2710.19</v>
      </c>
      <c r="M3874" t="s">
        <v>80</v>
      </c>
      <c r="N3874" t="s">
        <v>53</v>
      </c>
      <c r="O3874" t="s">
        <v>200</v>
      </c>
      <c r="P3874" t="s">
        <v>56</v>
      </c>
      <c r="Q3874" t="s">
        <v>146</v>
      </c>
      <c r="R3874" t="s">
        <v>400</v>
      </c>
      <c r="S3874" t="s">
        <v>170</v>
      </c>
      <c r="T3874" t="s">
        <v>187</v>
      </c>
      <c r="U3874" t="s">
        <v>213</v>
      </c>
      <c r="V3874">
        <v>133004</v>
      </c>
      <c r="W3874">
        <v>96975</v>
      </c>
      <c r="X3874">
        <v>2.7</v>
      </c>
      <c r="Y3874">
        <v>10.4</v>
      </c>
      <c r="Z3874">
        <v>107163.11</v>
      </c>
      <c r="AB3874">
        <v>19.96</v>
      </c>
      <c r="AC3874">
        <v>2138975.6800000002</v>
      </c>
      <c r="AD3874">
        <v>101080531.88</v>
      </c>
      <c r="AE3874">
        <v>210.05</v>
      </c>
      <c r="AF3874">
        <v>21231965721.389999</v>
      </c>
      <c r="AG3874">
        <v>185216.06</v>
      </c>
      <c r="AH3874">
        <v>0</v>
      </c>
      <c r="AI3874">
        <v>0</v>
      </c>
      <c r="AJ3874">
        <v>18.52</v>
      </c>
      <c r="AK3874">
        <v>0</v>
      </c>
      <c r="AL3874">
        <v>0.27600000000000002</v>
      </c>
      <c r="AM3874">
        <v>278982.27</v>
      </c>
      <c r="AN3874">
        <v>819</v>
      </c>
      <c r="AO3874">
        <v>693.44</v>
      </c>
      <c r="AP3874">
        <v>567927.36</v>
      </c>
      <c r="AQ3874">
        <v>3171101.37</v>
      </c>
      <c r="AR3874" t="s">
        <v>61</v>
      </c>
      <c r="AS3874" t="s">
        <v>61</v>
      </c>
      <c r="AT3874" t="s">
        <v>62</v>
      </c>
      <c r="AU3874" t="s">
        <v>63</v>
      </c>
    </row>
    <row r="3875" spans="1:47" x14ac:dyDescent="0.25">
      <c r="A3875" t="s">
        <v>5185</v>
      </c>
      <c r="B3875">
        <v>2023</v>
      </c>
      <c r="C3875">
        <v>1</v>
      </c>
      <c r="D3875" t="s">
        <v>48</v>
      </c>
      <c r="E3875" s="1">
        <v>44930</v>
      </c>
      <c r="F3875" s="1">
        <v>44947</v>
      </c>
      <c r="G3875">
        <v>17</v>
      </c>
      <c r="H3875">
        <v>8.9</v>
      </c>
      <c r="I3875" t="s">
        <v>65</v>
      </c>
      <c r="J3875" t="s">
        <v>239</v>
      </c>
      <c r="K3875" t="s">
        <v>265</v>
      </c>
      <c r="L3875">
        <v>3102.1</v>
      </c>
      <c r="M3875" t="s">
        <v>114</v>
      </c>
      <c r="N3875" t="s">
        <v>69</v>
      </c>
      <c r="O3875" t="s">
        <v>91</v>
      </c>
      <c r="P3875" t="s">
        <v>92</v>
      </c>
      <c r="Q3875" t="s">
        <v>127</v>
      </c>
      <c r="R3875" t="s">
        <v>450</v>
      </c>
      <c r="S3875" t="s">
        <v>161</v>
      </c>
      <c r="T3875" t="s">
        <v>131</v>
      </c>
      <c r="U3875" t="s">
        <v>259</v>
      </c>
      <c r="V3875">
        <v>31446</v>
      </c>
      <c r="W3875">
        <v>20582</v>
      </c>
      <c r="X3875">
        <v>19.5</v>
      </c>
      <c r="Y3875">
        <v>14.6</v>
      </c>
      <c r="Z3875">
        <v>25158.67</v>
      </c>
      <c r="AB3875">
        <v>35.74</v>
      </c>
      <c r="AC3875">
        <v>899170.87</v>
      </c>
      <c r="AD3875">
        <v>14659202.25</v>
      </c>
      <c r="AE3875">
        <v>288.3</v>
      </c>
      <c r="AF3875">
        <v>4226248008.6799998</v>
      </c>
      <c r="AG3875">
        <v>75012.91</v>
      </c>
      <c r="AH3875">
        <v>3.6</v>
      </c>
      <c r="AI3875">
        <v>64963.519999999997</v>
      </c>
      <c r="AJ3875">
        <v>24.21</v>
      </c>
      <c r="AK3875">
        <v>0</v>
      </c>
      <c r="AL3875">
        <v>0.17499999999999999</v>
      </c>
      <c r="AM3875">
        <v>25653.599999999999</v>
      </c>
      <c r="AN3875">
        <v>535.6</v>
      </c>
      <c r="AO3875">
        <v>473.93</v>
      </c>
      <c r="AP3875">
        <v>253836.91</v>
      </c>
      <c r="AQ3875">
        <v>1318637.81</v>
      </c>
      <c r="AR3875" t="s">
        <v>61</v>
      </c>
      <c r="AS3875" t="s">
        <v>61</v>
      </c>
      <c r="AT3875" t="s">
        <v>62</v>
      </c>
      <c r="AU3875" t="s">
        <v>63</v>
      </c>
    </row>
    <row r="3876" spans="1:47" x14ac:dyDescent="0.25">
      <c r="A3876" t="s">
        <v>5186</v>
      </c>
      <c r="B3876">
        <v>2021</v>
      </c>
      <c r="C3876">
        <v>2</v>
      </c>
      <c r="D3876" t="s">
        <v>48</v>
      </c>
      <c r="E3876" s="1">
        <v>44255</v>
      </c>
      <c r="F3876" s="1">
        <v>44265</v>
      </c>
      <c r="G3876">
        <v>10</v>
      </c>
      <c r="H3876">
        <v>15.2</v>
      </c>
      <c r="I3876" t="s">
        <v>65</v>
      </c>
      <c r="J3876" t="s">
        <v>50</v>
      </c>
      <c r="K3876" t="s">
        <v>51</v>
      </c>
      <c r="L3876">
        <v>2709</v>
      </c>
      <c r="M3876" t="s">
        <v>80</v>
      </c>
      <c r="N3876" t="s">
        <v>81</v>
      </c>
      <c r="O3876" t="s">
        <v>189</v>
      </c>
      <c r="P3876" t="s">
        <v>100</v>
      </c>
      <c r="Q3876" t="s">
        <v>230</v>
      </c>
      <c r="R3876" t="s">
        <v>635</v>
      </c>
      <c r="S3876" t="s">
        <v>58</v>
      </c>
      <c r="T3876" t="s">
        <v>162</v>
      </c>
      <c r="U3876" t="s">
        <v>259</v>
      </c>
      <c r="V3876">
        <v>278859</v>
      </c>
      <c r="W3876">
        <v>162173</v>
      </c>
      <c r="X3876">
        <v>21.8</v>
      </c>
      <c r="Y3876">
        <v>10.3</v>
      </c>
      <c r="Z3876">
        <v>246149.51</v>
      </c>
      <c r="AB3876">
        <v>29.81</v>
      </c>
      <c r="AC3876">
        <v>7337716.8899999997</v>
      </c>
      <c r="AD3876">
        <v>24386031.960000001</v>
      </c>
      <c r="AE3876">
        <v>166.49</v>
      </c>
      <c r="AF3876">
        <v>4060030461.02</v>
      </c>
      <c r="AG3876">
        <v>220886.9</v>
      </c>
      <c r="AH3876">
        <v>0</v>
      </c>
      <c r="AI3876">
        <v>0</v>
      </c>
      <c r="AJ3876">
        <v>7.52</v>
      </c>
      <c r="AK3876">
        <v>0</v>
      </c>
      <c r="AL3876">
        <v>0.127</v>
      </c>
      <c r="AM3876">
        <v>30970.26</v>
      </c>
      <c r="AN3876">
        <v>342.8</v>
      </c>
      <c r="AO3876">
        <v>506.6</v>
      </c>
      <c r="AP3876">
        <v>173662.48</v>
      </c>
      <c r="AQ3876">
        <v>7763236.5300000003</v>
      </c>
      <c r="AR3876" t="s">
        <v>61</v>
      </c>
      <c r="AS3876" t="s">
        <v>61</v>
      </c>
      <c r="AT3876" t="s">
        <v>62</v>
      </c>
      <c r="AU3876" t="s">
        <v>63</v>
      </c>
    </row>
    <row r="3877" spans="1:47" x14ac:dyDescent="0.25">
      <c r="A3877" t="s">
        <v>5187</v>
      </c>
      <c r="B3877">
        <v>2025</v>
      </c>
      <c r="C3877">
        <v>8</v>
      </c>
      <c r="D3877" t="s">
        <v>89</v>
      </c>
      <c r="E3877" s="1">
        <v>45888</v>
      </c>
      <c r="F3877" s="1">
        <v>45901</v>
      </c>
      <c r="G3877">
        <v>13</v>
      </c>
      <c r="H3877">
        <v>4.8</v>
      </c>
      <c r="I3877" t="s">
        <v>65</v>
      </c>
      <c r="J3877" t="s">
        <v>50</v>
      </c>
      <c r="K3877" t="s">
        <v>51</v>
      </c>
      <c r="L3877">
        <v>2709</v>
      </c>
      <c r="M3877" t="s">
        <v>68</v>
      </c>
      <c r="N3877" t="s">
        <v>69</v>
      </c>
      <c r="O3877" t="s">
        <v>54</v>
      </c>
      <c r="P3877" t="s">
        <v>70</v>
      </c>
      <c r="Q3877" t="s">
        <v>230</v>
      </c>
      <c r="R3877" t="s">
        <v>2107</v>
      </c>
      <c r="S3877" t="s">
        <v>58</v>
      </c>
      <c r="T3877" t="s">
        <v>102</v>
      </c>
      <c r="U3877" t="s">
        <v>228</v>
      </c>
      <c r="V3877">
        <v>183273</v>
      </c>
      <c r="W3877">
        <v>136093</v>
      </c>
      <c r="X3877">
        <v>23.9</v>
      </c>
      <c r="Y3877">
        <v>14.9</v>
      </c>
      <c r="Z3877">
        <v>159253.54999999999</v>
      </c>
      <c r="AB3877">
        <v>14.12</v>
      </c>
      <c r="AC3877">
        <v>2248660.13</v>
      </c>
      <c r="AD3877">
        <v>11842093.98</v>
      </c>
      <c r="AE3877">
        <v>283.08</v>
      </c>
      <c r="AF3877">
        <v>3352259963.8600001</v>
      </c>
      <c r="AG3877">
        <v>233420.25</v>
      </c>
      <c r="AH3877">
        <v>0.6</v>
      </c>
      <c r="AI3877">
        <v>13148.38</v>
      </c>
      <c r="AJ3877">
        <v>13.29</v>
      </c>
      <c r="AK3877">
        <v>0</v>
      </c>
      <c r="AL3877">
        <v>0.29599999999999999</v>
      </c>
      <c r="AM3877">
        <v>35052.6</v>
      </c>
      <c r="AN3877">
        <v>551.20000000000005</v>
      </c>
      <c r="AO3877">
        <v>538.59</v>
      </c>
      <c r="AP3877">
        <v>296870.81</v>
      </c>
      <c r="AQ3877">
        <v>2827152.17</v>
      </c>
      <c r="AR3877" t="s">
        <v>61</v>
      </c>
      <c r="AS3877" t="s">
        <v>61</v>
      </c>
      <c r="AT3877" t="s">
        <v>62</v>
      </c>
      <c r="AU3877" t="s">
        <v>63</v>
      </c>
    </row>
    <row r="3878" spans="1:47" x14ac:dyDescent="0.25">
      <c r="A3878" t="s">
        <v>5188</v>
      </c>
      <c r="B3878">
        <v>2020</v>
      </c>
      <c r="C3878">
        <v>5</v>
      </c>
      <c r="D3878" t="s">
        <v>77</v>
      </c>
      <c r="E3878" s="1">
        <v>43960</v>
      </c>
      <c r="F3878" s="1">
        <v>43987</v>
      </c>
      <c r="G3878">
        <v>27</v>
      </c>
      <c r="H3878">
        <v>17.399999999999999</v>
      </c>
      <c r="I3878" t="s">
        <v>65</v>
      </c>
      <c r="J3878" t="s">
        <v>112</v>
      </c>
      <c r="K3878" t="s">
        <v>343</v>
      </c>
      <c r="L3878">
        <v>2523.1</v>
      </c>
      <c r="M3878" t="s">
        <v>114</v>
      </c>
      <c r="N3878" t="s">
        <v>81</v>
      </c>
      <c r="O3878" t="s">
        <v>54</v>
      </c>
      <c r="P3878" t="s">
        <v>56</v>
      </c>
      <c r="Q3878" t="s">
        <v>83</v>
      </c>
      <c r="R3878" t="s">
        <v>1273</v>
      </c>
      <c r="S3878" t="s">
        <v>130</v>
      </c>
      <c r="T3878" t="s">
        <v>86</v>
      </c>
      <c r="U3878" t="s">
        <v>143</v>
      </c>
      <c r="V3878">
        <v>69549</v>
      </c>
      <c r="W3878">
        <v>49178</v>
      </c>
      <c r="X3878">
        <v>21.1</v>
      </c>
      <c r="Y3878">
        <v>10.8</v>
      </c>
      <c r="Z3878">
        <v>62109.69</v>
      </c>
      <c r="AB3878">
        <v>38.61</v>
      </c>
      <c r="AC3878">
        <v>2398055.13</v>
      </c>
      <c r="AD3878">
        <v>31250490.52</v>
      </c>
      <c r="AE3878">
        <v>162.28</v>
      </c>
      <c r="AF3878">
        <v>5071329601.5900002</v>
      </c>
      <c r="AG3878">
        <v>148213.20000000001</v>
      </c>
      <c r="AH3878">
        <v>0</v>
      </c>
      <c r="AI3878">
        <v>0</v>
      </c>
      <c r="AJ3878">
        <v>1.44</v>
      </c>
      <c r="AK3878">
        <v>0</v>
      </c>
      <c r="AL3878">
        <v>0.19600000000000001</v>
      </c>
      <c r="AM3878">
        <v>61250.96</v>
      </c>
      <c r="AN3878">
        <v>1132.7</v>
      </c>
      <c r="AO3878">
        <v>474.56</v>
      </c>
      <c r="AP3878">
        <v>537534.11</v>
      </c>
      <c r="AQ3878">
        <v>3145053.4</v>
      </c>
      <c r="AR3878" t="s">
        <v>124</v>
      </c>
      <c r="AS3878" t="s">
        <v>61</v>
      </c>
      <c r="AT3878" t="s">
        <v>62</v>
      </c>
      <c r="AU3878" t="s">
        <v>63</v>
      </c>
    </row>
    <row r="3879" spans="1:47" x14ac:dyDescent="0.25">
      <c r="A3879" t="s">
        <v>5189</v>
      </c>
      <c r="B3879">
        <v>2022</v>
      </c>
      <c r="C3879">
        <v>6</v>
      </c>
      <c r="D3879" t="s">
        <v>77</v>
      </c>
      <c r="E3879" s="1">
        <v>44728</v>
      </c>
      <c r="F3879" s="1">
        <v>44750</v>
      </c>
      <c r="G3879">
        <v>22</v>
      </c>
      <c r="H3879">
        <v>14.2</v>
      </c>
      <c r="I3879" t="s">
        <v>49</v>
      </c>
      <c r="J3879" t="s">
        <v>112</v>
      </c>
      <c r="K3879" t="s">
        <v>340</v>
      </c>
      <c r="L3879">
        <v>7208.39</v>
      </c>
      <c r="M3879" t="s">
        <v>98</v>
      </c>
      <c r="N3879" t="s">
        <v>168</v>
      </c>
      <c r="O3879" t="s">
        <v>200</v>
      </c>
      <c r="P3879" t="s">
        <v>127</v>
      </c>
      <c r="Q3879" t="s">
        <v>128</v>
      </c>
      <c r="R3879" t="s">
        <v>351</v>
      </c>
      <c r="S3879" t="s">
        <v>73</v>
      </c>
      <c r="T3879" t="s">
        <v>102</v>
      </c>
      <c r="U3879" t="s">
        <v>60</v>
      </c>
      <c r="V3879">
        <v>14067</v>
      </c>
      <c r="W3879">
        <v>7827</v>
      </c>
      <c r="X3879">
        <v>7.7</v>
      </c>
      <c r="Y3879">
        <v>15.4</v>
      </c>
      <c r="Z3879">
        <v>12069.49</v>
      </c>
      <c r="AB3879">
        <v>14.15</v>
      </c>
      <c r="AC3879">
        <v>170783.28</v>
      </c>
      <c r="AD3879">
        <v>9196106.5199999996</v>
      </c>
      <c r="AE3879">
        <v>211.24</v>
      </c>
      <c r="AF3879">
        <v>1942585541.28</v>
      </c>
      <c r="AG3879">
        <v>146106.29</v>
      </c>
      <c r="AH3879">
        <v>2.1</v>
      </c>
      <c r="AI3879">
        <v>51236.83</v>
      </c>
      <c r="AJ3879">
        <v>21.76</v>
      </c>
      <c r="AK3879">
        <v>2001072.78</v>
      </c>
      <c r="AL3879">
        <v>0.27</v>
      </c>
      <c r="AM3879">
        <v>24829.49</v>
      </c>
      <c r="AN3879">
        <v>1148</v>
      </c>
      <c r="AO3879">
        <v>529.82000000000005</v>
      </c>
      <c r="AP3879">
        <v>608233.36</v>
      </c>
      <c r="AQ3879">
        <v>1001189.25</v>
      </c>
      <c r="AR3879" t="s">
        <v>61</v>
      </c>
      <c r="AS3879" t="s">
        <v>61</v>
      </c>
      <c r="AT3879" t="s">
        <v>62</v>
      </c>
      <c r="AU3879" t="s">
        <v>63</v>
      </c>
    </row>
    <row r="3880" spans="1:47" x14ac:dyDescent="0.25">
      <c r="A3880" t="s">
        <v>5190</v>
      </c>
      <c r="B3880">
        <v>2024</v>
      </c>
      <c r="C3880">
        <v>7</v>
      </c>
      <c r="D3880" t="s">
        <v>89</v>
      </c>
      <c r="E3880" s="1">
        <v>45493</v>
      </c>
      <c r="F3880" s="1">
        <v>45515</v>
      </c>
      <c r="G3880">
        <v>22</v>
      </c>
      <c r="H3880">
        <v>7.8</v>
      </c>
      <c r="I3880" t="s">
        <v>49</v>
      </c>
      <c r="J3880" t="s">
        <v>78</v>
      </c>
      <c r="K3880" t="s">
        <v>105</v>
      </c>
      <c r="L3880">
        <v>1201.9000000000001</v>
      </c>
      <c r="M3880" t="s">
        <v>98</v>
      </c>
      <c r="N3880" t="s">
        <v>106</v>
      </c>
      <c r="O3880" t="s">
        <v>189</v>
      </c>
      <c r="P3880" t="s">
        <v>108</v>
      </c>
      <c r="Q3880" t="s">
        <v>226</v>
      </c>
      <c r="R3880" t="s">
        <v>419</v>
      </c>
      <c r="S3880" t="s">
        <v>85</v>
      </c>
      <c r="T3880" t="s">
        <v>95</v>
      </c>
      <c r="U3880" t="s">
        <v>132</v>
      </c>
      <c r="V3880">
        <v>55204</v>
      </c>
      <c r="W3880">
        <v>38572</v>
      </c>
      <c r="X3880">
        <v>1.3</v>
      </c>
      <c r="Y3880">
        <v>10.7</v>
      </c>
      <c r="Z3880">
        <v>49543.76</v>
      </c>
      <c r="AB3880">
        <v>25.11</v>
      </c>
      <c r="AC3880">
        <v>1244043.81</v>
      </c>
      <c r="AD3880">
        <v>55865048.340000004</v>
      </c>
      <c r="AE3880">
        <v>278.63</v>
      </c>
      <c r="AF3880">
        <v>15565678418.969999</v>
      </c>
      <c r="AG3880">
        <v>191825.75</v>
      </c>
      <c r="AH3880">
        <v>0.6</v>
      </c>
      <c r="AI3880">
        <v>16820.259999999998</v>
      </c>
      <c r="AJ3880">
        <v>10.72</v>
      </c>
      <c r="AK3880">
        <v>5988733.1799999997</v>
      </c>
      <c r="AL3880">
        <v>0.219</v>
      </c>
      <c r="AM3880">
        <v>122344.46</v>
      </c>
      <c r="AN3880">
        <v>421.1</v>
      </c>
      <c r="AO3880">
        <v>734.35</v>
      </c>
      <c r="AP3880">
        <v>309234.78999999998</v>
      </c>
      <c r="AQ3880">
        <v>1884269.07</v>
      </c>
      <c r="AR3880" t="s">
        <v>61</v>
      </c>
      <c r="AS3880" t="s">
        <v>61</v>
      </c>
      <c r="AT3880" t="s">
        <v>62</v>
      </c>
      <c r="AU3880" t="s">
        <v>63</v>
      </c>
    </row>
    <row r="3881" spans="1:47" x14ac:dyDescent="0.25">
      <c r="A3881" t="s">
        <v>5191</v>
      </c>
      <c r="B3881">
        <v>2023</v>
      </c>
      <c r="C3881">
        <v>10</v>
      </c>
      <c r="D3881" t="s">
        <v>119</v>
      </c>
      <c r="E3881" s="1">
        <v>45229</v>
      </c>
      <c r="F3881" s="1">
        <v>45247</v>
      </c>
      <c r="G3881">
        <v>18</v>
      </c>
      <c r="H3881">
        <v>10.9</v>
      </c>
      <c r="I3881" t="s">
        <v>49</v>
      </c>
      <c r="J3881" t="s">
        <v>78</v>
      </c>
      <c r="K3881" t="s">
        <v>105</v>
      </c>
      <c r="L3881">
        <v>1201.9000000000001</v>
      </c>
      <c r="M3881" t="s">
        <v>98</v>
      </c>
      <c r="N3881" t="s">
        <v>69</v>
      </c>
      <c r="O3881" t="s">
        <v>99</v>
      </c>
      <c r="P3881" t="s">
        <v>154</v>
      </c>
      <c r="Q3881" t="s">
        <v>70</v>
      </c>
      <c r="R3881" t="s">
        <v>2089</v>
      </c>
      <c r="S3881" t="s">
        <v>85</v>
      </c>
      <c r="T3881" t="s">
        <v>102</v>
      </c>
      <c r="U3881" t="s">
        <v>110</v>
      </c>
      <c r="V3881">
        <v>45655</v>
      </c>
      <c r="W3881">
        <v>30970</v>
      </c>
      <c r="X3881">
        <v>17.899999999999999</v>
      </c>
      <c r="Y3881">
        <v>13.5</v>
      </c>
      <c r="Z3881">
        <v>39489.1</v>
      </c>
      <c r="AB3881">
        <v>20.43</v>
      </c>
      <c r="AC3881">
        <v>806762.31</v>
      </c>
      <c r="AD3881">
        <v>13543181.74</v>
      </c>
      <c r="AE3881">
        <v>281.74</v>
      </c>
      <c r="AF3881">
        <v>3815656023.4299998</v>
      </c>
      <c r="AG3881">
        <v>116260.35</v>
      </c>
      <c r="AH3881">
        <v>0.1</v>
      </c>
      <c r="AI3881">
        <v>1723.6</v>
      </c>
      <c r="AJ3881">
        <v>20.37</v>
      </c>
      <c r="AK3881">
        <v>2758746.12</v>
      </c>
      <c r="AL3881">
        <v>0.307</v>
      </c>
      <c r="AM3881">
        <v>41577.57</v>
      </c>
      <c r="AN3881">
        <v>354.7</v>
      </c>
      <c r="AO3881">
        <v>512.47</v>
      </c>
      <c r="AP3881">
        <v>181773.11</v>
      </c>
      <c r="AQ3881">
        <v>1148096.94</v>
      </c>
      <c r="AR3881" t="s">
        <v>61</v>
      </c>
      <c r="AS3881" t="s">
        <v>61</v>
      </c>
      <c r="AT3881" t="s">
        <v>62</v>
      </c>
      <c r="AU3881" t="s">
        <v>63</v>
      </c>
    </row>
    <row r="3882" spans="1:47" x14ac:dyDescent="0.25">
      <c r="A3882" t="s">
        <v>5192</v>
      </c>
      <c r="B3882">
        <v>2022</v>
      </c>
      <c r="C3882">
        <v>9</v>
      </c>
      <c r="D3882" t="s">
        <v>89</v>
      </c>
      <c r="E3882" s="1">
        <v>44813</v>
      </c>
      <c r="F3882" s="1">
        <v>44834</v>
      </c>
      <c r="G3882">
        <v>21</v>
      </c>
      <c r="H3882">
        <v>20.100000000000001</v>
      </c>
      <c r="I3882" t="s">
        <v>49</v>
      </c>
      <c r="J3882" t="s">
        <v>112</v>
      </c>
      <c r="K3882" t="s">
        <v>199</v>
      </c>
      <c r="L3882">
        <v>7204.49</v>
      </c>
      <c r="M3882" t="s">
        <v>52</v>
      </c>
      <c r="N3882" t="s">
        <v>81</v>
      </c>
      <c r="O3882" t="s">
        <v>200</v>
      </c>
      <c r="P3882" t="s">
        <v>204</v>
      </c>
      <c r="Q3882" t="s">
        <v>56</v>
      </c>
      <c r="R3882" t="s">
        <v>540</v>
      </c>
      <c r="S3882" t="s">
        <v>161</v>
      </c>
      <c r="T3882" t="s">
        <v>59</v>
      </c>
      <c r="U3882" t="s">
        <v>166</v>
      </c>
      <c r="V3882">
        <v>29144</v>
      </c>
      <c r="W3882">
        <v>19808</v>
      </c>
      <c r="X3882">
        <v>10.4</v>
      </c>
      <c r="Y3882">
        <v>12</v>
      </c>
      <c r="Z3882">
        <v>27689.27</v>
      </c>
      <c r="AB3882">
        <v>14.07</v>
      </c>
      <c r="AC3882">
        <v>389588.03</v>
      </c>
      <c r="AD3882">
        <v>8802972.7200000007</v>
      </c>
      <c r="AE3882">
        <v>219.48</v>
      </c>
      <c r="AF3882">
        <v>1932076452.5899999</v>
      </c>
      <c r="AG3882">
        <v>186565.2</v>
      </c>
      <c r="AH3882">
        <v>0.2</v>
      </c>
      <c r="AI3882">
        <v>2645.21</v>
      </c>
      <c r="AJ3882">
        <v>19.25</v>
      </c>
      <c r="AK3882">
        <v>1694572.25</v>
      </c>
      <c r="AL3882">
        <v>0.11899999999999999</v>
      </c>
      <c r="AM3882">
        <v>10475.540000000001</v>
      </c>
      <c r="AN3882">
        <v>752.3</v>
      </c>
      <c r="AO3882">
        <v>426.51</v>
      </c>
      <c r="AP3882">
        <v>320863.46999999997</v>
      </c>
      <c r="AQ3882">
        <v>910137.45</v>
      </c>
      <c r="AR3882" t="s">
        <v>61</v>
      </c>
      <c r="AS3882" t="s">
        <v>124</v>
      </c>
      <c r="AT3882" t="s">
        <v>62</v>
      </c>
      <c r="AU3882" t="s">
        <v>63</v>
      </c>
    </row>
    <row r="3883" spans="1:47" x14ac:dyDescent="0.25">
      <c r="A3883" t="s">
        <v>5193</v>
      </c>
      <c r="B3883">
        <v>2026</v>
      </c>
      <c r="C3883">
        <v>1</v>
      </c>
      <c r="D3883" t="s">
        <v>48</v>
      </c>
      <c r="E3883" s="1">
        <v>46027</v>
      </c>
      <c r="F3883" s="1">
        <v>46056</v>
      </c>
      <c r="G3883">
        <v>29</v>
      </c>
      <c r="H3883">
        <v>9.8000000000000007</v>
      </c>
      <c r="I3883" t="s">
        <v>65</v>
      </c>
      <c r="J3883" t="s">
        <v>134</v>
      </c>
      <c r="K3883" t="s">
        <v>135</v>
      </c>
      <c r="L3883">
        <v>9999.0098999999991</v>
      </c>
      <c r="M3883" t="s">
        <v>52</v>
      </c>
      <c r="N3883" t="s">
        <v>53</v>
      </c>
      <c r="O3883" t="s">
        <v>99</v>
      </c>
      <c r="P3883" t="s">
        <v>226</v>
      </c>
      <c r="Q3883" t="s">
        <v>150</v>
      </c>
      <c r="R3883" t="s">
        <v>932</v>
      </c>
      <c r="S3883" t="s">
        <v>137</v>
      </c>
      <c r="T3883" t="s">
        <v>187</v>
      </c>
      <c r="U3883" t="s">
        <v>166</v>
      </c>
      <c r="V3883">
        <v>16497</v>
      </c>
      <c r="W3883">
        <v>11755</v>
      </c>
      <c r="X3883">
        <v>17.600000000000001</v>
      </c>
      <c r="Y3883">
        <v>14</v>
      </c>
      <c r="Z3883">
        <v>12828.3</v>
      </c>
      <c r="AB3883">
        <v>17.54</v>
      </c>
      <c r="AC3883">
        <v>225008.38</v>
      </c>
      <c r="AD3883">
        <v>7196419.7300000004</v>
      </c>
      <c r="AE3883">
        <v>282.77999999999997</v>
      </c>
      <c r="AF3883">
        <v>2035003571.25</v>
      </c>
      <c r="AG3883">
        <v>43957.65</v>
      </c>
      <c r="AH3883">
        <v>0</v>
      </c>
      <c r="AI3883">
        <v>0</v>
      </c>
      <c r="AJ3883">
        <v>9.1300000000000008</v>
      </c>
      <c r="AK3883">
        <v>0</v>
      </c>
      <c r="AL3883">
        <v>0.14899999999999999</v>
      </c>
      <c r="AM3883">
        <v>10722.67</v>
      </c>
      <c r="AN3883">
        <v>1036.5</v>
      </c>
      <c r="AO3883">
        <v>538.92999999999995</v>
      </c>
      <c r="AP3883">
        <v>558600.93999999994</v>
      </c>
      <c r="AQ3883">
        <v>838289.64</v>
      </c>
      <c r="AR3883" t="s">
        <v>61</v>
      </c>
      <c r="AS3883" t="s">
        <v>61</v>
      </c>
      <c r="AT3883" t="s">
        <v>62</v>
      </c>
      <c r="AU3883" t="s">
        <v>63</v>
      </c>
    </row>
    <row r="3884" spans="1:47" x14ac:dyDescent="0.25">
      <c r="A3884" t="s">
        <v>5194</v>
      </c>
      <c r="B3884">
        <v>2025</v>
      </c>
      <c r="C3884">
        <v>4</v>
      </c>
      <c r="D3884" t="s">
        <v>77</v>
      </c>
      <c r="E3884" s="1">
        <v>45762</v>
      </c>
      <c r="F3884" s="1">
        <v>45788</v>
      </c>
      <c r="G3884">
        <v>26</v>
      </c>
      <c r="H3884">
        <v>5.3</v>
      </c>
      <c r="I3884" t="s">
        <v>49</v>
      </c>
      <c r="J3884" t="s">
        <v>134</v>
      </c>
      <c r="K3884" t="s">
        <v>135</v>
      </c>
      <c r="L3884">
        <v>9999.0098999999991</v>
      </c>
      <c r="M3884" t="s">
        <v>90</v>
      </c>
      <c r="N3884" t="s">
        <v>168</v>
      </c>
      <c r="O3884" t="s">
        <v>91</v>
      </c>
      <c r="P3884" t="s">
        <v>55</v>
      </c>
      <c r="Q3884" t="s">
        <v>226</v>
      </c>
      <c r="R3884" t="s">
        <v>1316</v>
      </c>
      <c r="S3884" t="s">
        <v>137</v>
      </c>
      <c r="T3884" t="s">
        <v>148</v>
      </c>
      <c r="U3884" t="s">
        <v>228</v>
      </c>
      <c r="V3884">
        <v>4200</v>
      </c>
      <c r="W3884">
        <v>2994</v>
      </c>
      <c r="X3884">
        <v>12.7</v>
      </c>
      <c r="Y3884">
        <v>15.8</v>
      </c>
      <c r="Z3884">
        <v>3309.7</v>
      </c>
      <c r="AB3884">
        <v>34.22</v>
      </c>
      <c r="AC3884">
        <v>113257.93</v>
      </c>
      <c r="AD3884">
        <v>3153614.55</v>
      </c>
      <c r="AE3884">
        <v>276.95999999999998</v>
      </c>
      <c r="AF3884">
        <v>873425085.76999998</v>
      </c>
      <c r="AG3884">
        <v>193530.76</v>
      </c>
      <c r="AH3884">
        <v>0.5</v>
      </c>
      <c r="AI3884">
        <v>10102.56</v>
      </c>
      <c r="AJ3884">
        <v>1.6</v>
      </c>
      <c r="AK3884">
        <v>50457.83</v>
      </c>
      <c r="AL3884">
        <v>6.8000000000000005E-2</v>
      </c>
      <c r="AM3884">
        <v>2144.46</v>
      </c>
      <c r="AN3884">
        <v>561.29999999999995</v>
      </c>
      <c r="AO3884">
        <v>695.96</v>
      </c>
      <c r="AP3884">
        <v>390642.35</v>
      </c>
      <c r="AQ3884">
        <v>709678.06</v>
      </c>
      <c r="AR3884" t="s">
        <v>61</v>
      </c>
      <c r="AS3884" t="s">
        <v>61</v>
      </c>
      <c r="AT3884" t="s">
        <v>62</v>
      </c>
      <c r="AU3884" t="s">
        <v>63</v>
      </c>
    </row>
    <row r="3885" spans="1:47" x14ac:dyDescent="0.25">
      <c r="A3885" t="s">
        <v>5195</v>
      </c>
      <c r="B3885">
        <v>2023</v>
      </c>
      <c r="C3885">
        <v>7</v>
      </c>
      <c r="D3885" t="s">
        <v>89</v>
      </c>
      <c r="E3885" s="1">
        <v>45115</v>
      </c>
      <c r="F3885" s="1">
        <v>45123</v>
      </c>
      <c r="G3885">
        <v>8</v>
      </c>
      <c r="H3885">
        <v>10.199999999999999</v>
      </c>
      <c r="I3885" t="s">
        <v>65</v>
      </c>
      <c r="J3885" t="s">
        <v>50</v>
      </c>
      <c r="K3885" t="s">
        <v>120</v>
      </c>
      <c r="L3885">
        <v>2710.1921000000002</v>
      </c>
      <c r="M3885" t="s">
        <v>98</v>
      </c>
      <c r="N3885" t="s">
        <v>69</v>
      </c>
      <c r="O3885" t="s">
        <v>107</v>
      </c>
      <c r="P3885" t="s">
        <v>184</v>
      </c>
      <c r="Q3885" t="s">
        <v>154</v>
      </c>
      <c r="R3885" t="s">
        <v>3026</v>
      </c>
      <c r="S3885" t="s">
        <v>142</v>
      </c>
      <c r="T3885" t="s">
        <v>162</v>
      </c>
      <c r="U3885" t="s">
        <v>213</v>
      </c>
      <c r="V3885">
        <v>43613</v>
      </c>
      <c r="W3885">
        <v>30416</v>
      </c>
      <c r="X3885">
        <v>4.5999999999999996</v>
      </c>
      <c r="Y3885">
        <v>12.8</v>
      </c>
      <c r="Z3885">
        <v>34207.79</v>
      </c>
      <c r="AB3885">
        <v>13.32</v>
      </c>
      <c r="AC3885">
        <v>455647.76</v>
      </c>
      <c r="AD3885">
        <v>17681322.5</v>
      </c>
      <c r="AE3885">
        <v>285.05</v>
      </c>
      <c r="AF3885">
        <v>5040060978.6199999</v>
      </c>
      <c r="AG3885">
        <v>40091.379999999997</v>
      </c>
      <c r="AH3885">
        <v>0.5</v>
      </c>
      <c r="AI3885">
        <v>16449.21</v>
      </c>
      <c r="AJ3885">
        <v>24.55</v>
      </c>
      <c r="AK3885">
        <v>0</v>
      </c>
      <c r="AL3885">
        <v>6.7000000000000004E-2</v>
      </c>
      <c r="AM3885">
        <v>11846.49</v>
      </c>
      <c r="AN3885">
        <v>211.4</v>
      </c>
      <c r="AO3885">
        <v>640.54999999999995</v>
      </c>
      <c r="AP3885">
        <v>135412.26999999999</v>
      </c>
      <c r="AQ3885">
        <v>659447.11</v>
      </c>
      <c r="AR3885" t="s">
        <v>61</v>
      </c>
      <c r="AS3885" t="s">
        <v>61</v>
      </c>
      <c r="AT3885" t="s">
        <v>62</v>
      </c>
      <c r="AU3885" t="s">
        <v>63</v>
      </c>
    </row>
    <row r="3886" spans="1:47" x14ac:dyDescent="0.25">
      <c r="A3886" t="s">
        <v>5196</v>
      </c>
      <c r="B3886">
        <v>2025</v>
      </c>
      <c r="C3886">
        <v>11</v>
      </c>
      <c r="D3886" t="s">
        <v>119</v>
      </c>
      <c r="E3886" s="1">
        <v>45980</v>
      </c>
      <c r="F3886" s="1">
        <v>45989</v>
      </c>
      <c r="G3886">
        <v>9</v>
      </c>
      <c r="H3886">
        <v>6.7</v>
      </c>
      <c r="I3886" t="s">
        <v>49</v>
      </c>
      <c r="J3886" t="s">
        <v>239</v>
      </c>
      <c r="K3886" t="s">
        <v>270</v>
      </c>
      <c r="L3886">
        <v>2710.1990999999998</v>
      </c>
      <c r="M3886" t="s">
        <v>114</v>
      </c>
      <c r="N3886" t="s">
        <v>69</v>
      </c>
      <c r="O3886" t="s">
        <v>54</v>
      </c>
      <c r="P3886" t="s">
        <v>140</v>
      </c>
      <c r="Q3886" t="s">
        <v>128</v>
      </c>
      <c r="R3886" t="s">
        <v>1614</v>
      </c>
      <c r="S3886" t="s">
        <v>142</v>
      </c>
      <c r="T3886" t="s">
        <v>102</v>
      </c>
      <c r="U3886" t="s">
        <v>96</v>
      </c>
      <c r="V3886">
        <v>29146</v>
      </c>
      <c r="W3886">
        <v>16709</v>
      </c>
      <c r="X3886">
        <v>25</v>
      </c>
      <c r="Y3886">
        <v>10</v>
      </c>
      <c r="Z3886">
        <v>25001.040000000001</v>
      </c>
      <c r="AB3886">
        <v>32.729999999999997</v>
      </c>
      <c r="AC3886">
        <v>818284.04</v>
      </c>
      <c r="AD3886">
        <v>28832449.379999999</v>
      </c>
      <c r="AE3886">
        <v>279.54000000000002</v>
      </c>
      <c r="AF3886">
        <v>8059822899.6899996</v>
      </c>
      <c r="AG3886">
        <v>121744.2</v>
      </c>
      <c r="AH3886">
        <v>0</v>
      </c>
      <c r="AI3886">
        <v>0</v>
      </c>
      <c r="AJ3886">
        <v>5.27</v>
      </c>
      <c r="AK3886">
        <v>1519470.08</v>
      </c>
      <c r="AL3886">
        <v>0.21299999999999999</v>
      </c>
      <c r="AM3886">
        <v>61413.120000000003</v>
      </c>
      <c r="AN3886">
        <v>466.6</v>
      </c>
      <c r="AO3886">
        <v>562.45000000000005</v>
      </c>
      <c r="AP3886">
        <v>262439.17</v>
      </c>
      <c r="AQ3886">
        <v>1263880.53</v>
      </c>
      <c r="AR3886" t="s">
        <v>61</v>
      </c>
      <c r="AS3886" t="s">
        <v>61</v>
      </c>
      <c r="AT3886" t="s">
        <v>62</v>
      </c>
      <c r="AU3886" t="s">
        <v>63</v>
      </c>
    </row>
    <row r="3887" spans="1:47" x14ac:dyDescent="0.25">
      <c r="A3887" t="s">
        <v>5197</v>
      </c>
      <c r="B3887">
        <v>2024</v>
      </c>
      <c r="C3887">
        <v>11</v>
      </c>
      <c r="D3887" t="s">
        <v>119</v>
      </c>
      <c r="E3887" s="1">
        <v>45625</v>
      </c>
      <c r="F3887" s="1">
        <v>45646</v>
      </c>
      <c r="G3887">
        <v>21</v>
      </c>
      <c r="H3887">
        <v>18.899999999999999</v>
      </c>
      <c r="I3887" t="s">
        <v>65</v>
      </c>
      <c r="J3887" t="s">
        <v>112</v>
      </c>
      <c r="K3887" t="s">
        <v>126</v>
      </c>
      <c r="L3887">
        <v>2701.12</v>
      </c>
      <c r="M3887" t="s">
        <v>68</v>
      </c>
      <c r="N3887" t="s">
        <v>69</v>
      </c>
      <c r="O3887" t="s">
        <v>54</v>
      </c>
      <c r="P3887" t="s">
        <v>92</v>
      </c>
      <c r="Q3887" t="s">
        <v>164</v>
      </c>
      <c r="R3887" t="s">
        <v>1908</v>
      </c>
      <c r="S3887" t="s">
        <v>130</v>
      </c>
      <c r="T3887" t="s">
        <v>131</v>
      </c>
      <c r="U3887" t="s">
        <v>75</v>
      </c>
      <c r="V3887">
        <v>95753</v>
      </c>
      <c r="W3887">
        <v>66107</v>
      </c>
      <c r="X3887">
        <v>20</v>
      </c>
      <c r="Y3887">
        <v>13.2</v>
      </c>
      <c r="Z3887">
        <v>76882.320000000007</v>
      </c>
      <c r="AB3887">
        <v>16.899999999999999</v>
      </c>
      <c r="AC3887">
        <v>1299311.21</v>
      </c>
      <c r="AD3887">
        <v>8110315.9400000004</v>
      </c>
      <c r="AE3887">
        <v>274.92</v>
      </c>
      <c r="AF3887">
        <v>2229688058.2199998</v>
      </c>
      <c r="AG3887">
        <v>125622.11</v>
      </c>
      <c r="AI3887">
        <v>2726.18</v>
      </c>
      <c r="AJ3887">
        <v>13.74</v>
      </c>
      <c r="AK3887">
        <v>0</v>
      </c>
      <c r="AL3887">
        <v>0.19400000000000001</v>
      </c>
      <c r="AM3887">
        <v>15734.01</v>
      </c>
      <c r="AN3887">
        <v>467.8</v>
      </c>
      <c r="AO3887">
        <v>554.91999999999996</v>
      </c>
      <c r="AP3887">
        <v>259591.58</v>
      </c>
      <c r="AQ3887">
        <v>1702985.09</v>
      </c>
      <c r="AR3887" t="s">
        <v>61</v>
      </c>
      <c r="AS3887" t="s">
        <v>61</v>
      </c>
      <c r="AT3887" t="s">
        <v>62</v>
      </c>
      <c r="AU3887" t="s">
        <v>63</v>
      </c>
    </row>
    <row r="3888" spans="1:47" x14ac:dyDescent="0.25">
      <c r="A3888" t="s">
        <v>5198</v>
      </c>
      <c r="B3888">
        <v>2025</v>
      </c>
      <c r="C3888">
        <v>4</v>
      </c>
      <c r="D3888" t="s">
        <v>77</v>
      </c>
      <c r="E3888" s="1">
        <v>45754</v>
      </c>
      <c r="F3888" s="1">
        <v>45772</v>
      </c>
      <c r="G3888">
        <v>18</v>
      </c>
      <c r="H3888">
        <v>16.7</v>
      </c>
      <c r="I3888" t="s">
        <v>49</v>
      </c>
      <c r="J3888" t="s">
        <v>66</v>
      </c>
      <c r="K3888" t="s">
        <v>248</v>
      </c>
      <c r="L3888">
        <v>9999</v>
      </c>
      <c r="M3888" t="s">
        <v>98</v>
      </c>
      <c r="N3888" t="s">
        <v>69</v>
      </c>
      <c r="O3888" t="s">
        <v>107</v>
      </c>
      <c r="P3888" t="s">
        <v>146</v>
      </c>
      <c r="Q3888" t="s">
        <v>56</v>
      </c>
      <c r="R3888" t="s">
        <v>2160</v>
      </c>
      <c r="S3888" t="s">
        <v>156</v>
      </c>
      <c r="T3888" t="s">
        <v>102</v>
      </c>
      <c r="U3888" t="s">
        <v>213</v>
      </c>
      <c r="V3888">
        <v>16687</v>
      </c>
      <c r="W3888">
        <v>9265</v>
      </c>
      <c r="X3888">
        <v>18.2</v>
      </c>
      <c r="Y3888">
        <v>10.7</v>
      </c>
      <c r="Z3888">
        <v>15835.14</v>
      </c>
      <c r="AA3888">
        <v>1131</v>
      </c>
      <c r="AB3888">
        <v>3511.28</v>
      </c>
      <c r="AC3888">
        <v>3971257.68</v>
      </c>
      <c r="AD3888">
        <v>35807368.68</v>
      </c>
      <c r="AE3888">
        <v>275.92</v>
      </c>
      <c r="AF3888">
        <v>9879969166.1900005</v>
      </c>
      <c r="AG3888">
        <v>155403.69</v>
      </c>
      <c r="AH3888">
        <v>0.8</v>
      </c>
      <c r="AI3888">
        <v>19270.150000000001</v>
      </c>
      <c r="AJ3888">
        <v>18.03</v>
      </c>
      <c r="AK3888">
        <v>6456068.5700000003</v>
      </c>
      <c r="AL3888">
        <v>0.25600000000000001</v>
      </c>
      <c r="AM3888">
        <v>91666.86</v>
      </c>
      <c r="AN3888">
        <v>931.7</v>
      </c>
      <c r="AO3888">
        <v>709.57</v>
      </c>
      <c r="AP3888">
        <v>661106.37</v>
      </c>
      <c r="AQ3888">
        <v>4898704.75</v>
      </c>
      <c r="AR3888" t="s">
        <v>61</v>
      </c>
      <c r="AS3888" t="s">
        <v>61</v>
      </c>
      <c r="AT3888" t="s">
        <v>293</v>
      </c>
      <c r="AU3888" t="s">
        <v>63</v>
      </c>
    </row>
    <row r="3889" spans="1:47" x14ac:dyDescent="0.25">
      <c r="A3889" t="s">
        <v>5199</v>
      </c>
      <c r="B3889">
        <v>2022</v>
      </c>
      <c r="C3889">
        <v>1</v>
      </c>
      <c r="D3889" t="s">
        <v>48</v>
      </c>
      <c r="E3889" s="1">
        <v>44573</v>
      </c>
      <c r="F3889" s="1">
        <v>44600</v>
      </c>
      <c r="G3889">
        <v>27</v>
      </c>
      <c r="H3889">
        <v>12.9</v>
      </c>
      <c r="I3889" t="s">
        <v>65</v>
      </c>
      <c r="J3889" t="s">
        <v>66</v>
      </c>
      <c r="K3889" t="s">
        <v>245</v>
      </c>
      <c r="L3889">
        <v>8905.9</v>
      </c>
      <c r="M3889" t="s">
        <v>90</v>
      </c>
      <c r="N3889" t="s">
        <v>168</v>
      </c>
      <c r="O3889" t="s">
        <v>200</v>
      </c>
      <c r="P3889" t="s">
        <v>100</v>
      </c>
      <c r="Q3889" t="s">
        <v>93</v>
      </c>
      <c r="R3889" t="s">
        <v>575</v>
      </c>
      <c r="S3889" t="s">
        <v>137</v>
      </c>
      <c r="T3889" t="s">
        <v>102</v>
      </c>
      <c r="U3889" t="s">
        <v>213</v>
      </c>
      <c r="V3889">
        <v>16337</v>
      </c>
      <c r="W3889">
        <v>10878</v>
      </c>
      <c r="X3889">
        <v>8.6999999999999993</v>
      </c>
      <c r="Y3889">
        <v>14.3</v>
      </c>
      <c r="Z3889">
        <v>13703.39</v>
      </c>
      <c r="AB3889">
        <v>23.89</v>
      </c>
      <c r="AC3889">
        <v>327373.99</v>
      </c>
      <c r="AD3889">
        <v>10181070.630000001</v>
      </c>
      <c r="AE3889">
        <v>211.15</v>
      </c>
      <c r="AF3889">
        <v>2149733063.52</v>
      </c>
      <c r="AG3889">
        <v>27007.41</v>
      </c>
      <c r="AH3889">
        <v>0</v>
      </c>
      <c r="AI3889">
        <v>0</v>
      </c>
      <c r="AJ3889">
        <v>22.68</v>
      </c>
      <c r="AK3889">
        <v>0</v>
      </c>
      <c r="AL3889">
        <v>0.315</v>
      </c>
      <c r="AM3889">
        <v>32070.37</v>
      </c>
      <c r="AN3889">
        <v>1289</v>
      </c>
      <c r="AO3889">
        <v>351.26</v>
      </c>
      <c r="AP3889">
        <v>452774.14</v>
      </c>
      <c r="AQ3889">
        <v>839225.91</v>
      </c>
      <c r="AR3889" t="s">
        <v>61</v>
      </c>
      <c r="AS3889" t="s">
        <v>61</v>
      </c>
      <c r="AT3889" t="s">
        <v>62</v>
      </c>
      <c r="AU3889" t="s">
        <v>63</v>
      </c>
    </row>
    <row r="3890" spans="1:47" x14ac:dyDescent="0.25">
      <c r="A3890" t="s">
        <v>5200</v>
      </c>
      <c r="B3890">
        <v>2025</v>
      </c>
      <c r="C3890">
        <v>11</v>
      </c>
      <c r="D3890" t="s">
        <v>119</v>
      </c>
      <c r="E3890" s="1">
        <v>45989</v>
      </c>
      <c r="F3890" s="1">
        <v>46014</v>
      </c>
      <c r="G3890">
        <v>25</v>
      </c>
      <c r="H3890">
        <v>10.7</v>
      </c>
      <c r="I3890" t="s">
        <v>65</v>
      </c>
      <c r="J3890" t="s">
        <v>239</v>
      </c>
      <c r="K3890" t="s">
        <v>265</v>
      </c>
      <c r="L3890">
        <v>3102.1</v>
      </c>
      <c r="M3890" t="s">
        <v>98</v>
      </c>
      <c r="N3890" t="s">
        <v>106</v>
      </c>
      <c r="O3890" t="s">
        <v>107</v>
      </c>
      <c r="P3890" t="s">
        <v>184</v>
      </c>
      <c r="Q3890" t="s">
        <v>127</v>
      </c>
      <c r="R3890" t="s">
        <v>406</v>
      </c>
      <c r="S3890" t="s">
        <v>161</v>
      </c>
      <c r="T3890" t="s">
        <v>187</v>
      </c>
      <c r="U3890" t="s">
        <v>213</v>
      </c>
      <c r="V3890">
        <v>17645</v>
      </c>
      <c r="W3890">
        <v>10742</v>
      </c>
      <c r="X3890">
        <v>10.3</v>
      </c>
      <c r="Y3890">
        <v>15</v>
      </c>
      <c r="Z3890">
        <v>15310.7</v>
      </c>
      <c r="AB3890">
        <v>27.13</v>
      </c>
      <c r="AC3890">
        <v>415379.29</v>
      </c>
      <c r="AD3890">
        <v>8331470.5099999998</v>
      </c>
      <c r="AE3890">
        <v>282.94</v>
      </c>
      <c r="AF3890">
        <v>2357306266.0999999</v>
      </c>
      <c r="AG3890">
        <v>120107.74</v>
      </c>
      <c r="AH3890">
        <v>0.3</v>
      </c>
      <c r="AI3890">
        <v>10458.51</v>
      </c>
      <c r="AJ3890">
        <v>18.25</v>
      </c>
      <c r="AK3890">
        <v>0</v>
      </c>
      <c r="AL3890">
        <v>6.4000000000000001E-2</v>
      </c>
      <c r="AM3890">
        <v>5332.14</v>
      </c>
      <c r="AN3890">
        <v>1292.5999999999999</v>
      </c>
      <c r="AO3890">
        <v>662.44</v>
      </c>
      <c r="AP3890">
        <v>856269.94</v>
      </c>
      <c r="AQ3890">
        <v>1407547.62</v>
      </c>
      <c r="AR3890" t="s">
        <v>124</v>
      </c>
      <c r="AS3890" t="s">
        <v>61</v>
      </c>
      <c r="AT3890" t="s">
        <v>62</v>
      </c>
      <c r="AU3890" t="s">
        <v>63</v>
      </c>
    </row>
    <row r="3891" spans="1:47" x14ac:dyDescent="0.25">
      <c r="A3891" t="s">
        <v>5201</v>
      </c>
      <c r="B3891">
        <v>2021</v>
      </c>
      <c r="C3891">
        <v>1</v>
      </c>
      <c r="D3891" t="s">
        <v>48</v>
      </c>
      <c r="E3891" s="1">
        <v>44219</v>
      </c>
      <c r="F3891" s="1">
        <v>44239</v>
      </c>
      <c r="G3891">
        <v>20</v>
      </c>
      <c r="H3891">
        <v>8.6</v>
      </c>
      <c r="I3891" t="s">
        <v>65</v>
      </c>
      <c r="J3891" t="s">
        <v>50</v>
      </c>
      <c r="K3891" t="s">
        <v>183</v>
      </c>
      <c r="L3891">
        <v>2710.19</v>
      </c>
      <c r="M3891" t="s">
        <v>52</v>
      </c>
      <c r="N3891" t="s">
        <v>168</v>
      </c>
      <c r="O3891" t="s">
        <v>189</v>
      </c>
      <c r="P3891" t="s">
        <v>184</v>
      </c>
      <c r="Q3891" t="s">
        <v>201</v>
      </c>
      <c r="R3891" t="s">
        <v>3272</v>
      </c>
      <c r="S3891" t="s">
        <v>186</v>
      </c>
      <c r="T3891" t="s">
        <v>59</v>
      </c>
      <c r="U3891" t="s">
        <v>103</v>
      </c>
      <c r="V3891">
        <v>129240</v>
      </c>
      <c r="W3891">
        <v>78776</v>
      </c>
      <c r="X3891">
        <v>13.8</v>
      </c>
      <c r="Y3891">
        <v>10.9</v>
      </c>
      <c r="Z3891">
        <v>114938.09</v>
      </c>
      <c r="AB3891">
        <v>10.56</v>
      </c>
      <c r="AC3891">
        <v>1213746.23</v>
      </c>
      <c r="AD3891">
        <v>81042847.260000005</v>
      </c>
      <c r="AE3891">
        <v>165.71</v>
      </c>
      <c r="AF3891">
        <v>13429610219.450001</v>
      </c>
      <c r="AG3891">
        <v>211656.45</v>
      </c>
      <c r="AH3891">
        <v>0</v>
      </c>
      <c r="AI3891">
        <v>0</v>
      </c>
      <c r="AJ3891">
        <v>11.91</v>
      </c>
      <c r="AK3891">
        <v>0</v>
      </c>
      <c r="AL3891">
        <v>0.28699999999999998</v>
      </c>
      <c r="AM3891">
        <v>232592.97</v>
      </c>
      <c r="AN3891">
        <v>425.6</v>
      </c>
      <c r="AO3891">
        <v>430.74</v>
      </c>
      <c r="AP3891">
        <v>183322.94</v>
      </c>
      <c r="AQ3891">
        <v>1841318.59</v>
      </c>
      <c r="AR3891" t="s">
        <v>61</v>
      </c>
      <c r="AS3891" t="s">
        <v>61</v>
      </c>
      <c r="AT3891" t="s">
        <v>62</v>
      </c>
      <c r="AU3891" t="s">
        <v>63</v>
      </c>
    </row>
    <row r="3892" spans="1:47" x14ac:dyDescent="0.25">
      <c r="A3892" t="s">
        <v>5202</v>
      </c>
      <c r="B3892">
        <v>2023</v>
      </c>
      <c r="C3892">
        <v>6</v>
      </c>
      <c r="D3892" t="s">
        <v>77</v>
      </c>
      <c r="E3892" s="1">
        <v>45097</v>
      </c>
      <c r="F3892" s="1">
        <v>45111</v>
      </c>
      <c r="G3892">
        <v>14</v>
      </c>
      <c r="H3892">
        <v>8.9</v>
      </c>
      <c r="I3892" t="s">
        <v>49</v>
      </c>
      <c r="J3892" t="s">
        <v>50</v>
      </c>
      <c r="K3892" t="s">
        <v>145</v>
      </c>
      <c r="L3892">
        <v>2710.19</v>
      </c>
      <c r="M3892" t="s">
        <v>80</v>
      </c>
      <c r="N3892" t="s">
        <v>81</v>
      </c>
      <c r="O3892" t="s">
        <v>189</v>
      </c>
      <c r="P3892" t="s">
        <v>140</v>
      </c>
      <c r="Q3892" t="s">
        <v>92</v>
      </c>
      <c r="R3892" t="s">
        <v>1593</v>
      </c>
      <c r="S3892" t="s">
        <v>170</v>
      </c>
      <c r="T3892" t="s">
        <v>74</v>
      </c>
      <c r="U3892" t="s">
        <v>87</v>
      </c>
      <c r="V3892">
        <v>70661</v>
      </c>
      <c r="W3892">
        <v>51503</v>
      </c>
      <c r="X3892">
        <v>4.0999999999999996</v>
      </c>
      <c r="Y3892">
        <v>10.1</v>
      </c>
      <c r="Z3892">
        <v>63189.13</v>
      </c>
      <c r="AB3892">
        <v>40.74</v>
      </c>
      <c r="AC3892">
        <v>2574325.16</v>
      </c>
      <c r="AD3892">
        <v>29754497.530000001</v>
      </c>
      <c r="AE3892">
        <v>284.38</v>
      </c>
      <c r="AF3892">
        <v>8461584007.5799999</v>
      </c>
      <c r="AG3892">
        <v>176113.73</v>
      </c>
      <c r="AH3892">
        <v>1.8</v>
      </c>
      <c r="AI3892">
        <v>51781.57</v>
      </c>
      <c r="AJ3892">
        <v>9.56</v>
      </c>
      <c r="AK3892">
        <v>2844529.96</v>
      </c>
      <c r="AL3892">
        <v>0.29299999999999998</v>
      </c>
      <c r="AM3892">
        <v>87180.68</v>
      </c>
      <c r="AN3892">
        <v>462.6</v>
      </c>
      <c r="AO3892">
        <v>635.73</v>
      </c>
      <c r="AP3892">
        <v>294088.7</v>
      </c>
      <c r="AQ3892">
        <v>3183489.84</v>
      </c>
      <c r="AR3892" t="s">
        <v>61</v>
      </c>
      <c r="AS3892" t="s">
        <v>61</v>
      </c>
      <c r="AT3892" t="s">
        <v>62</v>
      </c>
      <c r="AU3892" t="s">
        <v>63</v>
      </c>
    </row>
    <row r="3893" spans="1:47" x14ac:dyDescent="0.25">
      <c r="A3893" t="s">
        <v>5203</v>
      </c>
      <c r="B3893">
        <v>2022</v>
      </c>
      <c r="C3893">
        <v>6</v>
      </c>
      <c r="D3893" t="s">
        <v>77</v>
      </c>
      <c r="E3893" s="1">
        <v>44727</v>
      </c>
      <c r="F3893" s="1">
        <v>44746</v>
      </c>
      <c r="G3893">
        <v>19</v>
      </c>
      <c r="H3893">
        <v>1.1000000000000001</v>
      </c>
      <c r="I3893" t="s">
        <v>49</v>
      </c>
      <c r="J3893" t="s">
        <v>50</v>
      </c>
      <c r="K3893" t="s">
        <v>51</v>
      </c>
      <c r="L3893">
        <v>2709</v>
      </c>
      <c r="M3893" t="s">
        <v>98</v>
      </c>
      <c r="N3893" t="s">
        <v>69</v>
      </c>
      <c r="O3893" t="s">
        <v>54</v>
      </c>
      <c r="P3893" t="s">
        <v>164</v>
      </c>
      <c r="Q3893" t="s">
        <v>128</v>
      </c>
      <c r="R3893" t="s">
        <v>318</v>
      </c>
      <c r="S3893" t="s">
        <v>186</v>
      </c>
      <c r="T3893" t="s">
        <v>162</v>
      </c>
      <c r="U3893" t="s">
        <v>75</v>
      </c>
      <c r="V3893">
        <v>116758</v>
      </c>
      <c r="W3893">
        <v>81140</v>
      </c>
      <c r="X3893">
        <v>5</v>
      </c>
      <c r="Y3893">
        <v>10.7</v>
      </c>
      <c r="Z3893">
        <v>110921.19</v>
      </c>
      <c r="AB3893">
        <v>31.9</v>
      </c>
      <c r="AC3893">
        <v>3538385.96</v>
      </c>
      <c r="AD3893">
        <v>8128304.7999999998</v>
      </c>
      <c r="AE3893">
        <v>218.48</v>
      </c>
      <c r="AF3893">
        <v>1775872032.7</v>
      </c>
      <c r="AG3893">
        <v>23404.01</v>
      </c>
      <c r="AH3893">
        <v>0.3</v>
      </c>
      <c r="AI3893">
        <v>4873.95</v>
      </c>
      <c r="AJ3893">
        <v>13.08</v>
      </c>
      <c r="AK3893">
        <v>1063182.27</v>
      </c>
      <c r="AL3893">
        <v>0.17399999999999999</v>
      </c>
      <c r="AM3893">
        <v>14143.25</v>
      </c>
      <c r="AN3893">
        <v>806.1</v>
      </c>
      <c r="AO3893">
        <v>627.25</v>
      </c>
      <c r="AP3893">
        <v>505626.23</v>
      </c>
      <c r="AQ3893">
        <v>4086433.4</v>
      </c>
      <c r="AR3893" t="s">
        <v>61</v>
      </c>
      <c r="AS3893" t="s">
        <v>61</v>
      </c>
      <c r="AT3893" t="s">
        <v>62</v>
      </c>
      <c r="AU3893" t="s">
        <v>63</v>
      </c>
    </row>
    <row r="3894" spans="1:47" x14ac:dyDescent="0.25">
      <c r="A3894" t="s">
        <v>5204</v>
      </c>
      <c r="B3894">
        <v>2020</v>
      </c>
      <c r="C3894">
        <v>1</v>
      </c>
      <c r="D3894" t="s">
        <v>48</v>
      </c>
      <c r="E3894" s="1">
        <v>43857</v>
      </c>
      <c r="F3894" s="1">
        <v>43868</v>
      </c>
      <c r="G3894">
        <v>11</v>
      </c>
      <c r="H3894">
        <v>7.6</v>
      </c>
      <c r="I3894" t="s">
        <v>65</v>
      </c>
      <c r="J3894" t="s">
        <v>78</v>
      </c>
      <c r="K3894" t="s">
        <v>315</v>
      </c>
      <c r="L3894">
        <v>1511.9</v>
      </c>
      <c r="M3894" t="s">
        <v>52</v>
      </c>
      <c r="N3894" t="s">
        <v>69</v>
      </c>
      <c r="O3894" t="s">
        <v>200</v>
      </c>
      <c r="P3894" t="s">
        <v>226</v>
      </c>
      <c r="Q3894" t="s">
        <v>146</v>
      </c>
      <c r="R3894" t="s">
        <v>668</v>
      </c>
      <c r="S3894" t="s">
        <v>85</v>
      </c>
      <c r="T3894" t="s">
        <v>59</v>
      </c>
      <c r="U3894" t="s">
        <v>110</v>
      </c>
      <c r="V3894">
        <v>56354</v>
      </c>
      <c r="W3894">
        <v>39800</v>
      </c>
      <c r="X3894">
        <v>14.8</v>
      </c>
      <c r="Y3894">
        <v>15.2</v>
      </c>
      <c r="Z3894">
        <v>50337.760000000002</v>
      </c>
      <c r="AB3894">
        <v>37.26</v>
      </c>
      <c r="AC3894">
        <v>1875584.94</v>
      </c>
      <c r="AD3894">
        <v>42887268.140000001</v>
      </c>
      <c r="AE3894">
        <v>167.94</v>
      </c>
      <c r="AF3894">
        <v>7202487811.4300003</v>
      </c>
      <c r="AG3894">
        <v>32144.13</v>
      </c>
      <c r="AI3894">
        <v>11245.11</v>
      </c>
      <c r="AJ3894">
        <v>20.92</v>
      </c>
      <c r="AK3894">
        <v>0</v>
      </c>
      <c r="AL3894">
        <v>0.122</v>
      </c>
      <c r="AM3894">
        <v>52322.47</v>
      </c>
      <c r="AN3894">
        <v>276.3</v>
      </c>
      <c r="AO3894">
        <v>596.97</v>
      </c>
      <c r="AP3894">
        <v>164942.81</v>
      </c>
      <c r="AQ3894">
        <v>2136239.46</v>
      </c>
      <c r="AR3894" t="s">
        <v>61</v>
      </c>
      <c r="AS3894" t="s">
        <v>61</v>
      </c>
      <c r="AT3894" t="s">
        <v>62</v>
      </c>
      <c r="AU3894" t="s">
        <v>63</v>
      </c>
    </row>
    <row r="3895" spans="1:47" x14ac:dyDescent="0.25">
      <c r="A3895" t="s">
        <v>5205</v>
      </c>
      <c r="B3895">
        <v>2021</v>
      </c>
      <c r="C3895">
        <v>8</v>
      </c>
      <c r="D3895" t="s">
        <v>89</v>
      </c>
      <c r="E3895" s="1">
        <v>44428</v>
      </c>
      <c r="F3895" s="1">
        <v>44437</v>
      </c>
      <c r="G3895">
        <v>9</v>
      </c>
      <c r="H3895">
        <v>18.399999999999999</v>
      </c>
      <c r="I3895" t="s">
        <v>65</v>
      </c>
      <c r="J3895" t="s">
        <v>50</v>
      </c>
      <c r="K3895" t="s">
        <v>423</v>
      </c>
      <c r="L3895">
        <v>2710.1941000000002</v>
      </c>
      <c r="M3895" t="s">
        <v>114</v>
      </c>
      <c r="N3895" t="s">
        <v>69</v>
      </c>
      <c r="O3895" t="s">
        <v>54</v>
      </c>
      <c r="P3895" t="s">
        <v>92</v>
      </c>
      <c r="Q3895" t="s">
        <v>230</v>
      </c>
      <c r="R3895" t="s">
        <v>649</v>
      </c>
      <c r="S3895" t="s">
        <v>142</v>
      </c>
      <c r="T3895" t="s">
        <v>131</v>
      </c>
      <c r="U3895" t="s">
        <v>228</v>
      </c>
      <c r="V3895">
        <v>41960</v>
      </c>
      <c r="W3895">
        <v>30247</v>
      </c>
      <c r="X3895">
        <v>7.8</v>
      </c>
      <c r="Y3895">
        <v>12.2</v>
      </c>
      <c r="Z3895">
        <v>36100.6</v>
      </c>
      <c r="AB3895">
        <v>27.87</v>
      </c>
      <c r="AC3895">
        <v>1006123.72</v>
      </c>
      <c r="AD3895">
        <v>22331831.16</v>
      </c>
      <c r="AE3895">
        <v>169.99</v>
      </c>
      <c r="AF3895">
        <v>3796187978.8899999</v>
      </c>
      <c r="AG3895">
        <v>213586.42</v>
      </c>
      <c r="AH3895">
        <v>0.6</v>
      </c>
      <c r="AI3895">
        <v>17100.96</v>
      </c>
      <c r="AJ3895">
        <v>11.34</v>
      </c>
      <c r="AK3895">
        <v>0</v>
      </c>
      <c r="AL3895">
        <v>0.25900000000000001</v>
      </c>
      <c r="AM3895">
        <v>57839.44</v>
      </c>
      <c r="AN3895">
        <v>188.7</v>
      </c>
      <c r="AO3895">
        <v>478.59</v>
      </c>
      <c r="AP3895">
        <v>90309.93</v>
      </c>
      <c r="AQ3895">
        <v>1384960.47</v>
      </c>
      <c r="AR3895" t="s">
        <v>61</v>
      </c>
      <c r="AS3895" t="s">
        <v>61</v>
      </c>
      <c r="AT3895" t="s">
        <v>62</v>
      </c>
      <c r="AU3895" t="s">
        <v>63</v>
      </c>
    </row>
    <row r="3896" spans="1:47" x14ac:dyDescent="0.25">
      <c r="A3896" t="s">
        <v>5206</v>
      </c>
      <c r="B3896">
        <v>2020</v>
      </c>
      <c r="C3896">
        <v>5</v>
      </c>
      <c r="D3896" t="s">
        <v>77</v>
      </c>
      <c r="E3896" s="1">
        <v>43977</v>
      </c>
      <c r="F3896" s="1">
        <v>43983</v>
      </c>
      <c r="G3896">
        <v>6</v>
      </c>
      <c r="H3896">
        <v>6.4</v>
      </c>
      <c r="I3896" t="s">
        <v>65</v>
      </c>
      <c r="J3896" t="s">
        <v>50</v>
      </c>
      <c r="K3896" t="s">
        <v>120</v>
      </c>
      <c r="L3896">
        <v>2710.1921000000002</v>
      </c>
      <c r="M3896" t="s">
        <v>80</v>
      </c>
      <c r="N3896" t="s">
        <v>69</v>
      </c>
      <c r="O3896" t="s">
        <v>91</v>
      </c>
      <c r="P3896" t="s">
        <v>184</v>
      </c>
      <c r="Q3896" t="s">
        <v>83</v>
      </c>
      <c r="R3896" t="s">
        <v>2819</v>
      </c>
      <c r="S3896" t="s">
        <v>123</v>
      </c>
      <c r="T3896" t="s">
        <v>162</v>
      </c>
      <c r="U3896" t="s">
        <v>60</v>
      </c>
      <c r="V3896">
        <v>60405</v>
      </c>
      <c r="W3896">
        <v>42525</v>
      </c>
      <c r="X3896">
        <v>18.100000000000001</v>
      </c>
      <c r="Y3896">
        <v>13.6</v>
      </c>
      <c r="Z3896">
        <v>50693.79</v>
      </c>
      <c r="AB3896">
        <v>37.39</v>
      </c>
      <c r="AC3896">
        <v>1895440.81</v>
      </c>
      <c r="AD3896">
        <v>54064420.100000001</v>
      </c>
      <c r="AE3896">
        <v>158.18</v>
      </c>
      <c r="AF3896">
        <v>8551909971.4200001</v>
      </c>
      <c r="AG3896">
        <v>129305.44</v>
      </c>
      <c r="AI3896">
        <v>27785.5</v>
      </c>
      <c r="AJ3896">
        <v>2.2000000000000002</v>
      </c>
      <c r="AK3896">
        <v>0</v>
      </c>
      <c r="AL3896">
        <v>0.11600000000000001</v>
      </c>
      <c r="AM3896">
        <v>62714.73</v>
      </c>
      <c r="AN3896">
        <v>99.7</v>
      </c>
      <c r="AO3896">
        <v>413.54</v>
      </c>
      <c r="AP3896">
        <v>41229.94</v>
      </c>
      <c r="AQ3896">
        <v>2156476.42</v>
      </c>
      <c r="AR3896" t="s">
        <v>61</v>
      </c>
      <c r="AS3896" t="s">
        <v>61</v>
      </c>
      <c r="AT3896" t="s">
        <v>62</v>
      </c>
      <c r="AU3896" t="s">
        <v>63</v>
      </c>
    </row>
    <row r="3897" spans="1:47" x14ac:dyDescent="0.25">
      <c r="A3897" t="s">
        <v>5207</v>
      </c>
      <c r="B3897">
        <v>2020</v>
      </c>
      <c r="C3897">
        <v>9</v>
      </c>
      <c r="D3897" t="s">
        <v>89</v>
      </c>
      <c r="E3897" s="1">
        <v>44097</v>
      </c>
      <c r="F3897" s="1">
        <v>44112</v>
      </c>
      <c r="G3897">
        <v>15</v>
      </c>
      <c r="H3897">
        <v>6.4</v>
      </c>
      <c r="I3897" t="s">
        <v>49</v>
      </c>
      <c r="J3897" t="s">
        <v>50</v>
      </c>
      <c r="K3897" t="s">
        <v>51</v>
      </c>
      <c r="L3897">
        <v>2709</v>
      </c>
      <c r="M3897" t="s">
        <v>52</v>
      </c>
      <c r="N3897" t="s">
        <v>69</v>
      </c>
      <c r="O3897" t="s">
        <v>107</v>
      </c>
      <c r="P3897" t="s">
        <v>108</v>
      </c>
      <c r="Q3897" t="s">
        <v>92</v>
      </c>
      <c r="R3897" t="s">
        <v>1043</v>
      </c>
      <c r="S3897" t="s">
        <v>170</v>
      </c>
      <c r="T3897" t="s">
        <v>86</v>
      </c>
      <c r="U3897" t="s">
        <v>228</v>
      </c>
      <c r="V3897">
        <v>141584</v>
      </c>
      <c r="W3897">
        <v>105266</v>
      </c>
      <c r="X3897">
        <v>13.6</v>
      </c>
      <c r="Y3897">
        <v>12.5</v>
      </c>
      <c r="Z3897">
        <v>119728.48</v>
      </c>
      <c r="AB3897">
        <v>18.32</v>
      </c>
      <c r="AC3897">
        <v>2193425.75</v>
      </c>
      <c r="AD3897">
        <v>8959282.1600000001</v>
      </c>
      <c r="AE3897">
        <v>158.11000000000001</v>
      </c>
      <c r="AF3897">
        <v>1416552102.3199999</v>
      </c>
      <c r="AG3897">
        <v>154098.32999999999</v>
      </c>
      <c r="AH3897">
        <v>0</v>
      </c>
      <c r="AI3897">
        <v>0</v>
      </c>
      <c r="AJ3897">
        <v>14.26</v>
      </c>
      <c r="AK3897">
        <v>1277593.6399999999</v>
      </c>
      <c r="AL3897">
        <v>0.16400000000000001</v>
      </c>
      <c r="AM3897">
        <v>14693.22</v>
      </c>
      <c r="AN3897">
        <v>258.3</v>
      </c>
      <c r="AO3897">
        <v>625.38</v>
      </c>
      <c r="AP3897">
        <v>161535.65</v>
      </c>
      <c r="AQ3897">
        <v>2523752.9500000002</v>
      </c>
      <c r="AR3897" t="s">
        <v>61</v>
      </c>
      <c r="AS3897" t="s">
        <v>61</v>
      </c>
      <c r="AT3897" t="s">
        <v>62</v>
      </c>
      <c r="AU3897" t="s">
        <v>63</v>
      </c>
    </row>
    <row r="3898" spans="1:47" x14ac:dyDescent="0.25">
      <c r="A3898" t="s">
        <v>5208</v>
      </c>
      <c r="B3898">
        <v>2026</v>
      </c>
      <c r="C3898">
        <v>1</v>
      </c>
      <c r="D3898" t="s">
        <v>48</v>
      </c>
      <c r="E3898" s="1">
        <v>46048</v>
      </c>
      <c r="F3898" s="1">
        <v>46063</v>
      </c>
      <c r="G3898">
        <v>15</v>
      </c>
      <c r="H3898">
        <v>15.3</v>
      </c>
      <c r="I3898" t="s">
        <v>65</v>
      </c>
      <c r="J3898" t="s">
        <v>50</v>
      </c>
      <c r="K3898" t="s">
        <v>51</v>
      </c>
      <c r="L3898">
        <v>2709</v>
      </c>
      <c r="M3898" t="s">
        <v>90</v>
      </c>
      <c r="N3898" t="s">
        <v>106</v>
      </c>
      <c r="O3898" t="s">
        <v>200</v>
      </c>
      <c r="P3898" t="s">
        <v>70</v>
      </c>
      <c r="Q3898" t="s">
        <v>204</v>
      </c>
      <c r="R3898" t="s">
        <v>1936</v>
      </c>
      <c r="S3898" t="s">
        <v>186</v>
      </c>
      <c r="T3898" t="s">
        <v>187</v>
      </c>
      <c r="U3898" t="s">
        <v>166</v>
      </c>
      <c r="V3898">
        <v>79647</v>
      </c>
      <c r="W3898">
        <v>57231</v>
      </c>
      <c r="X3898">
        <v>19.8</v>
      </c>
      <c r="Y3898">
        <v>10.8</v>
      </c>
      <c r="Z3898">
        <v>71717.119999999995</v>
      </c>
      <c r="AB3898">
        <v>20.65</v>
      </c>
      <c r="AC3898">
        <v>1480958.53</v>
      </c>
      <c r="AD3898">
        <v>5142834.68</v>
      </c>
      <c r="AE3898">
        <v>281.68</v>
      </c>
      <c r="AF3898">
        <v>1448633672.6600001</v>
      </c>
      <c r="AG3898">
        <v>103253.31</v>
      </c>
      <c r="AH3898">
        <v>0</v>
      </c>
      <c r="AI3898">
        <v>0</v>
      </c>
      <c r="AJ3898">
        <v>15.81</v>
      </c>
      <c r="AK3898">
        <v>0</v>
      </c>
      <c r="AL3898">
        <v>0.29299999999999998</v>
      </c>
      <c r="AM3898">
        <v>15068.51</v>
      </c>
      <c r="AN3898">
        <v>540.20000000000005</v>
      </c>
      <c r="AO3898">
        <v>396.53</v>
      </c>
      <c r="AP3898">
        <v>214205.51</v>
      </c>
      <c r="AQ3898">
        <v>1813485.86</v>
      </c>
      <c r="AR3898" t="s">
        <v>61</v>
      </c>
      <c r="AS3898" t="s">
        <v>61</v>
      </c>
      <c r="AT3898" t="s">
        <v>62</v>
      </c>
      <c r="AU3898" t="s">
        <v>63</v>
      </c>
    </row>
    <row r="3899" spans="1:47" x14ac:dyDescent="0.25">
      <c r="A3899" t="s">
        <v>5209</v>
      </c>
      <c r="B3899">
        <v>2020</v>
      </c>
      <c r="C3899">
        <v>5</v>
      </c>
      <c r="D3899" t="s">
        <v>77</v>
      </c>
      <c r="E3899" s="1">
        <v>43976</v>
      </c>
      <c r="F3899" s="1">
        <v>43992</v>
      </c>
      <c r="G3899">
        <v>16</v>
      </c>
      <c r="H3899">
        <v>5.7</v>
      </c>
      <c r="I3899" t="s">
        <v>49</v>
      </c>
      <c r="J3899" t="s">
        <v>112</v>
      </c>
      <c r="K3899" t="s">
        <v>340</v>
      </c>
      <c r="L3899">
        <v>7208.39</v>
      </c>
      <c r="M3899" t="s">
        <v>80</v>
      </c>
      <c r="N3899" t="s">
        <v>53</v>
      </c>
      <c r="O3899" t="s">
        <v>99</v>
      </c>
      <c r="P3899" t="s">
        <v>55</v>
      </c>
      <c r="Q3899" t="s">
        <v>92</v>
      </c>
      <c r="R3899" t="s">
        <v>1045</v>
      </c>
      <c r="S3899" t="s">
        <v>73</v>
      </c>
      <c r="T3899" t="s">
        <v>74</v>
      </c>
      <c r="U3899" t="s">
        <v>181</v>
      </c>
      <c r="V3899">
        <v>12803</v>
      </c>
      <c r="W3899">
        <v>8776</v>
      </c>
      <c r="X3899">
        <v>13.6</v>
      </c>
      <c r="Y3899">
        <v>11.7</v>
      </c>
      <c r="Z3899">
        <v>12112.26</v>
      </c>
      <c r="AB3899">
        <v>29.18</v>
      </c>
      <c r="AC3899">
        <v>353435.75</v>
      </c>
      <c r="AD3899">
        <v>12463757.789999999</v>
      </c>
      <c r="AE3899">
        <v>165.99</v>
      </c>
      <c r="AF3899">
        <v>2068859155.5599999</v>
      </c>
      <c r="AG3899">
        <v>124559.91</v>
      </c>
      <c r="AH3899">
        <v>0</v>
      </c>
      <c r="AI3899">
        <v>0</v>
      </c>
      <c r="AJ3899">
        <v>24.66</v>
      </c>
      <c r="AK3899">
        <v>3073562.67</v>
      </c>
      <c r="AL3899">
        <v>0.34200000000000003</v>
      </c>
      <c r="AM3899">
        <v>42626.05</v>
      </c>
      <c r="AN3899">
        <v>696.3</v>
      </c>
      <c r="AO3899">
        <v>362</v>
      </c>
      <c r="AP3899">
        <v>252060.6</v>
      </c>
      <c r="AQ3899">
        <v>772682.31</v>
      </c>
      <c r="AR3899" t="s">
        <v>61</v>
      </c>
      <c r="AS3899" t="s">
        <v>124</v>
      </c>
      <c r="AT3899" t="s">
        <v>62</v>
      </c>
      <c r="AU3899" t="s">
        <v>63</v>
      </c>
    </row>
    <row r="3900" spans="1:47" x14ac:dyDescent="0.25">
      <c r="A3900" t="s">
        <v>5210</v>
      </c>
      <c r="B3900">
        <v>2020</v>
      </c>
      <c r="C3900">
        <v>11</v>
      </c>
      <c r="D3900" t="s">
        <v>119</v>
      </c>
      <c r="E3900" s="1">
        <v>44159</v>
      </c>
      <c r="F3900" s="1">
        <v>44179</v>
      </c>
      <c r="G3900">
        <v>20</v>
      </c>
      <c r="H3900">
        <v>3.4</v>
      </c>
      <c r="I3900" t="s">
        <v>65</v>
      </c>
      <c r="J3900" t="s">
        <v>50</v>
      </c>
      <c r="K3900" t="s">
        <v>423</v>
      </c>
      <c r="L3900">
        <v>2710.1941000000002</v>
      </c>
      <c r="M3900" t="s">
        <v>52</v>
      </c>
      <c r="N3900" t="s">
        <v>81</v>
      </c>
      <c r="O3900" t="s">
        <v>91</v>
      </c>
      <c r="P3900" t="s">
        <v>92</v>
      </c>
      <c r="Q3900" t="s">
        <v>174</v>
      </c>
      <c r="R3900" t="s">
        <v>3361</v>
      </c>
      <c r="S3900" t="s">
        <v>142</v>
      </c>
      <c r="T3900" t="s">
        <v>162</v>
      </c>
      <c r="U3900" t="s">
        <v>213</v>
      </c>
      <c r="V3900">
        <v>60180</v>
      </c>
      <c r="W3900">
        <v>44837</v>
      </c>
      <c r="X3900">
        <v>18.5</v>
      </c>
      <c r="Y3900">
        <v>12.5</v>
      </c>
      <c r="Z3900">
        <v>49958.87</v>
      </c>
      <c r="AB3900">
        <v>39.96</v>
      </c>
      <c r="AC3900">
        <v>1996356.45</v>
      </c>
      <c r="AD3900">
        <v>51954227.270000003</v>
      </c>
      <c r="AE3900">
        <v>161.04</v>
      </c>
      <c r="AF3900">
        <v>8366708759.5600004</v>
      </c>
      <c r="AG3900">
        <v>221332.39</v>
      </c>
      <c r="AH3900">
        <v>1.1000000000000001</v>
      </c>
      <c r="AI3900">
        <v>22828.35</v>
      </c>
      <c r="AJ3900">
        <v>7.83</v>
      </c>
      <c r="AK3900">
        <v>0</v>
      </c>
      <c r="AL3900">
        <v>0.28399999999999997</v>
      </c>
      <c r="AM3900">
        <v>147550.01</v>
      </c>
      <c r="AN3900">
        <v>838</v>
      </c>
      <c r="AO3900">
        <v>403.25</v>
      </c>
      <c r="AP3900">
        <v>337923.5</v>
      </c>
      <c r="AQ3900">
        <v>2725990.7</v>
      </c>
      <c r="AR3900" t="s">
        <v>124</v>
      </c>
      <c r="AS3900" t="s">
        <v>61</v>
      </c>
      <c r="AT3900" t="s">
        <v>62</v>
      </c>
      <c r="AU3900" t="s">
        <v>63</v>
      </c>
    </row>
    <row r="3901" spans="1:47" x14ac:dyDescent="0.25">
      <c r="A3901" t="s">
        <v>5211</v>
      </c>
      <c r="B3901">
        <v>2025</v>
      </c>
      <c r="C3901">
        <v>12</v>
      </c>
      <c r="D3901" t="s">
        <v>119</v>
      </c>
      <c r="E3901" s="1">
        <v>45998</v>
      </c>
      <c r="F3901" s="1">
        <v>46024</v>
      </c>
      <c r="G3901">
        <v>26</v>
      </c>
      <c r="H3901">
        <v>7.7</v>
      </c>
      <c r="I3901" t="s">
        <v>65</v>
      </c>
      <c r="J3901" t="s">
        <v>78</v>
      </c>
      <c r="K3901" t="s">
        <v>315</v>
      </c>
      <c r="L3901">
        <v>1511.9</v>
      </c>
      <c r="M3901" t="s">
        <v>68</v>
      </c>
      <c r="N3901" t="s">
        <v>168</v>
      </c>
      <c r="O3901" t="s">
        <v>200</v>
      </c>
      <c r="P3901" t="s">
        <v>100</v>
      </c>
      <c r="Q3901" t="s">
        <v>108</v>
      </c>
      <c r="R3901" t="s">
        <v>1433</v>
      </c>
      <c r="S3901" t="s">
        <v>85</v>
      </c>
      <c r="T3901" t="s">
        <v>59</v>
      </c>
      <c r="U3901" t="s">
        <v>96</v>
      </c>
      <c r="V3901">
        <v>53939</v>
      </c>
      <c r="W3901">
        <v>34518</v>
      </c>
      <c r="X3901">
        <v>18.899999999999999</v>
      </c>
      <c r="Y3901">
        <v>13</v>
      </c>
      <c r="Z3901">
        <v>49856.52</v>
      </c>
      <c r="AB3901">
        <v>34.24</v>
      </c>
      <c r="AC3901">
        <v>1707087.24</v>
      </c>
      <c r="AD3901">
        <v>53279668.659999996</v>
      </c>
      <c r="AE3901">
        <v>282.64999999999998</v>
      </c>
      <c r="AF3901">
        <v>15059498346.75</v>
      </c>
      <c r="AG3901">
        <v>221826.37</v>
      </c>
      <c r="AH3901">
        <v>1.8</v>
      </c>
      <c r="AI3901">
        <v>54704.11</v>
      </c>
      <c r="AJ3901">
        <v>21.99</v>
      </c>
      <c r="AK3901">
        <v>0</v>
      </c>
      <c r="AL3901">
        <v>0.218</v>
      </c>
      <c r="AM3901">
        <v>116149.68</v>
      </c>
      <c r="AN3901">
        <v>1206</v>
      </c>
      <c r="AO3901">
        <v>571.32000000000005</v>
      </c>
      <c r="AP3901">
        <v>689011.92</v>
      </c>
      <c r="AQ3901">
        <v>2788779.32</v>
      </c>
      <c r="AR3901" t="s">
        <v>61</v>
      </c>
      <c r="AS3901" t="s">
        <v>124</v>
      </c>
      <c r="AT3901" t="s">
        <v>116</v>
      </c>
      <c r="AU3901" t="s">
        <v>63</v>
      </c>
    </row>
    <row r="3902" spans="1:47" x14ac:dyDescent="0.25">
      <c r="A3902" t="s">
        <v>5212</v>
      </c>
      <c r="B3902">
        <v>2020</v>
      </c>
      <c r="C3902">
        <v>10</v>
      </c>
      <c r="D3902" t="s">
        <v>119</v>
      </c>
      <c r="E3902" s="1">
        <v>44124</v>
      </c>
      <c r="F3902" s="1">
        <v>44144</v>
      </c>
      <c r="G3902">
        <v>20</v>
      </c>
      <c r="H3902">
        <v>3</v>
      </c>
      <c r="I3902" t="s">
        <v>49</v>
      </c>
      <c r="J3902" t="s">
        <v>50</v>
      </c>
      <c r="K3902" t="s">
        <v>223</v>
      </c>
      <c r="L3902">
        <v>2710.1109999999999</v>
      </c>
      <c r="M3902" t="s">
        <v>80</v>
      </c>
      <c r="N3902" t="s">
        <v>81</v>
      </c>
      <c r="O3902" t="s">
        <v>200</v>
      </c>
      <c r="P3902" t="s">
        <v>83</v>
      </c>
      <c r="Q3902" t="s">
        <v>184</v>
      </c>
      <c r="R3902" t="s">
        <v>525</v>
      </c>
      <c r="S3902" t="s">
        <v>186</v>
      </c>
      <c r="T3902" t="s">
        <v>131</v>
      </c>
      <c r="U3902" t="s">
        <v>213</v>
      </c>
      <c r="V3902">
        <v>135318</v>
      </c>
      <c r="W3902">
        <v>81736</v>
      </c>
      <c r="X3902">
        <v>6.5</v>
      </c>
      <c r="Y3902">
        <v>10.9</v>
      </c>
      <c r="Z3902">
        <v>111480.46</v>
      </c>
      <c r="AB3902">
        <v>15.4</v>
      </c>
      <c r="AC3902">
        <v>1716799.08</v>
      </c>
      <c r="AD3902">
        <v>111315468.92</v>
      </c>
      <c r="AE3902">
        <v>159.63999999999999</v>
      </c>
      <c r="AF3902">
        <v>17770401458.389999</v>
      </c>
      <c r="AG3902">
        <v>67929.37</v>
      </c>
      <c r="AH3902">
        <v>0</v>
      </c>
      <c r="AI3902">
        <v>0</v>
      </c>
      <c r="AJ3902">
        <v>10.36</v>
      </c>
      <c r="AK3902">
        <v>11532282.58</v>
      </c>
      <c r="AL3902">
        <v>0.16400000000000001</v>
      </c>
      <c r="AM3902">
        <v>182557.37</v>
      </c>
      <c r="AN3902">
        <v>967.7</v>
      </c>
      <c r="AO3902">
        <v>691.04</v>
      </c>
      <c r="AP3902">
        <v>668719.41</v>
      </c>
      <c r="AQ3902">
        <v>2636005.23</v>
      </c>
      <c r="AR3902" t="s">
        <v>61</v>
      </c>
      <c r="AS3902" t="s">
        <v>61</v>
      </c>
      <c r="AT3902" t="s">
        <v>62</v>
      </c>
      <c r="AU3902" t="s">
        <v>63</v>
      </c>
    </row>
    <row r="3903" spans="1:47" x14ac:dyDescent="0.25">
      <c r="A3903" t="s">
        <v>5213</v>
      </c>
      <c r="B3903">
        <v>2020</v>
      </c>
      <c r="C3903">
        <v>11</v>
      </c>
      <c r="D3903" t="s">
        <v>119</v>
      </c>
      <c r="E3903" s="1">
        <v>44156</v>
      </c>
      <c r="F3903" s="1">
        <v>44165</v>
      </c>
      <c r="G3903">
        <v>9</v>
      </c>
      <c r="H3903">
        <v>19.600000000000001</v>
      </c>
      <c r="I3903" t="s">
        <v>49</v>
      </c>
      <c r="J3903" t="s">
        <v>50</v>
      </c>
      <c r="K3903" t="s">
        <v>145</v>
      </c>
      <c r="L3903">
        <v>2710.19</v>
      </c>
      <c r="M3903" t="s">
        <v>98</v>
      </c>
      <c r="N3903" t="s">
        <v>106</v>
      </c>
      <c r="O3903" t="s">
        <v>91</v>
      </c>
      <c r="P3903" t="s">
        <v>131</v>
      </c>
      <c r="Q3903" t="s">
        <v>226</v>
      </c>
      <c r="R3903" t="s">
        <v>402</v>
      </c>
      <c r="S3903" t="s">
        <v>170</v>
      </c>
      <c r="T3903" t="s">
        <v>148</v>
      </c>
      <c r="U3903" t="s">
        <v>213</v>
      </c>
      <c r="V3903">
        <v>70895</v>
      </c>
      <c r="W3903">
        <v>39305</v>
      </c>
      <c r="X3903">
        <v>16.2</v>
      </c>
      <c r="Y3903">
        <v>11.1</v>
      </c>
      <c r="Z3903">
        <v>66542.81</v>
      </c>
      <c r="AB3903">
        <v>25.65</v>
      </c>
      <c r="AC3903">
        <v>1706823.08</v>
      </c>
      <c r="AD3903">
        <v>64046123.770000003</v>
      </c>
      <c r="AE3903">
        <v>166.7</v>
      </c>
      <c r="AF3903">
        <v>10676488832.459999</v>
      </c>
      <c r="AG3903">
        <v>31843.15</v>
      </c>
      <c r="AH3903">
        <v>0</v>
      </c>
      <c r="AI3903">
        <v>0</v>
      </c>
      <c r="AJ3903">
        <v>8.84</v>
      </c>
      <c r="AK3903">
        <v>5661677.3399999999</v>
      </c>
      <c r="AL3903">
        <v>0.245</v>
      </c>
      <c r="AM3903">
        <v>156913</v>
      </c>
      <c r="AN3903">
        <v>250.7</v>
      </c>
      <c r="AO3903">
        <v>648.91999999999996</v>
      </c>
      <c r="AP3903">
        <v>162684.24</v>
      </c>
      <c r="AQ3903">
        <v>2058263.47</v>
      </c>
      <c r="AR3903" t="s">
        <v>61</v>
      </c>
      <c r="AS3903" t="s">
        <v>61</v>
      </c>
      <c r="AT3903" t="s">
        <v>62</v>
      </c>
      <c r="AU3903" t="s">
        <v>63</v>
      </c>
    </row>
    <row r="3904" spans="1:47" x14ac:dyDescent="0.25">
      <c r="A3904" t="s">
        <v>5214</v>
      </c>
      <c r="B3904">
        <v>2024</v>
      </c>
      <c r="C3904">
        <v>5</v>
      </c>
      <c r="D3904" t="s">
        <v>77</v>
      </c>
      <c r="E3904" s="1">
        <v>45413</v>
      </c>
      <c r="F3904" s="1">
        <v>45426</v>
      </c>
      <c r="G3904">
        <v>13</v>
      </c>
      <c r="H3904">
        <v>19.600000000000001</v>
      </c>
      <c r="I3904" t="s">
        <v>49</v>
      </c>
      <c r="J3904" t="s">
        <v>66</v>
      </c>
      <c r="K3904" t="s">
        <v>153</v>
      </c>
      <c r="L3904">
        <v>6309</v>
      </c>
      <c r="M3904" t="s">
        <v>80</v>
      </c>
      <c r="N3904" t="s">
        <v>69</v>
      </c>
      <c r="O3904" t="s">
        <v>200</v>
      </c>
      <c r="P3904" t="s">
        <v>55</v>
      </c>
      <c r="Q3904" t="s">
        <v>56</v>
      </c>
      <c r="R3904" t="s">
        <v>1024</v>
      </c>
      <c r="S3904" t="s">
        <v>156</v>
      </c>
      <c r="T3904" t="s">
        <v>131</v>
      </c>
      <c r="U3904" t="s">
        <v>181</v>
      </c>
      <c r="V3904">
        <v>29244</v>
      </c>
      <c r="W3904">
        <v>20919</v>
      </c>
      <c r="X3904">
        <v>14.3</v>
      </c>
      <c r="Y3904">
        <v>11.1</v>
      </c>
      <c r="Z3904">
        <v>24459.919999999998</v>
      </c>
      <c r="AA3904">
        <v>1747</v>
      </c>
      <c r="AB3904">
        <v>4466.62</v>
      </c>
      <c r="AC3904">
        <v>7803185.1399999997</v>
      </c>
      <c r="AD3904">
        <v>102747562.95</v>
      </c>
      <c r="AE3904">
        <v>281.47000000000003</v>
      </c>
      <c r="AF3904">
        <v>28920356543.540001</v>
      </c>
      <c r="AG3904">
        <v>242809.91</v>
      </c>
      <c r="AH3904">
        <v>0.5</v>
      </c>
      <c r="AI3904">
        <v>16939.599999999999</v>
      </c>
      <c r="AJ3904">
        <v>17.46</v>
      </c>
      <c r="AK3904">
        <v>17939724.489999998</v>
      </c>
      <c r="AL3904">
        <v>0.31900000000000001</v>
      </c>
      <c r="AM3904">
        <v>327764.73</v>
      </c>
      <c r="AN3904">
        <v>456.8</v>
      </c>
      <c r="AO3904">
        <v>495.84</v>
      </c>
      <c r="AP3904">
        <v>226499.71</v>
      </c>
      <c r="AQ3904">
        <v>8617199.0899999999</v>
      </c>
      <c r="AR3904" t="s">
        <v>61</v>
      </c>
      <c r="AS3904" t="s">
        <v>61</v>
      </c>
      <c r="AT3904" t="s">
        <v>62</v>
      </c>
      <c r="AU3904" t="s">
        <v>63</v>
      </c>
    </row>
    <row r="3905" spans="1:47" x14ac:dyDescent="0.25">
      <c r="A3905" t="s">
        <v>5215</v>
      </c>
      <c r="B3905">
        <v>2026</v>
      </c>
      <c r="C3905">
        <v>3</v>
      </c>
      <c r="D3905" t="s">
        <v>48</v>
      </c>
      <c r="E3905" s="1">
        <v>46084</v>
      </c>
      <c r="F3905" s="1">
        <v>46109</v>
      </c>
      <c r="G3905">
        <v>25</v>
      </c>
      <c r="H3905">
        <v>6.4</v>
      </c>
      <c r="I3905" t="s">
        <v>49</v>
      </c>
      <c r="J3905" t="s">
        <v>112</v>
      </c>
      <c r="K3905" t="s">
        <v>199</v>
      </c>
      <c r="L3905">
        <v>7204.49</v>
      </c>
      <c r="M3905" t="s">
        <v>90</v>
      </c>
      <c r="N3905" t="s">
        <v>69</v>
      </c>
      <c r="O3905" t="s">
        <v>189</v>
      </c>
      <c r="P3905" t="s">
        <v>131</v>
      </c>
      <c r="Q3905" t="s">
        <v>184</v>
      </c>
      <c r="R3905" t="s">
        <v>1742</v>
      </c>
      <c r="S3905" t="s">
        <v>161</v>
      </c>
      <c r="T3905" t="s">
        <v>131</v>
      </c>
      <c r="U3905" t="s">
        <v>181</v>
      </c>
      <c r="V3905">
        <v>27944</v>
      </c>
      <c r="W3905">
        <v>15373</v>
      </c>
      <c r="X3905">
        <v>15.7</v>
      </c>
      <c r="Y3905">
        <v>13.3</v>
      </c>
      <c r="Z3905">
        <v>21650.43</v>
      </c>
      <c r="AB3905">
        <v>19.07</v>
      </c>
      <c r="AC3905">
        <v>412873.7</v>
      </c>
      <c r="AD3905">
        <v>23915064.98</v>
      </c>
      <c r="AE3905">
        <v>281.5</v>
      </c>
      <c r="AF3905">
        <v>6732090791.8699999</v>
      </c>
      <c r="AG3905">
        <v>139609.70000000001</v>
      </c>
      <c r="AH3905">
        <v>0</v>
      </c>
      <c r="AI3905">
        <v>0</v>
      </c>
      <c r="AJ3905">
        <v>24.98</v>
      </c>
      <c r="AK3905">
        <v>5973983.2300000004</v>
      </c>
      <c r="AL3905">
        <v>0.34200000000000003</v>
      </c>
      <c r="AM3905">
        <v>81789.52</v>
      </c>
      <c r="AN3905">
        <v>939.1</v>
      </c>
      <c r="AO3905">
        <v>710.64</v>
      </c>
      <c r="AP3905">
        <v>667362.02</v>
      </c>
      <c r="AQ3905">
        <v>1301634.94</v>
      </c>
      <c r="AR3905" t="s">
        <v>61</v>
      </c>
      <c r="AS3905" t="s">
        <v>61</v>
      </c>
      <c r="AT3905" t="s">
        <v>62</v>
      </c>
      <c r="AU3905" t="s">
        <v>63</v>
      </c>
    </row>
    <row r="3906" spans="1:47" x14ac:dyDescent="0.25">
      <c r="A3906" t="s">
        <v>5216</v>
      </c>
      <c r="B3906">
        <v>2022</v>
      </c>
      <c r="C3906">
        <v>8</v>
      </c>
      <c r="D3906" t="s">
        <v>89</v>
      </c>
      <c r="E3906" s="1">
        <v>44800</v>
      </c>
      <c r="F3906" s="1">
        <v>44807</v>
      </c>
      <c r="G3906">
        <v>7</v>
      </c>
      <c r="H3906">
        <v>8.9</v>
      </c>
      <c r="I3906" t="s">
        <v>49</v>
      </c>
      <c r="J3906" t="s">
        <v>66</v>
      </c>
      <c r="K3906" t="s">
        <v>391</v>
      </c>
      <c r="L3906">
        <v>9999.99</v>
      </c>
      <c r="M3906" t="s">
        <v>68</v>
      </c>
      <c r="N3906" t="s">
        <v>53</v>
      </c>
      <c r="O3906" t="s">
        <v>99</v>
      </c>
      <c r="P3906" t="s">
        <v>164</v>
      </c>
      <c r="Q3906" t="s">
        <v>70</v>
      </c>
      <c r="R3906" t="s">
        <v>165</v>
      </c>
      <c r="S3906" t="s">
        <v>130</v>
      </c>
      <c r="T3906" t="s">
        <v>95</v>
      </c>
      <c r="U3906" t="s">
        <v>75</v>
      </c>
      <c r="V3906">
        <v>88497</v>
      </c>
      <c r="W3906">
        <v>57566</v>
      </c>
      <c r="X3906">
        <v>11.5</v>
      </c>
      <c r="Y3906">
        <v>10.8</v>
      </c>
      <c r="Z3906">
        <v>71256.98</v>
      </c>
      <c r="AB3906">
        <v>42.76</v>
      </c>
      <c r="AC3906">
        <v>3046948.46</v>
      </c>
      <c r="AD3906">
        <v>33177962.460000001</v>
      </c>
      <c r="AE3906">
        <v>219.76</v>
      </c>
      <c r="AF3906">
        <v>7291189030.21</v>
      </c>
      <c r="AG3906">
        <v>141794.20000000001</v>
      </c>
      <c r="AH3906">
        <v>0</v>
      </c>
      <c r="AI3906">
        <v>0</v>
      </c>
      <c r="AJ3906">
        <v>24.23</v>
      </c>
      <c r="AK3906">
        <v>8039020.2999999998</v>
      </c>
      <c r="AL3906">
        <v>0.193</v>
      </c>
      <c r="AM3906">
        <v>64033.47</v>
      </c>
      <c r="AN3906">
        <v>113.1</v>
      </c>
      <c r="AO3906">
        <v>658.99</v>
      </c>
      <c r="AP3906">
        <v>74531.77</v>
      </c>
      <c r="AQ3906">
        <v>3327307.9</v>
      </c>
      <c r="AR3906" t="s">
        <v>61</v>
      </c>
      <c r="AS3906" t="s">
        <v>61</v>
      </c>
      <c r="AT3906" t="s">
        <v>62</v>
      </c>
      <c r="AU3906" t="s">
        <v>63</v>
      </c>
    </row>
    <row r="3907" spans="1:47" x14ac:dyDescent="0.25">
      <c r="A3907" t="s">
        <v>5217</v>
      </c>
      <c r="B3907">
        <v>2023</v>
      </c>
      <c r="C3907">
        <v>10</v>
      </c>
      <c r="D3907" t="s">
        <v>119</v>
      </c>
      <c r="E3907" s="1">
        <v>45228</v>
      </c>
      <c r="F3907" s="1">
        <v>45237</v>
      </c>
      <c r="G3907">
        <v>9</v>
      </c>
      <c r="H3907">
        <v>2.4</v>
      </c>
      <c r="I3907" t="s">
        <v>49</v>
      </c>
      <c r="J3907" t="s">
        <v>112</v>
      </c>
      <c r="K3907" t="s">
        <v>126</v>
      </c>
      <c r="L3907">
        <v>2701.12</v>
      </c>
      <c r="M3907" t="s">
        <v>68</v>
      </c>
      <c r="N3907" t="s">
        <v>81</v>
      </c>
      <c r="O3907" t="s">
        <v>107</v>
      </c>
      <c r="P3907" t="s">
        <v>93</v>
      </c>
      <c r="Q3907" t="s">
        <v>226</v>
      </c>
      <c r="R3907" t="s">
        <v>1540</v>
      </c>
      <c r="S3907" t="s">
        <v>130</v>
      </c>
      <c r="T3907" t="s">
        <v>74</v>
      </c>
      <c r="U3907" t="s">
        <v>213</v>
      </c>
      <c r="V3907">
        <v>71801</v>
      </c>
      <c r="W3907">
        <v>51964</v>
      </c>
      <c r="X3907">
        <v>1.1000000000000001</v>
      </c>
      <c r="Y3907">
        <v>15.5</v>
      </c>
      <c r="Z3907">
        <v>66430.19</v>
      </c>
      <c r="AB3907">
        <v>10.06</v>
      </c>
      <c r="AC3907">
        <v>668287.71</v>
      </c>
      <c r="AD3907">
        <v>9634370.4600000009</v>
      </c>
      <c r="AE3907">
        <v>289.14</v>
      </c>
      <c r="AF3907">
        <v>2785681874.8000002</v>
      </c>
      <c r="AG3907">
        <v>237722.41</v>
      </c>
      <c r="AH3907">
        <v>0.8</v>
      </c>
      <c r="AI3907">
        <v>7556.88</v>
      </c>
      <c r="AJ3907">
        <v>2.7</v>
      </c>
      <c r="AK3907">
        <v>260128</v>
      </c>
      <c r="AL3907">
        <v>0.11799999999999999</v>
      </c>
      <c r="AM3907">
        <v>11368.56</v>
      </c>
      <c r="AN3907">
        <v>382.8</v>
      </c>
      <c r="AO3907">
        <v>596.75</v>
      </c>
      <c r="AP3907">
        <v>228435.9</v>
      </c>
      <c r="AQ3907">
        <v>1153371.46</v>
      </c>
      <c r="AR3907" t="s">
        <v>61</v>
      </c>
      <c r="AS3907" t="s">
        <v>61</v>
      </c>
      <c r="AT3907" t="s">
        <v>62</v>
      </c>
      <c r="AU3907" t="s">
        <v>63</v>
      </c>
    </row>
    <row r="3908" spans="1:47" x14ac:dyDescent="0.25">
      <c r="A3908" t="s">
        <v>5218</v>
      </c>
      <c r="B3908">
        <v>2023</v>
      </c>
      <c r="C3908">
        <v>11</v>
      </c>
      <c r="D3908" t="s">
        <v>119</v>
      </c>
      <c r="E3908" s="1">
        <v>45255</v>
      </c>
      <c r="F3908" s="1">
        <v>45273</v>
      </c>
      <c r="G3908">
        <v>18</v>
      </c>
      <c r="I3908" t="s">
        <v>49</v>
      </c>
      <c r="J3908" t="s">
        <v>50</v>
      </c>
      <c r="K3908" t="s">
        <v>120</v>
      </c>
      <c r="L3908">
        <v>2710.1921000000002</v>
      </c>
      <c r="M3908" t="s">
        <v>80</v>
      </c>
      <c r="N3908" t="s">
        <v>69</v>
      </c>
      <c r="O3908" t="s">
        <v>189</v>
      </c>
      <c r="P3908" t="s">
        <v>140</v>
      </c>
      <c r="Q3908" t="s">
        <v>100</v>
      </c>
      <c r="R3908" t="s">
        <v>1405</v>
      </c>
      <c r="S3908" t="s">
        <v>142</v>
      </c>
      <c r="T3908" t="s">
        <v>86</v>
      </c>
      <c r="U3908" t="s">
        <v>181</v>
      </c>
      <c r="V3908">
        <v>60994</v>
      </c>
      <c r="W3908">
        <v>42143</v>
      </c>
      <c r="X3908">
        <v>24.1</v>
      </c>
      <c r="Y3908">
        <v>10</v>
      </c>
      <c r="Z3908">
        <v>55309.56</v>
      </c>
      <c r="AB3908">
        <v>34.880000000000003</v>
      </c>
      <c r="AC3908">
        <v>1929197.45</v>
      </c>
      <c r="AD3908">
        <v>53723834.909999996</v>
      </c>
      <c r="AE3908">
        <v>280.74</v>
      </c>
      <c r="AF3908">
        <v>15082429412.629999</v>
      </c>
      <c r="AG3908">
        <v>153594.84</v>
      </c>
      <c r="AH3908">
        <v>1.1000000000000001</v>
      </c>
      <c r="AI3908">
        <v>9150.31</v>
      </c>
      <c r="AJ3908">
        <v>16.510000000000002</v>
      </c>
      <c r="AK3908">
        <v>8869805.1400000006</v>
      </c>
      <c r="AL3908">
        <v>8.7999999999999995E-2</v>
      </c>
      <c r="AM3908">
        <v>47276.97</v>
      </c>
      <c r="AN3908">
        <v>587.29999999999995</v>
      </c>
      <c r="AO3908">
        <v>527.73</v>
      </c>
      <c r="AP3908">
        <v>309935.83</v>
      </c>
      <c r="AQ3908">
        <v>2449155.4</v>
      </c>
      <c r="AR3908" t="s">
        <v>61</v>
      </c>
      <c r="AS3908" t="s">
        <v>61</v>
      </c>
      <c r="AT3908" t="s">
        <v>62</v>
      </c>
      <c r="AU3908" t="s">
        <v>63</v>
      </c>
    </row>
    <row r="3909" spans="1:47" x14ac:dyDescent="0.25">
      <c r="A3909" t="s">
        <v>5219</v>
      </c>
      <c r="B3909">
        <v>2021</v>
      </c>
      <c r="C3909">
        <v>5</v>
      </c>
      <c r="D3909" t="s">
        <v>77</v>
      </c>
      <c r="E3909" s="1">
        <v>44341</v>
      </c>
      <c r="F3909" s="1">
        <v>44359</v>
      </c>
      <c r="G3909">
        <v>18</v>
      </c>
      <c r="H3909">
        <v>7.4</v>
      </c>
      <c r="I3909" t="s">
        <v>49</v>
      </c>
      <c r="J3909" t="s">
        <v>134</v>
      </c>
      <c r="K3909" t="s">
        <v>135</v>
      </c>
      <c r="L3909">
        <v>9999.0098999999991</v>
      </c>
      <c r="M3909" t="s">
        <v>98</v>
      </c>
      <c r="N3909" t="s">
        <v>53</v>
      </c>
      <c r="O3909" t="s">
        <v>107</v>
      </c>
      <c r="P3909" t="s">
        <v>196</v>
      </c>
      <c r="Q3909" t="s">
        <v>56</v>
      </c>
      <c r="R3909" t="s">
        <v>3904</v>
      </c>
      <c r="S3909" t="s">
        <v>137</v>
      </c>
      <c r="T3909" t="s">
        <v>86</v>
      </c>
      <c r="U3909" t="s">
        <v>60</v>
      </c>
      <c r="V3909">
        <v>14006</v>
      </c>
      <c r="W3909">
        <v>8351</v>
      </c>
      <c r="X3909">
        <v>7.1</v>
      </c>
      <c r="Y3909">
        <v>10.4</v>
      </c>
      <c r="Z3909">
        <v>12553.47</v>
      </c>
      <c r="AB3909">
        <v>17.989999999999998</v>
      </c>
      <c r="AC3909">
        <v>225836.93</v>
      </c>
      <c r="AD3909">
        <v>6874280.1699999999</v>
      </c>
      <c r="AE3909">
        <v>165.78</v>
      </c>
      <c r="AF3909">
        <v>1139618166.5799999</v>
      </c>
      <c r="AG3909">
        <v>108970.63</v>
      </c>
      <c r="AH3909">
        <v>2.8</v>
      </c>
      <c r="AI3909">
        <v>41752.82</v>
      </c>
      <c r="AJ3909">
        <v>13.42</v>
      </c>
      <c r="AK3909">
        <v>922528.4</v>
      </c>
      <c r="AL3909">
        <v>0.18099999999999999</v>
      </c>
      <c r="AM3909">
        <v>12442.45</v>
      </c>
      <c r="AN3909">
        <v>576.6</v>
      </c>
      <c r="AO3909">
        <v>688.51</v>
      </c>
      <c r="AP3909">
        <v>396994.87</v>
      </c>
      <c r="AQ3909">
        <v>785997.7</v>
      </c>
      <c r="AR3909" t="s">
        <v>61</v>
      </c>
      <c r="AS3909" t="s">
        <v>61</v>
      </c>
      <c r="AT3909" t="s">
        <v>62</v>
      </c>
      <c r="AU3909" t="s">
        <v>63</v>
      </c>
    </row>
    <row r="3910" spans="1:47" x14ac:dyDescent="0.25">
      <c r="A3910" t="s">
        <v>5220</v>
      </c>
      <c r="B3910">
        <v>2022</v>
      </c>
      <c r="C3910">
        <v>5</v>
      </c>
      <c r="D3910" t="s">
        <v>77</v>
      </c>
      <c r="E3910" s="1">
        <v>44704</v>
      </c>
      <c r="F3910" s="1">
        <v>44716</v>
      </c>
      <c r="G3910">
        <v>12</v>
      </c>
      <c r="H3910">
        <v>12.2</v>
      </c>
      <c r="I3910" t="s">
        <v>65</v>
      </c>
      <c r="J3910" t="s">
        <v>50</v>
      </c>
      <c r="K3910" t="s">
        <v>51</v>
      </c>
      <c r="L3910">
        <v>2709</v>
      </c>
      <c r="M3910" t="s">
        <v>80</v>
      </c>
      <c r="N3910" t="s">
        <v>69</v>
      </c>
      <c r="O3910" t="s">
        <v>54</v>
      </c>
      <c r="P3910" t="s">
        <v>100</v>
      </c>
      <c r="Q3910" t="s">
        <v>150</v>
      </c>
      <c r="R3910" t="s">
        <v>1514</v>
      </c>
      <c r="S3910" t="s">
        <v>58</v>
      </c>
      <c r="T3910" t="s">
        <v>86</v>
      </c>
      <c r="U3910" t="s">
        <v>259</v>
      </c>
      <c r="V3910">
        <v>206665</v>
      </c>
      <c r="W3910">
        <v>133034</v>
      </c>
      <c r="X3910">
        <v>18.600000000000001</v>
      </c>
      <c r="Y3910">
        <v>10.8</v>
      </c>
      <c r="Z3910">
        <v>165105.62</v>
      </c>
      <c r="AB3910">
        <v>33.5</v>
      </c>
      <c r="AC3910">
        <v>5531038.2699999996</v>
      </c>
      <c r="AD3910">
        <v>10802860.720000001</v>
      </c>
      <c r="AE3910">
        <v>210.15</v>
      </c>
      <c r="AF3910">
        <v>2270221180.3099999</v>
      </c>
      <c r="AG3910">
        <v>74491.56</v>
      </c>
      <c r="AH3910">
        <v>0.7</v>
      </c>
      <c r="AI3910">
        <v>11578.54</v>
      </c>
      <c r="AJ3910">
        <v>15.22</v>
      </c>
      <c r="AK3910">
        <v>0</v>
      </c>
      <c r="AL3910">
        <v>0.13100000000000001</v>
      </c>
      <c r="AM3910">
        <v>14151.75</v>
      </c>
      <c r="AN3910">
        <v>360.7</v>
      </c>
      <c r="AO3910">
        <v>387.94</v>
      </c>
      <c r="AP3910">
        <v>139929.96</v>
      </c>
      <c r="AQ3910">
        <v>5771190.0800000001</v>
      </c>
      <c r="AR3910" t="s">
        <v>61</v>
      </c>
      <c r="AS3910" t="s">
        <v>61</v>
      </c>
      <c r="AT3910" t="s">
        <v>62</v>
      </c>
      <c r="AU3910" t="s">
        <v>63</v>
      </c>
    </row>
    <row r="3911" spans="1:47" x14ac:dyDescent="0.25">
      <c r="A3911" t="s">
        <v>5221</v>
      </c>
      <c r="B3911">
        <v>2024</v>
      </c>
      <c r="C3911">
        <v>7</v>
      </c>
      <c r="D3911" t="s">
        <v>89</v>
      </c>
      <c r="E3911" s="1">
        <v>45498</v>
      </c>
      <c r="F3911" s="1">
        <v>45506</v>
      </c>
      <c r="G3911">
        <v>8</v>
      </c>
      <c r="H3911">
        <v>5.8</v>
      </c>
      <c r="I3911" t="s">
        <v>49</v>
      </c>
      <c r="J3911" t="s">
        <v>50</v>
      </c>
      <c r="K3911" t="s">
        <v>51</v>
      </c>
      <c r="L3911">
        <v>2709</v>
      </c>
      <c r="M3911" t="s">
        <v>80</v>
      </c>
      <c r="N3911" t="s">
        <v>53</v>
      </c>
      <c r="O3911" t="s">
        <v>107</v>
      </c>
      <c r="P3911" t="s">
        <v>83</v>
      </c>
      <c r="Q3911" t="s">
        <v>226</v>
      </c>
      <c r="R3911" t="s">
        <v>4693</v>
      </c>
      <c r="S3911" t="s">
        <v>170</v>
      </c>
      <c r="T3911" t="s">
        <v>187</v>
      </c>
      <c r="U3911" t="s">
        <v>213</v>
      </c>
      <c r="V3911">
        <v>83549</v>
      </c>
      <c r="W3911">
        <v>52464</v>
      </c>
      <c r="X3911">
        <v>10.6</v>
      </c>
      <c r="Y3911">
        <v>10.5</v>
      </c>
      <c r="Z3911">
        <v>78891.8</v>
      </c>
      <c r="AB3911">
        <v>22.92</v>
      </c>
      <c r="AC3911">
        <v>1808200.06</v>
      </c>
      <c r="AD3911">
        <v>6075457.5199999996</v>
      </c>
      <c r="AE3911">
        <v>274.20999999999998</v>
      </c>
      <c r="AF3911">
        <v>1665951206.5599999</v>
      </c>
      <c r="AG3911">
        <v>16959.689999999999</v>
      </c>
      <c r="AH3911">
        <v>0</v>
      </c>
      <c r="AI3911">
        <v>0</v>
      </c>
      <c r="AJ3911">
        <v>5.39</v>
      </c>
      <c r="AK3911">
        <v>327467.15999999997</v>
      </c>
      <c r="AL3911">
        <v>0.16900000000000001</v>
      </c>
      <c r="AM3911">
        <v>10267.52</v>
      </c>
      <c r="AN3911">
        <v>188.6</v>
      </c>
      <c r="AO3911">
        <v>512.28</v>
      </c>
      <c r="AP3911">
        <v>96616.01</v>
      </c>
      <c r="AQ3911">
        <v>1932043.28</v>
      </c>
      <c r="AR3911" t="s">
        <v>61</v>
      </c>
      <c r="AS3911" t="s">
        <v>61</v>
      </c>
      <c r="AT3911" t="s">
        <v>62</v>
      </c>
      <c r="AU3911" t="s">
        <v>63</v>
      </c>
    </row>
    <row r="3912" spans="1:47" x14ac:dyDescent="0.25">
      <c r="A3912" t="s">
        <v>5222</v>
      </c>
      <c r="B3912">
        <v>2025</v>
      </c>
      <c r="C3912">
        <v>11</v>
      </c>
      <c r="D3912" t="s">
        <v>119</v>
      </c>
      <c r="E3912" s="1">
        <v>45980</v>
      </c>
      <c r="F3912" s="1">
        <v>46001</v>
      </c>
      <c r="G3912">
        <v>21</v>
      </c>
      <c r="H3912">
        <v>20.2</v>
      </c>
      <c r="I3912" t="s">
        <v>65</v>
      </c>
      <c r="J3912" t="s">
        <v>78</v>
      </c>
      <c r="K3912" t="s">
        <v>315</v>
      </c>
      <c r="L3912">
        <v>1511.9</v>
      </c>
      <c r="M3912" t="s">
        <v>114</v>
      </c>
      <c r="N3912" t="s">
        <v>69</v>
      </c>
      <c r="O3912" t="s">
        <v>200</v>
      </c>
      <c r="P3912" t="s">
        <v>82</v>
      </c>
      <c r="Q3912" t="s">
        <v>164</v>
      </c>
      <c r="R3912" t="s">
        <v>2930</v>
      </c>
      <c r="S3912" t="s">
        <v>85</v>
      </c>
      <c r="T3912" t="s">
        <v>102</v>
      </c>
      <c r="U3912" t="s">
        <v>213</v>
      </c>
      <c r="V3912">
        <v>37737</v>
      </c>
      <c r="W3912">
        <v>27431</v>
      </c>
      <c r="X3912">
        <v>6.9</v>
      </c>
      <c r="Y3912">
        <v>11.5</v>
      </c>
      <c r="Z3912">
        <v>32655.24</v>
      </c>
      <c r="AB3912">
        <v>39.75</v>
      </c>
      <c r="AC3912">
        <v>1298045.79</v>
      </c>
      <c r="AD3912">
        <v>37253424.340000004</v>
      </c>
      <c r="AE3912">
        <v>278.83</v>
      </c>
      <c r="AF3912">
        <v>10387372308.719999</v>
      </c>
      <c r="AG3912">
        <v>50343.6</v>
      </c>
      <c r="AH3912">
        <v>0.1</v>
      </c>
      <c r="AI3912">
        <v>1232.23</v>
      </c>
      <c r="AJ3912">
        <v>17.28</v>
      </c>
      <c r="AK3912">
        <v>0</v>
      </c>
      <c r="AL3912">
        <v>0.29299999999999998</v>
      </c>
      <c r="AM3912">
        <v>109152.53</v>
      </c>
      <c r="AN3912">
        <v>873.6</v>
      </c>
      <c r="AO3912">
        <v>373.2</v>
      </c>
      <c r="AP3912">
        <v>326027.52000000002</v>
      </c>
      <c r="AQ3912">
        <v>1784801.67</v>
      </c>
      <c r="AR3912" t="s">
        <v>61</v>
      </c>
      <c r="AS3912" t="s">
        <v>61</v>
      </c>
      <c r="AT3912" t="s">
        <v>62</v>
      </c>
      <c r="AU3912" t="s">
        <v>63</v>
      </c>
    </row>
    <row r="3913" spans="1:47" x14ac:dyDescent="0.25">
      <c r="A3913" t="s">
        <v>5223</v>
      </c>
      <c r="B3913">
        <v>2023</v>
      </c>
      <c r="C3913">
        <v>11</v>
      </c>
      <c r="D3913" t="s">
        <v>119</v>
      </c>
      <c r="E3913" s="1">
        <v>45241</v>
      </c>
      <c r="F3913" s="1">
        <v>45266</v>
      </c>
      <c r="G3913">
        <v>25</v>
      </c>
      <c r="H3913">
        <v>8.1999999999999993</v>
      </c>
      <c r="I3913" t="s">
        <v>49</v>
      </c>
      <c r="J3913" t="s">
        <v>112</v>
      </c>
      <c r="K3913" t="s">
        <v>126</v>
      </c>
      <c r="L3913">
        <v>2701.12</v>
      </c>
      <c r="M3913" t="s">
        <v>80</v>
      </c>
      <c r="N3913" t="s">
        <v>69</v>
      </c>
      <c r="O3913" t="s">
        <v>54</v>
      </c>
      <c r="P3913" t="s">
        <v>127</v>
      </c>
      <c r="Q3913" t="s">
        <v>92</v>
      </c>
      <c r="R3913" t="s">
        <v>1824</v>
      </c>
      <c r="S3913" t="s">
        <v>130</v>
      </c>
      <c r="T3913" t="s">
        <v>162</v>
      </c>
      <c r="U3913" t="s">
        <v>143</v>
      </c>
      <c r="V3913">
        <v>100392</v>
      </c>
      <c r="W3913">
        <v>68626</v>
      </c>
      <c r="X3913">
        <v>7.3</v>
      </c>
      <c r="Y3913">
        <v>15.5</v>
      </c>
      <c r="Z3913">
        <v>78806.48</v>
      </c>
      <c r="AB3913">
        <v>23.4</v>
      </c>
      <c r="AC3913">
        <v>1844071.63</v>
      </c>
      <c r="AD3913">
        <v>10549035.41</v>
      </c>
      <c r="AE3913">
        <v>287.73</v>
      </c>
      <c r="AF3913">
        <v>3035273958.52</v>
      </c>
      <c r="AG3913">
        <v>18712.87</v>
      </c>
      <c r="AH3913">
        <v>0.2</v>
      </c>
      <c r="AI3913">
        <v>3631.68</v>
      </c>
      <c r="AJ3913">
        <v>9.81</v>
      </c>
      <c r="AK3913">
        <v>1034860.37</v>
      </c>
      <c r="AL3913">
        <v>0.27400000000000002</v>
      </c>
      <c r="AM3913">
        <v>28904.36</v>
      </c>
      <c r="AN3913">
        <v>541.70000000000005</v>
      </c>
      <c r="AO3913">
        <v>460.76</v>
      </c>
      <c r="AP3913">
        <v>249593.69</v>
      </c>
      <c r="AQ3913">
        <v>2144914.23</v>
      </c>
      <c r="AR3913" t="s">
        <v>61</v>
      </c>
      <c r="AS3913" t="s">
        <v>61</v>
      </c>
      <c r="AT3913" t="s">
        <v>293</v>
      </c>
      <c r="AU3913" t="s">
        <v>63</v>
      </c>
    </row>
    <row r="3914" spans="1:47" x14ac:dyDescent="0.25">
      <c r="A3914" t="s">
        <v>5224</v>
      </c>
      <c r="B3914">
        <v>2022</v>
      </c>
      <c r="C3914">
        <v>11</v>
      </c>
      <c r="D3914" t="s">
        <v>119</v>
      </c>
      <c r="E3914" s="1">
        <v>44878</v>
      </c>
      <c r="F3914" s="1">
        <v>44887</v>
      </c>
      <c r="G3914">
        <v>9</v>
      </c>
      <c r="H3914">
        <v>11.6</v>
      </c>
      <c r="I3914" t="s">
        <v>65</v>
      </c>
      <c r="J3914" t="s">
        <v>50</v>
      </c>
      <c r="K3914" t="s">
        <v>51</v>
      </c>
      <c r="L3914">
        <v>2709</v>
      </c>
      <c r="M3914" t="s">
        <v>90</v>
      </c>
      <c r="N3914" t="s">
        <v>106</v>
      </c>
      <c r="O3914" t="s">
        <v>189</v>
      </c>
      <c r="P3914" t="s">
        <v>56</v>
      </c>
      <c r="Q3914" t="s">
        <v>93</v>
      </c>
      <c r="R3914" t="s">
        <v>1168</v>
      </c>
      <c r="S3914" t="s">
        <v>170</v>
      </c>
      <c r="T3914" t="s">
        <v>59</v>
      </c>
      <c r="U3914" t="s">
        <v>132</v>
      </c>
      <c r="V3914">
        <v>104597</v>
      </c>
      <c r="W3914">
        <v>69401</v>
      </c>
      <c r="X3914">
        <v>23.3</v>
      </c>
      <c r="Y3914">
        <v>10.9</v>
      </c>
      <c r="Z3914">
        <v>89267.11</v>
      </c>
      <c r="AB3914">
        <v>24.57</v>
      </c>
      <c r="AC3914">
        <v>2193292.89</v>
      </c>
      <c r="AD3914">
        <v>6551313.2000000002</v>
      </c>
      <c r="AE3914">
        <v>218.06</v>
      </c>
      <c r="AF3914">
        <v>1428579356.3900001</v>
      </c>
      <c r="AG3914">
        <v>195502.3</v>
      </c>
      <c r="AH3914">
        <v>0</v>
      </c>
      <c r="AI3914">
        <v>0</v>
      </c>
      <c r="AJ3914">
        <v>18.100000000000001</v>
      </c>
      <c r="AK3914">
        <v>0</v>
      </c>
      <c r="AL3914">
        <v>9.6000000000000002E-2</v>
      </c>
      <c r="AM3914">
        <v>6289.26</v>
      </c>
      <c r="AN3914">
        <v>259.3</v>
      </c>
      <c r="AO3914">
        <v>747.94</v>
      </c>
      <c r="AP3914">
        <v>193940.84</v>
      </c>
      <c r="AQ3914">
        <v>2589025.29</v>
      </c>
      <c r="AR3914" t="s">
        <v>61</v>
      </c>
      <c r="AS3914" t="s">
        <v>61</v>
      </c>
      <c r="AT3914" t="s">
        <v>62</v>
      </c>
      <c r="AU3914" t="s">
        <v>63</v>
      </c>
    </row>
    <row r="3915" spans="1:47" x14ac:dyDescent="0.25">
      <c r="A3915" t="s">
        <v>5225</v>
      </c>
      <c r="B3915">
        <v>2024</v>
      </c>
      <c r="C3915">
        <v>5</v>
      </c>
      <c r="D3915" t="s">
        <v>77</v>
      </c>
      <c r="E3915" s="1">
        <v>45435</v>
      </c>
      <c r="F3915" s="1">
        <v>45451</v>
      </c>
      <c r="G3915">
        <v>16</v>
      </c>
      <c r="H3915">
        <v>13.2</v>
      </c>
      <c r="I3915" t="s">
        <v>65</v>
      </c>
      <c r="J3915" t="s">
        <v>50</v>
      </c>
      <c r="K3915" t="s">
        <v>423</v>
      </c>
      <c r="L3915">
        <v>2710.1941000000002</v>
      </c>
      <c r="M3915" t="s">
        <v>68</v>
      </c>
      <c r="N3915" t="s">
        <v>168</v>
      </c>
      <c r="O3915" t="s">
        <v>200</v>
      </c>
      <c r="P3915" t="s">
        <v>92</v>
      </c>
      <c r="Q3915" t="s">
        <v>121</v>
      </c>
      <c r="R3915" t="s">
        <v>1923</v>
      </c>
      <c r="S3915" t="s">
        <v>142</v>
      </c>
      <c r="T3915" t="s">
        <v>86</v>
      </c>
      <c r="U3915" t="s">
        <v>259</v>
      </c>
      <c r="V3915">
        <v>68609</v>
      </c>
      <c r="W3915">
        <v>40686</v>
      </c>
      <c r="X3915">
        <v>3.9</v>
      </c>
      <c r="Y3915">
        <v>14.9</v>
      </c>
      <c r="Z3915">
        <v>59417.38</v>
      </c>
      <c r="AB3915">
        <v>42.2</v>
      </c>
      <c r="AC3915">
        <v>2507413.44</v>
      </c>
      <c r="AD3915">
        <v>38742508.460000001</v>
      </c>
      <c r="AE3915">
        <v>278.55</v>
      </c>
      <c r="AF3915">
        <v>10791725731.530001</v>
      </c>
      <c r="AG3915">
        <v>86335.22</v>
      </c>
      <c r="AH3915">
        <v>0.3</v>
      </c>
      <c r="AI3915">
        <v>7861.89</v>
      </c>
      <c r="AJ3915">
        <v>17.36</v>
      </c>
      <c r="AK3915">
        <v>0</v>
      </c>
      <c r="AL3915">
        <v>7.9000000000000001E-2</v>
      </c>
      <c r="AM3915">
        <v>30606.58</v>
      </c>
      <c r="AN3915">
        <v>767.6</v>
      </c>
      <c r="AO3915">
        <v>639.23</v>
      </c>
      <c r="AP3915">
        <v>490672.95</v>
      </c>
      <c r="AQ3915">
        <v>3122890.08</v>
      </c>
      <c r="AR3915" t="s">
        <v>61</v>
      </c>
      <c r="AS3915" t="s">
        <v>61</v>
      </c>
      <c r="AT3915" t="s">
        <v>62</v>
      </c>
      <c r="AU3915" t="s">
        <v>63</v>
      </c>
    </row>
    <row r="3916" spans="1:47" x14ac:dyDescent="0.25">
      <c r="A3916" t="s">
        <v>5226</v>
      </c>
      <c r="B3916">
        <v>2022</v>
      </c>
      <c r="C3916">
        <v>2</v>
      </c>
      <c r="D3916" t="s">
        <v>48</v>
      </c>
      <c r="E3916" s="1">
        <v>44602</v>
      </c>
      <c r="F3916" s="1">
        <v>44629</v>
      </c>
      <c r="G3916">
        <v>27</v>
      </c>
      <c r="H3916">
        <v>11.3</v>
      </c>
      <c r="I3916" t="s">
        <v>65</v>
      </c>
      <c r="J3916" t="s">
        <v>78</v>
      </c>
      <c r="K3916" t="s">
        <v>105</v>
      </c>
      <c r="L3916">
        <v>1201.9000000000001</v>
      </c>
      <c r="M3916" t="s">
        <v>52</v>
      </c>
      <c r="N3916" t="s">
        <v>69</v>
      </c>
      <c r="O3916" t="s">
        <v>200</v>
      </c>
      <c r="P3916" t="s">
        <v>56</v>
      </c>
      <c r="Q3916" t="s">
        <v>121</v>
      </c>
      <c r="R3916" t="s">
        <v>639</v>
      </c>
      <c r="S3916" t="s">
        <v>85</v>
      </c>
      <c r="T3916" t="s">
        <v>162</v>
      </c>
      <c r="U3916" t="s">
        <v>228</v>
      </c>
      <c r="V3916">
        <v>57251</v>
      </c>
      <c r="W3916">
        <v>42451</v>
      </c>
      <c r="X3916">
        <v>4.9000000000000004</v>
      </c>
      <c r="Y3916">
        <v>15</v>
      </c>
      <c r="Z3916">
        <v>49140.480000000003</v>
      </c>
      <c r="AB3916">
        <v>19.649999999999999</v>
      </c>
      <c r="AC3916">
        <v>965610.43</v>
      </c>
      <c r="AD3916">
        <v>55413753.68</v>
      </c>
      <c r="AE3916">
        <v>212.69</v>
      </c>
      <c r="AF3916">
        <v>11785951270.200001</v>
      </c>
      <c r="AG3916">
        <v>57888.59</v>
      </c>
      <c r="AH3916">
        <v>0</v>
      </c>
      <c r="AI3916">
        <v>0</v>
      </c>
      <c r="AJ3916">
        <v>12.96</v>
      </c>
      <c r="AK3916">
        <v>0</v>
      </c>
      <c r="AL3916">
        <v>0.16600000000000001</v>
      </c>
      <c r="AM3916">
        <v>91986.83</v>
      </c>
      <c r="AN3916">
        <v>715.7</v>
      </c>
      <c r="AO3916">
        <v>355.48</v>
      </c>
      <c r="AP3916">
        <v>254417.04</v>
      </c>
      <c r="AQ3916">
        <v>1369902.89</v>
      </c>
      <c r="AR3916" t="s">
        <v>61</v>
      </c>
      <c r="AS3916" t="s">
        <v>61</v>
      </c>
      <c r="AT3916" t="s">
        <v>62</v>
      </c>
      <c r="AU3916" t="s">
        <v>63</v>
      </c>
    </row>
    <row r="3917" spans="1:47" x14ac:dyDescent="0.25">
      <c r="A3917" t="s">
        <v>5227</v>
      </c>
      <c r="B3917">
        <v>2020</v>
      </c>
      <c r="C3917">
        <v>12</v>
      </c>
      <c r="D3917" t="s">
        <v>119</v>
      </c>
      <c r="E3917" s="1">
        <v>44186</v>
      </c>
      <c r="F3917" s="1">
        <v>44220</v>
      </c>
      <c r="G3917">
        <v>34</v>
      </c>
      <c r="H3917">
        <v>8.3000000000000007</v>
      </c>
      <c r="I3917" t="s">
        <v>65</v>
      </c>
      <c r="J3917" t="s">
        <v>66</v>
      </c>
      <c r="K3917" t="s">
        <v>245</v>
      </c>
      <c r="L3917">
        <v>8905.9</v>
      </c>
      <c r="M3917" t="s">
        <v>80</v>
      </c>
      <c r="N3917" t="s">
        <v>53</v>
      </c>
      <c r="O3917" t="s">
        <v>99</v>
      </c>
      <c r="P3917" t="s">
        <v>70</v>
      </c>
      <c r="Q3917" t="s">
        <v>131</v>
      </c>
      <c r="R3917" t="s">
        <v>115</v>
      </c>
      <c r="S3917" t="s">
        <v>137</v>
      </c>
      <c r="T3917" t="s">
        <v>74</v>
      </c>
      <c r="U3917" t="s">
        <v>87</v>
      </c>
      <c r="V3917">
        <v>9809</v>
      </c>
      <c r="W3917">
        <v>5732</v>
      </c>
      <c r="X3917">
        <v>21</v>
      </c>
      <c r="Y3917">
        <v>11.3</v>
      </c>
      <c r="Z3917">
        <v>8464.61</v>
      </c>
      <c r="AB3917">
        <v>42.55</v>
      </c>
      <c r="AC3917">
        <v>360169.16</v>
      </c>
      <c r="AD3917">
        <v>4621169.18</v>
      </c>
      <c r="AE3917">
        <v>160.66</v>
      </c>
      <c r="AF3917">
        <v>742437040.46000004</v>
      </c>
      <c r="AG3917">
        <v>188453.47</v>
      </c>
      <c r="AH3917">
        <v>2.6</v>
      </c>
      <c r="AI3917">
        <v>75242.44</v>
      </c>
      <c r="AJ3917">
        <v>10.11</v>
      </c>
      <c r="AK3917">
        <v>0</v>
      </c>
      <c r="AL3917">
        <v>0.14399999999999999</v>
      </c>
      <c r="AM3917">
        <v>6654.48</v>
      </c>
      <c r="AN3917">
        <v>969.9</v>
      </c>
      <c r="AO3917">
        <v>357.2</v>
      </c>
      <c r="AP3917">
        <v>346448.28</v>
      </c>
      <c r="AQ3917">
        <v>976967.83</v>
      </c>
      <c r="AR3917" t="s">
        <v>61</v>
      </c>
      <c r="AS3917" t="s">
        <v>61</v>
      </c>
      <c r="AT3917" t="s">
        <v>62</v>
      </c>
      <c r="AU3917" t="s">
        <v>63</v>
      </c>
    </row>
    <row r="3918" spans="1:47" x14ac:dyDescent="0.25">
      <c r="A3918" t="s">
        <v>5228</v>
      </c>
      <c r="B3918">
        <v>2025</v>
      </c>
      <c r="C3918">
        <v>6</v>
      </c>
      <c r="D3918" t="s">
        <v>77</v>
      </c>
      <c r="E3918" s="1">
        <v>45810</v>
      </c>
      <c r="F3918" s="1">
        <v>45818</v>
      </c>
      <c r="G3918">
        <v>8</v>
      </c>
      <c r="H3918">
        <v>10.4</v>
      </c>
      <c r="I3918" t="s">
        <v>49</v>
      </c>
      <c r="J3918" t="s">
        <v>78</v>
      </c>
      <c r="K3918" t="s">
        <v>211</v>
      </c>
      <c r="L3918">
        <v>1701.99</v>
      </c>
      <c r="M3918" t="s">
        <v>68</v>
      </c>
      <c r="N3918" t="s">
        <v>53</v>
      </c>
      <c r="O3918" t="s">
        <v>189</v>
      </c>
      <c r="P3918" t="s">
        <v>159</v>
      </c>
      <c r="Q3918" t="s">
        <v>226</v>
      </c>
      <c r="R3918" t="s">
        <v>934</v>
      </c>
      <c r="S3918" t="s">
        <v>85</v>
      </c>
      <c r="T3918" t="s">
        <v>102</v>
      </c>
      <c r="U3918" t="s">
        <v>181</v>
      </c>
      <c r="V3918">
        <v>55029</v>
      </c>
      <c r="W3918">
        <v>31181</v>
      </c>
      <c r="X3918">
        <v>3.3</v>
      </c>
      <c r="Y3918">
        <v>14.3</v>
      </c>
      <c r="Z3918">
        <v>49693.8</v>
      </c>
      <c r="AB3918">
        <v>34.57</v>
      </c>
      <c r="AC3918">
        <v>1717914.67</v>
      </c>
      <c r="AD3918">
        <v>35044067.759999998</v>
      </c>
      <c r="AE3918">
        <v>278.23</v>
      </c>
      <c r="AF3918">
        <v>9750310972.8600006</v>
      </c>
      <c r="AG3918">
        <v>117011.98</v>
      </c>
      <c r="AH3918">
        <v>0.7</v>
      </c>
      <c r="AI3918">
        <v>19422.650000000001</v>
      </c>
      <c r="AJ3918">
        <v>17.920000000000002</v>
      </c>
      <c r="AK3918">
        <v>6279896.9400000004</v>
      </c>
      <c r="AL3918">
        <v>0.28199999999999997</v>
      </c>
      <c r="AM3918">
        <v>98824.27</v>
      </c>
      <c r="AN3918">
        <v>412.1</v>
      </c>
      <c r="AO3918">
        <v>370.8</v>
      </c>
      <c r="AP3918">
        <v>152806.68</v>
      </c>
      <c r="AQ3918">
        <v>2105980.25</v>
      </c>
      <c r="AR3918" t="s">
        <v>124</v>
      </c>
      <c r="AS3918" t="s">
        <v>61</v>
      </c>
      <c r="AT3918" t="s">
        <v>62</v>
      </c>
      <c r="AU3918" t="s">
        <v>63</v>
      </c>
    </row>
    <row r="3919" spans="1:47" x14ac:dyDescent="0.25">
      <c r="A3919" t="s">
        <v>5229</v>
      </c>
      <c r="B3919">
        <v>2023</v>
      </c>
      <c r="C3919">
        <v>10</v>
      </c>
      <c r="D3919" t="s">
        <v>119</v>
      </c>
      <c r="E3919" s="1">
        <v>45202</v>
      </c>
      <c r="F3919" s="1">
        <v>45218</v>
      </c>
      <c r="G3919">
        <v>16</v>
      </c>
      <c r="H3919">
        <v>2.7</v>
      </c>
      <c r="I3919" t="s">
        <v>65</v>
      </c>
      <c r="J3919" t="s">
        <v>50</v>
      </c>
      <c r="K3919" t="s">
        <v>183</v>
      </c>
      <c r="L3919">
        <v>2710.19</v>
      </c>
      <c r="M3919" t="s">
        <v>90</v>
      </c>
      <c r="N3919" t="s">
        <v>168</v>
      </c>
      <c r="O3919" t="s">
        <v>91</v>
      </c>
      <c r="P3919" t="s">
        <v>56</v>
      </c>
      <c r="Q3919" t="s">
        <v>174</v>
      </c>
      <c r="R3919" t="s">
        <v>5230</v>
      </c>
      <c r="S3919" t="s">
        <v>186</v>
      </c>
      <c r="T3919" t="s">
        <v>102</v>
      </c>
      <c r="U3919" t="s">
        <v>213</v>
      </c>
      <c r="V3919">
        <v>123787</v>
      </c>
      <c r="W3919">
        <v>74003</v>
      </c>
      <c r="X3919">
        <v>12.1</v>
      </c>
      <c r="Y3919">
        <v>12.2</v>
      </c>
      <c r="Z3919">
        <v>111320.37</v>
      </c>
      <c r="AB3919">
        <v>25.84</v>
      </c>
      <c r="AC3919">
        <v>2876518.36</v>
      </c>
      <c r="AD3919">
        <v>50981389.850000001</v>
      </c>
      <c r="AE3919">
        <v>286.82</v>
      </c>
      <c r="AF3919">
        <v>14622482236.780001</v>
      </c>
      <c r="AG3919">
        <v>135263.5</v>
      </c>
      <c r="AH3919">
        <v>1.5</v>
      </c>
      <c r="AI3919">
        <v>26541.17</v>
      </c>
      <c r="AJ3919">
        <v>21.15</v>
      </c>
      <c r="AK3919">
        <v>0</v>
      </c>
      <c r="AL3919">
        <v>0.22800000000000001</v>
      </c>
      <c r="AM3919">
        <v>116237.57</v>
      </c>
      <c r="AN3919">
        <v>525.9</v>
      </c>
      <c r="AO3919">
        <v>695.93</v>
      </c>
      <c r="AP3919">
        <v>365989.59</v>
      </c>
      <c r="AQ3919">
        <v>3520550.19</v>
      </c>
      <c r="AR3919" t="s">
        <v>61</v>
      </c>
      <c r="AS3919" t="s">
        <v>61</v>
      </c>
      <c r="AT3919" t="s">
        <v>62</v>
      </c>
      <c r="AU3919" t="s">
        <v>63</v>
      </c>
    </row>
    <row r="3920" spans="1:47" x14ac:dyDescent="0.25">
      <c r="A3920" t="s">
        <v>5231</v>
      </c>
      <c r="B3920">
        <v>2020</v>
      </c>
      <c r="C3920">
        <v>9</v>
      </c>
      <c r="D3920" t="s">
        <v>89</v>
      </c>
      <c r="E3920" s="1">
        <v>44102</v>
      </c>
      <c r="F3920" s="1">
        <v>44126</v>
      </c>
      <c r="G3920">
        <v>24</v>
      </c>
      <c r="H3920">
        <v>5.5</v>
      </c>
      <c r="I3920" t="s">
        <v>65</v>
      </c>
      <c r="J3920" t="s">
        <v>66</v>
      </c>
      <c r="K3920" t="s">
        <v>245</v>
      </c>
      <c r="L3920">
        <v>8905.9</v>
      </c>
      <c r="M3920" t="s">
        <v>52</v>
      </c>
      <c r="N3920" t="s">
        <v>106</v>
      </c>
      <c r="O3920" t="s">
        <v>189</v>
      </c>
      <c r="P3920" t="s">
        <v>226</v>
      </c>
      <c r="Q3920" t="s">
        <v>146</v>
      </c>
      <c r="R3920" t="s">
        <v>361</v>
      </c>
      <c r="S3920" t="s">
        <v>73</v>
      </c>
      <c r="T3920" t="s">
        <v>131</v>
      </c>
      <c r="U3920" t="s">
        <v>60</v>
      </c>
      <c r="V3920">
        <v>7994</v>
      </c>
      <c r="W3920">
        <v>4653</v>
      </c>
      <c r="X3920">
        <v>21</v>
      </c>
      <c r="Y3920">
        <v>13.1</v>
      </c>
      <c r="Z3920">
        <v>6157.97</v>
      </c>
      <c r="AB3920">
        <v>24.55</v>
      </c>
      <c r="AC3920">
        <v>151178.16</v>
      </c>
      <c r="AD3920">
        <v>6093126.5800000001</v>
      </c>
      <c r="AE3920">
        <v>160.01</v>
      </c>
      <c r="AF3920">
        <v>974961184.07000005</v>
      </c>
      <c r="AG3920">
        <v>169926.7</v>
      </c>
      <c r="AH3920">
        <v>0.5</v>
      </c>
      <c r="AI3920">
        <v>14622.88</v>
      </c>
      <c r="AJ3920">
        <v>10.25</v>
      </c>
      <c r="AK3920">
        <v>0</v>
      </c>
      <c r="AL3920">
        <v>0.26600000000000001</v>
      </c>
      <c r="AM3920">
        <v>16207.72</v>
      </c>
      <c r="AN3920">
        <v>1225.7</v>
      </c>
      <c r="AO3920">
        <v>369.47</v>
      </c>
      <c r="AP3920">
        <v>452859.38</v>
      </c>
      <c r="AQ3920">
        <v>804794.84</v>
      </c>
      <c r="AR3920" t="s">
        <v>61</v>
      </c>
      <c r="AS3920" t="s">
        <v>124</v>
      </c>
      <c r="AT3920" t="s">
        <v>62</v>
      </c>
      <c r="AU3920" t="s">
        <v>63</v>
      </c>
    </row>
    <row r="3921" spans="1:47" x14ac:dyDescent="0.25">
      <c r="A3921" t="s">
        <v>5232</v>
      </c>
      <c r="B3921">
        <v>2025</v>
      </c>
      <c r="C3921">
        <v>5</v>
      </c>
      <c r="D3921" t="s">
        <v>77</v>
      </c>
      <c r="E3921" s="1">
        <v>45782</v>
      </c>
      <c r="F3921" s="1">
        <v>45801</v>
      </c>
      <c r="G3921">
        <v>19</v>
      </c>
      <c r="H3921">
        <v>19.899999999999999</v>
      </c>
      <c r="I3921" t="s">
        <v>49</v>
      </c>
      <c r="J3921" t="s">
        <v>134</v>
      </c>
      <c r="K3921" t="s">
        <v>135</v>
      </c>
      <c r="L3921">
        <v>9999.0098999999991</v>
      </c>
      <c r="M3921" t="s">
        <v>90</v>
      </c>
      <c r="N3921" t="s">
        <v>106</v>
      </c>
      <c r="O3921" t="s">
        <v>200</v>
      </c>
      <c r="P3921" t="s">
        <v>150</v>
      </c>
      <c r="Q3921" t="s">
        <v>100</v>
      </c>
      <c r="R3921" t="s">
        <v>832</v>
      </c>
      <c r="S3921" t="s">
        <v>137</v>
      </c>
      <c r="T3921" t="s">
        <v>102</v>
      </c>
      <c r="U3921" t="s">
        <v>213</v>
      </c>
      <c r="V3921">
        <v>6113</v>
      </c>
      <c r="W3921">
        <v>3585</v>
      </c>
      <c r="X3921">
        <v>7.3</v>
      </c>
      <c r="Y3921">
        <v>11.4</v>
      </c>
      <c r="Z3921">
        <v>5360.72</v>
      </c>
      <c r="AB3921">
        <v>19.239999999999998</v>
      </c>
      <c r="AC3921">
        <v>103140.25</v>
      </c>
      <c r="AD3921">
        <v>5198558.22</v>
      </c>
      <c r="AE3921">
        <v>279.64999999999998</v>
      </c>
      <c r="AF3921">
        <v>1453776806.22</v>
      </c>
      <c r="AG3921">
        <v>18528.060000000001</v>
      </c>
      <c r="AH3921">
        <v>0</v>
      </c>
      <c r="AI3921">
        <v>0</v>
      </c>
      <c r="AJ3921">
        <v>23.55</v>
      </c>
      <c r="AK3921">
        <v>1224260.46</v>
      </c>
      <c r="AL3921">
        <v>7.2999999999999995E-2</v>
      </c>
      <c r="AM3921">
        <v>3794.95</v>
      </c>
      <c r="AN3921">
        <v>776.1</v>
      </c>
      <c r="AO3921">
        <v>618.16999999999996</v>
      </c>
      <c r="AP3921">
        <v>479761.74</v>
      </c>
      <c r="AQ3921">
        <v>605225</v>
      </c>
      <c r="AR3921" t="s">
        <v>61</v>
      </c>
      <c r="AS3921" t="s">
        <v>61</v>
      </c>
      <c r="AT3921" t="s">
        <v>62</v>
      </c>
      <c r="AU3921" t="s">
        <v>63</v>
      </c>
    </row>
    <row r="3922" spans="1:47" x14ac:dyDescent="0.25">
      <c r="A3922" t="s">
        <v>5233</v>
      </c>
      <c r="B3922">
        <v>2023</v>
      </c>
      <c r="C3922">
        <v>8</v>
      </c>
      <c r="D3922" t="s">
        <v>89</v>
      </c>
      <c r="E3922" s="1">
        <v>45143</v>
      </c>
      <c r="F3922" s="1">
        <v>45158</v>
      </c>
      <c r="G3922">
        <v>15</v>
      </c>
      <c r="H3922">
        <v>1.2</v>
      </c>
      <c r="I3922" t="s">
        <v>65</v>
      </c>
      <c r="J3922" t="s">
        <v>50</v>
      </c>
      <c r="K3922" t="s">
        <v>223</v>
      </c>
      <c r="L3922">
        <v>2710.1109999999999</v>
      </c>
      <c r="M3922" t="s">
        <v>90</v>
      </c>
      <c r="N3922" t="s">
        <v>69</v>
      </c>
      <c r="O3922" t="s">
        <v>99</v>
      </c>
      <c r="P3922" t="s">
        <v>184</v>
      </c>
      <c r="Q3922" t="s">
        <v>71</v>
      </c>
      <c r="R3922" t="s">
        <v>1807</v>
      </c>
      <c r="S3922" t="s">
        <v>186</v>
      </c>
      <c r="T3922" t="s">
        <v>187</v>
      </c>
      <c r="U3922" t="s">
        <v>181</v>
      </c>
      <c r="V3922">
        <v>99999</v>
      </c>
      <c r="W3922">
        <v>70564</v>
      </c>
      <c r="X3922">
        <v>13.6</v>
      </c>
      <c r="Y3922">
        <v>10.199999999999999</v>
      </c>
      <c r="Z3922">
        <v>85060.3</v>
      </c>
      <c r="AB3922">
        <v>30.76</v>
      </c>
      <c r="AC3922">
        <v>2616454.83</v>
      </c>
      <c r="AD3922">
        <v>79307671.909999996</v>
      </c>
      <c r="AE3922">
        <v>289.51</v>
      </c>
      <c r="AF3922">
        <v>22960364094.66</v>
      </c>
      <c r="AG3922">
        <v>185400.71</v>
      </c>
      <c r="AH3922">
        <v>1</v>
      </c>
      <c r="AI3922">
        <v>9828.61</v>
      </c>
      <c r="AJ3922">
        <v>21.87</v>
      </c>
      <c r="AK3922">
        <v>0</v>
      </c>
      <c r="AL3922">
        <v>0.249</v>
      </c>
      <c r="AM3922">
        <v>197476.1</v>
      </c>
      <c r="AN3922">
        <v>321</v>
      </c>
      <c r="AO3922">
        <v>365.81</v>
      </c>
      <c r="AP3922">
        <v>117425.01</v>
      </c>
      <c r="AQ3922">
        <v>3126585.26</v>
      </c>
      <c r="AR3922" t="s">
        <v>61</v>
      </c>
      <c r="AS3922" t="s">
        <v>124</v>
      </c>
      <c r="AT3922" t="s">
        <v>62</v>
      </c>
      <c r="AU3922" t="s">
        <v>63</v>
      </c>
    </row>
    <row r="3923" spans="1:47" x14ac:dyDescent="0.25">
      <c r="A3923" t="s">
        <v>5234</v>
      </c>
      <c r="B3923">
        <v>2024</v>
      </c>
      <c r="C3923">
        <v>9</v>
      </c>
      <c r="D3923" t="s">
        <v>89</v>
      </c>
      <c r="E3923" s="1">
        <v>45561</v>
      </c>
      <c r="F3923" s="1">
        <v>45573</v>
      </c>
      <c r="G3923">
        <v>12</v>
      </c>
      <c r="H3923">
        <v>7.3</v>
      </c>
      <c r="I3923" t="s">
        <v>65</v>
      </c>
      <c r="J3923" t="s">
        <v>50</v>
      </c>
      <c r="K3923" t="s">
        <v>145</v>
      </c>
      <c r="L3923">
        <v>2710.19</v>
      </c>
      <c r="M3923" t="s">
        <v>98</v>
      </c>
      <c r="N3923" t="s">
        <v>81</v>
      </c>
      <c r="O3923" t="s">
        <v>54</v>
      </c>
      <c r="P3923" t="s">
        <v>226</v>
      </c>
      <c r="Q3923" t="s">
        <v>127</v>
      </c>
      <c r="R3923" t="s">
        <v>2039</v>
      </c>
      <c r="S3923" t="s">
        <v>170</v>
      </c>
      <c r="T3923" t="s">
        <v>187</v>
      </c>
      <c r="U3923" t="s">
        <v>259</v>
      </c>
      <c r="V3923">
        <v>117777</v>
      </c>
      <c r="W3923">
        <v>84912</v>
      </c>
      <c r="X3923">
        <v>23.6</v>
      </c>
      <c r="Y3923">
        <v>14.5</v>
      </c>
      <c r="Z3923">
        <v>105956.38</v>
      </c>
      <c r="AB3923">
        <v>21.84</v>
      </c>
      <c r="AC3923">
        <v>2314087.34</v>
      </c>
      <c r="AD3923">
        <v>36135363.840000004</v>
      </c>
      <c r="AE3923">
        <v>274.38</v>
      </c>
      <c r="AF3923">
        <v>9914821130.4200001</v>
      </c>
      <c r="AG3923">
        <v>146495.9</v>
      </c>
      <c r="AH3923">
        <v>0</v>
      </c>
      <c r="AI3923">
        <v>0</v>
      </c>
      <c r="AJ3923">
        <v>11.86</v>
      </c>
      <c r="AK3923">
        <v>0</v>
      </c>
      <c r="AL3923">
        <v>0.20499999999999999</v>
      </c>
      <c r="AM3923">
        <v>74077.5</v>
      </c>
      <c r="AN3923">
        <v>385.4</v>
      </c>
      <c r="AO3923">
        <v>568.59</v>
      </c>
      <c r="AP3923">
        <v>219134.59</v>
      </c>
      <c r="AQ3923">
        <v>2753795.33</v>
      </c>
      <c r="AR3923" t="s">
        <v>61</v>
      </c>
      <c r="AS3923" t="s">
        <v>61</v>
      </c>
      <c r="AT3923" t="s">
        <v>62</v>
      </c>
      <c r="AU3923" t="s">
        <v>63</v>
      </c>
    </row>
    <row r="3924" spans="1:47" x14ac:dyDescent="0.25">
      <c r="A3924" t="s">
        <v>5235</v>
      </c>
      <c r="B3924">
        <v>2022</v>
      </c>
      <c r="C3924">
        <v>4</v>
      </c>
      <c r="D3924" t="s">
        <v>77</v>
      </c>
      <c r="E3924" s="1">
        <v>44681</v>
      </c>
      <c r="F3924" s="1">
        <v>44693</v>
      </c>
      <c r="G3924">
        <v>12</v>
      </c>
      <c r="I3924" t="s">
        <v>49</v>
      </c>
      <c r="J3924" t="s">
        <v>78</v>
      </c>
      <c r="K3924" t="s">
        <v>79</v>
      </c>
      <c r="L3924">
        <v>1005.9</v>
      </c>
      <c r="M3924" t="s">
        <v>80</v>
      </c>
      <c r="N3924" t="s">
        <v>53</v>
      </c>
      <c r="O3924" t="s">
        <v>200</v>
      </c>
      <c r="P3924" t="s">
        <v>201</v>
      </c>
      <c r="Q3924" t="s">
        <v>226</v>
      </c>
      <c r="R3924" t="s">
        <v>2034</v>
      </c>
      <c r="S3924" t="s">
        <v>85</v>
      </c>
      <c r="T3924" t="s">
        <v>59</v>
      </c>
      <c r="U3924" t="s">
        <v>110</v>
      </c>
      <c r="V3924">
        <v>53812</v>
      </c>
      <c r="W3924">
        <v>32034</v>
      </c>
      <c r="X3924">
        <v>23.8</v>
      </c>
      <c r="Y3924">
        <v>11.1</v>
      </c>
      <c r="Z3924">
        <v>41551.839999999997</v>
      </c>
      <c r="AB3924">
        <v>37.17</v>
      </c>
      <c r="AC3924">
        <v>1544481.89</v>
      </c>
      <c r="AD3924">
        <v>33255599.629999999</v>
      </c>
      <c r="AE3924">
        <v>218.28</v>
      </c>
      <c r="AF3924">
        <v>7259032287.2399998</v>
      </c>
      <c r="AG3924">
        <v>27627.91</v>
      </c>
      <c r="AH3924">
        <v>0.1</v>
      </c>
      <c r="AI3924">
        <v>1511.38</v>
      </c>
      <c r="AJ3924">
        <v>3.9</v>
      </c>
      <c r="AK3924">
        <v>1296968.3899999999</v>
      </c>
      <c r="AL3924">
        <v>0.129</v>
      </c>
      <c r="AM3924">
        <v>42899.72</v>
      </c>
      <c r="AN3924">
        <v>218.8</v>
      </c>
      <c r="AO3924">
        <v>581.79</v>
      </c>
      <c r="AP3924">
        <v>127295.65</v>
      </c>
      <c r="AQ3924">
        <v>1743816.55</v>
      </c>
      <c r="AR3924" t="s">
        <v>61</v>
      </c>
      <c r="AS3924" t="s">
        <v>61</v>
      </c>
      <c r="AT3924" t="s">
        <v>62</v>
      </c>
      <c r="AU3924" t="s">
        <v>63</v>
      </c>
    </row>
    <row r="3925" spans="1:47" x14ac:dyDescent="0.25">
      <c r="A3925" t="s">
        <v>5236</v>
      </c>
      <c r="B3925">
        <v>2023</v>
      </c>
      <c r="C3925">
        <v>4</v>
      </c>
      <c r="D3925" t="s">
        <v>77</v>
      </c>
      <c r="E3925" s="1">
        <v>45020</v>
      </c>
      <c r="F3925" s="1">
        <v>45031</v>
      </c>
      <c r="G3925">
        <v>11</v>
      </c>
      <c r="H3925">
        <v>16.3</v>
      </c>
      <c r="I3925" t="s">
        <v>49</v>
      </c>
      <c r="J3925" t="s">
        <v>239</v>
      </c>
      <c r="K3925" t="s">
        <v>240</v>
      </c>
      <c r="L3925">
        <v>3105.2</v>
      </c>
      <c r="M3925" t="s">
        <v>114</v>
      </c>
      <c r="N3925" t="s">
        <v>168</v>
      </c>
      <c r="O3925" t="s">
        <v>54</v>
      </c>
      <c r="P3925" t="s">
        <v>71</v>
      </c>
      <c r="Q3925" t="s">
        <v>226</v>
      </c>
      <c r="R3925" t="s">
        <v>2585</v>
      </c>
      <c r="S3925" t="s">
        <v>161</v>
      </c>
      <c r="T3925" t="s">
        <v>74</v>
      </c>
      <c r="U3925" t="s">
        <v>132</v>
      </c>
      <c r="V3925">
        <v>21436</v>
      </c>
      <c r="W3925">
        <v>13680</v>
      </c>
      <c r="X3925">
        <v>12.9</v>
      </c>
      <c r="Y3925">
        <v>12.8</v>
      </c>
      <c r="Z3925">
        <v>19815.71</v>
      </c>
      <c r="AB3925">
        <v>44.74</v>
      </c>
      <c r="AC3925">
        <v>886554.87</v>
      </c>
      <c r="AD3925">
        <v>9550181.4299999997</v>
      </c>
      <c r="AE3925">
        <v>283.58999999999997</v>
      </c>
      <c r="AF3925">
        <v>2708335951.73</v>
      </c>
      <c r="AG3925">
        <v>229593.11</v>
      </c>
      <c r="AH3925">
        <v>0.9</v>
      </c>
      <c r="AI3925">
        <v>22284.13</v>
      </c>
      <c r="AJ3925">
        <v>17.34</v>
      </c>
      <c r="AK3925">
        <v>1656001.46</v>
      </c>
      <c r="AL3925">
        <v>0.161</v>
      </c>
      <c r="AM3925">
        <v>15375.79</v>
      </c>
      <c r="AN3925">
        <v>393.3</v>
      </c>
      <c r="AO3925">
        <v>518.98</v>
      </c>
      <c r="AP3925">
        <v>204114.83</v>
      </c>
      <c r="AQ3925">
        <v>1357922.73</v>
      </c>
      <c r="AR3925" t="s">
        <v>61</v>
      </c>
      <c r="AS3925" t="s">
        <v>61</v>
      </c>
      <c r="AT3925" t="s">
        <v>62</v>
      </c>
      <c r="AU3925" t="s">
        <v>63</v>
      </c>
    </row>
    <row r="3926" spans="1:47" x14ac:dyDescent="0.25">
      <c r="A3926" t="s">
        <v>5237</v>
      </c>
      <c r="B3926">
        <v>2024</v>
      </c>
      <c r="C3926">
        <v>11</v>
      </c>
      <c r="D3926" t="s">
        <v>119</v>
      </c>
      <c r="E3926" s="1">
        <v>45626</v>
      </c>
      <c r="F3926" s="1">
        <v>45645</v>
      </c>
      <c r="G3926">
        <v>19</v>
      </c>
      <c r="H3926">
        <v>16.2</v>
      </c>
      <c r="I3926" t="s">
        <v>49</v>
      </c>
      <c r="J3926" t="s">
        <v>50</v>
      </c>
      <c r="K3926" t="s">
        <v>120</v>
      </c>
      <c r="L3926">
        <v>2710.1921000000002</v>
      </c>
      <c r="M3926" t="s">
        <v>68</v>
      </c>
      <c r="N3926" t="s">
        <v>81</v>
      </c>
      <c r="O3926" t="s">
        <v>107</v>
      </c>
      <c r="P3926" t="s">
        <v>93</v>
      </c>
      <c r="Q3926" t="s">
        <v>226</v>
      </c>
      <c r="R3926" t="s">
        <v>3256</v>
      </c>
      <c r="S3926" t="s">
        <v>123</v>
      </c>
      <c r="T3926" t="s">
        <v>59</v>
      </c>
      <c r="U3926" t="s">
        <v>166</v>
      </c>
      <c r="V3926">
        <v>29404</v>
      </c>
      <c r="W3926">
        <v>18891</v>
      </c>
      <c r="X3926">
        <v>12.5</v>
      </c>
      <c r="Y3926">
        <v>11.5</v>
      </c>
      <c r="Z3926">
        <v>24847.46</v>
      </c>
      <c r="AB3926">
        <v>41.88</v>
      </c>
      <c r="AC3926">
        <v>1040611.62</v>
      </c>
      <c r="AD3926">
        <v>22494405.539999999</v>
      </c>
      <c r="AE3926">
        <v>277.7</v>
      </c>
      <c r="AF3926">
        <v>6246696418.46</v>
      </c>
      <c r="AG3926">
        <v>148852.93</v>
      </c>
      <c r="AH3926">
        <v>0.7</v>
      </c>
      <c r="AI3926">
        <v>19699.919999999998</v>
      </c>
      <c r="AJ3926">
        <v>18.829999999999998</v>
      </c>
      <c r="AK3926">
        <v>4235696.5599999996</v>
      </c>
      <c r="AL3926">
        <v>0.27500000000000002</v>
      </c>
      <c r="AM3926">
        <v>61859.62</v>
      </c>
      <c r="AN3926">
        <v>754.6</v>
      </c>
      <c r="AO3926">
        <v>661.56</v>
      </c>
      <c r="AP3926">
        <v>499213.18</v>
      </c>
      <c r="AQ3926">
        <v>1770237.27</v>
      </c>
      <c r="AR3926" t="s">
        <v>61</v>
      </c>
      <c r="AS3926" t="s">
        <v>61</v>
      </c>
      <c r="AT3926" t="s">
        <v>62</v>
      </c>
      <c r="AU3926" t="s">
        <v>63</v>
      </c>
    </row>
    <row r="3927" spans="1:47" x14ac:dyDescent="0.25">
      <c r="A3927" t="s">
        <v>5238</v>
      </c>
      <c r="B3927">
        <v>2021</v>
      </c>
      <c r="C3927">
        <v>11</v>
      </c>
      <c r="D3927" t="s">
        <v>119</v>
      </c>
      <c r="E3927" s="1">
        <v>44525</v>
      </c>
      <c r="F3927" s="1">
        <v>44534</v>
      </c>
      <c r="G3927">
        <v>9</v>
      </c>
      <c r="H3927">
        <v>8.1</v>
      </c>
      <c r="I3927" t="s">
        <v>65</v>
      </c>
      <c r="J3927" t="s">
        <v>50</v>
      </c>
      <c r="K3927" t="s">
        <v>120</v>
      </c>
      <c r="L3927">
        <v>2710.1921000000002</v>
      </c>
      <c r="M3927" t="s">
        <v>114</v>
      </c>
      <c r="N3927" t="s">
        <v>81</v>
      </c>
      <c r="O3927" t="s">
        <v>91</v>
      </c>
      <c r="P3927" t="s">
        <v>82</v>
      </c>
      <c r="Q3927" t="s">
        <v>121</v>
      </c>
      <c r="R3927" t="s">
        <v>5239</v>
      </c>
      <c r="S3927" t="s">
        <v>123</v>
      </c>
      <c r="T3927" t="s">
        <v>162</v>
      </c>
      <c r="U3927" t="s">
        <v>213</v>
      </c>
      <c r="V3927">
        <v>50829</v>
      </c>
      <c r="W3927">
        <v>29929</v>
      </c>
      <c r="X3927">
        <v>23.6</v>
      </c>
      <c r="Y3927">
        <v>12.7</v>
      </c>
      <c r="Z3927">
        <v>45285.24</v>
      </c>
      <c r="AB3927">
        <v>37.71</v>
      </c>
      <c r="AC3927">
        <v>1707706.4</v>
      </c>
      <c r="AD3927">
        <v>48408110.149999999</v>
      </c>
      <c r="AE3927">
        <v>166.74</v>
      </c>
      <c r="AF3927">
        <v>8071568286.4099998</v>
      </c>
      <c r="AG3927">
        <v>86990.09</v>
      </c>
      <c r="AH3927">
        <v>0</v>
      </c>
      <c r="AI3927">
        <v>0</v>
      </c>
      <c r="AJ3927">
        <v>24.86</v>
      </c>
      <c r="AK3927">
        <v>0</v>
      </c>
      <c r="AL3927">
        <v>0.107</v>
      </c>
      <c r="AM3927">
        <v>51796.68</v>
      </c>
      <c r="AN3927">
        <v>248</v>
      </c>
      <c r="AO3927">
        <v>673.92</v>
      </c>
      <c r="AP3927">
        <v>167132.16</v>
      </c>
      <c r="AQ3927">
        <v>2013625.33</v>
      </c>
      <c r="AR3927" t="s">
        <v>61</v>
      </c>
      <c r="AS3927" t="s">
        <v>61</v>
      </c>
      <c r="AT3927" t="s">
        <v>62</v>
      </c>
      <c r="AU3927" t="s">
        <v>63</v>
      </c>
    </row>
    <row r="3928" spans="1:47" x14ac:dyDescent="0.25">
      <c r="A3928" t="s">
        <v>5240</v>
      </c>
      <c r="B3928">
        <v>2023</v>
      </c>
      <c r="C3928">
        <v>2</v>
      </c>
      <c r="D3928" t="s">
        <v>48</v>
      </c>
      <c r="E3928" s="1">
        <v>44978</v>
      </c>
      <c r="F3928" s="1">
        <v>45000</v>
      </c>
      <c r="G3928">
        <v>22</v>
      </c>
      <c r="H3928">
        <v>11.2</v>
      </c>
      <c r="I3928" t="s">
        <v>49</v>
      </c>
      <c r="J3928" t="s">
        <v>112</v>
      </c>
      <c r="K3928" t="s">
        <v>113</v>
      </c>
      <c r="L3928">
        <v>7304.39</v>
      </c>
      <c r="M3928" t="s">
        <v>80</v>
      </c>
      <c r="N3928" t="s">
        <v>69</v>
      </c>
      <c r="O3928" t="s">
        <v>91</v>
      </c>
      <c r="P3928" t="s">
        <v>55</v>
      </c>
      <c r="Q3928" t="s">
        <v>82</v>
      </c>
      <c r="R3928" t="s">
        <v>3260</v>
      </c>
      <c r="S3928" t="s">
        <v>73</v>
      </c>
      <c r="T3928" t="s">
        <v>131</v>
      </c>
      <c r="U3928" t="s">
        <v>132</v>
      </c>
      <c r="V3928">
        <v>6334</v>
      </c>
      <c r="W3928">
        <v>4471</v>
      </c>
      <c r="X3928">
        <v>9</v>
      </c>
      <c r="Y3928">
        <v>14.5</v>
      </c>
      <c r="Z3928">
        <v>5953.91</v>
      </c>
      <c r="AB3928">
        <v>17.329999999999998</v>
      </c>
      <c r="AC3928">
        <v>103181.26</v>
      </c>
      <c r="AD3928">
        <v>6786385.7000000002</v>
      </c>
      <c r="AE3928">
        <v>283.17</v>
      </c>
      <c r="AF3928">
        <v>1921700838.6700001</v>
      </c>
      <c r="AG3928">
        <v>189310.67</v>
      </c>
      <c r="AH3928">
        <v>0</v>
      </c>
      <c r="AI3928">
        <v>0</v>
      </c>
      <c r="AJ3928">
        <v>17.239999999999998</v>
      </c>
      <c r="AK3928">
        <v>1169972.8899999999</v>
      </c>
      <c r="AL3928">
        <v>7.0000000000000007E-2</v>
      </c>
      <c r="AM3928">
        <v>4750.47</v>
      </c>
      <c r="AO3928">
        <v>673.48</v>
      </c>
      <c r="AP3928">
        <v>324145.91999999998</v>
      </c>
      <c r="AQ3928">
        <v>621388.31999999995</v>
      </c>
      <c r="AR3928" t="s">
        <v>61</v>
      </c>
      <c r="AS3928" t="s">
        <v>61</v>
      </c>
      <c r="AT3928" t="s">
        <v>293</v>
      </c>
      <c r="AU3928" t="s">
        <v>63</v>
      </c>
    </row>
    <row r="3929" spans="1:47" x14ac:dyDescent="0.25">
      <c r="A3929" t="s">
        <v>5241</v>
      </c>
      <c r="B3929">
        <v>2020</v>
      </c>
      <c r="C3929">
        <v>10</v>
      </c>
      <c r="D3929" t="s">
        <v>119</v>
      </c>
      <c r="E3929" s="1">
        <v>44134</v>
      </c>
      <c r="F3929" s="1">
        <v>44143</v>
      </c>
      <c r="G3929">
        <v>9</v>
      </c>
      <c r="H3929">
        <v>9.5</v>
      </c>
      <c r="I3929" t="s">
        <v>49</v>
      </c>
      <c r="J3929" t="s">
        <v>50</v>
      </c>
      <c r="K3929" t="s">
        <v>423</v>
      </c>
      <c r="L3929">
        <v>2710.1941000000002</v>
      </c>
      <c r="M3929" t="s">
        <v>68</v>
      </c>
      <c r="N3929" t="s">
        <v>106</v>
      </c>
      <c r="O3929" t="s">
        <v>107</v>
      </c>
      <c r="P3929" t="s">
        <v>55</v>
      </c>
      <c r="Q3929" t="s">
        <v>100</v>
      </c>
      <c r="R3929" t="s">
        <v>792</v>
      </c>
      <c r="S3929" t="s">
        <v>142</v>
      </c>
      <c r="T3929" t="s">
        <v>59</v>
      </c>
      <c r="U3929" t="s">
        <v>228</v>
      </c>
      <c r="V3929">
        <v>50228</v>
      </c>
      <c r="W3929">
        <v>28715</v>
      </c>
      <c r="X3929">
        <v>20</v>
      </c>
      <c r="Y3929">
        <v>11.8</v>
      </c>
      <c r="Z3929">
        <v>45387.86</v>
      </c>
      <c r="AB3929">
        <v>44.57</v>
      </c>
      <c r="AC3929">
        <v>2022936.92</v>
      </c>
      <c r="AD3929">
        <v>22310402.579999998</v>
      </c>
      <c r="AE3929">
        <v>161.94999999999999</v>
      </c>
      <c r="AF3929">
        <v>3613169697.8299999</v>
      </c>
      <c r="AG3929">
        <v>203486.29</v>
      </c>
      <c r="AH3929">
        <v>0</v>
      </c>
      <c r="AI3929">
        <v>0</v>
      </c>
      <c r="AJ3929">
        <v>23.47</v>
      </c>
      <c r="AK3929">
        <v>5236251.49</v>
      </c>
      <c r="AL3929">
        <v>0.33400000000000002</v>
      </c>
      <c r="AM3929">
        <v>74516.740000000005</v>
      </c>
      <c r="AN3929">
        <v>204.4</v>
      </c>
      <c r="AO3929">
        <v>409.79</v>
      </c>
      <c r="AP3929">
        <v>83761.08</v>
      </c>
      <c r="AQ3929">
        <v>2384701.0299999998</v>
      </c>
      <c r="AR3929" t="s">
        <v>61</v>
      </c>
      <c r="AS3929" t="s">
        <v>61</v>
      </c>
      <c r="AT3929" t="s">
        <v>62</v>
      </c>
      <c r="AU3929" t="s">
        <v>63</v>
      </c>
    </row>
    <row r="3930" spans="1:47" x14ac:dyDescent="0.25">
      <c r="A3930" t="s">
        <v>5242</v>
      </c>
      <c r="B3930">
        <v>2020</v>
      </c>
      <c r="C3930">
        <v>3</v>
      </c>
      <c r="D3930" t="s">
        <v>48</v>
      </c>
      <c r="E3930" s="1">
        <v>43913</v>
      </c>
      <c r="F3930" s="1">
        <v>43933</v>
      </c>
      <c r="G3930">
        <v>20</v>
      </c>
      <c r="H3930">
        <v>13.5</v>
      </c>
      <c r="I3930" t="s">
        <v>65</v>
      </c>
      <c r="J3930" t="s">
        <v>66</v>
      </c>
      <c r="K3930" t="s">
        <v>153</v>
      </c>
      <c r="L3930">
        <v>6309</v>
      </c>
      <c r="M3930" t="s">
        <v>52</v>
      </c>
      <c r="N3930" t="s">
        <v>106</v>
      </c>
      <c r="O3930" t="s">
        <v>200</v>
      </c>
      <c r="P3930" t="s">
        <v>226</v>
      </c>
      <c r="Q3930" t="s">
        <v>93</v>
      </c>
      <c r="R3930" t="s">
        <v>1224</v>
      </c>
      <c r="S3930" t="s">
        <v>156</v>
      </c>
      <c r="T3930" t="s">
        <v>59</v>
      </c>
      <c r="U3930" t="s">
        <v>228</v>
      </c>
      <c r="V3930">
        <v>17712</v>
      </c>
      <c r="W3930">
        <v>11383</v>
      </c>
      <c r="X3930">
        <v>23.9</v>
      </c>
      <c r="Y3930">
        <v>14</v>
      </c>
      <c r="Z3930">
        <v>14617.51</v>
      </c>
      <c r="AA3930">
        <v>1044</v>
      </c>
      <c r="AB3930">
        <v>686.72</v>
      </c>
      <c r="AC3930">
        <v>716935.68000000005</v>
      </c>
      <c r="AD3930">
        <v>33602439.640000001</v>
      </c>
      <c r="AE3930">
        <v>158.16999999999999</v>
      </c>
      <c r="AF3930">
        <v>5314897877.8599997</v>
      </c>
      <c r="AG3930">
        <v>75958.559999999998</v>
      </c>
      <c r="AH3930">
        <v>0.3</v>
      </c>
      <c r="AI3930">
        <v>2997.34</v>
      </c>
      <c r="AJ3930">
        <v>22.99</v>
      </c>
      <c r="AK3930">
        <v>0</v>
      </c>
      <c r="AL3930">
        <v>0.17599999999999999</v>
      </c>
      <c r="AM3930">
        <v>59140.29</v>
      </c>
      <c r="AN3930">
        <v>652.6</v>
      </c>
      <c r="AO3930">
        <v>734.85</v>
      </c>
      <c r="AP3930">
        <v>479563.11</v>
      </c>
      <c r="AQ3930">
        <v>1334594.98</v>
      </c>
      <c r="AR3930" t="s">
        <v>61</v>
      </c>
      <c r="AS3930" t="s">
        <v>61</v>
      </c>
      <c r="AT3930" t="s">
        <v>62</v>
      </c>
      <c r="AU3930" t="s">
        <v>63</v>
      </c>
    </row>
    <row r="3931" spans="1:47" x14ac:dyDescent="0.25">
      <c r="A3931" t="s">
        <v>5243</v>
      </c>
      <c r="B3931">
        <v>2021</v>
      </c>
      <c r="C3931">
        <v>6</v>
      </c>
      <c r="D3931" t="s">
        <v>77</v>
      </c>
      <c r="E3931" s="1">
        <v>44353</v>
      </c>
      <c r="F3931" s="1">
        <v>44381</v>
      </c>
      <c r="G3931">
        <v>28</v>
      </c>
      <c r="H3931">
        <v>14.5</v>
      </c>
      <c r="I3931" t="s">
        <v>65</v>
      </c>
      <c r="J3931" t="s">
        <v>134</v>
      </c>
      <c r="K3931" t="s">
        <v>135</v>
      </c>
      <c r="L3931">
        <v>9999.0098999999991</v>
      </c>
      <c r="M3931" t="s">
        <v>80</v>
      </c>
      <c r="N3931" t="s">
        <v>168</v>
      </c>
      <c r="O3931" t="s">
        <v>107</v>
      </c>
      <c r="P3931" t="s">
        <v>82</v>
      </c>
      <c r="Q3931" t="s">
        <v>204</v>
      </c>
      <c r="R3931" t="s">
        <v>172</v>
      </c>
      <c r="S3931" t="s">
        <v>137</v>
      </c>
      <c r="T3931" t="s">
        <v>95</v>
      </c>
      <c r="U3931" t="s">
        <v>75</v>
      </c>
      <c r="V3931">
        <v>10359</v>
      </c>
      <c r="W3931">
        <v>5729</v>
      </c>
      <c r="X3931">
        <v>1.5</v>
      </c>
      <c r="Y3931">
        <v>11.9</v>
      </c>
      <c r="Z3931">
        <v>8549.42</v>
      </c>
      <c r="AB3931">
        <v>41.23</v>
      </c>
      <c r="AC3931">
        <v>352492.59</v>
      </c>
      <c r="AD3931">
        <v>6467465.2400000002</v>
      </c>
      <c r="AE3931">
        <v>171.68</v>
      </c>
      <c r="AF3931">
        <v>1110334432.4000001</v>
      </c>
      <c r="AG3931">
        <v>105743.25</v>
      </c>
      <c r="AH3931">
        <v>1.9</v>
      </c>
      <c r="AI3931">
        <v>62270.57</v>
      </c>
      <c r="AJ3931">
        <v>2.86</v>
      </c>
      <c r="AK3931">
        <v>0</v>
      </c>
      <c r="AL3931">
        <v>0.26500000000000001</v>
      </c>
      <c r="AM3931">
        <v>17138.78</v>
      </c>
      <c r="AN3931">
        <v>1023.6</v>
      </c>
      <c r="AO3931">
        <v>419.76</v>
      </c>
      <c r="AP3931">
        <v>429666.34</v>
      </c>
      <c r="AQ3931">
        <v>967311.53</v>
      </c>
      <c r="AR3931" t="s">
        <v>124</v>
      </c>
      <c r="AS3931" t="s">
        <v>61</v>
      </c>
      <c r="AT3931" t="s">
        <v>116</v>
      </c>
      <c r="AU3931" t="s">
        <v>63</v>
      </c>
    </row>
    <row r="3932" spans="1:47" x14ac:dyDescent="0.25">
      <c r="A3932" t="s">
        <v>5244</v>
      </c>
      <c r="B3932">
        <v>2025</v>
      </c>
      <c r="C3932">
        <v>10</v>
      </c>
      <c r="D3932" t="s">
        <v>119</v>
      </c>
      <c r="E3932" s="1">
        <v>45960</v>
      </c>
      <c r="F3932" s="1">
        <v>45975</v>
      </c>
      <c r="G3932">
        <v>15</v>
      </c>
      <c r="H3932">
        <v>19.600000000000001</v>
      </c>
      <c r="I3932" t="s">
        <v>65</v>
      </c>
      <c r="J3932" t="s">
        <v>50</v>
      </c>
      <c r="K3932" t="s">
        <v>145</v>
      </c>
      <c r="L3932">
        <v>2710.19</v>
      </c>
      <c r="M3932" t="s">
        <v>52</v>
      </c>
      <c r="N3932" t="s">
        <v>69</v>
      </c>
      <c r="O3932" t="s">
        <v>91</v>
      </c>
      <c r="P3932" t="s">
        <v>82</v>
      </c>
      <c r="Q3932" t="s">
        <v>121</v>
      </c>
      <c r="R3932" t="s">
        <v>2052</v>
      </c>
      <c r="S3932" t="s">
        <v>123</v>
      </c>
      <c r="T3932" t="s">
        <v>86</v>
      </c>
      <c r="U3932" t="s">
        <v>259</v>
      </c>
      <c r="V3932">
        <v>36274</v>
      </c>
      <c r="W3932">
        <v>25288</v>
      </c>
      <c r="X3932">
        <v>23.7</v>
      </c>
      <c r="Y3932">
        <v>14.1</v>
      </c>
      <c r="Z3932">
        <v>31079.98</v>
      </c>
      <c r="AB3932">
        <v>32.479999999999997</v>
      </c>
      <c r="AC3932">
        <v>1009477.75</v>
      </c>
      <c r="AD3932">
        <v>27938726.420000002</v>
      </c>
      <c r="AE3932">
        <v>276.56</v>
      </c>
      <c r="AF3932">
        <v>7726734178.7200003</v>
      </c>
      <c r="AG3932">
        <v>81101.539999999994</v>
      </c>
      <c r="AH3932">
        <v>1.1000000000000001</v>
      </c>
      <c r="AI3932">
        <v>28045.79</v>
      </c>
      <c r="AJ3932">
        <v>14.94</v>
      </c>
      <c r="AK3932">
        <v>0</v>
      </c>
      <c r="AL3932">
        <v>9.0999999999999998E-2</v>
      </c>
      <c r="AM3932">
        <v>25424.240000000002</v>
      </c>
      <c r="AN3932">
        <v>345.9</v>
      </c>
      <c r="AO3932">
        <v>488.39</v>
      </c>
      <c r="AP3932">
        <v>168934.1</v>
      </c>
      <c r="AQ3932">
        <v>1312983.42</v>
      </c>
      <c r="AR3932" t="s">
        <v>61</v>
      </c>
      <c r="AS3932" t="s">
        <v>61</v>
      </c>
      <c r="AT3932" t="s">
        <v>62</v>
      </c>
      <c r="AU3932" t="s">
        <v>117</v>
      </c>
    </row>
    <row r="3933" spans="1:47" x14ac:dyDescent="0.25">
      <c r="A3933" t="s">
        <v>5245</v>
      </c>
      <c r="B3933">
        <v>2022</v>
      </c>
      <c r="C3933">
        <v>3</v>
      </c>
      <c r="D3933" t="s">
        <v>48</v>
      </c>
      <c r="E3933" s="1">
        <v>44628</v>
      </c>
      <c r="F3933" s="1">
        <v>44645</v>
      </c>
      <c r="G3933">
        <v>17</v>
      </c>
      <c r="H3933">
        <v>19.8</v>
      </c>
      <c r="I3933" t="s">
        <v>65</v>
      </c>
      <c r="J3933" t="s">
        <v>50</v>
      </c>
      <c r="K3933" t="s">
        <v>120</v>
      </c>
      <c r="L3933">
        <v>2710.1921000000002</v>
      </c>
      <c r="M3933" t="s">
        <v>114</v>
      </c>
      <c r="N3933" t="s">
        <v>53</v>
      </c>
      <c r="O3933" t="s">
        <v>99</v>
      </c>
      <c r="P3933" t="s">
        <v>128</v>
      </c>
      <c r="Q3933" t="s">
        <v>146</v>
      </c>
      <c r="R3933" t="s">
        <v>5246</v>
      </c>
      <c r="S3933" t="s">
        <v>142</v>
      </c>
      <c r="T3933" t="s">
        <v>102</v>
      </c>
      <c r="U3933" t="s">
        <v>213</v>
      </c>
      <c r="V3933">
        <v>46254</v>
      </c>
      <c r="W3933">
        <v>28269</v>
      </c>
      <c r="X3933">
        <v>20.399999999999999</v>
      </c>
      <c r="Y3933">
        <v>11.6</v>
      </c>
      <c r="Z3933">
        <v>42932.81</v>
      </c>
      <c r="AB3933">
        <v>17.190000000000001</v>
      </c>
      <c r="AC3933">
        <v>738015</v>
      </c>
      <c r="AD3933">
        <v>13682686.550000001</v>
      </c>
      <c r="AE3933">
        <v>213.27</v>
      </c>
      <c r="AF3933">
        <v>2918106560.52</v>
      </c>
      <c r="AG3933">
        <v>208714.21</v>
      </c>
      <c r="AH3933">
        <v>0</v>
      </c>
      <c r="AI3933">
        <v>0</v>
      </c>
      <c r="AJ3933">
        <v>9.51</v>
      </c>
      <c r="AK3933">
        <v>0</v>
      </c>
      <c r="AL3933">
        <v>0.28899999999999998</v>
      </c>
      <c r="AM3933">
        <v>39542.959999999999</v>
      </c>
      <c r="AO3933">
        <v>702.62</v>
      </c>
      <c r="AP3933">
        <v>208678.14</v>
      </c>
      <c r="AQ3933">
        <v>1194950.31</v>
      </c>
      <c r="AR3933" t="s">
        <v>61</v>
      </c>
      <c r="AS3933" t="s">
        <v>61</v>
      </c>
      <c r="AT3933" t="s">
        <v>62</v>
      </c>
      <c r="AU3933" t="s">
        <v>63</v>
      </c>
    </row>
    <row r="3934" spans="1:47" x14ac:dyDescent="0.25">
      <c r="A3934" t="s">
        <v>5247</v>
      </c>
      <c r="B3934">
        <v>2025</v>
      </c>
      <c r="C3934">
        <v>9</v>
      </c>
      <c r="D3934" t="s">
        <v>89</v>
      </c>
      <c r="E3934" s="1">
        <v>45926</v>
      </c>
      <c r="F3934" s="1">
        <v>45938</v>
      </c>
      <c r="G3934">
        <v>12</v>
      </c>
      <c r="H3934">
        <v>12.2</v>
      </c>
      <c r="I3934" t="s">
        <v>65</v>
      </c>
      <c r="J3934" t="s">
        <v>50</v>
      </c>
      <c r="K3934" t="s">
        <v>51</v>
      </c>
      <c r="L3934">
        <v>2709</v>
      </c>
      <c r="M3934" t="s">
        <v>68</v>
      </c>
      <c r="N3934" t="s">
        <v>106</v>
      </c>
      <c r="O3934" t="s">
        <v>54</v>
      </c>
      <c r="P3934" t="s">
        <v>100</v>
      </c>
      <c r="Q3934" t="s">
        <v>127</v>
      </c>
      <c r="R3934" t="s">
        <v>1316</v>
      </c>
      <c r="S3934" t="s">
        <v>170</v>
      </c>
      <c r="T3934" t="s">
        <v>86</v>
      </c>
      <c r="U3934" t="s">
        <v>143</v>
      </c>
      <c r="V3934">
        <v>129260</v>
      </c>
      <c r="W3934">
        <v>78734</v>
      </c>
      <c r="X3934">
        <v>17.7</v>
      </c>
      <c r="Y3934">
        <v>11.1</v>
      </c>
      <c r="Z3934">
        <v>115637.79</v>
      </c>
      <c r="AB3934">
        <v>27.12</v>
      </c>
      <c r="AC3934">
        <v>3136096.86</v>
      </c>
      <c r="AD3934">
        <v>10233944.41</v>
      </c>
      <c r="AE3934">
        <v>275.07</v>
      </c>
      <c r="AF3934">
        <v>2815051088.8600001</v>
      </c>
      <c r="AG3934">
        <v>192148.53</v>
      </c>
      <c r="AH3934">
        <v>0</v>
      </c>
      <c r="AI3934">
        <v>0</v>
      </c>
      <c r="AJ3934">
        <v>3.42</v>
      </c>
      <c r="AK3934">
        <v>0</v>
      </c>
      <c r="AL3934">
        <v>0.253</v>
      </c>
      <c r="AM3934">
        <v>25891.88</v>
      </c>
      <c r="AN3934">
        <v>261.8</v>
      </c>
      <c r="AO3934">
        <v>359.71</v>
      </c>
      <c r="AP3934">
        <v>94172.08</v>
      </c>
      <c r="AQ3934">
        <v>3448309.35</v>
      </c>
      <c r="AR3934" t="s">
        <v>61</v>
      </c>
      <c r="AS3934" t="s">
        <v>61</v>
      </c>
      <c r="AT3934" t="s">
        <v>62</v>
      </c>
      <c r="AU3934" t="s">
        <v>63</v>
      </c>
    </row>
    <row r="3935" spans="1:47" x14ac:dyDescent="0.25">
      <c r="A3935" t="s">
        <v>5248</v>
      </c>
      <c r="B3935">
        <v>2024</v>
      </c>
      <c r="C3935">
        <v>3</v>
      </c>
      <c r="D3935" t="s">
        <v>48</v>
      </c>
      <c r="E3935" s="1">
        <v>45381</v>
      </c>
      <c r="F3935" s="1">
        <v>45401</v>
      </c>
      <c r="G3935">
        <v>20</v>
      </c>
      <c r="H3935">
        <v>12.1</v>
      </c>
      <c r="I3935" t="s">
        <v>49</v>
      </c>
      <c r="J3935" t="s">
        <v>66</v>
      </c>
      <c r="K3935" t="s">
        <v>245</v>
      </c>
      <c r="L3935">
        <v>8905.9</v>
      </c>
      <c r="M3935" t="s">
        <v>68</v>
      </c>
      <c r="N3935" t="s">
        <v>168</v>
      </c>
      <c r="O3935" t="s">
        <v>54</v>
      </c>
      <c r="P3935" t="s">
        <v>159</v>
      </c>
      <c r="Q3935" t="s">
        <v>82</v>
      </c>
      <c r="R3935" t="s">
        <v>5249</v>
      </c>
      <c r="S3935" t="s">
        <v>137</v>
      </c>
      <c r="T3935" t="s">
        <v>95</v>
      </c>
      <c r="U3935" t="s">
        <v>60</v>
      </c>
      <c r="V3935">
        <v>3869</v>
      </c>
      <c r="W3935">
        <v>2541</v>
      </c>
      <c r="X3935">
        <v>17.8</v>
      </c>
      <c r="Y3935">
        <v>14.7</v>
      </c>
      <c r="Z3935">
        <v>3583.22</v>
      </c>
      <c r="AB3935">
        <v>19.670000000000002</v>
      </c>
      <c r="AC3935">
        <v>70481.94</v>
      </c>
      <c r="AD3935">
        <v>1791896.66</v>
      </c>
      <c r="AE3935">
        <v>276.27999999999997</v>
      </c>
      <c r="AF3935">
        <v>495065209.22000003</v>
      </c>
      <c r="AG3935">
        <v>27787.86</v>
      </c>
      <c r="AH3935">
        <v>0</v>
      </c>
      <c r="AI3935">
        <v>0</v>
      </c>
      <c r="AJ3935">
        <v>2.64</v>
      </c>
      <c r="AK3935">
        <v>47306.07</v>
      </c>
      <c r="AL3935">
        <v>0.123</v>
      </c>
      <c r="AM3935">
        <v>2204.0300000000002</v>
      </c>
      <c r="AN3935">
        <v>670.9</v>
      </c>
      <c r="AO3935">
        <v>532.83000000000004</v>
      </c>
      <c r="AP3935">
        <v>357475.65</v>
      </c>
      <c r="AQ3935">
        <v>457949.48</v>
      </c>
      <c r="AR3935" t="s">
        <v>61</v>
      </c>
      <c r="AS3935" t="s">
        <v>61</v>
      </c>
      <c r="AT3935" t="s">
        <v>62</v>
      </c>
      <c r="AU3935" t="s">
        <v>63</v>
      </c>
    </row>
    <row r="3936" spans="1:47" x14ac:dyDescent="0.25">
      <c r="A3936" t="s">
        <v>5250</v>
      </c>
      <c r="B3936">
        <v>2025</v>
      </c>
      <c r="C3936">
        <v>11</v>
      </c>
      <c r="D3936" t="s">
        <v>119</v>
      </c>
      <c r="E3936" s="1">
        <v>45970</v>
      </c>
      <c r="F3936" s="1">
        <v>45993</v>
      </c>
      <c r="G3936">
        <v>23</v>
      </c>
      <c r="H3936">
        <v>13.6</v>
      </c>
      <c r="I3936" t="s">
        <v>65</v>
      </c>
      <c r="J3936" t="s">
        <v>78</v>
      </c>
      <c r="K3936" t="s">
        <v>79</v>
      </c>
      <c r="L3936">
        <v>1005.9</v>
      </c>
      <c r="M3936" t="s">
        <v>90</v>
      </c>
      <c r="N3936" t="s">
        <v>53</v>
      </c>
      <c r="O3936" t="s">
        <v>91</v>
      </c>
      <c r="P3936" t="s">
        <v>70</v>
      </c>
      <c r="Q3936" t="s">
        <v>127</v>
      </c>
      <c r="R3936" t="s">
        <v>4056</v>
      </c>
      <c r="S3936" t="s">
        <v>85</v>
      </c>
      <c r="T3936" t="s">
        <v>95</v>
      </c>
      <c r="U3936" t="s">
        <v>228</v>
      </c>
      <c r="V3936">
        <v>57356</v>
      </c>
      <c r="W3936">
        <v>40221</v>
      </c>
      <c r="X3936">
        <v>12.4</v>
      </c>
      <c r="Y3936">
        <v>10.6</v>
      </c>
      <c r="Z3936">
        <v>45285.53</v>
      </c>
      <c r="AB3936">
        <v>26.32</v>
      </c>
      <c r="AC3936">
        <v>1191915.1499999999</v>
      </c>
      <c r="AD3936">
        <v>46441216.729999997</v>
      </c>
      <c r="AE3936">
        <v>282.49</v>
      </c>
      <c r="AF3936">
        <v>13119179314.059999</v>
      </c>
      <c r="AG3936">
        <v>89495.99</v>
      </c>
      <c r="AH3936">
        <v>0.6</v>
      </c>
      <c r="AI3936">
        <v>14969.34</v>
      </c>
      <c r="AJ3936">
        <v>10.67</v>
      </c>
      <c r="AK3936">
        <v>0</v>
      </c>
      <c r="AL3936">
        <v>0.28699999999999998</v>
      </c>
      <c r="AM3936">
        <v>133286.29</v>
      </c>
      <c r="AO3936">
        <v>368.56</v>
      </c>
      <c r="AP3936">
        <v>324222.23</v>
      </c>
      <c r="AQ3936">
        <v>1753889</v>
      </c>
      <c r="AR3936" t="s">
        <v>61</v>
      </c>
      <c r="AS3936" t="s">
        <v>61</v>
      </c>
      <c r="AT3936" t="s">
        <v>62</v>
      </c>
      <c r="AU3936" t="s">
        <v>63</v>
      </c>
    </row>
    <row r="3937" spans="1:47" x14ac:dyDescent="0.25">
      <c r="A3937" t="s">
        <v>5251</v>
      </c>
      <c r="B3937">
        <v>2022</v>
      </c>
      <c r="C3937">
        <v>6</v>
      </c>
      <c r="D3937" t="s">
        <v>77</v>
      </c>
      <c r="E3937" s="1">
        <v>44735</v>
      </c>
      <c r="F3937" s="1">
        <v>44754</v>
      </c>
      <c r="G3937">
        <v>19</v>
      </c>
      <c r="H3937">
        <v>14.5</v>
      </c>
      <c r="I3937" t="s">
        <v>65</v>
      </c>
      <c r="J3937" t="s">
        <v>50</v>
      </c>
      <c r="K3937" t="s">
        <v>51</v>
      </c>
      <c r="L3937">
        <v>2709</v>
      </c>
      <c r="M3937" t="s">
        <v>114</v>
      </c>
      <c r="N3937" t="s">
        <v>69</v>
      </c>
      <c r="O3937" t="s">
        <v>107</v>
      </c>
      <c r="P3937" t="s">
        <v>226</v>
      </c>
      <c r="Q3937" t="s">
        <v>131</v>
      </c>
      <c r="R3937" t="s">
        <v>814</v>
      </c>
      <c r="S3937" t="s">
        <v>170</v>
      </c>
      <c r="T3937" t="s">
        <v>162</v>
      </c>
      <c r="U3937" t="s">
        <v>87</v>
      </c>
      <c r="V3937">
        <v>82632</v>
      </c>
      <c r="W3937">
        <v>46472</v>
      </c>
      <c r="X3937">
        <v>13.8</v>
      </c>
      <c r="Y3937">
        <v>10.4</v>
      </c>
      <c r="Z3937">
        <v>69370.149999999994</v>
      </c>
      <c r="AB3937">
        <v>24.17</v>
      </c>
      <c r="AC3937">
        <v>1676676.53</v>
      </c>
      <c r="AD3937">
        <v>4535420.41</v>
      </c>
      <c r="AE3937">
        <v>212.62</v>
      </c>
      <c r="AF3937">
        <v>964321087.57000005</v>
      </c>
      <c r="AG3937">
        <v>239622.09</v>
      </c>
      <c r="AH3937">
        <v>2.6</v>
      </c>
      <c r="AI3937">
        <v>46486.57</v>
      </c>
      <c r="AJ3937">
        <v>12.82</v>
      </c>
      <c r="AK3937">
        <v>0</v>
      </c>
      <c r="AL3937">
        <v>0.16400000000000001</v>
      </c>
      <c r="AM3937">
        <v>7438.09</v>
      </c>
      <c r="AN3937">
        <v>507.7</v>
      </c>
      <c r="AO3937">
        <v>703.64</v>
      </c>
      <c r="AP3937">
        <v>357238.03</v>
      </c>
      <c r="AQ3937">
        <v>2327461.31</v>
      </c>
      <c r="AR3937" t="s">
        <v>61</v>
      </c>
      <c r="AS3937" t="s">
        <v>61</v>
      </c>
      <c r="AT3937" t="s">
        <v>62</v>
      </c>
      <c r="AU3937" t="s">
        <v>63</v>
      </c>
    </row>
    <row r="3938" spans="1:47" x14ac:dyDescent="0.25">
      <c r="A3938" t="s">
        <v>5252</v>
      </c>
      <c r="B3938">
        <v>2026</v>
      </c>
      <c r="C3938">
        <v>3</v>
      </c>
      <c r="D3938" t="s">
        <v>48</v>
      </c>
      <c r="E3938" s="1">
        <v>46092</v>
      </c>
      <c r="F3938" s="1">
        <v>46106</v>
      </c>
      <c r="G3938">
        <v>14</v>
      </c>
      <c r="H3938">
        <v>7.6</v>
      </c>
      <c r="I3938" t="s">
        <v>49</v>
      </c>
      <c r="J3938" t="s">
        <v>50</v>
      </c>
      <c r="K3938" t="s">
        <v>51</v>
      </c>
      <c r="L3938">
        <v>2709</v>
      </c>
      <c r="M3938" t="s">
        <v>68</v>
      </c>
      <c r="N3938" t="s">
        <v>69</v>
      </c>
      <c r="O3938" t="s">
        <v>200</v>
      </c>
      <c r="P3938" t="s">
        <v>150</v>
      </c>
      <c r="Q3938" t="s">
        <v>92</v>
      </c>
      <c r="R3938" t="s">
        <v>5033</v>
      </c>
      <c r="S3938" t="s">
        <v>58</v>
      </c>
      <c r="T3938" t="s">
        <v>74</v>
      </c>
      <c r="U3938" t="s">
        <v>213</v>
      </c>
      <c r="V3938">
        <v>221343</v>
      </c>
      <c r="W3938">
        <v>122721</v>
      </c>
      <c r="X3938">
        <v>9</v>
      </c>
      <c r="Y3938">
        <v>14.7</v>
      </c>
      <c r="Z3938">
        <v>176056.71</v>
      </c>
      <c r="AB3938">
        <v>13.92</v>
      </c>
      <c r="AC3938">
        <v>2450709.4</v>
      </c>
      <c r="AD3938">
        <v>10609177.34</v>
      </c>
      <c r="AE3938">
        <v>285.91000000000003</v>
      </c>
      <c r="AF3938">
        <v>3033269893.2800002</v>
      </c>
      <c r="AG3938">
        <v>179498.94</v>
      </c>
      <c r="AH3938">
        <v>0.5</v>
      </c>
      <c r="AI3938">
        <v>10429.02</v>
      </c>
      <c r="AJ3938">
        <v>17.91</v>
      </c>
      <c r="AK3938">
        <v>1900103.66</v>
      </c>
      <c r="AL3938">
        <v>8.6999999999999994E-2</v>
      </c>
      <c r="AM3938">
        <v>9229.98</v>
      </c>
      <c r="AN3938">
        <v>666.7</v>
      </c>
      <c r="AO3938">
        <v>390.36</v>
      </c>
      <c r="AP3938">
        <v>260253.01</v>
      </c>
      <c r="AQ3938">
        <v>2910120.35</v>
      </c>
      <c r="AR3938" t="s">
        <v>61</v>
      </c>
      <c r="AS3938" t="s">
        <v>61</v>
      </c>
      <c r="AT3938" t="s">
        <v>62</v>
      </c>
      <c r="AU3938" t="s">
        <v>63</v>
      </c>
    </row>
    <row r="3939" spans="1:47" x14ac:dyDescent="0.25">
      <c r="A3939" t="s">
        <v>5253</v>
      </c>
      <c r="B3939">
        <v>2025</v>
      </c>
      <c r="C3939">
        <v>6</v>
      </c>
      <c r="D3939" t="s">
        <v>77</v>
      </c>
      <c r="E3939" s="1">
        <v>45816</v>
      </c>
      <c r="F3939" s="1">
        <v>45825</v>
      </c>
      <c r="G3939">
        <v>9</v>
      </c>
      <c r="H3939">
        <v>15.7</v>
      </c>
      <c r="I3939" t="s">
        <v>49</v>
      </c>
      <c r="J3939" t="s">
        <v>50</v>
      </c>
      <c r="K3939" t="s">
        <v>145</v>
      </c>
      <c r="L3939">
        <v>2710.19</v>
      </c>
      <c r="M3939" t="s">
        <v>98</v>
      </c>
      <c r="N3939" t="s">
        <v>106</v>
      </c>
      <c r="O3939" t="s">
        <v>200</v>
      </c>
      <c r="P3939" t="s">
        <v>154</v>
      </c>
      <c r="Q3939" t="s">
        <v>184</v>
      </c>
      <c r="R3939" t="s">
        <v>398</v>
      </c>
      <c r="S3939" t="s">
        <v>123</v>
      </c>
      <c r="T3939" t="s">
        <v>59</v>
      </c>
      <c r="U3939" t="s">
        <v>181</v>
      </c>
      <c r="V3939">
        <v>26490</v>
      </c>
      <c r="W3939">
        <v>17477</v>
      </c>
      <c r="X3939">
        <v>17.7</v>
      </c>
      <c r="Y3939">
        <v>10.199999999999999</v>
      </c>
      <c r="Z3939">
        <v>24402.77</v>
      </c>
      <c r="AB3939">
        <v>22.95</v>
      </c>
      <c r="AC3939">
        <v>560043.56999999995</v>
      </c>
      <c r="AD3939">
        <v>15148019.48</v>
      </c>
      <c r="AE3939">
        <v>280.33</v>
      </c>
      <c r="AF3939">
        <v>4246444300.8299999</v>
      </c>
      <c r="AG3939">
        <v>129102.37</v>
      </c>
      <c r="AH3939">
        <v>1.7</v>
      </c>
      <c r="AI3939">
        <v>52760.43</v>
      </c>
      <c r="AJ3939">
        <v>8.5500000000000007</v>
      </c>
      <c r="AK3939">
        <v>1295155.67</v>
      </c>
      <c r="AL3939">
        <v>0.191</v>
      </c>
      <c r="AM3939">
        <v>28932.720000000001</v>
      </c>
      <c r="AN3939">
        <v>176.8</v>
      </c>
      <c r="AO3939">
        <v>500</v>
      </c>
      <c r="AP3939">
        <v>88400</v>
      </c>
      <c r="AQ3939">
        <v>859239.09</v>
      </c>
      <c r="AR3939" t="s">
        <v>61</v>
      </c>
      <c r="AS3939" t="s">
        <v>61</v>
      </c>
      <c r="AT3939" t="s">
        <v>62</v>
      </c>
      <c r="AU3939" t="s">
        <v>63</v>
      </c>
    </row>
    <row r="3940" spans="1:47" x14ac:dyDescent="0.25">
      <c r="A3940" t="s">
        <v>5254</v>
      </c>
      <c r="B3940">
        <v>2020</v>
      </c>
      <c r="C3940">
        <v>12</v>
      </c>
      <c r="D3940" t="s">
        <v>119</v>
      </c>
      <c r="E3940" s="1">
        <v>44175</v>
      </c>
      <c r="F3940" s="1">
        <v>44194</v>
      </c>
      <c r="G3940">
        <v>19</v>
      </c>
      <c r="H3940">
        <v>15.7</v>
      </c>
      <c r="I3940" t="s">
        <v>49</v>
      </c>
      <c r="J3940" t="s">
        <v>66</v>
      </c>
      <c r="K3940" t="s">
        <v>248</v>
      </c>
      <c r="L3940">
        <v>9999</v>
      </c>
      <c r="M3940" t="s">
        <v>90</v>
      </c>
      <c r="N3940" t="s">
        <v>106</v>
      </c>
      <c r="O3940" t="s">
        <v>91</v>
      </c>
      <c r="P3940" t="s">
        <v>201</v>
      </c>
      <c r="Q3940" t="s">
        <v>82</v>
      </c>
      <c r="R3940" t="s">
        <v>2279</v>
      </c>
      <c r="S3940" t="s">
        <v>156</v>
      </c>
      <c r="T3940" t="s">
        <v>102</v>
      </c>
      <c r="U3940" t="s">
        <v>103</v>
      </c>
      <c r="V3940">
        <v>15551</v>
      </c>
      <c r="W3940">
        <v>9881</v>
      </c>
      <c r="X3940">
        <v>7.7</v>
      </c>
      <c r="Y3940">
        <v>10.5</v>
      </c>
      <c r="Z3940">
        <v>14625.09</v>
      </c>
      <c r="AA3940">
        <v>1044</v>
      </c>
      <c r="AB3940">
        <v>660.14</v>
      </c>
      <c r="AC3940">
        <v>689186.16</v>
      </c>
      <c r="AD3940">
        <v>62375277.600000001</v>
      </c>
      <c r="AE3940">
        <v>167.46</v>
      </c>
      <c r="AF3940">
        <v>10445363986.9</v>
      </c>
      <c r="AG3940">
        <v>155153.41</v>
      </c>
      <c r="AH3940">
        <v>1.6</v>
      </c>
      <c r="AI3940">
        <v>31563.75</v>
      </c>
      <c r="AJ3940">
        <v>3.33</v>
      </c>
      <c r="AK3940">
        <v>2077096.74</v>
      </c>
      <c r="AL3940">
        <v>0.13600000000000001</v>
      </c>
      <c r="AM3940">
        <v>84830.38</v>
      </c>
      <c r="AN3940">
        <v>753</v>
      </c>
      <c r="AO3940">
        <v>539.71</v>
      </c>
      <c r="AP3940">
        <v>406401.63</v>
      </c>
      <c r="AQ3940">
        <v>1367135.33</v>
      </c>
      <c r="AR3940" t="s">
        <v>61</v>
      </c>
      <c r="AS3940" t="s">
        <v>61</v>
      </c>
      <c r="AT3940" t="s">
        <v>62</v>
      </c>
      <c r="AU3940" t="s">
        <v>63</v>
      </c>
    </row>
    <row r="3941" spans="1:47" x14ac:dyDescent="0.25">
      <c r="A3941" t="s">
        <v>5255</v>
      </c>
      <c r="B3941">
        <v>2020</v>
      </c>
      <c r="C3941">
        <v>6</v>
      </c>
      <c r="D3941" t="s">
        <v>77</v>
      </c>
      <c r="E3941" s="1">
        <v>43992</v>
      </c>
      <c r="F3941" s="1">
        <v>44011</v>
      </c>
      <c r="G3941">
        <v>19</v>
      </c>
      <c r="H3941">
        <v>2.2000000000000002</v>
      </c>
      <c r="I3941" t="s">
        <v>65</v>
      </c>
      <c r="J3941" t="s">
        <v>50</v>
      </c>
      <c r="K3941" t="s">
        <v>139</v>
      </c>
      <c r="L3941">
        <v>2710.1210999999998</v>
      </c>
      <c r="M3941" t="s">
        <v>68</v>
      </c>
      <c r="N3941" t="s">
        <v>53</v>
      </c>
      <c r="O3941" t="s">
        <v>54</v>
      </c>
      <c r="P3941" t="s">
        <v>100</v>
      </c>
      <c r="Q3941" t="s">
        <v>174</v>
      </c>
      <c r="R3941" t="s">
        <v>1064</v>
      </c>
      <c r="S3941" t="s">
        <v>142</v>
      </c>
      <c r="T3941" t="s">
        <v>59</v>
      </c>
      <c r="U3941" t="s">
        <v>132</v>
      </c>
      <c r="V3941">
        <v>65103</v>
      </c>
      <c r="W3941">
        <v>45933</v>
      </c>
      <c r="X3941">
        <v>21.9</v>
      </c>
      <c r="Y3941">
        <v>10.7</v>
      </c>
      <c r="Z3941">
        <v>61805.22</v>
      </c>
      <c r="AB3941">
        <v>36.44</v>
      </c>
      <c r="AC3941">
        <v>2252182.2200000002</v>
      </c>
      <c r="AD3941">
        <v>61811400.520000003</v>
      </c>
      <c r="AE3941">
        <v>159.63999999999999</v>
      </c>
      <c r="AF3941">
        <v>9867571979.0100002</v>
      </c>
      <c r="AG3941">
        <v>77656.289999999994</v>
      </c>
      <c r="AH3941">
        <v>0</v>
      </c>
      <c r="AI3941">
        <v>0</v>
      </c>
      <c r="AJ3941">
        <v>21.23</v>
      </c>
      <c r="AK3941">
        <v>0</v>
      </c>
      <c r="AL3941">
        <v>5.0999999999999997E-2</v>
      </c>
      <c r="AM3941">
        <v>31523.81</v>
      </c>
      <c r="AN3941">
        <v>327.10000000000002</v>
      </c>
      <c r="AO3941">
        <v>541.66</v>
      </c>
      <c r="AP3941">
        <v>177176.99</v>
      </c>
      <c r="AQ3941">
        <v>2538539.31</v>
      </c>
      <c r="AR3941" t="s">
        <v>61</v>
      </c>
      <c r="AS3941" t="s">
        <v>61</v>
      </c>
      <c r="AT3941" t="s">
        <v>62</v>
      </c>
      <c r="AU3941" t="s">
        <v>63</v>
      </c>
    </row>
    <row r="3942" spans="1:47" x14ac:dyDescent="0.25">
      <c r="A3942" t="s">
        <v>5256</v>
      </c>
      <c r="B3942">
        <v>2020</v>
      </c>
      <c r="C3942">
        <v>1</v>
      </c>
      <c r="D3942" t="s">
        <v>48</v>
      </c>
      <c r="E3942" s="1">
        <v>43831</v>
      </c>
      <c r="F3942" s="1">
        <v>43847</v>
      </c>
      <c r="G3942">
        <v>16</v>
      </c>
      <c r="H3942">
        <v>9.1</v>
      </c>
      <c r="I3942" t="s">
        <v>65</v>
      </c>
      <c r="J3942" t="s">
        <v>50</v>
      </c>
      <c r="K3942" t="s">
        <v>423</v>
      </c>
      <c r="L3942">
        <v>2710.1941000000002</v>
      </c>
      <c r="M3942" t="s">
        <v>52</v>
      </c>
      <c r="N3942" t="s">
        <v>168</v>
      </c>
      <c r="O3942" t="s">
        <v>54</v>
      </c>
      <c r="P3942" t="s">
        <v>184</v>
      </c>
      <c r="Q3942" t="s">
        <v>146</v>
      </c>
      <c r="R3942" t="s">
        <v>1020</v>
      </c>
      <c r="S3942" t="s">
        <v>142</v>
      </c>
      <c r="T3942" t="s">
        <v>86</v>
      </c>
      <c r="U3942" t="s">
        <v>96</v>
      </c>
      <c r="V3942">
        <v>61398</v>
      </c>
      <c r="W3942">
        <v>39421</v>
      </c>
      <c r="X3942">
        <v>3.9</v>
      </c>
      <c r="Y3942">
        <v>13.4</v>
      </c>
      <c r="Z3942">
        <v>55282.239999999998</v>
      </c>
      <c r="AB3942">
        <v>22.14</v>
      </c>
      <c r="AC3942">
        <v>1223948.79</v>
      </c>
      <c r="AD3942">
        <v>54969342.520000003</v>
      </c>
      <c r="AE3942">
        <v>159.85</v>
      </c>
      <c r="AF3942">
        <v>8786849401.8199997</v>
      </c>
      <c r="AG3942">
        <v>247776.04</v>
      </c>
      <c r="AH3942">
        <v>1.2</v>
      </c>
      <c r="AI3942">
        <v>28770.7</v>
      </c>
      <c r="AJ3942">
        <v>16.86</v>
      </c>
      <c r="AK3942">
        <v>0</v>
      </c>
      <c r="AL3942">
        <v>0.10100000000000001</v>
      </c>
      <c r="AM3942">
        <v>55519.040000000001</v>
      </c>
      <c r="AN3942">
        <v>683.7</v>
      </c>
      <c r="AO3942">
        <v>469.59</v>
      </c>
      <c r="AP3942">
        <v>321058.68</v>
      </c>
      <c r="AQ3942">
        <v>1877073.25</v>
      </c>
      <c r="AR3942" t="s">
        <v>61</v>
      </c>
      <c r="AS3942" t="s">
        <v>61</v>
      </c>
      <c r="AT3942" t="s">
        <v>62</v>
      </c>
      <c r="AU3942" t="s">
        <v>63</v>
      </c>
    </row>
    <row r="3943" spans="1:47" x14ac:dyDescent="0.25">
      <c r="A3943" t="s">
        <v>5257</v>
      </c>
      <c r="B3943">
        <v>2021</v>
      </c>
      <c r="C3943">
        <v>7</v>
      </c>
      <c r="D3943" t="s">
        <v>89</v>
      </c>
      <c r="E3943" s="1">
        <v>44390</v>
      </c>
      <c r="F3943" s="1">
        <v>44402</v>
      </c>
      <c r="G3943">
        <v>12</v>
      </c>
      <c r="H3943">
        <v>7.5</v>
      </c>
      <c r="I3943" t="s">
        <v>49</v>
      </c>
      <c r="J3943" t="s">
        <v>78</v>
      </c>
      <c r="K3943" t="s">
        <v>315</v>
      </c>
      <c r="L3943">
        <v>1511.9</v>
      </c>
      <c r="M3943" t="s">
        <v>114</v>
      </c>
      <c r="N3943" t="s">
        <v>106</v>
      </c>
      <c r="O3943" t="s">
        <v>107</v>
      </c>
      <c r="P3943" t="s">
        <v>174</v>
      </c>
      <c r="Q3943" t="s">
        <v>70</v>
      </c>
      <c r="R3943" t="s">
        <v>972</v>
      </c>
      <c r="S3943" t="s">
        <v>85</v>
      </c>
      <c r="T3943" t="s">
        <v>148</v>
      </c>
      <c r="U3943" t="s">
        <v>213</v>
      </c>
      <c r="V3943">
        <v>61727</v>
      </c>
      <c r="W3943">
        <v>45012</v>
      </c>
      <c r="X3943">
        <v>23.8</v>
      </c>
      <c r="Y3943">
        <v>11.8</v>
      </c>
      <c r="Z3943">
        <v>51840.4</v>
      </c>
      <c r="AB3943">
        <v>26.25</v>
      </c>
      <c r="AC3943">
        <v>1360810.5</v>
      </c>
      <c r="AD3943">
        <v>37848676.039999999</v>
      </c>
      <c r="AE3943">
        <v>166.95</v>
      </c>
      <c r="AF3943">
        <v>6318836464.8800001</v>
      </c>
      <c r="AG3943">
        <v>80541.13</v>
      </c>
      <c r="AH3943">
        <v>1.5</v>
      </c>
      <c r="AI3943">
        <v>18404.11</v>
      </c>
      <c r="AJ3943">
        <v>21.62</v>
      </c>
      <c r="AK3943">
        <v>8182883.7599999998</v>
      </c>
      <c r="AL3943">
        <v>0.33600000000000002</v>
      </c>
      <c r="AM3943">
        <v>127171.55</v>
      </c>
      <c r="AN3943">
        <v>614.5</v>
      </c>
      <c r="AO3943">
        <v>748.97</v>
      </c>
      <c r="AP3943">
        <v>460242.07</v>
      </c>
      <c r="AQ3943">
        <v>2047169.36</v>
      </c>
      <c r="AR3943" t="s">
        <v>61</v>
      </c>
      <c r="AS3943" t="s">
        <v>61</v>
      </c>
      <c r="AT3943" t="s">
        <v>62</v>
      </c>
      <c r="AU3943" t="s">
        <v>63</v>
      </c>
    </row>
    <row r="3944" spans="1:47" x14ac:dyDescent="0.25">
      <c r="A3944" t="s">
        <v>5258</v>
      </c>
      <c r="B3944">
        <v>2021</v>
      </c>
      <c r="C3944">
        <v>7</v>
      </c>
      <c r="D3944" t="s">
        <v>89</v>
      </c>
      <c r="E3944" s="1">
        <v>44387</v>
      </c>
      <c r="F3944" s="1">
        <v>44402</v>
      </c>
      <c r="G3944">
        <v>15</v>
      </c>
      <c r="H3944">
        <v>17.2</v>
      </c>
      <c r="I3944" t="s">
        <v>49</v>
      </c>
      <c r="J3944" t="s">
        <v>50</v>
      </c>
      <c r="K3944" t="s">
        <v>51</v>
      </c>
      <c r="L3944">
        <v>2709</v>
      </c>
      <c r="M3944" t="s">
        <v>98</v>
      </c>
      <c r="N3944" t="s">
        <v>53</v>
      </c>
      <c r="O3944" t="s">
        <v>54</v>
      </c>
      <c r="P3944" t="s">
        <v>127</v>
      </c>
      <c r="Q3944" t="s">
        <v>226</v>
      </c>
      <c r="R3944" t="s">
        <v>1277</v>
      </c>
      <c r="S3944" t="s">
        <v>170</v>
      </c>
      <c r="T3944" t="s">
        <v>131</v>
      </c>
      <c r="U3944" t="s">
        <v>259</v>
      </c>
      <c r="V3944">
        <v>137575</v>
      </c>
      <c r="W3944">
        <v>102034</v>
      </c>
      <c r="X3944">
        <v>15.3</v>
      </c>
      <c r="Y3944">
        <v>13.2</v>
      </c>
      <c r="Z3944">
        <v>107860.31</v>
      </c>
      <c r="AB3944">
        <v>18.54</v>
      </c>
      <c r="AC3944">
        <v>1999730.15</v>
      </c>
      <c r="AD3944">
        <v>8675204.7300000004</v>
      </c>
      <c r="AE3944">
        <v>168.64</v>
      </c>
      <c r="AF3944">
        <v>1462986525.6700001</v>
      </c>
      <c r="AG3944">
        <v>249050.9</v>
      </c>
      <c r="AH3944">
        <v>1.1000000000000001</v>
      </c>
      <c r="AI3944">
        <v>34397.15</v>
      </c>
      <c r="AJ3944">
        <v>23.5</v>
      </c>
      <c r="AK3944">
        <v>2038673.11</v>
      </c>
      <c r="AL3944">
        <v>0.13400000000000001</v>
      </c>
      <c r="AM3944">
        <v>11624.77</v>
      </c>
      <c r="AN3944">
        <v>745.6</v>
      </c>
      <c r="AO3944">
        <v>581.89</v>
      </c>
      <c r="AP3944">
        <v>433857.18</v>
      </c>
      <c r="AQ3944">
        <v>2728660.15</v>
      </c>
      <c r="AR3944" t="s">
        <v>61</v>
      </c>
      <c r="AS3944" t="s">
        <v>61</v>
      </c>
      <c r="AT3944" t="s">
        <v>62</v>
      </c>
      <c r="AU3944" t="s">
        <v>63</v>
      </c>
    </row>
    <row r="3945" spans="1:47" x14ac:dyDescent="0.25">
      <c r="A3945" t="s">
        <v>5259</v>
      </c>
      <c r="B3945">
        <v>2020</v>
      </c>
      <c r="C3945">
        <v>12</v>
      </c>
      <c r="D3945" t="s">
        <v>119</v>
      </c>
      <c r="E3945" s="1">
        <v>44176</v>
      </c>
      <c r="F3945" s="1">
        <v>44202</v>
      </c>
      <c r="G3945">
        <v>26</v>
      </c>
      <c r="H3945">
        <v>7.5</v>
      </c>
      <c r="I3945" t="s">
        <v>49</v>
      </c>
      <c r="J3945" t="s">
        <v>239</v>
      </c>
      <c r="K3945" t="s">
        <v>265</v>
      </c>
      <c r="L3945">
        <v>3102.1</v>
      </c>
      <c r="M3945" t="s">
        <v>98</v>
      </c>
      <c r="N3945" t="s">
        <v>106</v>
      </c>
      <c r="O3945" t="s">
        <v>99</v>
      </c>
      <c r="P3945" t="s">
        <v>164</v>
      </c>
      <c r="Q3945" t="s">
        <v>184</v>
      </c>
      <c r="R3945" t="s">
        <v>2023</v>
      </c>
      <c r="S3945" t="s">
        <v>161</v>
      </c>
      <c r="T3945" t="s">
        <v>148</v>
      </c>
      <c r="U3945" t="s">
        <v>60</v>
      </c>
      <c r="V3945">
        <v>37713</v>
      </c>
      <c r="W3945">
        <v>22173</v>
      </c>
      <c r="X3945">
        <v>1.3</v>
      </c>
      <c r="Y3945">
        <v>10.3</v>
      </c>
      <c r="Z3945">
        <v>31021.97</v>
      </c>
      <c r="AB3945">
        <v>44.11</v>
      </c>
      <c r="AC3945">
        <v>1368379.1</v>
      </c>
      <c r="AD3945">
        <v>18986996.739999998</v>
      </c>
      <c r="AE3945">
        <v>161.15</v>
      </c>
      <c r="AF3945">
        <v>3059754524.6500001</v>
      </c>
      <c r="AG3945">
        <v>42894.36</v>
      </c>
      <c r="AH3945">
        <v>0.3</v>
      </c>
      <c r="AI3945">
        <v>4609.25</v>
      </c>
      <c r="AJ3945">
        <v>21.88</v>
      </c>
      <c r="AK3945">
        <v>4154354.89</v>
      </c>
      <c r="AL3945">
        <v>6.5000000000000002E-2</v>
      </c>
      <c r="AM3945">
        <v>12341.55</v>
      </c>
      <c r="AN3945">
        <v>963.9</v>
      </c>
      <c r="AO3945">
        <v>421.11</v>
      </c>
      <c r="AP3945">
        <v>405907.93</v>
      </c>
      <c r="AQ3945">
        <v>1834132.19</v>
      </c>
      <c r="AR3945" t="s">
        <v>124</v>
      </c>
      <c r="AS3945" t="s">
        <v>61</v>
      </c>
      <c r="AT3945" t="s">
        <v>62</v>
      </c>
      <c r="AU3945" t="s">
        <v>63</v>
      </c>
    </row>
    <row r="3946" spans="1:47" x14ac:dyDescent="0.25">
      <c r="A3946" t="s">
        <v>5260</v>
      </c>
      <c r="B3946">
        <v>2022</v>
      </c>
      <c r="C3946">
        <v>10</v>
      </c>
      <c r="D3946" t="s">
        <v>119</v>
      </c>
      <c r="E3946" s="1">
        <v>44841</v>
      </c>
      <c r="F3946" s="1">
        <v>44868</v>
      </c>
      <c r="G3946">
        <v>27</v>
      </c>
      <c r="H3946">
        <v>12</v>
      </c>
      <c r="I3946" t="s">
        <v>65</v>
      </c>
      <c r="J3946" t="s">
        <v>112</v>
      </c>
      <c r="K3946" t="s">
        <v>340</v>
      </c>
      <c r="L3946">
        <v>7208.39</v>
      </c>
      <c r="M3946" t="s">
        <v>98</v>
      </c>
      <c r="N3946" t="s">
        <v>53</v>
      </c>
      <c r="O3946" t="s">
        <v>54</v>
      </c>
      <c r="P3946" t="s">
        <v>184</v>
      </c>
      <c r="Q3946" t="s">
        <v>140</v>
      </c>
      <c r="R3946" t="s">
        <v>864</v>
      </c>
      <c r="S3946" t="s">
        <v>73</v>
      </c>
      <c r="T3946" t="s">
        <v>162</v>
      </c>
      <c r="U3946" t="s">
        <v>143</v>
      </c>
      <c r="V3946">
        <v>6268</v>
      </c>
      <c r="W3946">
        <v>4146</v>
      </c>
      <c r="X3946">
        <v>20.6</v>
      </c>
      <c r="Y3946">
        <v>10.9</v>
      </c>
      <c r="Z3946">
        <v>5148.8</v>
      </c>
      <c r="AB3946">
        <v>18.079999999999998</v>
      </c>
      <c r="AC3946">
        <v>93090.3</v>
      </c>
      <c r="AD3946">
        <v>4239779.3600000003</v>
      </c>
      <c r="AE3946">
        <v>210.56</v>
      </c>
      <c r="AF3946">
        <v>892727942.03999996</v>
      </c>
      <c r="AG3946">
        <v>235900.01</v>
      </c>
      <c r="AH3946">
        <v>1.4</v>
      </c>
      <c r="AI3946">
        <v>17732.150000000001</v>
      </c>
      <c r="AJ3946">
        <v>3.99</v>
      </c>
      <c r="AK3946">
        <v>0</v>
      </c>
      <c r="AL3946">
        <v>0.17399999999999999</v>
      </c>
      <c r="AM3946">
        <v>7377.22</v>
      </c>
      <c r="AN3946">
        <v>1455.7</v>
      </c>
      <c r="AO3946">
        <v>623.94000000000005</v>
      </c>
      <c r="AP3946">
        <v>908269.46</v>
      </c>
      <c r="AQ3946">
        <v>1262369.1399999999</v>
      </c>
      <c r="AR3946" t="s">
        <v>61</v>
      </c>
      <c r="AS3946" t="s">
        <v>61</v>
      </c>
      <c r="AT3946" t="s">
        <v>62</v>
      </c>
      <c r="AU3946" t="s">
        <v>63</v>
      </c>
    </row>
    <row r="3947" spans="1:47" x14ac:dyDescent="0.25">
      <c r="A3947" t="s">
        <v>5261</v>
      </c>
      <c r="B3947">
        <v>2021</v>
      </c>
      <c r="C3947">
        <v>3</v>
      </c>
      <c r="D3947" t="s">
        <v>48</v>
      </c>
      <c r="E3947" s="1">
        <v>44265</v>
      </c>
      <c r="F3947" s="1">
        <v>44296</v>
      </c>
      <c r="G3947">
        <v>31</v>
      </c>
      <c r="H3947">
        <v>8.6</v>
      </c>
      <c r="I3947" t="s">
        <v>49</v>
      </c>
      <c r="J3947" t="s">
        <v>66</v>
      </c>
      <c r="K3947" t="s">
        <v>67</v>
      </c>
      <c r="L3947">
        <v>8479.8989999999994</v>
      </c>
      <c r="M3947" t="s">
        <v>52</v>
      </c>
      <c r="N3947" t="s">
        <v>168</v>
      </c>
      <c r="O3947" t="s">
        <v>54</v>
      </c>
      <c r="P3947" t="s">
        <v>140</v>
      </c>
      <c r="Q3947" t="s">
        <v>226</v>
      </c>
      <c r="R3947" t="s">
        <v>3804</v>
      </c>
      <c r="S3947" t="s">
        <v>156</v>
      </c>
      <c r="T3947" t="s">
        <v>187</v>
      </c>
      <c r="U3947" t="s">
        <v>181</v>
      </c>
      <c r="V3947">
        <v>6875</v>
      </c>
      <c r="W3947">
        <v>4283</v>
      </c>
      <c r="X3947">
        <v>16</v>
      </c>
      <c r="Y3947">
        <v>13.9</v>
      </c>
      <c r="Z3947">
        <v>5968.44</v>
      </c>
      <c r="AA3947">
        <v>426</v>
      </c>
      <c r="AB3947">
        <v>2302.4299999999998</v>
      </c>
      <c r="AC3947">
        <v>980835.18</v>
      </c>
      <c r="AD3947">
        <v>20766888.559999999</v>
      </c>
      <c r="AE3947">
        <v>165.96</v>
      </c>
      <c r="AF3947">
        <v>3446472825.4200001</v>
      </c>
      <c r="AG3947">
        <v>171272.32000000001</v>
      </c>
      <c r="AH3947">
        <v>1.3</v>
      </c>
      <c r="AI3947">
        <v>16623.41</v>
      </c>
      <c r="AJ3947">
        <v>21.09</v>
      </c>
      <c r="AK3947">
        <v>4379736.8</v>
      </c>
      <c r="AL3947">
        <v>0.14299999999999999</v>
      </c>
      <c r="AM3947">
        <v>29696.65</v>
      </c>
      <c r="AN3947">
        <v>1517.9</v>
      </c>
      <c r="AO3947">
        <v>411.06</v>
      </c>
      <c r="AP3947">
        <v>623947.97</v>
      </c>
      <c r="AQ3947">
        <v>1822375.53</v>
      </c>
      <c r="AR3947" t="s">
        <v>61</v>
      </c>
      <c r="AS3947" t="s">
        <v>124</v>
      </c>
      <c r="AT3947" t="s">
        <v>62</v>
      </c>
      <c r="AU3947" t="s">
        <v>63</v>
      </c>
    </row>
    <row r="3948" spans="1:47" x14ac:dyDescent="0.25">
      <c r="A3948" t="s">
        <v>5262</v>
      </c>
      <c r="B3948">
        <v>2024</v>
      </c>
      <c r="C3948">
        <v>7</v>
      </c>
      <c r="D3948" t="s">
        <v>89</v>
      </c>
      <c r="E3948" s="1">
        <v>45495</v>
      </c>
      <c r="F3948" s="1">
        <v>45508</v>
      </c>
      <c r="G3948">
        <v>13</v>
      </c>
      <c r="H3948">
        <v>21</v>
      </c>
      <c r="I3948" t="s">
        <v>49</v>
      </c>
      <c r="J3948" t="s">
        <v>50</v>
      </c>
      <c r="K3948" t="s">
        <v>183</v>
      </c>
      <c r="L3948">
        <v>2710.19</v>
      </c>
      <c r="M3948" t="s">
        <v>114</v>
      </c>
      <c r="N3948" t="s">
        <v>106</v>
      </c>
      <c r="O3948" t="s">
        <v>189</v>
      </c>
      <c r="P3948" t="s">
        <v>196</v>
      </c>
      <c r="Q3948" t="s">
        <v>92</v>
      </c>
      <c r="R3948" t="s">
        <v>1897</v>
      </c>
      <c r="S3948" t="s">
        <v>186</v>
      </c>
      <c r="T3948" t="s">
        <v>102</v>
      </c>
      <c r="U3948" t="s">
        <v>181</v>
      </c>
      <c r="V3948">
        <v>69056</v>
      </c>
      <c r="W3948">
        <v>47061</v>
      </c>
      <c r="X3948">
        <v>11.9</v>
      </c>
      <c r="Y3948">
        <v>14.5</v>
      </c>
      <c r="Z3948">
        <v>62755.68</v>
      </c>
      <c r="AB3948">
        <v>30.29</v>
      </c>
      <c r="AC3948">
        <v>1900869.55</v>
      </c>
      <c r="AD3948">
        <v>49954776.390000001</v>
      </c>
      <c r="AE3948">
        <v>281.27999999999997</v>
      </c>
      <c r="AF3948">
        <v>14051279502.98</v>
      </c>
      <c r="AG3948">
        <v>65063.37</v>
      </c>
      <c r="AH3948">
        <v>3.5</v>
      </c>
      <c r="AI3948">
        <v>60682.28</v>
      </c>
      <c r="AJ3948">
        <v>20.43</v>
      </c>
      <c r="AK3948">
        <v>10205760.82</v>
      </c>
      <c r="AL3948">
        <v>0.18</v>
      </c>
      <c r="AM3948">
        <v>89918.6</v>
      </c>
      <c r="AN3948">
        <v>251.2</v>
      </c>
      <c r="AO3948">
        <v>516.01</v>
      </c>
      <c r="AP3948">
        <v>129621.71</v>
      </c>
      <c r="AQ3948">
        <v>2246155.5099999998</v>
      </c>
      <c r="AR3948" t="s">
        <v>61</v>
      </c>
      <c r="AS3948" t="s">
        <v>61</v>
      </c>
      <c r="AT3948" t="s">
        <v>62</v>
      </c>
      <c r="AU3948" t="s">
        <v>63</v>
      </c>
    </row>
    <row r="3949" spans="1:47" x14ac:dyDescent="0.25">
      <c r="A3949" t="s">
        <v>5263</v>
      </c>
      <c r="B3949">
        <v>2025</v>
      </c>
      <c r="C3949">
        <v>2</v>
      </c>
      <c r="D3949" t="s">
        <v>48</v>
      </c>
      <c r="E3949" s="1">
        <v>45697</v>
      </c>
      <c r="F3949" s="1">
        <v>45708</v>
      </c>
      <c r="G3949">
        <v>11</v>
      </c>
      <c r="H3949">
        <v>7.6</v>
      </c>
      <c r="I3949" t="s">
        <v>49</v>
      </c>
      <c r="J3949" t="s">
        <v>78</v>
      </c>
      <c r="K3949" t="s">
        <v>105</v>
      </c>
      <c r="L3949">
        <v>1201.9000000000001</v>
      </c>
      <c r="M3949" t="s">
        <v>52</v>
      </c>
      <c r="N3949" t="s">
        <v>69</v>
      </c>
      <c r="O3949" t="s">
        <v>189</v>
      </c>
      <c r="P3949" t="s">
        <v>196</v>
      </c>
      <c r="Q3949" t="s">
        <v>56</v>
      </c>
      <c r="R3949" t="s">
        <v>3634</v>
      </c>
      <c r="S3949" t="s">
        <v>85</v>
      </c>
      <c r="T3949" t="s">
        <v>95</v>
      </c>
      <c r="U3949" t="s">
        <v>259</v>
      </c>
      <c r="V3949">
        <v>47020</v>
      </c>
      <c r="W3949">
        <v>30402</v>
      </c>
      <c r="X3949">
        <v>21.9</v>
      </c>
      <c r="Y3949">
        <v>14.4</v>
      </c>
      <c r="Z3949">
        <v>41897.89</v>
      </c>
      <c r="AB3949">
        <v>44.96</v>
      </c>
      <c r="AC3949">
        <v>1883729.13</v>
      </c>
      <c r="AD3949">
        <v>27313653.469999999</v>
      </c>
      <c r="AE3949">
        <v>275.83</v>
      </c>
      <c r="AF3949">
        <v>7533925036.6300001</v>
      </c>
      <c r="AG3949">
        <v>30798.57</v>
      </c>
      <c r="AH3949">
        <v>2.4</v>
      </c>
      <c r="AI3949">
        <v>64455.31</v>
      </c>
      <c r="AJ3949">
        <v>18.98</v>
      </c>
      <c r="AK3949">
        <v>5184131.43</v>
      </c>
      <c r="AL3949">
        <v>0.17499999999999999</v>
      </c>
      <c r="AM3949">
        <v>47798.89</v>
      </c>
      <c r="AN3949">
        <v>479.2</v>
      </c>
      <c r="AO3949">
        <v>639.28</v>
      </c>
      <c r="AP3949">
        <v>306342.98</v>
      </c>
      <c r="AQ3949">
        <v>2333124.88</v>
      </c>
      <c r="AR3949" t="s">
        <v>61</v>
      </c>
      <c r="AS3949" t="s">
        <v>61</v>
      </c>
      <c r="AT3949" t="s">
        <v>62</v>
      </c>
      <c r="AU3949" t="s">
        <v>63</v>
      </c>
    </row>
    <row r="3950" spans="1:47" x14ac:dyDescent="0.25">
      <c r="A3950" t="s">
        <v>5264</v>
      </c>
      <c r="B3950">
        <v>2023</v>
      </c>
      <c r="C3950">
        <v>6</v>
      </c>
      <c r="D3950" t="s">
        <v>77</v>
      </c>
      <c r="E3950" s="1">
        <v>45103</v>
      </c>
      <c r="F3950" s="1">
        <v>45116</v>
      </c>
      <c r="G3950">
        <v>13</v>
      </c>
      <c r="H3950">
        <v>3.1</v>
      </c>
      <c r="I3950" t="s">
        <v>65</v>
      </c>
      <c r="J3950" t="s">
        <v>50</v>
      </c>
      <c r="K3950" t="s">
        <v>145</v>
      </c>
      <c r="L3950">
        <v>2710.19</v>
      </c>
      <c r="M3950" t="s">
        <v>52</v>
      </c>
      <c r="N3950" t="s">
        <v>106</v>
      </c>
      <c r="O3950" t="s">
        <v>200</v>
      </c>
      <c r="P3950" t="s">
        <v>128</v>
      </c>
      <c r="Q3950" t="s">
        <v>140</v>
      </c>
      <c r="R3950" t="s">
        <v>901</v>
      </c>
      <c r="S3950" t="s">
        <v>123</v>
      </c>
      <c r="T3950" t="s">
        <v>95</v>
      </c>
      <c r="U3950" t="s">
        <v>87</v>
      </c>
      <c r="V3950">
        <v>67726</v>
      </c>
      <c r="W3950">
        <v>40289</v>
      </c>
      <c r="X3950">
        <v>7.3</v>
      </c>
      <c r="Y3950">
        <v>14.2</v>
      </c>
      <c r="Z3950">
        <v>58570.48</v>
      </c>
      <c r="AB3950">
        <v>48.94</v>
      </c>
      <c r="AC3950">
        <v>2866439.29</v>
      </c>
      <c r="AD3950">
        <v>52605076.609999999</v>
      </c>
      <c r="AE3950">
        <v>289.57</v>
      </c>
      <c r="AF3950">
        <v>15232852033.959999</v>
      </c>
      <c r="AG3950">
        <v>19870.96</v>
      </c>
      <c r="AH3950">
        <v>1.4</v>
      </c>
      <c r="AI3950">
        <v>26336.46</v>
      </c>
      <c r="AJ3950">
        <v>4.92</v>
      </c>
      <c r="AK3950">
        <v>0</v>
      </c>
      <c r="AL3950">
        <v>0.22</v>
      </c>
      <c r="AM3950">
        <v>115731.17</v>
      </c>
      <c r="AN3950">
        <v>579.20000000000005</v>
      </c>
      <c r="AO3950">
        <v>498.05</v>
      </c>
      <c r="AP3950">
        <v>288470.56</v>
      </c>
      <c r="AQ3950">
        <v>3316848.44</v>
      </c>
      <c r="AR3950" t="s">
        <v>124</v>
      </c>
      <c r="AS3950" t="s">
        <v>61</v>
      </c>
      <c r="AT3950" t="s">
        <v>62</v>
      </c>
      <c r="AU3950" t="s">
        <v>63</v>
      </c>
    </row>
    <row r="3951" spans="1:47" x14ac:dyDescent="0.25">
      <c r="A3951" t="s">
        <v>5265</v>
      </c>
      <c r="B3951">
        <v>2022</v>
      </c>
      <c r="C3951">
        <v>3</v>
      </c>
      <c r="D3951" t="s">
        <v>48</v>
      </c>
      <c r="E3951" s="1">
        <v>44640</v>
      </c>
      <c r="F3951" s="1">
        <v>44645</v>
      </c>
      <c r="G3951">
        <v>5</v>
      </c>
      <c r="H3951">
        <v>18.100000000000001</v>
      </c>
      <c r="I3951" t="s">
        <v>49</v>
      </c>
      <c r="J3951" t="s">
        <v>50</v>
      </c>
      <c r="K3951" t="s">
        <v>51</v>
      </c>
      <c r="L3951">
        <v>2709</v>
      </c>
      <c r="M3951" t="s">
        <v>52</v>
      </c>
      <c r="N3951" t="s">
        <v>81</v>
      </c>
      <c r="O3951" t="s">
        <v>99</v>
      </c>
      <c r="P3951" t="s">
        <v>159</v>
      </c>
      <c r="Q3951" t="s">
        <v>92</v>
      </c>
      <c r="R3951" t="s">
        <v>2769</v>
      </c>
      <c r="S3951" t="s">
        <v>58</v>
      </c>
      <c r="T3951" t="s">
        <v>131</v>
      </c>
      <c r="U3951" t="s">
        <v>228</v>
      </c>
      <c r="V3951">
        <v>331080</v>
      </c>
      <c r="W3951">
        <v>189373</v>
      </c>
      <c r="X3951">
        <v>19.2</v>
      </c>
      <c r="Y3951">
        <v>10.6</v>
      </c>
      <c r="Z3951">
        <v>288293.21999999997</v>
      </c>
      <c r="AB3951">
        <v>16.88</v>
      </c>
      <c r="AC3951">
        <v>4866389.55</v>
      </c>
      <c r="AD3951">
        <v>16017571.300000001</v>
      </c>
      <c r="AE3951">
        <v>219.45</v>
      </c>
      <c r="AF3951">
        <v>3515056021.7800002</v>
      </c>
      <c r="AG3951">
        <v>142059.13</v>
      </c>
      <c r="AH3951">
        <v>0</v>
      </c>
      <c r="AI3951">
        <v>0</v>
      </c>
      <c r="AJ3951">
        <v>4.2699999999999996</v>
      </c>
      <c r="AK3951">
        <v>683950.29</v>
      </c>
      <c r="AL3951">
        <v>7.0999999999999994E-2</v>
      </c>
      <c r="AM3951">
        <v>11372.48</v>
      </c>
      <c r="AN3951">
        <v>186.5</v>
      </c>
      <c r="AO3951">
        <v>466.75</v>
      </c>
      <c r="AP3951">
        <v>87048.88</v>
      </c>
      <c r="AQ3951">
        <v>5106870.04</v>
      </c>
      <c r="AR3951" t="s">
        <v>124</v>
      </c>
      <c r="AS3951" t="s">
        <v>61</v>
      </c>
      <c r="AT3951" t="s">
        <v>62</v>
      </c>
      <c r="AU3951" t="s">
        <v>63</v>
      </c>
    </row>
    <row r="3952" spans="1:47" x14ac:dyDescent="0.25">
      <c r="A3952" t="s">
        <v>5266</v>
      </c>
      <c r="B3952">
        <v>2023</v>
      </c>
      <c r="C3952">
        <v>11</v>
      </c>
      <c r="D3952" t="s">
        <v>119</v>
      </c>
      <c r="E3952" s="1">
        <v>45242</v>
      </c>
      <c r="F3952" s="1">
        <v>45256</v>
      </c>
      <c r="G3952">
        <v>14</v>
      </c>
      <c r="H3952">
        <v>16.5</v>
      </c>
      <c r="I3952" t="s">
        <v>49</v>
      </c>
      <c r="J3952" t="s">
        <v>50</v>
      </c>
      <c r="K3952" t="s">
        <v>51</v>
      </c>
      <c r="L3952">
        <v>2709</v>
      </c>
      <c r="M3952" t="s">
        <v>52</v>
      </c>
      <c r="N3952" t="s">
        <v>168</v>
      </c>
      <c r="O3952" t="s">
        <v>200</v>
      </c>
      <c r="P3952" t="s">
        <v>150</v>
      </c>
      <c r="Q3952" t="s">
        <v>70</v>
      </c>
      <c r="R3952" t="s">
        <v>5267</v>
      </c>
      <c r="S3952" t="s">
        <v>58</v>
      </c>
      <c r="T3952" t="s">
        <v>74</v>
      </c>
      <c r="U3952" t="s">
        <v>213</v>
      </c>
      <c r="V3952">
        <v>356141</v>
      </c>
      <c r="W3952">
        <v>210917</v>
      </c>
      <c r="X3952">
        <v>4</v>
      </c>
      <c r="Y3952">
        <v>15.7</v>
      </c>
      <c r="Z3952">
        <v>294143.15000000002</v>
      </c>
      <c r="AB3952">
        <v>31.02</v>
      </c>
      <c r="AC3952">
        <v>9124320.5099999998</v>
      </c>
      <c r="AD3952">
        <v>26522887.84</v>
      </c>
      <c r="AE3952">
        <v>288.10000000000002</v>
      </c>
      <c r="AF3952">
        <v>7641243986.6999998</v>
      </c>
      <c r="AG3952">
        <v>224309.17</v>
      </c>
      <c r="AH3952">
        <v>0.2</v>
      </c>
      <c r="AI3952">
        <v>2785.65</v>
      </c>
      <c r="AJ3952">
        <v>16.23</v>
      </c>
      <c r="AK3952">
        <v>4304664.7</v>
      </c>
      <c r="AL3952">
        <v>0.245</v>
      </c>
      <c r="AM3952">
        <v>64981.08</v>
      </c>
      <c r="AN3952">
        <v>583.9</v>
      </c>
      <c r="AO3952">
        <v>522.32000000000005</v>
      </c>
      <c r="AP3952">
        <v>304982.65000000002</v>
      </c>
      <c r="AQ3952">
        <v>9721379.0600000005</v>
      </c>
      <c r="AR3952" t="s">
        <v>61</v>
      </c>
      <c r="AS3952" t="s">
        <v>61</v>
      </c>
      <c r="AT3952" t="s">
        <v>62</v>
      </c>
      <c r="AU3952" t="s">
        <v>63</v>
      </c>
    </row>
    <row r="3953" spans="1:47" x14ac:dyDescent="0.25">
      <c r="A3953" t="s">
        <v>5268</v>
      </c>
      <c r="B3953">
        <v>2024</v>
      </c>
      <c r="C3953">
        <v>11</v>
      </c>
      <c r="D3953" t="s">
        <v>119</v>
      </c>
      <c r="E3953" s="1">
        <v>45599</v>
      </c>
      <c r="F3953" s="1">
        <v>45608</v>
      </c>
      <c r="G3953">
        <v>9</v>
      </c>
      <c r="H3953">
        <v>6.3</v>
      </c>
      <c r="I3953" t="s">
        <v>49</v>
      </c>
      <c r="J3953" t="s">
        <v>50</v>
      </c>
      <c r="K3953" t="s">
        <v>51</v>
      </c>
      <c r="L3953">
        <v>2709</v>
      </c>
      <c r="M3953" t="s">
        <v>98</v>
      </c>
      <c r="N3953" t="s">
        <v>53</v>
      </c>
      <c r="O3953" t="s">
        <v>91</v>
      </c>
      <c r="P3953" t="s">
        <v>174</v>
      </c>
      <c r="Q3953" t="s">
        <v>184</v>
      </c>
      <c r="R3953" t="s">
        <v>2308</v>
      </c>
      <c r="S3953" t="s">
        <v>58</v>
      </c>
      <c r="T3953" t="s">
        <v>59</v>
      </c>
      <c r="U3953" t="s">
        <v>132</v>
      </c>
      <c r="V3953">
        <v>236616</v>
      </c>
      <c r="W3953">
        <v>172834</v>
      </c>
      <c r="X3953">
        <v>15.9</v>
      </c>
      <c r="Y3953">
        <v>15.4</v>
      </c>
      <c r="Z3953">
        <v>192049.87</v>
      </c>
      <c r="AB3953">
        <v>17.14</v>
      </c>
      <c r="AC3953">
        <v>3291734.77</v>
      </c>
      <c r="AD3953">
        <v>12270066.189999999</v>
      </c>
      <c r="AE3953">
        <v>273.35000000000002</v>
      </c>
      <c r="AF3953">
        <v>3354022593.04</v>
      </c>
      <c r="AG3953">
        <v>76469.899999999994</v>
      </c>
      <c r="AH3953">
        <v>1.1000000000000001</v>
      </c>
      <c r="AI3953">
        <v>33610.49</v>
      </c>
      <c r="AJ3953">
        <v>14.44</v>
      </c>
      <c r="AK3953">
        <v>1771797.56</v>
      </c>
      <c r="AL3953">
        <v>5.8999999999999997E-2</v>
      </c>
      <c r="AM3953">
        <v>7239.34</v>
      </c>
      <c r="AN3953">
        <v>296.2</v>
      </c>
      <c r="AO3953">
        <v>421.15</v>
      </c>
      <c r="AP3953">
        <v>124744.63</v>
      </c>
      <c r="AQ3953">
        <v>3533799.13</v>
      </c>
      <c r="AR3953" t="s">
        <v>61</v>
      </c>
      <c r="AS3953" t="s">
        <v>61</v>
      </c>
      <c r="AT3953" t="s">
        <v>62</v>
      </c>
      <c r="AU3953" t="s">
        <v>63</v>
      </c>
    </row>
    <row r="3954" spans="1:47" x14ac:dyDescent="0.25">
      <c r="A3954" t="s">
        <v>5269</v>
      </c>
      <c r="B3954">
        <v>2025</v>
      </c>
      <c r="C3954">
        <v>4</v>
      </c>
      <c r="D3954" t="s">
        <v>77</v>
      </c>
      <c r="E3954" s="1">
        <v>45771</v>
      </c>
      <c r="F3954" s="1">
        <v>45777</v>
      </c>
      <c r="G3954">
        <v>6</v>
      </c>
      <c r="H3954">
        <v>9.9</v>
      </c>
      <c r="I3954" t="s">
        <v>49</v>
      </c>
      <c r="J3954" t="s">
        <v>50</v>
      </c>
      <c r="K3954" t="s">
        <v>145</v>
      </c>
      <c r="L3954">
        <v>2710.19</v>
      </c>
      <c r="M3954" t="s">
        <v>52</v>
      </c>
      <c r="N3954" t="s">
        <v>53</v>
      </c>
      <c r="O3954" t="s">
        <v>54</v>
      </c>
      <c r="P3954" t="s">
        <v>257</v>
      </c>
      <c r="Q3954" t="s">
        <v>92</v>
      </c>
      <c r="R3954" t="s">
        <v>784</v>
      </c>
      <c r="S3954" t="s">
        <v>170</v>
      </c>
      <c r="T3954" t="s">
        <v>131</v>
      </c>
      <c r="U3954" t="s">
        <v>166</v>
      </c>
      <c r="V3954">
        <v>88266</v>
      </c>
      <c r="W3954">
        <v>56451</v>
      </c>
      <c r="X3954">
        <v>15.1</v>
      </c>
      <c r="Y3954">
        <v>12.8</v>
      </c>
      <c r="Z3954">
        <v>74359</v>
      </c>
      <c r="AB3954">
        <v>48.93</v>
      </c>
      <c r="AC3954">
        <v>3638385.87</v>
      </c>
      <c r="AD3954">
        <v>29589676.870000001</v>
      </c>
      <c r="AE3954">
        <v>284.25</v>
      </c>
      <c r="AF3954">
        <v>8410865650.3000002</v>
      </c>
      <c r="AG3954">
        <v>102763.72</v>
      </c>
      <c r="AH3954">
        <v>0</v>
      </c>
      <c r="AI3954">
        <v>0</v>
      </c>
      <c r="AJ3954">
        <v>7.13</v>
      </c>
      <c r="AK3954">
        <v>2109743.96</v>
      </c>
      <c r="AL3954">
        <v>0.16500000000000001</v>
      </c>
      <c r="AM3954">
        <v>48822.97</v>
      </c>
      <c r="AN3954">
        <v>233.4</v>
      </c>
      <c r="AO3954">
        <v>402.28</v>
      </c>
      <c r="AP3954">
        <v>93892.15</v>
      </c>
      <c r="AQ3954">
        <v>3883864.71</v>
      </c>
      <c r="AR3954" t="s">
        <v>61</v>
      </c>
      <c r="AS3954" t="s">
        <v>61</v>
      </c>
      <c r="AT3954" t="s">
        <v>62</v>
      </c>
      <c r="AU3954" t="s">
        <v>63</v>
      </c>
    </row>
    <row r="3955" spans="1:47" x14ac:dyDescent="0.25">
      <c r="A3955" t="s">
        <v>5270</v>
      </c>
      <c r="B3955">
        <v>2024</v>
      </c>
      <c r="C3955">
        <v>1</v>
      </c>
      <c r="D3955" t="s">
        <v>48</v>
      </c>
      <c r="E3955" s="1">
        <v>45302</v>
      </c>
      <c r="F3955" s="1">
        <v>45316</v>
      </c>
      <c r="G3955">
        <v>14</v>
      </c>
      <c r="H3955">
        <v>14.7</v>
      </c>
      <c r="I3955" t="s">
        <v>49</v>
      </c>
      <c r="J3955" t="s">
        <v>78</v>
      </c>
      <c r="K3955" t="s">
        <v>105</v>
      </c>
      <c r="L3955">
        <v>1201.9000000000001</v>
      </c>
      <c r="M3955" t="s">
        <v>52</v>
      </c>
      <c r="N3955" t="s">
        <v>81</v>
      </c>
      <c r="O3955" t="s">
        <v>99</v>
      </c>
      <c r="P3955" t="s">
        <v>201</v>
      </c>
      <c r="Q3955" t="s">
        <v>70</v>
      </c>
      <c r="R3955" t="s">
        <v>901</v>
      </c>
      <c r="S3955" t="s">
        <v>85</v>
      </c>
      <c r="T3955" t="s">
        <v>148</v>
      </c>
      <c r="U3955" t="s">
        <v>166</v>
      </c>
      <c r="V3955">
        <v>64384</v>
      </c>
      <c r="W3955">
        <v>43379</v>
      </c>
      <c r="X3955">
        <v>13.3</v>
      </c>
      <c r="Y3955">
        <v>15.5</v>
      </c>
      <c r="Z3955">
        <v>51391.27</v>
      </c>
      <c r="AB3955">
        <v>34.46</v>
      </c>
      <c r="AC3955">
        <v>1770943.16</v>
      </c>
      <c r="AD3955">
        <v>29235979.59</v>
      </c>
      <c r="AE3955">
        <v>277.58999999999997</v>
      </c>
      <c r="AF3955">
        <v>8115615574.3900003</v>
      </c>
      <c r="AG3955">
        <v>237528.31</v>
      </c>
      <c r="AH3955">
        <v>0</v>
      </c>
      <c r="AI3955">
        <v>0</v>
      </c>
      <c r="AJ3955">
        <v>11.4</v>
      </c>
      <c r="AK3955">
        <v>3332901.67</v>
      </c>
      <c r="AL3955">
        <v>0.108</v>
      </c>
      <c r="AM3955">
        <v>31574.86</v>
      </c>
      <c r="AN3955">
        <v>624.5</v>
      </c>
      <c r="AO3955">
        <v>573.84</v>
      </c>
      <c r="AP3955">
        <v>358363.08</v>
      </c>
      <c r="AQ3955">
        <v>2398409.41</v>
      </c>
      <c r="AR3955" t="s">
        <v>61</v>
      </c>
      <c r="AS3955" t="s">
        <v>61</v>
      </c>
      <c r="AT3955" t="s">
        <v>62</v>
      </c>
      <c r="AU3955" t="s">
        <v>63</v>
      </c>
    </row>
    <row r="3956" spans="1:47" x14ac:dyDescent="0.25">
      <c r="A3956" t="s">
        <v>5271</v>
      </c>
      <c r="B3956">
        <v>2021</v>
      </c>
      <c r="C3956">
        <v>9</v>
      </c>
      <c r="D3956" t="s">
        <v>89</v>
      </c>
      <c r="E3956" s="1">
        <v>44456</v>
      </c>
      <c r="F3956" s="1">
        <v>44462</v>
      </c>
      <c r="G3956">
        <v>6</v>
      </c>
      <c r="H3956">
        <v>18.100000000000001</v>
      </c>
      <c r="I3956" t="s">
        <v>65</v>
      </c>
      <c r="J3956" t="s">
        <v>50</v>
      </c>
      <c r="K3956" t="s">
        <v>51</v>
      </c>
      <c r="L3956">
        <v>2709</v>
      </c>
      <c r="M3956" t="s">
        <v>68</v>
      </c>
      <c r="N3956" t="s">
        <v>168</v>
      </c>
      <c r="O3956" t="s">
        <v>189</v>
      </c>
      <c r="P3956" t="s">
        <v>184</v>
      </c>
      <c r="Q3956" t="s">
        <v>159</v>
      </c>
      <c r="R3956" t="s">
        <v>1012</v>
      </c>
      <c r="S3956" t="s">
        <v>170</v>
      </c>
      <c r="T3956" t="s">
        <v>59</v>
      </c>
      <c r="U3956" t="s">
        <v>60</v>
      </c>
      <c r="V3956">
        <v>105988</v>
      </c>
      <c r="W3956">
        <v>70084</v>
      </c>
      <c r="X3956">
        <v>3.1</v>
      </c>
      <c r="Y3956">
        <v>10.199999999999999</v>
      </c>
      <c r="Z3956">
        <v>86907.38</v>
      </c>
      <c r="AB3956">
        <v>21.48</v>
      </c>
      <c r="AC3956">
        <v>1866770.52</v>
      </c>
      <c r="AD3956">
        <v>7924214.9100000001</v>
      </c>
      <c r="AE3956">
        <v>165.13</v>
      </c>
      <c r="AF3956">
        <v>1308525608.0899999</v>
      </c>
      <c r="AG3956">
        <v>218353.72</v>
      </c>
      <c r="AH3956">
        <v>0.7</v>
      </c>
      <c r="AI3956">
        <v>11896.02</v>
      </c>
      <c r="AJ3956">
        <v>12.37</v>
      </c>
      <c r="AK3956">
        <v>0</v>
      </c>
      <c r="AL3956">
        <v>7.4999999999999997E-2</v>
      </c>
      <c r="AM3956">
        <v>5943.16</v>
      </c>
      <c r="AN3956">
        <v>239.1</v>
      </c>
      <c r="AO3956">
        <v>377.81</v>
      </c>
      <c r="AP3956">
        <v>90334.37</v>
      </c>
      <c r="AQ3956">
        <v>2193297.79</v>
      </c>
      <c r="AR3956" t="s">
        <v>61</v>
      </c>
      <c r="AS3956" t="s">
        <v>61</v>
      </c>
      <c r="AT3956" t="s">
        <v>62</v>
      </c>
      <c r="AU3956" t="s">
        <v>63</v>
      </c>
    </row>
    <row r="3957" spans="1:47" x14ac:dyDescent="0.25">
      <c r="A3957" t="s">
        <v>5272</v>
      </c>
      <c r="B3957">
        <v>2025</v>
      </c>
      <c r="C3957">
        <v>4</v>
      </c>
      <c r="D3957" t="s">
        <v>77</v>
      </c>
      <c r="E3957" s="1">
        <v>45759</v>
      </c>
      <c r="F3957" s="1">
        <v>45789</v>
      </c>
      <c r="G3957">
        <v>30</v>
      </c>
      <c r="H3957">
        <v>2.6</v>
      </c>
      <c r="I3957" t="s">
        <v>49</v>
      </c>
      <c r="J3957" t="s">
        <v>78</v>
      </c>
      <c r="K3957" t="s">
        <v>79</v>
      </c>
      <c r="L3957">
        <v>1005.9</v>
      </c>
      <c r="M3957" t="s">
        <v>90</v>
      </c>
      <c r="N3957" t="s">
        <v>168</v>
      </c>
      <c r="O3957" t="s">
        <v>99</v>
      </c>
      <c r="P3957" t="s">
        <v>93</v>
      </c>
      <c r="Q3957" t="s">
        <v>100</v>
      </c>
      <c r="R3957" t="s">
        <v>5033</v>
      </c>
      <c r="S3957" t="s">
        <v>85</v>
      </c>
      <c r="T3957" t="s">
        <v>95</v>
      </c>
      <c r="U3957" t="s">
        <v>259</v>
      </c>
      <c r="V3957">
        <v>35349</v>
      </c>
      <c r="W3957">
        <v>21498</v>
      </c>
      <c r="X3957">
        <v>13.3</v>
      </c>
      <c r="Y3957">
        <v>11.3</v>
      </c>
      <c r="Z3957">
        <v>31996.09</v>
      </c>
      <c r="AB3957">
        <v>26.04</v>
      </c>
      <c r="AC3957">
        <v>833178.18</v>
      </c>
      <c r="AD3957">
        <v>15632009.73</v>
      </c>
      <c r="AE3957">
        <v>277.04000000000002</v>
      </c>
      <c r="AF3957">
        <v>4330691975.6000004</v>
      </c>
      <c r="AG3957">
        <v>128029.41</v>
      </c>
      <c r="AH3957">
        <v>0</v>
      </c>
      <c r="AI3957">
        <v>0</v>
      </c>
      <c r="AJ3957">
        <v>17.07</v>
      </c>
      <c r="AK3957">
        <v>2668384.06</v>
      </c>
      <c r="AL3957">
        <v>0.22600000000000001</v>
      </c>
      <c r="AM3957">
        <v>35328.339999999997</v>
      </c>
      <c r="AN3957">
        <v>1148.7</v>
      </c>
      <c r="AO3957">
        <v>732.24</v>
      </c>
      <c r="AP3957">
        <v>841124.09</v>
      </c>
      <c r="AQ3957">
        <v>1837660.02</v>
      </c>
      <c r="AR3957" t="s">
        <v>124</v>
      </c>
      <c r="AS3957" t="s">
        <v>61</v>
      </c>
      <c r="AT3957" t="s">
        <v>116</v>
      </c>
      <c r="AU3957" t="s">
        <v>63</v>
      </c>
    </row>
    <row r="3958" spans="1:47" x14ac:dyDescent="0.25">
      <c r="A3958" t="s">
        <v>5273</v>
      </c>
      <c r="B3958">
        <v>2024</v>
      </c>
      <c r="C3958">
        <v>3</v>
      </c>
      <c r="D3958" t="s">
        <v>48</v>
      </c>
      <c r="E3958" s="1">
        <v>45354</v>
      </c>
      <c r="F3958" s="1">
        <v>45374</v>
      </c>
      <c r="G3958">
        <v>20</v>
      </c>
      <c r="H3958">
        <v>20.9</v>
      </c>
      <c r="I3958" t="s">
        <v>49</v>
      </c>
      <c r="J3958" t="s">
        <v>134</v>
      </c>
      <c r="K3958" t="s">
        <v>135</v>
      </c>
      <c r="L3958">
        <v>9999.0098999999991</v>
      </c>
      <c r="M3958" t="s">
        <v>114</v>
      </c>
      <c r="N3958" t="s">
        <v>53</v>
      </c>
      <c r="O3958" t="s">
        <v>200</v>
      </c>
      <c r="P3958" t="s">
        <v>257</v>
      </c>
      <c r="Q3958" t="s">
        <v>184</v>
      </c>
      <c r="R3958" t="s">
        <v>875</v>
      </c>
      <c r="S3958" t="s">
        <v>137</v>
      </c>
      <c r="T3958" t="s">
        <v>86</v>
      </c>
      <c r="U3958" t="s">
        <v>259</v>
      </c>
      <c r="V3958">
        <v>17142</v>
      </c>
      <c r="W3958">
        <v>9481</v>
      </c>
      <c r="X3958">
        <v>4.8</v>
      </c>
      <c r="Y3958">
        <v>13.4</v>
      </c>
      <c r="Z3958">
        <v>14434.22</v>
      </c>
      <c r="AB3958">
        <v>29.55</v>
      </c>
      <c r="AC3958">
        <v>426531.2</v>
      </c>
      <c r="AD3958">
        <v>5603797.2300000004</v>
      </c>
      <c r="AE3958">
        <v>277.58</v>
      </c>
      <c r="AF3958">
        <v>1555502035.0999999</v>
      </c>
      <c r="AG3958">
        <v>21341.1</v>
      </c>
      <c r="AI3958">
        <v>35055.67</v>
      </c>
      <c r="AJ3958">
        <v>8.4600000000000009</v>
      </c>
      <c r="AK3958">
        <v>474081.25</v>
      </c>
      <c r="AL3958">
        <v>0.13400000000000001</v>
      </c>
      <c r="AM3958">
        <v>7509.09</v>
      </c>
      <c r="AN3958">
        <v>896.3</v>
      </c>
      <c r="AO3958">
        <v>450.56</v>
      </c>
      <c r="AP3958">
        <v>403836.93</v>
      </c>
      <c r="AQ3958">
        <v>894273.99</v>
      </c>
      <c r="AR3958" t="s">
        <v>61</v>
      </c>
      <c r="AS3958" t="s">
        <v>61</v>
      </c>
      <c r="AT3958" t="s">
        <v>62</v>
      </c>
      <c r="AU3958" t="s">
        <v>63</v>
      </c>
    </row>
    <row r="3959" spans="1:47" x14ac:dyDescent="0.25">
      <c r="A3959" t="s">
        <v>5274</v>
      </c>
      <c r="B3959">
        <v>2022</v>
      </c>
      <c r="C3959">
        <v>1</v>
      </c>
      <c r="D3959" t="s">
        <v>48</v>
      </c>
      <c r="E3959" s="1">
        <v>44583</v>
      </c>
      <c r="F3959" s="1">
        <v>44611</v>
      </c>
      <c r="G3959">
        <v>28</v>
      </c>
      <c r="H3959">
        <v>13</v>
      </c>
      <c r="I3959" t="s">
        <v>65</v>
      </c>
      <c r="J3959" t="s">
        <v>66</v>
      </c>
      <c r="K3959" t="s">
        <v>245</v>
      </c>
      <c r="L3959">
        <v>8905.9</v>
      </c>
      <c r="M3959" t="s">
        <v>52</v>
      </c>
      <c r="N3959" t="s">
        <v>53</v>
      </c>
      <c r="O3959" t="s">
        <v>189</v>
      </c>
      <c r="P3959" t="s">
        <v>100</v>
      </c>
      <c r="Q3959" t="s">
        <v>108</v>
      </c>
      <c r="R3959" t="s">
        <v>378</v>
      </c>
      <c r="S3959" t="s">
        <v>137</v>
      </c>
      <c r="T3959" t="s">
        <v>95</v>
      </c>
      <c r="U3959" t="s">
        <v>103</v>
      </c>
      <c r="V3959">
        <v>11105</v>
      </c>
      <c r="W3959">
        <v>8198</v>
      </c>
      <c r="X3959">
        <v>16.100000000000001</v>
      </c>
      <c r="Y3959">
        <v>14</v>
      </c>
      <c r="Z3959">
        <v>8813.61</v>
      </c>
      <c r="AB3959">
        <v>22.98</v>
      </c>
      <c r="AC3959">
        <v>202536.76</v>
      </c>
      <c r="AD3959">
        <v>6459230.3600000003</v>
      </c>
      <c r="AE3959">
        <v>211.61</v>
      </c>
      <c r="AF3959">
        <v>1366837736.48</v>
      </c>
      <c r="AG3959">
        <v>134877.79999999999</v>
      </c>
      <c r="AH3959">
        <v>0.2</v>
      </c>
      <c r="AI3959">
        <v>1855.67</v>
      </c>
      <c r="AJ3959">
        <v>4.55</v>
      </c>
      <c r="AK3959">
        <v>0</v>
      </c>
      <c r="AL3959">
        <v>0.19500000000000001</v>
      </c>
      <c r="AM3959">
        <v>12595.5</v>
      </c>
      <c r="AN3959">
        <v>839.1</v>
      </c>
      <c r="AO3959">
        <v>571.05999999999995</v>
      </c>
      <c r="AP3959">
        <v>479176.45</v>
      </c>
      <c r="AQ3959">
        <v>831042.18</v>
      </c>
      <c r="AR3959" t="s">
        <v>61</v>
      </c>
      <c r="AS3959" t="s">
        <v>61</v>
      </c>
      <c r="AT3959" t="s">
        <v>116</v>
      </c>
      <c r="AU3959" t="s">
        <v>63</v>
      </c>
    </row>
    <row r="3960" spans="1:47" x14ac:dyDescent="0.25">
      <c r="A3960" t="s">
        <v>5275</v>
      </c>
      <c r="B3960">
        <v>2023</v>
      </c>
      <c r="C3960">
        <v>8</v>
      </c>
      <c r="D3960" t="s">
        <v>89</v>
      </c>
      <c r="E3960" s="1">
        <v>45144</v>
      </c>
      <c r="F3960" s="1">
        <v>45159</v>
      </c>
      <c r="G3960">
        <v>15</v>
      </c>
      <c r="I3960" t="s">
        <v>65</v>
      </c>
      <c r="J3960" t="s">
        <v>50</v>
      </c>
      <c r="K3960" t="s">
        <v>423</v>
      </c>
      <c r="L3960">
        <v>2710.1941000000002</v>
      </c>
      <c r="M3960" t="s">
        <v>52</v>
      </c>
      <c r="N3960" t="s">
        <v>53</v>
      </c>
      <c r="O3960" t="s">
        <v>91</v>
      </c>
      <c r="P3960" t="s">
        <v>128</v>
      </c>
      <c r="Q3960" t="s">
        <v>164</v>
      </c>
      <c r="R3960" t="s">
        <v>318</v>
      </c>
      <c r="S3960" t="s">
        <v>142</v>
      </c>
      <c r="T3960" t="s">
        <v>59</v>
      </c>
      <c r="U3960" t="s">
        <v>259</v>
      </c>
      <c r="V3960">
        <v>31326</v>
      </c>
      <c r="W3960">
        <v>20756</v>
      </c>
      <c r="X3960">
        <v>15.9</v>
      </c>
      <c r="Y3960">
        <v>15.7</v>
      </c>
      <c r="Z3960">
        <v>27320.98</v>
      </c>
      <c r="AB3960">
        <v>46.08</v>
      </c>
      <c r="AC3960">
        <v>1258950.76</v>
      </c>
      <c r="AD3960">
        <v>30560701.809999999</v>
      </c>
      <c r="AE3960">
        <v>283.14999999999998</v>
      </c>
      <c r="AF3960">
        <v>8653262717.5</v>
      </c>
      <c r="AG3960">
        <v>201432.88</v>
      </c>
      <c r="AI3960">
        <v>4094.1</v>
      </c>
      <c r="AJ3960">
        <v>3.29</v>
      </c>
      <c r="AK3960">
        <v>0</v>
      </c>
      <c r="AL3960">
        <v>6.6000000000000003E-2</v>
      </c>
      <c r="AM3960">
        <v>20170.060000000001</v>
      </c>
      <c r="AN3960">
        <v>612.20000000000005</v>
      </c>
      <c r="AO3960">
        <v>692.23</v>
      </c>
      <c r="AP3960">
        <v>423783.21</v>
      </c>
      <c r="AQ3960">
        <v>1908431.01</v>
      </c>
      <c r="AR3960" t="s">
        <v>61</v>
      </c>
      <c r="AS3960" t="s">
        <v>61</v>
      </c>
      <c r="AT3960" t="s">
        <v>62</v>
      </c>
      <c r="AU3960" t="s">
        <v>63</v>
      </c>
    </row>
    <row r="3961" spans="1:47" x14ac:dyDescent="0.25">
      <c r="A3961" t="s">
        <v>5276</v>
      </c>
      <c r="B3961">
        <v>2023</v>
      </c>
      <c r="C3961">
        <v>10</v>
      </c>
      <c r="D3961" t="s">
        <v>119</v>
      </c>
      <c r="E3961" s="1">
        <v>45208</v>
      </c>
      <c r="F3961" s="1">
        <v>45218</v>
      </c>
      <c r="G3961">
        <v>10</v>
      </c>
      <c r="H3961">
        <v>17.3</v>
      </c>
      <c r="I3961" t="s">
        <v>49</v>
      </c>
      <c r="J3961" t="s">
        <v>50</v>
      </c>
      <c r="K3961" t="s">
        <v>51</v>
      </c>
      <c r="L3961">
        <v>2709</v>
      </c>
      <c r="M3961" t="s">
        <v>114</v>
      </c>
      <c r="N3961" t="s">
        <v>106</v>
      </c>
      <c r="O3961" t="s">
        <v>54</v>
      </c>
      <c r="P3961" t="s">
        <v>196</v>
      </c>
      <c r="Q3961" t="s">
        <v>226</v>
      </c>
      <c r="R3961" t="s">
        <v>595</v>
      </c>
      <c r="S3961" t="s">
        <v>170</v>
      </c>
      <c r="T3961" t="s">
        <v>86</v>
      </c>
      <c r="U3961" t="s">
        <v>60</v>
      </c>
      <c r="V3961">
        <v>112128</v>
      </c>
      <c r="W3961">
        <v>65069</v>
      </c>
      <c r="X3961">
        <v>15.8</v>
      </c>
      <c r="Y3961">
        <v>14.5</v>
      </c>
      <c r="Z3961">
        <v>92475.83</v>
      </c>
      <c r="AB3961">
        <v>13.23</v>
      </c>
      <c r="AC3961">
        <v>1223455.23</v>
      </c>
      <c r="AD3961">
        <v>7521059.25</v>
      </c>
      <c r="AE3961">
        <v>285.05</v>
      </c>
      <c r="AF3961">
        <v>2143877939.21</v>
      </c>
      <c r="AG3961">
        <v>110925.2</v>
      </c>
      <c r="AH3961">
        <v>0</v>
      </c>
      <c r="AI3961">
        <v>0</v>
      </c>
      <c r="AJ3961">
        <v>15.9</v>
      </c>
      <c r="AK3961">
        <v>1195848.42</v>
      </c>
      <c r="AL3961">
        <v>0.21099999999999999</v>
      </c>
      <c r="AM3961">
        <v>15869.44</v>
      </c>
      <c r="AN3961">
        <v>211.5</v>
      </c>
      <c r="AO3961">
        <v>717.89</v>
      </c>
      <c r="AP3961">
        <v>151833.73000000001</v>
      </c>
      <c r="AQ3961">
        <v>1502083.6</v>
      </c>
      <c r="AR3961" t="s">
        <v>61</v>
      </c>
      <c r="AS3961" t="s">
        <v>61</v>
      </c>
      <c r="AT3961" t="s">
        <v>62</v>
      </c>
      <c r="AU3961" t="s">
        <v>63</v>
      </c>
    </row>
    <row r="3962" spans="1:47" x14ac:dyDescent="0.25">
      <c r="A3962" t="s">
        <v>5277</v>
      </c>
      <c r="B3962">
        <v>2024</v>
      </c>
      <c r="C3962">
        <v>2</v>
      </c>
      <c r="D3962" t="s">
        <v>48</v>
      </c>
      <c r="E3962" s="1">
        <v>45341</v>
      </c>
      <c r="F3962" s="1">
        <v>45358</v>
      </c>
      <c r="G3962">
        <v>17</v>
      </c>
      <c r="I3962" t="s">
        <v>65</v>
      </c>
      <c r="J3962" t="s">
        <v>50</v>
      </c>
      <c r="K3962" t="s">
        <v>223</v>
      </c>
      <c r="L3962">
        <v>2710.1109999999999</v>
      </c>
      <c r="M3962" t="s">
        <v>90</v>
      </c>
      <c r="N3962" t="s">
        <v>53</v>
      </c>
      <c r="O3962" t="s">
        <v>54</v>
      </c>
      <c r="P3962" t="s">
        <v>100</v>
      </c>
      <c r="Q3962" t="s">
        <v>121</v>
      </c>
      <c r="R3962" t="s">
        <v>1055</v>
      </c>
      <c r="S3962" t="s">
        <v>123</v>
      </c>
      <c r="T3962" t="s">
        <v>102</v>
      </c>
      <c r="U3962" t="s">
        <v>132</v>
      </c>
      <c r="V3962">
        <v>39669</v>
      </c>
      <c r="W3962">
        <v>28953</v>
      </c>
      <c r="X3962">
        <v>5</v>
      </c>
      <c r="Y3962">
        <v>15.9</v>
      </c>
      <c r="Z3962">
        <v>32176.42</v>
      </c>
      <c r="AB3962">
        <v>20.67</v>
      </c>
      <c r="AC3962">
        <v>665086.6</v>
      </c>
      <c r="AD3962">
        <v>33251434.190000001</v>
      </c>
      <c r="AE3962">
        <v>276.33999999999997</v>
      </c>
      <c r="AF3962">
        <v>9188701324.0599995</v>
      </c>
      <c r="AG3962">
        <v>210216.43</v>
      </c>
      <c r="AI3962">
        <v>19925.939999999999</v>
      </c>
      <c r="AJ3962">
        <v>11.79</v>
      </c>
      <c r="AK3962">
        <v>0</v>
      </c>
      <c r="AL3962">
        <v>5.7000000000000002E-2</v>
      </c>
      <c r="AM3962">
        <v>18953.32</v>
      </c>
      <c r="AN3962">
        <v>808</v>
      </c>
      <c r="AO3962">
        <v>528.79999999999995</v>
      </c>
      <c r="AP3962">
        <v>427270.40000000002</v>
      </c>
      <c r="AQ3962">
        <v>1341452.69</v>
      </c>
      <c r="AR3962" t="s">
        <v>124</v>
      </c>
      <c r="AS3962" t="s">
        <v>61</v>
      </c>
      <c r="AT3962" t="s">
        <v>62</v>
      </c>
      <c r="AU3962" t="s">
        <v>63</v>
      </c>
    </row>
    <row r="3963" spans="1:47" x14ac:dyDescent="0.25">
      <c r="A3963" t="s">
        <v>5278</v>
      </c>
      <c r="B3963">
        <v>2020</v>
      </c>
      <c r="C3963">
        <v>2</v>
      </c>
      <c r="D3963" t="s">
        <v>48</v>
      </c>
      <c r="E3963" s="1">
        <v>43883</v>
      </c>
      <c r="F3963" s="1">
        <v>43902</v>
      </c>
      <c r="G3963">
        <v>19</v>
      </c>
      <c r="H3963">
        <v>17.8</v>
      </c>
      <c r="I3963" t="s">
        <v>65</v>
      </c>
      <c r="J3963" t="s">
        <v>50</v>
      </c>
      <c r="K3963" t="s">
        <v>223</v>
      </c>
      <c r="L3963">
        <v>2710.1109999999999</v>
      </c>
      <c r="M3963" t="s">
        <v>90</v>
      </c>
      <c r="N3963" t="s">
        <v>106</v>
      </c>
      <c r="O3963" t="s">
        <v>200</v>
      </c>
      <c r="P3963" t="s">
        <v>184</v>
      </c>
      <c r="Q3963" t="s">
        <v>257</v>
      </c>
      <c r="R3963" t="s">
        <v>1445</v>
      </c>
      <c r="S3963" t="s">
        <v>123</v>
      </c>
      <c r="T3963" t="s">
        <v>162</v>
      </c>
      <c r="U3963" t="s">
        <v>166</v>
      </c>
      <c r="V3963">
        <v>71360</v>
      </c>
      <c r="W3963">
        <v>43270</v>
      </c>
      <c r="X3963">
        <v>22.9</v>
      </c>
      <c r="Y3963">
        <v>13.2</v>
      </c>
      <c r="Z3963">
        <v>61411.76</v>
      </c>
      <c r="AB3963">
        <v>42.72</v>
      </c>
      <c r="AC3963">
        <v>2623510.39</v>
      </c>
      <c r="AD3963">
        <v>47885819.859999999</v>
      </c>
      <c r="AE3963">
        <v>160.34</v>
      </c>
      <c r="AF3963">
        <v>7678012356.3500004</v>
      </c>
      <c r="AG3963">
        <v>129470.93</v>
      </c>
      <c r="AH3963">
        <v>0</v>
      </c>
      <c r="AI3963">
        <v>0</v>
      </c>
      <c r="AJ3963">
        <v>23.38</v>
      </c>
      <c r="AK3963">
        <v>0</v>
      </c>
      <c r="AL3963">
        <v>0.29199999999999998</v>
      </c>
      <c r="AM3963">
        <v>139826.59</v>
      </c>
      <c r="AN3963">
        <v>713.6</v>
      </c>
      <c r="AO3963">
        <v>677.85</v>
      </c>
      <c r="AP3963">
        <v>483713.76</v>
      </c>
      <c r="AQ3963">
        <v>3376521.67</v>
      </c>
      <c r="AR3963" t="s">
        <v>61</v>
      </c>
      <c r="AS3963" t="s">
        <v>124</v>
      </c>
      <c r="AT3963" t="s">
        <v>293</v>
      </c>
      <c r="AU3963" t="s">
        <v>63</v>
      </c>
    </row>
    <row r="3964" spans="1:47" x14ac:dyDescent="0.25">
      <c r="A3964" t="s">
        <v>5279</v>
      </c>
      <c r="B3964">
        <v>2024</v>
      </c>
      <c r="C3964">
        <v>4</v>
      </c>
      <c r="D3964" t="s">
        <v>77</v>
      </c>
      <c r="E3964" s="1">
        <v>45400</v>
      </c>
      <c r="F3964" s="1">
        <v>45416</v>
      </c>
      <c r="G3964">
        <v>16</v>
      </c>
      <c r="H3964">
        <v>13.3</v>
      </c>
      <c r="I3964" t="s">
        <v>49</v>
      </c>
      <c r="J3964" t="s">
        <v>134</v>
      </c>
      <c r="K3964" t="s">
        <v>135</v>
      </c>
      <c r="L3964">
        <v>9999.0098999999991</v>
      </c>
      <c r="M3964" t="s">
        <v>98</v>
      </c>
      <c r="N3964" t="s">
        <v>168</v>
      </c>
      <c r="O3964" t="s">
        <v>189</v>
      </c>
      <c r="P3964" t="s">
        <v>196</v>
      </c>
      <c r="Q3964" t="s">
        <v>82</v>
      </c>
      <c r="R3964" t="s">
        <v>1350</v>
      </c>
      <c r="S3964" t="s">
        <v>137</v>
      </c>
      <c r="T3964" t="s">
        <v>86</v>
      </c>
      <c r="U3964" t="s">
        <v>60</v>
      </c>
      <c r="V3964">
        <v>3100</v>
      </c>
      <c r="W3964">
        <v>1836</v>
      </c>
      <c r="X3964">
        <v>13.6</v>
      </c>
      <c r="Y3964">
        <v>12.2</v>
      </c>
      <c r="Z3964">
        <v>2578.5100000000002</v>
      </c>
      <c r="AB3964">
        <v>36.29</v>
      </c>
      <c r="AC3964">
        <v>93574.13</v>
      </c>
      <c r="AD3964">
        <v>2000872.19</v>
      </c>
      <c r="AE3964">
        <v>276.97000000000003</v>
      </c>
      <c r="AF3964">
        <v>554181570.46000004</v>
      </c>
      <c r="AG3964">
        <v>195228</v>
      </c>
      <c r="AH3964">
        <v>1.3</v>
      </c>
      <c r="AI3964">
        <v>34565.919999999998</v>
      </c>
      <c r="AJ3964">
        <v>18.12</v>
      </c>
      <c r="AK3964">
        <v>362558.04</v>
      </c>
      <c r="AL3964">
        <v>5.3999999999999999E-2</v>
      </c>
      <c r="AM3964">
        <v>1080.47</v>
      </c>
      <c r="AN3964">
        <v>772.8</v>
      </c>
      <c r="AO3964">
        <v>602.88</v>
      </c>
      <c r="AP3964">
        <v>465905.66</v>
      </c>
      <c r="AQ3964">
        <v>790354.18</v>
      </c>
      <c r="AR3964" t="s">
        <v>61</v>
      </c>
      <c r="AS3964" t="s">
        <v>61</v>
      </c>
      <c r="AT3964" t="s">
        <v>62</v>
      </c>
      <c r="AU3964" t="s">
        <v>63</v>
      </c>
    </row>
    <row r="3965" spans="1:47" x14ac:dyDescent="0.25">
      <c r="A3965" t="s">
        <v>5280</v>
      </c>
      <c r="B3965">
        <v>2024</v>
      </c>
      <c r="C3965">
        <v>7</v>
      </c>
      <c r="D3965" t="s">
        <v>89</v>
      </c>
      <c r="E3965" s="1">
        <v>45477</v>
      </c>
      <c r="F3965" s="1">
        <v>45491</v>
      </c>
      <c r="G3965">
        <v>14</v>
      </c>
      <c r="H3965">
        <v>4.3</v>
      </c>
      <c r="I3965" t="s">
        <v>65</v>
      </c>
      <c r="J3965" t="s">
        <v>50</v>
      </c>
      <c r="K3965" t="s">
        <v>51</v>
      </c>
      <c r="L3965">
        <v>2709</v>
      </c>
      <c r="M3965" t="s">
        <v>114</v>
      </c>
      <c r="N3965" t="s">
        <v>69</v>
      </c>
      <c r="O3965" t="s">
        <v>91</v>
      </c>
      <c r="P3965" t="s">
        <v>128</v>
      </c>
      <c r="Q3965" t="s">
        <v>159</v>
      </c>
      <c r="R3965" t="s">
        <v>424</v>
      </c>
      <c r="S3965" t="s">
        <v>58</v>
      </c>
      <c r="T3965" t="s">
        <v>74</v>
      </c>
      <c r="U3965" t="s">
        <v>228</v>
      </c>
      <c r="V3965">
        <v>259085</v>
      </c>
      <c r="W3965">
        <v>177932</v>
      </c>
      <c r="X3965">
        <v>13.1</v>
      </c>
      <c r="Y3965">
        <v>10.9</v>
      </c>
      <c r="Z3965">
        <v>242290.57</v>
      </c>
      <c r="AB3965">
        <v>14.17</v>
      </c>
      <c r="AC3965">
        <v>3433257.38</v>
      </c>
      <c r="AD3965">
        <v>19770910.510000002</v>
      </c>
      <c r="AE3965">
        <v>280.86</v>
      </c>
      <c r="AF3965">
        <v>5552857925.8400002</v>
      </c>
      <c r="AG3965">
        <v>109412.75</v>
      </c>
      <c r="AH3965">
        <v>0.1</v>
      </c>
      <c r="AI3965">
        <v>1291.6500000000001</v>
      </c>
      <c r="AJ3965">
        <v>10.54</v>
      </c>
      <c r="AK3965">
        <v>0</v>
      </c>
      <c r="AL3965">
        <v>0.221</v>
      </c>
      <c r="AM3965">
        <v>43693.71</v>
      </c>
      <c r="AN3965">
        <v>361.1</v>
      </c>
      <c r="AO3965">
        <v>593.37</v>
      </c>
      <c r="AP3965">
        <v>214265.91</v>
      </c>
      <c r="AQ3965">
        <v>3801921.4</v>
      </c>
      <c r="AR3965" t="s">
        <v>61</v>
      </c>
      <c r="AS3965" t="s">
        <v>61</v>
      </c>
      <c r="AT3965" t="s">
        <v>62</v>
      </c>
      <c r="AU3965" t="s">
        <v>63</v>
      </c>
    </row>
    <row r="3966" spans="1:47" x14ac:dyDescent="0.25">
      <c r="A3966" t="s">
        <v>5281</v>
      </c>
      <c r="B3966">
        <v>2022</v>
      </c>
      <c r="C3966">
        <v>7</v>
      </c>
      <c r="D3966" t="s">
        <v>89</v>
      </c>
      <c r="E3966" s="1">
        <v>44754</v>
      </c>
      <c r="F3966" s="1">
        <v>44780</v>
      </c>
      <c r="G3966">
        <v>26</v>
      </c>
      <c r="H3966">
        <v>17.2</v>
      </c>
      <c r="I3966" t="s">
        <v>65</v>
      </c>
      <c r="J3966" t="s">
        <v>78</v>
      </c>
      <c r="K3966" t="s">
        <v>158</v>
      </c>
      <c r="L3966">
        <v>1006.3</v>
      </c>
      <c r="M3966" t="s">
        <v>68</v>
      </c>
      <c r="N3966" t="s">
        <v>106</v>
      </c>
      <c r="O3966" t="s">
        <v>91</v>
      </c>
      <c r="P3966" t="s">
        <v>56</v>
      </c>
      <c r="Q3966" t="s">
        <v>93</v>
      </c>
      <c r="R3966" t="s">
        <v>2365</v>
      </c>
      <c r="S3966" t="s">
        <v>161</v>
      </c>
      <c r="T3966" t="s">
        <v>74</v>
      </c>
      <c r="U3966" t="s">
        <v>259</v>
      </c>
      <c r="V3966">
        <v>38307</v>
      </c>
      <c r="W3966">
        <v>22567</v>
      </c>
      <c r="X3966">
        <v>1.9</v>
      </c>
      <c r="Y3966">
        <v>15.2</v>
      </c>
      <c r="Z3966">
        <v>29500.48</v>
      </c>
      <c r="AB3966">
        <v>32.99</v>
      </c>
      <c r="AC3966">
        <v>973220.84</v>
      </c>
      <c r="AD3966">
        <v>27797417.289999999</v>
      </c>
      <c r="AE3966">
        <v>215.82</v>
      </c>
      <c r="AF3966">
        <v>5999238599.5299997</v>
      </c>
      <c r="AG3966">
        <v>211420.73</v>
      </c>
      <c r="AH3966">
        <v>1.2</v>
      </c>
      <c r="AI3966">
        <v>28244.84</v>
      </c>
      <c r="AJ3966">
        <v>20.66</v>
      </c>
      <c r="AK3966">
        <v>0</v>
      </c>
      <c r="AL3966">
        <v>0.29599999999999999</v>
      </c>
      <c r="AM3966">
        <v>82280.36</v>
      </c>
      <c r="AN3966">
        <v>829.5</v>
      </c>
      <c r="AO3966">
        <v>722.73</v>
      </c>
      <c r="AP3966">
        <v>599504.54</v>
      </c>
      <c r="AQ3966">
        <v>1894671.31</v>
      </c>
      <c r="AR3966" t="s">
        <v>124</v>
      </c>
      <c r="AS3966" t="s">
        <v>61</v>
      </c>
      <c r="AT3966" t="s">
        <v>62</v>
      </c>
      <c r="AU3966" t="s">
        <v>63</v>
      </c>
    </row>
    <row r="3967" spans="1:47" x14ac:dyDescent="0.25">
      <c r="A3967" t="s">
        <v>5282</v>
      </c>
      <c r="B3967">
        <v>2022</v>
      </c>
      <c r="C3967">
        <v>1</v>
      </c>
      <c r="D3967" t="s">
        <v>48</v>
      </c>
      <c r="E3967" s="1">
        <v>44591</v>
      </c>
      <c r="F3967" s="1">
        <v>44620</v>
      </c>
      <c r="G3967">
        <v>29</v>
      </c>
      <c r="H3967">
        <v>16.3</v>
      </c>
      <c r="I3967" t="s">
        <v>65</v>
      </c>
      <c r="J3967" t="s">
        <v>78</v>
      </c>
      <c r="K3967" t="s">
        <v>315</v>
      </c>
      <c r="L3967">
        <v>1511.9</v>
      </c>
      <c r="M3967" t="s">
        <v>80</v>
      </c>
      <c r="N3967" t="s">
        <v>106</v>
      </c>
      <c r="O3967" t="s">
        <v>189</v>
      </c>
      <c r="P3967" t="s">
        <v>100</v>
      </c>
      <c r="Q3967" t="s">
        <v>146</v>
      </c>
      <c r="R3967" t="s">
        <v>5033</v>
      </c>
      <c r="S3967" t="s">
        <v>85</v>
      </c>
      <c r="T3967" t="s">
        <v>162</v>
      </c>
      <c r="U3967" t="s">
        <v>110</v>
      </c>
      <c r="V3967">
        <v>39625</v>
      </c>
      <c r="W3967">
        <v>22026</v>
      </c>
      <c r="X3967">
        <v>5.0999999999999996</v>
      </c>
      <c r="Y3967">
        <v>12.6</v>
      </c>
      <c r="Z3967">
        <v>35856.769999999997</v>
      </c>
      <c r="AB3967">
        <v>42.92</v>
      </c>
      <c r="AC3967">
        <v>1538972.57</v>
      </c>
      <c r="AD3967">
        <v>37482515.950000003</v>
      </c>
      <c r="AE3967">
        <v>211.64</v>
      </c>
      <c r="AF3967">
        <v>7932799675.6599998</v>
      </c>
      <c r="AG3967">
        <v>187978.12</v>
      </c>
      <c r="AH3967">
        <v>1.3</v>
      </c>
      <c r="AJ3967">
        <v>12.16</v>
      </c>
      <c r="AK3967">
        <v>0</v>
      </c>
      <c r="AL3967">
        <v>0.34399999999999997</v>
      </c>
      <c r="AM3967">
        <v>128939.85</v>
      </c>
      <c r="AN3967">
        <v>1413.3</v>
      </c>
      <c r="AO3967">
        <v>737.24</v>
      </c>
      <c r="AP3967">
        <v>1041941.29</v>
      </c>
      <c r="AQ3967">
        <v>2918617.19</v>
      </c>
      <c r="AR3967" t="s">
        <v>61</v>
      </c>
      <c r="AS3967" t="s">
        <v>61</v>
      </c>
      <c r="AT3967" t="s">
        <v>62</v>
      </c>
      <c r="AU3967" t="s">
        <v>63</v>
      </c>
    </row>
    <row r="3968" spans="1:47" x14ac:dyDescent="0.25">
      <c r="A3968" t="s">
        <v>5283</v>
      </c>
      <c r="B3968">
        <v>2026</v>
      </c>
      <c r="C3968">
        <v>1</v>
      </c>
      <c r="D3968" t="s">
        <v>48</v>
      </c>
      <c r="E3968" s="1">
        <v>46033</v>
      </c>
      <c r="F3968" s="1">
        <v>46051</v>
      </c>
      <c r="G3968">
        <v>18</v>
      </c>
      <c r="H3968">
        <v>20.100000000000001</v>
      </c>
      <c r="I3968" t="s">
        <v>49</v>
      </c>
      <c r="J3968" t="s">
        <v>50</v>
      </c>
      <c r="K3968" t="s">
        <v>51</v>
      </c>
      <c r="L3968">
        <v>2709</v>
      </c>
      <c r="M3968" t="s">
        <v>80</v>
      </c>
      <c r="N3968" t="s">
        <v>53</v>
      </c>
      <c r="O3968" t="s">
        <v>99</v>
      </c>
      <c r="P3968" t="s">
        <v>146</v>
      </c>
      <c r="Q3968" t="s">
        <v>92</v>
      </c>
      <c r="R3968" t="s">
        <v>2343</v>
      </c>
      <c r="S3968" t="s">
        <v>186</v>
      </c>
      <c r="T3968" t="s">
        <v>95</v>
      </c>
      <c r="U3968" t="s">
        <v>228</v>
      </c>
      <c r="V3968">
        <v>73569</v>
      </c>
      <c r="W3968">
        <v>52296</v>
      </c>
      <c r="X3968">
        <v>1.8</v>
      </c>
      <c r="Y3968">
        <v>14.9</v>
      </c>
      <c r="Z3968">
        <v>61347.72</v>
      </c>
      <c r="AB3968">
        <v>10.84</v>
      </c>
      <c r="AC3968">
        <v>665009.28</v>
      </c>
      <c r="AD3968">
        <v>4134222.85</v>
      </c>
      <c r="AE3968">
        <v>285.7</v>
      </c>
      <c r="AF3968">
        <v>1181147468.24</v>
      </c>
      <c r="AG3968">
        <v>211918.35</v>
      </c>
      <c r="AH3968">
        <v>0</v>
      </c>
      <c r="AI3968">
        <v>0</v>
      </c>
      <c r="AJ3968">
        <v>1.05</v>
      </c>
      <c r="AK3968">
        <v>43409.34</v>
      </c>
      <c r="AL3968">
        <v>0.13600000000000001</v>
      </c>
      <c r="AM3968">
        <v>5622.54</v>
      </c>
      <c r="AN3968">
        <v>690.9</v>
      </c>
      <c r="AO3968">
        <v>745.74</v>
      </c>
      <c r="AP3968">
        <v>515231.77</v>
      </c>
      <c r="AQ3968">
        <v>1397781.94</v>
      </c>
      <c r="AR3968" t="s">
        <v>61</v>
      </c>
      <c r="AS3968" t="s">
        <v>61</v>
      </c>
      <c r="AT3968" t="s">
        <v>116</v>
      </c>
      <c r="AU3968" t="s">
        <v>63</v>
      </c>
    </row>
    <row r="3969" spans="1:47" x14ac:dyDescent="0.25">
      <c r="A3969" t="s">
        <v>5284</v>
      </c>
      <c r="B3969">
        <v>2026</v>
      </c>
      <c r="C3969">
        <v>1</v>
      </c>
      <c r="D3969" t="s">
        <v>48</v>
      </c>
      <c r="E3969" s="1">
        <v>46043</v>
      </c>
      <c r="F3969" s="1">
        <v>46049</v>
      </c>
      <c r="G3969">
        <v>6</v>
      </c>
      <c r="H3969">
        <v>5.8</v>
      </c>
      <c r="I3969" t="s">
        <v>65</v>
      </c>
      <c r="J3969" t="s">
        <v>50</v>
      </c>
      <c r="K3969" t="s">
        <v>223</v>
      </c>
      <c r="L3969">
        <v>2710.1109999999999</v>
      </c>
      <c r="M3969" t="s">
        <v>52</v>
      </c>
      <c r="N3969" t="s">
        <v>168</v>
      </c>
      <c r="O3969" t="s">
        <v>189</v>
      </c>
      <c r="P3969" t="s">
        <v>92</v>
      </c>
      <c r="Q3969" t="s">
        <v>140</v>
      </c>
      <c r="R3969" t="s">
        <v>1501</v>
      </c>
      <c r="S3969" t="s">
        <v>123</v>
      </c>
      <c r="T3969" t="s">
        <v>74</v>
      </c>
      <c r="U3969" t="s">
        <v>166</v>
      </c>
      <c r="V3969">
        <v>72969</v>
      </c>
      <c r="W3969">
        <v>48093</v>
      </c>
      <c r="X3969">
        <v>10.7</v>
      </c>
      <c r="Y3969">
        <v>15.3</v>
      </c>
      <c r="Z3969">
        <v>61197.64</v>
      </c>
      <c r="AB3969">
        <v>17.88</v>
      </c>
      <c r="AC3969">
        <v>1094213.8</v>
      </c>
      <c r="AD3969">
        <v>55483616.350000001</v>
      </c>
      <c r="AE3969">
        <v>283.52999999999997</v>
      </c>
      <c r="AF3969">
        <v>15731269743.719999</v>
      </c>
      <c r="AG3969">
        <v>41051.46</v>
      </c>
      <c r="AH3969">
        <v>0</v>
      </c>
      <c r="AI3969">
        <v>0</v>
      </c>
      <c r="AJ3969">
        <v>13.92</v>
      </c>
      <c r="AK3969">
        <v>0</v>
      </c>
      <c r="AL3969">
        <v>0.16500000000000001</v>
      </c>
      <c r="AM3969">
        <v>91547.97</v>
      </c>
      <c r="AN3969">
        <v>163.5</v>
      </c>
      <c r="AO3969">
        <v>698.33</v>
      </c>
      <c r="AP3969">
        <v>114176.96000000001</v>
      </c>
      <c r="AQ3969">
        <v>1340990.19</v>
      </c>
      <c r="AR3969" t="s">
        <v>61</v>
      </c>
      <c r="AS3969" t="s">
        <v>124</v>
      </c>
      <c r="AT3969" t="s">
        <v>62</v>
      </c>
      <c r="AU3969" t="s">
        <v>63</v>
      </c>
    </row>
    <row r="3970" spans="1:47" x14ac:dyDescent="0.25">
      <c r="A3970" t="s">
        <v>5285</v>
      </c>
      <c r="B3970">
        <v>2020</v>
      </c>
      <c r="C3970">
        <v>4</v>
      </c>
      <c r="D3970" t="s">
        <v>77</v>
      </c>
      <c r="E3970" s="1">
        <v>43936</v>
      </c>
      <c r="F3970" s="1">
        <v>43949</v>
      </c>
      <c r="G3970">
        <v>13</v>
      </c>
      <c r="H3970">
        <v>20.100000000000001</v>
      </c>
      <c r="I3970" t="s">
        <v>65</v>
      </c>
      <c r="J3970" t="s">
        <v>112</v>
      </c>
      <c r="K3970" t="s">
        <v>199</v>
      </c>
      <c r="L3970">
        <v>7204.49</v>
      </c>
      <c r="M3970" t="s">
        <v>52</v>
      </c>
      <c r="N3970" t="s">
        <v>53</v>
      </c>
      <c r="O3970" t="s">
        <v>99</v>
      </c>
      <c r="P3970" t="s">
        <v>92</v>
      </c>
      <c r="Q3970" t="s">
        <v>201</v>
      </c>
      <c r="R3970" t="s">
        <v>376</v>
      </c>
      <c r="S3970" t="s">
        <v>161</v>
      </c>
      <c r="T3970" t="s">
        <v>162</v>
      </c>
      <c r="U3970" t="s">
        <v>87</v>
      </c>
      <c r="V3970">
        <v>27567</v>
      </c>
      <c r="W3970">
        <v>18736</v>
      </c>
      <c r="X3970">
        <v>24</v>
      </c>
      <c r="Y3970">
        <v>14.3</v>
      </c>
      <c r="Z3970">
        <v>22799.85</v>
      </c>
      <c r="AB3970">
        <v>31.08</v>
      </c>
      <c r="AC3970">
        <v>708619.34</v>
      </c>
      <c r="AD3970">
        <v>12716388.34</v>
      </c>
      <c r="AE3970">
        <v>166.09</v>
      </c>
      <c r="AF3970">
        <v>2112064939.3900001</v>
      </c>
      <c r="AG3970">
        <v>213256.94</v>
      </c>
      <c r="AH3970">
        <v>1.3</v>
      </c>
      <c r="AI3970">
        <v>21097.919999999998</v>
      </c>
      <c r="AJ3970">
        <v>7.61</v>
      </c>
      <c r="AK3970">
        <v>0</v>
      </c>
      <c r="AL3970">
        <v>0.30399999999999999</v>
      </c>
      <c r="AM3970">
        <v>38657.82</v>
      </c>
      <c r="AN3970">
        <v>621</v>
      </c>
      <c r="AO3970">
        <v>634.30999999999995</v>
      </c>
      <c r="AP3970">
        <v>393906.51</v>
      </c>
      <c r="AQ3970">
        <v>1375538.53</v>
      </c>
      <c r="AR3970" t="s">
        <v>61</v>
      </c>
      <c r="AS3970" t="s">
        <v>61</v>
      </c>
      <c r="AT3970" t="s">
        <v>62</v>
      </c>
      <c r="AU3970" t="s">
        <v>63</v>
      </c>
    </row>
    <row r="3971" spans="1:47" x14ac:dyDescent="0.25">
      <c r="A3971" t="s">
        <v>5286</v>
      </c>
      <c r="B3971">
        <v>2024</v>
      </c>
      <c r="C3971">
        <v>8</v>
      </c>
      <c r="D3971" t="s">
        <v>89</v>
      </c>
      <c r="E3971" s="1">
        <v>45510</v>
      </c>
      <c r="F3971" s="1">
        <v>45527</v>
      </c>
      <c r="G3971">
        <v>17</v>
      </c>
      <c r="H3971">
        <v>6</v>
      </c>
      <c r="I3971" t="s">
        <v>65</v>
      </c>
      <c r="J3971" t="s">
        <v>50</v>
      </c>
      <c r="K3971" t="s">
        <v>51</v>
      </c>
      <c r="L3971">
        <v>2709</v>
      </c>
      <c r="M3971" t="s">
        <v>98</v>
      </c>
      <c r="N3971" t="s">
        <v>69</v>
      </c>
      <c r="O3971" t="s">
        <v>107</v>
      </c>
      <c r="P3971" t="s">
        <v>184</v>
      </c>
      <c r="Q3971" t="s">
        <v>121</v>
      </c>
      <c r="R3971" t="s">
        <v>2065</v>
      </c>
      <c r="S3971" t="s">
        <v>170</v>
      </c>
      <c r="T3971" t="s">
        <v>187</v>
      </c>
      <c r="U3971" t="s">
        <v>75</v>
      </c>
      <c r="V3971">
        <v>93577</v>
      </c>
      <c r="W3971">
        <v>67347</v>
      </c>
      <c r="X3971">
        <v>12.9</v>
      </c>
      <c r="Y3971">
        <v>11.7</v>
      </c>
      <c r="Z3971">
        <v>88821.77</v>
      </c>
      <c r="AB3971">
        <v>26.54</v>
      </c>
      <c r="AC3971">
        <v>2357329.7799999998</v>
      </c>
      <c r="AD3971">
        <v>8580182.9800000004</v>
      </c>
      <c r="AE3971">
        <v>277.18</v>
      </c>
      <c r="AF3971">
        <v>2378255118.4000001</v>
      </c>
      <c r="AG3971">
        <v>238660.14</v>
      </c>
      <c r="AH3971">
        <v>2.2000000000000002</v>
      </c>
      <c r="AI3971">
        <v>20534.36</v>
      </c>
      <c r="AJ3971">
        <v>17.34</v>
      </c>
      <c r="AK3971">
        <v>0</v>
      </c>
      <c r="AL3971">
        <v>0.214</v>
      </c>
      <c r="AM3971">
        <v>18361.59</v>
      </c>
      <c r="AN3971">
        <v>449.3</v>
      </c>
      <c r="AO3971">
        <v>379.31</v>
      </c>
      <c r="AP3971">
        <v>170423.98</v>
      </c>
      <c r="AQ3971">
        <v>2805309.85</v>
      </c>
      <c r="AR3971" t="s">
        <v>124</v>
      </c>
      <c r="AS3971" t="s">
        <v>61</v>
      </c>
      <c r="AT3971" t="s">
        <v>62</v>
      </c>
      <c r="AU3971" t="s">
        <v>63</v>
      </c>
    </row>
    <row r="3972" spans="1:47" x14ac:dyDescent="0.25">
      <c r="A3972" t="s">
        <v>5287</v>
      </c>
      <c r="B3972">
        <v>2022</v>
      </c>
      <c r="C3972">
        <v>3</v>
      </c>
      <c r="D3972" t="s">
        <v>48</v>
      </c>
      <c r="E3972" s="1">
        <v>44630</v>
      </c>
      <c r="F3972" s="1">
        <v>44655</v>
      </c>
      <c r="G3972">
        <v>25</v>
      </c>
      <c r="H3972">
        <v>2.7</v>
      </c>
      <c r="I3972" t="s">
        <v>49</v>
      </c>
      <c r="J3972" t="s">
        <v>66</v>
      </c>
      <c r="K3972" t="s">
        <v>67</v>
      </c>
      <c r="L3972">
        <v>8479.8989999999994</v>
      </c>
      <c r="M3972" t="s">
        <v>52</v>
      </c>
      <c r="N3972" t="s">
        <v>69</v>
      </c>
      <c r="O3972" t="s">
        <v>99</v>
      </c>
      <c r="P3972" t="s">
        <v>196</v>
      </c>
      <c r="Q3972" t="s">
        <v>82</v>
      </c>
      <c r="R3972" t="s">
        <v>983</v>
      </c>
      <c r="S3972" t="s">
        <v>156</v>
      </c>
      <c r="T3972" t="s">
        <v>162</v>
      </c>
      <c r="U3972" t="s">
        <v>87</v>
      </c>
      <c r="V3972">
        <v>19062</v>
      </c>
      <c r="W3972">
        <v>13908</v>
      </c>
      <c r="X3972">
        <v>23.9</v>
      </c>
      <c r="Y3972">
        <v>11.2</v>
      </c>
      <c r="Z3972">
        <v>15724.28</v>
      </c>
      <c r="AA3972">
        <v>1123</v>
      </c>
      <c r="AB3972">
        <v>2190.59</v>
      </c>
      <c r="AC3972">
        <v>2460032.5699999998</v>
      </c>
      <c r="AD3972">
        <v>31693544.280000001</v>
      </c>
      <c r="AE3972">
        <v>219.7</v>
      </c>
      <c r="AF3972">
        <v>6963071678.3199997</v>
      </c>
      <c r="AG3972">
        <v>207341.57</v>
      </c>
      <c r="AH3972">
        <v>3.7</v>
      </c>
      <c r="AI3972">
        <v>48941.81</v>
      </c>
      <c r="AJ3972">
        <v>1.33</v>
      </c>
      <c r="AK3972">
        <v>421524.14</v>
      </c>
      <c r="AL3972">
        <v>0.33800000000000002</v>
      </c>
      <c r="AM3972">
        <v>107124.18</v>
      </c>
      <c r="AN3972">
        <v>925.4</v>
      </c>
      <c r="AO3972">
        <v>379.88</v>
      </c>
      <c r="AP3972">
        <v>351540.95</v>
      </c>
      <c r="AQ3972">
        <v>3174981.08</v>
      </c>
      <c r="AR3972" t="s">
        <v>61</v>
      </c>
      <c r="AS3972" t="s">
        <v>61</v>
      </c>
      <c r="AT3972" t="s">
        <v>62</v>
      </c>
      <c r="AU3972" t="s">
        <v>63</v>
      </c>
    </row>
    <row r="3973" spans="1:47" x14ac:dyDescent="0.25">
      <c r="A3973" t="s">
        <v>5288</v>
      </c>
      <c r="B3973">
        <v>2021</v>
      </c>
      <c r="C3973">
        <v>10</v>
      </c>
      <c r="D3973" t="s">
        <v>119</v>
      </c>
      <c r="E3973" s="1">
        <v>44471</v>
      </c>
      <c r="F3973" s="1">
        <v>44481</v>
      </c>
      <c r="G3973">
        <v>10</v>
      </c>
      <c r="H3973">
        <v>1.8</v>
      </c>
      <c r="I3973" t="s">
        <v>65</v>
      </c>
      <c r="J3973" t="s">
        <v>50</v>
      </c>
      <c r="K3973" t="s">
        <v>223</v>
      </c>
      <c r="L3973">
        <v>2710.1109999999999</v>
      </c>
      <c r="M3973" t="s">
        <v>90</v>
      </c>
      <c r="N3973" t="s">
        <v>168</v>
      </c>
      <c r="O3973" t="s">
        <v>99</v>
      </c>
      <c r="P3973" t="s">
        <v>92</v>
      </c>
      <c r="Q3973" t="s">
        <v>140</v>
      </c>
      <c r="R3973" t="s">
        <v>2606</v>
      </c>
      <c r="S3973" t="s">
        <v>123</v>
      </c>
      <c r="T3973" t="s">
        <v>148</v>
      </c>
      <c r="U3973" t="s">
        <v>181</v>
      </c>
      <c r="V3973">
        <v>61507</v>
      </c>
      <c r="W3973">
        <v>35503</v>
      </c>
      <c r="X3973">
        <v>5.7</v>
      </c>
      <c r="Y3973">
        <v>15.2</v>
      </c>
      <c r="Z3973">
        <v>57948.39</v>
      </c>
      <c r="AB3973">
        <v>15.89</v>
      </c>
      <c r="AC3973">
        <v>920799.92</v>
      </c>
      <c r="AD3973">
        <v>50958655.200000003</v>
      </c>
      <c r="AE3973">
        <v>165.57</v>
      </c>
      <c r="AF3973">
        <v>8437224541.46</v>
      </c>
      <c r="AG3973">
        <v>51817.89</v>
      </c>
      <c r="AI3973">
        <v>91676.800000000003</v>
      </c>
      <c r="AJ3973">
        <v>24.27</v>
      </c>
      <c r="AK3973">
        <v>0</v>
      </c>
      <c r="AL3973">
        <v>0.185</v>
      </c>
      <c r="AM3973">
        <v>94273.51</v>
      </c>
      <c r="AN3973">
        <v>293.3</v>
      </c>
      <c r="AO3973">
        <v>367.04</v>
      </c>
      <c r="AP3973">
        <v>107652.83</v>
      </c>
      <c r="AQ3973">
        <v>1266220.95</v>
      </c>
      <c r="AR3973" t="s">
        <v>61</v>
      </c>
      <c r="AS3973" t="s">
        <v>61</v>
      </c>
      <c r="AT3973" t="s">
        <v>62</v>
      </c>
      <c r="AU3973" t="s">
        <v>63</v>
      </c>
    </row>
    <row r="3974" spans="1:47" x14ac:dyDescent="0.25">
      <c r="A3974" t="s">
        <v>5289</v>
      </c>
      <c r="B3974">
        <v>2022</v>
      </c>
      <c r="C3974">
        <v>12</v>
      </c>
      <c r="D3974" t="s">
        <v>119</v>
      </c>
      <c r="E3974" s="1">
        <v>44906</v>
      </c>
      <c r="F3974" s="1">
        <v>44937</v>
      </c>
      <c r="G3974">
        <v>31</v>
      </c>
      <c r="H3974">
        <v>16.899999999999999</v>
      </c>
      <c r="I3974" t="s">
        <v>65</v>
      </c>
      <c r="J3974" t="s">
        <v>66</v>
      </c>
      <c r="K3974" t="s">
        <v>153</v>
      </c>
      <c r="L3974">
        <v>6309</v>
      </c>
      <c r="M3974" t="s">
        <v>68</v>
      </c>
      <c r="N3974" t="s">
        <v>81</v>
      </c>
      <c r="O3974" t="s">
        <v>54</v>
      </c>
      <c r="P3974" t="s">
        <v>226</v>
      </c>
      <c r="Q3974" t="s">
        <v>204</v>
      </c>
      <c r="R3974" t="s">
        <v>5290</v>
      </c>
      <c r="S3974" t="s">
        <v>156</v>
      </c>
      <c r="T3974" t="s">
        <v>59</v>
      </c>
      <c r="U3974" t="s">
        <v>60</v>
      </c>
      <c r="V3974">
        <v>23498</v>
      </c>
      <c r="W3974">
        <v>14983</v>
      </c>
      <c r="X3974">
        <v>23.9</v>
      </c>
      <c r="Y3974">
        <v>14.6</v>
      </c>
      <c r="Z3974">
        <v>18913.080000000002</v>
      </c>
      <c r="AA3974">
        <v>1350</v>
      </c>
      <c r="AB3974">
        <v>462.77</v>
      </c>
      <c r="AC3974">
        <v>624739.5</v>
      </c>
      <c r="AD3974">
        <v>59040772.710000001</v>
      </c>
      <c r="AE3974">
        <v>211.39</v>
      </c>
      <c r="AF3974">
        <v>12480628943.17</v>
      </c>
      <c r="AG3974">
        <v>172641.99</v>
      </c>
      <c r="AH3974">
        <v>4.0999999999999996</v>
      </c>
      <c r="AJ3974">
        <v>19.940000000000001</v>
      </c>
      <c r="AK3974">
        <v>0</v>
      </c>
      <c r="AL3974">
        <v>0.28599999999999998</v>
      </c>
      <c r="AM3974">
        <v>168856.61</v>
      </c>
      <c r="AN3974">
        <v>731.7</v>
      </c>
      <c r="AO3974">
        <v>650.57000000000005</v>
      </c>
      <c r="AP3974">
        <v>476022.07</v>
      </c>
      <c r="AQ3974">
        <v>1479297.66</v>
      </c>
      <c r="AR3974" t="s">
        <v>61</v>
      </c>
      <c r="AS3974" t="s">
        <v>61</v>
      </c>
      <c r="AT3974" t="s">
        <v>62</v>
      </c>
      <c r="AU3974" t="s">
        <v>63</v>
      </c>
    </row>
    <row r="3975" spans="1:47" x14ac:dyDescent="0.25">
      <c r="A3975" t="s">
        <v>5291</v>
      </c>
      <c r="B3975">
        <v>2020</v>
      </c>
      <c r="C3975">
        <v>10</v>
      </c>
      <c r="D3975" t="s">
        <v>119</v>
      </c>
      <c r="E3975" s="1">
        <v>44121</v>
      </c>
      <c r="F3975" s="1">
        <v>44150</v>
      </c>
      <c r="G3975">
        <v>29</v>
      </c>
      <c r="H3975">
        <v>14.8</v>
      </c>
      <c r="I3975" t="s">
        <v>65</v>
      </c>
      <c r="J3975" t="s">
        <v>66</v>
      </c>
      <c r="K3975" t="s">
        <v>245</v>
      </c>
      <c r="L3975">
        <v>8905.9</v>
      </c>
      <c r="M3975" t="s">
        <v>98</v>
      </c>
      <c r="N3975" t="s">
        <v>69</v>
      </c>
      <c r="O3975" t="s">
        <v>189</v>
      </c>
      <c r="P3975" t="s">
        <v>100</v>
      </c>
      <c r="Q3975" t="s">
        <v>201</v>
      </c>
      <c r="R3975" t="s">
        <v>1035</v>
      </c>
      <c r="S3975" t="s">
        <v>137</v>
      </c>
      <c r="T3975" t="s">
        <v>102</v>
      </c>
      <c r="U3975" t="s">
        <v>213</v>
      </c>
      <c r="V3975">
        <v>4162</v>
      </c>
      <c r="W3975">
        <v>3017</v>
      </c>
      <c r="X3975">
        <v>20.8</v>
      </c>
      <c r="Y3975">
        <v>14.3</v>
      </c>
      <c r="Z3975">
        <v>3877.14</v>
      </c>
      <c r="AB3975">
        <v>35.51</v>
      </c>
      <c r="AC3975">
        <v>137677.24</v>
      </c>
      <c r="AD3975">
        <v>1175471.31</v>
      </c>
      <c r="AE3975">
        <v>167.19</v>
      </c>
      <c r="AF3975">
        <v>196527048.31999999</v>
      </c>
      <c r="AG3975">
        <v>209436.37</v>
      </c>
      <c r="AH3975">
        <v>3.5</v>
      </c>
      <c r="AI3975">
        <v>92540.05</v>
      </c>
      <c r="AJ3975">
        <v>24.4</v>
      </c>
      <c r="AK3975">
        <v>0</v>
      </c>
      <c r="AL3975">
        <v>7.8E-2</v>
      </c>
      <c r="AM3975">
        <v>916.87</v>
      </c>
      <c r="AN3975">
        <v>1043.8</v>
      </c>
      <c r="AO3975">
        <v>408.24</v>
      </c>
      <c r="AP3975">
        <v>426120.91</v>
      </c>
      <c r="AQ3975">
        <v>866691.44</v>
      </c>
      <c r="AR3975" t="s">
        <v>61</v>
      </c>
      <c r="AS3975" t="s">
        <v>61</v>
      </c>
      <c r="AT3975" t="s">
        <v>62</v>
      </c>
      <c r="AU3975" t="s">
        <v>63</v>
      </c>
    </row>
    <row r="3976" spans="1:47" x14ac:dyDescent="0.25">
      <c r="A3976" t="s">
        <v>5292</v>
      </c>
      <c r="B3976">
        <v>2022</v>
      </c>
      <c r="C3976">
        <v>10</v>
      </c>
      <c r="D3976" t="s">
        <v>119</v>
      </c>
      <c r="E3976" s="1">
        <v>44848</v>
      </c>
      <c r="F3976" s="1">
        <v>44880</v>
      </c>
      <c r="G3976">
        <v>32</v>
      </c>
      <c r="H3976">
        <v>9.5</v>
      </c>
      <c r="I3976" t="s">
        <v>65</v>
      </c>
      <c r="J3976" t="s">
        <v>66</v>
      </c>
      <c r="K3976" t="s">
        <v>248</v>
      </c>
      <c r="L3976">
        <v>9999</v>
      </c>
      <c r="M3976" t="s">
        <v>80</v>
      </c>
      <c r="N3976" t="s">
        <v>106</v>
      </c>
      <c r="O3976" t="s">
        <v>200</v>
      </c>
      <c r="P3976" t="s">
        <v>128</v>
      </c>
      <c r="Q3976" t="s">
        <v>83</v>
      </c>
      <c r="R3976" t="s">
        <v>3318</v>
      </c>
      <c r="S3976" t="s">
        <v>156</v>
      </c>
      <c r="T3976" t="s">
        <v>59</v>
      </c>
      <c r="U3976" t="s">
        <v>75</v>
      </c>
      <c r="V3976">
        <v>21672</v>
      </c>
      <c r="W3976">
        <v>14551</v>
      </c>
      <c r="X3976">
        <v>11.2</v>
      </c>
      <c r="Y3976">
        <v>15.2</v>
      </c>
      <c r="Z3976">
        <v>18168.28</v>
      </c>
      <c r="AA3976">
        <v>1297</v>
      </c>
      <c r="AB3976">
        <v>3658.02</v>
      </c>
      <c r="AC3976">
        <v>4744451.9400000004</v>
      </c>
      <c r="AD3976">
        <v>27105983.66</v>
      </c>
      <c r="AE3976">
        <v>217.93</v>
      </c>
      <c r="AF3976">
        <v>5907207019.0200005</v>
      </c>
      <c r="AG3976">
        <v>36848.1</v>
      </c>
      <c r="AH3976">
        <v>2.5</v>
      </c>
      <c r="AI3976">
        <v>29852.09</v>
      </c>
      <c r="AJ3976">
        <v>6.27</v>
      </c>
      <c r="AK3976">
        <v>0</v>
      </c>
      <c r="AL3976">
        <v>0.126</v>
      </c>
      <c r="AM3976">
        <v>34153.54</v>
      </c>
      <c r="AN3976">
        <v>680.3</v>
      </c>
      <c r="AO3976">
        <v>399.25</v>
      </c>
      <c r="AP3976">
        <v>271609.77</v>
      </c>
      <c r="AQ3976">
        <v>5116915.4400000004</v>
      </c>
      <c r="AR3976" t="s">
        <v>61</v>
      </c>
      <c r="AS3976" t="s">
        <v>61</v>
      </c>
      <c r="AT3976" t="s">
        <v>62</v>
      </c>
      <c r="AU3976" t="s">
        <v>63</v>
      </c>
    </row>
    <row r="3977" spans="1:47" x14ac:dyDescent="0.25">
      <c r="A3977" t="s">
        <v>5293</v>
      </c>
      <c r="B3977">
        <v>2020</v>
      </c>
      <c r="C3977">
        <v>12</v>
      </c>
      <c r="D3977" t="s">
        <v>119</v>
      </c>
      <c r="E3977" s="1">
        <v>44185</v>
      </c>
      <c r="F3977" s="1">
        <v>44199</v>
      </c>
      <c r="G3977">
        <v>14</v>
      </c>
      <c r="H3977">
        <v>15.4</v>
      </c>
      <c r="I3977" t="s">
        <v>65</v>
      </c>
      <c r="J3977" t="s">
        <v>66</v>
      </c>
      <c r="K3977" t="s">
        <v>245</v>
      </c>
      <c r="L3977">
        <v>8905.9</v>
      </c>
      <c r="M3977" t="s">
        <v>114</v>
      </c>
      <c r="N3977" t="s">
        <v>81</v>
      </c>
      <c r="O3977" t="s">
        <v>200</v>
      </c>
      <c r="P3977" t="s">
        <v>128</v>
      </c>
      <c r="Q3977" t="s">
        <v>201</v>
      </c>
      <c r="R3977" t="s">
        <v>1089</v>
      </c>
      <c r="S3977" t="s">
        <v>137</v>
      </c>
      <c r="T3977" t="s">
        <v>131</v>
      </c>
      <c r="U3977" t="s">
        <v>60</v>
      </c>
      <c r="V3977">
        <v>3526</v>
      </c>
      <c r="W3977">
        <v>2321</v>
      </c>
      <c r="X3977">
        <v>3.3</v>
      </c>
      <c r="Y3977">
        <v>12.6</v>
      </c>
      <c r="Z3977">
        <v>3262.03</v>
      </c>
      <c r="AB3977">
        <v>14.45</v>
      </c>
      <c r="AC3977">
        <v>47136.33</v>
      </c>
      <c r="AD3977">
        <v>1021145.87</v>
      </c>
      <c r="AE3977">
        <v>159.6</v>
      </c>
      <c r="AF3977">
        <v>162974880.84999999</v>
      </c>
      <c r="AG3977">
        <v>60290.95</v>
      </c>
      <c r="AH3977">
        <v>1.1000000000000001</v>
      </c>
      <c r="AI3977">
        <v>16810.8</v>
      </c>
      <c r="AJ3977">
        <v>15.75</v>
      </c>
      <c r="AK3977">
        <v>0</v>
      </c>
      <c r="AL3977">
        <v>0.217</v>
      </c>
      <c r="AM3977">
        <v>2215.89</v>
      </c>
      <c r="AN3977">
        <v>565</v>
      </c>
      <c r="AO3977">
        <v>710.75</v>
      </c>
      <c r="AP3977">
        <v>401573.75</v>
      </c>
      <c r="AQ3977">
        <v>528027.72</v>
      </c>
      <c r="AR3977" t="s">
        <v>61</v>
      </c>
      <c r="AS3977" t="s">
        <v>61</v>
      </c>
      <c r="AT3977" t="s">
        <v>62</v>
      </c>
      <c r="AU3977" t="s">
        <v>63</v>
      </c>
    </row>
    <row r="3978" spans="1:47" x14ac:dyDescent="0.25">
      <c r="A3978" t="s">
        <v>5294</v>
      </c>
      <c r="B3978">
        <v>2024</v>
      </c>
      <c r="C3978">
        <v>5</v>
      </c>
      <c r="D3978" t="s">
        <v>77</v>
      </c>
      <c r="E3978" s="1">
        <v>45423</v>
      </c>
      <c r="F3978" s="1">
        <v>45430</v>
      </c>
      <c r="G3978">
        <v>7</v>
      </c>
      <c r="H3978">
        <v>2.4</v>
      </c>
      <c r="I3978" t="s">
        <v>65</v>
      </c>
      <c r="J3978" t="s">
        <v>50</v>
      </c>
      <c r="K3978" t="s">
        <v>183</v>
      </c>
      <c r="L3978">
        <v>2710.19</v>
      </c>
      <c r="M3978" t="s">
        <v>98</v>
      </c>
      <c r="N3978" t="s">
        <v>106</v>
      </c>
      <c r="O3978" t="s">
        <v>91</v>
      </c>
      <c r="P3978" t="s">
        <v>92</v>
      </c>
      <c r="Q3978" t="s">
        <v>159</v>
      </c>
      <c r="R3978" t="s">
        <v>286</v>
      </c>
      <c r="S3978" t="s">
        <v>186</v>
      </c>
      <c r="T3978" t="s">
        <v>86</v>
      </c>
      <c r="U3978" t="s">
        <v>96</v>
      </c>
      <c r="V3978">
        <v>114249</v>
      </c>
      <c r="W3978">
        <v>74965</v>
      </c>
      <c r="X3978">
        <v>20.6</v>
      </c>
      <c r="Y3978">
        <v>15.1</v>
      </c>
      <c r="Z3978">
        <v>97645.11</v>
      </c>
      <c r="AB3978">
        <v>9.64</v>
      </c>
      <c r="AC3978">
        <v>941298.86</v>
      </c>
      <c r="AD3978">
        <v>79422579.569999993</v>
      </c>
      <c r="AE3978">
        <v>278.24</v>
      </c>
      <c r="AF3978">
        <v>22098538539.560001</v>
      </c>
      <c r="AG3978">
        <v>121225.46</v>
      </c>
      <c r="AH3978">
        <v>3.3</v>
      </c>
      <c r="AI3978">
        <v>29719.87</v>
      </c>
      <c r="AJ3978">
        <v>19.38</v>
      </c>
      <c r="AK3978">
        <v>0</v>
      </c>
      <c r="AL3978">
        <v>0.33200000000000002</v>
      </c>
      <c r="AM3978">
        <v>263682.96000000002</v>
      </c>
      <c r="AN3978">
        <v>206.5</v>
      </c>
      <c r="AO3978">
        <v>563.92999999999995</v>
      </c>
      <c r="AP3978">
        <v>116451.54</v>
      </c>
      <c r="AQ3978">
        <v>1472378.69</v>
      </c>
      <c r="AR3978" t="s">
        <v>61</v>
      </c>
      <c r="AS3978" t="s">
        <v>61</v>
      </c>
      <c r="AT3978" t="s">
        <v>62</v>
      </c>
      <c r="AU3978" t="s">
        <v>63</v>
      </c>
    </row>
    <row r="3979" spans="1:47" x14ac:dyDescent="0.25">
      <c r="A3979" t="s">
        <v>5295</v>
      </c>
      <c r="B3979">
        <v>2025</v>
      </c>
      <c r="C3979">
        <v>10</v>
      </c>
      <c r="D3979" t="s">
        <v>119</v>
      </c>
      <c r="E3979" s="1">
        <v>45940</v>
      </c>
      <c r="F3979" s="1">
        <v>45947</v>
      </c>
      <c r="G3979">
        <v>7</v>
      </c>
      <c r="H3979">
        <v>8.1</v>
      </c>
      <c r="I3979" t="s">
        <v>49</v>
      </c>
      <c r="J3979" t="s">
        <v>239</v>
      </c>
      <c r="K3979" t="s">
        <v>265</v>
      </c>
      <c r="L3979">
        <v>3102.1</v>
      </c>
      <c r="M3979" t="s">
        <v>80</v>
      </c>
      <c r="N3979" t="s">
        <v>53</v>
      </c>
      <c r="O3979" t="s">
        <v>99</v>
      </c>
      <c r="P3979" t="s">
        <v>127</v>
      </c>
      <c r="Q3979" t="s">
        <v>128</v>
      </c>
      <c r="R3979" t="s">
        <v>2097</v>
      </c>
      <c r="S3979" t="s">
        <v>161</v>
      </c>
      <c r="T3979" t="s">
        <v>131</v>
      </c>
      <c r="U3979" t="s">
        <v>166</v>
      </c>
      <c r="V3979">
        <v>30879</v>
      </c>
      <c r="W3979">
        <v>20741</v>
      </c>
      <c r="X3979">
        <v>4.0999999999999996</v>
      </c>
      <c r="Y3979">
        <v>11.6</v>
      </c>
      <c r="Z3979">
        <v>26826.240000000002</v>
      </c>
      <c r="AB3979">
        <v>35.619999999999997</v>
      </c>
      <c r="AC3979">
        <v>955550.67</v>
      </c>
      <c r="AD3979">
        <v>14747188.92</v>
      </c>
      <c r="AE3979">
        <v>276.99</v>
      </c>
      <c r="AF3979">
        <v>4084823858.9499998</v>
      </c>
      <c r="AG3979">
        <v>213114.02</v>
      </c>
      <c r="AH3979">
        <v>1.6</v>
      </c>
      <c r="AI3979">
        <v>49484.68</v>
      </c>
      <c r="AJ3979">
        <v>18.53</v>
      </c>
      <c r="AK3979">
        <v>2732654.11</v>
      </c>
      <c r="AL3979">
        <v>0.14499999999999999</v>
      </c>
      <c r="AM3979">
        <v>21383.42</v>
      </c>
      <c r="AN3979">
        <v>348</v>
      </c>
      <c r="AO3979">
        <v>596.33000000000004</v>
      </c>
      <c r="AP3979">
        <v>207522.84</v>
      </c>
      <c r="AQ3979">
        <v>1447055.63</v>
      </c>
      <c r="AR3979" t="s">
        <v>61</v>
      </c>
      <c r="AS3979" t="s">
        <v>61</v>
      </c>
      <c r="AT3979" t="s">
        <v>62</v>
      </c>
      <c r="AU3979" t="s">
        <v>63</v>
      </c>
    </row>
    <row r="3980" spans="1:47" x14ac:dyDescent="0.25">
      <c r="A3980" t="s">
        <v>5296</v>
      </c>
      <c r="B3980">
        <v>2022</v>
      </c>
      <c r="C3980">
        <v>9</v>
      </c>
      <c r="D3980" t="s">
        <v>89</v>
      </c>
      <c r="E3980" s="1">
        <v>44829</v>
      </c>
      <c r="F3980" s="1">
        <v>44852</v>
      </c>
      <c r="G3980">
        <v>23</v>
      </c>
      <c r="H3980">
        <v>9.1999999999999993</v>
      </c>
      <c r="I3980" t="s">
        <v>49</v>
      </c>
      <c r="J3980" t="s">
        <v>78</v>
      </c>
      <c r="K3980" t="s">
        <v>177</v>
      </c>
      <c r="L3980">
        <v>1001.99</v>
      </c>
      <c r="M3980" t="s">
        <v>80</v>
      </c>
      <c r="N3980" t="s">
        <v>168</v>
      </c>
      <c r="O3980" t="s">
        <v>99</v>
      </c>
      <c r="P3980" t="s">
        <v>204</v>
      </c>
      <c r="Q3980" t="s">
        <v>226</v>
      </c>
      <c r="R3980" t="s">
        <v>400</v>
      </c>
      <c r="S3980" t="s">
        <v>130</v>
      </c>
      <c r="T3980" t="s">
        <v>148</v>
      </c>
      <c r="U3980" t="s">
        <v>166</v>
      </c>
      <c r="V3980">
        <v>63216</v>
      </c>
      <c r="W3980">
        <v>47312</v>
      </c>
      <c r="X3980">
        <v>13.4</v>
      </c>
      <c r="Y3980">
        <v>10.3</v>
      </c>
      <c r="Z3980">
        <v>52579.75</v>
      </c>
      <c r="AB3980">
        <v>23.79</v>
      </c>
      <c r="AC3980">
        <v>1250872.25</v>
      </c>
      <c r="AD3980">
        <v>20410407.359999999</v>
      </c>
      <c r="AE3980">
        <v>212.35</v>
      </c>
      <c r="AF3980">
        <v>4334150002.8999996</v>
      </c>
      <c r="AG3980">
        <v>242399.24</v>
      </c>
      <c r="AH3980">
        <v>1.3</v>
      </c>
      <c r="AI3980">
        <v>20705.95</v>
      </c>
      <c r="AJ3980">
        <v>4.4800000000000004</v>
      </c>
      <c r="AK3980">
        <v>914386.25</v>
      </c>
      <c r="AL3980">
        <v>0.3</v>
      </c>
      <c r="AM3980">
        <v>61231.22</v>
      </c>
      <c r="AN3980">
        <v>1159.2</v>
      </c>
      <c r="AO3980">
        <v>394.24</v>
      </c>
      <c r="AP3980">
        <v>457003.01</v>
      </c>
      <c r="AQ3980">
        <v>2032211.67</v>
      </c>
      <c r="AR3980" t="s">
        <v>61</v>
      </c>
      <c r="AS3980" t="s">
        <v>61</v>
      </c>
      <c r="AT3980" t="s">
        <v>62</v>
      </c>
      <c r="AU3980" t="s">
        <v>63</v>
      </c>
    </row>
    <row r="3981" spans="1:47" x14ac:dyDescent="0.25">
      <c r="A3981" t="s">
        <v>5297</v>
      </c>
      <c r="B3981">
        <v>2024</v>
      </c>
      <c r="C3981">
        <v>11</v>
      </c>
      <c r="D3981" t="s">
        <v>119</v>
      </c>
      <c r="E3981" s="1">
        <v>45623</v>
      </c>
      <c r="F3981" s="1">
        <v>45636</v>
      </c>
      <c r="G3981">
        <v>13</v>
      </c>
      <c r="H3981">
        <v>8.3000000000000007</v>
      </c>
      <c r="I3981" t="s">
        <v>49</v>
      </c>
      <c r="J3981" t="s">
        <v>66</v>
      </c>
      <c r="K3981" t="s">
        <v>391</v>
      </c>
      <c r="L3981">
        <v>9999.99</v>
      </c>
      <c r="M3981" t="s">
        <v>98</v>
      </c>
      <c r="N3981" t="s">
        <v>69</v>
      </c>
      <c r="O3981" t="s">
        <v>99</v>
      </c>
      <c r="P3981" t="s">
        <v>150</v>
      </c>
      <c r="Q3981" t="s">
        <v>226</v>
      </c>
      <c r="R3981" t="s">
        <v>255</v>
      </c>
      <c r="S3981" t="s">
        <v>130</v>
      </c>
      <c r="T3981" t="s">
        <v>95</v>
      </c>
      <c r="U3981" t="s">
        <v>132</v>
      </c>
      <c r="V3981">
        <v>75981</v>
      </c>
      <c r="W3981">
        <v>51520</v>
      </c>
      <c r="X3981">
        <v>3.7</v>
      </c>
      <c r="Y3981">
        <v>11.6</v>
      </c>
      <c r="Z3981">
        <v>67160.37</v>
      </c>
      <c r="AB3981">
        <v>35.54</v>
      </c>
      <c r="AC3981">
        <v>2386879.5499999998</v>
      </c>
      <c r="AD3981">
        <v>26954814.5</v>
      </c>
      <c r="AE3981">
        <v>281.45</v>
      </c>
      <c r="AF3981">
        <v>7586432541.0200005</v>
      </c>
      <c r="AG3981">
        <v>154520.67000000001</v>
      </c>
      <c r="AH3981">
        <v>0.3</v>
      </c>
      <c r="AI3981">
        <v>5600.76</v>
      </c>
      <c r="AJ3981">
        <v>8.01</v>
      </c>
      <c r="AK3981">
        <v>2159080.64</v>
      </c>
      <c r="AL3981">
        <v>0.33500000000000002</v>
      </c>
      <c r="AM3981">
        <v>90298.63</v>
      </c>
      <c r="AN3981">
        <v>650.79999999999995</v>
      </c>
      <c r="AO3981">
        <v>739.96</v>
      </c>
      <c r="AP3981">
        <v>481565.97</v>
      </c>
      <c r="AQ3981">
        <v>3118865.58</v>
      </c>
      <c r="AR3981" t="s">
        <v>61</v>
      </c>
      <c r="AS3981" t="s">
        <v>61</v>
      </c>
      <c r="AT3981" t="s">
        <v>62</v>
      </c>
      <c r="AU3981" t="s">
        <v>63</v>
      </c>
    </row>
    <row r="3982" spans="1:47" x14ac:dyDescent="0.25">
      <c r="A3982" t="s">
        <v>5298</v>
      </c>
      <c r="B3982">
        <v>2024</v>
      </c>
      <c r="C3982">
        <v>7</v>
      </c>
      <c r="D3982" t="s">
        <v>89</v>
      </c>
      <c r="E3982" s="1">
        <v>45476</v>
      </c>
      <c r="F3982" s="1">
        <v>45496</v>
      </c>
      <c r="G3982">
        <v>20</v>
      </c>
      <c r="H3982">
        <v>5.9</v>
      </c>
      <c r="I3982" t="s">
        <v>65</v>
      </c>
      <c r="J3982" t="s">
        <v>66</v>
      </c>
      <c r="K3982" t="s">
        <v>67</v>
      </c>
      <c r="L3982">
        <v>8479.8989999999994</v>
      </c>
      <c r="M3982" t="s">
        <v>114</v>
      </c>
      <c r="N3982" t="s">
        <v>53</v>
      </c>
      <c r="O3982" t="s">
        <v>91</v>
      </c>
      <c r="P3982" t="s">
        <v>100</v>
      </c>
      <c r="Q3982" t="s">
        <v>121</v>
      </c>
      <c r="R3982" t="s">
        <v>1809</v>
      </c>
      <c r="S3982" t="s">
        <v>73</v>
      </c>
      <c r="T3982" t="s">
        <v>95</v>
      </c>
      <c r="U3982" t="s">
        <v>132</v>
      </c>
      <c r="V3982">
        <v>15227</v>
      </c>
      <c r="W3982">
        <v>9235</v>
      </c>
      <c r="X3982">
        <v>23.8</v>
      </c>
      <c r="Y3982">
        <v>11.6</v>
      </c>
      <c r="Z3982">
        <v>12695.62</v>
      </c>
      <c r="AB3982">
        <v>12.64</v>
      </c>
      <c r="AC3982">
        <v>160472.64000000001</v>
      </c>
      <c r="AD3982">
        <v>13733613.890000001</v>
      </c>
      <c r="AE3982">
        <v>275.13</v>
      </c>
      <c r="AF3982">
        <v>3778529189.5599999</v>
      </c>
      <c r="AG3982">
        <v>98020.24</v>
      </c>
      <c r="AH3982">
        <v>0</v>
      </c>
      <c r="AI3982">
        <v>0</v>
      </c>
      <c r="AJ3982">
        <v>0.66</v>
      </c>
      <c r="AK3982">
        <v>0</v>
      </c>
      <c r="AL3982">
        <v>0.111</v>
      </c>
      <c r="AM3982">
        <v>15244.31</v>
      </c>
      <c r="AN3982">
        <v>350.3</v>
      </c>
      <c r="AO3982">
        <v>575.44000000000005</v>
      </c>
      <c r="AP3982">
        <v>201576.63</v>
      </c>
      <c r="AQ3982">
        <v>475313.82</v>
      </c>
      <c r="AR3982" t="s">
        <v>61</v>
      </c>
      <c r="AS3982" t="s">
        <v>61</v>
      </c>
      <c r="AT3982" t="s">
        <v>62</v>
      </c>
      <c r="AU3982" t="s">
        <v>63</v>
      </c>
    </row>
    <row r="3983" spans="1:47" x14ac:dyDescent="0.25">
      <c r="A3983" t="s">
        <v>5299</v>
      </c>
      <c r="B3983">
        <v>2022</v>
      </c>
      <c r="C3983">
        <v>9</v>
      </c>
      <c r="D3983" t="s">
        <v>89</v>
      </c>
      <c r="E3983" s="1">
        <v>44823</v>
      </c>
      <c r="F3983" s="1">
        <v>44836</v>
      </c>
      <c r="G3983">
        <v>13</v>
      </c>
      <c r="H3983">
        <v>7.2</v>
      </c>
      <c r="I3983" t="s">
        <v>49</v>
      </c>
      <c r="J3983" t="s">
        <v>239</v>
      </c>
      <c r="K3983" t="s">
        <v>240</v>
      </c>
      <c r="L3983">
        <v>3105.2</v>
      </c>
      <c r="M3983" t="s">
        <v>80</v>
      </c>
      <c r="N3983" t="s">
        <v>81</v>
      </c>
      <c r="O3983" t="s">
        <v>54</v>
      </c>
      <c r="P3983" t="s">
        <v>201</v>
      </c>
      <c r="Q3983" t="s">
        <v>184</v>
      </c>
      <c r="R3983" t="s">
        <v>3657</v>
      </c>
      <c r="S3983" t="s">
        <v>161</v>
      </c>
      <c r="T3983" t="s">
        <v>187</v>
      </c>
      <c r="U3983" t="s">
        <v>228</v>
      </c>
      <c r="V3983">
        <v>22077</v>
      </c>
      <c r="W3983">
        <v>15763</v>
      </c>
      <c r="X3983">
        <v>10.6</v>
      </c>
      <c r="Y3983">
        <v>13.3</v>
      </c>
      <c r="Z3983">
        <v>17535.29</v>
      </c>
      <c r="AB3983">
        <v>28.87</v>
      </c>
      <c r="AC3983">
        <v>506243.82</v>
      </c>
      <c r="AD3983">
        <v>5875023.5599999996</v>
      </c>
      <c r="AE3983">
        <v>219.36</v>
      </c>
      <c r="AF3983">
        <v>1288745168.1199999</v>
      </c>
      <c r="AG3983">
        <v>87167.93</v>
      </c>
      <c r="AH3983">
        <v>2.1</v>
      </c>
      <c r="AI3983">
        <v>22069.040000000001</v>
      </c>
      <c r="AJ3983">
        <v>12.5</v>
      </c>
      <c r="AK3983">
        <v>734377.94</v>
      </c>
      <c r="AL3983">
        <v>0.184</v>
      </c>
      <c r="AM3983">
        <v>10810.04</v>
      </c>
      <c r="AN3983">
        <v>403.9</v>
      </c>
      <c r="AO3983">
        <v>548.72</v>
      </c>
      <c r="AP3983">
        <v>221628.01</v>
      </c>
      <c r="AQ3983">
        <v>847918.84</v>
      </c>
      <c r="AR3983" t="s">
        <v>61</v>
      </c>
      <c r="AS3983" t="s">
        <v>61</v>
      </c>
      <c r="AT3983" t="s">
        <v>62</v>
      </c>
      <c r="AU3983" t="s">
        <v>63</v>
      </c>
    </row>
    <row r="3984" spans="1:47" x14ac:dyDescent="0.25">
      <c r="A3984" t="s">
        <v>5300</v>
      </c>
      <c r="B3984">
        <v>2022</v>
      </c>
      <c r="C3984">
        <v>4</v>
      </c>
      <c r="D3984" t="s">
        <v>77</v>
      </c>
      <c r="E3984" s="1">
        <v>44667</v>
      </c>
      <c r="F3984" s="1">
        <v>44677</v>
      </c>
      <c r="G3984">
        <v>10</v>
      </c>
      <c r="H3984">
        <v>12.2</v>
      </c>
      <c r="I3984" t="s">
        <v>49</v>
      </c>
      <c r="J3984" t="s">
        <v>78</v>
      </c>
      <c r="K3984" t="s">
        <v>315</v>
      </c>
      <c r="L3984">
        <v>1511.9</v>
      </c>
      <c r="M3984" t="s">
        <v>52</v>
      </c>
      <c r="N3984" t="s">
        <v>106</v>
      </c>
      <c r="O3984" t="s">
        <v>107</v>
      </c>
      <c r="P3984" t="s">
        <v>121</v>
      </c>
      <c r="Q3984" t="s">
        <v>56</v>
      </c>
      <c r="R3984" t="s">
        <v>5144</v>
      </c>
      <c r="S3984" t="s">
        <v>85</v>
      </c>
      <c r="T3984" t="s">
        <v>187</v>
      </c>
      <c r="U3984" t="s">
        <v>166</v>
      </c>
      <c r="V3984">
        <v>62613</v>
      </c>
      <c r="W3984">
        <v>41005</v>
      </c>
      <c r="X3984">
        <v>16.7</v>
      </c>
      <c r="Y3984">
        <v>10.4</v>
      </c>
      <c r="Z3984">
        <v>49021.17</v>
      </c>
      <c r="AB3984">
        <v>25.68</v>
      </c>
      <c r="AC3984">
        <v>1258863.6499999999</v>
      </c>
      <c r="AD3984">
        <v>56252773</v>
      </c>
      <c r="AE3984">
        <v>217.14</v>
      </c>
      <c r="AF3984">
        <v>12214727129.219999</v>
      </c>
      <c r="AG3984">
        <v>190997.79</v>
      </c>
      <c r="AH3984">
        <v>0.3</v>
      </c>
      <c r="AI3984">
        <v>8503.44</v>
      </c>
      <c r="AJ3984">
        <v>16.02</v>
      </c>
      <c r="AK3984">
        <v>9011694.2300000004</v>
      </c>
      <c r="AL3984">
        <v>0.35</v>
      </c>
      <c r="AM3984">
        <v>196884.71</v>
      </c>
      <c r="AN3984">
        <v>158.5</v>
      </c>
      <c r="AO3984">
        <v>735.67</v>
      </c>
      <c r="AP3984">
        <v>116603.69</v>
      </c>
      <c r="AQ3984">
        <v>1771853.28</v>
      </c>
      <c r="AR3984" t="s">
        <v>61</v>
      </c>
      <c r="AS3984" t="s">
        <v>61</v>
      </c>
      <c r="AT3984" t="s">
        <v>62</v>
      </c>
      <c r="AU3984" t="s">
        <v>63</v>
      </c>
    </row>
    <row r="3985" spans="1:47" x14ac:dyDescent="0.25">
      <c r="A3985" t="s">
        <v>5301</v>
      </c>
      <c r="B3985">
        <v>2021</v>
      </c>
      <c r="C3985">
        <v>12</v>
      </c>
      <c r="D3985" t="s">
        <v>119</v>
      </c>
      <c r="E3985" s="1">
        <v>44539</v>
      </c>
      <c r="F3985" s="1">
        <v>44546</v>
      </c>
      <c r="G3985">
        <v>7</v>
      </c>
      <c r="H3985">
        <v>3.5</v>
      </c>
      <c r="I3985" t="s">
        <v>49</v>
      </c>
      <c r="J3985" t="s">
        <v>78</v>
      </c>
      <c r="K3985" t="s">
        <v>211</v>
      </c>
      <c r="L3985">
        <v>1701.99</v>
      </c>
      <c r="M3985" t="s">
        <v>68</v>
      </c>
      <c r="N3985" t="s">
        <v>106</v>
      </c>
      <c r="O3985" t="s">
        <v>91</v>
      </c>
      <c r="P3985" t="s">
        <v>257</v>
      </c>
      <c r="Q3985" t="s">
        <v>82</v>
      </c>
      <c r="R3985" t="s">
        <v>784</v>
      </c>
      <c r="S3985" t="s">
        <v>85</v>
      </c>
      <c r="T3985" t="s">
        <v>148</v>
      </c>
      <c r="U3985" t="s">
        <v>87</v>
      </c>
      <c r="V3985">
        <v>50546</v>
      </c>
      <c r="W3985">
        <v>36401</v>
      </c>
      <c r="X3985">
        <v>18.5</v>
      </c>
      <c r="Y3985">
        <v>14</v>
      </c>
      <c r="Z3985">
        <v>42333.29</v>
      </c>
      <c r="AB3985">
        <v>32.21</v>
      </c>
      <c r="AC3985">
        <v>1363555.27</v>
      </c>
      <c r="AD3985">
        <v>41406190.950000003</v>
      </c>
      <c r="AE3985">
        <v>172.42</v>
      </c>
      <c r="AF3985">
        <v>7139255443.6000004</v>
      </c>
      <c r="AG3985">
        <v>167090.64000000001</v>
      </c>
      <c r="AH3985">
        <v>0.5</v>
      </c>
      <c r="AI3985">
        <v>10370.540000000001</v>
      </c>
      <c r="AJ3985">
        <v>6.95</v>
      </c>
      <c r="AK3985">
        <v>2877730.27</v>
      </c>
      <c r="AL3985">
        <v>0.16900000000000001</v>
      </c>
      <c r="AM3985">
        <v>69976.460000000006</v>
      </c>
      <c r="AN3985">
        <v>215.8</v>
      </c>
      <c r="AO3985">
        <v>445.55</v>
      </c>
      <c r="AP3985">
        <v>96149.69</v>
      </c>
      <c r="AQ3985">
        <v>1707142.6</v>
      </c>
      <c r="AR3985" t="s">
        <v>61</v>
      </c>
      <c r="AS3985" t="s">
        <v>61</v>
      </c>
      <c r="AT3985" t="s">
        <v>62</v>
      </c>
      <c r="AU3985" t="s">
        <v>63</v>
      </c>
    </row>
    <row r="3986" spans="1:47" x14ac:dyDescent="0.25">
      <c r="A3986" t="s">
        <v>5302</v>
      </c>
      <c r="B3986">
        <v>2025</v>
      </c>
      <c r="C3986">
        <v>9</v>
      </c>
      <c r="D3986" t="s">
        <v>89</v>
      </c>
      <c r="E3986" s="1">
        <v>45924</v>
      </c>
      <c r="F3986" s="1">
        <v>45950</v>
      </c>
      <c r="G3986">
        <v>26</v>
      </c>
      <c r="H3986">
        <v>8.4</v>
      </c>
      <c r="I3986" t="s">
        <v>49</v>
      </c>
      <c r="J3986" t="s">
        <v>66</v>
      </c>
      <c r="K3986" t="s">
        <v>245</v>
      </c>
      <c r="L3986">
        <v>8905.9</v>
      </c>
      <c r="M3986" t="s">
        <v>80</v>
      </c>
      <c r="N3986" t="s">
        <v>81</v>
      </c>
      <c r="O3986" t="s">
        <v>189</v>
      </c>
      <c r="P3986" t="s">
        <v>150</v>
      </c>
      <c r="Q3986" t="s">
        <v>56</v>
      </c>
      <c r="R3986" t="s">
        <v>5303</v>
      </c>
      <c r="S3986" t="s">
        <v>137</v>
      </c>
      <c r="T3986" t="s">
        <v>74</v>
      </c>
      <c r="U3986" t="s">
        <v>87</v>
      </c>
      <c r="V3986">
        <v>2999</v>
      </c>
      <c r="W3986">
        <v>1929</v>
      </c>
      <c r="X3986">
        <v>19.5</v>
      </c>
      <c r="Y3986">
        <v>14.4</v>
      </c>
      <c r="Z3986">
        <v>2430.86</v>
      </c>
      <c r="AB3986">
        <v>39.799999999999997</v>
      </c>
      <c r="AC3986">
        <v>96748.23</v>
      </c>
      <c r="AD3986">
        <v>1645789.45</v>
      </c>
      <c r="AE3986">
        <v>278.29000000000002</v>
      </c>
      <c r="AF3986">
        <v>458006746.04000002</v>
      </c>
      <c r="AG3986">
        <v>139744.16</v>
      </c>
      <c r="AH3986">
        <v>0.1</v>
      </c>
      <c r="AI3986">
        <v>2829.82</v>
      </c>
      <c r="AJ3986">
        <v>20.79</v>
      </c>
      <c r="AK3986">
        <v>342159.63</v>
      </c>
      <c r="AL3986">
        <v>0.10199999999999999</v>
      </c>
      <c r="AM3986">
        <v>1678.71</v>
      </c>
      <c r="AN3986">
        <v>1313.5</v>
      </c>
      <c r="AO3986">
        <v>464.46</v>
      </c>
      <c r="AP3986">
        <v>610068.21</v>
      </c>
      <c r="AQ3986">
        <v>851069.13</v>
      </c>
      <c r="AR3986" t="s">
        <v>61</v>
      </c>
      <c r="AS3986" t="s">
        <v>61</v>
      </c>
      <c r="AT3986" t="s">
        <v>62</v>
      </c>
      <c r="AU3986" t="s">
        <v>63</v>
      </c>
    </row>
    <row r="3987" spans="1:47" x14ac:dyDescent="0.25">
      <c r="A3987" t="s">
        <v>5304</v>
      </c>
      <c r="B3987">
        <v>2020</v>
      </c>
      <c r="C3987">
        <v>3</v>
      </c>
      <c r="D3987" t="s">
        <v>48</v>
      </c>
      <c r="E3987" s="1">
        <v>43892</v>
      </c>
      <c r="F3987" s="1">
        <v>43920</v>
      </c>
      <c r="G3987">
        <v>28</v>
      </c>
      <c r="H3987">
        <v>5.2</v>
      </c>
      <c r="I3987" t="s">
        <v>65</v>
      </c>
      <c r="J3987" t="s">
        <v>239</v>
      </c>
      <c r="K3987" t="s">
        <v>265</v>
      </c>
      <c r="L3987">
        <v>3102.1</v>
      </c>
      <c r="M3987" t="s">
        <v>90</v>
      </c>
      <c r="N3987" t="s">
        <v>53</v>
      </c>
      <c r="O3987" t="s">
        <v>107</v>
      </c>
      <c r="P3987" t="s">
        <v>92</v>
      </c>
      <c r="Q3987" t="s">
        <v>150</v>
      </c>
      <c r="R3987" t="s">
        <v>1864</v>
      </c>
      <c r="S3987" t="s">
        <v>161</v>
      </c>
      <c r="T3987" t="s">
        <v>74</v>
      </c>
      <c r="U3987" t="s">
        <v>181</v>
      </c>
      <c r="V3987">
        <v>24113</v>
      </c>
      <c r="W3987">
        <v>17529</v>
      </c>
      <c r="X3987">
        <v>5.9</v>
      </c>
      <c r="Y3987">
        <v>11.5</v>
      </c>
      <c r="Z3987">
        <v>18955.91</v>
      </c>
      <c r="AB3987">
        <v>28.91</v>
      </c>
      <c r="AC3987">
        <v>548015.35999999999</v>
      </c>
      <c r="AD3987">
        <v>6584904.0199999996</v>
      </c>
      <c r="AE3987">
        <v>166.71</v>
      </c>
      <c r="AF3987">
        <v>1097769349.1700001</v>
      </c>
      <c r="AG3987">
        <v>72437.97</v>
      </c>
      <c r="AH3987">
        <v>0</v>
      </c>
      <c r="AI3987">
        <v>0</v>
      </c>
      <c r="AJ3987">
        <v>22.8</v>
      </c>
      <c r="AK3987">
        <v>0</v>
      </c>
      <c r="AL3987">
        <v>0.14499999999999999</v>
      </c>
      <c r="AM3987">
        <v>9548.11</v>
      </c>
      <c r="AN3987">
        <v>954.5</v>
      </c>
      <c r="AO3987">
        <v>497.69</v>
      </c>
      <c r="AP3987">
        <v>475045.1</v>
      </c>
      <c r="AQ3987">
        <v>1105046.54</v>
      </c>
      <c r="AR3987" t="s">
        <v>61</v>
      </c>
      <c r="AS3987" t="s">
        <v>61</v>
      </c>
      <c r="AT3987" t="s">
        <v>62</v>
      </c>
      <c r="AU3987" t="s">
        <v>117</v>
      </c>
    </row>
    <row r="3988" spans="1:47" x14ac:dyDescent="0.25">
      <c r="A3988" t="s">
        <v>5305</v>
      </c>
      <c r="B3988">
        <v>2024</v>
      </c>
      <c r="C3988">
        <v>7</v>
      </c>
      <c r="D3988" t="s">
        <v>89</v>
      </c>
      <c r="E3988" s="1">
        <v>45495</v>
      </c>
      <c r="F3988" s="1">
        <v>45524</v>
      </c>
      <c r="G3988">
        <v>29</v>
      </c>
      <c r="H3988">
        <v>18.8</v>
      </c>
      <c r="I3988" t="s">
        <v>65</v>
      </c>
      <c r="J3988" t="s">
        <v>66</v>
      </c>
      <c r="K3988" t="s">
        <v>391</v>
      </c>
      <c r="L3988">
        <v>9999.99</v>
      </c>
      <c r="M3988" t="s">
        <v>52</v>
      </c>
      <c r="N3988" t="s">
        <v>81</v>
      </c>
      <c r="O3988" t="s">
        <v>107</v>
      </c>
      <c r="P3988" t="s">
        <v>226</v>
      </c>
      <c r="Q3988" t="s">
        <v>196</v>
      </c>
      <c r="R3988" t="s">
        <v>286</v>
      </c>
      <c r="S3988" t="s">
        <v>130</v>
      </c>
      <c r="T3988" t="s">
        <v>74</v>
      </c>
      <c r="U3988" t="s">
        <v>96</v>
      </c>
      <c r="V3988">
        <v>69167</v>
      </c>
      <c r="W3988">
        <v>49310</v>
      </c>
      <c r="X3988">
        <v>20</v>
      </c>
      <c r="Y3988">
        <v>12.9</v>
      </c>
      <c r="Z3988">
        <v>56052.49</v>
      </c>
      <c r="AB3988">
        <v>23.17</v>
      </c>
      <c r="AC3988">
        <v>1298736.19</v>
      </c>
      <c r="AD3988">
        <v>32003169.170000002</v>
      </c>
      <c r="AE3988">
        <v>281.32</v>
      </c>
      <c r="AF3988">
        <v>9003131550.8999996</v>
      </c>
      <c r="AG3988">
        <v>207879.03</v>
      </c>
      <c r="AH3988">
        <v>0</v>
      </c>
      <c r="AI3988">
        <v>0</v>
      </c>
      <c r="AJ3988">
        <v>14.75</v>
      </c>
      <c r="AK3988">
        <v>0</v>
      </c>
      <c r="AL3988">
        <v>0.34899999999999998</v>
      </c>
      <c r="AM3988">
        <v>111691.06</v>
      </c>
      <c r="AN3988">
        <v>1459.9</v>
      </c>
      <c r="AO3988">
        <v>395.18</v>
      </c>
      <c r="AP3988">
        <v>576923.28</v>
      </c>
      <c r="AQ3988">
        <v>2195229.56</v>
      </c>
      <c r="AR3988" t="s">
        <v>61</v>
      </c>
      <c r="AS3988" t="s">
        <v>61</v>
      </c>
      <c r="AT3988" t="s">
        <v>62</v>
      </c>
      <c r="AU3988" t="s">
        <v>63</v>
      </c>
    </row>
    <row r="3989" spans="1:47" x14ac:dyDescent="0.25">
      <c r="A3989" t="s">
        <v>5306</v>
      </c>
      <c r="B3989">
        <v>2022</v>
      </c>
      <c r="C3989">
        <v>1</v>
      </c>
      <c r="D3989" t="s">
        <v>48</v>
      </c>
      <c r="E3989" s="1">
        <v>44567</v>
      </c>
      <c r="F3989" s="1">
        <v>44578</v>
      </c>
      <c r="G3989">
        <v>11</v>
      </c>
      <c r="H3989">
        <v>17.2</v>
      </c>
      <c r="I3989" t="s">
        <v>49</v>
      </c>
      <c r="J3989" t="s">
        <v>50</v>
      </c>
      <c r="K3989" t="s">
        <v>51</v>
      </c>
      <c r="L3989">
        <v>2709</v>
      </c>
      <c r="M3989" t="s">
        <v>90</v>
      </c>
      <c r="N3989" t="s">
        <v>81</v>
      </c>
      <c r="O3989" t="s">
        <v>189</v>
      </c>
      <c r="P3989" t="s">
        <v>71</v>
      </c>
      <c r="Q3989" t="s">
        <v>100</v>
      </c>
      <c r="R3989" t="s">
        <v>897</v>
      </c>
      <c r="S3989" t="s">
        <v>58</v>
      </c>
      <c r="T3989" t="s">
        <v>148</v>
      </c>
      <c r="U3989" t="s">
        <v>96</v>
      </c>
      <c r="V3989">
        <v>220914</v>
      </c>
      <c r="W3989">
        <v>164570</v>
      </c>
      <c r="X3989">
        <v>9</v>
      </c>
      <c r="Y3989">
        <v>15.9</v>
      </c>
      <c r="Z3989">
        <v>172338.53</v>
      </c>
      <c r="AB3989">
        <v>23.94</v>
      </c>
      <c r="AC3989">
        <v>4125784.41</v>
      </c>
      <c r="AD3989">
        <v>9687148.7699999996</v>
      </c>
      <c r="AE3989">
        <v>210.75</v>
      </c>
      <c r="AF3989">
        <v>2041566603.28</v>
      </c>
      <c r="AG3989">
        <v>61075.19</v>
      </c>
      <c r="AH3989">
        <v>0.1</v>
      </c>
      <c r="AI3989">
        <v>2926.35</v>
      </c>
      <c r="AJ3989">
        <v>5.65</v>
      </c>
      <c r="AK3989">
        <v>547323.91</v>
      </c>
      <c r="AL3989">
        <v>0.22600000000000001</v>
      </c>
      <c r="AM3989">
        <v>21892.959999999999</v>
      </c>
      <c r="AN3989">
        <v>538.5</v>
      </c>
      <c r="AO3989">
        <v>495.34</v>
      </c>
      <c r="AP3989">
        <v>266740.59000000003</v>
      </c>
      <c r="AQ3989">
        <v>4478419.5</v>
      </c>
      <c r="AR3989" t="s">
        <v>61</v>
      </c>
      <c r="AS3989" t="s">
        <v>124</v>
      </c>
      <c r="AT3989" t="s">
        <v>62</v>
      </c>
      <c r="AU3989" t="s">
        <v>63</v>
      </c>
    </row>
    <row r="3990" spans="1:47" x14ac:dyDescent="0.25">
      <c r="A3990" t="s">
        <v>5307</v>
      </c>
      <c r="B3990">
        <v>2020</v>
      </c>
      <c r="C3990">
        <v>4</v>
      </c>
      <c r="D3990" t="s">
        <v>77</v>
      </c>
      <c r="E3990" s="1">
        <v>43948</v>
      </c>
      <c r="F3990" s="1">
        <v>43966</v>
      </c>
      <c r="G3990">
        <v>18</v>
      </c>
      <c r="H3990">
        <v>19.7</v>
      </c>
      <c r="I3990" t="s">
        <v>49</v>
      </c>
      <c r="J3990" t="s">
        <v>134</v>
      </c>
      <c r="K3990" t="s">
        <v>135</v>
      </c>
      <c r="L3990">
        <v>9999.0098999999991</v>
      </c>
      <c r="M3990" t="s">
        <v>114</v>
      </c>
      <c r="N3990" t="s">
        <v>106</v>
      </c>
      <c r="O3990" t="s">
        <v>200</v>
      </c>
      <c r="P3990" t="s">
        <v>93</v>
      </c>
      <c r="Q3990" t="s">
        <v>56</v>
      </c>
      <c r="R3990" t="s">
        <v>1516</v>
      </c>
      <c r="S3990" t="s">
        <v>137</v>
      </c>
      <c r="T3990" t="s">
        <v>148</v>
      </c>
      <c r="U3990" t="s">
        <v>132</v>
      </c>
      <c r="V3990">
        <v>7343</v>
      </c>
      <c r="W3990">
        <v>4623</v>
      </c>
      <c r="X3990">
        <v>7.5</v>
      </c>
      <c r="Y3990">
        <v>13.1</v>
      </c>
      <c r="Z3990">
        <v>5982.2</v>
      </c>
      <c r="AB3990">
        <v>39.04</v>
      </c>
      <c r="AC3990">
        <v>233545.09</v>
      </c>
      <c r="AD3990">
        <v>4751362.3499999996</v>
      </c>
      <c r="AE3990">
        <v>159.63</v>
      </c>
      <c r="AF3990">
        <v>758459971.92999995</v>
      </c>
      <c r="AG3990">
        <v>92040.65</v>
      </c>
      <c r="AH3990">
        <v>0</v>
      </c>
      <c r="AI3990">
        <v>0</v>
      </c>
      <c r="AJ3990">
        <v>18.73</v>
      </c>
      <c r="AK3990">
        <v>889930.17</v>
      </c>
      <c r="AL3990">
        <v>0.28599999999999998</v>
      </c>
      <c r="AM3990">
        <v>13588.9</v>
      </c>
      <c r="AN3990">
        <v>423.5</v>
      </c>
      <c r="AO3990">
        <v>586.5</v>
      </c>
      <c r="AP3990">
        <v>248382.75</v>
      </c>
      <c r="AQ3990">
        <v>587557.39</v>
      </c>
      <c r="AR3990" t="s">
        <v>61</v>
      </c>
      <c r="AS3990" t="s">
        <v>61</v>
      </c>
      <c r="AT3990" t="s">
        <v>62</v>
      </c>
      <c r="AU3990" t="s">
        <v>63</v>
      </c>
    </row>
    <row r="3991" spans="1:47" x14ac:dyDescent="0.25">
      <c r="A3991" t="s">
        <v>5308</v>
      </c>
      <c r="B3991">
        <v>2020</v>
      </c>
      <c r="C3991">
        <v>11</v>
      </c>
      <c r="D3991" t="s">
        <v>119</v>
      </c>
      <c r="E3991" s="1">
        <v>44145</v>
      </c>
      <c r="F3991" s="1">
        <v>44173</v>
      </c>
      <c r="G3991">
        <v>28</v>
      </c>
      <c r="H3991">
        <v>13.2</v>
      </c>
      <c r="I3991" t="s">
        <v>49</v>
      </c>
      <c r="J3991" t="s">
        <v>66</v>
      </c>
      <c r="K3991" t="s">
        <v>245</v>
      </c>
      <c r="L3991">
        <v>8905.9</v>
      </c>
      <c r="M3991" t="s">
        <v>90</v>
      </c>
      <c r="N3991" t="s">
        <v>168</v>
      </c>
      <c r="O3991" t="s">
        <v>91</v>
      </c>
      <c r="P3991" t="s">
        <v>121</v>
      </c>
      <c r="Q3991" t="s">
        <v>100</v>
      </c>
      <c r="R3991" t="s">
        <v>3840</v>
      </c>
      <c r="S3991" t="s">
        <v>73</v>
      </c>
      <c r="T3991" t="s">
        <v>86</v>
      </c>
      <c r="U3991" t="s">
        <v>143</v>
      </c>
      <c r="V3991">
        <v>12916</v>
      </c>
      <c r="W3991">
        <v>9209</v>
      </c>
      <c r="X3991">
        <v>8.8000000000000007</v>
      </c>
      <c r="Y3991">
        <v>10.199999999999999</v>
      </c>
      <c r="Z3991">
        <v>12037.36</v>
      </c>
      <c r="AB3991">
        <v>12.13</v>
      </c>
      <c r="AC3991">
        <v>146013.18</v>
      </c>
      <c r="AD3991">
        <v>4843833.66</v>
      </c>
      <c r="AE3991">
        <v>162.74</v>
      </c>
      <c r="AF3991">
        <v>788285489.83000004</v>
      </c>
      <c r="AG3991">
        <v>117741.09</v>
      </c>
      <c r="AH3991">
        <v>1.2</v>
      </c>
      <c r="AI3991">
        <v>41425.97</v>
      </c>
      <c r="AJ3991">
        <v>14.04</v>
      </c>
      <c r="AK3991">
        <v>680074.25</v>
      </c>
      <c r="AL3991">
        <v>0.27200000000000002</v>
      </c>
      <c r="AM3991">
        <v>13175.23</v>
      </c>
      <c r="AN3991">
        <v>1481.2</v>
      </c>
      <c r="AO3991">
        <v>426.51</v>
      </c>
      <c r="AP3991">
        <v>631746.61</v>
      </c>
      <c r="AQ3991">
        <v>950102.08</v>
      </c>
      <c r="AR3991" t="s">
        <v>61</v>
      </c>
      <c r="AS3991" t="s">
        <v>61</v>
      </c>
      <c r="AT3991" t="s">
        <v>62</v>
      </c>
      <c r="AU3991" t="s">
        <v>63</v>
      </c>
    </row>
    <row r="3992" spans="1:47" x14ac:dyDescent="0.25">
      <c r="A3992" t="s">
        <v>5309</v>
      </c>
      <c r="B3992">
        <v>2022</v>
      </c>
      <c r="C3992">
        <v>12</v>
      </c>
      <c r="D3992" t="s">
        <v>119</v>
      </c>
      <c r="E3992" s="1">
        <v>44913</v>
      </c>
      <c r="F3992" s="1">
        <v>44937</v>
      </c>
      <c r="G3992">
        <v>24</v>
      </c>
      <c r="H3992">
        <v>5.5</v>
      </c>
      <c r="I3992" t="s">
        <v>49</v>
      </c>
      <c r="J3992" t="s">
        <v>66</v>
      </c>
      <c r="K3992" t="s">
        <v>153</v>
      </c>
      <c r="L3992">
        <v>6309</v>
      </c>
      <c r="M3992" t="s">
        <v>114</v>
      </c>
      <c r="N3992" t="s">
        <v>106</v>
      </c>
      <c r="O3992" t="s">
        <v>189</v>
      </c>
      <c r="P3992" t="s">
        <v>159</v>
      </c>
      <c r="Q3992" t="s">
        <v>82</v>
      </c>
      <c r="R3992" t="s">
        <v>1144</v>
      </c>
      <c r="S3992" t="s">
        <v>156</v>
      </c>
      <c r="T3992" t="s">
        <v>74</v>
      </c>
      <c r="U3992" t="s">
        <v>87</v>
      </c>
      <c r="V3992">
        <v>7539</v>
      </c>
      <c r="W3992">
        <v>5266</v>
      </c>
      <c r="X3992">
        <v>11.7</v>
      </c>
      <c r="Y3992">
        <v>15.9</v>
      </c>
      <c r="Z3992">
        <v>6636.75</v>
      </c>
      <c r="AA3992">
        <v>474</v>
      </c>
      <c r="AB3992">
        <v>1723.61</v>
      </c>
      <c r="AC3992">
        <v>816991.14</v>
      </c>
      <c r="AD3992">
        <v>24887148.82</v>
      </c>
      <c r="AE3992">
        <v>212.31</v>
      </c>
      <c r="AF3992">
        <v>5283790565.9700003</v>
      </c>
      <c r="AG3992">
        <v>26717.39</v>
      </c>
      <c r="AH3992">
        <v>0</v>
      </c>
      <c r="AI3992">
        <v>0</v>
      </c>
      <c r="AJ3992">
        <v>11.88</v>
      </c>
      <c r="AK3992">
        <v>2956593.28</v>
      </c>
      <c r="AL3992">
        <v>0.29499999999999998</v>
      </c>
      <c r="AM3992">
        <v>73417.09</v>
      </c>
      <c r="AN3992">
        <v>895</v>
      </c>
      <c r="AO3992">
        <v>522.92999999999995</v>
      </c>
      <c r="AP3992">
        <v>468022.35</v>
      </c>
      <c r="AQ3992">
        <v>1385147.97</v>
      </c>
      <c r="AR3992" t="s">
        <v>61</v>
      </c>
      <c r="AS3992" t="s">
        <v>124</v>
      </c>
      <c r="AT3992" t="s">
        <v>62</v>
      </c>
      <c r="AU3992" t="s">
        <v>63</v>
      </c>
    </row>
    <row r="3993" spans="1:47" x14ac:dyDescent="0.25">
      <c r="A3993" t="s">
        <v>5310</v>
      </c>
      <c r="B3993">
        <v>2025</v>
      </c>
      <c r="C3993">
        <v>7</v>
      </c>
      <c r="D3993" t="s">
        <v>89</v>
      </c>
      <c r="E3993" s="1">
        <v>45854</v>
      </c>
      <c r="F3993" s="1">
        <v>45868</v>
      </c>
      <c r="G3993">
        <v>14</v>
      </c>
      <c r="H3993">
        <v>8.8000000000000007</v>
      </c>
      <c r="I3993" t="s">
        <v>65</v>
      </c>
      <c r="J3993" t="s">
        <v>50</v>
      </c>
      <c r="K3993" t="s">
        <v>51</v>
      </c>
      <c r="L3993">
        <v>2709</v>
      </c>
      <c r="M3993" t="s">
        <v>114</v>
      </c>
      <c r="N3993" t="s">
        <v>168</v>
      </c>
      <c r="O3993" t="s">
        <v>200</v>
      </c>
      <c r="P3993" t="s">
        <v>92</v>
      </c>
      <c r="Q3993" t="s">
        <v>93</v>
      </c>
      <c r="R3993" t="s">
        <v>1886</v>
      </c>
      <c r="S3993" t="s">
        <v>186</v>
      </c>
      <c r="T3993" t="s">
        <v>95</v>
      </c>
      <c r="U3993" t="s">
        <v>87</v>
      </c>
      <c r="V3993">
        <v>109723</v>
      </c>
      <c r="W3993">
        <v>68874</v>
      </c>
      <c r="X3993">
        <v>23.7</v>
      </c>
      <c r="Y3993">
        <v>11.7</v>
      </c>
      <c r="Z3993">
        <v>97891.99</v>
      </c>
      <c r="AB3993">
        <v>21.13</v>
      </c>
      <c r="AC3993">
        <v>2068457.75</v>
      </c>
      <c r="AD3993">
        <v>5701229.5</v>
      </c>
      <c r="AE3993">
        <v>279.58999999999997</v>
      </c>
      <c r="AF3993">
        <v>1594006755.9000001</v>
      </c>
      <c r="AG3993">
        <v>245088.57</v>
      </c>
      <c r="AH3993">
        <v>0</v>
      </c>
      <c r="AI3993">
        <v>0</v>
      </c>
      <c r="AJ3993">
        <v>15.41</v>
      </c>
      <c r="AK3993">
        <v>0</v>
      </c>
      <c r="AL3993">
        <v>0.221</v>
      </c>
      <c r="AM3993">
        <v>12599.72</v>
      </c>
      <c r="AN3993">
        <v>471.6</v>
      </c>
      <c r="AO3993">
        <v>483.01</v>
      </c>
      <c r="AP3993">
        <v>227787.51999999999</v>
      </c>
      <c r="AQ3993">
        <v>2553933.56</v>
      </c>
      <c r="AR3993" t="s">
        <v>61</v>
      </c>
      <c r="AS3993" t="s">
        <v>61</v>
      </c>
      <c r="AT3993" t="s">
        <v>62</v>
      </c>
      <c r="AU3993" t="s">
        <v>63</v>
      </c>
    </row>
    <row r="3994" spans="1:47" x14ac:dyDescent="0.25">
      <c r="A3994" t="s">
        <v>5311</v>
      </c>
      <c r="B3994">
        <v>2026</v>
      </c>
      <c r="C3994">
        <v>4</v>
      </c>
      <c r="D3994" t="s">
        <v>77</v>
      </c>
      <c r="E3994" s="1">
        <v>46116</v>
      </c>
      <c r="F3994" s="1">
        <v>46130</v>
      </c>
      <c r="G3994">
        <v>14</v>
      </c>
      <c r="H3994">
        <v>16.899999999999999</v>
      </c>
      <c r="I3994" t="s">
        <v>65</v>
      </c>
      <c r="J3994" t="s">
        <v>78</v>
      </c>
      <c r="K3994" t="s">
        <v>79</v>
      </c>
      <c r="L3994">
        <v>1005.9</v>
      </c>
      <c r="M3994" t="s">
        <v>98</v>
      </c>
      <c r="N3994" t="s">
        <v>168</v>
      </c>
      <c r="O3994" t="s">
        <v>200</v>
      </c>
      <c r="P3994" t="s">
        <v>184</v>
      </c>
      <c r="Q3994" t="s">
        <v>127</v>
      </c>
      <c r="R3994" t="s">
        <v>1583</v>
      </c>
      <c r="S3994" t="s">
        <v>85</v>
      </c>
      <c r="T3994" t="s">
        <v>162</v>
      </c>
      <c r="U3994" t="s">
        <v>103</v>
      </c>
      <c r="V3994">
        <v>65641</v>
      </c>
      <c r="W3994">
        <v>44043</v>
      </c>
      <c r="X3994">
        <v>5.3</v>
      </c>
      <c r="Y3994">
        <v>13.6</v>
      </c>
      <c r="Z3994">
        <v>50657.85</v>
      </c>
      <c r="AB3994">
        <v>16.04</v>
      </c>
      <c r="AC3994">
        <v>812551.91</v>
      </c>
      <c r="AD3994">
        <v>49403055.060000002</v>
      </c>
      <c r="AE3994">
        <v>278.61</v>
      </c>
      <c r="AF3994">
        <v>13764185170.27</v>
      </c>
      <c r="AG3994">
        <v>86905.77</v>
      </c>
      <c r="AH3994">
        <v>2.6</v>
      </c>
      <c r="AI3994">
        <v>59787.53</v>
      </c>
      <c r="AJ3994">
        <v>15.71</v>
      </c>
      <c r="AK3994">
        <v>0</v>
      </c>
      <c r="AL3994">
        <v>0.31900000000000001</v>
      </c>
      <c r="AM3994">
        <v>157595.75</v>
      </c>
      <c r="AN3994">
        <v>672.8</v>
      </c>
      <c r="AO3994">
        <v>420.32</v>
      </c>
      <c r="AP3994">
        <v>282791.3</v>
      </c>
      <c r="AQ3994">
        <v>1399632.26</v>
      </c>
      <c r="AR3994" t="s">
        <v>61</v>
      </c>
      <c r="AS3994" t="s">
        <v>61</v>
      </c>
      <c r="AT3994" t="s">
        <v>62</v>
      </c>
      <c r="AU3994" t="s">
        <v>63</v>
      </c>
    </row>
    <row r="3995" spans="1:47" x14ac:dyDescent="0.25">
      <c r="A3995" t="s">
        <v>5312</v>
      </c>
      <c r="B3995">
        <v>2025</v>
      </c>
      <c r="C3995">
        <v>9</v>
      </c>
      <c r="D3995" t="s">
        <v>89</v>
      </c>
      <c r="E3995" s="1">
        <v>45923</v>
      </c>
      <c r="F3995" s="1">
        <v>45935</v>
      </c>
      <c r="G3995">
        <v>12</v>
      </c>
      <c r="H3995">
        <v>12.6</v>
      </c>
      <c r="I3995" t="s">
        <v>65</v>
      </c>
      <c r="J3995" t="s">
        <v>50</v>
      </c>
      <c r="K3995" t="s">
        <v>51</v>
      </c>
      <c r="L3995">
        <v>2709</v>
      </c>
      <c r="M3995" t="s">
        <v>114</v>
      </c>
      <c r="N3995" t="s">
        <v>106</v>
      </c>
      <c r="O3995" t="s">
        <v>91</v>
      </c>
      <c r="P3995" t="s">
        <v>128</v>
      </c>
      <c r="Q3995" t="s">
        <v>140</v>
      </c>
      <c r="R3995" t="s">
        <v>237</v>
      </c>
      <c r="S3995" t="s">
        <v>58</v>
      </c>
      <c r="T3995" t="s">
        <v>74</v>
      </c>
      <c r="U3995" t="s">
        <v>60</v>
      </c>
      <c r="V3995">
        <v>236907</v>
      </c>
      <c r="W3995">
        <v>158432</v>
      </c>
      <c r="X3995">
        <v>5.8</v>
      </c>
      <c r="Y3995">
        <v>10.199999999999999</v>
      </c>
      <c r="Z3995">
        <v>189309.58</v>
      </c>
      <c r="AB3995">
        <v>19.989999999999998</v>
      </c>
      <c r="AC3995">
        <v>3784298.5</v>
      </c>
      <c r="AD3995">
        <v>17526280.920000002</v>
      </c>
      <c r="AE3995">
        <v>279.27</v>
      </c>
      <c r="AF3995">
        <v>4894564472.5299997</v>
      </c>
      <c r="AG3995">
        <v>162452.85</v>
      </c>
      <c r="AH3995">
        <v>1.2</v>
      </c>
      <c r="AI3995">
        <v>22424.3</v>
      </c>
      <c r="AJ3995">
        <v>10.08</v>
      </c>
      <c r="AK3995">
        <v>0</v>
      </c>
      <c r="AL3995">
        <v>0.26200000000000001</v>
      </c>
      <c r="AM3995">
        <v>45918.86</v>
      </c>
      <c r="AN3995">
        <v>583.9</v>
      </c>
      <c r="AO3995">
        <v>489.19</v>
      </c>
      <c r="AP3995">
        <v>285638.03999999998</v>
      </c>
      <c r="AQ3995">
        <v>4300732.55</v>
      </c>
      <c r="AR3995" t="s">
        <v>61</v>
      </c>
      <c r="AS3995" t="s">
        <v>61</v>
      </c>
      <c r="AT3995" t="s">
        <v>62</v>
      </c>
      <c r="AU3995" t="s">
        <v>63</v>
      </c>
    </row>
    <row r="3996" spans="1:47" x14ac:dyDescent="0.25">
      <c r="A3996" t="s">
        <v>5313</v>
      </c>
      <c r="B3996">
        <v>2024</v>
      </c>
      <c r="C3996">
        <v>10</v>
      </c>
      <c r="D3996" t="s">
        <v>119</v>
      </c>
      <c r="E3996" s="1">
        <v>45566</v>
      </c>
      <c r="F3996" s="1">
        <v>45571</v>
      </c>
      <c r="G3996">
        <v>5</v>
      </c>
      <c r="H3996">
        <v>2.4</v>
      </c>
      <c r="I3996" t="s">
        <v>65</v>
      </c>
      <c r="J3996" t="s">
        <v>50</v>
      </c>
      <c r="K3996" t="s">
        <v>139</v>
      </c>
      <c r="L3996">
        <v>2710.1210999999998</v>
      </c>
      <c r="M3996" t="s">
        <v>68</v>
      </c>
      <c r="N3996" t="s">
        <v>168</v>
      </c>
      <c r="O3996" t="s">
        <v>99</v>
      </c>
      <c r="P3996" t="s">
        <v>128</v>
      </c>
      <c r="Q3996" t="s">
        <v>93</v>
      </c>
      <c r="R3996" t="s">
        <v>4678</v>
      </c>
      <c r="S3996" t="s">
        <v>142</v>
      </c>
      <c r="T3996" t="s">
        <v>102</v>
      </c>
      <c r="U3996" t="s">
        <v>228</v>
      </c>
      <c r="V3996">
        <v>64161</v>
      </c>
      <c r="W3996">
        <v>37145</v>
      </c>
      <c r="X3996">
        <v>9.4</v>
      </c>
      <c r="Y3996">
        <v>12.8</v>
      </c>
      <c r="Z3996">
        <v>55686.02</v>
      </c>
      <c r="AB3996">
        <v>22.07</v>
      </c>
      <c r="AC3996">
        <v>1228990.46</v>
      </c>
      <c r="AD3996">
        <v>26123425.699999999</v>
      </c>
      <c r="AE3996">
        <v>276.89</v>
      </c>
      <c r="AF3996">
        <v>7233315342.0699997</v>
      </c>
      <c r="AG3996">
        <v>202381.23</v>
      </c>
      <c r="AH3996">
        <v>0</v>
      </c>
      <c r="AI3996">
        <v>0</v>
      </c>
      <c r="AJ3996">
        <v>8.75</v>
      </c>
      <c r="AK3996">
        <v>0</v>
      </c>
      <c r="AL3996">
        <v>7.8E-2</v>
      </c>
      <c r="AM3996">
        <v>20376.27</v>
      </c>
      <c r="AN3996">
        <v>247</v>
      </c>
      <c r="AO3996">
        <v>540.45000000000005</v>
      </c>
      <c r="AP3996">
        <v>133491.15</v>
      </c>
      <c r="AQ3996">
        <v>1585239.11</v>
      </c>
      <c r="AR3996" t="s">
        <v>61</v>
      </c>
      <c r="AS3996" t="s">
        <v>61</v>
      </c>
      <c r="AT3996" t="s">
        <v>62</v>
      </c>
      <c r="AU3996" t="s">
        <v>117</v>
      </c>
    </row>
    <row r="3997" spans="1:47" x14ac:dyDescent="0.25">
      <c r="A3997" t="s">
        <v>5314</v>
      </c>
      <c r="B3997">
        <v>2022</v>
      </c>
      <c r="C3997">
        <v>6</v>
      </c>
      <c r="D3997" t="s">
        <v>77</v>
      </c>
      <c r="E3997" s="1">
        <v>44716</v>
      </c>
      <c r="F3997" s="1">
        <v>44739</v>
      </c>
      <c r="G3997">
        <v>23</v>
      </c>
      <c r="H3997">
        <v>16.2</v>
      </c>
      <c r="I3997" t="s">
        <v>49</v>
      </c>
      <c r="J3997" t="s">
        <v>66</v>
      </c>
      <c r="K3997" t="s">
        <v>245</v>
      </c>
      <c r="L3997">
        <v>8905.9</v>
      </c>
      <c r="M3997" t="s">
        <v>80</v>
      </c>
      <c r="N3997" t="s">
        <v>53</v>
      </c>
      <c r="O3997" t="s">
        <v>54</v>
      </c>
      <c r="P3997" t="s">
        <v>71</v>
      </c>
      <c r="Q3997" t="s">
        <v>184</v>
      </c>
      <c r="R3997" t="s">
        <v>674</v>
      </c>
      <c r="S3997" t="s">
        <v>73</v>
      </c>
      <c r="T3997" t="s">
        <v>187</v>
      </c>
      <c r="U3997" t="s">
        <v>143</v>
      </c>
      <c r="V3997">
        <v>9113</v>
      </c>
      <c r="W3997">
        <v>6048</v>
      </c>
      <c r="X3997">
        <v>10.6</v>
      </c>
      <c r="Y3997">
        <v>14.4</v>
      </c>
      <c r="Z3997">
        <v>8247.5499999999993</v>
      </c>
      <c r="AB3997">
        <v>20.36</v>
      </c>
      <c r="AC3997">
        <v>167920.12</v>
      </c>
      <c r="AD3997">
        <v>3708675.81</v>
      </c>
      <c r="AE3997">
        <v>212.22</v>
      </c>
      <c r="AF3997">
        <v>787055180.39999998</v>
      </c>
      <c r="AG3997">
        <v>148477.29</v>
      </c>
      <c r="AH3997">
        <v>2.9</v>
      </c>
      <c r="AI3997">
        <v>69537.399999999994</v>
      </c>
      <c r="AJ3997">
        <v>7.99</v>
      </c>
      <c r="AK3997">
        <v>296323.20000000001</v>
      </c>
      <c r="AL3997">
        <v>0.13100000000000001</v>
      </c>
      <c r="AM3997">
        <v>4858.37</v>
      </c>
      <c r="AN3997">
        <v>817.7</v>
      </c>
      <c r="AO3997">
        <v>692.7</v>
      </c>
      <c r="AP3997">
        <v>566420.79</v>
      </c>
      <c r="AQ3997">
        <v>957213.97</v>
      </c>
      <c r="AR3997" t="s">
        <v>61</v>
      </c>
      <c r="AS3997" t="s">
        <v>124</v>
      </c>
      <c r="AT3997" t="s">
        <v>62</v>
      </c>
      <c r="AU3997" t="s">
        <v>63</v>
      </c>
    </row>
    <row r="3998" spans="1:47" x14ac:dyDescent="0.25">
      <c r="A3998" t="s">
        <v>5315</v>
      </c>
      <c r="B3998">
        <v>2023</v>
      </c>
      <c r="C3998">
        <v>6</v>
      </c>
      <c r="D3998" t="s">
        <v>77</v>
      </c>
      <c r="E3998" s="1">
        <v>45100</v>
      </c>
      <c r="F3998" s="1">
        <v>45115</v>
      </c>
      <c r="G3998">
        <v>15</v>
      </c>
      <c r="H3998">
        <v>14.4</v>
      </c>
      <c r="I3998" t="s">
        <v>49</v>
      </c>
      <c r="J3998" t="s">
        <v>112</v>
      </c>
      <c r="K3998" t="s">
        <v>343</v>
      </c>
      <c r="L3998">
        <v>2523.1</v>
      </c>
      <c r="M3998" t="s">
        <v>90</v>
      </c>
      <c r="N3998" t="s">
        <v>69</v>
      </c>
      <c r="O3998" t="s">
        <v>200</v>
      </c>
      <c r="P3998" t="s">
        <v>196</v>
      </c>
      <c r="Q3998" t="s">
        <v>56</v>
      </c>
      <c r="R3998" t="s">
        <v>1489</v>
      </c>
      <c r="S3998" t="s">
        <v>130</v>
      </c>
      <c r="T3998" t="s">
        <v>95</v>
      </c>
      <c r="U3998" t="s">
        <v>132</v>
      </c>
      <c r="V3998">
        <v>65990</v>
      </c>
      <c r="W3998">
        <v>41209</v>
      </c>
      <c r="X3998">
        <v>15.2</v>
      </c>
      <c r="Y3998">
        <v>13.5</v>
      </c>
      <c r="Z3998">
        <v>56330.09</v>
      </c>
      <c r="AB3998">
        <v>37.44</v>
      </c>
      <c r="AC3998">
        <v>2108998.5699999998</v>
      </c>
      <c r="AD3998">
        <v>25113644.02</v>
      </c>
      <c r="AE3998">
        <v>285.85000000000002</v>
      </c>
      <c r="AF3998">
        <v>7178735143.1199999</v>
      </c>
      <c r="AG3998">
        <v>81653.919999999998</v>
      </c>
      <c r="AH3998">
        <v>0.9</v>
      </c>
      <c r="AI3998">
        <v>19515.21</v>
      </c>
      <c r="AJ3998">
        <v>3.27</v>
      </c>
      <c r="AK3998">
        <v>821216.16</v>
      </c>
      <c r="AL3998">
        <v>0.26400000000000001</v>
      </c>
      <c r="AM3998">
        <v>66300.02</v>
      </c>
      <c r="AN3998">
        <v>516.9</v>
      </c>
      <c r="AO3998">
        <v>401.06</v>
      </c>
      <c r="AP3998">
        <v>207307.91</v>
      </c>
      <c r="AQ3998">
        <v>2483775.63</v>
      </c>
      <c r="AR3998" t="s">
        <v>61</v>
      </c>
      <c r="AS3998" t="s">
        <v>61</v>
      </c>
      <c r="AT3998" t="s">
        <v>62</v>
      </c>
      <c r="AU3998" t="s">
        <v>63</v>
      </c>
    </row>
    <row r="3999" spans="1:47" x14ac:dyDescent="0.25">
      <c r="A3999" t="s">
        <v>5316</v>
      </c>
      <c r="B3999">
        <v>2025</v>
      </c>
      <c r="C3999">
        <v>9</v>
      </c>
      <c r="D3999" t="s">
        <v>89</v>
      </c>
      <c r="E3999" s="1">
        <v>45906</v>
      </c>
      <c r="F3999" s="1">
        <v>45931</v>
      </c>
      <c r="G3999">
        <v>25</v>
      </c>
      <c r="H3999">
        <v>1.8</v>
      </c>
      <c r="I3999" t="s">
        <v>49</v>
      </c>
      <c r="J3999" t="s">
        <v>78</v>
      </c>
      <c r="K3999" t="s">
        <v>105</v>
      </c>
      <c r="L3999">
        <v>1201.9000000000001</v>
      </c>
      <c r="M3999" t="s">
        <v>52</v>
      </c>
      <c r="N3999" t="s">
        <v>168</v>
      </c>
      <c r="O3999" t="s">
        <v>189</v>
      </c>
      <c r="P3999" t="s">
        <v>201</v>
      </c>
      <c r="Q3999" t="s">
        <v>226</v>
      </c>
      <c r="R3999" t="s">
        <v>1105</v>
      </c>
      <c r="S3999" t="s">
        <v>85</v>
      </c>
      <c r="T3999" t="s">
        <v>95</v>
      </c>
      <c r="U3999" t="s">
        <v>143</v>
      </c>
      <c r="V3999">
        <v>41624</v>
      </c>
      <c r="W3999">
        <v>29131</v>
      </c>
      <c r="X3999">
        <v>22.9</v>
      </c>
      <c r="Y3999">
        <v>10.4</v>
      </c>
      <c r="Z3999">
        <v>37791.410000000003</v>
      </c>
      <c r="AB3999">
        <v>21.74</v>
      </c>
      <c r="AC3999">
        <v>821585.25</v>
      </c>
      <c r="AD3999">
        <v>19289869.41</v>
      </c>
      <c r="AE3999">
        <v>284.54000000000002</v>
      </c>
      <c r="AF3999">
        <v>5488739441.9200001</v>
      </c>
      <c r="AG3999">
        <v>230175.77</v>
      </c>
      <c r="AH3999">
        <v>0</v>
      </c>
      <c r="AI3999">
        <v>0</v>
      </c>
      <c r="AJ3999">
        <v>12.27</v>
      </c>
      <c r="AK3999">
        <v>2366866.98</v>
      </c>
      <c r="AL3999">
        <v>0.23100000000000001</v>
      </c>
      <c r="AM3999">
        <v>44559.6</v>
      </c>
      <c r="AN3999">
        <v>424.8</v>
      </c>
      <c r="AO3999">
        <v>535.41</v>
      </c>
      <c r="AP3999">
        <v>227442.17</v>
      </c>
      <c r="AQ3999">
        <v>1323762.79</v>
      </c>
      <c r="AR3999" t="s">
        <v>61</v>
      </c>
      <c r="AS3999" t="s">
        <v>61</v>
      </c>
      <c r="AT3999" t="s">
        <v>62</v>
      </c>
      <c r="AU3999" t="s">
        <v>63</v>
      </c>
    </row>
    <row r="4000" spans="1:47" x14ac:dyDescent="0.25">
      <c r="A4000" t="s">
        <v>5317</v>
      </c>
      <c r="B4000">
        <v>2024</v>
      </c>
      <c r="C4000">
        <v>4</v>
      </c>
      <c r="D4000" t="s">
        <v>77</v>
      </c>
      <c r="E4000" s="1">
        <v>45404</v>
      </c>
      <c r="F4000" s="1">
        <v>45419</v>
      </c>
      <c r="G4000">
        <v>15</v>
      </c>
      <c r="H4000">
        <v>2.2000000000000002</v>
      </c>
      <c r="I4000" t="s">
        <v>65</v>
      </c>
      <c r="J4000" t="s">
        <v>50</v>
      </c>
      <c r="K4000" t="s">
        <v>120</v>
      </c>
      <c r="L4000">
        <v>2710.1921000000002</v>
      </c>
      <c r="M4000" t="s">
        <v>80</v>
      </c>
      <c r="N4000" t="s">
        <v>81</v>
      </c>
      <c r="O4000" t="s">
        <v>54</v>
      </c>
      <c r="P4000" t="s">
        <v>82</v>
      </c>
      <c r="Q4000" t="s">
        <v>154</v>
      </c>
      <c r="R4000" t="s">
        <v>3254</v>
      </c>
      <c r="S4000" t="s">
        <v>123</v>
      </c>
      <c r="T4000" t="s">
        <v>131</v>
      </c>
      <c r="U4000" t="s">
        <v>96</v>
      </c>
      <c r="V4000">
        <v>23474</v>
      </c>
      <c r="W4000">
        <v>16378</v>
      </c>
      <c r="X4000">
        <v>2.5</v>
      </c>
      <c r="Y4000">
        <v>10.7</v>
      </c>
      <c r="Z4000">
        <v>20087.830000000002</v>
      </c>
      <c r="AB4000">
        <v>13.55</v>
      </c>
      <c r="AC4000">
        <v>272190.09999999998</v>
      </c>
      <c r="AD4000">
        <v>9011802.2899999991</v>
      </c>
      <c r="AE4000">
        <v>282.10000000000002</v>
      </c>
      <c r="AF4000">
        <v>2542229426.0100002</v>
      </c>
      <c r="AG4000">
        <v>195076.63</v>
      </c>
      <c r="AH4000">
        <v>0</v>
      </c>
      <c r="AI4000">
        <v>0</v>
      </c>
      <c r="AJ4000">
        <v>12.15</v>
      </c>
      <c r="AK4000">
        <v>0</v>
      </c>
      <c r="AL4000">
        <v>0.309</v>
      </c>
      <c r="AM4000">
        <v>27846.47</v>
      </c>
      <c r="AN4000">
        <v>649</v>
      </c>
      <c r="AO4000">
        <v>368.53</v>
      </c>
      <c r="AP4000">
        <v>239175.97</v>
      </c>
      <c r="AQ4000">
        <v>734289.17</v>
      </c>
      <c r="AR4000" t="s">
        <v>61</v>
      </c>
      <c r="AS4000" t="s">
        <v>61</v>
      </c>
      <c r="AT4000" t="s">
        <v>62</v>
      </c>
      <c r="AU4000" t="s">
        <v>63</v>
      </c>
    </row>
    <row r="4001" spans="1:47" x14ac:dyDescent="0.25">
      <c r="A4001" t="s">
        <v>5318</v>
      </c>
      <c r="B4001">
        <v>2021</v>
      </c>
      <c r="C4001">
        <v>6</v>
      </c>
      <c r="D4001" t="s">
        <v>77</v>
      </c>
      <c r="E4001" s="1">
        <v>44362</v>
      </c>
      <c r="F4001" s="1">
        <v>44382</v>
      </c>
      <c r="G4001">
        <v>20</v>
      </c>
      <c r="H4001">
        <v>6.7</v>
      </c>
      <c r="I4001" t="s">
        <v>65</v>
      </c>
      <c r="J4001" t="s">
        <v>78</v>
      </c>
      <c r="K4001" t="s">
        <v>211</v>
      </c>
      <c r="L4001">
        <v>1701.99</v>
      </c>
      <c r="M4001" t="s">
        <v>90</v>
      </c>
      <c r="N4001" t="s">
        <v>69</v>
      </c>
      <c r="O4001" t="s">
        <v>91</v>
      </c>
      <c r="P4001" t="s">
        <v>56</v>
      </c>
      <c r="Q4001" t="s">
        <v>93</v>
      </c>
      <c r="R4001" t="s">
        <v>3572</v>
      </c>
      <c r="S4001" t="s">
        <v>85</v>
      </c>
      <c r="T4001" t="s">
        <v>102</v>
      </c>
      <c r="U4001" t="s">
        <v>75</v>
      </c>
      <c r="V4001">
        <v>69752</v>
      </c>
      <c r="W4001">
        <v>44349</v>
      </c>
      <c r="X4001">
        <v>14.8</v>
      </c>
      <c r="Y4001">
        <v>15.1</v>
      </c>
      <c r="Z4001">
        <v>57805.67</v>
      </c>
      <c r="AB4001">
        <v>34.51</v>
      </c>
      <c r="AC4001">
        <v>1994873.67</v>
      </c>
      <c r="AD4001">
        <v>67753447.75</v>
      </c>
      <c r="AE4001">
        <v>171.68</v>
      </c>
      <c r="AF4001">
        <v>11631911909.719999</v>
      </c>
      <c r="AG4001">
        <v>71936.539999999994</v>
      </c>
      <c r="AH4001">
        <v>0</v>
      </c>
      <c r="AI4001">
        <v>0</v>
      </c>
      <c r="AJ4001">
        <v>13.25</v>
      </c>
      <c r="AK4001">
        <v>0</v>
      </c>
      <c r="AL4001">
        <v>0.16</v>
      </c>
      <c r="AM4001">
        <v>108405.52</v>
      </c>
      <c r="AN4001">
        <v>323</v>
      </c>
      <c r="AO4001">
        <v>562.04</v>
      </c>
      <c r="AP4001">
        <v>181538.92</v>
      </c>
      <c r="AQ4001">
        <v>2356754.65</v>
      </c>
      <c r="AR4001" t="s">
        <v>61</v>
      </c>
      <c r="AS4001" t="s">
        <v>61</v>
      </c>
      <c r="AT4001" t="s">
        <v>62</v>
      </c>
      <c r="AU4001" t="s">
        <v>63</v>
      </c>
    </row>
    <row r="4002" spans="1:47" x14ac:dyDescent="0.25">
      <c r="A4002" t="s">
        <v>5319</v>
      </c>
      <c r="B4002">
        <v>2025</v>
      </c>
      <c r="C4002">
        <v>5</v>
      </c>
      <c r="D4002" t="s">
        <v>77</v>
      </c>
      <c r="E4002" s="1">
        <v>45799</v>
      </c>
      <c r="F4002" s="1">
        <v>45823</v>
      </c>
      <c r="G4002">
        <v>24</v>
      </c>
      <c r="H4002">
        <v>12.2</v>
      </c>
      <c r="I4002" t="s">
        <v>49</v>
      </c>
      <c r="J4002" t="s">
        <v>112</v>
      </c>
      <c r="K4002" t="s">
        <v>199</v>
      </c>
      <c r="L4002">
        <v>7204.49</v>
      </c>
      <c r="M4002" t="s">
        <v>98</v>
      </c>
      <c r="N4002" t="s">
        <v>106</v>
      </c>
      <c r="O4002" t="s">
        <v>200</v>
      </c>
      <c r="P4002" t="s">
        <v>159</v>
      </c>
      <c r="Q4002" t="s">
        <v>92</v>
      </c>
      <c r="R4002" t="s">
        <v>2065</v>
      </c>
      <c r="S4002" t="s">
        <v>161</v>
      </c>
      <c r="T4002" t="s">
        <v>187</v>
      </c>
      <c r="U4002" t="s">
        <v>132</v>
      </c>
      <c r="V4002">
        <v>37774</v>
      </c>
      <c r="W4002">
        <v>22464</v>
      </c>
      <c r="X4002">
        <v>23</v>
      </c>
      <c r="Y4002">
        <v>15.6</v>
      </c>
      <c r="Z4002">
        <v>31731.3</v>
      </c>
      <c r="AB4002">
        <v>12.91</v>
      </c>
      <c r="AC4002">
        <v>409651.08</v>
      </c>
      <c r="AD4002">
        <v>17581361.390000001</v>
      </c>
      <c r="AE4002">
        <v>275.52</v>
      </c>
      <c r="AF4002">
        <v>4844016690.1700001</v>
      </c>
      <c r="AG4002">
        <v>154825.89000000001</v>
      </c>
      <c r="AH4002">
        <v>0.8</v>
      </c>
      <c r="AI4002">
        <v>19711.939999999999</v>
      </c>
      <c r="AJ4002">
        <v>13.57</v>
      </c>
      <c r="AK4002">
        <v>2385790.7400000002</v>
      </c>
      <c r="AL4002">
        <v>7.4999999999999997E-2</v>
      </c>
      <c r="AM4002">
        <v>13186.02</v>
      </c>
      <c r="AN4002">
        <v>1032.2</v>
      </c>
      <c r="AO4002">
        <v>705.24</v>
      </c>
      <c r="AP4002">
        <v>727948.73</v>
      </c>
      <c r="AQ4002">
        <v>1325323.6599999999</v>
      </c>
      <c r="AR4002" t="s">
        <v>61</v>
      </c>
      <c r="AS4002" t="s">
        <v>61</v>
      </c>
      <c r="AT4002" t="s">
        <v>62</v>
      </c>
      <c r="AU4002" t="s">
        <v>63</v>
      </c>
    </row>
    <row r="4003" spans="1:47" x14ac:dyDescent="0.25">
      <c r="A4003" t="s">
        <v>5320</v>
      </c>
      <c r="B4003">
        <v>2023</v>
      </c>
      <c r="C4003">
        <v>1</v>
      </c>
      <c r="D4003" t="s">
        <v>48</v>
      </c>
      <c r="E4003" s="1">
        <v>44956</v>
      </c>
      <c r="F4003" s="1">
        <v>44978</v>
      </c>
      <c r="G4003">
        <v>22</v>
      </c>
      <c r="H4003">
        <v>9.6999999999999993</v>
      </c>
      <c r="I4003" t="s">
        <v>49</v>
      </c>
      <c r="J4003" t="s">
        <v>78</v>
      </c>
      <c r="K4003" t="s">
        <v>211</v>
      </c>
      <c r="L4003">
        <v>1701.99</v>
      </c>
      <c r="M4003" t="s">
        <v>90</v>
      </c>
      <c r="N4003" t="s">
        <v>106</v>
      </c>
      <c r="O4003" t="s">
        <v>189</v>
      </c>
      <c r="P4003" t="s">
        <v>230</v>
      </c>
      <c r="Q4003" t="s">
        <v>70</v>
      </c>
      <c r="R4003" t="s">
        <v>3272</v>
      </c>
      <c r="S4003" t="s">
        <v>85</v>
      </c>
      <c r="T4003" t="s">
        <v>86</v>
      </c>
      <c r="U4003" t="s">
        <v>132</v>
      </c>
      <c r="V4003">
        <v>60585</v>
      </c>
      <c r="W4003">
        <v>34872</v>
      </c>
      <c r="X4003">
        <v>5.5</v>
      </c>
      <c r="Y4003">
        <v>10.6</v>
      </c>
      <c r="Z4003">
        <v>57511.05</v>
      </c>
      <c r="AB4003">
        <v>27.83</v>
      </c>
      <c r="AC4003">
        <v>1600532.52</v>
      </c>
      <c r="AD4003">
        <v>58850482.350000001</v>
      </c>
      <c r="AE4003">
        <v>285.77999999999997</v>
      </c>
      <c r="AF4003">
        <v>16818290845.98</v>
      </c>
      <c r="AG4003">
        <v>244623.92</v>
      </c>
      <c r="AH4003">
        <v>0.4</v>
      </c>
      <c r="AJ4003">
        <v>1.94</v>
      </c>
      <c r="AK4003">
        <v>1141699.3600000001</v>
      </c>
      <c r="AL4003">
        <v>0.11600000000000001</v>
      </c>
      <c r="AM4003">
        <v>68266.559999999998</v>
      </c>
      <c r="AN4003">
        <v>758.3</v>
      </c>
      <c r="AO4003">
        <v>456.71</v>
      </c>
      <c r="AP4003">
        <v>346323.19</v>
      </c>
      <c r="AQ4003">
        <v>2265616.2000000002</v>
      </c>
      <c r="AR4003" t="s">
        <v>61</v>
      </c>
      <c r="AS4003" t="s">
        <v>61</v>
      </c>
      <c r="AT4003" t="s">
        <v>62</v>
      </c>
      <c r="AU4003" t="s">
        <v>63</v>
      </c>
    </row>
    <row r="4004" spans="1:47" x14ac:dyDescent="0.25">
      <c r="A4004" t="s">
        <v>5321</v>
      </c>
      <c r="B4004">
        <v>2021</v>
      </c>
      <c r="C4004">
        <v>8</v>
      </c>
      <c r="D4004" t="s">
        <v>89</v>
      </c>
      <c r="E4004" s="1">
        <v>44419</v>
      </c>
      <c r="F4004" s="1">
        <v>44433</v>
      </c>
      <c r="G4004">
        <v>14</v>
      </c>
      <c r="H4004">
        <v>20.399999999999999</v>
      </c>
      <c r="I4004" t="s">
        <v>49</v>
      </c>
      <c r="J4004" t="s">
        <v>239</v>
      </c>
      <c r="K4004" t="s">
        <v>240</v>
      </c>
      <c r="L4004">
        <v>3105.2</v>
      </c>
      <c r="M4004" t="s">
        <v>68</v>
      </c>
      <c r="N4004" t="s">
        <v>168</v>
      </c>
      <c r="O4004" t="s">
        <v>189</v>
      </c>
      <c r="P4004" t="s">
        <v>146</v>
      </c>
      <c r="Q4004" t="s">
        <v>226</v>
      </c>
      <c r="R4004" t="s">
        <v>826</v>
      </c>
      <c r="S4004" t="s">
        <v>161</v>
      </c>
      <c r="T4004" t="s">
        <v>74</v>
      </c>
      <c r="U4004" t="s">
        <v>213</v>
      </c>
      <c r="V4004">
        <v>31496</v>
      </c>
      <c r="W4004">
        <v>19290</v>
      </c>
      <c r="X4004">
        <v>12</v>
      </c>
      <c r="Y4004">
        <v>14.9</v>
      </c>
      <c r="Z4004">
        <v>24420.15</v>
      </c>
      <c r="AB4004">
        <v>14.93</v>
      </c>
      <c r="AC4004">
        <v>364592.84</v>
      </c>
      <c r="AD4004">
        <v>11784920.189999999</v>
      </c>
      <c r="AE4004">
        <v>166.3</v>
      </c>
      <c r="AF4004">
        <v>1959832227.5999999</v>
      </c>
      <c r="AG4004">
        <v>38346.42</v>
      </c>
      <c r="AH4004">
        <v>1.6</v>
      </c>
      <c r="AI4004">
        <v>46864.12</v>
      </c>
      <c r="AJ4004">
        <v>9.5399999999999991</v>
      </c>
      <c r="AK4004">
        <v>1124281.3899999999</v>
      </c>
      <c r="AL4004">
        <v>5.2999999999999999E-2</v>
      </c>
      <c r="AM4004">
        <v>6246.01</v>
      </c>
      <c r="AN4004">
        <v>304.8</v>
      </c>
      <c r="AO4004">
        <v>637.16</v>
      </c>
      <c r="AP4004">
        <v>194206.37</v>
      </c>
      <c r="AQ4004">
        <v>650255.76</v>
      </c>
      <c r="AR4004" t="s">
        <v>61</v>
      </c>
      <c r="AS4004" t="s">
        <v>61</v>
      </c>
      <c r="AT4004" t="s">
        <v>62</v>
      </c>
      <c r="AU4004" t="s">
        <v>63</v>
      </c>
    </row>
    <row r="4005" spans="1:47" x14ac:dyDescent="0.25">
      <c r="A4005" t="s">
        <v>5322</v>
      </c>
      <c r="B4005">
        <v>2022</v>
      </c>
      <c r="C4005">
        <v>1</v>
      </c>
      <c r="D4005" t="s">
        <v>48</v>
      </c>
      <c r="E4005" s="1">
        <v>44582</v>
      </c>
      <c r="F4005" s="1">
        <v>44591</v>
      </c>
      <c r="G4005">
        <v>9</v>
      </c>
      <c r="H4005">
        <v>16.100000000000001</v>
      </c>
      <c r="I4005" t="s">
        <v>65</v>
      </c>
      <c r="J4005" t="s">
        <v>50</v>
      </c>
      <c r="K4005" t="s">
        <v>120</v>
      </c>
      <c r="L4005">
        <v>2710.1921000000002</v>
      </c>
      <c r="M4005" t="s">
        <v>114</v>
      </c>
      <c r="N4005" t="s">
        <v>106</v>
      </c>
      <c r="O4005" t="s">
        <v>200</v>
      </c>
      <c r="P4005" t="s">
        <v>70</v>
      </c>
      <c r="Q4005" t="s">
        <v>201</v>
      </c>
      <c r="R4005" t="s">
        <v>1267</v>
      </c>
      <c r="S4005" t="s">
        <v>142</v>
      </c>
      <c r="T4005" t="s">
        <v>131</v>
      </c>
      <c r="U4005" t="s">
        <v>87</v>
      </c>
      <c r="V4005">
        <v>23411</v>
      </c>
      <c r="W4005">
        <v>16226</v>
      </c>
      <c r="X4005">
        <v>15.3</v>
      </c>
      <c r="Y4005">
        <v>15.7</v>
      </c>
      <c r="Z4005">
        <v>20680.490000000002</v>
      </c>
      <c r="AB4005">
        <v>15.66</v>
      </c>
      <c r="AC4005">
        <v>323856.46999999997</v>
      </c>
      <c r="AD4005">
        <v>15204503.050000001</v>
      </c>
      <c r="AE4005">
        <v>210.68</v>
      </c>
      <c r="AF4005">
        <v>3203284702.5700002</v>
      </c>
      <c r="AG4005">
        <v>223828.26</v>
      </c>
      <c r="AH4005">
        <v>0</v>
      </c>
      <c r="AI4005">
        <v>0</v>
      </c>
      <c r="AJ4005">
        <v>9.89</v>
      </c>
      <c r="AK4005">
        <v>0</v>
      </c>
      <c r="AL4005">
        <v>0.32</v>
      </c>
      <c r="AM4005">
        <v>48654.41</v>
      </c>
      <c r="AN4005">
        <v>205.5</v>
      </c>
      <c r="AO4005">
        <v>714.5</v>
      </c>
      <c r="AP4005">
        <v>146829.75</v>
      </c>
      <c r="AQ4005">
        <v>743168.89</v>
      </c>
      <c r="AR4005" t="s">
        <v>124</v>
      </c>
      <c r="AS4005" t="s">
        <v>61</v>
      </c>
      <c r="AT4005" t="s">
        <v>62</v>
      </c>
      <c r="AU4005" t="s">
        <v>63</v>
      </c>
    </row>
    <row r="4006" spans="1:47" x14ac:dyDescent="0.25">
      <c r="A4006" t="s">
        <v>5323</v>
      </c>
      <c r="B4006">
        <v>2025</v>
      </c>
      <c r="C4006">
        <v>8</v>
      </c>
      <c r="D4006" t="s">
        <v>89</v>
      </c>
      <c r="E4006" s="1">
        <v>45893</v>
      </c>
      <c r="F4006" s="1">
        <v>45916</v>
      </c>
      <c r="G4006">
        <v>23</v>
      </c>
      <c r="H4006">
        <v>18.2</v>
      </c>
      <c r="I4006" t="s">
        <v>65</v>
      </c>
      <c r="J4006" t="s">
        <v>66</v>
      </c>
      <c r="K4006" t="s">
        <v>245</v>
      </c>
      <c r="L4006">
        <v>8905.9</v>
      </c>
      <c r="M4006" t="s">
        <v>98</v>
      </c>
      <c r="N4006" t="s">
        <v>106</v>
      </c>
      <c r="O4006" t="s">
        <v>91</v>
      </c>
      <c r="P4006" t="s">
        <v>226</v>
      </c>
      <c r="Q4006" t="s">
        <v>140</v>
      </c>
      <c r="R4006" t="s">
        <v>2921</v>
      </c>
      <c r="S4006" t="s">
        <v>137</v>
      </c>
      <c r="T4006" t="s">
        <v>131</v>
      </c>
      <c r="U4006" t="s">
        <v>96</v>
      </c>
      <c r="V4006">
        <v>13778</v>
      </c>
      <c r="W4006">
        <v>9686</v>
      </c>
      <c r="X4006">
        <v>14.3</v>
      </c>
      <c r="Y4006">
        <v>15.9</v>
      </c>
      <c r="Z4006">
        <v>11264.85</v>
      </c>
      <c r="AB4006">
        <v>41.31</v>
      </c>
      <c r="AC4006">
        <v>465350.95</v>
      </c>
      <c r="AD4006">
        <v>7685781.8600000003</v>
      </c>
      <c r="AE4006">
        <v>281.61</v>
      </c>
      <c r="AF4006">
        <v>2164393029.5900002</v>
      </c>
      <c r="AG4006">
        <v>70314.25</v>
      </c>
      <c r="AH4006">
        <v>1.2</v>
      </c>
      <c r="AJ4006">
        <v>20.02</v>
      </c>
      <c r="AK4006">
        <v>0</v>
      </c>
      <c r="AL4006">
        <v>0.14199999999999999</v>
      </c>
      <c r="AM4006">
        <v>10913.81</v>
      </c>
      <c r="AN4006">
        <v>942.8</v>
      </c>
      <c r="AO4006">
        <v>479.39</v>
      </c>
      <c r="AP4006">
        <v>451968.89</v>
      </c>
      <c r="AQ4006">
        <v>1023730.52</v>
      </c>
      <c r="AR4006" t="s">
        <v>61</v>
      </c>
      <c r="AS4006" t="s">
        <v>61</v>
      </c>
      <c r="AT4006" t="s">
        <v>62</v>
      </c>
      <c r="AU4006" t="s">
        <v>63</v>
      </c>
    </row>
    <row r="4007" spans="1:47" x14ac:dyDescent="0.25">
      <c r="A4007" t="s">
        <v>5324</v>
      </c>
      <c r="B4007">
        <v>2025</v>
      </c>
      <c r="C4007">
        <v>3</v>
      </c>
      <c r="D4007" t="s">
        <v>48</v>
      </c>
      <c r="E4007" s="1">
        <v>45734</v>
      </c>
      <c r="F4007" s="1">
        <v>45751</v>
      </c>
      <c r="G4007">
        <v>17</v>
      </c>
      <c r="H4007">
        <v>16.899999999999999</v>
      </c>
      <c r="I4007" t="s">
        <v>65</v>
      </c>
      <c r="J4007" t="s">
        <v>50</v>
      </c>
      <c r="K4007" t="s">
        <v>223</v>
      </c>
      <c r="L4007">
        <v>2710.1109999999999</v>
      </c>
      <c r="M4007" t="s">
        <v>114</v>
      </c>
      <c r="N4007" t="s">
        <v>168</v>
      </c>
      <c r="O4007" t="s">
        <v>54</v>
      </c>
      <c r="P4007" t="s">
        <v>226</v>
      </c>
      <c r="Q4007" t="s">
        <v>154</v>
      </c>
      <c r="R4007" t="s">
        <v>746</v>
      </c>
      <c r="S4007" t="s">
        <v>186</v>
      </c>
      <c r="T4007" t="s">
        <v>86</v>
      </c>
      <c r="U4007" t="s">
        <v>103</v>
      </c>
      <c r="V4007">
        <v>80560</v>
      </c>
      <c r="W4007">
        <v>52116</v>
      </c>
      <c r="X4007">
        <v>12.8</v>
      </c>
      <c r="Y4007">
        <v>14.6</v>
      </c>
      <c r="Z4007">
        <v>62554.85</v>
      </c>
      <c r="AB4007">
        <v>44.61</v>
      </c>
      <c r="AC4007">
        <v>2790571.86</v>
      </c>
      <c r="AD4007">
        <v>52491025.729999997</v>
      </c>
      <c r="AE4007">
        <v>277.27999999999997</v>
      </c>
      <c r="AF4007">
        <v>14554711614.41</v>
      </c>
      <c r="AG4007">
        <v>130414.09</v>
      </c>
      <c r="AH4007">
        <v>2.8</v>
      </c>
      <c r="AI4007">
        <v>52454.06</v>
      </c>
      <c r="AJ4007">
        <v>9.77</v>
      </c>
      <c r="AK4007">
        <v>0</v>
      </c>
      <c r="AL4007">
        <v>0.109</v>
      </c>
      <c r="AM4007">
        <v>57215.22</v>
      </c>
      <c r="AN4007">
        <v>873.9</v>
      </c>
      <c r="AO4007">
        <v>368.29</v>
      </c>
      <c r="AP4007">
        <v>321848.63</v>
      </c>
      <c r="AQ4007">
        <v>3352503.86</v>
      </c>
      <c r="AR4007" t="s">
        <v>61</v>
      </c>
      <c r="AS4007" t="s">
        <v>61</v>
      </c>
      <c r="AT4007" t="s">
        <v>62</v>
      </c>
      <c r="AU4007" t="s">
        <v>63</v>
      </c>
    </row>
    <row r="4008" spans="1:47" x14ac:dyDescent="0.25">
      <c r="A4008" t="s">
        <v>5325</v>
      </c>
      <c r="B4008">
        <v>2025</v>
      </c>
      <c r="C4008">
        <v>10</v>
      </c>
      <c r="D4008" t="s">
        <v>119</v>
      </c>
      <c r="E4008" s="1">
        <v>45931</v>
      </c>
      <c r="F4008" s="1">
        <v>45943</v>
      </c>
      <c r="G4008">
        <v>12</v>
      </c>
      <c r="H4008">
        <v>4.3</v>
      </c>
      <c r="I4008" t="s">
        <v>49</v>
      </c>
      <c r="J4008" t="s">
        <v>50</v>
      </c>
      <c r="K4008" t="s">
        <v>145</v>
      </c>
      <c r="L4008">
        <v>2710.19</v>
      </c>
      <c r="M4008" t="s">
        <v>90</v>
      </c>
      <c r="N4008" t="s">
        <v>168</v>
      </c>
      <c r="O4008" t="s">
        <v>91</v>
      </c>
      <c r="P4008" t="s">
        <v>257</v>
      </c>
      <c r="Q4008" t="s">
        <v>82</v>
      </c>
      <c r="R4008" t="s">
        <v>908</v>
      </c>
      <c r="S4008" t="s">
        <v>170</v>
      </c>
      <c r="T4008" t="s">
        <v>187</v>
      </c>
      <c r="U4008" t="s">
        <v>143</v>
      </c>
      <c r="V4008">
        <v>137730</v>
      </c>
      <c r="W4008">
        <v>96957</v>
      </c>
      <c r="X4008">
        <v>17.5</v>
      </c>
      <c r="Y4008">
        <v>12.1</v>
      </c>
      <c r="Z4008">
        <v>111594</v>
      </c>
      <c r="AB4008">
        <v>32.51</v>
      </c>
      <c r="AC4008">
        <v>3627920.94</v>
      </c>
      <c r="AD4008">
        <v>62517190.68</v>
      </c>
      <c r="AE4008">
        <v>275.39</v>
      </c>
      <c r="AF4008">
        <v>17216609141.369999</v>
      </c>
      <c r="AG4008">
        <v>63297.85</v>
      </c>
      <c r="AH4008">
        <v>0</v>
      </c>
      <c r="AI4008">
        <v>0</v>
      </c>
      <c r="AJ4008">
        <v>1.08</v>
      </c>
      <c r="AK4008">
        <v>675185.66</v>
      </c>
      <c r="AL4008">
        <v>0.191</v>
      </c>
      <c r="AM4008">
        <v>119407.83</v>
      </c>
      <c r="AN4008">
        <v>552.79999999999995</v>
      </c>
      <c r="AO4008">
        <v>565.53</v>
      </c>
      <c r="AP4008">
        <v>312624.98</v>
      </c>
      <c r="AQ4008">
        <v>4123251.6</v>
      </c>
      <c r="AR4008" t="s">
        <v>61</v>
      </c>
      <c r="AS4008" t="s">
        <v>61</v>
      </c>
      <c r="AT4008" t="s">
        <v>62</v>
      </c>
      <c r="AU4008" t="s">
        <v>63</v>
      </c>
    </row>
    <row r="4009" spans="1:47" x14ac:dyDescent="0.25">
      <c r="A4009" t="s">
        <v>5326</v>
      </c>
      <c r="B4009">
        <v>2024</v>
      </c>
      <c r="C4009">
        <v>1</v>
      </c>
      <c r="D4009" t="s">
        <v>48</v>
      </c>
      <c r="E4009" s="1">
        <v>45315</v>
      </c>
      <c r="F4009" s="1">
        <v>45342</v>
      </c>
      <c r="G4009">
        <v>27</v>
      </c>
      <c r="H4009">
        <v>18.5</v>
      </c>
      <c r="I4009" t="s">
        <v>49</v>
      </c>
      <c r="J4009" t="s">
        <v>112</v>
      </c>
      <c r="K4009" t="s">
        <v>126</v>
      </c>
      <c r="L4009">
        <v>2701.12</v>
      </c>
      <c r="M4009" t="s">
        <v>80</v>
      </c>
      <c r="N4009" t="s">
        <v>53</v>
      </c>
      <c r="O4009" t="s">
        <v>189</v>
      </c>
      <c r="P4009" t="s">
        <v>93</v>
      </c>
      <c r="Q4009" t="s">
        <v>56</v>
      </c>
      <c r="R4009" t="s">
        <v>1184</v>
      </c>
      <c r="S4009" t="s">
        <v>130</v>
      </c>
      <c r="T4009" t="s">
        <v>74</v>
      </c>
      <c r="U4009" t="s">
        <v>166</v>
      </c>
      <c r="V4009">
        <v>82615</v>
      </c>
      <c r="W4009">
        <v>46056</v>
      </c>
      <c r="X4009">
        <v>18.100000000000001</v>
      </c>
      <c r="Y4009">
        <v>10.9</v>
      </c>
      <c r="Z4009">
        <v>77935.41</v>
      </c>
      <c r="AB4009">
        <v>11.22</v>
      </c>
      <c r="AC4009">
        <v>874435.3</v>
      </c>
      <c r="AD4009">
        <v>11052799.85</v>
      </c>
      <c r="AE4009">
        <v>277.05</v>
      </c>
      <c r="AF4009">
        <v>3062178198.4400001</v>
      </c>
      <c r="AG4009">
        <v>44584.02</v>
      </c>
      <c r="AH4009">
        <v>0.2</v>
      </c>
      <c r="AI4009">
        <v>4748.29</v>
      </c>
      <c r="AJ4009">
        <v>1.63</v>
      </c>
      <c r="AK4009">
        <v>180160.64000000001</v>
      </c>
      <c r="AL4009">
        <v>0.187</v>
      </c>
      <c r="AM4009">
        <v>20668.740000000002</v>
      </c>
      <c r="AN4009">
        <v>548.79999999999995</v>
      </c>
      <c r="AO4009">
        <v>638.49</v>
      </c>
      <c r="AP4009">
        <v>350403.31</v>
      </c>
      <c r="AQ4009">
        <v>1294839.6599999999</v>
      </c>
      <c r="AR4009" t="s">
        <v>124</v>
      </c>
      <c r="AS4009" t="s">
        <v>61</v>
      </c>
      <c r="AT4009" t="s">
        <v>62</v>
      </c>
      <c r="AU4009" t="s">
        <v>63</v>
      </c>
    </row>
    <row r="4010" spans="1:47" x14ac:dyDescent="0.25">
      <c r="A4010" t="s">
        <v>5327</v>
      </c>
      <c r="B4010">
        <v>2022</v>
      </c>
      <c r="C4010">
        <v>5</v>
      </c>
      <c r="D4010" t="s">
        <v>77</v>
      </c>
      <c r="E4010" s="1">
        <v>44701</v>
      </c>
      <c r="F4010" s="1">
        <v>44726</v>
      </c>
      <c r="G4010">
        <v>25</v>
      </c>
      <c r="H4010">
        <v>2.5</v>
      </c>
      <c r="I4010" t="s">
        <v>65</v>
      </c>
      <c r="J4010" t="s">
        <v>239</v>
      </c>
      <c r="K4010" t="s">
        <v>265</v>
      </c>
      <c r="L4010">
        <v>3102.1</v>
      </c>
      <c r="M4010" t="s">
        <v>68</v>
      </c>
      <c r="N4010" t="s">
        <v>81</v>
      </c>
      <c r="O4010" t="s">
        <v>91</v>
      </c>
      <c r="P4010" t="s">
        <v>56</v>
      </c>
      <c r="Q4010" t="s">
        <v>131</v>
      </c>
      <c r="R4010" t="s">
        <v>2671</v>
      </c>
      <c r="S4010" t="s">
        <v>161</v>
      </c>
      <c r="T4010" t="s">
        <v>187</v>
      </c>
      <c r="U4010" t="s">
        <v>132</v>
      </c>
      <c r="V4010">
        <v>33826</v>
      </c>
      <c r="W4010">
        <v>23854</v>
      </c>
      <c r="X4010">
        <v>13.5</v>
      </c>
      <c r="Y4010">
        <v>15.1</v>
      </c>
      <c r="Z4010">
        <v>30485.02</v>
      </c>
      <c r="AB4010">
        <v>36.39</v>
      </c>
      <c r="AC4010">
        <v>1109349.8799999999</v>
      </c>
      <c r="AD4010">
        <v>13163431.640000001</v>
      </c>
      <c r="AE4010">
        <v>219.91</v>
      </c>
      <c r="AF4010">
        <v>2894770251.9499998</v>
      </c>
      <c r="AG4010">
        <v>94892.7</v>
      </c>
      <c r="AH4010">
        <v>0.6</v>
      </c>
      <c r="AI4010">
        <v>8186.43</v>
      </c>
      <c r="AJ4010">
        <v>17.190000000000001</v>
      </c>
      <c r="AK4010">
        <v>0</v>
      </c>
      <c r="AL4010">
        <v>8.1000000000000003E-2</v>
      </c>
      <c r="AM4010">
        <v>10662.38</v>
      </c>
      <c r="AN4010">
        <v>907.1</v>
      </c>
      <c r="AO4010">
        <v>745.88</v>
      </c>
      <c r="AP4010">
        <v>676587.75</v>
      </c>
      <c r="AQ4010">
        <v>1899679.14</v>
      </c>
      <c r="AR4010" t="s">
        <v>61</v>
      </c>
      <c r="AS4010" t="s">
        <v>124</v>
      </c>
      <c r="AT4010" t="s">
        <v>62</v>
      </c>
      <c r="AU4010" t="s">
        <v>63</v>
      </c>
    </row>
    <row r="4011" spans="1:47" x14ac:dyDescent="0.25">
      <c r="A4011" t="s">
        <v>5328</v>
      </c>
      <c r="B4011">
        <v>2023</v>
      </c>
      <c r="C4011">
        <v>3</v>
      </c>
      <c r="D4011" t="s">
        <v>48</v>
      </c>
      <c r="E4011" s="1">
        <v>45004</v>
      </c>
      <c r="F4011" s="1">
        <v>45010</v>
      </c>
      <c r="G4011">
        <v>6</v>
      </c>
      <c r="H4011">
        <v>5.4</v>
      </c>
      <c r="I4011" t="s">
        <v>65</v>
      </c>
      <c r="J4011" t="s">
        <v>50</v>
      </c>
      <c r="K4011" t="s">
        <v>120</v>
      </c>
      <c r="L4011">
        <v>2710.1921000000002</v>
      </c>
      <c r="M4011" t="s">
        <v>68</v>
      </c>
      <c r="N4011" t="s">
        <v>106</v>
      </c>
      <c r="O4011" t="s">
        <v>54</v>
      </c>
      <c r="P4011" t="s">
        <v>56</v>
      </c>
      <c r="Q4011" t="s">
        <v>71</v>
      </c>
      <c r="R4011" t="s">
        <v>692</v>
      </c>
      <c r="S4011" t="s">
        <v>123</v>
      </c>
      <c r="T4011" t="s">
        <v>148</v>
      </c>
      <c r="U4011" t="s">
        <v>166</v>
      </c>
      <c r="V4011">
        <v>59677</v>
      </c>
      <c r="W4011">
        <v>36449</v>
      </c>
      <c r="X4011">
        <v>21.8</v>
      </c>
      <c r="Y4011">
        <v>13.2</v>
      </c>
      <c r="Z4011">
        <v>53884.2</v>
      </c>
      <c r="AB4011">
        <v>28.41</v>
      </c>
      <c r="AC4011">
        <v>1530850.12</v>
      </c>
      <c r="AD4011">
        <v>23011786.449999999</v>
      </c>
      <c r="AE4011">
        <v>285.42</v>
      </c>
      <c r="AF4011">
        <v>6568024088.5600004</v>
      </c>
      <c r="AG4011">
        <v>41894.51</v>
      </c>
      <c r="AI4011">
        <v>32439.38</v>
      </c>
      <c r="AJ4011">
        <v>7.61</v>
      </c>
      <c r="AK4011">
        <v>0</v>
      </c>
      <c r="AL4011">
        <v>0.26200000000000001</v>
      </c>
      <c r="AM4011">
        <v>60290.879999999997</v>
      </c>
      <c r="AN4011">
        <v>115.8</v>
      </c>
      <c r="AO4011">
        <v>404.82</v>
      </c>
      <c r="AP4011">
        <v>46878.16</v>
      </c>
      <c r="AQ4011">
        <v>1712353.05</v>
      </c>
      <c r="AR4011" t="s">
        <v>61</v>
      </c>
      <c r="AS4011" t="s">
        <v>61</v>
      </c>
      <c r="AT4011" t="s">
        <v>62</v>
      </c>
      <c r="AU4011" t="s">
        <v>63</v>
      </c>
    </row>
    <row r="4012" spans="1:47" x14ac:dyDescent="0.25">
      <c r="A4012" t="s">
        <v>5329</v>
      </c>
      <c r="B4012">
        <v>2023</v>
      </c>
      <c r="C4012">
        <v>2</v>
      </c>
      <c r="D4012" t="s">
        <v>48</v>
      </c>
      <c r="E4012" s="1">
        <v>44961</v>
      </c>
      <c r="F4012" s="1">
        <v>44990</v>
      </c>
      <c r="G4012">
        <v>29</v>
      </c>
      <c r="H4012">
        <v>2.7</v>
      </c>
      <c r="I4012" t="s">
        <v>65</v>
      </c>
      <c r="J4012" t="s">
        <v>78</v>
      </c>
      <c r="K4012" t="s">
        <v>211</v>
      </c>
      <c r="L4012">
        <v>1701.99</v>
      </c>
      <c r="M4012" t="s">
        <v>90</v>
      </c>
      <c r="N4012" t="s">
        <v>81</v>
      </c>
      <c r="O4012" t="s">
        <v>54</v>
      </c>
      <c r="P4012" t="s">
        <v>56</v>
      </c>
      <c r="Q4012" t="s">
        <v>164</v>
      </c>
      <c r="R4012" t="s">
        <v>446</v>
      </c>
      <c r="S4012" t="s">
        <v>85</v>
      </c>
      <c r="T4012" t="s">
        <v>148</v>
      </c>
      <c r="U4012" t="s">
        <v>166</v>
      </c>
      <c r="V4012">
        <v>50645</v>
      </c>
      <c r="W4012">
        <v>37873</v>
      </c>
      <c r="X4012">
        <v>7.3</v>
      </c>
      <c r="Y4012">
        <v>11.6</v>
      </c>
      <c r="Z4012">
        <v>40598.83</v>
      </c>
      <c r="AB4012">
        <v>23.17</v>
      </c>
      <c r="AC4012">
        <v>940674.89</v>
      </c>
      <c r="AD4012">
        <v>43301088.119999997</v>
      </c>
      <c r="AE4012">
        <v>285.72000000000003</v>
      </c>
      <c r="AF4012">
        <v>12371986897.65</v>
      </c>
      <c r="AG4012">
        <v>58878.02</v>
      </c>
      <c r="AH4012">
        <v>1.7</v>
      </c>
      <c r="AI4012">
        <v>49518.49</v>
      </c>
      <c r="AJ4012">
        <v>20.53</v>
      </c>
      <c r="AK4012">
        <v>0</v>
      </c>
      <c r="AL4012">
        <v>7.9000000000000001E-2</v>
      </c>
      <c r="AM4012">
        <v>34207.86</v>
      </c>
      <c r="AN4012">
        <v>1009.7</v>
      </c>
      <c r="AO4012">
        <v>371.34</v>
      </c>
      <c r="AP4012">
        <v>374942</v>
      </c>
      <c r="AQ4012">
        <v>1458221.26</v>
      </c>
      <c r="AR4012" t="s">
        <v>61</v>
      </c>
      <c r="AS4012" t="s">
        <v>61</v>
      </c>
      <c r="AT4012" t="s">
        <v>62</v>
      </c>
      <c r="AU4012" t="s">
        <v>63</v>
      </c>
    </row>
    <row r="4013" spans="1:47" x14ac:dyDescent="0.25">
      <c r="A4013" t="s">
        <v>5330</v>
      </c>
      <c r="B4013">
        <v>2023</v>
      </c>
      <c r="C4013">
        <v>3</v>
      </c>
      <c r="D4013" t="s">
        <v>48</v>
      </c>
      <c r="E4013" s="1">
        <v>45002</v>
      </c>
      <c r="F4013" s="1">
        <v>45027</v>
      </c>
      <c r="G4013">
        <v>25</v>
      </c>
      <c r="H4013">
        <v>20.6</v>
      </c>
      <c r="I4013" t="s">
        <v>65</v>
      </c>
      <c r="J4013" t="s">
        <v>134</v>
      </c>
      <c r="K4013" t="s">
        <v>135</v>
      </c>
      <c r="L4013">
        <v>9999.0098999999991</v>
      </c>
      <c r="M4013" t="s">
        <v>90</v>
      </c>
      <c r="N4013" t="s">
        <v>69</v>
      </c>
      <c r="O4013" t="s">
        <v>107</v>
      </c>
      <c r="P4013" t="s">
        <v>184</v>
      </c>
      <c r="Q4013" t="s">
        <v>108</v>
      </c>
      <c r="R4013" t="s">
        <v>2723</v>
      </c>
      <c r="S4013" t="s">
        <v>137</v>
      </c>
      <c r="T4013" t="s">
        <v>148</v>
      </c>
      <c r="U4013" t="s">
        <v>103</v>
      </c>
      <c r="V4013">
        <v>8862</v>
      </c>
      <c r="W4013">
        <v>5821</v>
      </c>
      <c r="X4013">
        <v>13.7</v>
      </c>
      <c r="Y4013">
        <v>14.1</v>
      </c>
      <c r="Z4013">
        <v>7124.23</v>
      </c>
      <c r="AB4013">
        <v>23.55</v>
      </c>
      <c r="AC4013">
        <v>167775.62</v>
      </c>
      <c r="AD4013">
        <v>6286776.7599999998</v>
      </c>
      <c r="AE4013">
        <v>287.18</v>
      </c>
      <c r="AF4013">
        <v>1805436549.9400001</v>
      </c>
      <c r="AG4013">
        <v>36266.400000000001</v>
      </c>
      <c r="AH4013">
        <v>1.2</v>
      </c>
      <c r="AI4013">
        <v>10833.42</v>
      </c>
      <c r="AJ4013">
        <v>10.94</v>
      </c>
      <c r="AK4013">
        <v>0</v>
      </c>
      <c r="AL4013">
        <v>0.109</v>
      </c>
      <c r="AM4013">
        <v>6852.59</v>
      </c>
      <c r="AN4013">
        <v>1190.7</v>
      </c>
      <c r="AO4013">
        <v>550.94000000000005</v>
      </c>
      <c r="AP4013">
        <v>656004.26</v>
      </c>
      <c r="AQ4013">
        <v>877732.29</v>
      </c>
      <c r="AR4013" t="s">
        <v>61</v>
      </c>
      <c r="AS4013" t="s">
        <v>61</v>
      </c>
      <c r="AT4013" t="s">
        <v>62</v>
      </c>
      <c r="AU4013" t="s">
        <v>63</v>
      </c>
    </row>
    <row r="4014" spans="1:47" x14ac:dyDescent="0.25">
      <c r="A4014" t="s">
        <v>5331</v>
      </c>
      <c r="B4014">
        <v>2024</v>
      </c>
      <c r="C4014">
        <v>9</v>
      </c>
      <c r="D4014" t="s">
        <v>89</v>
      </c>
      <c r="E4014" s="1">
        <v>45545</v>
      </c>
      <c r="F4014" s="1">
        <v>45568</v>
      </c>
      <c r="G4014">
        <v>23</v>
      </c>
      <c r="H4014">
        <v>14.6</v>
      </c>
      <c r="I4014" t="s">
        <v>49</v>
      </c>
      <c r="J4014" t="s">
        <v>134</v>
      </c>
      <c r="K4014" t="s">
        <v>135</v>
      </c>
      <c r="L4014">
        <v>9999.0098999999991</v>
      </c>
      <c r="M4014" t="s">
        <v>98</v>
      </c>
      <c r="N4014" t="s">
        <v>81</v>
      </c>
      <c r="O4014" t="s">
        <v>54</v>
      </c>
      <c r="P4014" t="s">
        <v>93</v>
      </c>
      <c r="Q4014" t="s">
        <v>184</v>
      </c>
      <c r="R4014" t="s">
        <v>1881</v>
      </c>
      <c r="S4014" t="s">
        <v>137</v>
      </c>
      <c r="T4014" t="s">
        <v>74</v>
      </c>
      <c r="U4014" t="s">
        <v>110</v>
      </c>
      <c r="V4014">
        <v>11841</v>
      </c>
      <c r="W4014">
        <v>6718</v>
      </c>
      <c r="X4014">
        <v>2.2000000000000002</v>
      </c>
      <c r="Y4014">
        <v>10.9</v>
      </c>
      <c r="Z4014">
        <v>10993.59</v>
      </c>
      <c r="AB4014">
        <v>28.96</v>
      </c>
      <c r="AC4014">
        <v>318374.37</v>
      </c>
      <c r="AD4014">
        <v>7328546.9699999997</v>
      </c>
      <c r="AE4014">
        <v>273.33999999999997</v>
      </c>
      <c r="AF4014">
        <v>2003185028.78</v>
      </c>
      <c r="AG4014">
        <v>55829.51</v>
      </c>
      <c r="AH4014">
        <v>0</v>
      </c>
      <c r="AI4014">
        <v>0</v>
      </c>
      <c r="AJ4014">
        <v>14.86</v>
      </c>
      <c r="AK4014">
        <v>1089022.08</v>
      </c>
      <c r="AL4014">
        <v>0.24</v>
      </c>
      <c r="AM4014">
        <v>17588.509999999998</v>
      </c>
      <c r="AN4014">
        <v>820</v>
      </c>
      <c r="AO4014">
        <v>657.07</v>
      </c>
      <c r="AP4014">
        <v>538797.4</v>
      </c>
      <c r="AQ4014">
        <v>930589.79</v>
      </c>
      <c r="AR4014" t="s">
        <v>61</v>
      </c>
      <c r="AS4014" t="s">
        <v>61</v>
      </c>
      <c r="AT4014" t="s">
        <v>62</v>
      </c>
      <c r="AU4014" t="s">
        <v>63</v>
      </c>
    </row>
    <row r="4015" spans="1:47" x14ac:dyDescent="0.25">
      <c r="A4015" t="s">
        <v>5332</v>
      </c>
      <c r="B4015">
        <v>2024</v>
      </c>
      <c r="C4015">
        <v>2</v>
      </c>
      <c r="D4015" t="s">
        <v>48</v>
      </c>
      <c r="E4015" s="1">
        <v>45326</v>
      </c>
      <c r="F4015" s="1">
        <v>45346</v>
      </c>
      <c r="G4015">
        <v>20</v>
      </c>
      <c r="H4015">
        <v>9.4</v>
      </c>
      <c r="I4015" t="s">
        <v>65</v>
      </c>
      <c r="J4015" t="s">
        <v>50</v>
      </c>
      <c r="K4015" t="s">
        <v>223</v>
      </c>
      <c r="L4015">
        <v>2710.1109999999999</v>
      </c>
      <c r="M4015" t="s">
        <v>80</v>
      </c>
      <c r="N4015" t="s">
        <v>81</v>
      </c>
      <c r="O4015" t="s">
        <v>54</v>
      </c>
      <c r="P4015" t="s">
        <v>184</v>
      </c>
      <c r="Q4015" t="s">
        <v>55</v>
      </c>
      <c r="R4015" t="s">
        <v>1899</v>
      </c>
      <c r="S4015" t="s">
        <v>186</v>
      </c>
      <c r="T4015" t="s">
        <v>148</v>
      </c>
      <c r="U4015" t="s">
        <v>60</v>
      </c>
      <c r="V4015">
        <v>117164</v>
      </c>
      <c r="W4015">
        <v>71643</v>
      </c>
      <c r="X4015">
        <v>6.7</v>
      </c>
      <c r="Y4015">
        <v>11.5</v>
      </c>
      <c r="Z4015">
        <v>101032.58</v>
      </c>
      <c r="AB4015">
        <v>26.48</v>
      </c>
      <c r="AC4015">
        <v>2675342.7200000002</v>
      </c>
      <c r="AD4015">
        <v>39720958.829999998</v>
      </c>
      <c r="AE4015">
        <v>281.70999999999998</v>
      </c>
      <c r="AF4015">
        <v>11189791312</v>
      </c>
      <c r="AG4015">
        <v>138658.01999999999</v>
      </c>
      <c r="AH4015">
        <v>0</v>
      </c>
      <c r="AI4015">
        <v>0</v>
      </c>
      <c r="AJ4015">
        <v>15.36</v>
      </c>
      <c r="AK4015">
        <v>0</v>
      </c>
      <c r="AL4015">
        <v>0.28100000000000003</v>
      </c>
      <c r="AM4015">
        <v>111615.89</v>
      </c>
      <c r="AN4015">
        <v>450.2</v>
      </c>
      <c r="AO4015">
        <v>431.06</v>
      </c>
      <c r="AP4015">
        <v>194063.21</v>
      </c>
      <c r="AQ4015">
        <v>3119679.84</v>
      </c>
      <c r="AR4015" t="s">
        <v>124</v>
      </c>
      <c r="AS4015" t="s">
        <v>61</v>
      </c>
      <c r="AT4015" t="s">
        <v>62</v>
      </c>
      <c r="AU4015" t="s">
        <v>63</v>
      </c>
    </row>
    <row r="4016" spans="1:47" x14ac:dyDescent="0.25">
      <c r="A4016" t="s">
        <v>5333</v>
      </c>
      <c r="B4016">
        <v>2024</v>
      </c>
      <c r="C4016">
        <v>7</v>
      </c>
      <c r="D4016" t="s">
        <v>89</v>
      </c>
      <c r="E4016" s="1">
        <v>45483</v>
      </c>
      <c r="F4016" s="1">
        <v>45514</v>
      </c>
      <c r="G4016">
        <v>31</v>
      </c>
      <c r="H4016">
        <v>17.7</v>
      </c>
      <c r="I4016" t="s">
        <v>65</v>
      </c>
      <c r="J4016" t="s">
        <v>66</v>
      </c>
      <c r="K4016" t="s">
        <v>248</v>
      </c>
      <c r="L4016">
        <v>9999</v>
      </c>
      <c r="M4016" t="s">
        <v>114</v>
      </c>
      <c r="N4016" t="s">
        <v>53</v>
      </c>
      <c r="O4016" t="s">
        <v>54</v>
      </c>
      <c r="P4016" t="s">
        <v>226</v>
      </c>
      <c r="Q4016" t="s">
        <v>154</v>
      </c>
      <c r="R4016" t="s">
        <v>5334</v>
      </c>
      <c r="S4016" t="s">
        <v>156</v>
      </c>
      <c r="T4016" t="s">
        <v>131</v>
      </c>
      <c r="U4016" t="s">
        <v>60</v>
      </c>
      <c r="V4016">
        <v>27088</v>
      </c>
      <c r="W4016">
        <v>19511</v>
      </c>
      <c r="X4016">
        <v>10.4</v>
      </c>
      <c r="Y4016">
        <v>10.199999999999999</v>
      </c>
      <c r="Z4016">
        <v>23690</v>
      </c>
      <c r="AA4016">
        <v>1692</v>
      </c>
      <c r="AB4016">
        <v>988.59</v>
      </c>
      <c r="AC4016">
        <v>1672694.28</v>
      </c>
      <c r="AD4016">
        <v>53352722.799999997</v>
      </c>
      <c r="AE4016">
        <v>277.86</v>
      </c>
      <c r="AF4016">
        <v>14824587557.209999</v>
      </c>
      <c r="AG4016">
        <v>145707.82</v>
      </c>
      <c r="AH4016">
        <v>0</v>
      </c>
      <c r="AI4016">
        <v>0</v>
      </c>
      <c r="AJ4016">
        <v>20.14</v>
      </c>
      <c r="AK4016">
        <v>0</v>
      </c>
      <c r="AL4016">
        <v>0.27700000000000002</v>
      </c>
      <c r="AM4016">
        <v>147787.04</v>
      </c>
      <c r="AN4016">
        <v>650.20000000000005</v>
      </c>
      <c r="AO4016">
        <v>642.88</v>
      </c>
      <c r="AP4016">
        <v>418000.58</v>
      </c>
      <c r="AQ4016">
        <v>2384189.7200000002</v>
      </c>
      <c r="AR4016" t="s">
        <v>61</v>
      </c>
      <c r="AS4016" t="s">
        <v>61</v>
      </c>
      <c r="AT4016" t="s">
        <v>62</v>
      </c>
      <c r="AU4016" t="s">
        <v>63</v>
      </c>
    </row>
    <row r="4017" spans="1:47" x14ac:dyDescent="0.25">
      <c r="A4017" t="s">
        <v>5335</v>
      </c>
      <c r="B4017">
        <v>2022</v>
      </c>
      <c r="C4017">
        <v>8</v>
      </c>
      <c r="D4017" t="s">
        <v>89</v>
      </c>
      <c r="E4017" s="1">
        <v>44797</v>
      </c>
      <c r="F4017" s="1">
        <v>44823</v>
      </c>
      <c r="G4017">
        <v>26</v>
      </c>
      <c r="H4017">
        <v>6.6</v>
      </c>
      <c r="I4017" t="s">
        <v>65</v>
      </c>
      <c r="J4017" t="s">
        <v>78</v>
      </c>
      <c r="K4017" t="s">
        <v>315</v>
      </c>
      <c r="L4017">
        <v>1511.9</v>
      </c>
      <c r="M4017" t="s">
        <v>52</v>
      </c>
      <c r="N4017" t="s">
        <v>69</v>
      </c>
      <c r="O4017" t="s">
        <v>107</v>
      </c>
      <c r="P4017" t="s">
        <v>100</v>
      </c>
      <c r="Q4017" t="s">
        <v>204</v>
      </c>
      <c r="R4017" t="s">
        <v>1359</v>
      </c>
      <c r="S4017" t="s">
        <v>85</v>
      </c>
      <c r="T4017" t="s">
        <v>102</v>
      </c>
      <c r="U4017" t="s">
        <v>103</v>
      </c>
      <c r="V4017">
        <v>49956</v>
      </c>
      <c r="W4017">
        <v>34568</v>
      </c>
      <c r="X4017">
        <v>11.4</v>
      </c>
      <c r="Y4017">
        <v>12.5</v>
      </c>
      <c r="Z4017">
        <v>46655.63</v>
      </c>
      <c r="AB4017">
        <v>34.24</v>
      </c>
      <c r="AC4017">
        <v>1597488.77</v>
      </c>
      <c r="AD4017">
        <v>54752714.590000004</v>
      </c>
      <c r="AE4017">
        <v>219.11</v>
      </c>
      <c r="AF4017">
        <v>11996867293.809999</v>
      </c>
      <c r="AG4017">
        <v>164258.59</v>
      </c>
      <c r="AI4017">
        <v>0</v>
      </c>
      <c r="AJ4017">
        <v>3</v>
      </c>
      <c r="AK4017">
        <v>0</v>
      </c>
      <c r="AL4017">
        <v>0.35</v>
      </c>
      <c r="AM4017">
        <v>191634.5</v>
      </c>
      <c r="AN4017">
        <v>615</v>
      </c>
      <c r="AO4017">
        <v>415.82</v>
      </c>
      <c r="AP4017">
        <v>255729.3</v>
      </c>
      <c r="AQ4017">
        <v>2209111.16</v>
      </c>
      <c r="AR4017" t="s">
        <v>61</v>
      </c>
      <c r="AS4017" t="s">
        <v>61</v>
      </c>
      <c r="AT4017" t="s">
        <v>62</v>
      </c>
      <c r="AU4017" t="s">
        <v>63</v>
      </c>
    </row>
    <row r="4018" spans="1:47" x14ac:dyDescent="0.25">
      <c r="A4018" t="s">
        <v>5336</v>
      </c>
      <c r="B4018">
        <v>2022</v>
      </c>
      <c r="C4018">
        <v>11</v>
      </c>
      <c r="D4018" t="s">
        <v>119</v>
      </c>
      <c r="E4018" s="1">
        <v>44889</v>
      </c>
      <c r="F4018" s="1">
        <v>44909</v>
      </c>
      <c r="G4018">
        <v>20</v>
      </c>
      <c r="H4018">
        <v>8.1999999999999993</v>
      </c>
      <c r="I4018" t="s">
        <v>49</v>
      </c>
      <c r="J4018" t="s">
        <v>50</v>
      </c>
      <c r="K4018" t="s">
        <v>145</v>
      </c>
      <c r="L4018">
        <v>2710.19</v>
      </c>
      <c r="M4018" t="s">
        <v>114</v>
      </c>
      <c r="N4018" t="s">
        <v>106</v>
      </c>
      <c r="O4018" t="s">
        <v>189</v>
      </c>
      <c r="P4018" t="s">
        <v>154</v>
      </c>
      <c r="Q4018" t="s">
        <v>70</v>
      </c>
      <c r="R4018" t="s">
        <v>1393</v>
      </c>
      <c r="S4018" t="s">
        <v>123</v>
      </c>
      <c r="T4018" t="s">
        <v>95</v>
      </c>
      <c r="U4018" t="s">
        <v>181</v>
      </c>
      <c r="V4018">
        <v>67922</v>
      </c>
      <c r="W4018">
        <v>50255</v>
      </c>
      <c r="X4018">
        <v>10.199999999999999</v>
      </c>
      <c r="Y4018">
        <v>10.9</v>
      </c>
      <c r="Z4018">
        <v>58825.21</v>
      </c>
      <c r="AB4018">
        <v>47.78</v>
      </c>
      <c r="AC4018">
        <v>2810668.53</v>
      </c>
      <c r="AD4018">
        <v>50118490.670000002</v>
      </c>
      <c r="AE4018">
        <v>215.47</v>
      </c>
      <c r="AF4018">
        <v>10799031184.66</v>
      </c>
      <c r="AG4018">
        <v>238588.17</v>
      </c>
      <c r="AH4018">
        <v>0</v>
      </c>
      <c r="AI4018">
        <v>0</v>
      </c>
      <c r="AJ4018">
        <v>20.87</v>
      </c>
      <c r="AK4018">
        <v>10459729</v>
      </c>
      <c r="AL4018">
        <v>0.28000000000000003</v>
      </c>
      <c r="AM4018">
        <v>140331.76999999999</v>
      </c>
      <c r="AN4018">
        <v>1070.2</v>
      </c>
      <c r="AO4018">
        <v>602.39</v>
      </c>
      <c r="AP4018">
        <v>644677.78</v>
      </c>
      <c r="AQ4018">
        <v>3834266.25</v>
      </c>
      <c r="AR4018" t="s">
        <v>61</v>
      </c>
      <c r="AS4018" t="s">
        <v>61</v>
      </c>
      <c r="AT4018" t="s">
        <v>62</v>
      </c>
      <c r="AU4018" t="s">
        <v>63</v>
      </c>
    </row>
    <row r="4019" spans="1:47" x14ac:dyDescent="0.25">
      <c r="A4019" t="s">
        <v>5337</v>
      </c>
      <c r="B4019">
        <v>2023</v>
      </c>
      <c r="C4019">
        <v>5</v>
      </c>
      <c r="D4019" t="s">
        <v>77</v>
      </c>
      <c r="E4019" s="1">
        <v>45070</v>
      </c>
      <c r="F4019" s="1">
        <v>45088</v>
      </c>
      <c r="G4019">
        <v>18</v>
      </c>
      <c r="H4019">
        <v>3.1</v>
      </c>
      <c r="I4019" t="s">
        <v>65</v>
      </c>
      <c r="J4019" t="s">
        <v>50</v>
      </c>
      <c r="K4019" t="s">
        <v>223</v>
      </c>
      <c r="L4019">
        <v>2710.1109999999999</v>
      </c>
      <c r="M4019" t="s">
        <v>52</v>
      </c>
      <c r="N4019" t="s">
        <v>53</v>
      </c>
      <c r="O4019" t="s">
        <v>107</v>
      </c>
      <c r="P4019" t="s">
        <v>100</v>
      </c>
      <c r="Q4019" t="s">
        <v>164</v>
      </c>
      <c r="R4019" t="s">
        <v>4551</v>
      </c>
      <c r="S4019" t="s">
        <v>186</v>
      </c>
      <c r="T4019" t="s">
        <v>148</v>
      </c>
      <c r="U4019" t="s">
        <v>96</v>
      </c>
      <c r="V4019">
        <v>109640</v>
      </c>
      <c r="W4019">
        <v>75813</v>
      </c>
      <c r="X4019">
        <v>20.100000000000001</v>
      </c>
      <c r="Y4019">
        <v>10.199999999999999</v>
      </c>
      <c r="Z4019">
        <v>95793.03</v>
      </c>
      <c r="AB4019">
        <v>12.39</v>
      </c>
      <c r="AC4019">
        <v>1186875.6399999999</v>
      </c>
      <c r="AD4019">
        <v>89019504.849999994</v>
      </c>
      <c r="AE4019">
        <v>280.56</v>
      </c>
      <c r="AF4019">
        <v>24975312280.720001</v>
      </c>
      <c r="AG4019">
        <v>58564.49</v>
      </c>
      <c r="AH4019">
        <v>0</v>
      </c>
      <c r="AI4019">
        <v>0</v>
      </c>
      <c r="AJ4019">
        <v>19.96</v>
      </c>
      <c r="AK4019">
        <v>0</v>
      </c>
      <c r="AL4019">
        <v>0.188</v>
      </c>
      <c r="AM4019">
        <v>167356.67000000001</v>
      </c>
      <c r="AN4019">
        <v>431.2</v>
      </c>
      <c r="AO4019">
        <v>664.07</v>
      </c>
      <c r="AP4019">
        <v>286346.98</v>
      </c>
      <c r="AQ4019">
        <v>1699143.78</v>
      </c>
      <c r="AR4019" t="s">
        <v>61</v>
      </c>
      <c r="AS4019" t="s">
        <v>61</v>
      </c>
      <c r="AT4019" t="s">
        <v>62</v>
      </c>
      <c r="AU4019" t="s">
        <v>63</v>
      </c>
    </row>
    <row r="4020" spans="1:47" x14ac:dyDescent="0.25">
      <c r="A4020" t="s">
        <v>5338</v>
      </c>
      <c r="B4020">
        <v>2021</v>
      </c>
      <c r="C4020">
        <v>3</v>
      </c>
      <c r="D4020" t="s">
        <v>48</v>
      </c>
      <c r="E4020" s="1">
        <v>44284</v>
      </c>
      <c r="F4020" s="1">
        <v>44319</v>
      </c>
      <c r="G4020">
        <v>35</v>
      </c>
      <c r="H4020">
        <v>20.9</v>
      </c>
      <c r="I4020" t="s">
        <v>49</v>
      </c>
      <c r="J4020" t="s">
        <v>66</v>
      </c>
      <c r="K4020" t="s">
        <v>67</v>
      </c>
      <c r="L4020">
        <v>8479.8989999999994</v>
      </c>
      <c r="M4020" t="s">
        <v>98</v>
      </c>
      <c r="N4020" t="s">
        <v>106</v>
      </c>
      <c r="O4020" t="s">
        <v>91</v>
      </c>
      <c r="P4020" t="s">
        <v>93</v>
      </c>
      <c r="Q4020" t="s">
        <v>82</v>
      </c>
      <c r="R4020" t="s">
        <v>258</v>
      </c>
      <c r="S4020" t="s">
        <v>156</v>
      </c>
      <c r="T4020" t="s">
        <v>148</v>
      </c>
      <c r="U4020" t="s">
        <v>75</v>
      </c>
      <c r="V4020">
        <v>23117</v>
      </c>
      <c r="W4020">
        <v>17054</v>
      </c>
      <c r="X4020">
        <v>25</v>
      </c>
      <c r="Y4020">
        <v>15.4</v>
      </c>
      <c r="Z4020">
        <v>19665.990000000002</v>
      </c>
      <c r="AA4020">
        <v>1404</v>
      </c>
      <c r="AB4020">
        <v>1091.07</v>
      </c>
      <c r="AC4020">
        <v>1531862.28</v>
      </c>
      <c r="AD4020">
        <v>18871484</v>
      </c>
      <c r="AE4020">
        <v>167.95</v>
      </c>
      <c r="AF4020">
        <v>3169465737.8000002</v>
      </c>
      <c r="AG4020">
        <v>201807.82</v>
      </c>
      <c r="AH4020">
        <v>0.7</v>
      </c>
      <c r="AI4020">
        <v>7321.86</v>
      </c>
      <c r="AJ4020">
        <v>17.489999999999998</v>
      </c>
      <c r="AK4020">
        <v>3300622.55</v>
      </c>
      <c r="AL4020">
        <v>0.17799999999999999</v>
      </c>
      <c r="AM4020">
        <v>33591.24</v>
      </c>
      <c r="AN4020">
        <v>1778.3</v>
      </c>
      <c r="AO4020">
        <v>407.75</v>
      </c>
      <c r="AP4020">
        <v>725101.82</v>
      </c>
      <c r="AQ4020">
        <v>2499685.02</v>
      </c>
      <c r="AR4020" t="s">
        <v>61</v>
      </c>
      <c r="AS4020" t="s">
        <v>61</v>
      </c>
      <c r="AT4020" t="s">
        <v>62</v>
      </c>
      <c r="AU4020" t="s">
        <v>63</v>
      </c>
    </row>
    <row r="4021" spans="1:47" x14ac:dyDescent="0.25">
      <c r="A4021" t="s">
        <v>5339</v>
      </c>
      <c r="B4021">
        <v>2021</v>
      </c>
      <c r="C4021">
        <v>10</v>
      </c>
      <c r="D4021" t="s">
        <v>119</v>
      </c>
      <c r="E4021" s="1">
        <v>44496</v>
      </c>
      <c r="F4021" s="1">
        <v>44508</v>
      </c>
      <c r="G4021">
        <v>12</v>
      </c>
      <c r="H4021">
        <v>11.8</v>
      </c>
      <c r="I4021" t="s">
        <v>65</v>
      </c>
      <c r="J4021" t="s">
        <v>50</v>
      </c>
      <c r="K4021" t="s">
        <v>145</v>
      </c>
      <c r="L4021">
        <v>2710.19</v>
      </c>
      <c r="M4021" t="s">
        <v>98</v>
      </c>
      <c r="N4021" t="s">
        <v>106</v>
      </c>
      <c r="O4021" t="s">
        <v>54</v>
      </c>
      <c r="P4021" t="s">
        <v>92</v>
      </c>
      <c r="Q4021" t="s">
        <v>108</v>
      </c>
      <c r="R4021" t="s">
        <v>556</v>
      </c>
      <c r="S4021" t="s">
        <v>170</v>
      </c>
      <c r="T4021" t="s">
        <v>187</v>
      </c>
      <c r="U4021" t="s">
        <v>259</v>
      </c>
      <c r="V4021">
        <v>125594</v>
      </c>
      <c r="W4021">
        <v>75580</v>
      </c>
      <c r="X4021">
        <v>8.6999999999999993</v>
      </c>
      <c r="Y4021">
        <v>11.6</v>
      </c>
      <c r="Z4021">
        <v>106523.15</v>
      </c>
      <c r="AB4021">
        <v>51.77</v>
      </c>
      <c r="AC4021">
        <v>5514703.4800000004</v>
      </c>
      <c r="AD4021">
        <v>118099020.70999999</v>
      </c>
      <c r="AE4021">
        <v>172.07</v>
      </c>
      <c r="AF4021">
        <v>20321298493.57</v>
      </c>
      <c r="AG4021">
        <v>141279.21</v>
      </c>
      <c r="AH4021">
        <v>1.5</v>
      </c>
      <c r="AI4021">
        <v>43458.35</v>
      </c>
      <c r="AJ4021">
        <v>11.4</v>
      </c>
      <c r="AK4021">
        <v>0</v>
      </c>
      <c r="AL4021">
        <v>0.20699999999999999</v>
      </c>
      <c r="AM4021">
        <v>244464.97</v>
      </c>
      <c r="AN4021">
        <v>463.5</v>
      </c>
      <c r="AO4021">
        <v>614.83000000000004</v>
      </c>
      <c r="AP4021">
        <v>284973.71000000002</v>
      </c>
      <c r="AQ4021">
        <v>6228879.7199999997</v>
      </c>
      <c r="AR4021" t="s">
        <v>61</v>
      </c>
      <c r="AS4021" t="s">
        <v>61</v>
      </c>
      <c r="AT4021" t="s">
        <v>62</v>
      </c>
      <c r="AU4021" t="s">
        <v>63</v>
      </c>
    </row>
    <row r="4022" spans="1:47" x14ac:dyDescent="0.25">
      <c r="A4022" t="s">
        <v>5340</v>
      </c>
      <c r="B4022">
        <v>2021</v>
      </c>
      <c r="C4022">
        <v>3</v>
      </c>
      <c r="D4022" t="s">
        <v>48</v>
      </c>
      <c r="E4022" s="1">
        <v>44279</v>
      </c>
      <c r="F4022" s="1">
        <v>44286</v>
      </c>
      <c r="G4022">
        <v>7</v>
      </c>
      <c r="H4022">
        <v>1.1000000000000001</v>
      </c>
      <c r="I4022" t="s">
        <v>49</v>
      </c>
      <c r="J4022" t="s">
        <v>50</v>
      </c>
      <c r="K4022" t="s">
        <v>145</v>
      </c>
      <c r="L4022">
        <v>2710.19</v>
      </c>
      <c r="M4022" t="s">
        <v>114</v>
      </c>
      <c r="N4022" t="s">
        <v>168</v>
      </c>
      <c r="O4022" t="s">
        <v>91</v>
      </c>
      <c r="P4022" t="s">
        <v>83</v>
      </c>
      <c r="Q4022" t="s">
        <v>128</v>
      </c>
      <c r="R4022" t="s">
        <v>249</v>
      </c>
      <c r="S4022" t="s">
        <v>170</v>
      </c>
      <c r="T4022" t="s">
        <v>74</v>
      </c>
      <c r="U4022" t="s">
        <v>213</v>
      </c>
      <c r="V4022">
        <v>126171</v>
      </c>
      <c r="W4022">
        <v>72525</v>
      </c>
      <c r="X4022">
        <v>19.3</v>
      </c>
      <c r="Y4022">
        <v>11.8</v>
      </c>
      <c r="Z4022">
        <v>108410.93</v>
      </c>
      <c r="AB4022">
        <v>38.6</v>
      </c>
      <c r="AC4022">
        <v>4184661.9</v>
      </c>
      <c r="AD4022">
        <v>106292580.43000001</v>
      </c>
      <c r="AE4022">
        <v>166.69</v>
      </c>
      <c r="AF4022">
        <v>17717910231.880001</v>
      </c>
      <c r="AG4022">
        <v>43449.73</v>
      </c>
      <c r="AH4022">
        <v>1</v>
      </c>
      <c r="AI4022">
        <v>23016.05</v>
      </c>
      <c r="AJ4022">
        <v>7.77</v>
      </c>
      <c r="AK4022">
        <v>8258933.5</v>
      </c>
      <c r="AL4022">
        <v>0.125</v>
      </c>
      <c r="AM4022">
        <v>132865.73000000001</v>
      </c>
      <c r="AN4022">
        <v>377.6</v>
      </c>
      <c r="AO4022">
        <v>577.1</v>
      </c>
      <c r="AP4022">
        <v>217912.95999999999</v>
      </c>
      <c r="AQ4022">
        <v>4601906.37</v>
      </c>
      <c r="AR4022" t="s">
        <v>61</v>
      </c>
      <c r="AS4022" t="s">
        <v>61</v>
      </c>
      <c r="AT4022" t="s">
        <v>62</v>
      </c>
      <c r="AU4022" t="s">
        <v>63</v>
      </c>
    </row>
    <row r="4023" spans="1:47" x14ac:dyDescent="0.25">
      <c r="A4023" t="s">
        <v>5341</v>
      </c>
      <c r="B4023">
        <v>2023</v>
      </c>
      <c r="C4023">
        <v>2</v>
      </c>
      <c r="D4023" t="s">
        <v>48</v>
      </c>
      <c r="E4023" s="1">
        <v>44985</v>
      </c>
      <c r="F4023" s="1">
        <v>45004</v>
      </c>
      <c r="G4023">
        <v>19</v>
      </c>
      <c r="H4023">
        <v>13.6</v>
      </c>
      <c r="I4023" t="s">
        <v>49</v>
      </c>
      <c r="J4023" t="s">
        <v>50</v>
      </c>
      <c r="K4023" t="s">
        <v>145</v>
      </c>
      <c r="L4023">
        <v>2710.19</v>
      </c>
      <c r="M4023" t="s">
        <v>52</v>
      </c>
      <c r="N4023" t="s">
        <v>81</v>
      </c>
      <c r="O4023" t="s">
        <v>189</v>
      </c>
      <c r="P4023" t="s">
        <v>127</v>
      </c>
      <c r="Q4023" t="s">
        <v>56</v>
      </c>
      <c r="R4023" t="s">
        <v>3260</v>
      </c>
      <c r="S4023" t="s">
        <v>170</v>
      </c>
      <c r="T4023" t="s">
        <v>86</v>
      </c>
      <c r="U4023" t="s">
        <v>228</v>
      </c>
      <c r="V4023">
        <v>105160</v>
      </c>
      <c r="W4023">
        <v>59960</v>
      </c>
      <c r="X4023">
        <v>22.1</v>
      </c>
      <c r="Y4023">
        <v>15.4</v>
      </c>
      <c r="Z4023">
        <v>95346.71</v>
      </c>
      <c r="AB4023">
        <v>41.23</v>
      </c>
      <c r="AC4023">
        <v>3931144.85</v>
      </c>
      <c r="AD4023">
        <v>62733367.840000004</v>
      </c>
      <c r="AE4023">
        <v>289.79000000000002</v>
      </c>
      <c r="AF4023">
        <v>18179502666.349998</v>
      </c>
      <c r="AG4023">
        <v>243716.43</v>
      </c>
      <c r="AH4023">
        <v>0</v>
      </c>
      <c r="AI4023">
        <v>0</v>
      </c>
      <c r="AJ4023">
        <v>11.43</v>
      </c>
      <c r="AK4023">
        <v>7170423.9400000004</v>
      </c>
      <c r="AL4023">
        <v>6.2E-2</v>
      </c>
      <c r="AM4023">
        <v>38894.69</v>
      </c>
      <c r="AN4023">
        <v>1015.4</v>
      </c>
      <c r="AO4023">
        <v>712.96</v>
      </c>
      <c r="AP4023">
        <v>723939.58</v>
      </c>
      <c r="AQ4023">
        <v>4937695.55</v>
      </c>
      <c r="AR4023" t="s">
        <v>61</v>
      </c>
      <c r="AS4023" t="s">
        <v>61</v>
      </c>
      <c r="AT4023" t="s">
        <v>62</v>
      </c>
      <c r="AU4023" t="s">
        <v>63</v>
      </c>
    </row>
    <row r="4024" spans="1:47" x14ac:dyDescent="0.25">
      <c r="A4024" t="s">
        <v>5342</v>
      </c>
      <c r="B4024">
        <v>2025</v>
      </c>
      <c r="C4024">
        <v>10</v>
      </c>
      <c r="D4024" t="s">
        <v>119</v>
      </c>
      <c r="E4024" s="1">
        <v>45955</v>
      </c>
      <c r="F4024" s="1">
        <v>45965</v>
      </c>
      <c r="G4024">
        <v>10</v>
      </c>
      <c r="H4024">
        <v>9.4</v>
      </c>
      <c r="I4024" t="s">
        <v>49</v>
      </c>
      <c r="J4024" t="s">
        <v>50</v>
      </c>
      <c r="K4024" t="s">
        <v>51</v>
      </c>
      <c r="L4024">
        <v>2709</v>
      </c>
      <c r="M4024" t="s">
        <v>98</v>
      </c>
      <c r="N4024" t="s">
        <v>168</v>
      </c>
      <c r="O4024" t="s">
        <v>200</v>
      </c>
      <c r="P4024" t="s">
        <v>55</v>
      </c>
      <c r="Q4024" t="s">
        <v>56</v>
      </c>
      <c r="R4024" t="s">
        <v>1692</v>
      </c>
      <c r="S4024" t="s">
        <v>170</v>
      </c>
      <c r="T4024" t="s">
        <v>131</v>
      </c>
      <c r="U4024" t="s">
        <v>213</v>
      </c>
      <c r="V4024">
        <v>77525</v>
      </c>
      <c r="W4024">
        <v>47572</v>
      </c>
      <c r="X4024">
        <v>15.2</v>
      </c>
      <c r="Y4024">
        <v>15.9</v>
      </c>
      <c r="Z4024">
        <v>71548.009999999995</v>
      </c>
      <c r="AB4024">
        <v>16.989999999999998</v>
      </c>
      <c r="AC4024">
        <v>1215600.69</v>
      </c>
      <c r="AD4024">
        <v>6996679.9000000004</v>
      </c>
      <c r="AE4024">
        <v>276.06</v>
      </c>
      <c r="AF4024">
        <v>1931503453.1900001</v>
      </c>
      <c r="AG4024">
        <v>152076.60999999999</v>
      </c>
      <c r="AH4024">
        <v>0</v>
      </c>
      <c r="AI4024">
        <v>0</v>
      </c>
      <c r="AJ4024">
        <v>5.28</v>
      </c>
      <c r="AK4024">
        <v>369424.7</v>
      </c>
      <c r="AL4024">
        <v>0.23699999999999999</v>
      </c>
      <c r="AM4024">
        <v>16582.13</v>
      </c>
      <c r="AN4024">
        <v>483.4</v>
      </c>
      <c r="AO4024">
        <v>623.28</v>
      </c>
      <c r="AP4024">
        <v>301293.55</v>
      </c>
      <c r="AQ4024">
        <v>1685552.98</v>
      </c>
      <c r="AR4024" t="s">
        <v>61</v>
      </c>
      <c r="AS4024" t="s">
        <v>61</v>
      </c>
      <c r="AT4024" t="s">
        <v>62</v>
      </c>
      <c r="AU4024" t="s">
        <v>63</v>
      </c>
    </row>
    <row r="4025" spans="1:47" x14ac:dyDescent="0.25">
      <c r="A4025" t="s">
        <v>5343</v>
      </c>
      <c r="B4025">
        <v>2023</v>
      </c>
      <c r="C4025">
        <v>10</v>
      </c>
      <c r="D4025" t="s">
        <v>119</v>
      </c>
      <c r="E4025" s="1">
        <v>45205</v>
      </c>
      <c r="F4025" s="1">
        <v>45234</v>
      </c>
      <c r="G4025">
        <v>29</v>
      </c>
      <c r="H4025">
        <v>18</v>
      </c>
      <c r="I4025" t="s">
        <v>49</v>
      </c>
      <c r="J4025" t="s">
        <v>66</v>
      </c>
      <c r="K4025" t="s">
        <v>391</v>
      </c>
      <c r="L4025">
        <v>9999.99</v>
      </c>
      <c r="M4025" t="s">
        <v>98</v>
      </c>
      <c r="N4025" t="s">
        <v>81</v>
      </c>
      <c r="O4025" t="s">
        <v>189</v>
      </c>
      <c r="P4025" t="s">
        <v>131</v>
      </c>
      <c r="Q4025" t="s">
        <v>82</v>
      </c>
      <c r="R4025" t="s">
        <v>2595</v>
      </c>
      <c r="S4025" t="s">
        <v>130</v>
      </c>
      <c r="T4025" t="s">
        <v>187</v>
      </c>
      <c r="U4025" t="s">
        <v>87</v>
      </c>
      <c r="V4025">
        <v>78797</v>
      </c>
      <c r="W4025">
        <v>43696</v>
      </c>
      <c r="X4025">
        <v>19.7</v>
      </c>
      <c r="Y4025">
        <v>10.1</v>
      </c>
      <c r="Z4025">
        <v>72691.44</v>
      </c>
      <c r="AB4025">
        <v>39.700000000000003</v>
      </c>
      <c r="AC4025">
        <v>2885850.17</v>
      </c>
      <c r="AD4025">
        <v>33630694.719999999</v>
      </c>
      <c r="AE4025">
        <v>285.67</v>
      </c>
      <c r="AF4025">
        <v>9607280560.6599998</v>
      </c>
      <c r="AG4025">
        <v>225438.45</v>
      </c>
      <c r="AH4025">
        <v>0.4</v>
      </c>
      <c r="AI4025">
        <v>10716.23</v>
      </c>
      <c r="AJ4025">
        <v>19.71</v>
      </c>
      <c r="AK4025">
        <v>6628609.9299999997</v>
      </c>
      <c r="AL4025">
        <v>0.29899999999999999</v>
      </c>
      <c r="AM4025">
        <v>100555.78</v>
      </c>
      <c r="AN4025">
        <v>1563</v>
      </c>
      <c r="AO4025">
        <v>595.65</v>
      </c>
      <c r="AP4025">
        <v>931000.95</v>
      </c>
      <c r="AQ4025">
        <v>4153561.58</v>
      </c>
      <c r="AR4025" t="s">
        <v>61</v>
      </c>
      <c r="AS4025" t="s">
        <v>61</v>
      </c>
      <c r="AT4025" t="s">
        <v>62</v>
      </c>
      <c r="AU4025" t="s">
        <v>63</v>
      </c>
    </row>
    <row r="4026" spans="1:47" x14ac:dyDescent="0.25">
      <c r="A4026" t="s">
        <v>5344</v>
      </c>
      <c r="B4026">
        <v>2021</v>
      </c>
      <c r="C4026">
        <v>4</v>
      </c>
      <c r="D4026" t="s">
        <v>77</v>
      </c>
      <c r="E4026" s="1">
        <v>44311</v>
      </c>
      <c r="F4026" s="1">
        <v>44324</v>
      </c>
      <c r="G4026">
        <v>13</v>
      </c>
      <c r="H4026">
        <v>9.6999999999999993</v>
      </c>
      <c r="I4026" t="s">
        <v>65</v>
      </c>
      <c r="J4026" t="s">
        <v>50</v>
      </c>
      <c r="K4026" t="s">
        <v>51</v>
      </c>
      <c r="L4026">
        <v>2709</v>
      </c>
      <c r="M4026" t="s">
        <v>114</v>
      </c>
      <c r="N4026" t="s">
        <v>168</v>
      </c>
      <c r="O4026" t="s">
        <v>99</v>
      </c>
      <c r="P4026" t="s">
        <v>226</v>
      </c>
      <c r="Q4026" t="s">
        <v>71</v>
      </c>
      <c r="R4026" t="s">
        <v>2189</v>
      </c>
      <c r="S4026" t="s">
        <v>186</v>
      </c>
      <c r="T4026" t="s">
        <v>86</v>
      </c>
      <c r="U4026" t="s">
        <v>259</v>
      </c>
      <c r="V4026">
        <v>130276</v>
      </c>
      <c r="W4026">
        <v>75724</v>
      </c>
      <c r="X4026">
        <v>11.6</v>
      </c>
      <c r="Y4026">
        <v>12.1</v>
      </c>
      <c r="Z4026">
        <v>108002.9</v>
      </c>
      <c r="AB4026">
        <v>23.3</v>
      </c>
      <c r="AC4026">
        <v>2516467.5699999998</v>
      </c>
      <c r="AD4026">
        <v>7235114.2699999996</v>
      </c>
      <c r="AE4026">
        <v>167.96</v>
      </c>
      <c r="AF4026">
        <v>1215209792.79</v>
      </c>
      <c r="AG4026">
        <v>31434.48</v>
      </c>
      <c r="AH4026">
        <v>0</v>
      </c>
      <c r="AI4026">
        <v>0</v>
      </c>
      <c r="AJ4026">
        <v>21.97</v>
      </c>
      <c r="AK4026">
        <v>0</v>
      </c>
      <c r="AL4026">
        <v>0.187</v>
      </c>
      <c r="AM4026">
        <v>13529.66</v>
      </c>
      <c r="AN4026">
        <v>522.5</v>
      </c>
      <c r="AO4026">
        <v>597.54</v>
      </c>
      <c r="AP4026">
        <v>312214.65000000002</v>
      </c>
      <c r="AQ4026">
        <v>2873646.36</v>
      </c>
      <c r="AR4026" t="s">
        <v>61</v>
      </c>
      <c r="AS4026" t="s">
        <v>61</v>
      </c>
      <c r="AT4026" t="s">
        <v>62</v>
      </c>
      <c r="AU4026" t="s">
        <v>63</v>
      </c>
    </row>
    <row r="4027" spans="1:47" x14ac:dyDescent="0.25">
      <c r="A4027" t="s">
        <v>5345</v>
      </c>
      <c r="B4027">
        <v>2023</v>
      </c>
      <c r="C4027">
        <v>2</v>
      </c>
      <c r="D4027" t="s">
        <v>48</v>
      </c>
      <c r="E4027" s="1">
        <v>44961</v>
      </c>
      <c r="F4027" s="1">
        <v>44976</v>
      </c>
      <c r="G4027">
        <v>15</v>
      </c>
      <c r="H4027">
        <v>11.2</v>
      </c>
      <c r="I4027" t="s">
        <v>49</v>
      </c>
      <c r="J4027" t="s">
        <v>239</v>
      </c>
      <c r="K4027" t="s">
        <v>270</v>
      </c>
      <c r="L4027">
        <v>2710.1990999999998</v>
      </c>
      <c r="M4027" t="s">
        <v>90</v>
      </c>
      <c r="N4027" t="s">
        <v>69</v>
      </c>
      <c r="O4027" t="s">
        <v>99</v>
      </c>
      <c r="P4027" t="s">
        <v>131</v>
      </c>
      <c r="Q4027" t="s">
        <v>184</v>
      </c>
      <c r="R4027" t="s">
        <v>1992</v>
      </c>
      <c r="S4027" t="s">
        <v>142</v>
      </c>
      <c r="T4027" t="s">
        <v>162</v>
      </c>
      <c r="U4027" t="s">
        <v>181</v>
      </c>
      <c r="V4027">
        <v>27029</v>
      </c>
      <c r="W4027">
        <v>19048</v>
      </c>
      <c r="X4027">
        <v>9.3000000000000007</v>
      </c>
      <c r="Y4027">
        <v>15.5</v>
      </c>
      <c r="Z4027">
        <v>24077.74</v>
      </c>
      <c r="AB4027">
        <v>19.8</v>
      </c>
      <c r="AC4027">
        <v>476739.25</v>
      </c>
      <c r="AD4027">
        <v>17936953.190000001</v>
      </c>
      <c r="AE4027">
        <v>283.66000000000003</v>
      </c>
      <c r="AF4027">
        <v>5087996141.8800001</v>
      </c>
      <c r="AG4027">
        <v>90189.87</v>
      </c>
      <c r="AH4027">
        <v>0.7</v>
      </c>
      <c r="AJ4027">
        <v>21.82</v>
      </c>
      <c r="AK4027">
        <v>3913843.19</v>
      </c>
      <c r="AL4027">
        <v>0.33500000000000002</v>
      </c>
      <c r="AM4027">
        <v>60088.79</v>
      </c>
      <c r="AN4027">
        <v>377.2</v>
      </c>
      <c r="AO4027">
        <v>539.15</v>
      </c>
      <c r="AP4027">
        <v>203367.38</v>
      </c>
      <c r="AQ4027">
        <v>844409.28</v>
      </c>
      <c r="AR4027" t="s">
        <v>61</v>
      </c>
      <c r="AS4027" t="s">
        <v>61</v>
      </c>
      <c r="AT4027" t="s">
        <v>62</v>
      </c>
      <c r="AU4027" t="s">
        <v>63</v>
      </c>
    </row>
    <row r="4028" spans="1:47" x14ac:dyDescent="0.25">
      <c r="A4028" t="s">
        <v>5346</v>
      </c>
      <c r="B4028">
        <v>2021</v>
      </c>
      <c r="C4028">
        <v>8</v>
      </c>
      <c r="D4028" t="s">
        <v>89</v>
      </c>
      <c r="E4028" s="1">
        <v>44434</v>
      </c>
      <c r="F4028" s="1">
        <v>44454</v>
      </c>
      <c r="G4028">
        <v>20</v>
      </c>
      <c r="H4028">
        <v>17.899999999999999</v>
      </c>
      <c r="I4028" t="s">
        <v>49</v>
      </c>
      <c r="J4028" t="s">
        <v>66</v>
      </c>
      <c r="K4028" t="s">
        <v>245</v>
      </c>
      <c r="L4028">
        <v>8905.9</v>
      </c>
      <c r="M4028" t="s">
        <v>68</v>
      </c>
      <c r="N4028" t="s">
        <v>168</v>
      </c>
      <c r="O4028" t="s">
        <v>99</v>
      </c>
      <c r="P4028" t="s">
        <v>131</v>
      </c>
      <c r="Q4028" t="s">
        <v>70</v>
      </c>
      <c r="R4028" t="s">
        <v>1640</v>
      </c>
      <c r="S4028" t="s">
        <v>137</v>
      </c>
      <c r="T4028" t="s">
        <v>86</v>
      </c>
      <c r="U4028" t="s">
        <v>228</v>
      </c>
      <c r="V4028">
        <v>10653</v>
      </c>
      <c r="W4028">
        <v>7179</v>
      </c>
      <c r="X4028">
        <v>13.7</v>
      </c>
      <c r="Y4028">
        <v>15.4</v>
      </c>
      <c r="Z4028">
        <v>8955.68</v>
      </c>
      <c r="AB4028">
        <v>40.119999999999997</v>
      </c>
      <c r="AC4028">
        <v>359301.88</v>
      </c>
      <c r="AD4028">
        <v>7192485.7199999997</v>
      </c>
      <c r="AE4028">
        <v>167.53</v>
      </c>
      <c r="AF4028">
        <v>1204957132.6700001</v>
      </c>
      <c r="AG4028">
        <v>143671.69</v>
      </c>
      <c r="AH4028">
        <v>3.4</v>
      </c>
      <c r="AI4028">
        <v>45646.21</v>
      </c>
      <c r="AJ4028">
        <v>19.11</v>
      </c>
      <c r="AK4028">
        <v>1374484.02</v>
      </c>
      <c r="AL4028">
        <v>0.214</v>
      </c>
      <c r="AM4028">
        <v>15391.92</v>
      </c>
      <c r="AN4028">
        <v>586.70000000000005</v>
      </c>
      <c r="AO4028">
        <v>547.02</v>
      </c>
      <c r="AP4028">
        <v>320936.63</v>
      </c>
      <c r="AQ4028">
        <v>884948.33</v>
      </c>
      <c r="AR4028" t="s">
        <v>61</v>
      </c>
      <c r="AS4028" t="s">
        <v>61</v>
      </c>
      <c r="AT4028" t="s">
        <v>62</v>
      </c>
      <c r="AU4028" t="s">
        <v>63</v>
      </c>
    </row>
    <row r="4029" spans="1:47" x14ac:dyDescent="0.25">
      <c r="A4029" t="s">
        <v>5347</v>
      </c>
      <c r="B4029">
        <v>2021</v>
      </c>
      <c r="C4029">
        <v>10</v>
      </c>
      <c r="D4029" t="s">
        <v>119</v>
      </c>
      <c r="E4029" s="1">
        <v>44495</v>
      </c>
      <c r="F4029" s="1">
        <v>44501</v>
      </c>
      <c r="G4029">
        <v>6</v>
      </c>
      <c r="H4029">
        <v>3.8</v>
      </c>
      <c r="I4029" t="s">
        <v>65</v>
      </c>
      <c r="J4029" t="s">
        <v>50</v>
      </c>
      <c r="K4029" t="s">
        <v>51</v>
      </c>
      <c r="L4029">
        <v>2709</v>
      </c>
      <c r="M4029" t="s">
        <v>114</v>
      </c>
      <c r="N4029" t="s">
        <v>81</v>
      </c>
      <c r="O4029" t="s">
        <v>107</v>
      </c>
      <c r="P4029" t="s">
        <v>128</v>
      </c>
      <c r="Q4029" t="s">
        <v>164</v>
      </c>
      <c r="R4029" t="s">
        <v>1483</v>
      </c>
      <c r="S4029" t="s">
        <v>58</v>
      </c>
      <c r="T4029" t="s">
        <v>95</v>
      </c>
      <c r="U4029" t="s">
        <v>259</v>
      </c>
      <c r="V4029">
        <v>268337</v>
      </c>
      <c r="W4029">
        <v>184534</v>
      </c>
      <c r="X4029">
        <v>5.4</v>
      </c>
      <c r="Y4029">
        <v>12.4</v>
      </c>
      <c r="Z4029">
        <v>247415.1</v>
      </c>
      <c r="AB4029">
        <v>19.899999999999999</v>
      </c>
      <c r="AC4029">
        <v>4923560.49</v>
      </c>
      <c r="AD4029">
        <v>16841545.859999999</v>
      </c>
      <c r="AE4029">
        <v>166.12</v>
      </c>
      <c r="AF4029">
        <v>2797717598.2600002</v>
      </c>
      <c r="AG4029">
        <v>164436.38</v>
      </c>
      <c r="AH4029">
        <v>1.8</v>
      </c>
      <c r="AJ4029">
        <v>24.41</v>
      </c>
      <c r="AK4029">
        <v>0</v>
      </c>
      <c r="AL4029">
        <v>0.27800000000000002</v>
      </c>
      <c r="AM4029">
        <v>46819.5</v>
      </c>
      <c r="AN4029">
        <v>232.4</v>
      </c>
      <c r="AO4029">
        <v>353.05</v>
      </c>
      <c r="AP4029">
        <v>82048.820000000007</v>
      </c>
      <c r="AQ4029">
        <v>5240625.8600000003</v>
      </c>
      <c r="AR4029" t="s">
        <v>61</v>
      </c>
      <c r="AS4029" t="s">
        <v>61</v>
      </c>
      <c r="AT4029" t="s">
        <v>62</v>
      </c>
      <c r="AU4029" t="s">
        <v>63</v>
      </c>
    </row>
    <row r="4030" spans="1:47" x14ac:dyDescent="0.25">
      <c r="A4030" t="s">
        <v>5348</v>
      </c>
      <c r="B4030">
        <v>2023</v>
      </c>
      <c r="C4030">
        <v>12</v>
      </c>
      <c r="D4030" t="s">
        <v>119</v>
      </c>
      <c r="E4030" s="1">
        <v>45283</v>
      </c>
      <c r="F4030" s="1">
        <v>45302</v>
      </c>
      <c r="G4030">
        <v>19</v>
      </c>
      <c r="H4030">
        <v>11</v>
      </c>
      <c r="I4030" t="s">
        <v>49</v>
      </c>
      <c r="J4030" t="s">
        <v>66</v>
      </c>
      <c r="K4030" t="s">
        <v>245</v>
      </c>
      <c r="L4030">
        <v>8905.9</v>
      </c>
      <c r="M4030" t="s">
        <v>68</v>
      </c>
      <c r="N4030" t="s">
        <v>69</v>
      </c>
      <c r="O4030" t="s">
        <v>189</v>
      </c>
      <c r="P4030" t="s">
        <v>127</v>
      </c>
      <c r="Q4030" t="s">
        <v>82</v>
      </c>
      <c r="R4030" t="s">
        <v>1393</v>
      </c>
      <c r="S4030" t="s">
        <v>137</v>
      </c>
      <c r="T4030" t="s">
        <v>162</v>
      </c>
      <c r="U4030" t="s">
        <v>213</v>
      </c>
      <c r="V4030">
        <v>14720</v>
      </c>
      <c r="W4030">
        <v>9240</v>
      </c>
      <c r="X4030">
        <v>21.8</v>
      </c>
      <c r="Y4030">
        <v>13.6</v>
      </c>
      <c r="Z4030">
        <v>12978.92</v>
      </c>
      <c r="AB4030">
        <v>20.95</v>
      </c>
      <c r="AC4030">
        <v>271908.37</v>
      </c>
      <c r="AD4030">
        <v>4733412.12</v>
      </c>
      <c r="AE4030">
        <v>287.58</v>
      </c>
      <c r="AF4030">
        <v>1361234657.47</v>
      </c>
      <c r="AG4030">
        <v>92451.69</v>
      </c>
      <c r="AH4030">
        <v>2.2999999999999998</v>
      </c>
      <c r="AI4030">
        <v>66585.34</v>
      </c>
      <c r="AJ4030">
        <v>15.31</v>
      </c>
      <c r="AK4030">
        <v>724685.4</v>
      </c>
      <c r="AL4030">
        <v>7.0999999999999994E-2</v>
      </c>
      <c r="AM4030">
        <v>3360.72</v>
      </c>
      <c r="AN4030">
        <v>723.8</v>
      </c>
      <c r="AO4030">
        <v>699.4</v>
      </c>
      <c r="AP4030">
        <v>506225.72</v>
      </c>
      <c r="AQ4030">
        <v>940531.84</v>
      </c>
      <c r="AR4030" t="s">
        <v>61</v>
      </c>
      <c r="AS4030" t="s">
        <v>61</v>
      </c>
      <c r="AT4030" t="s">
        <v>116</v>
      </c>
      <c r="AU4030" t="s">
        <v>63</v>
      </c>
    </row>
    <row r="4031" spans="1:47" x14ac:dyDescent="0.25">
      <c r="A4031" t="s">
        <v>5349</v>
      </c>
      <c r="B4031">
        <v>2025</v>
      </c>
      <c r="C4031">
        <v>7</v>
      </c>
      <c r="D4031" t="s">
        <v>89</v>
      </c>
      <c r="E4031" s="1">
        <v>45839</v>
      </c>
      <c r="F4031" s="1">
        <v>45858</v>
      </c>
      <c r="G4031">
        <v>19</v>
      </c>
      <c r="H4031">
        <v>18.7</v>
      </c>
      <c r="I4031" t="s">
        <v>65</v>
      </c>
      <c r="J4031" t="s">
        <v>66</v>
      </c>
      <c r="K4031" t="s">
        <v>67</v>
      </c>
      <c r="L4031">
        <v>8479.8989999999994</v>
      </c>
      <c r="M4031" t="s">
        <v>114</v>
      </c>
      <c r="N4031" t="s">
        <v>81</v>
      </c>
      <c r="O4031" t="s">
        <v>200</v>
      </c>
      <c r="P4031" t="s">
        <v>56</v>
      </c>
      <c r="Q4031" t="s">
        <v>93</v>
      </c>
      <c r="R4031" t="s">
        <v>197</v>
      </c>
      <c r="S4031" t="s">
        <v>73</v>
      </c>
      <c r="T4031" t="s">
        <v>102</v>
      </c>
      <c r="U4031" t="s">
        <v>75</v>
      </c>
      <c r="V4031">
        <v>7501</v>
      </c>
      <c r="W4031">
        <v>5234</v>
      </c>
      <c r="X4031">
        <v>2.5</v>
      </c>
      <c r="Y4031">
        <v>13.4</v>
      </c>
      <c r="Z4031">
        <v>6597.63</v>
      </c>
      <c r="AB4031">
        <v>19.989999999999998</v>
      </c>
      <c r="AC4031">
        <v>131886.62</v>
      </c>
      <c r="AD4031">
        <v>4808748.5999999996</v>
      </c>
      <c r="AE4031">
        <v>281.87</v>
      </c>
      <c r="AF4031">
        <v>1355441967.8800001</v>
      </c>
      <c r="AG4031">
        <v>147045.15</v>
      </c>
      <c r="AH4031">
        <v>0.8</v>
      </c>
      <c r="AI4031">
        <v>9385.26</v>
      </c>
      <c r="AJ4031">
        <v>1.1399999999999999</v>
      </c>
      <c r="AK4031">
        <v>0</v>
      </c>
      <c r="AL4031">
        <v>0.20799999999999999</v>
      </c>
      <c r="AM4031">
        <v>10002.200000000001</v>
      </c>
      <c r="AN4031">
        <v>618.5</v>
      </c>
      <c r="AO4031">
        <v>551.09</v>
      </c>
      <c r="AP4031">
        <v>340849.17</v>
      </c>
      <c r="AQ4031">
        <v>639168.4</v>
      </c>
      <c r="AR4031" t="s">
        <v>61</v>
      </c>
      <c r="AS4031" t="s">
        <v>61</v>
      </c>
      <c r="AT4031" t="s">
        <v>62</v>
      </c>
      <c r="AU4031" t="s">
        <v>63</v>
      </c>
    </row>
    <row r="4032" spans="1:47" x14ac:dyDescent="0.25">
      <c r="A4032" t="s">
        <v>5350</v>
      </c>
      <c r="B4032">
        <v>2023</v>
      </c>
      <c r="C4032">
        <v>3</v>
      </c>
      <c r="D4032" t="s">
        <v>48</v>
      </c>
      <c r="E4032" s="1">
        <v>44998</v>
      </c>
      <c r="F4032" s="1">
        <v>45003</v>
      </c>
      <c r="G4032">
        <v>5</v>
      </c>
      <c r="H4032">
        <v>13.4</v>
      </c>
      <c r="I4032" t="s">
        <v>65</v>
      </c>
      <c r="J4032" t="s">
        <v>50</v>
      </c>
      <c r="K4032" t="s">
        <v>51</v>
      </c>
      <c r="L4032">
        <v>2709</v>
      </c>
      <c r="M4032" t="s">
        <v>90</v>
      </c>
      <c r="N4032" t="s">
        <v>81</v>
      </c>
      <c r="O4032" t="s">
        <v>107</v>
      </c>
      <c r="P4032" t="s">
        <v>184</v>
      </c>
      <c r="Q4032" t="s">
        <v>150</v>
      </c>
      <c r="R4032" t="s">
        <v>2054</v>
      </c>
      <c r="S4032" t="s">
        <v>58</v>
      </c>
      <c r="T4032" t="s">
        <v>95</v>
      </c>
      <c r="U4032" t="s">
        <v>259</v>
      </c>
      <c r="V4032">
        <v>302311</v>
      </c>
      <c r="W4032">
        <v>188939</v>
      </c>
      <c r="X4032">
        <v>2.4</v>
      </c>
      <c r="Y4032">
        <v>13.6</v>
      </c>
      <c r="Z4032">
        <v>256553.51</v>
      </c>
      <c r="AB4032">
        <v>21.06</v>
      </c>
      <c r="AC4032">
        <v>5403016.9199999999</v>
      </c>
      <c r="AD4032">
        <v>24624005.890000001</v>
      </c>
      <c r="AE4032">
        <v>285.41000000000003</v>
      </c>
      <c r="AF4032">
        <v>7027937521.0600004</v>
      </c>
      <c r="AG4032">
        <v>31872.21</v>
      </c>
      <c r="AH4032">
        <v>0.7</v>
      </c>
      <c r="AI4032">
        <v>19602.87</v>
      </c>
      <c r="AJ4032">
        <v>15.72</v>
      </c>
      <c r="AK4032">
        <v>0</v>
      </c>
      <c r="AL4032">
        <v>0.34200000000000003</v>
      </c>
      <c r="AM4032">
        <v>84214.1</v>
      </c>
      <c r="AO4032">
        <v>367.37</v>
      </c>
      <c r="AP4032">
        <v>48603.05</v>
      </c>
      <c r="AQ4032">
        <v>5587309.1500000004</v>
      </c>
      <c r="AR4032" t="s">
        <v>61</v>
      </c>
      <c r="AS4032" t="s">
        <v>61</v>
      </c>
      <c r="AT4032" t="s">
        <v>62</v>
      </c>
      <c r="AU4032" t="s">
        <v>63</v>
      </c>
    </row>
    <row r="4033" spans="1:47" x14ac:dyDescent="0.25">
      <c r="A4033" t="s">
        <v>5351</v>
      </c>
      <c r="B4033">
        <v>2020</v>
      </c>
      <c r="C4033">
        <v>2</v>
      </c>
      <c r="D4033" t="s">
        <v>48</v>
      </c>
      <c r="E4033" s="1">
        <v>43874</v>
      </c>
      <c r="F4033" s="1">
        <v>43893</v>
      </c>
      <c r="G4033">
        <v>19</v>
      </c>
      <c r="H4033">
        <v>14.8</v>
      </c>
      <c r="I4033" t="s">
        <v>49</v>
      </c>
      <c r="J4033" t="s">
        <v>78</v>
      </c>
      <c r="K4033" t="s">
        <v>211</v>
      </c>
      <c r="L4033">
        <v>1701.99</v>
      </c>
      <c r="M4033" t="s">
        <v>114</v>
      </c>
      <c r="N4033" t="s">
        <v>53</v>
      </c>
      <c r="O4033" t="s">
        <v>99</v>
      </c>
      <c r="P4033" t="s">
        <v>154</v>
      </c>
      <c r="Q4033" t="s">
        <v>128</v>
      </c>
      <c r="R4033" t="s">
        <v>1755</v>
      </c>
      <c r="S4033" t="s">
        <v>85</v>
      </c>
      <c r="T4033" t="s">
        <v>102</v>
      </c>
      <c r="U4033" t="s">
        <v>228</v>
      </c>
      <c r="V4033">
        <v>59870</v>
      </c>
      <c r="W4033">
        <v>33519</v>
      </c>
      <c r="X4033">
        <v>13.2</v>
      </c>
      <c r="Y4033">
        <v>12.5</v>
      </c>
      <c r="Z4033">
        <v>52075.63</v>
      </c>
      <c r="AB4033">
        <v>41.35</v>
      </c>
      <c r="AC4033">
        <v>2153327.2999999998</v>
      </c>
      <c r="AD4033">
        <v>44382497.18</v>
      </c>
      <c r="AE4033">
        <v>162.82</v>
      </c>
      <c r="AF4033">
        <v>7226358190.8500004</v>
      </c>
      <c r="AG4033">
        <v>217331.83</v>
      </c>
      <c r="AH4033">
        <v>2.7</v>
      </c>
      <c r="AI4033">
        <v>39121.96</v>
      </c>
      <c r="AJ4033">
        <v>4.71</v>
      </c>
      <c r="AK4033">
        <v>2090415.62</v>
      </c>
      <c r="AL4033">
        <v>0.15</v>
      </c>
      <c r="AM4033">
        <v>66573.75</v>
      </c>
      <c r="AN4033">
        <v>770.3</v>
      </c>
      <c r="AO4033">
        <v>376.19</v>
      </c>
      <c r="AP4033">
        <v>289779.15999999997</v>
      </c>
      <c r="AQ4033">
        <v>2766134</v>
      </c>
      <c r="AR4033" t="s">
        <v>61</v>
      </c>
      <c r="AS4033" t="s">
        <v>61</v>
      </c>
      <c r="AT4033" t="s">
        <v>62</v>
      </c>
      <c r="AU4033" t="s">
        <v>117</v>
      </c>
    </row>
    <row r="4034" spans="1:47" x14ac:dyDescent="0.25">
      <c r="A4034" t="s">
        <v>5352</v>
      </c>
      <c r="B4034">
        <v>2026</v>
      </c>
      <c r="C4034">
        <v>3</v>
      </c>
      <c r="D4034" t="s">
        <v>48</v>
      </c>
      <c r="E4034" s="1">
        <v>46108</v>
      </c>
      <c r="F4034" s="1">
        <v>46118</v>
      </c>
      <c r="G4034">
        <v>10</v>
      </c>
      <c r="H4034">
        <v>8</v>
      </c>
      <c r="I4034" t="s">
        <v>65</v>
      </c>
      <c r="J4034" t="s">
        <v>78</v>
      </c>
      <c r="K4034" t="s">
        <v>105</v>
      </c>
      <c r="L4034">
        <v>1201.9000000000001</v>
      </c>
      <c r="M4034" t="s">
        <v>114</v>
      </c>
      <c r="N4034" t="s">
        <v>106</v>
      </c>
      <c r="O4034" t="s">
        <v>54</v>
      </c>
      <c r="P4034" t="s">
        <v>82</v>
      </c>
      <c r="Q4034" t="s">
        <v>146</v>
      </c>
      <c r="R4034" t="s">
        <v>3612</v>
      </c>
      <c r="S4034" t="s">
        <v>85</v>
      </c>
      <c r="T4034" t="s">
        <v>102</v>
      </c>
      <c r="U4034" t="s">
        <v>103</v>
      </c>
      <c r="V4034">
        <v>50421</v>
      </c>
      <c r="W4034">
        <v>29463</v>
      </c>
      <c r="X4034">
        <v>17.5</v>
      </c>
      <c r="Y4034">
        <v>13.7</v>
      </c>
      <c r="Z4034">
        <v>39544.129999999997</v>
      </c>
      <c r="AB4034">
        <v>21.05</v>
      </c>
      <c r="AC4034">
        <v>832403.94</v>
      </c>
      <c r="AD4034">
        <v>11917414.460000001</v>
      </c>
      <c r="AE4034">
        <v>283.92</v>
      </c>
      <c r="AF4034">
        <v>3383592313.48</v>
      </c>
      <c r="AG4034">
        <v>70444.710000000006</v>
      </c>
      <c r="AH4034">
        <v>1.2</v>
      </c>
      <c r="AI4034">
        <v>10870.03</v>
      </c>
      <c r="AJ4034">
        <v>23.75</v>
      </c>
      <c r="AK4034">
        <v>0</v>
      </c>
      <c r="AL4034">
        <v>0.23599999999999999</v>
      </c>
      <c r="AM4034">
        <v>28125.1</v>
      </c>
      <c r="AN4034">
        <v>411.2</v>
      </c>
      <c r="AO4034">
        <v>535.1</v>
      </c>
      <c r="AP4034">
        <v>220033.12</v>
      </c>
      <c r="AQ4034">
        <v>1161876.8999999999</v>
      </c>
      <c r="AR4034" t="s">
        <v>61</v>
      </c>
      <c r="AS4034" t="s">
        <v>61</v>
      </c>
      <c r="AT4034" t="s">
        <v>62</v>
      </c>
      <c r="AU4034" t="s">
        <v>63</v>
      </c>
    </row>
    <row r="4035" spans="1:47" x14ac:dyDescent="0.25">
      <c r="A4035" t="s">
        <v>5353</v>
      </c>
      <c r="B4035">
        <v>2023</v>
      </c>
      <c r="C4035">
        <v>4</v>
      </c>
      <c r="D4035" t="s">
        <v>77</v>
      </c>
      <c r="E4035" s="1">
        <v>45020</v>
      </c>
      <c r="F4035" s="1">
        <v>45035</v>
      </c>
      <c r="G4035">
        <v>15</v>
      </c>
      <c r="H4035">
        <v>8.3000000000000007</v>
      </c>
      <c r="I4035" t="s">
        <v>65</v>
      </c>
      <c r="J4035" t="s">
        <v>50</v>
      </c>
      <c r="K4035" t="s">
        <v>51</v>
      </c>
      <c r="L4035">
        <v>2709</v>
      </c>
      <c r="M4035" t="s">
        <v>114</v>
      </c>
      <c r="N4035" t="s">
        <v>69</v>
      </c>
      <c r="O4035" t="s">
        <v>54</v>
      </c>
      <c r="P4035" t="s">
        <v>226</v>
      </c>
      <c r="Q4035" t="s">
        <v>121</v>
      </c>
      <c r="R4035" t="s">
        <v>2213</v>
      </c>
      <c r="S4035" t="s">
        <v>58</v>
      </c>
      <c r="T4035" t="s">
        <v>187</v>
      </c>
      <c r="U4035" t="s">
        <v>60</v>
      </c>
      <c r="V4035">
        <v>227284</v>
      </c>
      <c r="W4035">
        <v>142744</v>
      </c>
      <c r="X4035">
        <v>7.2</v>
      </c>
      <c r="Y4035">
        <v>11.3</v>
      </c>
      <c r="Z4035">
        <v>175095.51</v>
      </c>
      <c r="AB4035">
        <v>12.07</v>
      </c>
      <c r="AC4035">
        <v>2113402.81</v>
      </c>
      <c r="AD4035">
        <v>14772808.18</v>
      </c>
      <c r="AE4035">
        <v>288.83999999999997</v>
      </c>
      <c r="AF4035">
        <v>4266977914.71</v>
      </c>
      <c r="AG4035">
        <v>85549.56</v>
      </c>
      <c r="AH4035">
        <v>0</v>
      </c>
      <c r="AI4035">
        <v>0</v>
      </c>
      <c r="AJ4035">
        <v>0.81</v>
      </c>
      <c r="AK4035">
        <v>0</v>
      </c>
      <c r="AL4035">
        <v>0.20300000000000001</v>
      </c>
      <c r="AM4035">
        <v>29988.799999999999</v>
      </c>
      <c r="AN4035">
        <v>302.2</v>
      </c>
      <c r="AO4035">
        <v>634.16999999999996</v>
      </c>
      <c r="AP4035">
        <v>191646.17</v>
      </c>
      <c r="AQ4035">
        <v>2420587.34</v>
      </c>
      <c r="AR4035" t="s">
        <v>61</v>
      </c>
      <c r="AS4035" t="s">
        <v>61</v>
      </c>
      <c r="AT4035" t="s">
        <v>62</v>
      </c>
      <c r="AU4035" t="s">
        <v>63</v>
      </c>
    </row>
    <row r="4036" spans="1:47" x14ac:dyDescent="0.25">
      <c r="A4036" t="s">
        <v>5354</v>
      </c>
      <c r="B4036">
        <v>2021</v>
      </c>
      <c r="C4036">
        <v>3</v>
      </c>
      <c r="D4036" t="s">
        <v>48</v>
      </c>
      <c r="E4036" s="1">
        <v>44261</v>
      </c>
      <c r="F4036" s="1">
        <v>44279</v>
      </c>
      <c r="G4036">
        <v>18</v>
      </c>
      <c r="H4036">
        <v>4.2</v>
      </c>
      <c r="I4036" t="s">
        <v>65</v>
      </c>
      <c r="J4036" t="s">
        <v>50</v>
      </c>
      <c r="K4036" t="s">
        <v>223</v>
      </c>
      <c r="L4036">
        <v>2710.1109999999999</v>
      </c>
      <c r="M4036" t="s">
        <v>52</v>
      </c>
      <c r="N4036" t="s">
        <v>53</v>
      </c>
      <c r="O4036" t="s">
        <v>189</v>
      </c>
      <c r="P4036" t="s">
        <v>56</v>
      </c>
      <c r="Q4036" t="s">
        <v>83</v>
      </c>
      <c r="R4036" t="s">
        <v>3670</v>
      </c>
      <c r="S4036" t="s">
        <v>186</v>
      </c>
      <c r="T4036" t="s">
        <v>131</v>
      </c>
      <c r="U4036" t="s">
        <v>166</v>
      </c>
      <c r="V4036">
        <v>114529</v>
      </c>
      <c r="W4036">
        <v>79407</v>
      </c>
      <c r="X4036">
        <v>16.7</v>
      </c>
      <c r="Y4036">
        <v>12.6</v>
      </c>
      <c r="Z4036">
        <v>105945.63</v>
      </c>
      <c r="AB4036">
        <v>41.33</v>
      </c>
      <c r="AC4036">
        <v>4378732.8899999997</v>
      </c>
      <c r="AD4036">
        <v>120854299.05</v>
      </c>
      <c r="AE4036">
        <v>173.69</v>
      </c>
      <c r="AF4036">
        <v>20991183201.990002</v>
      </c>
      <c r="AG4036">
        <v>43786.25</v>
      </c>
      <c r="AH4036">
        <v>0</v>
      </c>
      <c r="AI4036">
        <v>0</v>
      </c>
      <c r="AJ4036">
        <v>15.54</v>
      </c>
      <c r="AK4036">
        <v>0</v>
      </c>
      <c r="AL4036">
        <v>5.7000000000000002E-2</v>
      </c>
      <c r="AM4036">
        <v>68886.95</v>
      </c>
      <c r="AN4036">
        <v>475.4</v>
      </c>
      <c r="AO4036">
        <v>749.4</v>
      </c>
      <c r="AP4036">
        <v>356264.76</v>
      </c>
      <c r="AQ4036">
        <v>4847670.8499999996</v>
      </c>
      <c r="AR4036" t="s">
        <v>61</v>
      </c>
      <c r="AS4036" t="s">
        <v>61</v>
      </c>
      <c r="AT4036" t="s">
        <v>62</v>
      </c>
      <c r="AU4036" t="s">
        <v>117</v>
      </c>
    </row>
    <row r="4037" spans="1:47" x14ac:dyDescent="0.25">
      <c r="A4037" t="s">
        <v>5355</v>
      </c>
      <c r="B4037">
        <v>2024</v>
      </c>
      <c r="C4037">
        <v>12</v>
      </c>
      <c r="D4037" t="s">
        <v>119</v>
      </c>
      <c r="E4037" s="1">
        <v>45629</v>
      </c>
      <c r="F4037" s="1">
        <v>45644</v>
      </c>
      <c r="G4037">
        <v>15</v>
      </c>
      <c r="H4037">
        <v>9.4</v>
      </c>
      <c r="I4037" t="s">
        <v>49</v>
      </c>
      <c r="J4037" t="s">
        <v>50</v>
      </c>
      <c r="K4037" t="s">
        <v>51</v>
      </c>
      <c r="L4037">
        <v>2709</v>
      </c>
      <c r="M4037" t="s">
        <v>114</v>
      </c>
      <c r="N4037" t="s">
        <v>81</v>
      </c>
      <c r="O4037" t="s">
        <v>54</v>
      </c>
      <c r="P4037" t="s">
        <v>196</v>
      </c>
      <c r="Q4037" t="s">
        <v>82</v>
      </c>
      <c r="R4037" t="s">
        <v>3837</v>
      </c>
      <c r="S4037" t="s">
        <v>170</v>
      </c>
      <c r="T4037" t="s">
        <v>86</v>
      </c>
      <c r="U4037" t="s">
        <v>143</v>
      </c>
      <c r="V4037">
        <v>142079</v>
      </c>
      <c r="W4037">
        <v>80123</v>
      </c>
      <c r="X4037">
        <v>9</v>
      </c>
      <c r="Y4037">
        <v>14.8</v>
      </c>
      <c r="Z4037">
        <v>115367.08</v>
      </c>
      <c r="AB4037">
        <v>11.98</v>
      </c>
      <c r="AC4037">
        <v>1382097.62</v>
      </c>
      <c r="AD4037">
        <v>11060241.960000001</v>
      </c>
      <c r="AE4037">
        <v>277.19</v>
      </c>
      <c r="AF4037">
        <v>3065788468.8899999</v>
      </c>
      <c r="AG4037">
        <v>150512.31</v>
      </c>
      <c r="AH4037">
        <v>0</v>
      </c>
      <c r="AI4037">
        <v>0</v>
      </c>
      <c r="AJ4037">
        <v>13.61</v>
      </c>
      <c r="AK4037">
        <v>1505298.93</v>
      </c>
      <c r="AL4037">
        <v>0.216</v>
      </c>
      <c r="AM4037">
        <v>23890.12</v>
      </c>
      <c r="AN4037">
        <v>251.5</v>
      </c>
      <c r="AO4037">
        <v>745.24</v>
      </c>
      <c r="AP4037">
        <v>187427.86</v>
      </c>
      <c r="AQ4037">
        <v>1743927.91</v>
      </c>
      <c r="AR4037" t="s">
        <v>61</v>
      </c>
      <c r="AS4037" t="s">
        <v>61</v>
      </c>
      <c r="AT4037" t="s">
        <v>62</v>
      </c>
      <c r="AU4037" t="s">
        <v>63</v>
      </c>
    </row>
    <row r="4038" spans="1:47" x14ac:dyDescent="0.25">
      <c r="A4038" t="s">
        <v>5356</v>
      </c>
      <c r="B4038">
        <v>2020</v>
      </c>
      <c r="C4038">
        <v>3</v>
      </c>
      <c r="D4038" t="s">
        <v>48</v>
      </c>
      <c r="E4038" s="1">
        <v>43920</v>
      </c>
      <c r="F4038" s="1">
        <v>43945</v>
      </c>
      <c r="G4038">
        <v>25</v>
      </c>
      <c r="H4038">
        <v>20.399999999999999</v>
      </c>
      <c r="I4038" t="s">
        <v>49</v>
      </c>
      <c r="J4038" t="s">
        <v>134</v>
      </c>
      <c r="K4038" t="s">
        <v>135</v>
      </c>
      <c r="L4038">
        <v>9999.0098999999991</v>
      </c>
      <c r="M4038" t="s">
        <v>52</v>
      </c>
      <c r="N4038" t="s">
        <v>81</v>
      </c>
      <c r="O4038" t="s">
        <v>91</v>
      </c>
      <c r="P4038" t="s">
        <v>131</v>
      </c>
      <c r="Q4038" t="s">
        <v>92</v>
      </c>
      <c r="R4038" t="s">
        <v>1568</v>
      </c>
      <c r="S4038" t="s">
        <v>137</v>
      </c>
      <c r="T4038" t="s">
        <v>74</v>
      </c>
      <c r="U4038" t="s">
        <v>103</v>
      </c>
      <c r="V4038">
        <v>16975</v>
      </c>
      <c r="W4038">
        <v>11291</v>
      </c>
      <c r="X4038">
        <v>11.3</v>
      </c>
      <c r="Y4038">
        <v>11.9</v>
      </c>
      <c r="Z4038">
        <v>14877.35</v>
      </c>
      <c r="AB4038">
        <v>15.27</v>
      </c>
      <c r="AC4038">
        <v>227177.13</v>
      </c>
      <c r="AD4038">
        <v>9069530.1099999994</v>
      </c>
      <c r="AE4038">
        <v>163.9</v>
      </c>
      <c r="AF4038">
        <v>1486495985.03</v>
      </c>
      <c r="AG4038">
        <v>102731.57</v>
      </c>
      <c r="AH4038">
        <v>0</v>
      </c>
      <c r="AI4038">
        <v>0</v>
      </c>
      <c r="AJ4038">
        <v>16.05</v>
      </c>
      <c r="AK4038">
        <v>1455659.58</v>
      </c>
      <c r="AL4038">
        <v>7.9000000000000001E-2</v>
      </c>
      <c r="AM4038">
        <v>7164.93</v>
      </c>
      <c r="AN4038">
        <v>794.7</v>
      </c>
      <c r="AO4038">
        <v>646.07000000000005</v>
      </c>
      <c r="AP4038">
        <v>513431.83</v>
      </c>
      <c r="AQ4038">
        <v>850505.46</v>
      </c>
      <c r="AR4038" t="s">
        <v>61</v>
      </c>
      <c r="AS4038" t="s">
        <v>124</v>
      </c>
      <c r="AT4038" t="s">
        <v>62</v>
      </c>
      <c r="AU4038" t="s">
        <v>63</v>
      </c>
    </row>
    <row r="4039" spans="1:47" x14ac:dyDescent="0.25">
      <c r="A4039" t="s">
        <v>5357</v>
      </c>
      <c r="B4039">
        <v>2020</v>
      </c>
      <c r="C4039">
        <v>4</v>
      </c>
      <c r="D4039" t="s">
        <v>77</v>
      </c>
      <c r="E4039" s="1">
        <v>43949</v>
      </c>
      <c r="F4039" s="1">
        <v>43959</v>
      </c>
      <c r="G4039">
        <v>10</v>
      </c>
      <c r="H4039">
        <v>9.6</v>
      </c>
      <c r="I4039" t="s">
        <v>49</v>
      </c>
      <c r="J4039" t="s">
        <v>50</v>
      </c>
      <c r="K4039" t="s">
        <v>51</v>
      </c>
      <c r="L4039">
        <v>2709</v>
      </c>
      <c r="M4039" t="s">
        <v>114</v>
      </c>
      <c r="N4039" t="s">
        <v>53</v>
      </c>
      <c r="O4039" t="s">
        <v>99</v>
      </c>
      <c r="P4039" t="s">
        <v>127</v>
      </c>
      <c r="Q4039" t="s">
        <v>56</v>
      </c>
      <c r="R4039" t="s">
        <v>3648</v>
      </c>
      <c r="S4039" t="s">
        <v>58</v>
      </c>
      <c r="T4039" t="s">
        <v>187</v>
      </c>
      <c r="U4039" t="s">
        <v>60</v>
      </c>
      <c r="V4039">
        <v>272358</v>
      </c>
      <c r="W4039">
        <v>166661</v>
      </c>
      <c r="X4039">
        <v>23.9</v>
      </c>
      <c r="Y4039">
        <v>12</v>
      </c>
      <c r="Z4039">
        <v>217031.33</v>
      </c>
      <c r="AB4039">
        <v>25.8</v>
      </c>
      <c r="AC4039">
        <v>5599408.3099999996</v>
      </c>
      <c r="AD4039">
        <v>19960371.420000002</v>
      </c>
      <c r="AE4039">
        <v>159.04</v>
      </c>
      <c r="AF4039">
        <v>3174497470.6399999</v>
      </c>
      <c r="AG4039">
        <v>194948.8</v>
      </c>
      <c r="AH4039">
        <v>0.3</v>
      </c>
      <c r="AI4039">
        <v>8439.2000000000007</v>
      </c>
      <c r="AJ4039">
        <v>6.57</v>
      </c>
      <c r="AK4039">
        <v>1311396.3999999999</v>
      </c>
      <c r="AL4039">
        <v>0.14799999999999999</v>
      </c>
      <c r="AM4039">
        <v>29541.35</v>
      </c>
      <c r="AN4039">
        <v>497.9</v>
      </c>
      <c r="AO4039">
        <v>375.16</v>
      </c>
      <c r="AP4039">
        <v>186792.16</v>
      </c>
      <c r="AQ4039">
        <v>6019129.8200000003</v>
      </c>
      <c r="AR4039" t="s">
        <v>61</v>
      </c>
      <c r="AS4039" t="s">
        <v>61</v>
      </c>
      <c r="AT4039" t="s">
        <v>62</v>
      </c>
      <c r="AU4039" t="s">
        <v>63</v>
      </c>
    </row>
    <row r="4040" spans="1:47" x14ac:dyDescent="0.25">
      <c r="A4040" t="s">
        <v>5358</v>
      </c>
      <c r="B4040">
        <v>2023</v>
      </c>
      <c r="C4040">
        <v>11</v>
      </c>
      <c r="D4040" t="s">
        <v>119</v>
      </c>
      <c r="E4040" s="1">
        <v>45250</v>
      </c>
      <c r="F4040" s="1">
        <v>45258</v>
      </c>
      <c r="G4040">
        <v>8</v>
      </c>
      <c r="H4040">
        <v>17.3</v>
      </c>
      <c r="I4040" t="s">
        <v>49</v>
      </c>
      <c r="J4040" t="s">
        <v>50</v>
      </c>
      <c r="K4040" t="s">
        <v>51</v>
      </c>
      <c r="L4040">
        <v>2709</v>
      </c>
      <c r="M4040" t="s">
        <v>114</v>
      </c>
      <c r="N4040" t="s">
        <v>53</v>
      </c>
      <c r="O4040" t="s">
        <v>99</v>
      </c>
      <c r="P4040" t="s">
        <v>174</v>
      </c>
      <c r="Q4040" t="s">
        <v>56</v>
      </c>
      <c r="R4040" t="s">
        <v>1384</v>
      </c>
      <c r="S4040" t="s">
        <v>170</v>
      </c>
      <c r="T4040" t="s">
        <v>95</v>
      </c>
      <c r="U4040" t="s">
        <v>96</v>
      </c>
      <c r="V4040">
        <v>93790</v>
      </c>
      <c r="W4040">
        <v>64109</v>
      </c>
      <c r="X4040">
        <v>2.2000000000000002</v>
      </c>
      <c r="Y4040">
        <v>11.1</v>
      </c>
      <c r="Z4040">
        <v>72161.919999999998</v>
      </c>
      <c r="AB4040">
        <v>24.49</v>
      </c>
      <c r="AC4040">
        <v>1767245.42</v>
      </c>
      <c r="AD4040">
        <v>6369011.0599999996</v>
      </c>
      <c r="AE4040">
        <v>286.97000000000003</v>
      </c>
      <c r="AF4040">
        <v>1827715103.8900001</v>
      </c>
      <c r="AG4040">
        <v>25945.279999999999</v>
      </c>
      <c r="AH4040">
        <v>0</v>
      </c>
      <c r="AI4040">
        <v>0</v>
      </c>
      <c r="AJ4040">
        <v>8.1199999999999992</v>
      </c>
      <c r="AK4040">
        <v>517163.7</v>
      </c>
      <c r="AL4040">
        <v>0.25800000000000001</v>
      </c>
      <c r="AM4040">
        <v>16432.05</v>
      </c>
      <c r="AN4040">
        <v>160.9</v>
      </c>
      <c r="AO4040">
        <v>720.12</v>
      </c>
      <c r="AP4040">
        <v>115867.31</v>
      </c>
      <c r="AQ4040">
        <v>1925490.06</v>
      </c>
      <c r="AR4040" t="s">
        <v>61</v>
      </c>
      <c r="AS4040" t="s">
        <v>61</v>
      </c>
      <c r="AT4040" t="s">
        <v>62</v>
      </c>
      <c r="AU4040" t="s">
        <v>63</v>
      </c>
    </row>
    <row r="4041" spans="1:47" x14ac:dyDescent="0.25">
      <c r="A4041" t="s">
        <v>5359</v>
      </c>
      <c r="B4041">
        <v>2025</v>
      </c>
      <c r="C4041">
        <v>12</v>
      </c>
      <c r="D4041" t="s">
        <v>119</v>
      </c>
      <c r="E4041" s="1">
        <v>46006</v>
      </c>
      <c r="F4041" s="1">
        <v>46017</v>
      </c>
      <c r="G4041">
        <v>11</v>
      </c>
      <c r="H4041">
        <v>6.3</v>
      </c>
      <c r="I4041" t="s">
        <v>65</v>
      </c>
      <c r="J4041" t="s">
        <v>50</v>
      </c>
      <c r="K4041" t="s">
        <v>51</v>
      </c>
      <c r="L4041">
        <v>2709</v>
      </c>
      <c r="M4041" t="s">
        <v>98</v>
      </c>
      <c r="N4041" t="s">
        <v>106</v>
      </c>
      <c r="O4041" t="s">
        <v>189</v>
      </c>
      <c r="P4041" t="s">
        <v>92</v>
      </c>
      <c r="Q4041" t="s">
        <v>55</v>
      </c>
      <c r="R4041" t="s">
        <v>1210</v>
      </c>
      <c r="S4041" t="s">
        <v>58</v>
      </c>
      <c r="T4041" t="s">
        <v>86</v>
      </c>
      <c r="U4041" t="s">
        <v>228</v>
      </c>
      <c r="V4041">
        <v>259660</v>
      </c>
      <c r="W4041">
        <v>155966</v>
      </c>
      <c r="X4041">
        <v>6</v>
      </c>
      <c r="Y4041">
        <v>11</v>
      </c>
      <c r="Z4041">
        <v>246380.36</v>
      </c>
      <c r="AB4041">
        <v>30.06</v>
      </c>
      <c r="AC4041">
        <v>7406193.6200000001</v>
      </c>
      <c r="AD4041">
        <v>18882590.789999999</v>
      </c>
      <c r="AE4041">
        <v>276.55</v>
      </c>
      <c r="AF4041">
        <v>5221980482.9700003</v>
      </c>
      <c r="AG4041">
        <v>103513.97</v>
      </c>
      <c r="AH4041">
        <v>0.2</v>
      </c>
      <c r="AJ4041">
        <v>2.46</v>
      </c>
      <c r="AK4041">
        <v>0</v>
      </c>
      <c r="AL4041">
        <v>0.30399999999999999</v>
      </c>
      <c r="AM4041">
        <v>57403.08</v>
      </c>
      <c r="AN4041">
        <v>530.1</v>
      </c>
      <c r="AO4041">
        <v>492.02</v>
      </c>
      <c r="AP4041">
        <v>260819.8</v>
      </c>
      <c r="AQ4041">
        <v>7834291.4199999999</v>
      </c>
      <c r="AR4041" t="s">
        <v>61</v>
      </c>
      <c r="AS4041" t="s">
        <v>61</v>
      </c>
      <c r="AT4041" t="s">
        <v>62</v>
      </c>
      <c r="AU4041" t="s">
        <v>63</v>
      </c>
    </row>
    <row r="4042" spans="1:47" x14ac:dyDescent="0.25">
      <c r="A4042" t="s">
        <v>5360</v>
      </c>
      <c r="B4042">
        <v>2020</v>
      </c>
      <c r="C4042">
        <v>12</v>
      </c>
      <c r="D4042" t="s">
        <v>119</v>
      </c>
      <c r="E4042" s="1">
        <v>44194</v>
      </c>
      <c r="F4042" s="1">
        <v>44202</v>
      </c>
      <c r="G4042">
        <v>8</v>
      </c>
      <c r="H4042">
        <v>3.4</v>
      </c>
      <c r="I4042" t="s">
        <v>49</v>
      </c>
      <c r="J4042" t="s">
        <v>50</v>
      </c>
      <c r="K4042" t="s">
        <v>51</v>
      </c>
      <c r="L4042">
        <v>2709</v>
      </c>
      <c r="M4042" t="s">
        <v>114</v>
      </c>
      <c r="N4042" t="s">
        <v>106</v>
      </c>
      <c r="O4042" t="s">
        <v>107</v>
      </c>
      <c r="P4042" t="s">
        <v>174</v>
      </c>
      <c r="Q4042" t="s">
        <v>100</v>
      </c>
      <c r="R4042" t="s">
        <v>1449</v>
      </c>
      <c r="S4042" t="s">
        <v>186</v>
      </c>
      <c r="T4042" t="s">
        <v>187</v>
      </c>
      <c r="U4042" t="s">
        <v>143</v>
      </c>
      <c r="V4042">
        <v>103973</v>
      </c>
      <c r="W4042">
        <v>67002</v>
      </c>
      <c r="X4042">
        <v>12.2</v>
      </c>
      <c r="Y4042">
        <v>12.5</v>
      </c>
      <c r="Z4042">
        <v>87439.09</v>
      </c>
      <c r="AB4042">
        <v>20.5</v>
      </c>
      <c r="AC4042">
        <v>1792501.34</v>
      </c>
      <c r="AD4042">
        <v>7490032.4500000002</v>
      </c>
      <c r="AE4042">
        <v>165.31</v>
      </c>
      <c r="AF4042">
        <v>1238177264.3099999</v>
      </c>
      <c r="AG4042">
        <v>165561.69</v>
      </c>
      <c r="AH4042">
        <v>5.6</v>
      </c>
      <c r="AI4042">
        <v>80988.179999999993</v>
      </c>
      <c r="AJ4042">
        <v>10.88</v>
      </c>
      <c r="AK4042">
        <v>814915.53</v>
      </c>
      <c r="AL4042">
        <v>0.28000000000000003</v>
      </c>
      <c r="AM4042">
        <v>20972.09</v>
      </c>
      <c r="AN4042">
        <v>276</v>
      </c>
      <c r="AO4042">
        <v>737.01</v>
      </c>
      <c r="AP4042">
        <v>203414.76</v>
      </c>
      <c r="AQ4042">
        <v>2263438.06</v>
      </c>
      <c r="AR4042" t="s">
        <v>61</v>
      </c>
      <c r="AS4042" t="s">
        <v>61</v>
      </c>
      <c r="AT4042" t="s">
        <v>62</v>
      </c>
      <c r="AU4042" t="s">
        <v>63</v>
      </c>
    </row>
    <row r="4043" spans="1:47" x14ac:dyDescent="0.25">
      <c r="A4043" t="s">
        <v>5361</v>
      </c>
      <c r="B4043">
        <v>2022</v>
      </c>
      <c r="C4043">
        <v>3</v>
      </c>
      <c r="D4043" t="s">
        <v>48</v>
      </c>
      <c r="E4043" s="1">
        <v>44645</v>
      </c>
      <c r="F4043" s="1">
        <v>44663</v>
      </c>
      <c r="G4043">
        <v>18</v>
      </c>
      <c r="H4043">
        <v>17.3</v>
      </c>
      <c r="I4043" t="s">
        <v>65</v>
      </c>
      <c r="J4043" t="s">
        <v>50</v>
      </c>
      <c r="K4043" t="s">
        <v>145</v>
      </c>
      <c r="L4043">
        <v>2710.19</v>
      </c>
      <c r="M4043" t="s">
        <v>80</v>
      </c>
      <c r="N4043" t="s">
        <v>168</v>
      </c>
      <c r="O4043" t="s">
        <v>99</v>
      </c>
      <c r="P4043" t="s">
        <v>184</v>
      </c>
      <c r="Q4043" t="s">
        <v>108</v>
      </c>
      <c r="R4043" t="s">
        <v>2192</v>
      </c>
      <c r="S4043" t="s">
        <v>123</v>
      </c>
      <c r="T4043" t="s">
        <v>86</v>
      </c>
      <c r="U4043" t="s">
        <v>143</v>
      </c>
      <c r="V4043">
        <v>72257</v>
      </c>
      <c r="W4043">
        <v>47049</v>
      </c>
      <c r="X4043">
        <v>14.9</v>
      </c>
      <c r="Y4043">
        <v>15.6</v>
      </c>
      <c r="Z4043">
        <v>59230.29</v>
      </c>
      <c r="AB4043">
        <v>52.15</v>
      </c>
      <c r="AC4043">
        <v>3088859.62</v>
      </c>
      <c r="AD4043">
        <v>21909876.57</v>
      </c>
      <c r="AE4043">
        <v>216.19</v>
      </c>
      <c r="AF4043">
        <v>4736696215.6700001</v>
      </c>
      <c r="AG4043">
        <v>67501.789999999994</v>
      </c>
      <c r="AI4043">
        <v>28371.87</v>
      </c>
      <c r="AJ4043">
        <v>17.059999999999999</v>
      </c>
      <c r="AK4043">
        <v>0</v>
      </c>
      <c r="AL4043">
        <v>0.29599999999999999</v>
      </c>
      <c r="AM4043">
        <v>64853.23</v>
      </c>
      <c r="AN4043">
        <v>782.6</v>
      </c>
      <c r="AO4043">
        <v>508.16</v>
      </c>
      <c r="AP4043">
        <v>397686.02</v>
      </c>
      <c r="AQ4043">
        <v>3647272.53</v>
      </c>
      <c r="AR4043" t="s">
        <v>61</v>
      </c>
      <c r="AS4043" t="s">
        <v>61</v>
      </c>
      <c r="AT4043" t="s">
        <v>62</v>
      </c>
      <c r="AU4043" t="s">
        <v>63</v>
      </c>
    </row>
    <row r="4044" spans="1:47" x14ac:dyDescent="0.25">
      <c r="A4044" t="s">
        <v>5362</v>
      </c>
      <c r="B4044">
        <v>2025</v>
      </c>
      <c r="C4044">
        <v>3</v>
      </c>
      <c r="D4044" t="s">
        <v>48</v>
      </c>
      <c r="E4044" s="1">
        <v>45721</v>
      </c>
      <c r="F4044" s="1">
        <v>45729</v>
      </c>
      <c r="G4044">
        <v>8</v>
      </c>
      <c r="H4044">
        <v>3.2</v>
      </c>
      <c r="I4044" t="s">
        <v>49</v>
      </c>
      <c r="J4044" t="s">
        <v>50</v>
      </c>
      <c r="K4044" t="s">
        <v>51</v>
      </c>
      <c r="L4044">
        <v>2709</v>
      </c>
      <c r="M4044" t="s">
        <v>80</v>
      </c>
      <c r="N4044" t="s">
        <v>168</v>
      </c>
      <c r="O4044" t="s">
        <v>54</v>
      </c>
      <c r="P4044" t="s">
        <v>257</v>
      </c>
      <c r="Q4044" t="s">
        <v>128</v>
      </c>
      <c r="R4044" t="s">
        <v>1508</v>
      </c>
      <c r="S4044" t="s">
        <v>186</v>
      </c>
      <c r="T4044" t="s">
        <v>86</v>
      </c>
      <c r="U4044" t="s">
        <v>96</v>
      </c>
      <c r="V4044">
        <v>83675</v>
      </c>
      <c r="W4044">
        <v>50869</v>
      </c>
      <c r="X4044">
        <v>3.7</v>
      </c>
      <c r="Y4044">
        <v>11.5</v>
      </c>
      <c r="Z4044">
        <v>72766.7</v>
      </c>
      <c r="AB4044">
        <v>15.31</v>
      </c>
      <c r="AC4044">
        <v>1114058.18</v>
      </c>
      <c r="AD4044">
        <v>5081298.66</v>
      </c>
      <c r="AE4044">
        <v>282.39999999999998</v>
      </c>
      <c r="AF4044">
        <v>1434958741.5799999</v>
      </c>
      <c r="AG4044">
        <v>24436.35</v>
      </c>
      <c r="AH4044">
        <v>1.4</v>
      </c>
      <c r="AI4044">
        <v>30077.95</v>
      </c>
      <c r="AJ4044">
        <v>20.47</v>
      </c>
      <c r="AK4044">
        <v>1040141.84</v>
      </c>
      <c r="AL4044">
        <v>0.20300000000000001</v>
      </c>
      <c r="AM4044">
        <v>10315.040000000001</v>
      </c>
      <c r="AN4044">
        <v>125.8</v>
      </c>
      <c r="AO4044">
        <v>559.57000000000005</v>
      </c>
      <c r="AP4044">
        <v>70393.91</v>
      </c>
      <c r="AQ4044">
        <v>1249281.43</v>
      </c>
      <c r="AR4044" t="s">
        <v>61</v>
      </c>
      <c r="AS4044" t="s">
        <v>61</v>
      </c>
      <c r="AT4044" t="s">
        <v>62</v>
      </c>
      <c r="AU4044" t="s">
        <v>63</v>
      </c>
    </row>
    <row r="4045" spans="1:47" x14ac:dyDescent="0.25">
      <c r="A4045" t="s">
        <v>5363</v>
      </c>
      <c r="B4045">
        <v>2021</v>
      </c>
      <c r="C4045">
        <v>10</v>
      </c>
      <c r="D4045" t="s">
        <v>119</v>
      </c>
      <c r="E4045" s="1">
        <v>44492</v>
      </c>
      <c r="F4045" s="1">
        <v>44507</v>
      </c>
      <c r="G4045">
        <v>15</v>
      </c>
      <c r="H4045">
        <v>16.100000000000001</v>
      </c>
      <c r="I4045" t="s">
        <v>49</v>
      </c>
      <c r="J4045" t="s">
        <v>50</v>
      </c>
      <c r="K4045" t="s">
        <v>51</v>
      </c>
      <c r="L4045">
        <v>2709</v>
      </c>
      <c r="M4045" t="s">
        <v>90</v>
      </c>
      <c r="N4045" t="s">
        <v>81</v>
      </c>
      <c r="O4045" t="s">
        <v>107</v>
      </c>
      <c r="P4045" t="s">
        <v>150</v>
      </c>
      <c r="Q4045" t="s">
        <v>226</v>
      </c>
      <c r="R4045" t="s">
        <v>1575</v>
      </c>
      <c r="S4045" t="s">
        <v>58</v>
      </c>
      <c r="T4045" t="s">
        <v>59</v>
      </c>
      <c r="U4045" t="s">
        <v>103</v>
      </c>
      <c r="V4045">
        <v>301762</v>
      </c>
      <c r="W4045">
        <v>195744</v>
      </c>
      <c r="X4045">
        <v>4</v>
      </c>
      <c r="Y4045">
        <v>12.9</v>
      </c>
      <c r="Z4045">
        <v>262813.06</v>
      </c>
      <c r="AB4045">
        <v>28.7</v>
      </c>
      <c r="AC4045">
        <v>7542734.8200000003</v>
      </c>
      <c r="AD4045">
        <v>15958009</v>
      </c>
      <c r="AE4045">
        <v>174.95</v>
      </c>
      <c r="AF4045">
        <v>2791853674.5500002</v>
      </c>
      <c r="AG4045">
        <v>148663.28</v>
      </c>
      <c r="AH4045">
        <v>1.6</v>
      </c>
      <c r="AI4045">
        <v>27142.7</v>
      </c>
      <c r="AJ4045">
        <v>10.24</v>
      </c>
      <c r="AK4045">
        <v>1634100.12</v>
      </c>
      <c r="AL4045">
        <v>0.31</v>
      </c>
      <c r="AM4045">
        <v>49469.83</v>
      </c>
      <c r="AN4045">
        <v>765.4</v>
      </c>
      <c r="AO4045">
        <v>631.28</v>
      </c>
      <c r="AP4045">
        <v>483181.71</v>
      </c>
      <c r="AQ4045">
        <v>8251192.3399999999</v>
      </c>
      <c r="AR4045" t="s">
        <v>61</v>
      </c>
      <c r="AS4045" t="s">
        <v>61</v>
      </c>
      <c r="AT4045" t="s">
        <v>62</v>
      </c>
      <c r="AU4045" t="s">
        <v>63</v>
      </c>
    </row>
    <row r="4046" spans="1:47" x14ac:dyDescent="0.25">
      <c r="A4046" t="s">
        <v>5364</v>
      </c>
      <c r="B4046">
        <v>2026</v>
      </c>
      <c r="C4046">
        <v>4</v>
      </c>
      <c r="D4046" t="s">
        <v>77</v>
      </c>
      <c r="E4046" s="1">
        <v>46115</v>
      </c>
      <c r="F4046" s="1">
        <v>46127</v>
      </c>
      <c r="G4046">
        <v>12</v>
      </c>
      <c r="H4046">
        <v>1.4</v>
      </c>
      <c r="I4046" t="s">
        <v>65</v>
      </c>
      <c r="J4046" t="s">
        <v>134</v>
      </c>
      <c r="K4046" t="s">
        <v>135</v>
      </c>
      <c r="L4046">
        <v>9999.0098999999991</v>
      </c>
      <c r="M4046" t="s">
        <v>68</v>
      </c>
      <c r="N4046" t="s">
        <v>81</v>
      </c>
      <c r="O4046" t="s">
        <v>54</v>
      </c>
      <c r="P4046" t="s">
        <v>82</v>
      </c>
      <c r="Q4046" t="s">
        <v>230</v>
      </c>
      <c r="R4046" t="s">
        <v>1222</v>
      </c>
      <c r="S4046" t="s">
        <v>137</v>
      </c>
      <c r="T4046" t="s">
        <v>162</v>
      </c>
      <c r="U4046" t="s">
        <v>75</v>
      </c>
      <c r="V4046">
        <v>2922</v>
      </c>
      <c r="W4046">
        <v>1846</v>
      </c>
      <c r="X4046">
        <v>17.100000000000001</v>
      </c>
      <c r="Y4046">
        <v>14</v>
      </c>
      <c r="Z4046">
        <v>2715.13</v>
      </c>
      <c r="AB4046">
        <v>14.21</v>
      </c>
      <c r="AC4046">
        <v>38582</v>
      </c>
      <c r="AD4046">
        <v>2769704.11</v>
      </c>
      <c r="AE4046">
        <v>280.57</v>
      </c>
      <c r="AF4046">
        <v>777095882.13999999</v>
      </c>
      <c r="AG4046">
        <v>59472.59</v>
      </c>
      <c r="AH4046">
        <v>1.4</v>
      </c>
      <c r="AI4046">
        <v>11236.23</v>
      </c>
      <c r="AJ4046">
        <v>18.52</v>
      </c>
      <c r="AK4046">
        <v>0</v>
      </c>
      <c r="AL4046">
        <v>0.17599999999999999</v>
      </c>
      <c r="AM4046">
        <v>4874.68</v>
      </c>
      <c r="AN4046">
        <v>404.8</v>
      </c>
      <c r="AO4046">
        <v>360.6</v>
      </c>
      <c r="AP4046">
        <v>145970.88</v>
      </c>
      <c r="AQ4046">
        <v>260136.38</v>
      </c>
      <c r="AR4046" t="s">
        <v>61</v>
      </c>
      <c r="AS4046" t="s">
        <v>61</v>
      </c>
      <c r="AT4046" t="s">
        <v>62</v>
      </c>
      <c r="AU4046" t="s">
        <v>63</v>
      </c>
    </row>
    <row r="4047" spans="1:47" x14ac:dyDescent="0.25">
      <c r="A4047" t="s">
        <v>5365</v>
      </c>
      <c r="B4047">
        <v>2021</v>
      </c>
      <c r="C4047">
        <v>5</v>
      </c>
      <c r="D4047" t="s">
        <v>77</v>
      </c>
      <c r="E4047" s="1">
        <v>44331</v>
      </c>
      <c r="F4047" s="1">
        <v>44346</v>
      </c>
      <c r="G4047">
        <v>15</v>
      </c>
      <c r="H4047">
        <v>15.4</v>
      </c>
      <c r="I4047" t="s">
        <v>49</v>
      </c>
      <c r="J4047" t="s">
        <v>66</v>
      </c>
      <c r="K4047" t="s">
        <v>391</v>
      </c>
      <c r="L4047">
        <v>9999.99</v>
      </c>
      <c r="M4047" t="s">
        <v>114</v>
      </c>
      <c r="N4047" t="s">
        <v>53</v>
      </c>
      <c r="O4047" t="s">
        <v>99</v>
      </c>
      <c r="P4047" t="s">
        <v>159</v>
      </c>
      <c r="Q4047" t="s">
        <v>226</v>
      </c>
      <c r="R4047" t="s">
        <v>3324</v>
      </c>
      <c r="S4047" t="s">
        <v>130</v>
      </c>
      <c r="T4047" t="s">
        <v>74</v>
      </c>
      <c r="U4047" t="s">
        <v>166</v>
      </c>
      <c r="V4047">
        <v>81635</v>
      </c>
      <c r="W4047">
        <v>53070</v>
      </c>
      <c r="X4047">
        <v>8.5</v>
      </c>
      <c r="Y4047">
        <v>15.2</v>
      </c>
      <c r="Z4047">
        <v>69077.740000000005</v>
      </c>
      <c r="AB4047">
        <v>38.01</v>
      </c>
      <c r="AC4047">
        <v>2625644.9</v>
      </c>
      <c r="AD4047">
        <v>22118001.57</v>
      </c>
      <c r="AE4047">
        <v>173.91</v>
      </c>
      <c r="AF4047">
        <v>3846541653.04</v>
      </c>
      <c r="AG4047">
        <v>57667.01</v>
      </c>
      <c r="AH4047">
        <v>1.8</v>
      </c>
      <c r="AI4047">
        <v>34949.86</v>
      </c>
      <c r="AJ4047">
        <v>17.86</v>
      </c>
      <c r="AK4047">
        <v>3950275.08</v>
      </c>
      <c r="AL4047">
        <v>0.32700000000000001</v>
      </c>
      <c r="AM4047">
        <v>72325.87</v>
      </c>
      <c r="AN4047">
        <v>816.1</v>
      </c>
      <c r="AO4047">
        <v>588.15</v>
      </c>
      <c r="AP4047">
        <v>479989.21</v>
      </c>
      <c r="AQ4047">
        <v>3270576.85</v>
      </c>
      <c r="AR4047" t="s">
        <v>61</v>
      </c>
      <c r="AS4047" t="s">
        <v>61</v>
      </c>
      <c r="AT4047" t="s">
        <v>62</v>
      </c>
      <c r="AU4047" t="s">
        <v>117</v>
      </c>
    </row>
    <row r="4048" spans="1:47" x14ac:dyDescent="0.25">
      <c r="A4048" t="s">
        <v>5366</v>
      </c>
      <c r="B4048">
        <v>2025</v>
      </c>
      <c r="C4048">
        <v>3</v>
      </c>
      <c r="D4048" t="s">
        <v>48</v>
      </c>
      <c r="E4048" s="1">
        <v>45746</v>
      </c>
      <c r="F4048" s="1">
        <v>45761</v>
      </c>
      <c r="G4048">
        <v>15</v>
      </c>
      <c r="I4048" t="s">
        <v>49</v>
      </c>
      <c r="J4048" t="s">
        <v>50</v>
      </c>
      <c r="K4048" t="s">
        <v>139</v>
      </c>
      <c r="L4048">
        <v>2710.1210999999998</v>
      </c>
      <c r="M4048" t="s">
        <v>52</v>
      </c>
      <c r="N4048" t="s">
        <v>106</v>
      </c>
      <c r="O4048" t="s">
        <v>107</v>
      </c>
      <c r="P4048" t="s">
        <v>55</v>
      </c>
      <c r="Q4048" t="s">
        <v>92</v>
      </c>
      <c r="R4048" t="s">
        <v>367</v>
      </c>
      <c r="S4048" t="s">
        <v>142</v>
      </c>
      <c r="T4048" t="s">
        <v>162</v>
      </c>
      <c r="U4048" t="s">
        <v>103</v>
      </c>
      <c r="V4048">
        <v>45174</v>
      </c>
      <c r="W4048">
        <v>25400</v>
      </c>
      <c r="X4048">
        <v>2.7</v>
      </c>
      <c r="Y4048">
        <v>14.7</v>
      </c>
      <c r="Z4048">
        <v>38023.160000000003</v>
      </c>
      <c r="AB4048">
        <v>19.920000000000002</v>
      </c>
      <c r="AC4048">
        <v>757421.35</v>
      </c>
      <c r="AD4048">
        <v>19755693.239999998</v>
      </c>
      <c r="AE4048">
        <v>276.51</v>
      </c>
      <c r="AF4048">
        <v>5462646737.79</v>
      </c>
      <c r="AG4048">
        <v>185766.74</v>
      </c>
      <c r="AH4048">
        <v>0</v>
      </c>
      <c r="AI4048">
        <v>0</v>
      </c>
      <c r="AJ4048">
        <v>5.28</v>
      </c>
      <c r="AK4048">
        <v>1043100.6</v>
      </c>
      <c r="AL4048">
        <v>0.316</v>
      </c>
      <c r="AM4048">
        <v>62427.99</v>
      </c>
      <c r="AN4048">
        <v>346</v>
      </c>
      <c r="AO4048">
        <v>449.4</v>
      </c>
      <c r="AP4048">
        <v>155492.4</v>
      </c>
      <c r="AQ4048">
        <v>1161108.48</v>
      </c>
      <c r="AR4048" t="s">
        <v>124</v>
      </c>
      <c r="AS4048" t="s">
        <v>61</v>
      </c>
      <c r="AT4048" t="s">
        <v>62</v>
      </c>
      <c r="AU4048" t="s">
        <v>63</v>
      </c>
    </row>
    <row r="4049" spans="1:47" x14ac:dyDescent="0.25">
      <c r="A4049" t="s">
        <v>5367</v>
      </c>
      <c r="B4049">
        <v>2023</v>
      </c>
      <c r="C4049">
        <v>10</v>
      </c>
      <c r="D4049" t="s">
        <v>119</v>
      </c>
      <c r="E4049" s="1">
        <v>45213</v>
      </c>
      <c r="F4049" s="1">
        <v>45218</v>
      </c>
      <c r="G4049">
        <v>5</v>
      </c>
      <c r="H4049">
        <v>3.3</v>
      </c>
      <c r="I4049" t="s">
        <v>65</v>
      </c>
      <c r="J4049" t="s">
        <v>50</v>
      </c>
      <c r="K4049" t="s">
        <v>51</v>
      </c>
      <c r="L4049">
        <v>2709</v>
      </c>
      <c r="M4049" t="s">
        <v>68</v>
      </c>
      <c r="N4049" t="s">
        <v>81</v>
      </c>
      <c r="O4049" t="s">
        <v>99</v>
      </c>
      <c r="P4049" t="s">
        <v>226</v>
      </c>
      <c r="Q4049" t="s">
        <v>146</v>
      </c>
      <c r="R4049" t="s">
        <v>326</v>
      </c>
      <c r="S4049" t="s">
        <v>58</v>
      </c>
      <c r="T4049" t="s">
        <v>95</v>
      </c>
      <c r="U4049" t="s">
        <v>228</v>
      </c>
      <c r="V4049">
        <v>312514</v>
      </c>
      <c r="W4049">
        <v>215068</v>
      </c>
      <c r="X4049">
        <v>7.7</v>
      </c>
      <c r="Y4049">
        <v>14.2</v>
      </c>
      <c r="Z4049">
        <v>245518.2</v>
      </c>
      <c r="AB4049">
        <v>31.53</v>
      </c>
      <c r="AC4049">
        <v>7741188.8499999996</v>
      </c>
      <c r="AD4049">
        <v>16164918.289999999</v>
      </c>
      <c r="AE4049">
        <v>285.25</v>
      </c>
      <c r="AF4049">
        <v>4611042942.2200003</v>
      </c>
      <c r="AG4049">
        <v>224238.72</v>
      </c>
      <c r="AH4049">
        <v>2</v>
      </c>
      <c r="AI4049">
        <v>57614.12</v>
      </c>
      <c r="AJ4049">
        <v>15.41</v>
      </c>
      <c r="AK4049">
        <v>0</v>
      </c>
      <c r="AL4049">
        <v>0.14099999999999999</v>
      </c>
      <c r="AM4049">
        <v>22792.53</v>
      </c>
      <c r="AN4049">
        <v>103.4</v>
      </c>
      <c r="AO4049">
        <v>616.23</v>
      </c>
      <c r="AP4049">
        <v>63718.18</v>
      </c>
      <c r="AQ4049">
        <v>8109552.4000000004</v>
      </c>
      <c r="AR4049" t="s">
        <v>61</v>
      </c>
      <c r="AS4049" t="s">
        <v>61</v>
      </c>
      <c r="AT4049" t="s">
        <v>62</v>
      </c>
      <c r="AU4049" t="s">
        <v>63</v>
      </c>
    </row>
    <row r="4050" spans="1:47" x14ac:dyDescent="0.25">
      <c r="A4050" t="s">
        <v>5368</v>
      </c>
      <c r="B4050">
        <v>2026</v>
      </c>
      <c r="C4050">
        <v>3</v>
      </c>
      <c r="D4050" t="s">
        <v>48</v>
      </c>
      <c r="E4050" s="1">
        <v>46094</v>
      </c>
      <c r="F4050" s="1">
        <v>46101</v>
      </c>
      <c r="G4050">
        <v>7</v>
      </c>
      <c r="H4050">
        <v>2.7</v>
      </c>
      <c r="I4050" t="s">
        <v>65</v>
      </c>
      <c r="J4050" t="s">
        <v>50</v>
      </c>
      <c r="K4050" t="s">
        <v>51</v>
      </c>
      <c r="L4050">
        <v>2709</v>
      </c>
      <c r="M4050" t="s">
        <v>52</v>
      </c>
      <c r="N4050" t="s">
        <v>69</v>
      </c>
      <c r="O4050" t="s">
        <v>189</v>
      </c>
      <c r="P4050" t="s">
        <v>226</v>
      </c>
      <c r="Q4050" t="s">
        <v>83</v>
      </c>
      <c r="R4050" t="s">
        <v>2405</v>
      </c>
      <c r="S4050" t="s">
        <v>58</v>
      </c>
      <c r="T4050" t="s">
        <v>131</v>
      </c>
      <c r="U4050" t="s">
        <v>213</v>
      </c>
      <c r="V4050">
        <v>294241</v>
      </c>
      <c r="W4050">
        <v>182787</v>
      </c>
      <c r="X4050">
        <v>24.7</v>
      </c>
      <c r="Y4050">
        <v>12</v>
      </c>
      <c r="Z4050">
        <v>256277.87</v>
      </c>
      <c r="AB4050">
        <v>31.14</v>
      </c>
      <c r="AC4050">
        <v>7980492.8700000001</v>
      </c>
      <c r="AD4050">
        <v>21617038.329999998</v>
      </c>
      <c r="AE4050">
        <v>282.23</v>
      </c>
      <c r="AF4050">
        <v>6100976727.8800001</v>
      </c>
      <c r="AG4050">
        <v>199277.52</v>
      </c>
      <c r="AH4050">
        <v>2</v>
      </c>
      <c r="AI4050">
        <v>55124.5</v>
      </c>
      <c r="AJ4050">
        <v>7.59</v>
      </c>
      <c r="AK4050">
        <v>0</v>
      </c>
      <c r="AL4050">
        <v>0.08</v>
      </c>
      <c r="AM4050">
        <v>17293.63</v>
      </c>
      <c r="AN4050">
        <v>140.80000000000001</v>
      </c>
      <c r="AO4050">
        <v>525.80999999999995</v>
      </c>
      <c r="AP4050">
        <v>74034.05</v>
      </c>
      <c r="AQ4050">
        <v>8326222.5700000003</v>
      </c>
      <c r="AR4050" t="s">
        <v>61</v>
      </c>
      <c r="AS4050" t="s">
        <v>61</v>
      </c>
      <c r="AT4050" t="s">
        <v>116</v>
      </c>
      <c r="AU4050" t="s">
        <v>63</v>
      </c>
    </row>
    <row r="4051" spans="1:47" x14ac:dyDescent="0.25">
      <c r="A4051" t="s">
        <v>5369</v>
      </c>
      <c r="B4051">
        <v>2020</v>
      </c>
      <c r="C4051">
        <v>8</v>
      </c>
      <c r="D4051" t="s">
        <v>89</v>
      </c>
      <c r="E4051" s="1">
        <v>44069</v>
      </c>
      <c r="F4051" s="1">
        <v>44098</v>
      </c>
      <c r="G4051">
        <v>29</v>
      </c>
      <c r="H4051">
        <v>7.8</v>
      </c>
      <c r="I4051" t="s">
        <v>65</v>
      </c>
      <c r="J4051" t="s">
        <v>239</v>
      </c>
      <c r="K4051" t="s">
        <v>240</v>
      </c>
      <c r="L4051">
        <v>3105.2</v>
      </c>
      <c r="M4051" t="s">
        <v>98</v>
      </c>
      <c r="N4051" t="s">
        <v>168</v>
      </c>
      <c r="O4051" t="s">
        <v>107</v>
      </c>
      <c r="P4051" t="s">
        <v>92</v>
      </c>
      <c r="Q4051" t="s">
        <v>140</v>
      </c>
      <c r="R4051" t="s">
        <v>2760</v>
      </c>
      <c r="S4051" t="s">
        <v>161</v>
      </c>
      <c r="T4051" t="s">
        <v>148</v>
      </c>
      <c r="U4051" t="s">
        <v>96</v>
      </c>
      <c r="V4051">
        <v>35849</v>
      </c>
      <c r="W4051">
        <v>23968</v>
      </c>
      <c r="X4051">
        <v>19.5</v>
      </c>
      <c r="Y4051">
        <v>12.6</v>
      </c>
      <c r="Z4051">
        <v>30559.51</v>
      </c>
      <c r="AB4051">
        <v>14.23</v>
      </c>
      <c r="AC4051">
        <v>434861.83</v>
      </c>
      <c r="AD4051">
        <v>15383657.33</v>
      </c>
      <c r="AE4051">
        <v>158.44</v>
      </c>
      <c r="AF4051">
        <v>2437386667.3699999</v>
      </c>
      <c r="AG4051">
        <v>222883.15</v>
      </c>
      <c r="AH4051">
        <v>0</v>
      </c>
      <c r="AI4051">
        <v>0</v>
      </c>
      <c r="AJ4051">
        <v>6.13</v>
      </c>
      <c r="AK4051">
        <v>0</v>
      </c>
      <c r="AL4051">
        <v>0.27800000000000002</v>
      </c>
      <c r="AM4051">
        <v>42766.57</v>
      </c>
      <c r="AN4051">
        <v>1502.5</v>
      </c>
      <c r="AO4051">
        <v>740.28</v>
      </c>
      <c r="AP4051">
        <v>1112270.7</v>
      </c>
      <c r="AQ4051">
        <v>1812782.25</v>
      </c>
      <c r="AR4051" t="s">
        <v>61</v>
      </c>
      <c r="AS4051" t="s">
        <v>61</v>
      </c>
      <c r="AT4051" t="s">
        <v>62</v>
      </c>
      <c r="AU4051" t="s">
        <v>63</v>
      </c>
    </row>
    <row r="4052" spans="1:47" x14ac:dyDescent="0.25">
      <c r="A4052" t="s">
        <v>5370</v>
      </c>
      <c r="B4052">
        <v>2020</v>
      </c>
      <c r="C4052">
        <v>9</v>
      </c>
      <c r="D4052" t="s">
        <v>89</v>
      </c>
      <c r="E4052" s="1">
        <v>44099</v>
      </c>
      <c r="F4052" s="1">
        <v>44116</v>
      </c>
      <c r="G4052">
        <v>17</v>
      </c>
      <c r="H4052">
        <v>9.3000000000000007</v>
      </c>
      <c r="I4052" t="s">
        <v>49</v>
      </c>
      <c r="J4052" t="s">
        <v>112</v>
      </c>
      <c r="K4052" t="s">
        <v>113</v>
      </c>
      <c r="L4052">
        <v>7304.39</v>
      </c>
      <c r="M4052" t="s">
        <v>80</v>
      </c>
      <c r="N4052" t="s">
        <v>69</v>
      </c>
      <c r="O4052" t="s">
        <v>91</v>
      </c>
      <c r="P4052" t="s">
        <v>230</v>
      </c>
      <c r="Q4052" t="s">
        <v>82</v>
      </c>
      <c r="R4052" t="s">
        <v>2279</v>
      </c>
      <c r="S4052" t="s">
        <v>73</v>
      </c>
      <c r="T4052" t="s">
        <v>102</v>
      </c>
      <c r="U4052" t="s">
        <v>213</v>
      </c>
      <c r="V4052">
        <v>6108</v>
      </c>
      <c r="W4052">
        <v>3394</v>
      </c>
      <c r="X4052">
        <v>2.4</v>
      </c>
      <c r="Y4052">
        <v>10.1</v>
      </c>
      <c r="Z4052">
        <v>4735.1000000000004</v>
      </c>
      <c r="AB4052">
        <v>30.52</v>
      </c>
      <c r="AC4052">
        <v>144515.25</v>
      </c>
      <c r="AD4052">
        <v>3708719.72</v>
      </c>
      <c r="AE4052">
        <v>166.68</v>
      </c>
      <c r="AF4052">
        <v>618169402.92999995</v>
      </c>
      <c r="AG4052">
        <v>177381.47</v>
      </c>
      <c r="AH4052">
        <v>2.9</v>
      </c>
      <c r="AI4052">
        <v>53694.52</v>
      </c>
      <c r="AJ4052">
        <v>3.86</v>
      </c>
      <c r="AK4052">
        <v>143156.57999999999</v>
      </c>
      <c r="AL4052">
        <v>0.21299999999999999</v>
      </c>
      <c r="AM4052">
        <v>7899.57</v>
      </c>
      <c r="AN4052">
        <v>567.6</v>
      </c>
      <c r="AO4052">
        <v>467.97</v>
      </c>
      <c r="AP4052">
        <v>265619.77</v>
      </c>
      <c r="AQ4052">
        <v>649110.57999999996</v>
      </c>
      <c r="AR4052" t="s">
        <v>61</v>
      </c>
      <c r="AS4052" t="s">
        <v>61</v>
      </c>
      <c r="AT4052" t="s">
        <v>62</v>
      </c>
      <c r="AU4052" t="s">
        <v>63</v>
      </c>
    </row>
    <row r="4053" spans="1:47" x14ac:dyDescent="0.25">
      <c r="A4053" t="s">
        <v>5371</v>
      </c>
      <c r="B4053">
        <v>2022</v>
      </c>
      <c r="C4053">
        <v>12</v>
      </c>
      <c r="D4053" t="s">
        <v>119</v>
      </c>
      <c r="E4053" s="1">
        <v>44898</v>
      </c>
      <c r="F4053" s="1">
        <v>44917</v>
      </c>
      <c r="G4053">
        <v>19</v>
      </c>
      <c r="H4053">
        <v>19.8</v>
      </c>
      <c r="I4053" t="s">
        <v>65</v>
      </c>
      <c r="J4053" t="s">
        <v>50</v>
      </c>
      <c r="K4053" t="s">
        <v>51</v>
      </c>
      <c r="L4053">
        <v>2709</v>
      </c>
      <c r="M4053" t="s">
        <v>114</v>
      </c>
      <c r="N4053" t="s">
        <v>53</v>
      </c>
      <c r="O4053" t="s">
        <v>200</v>
      </c>
      <c r="P4053" t="s">
        <v>184</v>
      </c>
      <c r="Q4053" t="s">
        <v>257</v>
      </c>
      <c r="R4053" t="s">
        <v>3634</v>
      </c>
      <c r="S4053" t="s">
        <v>186</v>
      </c>
      <c r="T4053" t="s">
        <v>131</v>
      </c>
      <c r="U4053" t="s">
        <v>75</v>
      </c>
      <c r="V4053">
        <v>92551</v>
      </c>
      <c r="W4053">
        <v>59612</v>
      </c>
      <c r="X4053">
        <v>11.5</v>
      </c>
      <c r="Y4053">
        <v>11.8</v>
      </c>
      <c r="Z4053">
        <v>72141.62</v>
      </c>
      <c r="AB4053">
        <v>20.010000000000002</v>
      </c>
      <c r="AC4053">
        <v>1443553.82</v>
      </c>
      <c r="AD4053">
        <v>6689692.4199999999</v>
      </c>
      <c r="AE4053">
        <v>216.55</v>
      </c>
      <c r="AF4053">
        <v>1448652893.55</v>
      </c>
      <c r="AG4053">
        <v>52586.29</v>
      </c>
      <c r="AH4053">
        <v>1.9</v>
      </c>
      <c r="AI4053">
        <v>40792.19</v>
      </c>
      <c r="AJ4053">
        <v>3.4</v>
      </c>
      <c r="AK4053">
        <v>0</v>
      </c>
      <c r="AL4053">
        <v>0.27100000000000002</v>
      </c>
      <c r="AM4053">
        <v>18129.07</v>
      </c>
      <c r="AN4053">
        <v>943.1</v>
      </c>
      <c r="AO4053">
        <v>371.74</v>
      </c>
      <c r="AP4053">
        <v>350587.99</v>
      </c>
      <c r="AQ4053">
        <v>1905649.36</v>
      </c>
      <c r="AR4053" t="s">
        <v>61</v>
      </c>
      <c r="AS4053" t="s">
        <v>61</v>
      </c>
      <c r="AT4053" t="s">
        <v>62</v>
      </c>
      <c r="AU4053" t="s">
        <v>63</v>
      </c>
    </row>
    <row r="4054" spans="1:47" x14ac:dyDescent="0.25">
      <c r="A4054" t="s">
        <v>5372</v>
      </c>
      <c r="B4054">
        <v>2024</v>
      </c>
      <c r="C4054">
        <v>6</v>
      </c>
      <c r="D4054" t="s">
        <v>77</v>
      </c>
      <c r="E4054" s="1">
        <v>45464</v>
      </c>
      <c r="F4054" s="1">
        <v>45476</v>
      </c>
      <c r="G4054">
        <v>12</v>
      </c>
      <c r="H4054">
        <v>13.5</v>
      </c>
      <c r="I4054" t="s">
        <v>49</v>
      </c>
      <c r="J4054" t="s">
        <v>112</v>
      </c>
      <c r="K4054" t="s">
        <v>343</v>
      </c>
      <c r="L4054">
        <v>2523.1</v>
      </c>
      <c r="M4054" t="s">
        <v>80</v>
      </c>
      <c r="N4054" t="s">
        <v>106</v>
      </c>
      <c r="O4054" t="s">
        <v>107</v>
      </c>
      <c r="P4054" t="s">
        <v>121</v>
      </c>
      <c r="Q4054" t="s">
        <v>100</v>
      </c>
      <c r="R4054" t="s">
        <v>3724</v>
      </c>
      <c r="S4054" t="s">
        <v>130</v>
      </c>
      <c r="T4054" t="s">
        <v>86</v>
      </c>
      <c r="U4054" t="s">
        <v>110</v>
      </c>
      <c r="V4054">
        <v>85963</v>
      </c>
      <c r="W4054">
        <v>64445</v>
      </c>
      <c r="X4054">
        <v>9.1999999999999993</v>
      </c>
      <c r="Y4054">
        <v>12.6</v>
      </c>
      <c r="Z4054">
        <v>79712.05</v>
      </c>
      <c r="AB4054">
        <v>37.36</v>
      </c>
      <c r="AC4054">
        <v>2978042.19</v>
      </c>
      <c r="AD4054">
        <v>44311928.590000004</v>
      </c>
      <c r="AE4054">
        <v>280.61</v>
      </c>
      <c r="AF4054">
        <v>12434370281.639999</v>
      </c>
      <c r="AG4054">
        <v>231897.89</v>
      </c>
      <c r="AH4054">
        <v>1.3</v>
      </c>
      <c r="AI4054">
        <v>24680.44</v>
      </c>
      <c r="AJ4054">
        <v>8.5</v>
      </c>
      <c r="AK4054">
        <v>3766513.93</v>
      </c>
      <c r="AL4054">
        <v>0.23699999999999999</v>
      </c>
      <c r="AM4054">
        <v>105019.27</v>
      </c>
      <c r="AN4054">
        <v>203.8</v>
      </c>
      <c r="AO4054">
        <v>430.45</v>
      </c>
      <c r="AP4054">
        <v>87725.71</v>
      </c>
      <c r="AQ4054">
        <v>3427365.5</v>
      </c>
      <c r="AR4054" t="s">
        <v>61</v>
      </c>
      <c r="AS4054" t="s">
        <v>61</v>
      </c>
      <c r="AT4054" t="s">
        <v>62</v>
      </c>
      <c r="AU4054" t="s">
        <v>63</v>
      </c>
    </row>
    <row r="4055" spans="1:47" x14ac:dyDescent="0.25">
      <c r="A4055" t="s">
        <v>5373</v>
      </c>
      <c r="B4055">
        <v>2023</v>
      </c>
      <c r="C4055">
        <v>10</v>
      </c>
      <c r="D4055" t="s">
        <v>119</v>
      </c>
      <c r="E4055" s="1">
        <v>45212</v>
      </c>
      <c r="F4055" s="1">
        <v>45224</v>
      </c>
      <c r="G4055">
        <v>12</v>
      </c>
      <c r="H4055">
        <v>9.8000000000000007</v>
      </c>
      <c r="I4055" t="s">
        <v>49</v>
      </c>
      <c r="J4055" t="s">
        <v>66</v>
      </c>
      <c r="K4055" t="s">
        <v>391</v>
      </c>
      <c r="L4055">
        <v>9999.99</v>
      </c>
      <c r="M4055" t="s">
        <v>52</v>
      </c>
      <c r="N4055" t="s">
        <v>69</v>
      </c>
      <c r="O4055" t="s">
        <v>54</v>
      </c>
      <c r="P4055" t="s">
        <v>164</v>
      </c>
      <c r="Q4055" t="s">
        <v>56</v>
      </c>
      <c r="R4055" t="s">
        <v>380</v>
      </c>
      <c r="S4055" t="s">
        <v>130</v>
      </c>
      <c r="T4055" t="s">
        <v>131</v>
      </c>
      <c r="U4055" t="s">
        <v>132</v>
      </c>
      <c r="V4055">
        <v>60043</v>
      </c>
      <c r="W4055">
        <v>37386</v>
      </c>
      <c r="X4055">
        <v>1.4</v>
      </c>
      <c r="Y4055">
        <v>13.1</v>
      </c>
      <c r="Z4055">
        <v>50577.06</v>
      </c>
      <c r="AB4055">
        <v>20.41</v>
      </c>
      <c r="AC4055">
        <v>1032277.79</v>
      </c>
      <c r="AD4055">
        <v>29476310.57</v>
      </c>
      <c r="AE4055">
        <v>281.93</v>
      </c>
      <c r="AF4055">
        <v>8310256239</v>
      </c>
      <c r="AG4055">
        <v>139093.25</v>
      </c>
      <c r="AH4055">
        <v>0.4</v>
      </c>
      <c r="AI4055">
        <v>10777.32</v>
      </c>
      <c r="AJ4055">
        <v>8.57</v>
      </c>
      <c r="AK4055">
        <v>2526119.8199999998</v>
      </c>
      <c r="AL4055">
        <v>0.214</v>
      </c>
      <c r="AM4055">
        <v>63079.3</v>
      </c>
      <c r="AN4055">
        <v>270</v>
      </c>
      <c r="AO4055">
        <v>650.79</v>
      </c>
      <c r="AP4055">
        <v>175713.3</v>
      </c>
      <c r="AQ4055">
        <v>1420940.96</v>
      </c>
      <c r="AR4055" t="s">
        <v>124</v>
      </c>
      <c r="AS4055" t="s">
        <v>61</v>
      </c>
      <c r="AT4055" t="s">
        <v>62</v>
      </c>
      <c r="AU4055" t="s">
        <v>63</v>
      </c>
    </row>
    <row r="4056" spans="1:47" x14ac:dyDescent="0.25">
      <c r="A4056" t="s">
        <v>5374</v>
      </c>
      <c r="B4056">
        <v>2022</v>
      </c>
      <c r="C4056">
        <v>4</v>
      </c>
      <c r="D4056" t="s">
        <v>77</v>
      </c>
      <c r="E4056" s="1">
        <v>44670</v>
      </c>
      <c r="F4056" s="1">
        <v>44680</v>
      </c>
      <c r="G4056">
        <v>10</v>
      </c>
      <c r="H4056">
        <v>15</v>
      </c>
      <c r="I4056" t="s">
        <v>49</v>
      </c>
      <c r="J4056" t="s">
        <v>239</v>
      </c>
      <c r="K4056" t="s">
        <v>265</v>
      </c>
      <c r="L4056">
        <v>3102.1</v>
      </c>
      <c r="M4056" t="s">
        <v>98</v>
      </c>
      <c r="N4056" t="s">
        <v>69</v>
      </c>
      <c r="O4056" t="s">
        <v>99</v>
      </c>
      <c r="P4056" t="s">
        <v>140</v>
      </c>
      <c r="Q4056" t="s">
        <v>100</v>
      </c>
      <c r="R4056" t="s">
        <v>1659</v>
      </c>
      <c r="S4056" t="s">
        <v>161</v>
      </c>
      <c r="T4056" t="s">
        <v>131</v>
      </c>
      <c r="U4056" t="s">
        <v>96</v>
      </c>
      <c r="V4056">
        <v>23214</v>
      </c>
      <c r="W4056">
        <v>14432</v>
      </c>
      <c r="X4056">
        <v>4.4000000000000004</v>
      </c>
      <c r="Y4056">
        <v>13.4</v>
      </c>
      <c r="Z4056">
        <v>18223.27</v>
      </c>
      <c r="AB4056">
        <v>27.15</v>
      </c>
      <c r="AC4056">
        <v>494761.78</v>
      </c>
      <c r="AD4056">
        <v>10757925.210000001</v>
      </c>
      <c r="AE4056">
        <v>216.97</v>
      </c>
      <c r="AF4056">
        <v>2334147032.8099999</v>
      </c>
      <c r="AG4056">
        <v>116563.68</v>
      </c>
      <c r="AH4056">
        <v>1.5</v>
      </c>
      <c r="AI4056">
        <v>27573.7</v>
      </c>
      <c r="AJ4056">
        <v>21.82</v>
      </c>
      <c r="AK4056">
        <v>2347379.2799999998</v>
      </c>
      <c r="AL4056">
        <v>0.14699999999999999</v>
      </c>
      <c r="AM4056">
        <v>15814.15</v>
      </c>
      <c r="AO4056">
        <v>498.34</v>
      </c>
      <c r="AP4056">
        <v>77093.2</v>
      </c>
      <c r="AQ4056">
        <v>731806.51</v>
      </c>
      <c r="AR4056" t="s">
        <v>61</v>
      </c>
      <c r="AS4056" t="s">
        <v>61</v>
      </c>
      <c r="AT4056" t="s">
        <v>62</v>
      </c>
      <c r="AU4056" t="s">
        <v>63</v>
      </c>
    </row>
    <row r="4057" spans="1:47" x14ac:dyDescent="0.25">
      <c r="A4057" t="s">
        <v>5375</v>
      </c>
      <c r="B4057">
        <v>2020</v>
      </c>
      <c r="C4057">
        <v>8</v>
      </c>
      <c r="D4057" t="s">
        <v>89</v>
      </c>
      <c r="E4057" s="1">
        <v>44066</v>
      </c>
      <c r="F4057" s="1">
        <v>44087</v>
      </c>
      <c r="G4057">
        <v>21</v>
      </c>
      <c r="H4057">
        <v>11.3</v>
      </c>
      <c r="I4057" t="s">
        <v>49</v>
      </c>
      <c r="J4057" t="s">
        <v>66</v>
      </c>
      <c r="K4057" t="s">
        <v>67</v>
      </c>
      <c r="L4057">
        <v>8479.8989999999994</v>
      </c>
      <c r="M4057" t="s">
        <v>98</v>
      </c>
      <c r="N4057" t="s">
        <v>106</v>
      </c>
      <c r="O4057" t="s">
        <v>99</v>
      </c>
      <c r="P4057" t="s">
        <v>146</v>
      </c>
      <c r="Q4057" t="s">
        <v>56</v>
      </c>
      <c r="R4057" t="s">
        <v>685</v>
      </c>
      <c r="S4057" t="s">
        <v>73</v>
      </c>
      <c r="T4057" t="s">
        <v>162</v>
      </c>
      <c r="U4057" t="s">
        <v>181</v>
      </c>
      <c r="V4057">
        <v>6871</v>
      </c>
      <c r="W4057">
        <v>5117</v>
      </c>
      <c r="X4057">
        <v>7.3</v>
      </c>
      <c r="Y4057">
        <v>10.3</v>
      </c>
      <c r="Z4057">
        <v>6302.16</v>
      </c>
      <c r="AB4057">
        <v>39.799999999999997</v>
      </c>
      <c r="AC4057">
        <v>250825.97</v>
      </c>
      <c r="AD4057">
        <v>2310245.81</v>
      </c>
      <c r="AE4057">
        <v>158.62</v>
      </c>
      <c r="AF4057">
        <v>366451190.38</v>
      </c>
      <c r="AG4057">
        <v>119034.98</v>
      </c>
      <c r="AH4057">
        <v>1.9</v>
      </c>
      <c r="AI4057">
        <v>36099.06</v>
      </c>
      <c r="AJ4057">
        <v>2.2000000000000002</v>
      </c>
      <c r="AK4057">
        <v>50825.41</v>
      </c>
      <c r="AL4057">
        <v>6.5000000000000002E-2</v>
      </c>
      <c r="AM4057">
        <v>1501.66</v>
      </c>
      <c r="AN4057">
        <v>641.79999999999995</v>
      </c>
      <c r="AO4057">
        <v>696.25</v>
      </c>
      <c r="AP4057">
        <v>446853.25</v>
      </c>
      <c r="AQ4057">
        <v>854314.92</v>
      </c>
      <c r="AR4057" t="s">
        <v>61</v>
      </c>
      <c r="AS4057" t="s">
        <v>61</v>
      </c>
      <c r="AT4057" t="s">
        <v>62</v>
      </c>
      <c r="AU4057" t="s">
        <v>63</v>
      </c>
    </row>
    <row r="4058" spans="1:47" x14ac:dyDescent="0.25">
      <c r="A4058" t="s">
        <v>5376</v>
      </c>
      <c r="B4058">
        <v>2024</v>
      </c>
      <c r="C4058">
        <v>4</v>
      </c>
      <c r="D4058" t="s">
        <v>77</v>
      </c>
      <c r="E4058" s="1">
        <v>45404</v>
      </c>
      <c r="F4058" s="1">
        <v>45432</v>
      </c>
      <c r="G4058">
        <v>28</v>
      </c>
      <c r="H4058">
        <v>5</v>
      </c>
      <c r="I4058" t="s">
        <v>65</v>
      </c>
      <c r="J4058" t="s">
        <v>78</v>
      </c>
      <c r="K4058" t="s">
        <v>315</v>
      </c>
      <c r="L4058">
        <v>1511.9</v>
      </c>
      <c r="M4058" t="s">
        <v>98</v>
      </c>
      <c r="N4058" t="s">
        <v>168</v>
      </c>
      <c r="O4058" t="s">
        <v>99</v>
      </c>
      <c r="P4058" t="s">
        <v>92</v>
      </c>
      <c r="Q4058" t="s">
        <v>71</v>
      </c>
      <c r="R4058" t="s">
        <v>3079</v>
      </c>
      <c r="S4058" t="s">
        <v>85</v>
      </c>
      <c r="T4058" t="s">
        <v>74</v>
      </c>
      <c r="U4058" t="s">
        <v>110</v>
      </c>
      <c r="V4058">
        <v>60502</v>
      </c>
      <c r="W4058">
        <v>39967</v>
      </c>
      <c r="X4058">
        <v>20.5</v>
      </c>
      <c r="Y4058">
        <v>14</v>
      </c>
      <c r="Z4058">
        <v>53321.66</v>
      </c>
      <c r="AB4058">
        <v>24.14</v>
      </c>
      <c r="AC4058">
        <v>1287184.8700000001</v>
      </c>
      <c r="AD4058">
        <v>65027897.240000002</v>
      </c>
      <c r="AE4058">
        <v>280.52</v>
      </c>
      <c r="AF4058">
        <v>18241625733.759998</v>
      </c>
      <c r="AG4058">
        <v>128503.93</v>
      </c>
      <c r="AH4058">
        <v>0</v>
      </c>
      <c r="AI4058">
        <v>0</v>
      </c>
      <c r="AJ4058">
        <v>2.4</v>
      </c>
      <c r="AK4058">
        <v>0</v>
      </c>
      <c r="AL4058">
        <v>0.19900000000000001</v>
      </c>
      <c r="AM4058">
        <v>129405.52</v>
      </c>
      <c r="AN4058">
        <v>1337.1</v>
      </c>
      <c r="AO4058">
        <v>668.93</v>
      </c>
      <c r="AP4058">
        <v>894426.3</v>
      </c>
      <c r="AQ4058">
        <v>2439520.62</v>
      </c>
      <c r="AR4058" t="s">
        <v>61</v>
      </c>
      <c r="AS4058" t="s">
        <v>61</v>
      </c>
      <c r="AT4058" t="s">
        <v>293</v>
      </c>
      <c r="AU4058" t="s">
        <v>63</v>
      </c>
    </row>
    <row r="4059" spans="1:47" x14ac:dyDescent="0.25">
      <c r="A4059" t="s">
        <v>5377</v>
      </c>
      <c r="B4059">
        <v>2026</v>
      </c>
      <c r="C4059">
        <v>4</v>
      </c>
      <c r="D4059" t="s">
        <v>77</v>
      </c>
      <c r="E4059" s="1">
        <v>46119</v>
      </c>
      <c r="F4059" s="1">
        <v>46132</v>
      </c>
      <c r="G4059">
        <v>13</v>
      </c>
      <c r="H4059">
        <v>14.1</v>
      </c>
      <c r="I4059" t="s">
        <v>49</v>
      </c>
      <c r="J4059" t="s">
        <v>50</v>
      </c>
      <c r="K4059" t="s">
        <v>145</v>
      </c>
      <c r="L4059">
        <v>2710.19</v>
      </c>
      <c r="M4059" t="s">
        <v>114</v>
      </c>
      <c r="N4059" t="s">
        <v>69</v>
      </c>
      <c r="O4059" t="s">
        <v>99</v>
      </c>
      <c r="P4059" t="s">
        <v>71</v>
      </c>
      <c r="Q4059" t="s">
        <v>82</v>
      </c>
      <c r="R4059" t="s">
        <v>5116</v>
      </c>
      <c r="S4059" t="s">
        <v>170</v>
      </c>
      <c r="T4059" t="s">
        <v>162</v>
      </c>
      <c r="U4059" t="s">
        <v>228</v>
      </c>
      <c r="V4059">
        <v>124225</v>
      </c>
      <c r="W4059">
        <v>84687</v>
      </c>
      <c r="X4059">
        <v>10.4</v>
      </c>
      <c r="Y4059">
        <v>13.6</v>
      </c>
      <c r="Z4059">
        <v>109449.34</v>
      </c>
      <c r="AB4059">
        <v>32.909999999999997</v>
      </c>
      <c r="AC4059">
        <v>3601977.78</v>
      </c>
      <c r="AD4059">
        <v>118105688.3</v>
      </c>
      <c r="AE4059">
        <v>281.45</v>
      </c>
      <c r="AF4059">
        <v>33240845972.029999</v>
      </c>
      <c r="AG4059">
        <v>54508.5</v>
      </c>
      <c r="AH4059">
        <v>0</v>
      </c>
      <c r="AI4059">
        <v>0</v>
      </c>
      <c r="AJ4059">
        <v>5.62</v>
      </c>
      <c r="AK4059">
        <v>6637539.6799999997</v>
      </c>
      <c r="AL4059">
        <v>0.14499999999999999</v>
      </c>
      <c r="AM4059">
        <v>171253.25</v>
      </c>
      <c r="AN4059">
        <v>238.7</v>
      </c>
      <c r="AO4059">
        <v>625.47</v>
      </c>
      <c r="AP4059">
        <v>149299.69</v>
      </c>
      <c r="AQ4059">
        <v>3977039.22</v>
      </c>
      <c r="AR4059" t="s">
        <v>61</v>
      </c>
      <c r="AS4059" t="s">
        <v>124</v>
      </c>
      <c r="AT4059" t="s">
        <v>62</v>
      </c>
      <c r="AU4059" t="s">
        <v>63</v>
      </c>
    </row>
    <row r="4060" spans="1:47" x14ac:dyDescent="0.25">
      <c r="A4060" t="s">
        <v>5378</v>
      </c>
      <c r="B4060">
        <v>2022</v>
      </c>
      <c r="C4060">
        <v>2</v>
      </c>
      <c r="D4060" t="s">
        <v>48</v>
      </c>
      <c r="E4060" s="1">
        <v>44612</v>
      </c>
      <c r="F4060" s="1">
        <v>44632</v>
      </c>
      <c r="G4060">
        <v>20</v>
      </c>
      <c r="H4060">
        <v>3.7</v>
      </c>
      <c r="I4060" t="s">
        <v>65</v>
      </c>
      <c r="J4060" t="s">
        <v>50</v>
      </c>
      <c r="K4060" t="s">
        <v>223</v>
      </c>
      <c r="L4060">
        <v>2710.1109999999999</v>
      </c>
      <c r="M4060" t="s">
        <v>68</v>
      </c>
      <c r="N4060" t="s">
        <v>53</v>
      </c>
      <c r="O4060" t="s">
        <v>107</v>
      </c>
      <c r="P4060" t="s">
        <v>82</v>
      </c>
      <c r="Q4060" t="s">
        <v>55</v>
      </c>
      <c r="R4060" t="s">
        <v>2018</v>
      </c>
      <c r="S4060" t="s">
        <v>123</v>
      </c>
      <c r="T4060" t="s">
        <v>102</v>
      </c>
      <c r="U4060" t="s">
        <v>103</v>
      </c>
      <c r="V4060">
        <v>32631</v>
      </c>
      <c r="W4060">
        <v>23143</v>
      </c>
      <c r="X4060">
        <v>4.7</v>
      </c>
      <c r="Y4060">
        <v>14.4</v>
      </c>
      <c r="Z4060">
        <v>28050.15</v>
      </c>
      <c r="AB4060">
        <v>40.07</v>
      </c>
      <c r="AC4060">
        <v>1123969.51</v>
      </c>
      <c r="AD4060">
        <v>18553210.710000001</v>
      </c>
      <c r="AE4060">
        <v>212.21</v>
      </c>
      <c r="AF4060">
        <v>3937176844.77</v>
      </c>
      <c r="AG4060">
        <v>171937.8</v>
      </c>
      <c r="AH4060">
        <v>0</v>
      </c>
      <c r="AI4060">
        <v>0</v>
      </c>
      <c r="AJ4060">
        <v>24.2</v>
      </c>
      <c r="AK4060">
        <v>0</v>
      </c>
      <c r="AL4060">
        <v>0.183</v>
      </c>
      <c r="AM4060">
        <v>33952.379999999997</v>
      </c>
      <c r="AN4060">
        <v>661.6</v>
      </c>
      <c r="AO4060">
        <v>425.03</v>
      </c>
      <c r="AP4060">
        <v>281199.84999999998</v>
      </c>
      <c r="AQ4060">
        <v>1611059.54</v>
      </c>
      <c r="AR4060" t="s">
        <v>61</v>
      </c>
      <c r="AS4060" t="s">
        <v>61</v>
      </c>
      <c r="AT4060" t="s">
        <v>62</v>
      </c>
      <c r="AU4060" t="s">
        <v>63</v>
      </c>
    </row>
    <row r="4061" spans="1:47" x14ac:dyDescent="0.25">
      <c r="A4061" t="s">
        <v>5379</v>
      </c>
      <c r="B4061">
        <v>2025</v>
      </c>
      <c r="C4061">
        <v>1</v>
      </c>
      <c r="D4061" t="s">
        <v>48</v>
      </c>
      <c r="E4061" s="1">
        <v>45666</v>
      </c>
      <c r="F4061" s="1">
        <v>45673</v>
      </c>
      <c r="G4061">
        <v>7</v>
      </c>
      <c r="H4061">
        <v>15.7</v>
      </c>
      <c r="I4061" t="s">
        <v>65</v>
      </c>
      <c r="J4061" t="s">
        <v>78</v>
      </c>
      <c r="K4061" t="s">
        <v>315</v>
      </c>
      <c r="L4061">
        <v>1511.9</v>
      </c>
      <c r="M4061" t="s">
        <v>68</v>
      </c>
      <c r="N4061" t="s">
        <v>168</v>
      </c>
      <c r="O4061" t="s">
        <v>99</v>
      </c>
      <c r="P4061" t="s">
        <v>70</v>
      </c>
      <c r="Q4061" t="s">
        <v>127</v>
      </c>
      <c r="R4061" t="s">
        <v>1152</v>
      </c>
      <c r="S4061" t="s">
        <v>85</v>
      </c>
      <c r="T4061" t="s">
        <v>95</v>
      </c>
      <c r="U4061" t="s">
        <v>166</v>
      </c>
      <c r="V4061">
        <v>64241</v>
      </c>
      <c r="W4061">
        <v>36163</v>
      </c>
      <c r="X4061">
        <v>15.7</v>
      </c>
      <c r="Y4061">
        <v>12.1</v>
      </c>
      <c r="Z4061">
        <v>51227.19</v>
      </c>
      <c r="AB4061">
        <v>21.55</v>
      </c>
      <c r="AC4061">
        <v>1103945.94</v>
      </c>
      <c r="AD4061">
        <v>58702773.840000004</v>
      </c>
      <c r="AE4061">
        <v>277.57</v>
      </c>
      <c r="AF4061">
        <v>16294128934.77</v>
      </c>
      <c r="AG4061">
        <v>71660.45</v>
      </c>
      <c r="AH4061">
        <v>0.8</v>
      </c>
      <c r="AI4061">
        <v>16280.83</v>
      </c>
      <c r="AJ4061">
        <v>14.49</v>
      </c>
      <c r="AK4061">
        <v>0</v>
      </c>
      <c r="AL4061">
        <v>0.23699999999999999</v>
      </c>
      <c r="AM4061">
        <v>139125.57</v>
      </c>
      <c r="AN4061">
        <v>260.7</v>
      </c>
      <c r="AO4061">
        <v>498.76</v>
      </c>
      <c r="AP4061">
        <v>130026.73</v>
      </c>
      <c r="AQ4061">
        <v>1461039.52</v>
      </c>
      <c r="AR4061" t="s">
        <v>61</v>
      </c>
      <c r="AS4061" t="s">
        <v>61</v>
      </c>
      <c r="AT4061" t="s">
        <v>62</v>
      </c>
      <c r="AU4061" t="s">
        <v>117</v>
      </c>
    </row>
    <row r="4062" spans="1:47" x14ac:dyDescent="0.25">
      <c r="A4062" t="s">
        <v>5380</v>
      </c>
      <c r="B4062">
        <v>2024</v>
      </c>
      <c r="C4062">
        <v>3</v>
      </c>
      <c r="D4062" t="s">
        <v>48</v>
      </c>
      <c r="E4062" s="1">
        <v>45380</v>
      </c>
      <c r="F4062" s="1">
        <v>45398</v>
      </c>
      <c r="G4062">
        <v>18</v>
      </c>
      <c r="H4062">
        <v>3.1</v>
      </c>
      <c r="I4062" t="s">
        <v>49</v>
      </c>
      <c r="J4062" t="s">
        <v>112</v>
      </c>
      <c r="K4062" t="s">
        <v>343</v>
      </c>
      <c r="L4062">
        <v>2523.1</v>
      </c>
      <c r="M4062" t="s">
        <v>80</v>
      </c>
      <c r="N4062" t="s">
        <v>53</v>
      </c>
      <c r="O4062" t="s">
        <v>107</v>
      </c>
      <c r="P4062" t="s">
        <v>150</v>
      </c>
      <c r="Q4062" t="s">
        <v>100</v>
      </c>
      <c r="R4062" t="s">
        <v>1495</v>
      </c>
      <c r="S4062" t="s">
        <v>130</v>
      </c>
      <c r="T4062" t="s">
        <v>95</v>
      </c>
      <c r="U4062" t="s">
        <v>132</v>
      </c>
      <c r="V4062">
        <v>59440</v>
      </c>
      <c r="W4062">
        <v>43465</v>
      </c>
      <c r="X4062">
        <v>4.8</v>
      </c>
      <c r="Y4062">
        <v>14.1</v>
      </c>
      <c r="Z4062">
        <v>52445.17</v>
      </c>
      <c r="AB4062">
        <v>39.869999999999997</v>
      </c>
      <c r="AC4062">
        <v>2090988.93</v>
      </c>
      <c r="AD4062">
        <v>47736642.640000001</v>
      </c>
      <c r="AE4062">
        <v>279.7</v>
      </c>
      <c r="AF4062">
        <v>13351938946.41</v>
      </c>
      <c r="AG4062">
        <v>60514.51</v>
      </c>
      <c r="AH4062">
        <v>0</v>
      </c>
      <c r="AI4062">
        <v>0</v>
      </c>
      <c r="AJ4062">
        <v>19.04</v>
      </c>
      <c r="AK4062">
        <v>9089056.7599999998</v>
      </c>
      <c r="AL4062">
        <v>8.1000000000000003E-2</v>
      </c>
      <c r="AM4062">
        <v>38666.68</v>
      </c>
      <c r="AN4062">
        <v>349.5</v>
      </c>
      <c r="AO4062">
        <v>553.53</v>
      </c>
      <c r="AP4062">
        <v>193458.73</v>
      </c>
      <c r="AQ4062">
        <v>2383628.85</v>
      </c>
      <c r="AR4062" t="s">
        <v>124</v>
      </c>
      <c r="AS4062" t="s">
        <v>61</v>
      </c>
      <c r="AT4062" t="s">
        <v>62</v>
      </c>
      <c r="AU4062" t="s">
        <v>63</v>
      </c>
    </row>
    <row r="4063" spans="1:47" x14ac:dyDescent="0.25">
      <c r="A4063" t="s">
        <v>5381</v>
      </c>
      <c r="B4063">
        <v>2021</v>
      </c>
      <c r="C4063">
        <v>8</v>
      </c>
      <c r="D4063" t="s">
        <v>89</v>
      </c>
      <c r="E4063" s="1">
        <v>44423</v>
      </c>
      <c r="F4063" s="1">
        <v>44431</v>
      </c>
      <c r="G4063">
        <v>8</v>
      </c>
      <c r="H4063">
        <v>10.1</v>
      </c>
      <c r="I4063" t="s">
        <v>65</v>
      </c>
      <c r="J4063" t="s">
        <v>66</v>
      </c>
      <c r="K4063" t="s">
        <v>67</v>
      </c>
      <c r="L4063">
        <v>8479.8989999999994</v>
      </c>
      <c r="M4063" t="s">
        <v>68</v>
      </c>
      <c r="N4063" t="s">
        <v>69</v>
      </c>
      <c r="O4063" t="s">
        <v>99</v>
      </c>
      <c r="P4063" t="s">
        <v>226</v>
      </c>
      <c r="Q4063" t="s">
        <v>108</v>
      </c>
      <c r="R4063" t="s">
        <v>5267</v>
      </c>
      <c r="S4063" t="s">
        <v>73</v>
      </c>
      <c r="T4063" t="s">
        <v>86</v>
      </c>
      <c r="U4063" t="s">
        <v>213</v>
      </c>
      <c r="V4063">
        <v>5621</v>
      </c>
      <c r="W4063">
        <v>3553</v>
      </c>
      <c r="X4063">
        <v>11.4</v>
      </c>
      <c r="Y4063">
        <v>14</v>
      </c>
      <c r="Z4063">
        <v>4443.9399999999996</v>
      </c>
      <c r="AB4063">
        <v>40.6</v>
      </c>
      <c r="AC4063">
        <v>180423.96</v>
      </c>
      <c r="AD4063">
        <v>2938955.28</v>
      </c>
      <c r="AE4063">
        <v>165.15</v>
      </c>
      <c r="AF4063">
        <v>485368464.49000001</v>
      </c>
      <c r="AG4063">
        <v>162617.89000000001</v>
      </c>
      <c r="AH4063">
        <v>1.6</v>
      </c>
      <c r="AI4063">
        <v>32030.01</v>
      </c>
      <c r="AJ4063">
        <v>21.5</v>
      </c>
      <c r="AK4063">
        <v>0</v>
      </c>
      <c r="AL4063">
        <v>0.22600000000000001</v>
      </c>
      <c r="AM4063">
        <v>6642.04</v>
      </c>
      <c r="AN4063">
        <v>350.5</v>
      </c>
      <c r="AO4063">
        <v>725.01</v>
      </c>
      <c r="AP4063">
        <v>254116.01</v>
      </c>
      <c r="AQ4063">
        <v>635829.91</v>
      </c>
      <c r="AR4063" t="s">
        <v>61</v>
      </c>
      <c r="AS4063" t="s">
        <v>61</v>
      </c>
      <c r="AT4063" t="s">
        <v>62</v>
      </c>
      <c r="AU4063" t="s">
        <v>63</v>
      </c>
    </row>
    <row r="4064" spans="1:47" x14ac:dyDescent="0.25">
      <c r="A4064" t="s">
        <v>5382</v>
      </c>
      <c r="B4064">
        <v>2025</v>
      </c>
      <c r="C4064">
        <v>3</v>
      </c>
      <c r="D4064" t="s">
        <v>48</v>
      </c>
      <c r="E4064" s="1">
        <v>45725</v>
      </c>
      <c r="F4064" s="1">
        <v>45740</v>
      </c>
      <c r="G4064">
        <v>15</v>
      </c>
      <c r="H4064">
        <v>6</v>
      </c>
      <c r="I4064" t="s">
        <v>65</v>
      </c>
      <c r="J4064" t="s">
        <v>66</v>
      </c>
      <c r="K4064" t="s">
        <v>251</v>
      </c>
      <c r="L4064">
        <v>8543.7000000000007</v>
      </c>
      <c r="M4064" t="s">
        <v>98</v>
      </c>
      <c r="N4064" t="s">
        <v>168</v>
      </c>
      <c r="O4064" t="s">
        <v>91</v>
      </c>
      <c r="P4064" t="s">
        <v>92</v>
      </c>
      <c r="Q4064" t="s">
        <v>230</v>
      </c>
      <c r="R4064" t="s">
        <v>1001</v>
      </c>
      <c r="S4064" t="s">
        <v>156</v>
      </c>
      <c r="T4064" t="s">
        <v>95</v>
      </c>
      <c r="U4064" t="s">
        <v>132</v>
      </c>
      <c r="V4064">
        <v>23180</v>
      </c>
      <c r="W4064">
        <v>16152</v>
      </c>
      <c r="X4064">
        <v>8.6</v>
      </c>
      <c r="Y4064">
        <v>11.6</v>
      </c>
      <c r="Z4064">
        <v>21750.41</v>
      </c>
      <c r="AA4064">
        <v>1553</v>
      </c>
      <c r="AB4064">
        <v>4194.59</v>
      </c>
      <c r="AC4064">
        <v>6514198.2699999996</v>
      </c>
      <c r="AD4064">
        <v>48761809.170000002</v>
      </c>
      <c r="AE4064">
        <v>277.14999999999998</v>
      </c>
      <c r="AF4064">
        <v>13514335411.469999</v>
      </c>
      <c r="AG4064">
        <v>62796.54</v>
      </c>
      <c r="AH4064">
        <v>0.8</v>
      </c>
      <c r="AI4064">
        <v>20448.89</v>
      </c>
      <c r="AJ4064">
        <v>15.6</v>
      </c>
      <c r="AK4064">
        <v>0</v>
      </c>
      <c r="AL4064">
        <v>0.21299999999999999</v>
      </c>
      <c r="AM4064">
        <v>103862.65</v>
      </c>
      <c r="AN4064">
        <v>785.6</v>
      </c>
      <c r="AO4064">
        <v>452.7</v>
      </c>
      <c r="AP4064">
        <v>355641.12</v>
      </c>
      <c r="AQ4064">
        <v>7056947.4699999997</v>
      </c>
      <c r="AR4064" t="s">
        <v>61</v>
      </c>
      <c r="AS4064" t="s">
        <v>61</v>
      </c>
      <c r="AT4064" t="s">
        <v>62</v>
      </c>
      <c r="AU4064" t="s">
        <v>63</v>
      </c>
    </row>
    <row r="4065" spans="1:47" x14ac:dyDescent="0.25">
      <c r="A4065" t="s">
        <v>5383</v>
      </c>
      <c r="B4065">
        <v>2022</v>
      </c>
      <c r="C4065">
        <v>5</v>
      </c>
      <c r="D4065" t="s">
        <v>77</v>
      </c>
      <c r="E4065" s="1">
        <v>44693</v>
      </c>
      <c r="F4065" s="1">
        <v>44708</v>
      </c>
      <c r="G4065">
        <v>15</v>
      </c>
      <c r="H4065">
        <v>3.6</v>
      </c>
      <c r="I4065" t="s">
        <v>49</v>
      </c>
      <c r="J4065" t="s">
        <v>66</v>
      </c>
      <c r="K4065" t="s">
        <v>251</v>
      </c>
      <c r="L4065">
        <v>8543.7000000000007</v>
      </c>
      <c r="M4065" t="s">
        <v>52</v>
      </c>
      <c r="N4065" t="s">
        <v>69</v>
      </c>
      <c r="O4065" t="s">
        <v>54</v>
      </c>
      <c r="P4065" t="s">
        <v>196</v>
      </c>
      <c r="Q4065" t="s">
        <v>226</v>
      </c>
      <c r="R4065" t="s">
        <v>1316</v>
      </c>
      <c r="S4065" t="s">
        <v>156</v>
      </c>
      <c r="T4065" t="s">
        <v>59</v>
      </c>
      <c r="U4065" t="s">
        <v>143</v>
      </c>
      <c r="V4065">
        <v>27693</v>
      </c>
      <c r="W4065">
        <v>20254</v>
      </c>
      <c r="X4065">
        <v>18.100000000000001</v>
      </c>
      <c r="Y4065">
        <v>15.2</v>
      </c>
      <c r="Z4065">
        <v>22895.82</v>
      </c>
      <c r="AA4065">
        <v>1635</v>
      </c>
      <c r="AB4065">
        <v>2571.91</v>
      </c>
      <c r="AC4065">
        <v>4205072.8499999996</v>
      </c>
      <c r="AD4065">
        <v>27147115.859999999</v>
      </c>
      <c r="AE4065">
        <v>218.34</v>
      </c>
      <c r="AF4065">
        <v>5927301276.8699999</v>
      </c>
      <c r="AG4065">
        <v>200986.53</v>
      </c>
      <c r="AH4065">
        <v>0.9</v>
      </c>
      <c r="AI4065">
        <v>27392.68</v>
      </c>
      <c r="AJ4065">
        <v>2.08</v>
      </c>
      <c r="AK4065">
        <v>564660.01</v>
      </c>
      <c r="AL4065">
        <v>8.7999999999999995E-2</v>
      </c>
      <c r="AM4065">
        <v>23889.46</v>
      </c>
      <c r="AN4065">
        <v>562.79999999999995</v>
      </c>
      <c r="AO4065">
        <v>420.43</v>
      </c>
      <c r="AP4065">
        <v>236618</v>
      </c>
      <c r="AQ4065">
        <v>4693959.5199999996</v>
      </c>
      <c r="AR4065" t="s">
        <v>61</v>
      </c>
      <c r="AS4065" t="s">
        <v>61</v>
      </c>
      <c r="AT4065" t="s">
        <v>62</v>
      </c>
      <c r="AU4065" t="s">
        <v>63</v>
      </c>
    </row>
    <row r="4066" spans="1:47" x14ac:dyDescent="0.25">
      <c r="A4066" t="s">
        <v>5384</v>
      </c>
      <c r="B4066">
        <v>2024</v>
      </c>
      <c r="C4066">
        <v>8</v>
      </c>
      <c r="D4066" t="s">
        <v>89</v>
      </c>
      <c r="E4066" s="1">
        <v>45509</v>
      </c>
      <c r="F4066" s="1">
        <v>45534</v>
      </c>
      <c r="G4066">
        <v>25</v>
      </c>
      <c r="H4066">
        <v>19.100000000000001</v>
      </c>
      <c r="I4066" t="s">
        <v>49</v>
      </c>
      <c r="J4066" t="s">
        <v>134</v>
      </c>
      <c r="K4066" t="s">
        <v>135</v>
      </c>
      <c r="L4066">
        <v>9999.0098999999991</v>
      </c>
      <c r="M4066" t="s">
        <v>98</v>
      </c>
      <c r="N4066" t="s">
        <v>106</v>
      </c>
      <c r="O4066" t="s">
        <v>189</v>
      </c>
      <c r="P4066" t="s">
        <v>140</v>
      </c>
      <c r="Q4066" t="s">
        <v>82</v>
      </c>
      <c r="R4066" t="s">
        <v>884</v>
      </c>
      <c r="S4066" t="s">
        <v>137</v>
      </c>
      <c r="T4066" t="s">
        <v>59</v>
      </c>
      <c r="U4066" t="s">
        <v>60</v>
      </c>
      <c r="V4066">
        <v>4499</v>
      </c>
      <c r="W4066">
        <v>2587</v>
      </c>
      <c r="X4066">
        <v>12.6</v>
      </c>
      <c r="Y4066">
        <v>11.2</v>
      </c>
      <c r="Z4066">
        <v>3842.26</v>
      </c>
      <c r="AB4066">
        <v>26.7</v>
      </c>
      <c r="AC4066">
        <v>102588.34</v>
      </c>
      <c r="AD4066">
        <v>3973511.6</v>
      </c>
      <c r="AE4066">
        <v>281.05</v>
      </c>
      <c r="AF4066">
        <v>1116755435.1800001</v>
      </c>
      <c r="AG4066">
        <v>215044.47</v>
      </c>
      <c r="AH4066">
        <v>0.7</v>
      </c>
      <c r="AI4066">
        <v>19329.189999999999</v>
      </c>
      <c r="AJ4066">
        <v>9.3699999999999992</v>
      </c>
      <c r="AK4066">
        <v>372318.04</v>
      </c>
      <c r="AL4066">
        <v>0.22500000000000001</v>
      </c>
      <c r="AM4066">
        <v>8940.4</v>
      </c>
      <c r="AN4066">
        <v>743.9</v>
      </c>
      <c r="AO4066">
        <v>698.23</v>
      </c>
      <c r="AP4066">
        <v>519413.3</v>
      </c>
      <c r="AQ4066">
        <v>865315.7</v>
      </c>
      <c r="AR4066" t="s">
        <v>124</v>
      </c>
      <c r="AS4066" t="s">
        <v>61</v>
      </c>
      <c r="AT4066" t="s">
        <v>62</v>
      </c>
      <c r="AU4066" t="s">
        <v>63</v>
      </c>
    </row>
    <row r="4067" spans="1:47" x14ac:dyDescent="0.25">
      <c r="A4067" t="s">
        <v>5385</v>
      </c>
      <c r="B4067">
        <v>2025</v>
      </c>
      <c r="C4067">
        <v>1</v>
      </c>
      <c r="D4067" t="s">
        <v>48</v>
      </c>
      <c r="E4067" s="1">
        <v>45676</v>
      </c>
      <c r="F4067" s="1">
        <v>45685</v>
      </c>
      <c r="G4067">
        <v>9</v>
      </c>
      <c r="H4067">
        <v>14.5</v>
      </c>
      <c r="I4067" t="s">
        <v>65</v>
      </c>
      <c r="J4067" t="s">
        <v>239</v>
      </c>
      <c r="K4067" t="s">
        <v>265</v>
      </c>
      <c r="L4067">
        <v>3102.1</v>
      </c>
      <c r="M4067" t="s">
        <v>90</v>
      </c>
      <c r="N4067" t="s">
        <v>69</v>
      </c>
      <c r="O4067" t="s">
        <v>91</v>
      </c>
      <c r="P4067" t="s">
        <v>56</v>
      </c>
      <c r="Q4067" t="s">
        <v>196</v>
      </c>
      <c r="R4067" t="s">
        <v>1295</v>
      </c>
      <c r="S4067" t="s">
        <v>161</v>
      </c>
      <c r="T4067" t="s">
        <v>102</v>
      </c>
      <c r="U4067" t="s">
        <v>96</v>
      </c>
      <c r="V4067">
        <v>23471</v>
      </c>
      <c r="W4067">
        <v>13842</v>
      </c>
      <c r="X4067">
        <v>22.8</v>
      </c>
      <c r="Y4067">
        <v>13.7</v>
      </c>
      <c r="Z4067">
        <v>19191.990000000002</v>
      </c>
      <c r="AB4067">
        <v>18.8</v>
      </c>
      <c r="AC4067">
        <v>360809.41</v>
      </c>
      <c r="AD4067">
        <v>7047682.5700000003</v>
      </c>
      <c r="AE4067">
        <v>280.75</v>
      </c>
      <c r="AF4067">
        <v>1978636881.53</v>
      </c>
      <c r="AG4067">
        <v>137361.73000000001</v>
      </c>
      <c r="AH4067">
        <v>3.2</v>
      </c>
      <c r="AI4067">
        <v>40747.82</v>
      </c>
      <c r="AJ4067">
        <v>14.66</v>
      </c>
      <c r="AK4067">
        <v>0</v>
      </c>
      <c r="AL4067">
        <v>0.14899999999999999</v>
      </c>
      <c r="AM4067">
        <v>10501.05</v>
      </c>
      <c r="AN4067">
        <v>210.6</v>
      </c>
      <c r="AO4067">
        <v>683.58</v>
      </c>
      <c r="AP4067">
        <v>143961.95000000001</v>
      </c>
      <c r="AQ4067">
        <v>693381.96</v>
      </c>
      <c r="AR4067" t="s">
        <v>61</v>
      </c>
      <c r="AS4067" t="s">
        <v>61</v>
      </c>
      <c r="AT4067" t="s">
        <v>62</v>
      </c>
      <c r="AU4067" t="s">
        <v>63</v>
      </c>
    </row>
    <row r="4068" spans="1:47" x14ac:dyDescent="0.25">
      <c r="A4068" t="s">
        <v>5386</v>
      </c>
      <c r="B4068">
        <v>2026</v>
      </c>
      <c r="C4068">
        <v>2</v>
      </c>
      <c r="D4068" t="s">
        <v>48</v>
      </c>
      <c r="E4068" s="1">
        <v>46071</v>
      </c>
      <c r="F4068" s="1">
        <v>46082</v>
      </c>
      <c r="G4068">
        <v>11</v>
      </c>
      <c r="H4068">
        <v>10.4</v>
      </c>
      <c r="I4068" t="s">
        <v>65</v>
      </c>
      <c r="J4068" t="s">
        <v>50</v>
      </c>
      <c r="K4068" t="s">
        <v>145</v>
      </c>
      <c r="L4068">
        <v>2710.19</v>
      </c>
      <c r="M4068" t="s">
        <v>114</v>
      </c>
      <c r="N4068" t="s">
        <v>53</v>
      </c>
      <c r="O4068" t="s">
        <v>91</v>
      </c>
      <c r="P4068" t="s">
        <v>70</v>
      </c>
      <c r="Q4068" t="s">
        <v>93</v>
      </c>
      <c r="R4068" t="s">
        <v>432</v>
      </c>
      <c r="S4068" t="s">
        <v>170</v>
      </c>
      <c r="T4068" t="s">
        <v>162</v>
      </c>
      <c r="U4068" t="s">
        <v>181</v>
      </c>
      <c r="V4068">
        <v>66058</v>
      </c>
      <c r="W4068">
        <v>47130</v>
      </c>
      <c r="X4068">
        <v>3.5</v>
      </c>
      <c r="Y4068">
        <v>15.4</v>
      </c>
      <c r="Z4068">
        <v>61332.73</v>
      </c>
      <c r="AB4068">
        <v>37.68</v>
      </c>
      <c r="AC4068">
        <v>2311017.27</v>
      </c>
      <c r="AD4068">
        <v>35996179.240000002</v>
      </c>
      <c r="AE4068">
        <v>285.81</v>
      </c>
      <c r="AF4068">
        <v>10288067988.58</v>
      </c>
      <c r="AG4068">
        <v>132351.07</v>
      </c>
      <c r="AH4068">
        <v>1.7</v>
      </c>
      <c r="AI4068">
        <v>46936.2</v>
      </c>
      <c r="AJ4068">
        <v>12.38</v>
      </c>
      <c r="AK4068">
        <v>0</v>
      </c>
      <c r="AL4068">
        <v>0.317</v>
      </c>
      <c r="AM4068">
        <v>114107.89</v>
      </c>
      <c r="AN4068">
        <v>214.6</v>
      </c>
      <c r="AO4068">
        <v>499.46</v>
      </c>
      <c r="AP4068">
        <v>107184.12</v>
      </c>
      <c r="AQ4068">
        <v>2711596.55</v>
      </c>
      <c r="AR4068" t="s">
        <v>61</v>
      </c>
      <c r="AS4068" t="s">
        <v>61</v>
      </c>
      <c r="AT4068" t="s">
        <v>62</v>
      </c>
      <c r="AU4068" t="s">
        <v>63</v>
      </c>
    </row>
    <row r="4069" spans="1:47" x14ac:dyDescent="0.25">
      <c r="A4069" t="s">
        <v>5387</v>
      </c>
      <c r="B4069">
        <v>2021</v>
      </c>
      <c r="C4069">
        <v>3</v>
      </c>
      <c r="D4069" t="s">
        <v>48</v>
      </c>
      <c r="E4069" s="1">
        <v>44274</v>
      </c>
      <c r="F4069" s="1">
        <v>44294</v>
      </c>
      <c r="G4069">
        <v>20</v>
      </c>
      <c r="H4069">
        <v>13.4</v>
      </c>
      <c r="I4069" t="s">
        <v>65</v>
      </c>
      <c r="J4069" t="s">
        <v>50</v>
      </c>
      <c r="K4069" t="s">
        <v>145</v>
      </c>
      <c r="L4069">
        <v>2710.19</v>
      </c>
      <c r="M4069" t="s">
        <v>114</v>
      </c>
      <c r="N4069" t="s">
        <v>81</v>
      </c>
      <c r="O4069" t="s">
        <v>91</v>
      </c>
      <c r="P4069" t="s">
        <v>184</v>
      </c>
      <c r="Q4069" t="s">
        <v>121</v>
      </c>
      <c r="R4069" t="s">
        <v>4643</v>
      </c>
      <c r="S4069" t="s">
        <v>123</v>
      </c>
      <c r="T4069" t="s">
        <v>187</v>
      </c>
      <c r="U4069" t="s">
        <v>228</v>
      </c>
      <c r="V4069">
        <v>65818</v>
      </c>
      <c r="W4069">
        <v>40306</v>
      </c>
      <c r="X4069">
        <v>19.600000000000001</v>
      </c>
      <c r="Y4069">
        <v>13.1</v>
      </c>
      <c r="Z4069">
        <v>60285.2</v>
      </c>
      <c r="AB4069">
        <v>47.79</v>
      </c>
      <c r="AC4069">
        <v>2881029.71</v>
      </c>
      <c r="AD4069">
        <v>57205229.130000003</v>
      </c>
      <c r="AE4069">
        <v>166.02</v>
      </c>
      <c r="AF4069">
        <v>9497212140.1599998</v>
      </c>
      <c r="AG4069">
        <v>160980.72</v>
      </c>
      <c r="AH4069">
        <v>0</v>
      </c>
      <c r="AI4069">
        <v>0</v>
      </c>
      <c r="AJ4069">
        <v>9.0500000000000007</v>
      </c>
      <c r="AK4069">
        <v>0</v>
      </c>
      <c r="AL4069">
        <v>7.4999999999999997E-2</v>
      </c>
      <c r="AM4069">
        <v>42903.92</v>
      </c>
      <c r="AN4069">
        <v>545.29999999999995</v>
      </c>
      <c r="AO4069">
        <v>378.53</v>
      </c>
      <c r="AP4069">
        <v>206412.41</v>
      </c>
      <c r="AQ4069">
        <v>3291326.76</v>
      </c>
      <c r="AR4069" t="s">
        <v>61</v>
      </c>
      <c r="AS4069" t="s">
        <v>61</v>
      </c>
      <c r="AT4069" t="s">
        <v>62</v>
      </c>
      <c r="AU4069" t="s">
        <v>63</v>
      </c>
    </row>
    <row r="4070" spans="1:47" x14ac:dyDescent="0.25">
      <c r="A4070" t="s">
        <v>5388</v>
      </c>
      <c r="B4070">
        <v>2020</v>
      </c>
      <c r="C4070">
        <v>2</v>
      </c>
      <c r="D4070" t="s">
        <v>48</v>
      </c>
      <c r="E4070" s="1">
        <v>43870</v>
      </c>
      <c r="F4070" s="1">
        <v>43891</v>
      </c>
      <c r="G4070">
        <v>21</v>
      </c>
      <c r="H4070">
        <v>16.399999999999999</v>
      </c>
      <c r="I4070" t="s">
        <v>49</v>
      </c>
      <c r="J4070" t="s">
        <v>239</v>
      </c>
      <c r="K4070" t="s">
        <v>240</v>
      </c>
      <c r="L4070">
        <v>3105.2</v>
      </c>
      <c r="M4070" t="s">
        <v>98</v>
      </c>
      <c r="N4070" t="s">
        <v>53</v>
      </c>
      <c r="O4070" t="s">
        <v>107</v>
      </c>
      <c r="P4070" t="s">
        <v>201</v>
      </c>
      <c r="Q4070" t="s">
        <v>92</v>
      </c>
      <c r="R4070" t="s">
        <v>1248</v>
      </c>
      <c r="S4070" t="s">
        <v>161</v>
      </c>
      <c r="T4070" t="s">
        <v>187</v>
      </c>
      <c r="U4070" t="s">
        <v>181</v>
      </c>
      <c r="V4070">
        <v>24373</v>
      </c>
      <c r="W4070">
        <v>13946</v>
      </c>
      <c r="X4070">
        <v>12.5</v>
      </c>
      <c r="Y4070">
        <v>14.2</v>
      </c>
      <c r="Z4070">
        <v>18970.18</v>
      </c>
      <c r="AB4070">
        <v>32.42</v>
      </c>
      <c r="AC4070">
        <v>615013.24</v>
      </c>
      <c r="AD4070">
        <v>5607964.6100000003</v>
      </c>
      <c r="AE4070">
        <v>158.87</v>
      </c>
      <c r="AF4070">
        <v>890937337.59000003</v>
      </c>
      <c r="AG4070">
        <v>236845.07</v>
      </c>
      <c r="AH4070">
        <v>0.1</v>
      </c>
      <c r="AI4070">
        <v>1160.21</v>
      </c>
      <c r="AJ4070">
        <v>19.52</v>
      </c>
      <c r="AK4070">
        <v>1094674.69</v>
      </c>
      <c r="AL4070">
        <v>0.32</v>
      </c>
      <c r="AM4070">
        <v>17945.490000000002</v>
      </c>
      <c r="AN4070">
        <v>361</v>
      </c>
      <c r="AO4070">
        <v>570.12</v>
      </c>
      <c r="AP4070">
        <v>205813.32</v>
      </c>
      <c r="AQ4070">
        <v>1076777.33</v>
      </c>
      <c r="AR4070" t="s">
        <v>61</v>
      </c>
      <c r="AS4070" t="s">
        <v>124</v>
      </c>
      <c r="AT4070" t="s">
        <v>62</v>
      </c>
      <c r="AU4070" t="s">
        <v>63</v>
      </c>
    </row>
    <row r="4071" spans="1:47" x14ac:dyDescent="0.25">
      <c r="A4071" t="s">
        <v>5389</v>
      </c>
      <c r="B4071">
        <v>2022</v>
      </c>
      <c r="C4071">
        <v>12</v>
      </c>
      <c r="D4071" t="s">
        <v>119</v>
      </c>
      <c r="E4071" s="1">
        <v>44904</v>
      </c>
      <c r="F4071" s="1">
        <v>44929</v>
      </c>
      <c r="G4071">
        <v>25</v>
      </c>
      <c r="H4071">
        <v>17.3</v>
      </c>
      <c r="I4071" t="s">
        <v>49</v>
      </c>
      <c r="J4071" t="s">
        <v>112</v>
      </c>
      <c r="K4071" t="s">
        <v>113</v>
      </c>
      <c r="L4071">
        <v>7304.39</v>
      </c>
      <c r="M4071" t="s">
        <v>114</v>
      </c>
      <c r="N4071" t="s">
        <v>81</v>
      </c>
      <c r="O4071" t="s">
        <v>107</v>
      </c>
      <c r="P4071" t="s">
        <v>204</v>
      </c>
      <c r="Q4071" t="s">
        <v>92</v>
      </c>
      <c r="R4071" t="s">
        <v>633</v>
      </c>
      <c r="S4071" t="s">
        <v>73</v>
      </c>
      <c r="T4071" t="s">
        <v>187</v>
      </c>
      <c r="U4071" t="s">
        <v>103</v>
      </c>
      <c r="V4071">
        <v>8097</v>
      </c>
      <c r="W4071">
        <v>4484</v>
      </c>
      <c r="X4071">
        <v>24.5</v>
      </c>
      <c r="Y4071">
        <v>12</v>
      </c>
      <c r="Z4071">
        <v>6992.52</v>
      </c>
      <c r="AB4071">
        <v>36.700000000000003</v>
      </c>
      <c r="AC4071">
        <v>256625.48</v>
      </c>
      <c r="AD4071">
        <v>5816657.8399999999</v>
      </c>
      <c r="AE4071">
        <v>217.25</v>
      </c>
      <c r="AF4071">
        <v>1263668915.74</v>
      </c>
      <c r="AG4071">
        <v>57404.32</v>
      </c>
      <c r="AH4071">
        <v>0</v>
      </c>
      <c r="AI4071">
        <v>0</v>
      </c>
      <c r="AJ4071">
        <v>2.4300000000000002</v>
      </c>
      <c r="AK4071">
        <v>141344.79</v>
      </c>
      <c r="AL4071">
        <v>7.3999999999999996E-2</v>
      </c>
      <c r="AM4071">
        <v>4304.33</v>
      </c>
      <c r="AN4071">
        <v>1075.8</v>
      </c>
      <c r="AO4071">
        <v>621.38</v>
      </c>
      <c r="AP4071">
        <v>668480.6</v>
      </c>
      <c r="AQ4071">
        <v>986814.73</v>
      </c>
      <c r="AR4071" t="s">
        <v>61</v>
      </c>
      <c r="AS4071" t="s">
        <v>61</v>
      </c>
      <c r="AT4071" t="s">
        <v>62</v>
      </c>
      <c r="AU4071" t="s">
        <v>63</v>
      </c>
    </row>
    <row r="4072" spans="1:47" x14ac:dyDescent="0.25">
      <c r="A4072" t="s">
        <v>5390</v>
      </c>
      <c r="B4072">
        <v>2022</v>
      </c>
      <c r="C4072">
        <v>12</v>
      </c>
      <c r="D4072" t="s">
        <v>119</v>
      </c>
      <c r="E4072" s="1">
        <v>44900</v>
      </c>
      <c r="F4072" s="1">
        <v>44916</v>
      </c>
      <c r="G4072">
        <v>16</v>
      </c>
      <c r="H4072">
        <v>9.9</v>
      </c>
      <c r="I4072" t="s">
        <v>65</v>
      </c>
      <c r="J4072" t="s">
        <v>50</v>
      </c>
      <c r="K4072" t="s">
        <v>145</v>
      </c>
      <c r="L4072">
        <v>2710.19</v>
      </c>
      <c r="M4072" t="s">
        <v>68</v>
      </c>
      <c r="N4072" t="s">
        <v>69</v>
      </c>
      <c r="O4072" t="s">
        <v>54</v>
      </c>
      <c r="P4072" t="s">
        <v>100</v>
      </c>
      <c r="Q4072" t="s">
        <v>154</v>
      </c>
      <c r="R4072" t="s">
        <v>263</v>
      </c>
      <c r="S4072" t="s">
        <v>123</v>
      </c>
      <c r="T4072" t="s">
        <v>131</v>
      </c>
      <c r="U4072" t="s">
        <v>103</v>
      </c>
      <c r="V4072">
        <v>61697</v>
      </c>
      <c r="W4072">
        <v>42437</v>
      </c>
      <c r="X4072">
        <v>24.4</v>
      </c>
      <c r="Y4072">
        <v>12.2</v>
      </c>
      <c r="Z4072">
        <v>48254.63</v>
      </c>
      <c r="AB4072">
        <v>45.98</v>
      </c>
      <c r="AC4072">
        <v>2218747.89</v>
      </c>
      <c r="AD4072">
        <v>24568362.32</v>
      </c>
      <c r="AE4072">
        <v>216.34</v>
      </c>
      <c r="AF4072">
        <v>5315119504.3100004</v>
      </c>
      <c r="AG4072">
        <v>164938.82</v>
      </c>
      <c r="AH4072">
        <v>2.1</v>
      </c>
      <c r="AI4072">
        <v>29360.35</v>
      </c>
      <c r="AJ4072">
        <v>13.43</v>
      </c>
      <c r="AK4072">
        <v>0</v>
      </c>
      <c r="AL4072">
        <v>8.3000000000000004E-2</v>
      </c>
      <c r="AM4072">
        <v>20391.740000000002</v>
      </c>
      <c r="AN4072">
        <v>864.7</v>
      </c>
      <c r="AO4072">
        <v>569.09</v>
      </c>
      <c r="AP4072">
        <v>492092.12</v>
      </c>
      <c r="AQ4072">
        <v>2925530.92</v>
      </c>
      <c r="AR4072" t="s">
        <v>61</v>
      </c>
      <c r="AS4072" t="s">
        <v>61</v>
      </c>
      <c r="AT4072" t="s">
        <v>62</v>
      </c>
      <c r="AU4072" t="s">
        <v>63</v>
      </c>
    </row>
    <row r="4073" spans="1:47" x14ac:dyDescent="0.25">
      <c r="A4073" t="s">
        <v>5391</v>
      </c>
      <c r="B4073">
        <v>2024</v>
      </c>
      <c r="C4073">
        <v>9</v>
      </c>
      <c r="D4073" t="s">
        <v>89</v>
      </c>
      <c r="E4073" s="1">
        <v>45564</v>
      </c>
      <c r="F4073" s="1">
        <v>45582</v>
      </c>
      <c r="G4073">
        <v>18</v>
      </c>
      <c r="H4073">
        <v>2.9</v>
      </c>
      <c r="I4073" t="s">
        <v>65</v>
      </c>
      <c r="J4073" t="s">
        <v>50</v>
      </c>
      <c r="K4073" t="s">
        <v>183</v>
      </c>
      <c r="L4073">
        <v>2710.19</v>
      </c>
      <c r="M4073" t="s">
        <v>68</v>
      </c>
      <c r="N4073" t="s">
        <v>81</v>
      </c>
      <c r="O4073" t="s">
        <v>107</v>
      </c>
      <c r="P4073" t="s">
        <v>184</v>
      </c>
      <c r="Q4073" t="s">
        <v>121</v>
      </c>
      <c r="R4073" t="s">
        <v>960</v>
      </c>
      <c r="S4073" t="s">
        <v>186</v>
      </c>
      <c r="T4073" t="s">
        <v>162</v>
      </c>
      <c r="U4073" t="s">
        <v>110</v>
      </c>
      <c r="V4073">
        <v>118537</v>
      </c>
      <c r="W4073">
        <v>76913</v>
      </c>
      <c r="X4073">
        <v>23.1</v>
      </c>
      <c r="Y4073">
        <v>10.9</v>
      </c>
      <c r="Z4073">
        <v>93637.65</v>
      </c>
      <c r="AB4073">
        <v>33.76</v>
      </c>
      <c r="AC4073">
        <v>3161207.06</v>
      </c>
      <c r="AD4073">
        <v>102787921.16</v>
      </c>
      <c r="AE4073">
        <v>278.69</v>
      </c>
      <c r="AF4073">
        <v>28645965748.080002</v>
      </c>
      <c r="AG4073">
        <v>78212.850000000006</v>
      </c>
      <c r="AH4073">
        <v>3.1</v>
      </c>
      <c r="AI4073">
        <v>34587.160000000003</v>
      </c>
      <c r="AJ4073">
        <v>15.16</v>
      </c>
      <c r="AK4073">
        <v>0</v>
      </c>
      <c r="AL4073">
        <v>0.16</v>
      </c>
      <c r="AM4073">
        <v>164460.67000000001</v>
      </c>
      <c r="AN4073">
        <v>931.8</v>
      </c>
      <c r="AO4073">
        <v>445.78</v>
      </c>
      <c r="AP4073">
        <v>415377.8</v>
      </c>
      <c r="AQ4073">
        <v>3853845.54</v>
      </c>
      <c r="AR4073" t="s">
        <v>61</v>
      </c>
      <c r="AS4073" t="s">
        <v>61</v>
      </c>
      <c r="AT4073" t="s">
        <v>62</v>
      </c>
      <c r="AU4073" t="s">
        <v>63</v>
      </c>
    </row>
    <row r="4074" spans="1:47" x14ac:dyDescent="0.25">
      <c r="A4074" t="s">
        <v>5392</v>
      </c>
      <c r="B4074">
        <v>2024</v>
      </c>
      <c r="C4074">
        <v>10</v>
      </c>
      <c r="D4074" t="s">
        <v>119</v>
      </c>
      <c r="E4074" s="1">
        <v>45568</v>
      </c>
      <c r="F4074" s="1">
        <v>45589</v>
      </c>
      <c r="G4074">
        <v>21</v>
      </c>
      <c r="H4074">
        <v>3.3</v>
      </c>
      <c r="I4074" t="s">
        <v>65</v>
      </c>
      <c r="J4074" t="s">
        <v>66</v>
      </c>
      <c r="K4074" t="s">
        <v>251</v>
      </c>
      <c r="L4074">
        <v>8543.7000000000007</v>
      </c>
      <c r="M4074" t="s">
        <v>80</v>
      </c>
      <c r="N4074" t="s">
        <v>69</v>
      </c>
      <c r="O4074" t="s">
        <v>189</v>
      </c>
      <c r="P4074" t="s">
        <v>184</v>
      </c>
      <c r="Q4074" t="s">
        <v>121</v>
      </c>
      <c r="R4074" t="s">
        <v>2685</v>
      </c>
      <c r="S4074" t="s">
        <v>156</v>
      </c>
      <c r="T4074" t="s">
        <v>148</v>
      </c>
      <c r="U4074" t="s">
        <v>75</v>
      </c>
      <c r="V4074">
        <v>22802</v>
      </c>
      <c r="W4074">
        <v>14043</v>
      </c>
      <c r="X4074">
        <v>9.1999999999999993</v>
      </c>
      <c r="Y4074">
        <v>13.7</v>
      </c>
      <c r="Z4074">
        <v>19223.23</v>
      </c>
      <c r="AA4074">
        <v>1373</v>
      </c>
      <c r="AB4074">
        <v>2103.39</v>
      </c>
      <c r="AC4074">
        <v>2887954.47</v>
      </c>
      <c r="AD4074">
        <v>82222944.980000004</v>
      </c>
      <c r="AE4074">
        <v>280.01</v>
      </c>
      <c r="AF4074">
        <v>23023246823.849998</v>
      </c>
      <c r="AG4074">
        <v>43942.61</v>
      </c>
      <c r="AH4074">
        <v>0</v>
      </c>
      <c r="AI4074">
        <v>0</v>
      </c>
      <c r="AJ4074">
        <v>5.35</v>
      </c>
      <c r="AK4074">
        <v>0</v>
      </c>
      <c r="AL4074">
        <v>0.26400000000000001</v>
      </c>
      <c r="AM4074">
        <v>217068.57</v>
      </c>
      <c r="AN4074">
        <v>613.70000000000005</v>
      </c>
      <c r="AO4074">
        <v>684.45</v>
      </c>
      <c r="AP4074">
        <v>420046.97</v>
      </c>
      <c r="AQ4074">
        <v>3569012.62</v>
      </c>
      <c r="AR4074" t="s">
        <v>61</v>
      </c>
      <c r="AS4074" t="s">
        <v>61</v>
      </c>
      <c r="AT4074" t="s">
        <v>62</v>
      </c>
      <c r="AU4074" t="s">
        <v>63</v>
      </c>
    </row>
    <row r="4075" spans="1:47" x14ac:dyDescent="0.25">
      <c r="A4075" t="s">
        <v>5393</v>
      </c>
      <c r="B4075">
        <v>2023</v>
      </c>
      <c r="C4075">
        <v>12</v>
      </c>
      <c r="D4075" t="s">
        <v>119</v>
      </c>
      <c r="E4075" s="1">
        <v>45271</v>
      </c>
      <c r="F4075" s="1">
        <v>45291</v>
      </c>
      <c r="G4075">
        <v>20</v>
      </c>
      <c r="H4075">
        <v>7</v>
      </c>
      <c r="I4075" t="s">
        <v>49</v>
      </c>
      <c r="J4075" t="s">
        <v>50</v>
      </c>
      <c r="K4075" t="s">
        <v>51</v>
      </c>
      <c r="L4075">
        <v>2709</v>
      </c>
      <c r="M4075" t="s">
        <v>114</v>
      </c>
      <c r="N4075" t="s">
        <v>106</v>
      </c>
      <c r="O4075" t="s">
        <v>91</v>
      </c>
      <c r="P4075" t="s">
        <v>108</v>
      </c>
      <c r="Q4075" t="s">
        <v>226</v>
      </c>
      <c r="R4075" t="s">
        <v>1703</v>
      </c>
      <c r="S4075" t="s">
        <v>58</v>
      </c>
      <c r="T4075" t="s">
        <v>86</v>
      </c>
      <c r="U4075" t="s">
        <v>132</v>
      </c>
      <c r="V4075">
        <v>275512</v>
      </c>
      <c r="W4075">
        <v>160852</v>
      </c>
      <c r="X4075">
        <v>19.600000000000001</v>
      </c>
      <c r="Y4075">
        <v>14.7</v>
      </c>
      <c r="Z4075">
        <v>222661.93</v>
      </c>
      <c r="AB4075">
        <v>29.45</v>
      </c>
      <c r="AC4075">
        <v>6557393.8399999999</v>
      </c>
      <c r="AD4075">
        <v>19830271.489999998</v>
      </c>
      <c r="AE4075">
        <v>288.48</v>
      </c>
      <c r="AF4075">
        <v>5720636719.4399996</v>
      </c>
      <c r="AG4075">
        <v>214696.35</v>
      </c>
      <c r="AH4075">
        <v>0</v>
      </c>
      <c r="AI4075">
        <v>0</v>
      </c>
      <c r="AJ4075">
        <v>2.61</v>
      </c>
      <c r="AK4075">
        <v>517570.09</v>
      </c>
      <c r="AL4075">
        <v>0.107</v>
      </c>
      <c r="AM4075">
        <v>21218.39</v>
      </c>
      <c r="AN4075">
        <v>1057.7</v>
      </c>
      <c r="AO4075">
        <v>619.45000000000005</v>
      </c>
      <c r="AP4075">
        <v>655192.27</v>
      </c>
      <c r="AQ4075">
        <v>7448500.8499999996</v>
      </c>
      <c r="AR4075" t="s">
        <v>61</v>
      </c>
      <c r="AS4075" t="s">
        <v>61</v>
      </c>
      <c r="AT4075" t="s">
        <v>62</v>
      </c>
      <c r="AU4075" t="s">
        <v>63</v>
      </c>
    </row>
    <row r="4076" spans="1:47" x14ac:dyDescent="0.25">
      <c r="A4076" t="s">
        <v>5394</v>
      </c>
      <c r="B4076">
        <v>2025</v>
      </c>
      <c r="C4076">
        <v>1</v>
      </c>
      <c r="D4076" t="s">
        <v>48</v>
      </c>
      <c r="E4076" s="1">
        <v>45679</v>
      </c>
      <c r="F4076" s="1">
        <v>45697</v>
      </c>
      <c r="G4076">
        <v>18</v>
      </c>
      <c r="H4076">
        <v>8.6999999999999993</v>
      </c>
      <c r="I4076" t="s">
        <v>49</v>
      </c>
      <c r="J4076" t="s">
        <v>50</v>
      </c>
      <c r="K4076" t="s">
        <v>51</v>
      </c>
      <c r="L4076">
        <v>2709</v>
      </c>
      <c r="M4076" t="s">
        <v>98</v>
      </c>
      <c r="N4076" t="s">
        <v>168</v>
      </c>
      <c r="O4076" t="s">
        <v>54</v>
      </c>
      <c r="P4076" t="s">
        <v>146</v>
      </c>
      <c r="Q4076" t="s">
        <v>56</v>
      </c>
      <c r="R4076" t="s">
        <v>1568</v>
      </c>
      <c r="S4076" t="s">
        <v>186</v>
      </c>
      <c r="T4076" t="s">
        <v>131</v>
      </c>
      <c r="U4076" t="s">
        <v>259</v>
      </c>
      <c r="V4076">
        <v>143554</v>
      </c>
      <c r="W4076">
        <v>103592</v>
      </c>
      <c r="X4076">
        <v>14.7</v>
      </c>
      <c r="Y4076">
        <v>14</v>
      </c>
      <c r="Z4076">
        <v>113162.86</v>
      </c>
      <c r="AB4076">
        <v>16.59</v>
      </c>
      <c r="AC4076">
        <v>1877371.85</v>
      </c>
      <c r="AD4076">
        <v>10443800.35</v>
      </c>
      <c r="AE4076">
        <v>278.39</v>
      </c>
      <c r="AF4076">
        <v>2907449579.4400001</v>
      </c>
      <c r="AG4076">
        <v>225129.18</v>
      </c>
      <c r="AH4076">
        <v>0</v>
      </c>
      <c r="AI4076">
        <v>0</v>
      </c>
      <c r="AJ4076">
        <v>0.72</v>
      </c>
      <c r="AK4076">
        <v>75195.360000000001</v>
      </c>
      <c r="AL4076">
        <v>6.6000000000000003E-2</v>
      </c>
      <c r="AM4076">
        <v>6892.91</v>
      </c>
      <c r="AN4076">
        <v>352.4</v>
      </c>
      <c r="AO4076">
        <v>648.17999999999995</v>
      </c>
      <c r="AP4076">
        <v>228418.63</v>
      </c>
      <c r="AQ4076">
        <v>2337812.5699999998</v>
      </c>
      <c r="AR4076" t="s">
        <v>61</v>
      </c>
      <c r="AS4076" t="s">
        <v>61</v>
      </c>
      <c r="AT4076" t="s">
        <v>62</v>
      </c>
      <c r="AU4076" t="s">
        <v>63</v>
      </c>
    </row>
    <row r="4077" spans="1:47" x14ac:dyDescent="0.25">
      <c r="A4077" t="s">
        <v>5395</v>
      </c>
      <c r="B4077">
        <v>2024</v>
      </c>
      <c r="C4077">
        <v>8</v>
      </c>
      <c r="D4077" t="s">
        <v>89</v>
      </c>
      <c r="E4077" s="1">
        <v>45521</v>
      </c>
      <c r="F4077" s="1">
        <v>45535</v>
      </c>
      <c r="G4077">
        <v>14</v>
      </c>
      <c r="H4077">
        <v>20</v>
      </c>
      <c r="I4077" t="s">
        <v>49</v>
      </c>
      <c r="J4077" t="s">
        <v>50</v>
      </c>
      <c r="K4077" t="s">
        <v>51</v>
      </c>
      <c r="L4077">
        <v>2709</v>
      </c>
      <c r="M4077" t="s">
        <v>52</v>
      </c>
      <c r="N4077" t="s">
        <v>106</v>
      </c>
      <c r="O4077" t="s">
        <v>200</v>
      </c>
      <c r="P4077" t="s">
        <v>230</v>
      </c>
      <c r="Q4077" t="s">
        <v>70</v>
      </c>
      <c r="R4077" t="s">
        <v>2879</v>
      </c>
      <c r="S4077" t="s">
        <v>58</v>
      </c>
      <c r="T4077" t="s">
        <v>131</v>
      </c>
      <c r="U4077" t="s">
        <v>110</v>
      </c>
      <c r="V4077">
        <v>272449</v>
      </c>
      <c r="W4077">
        <v>183778</v>
      </c>
      <c r="X4077">
        <v>8</v>
      </c>
      <c r="Y4077">
        <v>15.6</v>
      </c>
      <c r="Z4077">
        <v>212916.39</v>
      </c>
      <c r="AB4077">
        <v>23.2</v>
      </c>
      <c r="AC4077">
        <v>4939660.25</v>
      </c>
      <c r="AD4077">
        <v>19175250.079999998</v>
      </c>
      <c r="AE4077">
        <v>275.52999999999997</v>
      </c>
      <c r="AF4077">
        <v>5283356654.54</v>
      </c>
      <c r="AG4077">
        <v>112032.1</v>
      </c>
      <c r="AH4077">
        <v>2.2999999999999998</v>
      </c>
      <c r="AI4077">
        <v>63705.51</v>
      </c>
      <c r="AJ4077">
        <v>16.22</v>
      </c>
      <c r="AK4077">
        <v>3110225.56</v>
      </c>
      <c r="AL4077">
        <v>0.318</v>
      </c>
      <c r="AM4077">
        <v>60977.3</v>
      </c>
      <c r="AN4077">
        <v>730.4</v>
      </c>
      <c r="AO4077">
        <v>653.39</v>
      </c>
      <c r="AP4077">
        <v>477236.06</v>
      </c>
      <c r="AQ4077">
        <v>5653611.2199999997</v>
      </c>
      <c r="AR4077" t="s">
        <v>61</v>
      </c>
      <c r="AS4077" t="s">
        <v>61</v>
      </c>
      <c r="AT4077" t="s">
        <v>62</v>
      </c>
      <c r="AU4077" t="s">
        <v>63</v>
      </c>
    </row>
    <row r="4078" spans="1:47" x14ac:dyDescent="0.25">
      <c r="A4078" t="s">
        <v>5396</v>
      </c>
      <c r="B4078">
        <v>2023</v>
      </c>
      <c r="C4078">
        <v>9</v>
      </c>
      <c r="D4078" t="s">
        <v>89</v>
      </c>
      <c r="E4078" s="1">
        <v>45183</v>
      </c>
      <c r="F4078" s="1">
        <v>45201</v>
      </c>
      <c r="G4078">
        <v>18</v>
      </c>
      <c r="H4078">
        <v>17.399999999999999</v>
      </c>
      <c r="I4078" t="s">
        <v>49</v>
      </c>
      <c r="J4078" t="s">
        <v>78</v>
      </c>
      <c r="K4078" t="s">
        <v>211</v>
      </c>
      <c r="L4078">
        <v>1701.99</v>
      </c>
      <c r="M4078" t="s">
        <v>52</v>
      </c>
      <c r="N4078" t="s">
        <v>106</v>
      </c>
      <c r="O4078" t="s">
        <v>91</v>
      </c>
      <c r="P4078" t="s">
        <v>93</v>
      </c>
      <c r="Q4078" t="s">
        <v>92</v>
      </c>
      <c r="R4078" t="s">
        <v>4050</v>
      </c>
      <c r="S4078" t="s">
        <v>85</v>
      </c>
      <c r="T4078" t="s">
        <v>131</v>
      </c>
      <c r="U4078" t="s">
        <v>259</v>
      </c>
      <c r="V4078">
        <v>49658</v>
      </c>
      <c r="W4078">
        <v>31448</v>
      </c>
      <c r="X4078">
        <v>2.2999999999999998</v>
      </c>
      <c r="Y4078">
        <v>14.5</v>
      </c>
      <c r="Z4078">
        <v>45458.67</v>
      </c>
      <c r="AB4078">
        <v>15.19</v>
      </c>
      <c r="AC4078">
        <v>690517.2</v>
      </c>
      <c r="AD4078">
        <v>22749336.809999999</v>
      </c>
      <c r="AE4078">
        <v>282.56</v>
      </c>
      <c r="AF4078">
        <v>6428052609.0299997</v>
      </c>
      <c r="AG4078">
        <v>22816</v>
      </c>
      <c r="AH4078">
        <v>0</v>
      </c>
      <c r="AI4078">
        <v>0</v>
      </c>
      <c r="AJ4078">
        <v>20.309999999999999</v>
      </c>
      <c r="AK4078">
        <v>4620390.3099999996</v>
      </c>
      <c r="AL4078">
        <v>0.32100000000000001</v>
      </c>
      <c r="AM4078">
        <v>73025.37</v>
      </c>
      <c r="AN4078">
        <v>446</v>
      </c>
      <c r="AO4078">
        <v>630.96</v>
      </c>
      <c r="AP4078">
        <v>281408.15999999997</v>
      </c>
      <c r="AQ4078">
        <v>1067766.73</v>
      </c>
      <c r="AR4078" t="s">
        <v>61</v>
      </c>
      <c r="AS4078" t="s">
        <v>61</v>
      </c>
      <c r="AT4078" t="s">
        <v>62</v>
      </c>
      <c r="AU4078" t="s">
        <v>63</v>
      </c>
    </row>
    <row r="4079" spans="1:47" x14ac:dyDescent="0.25">
      <c r="A4079" t="s">
        <v>5397</v>
      </c>
      <c r="B4079">
        <v>2025</v>
      </c>
      <c r="C4079">
        <v>6</v>
      </c>
      <c r="D4079" t="s">
        <v>77</v>
      </c>
      <c r="E4079" s="1">
        <v>45821</v>
      </c>
      <c r="F4079" s="1">
        <v>45828</v>
      </c>
      <c r="G4079">
        <v>7</v>
      </c>
      <c r="H4079">
        <v>12.2</v>
      </c>
      <c r="I4079" t="s">
        <v>65</v>
      </c>
      <c r="J4079" t="s">
        <v>50</v>
      </c>
      <c r="K4079" t="s">
        <v>223</v>
      </c>
      <c r="L4079">
        <v>2710.1109999999999</v>
      </c>
      <c r="M4079" t="s">
        <v>80</v>
      </c>
      <c r="N4079" t="s">
        <v>106</v>
      </c>
      <c r="O4079" t="s">
        <v>200</v>
      </c>
      <c r="P4079" t="s">
        <v>92</v>
      </c>
      <c r="Q4079" t="s">
        <v>164</v>
      </c>
      <c r="R4079" t="s">
        <v>4422</v>
      </c>
      <c r="S4079" t="s">
        <v>123</v>
      </c>
      <c r="T4079" t="s">
        <v>162</v>
      </c>
      <c r="U4079" t="s">
        <v>96</v>
      </c>
      <c r="V4079">
        <v>67472</v>
      </c>
      <c r="W4079">
        <v>39978</v>
      </c>
      <c r="X4079">
        <v>4.0999999999999996</v>
      </c>
      <c r="Y4079">
        <v>14.5</v>
      </c>
      <c r="Z4079">
        <v>53921.99</v>
      </c>
      <c r="AB4079">
        <v>29.92</v>
      </c>
      <c r="AC4079">
        <v>1613345.94</v>
      </c>
      <c r="AD4079">
        <v>55340677.560000002</v>
      </c>
      <c r="AE4079">
        <v>275.70999999999998</v>
      </c>
      <c r="AF4079">
        <v>15257978210.07</v>
      </c>
      <c r="AG4079">
        <v>154773.44</v>
      </c>
      <c r="AH4079">
        <v>0</v>
      </c>
      <c r="AI4079">
        <v>0</v>
      </c>
      <c r="AJ4079">
        <v>23.68</v>
      </c>
      <c r="AK4079">
        <v>0</v>
      </c>
      <c r="AL4079">
        <v>7.4999999999999997E-2</v>
      </c>
      <c r="AM4079">
        <v>41505.51</v>
      </c>
      <c r="AN4079">
        <v>162.5</v>
      </c>
      <c r="AO4079">
        <v>392.18</v>
      </c>
      <c r="AP4079">
        <v>63729.25</v>
      </c>
      <c r="AQ4079">
        <v>1873354.14</v>
      </c>
      <c r="AR4079" t="s">
        <v>61</v>
      </c>
      <c r="AS4079" t="s">
        <v>61</v>
      </c>
      <c r="AT4079" t="s">
        <v>293</v>
      </c>
      <c r="AU4079" t="s">
        <v>63</v>
      </c>
    </row>
    <row r="4080" spans="1:47" x14ac:dyDescent="0.25">
      <c r="A4080" t="s">
        <v>5398</v>
      </c>
      <c r="B4080">
        <v>2021</v>
      </c>
      <c r="C4080">
        <v>11</v>
      </c>
      <c r="D4080" t="s">
        <v>119</v>
      </c>
      <c r="E4080" s="1">
        <v>44517</v>
      </c>
      <c r="F4080" s="1">
        <v>44547</v>
      </c>
      <c r="G4080">
        <v>30</v>
      </c>
      <c r="H4080">
        <v>20.2</v>
      </c>
      <c r="I4080" t="s">
        <v>49</v>
      </c>
      <c r="J4080" t="s">
        <v>66</v>
      </c>
      <c r="K4080" t="s">
        <v>248</v>
      </c>
      <c r="L4080">
        <v>9999</v>
      </c>
      <c r="M4080" t="s">
        <v>52</v>
      </c>
      <c r="N4080" t="s">
        <v>106</v>
      </c>
      <c r="O4080" t="s">
        <v>54</v>
      </c>
      <c r="P4080" t="s">
        <v>196</v>
      </c>
      <c r="Q4080" t="s">
        <v>184</v>
      </c>
      <c r="R4080" t="s">
        <v>2752</v>
      </c>
      <c r="S4080" t="s">
        <v>156</v>
      </c>
      <c r="T4080" t="s">
        <v>162</v>
      </c>
      <c r="U4080" t="s">
        <v>166</v>
      </c>
      <c r="V4080">
        <v>13907</v>
      </c>
      <c r="W4080">
        <v>9650</v>
      </c>
      <c r="X4080">
        <v>4.5</v>
      </c>
      <c r="Y4080">
        <v>11.4</v>
      </c>
      <c r="Z4080">
        <v>12895.32</v>
      </c>
      <c r="AA4080">
        <v>921</v>
      </c>
      <c r="AB4080">
        <v>2748.82</v>
      </c>
      <c r="AC4080">
        <v>2531663.2200000002</v>
      </c>
      <c r="AD4080">
        <v>55107892.109999999</v>
      </c>
      <c r="AE4080">
        <v>171.35</v>
      </c>
      <c r="AF4080">
        <v>9442737313.0499992</v>
      </c>
      <c r="AG4080">
        <v>130541.78</v>
      </c>
      <c r="AH4080">
        <v>0</v>
      </c>
      <c r="AI4080">
        <v>0</v>
      </c>
      <c r="AJ4080">
        <v>3.01</v>
      </c>
      <c r="AK4080">
        <v>1658747.55</v>
      </c>
      <c r="AL4080">
        <v>0.23300000000000001</v>
      </c>
      <c r="AM4080">
        <v>128401.39</v>
      </c>
      <c r="AN4080">
        <v>480.9</v>
      </c>
      <c r="AO4080">
        <v>682.91</v>
      </c>
      <c r="AP4080">
        <v>328411.42</v>
      </c>
      <c r="AQ4080">
        <v>3119017.81</v>
      </c>
      <c r="AR4080" t="s">
        <v>124</v>
      </c>
      <c r="AS4080" t="s">
        <v>61</v>
      </c>
      <c r="AT4080" t="s">
        <v>293</v>
      </c>
      <c r="AU4080" t="s">
        <v>63</v>
      </c>
    </row>
    <row r="4081" spans="1:47" x14ac:dyDescent="0.25">
      <c r="A4081" t="s">
        <v>5399</v>
      </c>
      <c r="B4081">
        <v>2022</v>
      </c>
      <c r="C4081">
        <v>1</v>
      </c>
      <c r="D4081" t="s">
        <v>48</v>
      </c>
      <c r="E4081" s="1">
        <v>44573</v>
      </c>
      <c r="F4081" s="1">
        <v>44588</v>
      </c>
      <c r="G4081">
        <v>15</v>
      </c>
      <c r="H4081">
        <v>6.9</v>
      </c>
      <c r="I4081" t="s">
        <v>49</v>
      </c>
      <c r="J4081" t="s">
        <v>239</v>
      </c>
      <c r="K4081" t="s">
        <v>265</v>
      </c>
      <c r="L4081">
        <v>3102.1</v>
      </c>
      <c r="M4081" t="s">
        <v>52</v>
      </c>
      <c r="N4081" t="s">
        <v>53</v>
      </c>
      <c r="O4081" t="s">
        <v>91</v>
      </c>
      <c r="P4081" t="s">
        <v>108</v>
      </c>
      <c r="Q4081" t="s">
        <v>100</v>
      </c>
      <c r="R4081" t="s">
        <v>378</v>
      </c>
      <c r="S4081" t="s">
        <v>161</v>
      </c>
      <c r="T4081" t="s">
        <v>131</v>
      </c>
      <c r="U4081" t="s">
        <v>110</v>
      </c>
      <c r="V4081">
        <v>27594</v>
      </c>
      <c r="W4081">
        <v>16764</v>
      </c>
      <c r="X4081">
        <v>12.2</v>
      </c>
      <c r="Y4081">
        <v>12.4</v>
      </c>
      <c r="Z4081">
        <v>25172.09</v>
      </c>
      <c r="AB4081">
        <v>12.79</v>
      </c>
      <c r="AC4081">
        <v>321951.03000000003</v>
      </c>
      <c r="AD4081">
        <v>16436116.17</v>
      </c>
      <c r="AE4081">
        <v>215.36</v>
      </c>
      <c r="AF4081">
        <v>3539681978.3699999</v>
      </c>
      <c r="AG4081">
        <v>188210.84</v>
      </c>
      <c r="AH4081">
        <v>0</v>
      </c>
      <c r="AI4081">
        <v>0</v>
      </c>
      <c r="AJ4081">
        <v>16.100000000000001</v>
      </c>
      <c r="AK4081">
        <v>2646214.7000000002</v>
      </c>
      <c r="AL4081">
        <v>7.8E-2</v>
      </c>
      <c r="AM4081">
        <v>12820.17</v>
      </c>
      <c r="AN4081">
        <v>553</v>
      </c>
      <c r="AO4081">
        <v>633.94000000000005</v>
      </c>
      <c r="AP4081">
        <v>350568.82</v>
      </c>
      <c r="AQ4081">
        <v>873550.86</v>
      </c>
      <c r="AR4081" t="s">
        <v>61</v>
      </c>
      <c r="AS4081" t="s">
        <v>124</v>
      </c>
      <c r="AT4081" t="s">
        <v>62</v>
      </c>
      <c r="AU4081" t="s">
        <v>63</v>
      </c>
    </row>
    <row r="4082" spans="1:47" x14ac:dyDescent="0.25">
      <c r="A4082" t="s">
        <v>5400</v>
      </c>
      <c r="B4082">
        <v>2025</v>
      </c>
      <c r="C4082">
        <v>5</v>
      </c>
      <c r="D4082" t="s">
        <v>77</v>
      </c>
      <c r="E4082" s="1">
        <v>45798</v>
      </c>
      <c r="F4082" s="1">
        <v>45832</v>
      </c>
      <c r="G4082">
        <v>34</v>
      </c>
      <c r="H4082">
        <v>6.2</v>
      </c>
      <c r="I4082" t="s">
        <v>49</v>
      </c>
      <c r="J4082" t="s">
        <v>134</v>
      </c>
      <c r="K4082" t="s">
        <v>135</v>
      </c>
      <c r="L4082">
        <v>9999.0098999999991</v>
      </c>
      <c r="M4082" t="s">
        <v>98</v>
      </c>
      <c r="N4082" t="s">
        <v>53</v>
      </c>
      <c r="O4082" t="s">
        <v>107</v>
      </c>
      <c r="P4082" t="s">
        <v>257</v>
      </c>
      <c r="Q4082" t="s">
        <v>128</v>
      </c>
      <c r="R4082" t="s">
        <v>1335</v>
      </c>
      <c r="S4082" t="s">
        <v>137</v>
      </c>
      <c r="T4082" t="s">
        <v>59</v>
      </c>
      <c r="U4082" t="s">
        <v>213</v>
      </c>
      <c r="V4082">
        <v>11722</v>
      </c>
      <c r="W4082">
        <v>8572</v>
      </c>
      <c r="X4082">
        <v>14</v>
      </c>
      <c r="Y4082">
        <v>11.1</v>
      </c>
      <c r="Z4082">
        <v>10227.69</v>
      </c>
      <c r="AB4082">
        <v>41.25</v>
      </c>
      <c r="AC4082">
        <v>421892.21</v>
      </c>
      <c r="AD4082">
        <v>12203168.32</v>
      </c>
      <c r="AE4082">
        <v>284.37</v>
      </c>
      <c r="AF4082">
        <v>3470214975.1599998</v>
      </c>
      <c r="AG4082">
        <v>194575.81</v>
      </c>
      <c r="AH4082">
        <v>3.6</v>
      </c>
      <c r="AI4082">
        <v>68937.77</v>
      </c>
      <c r="AJ4082">
        <v>9.98</v>
      </c>
      <c r="AK4082">
        <v>1217876.2</v>
      </c>
      <c r="AL4082">
        <v>0.246</v>
      </c>
      <c r="AM4082">
        <v>30019.79</v>
      </c>
      <c r="AN4082">
        <v>1645.5</v>
      </c>
      <c r="AO4082">
        <v>616.42999999999995</v>
      </c>
      <c r="AP4082">
        <v>1014335.56</v>
      </c>
      <c r="AQ4082">
        <v>1729761.14</v>
      </c>
      <c r="AR4082" t="s">
        <v>61</v>
      </c>
      <c r="AS4082" t="s">
        <v>61</v>
      </c>
      <c r="AT4082" t="s">
        <v>62</v>
      </c>
      <c r="AU4082" t="s">
        <v>63</v>
      </c>
    </row>
    <row r="4083" spans="1:47" x14ac:dyDescent="0.25">
      <c r="A4083" t="s">
        <v>5401</v>
      </c>
      <c r="B4083">
        <v>2021</v>
      </c>
      <c r="C4083">
        <v>4</v>
      </c>
      <c r="D4083" t="s">
        <v>77</v>
      </c>
      <c r="E4083" s="1">
        <v>44303</v>
      </c>
      <c r="F4083" s="1">
        <v>44312</v>
      </c>
      <c r="G4083">
        <v>9</v>
      </c>
      <c r="H4083">
        <v>17.8</v>
      </c>
      <c r="I4083" t="s">
        <v>65</v>
      </c>
      <c r="J4083" t="s">
        <v>112</v>
      </c>
      <c r="K4083" t="s">
        <v>343</v>
      </c>
      <c r="L4083">
        <v>2523.1</v>
      </c>
      <c r="M4083" t="s">
        <v>80</v>
      </c>
      <c r="N4083" t="s">
        <v>106</v>
      </c>
      <c r="O4083" t="s">
        <v>91</v>
      </c>
      <c r="P4083" t="s">
        <v>128</v>
      </c>
      <c r="Q4083" t="s">
        <v>55</v>
      </c>
      <c r="R4083" t="s">
        <v>1320</v>
      </c>
      <c r="S4083" t="s">
        <v>130</v>
      </c>
      <c r="T4083" t="s">
        <v>74</v>
      </c>
      <c r="U4083" t="s">
        <v>143</v>
      </c>
      <c r="V4083">
        <v>67557</v>
      </c>
      <c r="W4083">
        <v>47327</v>
      </c>
      <c r="X4083">
        <v>20.6</v>
      </c>
      <c r="Y4083">
        <v>12.6</v>
      </c>
      <c r="Z4083">
        <v>60567.86</v>
      </c>
      <c r="AB4083">
        <v>35.83</v>
      </c>
      <c r="AC4083">
        <v>2170146.42</v>
      </c>
      <c r="AD4083">
        <v>33397723.68</v>
      </c>
      <c r="AE4083">
        <v>172.74</v>
      </c>
      <c r="AF4083">
        <v>5769122788.4799995</v>
      </c>
      <c r="AG4083">
        <v>31611.69</v>
      </c>
      <c r="AH4083">
        <v>1.1000000000000001</v>
      </c>
      <c r="AI4083">
        <v>21474.53</v>
      </c>
      <c r="AJ4083">
        <v>16.29</v>
      </c>
      <c r="AK4083">
        <v>0</v>
      </c>
      <c r="AL4083">
        <v>0.28899999999999998</v>
      </c>
      <c r="AM4083">
        <v>96519.42</v>
      </c>
      <c r="AN4083">
        <v>379.1</v>
      </c>
      <c r="AO4083">
        <v>362.45</v>
      </c>
      <c r="AP4083">
        <v>137404.79999999999</v>
      </c>
      <c r="AQ4083">
        <v>2457156.86</v>
      </c>
      <c r="AR4083" t="s">
        <v>61</v>
      </c>
      <c r="AS4083" t="s">
        <v>61</v>
      </c>
      <c r="AT4083" t="s">
        <v>62</v>
      </c>
      <c r="AU4083" t="s">
        <v>63</v>
      </c>
    </row>
    <row r="4084" spans="1:47" x14ac:dyDescent="0.25">
      <c r="A4084" t="s">
        <v>5402</v>
      </c>
      <c r="B4084">
        <v>2020</v>
      </c>
      <c r="C4084">
        <v>10</v>
      </c>
      <c r="D4084" t="s">
        <v>119</v>
      </c>
      <c r="E4084" s="1">
        <v>44129</v>
      </c>
      <c r="F4084" s="1">
        <v>44136</v>
      </c>
      <c r="G4084">
        <v>7</v>
      </c>
      <c r="H4084">
        <v>3</v>
      </c>
      <c r="I4084" t="s">
        <v>49</v>
      </c>
      <c r="J4084" t="s">
        <v>112</v>
      </c>
      <c r="K4084" t="s">
        <v>343</v>
      </c>
      <c r="L4084">
        <v>2523.1</v>
      </c>
      <c r="M4084" t="s">
        <v>114</v>
      </c>
      <c r="N4084" t="s">
        <v>81</v>
      </c>
      <c r="O4084" t="s">
        <v>189</v>
      </c>
      <c r="P4084" t="s">
        <v>159</v>
      </c>
      <c r="Q4084" t="s">
        <v>100</v>
      </c>
      <c r="R4084" t="s">
        <v>2109</v>
      </c>
      <c r="S4084" t="s">
        <v>130</v>
      </c>
      <c r="T4084" t="s">
        <v>131</v>
      </c>
      <c r="U4084" t="s">
        <v>213</v>
      </c>
      <c r="V4084">
        <v>82357</v>
      </c>
      <c r="W4084">
        <v>50211</v>
      </c>
      <c r="X4084">
        <v>1.4</v>
      </c>
      <c r="Y4084">
        <v>11.5</v>
      </c>
      <c r="Z4084">
        <v>76421.740000000005</v>
      </c>
      <c r="AB4084">
        <v>34.6</v>
      </c>
      <c r="AC4084">
        <v>2644192.2000000002</v>
      </c>
      <c r="AD4084">
        <v>82496504.109999999</v>
      </c>
      <c r="AE4084">
        <v>165.71</v>
      </c>
      <c r="AF4084">
        <v>13670495696.07</v>
      </c>
      <c r="AG4084">
        <v>82298.52</v>
      </c>
      <c r="AH4084">
        <v>1.8</v>
      </c>
      <c r="AI4084">
        <v>23376.87</v>
      </c>
      <c r="AJ4084">
        <v>20.04</v>
      </c>
      <c r="AK4084">
        <v>16532299.42</v>
      </c>
      <c r="AL4084">
        <v>0.19500000000000001</v>
      </c>
      <c r="AM4084">
        <v>160868.18</v>
      </c>
      <c r="AN4084">
        <v>273.60000000000002</v>
      </c>
      <c r="AO4084">
        <v>378.14</v>
      </c>
      <c r="AP4084">
        <v>103459.1</v>
      </c>
      <c r="AQ4084">
        <v>3014194.87</v>
      </c>
      <c r="AR4084" t="s">
        <v>61</v>
      </c>
      <c r="AS4084" t="s">
        <v>61</v>
      </c>
      <c r="AT4084" t="s">
        <v>62</v>
      </c>
      <c r="AU4084" t="s">
        <v>63</v>
      </c>
    </row>
    <row r="4085" spans="1:47" x14ac:dyDescent="0.25">
      <c r="A4085" t="s">
        <v>5403</v>
      </c>
      <c r="B4085">
        <v>2023</v>
      </c>
      <c r="C4085">
        <v>2</v>
      </c>
      <c r="D4085" t="s">
        <v>48</v>
      </c>
      <c r="E4085" s="1">
        <v>44985</v>
      </c>
      <c r="F4085" s="1">
        <v>45002</v>
      </c>
      <c r="G4085">
        <v>17</v>
      </c>
      <c r="H4085">
        <v>2.6</v>
      </c>
      <c r="I4085" t="s">
        <v>49</v>
      </c>
      <c r="J4085" t="s">
        <v>50</v>
      </c>
      <c r="K4085" t="s">
        <v>139</v>
      </c>
      <c r="L4085">
        <v>2710.1210999999998</v>
      </c>
      <c r="M4085" t="s">
        <v>68</v>
      </c>
      <c r="N4085" t="s">
        <v>81</v>
      </c>
      <c r="O4085" t="s">
        <v>189</v>
      </c>
      <c r="P4085" t="s">
        <v>131</v>
      </c>
      <c r="Q4085" t="s">
        <v>184</v>
      </c>
      <c r="R4085" t="s">
        <v>2201</v>
      </c>
      <c r="S4085" t="s">
        <v>142</v>
      </c>
      <c r="T4085" t="s">
        <v>86</v>
      </c>
      <c r="U4085" t="s">
        <v>132</v>
      </c>
      <c r="V4085">
        <v>67976</v>
      </c>
      <c r="W4085">
        <v>47967</v>
      </c>
      <c r="X4085">
        <v>22.5</v>
      </c>
      <c r="Y4085">
        <v>10.8</v>
      </c>
      <c r="Z4085">
        <v>52675.46</v>
      </c>
      <c r="AB4085">
        <v>28.55</v>
      </c>
      <c r="AC4085">
        <v>1503884.38</v>
      </c>
      <c r="AD4085">
        <v>16109735.93</v>
      </c>
      <c r="AE4085">
        <v>283.19</v>
      </c>
      <c r="AF4085">
        <v>4562116118.0200005</v>
      </c>
      <c r="AG4085">
        <v>191295.21</v>
      </c>
      <c r="AH4085">
        <v>0</v>
      </c>
      <c r="AI4085">
        <v>0</v>
      </c>
      <c r="AJ4085">
        <v>8.85</v>
      </c>
      <c r="AK4085">
        <v>1425711.63</v>
      </c>
      <c r="AL4085">
        <v>0.13900000000000001</v>
      </c>
      <c r="AM4085">
        <v>22392.53</v>
      </c>
      <c r="AN4085">
        <v>934.7</v>
      </c>
      <c r="AO4085">
        <v>408.88</v>
      </c>
      <c r="AP4085">
        <v>382180.14</v>
      </c>
      <c r="AQ4085">
        <v>2099752.2599999998</v>
      </c>
      <c r="AR4085" t="s">
        <v>61</v>
      </c>
      <c r="AS4085" t="s">
        <v>61</v>
      </c>
      <c r="AT4085" t="s">
        <v>62</v>
      </c>
      <c r="AU4085" t="s">
        <v>117</v>
      </c>
    </row>
    <row r="4086" spans="1:47" x14ac:dyDescent="0.25">
      <c r="A4086" t="s">
        <v>5404</v>
      </c>
      <c r="B4086">
        <v>2022</v>
      </c>
      <c r="C4086">
        <v>9</v>
      </c>
      <c r="D4086" t="s">
        <v>89</v>
      </c>
      <c r="E4086" s="1">
        <v>44806</v>
      </c>
      <c r="F4086" s="1">
        <v>44823</v>
      </c>
      <c r="G4086">
        <v>17</v>
      </c>
      <c r="H4086">
        <v>9.6999999999999993</v>
      </c>
      <c r="I4086" t="s">
        <v>49</v>
      </c>
      <c r="J4086" t="s">
        <v>78</v>
      </c>
      <c r="K4086" t="s">
        <v>79</v>
      </c>
      <c r="L4086">
        <v>1005.9</v>
      </c>
      <c r="M4086" t="s">
        <v>52</v>
      </c>
      <c r="N4086" t="s">
        <v>106</v>
      </c>
      <c r="O4086" t="s">
        <v>107</v>
      </c>
      <c r="P4086" t="s">
        <v>204</v>
      </c>
      <c r="Q4086" t="s">
        <v>226</v>
      </c>
      <c r="R4086" t="s">
        <v>498</v>
      </c>
      <c r="S4086" t="s">
        <v>85</v>
      </c>
      <c r="T4086" t="s">
        <v>148</v>
      </c>
      <c r="U4086" t="s">
        <v>166</v>
      </c>
      <c r="V4086">
        <v>46603</v>
      </c>
      <c r="W4086">
        <v>32152</v>
      </c>
      <c r="X4086">
        <v>9.1</v>
      </c>
      <c r="Y4086">
        <v>10.8</v>
      </c>
      <c r="Z4086">
        <v>38829.17</v>
      </c>
      <c r="AB4086">
        <v>41.04</v>
      </c>
      <c r="AC4086">
        <v>1593549.14</v>
      </c>
      <c r="AD4086">
        <v>16694601.640000001</v>
      </c>
      <c r="AE4086">
        <v>214.7</v>
      </c>
      <c r="AF4086">
        <v>3584330972.1100001</v>
      </c>
      <c r="AG4086">
        <v>244287.18</v>
      </c>
      <c r="AH4086">
        <v>1.7</v>
      </c>
      <c r="AI4086">
        <v>17273.82</v>
      </c>
      <c r="AJ4086">
        <v>7.47</v>
      </c>
      <c r="AK4086">
        <v>1247086.74</v>
      </c>
      <c r="AL4086">
        <v>0.214</v>
      </c>
      <c r="AM4086">
        <v>35726.449999999997</v>
      </c>
      <c r="AN4086">
        <v>808.8</v>
      </c>
      <c r="AO4086">
        <v>650.28</v>
      </c>
      <c r="AP4086">
        <v>525946.46</v>
      </c>
      <c r="AQ4086">
        <v>2416783.0499999998</v>
      </c>
      <c r="AR4086" t="s">
        <v>124</v>
      </c>
      <c r="AS4086" t="s">
        <v>61</v>
      </c>
      <c r="AT4086" t="s">
        <v>62</v>
      </c>
      <c r="AU4086" t="s">
        <v>63</v>
      </c>
    </row>
    <row r="4087" spans="1:47" x14ac:dyDescent="0.25">
      <c r="A4087" t="s">
        <v>5405</v>
      </c>
      <c r="B4087">
        <v>2026</v>
      </c>
      <c r="C4087">
        <v>1</v>
      </c>
      <c r="D4087" t="s">
        <v>48</v>
      </c>
      <c r="E4087" s="1">
        <v>46038</v>
      </c>
      <c r="F4087" s="1">
        <v>46052</v>
      </c>
      <c r="G4087">
        <v>14</v>
      </c>
      <c r="H4087">
        <v>19.8</v>
      </c>
      <c r="I4087" t="s">
        <v>49</v>
      </c>
      <c r="J4087" t="s">
        <v>112</v>
      </c>
      <c r="K4087" t="s">
        <v>113</v>
      </c>
      <c r="L4087">
        <v>7304.39</v>
      </c>
      <c r="M4087" t="s">
        <v>114</v>
      </c>
      <c r="N4087" t="s">
        <v>53</v>
      </c>
      <c r="O4087" t="s">
        <v>189</v>
      </c>
      <c r="P4087" t="s">
        <v>164</v>
      </c>
      <c r="Q4087" t="s">
        <v>56</v>
      </c>
      <c r="R4087" t="s">
        <v>1644</v>
      </c>
      <c r="S4087" t="s">
        <v>73</v>
      </c>
      <c r="T4087" t="s">
        <v>148</v>
      </c>
      <c r="U4087" t="s">
        <v>143</v>
      </c>
      <c r="V4087">
        <v>10981</v>
      </c>
      <c r="W4087">
        <v>6290</v>
      </c>
      <c r="X4087">
        <v>4</v>
      </c>
      <c r="Y4087">
        <v>10.199999999999999</v>
      </c>
      <c r="Z4087">
        <v>9084.59</v>
      </c>
      <c r="AB4087">
        <v>24.11</v>
      </c>
      <c r="AC4087">
        <v>219029.46</v>
      </c>
      <c r="AD4087">
        <v>10208353.779999999</v>
      </c>
      <c r="AE4087">
        <v>283.33999999999997</v>
      </c>
      <c r="AF4087">
        <v>2892434960.0300002</v>
      </c>
      <c r="AG4087">
        <v>81928.03</v>
      </c>
      <c r="AH4087">
        <v>0</v>
      </c>
      <c r="AI4087">
        <v>0</v>
      </c>
      <c r="AJ4087">
        <v>7.2</v>
      </c>
      <c r="AK4087">
        <v>735001.47</v>
      </c>
      <c r="AL4087">
        <v>0.249</v>
      </c>
      <c r="AM4087">
        <v>25418.799999999999</v>
      </c>
      <c r="AN4087">
        <v>521.6</v>
      </c>
      <c r="AO4087">
        <v>442.45</v>
      </c>
      <c r="AP4087">
        <v>230781.92</v>
      </c>
      <c r="AQ4087">
        <v>557158.21</v>
      </c>
      <c r="AR4087" t="s">
        <v>61</v>
      </c>
      <c r="AS4087" t="s">
        <v>61</v>
      </c>
      <c r="AT4087" t="s">
        <v>62</v>
      </c>
      <c r="AU4087" t="s">
        <v>63</v>
      </c>
    </row>
    <row r="4088" spans="1:47" x14ac:dyDescent="0.25">
      <c r="A4088" t="s">
        <v>5406</v>
      </c>
      <c r="B4088">
        <v>2025</v>
      </c>
      <c r="C4088">
        <v>7</v>
      </c>
      <c r="D4088" t="s">
        <v>89</v>
      </c>
      <c r="E4088" s="1">
        <v>45861</v>
      </c>
      <c r="F4088" s="1">
        <v>45876</v>
      </c>
      <c r="G4088">
        <v>15</v>
      </c>
      <c r="H4088">
        <v>9.5</v>
      </c>
      <c r="I4088" t="s">
        <v>49</v>
      </c>
      <c r="J4088" t="s">
        <v>78</v>
      </c>
      <c r="K4088" t="s">
        <v>177</v>
      </c>
      <c r="L4088">
        <v>1001.99</v>
      </c>
      <c r="M4088" t="s">
        <v>80</v>
      </c>
      <c r="N4088" t="s">
        <v>69</v>
      </c>
      <c r="O4088" t="s">
        <v>189</v>
      </c>
      <c r="P4088" t="s">
        <v>55</v>
      </c>
      <c r="Q4088" t="s">
        <v>56</v>
      </c>
      <c r="R4088" t="s">
        <v>4921</v>
      </c>
      <c r="S4088" t="s">
        <v>130</v>
      </c>
      <c r="T4088" t="s">
        <v>59</v>
      </c>
      <c r="U4088" t="s">
        <v>87</v>
      </c>
      <c r="V4088">
        <v>67133</v>
      </c>
      <c r="W4088">
        <v>47517</v>
      </c>
      <c r="X4088">
        <v>16.100000000000001</v>
      </c>
      <c r="Y4088">
        <v>12.6</v>
      </c>
      <c r="Z4088">
        <v>54188.79</v>
      </c>
      <c r="AB4088">
        <v>25.47</v>
      </c>
      <c r="AC4088">
        <v>1380188.48</v>
      </c>
      <c r="AD4088">
        <v>21805027.210000001</v>
      </c>
      <c r="AE4088">
        <v>282.14999999999998</v>
      </c>
      <c r="AF4088">
        <v>6152288427.3000002</v>
      </c>
      <c r="AG4088">
        <v>17628.91</v>
      </c>
      <c r="AH4088">
        <v>0</v>
      </c>
      <c r="AI4088">
        <v>0</v>
      </c>
      <c r="AJ4088">
        <v>13.55</v>
      </c>
      <c r="AK4088">
        <v>2954581.19</v>
      </c>
      <c r="AL4088">
        <v>6.9000000000000006E-2</v>
      </c>
      <c r="AM4088">
        <v>15045.47</v>
      </c>
      <c r="AN4088">
        <v>484.6</v>
      </c>
      <c r="AO4088">
        <v>594.61</v>
      </c>
      <c r="AP4088">
        <v>288148.01</v>
      </c>
      <c r="AQ4088">
        <v>1701010.87</v>
      </c>
      <c r="AR4088" t="s">
        <v>61</v>
      </c>
      <c r="AS4088" t="s">
        <v>61</v>
      </c>
      <c r="AT4088" t="s">
        <v>62</v>
      </c>
      <c r="AU4088" t="s">
        <v>63</v>
      </c>
    </row>
    <row r="4089" spans="1:47" x14ac:dyDescent="0.25">
      <c r="A4089" t="s">
        <v>5407</v>
      </c>
      <c r="B4089">
        <v>2024</v>
      </c>
      <c r="C4089">
        <v>3</v>
      </c>
      <c r="D4089" t="s">
        <v>48</v>
      </c>
      <c r="E4089" s="1">
        <v>45375</v>
      </c>
      <c r="F4089" s="1">
        <v>45395</v>
      </c>
      <c r="G4089">
        <v>20</v>
      </c>
      <c r="H4089">
        <v>16.399999999999999</v>
      </c>
      <c r="I4089" t="s">
        <v>49</v>
      </c>
      <c r="J4089" t="s">
        <v>50</v>
      </c>
      <c r="K4089" t="s">
        <v>223</v>
      </c>
      <c r="L4089">
        <v>2710.1109999999999</v>
      </c>
      <c r="M4089" t="s">
        <v>68</v>
      </c>
      <c r="N4089" t="s">
        <v>69</v>
      </c>
      <c r="O4089" t="s">
        <v>107</v>
      </c>
      <c r="P4089" t="s">
        <v>108</v>
      </c>
      <c r="Q4089" t="s">
        <v>70</v>
      </c>
      <c r="R4089" t="s">
        <v>1663</v>
      </c>
      <c r="S4089" t="s">
        <v>186</v>
      </c>
      <c r="T4089" t="s">
        <v>162</v>
      </c>
      <c r="U4089" t="s">
        <v>132</v>
      </c>
      <c r="V4089">
        <v>98779</v>
      </c>
      <c r="W4089">
        <v>61589</v>
      </c>
      <c r="X4089">
        <v>13.7</v>
      </c>
      <c r="Y4089">
        <v>12.5</v>
      </c>
      <c r="Z4089">
        <v>82673.78</v>
      </c>
      <c r="AB4089">
        <v>19.87</v>
      </c>
      <c r="AC4089">
        <v>1642728.01</v>
      </c>
      <c r="AD4089">
        <v>42481095.119999997</v>
      </c>
      <c r="AE4089">
        <v>274.33999999999997</v>
      </c>
      <c r="AF4089">
        <v>11654263635.219999</v>
      </c>
      <c r="AG4089">
        <v>179740.32</v>
      </c>
      <c r="AH4089">
        <v>0</v>
      </c>
      <c r="AI4089">
        <v>0</v>
      </c>
      <c r="AJ4089">
        <v>23.05</v>
      </c>
      <c r="AK4089">
        <v>9791892.4299999997</v>
      </c>
      <c r="AL4089">
        <v>0.182</v>
      </c>
      <c r="AM4089">
        <v>77315.59</v>
      </c>
      <c r="AN4089">
        <v>430.2</v>
      </c>
      <c r="AO4089">
        <v>618.28</v>
      </c>
      <c r="AP4089">
        <v>265984.06</v>
      </c>
      <c r="AQ4089">
        <v>2165767.98</v>
      </c>
      <c r="AR4089" t="s">
        <v>61</v>
      </c>
      <c r="AS4089" t="s">
        <v>61</v>
      </c>
      <c r="AT4089" t="s">
        <v>62</v>
      </c>
      <c r="AU4089" t="s">
        <v>63</v>
      </c>
    </row>
    <row r="4090" spans="1:47" x14ac:dyDescent="0.25">
      <c r="A4090" t="s">
        <v>5408</v>
      </c>
      <c r="B4090">
        <v>2023</v>
      </c>
      <c r="C4090">
        <v>6</v>
      </c>
      <c r="D4090" t="s">
        <v>77</v>
      </c>
      <c r="E4090" s="1">
        <v>45079</v>
      </c>
      <c r="F4090" s="1">
        <v>45109</v>
      </c>
      <c r="G4090">
        <v>30</v>
      </c>
      <c r="H4090">
        <v>4.5</v>
      </c>
      <c r="I4090" t="s">
        <v>49</v>
      </c>
      <c r="J4090" t="s">
        <v>66</v>
      </c>
      <c r="K4090" t="s">
        <v>67</v>
      </c>
      <c r="L4090">
        <v>8479.8989999999994</v>
      </c>
      <c r="M4090" t="s">
        <v>80</v>
      </c>
      <c r="N4090" t="s">
        <v>69</v>
      </c>
      <c r="O4090" t="s">
        <v>200</v>
      </c>
      <c r="P4090" t="s">
        <v>55</v>
      </c>
      <c r="Q4090" t="s">
        <v>56</v>
      </c>
      <c r="R4090" t="s">
        <v>2140</v>
      </c>
      <c r="S4090" t="s">
        <v>73</v>
      </c>
      <c r="T4090" t="s">
        <v>102</v>
      </c>
      <c r="U4090" t="s">
        <v>75</v>
      </c>
      <c r="V4090">
        <v>11700</v>
      </c>
      <c r="W4090">
        <v>8330</v>
      </c>
      <c r="X4090">
        <v>15.7</v>
      </c>
      <c r="Y4090">
        <v>12.2</v>
      </c>
      <c r="Z4090">
        <v>9255.2000000000007</v>
      </c>
      <c r="AB4090">
        <v>44.6</v>
      </c>
      <c r="AC4090">
        <v>412781.92</v>
      </c>
      <c r="AD4090">
        <v>7643777.1299999999</v>
      </c>
      <c r="AE4090">
        <v>282.89</v>
      </c>
      <c r="AF4090">
        <v>2162348112.3099999</v>
      </c>
      <c r="AG4090">
        <v>147291.06</v>
      </c>
      <c r="AH4090">
        <v>0</v>
      </c>
      <c r="AI4090">
        <v>0</v>
      </c>
      <c r="AJ4090">
        <v>22.7</v>
      </c>
      <c r="AK4090">
        <v>1735137.41</v>
      </c>
      <c r="AL4090">
        <v>6.7000000000000004E-2</v>
      </c>
      <c r="AM4090">
        <v>5121.33</v>
      </c>
      <c r="AN4090">
        <v>467</v>
      </c>
      <c r="AO4090">
        <v>423.71</v>
      </c>
      <c r="AP4090">
        <v>197872.57</v>
      </c>
      <c r="AQ4090">
        <v>763066.88</v>
      </c>
      <c r="AR4090" t="s">
        <v>61</v>
      </c>
      <c r="AS4090" t="s">
        <v>61</v>
      </c>
      <c r="AT4090" t="s">
        <v>62</v>
      </c>
      <c r="AU4090" t="s">
        <v>63</v>
      </c>
    </row>
    <row r="4091" spans="1:47" x14ac:dyDescent="0.25">
      <c r="A4091" t="s">
        <v>5409</v>
      </c>
      <c r="B4091">
        <v>2023</v>
      </c>
      <c r="C4091">
        <v>12</v>
      </c>
      <c r="D4091" t="s">
        <v>119</v>
      </c>
      <c r="E4091" s="1">
        <v>45280</v>
      </c>
      <c r="F4091" s="1">
        <v>45303</v>
      </c>
      <c r="G4091">
        <v>23</v>
      </c>
      <c r="I4091" t="s">
        <v>65</v>
      </c>
      <c r="J4091" t="s">
        <v>239</v>
      </c>
      <c r="K4091" t="s">
        <v>265</v>
      </c>
      <c r="L4091">
        <v>3102.1</v>
      </c>
      <c r="M4091" t="s">
        <v>68</v>
      </c>
      <c r="N4091" t="s">
        <v>81</v>
      </c>
      <c r="O4091" t="s">
        <v>99</v>
      </c>
      <c r="P4091" t="s">
        <v>100</v>
      </c>
      <c r="Q4091" t="s">
        <v>131</v>
      </c>
      <c r="R4091" t="s">
        <v>2943</v>
      </c>
      <c r="S4091" t="s">
        <v>161</v>
      </c>
      <c r="T4091" t="s">
        <v>86</v>
      </c>
      <c r="U4091" t="s">
        <v>143</v>
      </c>
      <c r="V4091">
        <v>36545</v>
      </c>
      <c r="W4091">
        <v>23701</v>
      </c>
      <c r="X4091">
        <v>19.8</v>
      </c>
      <c r="Y4091">
        <v>13.3</v>
      </c>
      <c r="Z4091">
        <v>34244.519999999997</v>
      </c>
      <c r="AB4091">
        <v>14.59</v>
      </c>
      <c r="AC4091">
        <v>499627.55</v>
      </c>
      <c r="AD4091">
        <v>10801748.939999999</v>
      </c>
      <c r="AE4091">
        <v>289.25</v>
      </c>
      <c r="AF4091">
        <v>3124405880.8899999</v>
      </c>
      <c r="AG4091">
        <v>181891.02</v>
      </c>
      <c r="AH4091">
        <v>0</v>
      </c>
      <c r="AI4091">
        <v>0</v>
      </c>
      <c r="AJ4091">
        <v>9.02</v>
      </c>
      <c r="AK4091">
        <v>0</v>
      </c>
      <c r="AL4091">
        <v>0.20200000000000001</v>
      </c>
      <c r="AM4091">
        <v>21819.53</v>
      </c>
      <c r="AN4091">
        <v>1097.7</v>
      </c>
      <c r="AO4091">
        <v>658.68</v>
      </c>
      <c r="AP4091">
        <v>723033.04</v>
      </c>
      <c r="AQ4091">
        <v>1426371.14</v>
      </c>
      <c r="AR4091" t="s">
        <v>61</v>
      </c>
      <c r="AS4091" t="s">
        <v>61</v>
      </c>
      <c r="AT4091" t="s">
        <v>62</v>
      </c>
      <c r="AU4091" t="s">
        <v>63</v>
      </c>
    </row>
    <row r="4092" spans="1:47" x14ac:dyDescent="0.25">
      <c r="A4092" t="s">
        <v>5410</v>
      </c>
      <c r="B4092">
        <v>2021</v>
      </c>
      <c r="C4092">
        <v>8</v>
      </c>
      <c r="D4092" t="s">
        <v>89</v>
      </c>
      <c r="E4092" s="1">
        <v>44413</v>
      </c>
      <c r="F4092" s="1">
        <v>44428</v>
      </c>
      <c r="G4092">
        <v>15</v>
      </c>
      <c r="H4092">
        <v>6.9</v>
      </c>
      <c r="I4092" t="s">
        <v>49</v>
      </c>
      <c r="J4092" t="s">
        <v>112</v>
      </c>
      <c r="K4092" t="s">
        <v>340</v>
      </c>
      <c r="L4092">
        <v>7208.39</v>
      </c>
      <c r="M4092" t="s">
        <v>114</v>
      </c>
      <c r="N4092" t="s">
        <v>53</v>
      </c>
      <c r="O4092" t="s">
        <v>107</v>
      </c>
      <c r="P4092" t="s">
        <v>140</v>
      </c>
      <c r="Q4092" t="s">
        <v>56</v>
      </c>
      <c r="R4092" t="s">
        <v>2564</v>
      </c>
      <c r="S4092" t="s">
        <v>73</v>
      </c>
      <c r="T4092" t="s">
        <v>187</v>
      </c>
      <c r="U4092" t="s">
        <v>166</v>
      </c>
      <c r="V4092">
        <v>13067</v>
      </c>
      <c r="W4092">
        <v>9633</v>
      </c>
      <c r="X4092">
        <v>19.600000000000001</v>
      </c>
      <c r="Y4092">
        <v>14.6</v>
      </c>
      <c r="Z4092">
        <v>11971.76</v>
      </c>
      <c r="AB4092">
        <v>36.07</v>
      </c>
      <c r="AC4092">
        <v>431821.38</v>
      </c>
      <c r="AD4092">
        <v>11756388.039999999</v>
      </c>
      <c r="AE4092">
        <v>171.78</v>
      </c>
      <c r="AF4092">
        <v>2019512337.51</v>
      </c>
      <c r="AG4092">
        <v>218985.52</v>
      </c>
      <c r="AH4092">
        <v>2</v>
      </c>
      <c r="AI4092">
        <v>53869.98</v>
      </c>
      <c r="AJ4092">
        <v>15.28</v>
      </c>
      <c r="AK4092">
        <v>1796376.09</v>
      </c>
      <c r="AL4092">
        <v>0.06</v>
      </c>
      <c r="AM4092">
        <v>7053.83</v>
      </c>
      <c r="AN4092">
        <v>560.79999999999995</v>
      </c>
      <c r="AO4092">
        <v>619.46</v>
      </c>
      <c r="AP4092">
        <v>347393.17</v>
      </c>
      <c r="AQ4092">
        <v>1059123.8799999999</v>
      </c>
      <c r="AR4092" t="s">
        <v>61</v>
      </c>
      <c r="AS4092" t="s">
        <v>61</v>
      </c>
      <c r="AT4092" t="s">
        <v>62</v>
      </c>
      <c r="AU4092" t="s">
        <v>63</v>
      </c>
    </row>
    <row r="4093" spans="1:47" x14ac:dyDescent="0.25">
      <c r="A4093" t="s">
        <v>5411</v>
      </c>
      <c r="B4093">
        <v>2025</v>
      </c>
      <c r="C4093">
        <v>6</v>
      </c>
      <c r="D4093" t="s">
        <v>77</v>
      </c>
      <c r="E4093" s="1">
        <v>45838</v>
      </c>
      <c r="F4093" s="1">
        <v>45851</v>
      </c>
      <c r="G4093">
        <v>13</v>
      </c>
      <c r="H4093">
        <v>10.5</v>
      </c>
      <c r="I4093" t="s">
        <v>49</v>
      </c>
      <c r="J4093" t="s">
        <v>50</v>
      </c>
      <c r="K4093" t="s">
        <v>51</v>
      </c>
      <c r="L4093">
        <v>2709</v>
      </c>
      <c r="M4093" t="s">
        <v>52</v>
      </c>
      <c r="N4093" t="s">
        <v>168</v>
      </c>
      <c r="O4093" t="s">
        <v>200</v>
      </c>
      <c r="P4093" t="s">
        <v>230</v>
      </c>
      <c r="Q4093" t="s">
        <v>128</v>
      </c>
      <c r="R4093" t="s">
        <v>1111</v>
      </c>
      <c r="S4093" t="s">
        <v>170</v>
      </c>
      <c r="T4093" t="s">
        <v>148</v>
      </c>
      <c r="U4093" t="s">
        <v>259</v>
      </c>
      <c r="V4093">
        <v>72869</v>
      </c>
      <c r="W4093">
        <v>51667</v>
      </c>
      <c r="X4093">
        <v>18.8</v>
      </c>
      <c r="Y4093">
        <v>15.6</v>
      </c>
      <c r="Z4093">
        <v>68579.56</v>
      </c>
      <c r="AB4093">
        <v>29.86</v>
      </c>
      <c r="AC4093">
        <v>2047785.66</v>
      </c>
      <c r="AD4093">
        <v>4306796.37</v>
      </c>
      <c r="AE4093">
        <v>281.85000000000002</v>
      </c>
      <c r="AF4093">
        <v>1213870556.8800001</v>
      </c>
      <c r="AG4093">
        <v>154388.31</v>
      </c>
      <c r="AH4093">
        <v>4.5999999999999996</v>
      </c>
      <c r="AI4093">
        <v>118000.9</v>
      </c>
      <c r="AJ4093">
        <v>10.220000000000001</v>
      </c>
      <c r="AK4093">
        <v>440154.59</v>
      </c>
      <c r="AL4093">
        <v>0.153</v>
      </c>
      <c r="AM4093">
        <v>6589.4</v>
      </c>
      <c r="AN4093">
        <v>587.6</v>
      </c>
      <c r="AO4093">
        <v>629.45000000000005</v>
      </c>
      <c r="AP4093">
        <v>369864.82</v>
      </c>
      <c r="AQ4093">
        <v>2696629.09</v>
      </c>
      <c r="AR4093" t="s">
        <v>61</v>
      </c>
      <c r="AS4093" t="s">
        <v>61</v>
      </c>
      <c r="AT4093" t="s">
        <v>62</v>
      </c>
      <c r="AU4093" t="s">
        <v>63</v>
      </c>
    </row>
    <row r="4094" spans="1:47" x14ac:dyDescent="0.25">
      <c r="A4094" t="s">
        <v>5412</v>
      </c>
      <c r="B4094">
        <v>2023</v>
      </c>
      <c r="C4094">
        <v>1</v>
      </c>
      <c r="D4094" t="s">
        <v>48</v>
      </c>
      <c r="E4094" s="1">
        <v>44950</v>
      </c>
      <c r="F4094" s="1">
        <v>44980</v>
      </c>
      <c r="G4094">
        <v>30</v>
      </c>
      <c r="H4094">
        <v>2.5</v>
      </c>
      <c r="I4094" t="s">
        <v>65</v>
      </c>
      <c r="J4094" t="s">
        <v>78</v>
      </c>
      <c r="K4094" t="s">
        <v>79</v>
      </c>
      <c r="L4094">
        <v>1005.9</v>
      </c>
      <c r="M4094" t="s">
        <v>52</v>
      </c>
      <c r="N4094" t="s">
        <v>106</v>
      </c>
      <c r="O4094" t="s">
        <v>107</v>
      </c>
      <c r="P4094" t="s">
        <v>70</v>
      </c>
      <c r="Q4094" t="s">
        <v>108</v>
      </c>
      <c r="R4094" t="s">
        <v>2365</v>
      </c>
      <c r="S4094" t="s">
        <v>85</v>
      </c>
      <c r="T4094" t="s">
        <v>131</v>
      </c>
      <c r="U4094" t="s">
        <v>166</v>
      </c>
      <c r="V4094">
        <v>60089</v>
      </c>
      <c r="W4094">
        <v>35106</v>
      </c>
      <c r="X4094">
        <v>13.3</v>
      </c>
      <c r="Y4094">
        <v>12</v>
      </c>
      <c r="Z4094">
        <v>55916.99</v>
      </c>
      <c r="AB4094">
        <v>23.51</v>
      </c>
      <c r="AC4094">
        <v>1314608.43</v>
      </c>
      <c r="AD4094">
        <v>48486740.369999997</v>
      </c>
      <c r="AE4094">
        <v>286.86</v>
      </c>
      <c r="AF4094">
        <v>13908906342.540001</v>
      </c>
      <c r="AG4094">
        <v>249113.47</v>
      </c>
      <c r="AH4094">
        <v>0</v>
      </c>
      <c r="AJ4094">
        <v>24.12</v>
      </c>
      <c r="AK4094">
        <v>0</v>
      </c>
      <c r="AL4094">
        <v>0.33500000000000002</v>
      </c>
      <c r="AM4094">
        <v>162430.57999999999</v>
      </c>
      <c r="AN4094">
        <v>1397.8</v>
      </c>
      <c r="AO4094">
        <v>699.02</v>
      </c>
      <c r="AP4094">
        <v>977090.16</v>
      </c>
      <c r="AQ4094">
        <v>2703242.64</v>
      </c>
      <c r="AR4094" t="s">
        <v>124</v>
      </c>
      <c r="AS4094" t="s">
        <v>61</v>
      </c>
      <c r="AT4094" t="s">
        <v>62</v>
      </c>
      <c r="AU4094" t="s">
        <v>63</v>
      </c>
    </row>
    <row r="4095" spans="1:47" x14ac:dyDescent="0.25">
      <c r="A4095" t="s">
        <v>5413</v>
      </c>
      <c r="B4095">
        <v>2023</v>
      </c>
      <c r="C4095">
        <v>12</v>
      </c>
      <c r="D4095" t="s">
        <v>119</v>
      </c>
      <c r="E4095" s="1">
        <v>45276</v>
      </c>
      <c r="F4095" s="1">
        <v>45294</v>
      </c>
      <c r="G4095">
        <v>18</v>
      </c>
      <c r="H4095">
        <v>3.5</v>
      </c>
      <c r="I4095" t="s">
        <v>49</v>
      </c>
      <c r="J4095" t="s">
        <v>112</v>
      </c>
      <c r="K4095" t="s">
        <v>126</v>
      </c>
      <c r="L4095">
        <v>2701.12</v>
      </c>
      <c r="M4095" t="s">
        <v>114</v>
      </c>
      <c r="N4095" t="s">
        <v>69</v>
      </c>
      <c r="O4095" t="s">
        <v>200</v>
      </c>
      <c r="P4095" t="s">
        <v>204</v>
      </c>
      <c r="Q4095" t="s">
        <v>100</v>
      </c>
      <c r="R4095" t="s">
        <v>175</v>
      </c>
      <c r="S4095" t="s">
        <v>130</v>
      </c>
      <c r="T4095" t="s">
        <v>95</v>
      </c>
      <c r="U4095" t="s">
        <v>228</v>
      </c>
      <c r="V4095">
        <v>78225</v>
      </c>
      <c r="W4095">
        <v>49198</v>
      </c>
      <c r="X4095">
        <v>13.9</v>
      </c>
      <c r="Y4095">
        <v>14.9</v>
      </c>
      <c r="Z4095">
        <v>63942.41</v>
      </c>
      <c r="AB4095">
        <v>14.47</v>
      </c>
      <c r="AC4095">
        <v>925246.67</v>
      </c>
      <c r="AD4095">
        <v>6526601.79</v>
      </c>
      <c r="AE4095">
        <v>281.41000000000003</v>
      </c>
      <c r="AF4095">
        <v>1836651009.72</v>
      </c>
      <c r="AG4095">
        <v>202279.29</v>
      </c>
      <c r="AH4095">
        <v>0</v>
      </c>
      <c r="AI4095">
        <v>0</v>
      </c>
      <c r="AJ4095">
        <v>8.34</v>
      </c>
      <c r="AK4095">
        <v>544318.59</v>
      </c>
      <c r="AL4095">
        <v>0.30199999999999999</v>
      </c>
      <c r="AM4095">
        <v>19710.34</v>
      </c>
      <c r="AN4095">
        <v>290.39999999999998</v>
      </c>
      <c r="AO4095">
        <v>406.11</v>
      </c>
      <c r="AP4095">
        <v>117934.34</v>
      </c>
      <c r="AQ4095">
        <v>1265170.6399999999</v>
      </c>
      <c r="AR4095" t="s">
        <v>61</v>
      </c>
      <c r="AS4095" t="s">
        <v>61</v>
      </c>
      <c r="AT4095" t="s">
        <v>62</v>
      </c>
      <c r="AU4095" t="s">
        <v>63</v>
      </c>
    </row>
    <row r="4096" spans="1:47" x14ac:dyDescent="0.25">
      <c r="A4096" t="s">
        <v>5414</v>
      </c>
      <c r="B4096">
        <v>2022</v>
      </c>
      <c r="C4096">
        <v>10</v>
      </c>
      <c r="D4096" t="s">
        <v>119</v>
      </c>
      <c r="E4096" s="1">
        <v>44864</v>
      </c>
      <c r="F4096" s="1">
        <v>44880</v>
      </c>
      <c r="G4096">
        <v>16</v>
      </c>
      <c r="H4096">
        <v>7.8</v>
      </c>
      <c r="I4096" t="s">
        <v>49</v>
      </c>
      <c r="J4096" t="s">
        <v>50</v>
      </c>
      <c r="K4096" t="s">
        <v>423</v>
      </c>
      <c r="L4096">
        <v>2710.1941000000002</v>
      </c>
      <c r="M4096" t="s">
        <v>52</v>
      </c>
      <c r="N4096" t="s">
        <v>53</v>
      </c>
      <c r="O4096" t="s">
        <v>99</v>
      </c>
      <c r="P4096" t="s">
        <v>159</v>
      </c>
      <c r="Q4096" t="s">
        <v>92</v>
      </c>
      <c r="R4096" t="s">
        <v>1987</v>
      </c>
      <c r="S4096" t="s">
        <v>142</v>
      </c>
      <c r="T4096" t="s">
        <v>131</v>
      </c>
      <c r="U4096" t="s">
        <v>110</v>
      </c>
      <c r="V4096">
        <v>59971</v>
      </c>
      <c r="W4096">
        <v>33846</v>
      </c>
      <c r="X4096">
        <v>22.1</v>
      </c>
      <c r="Y4096">
        <v>13.5</v>
      </c>
      <c r="Z4096">
        <v>54015.55</v>
      </c>
      <c r="AB4096">
        <v>28.43</v>
      </c>
      <c r="AC4096">
        <v>1535662.09</v>
      </c>
      <c r="AD4096">
        <v>47492092.030000001</v>
      </c>
      <c r="AE4096">
        <v>215.63</v>
      </c>
      <c r="AF4096">
        <v>10240719804.43</v>
      </c>
      <c r="AG4096">
        <v>168235.82</v>
      </c>
      <c r="AH4096">
        <v>1.3</v>
      </c>
      <c r="AI4096">
        <v>38205.620000000003</v>
      </c>
      <c r="AJ4096">
        <v>11.58</v>
      </c>
      <c r="AK4096">
        <v>5499584.2599999998</v>
      </c>
      <c r="AL4096">
        <v>7.0000000000000007E-2</v>
      </c>
      <c r="AM4096">
        <v>33244.46</v>
      </c>
      <c r="AN4096">
        <v>598</v>
      </c>
      <c r="AO4096">
        <v>746.87</v>
      </c>
      <c r="AP4096">
        <v>446628.26</v>
      </c>
      <c r="AQ4096">
        <v>2221976.25</v>
      </c>
      <c r="AR4096" t="s">
        <v>61</v>
      </c>
      <c r="AS4096" t="s">
        <v>61</v>
      </c>
      <c r="AT4096" t="s">
        <v>62</v>
      </c>
      <c r="AU4096" t="s">
        <v>63</v>
      </c>
    </row>
    <row r="4097" spans="1:47" x14ac:dyDescent="0.25">
      <c r="A4097" t="s">
        <v>5415</v>
      </c>
      <c r="B4097">
        <v>2022</v>
      </c>
      <c r="C4097">
        <v>7</v>
      </c>
      <c r="D4097" t="s">
        <v>89</v>
      </c>
      <c r="E4097" s="1">
        <v>44758</v>
      </c>
      <c r="F4097" s="1">
        <v>44770</v>
      </c>
      <c r="G4097">
        <v>12</v>
      </c>
      <c r="H4097">
        <v>3</v>
      </c>
      <c r="I4097" t="s">
        <v>49</v>
      </c>
      <c r="J4097" t="s">
        <v>50</v>
      </c>
      <c r="K4097" t="s">
        <v>120</v>
      </c>
      <c r="L4097">
        <v>2710.1921000000002</v>
      </c>
      <c r="M4097" t="s">
        <v>98</v>
      </c>
      <c r="N4097" t="s">
        <v>81</v>
      </c>
      <c r="O4097" t="s">
        <v>99</v>
      </c>
      <c r="P4097" t="s">
        <v>196</v>
      </c>
      <c r="Q4097" t="s">
        <v>92</v>
      </c>
      <c r="R4097" t="s">
        <v>4029</v>
      </c>
      <c r="S4097" t="s">
        <v>123</v>
      </c>
      <c r="T4097" t="s">
        <v>95</v>
      </c>
      <c r="U4097" t="s">
        <v>75</v>
      </c>
      <c r="V4097">
        <v>54243</v>
      </c>
      <c r="W4097">
        <v>37452</v>
      </c>
      <c r="X4097">
        <v>13.7</v>
      </c>
      <c r="Y4097">
        <v>11.7</v>
      </c>
      <c r="Z4097">
        <v>47974.879999999997</v>
      </c>
      <c r="AB4097">
        <v>25.12</v>
      </c>
      <c r="AC4097">
        <v>1205128.99</v>
      </c>
      <c r="AD4097">
        <v>48510759.409999996</v>
      </c>
      <c r="AE4097">
        <v>213.35</v>
      </c>
      <c r="AF4097">
        <v>10349770520.120001</v>
      </c>
      <c r="AG4097">
        <v>140224.13</v>
      </c>
      <c r="AH4097">
        <v>1.1000000000000001</v>
      </c>
      <c r="AI4097">
        <v>10447.450000000001</v>
      </c>
      <c r="AJ4097">
        <v>19.93</v>
      </c>
      <c r="AK4097">
        <v>9668194.3499999996</v>
      </c>
      <c r="AL4097">
        <v>0.32</v>
      </c>
      <c r="AM4097">
        <v>155234.43</v>
      </c>
      <c r="AN4097">
        <v>547.4</v>
      </c>
      <c r="AO4097">
        <v>422.14</v>
      </c>
      <c r="AP4097">
        <v>231079.44</v>
      </c>
      <c r="AQ4097">
        <v>1742114.44</v>
      </c>
      <c r="AR4097" t="s">
        <v>61</v>
      </c>
      <c r="AS4097" t="s">
        <v>61</v>
      </c>
      <c r="AT4097" t="s">
        <v>62</v>
      </c>
      <c r="AU4097" t="s">
        <v>63</v>
      </c>
    </row>
    <row r="4098" spans="1:47" x14ac:dyDescent="0.25">
      <c r="A4098" t="s">
        <v>5416</v>
      </c>
      <c r="B4098">
        <v>2022</v>
      </c>
      <c r="C4098">
        <v>8</v>
      </c>
      <c r="D4098" t="s">
        <v>89</v>
      </c>
      <c r="E4098" s="1">
        <v>44785</v>
      </c>
      <c r="F4098" s="1">
        <v>44804</v>
      </c>
      <c r="G4098">
        <v>19</v>
      </c>
      <c r="H4098">
        <v>6.8</v>
      </c>
      <c r="I4098" t="s">
        <v>49</v>
      </c>
      <c r="J4098" t="s">
        <v>50</v>
      </c>
      <c r="K4098" t="s">
        <v>139</v>
      </c>
      <c r="L4098">
        <v>2710.1210999999998</v>
      </c>
      <c r="M4098" t="s">
        <v>98</v>
      </c>
      <c r="N4098" t="s">
        <v>53</v>
      </c>
      <c r="O4098" t="s">
        <v>107</v>
      </c>
      <c r="P4098" t="s">
        <v>201</v>
      </c>
      <c r="Q4098" t="s">
        <v>56</v>
      </c>
      <c r="R4098" t="s">
        <v>2998</v>
      </c>
      <c r="S4098" t="s">
        <v>142</v>
      </c>
      <c r="T4098" t="s">
        <v>148</v>
      </c>
      <c r="U4098" t="s">
        <v>96</v>
      </c>
      <c r="V4098">
        <v>46783</v>
      </c>
      <c r="W4098">
        <v>30897</v>
      </c>
      <c r="X4098">
        <v>15.7</v>
      </c>
      <c r="Y4098">
        <v>14.2</v>
      </c>
      <c r="Z4098">
        <v>43553.71</v>
      </c>
      <c r="AB4098">
        <v>38.32</v>
      </c>
      <c r="AC4098">
        <v>1668978.17</v>
      </c>
      <c r="AD4098">
        <v>28215835.489999998</v>
      </c>
      <c r="AE4098">
        <v>210.26</v>
      </c>
      <c r="AF4098">
        <v>5932661570.1300001</v>
      </c>
      <c r="AG4098">
        <v>141892.32999999999</v>
      </c>
      <c r="AH4098">
        <v>0</v>
      </c>
      <c r="AJ4098">
        <v>11.32</v>
      </c>
      <c r="AK4098">
        <v>3194032.58</v>
      </c>
      <c r="AL4098">
        <v>0.16600000000000001</v>
      </c>
      <c r="AM4098">
        <v>46838.29</v>
      </c>
      <c r="AN4098">
        <v>940.2</v>
      </c>
      <c r="AO4098">
        <v>656.04</v>
      </c>
      <c r="AP4098">
        <v>616808.81000000006</v>
      </c>
      <c r="AQ4098">
        <v>2474517.6</v>
      </c>
      <c r="AR4098" t="s">
        <v>61</v>
      </c>
      <c r="AS4098" t="s">
        <v>61</v>
      </c>
      <c r="AT4098" t="s">
        <v>293</v>
      </c>
      <c r="AU4098" t="s">
        <v>117</v>
      </c>
    </row>
    <row r="4099" spans="1:47" x14ac:dyDescent="0.25">
      <c r="A4099" t="s">
        <v>5417</v>
      </c>
      <c r="B4099">
        <v>2024</v>
      </c>
      <c r="C4099">
        <v>6</v>
      </c>
      <c r="D4099" t="s">
        <v>77</v>
      </c>
      <c r="E4099" s="1">
        <v>45456</v>
      </c>
      <c r="F4099" s="1">
        <v>45473</v>
      </c>
      <c r="G4099">
        <v>17</v>
      </c>
      <c r="H4099">
        <v>4.2</v>
      </c>
      <c r="I4099" t="s">
        <v>49</v>
      </c>
      <c r="J4099" t="s">
        <v>50</v>
      </c>
      <c r="K4099" t="s">
        <v>145</v>
      </c>
      <c r="L4099">
        <v>2710.19</v>
      </c>
      <c r="M4099" t="s">
        <v>98</v>
      </c>
      <c r="N4099" t="s">
        <v>53</v>
      </c>
      <c r="O4099" t="s">
        <v>91</v>
      </c>
      <c r="P4099" t="s">
        <v>83</v>
      </c>
      <c r="Q4099" t="s">
        <v>92</v>
      </c>
      <c r="R4099" t="s">
        <v>3052</v>
      </c>
      <c r="S4099" t="s">
        <v>170</v>
      </c>
      <c r="T4099" t="s">
        <v>102</v>
      </c>
      <c r="U4099" t="s">
        <v>87</v>
      </c>
      <c r="V4099">
        <v>64935</v>
      </c>
      <c r="W4099">
        <v>47576</v>
      </c>
      <c r="X4099">
        <v>2.7</v>
      </c>
      <c r="Y4099">
        <v>10.9</v>
      </c>
      <c r="Z4099">
        <v>60264.46</v>
      </c>
      <c r="AB4099">
        <v>18.98</v>
      </c>
      <c r="AC4099">
        <v>1143819.45</v>
      </c>
      <c r="AD4099">
        <v>41367935.920000002</v>
      </c>
      <c r="AE4099">
        <v>281.52</v>
      </c>
      <c r="AF4099">
        <v>11645901320.200001</v>
      </c>
      <c r="AG4099">
        <v>70688.929999999993</v>
      </c>
      <c r="AH4099">
        <v>0</v>
      </c>
      <c r="AI4099">
        <v>0</v>
      </c>
      <c r="AJ4099">
        <v>11.59</v>
      </c>
      <c r="AK4099">
        <v>4794543.7699999996</v>
      </c>
      <c r="AL4099">
        <v>0.14799999999999999</v>
      </c>
      <c r="AM4099">
        <v>61224.55</v>
      </c>
      <c r="AN4099">
        <v>684.8</v>
      </c>
      <c r="AO4099">
        <v>735.47</v>
      </c>
      <c r="AP4099">
        <v>503649.86</v>
      </c>
      <c r="AQ4099">
        <v>1779382.79</v>
      </c>
      <c r="AR4099" t="s">
        <v>61</v>
      </c>
      <c r="AS4099" t="s">
        <v>124</v>
      </c>
      <c r="AT4099" t="s">
        <v>62</v>
      </c>
      <c r="AU4099" t="s">
        <v>63</v>
      </c>
    </row>
    <row r="4100" spans="1:47" x14ac:dyDescent="0.25">
      <c r="A4100" t="s">
        <v>5418</v>
      </c>
      <c r="B4100">
        <v>2024</v>
      </c>
      <c r="C4100">
        <v>10</v>
      </c>
      <c r="D4100" t="s">
        <v>119</v>
      </c>
      <c r="E4100" s="1">
        <v>45589</v>
      </c>
      <c r="F4100" s="1">
        <v>45613</v>
      </c>
      <c r="G4100">
        <v>24</v>
      </c>
      <c r="H4100">
        <v>5</v>
      </c>
      <c r="I4100" t="s">
        <v>65</v>
      </c>
      <c r="J4100" t="s">
        <v>239</v>
      </c>
      <c r="K4100" t="s">
        <v>240</v>
      </c>
      <c r="L4100">
        <v>3105.2</v>
      </c>
      <c r="M4100" t="s">
        <v>98</v>
      </c>
      <c r="N4100" t="s">
        <v>53</v>
      </c>
      <c r="O4100" t="s">
        <v>200</v>
      </c>
      <c r="P4100" t="s">
        <v>226</v>
      </c>
      <c r="Q4100" t="s">
        <v>164</v>
      </c>
      <c r="R4100" t="s">
        <v>1008</v>
      </c>
      <c r="S4100" t="s">
        <v>161</v>
      </c>
      <c r="T4100" t="s">
        <v>95</v>
      </c>
      <c r="U4100" t="s">
        <v>132</v>
      </c>
      <c r="V4100">
        <v>30404</v>
      </c>
      <c r="W4100">
        <v>21917</v>
      </c>
      <c r="X4100">
        <v>13.8</v>
      </c>
      <c r="Y4100">
        <v>14.6</v>
      </c>
      <c r="Z4100">
        <v>28162.19</v>
      </c>
      <c r="AB4100">
        <v>23.67</v>
      </c>
      <c r="AC4100">
        <v>666599.04</v>
      </c>
      <c r="AD4100">
        <v>16061178.58</v>
      </c>
      <c r="AE4100">
        <v>274.43</v>
      </c>
      <c r="AF4100">
        <v>4407669237.71</v>
      </c>
      <c r="AG4100">
        <v>151303.82999999999</v>
      </c>
      <c r="AH4100">
        <v>0</v>
      </c>
      <c r="AI4100">
        <v>0</v>
      </c>
      <c r="AJ4100">
        <v>6.61</v>
      </c>
      <c r="AK4100">
        <v>0</v>
      </c>
      <c r="AL4100">
        <v>0.248</v>
      </c>
      <c r="AM4100">
        <v>39831.72</v>
      </c>
      <c r="AN4100">
        <v>632</v>
      </c>
      <c r="AO4100">
        <v>493.96</v>
      </c>
      <c r="AP4100">
        <v>312182.71999999997</v>
      </c>
      <c r="AQ4100">
        <v>1169917.31</v>
      </c>
      <c r="AR4100" t="s">
        <v>61</v>
      </c>
      <c r="AS4100" t="s">
        <v>61</v>
      </c>
      <c r="AT4100" t="s">
        <v>62</v>
      </c>
      <c r="AU4100" t="s">
        <v>63</v>
      </c>
    </row>
    <row r="4101" spans="1:47" x14ac:dyDescent="0.25">
      <c r="A4101" t="s">
        <v>5419</v>
      </c>
      <c r="B4101">
        <v>2020</v>
      </c>
      <c r="C4101">
        <v>2</v>
      </c>
      <c r="D4101" t="s">
        <v>48</v>
      </c>
      <c r="E4101" s="1">
        <v>43889</v>
      </c>
      <c r="F4101" s="1">
        <v>43919</v>
      </c>
      <c r="G4101">
        <v>30</v>
      </c>
      <c r="H4101">
        <v>6.8</v>
      </c>
      <c r="I4101" t="s">
        <v>49</v>
      </c>
      <c r="J4101" t="s">
        <v>134</v>
      </c>
      <c r="K4101" t="s">
        <v>135</v>
      </c>
      <c r="L4101">
        <v>9999.0098999999991</v>
      </c>
      <c r="M4101" t="s">
        <v>80</v>
      </c>
      <c r="N4101" t="s">
        <v>69</v>
      </c>
      <c r="O4101" t="s">
        <v>107</v>
      </c>
      <c r="P4101" t="s">
        <v>55</v>
      </c>
      <c r="Q4101" t="s">
        <v>56</v>
      </c>
      <c r="R4101" t="s">
        <v>471</v>
      </c>
      <c r="S4101" t="s">
        <v>137</v>
      </c>
      <c r="T4101" t="s">
        <v>187</v>
      </c>
      <c r="U4101" t="s">
        <v>132</v>
      </c>
      <c r="V4101">
        <v>13535</v>
      </c>
      <c r="W4101">
        <v>8544</v>
      </c>
      <c r="X4101">
        <v>1.5</v>
      </c>
      <c r="Y4101">
        <v>10.3</v>
      </c>
      <c r="Z4101">
        <v>11618.86</v>
      </c>
      <c r="AB4101">
        <v>21.42</v>
      </c>
      <c r="AC4101">
        <v>248875.98</v>
      </c>
      <c r="AD4101">
        <v>10452558.83</v>
      </c>
      <c r="AE4101">
        <v>159.59</v>
      </c>
      <c r="AF4101">
        <v>1668123863.6800001</v>
      </c>
      <c r="AG4101">
        <v>111657.96</v>
      </c>
      <c r="AH4101">
        <v>0</v>
      </c>
      <c r="AI4101">
        <v>0</v>
      </c>
      <c r="AJ4101">
        <v>2.5299999999999998</v>
      </c>
      <c r="AK4101">
        <v>264449.74</v>
      </c>
      <c r="AL4101">
        <v>5.2999999999999999E-2</v>
      </c>
      <c r="AM4101">
        <v>5539.86</v>
      </c>
      <c r="AN4101">
        <v>1589.1</v>
      </c>
      <c r="AO4101">
        <v>649.92999999999995</v>
      </c>
      <c r="AP4101">
        <v>1032803.76</v>
      </c>
      <c r="AQ4101">
        <v>1398877.56</v>
      </c>
      <c r="AR4101" t="s">
        <v>61</v>
      </c>
      <c r="AS4101" t="s">
        <v>61</v>
      </c>
      <c r="AT4101" t="s">
        <v>62</v>
      </c>
      <c r="AU4101" t="s">
        <v>63</v>
      </c>
    </row>
    <row r="4102" spans="1:47" x14ac:dyDescent="0.25">
      <c r="A4102" t="s">
        <v>5420</v>
      </c>
      <c r="B4102">
        <v>2020</v>
      </c>
      <c r="C4102">
        <v>11</v>
      </c>
      <c r="D4102" t="s">
        <v>119</v>
      </c>
      <c r="E4102" s="1">
        <v>44165</v>
      </c>
      <c r="F4102" s="1">
        <v>44177</v>
      </c>
      <c r="G4102">
        <v>12</v>
      </c>
      <c r="H4102">
        <v>10.4</v>
      </c>
      <c r="I4102" t="s">
        <v>49</v>
      </c>
      <c r="J4102" t="s">
        <v>50</v>
      </c>
      <c r="K4102" t="s">
        <v>51</v>
      </c>
      <c r="L4102">
        <v>2709</v>
      </c>
      <c r="M4102" t="s">
        <v>114</v>
      </c>
      <c r="N4102" t="s">
        <v>53</v>
      </c>
      <c r="O4102" t="s">
        <v>54</v>
      </c>
      <c r="P4102" t="s">
        <v>71</v>
      </c>
      <c r="Q4102" t="s">
        <v>92</v>
      </c>
      <c r="R4102" t="s">
        <v>521</v>
      </c>
      <c r="S4102" t="s">
        <v>58</v>
      </c>
      <c r="T4102" t="s">
        <v>187</v>
      </c>
      <c r="U4102" t="s">
        <v>60</v>
      </c>
      <c r="V4102">
        <v>332063</v>
      </c>
      <c r="W4102">
        <v>206682</v>
      </c>
      <c r="X4102">
        <v>3.2</v>
      </c>
      <c r="Y4102">
        <v>13.5</v>
      </c>
      <c r="Z4102">
        <v>290961.26</v>
      </c>
      <c r="AB4102">
        <v>11.1</v>
      </c>
      <c r="AC4102">
        <v>3229669.99</v>
      </c>
      <c r="AD4102">
        <v>22849187.75</v>
      </c>
      <c r="AE4102">
        <v>158.83000000000001</v>
      </c>
      <c r="AF4102">
        <v>3629136490.3299999</v>
      </c>
      <c r="AG4102">
        <v>21299.5</v>
      </c>
      <c r="AH4102">
        <v>3.7</v>
      </c>
      <c r="AI4102">
        <v>35949.879999999997</v>
      </c>
      <c r="AJ4102">
        <v>8.44</v>
      </c>
      <c r="AK4102">
        <v>1928471.45</v>
      </c>
      <c r="AL4102">
        <v>0.223</v>
      </c>
      <c r="AM4102">
        <v>50953.69</v>
      </c>
      <c r="AN4102">
        <v>339.8</v>
      </c>
      <c r="AO4102">
        <v>505.84</v>
      </c>
      <c r="AP4102">
        <v>171884.43</v>
      </c>
      <c r="AQ4102">
        <v>3509757.49</v>
      </c>
      <c r="AR4102" t="s">
        <v>61</v>
      </c>
      <c r="AS4102" t="s">
        <v>61</v>
      </c>
      <c r="AT4102" t="s">
        <v>62</v>
      </c>
      <c r="AU4102" t="s">
        <v>63</v>
      </c>
    </row>
    <row r="4103" spans="1:47" x14ac:dyDescent="0.25">
      <c r="A4103" t="s">
        <v>5421</v>
      </c>
      <c r="B4103">
        <v>2023</v>
      </c>
      <c r="C4103">
        <v>6</v>
      </c>
      <c r="D4103" t="s">
        <v>77</v>
      </c>
      <c r="E4103" s="1">
        <v>45097</v>
      </c>
      <c r="F4103" s="1">
        <v>45105</v>
      </c>
      <c r="G4103">
        <v>8</v>
      </c>
      <c r="H4103">
        <v>10</v>
      </c>
      <c r="I4103" t="s">
        <v>65</v>
      </c>
      <c r="J4103" t="s">
        <v>50</v>
      </c>
      <c r="K4103" t="s">
        <v>120</v>
      </c>
      <c r="L4103">
        <v>2710.1921000000002</v>
      </c>
      <c r="M4103" t="s">
        <v>80</v>
      </c>
      <c r="N4103" t="s">
        <v>168</v>
      </c>
      <c r="O4103" t="s">
        <v>91</v>
      </c>
      <c r="P4103" t="s">
        <v>226</v>
      </c>
      <c r="Q4103" t="s">
        <v>257</v>
      </c>
      <c r="R4103" t="s">
        <v>316</v>
      </c>
      <c r="S4103" t="s">
        <v>123</v>
      </c>
      <c r="T4103" t="s">
        <v>74</v>
      </c>
      <c r="U4103" t="s">
        <v>110</v>
      </c>
      <c r="V4103">
        <v>49052</v>
      </c>
      <c r="W4103">
        <v>35684</v>
      </c>
      <c r="X4103">
        <v>22.2</v>
      </c>
      <c r="Y4103">
        <v>11.1</v>
      </c>
      <c r="Z4103">
        <v>39847.949999999997</v>
      </c>
      <c r="AB4103">
        <v>24.4</v>
      </c>
      <c r="AC4103">
        <v>972289.98</v>
      </c>
      <c r="AD4103">
        <v>39233494.609999999</v>
      </c>
      <c r="AE4103">
        <v>281.39999999999998</v>
      </c>
      <c r="AF4103">
        <v>11040305383.25</v>
      </c>
      <c r="AG4103">
        <v>216403.33</v>
      </c>
      <c r="AH4103">
        <v>0</v>
      </c>
      <c r="AI4103">
        <v>0</v>
      </c>
      <c r="AJ4103">
        <v>6.42</v>
      </c>
      <c r="AK4103">
        <v>0</v>
      </c>
      <c r="AL4103">
        <v>0.23200000000000001</v>
      </c>
      <c r="AM4103">
        <v>91021.71</v>
      </c>
      <c r="AN4103">
        <v>373</v>
      </c>
      <c r="AO4103">
        <v>634.54</v>
      </c>
      <c r="AP4103">
        <v>236683.42</v>
      </c>
      <c r="AQ4103">
        <v>1516398.44</v>
      </c>
      <c r="AR4103" t="s">
        <v>61</v>
      </c>
      <c r="AS4103" t="s">
        <v>61</v>
      </c>
      <c r="AT4103" t="s">
        <v>62</v>
      </c>
      <c r="AU4103" t="s">
        <v>63</v>
      </c>
    </row>
    <row r="4104" spans="1:47" x14ac:dyDescent="0.25">
      <c r="A4104" t="s">
        <v>5422</v>
      </c>
      <c r="B4104">
        <v>2024</v>
      </c>
      <c r="C4104">
        <v>3</v>
      </c>
      <c r="D4104" t="s">
        <v>48</v>
      </c>
      <c r="E4104" s="1">
        <v>45366</v>
      </c>
      <c r="F4104" s="1">
        <v>45386</v>
      </c>
      <c r="G4104">
        <v>20</v>
      </c>
      <c r="I4104" t="s">
        <v>65</v>
      </c>
      <c r="J4104" t="s">
        <v>50</v>
      </c>
      <c r="K4104" t="s">
        <v>51</v>
      </c>
      <c r="L4104">
        <v>2709</v>
      </c>
      <c r="M4104" t="s">
        <v>98</v>
      </c>
      <c r="N4104" t="s">
        <v>69</v>
      </c>
      <c r="O4104" t="s">
        <v>54</v>
      </c>
      <c r="P4104" t="s">
        <v>56</v>
      </c>
      <c r="Q4104" t="s">
        <v>121</v>
      </c>
      <c r="R4104" t="s">
        <v>2201</v>
      </c>
      <c r="S4104" t="s">
        <v>170</v>
      </c>
      <c r="T4104" t="s">
        <v>102</v>
      </c>
      <c r="U4104" t="s">
        <v>87</v>
      </c>
      <c r="V4104">
        <v>133927</v>
      </c>
      <c r="W4104">
        <v>83171</v>
      </c>
      <c r="X4104">
        <v>13.8</v>
      </c>
      <c r="Y4104">
        <v>13.9</v>
      </c>
      <c r="Z4104">
        <v>107738.43</v>
      </c>
      <c r="AB4104">
        <v>19.7</v>
      </c>
      <c r="AC4104">
        <v>2122447.0699999998</v>
      </c>
      <c r="AD4104">
        <v>8389591.5399999991</v>
      </c>
      <c r="AE4104">
        <v>274.02999999999997</v>
      </c>
      <c r="AF4104">
        <v>2298999769.71</v>
      </c>
      <c r="AG4104">
        <v>176596.72</v>
      </c>
      <c r="AH4104">
        <v>3.7</v>
      </c>
      <c r="AI4104">
        <v>114214.52</v>
      </c>
      <c r="AJ4104">
        <v>8.77</v>
      </c>
      <c r="AK4104">
        <v>0</v>
      </c>
      <c r="AL4104">
        <v>9.5000000000000001E-2</v>
      </c>
      <c r="AM4104">
        <v>7970.11</v>
      </c>
      <c r="AN4104">
        <v>853.2</v>
      </c>
      <c r="AO4104">
        <v>738.48</v>
      </c>
      <c r="AP4104">
        <v>630071.14</v>
      </c>
      <c r="AQ4104">
        <v>3051299.56</v>
      </c>
      <c r="AR4104" t="s">
        <v>61</v>
      </c>
      <c r="AS4104" t="s">
        <v>61</v>
      </c>
      <c r="AT4104" t="s">
        <v>62</v>
      </c>
      <c r="AU4104" t="s">
        <v>63</v>
      </c>
    </row>
    <row r="4105" spans="1:47" x14ac:dyDescent="0.25">
      <c r="A4105" t="s">
        <v>5423</v>
      </c>
      <c r="B4105">
        <v>2022</v>
      </c>
      <c r="C4105">
        <v>2</v>
      </c>
      <c r="D4105" t="s">
        <v>48</v>
      </c>
      <c r="E4105" s="1">
        <v>44608</v>
      </c>
      <c r="F4105" s="1">
        <v>44615</v>
      </c>
      <c r="G4105">
        <v>7</v>
      </c>
      <c r="H4105">
        <v>19.8</v>
      </c>
      <c r="I4105" t="s">
        <v>65</v>
      </c>
      <c r="J4105" t="s">
        <v>50</v>
      </c>
      <c r="K4105" t="s">
        <v>223</v>
      </c>
      <c r="L4105">
        <v>2710.1109999999999</v>
      </c>
      <c r="M4105" t="s">
        <v>98</v>
      </c>
      <c r="N4105" t="s">
        <v>53</v>
      </c>
      <c r="O4105" t="s">
        <v>107</v>
      </c>
      <c r="P4105" t="s">
        <v>100</v>
      </c>
      <c r="Q4105" t="s">
        <v>93</v>
      </c>
      <c r="R4105" t="s">
        <v>324</v>
      </c>
      <c r="S4105" t="s">
        <v>186</v>
      </c>
      <c r="T4105" t="s">
        <v>187</v>
      </c>
      <c r="U4105" t="s">
        <v>143</v>
      </c>
      <c r="V4105">
        <v>101587</v>
      </c>
      <c r="W4105">
        <v>73051</v>
      </c>
      <c r="X4105">
        <v>13.4</v>
      </c>
      <c r="Y4105">
        <v>15.6</v>
      </c>
      <c r="Z4105">
        <v>87342.27</v>
      </c>
      <c r="AB4105">
        <v>44.91</v>
      </c>
      <c r="AC4105">
        <v>3922541.35</v>
      </c>
      <c r="AD4105">
        <v>40910245.850000001</v>
      </c>
      <c r="AE4105">
        <v>216.57</v>
      </c>
      <c r="AF4105">
        <v>8859931943.7299995</v>
      </c>
      <c r="AG4105">
        <v>248770.63</v>
      </c>
      <c r="AH4105">
        <v>0</v>
      </c>
      <c r="AI4105">
        <v>0</v>
      </c>
      <c r="AJ4105">
        <v>11.35</v>
      </c>
      <c r="AK4105">
        <v>0</v>
      </c>
      <c r="AL4105">
        <v>0.28199999999999997</v>
      </c>
      <c r="AM4105">
        <v>115366.89</v>
      </c>
      <c r="AN4105">
        <v>184</v>
      </c>
      <c r="AO4105">
        <v>547.26</v>
      </c>
      <c r="AP4105">
        <v>100695.84</v>
      </c>
      <c r="AQ4105">
        <v>4387374.71</v>
      </c>
      <c r="AR4105" t="s">
        <v>61</v>
      </c>
      <c r="AS4105" t="s">
        <v>61</v>
      </c>
      <c r="AT4105" t="s">
        <v>293</v>
      </c>
      <c r="AU4105" t="s">
        <v>63</v>
      </c>
    </row>
    <row r="4106" spans="1:47" x14ac:dyDescent="0.25">
      <c r="A4106" t="s">
        <v>5424</v>
      </c>
      <c r="B4106">
        <v>2023</v>
      </c>
      <c r="C4106">
        <v>1</v>
      </c>
      <c r="D4106" t="s">
        <v>48</v>
      </c>
      <c r="E4106" s="1">
        <v>44946</v>
      </c>
      <c r="F4106" s="1">
        <v>44956</v>
      </c>
      <c r="G4106">
        <v>10</v>
      </c>
      <c r="H4106">
        <v>11.9</v>
      </c>
      <c r="I4106" t="s">
        <v>49</v>
      </c>
      <c r="J4106" t="s">
        <v>50</v>
      </c>
      <c r="K4106" t="s">
        <v>145</v>
      </c>
      <c r="L4106">
        <v>2710.19</v>
      </c>
      <c r="M4106" t="s">
        <v>98</v>
      </c>
      <c r="N4106" t="s">
        <v>69</v>
      </c>
      <c r="O4106" t="s">
        <v>107</v>
      </c>
      <c r="P4106" t="s">
        <v>127</v>
      </c>
      <c r="Q4106" t="s">
        <v>56</v>
      </c>
      <c r="R4106" t="s">
        <v>489</v>
      </c>
      <c r="S4106" t="s">
        <v>123</v>
      </c>
      <c r="T4106" t="s">
        <v>74</v>
      </c>
      <c r="U4106" t="s">
        <v>166</v>
      </c>
      <c r="V4106">
        <v>78446</v>
      </c>
      <c r="W4106">
        <v>48245</v>
      </c>
      <c r="X4106">
        <v>10.9</v>
      </c>
      <c r="Y4106">
        <v>10.7</v>
      </c>
      <c r="Z4106">
        <v>64793.79</v>
      </c>
      <c r="AB4106">
        <v>29.14</v>
      </c>
      <c r="AC4106">
        <v>1888091.04</v>
      </c>
      <c r="AD4106">
        <v>55574929.560000002</v>
      </c>
      <c r="AE4106">
        <v>286.57</v>
      </c>
      <c r="AF4106">
        <v>15926107564.01</v>
      </c>
      <c r="AG4106">
        <v>51224.88</v>
      </c>
      <c r="AH4106">
        <v>0</v>
      </c>
      <c r="AI4106">
        <v>0</v>
      </c>
      <c r="AJ4106">
        <v>8.67</v>
      </c>
      <c r="AK4106">
        <v>4818346.3899999997</v>
      </c>
      <c r="AL4106">
        <v>0.18</v>
      </c>
      <c r="AM4106">
        <v>100034.87</v>
      </c>
      <c r="AN4106">
        <v>487.9</v>
      </c>
      <c r="AO4106">
        <v>514.67999999999995</v>
      </c>
      <c r="AP4106">
        <v>251112.37</v>
      </c>
      <c r="AQ4106">
        <v>2290463.16</v>
      </c>
      <c r="AR4106" t="s">
        <v>61</v>
      </c>
      <c r="AS4106" t="s">
        <v>61</v>
      </c>
      <c r="AT4106" t="s">
        <v>62</v>
      </c>
      <c r="AU4106" t="s">
        <v>117</v>
      </c>
    </row>
    <row r="4107" spans="1:47" x14ac:dyDescent="0.25">
      <c r="A4107" t="s">
        <v>5425</v>
      </c>
      <c r="B4107">
        <v>2021</v>
      </c>
      <c r="C4107">
        <v>6</v>
      </c>
      <c r="D4107" t="s">
        <v>77</v>
      </c>
      <c r="E4107" s="1">
        <v>44348</v>
      </c>
      <c r="F4107" s="1">
        <v>44378</v>
      </c>
      <c r="G4107">
        <v>30</v>
      </c>
      <c r="H4107">
        <v>16.100000000000001</v>
      </c>
      <c r="I4107" t="s">
        <v>49</v>
      </c>
      <c r="J4107" t="s">
        <v>66</v>
      </c>
      <c r="K4107" t="s">
        <v>67</v>
      </c>
      <c r="L4107">
        <v>8479.8989999999994</v>
      </c>
      <c r="M4107" t="s">
        <v>52</v>
      </c>
      <c r="N4107" t="s">
        <v>53</v>
      </c>
      <c r="O4107" t="s">
        <v>200</v>
      </c>
      <c r="P4107" t="s">
        <v>140</v>
      </c>
      <c r="Q4107" t="s">
        <v>128</v>
      </c>
      <c r="R4107" t="s">
        <v>461</v>
      </c>
      <c r="S4107" t="s">
        <v>73</v>
      </c>
      <c r="T4107" t="s">
        <v>86</v>
      </c>
      <c r="U4107" t="s">
        <v>96</v>
      </c>
      <c r="V4107">
        <v>3330</v>
      </c>
      <c r="W4107">
        <v>2493</v>
      </c>
      <c r="X4107">
        <v>3.7</v>
      </c>
      <c r="Y4107">
        <v>13.9</v>
      </c>
      <c r="Z4107">
        <v>3076.19</v>
      </c>
      <c r="AB4107">
        <v>38.07</v>
      </c>
      <c r="AC4107">
        <v>117110.55</v>
      </c>
      <c r="AD4107">
        <v>977182.52</v>
      </c>
      <c r="AE4107">
        <v>170.99</v>
      </c>
      <c r="AF4107">
        <v>167088439.09</v>
      </c>
      <c r="AG4107">
        <v>180125.98</v>
      </c>
      <c r="AH4107">
        <v>2.4</v>
      </c>
      <c r="AI4107">
        <v>31590.43</v>
      </c>
      <c r="AJ4107">
        <v>7.82</v>
      </c>
      <c r="AK4107">
        <v>76415.67</v>
      </c>
      <c r="AL4107">
        <v>0.151</v>
      </c>
      <c r="AM4107">
        <v>1475.55</v>
      </c>
      <c r="AN4107">
        <v>999.2</v>
      </c>
      <c r="AO4107">
        <v>458.54</v>
      </c>
      <c r="AP4107">
        <v>458173.17</v>
      </c>
      <c r="AQ4107">
        <v>788475.68</v>
      </c>
      <c r="AR4107" t="s">
        <v>61</v>
      </c>
      <c r="AS4107" t="s">
        <v>61</v>
      </c>
      <c r="AT4107" t="s">
        <v>293</v>
      </c>
      <c r="AU4107" t="s">
        <v>63</v>
      </c>
    </row>
    <row r="4108" spans="1:47" x14ac:dyDescent="0.25">
      <c r="A4108" t="s">
        <v>5426</v>
      </c>
      <c r="B4108">
        <v>2021</v>
      </c>
      <c r="C4108">
        <v>9</v>
      </c>
      <c r="D4108" t="s">
        <v>89</v>
      </c>
      <c r="E4108" s="1">
        <v>44463</v>
      </c>
      <c r="F4108" s="1">
        <v>44497</v>
      </c>
      <c r="G4108">
        <v>34</v>
      </c>
      <c r="H4108">
        <v>2.2999999999999998</v>
      </c>
      <c r="I4108" t="s">
        <v>49</v>
      </c>
      <c r="J4108" t="s">
        <v>66</v>
      </c>
      <c r="K4108" t="s">
        <v>245</v>
      </c>
      <c r="L4108">
        <v>8905.9</v>
      </c>
      <c r="M4108" t="s">
        <v>52</v>
      </c>
      <c r="N4108" t="s">
        <v>81</v>
      </c>
      <c r="O4108" t="s">
        <v>91</v>
      </c>
      <c r="P4108" t="s">
        <v>150</v>
      </c>
      <c r="Q4108" t="s">
        <v>82</v>
      </c>
      <c r="R4108" t="s">
        <v>1840</v>
      </c>
      <c r="S4108" t="s">
        <v>137</v>
      </c>
      <c r="T4108" t="s">
        <v>74</v>
      </c>
      <c r="U4108" t="s">
        <v>166</v>
      </c>
      <c r="V4108">
        <v>2929</v>
      </c>
      <c r="W4108">
        <v>1730</v>
      </c>
      <c r="X4108">
        <v>11.9</v>
      </c>
      <c r="Y4108">
        <v>15</v>
      </c>
      <c r="Z4108">
        <v>2742.26</v>
      </c>
      <c r="AB4108">
        <v>37.869999999999997</v>
      </c>
      <c r="AC4108">
        <v>103849.39</v>
      </c>
      <c r="AD4108">
        <v>3014840.64</v>
      </c>
      <c r="AE4108">
        <v>167.06</v>
      </c>
      <c r="AF4108">
        <v>503659277.31999999</v>
      </c>
      <c r="AG4108">
        <v>29900.2</v>
      </c>
      <c r="AH4108">
        <v>0.2</v>
      </c>
      <c r="AI4108">
        <v>3216.48</v>
      </c>
      <c r="AJ4108">
        <v>16.45</v>
      </c>
      <c r="AK4108">
        <v>495941.29</v>
      </c>
      <c r="AL4108">
        <v>0.222</v>
      </c>
      <c r="AM4108">
        <v>6692.95</v>
      </c>
      <c r="AN4108">
        <v>921.1</v>
      </c>
      <c r="AO4108">
        <v>404.33</v>
      </c>
      <c r="AP4108">
        <v>372428.36</v>
      </c>
      <c r="AQ4108">
        <v>516087.38</v>
      </c>
      <c r="AR4108" t="s">
        <v>61</v>
      </c>
      <c r="AS4108" t="s">
        <v>61</v>
      </c>
      <c r="AT4108" t="s">
        <v>62</v>
      </c>
      <c r="AU4108" t="s">
        <v>117</v>
      </c>
    </row>
    <row r="4109" spans="1:47" x14ac:dyDescent="0.25">
      <c r="A4109" t="s">
        <v>5427</v>
      </c>
      <c r="B4109">
        <v>2023</v>
      </c>
      <c r="C4109">
        <v>2</v>
      </c>
      <c r="D4109" t="s">
        <v>48</v>
      </c>
      <c r="E4109" s="1">
        <v>44971</v>
      </c>
      <c r="F4109" s="1">
        <v>44982</v>
      </c>
      <c r="G4109">
        <v>11</v>
      </c>
      <c r="H4109">
        <v>16.3</v>
      </c>
      <c r="I4109" t="s">
        <v>49</v>
      </c>
      <c r="J4109" t="s">
        <v>66</v>
      </c>
      <c r="K4109" t="s">
        <v>391</v>
      </c>
      <c r="L4109">
        <v>9999.99</v>
      </c>
      <c r="M4109" t="s">
        <v>98</v>
      </c>
      <c r="N4109" t="s">
        <v>106</v>
      </c>
      <c r="O4109" t="s">
        <v>99</v>
      </c>
      <c r="P4109" t="s">
        <v>108</v>
      </c>
      <c r="Q4109" t="s">
        <v>100</v>
      </c>
      <c r="R4109" t="s">
        <v>1041</v>
      </c>
      <c r="S4109" t="s">
        <v>130</v>
      </c>
      <c r="T4109" t="s">
        <v>187</v>
      </c>
      <c r="U4109" t="s">
        <v>96</v>
      </c>
      <c r="V4109">
        <v>78549</v>
      </c>
      <c r="W4109">
        <v>46576</v>
      </c>
      <c r="X4109">
        <v>16.8</v>
      </c>
      <c r="Y4109">
        <v>15.2</v>
      </c>
      <c r="Z4109">
        <v>60804.82</v>
      </c>
      <c r="AB4109">
        <v>37.700000000000003</v>
      </c>
      <c r="AC4109">
        <v>2292341.71</v>
      </c>
      <c r="AD4109">
        <v>21815553.32</v>
      </c>
      <c r="AE4109">
        <v>282.55</v>
      </c>
      <c r="AF4109">
        <v>6163984590.5699997</v>
      </c>
      <c r="AG4109">
        <v>49682.400000000001</v>
      </c>
      <c r="AH4109">
        <v>0</v>
      </c>
      <c r="AI4109">
        <v>0</v>
      </c>
      <c r="AJ4109">
        <v>14.6</v>
      </c>
      <c r="AK4109">
        <v>3185070.78</v>
      </c>
      <c r="AL4109">
        <v>0.27500000000000002</v>
      </c>
      <c r="AM4109">
        <v>59992.77</v>
      </c>
      <c r="AN4109">
        <v>305.10000000000002</v>
      </c>
      <c r="AO4109">
        <v>715.48</v>
      </c>
      <c r="AP4109">
        <v>218292.95</v>
      </c>
      <c r="AQ4109">
        <v>2620309.83</v>
      </c>
      <c r="AR4109" t="s">
        <v>61</v>
      </c>
      <c r="AS4109" t="s">
        <v>61</v>
      </c>
      <c r="AT4109" t="s">
        <v>62</v>
      </c>
      <c r="AU4109" t="s">
        <v>63</v>
      </c>
    </row>
    <row r="4110" spans="1:47" x14ac:dyDescent="0.25">
      <c r="A4110" t="s">
        <v>5428</v>
      </c>
      <c r="B4110">
        <v>2024</v>
      </c>
      <c r="C4110">
        <v>3</v>
      </c>
      <c r="D4110" t="s">
        <v>48</v>
      </c>
      <c r="E4110" s="1">
        <v>45379</v>
      </c>
      <c r="F4110" s="1">
        <v>45388</v>
      </c>
      <c r="G4110">
        <v>9</v>
      </c>
      <c r="H4110">
        <v>8.9</v>
      </c>
      <c r="I4110" t="s">
        <v>49</v>
      </c>
      <c r="J4110" t="s">
        <v>50</v>
      </c>
      <c r="K4110" t="s">
        <v>51</v>
      </c>
      <c r="L4110">
        <v>2709</v>
      </c>
      <c r="M4110" t="s">
        <v>80</v>
      </c>
      <c r="N4110" t="s">
        <v>168</v>
      </c>
      <c r="O4110" t="s">
        <v>91</v>
      </c>
      <c r="P4110" t="s">
        <v>201</v>
      </c>
      <c r="Q4110" t="s">
        <v>100</v>
      </c>
      <c r="R4110" t="s">
        <v>122</v>
      </c>
      <c r="S4110" t="s">
        <v>58</v>
      </c>
      <c r="T4110" t="s">
        <v>95</v>
      </c>
      <c r="U4110" t="s">
        <v>228</v>
      </c>
      <c r="V4110">
        <v>345418</v>
      </c>
      <c r="W4110">
        <v>203903</v>
      </c>
      <c r="X4110">
        <v>24</v>
      </c>
      <c r="Y4110">
        <v>16</v>
      </c>
      <c r="Z4110">
        <v>284783.75</v>
      </c>
      <c r="AB4110">
        <v>22.77</v>
      </c>
      <c r="AC4110">
        <v>6484525.9900000002</v>
      </c>
      <c r="AD4110">
        <v>23987335.260000002</v>
      </c>
      <c r="AE4110">
        <v>277.11</v>
      </c>
      <c r="AF4110">
        <v>6647130473.8999996</v>
      </c>
      <c r="AG4110">
        <v>168949.14</v>
      </c>
      <c r="AH4110">
        <v>0</v>
      </c>
      <c r="AI4110">
        <v>0</v>
      </c>
      <c r="AJ4110">
        <v>20.14</v>
      </c>
      <c r="AK4110">
        <v>4831049.32</v>
      </c>
      <c r="AL4110">
        <v>8.6999999999999994E-2</v>
      </c>
      <c r="AM4110">
        <v>20868.98</v>
      </c>
      <c r="AN4110">
        <v>379.1</v>
      </c>
      <c r="AO4110">
        <v>714.32</v>
      </c>
      <c r="AP4110">
        <v>270798.71000000002</v>
      </c>
      <c r="AQ4110">
        <v>6945142.8200000003</v>
      </c>
      <c r="AR4110" t="s">
        <v>61</v>
      </c>
      <c r="AS4110" t="s">
        <v>61</v>
      </c>
      <c r="AT4110" t="s">
        <v>62</v>
      </c>
      <c r="AU4110" t="s">
        <v>63</v>
      </c>
    </row>
    <row r="4111" spans="1:47" x14ac:dyDescent="0.25">
      <c r="A4111" t="s">
        <v>5429</v>
      </c>
      <c r="B4111">
        <v>2023</v>
      </c>
      <c r="C4111">
        <v>3</v>
      </c>
      <c r="D4111" t="s">
        <v>48</v>
      </c>
      <c r="E4111" s="1">
        <v>45004</v>
      </c>
      <c r="F4111" s="1">
        <v>45015</v>
      </c>
      <c r="G4111">
        <v>11</v>
      </c>
      <c r="H4111">
        <v>2.4</v>
      </c>
      <c r="I4111" t="s">
        <v>65</v>
      </c>
      <c r="J4111" t="s">
        <v>50</v>
      </c>
      <c r="K4111" t="s">
        <v>423</v>
      </c>
      <c r="L4111">
        <v>2710.1941000000002</v>
      </c>
      <c r="M4111" t="s">
        <v>114</v>
      </c>
      <c r="N4111" t="s">
        <v>69</v>
      </c>
      <c r="O4111" t="s">
        <v>107</v>
      </c>
      <c r="P4111" t="s">
        <v>92</v>
      </c>
      <c r="Q4111" t="s">
        <v>71</v>
      </c>
      <c r="R4111" t="s">
        <v>322</v>
      </c>
      <c r="S4111" t="s">
        <v>142</v>
      </c>
      <c r="T4111" t="s">
        <v>86</v>
      </c>
      <c r="U4111" t="s">
        <v>87</v>
      </c>
      <c r="V4111">
        <v>70413</v>
      </c>
      <c r="W4111">
        <v>43791</v>
      </c>
      <c r="X4111">
        <v>3.6</v>
      </c>
      <c r="Y4111">
        <v>11.4</v>
      </c>
      <c r="Z4111">
        <v>57712.41</v>
      </c>
      <c r="AB4111">
        <v>46.09</v>
      </c>
      <c r="AC4111">
        <v>2659964.98</v>
      </c>
      <c r="AD4111">
        <v>19022587.460000001</v>
      </c>
      <c r="AE4111">
        <v>284.06</v>
      </c>
      <c r="AF4111">
        <v>5403556193.8900003</v>
      </c>
      <c r="AG4111">
        <v>62437.66</v>
      </c>
      <c r="AH4111">
        <v>1.3</v>
      </c>
      <c r="AI4111">
        <v>40983.800000000003</v>
      </c>
      <c r="AJ4111">
        <v>18.5</v>
      </c>
      <c r="AK4111">
        <v>0</v>
      </c>
      <c r="AL4111">
        <v>0.17499999999999999</v>
      </c>
      <c r="AM4111">
        <v>33289.53</v>
      </c>
      <c r="AN4111">
        <v>392.8</v>
      </c>
      <c r="AO4111">
        <v>366.82</v>
      </c>
      <c r="AP4111">
        <v>144086.9</v>
      </c>
      <c r="AQ4111">
        <v>2940762.87</v>
      </c>
      <c r="AR4111" t="s">
        <v>61</v>
      </c>
      <c r="AS4111" t="s">
        <v>61</v>
      </c>
      <c r="AT4111" t="s">
        <v>62</v>
      </c>
      <c r="AU4111" t="s">
        <v>63</v>
      </c>
    </row>
    <row r="4112" spans="1:47" x14ac:dyDescent="0.25">
      <c r="A4112" t="s">
        <v>5430</v>
      </c>
      <c r="B4112">
        <v>2021</v>
      </c>
      <c r="C4112">
        <v>10</v>
      </c>
      <c r="D4112" t="s">
        <v>119</v>
      </c>
      <c r="E4112" s="1">
        <v>44497</v>
      </c>
      <c r="F4112" s="1">
        <v>44506</v>
      </c>
      <c r="G4112">
        <v>9</v>
      </c>
      <c r="H4112">
        <v>10.7</v>
      </c>
      <c r="I4112" t="s">
        <v>49</v>
      </c>
      <c r="J4112" t="s">
        <v>50</v>
      </c>
      <c r="K4112" t="s">
        <v>183</v>
      </c>
      <c r="L4112">
        <v>2710.19</v>
      </c>
      <c r="M4112" t="s">
        <v>52</v>
      </c>
      <c r="N4112" t="s">
        <v>81</v>
      </c>
      <c r="O4112" t="s">
        <v>107</v>
      </c>
      <c r="P4112" t="s">
        <v>257</v>
      </c>
      <c r="Q4112" t="s">
        <v>82</v>
      </c>
      <c r="R4112" t="s">
        <v>960</v>
      </c>
      <c r="S4112" t="s">
        <v>186</v>
      </c>
      <c r="T4112" t="s">
        <v>162</v>
      </c>
      <c r="U4112" t="s">
        <v>228</v>
      </c>
      <c r="V4112">
        <v>81487</v>
      </c>
      <c r="W4112">
        <v>47969</v>
      </c>
      <c r="X4112">
        <v>3</v>
      </c>
      <c r="Y4112">
        <v>10.199999999999999</v>
      </c>
      <c r="Z4112">
        <v>75437.679999999993</v>
      </c>
      <c r="AB4112">
        <v>12.73</v>
      </c>
      <c r="AC4112">
        <v>960321.67</v>
      </c>
      <c r="AD4112">
        <v>85816396.010000005</v>
      </c>
      <c r="AE4112">
        <v>168.77</v>
      </c>
      <c r="AF4112">
        <v>14483233154.610001</v>
      </c>
      <c r="AG4112">
        <v>152351.15</v>
      </c>
      <c r="AH4112">
        <v>3.7</v>
      </c>
      <c r="AI4112">
        <v>57483.69</v>
      </c>
      <c r="AJ4112">
        <v>5.9</v>
      </c>
      <c r="AK4112">
        <v>5063167.3600000003</v>
      </c>
      <c r="AL4112">
        <v>0.18</v>
      </c>
      <c r="AM4112">
        <v>154469.51</v>
      </c>
      <c r="AN4112">
        <v>360.9</v>
      </c>
      <c r="AO4112">
        <v>701.26</v>
      </c>
      <c r="AP4112">
        <v>253084.73</v>
      </c>
      <c r="AQ4112">
        <v>1577710.75</v>
      </c>
      <c r="AR4112" t="s">
        <v>61</v>
      </c>
      <c r="AS4112" t="s">
        <v>61</v>
      </c>
      <c r="AT4112" t="s">
        <v>62</v>
      </c>
      <c r="AU4112" t="s">
        <v>63</v>
      </c>
    </row>
    <row r="4113" spans="1:47" x14ac:dyDescent="0.25">
      <c r="A4113" t="s">
        <v>5431</v>
      </c>
      <c r="B4113">
        <v>2023</v>
      </c>
      <c r="C4113">
        <v>8</v>
      </c>
      <c r="D4113" t="s">
        <v>89</v>
      </c>
      <c r="E4113" s="1">
        <v>45147</v>
      </c>
      <c r="F4113" s="1">
        <v>45168</v>
      </c>
      <c r="G4113">
        <v>21</v>
      </c>
      <c r="H4113">
        <v>9.8000000000000007</v>
      </c>
      <c r="I4113" t="s">
        <v>49</v>
      </c>
      <c r="J4113" t="s">
        <v>112</v>
      </c>
      <c r="K4113" t="s">
        <v>340</v>
      </c>
      <c r="L4113">
        <v>7208.39</v>
      </c>
      <c r="M4113" t="s">
        <v>68</v>
      </c>
      <c r="N4113" t="s">
        <v>168</v>
      </c>
      <c r="O4113" t="s">
        <v>91</v>
      </c>
      <c r="P4113" t="s">
        <v>83</v>
      </c>
      <c r="Q4113" t="s">
        <v>56</v>
      </c>
      <c r="R4113" t="s">
        <v>2609</v>
      </c>
      <c r="S4113" t="s">
        <v>73</v>
      </c>
      <c r="T4113" t="s">
        <v>187</v>
      </c>
      <c r="U4113" t="s">
        <v>103</v>
      </c>
      <c r="V4113">
        <v>3346</v>
      </c>
      <c r="W4113">
        <v>2481</v>
      </c>
      <c r="X4113">
        <v>18.100000000000001</v>
      </c>
      <c r="Y4113">
        <v>15.2</v>
      </c>
      <c r="Z4113">
        <v>2618.67</v>
      </c>
      <c r="AB4113">
        <v>19.2</v>
      </c>
      <c r="AC4113">
        <v>50278.46</v>
      </c>
      <c r="AD4113">
        <v>1534514.43</v>
      </c>
      <c r="AE4113">
        <v>282.87</v>
      </c>
      <c r="AF4113">
        <v>434068096.81</v>
      </c>
      <c r="AG4113">
        <v>24490.51</v>
      </c>
      <c r="AH4113">
        <v>0.6</v>
      </c>
      <c r="AI4113">
        <v>6526.57</v>
      </c>
      <c r="AJ4113">
        <v>21.98</v>
      </c>
      <c r="AK4113">
        <v>337286.27</v>
      </c>
      <c r="AL4113">
        <v>0.29499999999999998</v>
      </c>
      <c r="AM4113">
        <v>4526.82</v>
      </c>
      <c r="AN4113">
        <v>347.9</v>
      </c>
      <c r="AO4113">
        <v>611.01</v>
      </c>
      <c r="AP4113">
        <v>212570.38</v>
      </c>
      <c r="AQ4113">
        <v>298392.74</v>
      </c>
      <c r="AR4113" t="s">
        <v>124</v>
      </c>
      <c r="AS4113" t="s">
        <v>61</v>
      </c>
      <c r="AT4113" t="s">
        <v>62</v>
      </c>
      <c r="AU4113" t="s">
        <v>63</v>
      </c>
    </row>
    <row r="4114" spans="1:47" x14ac:dyDescent="0.25">
      <c r="A4114" t="s">
        <v>5432</v>
      </c>
      <c r="B4114">
        <v>2021</v>
      </c>
      <c r="C4114">
        <v>8</v>
      </c>
      <c r="D4114" t="s">
        <v>89</v>
      </c>
      <c r="E4114" s="1">
        <v>44411</v>
      </c>
      <c r="F4114" s="1">
        <v>44439</v>
      </c>
      <c r="G4114">
        <v>28</v>
      </c>
      <c r="H4114">
        <v>18.899999999999999</v>
      </c>
      <c r="I4114" t="s">
        <v>49</v>
      </c>
      <c r="J4114" t="s">
        <v>239</v>
      </c>
      <c r="K4114" t="s">
        <v>240</v>
      </c>
      <c r="L4114">
        <v>3105.2</v>
      </c>
      <c r="M4114" t="s">
        <v>90</v>
      </c>
      <c r="N4114" t="s">
        <v>106</v>
      </c>
      <c r="O4114" t="s">
        <v>107</v>
      </c>
      <c r="P4114" t="s">
        <v>108</v>
      </c>
      <c r="Q4114" t="s">
        <v>100</v>
      </c>
      <c r="R4114" t="s">
        <v>1380</v>
      </c>
      <c r="S4114" t="s">
        <v>161</v>
      </c>
      <c r="T4114" t="s">
        <v>148</v>
      </c>
      <c r="U4114" t="s">
        <v>166</v>
      </c>
      <c r="V4114">
        <v>32195</v>
      </c>
      <c r="W4114">
        <v>20027</v>
      </c>
      <c r="X4114">
        <v>11</v>
      </c>
      <c r="Y4114">
        <v>15</v>
      </c>
      <c r="Z4114">
        <v>26332.58</v>
      </c>
      <c r="AB4114">
        <v>29.99</v>
      </c>
      <c r="AC4114">
        <v>789714.07</v>
      </c>
      <c r="AD4114">
        <v>12559850.68</v>
      </c>
      <c r="AE4114">
        <v>172.96</v>
      </c>
      <c r="AF4114">
        <v>2172351773.6100001</v>
      </c>
      <c r="AG4114">
        <v>242493.38</v>
      </c>
      <c r="AH4114">
        <v>0.7</v>
      </c>
      <c r="AI4114">
        <v>14745.76</v>
      </c>
      <c r="AJ4114">
        <v>22.63</v>
      </c>
      <c r="AK4114">
        <v>2842294.21</v>
      </c>
      <c r="AL4114">
        <v>0.255</v>
      </c>
      <c r="AM4114">
        <v>32027.62</v>
      </c>
      <c r="AN4114">
        <v>823.6</v>
      </c>
      <c r="AO4114">
        <v>523.5</v>
      </c>
      <c r="AP4114">
        <v>431154.6</v>
      </c>
      <c r="AQ4114">
        <v>1510135.43</v>
      </c>
      <c r="AR4114" t="s">
        <v>61</v>
      </c>
      <c r="AS4114" t="s">
        <v>61</v>
      </c>
      <c r="AT4114" t="s">
        <v>62</v>
      </c>
      <c r="AU4114" t="s">
        <v>63</v>
      </c>
    </row>
    <row r="4115" spans="1:47" x14ac:dyDescent="0.25">
      <c r="A4115" t="s">
        <v>5433</v>
      </c>
      <c r="B4115">
        <v>2023</v>
      </c>
      <c r="C4115">
        <v>10</v>
      </c>
      <c r="D4115" t="s">
        <v>119</v>
      </c>
      <c r="E4115" s="1">
        <v>45213</v>
      </c>
      <c r="F4115" s="1">
        <v>45232</v>
      </c>
      <c r="G4115">
        <v>19</v>
      </c>
      <c r="I4115" t="s">
        <v>65</v>
      </c>
      <c r="J4115" t="s">
        <v>50</v>
      </c>
      <c r="K4115" t="s">
        <v>183</v>
      </c>
      <c r="L4115">
        <v>2710.19</v>
      </c>
      <c r="M4115" t="s">
        <v>80</v>
      </c>
      <c r="N4115" t="s">
        <v>106</v>
      </c>
      <c r="O4115" t="s">
        <v>200</v>
      </c>
      <c r="P4115" t="s">
        <v>82</v>
      </c>
      <c r="Q4115" t="s">
        <v>121</v>
      </c>
      <c r="R4115" t="s">
        <v>4430</v>
      </c>
      <c r="S4115" t="s">
        <v>186</v>
      </c>
      <c r="T4115" t="s">
        <v>74</v>
      </c>
      <c r="U4115" t="s">
        <v>110</v>
      </c>
      <c r="V4115">
        <v>124123</v>
      </c>
      <c r="W4115">
        <v>89580</v>
      </c>
      <c r="X4115">
        <v>23.4</v>
      </c>
      <c r="Y4115">
        <v>14.5</v>
      </c>
      <c r="Z4115">
        <v>109260.98</v>
      </c>
      <c r="AB4115">
        <v>18.75</v>
      </c>
      <c r="AC4115">
        <v>2048643.38</v>
      </c>
      <c r="AD4115">
        <v>36708411.450000003</v>
      </c>
      <c r="AE4115">
        <v>283.52999999999997</v>
      </c>
      <c r="AF4115">
        <v>10407935898.42</v>
      </c>
      <c r="AG4115">
        <v>108584.12</v>
      </c>
      <c r="AH4115">
        <v>0.7</v>
      </c>
      <c r="AI4115">
        <v>8522.6200000000008</v>
      </c>
      <c r="AJ4115">
        <v>17.75</v>
      </c>
      <c r="AK4115">
        <v>0</v>
      </c>
      <c r="AL4115">
        <v>9.6000000000000002E-2</v>
      </c>
      <c r="AM4115">
        <v>35240.07</v>
      </c>
      <c r="AN4115">
        <v>646.6</v>
      </c>
      <c r="AO4115">
        <v>639.03</v>
      </c>
      <c r="AP4115">
        <v>413196.79999999999</v>
      </c>
      <c r="AQ4115">
        <v>2614186.9900000002</v>
      </c>
      <c r="AR4115" t="s">
        <v>61</v>
      </c>
      <c r="AS4115" t="s">
        <v>124</v>
      </c>
      <c r="AT4115" t="s">
        <v>62</v>
      </c>
      <c r="AU4115" t="s">
        <v>63</v>
      </c>
    </row>
    <row r="4116" spans="1:47" x14ac:dyDescent="0.25">
      <c r="A4116" t="s">
        <v>5434</v>
      </c>
      <c r="B4116">
        <v>2023</v>
      </c>
      <c r="C4116">
        <v>6</v>
      </c>
      <c r="D4116" t="s">
        <v>77</v>
      </c>
      <c r="E4116" s="1">
        <v>45105</v>
      </c>
      <c r="F4116" s="1">
        <v>45117</v>
      </c>
      <c r="G4116">
        <v>12</v>
      </c>
      <c r="H4116">
        <v>15.5</v>
      </c>
      <c r="I4116" t="s">
        <v>49</v>
      </c>
      <c r="J4116" t="s">
        <v>50</v>
      </c>
      <c r="K4116" t="s">
        <v>51</v>
      </c>
      <c r="L4116">
        <v>2709</v>
      </c>
      <c r="M4116" t="s">
        <v>98</v>
      </c>
      <c r="N4116" t="s">
        <v>53</v>
      </c>
      <c r="O4116" t="s">
        <v>54</v>
      </c>
      <c r="P4116" t="s">
        <v>230</v>
      </c>
      <c r="Q4116" t="s">
        <v>100</v>
      </c>
      <c r="R4116" t="s">
        <v>906</v>
      </c>
      <c r="S4116" t="s">
        <v>170</v>
      </c>
      <c r="T4116" t="s">
        <v>102</v>
      </c>
      <c r="U4116" t="s">
        <v>213</v>
      </c>
      <c r="V4116">
        <v>124803</v>
      </c>
      <c r="W4116">
        <v>70035</v>
      </c>
      <c r="X4116">
        <v>23.8</v>
      </c>
      <c r="Y4116">
        <v>10.7</v>
      </c>
      <c r="Z4116">
        <v>98641.4</v>
      </c>
      <c r="AB4116">
        <v>14.28</v>
      </c>
      <c r="AC4116">
        <v>1408599.19</v>
      </c>
      <c r="AD4116">
        <v>9048375.6199999992</v>
      </c>
      <c r="AE4116">
        <v>285.72000000000003</v>
      </c>
      <c r="AF4116">
        <v>2585301882.1500001</v>
      </c>
      <c r="AG4116">
        <v>199286.39</v>
      </c>
      <c r="AH4116">
        <v>0.8</v>
      </c>
      <c r="AI4116">
        <v>12704.69</v>
      </c>
      <c r="AJ4116">
        <v>2.57</v>
      </c>
      <c r="AK4116">
        <v>232543.25</v>
      </c>
      <c r="AL4116">
        <v>0.307</v>
      </c>
      <c r="AM4116">
        <v>27778.51</v>
      </c>
      <c r="AN4116">
        <v>273.60000000000002</v>
      </c>
      <c r="AO4116">
        <v>450.65</v>
      </c>
      <c r="AP4116">
        <v>123297.84</v>
      </c>
      <c r="AQ4116">
        <v>1771666.62</v>
      </c>
      <c r="AR4116" t="s">
        <v>61</v>
      </c>
      <c r="AS4116" t="s">
        <v>61</v>
      </c>
      <c r="AT4116" t="s">
        <v>62</v>
      </c>
      <c r="AU4116" t="s">
        <v>63</v>
      </c>
    </row>
    <row r="4117" spans="1:47" x14ac:dyDescent="0.25">
      <c r="A4117" t="s">
        <v>5435</v>
      </c>
      <c r="B4117">
        <v>2026</v>
      </c>
      <c r="C4117">
        <v>4</v>
      </c>
      <c r="D4117" t="s">
        <v>77</v>
      </c>
      <c r="E4117" s="1">
        <v>46122</v>
      </c>
      <c r="F4117" s="1">
        <v>46138</v>
      </c>
      <c r="G4117">
        <v>16</v>
      </c>
      <c r="H4117">
        <v>18.600000000000001</v>
      </c>
      <c r="I4117" t="s">
        <v>65</v>
      </c>
      <c r="J4117" t="s">
        <v>50</v>
      </c>
      <c r="K4117" t="s">
        <v>145</v>
      </c>
      <c r="L4117">
        <v>2710.19</v>
      </c>
      <c r="M4117" t="s">
        <v>90</v>
      </c>
      <c r="N4117" t="s">
        <v>53</v>
      </c>
      <c r="O4117" t="s">
        <v>200</v>
      </c>
      <c r="P4117" t="s">
        <v>226</v>
      </c>
      <c r="Q4117" t="s">
        <v>140</v>
      </c>
      <c r="R4117" t="s">
        <v>1347</v>
      </c>
      <c r="S4117" t="s">
        <v>170</v>
      </c>
      <c r="T4117" t="s">
        <v>74</v>
      </c>
      <c r="U4117" t="s">
        <v>166</v>
      </c>
      <c r="V4117">
        <v>111916</v>
      </c>
      <c r="W4117">
        <v>66188</v>
      </c>
      <c r="X4117">
        <v>22</v>
      </c>
      <c r="Y4117">
        <v>11.5</v>
      </c>
      <c r="Z4117">
        <v>103669.96</v>
      </c>
      <c r="AB4117">
        <v>26.7</v>
      </c>
      <c r="AC4117">
        <v>2767987.93</v>
      </c>
      <c r="AD4117">
        <v>86717848.140000001</v>
      </c>
      <c r="AE4117">
        <v>282.72000000000003</v>
      </c>
      <c r="AF4117">
        <v>24516870026.139999</v>
      </c>
      <c r="AG4117">
        <v>109531.48</v>
      </c>
      <c r="AH4117">
        <v>0</v>
      </c>
      <c r="AI4117">
        <v>0</v>
      </c>
      <c r="AJ4117">
        <v>12.97</v>
      </c>
      <c r="AK4117">
        <v>0</v>
      </c>
      <c r="AL4117">
        <v>0.23400000000000001</v>
      </c>
      <c r="AM4117">
        <v>202919.76</v>
      </c>
      <c r="AN4117">
        <v>382.3</v>
      </c>
      <c r="AO4117">
        <v>546.28</v>
      </c>
      <c r="AP4117">
        <v>208842.84</v>
      </c>
      <c r="AQ4117">
        <v>3289282.01</v>
      </c>
      <c r="AR4117" t="s">
        <v>61</v>
      </c>
      <c r="AS4117" t="s">
        <v>61</v>
      </c>
      <c r="AT4117" t="s">
        <v>62</v>
      </c>
      <c r="AU4117" t="s">
        <v>63</v>
      </c>
    </row>
    <row r="4118" spans="1:47" x14ac:dyDescent="0.25">
      <c r="A4118" t="s">
        <v>5436</v>
      </c>
      <c r="B4118">
        <v>2023</v>
      </c>
      <c r="C4118">
        <v>5</v>
      </c>
      <c r="D4118" t="s">
        <v>77</v>
      </c>
      <c r="E4118" s="1">
        <v>45068</v>
      </c>
      <c r="F4118" s="1">
        <v>45093</v>
      </c>
      <c r="G4118">
        <v>25</v>
      </c>
      <c r="H4118">
        <v>17.5</v>
      </c>
      <c r="I4118" t="s">
        <v>65</v>
      </c>
      <c r="J4118" t="s">
        <v>66</v>
      </c>
      <c r="K4118" t="s">
        <v>245</v>
      </c>
      <c r="L4118">
        <v>8905.9</v>
      </c>
      <c r="M4118" t="s">
        <v>68</v>
      </c>
      <c r="N4118" t="s">
        <v>69</v>
      </c>
      <c r="O4118" t="s">
        <v>91</v>
      </c>
      <c r="P4118" t="s">
        <v>56</v>
      </c>
      <c r="Q4118" t="s">
        <v>121</v>
      </c>
      <c r="R4118" t="s">
        <v>2712</v>
      </c>
      <c r="S4118" t="s">
        <v>137</v>
      </c>
      <c r="T4118" t="s">
        <v>102</v>
      </c>
      <c r="U4118" t="s">
        <v>110</v>
      </c>
      <c r="V4118">
        <v>5812</v>
      </c>
      <c r="W4118">
        <v>3800</v>
      </c>
      <c r="X4118">
        <v>1</v>
      </c>
      <c r="Y4118">
        <v>10.8</v>
      </c>
      <c r="Z4118">
        <v>5475.67</v>
      </c>
      <c r="AB4118">
        <v>25.96</v>
      </c>
      <c r="AC4118">
        <v>142148.39000000001</v>
      </c>
      <c r="AD4118">
        <v>3812161.45</v>
      </c>
      <c r="AE4118">
        <v>282.70999999999998</v>
      </c>
      <c r="AF4118">
        <v>1077736163.53</v>
      </c>
      <c r="AG4118">
        <v>83556.55</v>
      </c>
      <c r="AH4118">
        <v>0.6</v>
      </c>
      <c r="AI4118">
        <v>18276.37</v>
      </c>
      <c r="AJ4118">
        <v>15.27</v>
      </c>
      <c r="AK4118">
        <v>0</v>
      </c>
      <c r="AL4118">
        <v>0.23599999999999999</v>
      </c>
      <c r="AM4118">
        <v>8996.7000000000007</v>
      </c>
      <c r="AN4118">
        <v>1353.6</v>
      </c>
      <c r="AO4118">
        <v>561.88</v>
      </c>
      <c r="AP4118">
        <v>760560.77</v>
      </c>
      <c r="AQ4118">
        <v>1013538.78</v>
      </c>
      <c r="AR4118" t="s">
        <v>61</v>
      </c>
      <c r="AS4118" t="s">
        <v>61</v>
      </c>
      <c r="AT4118" t="s">
        <v>62</v>
      </c>
      <c r="AU4118" t="s">
        <v>63</v>
      </c>
    </row>
    <row r="4119" spans="1:47" x14ac:dyDescent="0.25">
      <c r="A4119" t="s">
        <v>5437</v>
      </c>
      <c r="B4119">
        <v>2023</v>
      </c>
      <c r="C4119">
        <v>4</v>
      </c>
      <c r="D4119" t="s">
        <v>77</v>
      </c>
      <c r="E4119" s="1">
        <v>45022</v>
      </c>
      <c r="F4119" s="1">
        <v>45039</v>
      </c>
      <c r="G4119">
        <v>17</v>
      </c>
      <c r="I4119" t="s">
        <v>65</v>
      </c>
      <c r="J4119" t="s">
        <v>112</v>
      </c>
      <c r="K4119" t="s">
        <v>126</v>
      </c>
      <c r="L4119">
        <v>2701.12</v>
      </c>
      <c r="M4119" t="s">
        <v>80</v>
      </c>
      <c r="N4119" t="s">
        <v>106</v>
      </c>
      <c r="O4119" t="s">
        <v>189</v>
      </c>
      <c r="P4119" t="s">
        <v>82</v>
      </c>
      <c r="Q4119" t="s">
        <v>159</v>
      </c>
      <c r="R4119" t="s">
        <v>3058</v>
      </c>
      <c r="S4119" t="s">
        <v>130</v>
      </c>
      <c r="T4119" t="s">
        <v>162</v>
      </c>
      <c r="U4119" t="s">
        <v>60</v>
      </c>
      <c r="V4119">
        <v>59886</v>
      </c>
      <c r="W4119">
        <v>38907</v>
      </c>
      <c r="X4119">
        <v>13.3</v>
      </c>
      <c r="Y4119">
        <v>12.8</v>
      </c>
      <c r="Z4119">
        <v>53078.05</v>
      </c>
      <c r="AB4119">
        <v>18.28</v>
      </c>
      <c r="AC4119">
        <v>970266.75</v>
      </c>
      <c r="AD4119">
        <v>4895919.33</v>
      </c>
      <c r="AE4119">
        <v>284.18</v>
      </c>
      <c r="AF4119">
        <v>1391322355.2</v>
      </c>
      <c r="AG4119">
        <v>182217.02</v>
      </c>
      <c r="AH4119">
        <v>1.1000000000000001</v>
      </c>
      <c r="AI4119">
        <v>18408.73</v>
      </c>
      <c r="AJ4119">
        <v>12.92</v>
      </c>
      <c r="AK4119">
        <v>0</v>
      </c>
      <c r="AL4119">
        <v>6.4000000000000001E-2</v>
      </c>
      <c r="AM4119">
        <v>3133.39</v>
      </c>
      <c r="AN4119">
        <v>929.6</v>
      </c>
      <c r="AO4119">
        <v>655.73</v>
      </c>
      <c r="AP4119">
        <v>609566.61</v>
      </c>
      <c r="AQ4119">
        <v>1783592.5</v>
      </c>
      <c r="AR4119" t="s">
        <v>61</v>
      </c>
      <c r="AS4119" t="s">
        <v>61</v>
      </c>
      <c r="AT4119" t="s">
        <v>62</v>
      </c>
      <c r="AU4119" t="s">
        <v>63</v>
      </c>
    </row>
    <row r="4120" spans="1:47" x14ac:dyDescent="0.25">
      <c r="A4120" t="s">
        <v>5438</v>
      </c>
      <c r="B4120">
        <v>2021</v>
      </c>
      <c r="C4120">
        <v>10</v>
      </c>
      <c r="D4120" t="s">
        <v>119</v>
      </c>
      <c r="E4120" s="1">
        <v>44483</v>
      </c>
      <c r="F4120" s="1">
        <v>44490</v>
      </c>
      <c r="G4120">
        <v>7</v>
      </c>
      <c r="H4120">
        <v>5.3</v>
      </c>
      <c r="I4120" t="s">
        <v>49</v>
      </c>
      <c r="J4120" t="s">
        <v>50</v>
      </c>
      <c r="K4120" t="s">
        <v>51</v>
      </c>
      <c r="L4120">
        <v>2709</v>
      </c>
      <c r="M4120" t="s">
        <v>98</v>
      </c>
      <c r="N4120" t="s">
        <v>168</v>
      </c>
      <c r="O4120" t="s">
        <v>107</v>
      </c>
      <c r="P4120" t="s">
        <v>55</v>
      </c>
      <c r="Q4120" t="s">
        <v>82</v>
      </c>
      <c r="R4120" t="s">
        <v>2609</v>
      </c>
      <c r="S4120" t="s">
        <v>58</v>
      </c>
      <c r="T4120" t="s">
        <v>162</v>
      </c>
      <c r="U4120" t="s">
        <v>132</v>
      </c>
      <c r="V4120">
        <v>239335</v>
      </c>
      <c r="W4120">
        <v>162878</v>
      </c>
      <c r="X4120">
        <v>7.2</v>
      </c>
      <c r="Y4120">
        <v>15.1</v>
      </c>
      <c r="Z4120">
        <v>193135.38</v>
      </c>
      <c r="AB4120">
        <v>26.3</v>
      </c>
      <c r="AC4120">
        <v>5079460.49</v>
      </c>
      <c r="AD4120">
        <v>12843502.77</v>
      </c>
      <c r="AE4120">
        <v>166.92</v>
      </c>
      <c r="AF4120">
        <v>2143837482.3699999</v>
      </c>
      <c r="AG4120">
        <v>196784.66</v>
      </c>
      <c r="AH4120">
        <v>1.2</v>
      </c>
      <c r="AJ4120">
        <v>0.55000000000000004</v>
      </c>
      <c r="AK4120">
        <v>70639.27</v>
      </c>
      <c r="AL4120">
        <v>0.29399999999999998</v>
      </c>
      <c r="AM4120">
        <v>37759.9</v>
      </c>
      <c r="AN4120">
        <v>351.6</v>
      </c>
      <c r="AO4120">
        <v>364.52</v>
      </c>
      <c r="AP4120">
        <v>128165.23</v>
      </c>
      <c r="AQ4120">
        <v>5464095.5499999998</v>
      </c>
      <c r="AR4120" t="s">
        <v>61</v>
      </c>
      <c r="AS4120" t="s">
        <v>61</v>
      </c>
      <c r="AT4120" t="s">
        <v>293</v>
      </c>
      <c r="AU4120" t="s">
        <v>63</v>
      </c>
    </row>
    <row r="4121" spans="1:47" x14ac:dyDescent="0.25">
      <c r="A4121" t="s">
        <v>5439</v>
      </c>
      <c r="B4121">
        <v>2020</v>
      </c>
      <c r="C4121">
        <v>9</v>
      </c>
      <c r="D4121" t="s">
        <v>89</v>
      </c>
      <c r="E4121" s="1">
        <v>44084</v>
      </c>
      <c r="F4121" s="1">
        <v>44099</v>
      </c>
      <c r="G4121">
        <v>15</v>
      </c>
      <c r="H4121">
        <v>3.6</v>
      </c>
      <c r="I4121" t="s">
        <v>65</v>
      </c>
      <c r="J4121" t="s">
        <v>50</v>
      </c>
      <c r="K4121" t="s">
        <v>120</v>
      </c>
      <c r="L4121">
        <v>2710.1921000000002</v>
      </c>
      <c r="M4121" t="s">
        <v>68</v>
      </c>
      <c r="N4121" t="s">
        <v>81</v>
      </c>
      <c r="O4121" t="s">
        <v>107</v>
      </c>
      <c r="P4121" t="s">
        <v>82</v>
      </c>
      <c r="Q4121" t="s">
        <v>108</v>
      </c>
      <c r="R4121" t="s">
        <v>897</v>
      </c>
      <c r="S4121" t="s">
        <v>123</v>
      </c>
      <c r="T4121" t="s">
        <v>131</v>
      </c>
      <c r="U4121" t="s">
        <v>143</v>
      </c>
      <c r="V4121">
        <v>68435</v>
      </c>
      <c r="W4121">
        <v>41777</v>
      </c>
      <c r="X4121">
        <v>11</v>
      </c>
      <c r="Y4121">
        <v>10.4</v>
      </c>
      <c r="Z4121">
        <v>54241.48</v>
      </c>
      <c r="AB4121">
        <v>39.58</v>
      </c>
      <c r="AC4121">
        <v>2146877.7799999998</v>
      </c>
      <c r="AD4121">
        <v>31488806.379999999</v>
      </c>
      <c r="AE4121">
        <v>162.69999999999999</v>
      </c>
      <c r="AF4121">
        <v>5123228798.0299997</v>
      </c>
      <c r="AG4121">
        <v>110860.06</v>
      </c>
      <c r="AH4121">
        <v>0</v>
      </c>
      <c r="AI4121">
        <v>0</v>
      </c>
      <c r="AJ4121">
        <v>16.87</v>
      </c>
      <c r="AK4121">
        <v>0</v>
      </c>
      <c r="AL4121">
        <v>7.4999999999999997E-2</v>
      </c>
      <c r="AM4121">
        <v>23616.6</v>
      </c>
      <c r="AN4121">
        <v>633.9</v>
      </c>
      <c r="AO4121">
        <v>627.72</v>
      </c>
      <c r="AP4121">
        <v>397911.71</v>
      </c>
      <c r="AQ4121">
        <v>2679266.15</v>
      </c>
      <c r="AR4121" t="s">
        <v>61</v>
      </c>
      <c r="AS4121" t="s">
        <v>61</v>
      </c>
      <c r="AT4121" t="s">
        <v>62</v>
      </c>
      <c r="AU4121" t="s">
        <v>63</v>
      </c>
    </row>
    <row r="4122" spans="1:47" x14ac:dyDescent="0.25">
      <c r="A4122" t="s">
        <v>5440</v>
      </c>
      <c r="B4122">
        <v>2020</v>
      </c>
      <c r="C4122">
        <v>7</v>
      </c>
      <c r="D4122" t="s">
        <v>89</v>
      </c>
      <c r="E4122" s="1">
        <v>44030</v>
      </c>
      <c r="F4122" s="1">
        <v>44050</v>
      </c>
      <c r="G4122">
        <v>20</v>
      </c>
      <c r="H4122">
        <v>10.3</v>
      </c>
      <c r="I4122" t="s">
        <v>49</v>
      </c>
      <c r="J4122" t="s">
        <v>50</v>
      </c>
      <c r="K4122" t="s">
        <v>183</v>
      </c>
      <c r="L4122">
        <v>2710.19</v>
      </c>
      <c r="M4122" t="s">
        <v>98</v>
      </c>
      <c r="N4122" t="s">
        <v>53</v>
      </c>
      <c r="O4122" t="s">
        <v>91</v>
      </c>
      <c r="P4122" t="s">
        <v>204</v>
      </c>
      <c r="Q4122" t="s">
        <v>128</v>
      </c>
      <c r="R4122" t="s">
        <v>2496</v>
      </c>
      <c r="S4122" t="s">
        <v>186</v>
      </c>
      <c r="T4122" t="s">
        <v>86</v>
      </c>
      <c r="U4122" t="s">
        <v>75</v>
      </c>
      <c r="V4122">
        <v>75999</v>
      </c>
      <c r="W4122">
        <v>48602</v>
      </c>
      <c r="X4122">
        <v>20.3</v>
      </c>
      <c r="Y4122">
        <v>14.1</v>
      </c>
      <c r="Z4122">
        <v>71944.800000000003</v>
      </c>
      <c r="AB4122">
        <v>33.840000000000003</v>
      </c>
      <c r="AC4122">
        <v>2434612.0299999998</v>
      </c>
      <c r="AD4122">
        <v>72594461.540000007</v>
      </c>
      <c r="AE4122">
        <v>164.86</v>
      </c>
      <c r="AF4122">
        <v>11967922929.48</v>
      </c>
      <c r="AG4122">
        <v>192271.68</v>
      </c>
      <c r="AH4122">
        <v>0</v>
      </c>
      <c r="AI4122">
        <v>0</v>
      </c>
      <c r="AJ4122">
        <v>8.14</v>
      </c>
      <c r="AK4122">
        <v>5909189.1699999999</v>
      </c>
      <c r="AL4122">
        <v>0.23200000000000001</v>
      </c>
      <c r="AM4122">
        <v>168419.15</v>
      </c>
      <c r="AN4122">
        <v>428.6</v>
      </c>
      <c r="AO4122">
        <v>576.29</v>
      </c>
      <c r="AP4122">
        <v>246997.89</v>
      </c>
      <c r="AQ4122">
        <v>3042300.75</v>
      </c>
      <c r="AR4122" t="s">
        <v>61</v>
      </c>
      <c r="AS4122" t="s">
        <v>61</v>
      </c>
      <c r="AT4122" t="s">
        <v>62</v>
      </c>
      <c r="AU4122" t="s">
        <v>63</v>
      </c>
    </row>
    <row r="4123" spans="1:47" x14ac:dyDescent="0.25">
      <c r="A4123" t="s">
        <v>5441</v>
      </c>
      <c r="B4123">
        <v>2023</v>
      </c>
      <c r="C4123">
        <v>10</v>
      </c>
      <c r="D4123" t="s">
        <v>119</v>
      </c>
      <c r="E4123" s="1">
        <v>45217</v>
      </c>
      <c r="F4123" s="1">
        <v>45224</v>
      </c>
      <c r="G4123">
        <v>7</v>
      </c>
      <c r="H4123">
        <v>14.2</v>
      </c>
      <c r="I4123" t="s">
        <v>65</v>
      </c>
      <c r="J4123" t="s">
        <v>78</v>
      </c>
      <c r="K4123" t="s">
        <v>177</v>
      </c>
      <c r="L4123">
        <v>1001.99</v>
      </c>
      <c r="M4123" t="s">
        <v>52</v>
      </c>
      <c r="N4123" t="s">
        <v>168</v>
      </c>
      <c r="O4123" t="s">
        <v>99</v>
      </c>
      <c r="P4123" t="s">
        <v>92</v>
      </c>
      <c r="Q4123" t="s">
        <v>174</v>
      </c>
      <c r="R4123" t="s">
        <v>268</v>
      </c>
      <c r="S4123" t="s">
        <v>130</v>
      </c>
      <c r="T4123" t="s">
        <v>59</v>
      </c>
      <c r="U4123" t="s">
        <v>132</v>
      </c>
      <c r="V4123">
        <v>82095</v>
      </c>
      <c r="W4123">
        <v>45765</v>
      </c>
      <c r="X4123">
        <v>8.5</v>
      </c>
      <c r="Y4123">
        <v>10.7</v>
      </c>
      <c r="Z4123">
        <v>63947.360000000001</v>
      </c>
      <c r="AB4123">
        <v>25.64</v>
      </c>
      <c r="AC4123">
        <v>1639610.31</v>
      </c>
      <c r="AD4123">
        <v>21506776.120000001</v>
      </c>
      <c r="AE4123">
        <v>284.3</v>
      </c>
      <c r="AF4123">
        <v>6114376450.9200001</v>
      </c>
      <c r="AG4123">
        <v>139298.79999999999</v>
      </c>
      <c r="AH4123">
        <v>0</v>
      </c>
      <c r="AI4123">
        <v>0</v>
      </c>
      <c r="AJ4123">
        <v>15.1</v>
      </c>
      <c r="AK4123">
        <v>0</v>
      </c>
      <c r="AL4123">
        <v>0.32300000000000001</v>
      </c>
      <c r="AM4123">
        <v>69466.89</v>
      </c>
      <c r="AN4123">
        <v>251.3</v>
      </c>
      <c r="AO4123">
        <v>410.31</v>
      </c>
      <c r="AP4123">
        <v>103110.9</v>
      </c>
      <c r="AQ4123">
        <v>1951486.9</v>
      </c>
      <c r="AR4123" t="s">
        <v>61</v>
      </c>
      <c r="AS4123" t="s">
        <v>61</v>
      </c>
      <c r="AT4123" t="s">
        <v>62</v>
      </c>
      <c r="AU4123" t="s">
        <v>63</v>
      </c>
    </row>
    <row r="4124" spans="1:47" x14ac:dyDescent="0.25">
      <c r="A4124" t="s">
        <v>5442</v>
      </c>
      <c r="B4124">
        <v>2025</v>
      </c>
      <c r="C4124">
        <v>1</v>
      </c>
      <c r="D4124" t="s">
        <v>48</v>
      </c>
      <c r="E4124" s="1">
        <v>45674</v>
      </c>
      <c r="F4124" s="1">
        <v>45704</v>
      </c>
      <c r="G4124">
        <v>30</v>
      </c>
      <c r="H4124">
        <v>13.2</v>
      </c>
      <c r="I4124" t="s">
        <v>65</v>
      </c>
      <c r="J4124" t="s">
        <v>112</v>
      </c>
      <c r="K4124" t="s">
        <v>340</v>
      </c>
      <c r="L4124">
        <v>7208.39</v>
      </c>
      <c r="M4124" t="s">
        <v>80</v>
      </c>
      <c r="N4124" t="s">
        <v>69</v>
      </c>
      <c r="O4124" t="s">
        <v>200</v>
      </c>
      <c r="P4124" t="s">
        <v>92</v>
      </c>
      <c r="Q4124" t="s">
        <v>93</v>
      </c>
      <c r="R4124" t="s">
        <v>1384</v>
      </c>
      <c r="S4124" t="s">
        <v>73</v>
      </c>
      <c r="T4124" t="s">
        <v>148</v>
      </c>
      <c r="U4124" t="s">
        <v>110</v>
      </c>
      <c r="V4124">
        <v>10073</v>
      </c>
      <c r="W4124">
        <v>6424</v>
      </c>
      <c r="X4124">
        <v>6</v>
      </c>
      <c r="Y4124">
        <v>10.7</v>
      </c>
      <c r="Z4124">
        <v>7924.22</v>
      </c>
      <c r="AB4124">
        <v>38.380000000000003</v>
      </c>
      <c r="AC4124">
        <v>304131.56</v>
      </c>
      <c r="AD4124">
        <v>8491990.3599999994</v>
      </c>
      <c r="AE4124">
        <v>283.33999999999997</v>
      </c>
      <c r="AF4124">
        <v>2406120548.5999999</v>
      </c>
      <c r="AG4124">
        <v>143640.14000000001</v>
      </c>
      <c r="AH4124">
        <v>1.7</v>
      </c>
      <c r="AI4124">
        <v>39360.720000000001</v>
      </c>
      <c r="AJ4124">
        <v>19.13</v>
      </c>
      <c r="AK4124">
        <v>0</v>
      </c>
      <c r="AL4124">
        <v>0.27900000000000003</v>
      </c>
      <c r="AM4124">
        <v>23692.65</v>
      </c>
      <c r="AN4124">
        <v>716.3</v>
      </c>
      <c r="AO4124">
        <v>714.61</v>
      </c>
      <c r="AP4124">
        <v>511875.14</v>
      </c>
      <c r="AQ4124">
        <v>1022700.21</v>
      </c>
      <c r="AR4124" t="s">
        <v>61</v>
      </c>
      <c r="AS4124" t="s">
        <v>61</v>
      </c>
      <c r="AT4124" t="s">
        <v>293</v>
      </c>
      <c r="AU4124" t="s">
        <v>117</v>
      </c>
    </row>
    <row r="4125" spans="1:47" x14ac:dyDescent="0.25">
      <c r="A4125" t="s">
        <v>5443</v>
      </c>
      <c r="B4125">
        <v>2021</v>
      </c>
      <c r="C4125">
        <v>6</v>
      </c>
      <c r="D4125" t="s">
        <v>77</v>
      </c>
      <c r="E4125" s="1">
        <v>44373</v>
      </c>
      <c r="F4125" s="1">
        <v>44390</v>
      </c>
      <c r="G4125">
        <v>17</v>
      </c>
      <c r="H4125">
        <v>9.6</v>
      </c>
      <c r="I4125" t="s">
        <v>65</v>
      </c>
      <c r="J4125" t="s">
        <v>50</v>
      </c>
      <c r="K4125" t="s">
        <v>223</v>
      </c>
      <c r="L4125">
        <v>2710.1109999999999</v>
      </c>
      <c r="M4125" t="s">
        <v>68</v>
      </c>
      <c r="N4125" t="s">
        <v>168</v>
      </c>
      <c r="O4125" t="s">
        <v>107</v>
      </c>
      <c r="P4125" t="s">
        <v>184</v>
      </c>
      <c r="Q4125" t="s">
        <v>93</v>
      </c>
      <c r="R4125" t="s">
        <v>1281</v>
      </c>
      <c r="S4125" t="s">
        <v>123</v>
      </c>
      <c r="T4125" t="s">
        <v>131</v>
      </c>
      <c r="U4125" t="s">
        <v>96</v>
      </c>
      <c r="V4125">
        <v>44448</v>
      </c>
      <c r="W4125">
        <v>27802</v>
      </c>
      <c r="X4125">
        <v>16.5</v>
      </c>
      <c r="Y4125">
        <v>10.1</v>
      </c>
      <c r="Z4125">
        <v>36088.370000000003</v>
      </c>
      <c r="AB4125">
        <v>12.09</v>
      </c>
      <c r="AC4125">
        <v>436308.39</v>
      </c>
      <c r="AD4125">
        <v>17315921.690000001</v>
      </c>
      <c r="AE4125">
        <v>174.7</v>
      </c>
      <c r="AF4125">
        <v>3025091519.2399998</v>
      </c>
      <c r="AG4125">
        <v>87790.91</v>
      </c>
      <c r="AH4125">
        <v>3.6</v>
      </c>
      <c r="AI4125">
        <v>88453.05</v>
      </c>
      <c r="AJ4125">
        <v>20.95</v>
      </c>
      <c r="AK4125">
        <v>0</v>
      </c>
      <c r="AL4125">
        <v>0.249</v>
      </c>
      <c r="AM4125">
        <v>43116.65</v>
      </c>
      <c r="AN4125">
        <v>393.4</v>
      </c>
      <c r="AO4125">
        <v>464.52</v>
      </c>
      <c r="AP4125">
        <v>182742.17</v>
      </c>
      <c r="AQ4125">
        <v>838411.17</v>
      </c>
      <c r="AR4125" t="s">
        <v>61</v>
      </c>
      <c r="AS4125" t="s">
        <v>61</v>
      </c>
      <c r="AT4125" t="s">
        <v>62</v>
      </c>
      <c r="AU4125" t="s">
        <v>63</v>
      </c>
    </row>
    <row r="4126" spans="1:47" x14ac:dyDescent="0.25">
      <c r="A4126" t="s">
        <v>5444</v>
      </c>
      <c r="B4126">
        <v>2025</v>
      </c>
      <c r="C4126">
        <v>12</v>
      </c>
      <c r="D4126" t="s">
        <v>119</v>
      </c>
      <c r="E4126" s="1">
        <v>45996</v>
      </c>
      <c r="F4126" s="1">
        <v>46016</v>
      </c>
      <c r="G4126">
        <v>20</v>
      </c>
      <c r="H4126">
        <v>11.6</v>
      </c>
      <c r="I4126" t="s">
        <v>65</v>
      </c>
      <c r="J4126" t="s">
        <v>239</v>
      </c>
      <c r="K4126" t="s">
        <v>270</v>
      </c>
      <c r="L4126">
        <v>2710.1990999999998</v>
      </c>
      <c r="M4126" t="s">
        <v>90</v>
      </c>
      <c r="N4126" t="s">
        <v>168</v>
      </c>
      <c r="O4126" t="s">
        <v>99</v>
      </c>
      <c r="P4126" t="s">
        <v>128</v>
      </c>
      <c r="Q4126" t="s">
        <v>71</v>
      </c>
      <c r="R4126" t="s">
        <v>2018</v>
      </c>
      <c r="S4126" t="s">
        <v>142</v>
      </c>
      <c r="T4126" t="s">
        <v>59</v>
      </c>
      <c r="U4126" t="s">
        <v>87</v>
      </c>
      <c r="V4126">
        <v>44873</v>
      </c>
      <c r="W4126">
        <v>30868</v>
      </c>
      <c r="X4126">
        <v>6.5</v>
      </c>
      <c r="Y4126">
        <v>11</v>
      </c>
      <c r="Z4126">
        <v>36446.9</v>
      </c>
      <c r="AB4126">
        <v>31.04</v>
      </c>
      <c r="AC4126">
        <v>1131311.78</v>
      </c>
      <c r="AD4126">
        <v>22956444.43</v>
      </c>
      <c r="AE4126">
        <v>283.25</v>
      </c>
      <c r="AF4126">
        <v>6502412884.8000002</v>
      </c>
      <c r="AG4126">
        <v>126351.36</v>
      </c>
      <c r="AH4126">
        <v>0</v>
      </c>
      <c r="AI4126">
        <v>0</v>
      </c>
      <c r="AJ4126">
        <v>2.56</v>
      </c>
      <c r="AK4126">
        <v>0</v>
      </c>
      <c r="AL4126">
        <v>5.5E-2</v>
      </c>
      <c r="AM4126">
        <v>12626.04</v>
      </c>
      <c r="AN4126">
        <v>908.8</v>
      </c>
      <c r="AO4126">
        <v>503.84</v>
      </c>
      <c r="AP4126">
        <v>457889.79</v>
      </c>
      <c r="AQ4126">
        <v>1728178.97</v>
      </c>
      <c r="AR4126" t="s">
        <v>61</v>
      </c>
      <c r="AS4126" t="s">
        <v>61</v>
      </c>
      <c r="AT4126" t="s">
        <v>62</v>
      </c>
      <c r="AU4126" t="s">
        <v>63</v>
      </c>
    </row>
    <row r="4127" spans="1:47" x14ac:dyDescent="0.25">
      <c r="A4127" t="s">
        <v>5445</v>
      </c>
      <c r="B4127">
        <v>2022</v>
      </c>
      <c r="C4127">
        <v>4</v>
      </c>
      <c r="D4127" t="s">
        <v>77</v>
      </c>
      <c r="E4127" s="1">
        <v>44678</v>
      </c>
      <c r="F4127" s="1">
        <v>44706</v>
      </c>
      <c r="G4127">
        <v>28</v>
      </c>
      <c r="H4127">
        <v>18.5</v>
      </c>
      <c r="I4127" t="s">
        <v>49</v>
      </c>
      <c r="J4127" t="s">
        <v>66</v>
      </c>
      <c r="K4127" t="s">
        <v>67</v>
      </c>
      <c r="L4127">
        <v>8479.8989999999994</v>
      </c>
      <c r="M4127" t="s">
        <v>68</v>
      </c>
      <c r="N4127" t="s">
        <v>69</v>
      </c>
      <c r="O4127" t="s">
        <v>107</v>
      </c>
      <c r="P4127" t="s">
        <v>140</v>
      </c>
      <c r="Q4127" t="s">
        <v>56</v>
      </c>
      <c r="R4127" t="s">
        <v>723</v>
      </c>
      <c r="S4127" t="s">
        <v>156</v>
      </c>
      <c r="T4127" t="s">
        <v>162</v>
      </c>
      <c r="U4127" t="s">
        <v>143</v>
      </c>
      <c r="V4127">
        <v>23251</v>
      </c>
      <c r="W4127">
        <v>17425</v>
      </c>
      <c r="X4127">
        <v>18.2</v>
      </c>
      <c r="Y4127">
        <v>14</v>
      </c>
      <c r="Z4127">
        <v>21097.53</v>
      </c>
      <c r="AA4127">
        <v>1506</v>
      </c>
      <c r="AB4127">
        <v>2408</v>
      </c>
      <c r="AC4127">
        <v>3626448</v>
      </c>
      <c r="AD4127">
        <v>19779778.280000001</v>
      </c>
      <c r="AE4127">
        <v>218.46</v>
      </c>
      <c r="AF4127">
        <v>4321090363.0500002</v>
      </c>
      <c r="AG4127">
        <v>235021.91</v>
      </c>
      <c r="AH4127">
        <v>0.6</v>
      </c>
      <c r="AI4127">
        <v>6002.29</v>
      </c>
      <c r="AJ4127">
        <v>2.4700000000000002</v>
      </c>
      <c r="AK4127">
        <v>488560.52</v>
      </c>
      <c r="AL4127">
        <v>0.23200000000000001</v>
      </c>
      <c r="AM4127">
        <v>45889.09</v>
      </c>
      <c r="AN4127">
        <v>1126.5</v>
      </c>
      <c r="AO4127">
        <v>577.22</v>
      </c>
      <c r="AP4127">
        <v>650238.32999999996</v>
      </c>
      <c r="AQ4127">
        <v>4563599.62</v>
      </c>
      <c r="AR4127" t="s">
        <v>124</v>
      </c>
      <c r="AS4127" t="s">
        <v>61</v>
      </c>
      <c r="AT4127" t="s">
        <v>293</v>
      </c>
      <c r="AU4127" t="s">
        <v>63</v>
      </c>
    </row>
    <row r="4128" spans="1:47" x14ac:dyDescent="0.25">
      <c r="A4128" t="s">
        <v>5446</v>
      </c>
      <c r="B4128">
        <v>2020</v>
      </c>
      <c r="C4128">
        <v>8</v>
      </c>
      <c r="D4128" t="s">
        <v>89</v>
      </c>
      <c r="E4128" s="1">
        <v>44060</v>
      </c>
      <c r="F4128" s="1">
        <v>44069</v>
      </c>
      <c r="G4128">
        <v>9</v>
      </c>
      <c r="I4128" t="s">
        <v>65</v>
      </c>
      <c r="J4128" t="s">
        <v>50</v>
      </c>
      <c r="K4128" t="s">
        <v>51</v>
      </c>
      <c r="L4128">
        <v>2709</v>
      </c>
      <c r="M4128" t="s">
        <v>52</v>
      </c>
      <c r="N4128" t="s">
        <v>69</v>
      </c>
      <c r="O4128" t="s">
        <v>91</v>
      </c>
      <c r="P4128" t="s">
        <v>128</v>
      </c>
      <c r="Q4128" t="s">
        <v>146</v>
      </c>
      <c r="R4128" t="s">
        <v>1730</v>
      </c>
      <c r="S4128" t="s">
        <v>186</v>
      </c>
      <c r="T4128" t="s">
        <v>187</v>
      </c>
      <c r="U4128" t="s">
        <v>110</v>
      </c>
      <c r="V4128">
        <v>82818</v>
      </c>
      <c r="W4128">
        <v>56751</v>
      </c>
      <c r="X4128">
        <v>19.7</v>
      </c>
      <c r="Y4128">
        <v>12.4</v>
      </c>
      <c r="Z4128">
        <v>77532.23</v>
      </c>
      <c r="AB4128">
        <v>26.05</v>
      </c>
      <c r="AC4128">
        <v>2019714.59</v>
      </c>
      <c r="AD4128">
        <v>6700335.3200000003</v>
      </c>
      <c r="AE4128">
        <v>163.76</v>
      </c>
      <c r="AF4128">
        <v>1097246912</v>
      </c>
      <c r="AG4128">
        <v>131831.54999999999</v>
      </c>
      <c r="AH4128">
        <v>0.9</v>
      </c>
      <c r="AI4128">
        <v>10316.49</v>
      </c>
      <c r="AJ4128">
        <v>23.2</v>
      </c>
      <c r="AK4128">
        <v>0</v>
      </c>
      <c r="AL4128">
        <v>0.16400000000000001</v>
      </c>
      <c r="AM4128">
        <v>10988.55</v>
      </c>
      <c r="AN4128">
        <v>283.89999999999998</v>
      </c>
      <c r="AO4128">
        <v>536.11</v>
      </c>
      <c r="AP4128">
        <v>152201.63</v>
      </c>
      <c r="AQ4128">
        <v>2325052.81</v>
      </c>
      <c r="AR4128" t="s">
        <v>61</v>
      </c>
      <c r="AS4128" t="s">
        <v>61</v>
      </c>
      <c r="AT4128" t="s">
        <v>62</v>
      </c>
      <c r="AU4128" t="s">
        <v>63</v>
      </c>
    </row>
    <row r="4129" spans="1:47" x14ac:dyDescent="0.25">
      <c r="A4129" t="s">
        <v>5447</v>
      </c>
      <c r="B4129">
        <v>2025</v>
      </c>
      <c r="C4129">
        <v>1</v>
      </c>
      <c r="D4129" t="s">
        <v>48</v>
      </c>
      <c r="E4129" s="1">
        <v>45669</v>
      </c>
      <c r="F4129" s="1">
        <v>45674</v>
      </c>
      <c r="G4129">
        <v>5</v>
      </c>
      <c r="H4129">
        <v>5</v>
      </c>
      <c r="I4129" t="s">
        <v>65</v>
      </c>
      <c r="J4129" t="s">
        <v>50</v>
      </c>
      <c r="K4129" t="s">
        <v>51</v>
      </c>
      <c r="L4129">
        <v>2709</v>
      </c>
      <c r="M4129" t="s">
        <v>90</v>
      </c>
      <c r="N4129" t="s">
        <v>53</v>
      </c>
      <c r="O4129" t="s">
        <v>200</v>
      </c>
      <c r="P4129" t="s">
        <v>70</v>
      </c>
      <c r="Q4129" t="s">
        <v>159</v>
      </c>
      <c r="R4129" t="s">
        <v>731</v>
      </c>
      <c r="S4129" t="s">
        <v>58</v>
      </c>
      <c r="T4129" t="s">
        <v>102</v>
      </c>
      <c r="U4129" t="s">
        <v>181</v>
      </c>
      <c r="V4129">
        <v>278095</v>
      </c>
      <c r="W4129">
        <v>185540</v>
      </c>
      <c r="X4129">
        <v>2.4</v>
      </c>
      <c r="Y4129">
        <v>12.6</v>
      </c>
      <c r="Z4129">
        <v>226926.45</v>
      </c>
      <c r="AB4129">
        <v>29.01</v>
      </c>
      <c r="AC4129">
        <v>6583136.3099999996</v>
      </c>
      <c r="AD4129">
        <v>13817551.539999999</v>
      </c>
      <c r="AE4129">
        <v>279.33999999999997</v>
      </c>
      <c r="AF4129">
        <v>3859794847.1799998</v>
      </c>
      <c r="AG4129">
        <v>133704.93</v>
      </c>
      <c r="AH4129">
        <v>0</v>
      </c>
      <c r="AI4129">
        <v>0</v>
      </c>
      <c r="AJ4129">
        <v>0.21</v>
      </c>
      <c r="AK4129">
        <v>0</v>
      </c>
      <c r="AL4129">
        <v>0.14499999999999999</v>
      </c>
      <c r="AM4129">
        <v>20035.45</v>
      </c>
      <c r="AN4129">
        <v>238.5</v>
      </c>
      <c r="AO4129">
        <v>513.14</v>
      </c>
      <c r="AP4129">
        <v>122383.89</v>
      </c>
      <c r="AQ4129">
        <v>6859260.5800000001</v>
      </c>
      <c r="AR4129" t="s">
        <v>61</v>
      </c>
      <c r="AS4129" t="s">
        <v>61</v>
      </c>
      <c r="AT4129" t="s">
        <v>62</v>
      </c>
      <c r="AU4129" t="s">
        <v>63</v>
      </c>
    </row>
    <row r="4130" spans="1:47" x14ac:dyDescent="0.25">
      <c r="A4130" t="s">
        <v>5448</v>
      </c>
      <c r="B4130">
        <v>2020</v>
      </c>
      <c r="C4130">
        <v>10</v>
      </c>
      <c r="D4130" t="s">
        <v>119</v>
      </c>
      <c r="E4130" s="1">
        <v>44107</v>
      </c>
      <c r="F4130" s="1">
        <v>44139</v>
      </c>
      <c r="G4130">
        <v>32</v>
      </c>
      <c r="H4130">
        <v>12</v>
      </c>
      <c r="I4130" t="s">
        <v>65</v>
      </c>
      <c r="J4130" t="s">
        <v>134</v>
      </c>
      <c r="K4130" t="s">
        <v>135</v>
      </c>
      <c r="L4130">
        <v>9999.0098999999991</v>
      </c>
      <c r="M4130" t="s">
        <v>114</v>
      </c>
      <c r="N4130" t="s">
        <v>69</v>
      </c>
      <c r="O4130" t="s">
        <v>99</v>
      </c>
      <c r="P4130" t="s">
        <v>92</v>
      </c>
      <c r="Q4130" t="s">
        <v>154</v>
      </c>
      <c r="R4130" t="s">
        <v>3270</v>
      </c>
      <c r="S4130" t="s">
        <v>137</v>
      </c>
      <c r="T4130" t="s">
        <v>102</v>
      </c>
      <c r="U4130" t="s">
        <v>166</v>
      </c>
      <c r="V4130">
        <v>16444</v>
      </c>
      <c r="W4130">
        <v>11217</v>
      </c>
      <c r="X4130">
        <v>14.9</v>
      </c>
      <c r="Y4130">
        <v>15.5</v>
      </c>
      <c r="Z4130">
        <v>13900.66</v>
      </c>
      <c r="AB4130">
        <v>39.799999999999997</v>
      </c>
      <c r="AC4130">
        <v>553246.27</v>
      </c>
      <c r="AD4130">
        <v>6581406.4800000004</v>
      </c>
      <c r="AE4130">
        <v>159.56</v>
      </c>
      <c r="AF4130">
        <v>1050129217.95</v>
      </c>
      <c r="AG4130">
        <v>72302.880000000005</v>
      </c>
      <c r="AH4130">
        <v>2.1</v>
      </c>
      <c r="AI4130">
        <v>23835.42</v>
      </c>
      <c r="AJ4130">
        <v>20.63</v>
      </c>
      <c r="AK4130">
        <v>0</v>
      </c>
      <c r="AL4130">
        <v>0.24199999999999999</v>
      </c>
      <c r="AM4130">
        <v>15927</v>
      </c>
      <c r="AN4130">
        <v>1377.2</v>
      </c>
      <c r="AO4130">
        <v>524.44000000000005</v>
      </c>
      <c r="AP4130">
        <v>722258.77</v>
      </c>
      <c r="AQ4130">
        <v>1387570.34</v>
      </c>
      <c r="AR4130" t="s">
        <v>61</v>
      </c>
      <c r="AS4130" t="s">
        <v>61</v>
      </c>
      <c r="AT4130" t="s">
        <v>62</v>
      </c>
      <c r="AU4130" t="s">
        <v>63</v>
      </c>
    </row>
    <row r="4131" spans="1:47" x14ac:dyDescent="0.25">
      <c r="A4131" t="s">
        <v>5449</v>
      </c>
      <c r="B4131">
        <v>2023</v>
      </c>
      <c r="C4131">
        <v>9</v>
      </c>
      <c r="D4131" t="s">
        <v>89</v>
      </c>
      <c r="E4131" s="1">
        <v>45195</v>
      </c>
      <c r="F4131" s="1">
        <v>45214</v>
      </c>
      <c r="G4131">
        <v>19</v>
      </c>
      <c r="H4131">
        <v>11.8</v>
      </c>
      <c r="I4131" t="s">
        <v>65</v>
      </c>
      <c r="J4131" t="s">
        <v>50</v>
      </c>
      <c r="K4131" t="s">
        <v>51</v>
      </c>
      <c r="L4131">
        <v>2709</v>
      </c>
      <c r="M4131" t="s">
        <v>98</v>
      </c>
      <c r="N4131" t="s">
        <v>69</v>
      </c>
      <c r="O4131" t="s">
        <v>54</v>
      </c>
      <c r="P4131" t="s">
        <v>70</v>
      </c>
      <c r="Q4131" t="s">
        <v>140</v>
      </c>
      <c r="R4131" t="s">
        <v>2928</v>
      </c>
      <c r="S4131" t="s">
        <v>170</v>
      </c>
      <c r="T4131" t="s">
        <v>95</v>
      </c>
      <c r="U4131" t="s">
        <v>132</v>
      </c>
      <c r="V4131">
        <v>83215</v>
      </c>
      <c r="W4131">
        <v>46639</v>
      </c>
      <c r="X4131">
        <v>8.8000000000000007</v>
      </c>
      <c r="Y4131">
        <v>13</v>
      </c>
      <c r="Z4131">
        <v>72581.070000000007</v>
      </c>
      <c r="AB4131">
        <v>8.2799999999999994</v>
      </c>
      <c r="AC4131">
        <v>600971.26</v>
      </c>
      <c r="AD4131">
        <v>3957119.94</v>
      </c>
      <c r="AE4131">
        <v>281.89999999999998</v>
      </c>
      <c r="AF4131">
        <v>1115512111.0899999</v>
      </c>
      <c r="AG4131">
        <v>65863.72</v>
      </c>
      <c r="AH4131">
        <v>0</v>
      </c>
      <c r="AI4131">
        <v>0</v>
      </c>
      <c r="AJ4131">
        <v>15.32</v>
      </c>
      <c r="AK4131">
        <v>0</v>
      </c>
      <c r="AL4131">
        <v>0.313</v>
      </c>
      <c r="AM4131">
        <v>12385.79</v>
      </c>
      <c r="AN4131">
        <v>290.89999999999998</v>
      </c>
      <c r="AO4131">
        <v>376.11</v>
      </c>
      <c r="AP4131">
        <v>109410.4</v>
      </c>
      <c r="AQ4131">
        <v>788631.17</v>
      </c>
      <c r="AR4131" t="s">
        <v>124</v>
      </c>
      <c r="AS4131" t="s">
        <v>124</v>
      </c>
      <c r="AT4131" t="s">
        <v>62</v>
      </c>
      <c r="AU4131" t="s">
        <v>63</v>
      </c>
    </row>
    <row r="4132" spans="1:47" x14ac:dyDescent="0.25">
      <c r="A4132" t="s">
        <v>5450</v>
      </c>
      <c r="B4132">
        <v>2020</v>
      </c>
      <c r="C4132">
        <v>2</v>
      </c>
      <c r="D4132" t="s">
        <v>48</v>
      </c>
      <c r="E4132" s="1">
        <v>43885</v>
      </c>
      <c r="F4132" s="1">
        <v>43892</v>
      </c>
      <c r="G4132">
        <v>7</v>
      </c>
      <c r="H4132">
        <v>2.1</v>
      </c>
      <c r="I4132" t="s">
        <v>49</v>
      </c>
      <c r="J4132" t="s">
        <v>239</v>
      </c>
      <c r="K4132" t="s">
        <v>270</v>
      </c>
      <c r="L4132">
        <v>2710.1990999999998</v>
      </c>
      <c r="M4132" t="s">
        <v>68</v>
      </c>
      <c r="N4132" t="s">
        <v>106</v>
      </c>
      <c r="O4132" t="s">
        <v>91</v>
      </c>
      <c r="P4132" t="s">
        <v>159</v>
      </c>
      <c r="Q4132" t="s">
        <v>226</v>
      </c>
      <c r="R4132" t="s">
        <v>365</v>
      </c>
      <c r="S4132" t="s">
        <v>142</v>
      </c>
      <c r="T4132" t="s">
        <v>187</v>
      </c>
      <c r="U4132" t="s">
        <v>166</v>
      </c>
      <c r="V4132">
        <v>40752</v>
      </c>
      <c r="W4132">
        <v>25210</v>
      </c>
      <c r="X4132">
        <v>18.899999999999999</v>
      </c>
      <c r="Y4132">
        <v>10.8</v>
      </c>
      <c r="Z4132">
        <v>32195.24</v>
      </c>
      <c r="AB4132">
        <v>16.59</v>
      </c>
      <c r="AC4132">
        <v>534119.03</v>
      </c>
      <c r="AD4132">
        <v>31986936.800000001</v>
      </c>
      <c r="AE4132">
        <v>159.08000000000001</v>
      </c>
      <c r="AF4132">
        <v>5088481906.1400003</v>
      </c>
      <c r="AG4132">
        <v>52784.12</v>
      </c>
      <c r="AH4132">
        <v>0</v>
      </c>
      <c r="AI4132">
        <v>0</v>
      </c>
      <c r="AJ4132">
        <v>8.41</v>
      </c>
      <c r="AK4132">
        <v>2690101.38</v>
      </c>
      <c r="AL4132">
        <v>0.16300000000000001</v>
      </c>
      <c r="AM4132">
        <v>52138.71</v>
      </c>
      <c r="AN4132">
        <v>138.80000000000001</v>
      </c>
      <c r="AO4132">
        <v>617.24</v>
      </c>
      <c r="AP4132">
        <v>85672.91</v>
      </c>
      <c r="AQ4132">
        <v>724714.77</v>
      </c>
      <c r="AR4132" t="s">
        <v>61</v>
      </c>
      <c r="AS4132" t="s">
        <v>61</v>
      </c>
      <c r="AT4132" t="s">
        <v>62</v>
      </c>
      <c r="AU4132" t="s">
        <v>63</v>
      </c>
    </row>
    <row r="4133" spans="1:47" x14ac:dyDescent="0.25">
      <c r="A4133" t="s">
        <v>5451</v>
      </c>
      <c r="B4133">
        <v>2021</v>
      </c>
      <c r="C4133">
        <v>12</v>
      </c>
      <c r="D4133" t="s">
        <v>119</v>
      </c>
      <c r="E4133" s="1">
        <v>44559</v>
      </c>
      <c r="F4133" s="1">
        <v>44576</v>
      </c>
      <c r="G4133">
        <v>17</v>
      </c>
      <c r="H4133">
        <v>13.8</v>
      </c>
      <c r="I4133" t="s">
        <v>49</v>
      </c>
      <c r="J4133" t="s">
        <v>50</v>
      </c>
      <c r="K4133" t="s">
        <v>183</v>
      </c>
      <c r="L4133">
        <v>2710.19</v>
      </c>
      <c r="M4133" t="s">
        <v>90</v>
      </c>
      <c r="N4133" t="s">
        <v>168</v>
      </c>
      <c r="O4133" t="s">
        <v>107</v>
      </c>
      <c r="P4133" t="s">
        <v>93</v>
      </c>
      <c r="Q4133" t="s">
        <v>70</v>
      </c>
      <c r="R4133" t="s">
        <v>5303</v>
      </c>
      <c r="S4133" t="s">
        <v>186</v>
      </c>
      <c r="T4133" t="s">
        <v>59</v>
      </c>
      <c r="U4133" t="s">
        <v>75</v>
      </c>
      <c r="V4133">
        <v>88920</v>
      </c>
      <c r="W4133">
        <v>64236</v>
      </c>
      <c r="X4133">
        <v>16.7</v>
      </c>
      <c r="Y4133">
        <v>13.8</v>
      </c>
      <c r="Z4133">
        <v>73944.149999999994</v>
      </c>
      <c r="AB4133">
        <v>26.31</v>
      </c>
      <c r="AC4133">
        <v>1945470.59</v>
      </c>
      <c r="AD4133">
        <v>58672464.700000003</v>
      </c>
      <c r="AE4133">
        <v>174.01</v>
      </c>
      <c r="AF4133">
        <v>10209595582.450001</v>
      </c>
      <c r="AG4133">
        <v>202334.92</v>
      </c>
      <c r="AH4133">
        <v>1.6</v>
      </c>
      <c r="AI4133">
        <v>19339.27</v>
      </c>
      <c r="AJ4133">
        <v>3.52</v>
      </c>
      <c r="AK4133">
        <v>2065270.76</v>
      </c>
      <c r="AL4133">
        <v>0.128</v>
      </c>
      <c r="AM4133">
        <v>75100.75</v>
      </c>
      <c r="AN4133">
        <v>875.1</v>
      </c>
      <c r="AO4133">
        <v>706.61</v>
      </c>
      <c r="AP4133">
        <v>618354.41</v>
      </c>
      <c r="AQ4133">
        <v>2860599.94</v>
      </c>
      <c r="AR4133" t="s">
        <v>61</v>
      </c>
      <c r="AS4133" t="s">
        <v>61</v>
      </c>
      <c r="AT4133" t="s">
        <v>62</v>
      </c>
      <c r="AU4133" t="s">
        <v>63</v>
      </c>
    </row>
    <row r="4134" spans="1:47" x14ac:dyDescent="0.25">
      <c r="A4134" t="s">
        <v>5452</v>
      </c>
      <c r="B4134">
        <v>2021</v>
      </c>
      <c r="C4134">
        <v>3</v>
      </c>
      <c r="D4134" t="s">
        <v>48</v>
      </c>
      <c r="E4134" s="1">
        <v>44278</v>
      </c>
      <c r="F4134" s="1">
        <v>44294</v>
      </c>
      <c r="G4134">
        <v>16</v>
      </c>
      <c r="H4134">
        <v>8.8000000000000007</v>
      </c>
      <c r="I4134" t="s">
        <v>49</v>
      </c>
      <c r="J4134" t="s">
        <v>50</v>
      </c>
      <c r="K4134" t="s">
        <v>51</v>
      </c>
      <c r="L4134">
        <v>2709</v>
      </c>
      <c r="M4134" t="s">
        <v>80</v>
      </c>
      <c r="N4134" t="s">
        <v>53</v>
      </c>
      <c r="O4134" t="s">
        <v>99</v>
      </c>
      <c r="P4134" t="s">
        <v>121</v>
      </c>
      <c r="Q4134" t="s">
        <v>82</v>
      </c>
      <c r="R4134" t="s">
        <v>2547</v>
      </c>
      <c r="S4134" t="s">
        <v>58</v>
      </c>
      <c r="T4134" t="s">
        <v>102</v>
      </c>
      <c r="U4134" t="s">
        <v>132</v>
      </c>
      <c r="V4134">
        <v>252953</v>
      </c>
      <c r="W4134">
        <v>168688</v>
      </c>
      <c r="X4134">
        <v>10.1</v>
      </c>
      <c r="Y4134">
        <v>13.9</v>
      </c>
      <c r="Z4134">
        <v>203877.92</v>
      </c>
      <c r="AB4134">
        <v>30.43</v>
      </c>
      <c r="AC4134">
        <v>6204005.1100000003</v>
      </c>
      <c r="AD4134">
        <v>15405015.640000001</v>
      </c>
      <c r="AE4134">
        <v>169.64</v>
      </c>
      <c r="AF4134">
        <v>2613306853.1700001</v>
      </c>
      <c r="AG4134">
        <v>97458.48</v>
      </c>
      <c r="AH4134">
        <v>1.9</v>
      </c>
      <c r="AI4134">
        <v>34420.25</v>
      </c>
      <c r="AJ4134">
        <v>2.92</v>
      </c>
      <c r="AK4134">
        <v>449826.46</v>
      </c>
      <c r="AL4134">
        <v>9.8000000000000004E-2</v>
      </c>
      <c r="AM4134">
        <v>15096.92</v>
      </c>
      <c r="AN4134">
        <v>759.2</v>
      </c>
      <c r="AO4134">
        <v>537.39</v>
      </c>
      <c r="AP4134">
        <v>407986.49</v>
      </c>
      <c r="AQ4134">
        <v>6758967.25</v>
      </c>
      <c r="AR4134" t="s">
        <v>61</v>
      </c>
      <c r="AS4134" t="s">
        <v>61</v>
      </c>
      <c r="AT4134" t="s">
        <v>62</v>
      </c>
      <c r="AU4134" t="s">
        <v>63</v>
      </c>
    </row>
    <row r="4135" spans="1:47" x14ac:dyDescent="0.25">
      <c r="A4135" t="s">
        <v>5453</v>
      </c>
      <c r="B4135">
        <v>2026</v>
      </c>
      <c r="C4135">
        <v>1</v>
      </c>
      <c r="D4135" t="s">
        <v>48</v>
      </c>
      <c r="E4135" s="1">
        <v>46053</v>
      </c>
      <c r="F4135" s="1">
        <v>46061</v>
      </c>
      <c r="G4135">
        <v>8</v>
      </c>
      <c r="H4135">
        <v>12.6</v>
      </c>
      <c r="I4135" t="s">
        <v>49</v>
      </c>
      <c r="J4135" t="s">
        <v>50</v>
      </c>
      <c r="K4135" t="s">
        <v>183</v>
      </c>
      <c r="L4135">
        <v>2710.19</v>
      </c>
      <c r="M4135" t="s">
        <v>80</v>
      </c>
      <c r="N4135" t="s">
        <v>168</v>
      </c>
      <c r="O4135" t="s">
        <v>91</v>
      </c>
      <c r="P4135" t="s">
        <v>108</v>
      </c>
      <c r="Q4135" t="s">
        <v>184</v>
      </c>
      <c r="R4135" t="s">
        <v>5454</v>
      </c>
      <c r="S4135" t="s">
        <v>186</v>
      </c>
      <c r="T4135" t="s">
        <v>74</v>
      </c>
      <c r="U4135" t="s">
        <v>143</v>
      </c>
      <c r="V4135">
        <v>86341</v>
      </c>
      <c r="W4135">
        <v>53431</v>
      </c>
      <c r="X4135">
        <v>17.2</v>
      </c>
      <c r="Y4135">
        <v>14.7</v>
      </c>
      <c r="Z4135">
        <v>79535.23</v>
      </c>
      <c r="AB4135">
        <v>17.09</v>
      </c>
      <c r="AC4135">
        <v>1359257.08</v>
      </c>
      <c r="AD4135">
        <v>66640978.509999998</v>
      </c>
      <c r="AE4135">
        <v>281.68</v>
      </c>
      <c r="AF4135">
        <v>18771430826.700001</v>
      </c>
      <c r="AG4135">
        <v>15173.6</v>
      </c>
      <c r="AH4135">
        <v>3</v>
      </c>
      <c r="AI4135">
        <v>86489.23</v>
      </c>
      <c r="AJ4135">
        <v>21.38</v>
      </c>
      <c r="AK4135">
        <v>14247841.210000001</v>
      </c>
      <c r="AL4135">
        <v>9.6000000000000002E-2</v>
      </c>
      <c r="AM4135">
        <v>63975.34</v>
      </c>
      <c r="AN4135">
        <v>132.30000000000001</v>
      </c>
      <c r="AO4135">
        <v>718.55</v>
      </c>
      <c r="AP4135">
        <v>95064.17</v>
      </c>
      <c r="AQ4135">
        <v>1619959.42</v>
      </c>
      <c r="AR4135" t="s">
        <v>61</v>
      </c>
      <c r="AS4135" t="s">
        <v>61</v>
      </c>
      <c r="AT4135" t="s">
        <v>62</v>
      </c>
      <c r="AU4135" t="s">
        <v>63</v>
      </c>
    </row>
    <row r="4136" spans="1:47" x14ac:dyDescent="0.25">
      <c r="A4136" t="s">
        <v>5455</v>
      </c>
      <c r="B4136">
        <v>2025</v>
      </c>
      <c r="C4136">
        <v>5</v>
      </c>
      <c r="D4136" t="s">
        <v>77</v>
      </c>
      <c r="E4136" s="1">
        <v>45780</v>
      </c>
      <c r="F4136" s="1">
        <v>45793</v>
      </c>
      <c r="G4136">
        <v>13</v>
      </c>
      <c r="H4136">
        <v>11.9</v>
      </c>
      <c r="I4136" t="s">
        <v>49</v>
      </c>
      <c r="J4136" t="s">
        <v>66</v>
      </c>
      <c r="K4136" t="s">
        <v>245</v>
      </c>
      <c r="L4136">
        <v>8905.9</v>
      </c>
      <c r="M4136" t="s">
        <v>98</v>
      </c>
      <c r="N4136" t="s">
        <v>81</v>
      </c>
      <c r="O4136" t="s">
        <v>107</v>
      </c>
      <c r="P4136" t="s">
        <v>121</v>
      </c>
      <c r="Q4136" t="s">
        <v>82</v>
      </c>
      <c r="R4136" t="s">
        <v>2652</v>
      </c>
      <c r="S4136" t="s">
        <v>137</v>
      </c>
      <c r="T4136" t="s">
        <v>74</v>
      </c>
      <c r="U4136" t="s">
        <v>166</v>
      </c>
      <c r="V4136">
        <v>5620</v>
      </c>
      <c r="W4136">
        <v>3727</v>
      </c>
      <c r="X4136">
        <v>11.3</v>
      </c>
      <c r="Y4136">
        <v>15.2</v>
      </c>
      <c r="Z4136">
        <v>4620.62</v>
      </c>
      <c r="AB4136">
        <v>38.22</v>
      </c>
      <c r="AC4136">
        <v>176600.1</v>
      </c>
      <c r="AD4136">
        <v>1665733.51</v>
      </c>
      <c r="AE4136">
        <v>278.27</v>
      </c>
      <c r="AF4136">
        <v>463523663.82999998</v>
      </c>
      <c r="AG4136">
        <v>163883.64000000001</v>
      </c>
      <c r="AH4136">
        <v>2.4</v>
      </c>
      <c r="AI4136">
        <v>41935.67</v>
      </c>
      <c r="AJ4136">
        <v>4.2</v>
      </c>
      <c r="AK4136">
        <v>69960.81</v>
      </c>
      <c r="AL4136">
        <v>0.30399999999999999</v>
      </c>
      <c r="AM4136">
        <v>5063.83</v>
      </c>
      <c r="AN4136">
        <v>300.89999999999998</v>
      </c>
      <c r="AO4136">
        <v>516.61</v>
      </c>
      <c r="AP4136">
        <v>155447.95000000001</v>
      </c>
      <c r="AQ4136">
        <v>542931.18999999994</v>
      </c>
      <c r="AR4136" t="s">
        <v>61</v>
      </c>
      <c r="AS4136" t="s">
        <v>61</v>
      </c>
      <c r="AT4136" t="s">
        <v>293</v>
      </c>
      <c r="AU4136" t="s">
        <v>63</v>
      </c>
    </row>
    <row r="4137" spans="1:47" x14ac:dyDescent="0.25">
      <c r="A4137" t="s">
        <v>5456</v>
      </c>
      <c r="B4137">
        <v>2024</v>
      </c>
      <c r="C4137">
        <v>12</v>
      </c>
      <c r="D4137" t="s">
        <v>119</v>
      </c>
      <c r="E4137" s="1">
        <v>45656</v>
      </c>
      <c r="F4137" s="1">
        <v>45674</v>
      </c>
      <c r="G4137">
        <v>18</v>
      </c>
      <c r="H4137">
        <v>6.5</v>
      </c>
      <c r="I4137" t="s">
        <v>65</v>
      </c>
      <c r="J4137" t="s">
        <v>50</v>
      </c>
      <c r="K4137" t="s">
        <v>120</v>
      </c>
      <c r="L4137">
        <v>2710.1921000000002</v>
      </c>
      <c r="M4137" t="s">
        <v>52</v>
      </c>
      <c r="N4137" t="s">
        <v>81</v>
      </c>
      <c r="O4137" t="s">
        <v>107</v>
      </c>
      <c r="P4137" t="s">
        <v>70</v>
      </c>
      <c r="Q4137" t="s">
        <v>204</v>
      </c>
      <c r="R4137" t="s">
        <v>1215</v>
      </c>
      <c r="S4137" t="s">
        <v>123</v>
      </c>
      <c r="T4137" t="s">
        <v>162</v>
      </c>
      <c r="U4137" t="s">
        <v>259</v>
      </c>
      <c r="V4137">
        <v>52137</v>
      </c>
      <c r="W4137">
        <v>34329</v>
      </c>
      <c r="X4137">
        <v>21.4</v>
      </c>
      <c r="Y4137">
        <v>13</v>
      </c>
      <c r="Z4137">
        <v>40919.410000000003</v>
      </c>
      <c r="AB4137">
        <v>30.11</v>
      </c>
      <c r="AC4137">
        <v>1232083.44</v>
      </c>
      <c r="AD4137">
        <v>13096257.17</v>
      </c>
      <c r="AE4137">
        <v>280.58999999999997</v>
      </c>
      <c r="AF4137">
        <v>3674678799.3299999</v>
      </c>
      <c r="AG4137">
        <v>217560.2</v>
      </c>
      <c r="AH4137">
        <v>2</v>
      </c>
      <c r="AI4137">
        <v>23678.47</v>
      </c>
      <c r="AJ4137">
        <v>5.19</v>
      </c>
      <c r="AK4137">
        <v>0</v>
      </c>
      <c r="AL4137">
        <v>0.19700000000000001</v>
      </c>
      <c r="AM4137">
        <v>25799.63</v>
      </c>
      <c r="AN4137">
        <v>739.3</v>
      </c>
      <c r="AO4137">
        <v>670.65</v>
      </c>
      <c r="AP4137">
        <v>495811.54</v>
      </c>
      <c r="AQ4137">
        <v>1994933.28</v>
      </c>
      <c r="AR4137" t="s">
        <v>61</v>
      </c>
      <c r="AS4137" t="s">
        <v>61</v>
      </c>
      <c r="AT4137" t="s">
        <v>62</v>
      </c>
      <c r="AU4137" t="s">
        <v>63</v>
      </c>
    </row>
    <row r="4138" spans="1:47" x14ac:dyDescent="0.25">
      <c r="A4138" t="s">
        <v>5457</v>
      </c>
      <c r="B4138">
        <v>2023</v>
      </c>
      <c r="C4138">
        <v>9</v>
      </c>
      <c r="D4138" t="s">
        <v>89</v>
      </c>
      <c r="E4138" s="1">
        <v>45191</v>
      </c>
      <c r="F4138" s="1">
        <v>45211</v>
      </c>
      <c r="G4138">
        <v>20</v>
      </c>
      <c r="H4138">
        <v>2.8</v>
      </c>
      <c r="I4138" t="s">
        <v>65</v>
      </c>
      <c r="J4138" t="s">
        <v>112</v>
      </c>
      <c r="K4138" t="s">
        <v>343</v>
      </c>
      <c r="L4138">
        <v>2523.1</v>
      </c>
      <c r="M4138" t="s">
        <v>68</v>
      </c>
      <c r="N4138" t="s">
        <v>81</v>
      </c>
      <c r="O4138" t="s">
        <v>200</v>
      </c>
      <c r="P4138" t="s">
        <v>184</v>
      </c>
      <c r="Q4138" t="s">
        <v>154</v>
      </c>
      <c r="R4138" t="s">
        <v>1045</v>
      </c>
      <c r="S4138" t="s">
        <v>130</v>
      </c>
      <c r="T4138" t="s">
        <v>86</v>
      </c>
      <c r="U4138" t="s">
        <v>103</v>
      </c>
      <c r="V4138">
        <v>98528</v>
      </c>
      <c r="W4138">
        <v>54518</v>
      </c>
      <c r="X4138">
        <v>24.6</v>
      </c>
      <c r="Y4138">
        <v>14.7</v>
      </c>
      <c r="Z4138">
        <v>78035</v>
      </c>
      <c r="AB4138">
        <v>38.28</v>
      </c>
      <c r="AC4138">
        <v>2987179.8</v>
      </c>
      <c r="AD4138">
        <v>87254054.900000006</v>
      </c>
      <c r="AE4138">
        <v>284.99</v>
      </c>
      <c r="AF4138">
        <v>24866533105.950001</v>
      </c>
      <c r="AG4138">
        <v>24137.88</v>
      </c>
      <c r="AH4138">
        <v>0</v>
      </c>
      <c r="AI4138">
        <v>0</v>
      </c>
      <c r="AJ4138">
        <v>12.48</v>
      </c>
      <c r="AK4138">
        <v>0</v>
      </c>
      <c r="AL4138">
        <v>0.151</v>
      </c>
      <c r="AM4138">
        <v>131753.62</v>
      </c>
      <c r="AN4138">
        <v>823.4</v>
      </c>
      <c r="AO4138">
        <v>377.4</v>
      </c>
      <c r="AP4138">
        <v>310751.15999999997</v>
      </c>
      <c r="AQ4138">
        <v>3453822.46</v>
      </c>
      <c r="AR4138" t="s">
        <v>61</v>
      </c>
      <c r="AS4138" t="s">
        <v>61</v>
      </c>
      <c r="AT4138" t="s">
        <v>62</v>
      </c>
      <c r="AU4138" t="s">
        <v>63</v>
      </c>
    </row>
    <row r="4139" spans="1:47" x14ac:dyDescent="0.25">
      <c r="A4139" t="s">
        <v>5458</v>
      </c>
      <c r="B4139">
        <v>2023</v>
      </c>
      <c r="C4139">
        <v>3</v>
      </c>
      <c r="D4139" t="s">
        <v>48</v>
      </c>
      <c r="E4139" s="1">
        <v>45006</v>
      </c>
      <c r="F4139" s="1">
        <v>45023</v>
      </c>
      <c r="G4139">
        <v>17</v>
      </c>
      <c r="H4139">
        <v>11.9</v>
      </c>
      <c r="I4139" t="s">
        <v>65</v>
      </c>
      <c r="J4139" t="s">
        <v>50</v>
      </c>
      <c r="K4139" t="s">
        <v>51</v>
      </c>
      <c r="L4139">
        <v>2709</v>
      </c>
      <c r="M4139" t="s">
        <v>114</v>
      </c>
      <c r="N4139" t="s">
        <v>81</v>
      </c>
      <c r="O4139" t="s">
        <v>99</v>
      </c>
      <c r="P4139" t="s">
        <v>82</v>
      </c>
      <c r="Q4139" t="s">
        <v>127</v>
      </c>
      <c r="R4139" t="s">
        <v>519</v>
      </c>
      <c r="S4139" t="s">
        <v>170</v>
      </c>
      <c r="T4139" t="s">
        <v>187</v>
      </c>
      <c r="U4139" t="s">
        <v>228</v>
      </c>
      <c r="V4139">
        <v>99720</v>
      </c>
      <c r="W4139">
        <v>72535</v>
      </c>
      <c r="X4139">
        <v>10.3</v>
      </c>
      <c r="Y4139">
        <v>10.7</v>
      </c>
      <c r="Z4139">
        <v>92692.99</v>
      </c>
      <c r="AB4139">
        <v>17.09</v>
      </c>
      <c r="AC4139">
        <v>1584123.2</v>
      </c>
      <c r="AD4139">
        <v>9108013.1999999993</v>
      </c>
      <c r="AE4139">
        <v>284.75</v>
      </c>
      <c r="AF4139">
        <v>2593506758.6999998</v>
      </c>
      <c r="AG4139">
        <v>233000.97</v>
      </c>
      <c r="AH4139">
        <v>2.1</v>
      </c>
      <c r="AI4139">
        <v>18510.900000000001</v>
      </c>
      <c r="AJ4139">
        <v>20.6</v>
      </c>
      <c r="AK4139">
        <v>0</v>
      </c>
      <c r="AL4139">
        <v>0.13500000000000001</v>
      </c>
      <c r="AM4139">
        <v>12295.82</v>
      </c>
      <c r="AN4139">
        <v>422.3</v>
      </c>
      <c r="AO4139">
        <v>608.12</v>
      </c>
      <c r="AP4139">
        <v>256809.08</v>
      </c>
      <c r="AQ4139">
        <v>2104739.9700000002</v>
      </c>
      <c r="AR4139" t="s">
        <v>61</v>
      </c>
      <c r="AS4139" t="s">
        <v>61</v>
      </c>
      <c r="AT4139" t="s">
        <v>62</v>
      </c>
      <c r="AU4139" t="s">
        <v>63</v>
      </c>
    </row>
    <row r="4140" spans="1:47" x14ac:dyDescent="0.25">
      <c r="A4140" t="s">
        <v>5459</v>
      </c>
      <c r="B4140">
        <v>2023</v>
      </c>
      <c r="C4140">
        <v>10</v>
      </c>
      <c r="D4140" t="s">
        <v>119</v>
      </c>
      <c r="E4140" s="1">
        <v>45209</v>
      </c>
      <c r="F4140" s="1">
        <v>45237</v>
      </c>
      <c r="G4140">
        <v>28</v>
      </c>
      <c r="H4140">
        <v>6.6</v>
      </c>
      <c r="I4140" t="s">
        <v>65</v>
      </c>
      <c r="J4140" t="s">
        <v>66</v>
      </c>
      <c r="K4140" t="s">
        <v>391</v>
      </c>
      <c r="L4140">
        <v>9999.99</v>
      </c>
      <c r="M4140" t="s">
        <v>52</v>
      </c>
      <c r="N4140" t="s">
        <v>81</v>
      </c>
      <c r="O4140" t="s">
        <v>200</v>
      </c>
      <c r="P4140" t="s">
        <v>128</v>
      </c>
      <c r="Q4140" t="s">
        <v>150</v>
      </c>
      <c r="R4140" t="s">
        <v>5460</v>
      </c>
      <c r="S4140" t="s">
        <v>130</v>
      </c>
      <c r="T4140" t="s">
        <v>148</v>
      </c>
      <c r="U4140" t="s">
        <v>75</v>
      </c>
      <c r="V4140">
        <v>95276</v>
      </c>
      <c r="W4140">
        <v>53129</v>
      </c>
      <c r="X4140">
        <v>14</v>
      </c>
      <c r="Y4140">
        <v>10.6</v>
      </c>
      <c r="Z4140">
        <v>76142.509999999995</v>
      </c>
      <c r="AB4140">
        <v>27.01</v>
      </c>
      <c r="AC4140">
        <v>2056609.2</v>
      </c>
      <c r="AD4140">
        <v>25669924.399999999</v>
      </c>
      <c r="AE4140">
        <v>286.38</v>
      </c>
      <c r="AF4140">
        <v>7351352949.6700001</v>
      </c>
      <c r="AG4140">
        <v>61279.48</v>
      </c>
      <c r="AH4140">
        <v>0</v>
      </c>
      <c r="AI4140">
        <v>0</v>
      </c>
      <c r="AJ4140">
        <v>3.46</v>
      </c>
      <c r="AK4140">
        <v>0</v>
      </c>
      <c r="AL4140">
        <v>0.20699999999999999</v>
      </c>
      <c r="AM4140">
        <v>53136.74</v>
      </c>
      <c r="AN4140">
        <v>1394.1</v>
      </c>
      <c r="AO4140">
        <v>690.07</v>
      </c>
      <c r="AP4140">
        <v>962026.59</v>
      </c>
      <c r="AQ4140">
        <v>3133052.01</v>
      </c>
      <c r="AR4140" t="s">
        <v>124</v>
      </c>
      <c r="AS4140" t="s">
        <v>61</v>
      </c>
      <c r="AT4140" t="s">
        <v>293</v>
      </c>
      <c r="AU4140" t="s">
        <v>63</v>
      </c>
    </row>
    <row r="4141" spans="1:47" x14ac:dyDescent="0.25">
      <c r="A4141" t="s">
        <v>5461</v>
      </c>
      <c r="B4141">
        <v>2022</v>
      </c>
      <c r="C4141">
        <v>1</v>
      </c>
      <c r="D4141" t="s">
        <v>48</v>
      </c>
      <c r="E4141" s="1">
        <v>44570</v>
      </c>
      <c r="F4141" s="1">
        <v>44576</v>
      </c>
      <c r="G4141">
        <v>6</v>
      </c>
      <c r="H4141">
        <v>18.3</v>
      </c>
      <c r="I4141" t="s">
        <v>49</v>
      </c>
      <c r="J4141" t="s">
        <v>50</v>
      </c>
      <c r="K4141" t="s">
        <v>145</v>
      </c>
      <c r="L4141">
        <v>2710.19</v>
      </c>
      <c r="M4141" t="s">
        <v>80</v>
      </c>
      <c r="N4141" t="s">
        <v>106</v>
      </c>
      <c r="O4141" t="s">
        <v>54</v>
      </c>
      <c r="P4141" t="s">
        <v>196</v>
      </c>
      <c r="Q4141" t="s">
        <v>70</v>
      </c>
      <c r="R4141" t="s">
        <v>1283</v>
      </c>
      <c r="S4141" t="s">
        <v>123</v>
      </c>
      <c r="T4141" t="s">
        <v>187</v>
      </c>
      <c r="U4141" t="s">
        <v>96</v>
      </c>
      <c r="V4141">
        <v>33371</v>
      </c>
      <c r="W4141">
        <v>22381</v>
      </c>
      <c r="X4141">
        <v>6.3</v>
      </c>
      <c r="Y4141">
        <v>13.9</v>
      </c>
      <c r="Z4141">
        <v>27024.41</v>
      </c>
      <c r="AB4141">
        <v>42.8</v>
      </c>
      <c r="AC4141">
        <v>1156644.75</v>
      </c>
      <c r="AD4141">
        <v>25047574.41</v>
      </c>
      <c r="AE4141">
        <v>213.97</v>
      </c>
      <c r="AF4141">
        <v>5359429496.5100002</v>
      </c>
      <c r="AG4141">
        <v>50954.79</v>
      </c>
      <c r="AI4141">
        <v>8096.84</v>
      </c>
      <c r="AJ4141">
        <v>14.83</v>
      </c>
      <c r="AK4141">
        <v>3714555.29</v>
      </c>
      <c r="AL4141">
        <v>0.34200000000000003</v>
      </c>
      <c r="AM4141">
        <v>85662.7</v>
      </c>
      <c r="AN4141">
        <v>165.5</v>
      </c>
      <c r="AO4141">
        <v>690.99</v>
      </c>
      <c r="AP4141">
        <v>114358.85</v>
      </c>
      <c r="AQ4141">
        <v>1415717.93</v>
      </c>
      <c r="AR4141" t="s">
        <v>124</v>
      </c>
      <c r="AS4141" t="s">
        <v>61</v>
      </c>
      <c r="AT4141" t="s">
        <v>62</v>
      </c>
      <c r="AU4141" t="s">
        <v>63</v>
      </c>
    </row>
    <row r="4142" spans="1:47" x14ac:dyDescent="0.25">
      <c r="A4142" t="s">
        <v>5462</v>
      </c>
      <c r="B4142">
        <v>2020</v>
      </c>
      <c r="C4142">
        <v>4</v>
      </c>
      <c r="D4142" t="s">
        <v>77</v>
      </c>
      <c r="E4142" s="1">
        <v>43943</v>
      </c>
      <c r="F4142" s="1">
        <v>43962</v>
      </c>
      <c r="G4142">
        <v>19</v>
      </c>
      <c r="H4142">
        <v>17.7</v>
      </c>
      <c r="I4142" t="s">
        <v>65</v>
      </c>
      <c r="J4142" t="s">
        <v>50</v>
      </c>
      <c r="K4142" t="s">
        <v>139</v>
      </c>
      <c r="L4142">
        <v>2710.1210999999998</v>
      </c>
      <c r="M4142" t="s">
        <v>68</v>
      </c>
      <c r="N4142" t="s">
        <v>168</v>
      </c>
      <c r="O4142" t="s">
        <v>107</v>
      </c>
      <c r="P4142" t="s">
        <v>226</v>
      </c>
      <c r="Q4142" t="s">
        <v>127</v>
      </c>
      <c r="R4142" t="s">
        <v>1008</v>
      </c>
      <c r="S4142" t="s">
        <v>142</v>
      </c>
      <c r="T4142" t="s">
        <v>95</v>
      </c>
      <c r="U4142" t="s">
        <v>110</v>
      </c>
      <c r="V4142">
        <v>41124</v>
      </c>
      <c r="W4142">
        <v>28278</v>
      </c>
      <c r="X4142">
        <v>17</v>
      </c>
      <c r="Y4142">
        <v>10.199999999999999</v>
      </c>
      <c r="Z4142">
        <v>33991.06</v>
      </c>
      <c r="AB4142">
        <v>44.06</v>
      </c>
      <c r="AC4142">
        <v>1497646.1</v>
      </c>
      <c r="AD4142">
        <v>24812114.16</v>
      </c>
      <c r="AE4142">
        <v>167.53</v>
      </c>
      <c r="AF4142">
        <v>4156773485.2199998</v>
      </c>
      <c r="AG4142">
        <v>58145.59</v>
      </c>
      <c r="AH4142">
        <v>0.9</v>
      </c>
      <c r="AI4142">
        <v>13628.46</v>
      </c>
      <c r="AJ4142">
        <v>3.72</v>
      </c>
      <c r="AK4142">
        <v>0</v>
      </c>
      <c r="AL4142">
        <v>6.5000000000000002E-2</v>
      </c>
      <c r="AM4142">
        <v>16127.87</v>
      </c>
      <c r="AN4142">
        <v>363.9</v>
      </c>
      <c r="AO4142">
        <v>501.67</v>
      </c>
      <c r="AP4142">
        <v>182557.71</v>
      </c>
      <c r="AQ4142">
        <v>1768105.73</v>
      </c>
      <c r="AR4142" t="s">
        <v>124</v>
      </c>
      <c r="AS4142" t="s">
        <v>61</v>
      </c>
      <c r="AT4142" t="s">
        <v>62</v>
      </c>
      <c r="AU4142" t="s">
        <v>63</v>
      </c>
    </row>
    <row r="4143" spans="1:47" x14ac:dyDescent="0.25">
      <c r="A4143" t="s">
        <v>5463</v>
      </c>
      <c r="B4143">
        <v>2020</v>
      </c>
      <c r="C4143">
        <v>9</v>
      </c>
      <c r="D4143" t="s">
        <v>89</v>
      </c>
      <c r="E4143" s="1">
        <v>44099</v>
      </c>
      <c r="F4143" s="1">
        <v>44113</v>
      </c>
      <c r="G4143">
        <v>14</v>
      </c>
      <c r="H4143">
        <v>13</v>
      </c>
      <c r="I4143" t="s">
        <v>49</v>
      </c>
      <c r="J4143" t="s">
        <v>50</v>
      </c>
      <c r="K4143" t="s">
        <v>51</v>
      </c>
      <c r="L4143">
        <v>2709</v>
      </c>
      <c r="M4143" t="s">
        <v>90</v>
      </c>
      <c r="N4143" t="s">
        <v>81</v>
      </c>
      <c r="O4143" t="s">
        <v>200</v>
      </c>
      <c r="P4143" t="s">
        <v>174</v>
      </c>
      <c r="Q4143" t="s">
        <v>100</v>
      </c>
      <c r="R4143" t="s">
        <v>1711</v>
      </c>
      <c r="S4143" t="s">
        <v>170</v>
      </c>
      <c r="T4143" t="s">
        <v>95</v>
      </c>
      <c r="U4143" t="s">
        <v>96</v>
      </c>
      <c r="V4143">
        <v>148333</v>
      </c>
      <c r="W4143">
        <v>88390</v>
      </c>
      <c r="X4143">
        <v>13.1</v>
      </c>
      <c r="Y4143">
        <v>15.5</v>
      </c>
      <c r="Z4143">
        <v>118042.56</v>
      </c>
      <c r="AB4143">
        <v>17.54</v>
      </c>
      <c r="AC4143">
        <v>2070466.5</v>
      </c>
      <c r="AD4143">
        <v>8575791.9800000004</v>
      </c>
      <c r="AE4143">
        <v>166.14</v>
      </c>
      <c r="AF4143">
        <v>1424782079.5599999</v>
      </c>
      <c r="AG4143">
        <v>230870.53</v>
      </c>
      <c r="AH4143">
        <v>0</v>
      </c>
      <c r="AI4143">
        <v>0</v>
      </c>
      <c r="AJ4143">
        <v>4.92</v>
      </c>
      <c r="AK4143">
        <v>421928.97</v>
      </c>
      <c r="AL4143">
        <v>6.7000000000000004E-2</v>
      </c>
      <c r="AM4143">
        <v>5745.78</v>
      </c>
      <c r="AN4143">
        <v>481.5</v>
      </c>
      <c r="AO4143">
        <v>553.29999999999995</v>
      </c>
      <c r="AP4143">
        <v>266413.95</v>
      </c>
      <c r="AQ4143">
        <v>2573496.7599999998</v>
      </c>
      <c r="AR4143" t="s">
        <v>61</v>
      </c>
      <c r="AS4143" t="s">
        <v>61</v>
      </c>
      <c r="AT4143" t="s">
        <v>62</v>
      </c>
      <c r="AU4143" t="s">
        <v>63</v>
      </c>
    </row>
    <row r="4144" spans="1:47" x14ac:dyDescent="0.25">
      <c r="A4144" t="s">
        <v>5464</v>
      </c>
      <c r="B4144">
        <v>2021</v>
      </c>
      <c r="C4144">
        <v>12</v>
      </c>
      <c r="D4144" t="s">
        <v>119</v>
      </c>
      <c r="E4144" s="1">
        <v>44543</v>
      </c>
      <c r="F4144" s="1">
        <v>44555</v>
      </c>
      <c r="G4144">
        <v>12</v>
      </c>
      <c r="H4144">
        <v>15.2</v>
      </c>
      <c r="I4144" t="s">
        <v>49</v>
      </c>
      <c r="J4144" t="s">
        <v>134</v>
      </c>
      <c r="K4144" t="s">
        <v>135</v>
      </c>
      <c r="L4144">
        <v>9999.0098999999991</v>
      </c>
      <c r="M4144" t="s">
        <v>90</v>
      </c>
      <c r="N4144" t="s">
        <v>168</v>
      </c>
      <c r="O4144" t="s">
        <v>200</v>
      </c>
      <c r="P4144" t="s">
        <v>159</v>
      </c>
      <c r="Q4144" t="s">
        <v>128</v>
      </c>
      <c r="R4144" t="s">
        <v>664</v>
      </c>
      <c r="S4144" t="s">
        <v>137</v>
      </c>
      <c r="T4144" t="s">
        <v>95</v>
      </c>
      <c r="U4144" t="s">
        <v>87</v>
      </c>
      <c r="V4144">
        <v>11832</v>
      </c>
      <c r="W4144">
        <v>8229</v>
      </c>
      <c r="X4144">
        <v>19.399999999999999</v>
      </c>
      <c r="Y4144">
        <v>11.5</v>
      </c>
      <c r="Z4144">
        <v>9919.85</v>
      </c>
      <c r="AB4144">
        <v>26.9</v>
      </c>
      <c r="AC4144">
        <v>266843.96000000002</v>
      </c>
      <c r="AD4144">
        <v>6943795.7999999998</v>
      </c>
      <c r="AE4144">
        <v>174.15</v>
      </c>
      <c r="AF4144">
        <v>1209262038.5699999</v>
      </c>
      <c r="AG4144">
        <v>206888.34</v>
      </c>
      <c r="AH4144">
        <v>0</v>
      </c>
      <c r="AI4144">
        <v>0</v>
      </c>
      <c r="AJ4144">
        <v>22.01</v>
      </c>
      <c r="AK4144">
        <v>1528329.46</v>
      </c>
      <c r="AL4144">
        <v>0.28000000000000003</v>
      </c>
      <c r="AM4144">
        <v>19442.63</v>
      </c>
      <c r="AN4144">
        <v>599</v>
      </c>
      <c r="AO4144">
        <v>484.21</v>
      </c>
      <c r="AP4144">
        <v>290041.78999999998</v>
      </c>
      <c r="AQ4144">
        <v>783216.72</v>
      </c>
      <c r="AR4144" t="s">
        <v>61</v>
      </c>
      <c r="AS4144" t="s">
        <v>61</v>
      </c>
      <c r="AT4144" t="s">
        <v>62</v>
      </c>
      <c r="AU4144" t="s">
        <v>63</v>
      </c>
    </row>
    <row r="4145" spans="1:47" x14ac:dyDescent="0.25">
      <c r="A4145" t="s">
        <v>5465</v>
      </c>
      <c r="B4145">
        <v>2022</v>
      </c>
      <c r="C4145">
        <v>5</v>
      </c>
      <c r="D4145" t="s">
        <v>77</v>
      </c>
      <c r="E4145" s="1">
        <v>44687</v>
      </c>
      <c r="F4145" s="1">
        <v>44706</v>
      </c>
      <c r="G4145">
        <v>19</v>
      </c>
      <c r="H4145">
        <v>9.6</v>
      </c>
      <c r="I4145" t="s">
        <v>49</v>
      </c>
      <c r="J4145" t="s">
        <v>50</v>
      </c>
      <c r="K4145" t="s">
        <v>51</v>
      </c>
      <c r="L4145">
        <v>2709</v>
      </c>
      <c r="M4145" t="s">
        <v>114</v>
      </c>
      <c r="N4145" t="s">
        <v>69</v>
      </c>
      <c r="O4145" t="s">
        <v>189</v>
      </c>
      <c r="P4145" t="s">
        <v>127</v>
      </c>
      <c r="Q4145" t="s">
        <v>70</v>
      </c>
      <c r="R4145" t="s">
        <v>1725</v>
      </c>
      <c r="S4145" t="s">
        <v>58</v>
      </c>
      <c r="T4145" t="s">
        <v>102</v>
      </c>
      <c r="U4145" t="s">
        <v>259</v>
      </c>
      <c r="V4145">
        <v>333815</v>
      </c>
      <c r="W4145">
        <v>203168</v>
      </c>
      <c r="X4145">
        <v>2.6</v>
      </c>
      <c r="Y4145">
        <v>13.1</v>
      </c>
      <c r="Z4145">
        <v>286634.17</v>
      </c>
      <c r="AB4145">
        <v>30.26</v>
      </c>
      <c r="AC4145">
        <v>8673549.9800000004</v>
      </c>
      <c r="AD4145">
        <v>15392254.93</v>
      </c>
      <c r="AE4145">
        <v>217.71</v>
      </c>
      <c r="AF4145">
        <v>3351047820.8099999</v>
      </c>
      <c r="AG4145">
        <v>132526.82</v>
      </c>
      <c r="AH4145">
        <v>0</v>
      </c>
      <c r="AI4145">
        <v>0</v>
      </c>
      <c r="AJ4145">
        <v>14.8</v>
      </c>
      <c r="AK4145">
        <v>2278053.73</v>
      </c>
      <c r="AL4145">
        <v>9.6000000000000002E-2</v>
      </c>
      <c r="AM4145">
        <v>14776.56</v>
      </c>
      <c r="AN4145">
        <v>652.4</v>
      </c>
      <c r="AO4145">
        <v>684.67</v>
      </c>
      <c r="AP4145">
        <v>446678.71</v>
      </c>
      <c r="AQ4145">
        <v>9267532.0700000003</v>
      </c>
      <c r="AR4145" t="s">
        <v>61</v>
      </c>
      <c r="AS4145" t="s">
        <v>61</v>
      </c>
      <c r="AT4145" t="s">
        <v>62</v>
      </c>
      <c r="AU4145" t="s">
        <v>117</v>
      </c>
    </row>
    <row r="4146" spans="1:47" x14ac:dyDescent="0.25">
      <c r="A4146" t="s">
        <v>5466</v>
      </c>
      <c r="B4146">
        <v>2020</v>
      </c>
      <c r="C4146">
        <v>1</v>
      </c>
      <c r="D4146" t="s">
        <v>48</v>
      </c>
      <c r="E4146" s="1">
        <v>43849</v>
      </c>
      <c r="F4146" s="1">
        <v>43856</v>
      </c>
      <c r="G4146">
        <v>7</v>
      </c>
      <c r="H4146">
        <v>9.9</v>
      </c>
      <c r="I4146" t="s">
        <v>65</v>
      </c>
      <c r="J4146" t="s">
        <v>112</v>
      </c>
      <c r="K4146" t="s">
        <v>126</v>
      </c>
      <c r="L4146">
        <v>2701.12</v>
      </c>
      <c r="M4146" t="s">
        <v>98</v>
      </c>
      <c r="N4146" t="s">
        <v>53</v>
      </c>
      <c r="O4146" t="s">
        <v>107</v>
      </c>
      <c r="P4146" t="s">
        <v>56</v>
      </c>
      <c r="Q4146" t="s">
        <v>150</v>
      </c>
      <c r="R4146" t="s">
        <v>2891</v>
      </c>
      <c r="S4146" t="s">
        <v>130</v>
      </c>
      <c r="T4146" t="s">
        <v>59</v>
      </c>
      <c r="U4146" t="s">
        <v>75</v>
      </c>
      <c r="V4146">
        <v>66784</v>
      </c>
      <c r="W4146">
        <v>41001</v>
      </c>
      <c r="X4146">
        <v>4.5</v>
      </c>
      <c r="Y4146">
        <v>15.6</v>
      </c>
      <c r="Z4146">
        <v>59072.09</v>
      </c>
      <c r="AB4146">
        <v>18.989999999999998</v>
      </c>
      <c r="AC4146">
        <v>1121778.99</v>
      </c>
      <c r="AD4146">
        <v>8628069.4700000007</v>
      </c>
      <c r="AE4146">
        <v>164.32</v>
      </c>
      <c r="AF4146">
        <v>1417764375.3099999</v>
      </c>
      <c r="AG4146">
        <v>211504.41</v>
      </c>
      <c r="AH4146">
        <v>0</v>
      </c>
      <c r="AI4146">
        <v>0</v>
      </c>
      <c r="AJ4146">
        <v>10.98</v>
      </c>
      <c r="AK4146">
        <v>0</v>
      </c>
      <c r="AL4146">
        <v>0.27100000000000002</v>
      </c>
      <c r="AM4146">
        <v>23382.07</v>
      </c>
      <c r="AN4146">
        <v>213.9</v>
      </c>
      <c r="AO4146">
        <v>384.58</v>
      </c>
      <c r="AP4146">
        <v>82261.66</v>
      </c>
      <c r="AQ4146">
        <v>1438927.13</v>
      </c>
      <c r="AR4146" t="s">
        <v>61</v>
      </c>
      <c r="AS4146" t="s">
        <v>61</v>
      </c>
      <c r="AT4146" t="s">
        <v>62</v>
      </c>
      <c r="AU4146" t="s">
        <v>63</v>
      </c>
    </row>
    <row r="4147" spans="1:47" x14ac:dyDescent="0.25">
      <c r="A4147" t="s">
        <v>5467</v>
      </c>
      <c r="B4147">
        <v>2020</v>
      </c>
      <c r="C4147">
        <v>11</v>
      </c>
      <c r="D4147" t="s">
        <v>119</v>
      </c>
      <c r="E4147" s="1">
        <v>44157</v>
      </c>
      <c r="F4147" s="1">
        <v>44165</v>
      </c>
      <c r="G4147">
        <v>8</v>
      </c>
      <c r="H4147">
        <v>17.3</v>
      </c>
      <c r="I4147" t="s">
        <v>65</v>
      </c>
      <c r="J4147" t="s">
        <v>50</v>
      </c>
      <c r="K4147" t="s">
        <v>51</v>
      </c>
      <c r="L4147">
        <v>2709</v>
      </c>
      <c r="M4147" t="s">
        <v>114</v>
      </c>
      <c r="N4147" t="s">
        <v>106</v>
      </c>
      <c r="O4147" t="s">
        <v>91</v>
      </c>
      <c r="P4147" t="s">
        <v>92</v>
      </c>
      <c r="Q4147" t="s">
        <v>174</v>
      </c>
      <c r="R4147" t="s">
        <v>2279</v>
      </c>
      <c r="S4147" t="s">
        <v>170</v>
      </c>
      <c r="T4147" t="s">
        <v>86</v>
      </c>
      <c r="U4147" t="s">
        <v>181</v>
      </c>
      <c r="V4147">
        <v>75480</v>
      </c>
      <c r="W4147">
        <v>50487</v>
      </c>
      <c r="X4147">
        <v>5.3</v>
      </c>
      <c r="Y4147">
        <v>10.5</v>
      </c>
      <c r="Z4147">
        <v>62004.79</v>
      </c>
      <c r="AB4147">
        <v>8.11</v>
      </c>
      <c r="AC4147">
        <v>502858.85</v>
      </c>
      <c r="AD4147">
        <v>6008884.2000000002</v>
      </c>
      <c r="AE4147">
        <v>167.96</v>
      </c>
      <c r="AF4147">
        <v>1009252190.23</v>
      </c>
      <c r="AG4147">
        <v>27075.26</v>
      </c>
      <c r="AH4147">
        <v>3.5</v>
      </c>
      <c r="AI4147">
        <v>61850.720000000001</v>
      </c>
      <c r="AJ4147">
        <v>21.45</v>
      </c>
      <c r="AK4147">
        <v>0</v>
      </c>
      <c r="AL4147">
        <v>0.26200000000000001</v>
      </c>
      <c r="AM4147">
        <v>15743.28</v>
      </c>
      <c r="AN4147">
        <v>231.5</v>
      </c>
      <c r="AO4147">
        <v>736.94</v>
      </c>
      <c r="AP4147">
        <v>170601.61</v>
      </c>
      <c r="AQ4147">
        <v>778129.72</v>
      </c>
      <c r="AR4147" t="s">
        <v>61</v>
      </c>
      <c r="AS4147" t="s">
        <v>61</v>
      </c>
      <c r="AT4147" t="s">
        <v>62</v>
      </c>
      <c r="AU4147" t="s">
        <v>63</v>
      </c>
    </row>
    <row r="4148" spans="1:47" x14ac:dyDescent="0.25">
      <c r="A4148" t="s">
        <v>5468</v>
      </c>
      <c r="B4148">
        <v>2020</v>
      </c>
      <c r="C4148">
        <v>5</v>
      </c>
      <c r="D4148" t="s">
        <v>77</v>
      </c>
      <c r="E4148" s="1">
        <v>43962</v>
      </c>
      <c r="F4148" s="1">
        <v>43981</v>
      </c>
      <c r="G4148">
        <v>19</v>
      </c>
      <c r="H4148">
        <v>13</v>
      </c>
      <c r="I4148" t="s">
        <v>65</v>
      </c>
      <c r="J4148" t="s">
        <v>50</v>
      </c>
      <c r="K4148" t="s">
        <v>120</v>
      </c>
      <c r="L4148">
        <v>2710.1921000000002</v>
      </c>
      <c r="M4148" t="s">
        <v>98</v>
      </c>
      <c r="N4148" t="s">
        <v>81</v>
      </c>
      <c r="O4148" t="s">
        <v>99</v>
      </c>
      <c r="P4148" t="s">
        <v>82</v>
      </c>
      <c r="Q4148" t="s">
        <v>108</v>
      </c>
      <c r="R4148" t="s">
        <v>1107</v>
      </c>
      <c r="S4148" t="s">
        <v>123</v>
      </c>
      <c r="T4148" t="s">
        <v>59</v>
      </c>
      <c r="U4148" t="s">
        <v>132</v>
      </c>
      <c r="V4148">
        <v>34577</v>
      </c>
      <c r="W4148">
        <v>25605</v>
      </c>
      <c r="X4148">
        <v>23.6</v>
      </c>
      <c r="Y4148">
        <v>14.5</v>
      </c>
      <c r="Z4148">
        <v>28673.98</v>
      </c>
      <c r="AB4148">
        <v>26.98</v>
      </c>
      <c r="AC4148">
        <v>773623.98</v>
      </c>
      <c r="AD4148">
        <v>17226180.219999999</v>
      </c>
      <c r="AE4148">
        <v>160.06</v>
      </c>
      <c r="AF4148">
        <v>2757222406.0100002</v>
      </c>
      <c r="AG4148">
        <v>91030.98</v>
      </c>
      <c r="AH4148">
        <v>0.9</v>
      </c>
      <c r="AI4148">
        <v>11438.97</v>
      </c>
      <c r="AJ4148">
        <v>6.77</v>
      </c>
      <c r="AK4148">
        <v>0</v>
      </c>
      <c r="AL4148">
        <v>0.124</v>
      </c>
      <c r="AM4148">
        <v>21360.46</v>
      </c>
      <c r="AN4148">
        <v>1030.3</v>
      </c>
      <c r="AO4148">
        <v>381.04</v>
      </c>
      <c r="AP4148">
        <v>392585.51</v>
      </c>
      <c r="AQ4148">
        <v>1290039.8999999999</v>
      </c>
      <c r="AR4148" t="s">
        <v>61</v>
      </c>
      <c r="AS4148" t="s">
        <v>61</v>
      </c>
      <c r="AT4148" t="s">
        <v>62</v>
      </c>
      <c r="AU4148" t="s">
        <v>63</v>
      </c>
    </row>
    <row r="4149" spans="1:47" x14ac:dyDescent="0.25">
      <c r="A4149" t="s">
        <v>5469</v>
      </c>
      <c r="B4149">
        <v>2022</v>
      </c>
      <c r="C4149">
        <v>8</v>
      </c>
      <c r="D4149" t="s">
        <v>89</v>
      </c>
      <c r="E4149" s="1">
        <v>44786</v>
      </c>
      <c r="F4149" s="1">
        <v>44801</v>
      </c>
      <c r="G4149">
        <v>15</v>
      </c>
      <c r="I4149" t="s">
        <v>65</v>
      </c>
      <c r="J4149" t="s">
        <v>78</v>
      </c>
      <c r="K4149" t="s">
        <v>211</v>
      </c>
      <c r="L4149">
        <v>1701.99</v>
      </c>
      <c r="M4149" t="s">
        <v>98</v>
      </c>
      <c r="N4149" t="s">
        <v>106</v>
      </c>
      <c r="O4149" t="s">
        <v>99</v>
      </c>
      <c r="P4149" t="s">
        <v>128</v>
      </c>
      <c r="Q4149" t="s">
        <v>150</v>
      </c>
      <c r="R4149" t="s">
        <v>457</v>
      </c>
      <c r="S4149" t="s">
        <v>85</v>
      </c>
      <c r="T4149" t="s">
        <v>131</v>
      </c>
      <c r="U4149" t="s">
        <v>132</v>
      </c>
      <c r="V4149">
        <v>60144</v>
      </c>
      <c r="W4149">
        <v>39465</v>
      </c>
      <c r="X4149">
        <v>6.3</v>
      </c>
      <c r="Y4149">
        <v>15.7</v>
      </c>
      <c r="Z4149">
        <v>52105.120000000003</v>
      </c>
      <c r="AB4149">
        <v>16.059999999999999</v>
      </c>
      <c r="AC4149">
        <v>836808.23</v>
      </c>
      <c r="AD4149">
        <v>29614987.050000001</v>
      </c>
      <c r="AE4149">
        <v>215.67</v>
      </c>
      <c r="AF4149">
        <v>6387064257.0699997</v>
      </c>
      <c r="AG4149">
        <v>84847.8</v>
      </c>
      <c r="AH4149">
        <v>0.2</v>
      </c>
      <c r="AI4149">
        <v>5111.41</v>
      </c>
      <c r="AJ4149">
        <v>18.53</v>
      </c>
      <c r="AK4149">
        <v>0</v>
      </c>
      <c r="AL4149">
        <v>0.20699999999999999</v>
      </c>
      <c r="AM4149">
        <v>61303.02</v>
      </c>
      <c r="AO4149">
        <v>642.91999999999996</v>
      </c>
      <c r="AP4149">
        <v>184325.16</v>
      </c>
      <c r="AQ4149">
        <v>1172395.6200000001</v>
      </c>
      <c r="AR4149" t="s">
        <v>61</v>
      </c>
      <c r="AS4149" t="s">
        <v>61</v>
      </c>
      <c r="AT4149" t="s">
        <v>62</v>
      </c>
      <c r="AU4149" t="s">
        <v>63</v>
      </c>
    </row>
    <row r="4150" spans="1:47" x14ac:dyDescent="0.25">
      <c r="A4150" t="s">
        <v>5470</v>
      </c>
      <c r="B4150">
        <v>2021</v>
      </c>
      <c r="C4150">
        <v>1</v>
      </c>
      <c r="D4150" t="s">
        <v>48</v>
      </c>
      <c r="E4150" s="1">
        <v>44214</v>
      </c>
      <c r="F4150" s="1">
        <v>44248</v>
      </c>
      <c r="G4150">
        <v>34</v>
      </c>
      <c r="H4150">
        <v>10.5</v>
      </c>
      <c r="I4150" t="s">
        <v>65</v>
      </c>
      <c r="J4150" t="s">
        <v>66</v>
      </c>
      <c r="K4150" t="s">
        <v>245</v>
      </c>
      <c r="L4150">
        <v>8905.9</v>
      </c>
      <c r="M4150" t="s">
        <v>98</v>
      </c>
      <c r="N4150" t="s">
        <v>81</v>
      </c>
      <c r="O4150" t="s">
        <v>91</v>
      </c>
      <c r="P4150" t="s">
        <v>92</v>
      </c>
      <c r="Q4150" t="s">
        <v>140</v>
      </c>
      <c r="R4150" t="s">
        <v>2358</v>
      </c>
      <c r="S4150" t="s">
        <v>137</v>
      </c>
      <c r="T4150" t="s">
        <v>74</v>
      </c>
      <c r="U4150" t="s">
        <v>75</v>
      </c>
      <c r="V4150">
        <v>7115</v>
      </c>
      <c r="W4150">
        <v>4817</v>
      </c>
      <c r="X4150">
        <v>13.2</v>
      </c>
      <c r="Y4150">
        <v>12.1</v>
      </c>
      <c r="Z4150">
        <v>5912.36</v>
      </c>
      <c r="AB4150">
        <v>24.31</v>
      </c>
      <c r="AC4150">
        <v>143729.47</v>
      </c>
      <c r="AD4150">
        <v>3628060.59</v>
      </c>
      <c r="AE4150">
        <v>168.58</v>
      </c>
      <c r="AF4150">
        <v>611618454.25999999</v>
      </c>
      <c r="AG4150">
        <v>116246.21</v>
      </c>
      <c r="AH4150">
        <v>1.2</v>
      </c>
      <c r="AI4150">
        <v>19525.830000000002</v>
      </c>
      <c r="AJ4150">
        <v>19.32</v>
      </c>
      <c r="AK4150">
        <v>0</v>
      </c>
      <c r="AL4150">
        <v>6.4000000000000001E-2</v>
      </c>
      <c r="AM4150">
        <v>2321.96</v>
      </c>
      <c r="AN4150">
        <v>1270.5999999999999</v>
      </c>
      <c r="AO4150">
        <v>585.29999999999995</v>
      </c>
      <c r="AP4150">
        <v>743682.18</v>
      </c>
      <c r="AQ4150">
        <v>1025505.65</v>
      </c>
      <c r="AR4150" t="s">
        <v>61</v>
      </c>
      <c r="AS4150" t="s">
        <v>61</v>
      </c>
      <c r="AT4150" t="s">
        <v>62</v>
      </c>
      <c r="AU4150" t="s">
        <v>63</v>
      </c>
    </row>
    <row r="4151" spans="1:47" x14ac:dyDescent="0.25">
      <c r="A4151" t="s">
        <v>5471</v>
      </c>
      <c r="B4151">
        <v>2020</v>
      </c>
      <c r="C4151">
        <v>4</v>
      </c>
      <c r="D4151" t="s">
        <v>77</v>
      </c>
      <c r="E4151" s="1">
        <v>43933</v>
      </c>
      <c r="F4151" s="1">
        <v>43949</v>
      </c>
      <c r="G4151">
        <v>16</v>
      </c>
      <c r="H4151">
        <v>13.4</v>
      </c>
      <c r="I4151" t="s">
        <v>49</v>
      </c>
      <c r="J4151" t="s">
        <v>78</v>
      </c>
      <c r="K4151" t="s">
        <v>105</v>
      </c>
      <c r="L4151">
        <v>1201.9000000000001</v>
      </c>
      <c r="M4151" t="s">
        <v>114</v>
      </c>
      <c r="N4151" t="s">
        <v>69</v>
      </c>
      <c r="O4151" t="s">
        <v>54</v>
      </c>
      <c r="P4151" t="s">
        <v>93</v>
      </c>
      <c r="Q4151" t="s">
        <v>56</v>
      </c>
      <c r="R4151" t="s">
        <v>2813</v>
      </c>
      <c r="S4151" t="s">
        <v>85</v>
      </c>
      <c r="T4151" t="s">
        <v>162</v>
      </c>
      <c r="U4151" t="s">
        <v>181</v>
      </c>
      <c r="V4151">
        <v>40389</v>
      </c>
      <c r="W4151">
        <v>29026</v>
      </c>
      <c r="X4151">
        <v>10.5</v>
      </c>
      <c r="Y4151">
        <v>14.7</v>
      </c>
      <c r="Z4151">
        <v>34747.26</v>
      </c>
      <c r="AB4151">
        <v>14.46</v>
      </c>
      <c r="AC4151">
        <v>502445.38</v>
      </c>
      <c r="AD4151">
        <v>11080206.27</v>
      </c>
      <c r="AE4151">
        <v>162.13</v>
      </c>
      <c r="AF4151">
        <v>1796433842.5599999</v>
      </c>
      <c r="AG4151">
        <v>92640.99</v>
      </c>
      <c r="AH4151">
        <v>2.2999999999999998</v>
      </c>
      <c r="AI4151">
        <v>53660.88</v>
      </c>
      <c r="AJ4151">
        <v>16.149999999999999</v>
      </c>
      <c r="AK4151">
        <v>1789453.31</v>
      </c>
      <c r="AL4151">
        <v>0.16500000000000001</v>
      </c>
      <c r="AM4151">
        <v>18282.34</v>
      </c>
      <c r="AN4151">
        <v>337.3</v>
      </c>
      <c r="AO4151">
        <v>510.8</v>
      </c>
      <c r="AP4151">
        <v>172292.84</v>
      </c>
      <c r="AQ4151">
        <v>839322.43</v>
      </c>
      <c r="AR4151" t="s">
        <v>61</v>
      </c>
      <c r="AS4151" t="s">
        <v>61</v>
      </c>
      <c r="AT4151" t="s">
        <v>62</v>
      </c>
      <c r="AU4151" t="s">
        <v>63</v>
      </c>
    </row>
    <row r="4152" spans="1:47" x14ac:dyDescent="0.25">
      <c r="A4152" t="s">
        <v>5472</v>
      </c>
      <c r="B4152">
        <v>2020</v>
      </c>
      <c r="C4152">
        <v>5</v>
      </c>
      <c r="D4152" t="s">
        <v>77</v>
      </c>
      <c r="E4152" s="1">
        <v>43979</v>
      </c>
      <c r="F4152" s="1">
        <v>43985</v>
      </c>
      <c r="G4152">
        <v>6</v>
      </c>
      <c r="H4152">
        <v>18.399999999999999</v>
      </c>
      <c r="I4152" t="s">
        <v>65</v>
      </c>
      <c r="J4152" t="s">
        <v>50</v>
      </c>
      <c r="K4152" t="s">
        <v>120</v>
      </c>
      <c r="L4152">
        <v>2710.1921000000002</v>
      </c>
      <c r="M4152" t="s">
        <v>52</v>
      </c>
      <c r="N4152" t="s">
        <v>69</v>
      </c>
      <c r="O4152" t="s">
        <v>200</v>
      </c>
      <c r="P4152" t="s">
        <v>226</v>
      </c>
      <c r="Q4152" t="s">
        <v>71</v>
      </c>
      <c r="R4152" t="s">
        <v>3840</v>
      </c>
      <c r="S4152" t="s">
        <v>123</v>
      </c>
      <c r="T4152" t="s">
        <v>102</v>
      </c>
      <c r="U4152" t="s">
        <v>228</v>
      </c>
      <c r="V4152">
        <v>23269</v>
      </c>
      <c r="W4152">
        <v>15689</v>
      </c>
      <c r="X4152">
        <v>8.5</v>
      </c>
      <c r="Y4152">
        <v>14.3</v>
      </c>
      <c r="Z4152">
        <v>22122.83</v>
      </c>
      <c r="AB4152">
        <v>15.81</v>
      </c>
      <c r="AC4152">
        <v>349761.94</v>
      </c>
      <c r="AD4152">
        <v>8260001.04</v>
      </c>
      <c r="AE4152">
        <v>162.41</v>
      </c>
      <c r="AF4152">
        <v>1341506768.9100001</v>
      </c>
      <c r="AG4152">
        <v>178871.22</v>
      </c>
      <c r="AH4152">
        <v>0</v>
      </c>
      <c r="AI4152">
        <v>0</v>
      </c>
      <c r="AJ4152">
        <v>18.850000000000001</v>
      </c>
      <c r="AK4152">
        <v>0</v>
      </c>
      <c r="AL4152">
        <v>0.185</v>
      </c>
      <c r="AM4152">
        <v>15281</v>
      </c>
      <c r="AN4152">
        <v>219</v>
      </c>
      <c r="AO4152">
        <v>675.36</v>
      </c>
      <c r="AP4152">
        <v>147903.84</v>
      </c>
      <c r="AQ4152">
        <v>691818</v>
      </c>
      <c r="AR4152" t="s">
        <v>124</v>
      </c>
      <c r="AS4152" t="s">
        <v>61</v>
      </c>
      <c r="AT4152" t="s">
        <v>62</v>
      </c>
      <c r="AU4152" t="s">
        <v>63</v>
      </c>
    </row>
    <row r="4153" spans="1:47" x14ac:dyDescent="0.25">
      <c r="A4153" t="s">
        <v>5473</v>
      </c>
      <c r="B4153">
        <v>2023</v>
      </c>
      <c r="C4153">
        <v>10</v>
      </c>
      <c r="D4153" t="s">
        <v>119</v>
      </c>
      <c r="E4153" s="1">
        <v>45207</v>
      </c>
      <c r="F4153" s="1">
        <v>45224</v>
      </c>
      <c r="G4153">
        <v>17</v>
      </c>
      <c r="H4153">
        <v>13</v>
      </c>
      <c r="I4153" t="s">
        <v>49</v>
      </c>
      <c r="J4153" t="s">
        <v>78</v>
      </c>
      <c r="K4153" t="s">
        <v>211</v>
      </c>
      <c r="L4153">
        <v>1701.99</v>
      </c>
      <c r="M4153" t="s">
        <v>80</v>
      </c>
      <c r="N4153" t="s">
        <v>69</v>
      </c>
      <c r="O4153" t="s">
        <v>189</v>
      </c>
      <c r="P4153" t="s">
        <v>146</v>
      </c>
      <c r="Q4153" t="s">
        <v>56</v>
      </c>
      <c r="R4153" t="s">
        <v>231</v>
      </c>
      <c r="S4153" t="s">
        <v>85</v>
      </c>
      <c r="T4153" t="s">
        <v>187</v>
      </c>
      <c r="U4153" t="s">
        <v>259</v>
      </c>
      <c r="V4153">
        <v>62767</v>
      </c>
      <c r="W4153">
        <v>39813</v>
      </c>
      <c r="X4153">
        <v>5.9</v>
      </c>
      <c r="Y4153">
        <v>15.5</v>
      </c>
      <c r="Z4153">
        <v>51617.84</v>
      </c>
      <c r="AB4153">
        <v>44.2</v>
      </c>
      <c r="AC4153">
        <v>2281508.5299999998</v>
      </c>
      <c r="AD4153">
        <v>20360140.809999999</v>
      </c>
      <c r="AE4153">
        <v>283.41000000000003</v>
      </c>
      <c r="AF4153">
        <v>5770267506.96</v>
      </c>
      <c r="AG4153">
        <v>60208.55</v>
      </c>
      <c r="AH4153">
        <v>1.5</v>
      </c>
      <c r="AI4153">
        <v>37546.11</v>
      </c>
      <c r="AJ4153">
        <v>16.47</v>
      </c>
      <c r="AK4153">
        <v>3353315.19</v>
      </c>
      <c r="AL4153">
        <v>8.1000000000000003E-2</v>
      </c>
      <c r="AM4153">
        <v>16491.71</v>
      </c>
      <c r="AN4153">
        <v>278.2</v>
      </c>
      <c r="AO4153">
        <v>739.18</v>
      </c>
      <c r="AP4153">
        <v>205639.88</v>
      </c>
      <c r="AQ4153">
        <v>2601394.7799999998</v>
      </c>
      <c r="AR4153" t="s">
        <v>61</v>
      </c>
      <c r="AS4153" t="s">
        <v>61</v>
      </c>
      <c r="AT4153" t="s">
        <v>62</v>
      </c>
      <c r="AU4153" t="s">
        <v>63</v>
      </c>
    </row>
    <row r="4154" spans="1:47" x14ac:dyDescent="0.25">
      <c r="A4154" t="s">
        <v>5474</v>
      </c>
      <c r="B4154">
        <v>2025</v>
      </c>
      <c r="C4154">
        <v>6</v>
      </c>
      <c r="D4154" t="s">
        <v>77</v>
      </c>
      <c r="E4154" s="1">
        <v>45817</v>
      </c>
      <c r="F4154" s="1">
        <v>45834</v>
      </c>
      <c r="G4154">
        <v>17</v>
      </c>
      <c r="H4154">
        <v>8.1999999999999993</v>
      </c>
      <c r="I4154" t="s">
        <v>65</v>
      </c>
      <c r="J4154" t="s">
        <v>66</v>
      </c>
      <c r="K4154" t="s">
        <v>153</v>
      </c>
      <c r="L4154">
        <v>6309</v>
      </c>
      <c r="M4154" t="s">
        <v>90</v>
      </c>
      <c r="N4154" t="s">
        <v>81</v>
      </c>
      <c r="O4154" t="s">
        <v>99</v>
      </c>
      <c r="P4154" t="s">
        <v>184</v>
      </c>
      <c r="Q4154" t="s">
        <v>164</v>
      </c>
      <c r="R4154" t="s">
        <v>2496</v>
      </c>
      <c r="S4154" t="s">
        <v>156</v>
      </c>
      <c r="T4154" t="s">
        <v>74</v>
      </c>
      <c r="U4154" t="s">
        <v>103</v>
      </c>
      <c r="V4154">
        <v>12469</v>
      </c>
      <c r="W4154">
        <v>7770</v>
      </c>
      <c r="X4154">
        <v>14.2</v>
      </c>
      <c r="Y4154">
        <v>12.4</v>
      </c>
      <c r="Z4154">
        <v>11326.52</v>
      </c>
      <c r="AA4154">
        <v>809</v>
      </c>
      <c r="AB4154">
        <v>1628.65</v>
      </c>
      <c r="AC4154">
        <v>1317577.8500000001</v>
      </c>
      <c r="AD4154">
        <v>30279299.18</v>
      </c>
      <c r="AE4154">
        <v>281.95</v>
      </c>
      <c r="AF4154">
        <v>8537248403.8000002</v>
      </c>
      <c r="AG4154">
        <v>52506.42</v>
      </c>
      <c r="AH4154">
        <v>0.1</v>
      </c>
      <c r="AI4154">
        <v>2347.13</v>
      </c>
      <c r="AJ4154">
        <v>15.88</v>
      </c>
      <c r="AK4154">
        <v>0</v>
      </c>
      <c r="AL4154">
        <v>0.126</v>
      </c>
      <c r="AM4154">
        <v>38151.919999999998</v>
      </c>
      <c r="AN4154">
        <v>884.2</v>
      </c>
      <c r="AO4154">
        <v>652.15</v>
      </c>
      <c r="AP4154">
        <v>576631.03</v>
      </c>
      <c r="AQ4154">
        <v>1987214.35</v>
      </c>
      <c r="AR4154" t="s">
        <v>124</v>
      </c>
      <c r="AS4154" t="s">
        <v>61</v>
      </c>
      <c r="AT4154" t="s">
        <v>62</v>
      </c>
      <c r="AU4154" t="s">
        <v>63</v>
      </c>
    </row>
    <row r="4155" spans="1:47" x14ac:dyDescent="0.25">
      <c r="A4155" t="s">
        <v>5475</v>
      </c>
      <c r="B4155">
        <v>2021</v>
      </c>
      <c r="C4155">
        <v>3</v>
      </c>
      <c r="D4155" t="s">
        <v>48</v>
      </c>
      <c r="E4155" s="1">
        <v>44274</v>
      </c>
      <c r="F4155" s="1">
        <v>44286</v>
      </c>
      <c r="G4155">
        <v>12</v>
      </c>
      <c r="H4155">
        <v>18</v>
      </c>
      <c r="I4155" t="s">
        <v>49</v>
      </c>
      <c r="J4155" t="s">
        <v>78</v>
      </c>
      <c r="K4155" t="s">
        <v>315</v>
      </c>
      <c r="L4155">
        <v>1511.9</v>
      </c>
      <c r="M4155" t="s">
        <v>52</v>
      </c>
      <c r="N4155" t="s">
        <v>106</v>
      </c>
      <c r="O4155" t="s">
        <v>200</v>
      </c>
      <c r="P4155" t="s">
        <v>230</v>
      </c>
      <c r="Q4155" t="s">
        <v>56</v>
      </c>
      <c r="R4155" t="s">
        <v>1320</v>
      </c>
      <c r="S4155" t="s">
        <v>85</v>
      </c>
      <c r="T4155" t="s">
        <v>59</v>
      </c>
      <c r="U4155" t="s">
        <v>181</v>
      </c>
      <c r="V4155">
        <v>48031</v>
      </c>
      <c r="W4155">
        <v>28105</v>
      </c>
      <c r="X4155">
        <v>18.3</v>
      </c>
      <c r="Y4155">
        <v>13.5</v>
      </c>
      <c r="Z4155">
        <v>40731.94</v>
      </c>
      <c r="AB4155">
        <v>19.600000000000001</v>
      </c>
      <c r="AC4155">
        <v>798346.02</v>
      </c>
      <c r="AD4155">
        <v>45913450.090000004</v>
      </c>
      <c r="AE4155">
        <v>173.08</v>
      </c>
      <c r="AF4155">
        <v>7946699941.5799999</v>
      </c>
      <c r="AG4155">
        <v>217279.7</v>
      </c>
      <c r="AH4155">
        <v>1.1000000000000001</v>
      </c>
      <c r="AI4155">
        <v>25559.15</v>
      </c>
      <c r="AJ4155">
        <v>1.85</v>
      </c>
      <c r="AK4155">
        <v>849398.83</v>
      </c>
      <c r="AL4155">
        <v>0.23100000000000001</v>
      </c>
      <c r="AM4155">
        <v>106060.07</v>
      </c>
      <c r="AN4155">
        <v>329.1</v>
      </c>
      <c r="AO4155">
        <v>364.19</v>
      </c>
      <c r="AP4155">
        <v>119854.93</v>
      </c>
      <c r="AQ4155">
        <v>1267099.8700000001</v>
      </c>
      <c r="AR4155" t="s">
        <v>124</v>
      </c>
      <c r="AS4155" t="s">
        <v>61</v>
      </c>
      <c r="AT4155" t="s">
        <v>62</v>
      </c>
      <c r="AU4155" t="s">
        <v>63</v>
      </c>
    </row>
    <row r="4156" spans="1:47" x14ac:dyDescent="0.25">
      <c r="A4156" t="s">
        <v>5476</v>
      </c>
      <c r="B4156">
        <v>2020</v>
      </c>
      <c r="C4156">
        <v>12</v>
      </c>
      <c r="D4156" t="s">
        <v>119</v>
      </c>
      <c r="E4156" s="1">
        <v>44181</v>
      </c>
      <c r="F4156" s="1">
        <v>44189</v>
      </c>
      <c r="G4156">
        <v>8</v>
      </c>
      <c r="H4156">
        <v>20.100000000000001</v>
      </c>
      <c r="I4156" t="s">
        <v>65</v>
      </c>
      <c r="J4156" t="s">
        <v>112</v>
      </c>
      <c r="K4156" t="s">
        <v>340</v>
      </c>
      <c r="L4156">
        <v>7208.39</v>
      </c>
      <c r="M4156" t="s">
        <v>80</v>
      </c>
      <c r="N4156" t="s">
        <v>53</v>
      </c>
      <c r="O4156" t="s">
        <v>189</v>
      </c>
      <c r="P4156" t="s">
        <v>226</v>
      </c>
      <c r="Q4156" t="s">
        <v>174</v>
      </c>
      <c r="R4156" t="s">
        <v>811</v>
      </c>
      <c r="S4156" t="s">
        <v>73</v>
      </c>
      <c r="T4156" t="s">
        <v>162</v>
      </c>
      <c r="U4156" t="s">
        <v>228</v>
      </c>
      <c r="V4156">
        <v>13795</v>
      </c>
      <c r="W4156">
        <v>8328</v>
      </c>
      <c r="X4156">
        <v>23.9</v>
      </c>
      <c r="Y4156">
        <v>14.5</v>
      </c>
      <c r="Z4156">
        <v>11332.11</v>
      </c>
      <c r="AB4156">
        <v>12.8</v>
      </c>
      <c r="AC4156">
        <v>145051.01</v>
      </c>
      <c r="AD4156">
        <v>5231468.58</v>
      </c>
      <c r="AE4156">
        <v>163.44</v>
      </c>
      <c r="AF4156">
        <v>855031224.72000003</v>
      </c>
      <c r="AG4156">
        <v>235896.01</v>
      </c>
      <c r="AH4156">
        <v>0.7</v>
      </c>
      <c r="AI4156">
        <v>11816.08</v>
      </c>
      <c r="AJ4156">
        <v>21.77</v>
      </c>
      <c r="AK4156">
        <v>0</v>
      </c>
      <c r="AL4156">
        <v>0.23200000000000001</v>
      </c>
      <c r="AM4156">
        <v>12137.01</v>
      </c>
      <c r="AN4156">
        <v>396.8</v>
      </c>
      <c r="AO4156">
        <v>671.39</v>
      </c>
      <c r="AP4156">
        <v>266407.55</v>
      </c>
      <c r="AQ4156">
        <v>671307.66</v>
      </c>
      <c r="AR4156" t="s">
        <v>61</v>
      </c>
      <c r="AS4156" t="s">
        <v>61</v>
      </c>
      <c r="AT4156" t="s">
        <v>62</v>
      </c>
      <c r="AU4156" t="s">
        <v>63</v>
      </c>
    </row>
    <row r="4157" spans="1:47" x14ac:dyDescent="0.25">
      <c r="A4157" t="s">
        <v>5477</v>
      </c>
      <c r="B4157">
        <v>2023</v>
      </c>
      <c r="C4157">
        <v>8</v>
      </c>
      <c r="D4157" t="s">
        <v>89</v>
      </c>
      <c r="E4157" s="1">
        <v>45165</v>
      </c>
      <c r="F4157" s="1">
        <v>45178</v>
      </c>
      <c r="G4157">
        <v>13</v>
      </c>
      <c r="H4157">
        <v>19.5</v>
      </c>
      <c r="I4157" t="s">
        <v>65</v>
      </c>
      <c r="J4157" t="s">
        <v>50</v>
      </c>
      <c r="K4157" t="s">
        <v>139</v>
      </c>
      <c r="L4157">
        <v>2710.1210999999998</v>
      </c>
      <c r="M4157" t="s">
        <v>68</v>
      </c>
      <c r="N4157" t="s">
        <v>106</v>
      </c>
      <c r="O4157" t="s">
        <v>189</v>
      </c>
      <c r="P4157" t="s">
        <v>92</v>
      </c>
      <c r="Q4157" t="s">
        <v>83</v>
      </c>
      <c r="R4157" t="s">
        <v>2063</v>
      </c>
      <c r="S4157" t="s">
        <v>142</v>
      </c>
      <c r="T4157" t="s">
        <v>74</v>
      </c>
      <c r="U4157" t="s">
        <v>75</v>
      </c>
      <c r="V4157">
        <v>42448</v>
      </c>
      <c r="W4157">
        <v>29993</v>
      </c>
      <c r="X4157">
        <v>11.2</v>
      </c>
      <c r="Y4157">
        <v>13.8</v>
      </c>
      <c r="Z4157">
        <v>34701.85</v>
      </c>
      <c r="AB4157">
        <v>38.82</v>
      </c>
      <c r="AC4157">
        <v>1347125.82</v>
      </c>
      <c r="AD4157">
        <v>20202376.010000002</v>
      </c>
      <c r="AE4157">
        <v>288.67</v>
      </c>
      <c r="AF4157">
        <v>5831819882.8100004</v>
      </c>
      <c r="AG4157">
        <v>75034.52</v>
      </c>
      <c r="AH4157">
        <v>0</v>
      </c>
      <c r="AI4157">
        <v>0</v>
      </c>
      <c r="AJ4157">
        <v>4.66</v>
      </c>
      <c r="AK4157">
        <v>0</v>
      </c>
      <c r="AL4157">
        <v>0.06</v>
      </c>
      <c r="AM4157">
        <v>12121.43</v>
      </c>
      <c r="AN4157">
        <v>508.1</v>
      </c>
      <c r="AO4157">
        <v>486.52</v>
      </c>
      <c r="AP4157">
        <v>247200.81</v>
      </c>
      <c r="AQ4157">
        <v>1681482.58</v>
      </c>
      <c r="AR4157" t="s">
        <v>61</v>
      </c>
      <c r="AS4157" t="s">
        <v>61</v>
      </c>
      <c r="AT4157" t="s">
        <v>62</v>
      </c>
      <c r="AU4157" t="s">
        <v>63</v>
      </c>
    </row>
    <row r="4158" spans="1:47" x14ac:dyDescent="0.25">
      <c r="A4158" t="s">
        <v>5478</v>
      </c>
      <c r="B4158">
        <v>2023</v>
      </c>
      <c r="C4158">
        <v>11</v>
      </c>
      <c r="D4158" t="s">
        <v>119</v>
      </c>
      <c r="E4158" s="1">
        <v>45240</v>
      </c>
      <c r="F4158" s="1">
        <v>45260</v>
      </c>
      <c r="G4158">
        <v>20</v>
      </c>
      <c r="H4158">
        <v>2.8</v>
      </c>
      <c r="I4158" t="s">
        <v>49</v>
      </c>
      <c r="J4158" t="s">
        <v>239</v>
      </c>
      <c r="K4158" t="s">
        <v>270</v>
      </c>
      <c r="L4158">
        <v>2710.1990999999998</v>
      </c>
      <c r="M4158" t="s">
        <v>80</v>
      </c>
      <c r="N4158" t="s">
        <v>53</v>
      </c>
      <c r="O4158" t="s">
        <v>107</v>
      </c>
      <c r="P4158" t="s">
        <v>150</v>
      </c>
      <c r="Q4158" t="s">
        <v>226</v>
      </c>
      <c r="R4158" t="s">
        <v>353</v>
      </c>
      <c r="S4158" t="s">
        <v>142</v>
      </c>
      <c r="T4158" t="s">
        <v>59</v>
      </c>
      <c r="U4158" t="s">
        <v>228</v>
      </c>
      <c r="V4158">
        <v>66695</v>
      </c>
      <c r="W4158">
        <v>36840</v>
      </c>
      <c r="X4158">
        <v>10.1</v>
      </c>
      <c r="Y4158">
        <v>12.7</v>
      </c>
      <c r="Z4158">
        <v>55345.83</v>
      </c>
      <c r="AB4158">
        <v>39.26</v>
      </c>
      <c r="AC4158">
        <v>2172877.29</v>
      </c>
      <c r="AD4158">
        <v>33140529.550000001</v>
      </c>
      <c r="AE4158">
        <v>286.82</v>
      </c>
      <c r="AF4158">
        <v>9505366685.5300007</v>
      </c>
      <c r="AG4158">
        <v>165875.89000000001</v>
      </c>
      <c r="AH4158">
        <v>0.8</v>
      </c>
      <c r="AI4158">
        <v>13882.29</v>
      </c>
      <c r="AJ4158">
        <v>5.81</v>
      </c>
      <c r="AK4158">
        <v>1925464.77</v>
      </c>
      <c r="AL4158">
        <v>0.29399999999999998</v>
      </c>
      <c r="AM4158">
        <v>97433.16</v>
      </c>
      <c r="AN4158">
        <v>770.9</v>
      </c>
      <c r="AO4158">
        <v>727.54</v>
      </c>
      <c r="AP4158">
        <v>560860.59</v>
      </c>
      <c r="AQ4158">
        <v>3010929.22</v>
      </c>
      <c r="AR4158" t="s">
        <v>61</v>
      </c>
      <c r="AS4158" t="s">
        <v>61</v>
      </c>
      <c r="AT4158" t="s">
        <v>62</v>
      </c>
      <c r="AU4158" t="s">
        <v>63</v>
      </c>
    </row>
    <row r="4159" spans="1:47" x14ac:dyDescent="0.25">
      <c r="A4159" t="s">
        <v>5479</v>
      </c>
      <c r="B4159">
        <v>2020</v>
      </c>
      <c r="C4159">
        <v>9</v>
      </c>
      <c r="D4159" t="s">
        <v>89</v>
      </c>
      <c r="E4159" s="1">
        <v>44092</v>
      </c>
      <c r="F4159" s="1">
        <v>44106</v>
      </c>
      <c r="G4159">
        <v>14</v>
      </c>
      <c r="H4159">
        <v>13.5</v>
      </c>
      <c r="I4159" t="s">
        <v>49</v>
      </c>
      <c r="J4159" t="s">
        <v>239</v>
      </c>
      <c r="K4159" t="s">
        <v>270</v>
      </c>
      <c r="L4159">
        <v>2710.1990999999998</v>
      </c>
      <c r="M4159" t="s">
        <v>68</v>
      </c>
      <c r="N4159" t="s">
        <v>69</v>
      </c>
      <c r="O4159" t="s">
        <v>189</v>
      </c>
      <c r="P4159" t="s">
        <v>131</v>
      </c>
      <c r="Q4159" t="s">
        <v>92</v>
      </c>
      <c r="R4159" t="s">
        <v>1191</v>
      </c>
      <c r="S4159" t="s">
        <v>142</v>
      </c>
      <c r="T4159" t="s">
        <v>95</v>
      </c>
      <c r="U4159" t="s">
        <v>110</v>
      </c>
      <c r="V4159">
        <v>30266</v>
      </c>
      <c r="W4159">
        <v>16762</v>
      </c>
      <c r="X4159">
        <v>19.3</v>
      </c>
      <c r="Y4159">
        <v>15.6</v>
      </c>
      <c r="Z4159">
        <v>26616.07</v>
      </c>
      <c r="AB4159">
        <v>40.44</v>
      </c>
      <c r="AC4159">
        <v>1076353.8700000001</v>
      </c>
      <c r="AD4159">
        <v>17069151.850000001</v>
      </c>
      <c r="AE4159">
        <v>161.37</v>
      </c>
      <c r="AF4159">
        <v>2754449034.0300002</v>
      </c>
      <c r="AG4159">
        <v>161999.15</v>
      </c>
      <c r="AH4159">
        <v>0.4</v>
      </c>
      <c r="AI4159">
        <v>12905.3</v>
      </c>
      <c r="AJ4159">
        <v>15.76</v>
      </c>
      <c r="AK4159">
        <v>2690098.33</v>
      </c>
      <c r="AL4159">
        <v>0.217</v>
      </c>
      <c r="AM4159">
        <v>37040.06</v>
      </c>
      <c r="AN4159">
        <v>735.6</v>
      </c>
      <c r="AO4159">
        <v>486.82</v>
      </c>
      <c r="AP4159">
        <v>358104.79</v>
      </c>
      <c r="AQ4159">
        <v>1646403.17</v>
      </c>
      <c r="AR4159" t="s">
        <v>61</v>
      </c>
      <c r="AS4159" t="s">
        <v>61</v>
      </c>
      <c r="AT4159" t="s">
        <v>62</v>
      </c>
      <c r="AU4159" t="s">
        <v>63</v>
      </c>
    </row>
    <row r="4160" spans="1:47" x14ac:dyDescent="0.25">
      <c r="A4160" t="s">
        <v>5480</v>
      </c>
      <c r="B4160">
        <v>2025</v>
      </c>
      <c r="C4160">
        <v>4</v>
      </c>
      <c r="D4160" t="s">
        <v>77</v>
      </c>
      <c r="E4160" s="1">
        <v>45774</v>
      </c>
      <c r="F4160" s="1">
        <v>45791</v>
      </c>
      <c r="G4160">
        <v>17</v>
      </c>
      <c r="H4160">
        <v>12.8</v>
      </c>
      <c r="I4160" t="s">
        <v>65</v>
      </c>
      <c r="J4160" t="s">
        <v>112</v>
      </c>
      <c r="K4160" t="s">
        <v>113</v>
      </c>
      <c r="L4160">
        <v>7304.39</v>
      </c>
      <c r="M4160" t="s">
        <v>90</v>
      </c>
      <c r="N4160" t="s">
        <v>168</v>
      </c>
      <c r="O4160" t="s">
        <v>107</v>
      </c>
      <c r="P4160" t="s">
        <v>82</v>
      </c>
      <c r="Q4160" t="s">
        <v>154</v>
      </c>
      <c r="R4160" t="s">
        <v>567</v>
      </c>
      <c r="S4160" t="s">
        <v>73</v>
      </c>
      <c r="T4160" t="s">
        <v>86</v>
      </c>
      <c r="U4160" t="s">
        <v>103</v>
      </c>
      <c r="V4160">
        <v>8598</v>
      </c>
      <c r="W4160">
        <v>5290</v>
      </c>
      <c r="X4160">
        <v>14</v>
      </c>
      <c r="Y4160">
        <v>11.7</v>
      </c>
      <c r="Z4160">
        <v>7932.74</v>
      </c>
      <c r="AB4160">
        <v>38.15</v>
      </c>
      <c r="AC4160">
        <v>302634.03000000003</v>
      </c>
      <c r="AD4160">
        <v>8404896.6799999997</v>
      </c>
      <c r="AE4160">
        <v>279.18</v>
      </c>
      <c r="AF4160">
        <v>2346479055.1199999</v>
      </c>
      <c r="AG4160">
        <v>97021.25</v>
      </c>
      <c r="AH4160">
        <v>0</v>
      </c>
      <c r="AI4160">
        <v>0</v>
      </c>
      <c r="AJ4160">
        <v>11.21</v>
      </c>
      <c r="AK4160">
        <v>0</v>
      </c>
      <c r="AL4160">
        <v>0.27400000000000002</v>
      </c>
      <c r="AM4160">
        <v>23029.42</v>
      </c>
      <c r="AN4160">
        <v>372</v>
      </c>
      <c r="AO4160">
        <v>631.17999999999995</v>
      </c>
      <c r="AP4160">
        <v>234798.96</v>
      </c>
      <c r="AQ4160">
        <v>657483.66</v>
      </c>
      <c r="AR4160" t="s">
        <v>61</v>
      </c>
      <c r="AS4160" t="s">
        <v>61</v>
      </c>
      <c r="AT4160" t="s">
        <v>62</v>
      </c>
      <c r="AU4160" t="s">
        <v>63</v>
      </c>
    </row>
    <row r="4161" spans="1:47" x14ac:dyDescent="0.25">
      <c r="A4161" t="s">
        <v>5481</v>
      </c>
      <c r="B4161">
        <v>2025</v>
      </c>
      <c r="C4161">
        <v>1</v>
      </c>
      <c r="D4161" t="s">
        <v>48</v>
      </c>
      <c r="E4161" s="1">
        <v>45680</v>
      </c>
      <c r="F4161" s="1">
        <v>45700</v>
      </c>
      <c r="G4161">
        <v>20</v>
      </c>
      <c r="I4161" t="s">
        <v>65</v>
      </c>
      <c r="J4161" t="s">
        <v>66</v>
      </c>
      <c r="K4161" t="s">
        <v>245</v>
      </c>
      <c r="L4161">
        <v>8905.9</v>
      </c>
      <c r="M4161" t="s">
        <v>52</v>
      </c>
      <c r="N4161" t="s">
        <v>168</v>
      </c>
      <c r="O4161" t="s">
        <v>91</v>
      </c>
      <c r="P4161" t="s">
        <v>128</v>
      </c>
      <c r="Q4161" t="s">
        <v>154</v>
      </c>
      <c r="R4161" t="s">
        <v>2107</v>
      </c>
      <c r="S4161" t="s">
        <v>137</v>
      </c>
      <c r="T4161" t="s">
        <v>95</v>
      </c>
      <c r="U4161" t="s">
        <v>166</v>
      </c>
      <c r="V4161">
        <v>8180</v>
      </c>
      <c r="W4161">
        <v>4818</v>
      </c>
      <c r="X4161">
        <v>19.399999999999999</v>
      </c>
      <c r="Y4161">
        <v>14.5</v>
      </c>
      <c r="Z4161">
        <v>6993.65</v>
      </c>
      <c r="AB4161">
        <v>30.6</v>
      </c>
      <c r="AC4161">
        <v>214005.69</v>
      </c>
      <c r="AD4161">
        <v>8021436.7999999998</v>
      </c>
      <c r="AE4161">
        <v>279.83999999999997</v>
      </c>
      <c r="AF4161">
        <v>2244718874.1100001</v>
      </c>
      <c r="AG4161">
        <v>50812.15</v>
      </c>
      <c r="AH4161">
        <v>2.2000000000000002</v>
      </c>
      <c r="AI4161">
        <v>42946.19</v>
      </c>
      <c r="AJ4161">
        <v>1.25</v>
      </c>
      <c r="AK4161">
        <v>0</v>
      </c>
      <c r="AL4161">
        <v>0.26100000000000001</v>
      </c>
      <c r="AM4161">
        <v>20935.95</v>
      </c>
      <c r="AN4161">
        <v>665.8</v>
      </c>
      <c r="AO4161">
        <v>565.30999999999995</v>
      </c>
      <c r="AP4161">
        <v>376383.4</v>
      </c>
      <c r="AQ4161">
        <v>705083.38</v>
      </c>
      <c r="AR4161" t="s">
        <v>61</v>
      </c>
      <c r="AS4161" t="s">
        <v>61</v>
      </c>
      <c r="AT4161" t="s">
        <v>62</v>
      </c>
      <c r="AU4161" t="s">
        <v>63</v>
      </c>
    </row>
    <row r="4162" spans="1:47" x14ac:dyDescent="0.25">
      <c r="A4162" t="s">
        <v>5482</v>
      </c>
      <c r="B4162">
        <v>2022</v>
      </c>
      <c r="C4162">
        <v>11</v>
      </c>
      <c r="D4162" t="s">
        <v>119</v>
      </c>
      <c r="E4162" s="1">
        <v>44880</v>
      </c>
      <c r="F4162" s="1">
        <v>44895</v>
      </c>
      <c r="G4162">
        <v>15</v>
      </c>
      <c r="H4162">
        <v>18.5</v>
      </c>
      <c r="I4162" t="s">
        <v>49</v>
      </c>
      <c r="J4162" t="s">
        <v>50</v>
      </c>
      <c r="K4162" t="s">
        <v>145</v>
      </c>
      <c r="L4162">
        <v>2710.19</v>
      </c>
      <c r="M4162" t="s">
        <v>68</v>
      </c>
      <c r="N4162" t="s">
        <v>81</v>
      </c>
      <c r="O4162" t="s">
        <v>107</v>
      </c>
      <c r="P4162" t="s">
        <v>174</v>
      </c>
      <c r="Q4162" t="s">
        <v>100</v>
      </c>
      <c r="R4162" t="s">
        <v>3904</v>
      </c>
      <c r="S4162" t="s">
        <v>170</v>
      </c>
      <c r="T4162" t="s">
        <v>162</v>
      </c>
      <c r="U4162" t="s">
        <v>132</v>
      </c>
      <c r="V4162">
        <v>112145</v>
      </c>
      <c r="W4162">
        <v>76353</v>
      </c>
      <c r="X4162">
        <v>17.2</v>
      </c>
      <c r="Y4162">
        <v>11.1</v>
      </c>
      <c r="Z4162">
        <v>104988.83</v>
      </c>
      <c r="AB4162">
        <v>25.73</v>
      </c>
      <c r="AC4162">
        <v>2701362.6</v>
      </c>
      <c r="AD4162">
        <v>88848897.159999996</v>
      </c>
      <c r="AE4162">
        <v>219.64</v>
      </c>
      <c r="AF4162">
        <v>19514771772.220001</v>
      </c>
      <c r="AG4162">
        <v>169622.44</v>
      </c>
      <c r="AH4162">
        <v>0.2</v>
      </c>
      <c r="AI4162">
        <v>4403.28</v>
      </c>
      <c r="AJ4162">
        <v>12.5</v>
      </c>
      <c r="AK4162">
        <v>11106112.140000001</v>
      </c>
      <c r="AL4162">
        <v>0.25800000000000001</v>
      </c>
      <c r="AM4162">
        <v>229230.15</v>
      </c>
      <c r="AN4162">
        <v>226.7</v>
      </c>
      <c r="AO4162">
        <v>418.9</v>
      </c>
      <c r="AP4162">
        <v>94964.63</v>
      </c>
      <c r="AQ4162">
        <v>3199583.1</v>
      </c>
      <c r="AR4162" t="s">
        <v>61</v>
      </c>
      <c r="AS4162" t="s">
        <v>124</v>
      </c>
      <c r="AT4162" t="s">
        <v>62</v>
      </c>
      <c r="AU4162" t="s">
        <v>63</v>
      </c>
    </row>
    <row r="4163" spans="1:47" x14ac:dyDescent="0.25">
      <c r="A4163" t="s">
        <v>5483</v>
      </c>
      <c r="B4163">
        <v>2024</v>
      </c>
      <c r="C4163">
        <v>12</v>
      </c>
      <c r="D4163" t="s">
        <v>119</v>
      </c>
      <c r="E4163" s="1">
        <v>45633</v>
      </c>
      <c r="F4163" s="1">
        <v>45641</v>
      </c>
      <c r="G4163">
        <v>8</v>
      </c>
      <c r="H4163">
        <v>18</v>
      </c>
      <c r="I4163" t="s">
        <v>49</v>
      </c>
      <c r="J4163" t="s">
        <v>50</v>
      </c>
      <c r="K4163" t="s">
        <v>145</v>
      </c>
      <c r="L4163">
        <v>2710.19</v>
      </c>
      <c r="M4163" t="s">
        <v>80</v>
      </c>
      <c r="N4163" t="s">
        <v>106</v>
      </c>
      <c r="O4163" t="s">
        <v>99</v>
      </c>
      <c r="P4163" t="s">
        <v>257</v>
      </c>
      <c r="Q4163" t="s">
        <v>128</v>
      </c>
      <c r="R4163" t="s">
        <v>4551</v>
      </c>
      <c r="S4163" t="s">
        <v>170</v>
      </c>
      <c r="T4163" t="s">
        <v>148</v>
      </c>
      <c r="U4163" t="s">
        <v>259</v>
      </c>
      <c r="V4163">
        <v>79639</v>
      </c>
      <c r="W4163">
        <v>44269</v>
      </c>
      <c r="X4163">
        <v>14.8</v>
      </c>
      <c r="Y4163">
        <v>11.5</v>
      </c>
      <c r="Z4163">
        <v>63732.88</v>
      </c>
      <c r="AB4163">
        <v>32.11</v>
      </c>
      <c r="AC4163">
        <v>2046462.78</v>
      </c>
      <c r="AD4163">
        <v>45981360.93</v>
      </c>
      <c r="AE4163">
        <v>279.44</v>
      </c>
      <c r="AF4163">
        <v>12849031498.280001</v>
      </c>
      <c r="AG4163">
        <v>48081.39</v>
      </c>
      <c r="AH4163">
        <v>0</v>
      </c>
      <c r="AI4163">
        <v>0</v>
      </c>
      <c r="AJ4163">
        <v>15.75</v>
      </c>
      <c r="AK4163">
        <v>7242064.3499999996</v>
      </c>
      <c r="AL4163">
        <v>0.106</v>
      </c>
      <c r="AM4163">
        <v>48740.24</v>
      </c>
      <c r="AN4163">
        <v>297.10000000000002</v>
      </c>
      <c r="AO4163">
        <v>574.32000000000005</v>
      </c>
      <c r="AP4163">
        <v>170630.47</v>
      </c>
      <c r="AQ4163">
        <v>2313914.88</v>
      </c>
      <c r="AR4163" t="s">
        <v>61</v>
      </c>
      <c r="AS4163" t="s">
        <v>61</v>
      </c>
      <c r="AT4163" t="s">
        <v>62</v>
      </c>
      <c r="AU4163" t="s">
        <v>63</v>
      </c>
    </row>
    <row r="4164" spans="1:47" x14ac:dyDescent="0.25">
      <c r="A4164" t="s">
        <v>5484</v>
      </c>
      <c r="B4164">
        <v>2023</v>
      </c>
      <c r="C4164">
        <v>5</v>
      </c>
      <c r="D4164" t="s">
        <v>77</v>
      </c>
      <c r="E4164" s="1">
        <v>45070</v>
      </c>
      <c r="F4164" s="1">
        <v>45083</v>
      </c>
      <c r="G4164">
        <v>13</v>
      </c>
      <c r="H4164">
        <v>10.7</v>
      </c>
      <c r="I4164" t="s">
        <v>49</v>
      </c>
      <c r="J4164" t="s">
        <v>134</v>
      </c>
      <c r="K4164" t="s">
        <v>135</v>
      </c>
      <c r="L4164">
        <v>9999.0098999999991</v>
      </c>
      <c r="M4164" t="s">
        <v>98</v>
      </c>
      <c r="N4164" t="s">
        <v>168</v>
      </c>
      <c r="O4164" t="s">
        <v>91</v>
      </c>
      <c r="P4164" t="s">
        <v>140</v>
      </c>
      <c r="Q4164" t="s">
        <v>82</v>
      </c>
      <c r="R4164" t="s">
        <v>552</v>
      </c>
      <c r="S4164" t="s">
        <v>137</v>
      </c>
      <c r="T4164" t="s">
        <v>162</v>
      </c>
      <c r="U4164" t="s">
        <v>259</v>
      </c>
      <c r="V4164">
        <v>16185</v>
      </c>
      <c r="W4164">
        <v>10310</v>
      </c>
      <c r="X4164">
        <v>12.2</v>
      </c>
      <c r="Y4164">
        <v>12.3</v>
      </c>
      <c r="Z4164">
        <v>12467.45</v>
      </c>
      <c r="AB4164">
        <v>23.83</v>
      </c>
      <c r="AC4164">
        <v>297099.33</v>
      </c>
      <c r="AD4164">
        <v>9903768.2599999998</v>
      </c>
      <c r="AE4164">
        <v>285.83</v>
      </c>
      <c r="AF4164">
        <v>2830794081.7600002</v>
      </c>
      <c r="AG4164">
        <v>146288.95999999999</v>
      </c>
      <c r="AH4164">
        <v>0.3</v>
      </c>
      <c r="AI4164">
        <v>5144.96</v>
      </c>
      <c r="AJ4164">
        <v>22.98</v>
      </c>
      <c r="AK4164">
        <v>2275885.9500000002</v>
      </c>
      <c r="AL4164">
        <v>0.23300000000000001</v>
      </c>
      <c r="AM4164">
        <v>23075.78</v>
      </c>
      <c r="AN4164">
        <v>669.5</v>
      </c>
      <c r="AO4164">
        <v>721.94</v>
      </c>
      <c r="AP4164">
        <v>483338.83</v>
      </c>
      <c r="AQ4164">
        <v>954947.86</v>
      </c>
      <c r="AR4164" t="s">
        <v>61</v>
      </c>
      <c r="AS4164" t="s">
        <v>61</v>
      </c>
      <c r="AT4164" t="s">
        <v>62</v>
      </c>
      <c r="AU4164" t="s">
        <v>63</v>
      </c>
    </row>
    <row r="4165" spans="1:47" x14ac:dyDescent="0.25">
      <c r="A4165" t="s">
        <v>5485</v>
      </c>
      <c r="B4165">
        <v>2024</v>
      </c>
      <c r="C4165">
        <v>10</v>
      </c>
      <c r="D4165" t="s">
        <v>119</v>
      </c>
      <c r="E4165" s="1">
        <v>45578</v>
      </c>
      <c r="F4165" s="1">
        <v>45607</v>
      </c>
      <c r="G4165">
        <v>29</v>
      </c>
      <c r="H4165">
        <v>2.7</v>
      </c>
      <c r="I4165" t="s">
        <v>49</v>
      </c>
      <c r="J4165" t="s">
        <v>78</v>
      </c>
      <c r="K4165" t="s">
        <v>315</v>
      </c>
      <c r="L4165">
        <v>1511.9</v>
      </c>
      <c r="M4165" t="s">
        <v>98</v>
      </c>
      <c r="N4165" t="s">
        <v>168</v>
      </c>
      <c r="O4165" t="s">
        <v>99</v>
      </c>
      <c r="P4165" t="s">
        <v>204</v>
      </c>
      <c r="Q4165" t="s">
        <v>128</v>
      </c>
      <c r="R4165" t="s">
        <v>1498</v>
      </c>
      <c r="S4165" t="s">
        <v>85</v>
      </c>
      <c r="T4165" t="s">
        <v>162</v>
      </c>
      <c r="U4165" t="s">
        <v>181</v>
      </c>
      <c r="V4165">
        <v>42865</v>
      </c>
      <c r="W4165">
        <v>23907</v>
      </c>
      <c r="X4165">
        <v>16.100000000000001</v>
      </c>
      <c r="Y4165">
        <v>11.1</v>
      </c>
      <c r="Z4165">
        <v>37400.76</v>
      </c>
      <c r="AB4165">
        <v>24.98</v>
      </c>
      <c r="AC4165">
        <v>934270.98</v>
      </c>
      <c r="AD4165">
        <v>51357601.609999999</v>
      </c>
      <c r="AE4165">
        <v>278.41000000000003</v>
      </c>
      <c r="AF4165">
        <v>14298469864.24</v>
      </c>
      <c r="AG4165">
        <v>116460.09</v>
      </c>
      <c r="AH4165">
        <v>0</v>
      </c>
      <c r="AI4165">
        <v>0</v>
      </c>
      <c r="AJ4165">
        <v>0.13</v>
      </c>
      <c r="AK4165">
        <v>66764.88</v>
      </c>
      <c r="AL4165">
        <v>0.11600000000000001</v>
      </c>
      <c r="AM4165">
        <v>59574.82</v>
      </c>
      <c r="AN4165">
        <v>1421.9</v>
      </c>
      <c r="AO4165">
        <v>424.1</v>
      </c>
      <c r="AP4165">
        <v>603027.79</v>
      </c>
      <c r="AQ4165">
        <v>1713333.68</v>
      </c>
      <c r="AR4165" t="s">
        <v>61</v>
      </c>
      <c r="AS4165" t="s">
        <v>61</v>
      </c>
      <c r="AT4165" t="s">
        <v>62</v>
      </c>
      <c r="AU4165" t="s">
        <v>63</v>
      </c>
    </row>
    <row r="4166" spans="1:47" x14ac:dyDescent="0.25">
      <c r="A4166" t="s">
        <v>5486</v>
      </c>
      <c r="B4166">
        <v>2021</v>
      </c>
      <c r="C4166">
        <v>8</v>
      </c>
      <c r="D4166" t="s">
        <v>89</v>
      </c>
      <c r="E4166" s="1">
        <v>44416</v>
      </c>
      <c r="F4166" s="1">
        <v>44447</v>
      </c>
      <c r="G4166">
        <v>31</v>
      </c>
      <c r="H4166">
        <v>1</v>
      </c>
      <c r="I4166" t="s">
        <v>65</v>
      </c>
      <c r="J4166" t="s">
        <v>66</v>
      </c>
      <c r="K4166" t="s">
        <v>67</v>
      </c>
      <c r="L4166">
        <v>8479.8989999999994</v>
      </c>
      <c r="M4166" t="s">
        <v>98</v>
      </c>
      <c r="N4166" t="s">
        <v>69</v>
      </c>
      <c r="O4166" t="s">
        <v>91</v>
      </c>
      <c r="P4166" t="s">
        <v>82</v>
      </c>
      <c r="Q4166" t="s">
        <v>93</v>
      </c>
      <c r="R4166" t="s">
        <v>1341</v>
      </c>
      <c r="S4166" t="s">
        <v>156</v>
      </c>
      <c r="T4166" t="s">
        <v>131</v>
      </c>
      <c r="U4166" t="s">
        <v>110</v>
      </c>
      <c r="V4166">
        <v>22879</v>
      </c>
      <c r="W4166">
        <v>17083</v>
      </c>
      <c r="X4166">
        <v>18.100000000000001</v>
      </c>
      <c r="Y4166">
        <v>10</v>
      </c>
      <c r="Z4166">
        <v>18223.62</v>
      </c>
      <c r="AA4166">
        <v>1301</v>
      </c>
      <c r="AB4166">
        <v>797.11</v>
      </c>
      <c r="AC4166">
        <v>1037040.11</v>
      </c>
      <c r="AD4166">
        <v>60009469.479999997</v>
      </c>
      <c r="AE4166">
        <v>169.36</v>
      </c>
      <c r="AF4166">
        <v>10163203751.129999</v>
      </c>
      <c r="AG4166">
        <v>111037.01</v>
      </c>
      <c r="AH4166">
        <v>0.2</v>
      </c>
      <c r="AI4166">
        <v>4814.18</v>
      </c>
      <c r="AJ4166">
        <v>22.11</v>
      </c>
      <c r="AK4166">
        <v>0</v>
      </c>
      <c r="AL4166">
        <v>0.23400000000000001</v>
      </c>
      <c r="AM4166">
        <v>140422.16</v>
      </c>
      <c r="AN4166">
        <v>1042.2</v>
      </c>
      <c r="AO4166">
        <v>656.97</v>
      </c>
      <c r="AP4166">
        <v>684694.13</v>
      </c>
      <c r="AQ4166">
        <v>1978007.59</v>
      </c>
      <c r="AR4166" t="s">
        <v>61</v>
      </c>
      <c r="AS4166" t="s">
        <v>61</v>
      </c>
      <c r="AT4166" t="s">
        <v>62</v>
      </c>
      <c r="AU4166" t="s">
        <v>63</v>
      </c>
    </row>
    <row r="4167" spans="1:47" x14ac:dyDescent="0.25">
      <c r="A4167" t="s">
        <v>5487</v>
      </c>
      <c r="B4167">
        <v>2020</v>
      </c>
      <c r="C4167">
        <v>4</v>
      </c>
      <c r="D4167" t="s">
        <v>77</v>
      </c>
      <c r="E4167" s="1">
        <v>43945</v>
      </c>
      <c r="F4167" s="1">
        <v>43951</v>
      </c>
      <c r="G4167">
        <v>6</v>
      </c>
      <c r="H4167">
        <v>7</v>
      </c>
      <c r="I4167" t="s">
        <v>49</v>
      </c>
      <c r="J4167" t="s">
        <v>50</v>
      </c>
      <c r="K4167" t="s">
        <v>51</v>
      </c>
      <c r="L4167">
        <v>2709</v>
      </c>
      <c r="M4167" t="s">
        <v>68</v>
      </c>
      <c r="N4167" t="s">
        <v>106</v>
      </c>
      <c r="O4167" t="s">
        <v>99</v>
      </c>
      <c r="P4167" t="s">
        <v>159</v>
      </c>
      <c r="Q4167" t="s">
        <v>70</v>
      </c>
      <c r="R4167" t="s">
        <v>720</v>
      </c>
      <c r="S4167" t="s">
        <v>170</v>
      </c>
      <c r="T4167" t="s">
        <v>148</v>
      </c>
      <c r="U4167" t="s">
        <v>228</v>
      </c>
      <c r="V4167">
        <v>76112</v>
      </c>
      <c r="W4167">
        <v>42363</v>
      </c>
      <c r="X4167">
        <v>21.7</v>
      </c>
      <c r="Y4167">
        <v>11.3</v>
      </c>
      <c r="Z4167">
        <v>70952.800000000003</v>
      </c>
      <c r="AB4167">
        <v>26.32</v>
      </c>
      <c r="AC4167">
        <v>1867477.7</v>
      </c>
      <c r="AD4167">
        <v>4042890.54</v>
      </c>
      <c r="AE4167">
        <v>166.03</v>
      </c>
      <c r="AF4167">
        <v>671241116.36000001</v>
      </c>
      <c r="AG4167">
        <v>148588.89000000001</v>
      </c>
      <c r="AH4167">
        <v>0.9</v>
      </c>
      <c r="AI4167">
        <v>8023.45</v>
      </c>
      <c r="AJ4167">
        <v>14.17</v>
      </c>
      <c r="AK4167">
        <v>572877.59</v>
      </c>
      <c r="AL4167">
        <v>0.114</v>
      </c>
      <c r="AM4167">
        <v>4608.8999999999996</v>
      </c>
      <c r="AN4167">
        <v>276.2</v>
      </c>
      <c r="AO4167">
        <v>466.4</v>
      </c>
      <c r="AP4167">
        <v>128819.68</v>
      </c>
      <c r="AQ4167">
        <v>2157518.62</v>
      </c>
      <c r="AR4167" t="s">
        <v>61</v>
      </c>
      <c r="AS4167" t="s">
        <v>61</v>
      </c>
      <c r="AT4167" t="s">
        <v>62</v>
      </c>
      <c r="AU4167" t="s">
        <v>63</v>
      </c>
    </row>
    <row r="4168" spans="1:47" x14ac:dyDescent="0.25">
      <c r="A4168" t="s">
        <v>5488</v>
      </c>
      <c r="B4168">
        <v>2020</v>
      </c>
      <c r="C4168">
        <v>12</v>
      </c>
      <c r="D4168" t="s">
        <v>119</v>
      </c>
      <c r="E4168" s="1">
        <v>44188</v>
      </c>
      <c r="F4168" s="1">
        <v>44197</v>
      </c>
      <c r="G4168">
        <v>9</v>
      </c>
      <c r="H4168">
        <v>20.5</v>
      </c>
      <c r="I4168" t="s">
        <v>49</v>
      </c>
      <c r="J4168" t="s">
        <v>78</v>
      </c>
      <c r="K4168" t="s">
        <v>211</v>
      </c>
      <c r="L4168">
        <v>1701.99</v>
      </c>
      <c r="M4168" t="s">
        <v>52</v>
      </c>
      <c r="N4168" t="s">
        <v>168</v>
      </c>
      <c r="O4168" t="s">
        <v>200</v>
      </c>
      <c r="P4168" t="s">
        <v>201</v>
      </c>
      <c r="Q4168" t="s">
        <v>184</v>
      </c>
      <c r="R4168" t="s">
        <v>573</v>
      </c>
      <c r="S4168" t="s">
        <v>85</v>
      </c>
      <c r="T4168" t="s">
        <v>148</v>
      </c>
      <c r="U4168" t="s">
        <v>96</v>
      </c>
      <c r="V4168">
        <v>37068</v>
      </c>
      <c r="W4168">
        <v>24848</v>
      </c>
      <c r="X4168">
        <v>22.1</v>
      </c>
      <c r="Y4168">
        <v>15.5</v>
      </c>
      <c r="Z4168">
        <v>31080.32</v>
      </c>
      <c r="AB4168">
        <v>35.799999999999997</v>
      </c>
      <c r="AC4168">
        <v>1112675.46</v>
      </c>
      <c r="AD4168">
        <v>36019915.259999998</v>
      </c>
      <c r="AE4168">
        <v>166.32</v>
      </c>
      <c r="AF4168">
        <v>5990832306.04</v>
      </c>
      <c r="AG4168">
        <v>143912.07999999999</v>
      </c>
      <c r="AH4168">
        <v>1.6</v>
      </c>
      <c r="AI4168">
        <v>45900.94</v>
      </c>
      <c r="AJ4168">
        <v>21.46</v>
      </c>
      <c r="AK4168">
        <v>7729873.8099999996</v>
      </c>
      <c r="AL4168">
        <v>0.215</v>
      </c>
      <c r="AM4168">
        <v>77442.820000000007</v>
      </c>
      <c r="AN4168">
        <v>258.3</v>
      </c>
      <c r="AO4168">
        <v>630.37</v>
      </c>
      <c r="AP4168">
        <v>162824.57</v>
      </c>
      <c r="AQ4168">
        <v>1542755.87</v>
      </c>
      <c r="AR4168" t="s">
        <v>61</v>
      </c>
      <c r="AS4168" t="s">
        <v>61</v>
      </c>
      <c r="AT4168" t="s">
        <v>62</v>
      </c>
      <c r="AU4168" t="s">
        <v>63</v>
      </c>
    </row>
    <row r="4169" spans="1:47" x14ac:dyDescent="0.25">
      <c r="A4169" t="s">
        <v>5489</v>
      </c>
      <c r="B4169">
        <v>2026</v>
      </c>
      <c r="C4169">
        <v>1</v>
      </c>
      <c r="D4169" t="s">
        <v>48</v>
      </c>
      <c r="E4169" s="1">
        <v>46028</v>
      </c>
      <c r="F4169" s="1">
        <v>46036</v>
      </c>
      <c r="G4169">
        <v>8</v>
      </c>
      <c r="I4169" t="s">
        <v>49</v>
      </c>
      <c r="J4169" t="s">
        <v>50</v>
      </c>
      <c r="K4169" t="s">
        <v>423</v>
      </c>
      <c r="L4169">
        <v>2710.1941000000002</v>
      </c>
      <c r="M4169" t="s">
        <v>68</v>
      </c>
      <c r="N4169" t="s">
        <v>53</v>
      </c>
      <c r="O4169" t="s">
        <v>99</v>
      </c>
      <c r="P4169" t="s">
        <v>196</v>
      </c>
      <c r="Q4169" t="s">
        <v>92</v>
      </c>
      <c r="R4169" t="s">
        <v>2671</v>
      </c>
      <c r="S4169" t="s">
        <v>142</v>
      </c>
      <c r="T4169" t="s">
        <v>74</v>
      </c>
      <c r="U4169" t="s">
        <v>103</v>
      </c>
      <c r="V4169">
        <v>30132</v>
      </c>
      <c r="W4169">
        <v>19537</v>
      </c>
      <c r="X4169">
        <v>19.5</v>
      </c>
      <c r="Y4169">
        <v>10.7</v>
      </c>
      <c r="Z4169">
        <v>27707.4</v>
      </c>
      <c r="AB4169">
        <v>50.81</v>
      </c>
      <c r="AC4169">
        <v>1407812.99</v>
      </c>
      <c r="AD4169">
        <v>14497897.050000001</v>
      </c>
      <c r="AE4169">
        <v>286.49</v>
      </c>
      <c r="AF4169">
        <v>4153502525.8499999</v>
      </c>
      <c r="AG4169">
        <v>18992.990000000002</v>
      </c>
      <c r="AH4169">
        <v>0.3</v>
      </c>
      <c r="AI4169">
        <v>7922.88</v>
      </c>
      <c r="AJ4169">
        <v>17.88</v>
      </c>
      <c r="AK4169">
        <v>2592223.9900000002</v>
      </c>
      <c r="AL4169">
        <v>0.28000000000000003</v>
      </c>
      <c r="AM4169">
        <v>40594.11</v>
      </c>
      <c r="AN4169">
        <v>150.9</v>
      </c>
      <c r="AO4169">
        <v>690.22</v>
      </c>
      <c r="AP4169">
        <v>104154.2</v>
      </c>
      <c r="AQ4169">
        <v>1579477.17</v>
      </c>
      <c r="AR4169" t="s">
        <v>61</v>
      </c>
      <c r="AS4169" t="s">
        <v>124</v>
      </c>
      <c r="AT4169" t="s">
        <v>62</v>
      </c>
      <c r="AU4169" t="s">
        <v>63</v>
      </c>
    </row>
    <row r="4170" spans="1:47" x14ac:dyDescent="0.25">
      <c r="A4170" t="s">
        <v>5490</v>
      </c>
      <c r="B4170">
        <v>2020</v>
      </c>
      <c r="C4170">
        <v>1</v>
      </c>
      <c r="D4170" t="s">
        <v>48</v>
      </c>
      <c r="E4170" s="1">
        <v>43846</v>
      </c>
      <c r="F4170" s="1">
        <v>43860</v>
      </c>
      <c r="G4170">
        <v>14</v>
      </c>
      <c r="H4170">
        <v>10</v>
      </c>
      <c r="I4170" t="s">
        <v>65</v>
      </c>
      <c r="J4170" t="s">
        <v>50</v>
      </c>
      <c r="K4170" t="s">
        <v>223</v>
      </c>
      <c r="L4170">
        <v>2710.1109999999999</v>
      </c>
      <c r="M4170" t="s">
        <v>114</v>
      </c>
      <c r="N4170" t="s">
        <v>81</v>
      </c>
      <c r="O4170" t="s">
        <v>91</v>
      </c>
      <c r="P4170" t="s">
        <v>92</v>
      </c>
      <c r="Q4170" t="s">
        <v>204</v>
      </c>
      <c r="R4170" t="s">
        <v>1441</v>
      </c>
      <c r="S4170" t="s">
        <v>186</v>
      </c>
      <c r="T4170" t="s">
        <v>131</v>
      </c>
      <c r="U4170" t="s">
        <v>110</v>
      </c>
      <c r="V4170">
        <v>79196</v>
      </c>
      <c r="W4170">
        <v>45220</v>
      </c>
      <c r="X4170">
        <v>16.5</v>
      </c>
      <c r="Y4170">
        <v>15.7</v>
      </c>
      <c r="Z4170">
        <v>73546.429999999993</v>
      </c>
      <c r="AB4170">
        <v>40.61</v>
      </c>
      <c r="AC4170">
        <v>2986720.52</v>
      </c>
      <c r="AD4170">
        <v>31498465.039999999</v>
      </c>
      <c r="AE4170">
        <v>161.08000000000001</v>
      </c>
      <c r="AF4170">
        <v>5073772748.6400003</v>
      </c>
      <c r="AG4170">
        <v>233253.6</v>
      </c>
      <c r="AH4170">
        <v>1.8</v>
      </c>
      <c r="AI4170">
        <v>15117.23</v>
      </c>
      <c r="AJ4170">
        <v>12.7</v>
      </c>
      <c r="AK4170">
        <v>0</v>
      </c>
      <c r="AL4170">
        <v>0.308</v>
      </c>
      <c r="AM4170">
        <v>97015.27</v>
      </c>
      <c r="AN4170">
        <v>496.8</v>
      </c>
      <c r="AO4170">
        <v>554.14</v>
      </c>
      <c r="AP4170">
        <v>275296.75</v>
      </c>
      <c r="AQ4170">
        <v>3607403.37</v>
      </c>
      <c r="AR4170" t="s">
        <v>61</v>
      </c>
      <c r="AS4170" t="s">
        <v>61</v>
      </c>
      <c r="AT4170" t="s">
        <v>62</v>
      </c>
      <c r="AU4170" t="s">
        <v>63</v>
      </c>
    </row>
    <row r="4171" spans="1:47" x14ac:dyDescent="0.25">
      <c r="A4171" t="s">
        <v>5491</v>
      </c>
      <c r="B4171">
        <v>2025</v>
      </c>
      <c r="C4171">
        <v>6</v>
      </c>
      <c r="D4171" t="s">
        <v>77</v>
      </c>
      <c r="E4171" s="1">
        <v>45830</v>
      </c>
      <c r="F4171" s="1">
        <v>45861</v>
      </c>
      <c r="G4171">
        <v>31</v>
      </c>
      <c r="H4171">
        <v>9.1999999999999993</v>
      </c>
      <c r="I4171" t="s">
        <v>49</v>
      </c>
      <c r="J4171" t="s">
        <v>66</v>
      </c>
      <c r="K4171" t="s">
        <v>67</v>
      </c>
      <c r="L4171">
        <v>8479.8989999999994</v>
      </c>
      <c r="M4171" t="s">
        <v>68</v>
      </c>
      <c r="N4171" t="s">
        <v>106</v>
      </c>
      <c r="O4171" t="s">
        <v>189</v>
      </c>
      <c r="P4171" t="s">
        <v>71</v>
      </c>
      <c r="Q4171" t="s">
        <v>70</v>
      </c>
      <c r="R4171" t="s">
        <v>643</v>
      </c>
      <c r="S4171" t="s">
        <v>156</v>
      </c>
      <c r="T4171" t="s">
        <v>95</v>
      </c>
      <c r="U4171" t="s">
        <v>87</v>
      </c>
      <c r="V4171">
        <v>22180</v>
      </c>
      <c r="W4171">
        <v>13181</v>
      </c>
      <c r="X4171">
        <v>10.6</v>
      </c>
      <c r="Y4171">
        <v>10.6</v>
      </c>
      <c r="Z4171">
        <v>19535.91</v>
      </c>
      <c r="AA4171">
        <v>1395</v>
      </c>
      <c r="AB4171">
        <v>1108.53</v>
      </c>
      <c r="AC4171">
        <v>1546399.35</v>
      </c>
      <c r="AD4171">
        <v>92827025.319999993</v>
      </c>
      <c r="AE4171">
        <v>275.01</v>
      </c>
      <c r="AF4171">
        <v>25528360233.25</v>
      </c>
      <c r="AG4171">
        <v>15421.56</v>
      </c>
      <c r="AH4171">
        <v>0.3</v>
      </c>
      <c r="AI4171">
        <v>7467.9</v>
      </c>
      <c r="AJ4171">
        <v>20.7</v>
      </c>
      <c r="AK4171">
        <v>19215194.239999998</v>
      </c>
      <c r="AL4171">
        <v>0.26</v>
      </c>
      <c r="AM4171">
        <v>241350.27</v>
      </c>
      <c r="AN4171">
        <v>535.29999999999995</v>
      </c>
      <c r="AO4171">
        <v>552.48</v>
      </c>
      <c r="AP4171">
        <v>295742.53999999998</v>
      </c>
      <c r="AQ4171">
        <v>2106381.62</v>
      </c>
      <c r="AR4171" t="s">
        <v>124</v>
      </c>
      <c r="AS4171" t="s">
        <v>61</v>
      </c>
      <c r="AT4171" t="s">
        <v>62</v>
      </c>
      <c r="AU4171" t="s">
        <v>63</v>
      </c>
    </row>
    <row r="4172" spans="1:47" x14ac:dyDescent="0.25">
      <c r="A4172" t="s">
        <v>5492</v>
      </c>
      <c r="B4172">
        <v>2022</v>
      </c>
      <c r="C4172">
        <v>4</v>
      </c>
      <c r="D4172" t="s">
        <v>77</v>
      </c>
      <c r="E4172" s="1">
        <v>44668</v>
      </c>
      <c r="F4172" s="1">
        <v>44688</v>
      </c>
      <c r="G4172">
        <v>20</v>
      </c>
      <c r="H4172">
        <v>20</v>
      </c>
      <c r="I4172" t="s">
        <v>65</v>
      </c>
      <c r="J4172" t="s">
        <v>78</v>
      </c>
      <c r="K4172" t="s">
        <v>315</v>
      </c>
      <c r="L4172">
        <v>1511.9</v>
      </c>
      <c r="M4172" t="s">
        <v>52</v>
      </c>
      <c r="N4172" t="s">
        <v>106</v>
      </c>
      <c r="O4172" t="s">
        <v>189</v>
      </c>
      <c r="P4172" t="s">
        <v>226</v>
      </c>
      <c r="Q4172" t="s">
        <v>55</v>
      </c>
      <c r="R4172" t="s">
        <v>1742</v>
      </c>
      <c r="S4172" t="s">
        <v>85</v>
      </c>
      <c r="T4172" t="s">
        <v>162</v>
      </c>
      <c r="U4172" t="s">
        <v>143</v>
      </c>
      <c r="V4172">
        <v>59786</v>
      </c>
      <c r="W4172">
        <v>43178</v>
      </c>
      <c r="X4172">
        <v>10.8</v>
      </c>
      <c r="Y4172">
        <v>10.7</v>
      </c>
      <c r="Z4172">
        <v>50444.51</v>
      </c>
      <c r="AB4172">
        <v>33.93</v>
      </c>
      <c r="AC4172">
        <v>1711582.22</v>
      </c>
      <c r="AD4172">
        <v>65138491.32</v>
      </c>
      <c r="AE4172">
        <v>211.33</v>
      </c>
      <c r="AF4172">
        <v>13765717370.66</v>
      </c>
      <c r="AG4172">
        <v>157351.87</v>
      </c>
      <c r="AH4172">
        <v>0.1</v>
      </c>
      <c r="AI4172">
        <v>1757.4</v>
      </c>
      <c r="AJ4172">
        <v>1.75</v>
      </c>
      <c r="AK4172">
        <v>0</v>
      </c>
      <c r="AL4172">
        <v>0.26</v>
      </c>
      <c r="AM4172">
        <v>169360.08</v>
      </c>
      <c r="AN4172">
        <v>1018.4</v>
      </c>
      <c r="AO4172">
        <v>406.84</v>
      </c>
      <c r="AP4172">
        <v>414325.86</v>
      </c>
      <c r="AQ4172">
        <v>2454377.4300000002</v>
      </c>
      <c r="AR4172" t="s">
        <v>61</v>
      </c>
      <c r="AS4172" t="s">
        <v>61</v>
      </c>
      <c r="AT4172" t="s">
        <v>62</v>
      </c>
      <c r="AU4172" t="s">
        <v>63</v>
      </c>
    </row>
    <row r="4173" spans="1:47" x14ac:dyDescent="0.25">
      <c r="A4173" t="s">
        <v>5493</v>
      </c>
      <c r="B4173">
        <v>2020</v>
      </c>
      <c r="C4173">
        <v>11</v>
      </c>
      <c r="D4173" t="s">
        <v>119</v>
      </c>
      <c r="E4173" s="1">
        <v>44156</v>
      </c>
      <c r="F4173" s="1">
        <v>44164</v>
      </c>
      <c r="G4173">
        <v>8</v>
      </c>
      <c r="H4173">
        <v>9.1999999999999993</v>
      </c>
      <c r="I4173" t="s">
        <v>65</v>
      </c>
      <c r="J4173" t="s">
        <v>50</v>
      </c>
      <c r="K4173" t="s">
        <v>51</v>
      </c>
      <c r="L4173">
        <v>2709</v>
      </c>
      <c r="M4173" t="s">
        <v>52</v>
      </c>
      <c r="N4173" t="s">
        <v>69</v>
      </c>
      <c r="O4173" t="s">
        <v>189</v>
      </c>
      <c r="P4173" t="s">
        <v>226</v>
      </c>
      <c r="Q4173" t="s">
        <v>201</v>
      </c>
      <c r="R4173" t="s">
        <v>1799</v>
      </c>
      <c r="S4173" t="s">
        <v>170</v>
      </c>
      <c r="T4173" t="s">
        <v>187</v>
      </c>
      <c r="U4173" t="s">
        <v>259</v>
      </c>
      <c r="V4173">
        <v>144259</v>
      </c>
      <c r="W4173">
        <v>106616</v>
      </c>
      <c r="X4173">
        <v>18.5</v>
      </c>
      <c r="Y4173">
        <v>15</v>
      </c>
      <c r="Z4173">
        <v>119490.67</v>
      </c>
      <c r="AB4173">
        <v>19.55</v>
      </c>
      <c r="AC4173">
        <v>2336042.6</v>
      </c>
      <c r="AD4173">
        <v>8256805.2999999998</v>
      </c>
      <c r="AE4173">
        <v>163.86</v>
      </c>
      <c r="AF4173">
        <v>1352960116.46</v>
      </c>
      <c r="AG4173">
        <v>107673.76</v>
      </c>
      <c r="AH4173">
        <v>0</v>
      </c>
      <c r="AI4173">
        <v>0</v>
      </c>
      <c r="AJ4173">
        <v>17.64</v>
      </c>
      <c r="AK4173">
        <v>0</v>
      </c>
      <c r="AL4173">
        <v>0.3</v>
      </c>
      <c r="AM4173">
        <v>24770.42</v>
      </c>
      <c r="AN4173">
        <v>131</v>
      </c>
      <c r="AO4173">
        <v>492.28</v>
      </c>
      <c r="AP4173">
        <v>64488.68</v>
      </c>
      <c r="AQ4173">
        <v>2532975.46</v>
      </c>
      <c r="AR4173" t="s">
        <v>124</v>
      </c>
      <c r="AS4173" t="s">
        <v>61</v>
      </c>
      <c r="AT4173" t="s">
        <v>62</v>
      </c>
      <c r="AU4173" t="s">
        <v>63</v>
      </c>
    </row>
    <row r="4174" spans="1:47" x14ac:dyDescent="0.25">
      <c r="A4174" t="s">
        <v>5494</v>
      </c>
      <c r="B4174">
        <v>2024</v>
      </c>
      <c r="C4174">
        <v>11</v>
      </c>
      <c r="D4174" t="s">
        <v>119</v>
      </c>
      <c r="E4174" s="1">
        <v>45598</v>
      </c>
      <c r="F4174" s="1">
        <v>45617</v>
      </c>
      <c r="G4174">
        <v>19</v>
      </c>
      <c r="H4174">
        <v>8.1</v>
      </c>
      <c r="I4174" t="s">
        <v>65</v>
      </c>
      <c r="J4174" t="s">
        <v>50</v>
      </c>
      <c r="K4174" t="s">
        <v>120</v>
      </c>
      <c r="L4174">
        <v>2710.1921000000002</v>
      </c>
      <c r="M4174" t="s">
        <v>90</v>
      </c>
      <c r="N4174" t="s">
        <v>168</v>
      </c>
      <c r="O4174" t="s">
        <v>91</v>
      </c>
      <c r="P4174" t="s">
        <v>226</v>
      </c>
      <c r="Q4174" t="s">
        <v>159</v>
      </c>
      <c r="R4174" t="s">
        <v>1382</v>
      </c>
      <c r="S4174" t="s">
        <v>123</v>
      </c>
      <c r="T4174" t="s">
        <v>74</v>
      </c>
      <c r="U4174" t="s">
        <v>259</v>
      </c>
      <c r="V4174">
        <v>25088</v>
      </c>
      <c r="W4174">
        <v>14427</v>
      </c>
      <c r="X4174">
        <v>4.2</v>
      </c>
      <c r="Y4174">
        <v>15.8</v>
      </c>
      <c r="Z4174">
        <v>20603.830000000002</v>
      </c>
      <c r="AB4174">
        <v>30.45</v>
      </c>
      <c r="AC4174">
        <v>627386.62</v>
      </c>
      <c r="AD4174">
        <v>22222878.960000001</v>
      </c>
      <c r="AE4174">
        <v>281.14999999999998</v>
      </c>
      <c r="AF4174">
        <v>6247962419.6000004</v>
      </c>
      <c r="AG4174">
        <v>205643.65</v>
      </c>
      <c r="AI4174">
        <v>0</v>
      </c>
      <c r="AJ4174">
        <v>2.36</v>
      </c>
      <c r="AK4174">
        <v>0</v>
      </c>
      <c r="AL4174">
        <v>0.14899999999999999</v>
      </c>
      <c r="AM4174">
        <v>33112.089999999997</v>
      </c>
      <c r="AN4174">
        <v>300.2</v>
      </c>
      <c r="AO4174">
        <v>682.22</v>
      </c>
      <c r="AP4174">
        <v>204802.44</v>
      </c>
      <c r="AQ4174">
        <v>1070944.8</v>
      </c>
      <c r="AR4174" t="s">
        <v>61</v>
      </c>
      <c r="AS4174" t="s">
        <v>61</v>
      </c>
      <c r="AT4174" t="s">
        <v>62</v>
      </c>
      <c r="AU4174" t="s">
        <v>63</v>
      </c>
    </row>
    <row r="4175" spans="1:47" x14ac:dyDescent="0.25">
      <c r="A4175" t="s">
        <v>5495</v>
      </c>
      <c r="B4175">
        <v>2022</v>
      </c>
      <c r="C4175">
        <v>5</v>
      </c>
      <c r="D4175" t="s">
        <v>77</v>
      </c>
      <c r="E4175" s="1">
        <v>44712</v>
      </c>
      <c r="F4175" s="1">
        <v>44729</v>
      </c>
      <c r="G4175">
        <v>17</v>
      </c>
      <c r="H4175">
        <v>19.8</v>
      </c>
      <c r="I4175" t="s">
        <v>49</v>
      </c>
      <c r="J4175" t="s">
        <v>66</v>
      </c>
      <c r="K4175" t="s">
        <v>248</v>
      </c>
      <c r="L4175">
        <v>9999</v>
      </c>
      <c r="M4175" t="s">
        <v>90</v>
      </c>
      <c r="N4175" t="s">
        <v>81</v>
      </c>
      <c r="O4175" t="s">
        <v>91</v>
      </c>
      <c r="P4175" t="s">
        <v>140</v>
      </c>
      <c r="Q4175" t="s">
        <v>56</v>
      </c>
      <c r="R4175" t="s">
        <v>2685</v>
      </c>
      <c r="S4175" t="s">
        <v>156</v>
      </c>
      <c r="T4175" t="s">
        <v>148</v>
      </c>
      <c r="U4175" t="s">
        <v>228</v>
      </c>
      <c r="V4175">
        <v>31617</v>
      </c>
      <c r="W4175">
        <v>22891</v>
      </c>
      <c r="X4175">
        <v>4.0999999999999996</v>
      </c>
      <c r="Y4175">
        <v>10.5</v>
      </c>
      <c r="Z4175">
        <v>24872.43</v>
      </c>
      <c r="AA4175">
        <v>1776</v>
      </c>
      <c r="AB4175">
        <v>2132.9</v>
      </c>
      <c r="AC4175">
        <v>3788030.4</v>
      </c>
      <c r="AD4175">
        <v>118413410.92</v>
      </c>
      <c r="AE4175">
        <v>212.61</v>
      </c>
      <c r="AF4175">
        <v>25175875295.700001</v>
      </c>
      <c r="AG4175">
        <v>245839.87</v>
      </c>
      <c r="AH4175">
        <v>0.3</v>
      </c>
      <c r="AI4175">
        <v>9378.57</v>
      </c>
      <c r="AJ4175">
        <v>20.48</v>
      </c>
      <c r="AK4175">
        <v>24251066.559999999</v>
      </c>
      <c r="AL4175">
        <v>7.6999999999999999E-2</v>
      </c>
      <c r="AM4175">
        <v>91178.33</v>
      </c>
      <c r="AN4175">
        <v>498.2</v>
      </c>
      <c r="AO4175">
        <v>631.97</v>
      </c>
      <c r="AP4175">
        <v>314847.45</v>
      </c>
      <c r="AQ4175">
        <v>4449274.62</v>
      </c>
      <c r="AR4175" t="s">
        <v>61</v>
      </c>
      <c r="AS4175" t="s">
        <v>61</v>
      </c>
      <c r="AT4175" t="s">
        <v>62</v>
      </c>
      <c r="AU4175" t="s">
        <v>63</v>
      </c>
    </row>
    <row r="4176" spans="1:47" x14ac:dyDescent="0.25">
      <c r="A4176" t="s">
        <v>5496</v>
      </c>
      <c r="B4176">
        <v>2021</v>
      </c>
      <c r="C4176">
        <v>3</v>
      </c>
      <c r="D4176" t="s">
        <v>48</v>
      </c>
      <c r="E4176" s="1">
        <v>44278</v>
      </c>
      <c r="F4176" s="1">
        <v>44298</v>
      </c>
      <c r="G4176">
        <v>20</v>
      </c>
      <c r="H4176">
        <v>7.5</v>
      </c>
      <c r="I4176" t="s">
        <v>65</v>
      </c>
      <c r="J4176" t="s">
        <v>239</v>
      </c>
      <c r="K4176" t="s">
        <v>240</v>
      </c>
      <c r="L4176">
        <v>3105.2</v>
      </c>
      <c r="M4176" t="s">
        <v>90</v>
      </c>
      <c r="N4176" t="s">
        <v>81</v>
      </c>
      <c r="O4176" t="s">
        <v>189</v>
      </c>
      <c r="P4176" t="s">
        <v>82</v>
      </c>
      <c r="Q4176" t="s">
        <v>201</v>
      </c>
      <c r="R4176" t="s">
        <v>1057</v>
      </c>
      <c r="S4176" t="s">
        <v>161</v>
      </c>
      <c r="T4176" t="s">
        <v>148</v>
      </c>
      <c r="U4176" t="s">
        <v>75</v>
      </c>
      <c r="V4176">
        <v>17796</v>
      </c>
      <c r="W4176">
        <v>12301</v>
      </c>
      <c r="X4176">
        <v>17.100000000000001</v>
      </c>
      <c r="Y4176">
        <v>13.3</v>
      </c>
      <c r="Z4176">
        <v>15249.06</v>
      </c>
      <c r="AB4176">
        <v>43.37</v>
      </c>
      <c r="AC4176">
        <v>661351.73</v>
      </c>
      <c r="AD4176">
        <v>7417905.2400000002</v>
      </c>
      <c r="AE4176">
        <v>168.58</v>
      </c>
      <c r="AF4176">
        <v>1250510465.3599999</v>
      </c>
      <c r="AG4176">
        <v>146888.79999999999</v>
      </c>
      <c r="AH4176">
        <v>0</v>
      </c>
      <c r="AI4176">
        <v>0</v>
      </c>
      <c r="AJ4176">
        <v>8.06</v>
      </c>
      <c r="AK4176">
        <v>0</v>
      </c>
      <c r="AL4176">
        <v>0.19600000000000001</v>
      </c>
      <c r="AM4176">
        <v>14539.09</v>
      </c>
      <c r="AN4176">
        <v>819.5</v>
      </c>
      <c r="AO4176">
        <v>597.08000000000004</v>
      </c>
      <c r="AP4176">
        <v>489307.06</v>
      </c>
      <c r="AQ4176">
        <v>1312086.68</v>
      </c>
      <c r="AR4176" t="s">
        <v>61</v>
      </c>
      <c r="AS4176" t="s">
        <v>61</v>
      </c>
      <c r="AT4176" t="s">
        <v>62</v>
      </c>
      <c r="AU4176" t="s">
        <v>63</v>
      </c>
    </row>
    <row r="4177" spans="1:47" x14ac:dyDescent="0.25">
      <c r="A4177" t="s">
        <v>5497</v>
      </c>
      <c r="B4177">
        <v>2023</v>
      </c>
      <c r="C4177">
        <v>5</v>
      </c>
      <c r="D4177" t="s">
        <v>77</v>
      </c>
      <c r="E4177" s="1">
        <v>45060</v>
      </c>
      <c r="F4177" s="1">
        <v>45084</v>
      </c>
      <c r="G4177">
        <v>24</v>
      </c>
      <c r="H4177">
        <v>10.199999999999999</v>
      </c>
      <c r="I4177" t="s">
        <v>49</v>
      </c>
      <c r="J4177" t="s">
        <v>66</v>
      </c>
      <c r="K4177" t="s">
        <v>245</v>
      </c>
      <c r="L4177">
        <v>8905.9</v>
      </c>
      <c r="M4177" t="s">
        <v>80</v>
      </c>
      <c r="N4177" t="s">
        <v>69</v>
      </c>
      <c r="O4177" t="s">
        <v>54</v>
      </c>
      <c r="P4177" t="s">
        <v>196</v>
      </c>
      <c r="Q4177" t="s">
        <v>226</v>
      </c>
      <c r="R4177" t="s">
        <v>1568</v>
      </c>
      <c r="S4177" t="s">
        <v>73</v>
      </c>
      <c r="T4177" t="s">
        <v>74</v>
      </c>
      <c r="U4177" t="s">
        <v>132</v>
      </c>
      <c r="V4177">
        <v>7194</v>
      </c>
      <c r="W4177">
        <v>5204</v>
      </c>
      <c r="X4177">
        <v>1.7</v>
      </c>
      <c r="Y4177">
        <v>10.8</v>
      </c>
      <c r="Z4177">
        <v>6842.73</v>
      </c>
      <c r="AB4177">
        <v>21.8</v>
      </c>
      <c r="AC4177">
        <v>149171.51</v>
      </c>
      <c r="AD4177">
        <v>3949144.76</v>
      </c>
      <c r="AE4177">
        <v>286.45</v>
      </c>
      <c r="AF4177">
        <v>1131232516.5</v>
      </c>
      <c r="AG4177">
        <v>116789.68</v>
      </c>
      <c r="AH4177">
        <v>1.9</v>
      </c>
      <c r="AI4177">
        <v>22092.12</v>
      </c>
      <c r="AJ4177">
        <v>16.440000000000001</v>
      </c>
      <c r="AK4177">
        <v>649239.4</v>
      </c>
      <c r="AL4177">
        <v>0.32900000000000001</v>
      </c>
      <c r="AM4177">
        <v>12992.69</v>
      </c>
      <c r="AN4177">
        <v>789.7</v>
      </c>
      <c r="AO4177">
        <v>565.63</v>
      </c>
      <c r="AP4177">
        <v>446678.01</v>
      </c>
      <c r="AQ4177">
        <v>747724.01</v>
      </c>
      <c r="AR4177" t="s">
        <v>61</v>
      </c>
      <c r="AS4177" t="s">
        <v>61</v>
      </c>
      <c r="AT4177" t="s">
        <v>62</v>
      </c>
      <c r="AU4177" t="s">
        <v>63</v>
      </c>
    </row>
    <row r="4178" spans="1:47" x14ac:dyDescent="0.25">
      <c r="A4178" t="s">
        <v>5498</v>
      </c>
      <c r="B4178">
        <v>2025</v>
      </c>
      <c r="C4178">
        <v>8</v>
      </c>
      <c r="D4178" t="s">
        <v>89</v>
      </c>
      <c r="E4178" s="1">
        <v>45888</v>
      </c>
      <c r="F4178" s="1">
        <v>45907</v>
      </c>
      <c r="G4178">
        <v>19</v>
      </c>
      <c r="H4178">
        <v>16</v>
      </c>
      <c r="I4178" t="s">
        <v>65</v>
      </c>
      <c r="J4178" t="s">
        <v>50</v>
      </c>
      <c r="K4178" t="s">
        <v>223</v>
      </c>
      <c r="L4178">
        <v>2710.1109999999999</v>
      </c>
      <c r="M4178" t="s">
        <v>114</v>
      </c>
      <c r="N4178" t="s">
        <v>69</v>
      </c>
      <c r="O4178" t="s">
        <v>91</v>
      </c>
      <c r="P4178" t="s">
        <v>82</v>
      </c>
      <c r="Q4178" t="s">
        <v>140</v>
      </c>
      <c r="R4178" t="s">
        <v>2054</v>
      </c>
      <c r="S4178" t="s">
        <v>123</v>
      </c>
      <c r="T4178" t="s">
        <v>95</v>
      </c>
      <c r="U4178" t="s">
        <v>259</v>
      </c>
      <c r="V4178">
        <v>68204</v>
      </c>
      <c r="W4178">
        <v>39987</v>
      </c>
      <c r="X4178">
        <v>19.8</v>
      </c>
      <c r="Y4178">
        <v>15.1</v>
      </c>
      <c r="Z4178">
        <v>57869.07</v>
      </c>
      <c r="AB4178">
        <v>44.79</v>
      </c>
      <c r="AC4178">
        <v>2591955.65</v>
      </c>
      <c r="AD4178">
        <v>54426439.030000001</v>
      </c>
      <c r="AE4178">
        <v>281.42</v>
      </c>
      <c r="AF4178">
        <v>15316688471.82</v>
      </c>
      <c r="AG4178">
        <v>231273.44</v>
      </c>
      <c r="AH4178">
        <v>0.7</v>
      </c>
      <c r="AI4178">
        <v>5651.14</v>
      </c>
      <c r="AJ4178">
        <v>0.23</v>
      </c>
      <c r="AK4178">
        <v>0</v>
      </c>
      <c r="AL4178">
        <v>0.223</v>
      </c>
      <c r="AM4178">
        <v>121370.96</v>
      </c>
      <c r="AN4178">
        <v>612.79999999999995</v>
      </c>
      <c r="AO4178">
        <v>645.78</v>
      </c>
      <c r="AP4178">
        <v>395733.98</v>
      </c>
      <c r="AQ4178">
        <v>3345985.17</v>
      </c>
      <c r="AR4178" t="s">
        <v>61</v>
      </c>
      <c r="AS4178" t="s">
        <v>61</v>
      </c>
      <c r="AT4178" t="s">
        <v>62</v>
      </c>
      <c r="AU4178" t="s">
        <v>63</v>
      </c>
    </row>
    <row r="4179" spans="1:47" x14ac:dyDescent="0.25">
      <c r="A4179" t="s">
        <v>5499</v>
      </c>
      <c r="B4179">
        <v>2024</v>
      </c>
      <c r="C4179">
        <v>1</v>
      </c>
      <c r="D4179" t="s">
        <v>48</v>
      </c>
      <c r="E4179" s="1">
        <v>45295</v>
      </c>
      <c r="F4179" s="1">
        <v>45307</v>
      </c>
      <c r="G4179">
        <v>12</v>
      </c>
      <c r="H4179">
        <v>20.3</v>
      </c>
      <c r="I4179" t="s">
        <v>49</v>
      </c>
      <c r="J4179" t="s">
        <v>50</v>
      </c>
      <c r="K4179" t="s">
        <v>120</v>
      </c>
      <c r="L4179">
        <v>2710.1921000000002</v>
      </c>
      <c r="M4179" t="s">
        <v>52</v>
      </c>
      <c r="N4179" t="s">
        <v>81</v>
      </c>
      <c r="O4179" t="s">
        <v>54</v>
      </c>
      <c r="P4179" t="s">
        <v>201</v>
      </c>
      <c r="Q4179" t="s">
        <v>226</v>
      </c>
      <c r="R4179" t="s">
        <v>5500</v>
      </c>
      <c r="S4179" t="s">
        <v>123</v>
      </c>
      <c r="T4179" t="s">
        <v>187</v>
      </c>
      <c r="U4179" t="s">
        <v>143</v>
      </c>
      <c r="V4179">
        <v>52473</v>
      </c>
      <c r="W4179">
        <v>34766</v>
      </c>
      <c r="X4179">
        <v>3.8</v>
      </c>
      <c r="Y4179">
        <v>14.8</v>
      </c>
      <c r="Z4179">
        <v>43867.94</v>
      </c>
      <c r="AB4179">
        <v>33.36</v>
      </c>
      <c r="AC4179">
        <v>1463434.48</v>
      </c>
      <c r="AD4179">
        <v>33558974.100000001</v>
      </c>
      <c r="AE4179">
        <v>277.76</v>
      </c>
      <c r="AF4179">
        <v>9321340646.0200005</v>
      </c>
      <c r="AG4179">
        <v>212782.25</v>
      </c>
      <c r="AH4179">
        <v>0.7</v>
      </c>
      <c r="AI4179">
        <v>7352.85</v>
      </c>
      <c r="AJ4179">
        <v>1.43</v>
      </c>
      <c r="AK4179">
        <v>479893.33</v>
      </c>
      <c r="AL4179">
        <v>0.17699999999999999</v>
      </c>
      <c r="AM4179">
        <v>59399.38</v>
      </c>
      <c r="AN4179">
        <v>357.5</v>
      </c>
      <c r="AO4179">
        <v>558.13</v>
      </c>
      <c r="AP4179">
        <v>199531.48</v>
      </c>
      <c r="AQ4179">
        <v>1942500.44</v>
      </c>
      <c r="AR4179" t="s">
        <v>61</v>
      </c>
      <c r="AS4179" t="s">
        <v>61</v>
      </c>
      <c r="AT4179" t="s">
        <v>62</v>
      </c>
      <c r="AU4179" t="s">
        <v>63</v>
      </c>
    </row>
    <row r="4180" spans="1:47" x14ac:dyDescent="0.25">
      <c r="A4180" t="s">
        <v>5501</v>
      </c>
      <c r="B4180">
        <v>2020</v>
      </c>
      <c r="C4180">
        <v>9</v>
      </c>
      <c r="D4180" t="s">
        <v>89</v>
      </c>
      <c r="E4180" s="1">
        <v>44102</v>
      </c>
      <c r="F4180" s="1">
        <v>44111</v>
      </c>
      <c r="G4180">
        <v>9</v>
      </c>
      <c r="H4180">
        <v>4.8</v>
      </c>
      <c r="I4180" t="s">
        <v>49</v>
      </c>
      <c r="J4180" t="s">
        <v>50</v>
      </c>
      <c r="K4180" t="s">
        <v>145</v>
      </c>
      <c r="L4180">
        <v>2710.19</v>
      </c>
      <c r="M4180" t="s">
        <v>90</v>
      </c>
      <c r="N4180" t="s">
        <v>106</v>
      </c>
      <c r="O4180" t="s">
        <v>189</v>
      </c>
      <c r="P4180" t="s">
        <v>127</v>
      </c>
      <c r="Q4180" t="s">
        <v>56</v>
      </c>
      <c r="R4180" t="s">
        <v>1311</v>
      </c>
      <c r="S4180" t="s">
        <v>170</v>
      </c>
      <c r="T4180" t="s">
        <v>95</v>
      </c>
      <c r="U4180" t="s">
        <v>181</v>
      </c>
      <c r="V4180">
        <v>86661</v>
      </c>
      <c r="W4180">
        <v>55976</v>
      </c>
      <c r="X4180">
        <v>3</v>
      </c>
      <c r="Y4180">
        <v>13.7</v>
      </c>
      <c r="Z4180">
        <v>66882.47</v>
      </c>
      <c r="AB4180">
        <v>23.92</v>
      </c>
      <c r="AC4180">
        <v>1599828.68</v>
      </c>
      <c r="AD4180">
        <v>61383393.32</v>
      </c>
      <c r="AE4180">
        <v>166.29</v>
      </c>
      <c r="AF4180">
        <v>10207444475.18</v>
      </c>
      <c r="AG4180">
        <v>166917.24</v>
      </c>
      <c r="AH4180">
        <v>1</v>
      </c>
      <c r="AI4180">
        <v>29875.62</v>
      </c>
      <c r="AJ4180">
        <v>11.63</v>
      </c>
      <c r="AK4180">
        <v>7138888.6399999997</v>
      </c>
      <c r="AL4180">
        <v>0.2</v>
      </c>
      <c r="AM4180">
        <v>122766.79</v>
      </c>
      <c r="AN4180">
        <v>293.10000000000002</v>
      </c>
      <c r="AO4180">
        <v>479.88</v>
      </c>
      <c r="AP4180">
        <v>140652.82999999999</v>
      </c>
      <c r="AQ4180">
        <v>2060041.16</v>
      </c>
      <c r="AR4180" t="s">
        <v>61</v>
      </c>
      <c r="AS4180" t="s">
        <v>61</v>
      </c>
      <c r="AT4180" t="s">
        <v>62</v>
      </c>
      <c r="AU4180" t="s">
        <v>63</v>
      </c>
    </row>
    <row r="4181" spans="1:47" x14ac:dyDescent="0.25">
      <c r="A4181" t="s">
        <v>5502</v>
      </c>
      <c r="B4181">
        <v>2021</v>
      </c>
      <c r="C4181">
        <v>10</v>
      </c>
      <c r="D4181" t="s">
        <v>119</v>
      </c>
      <c r="E4181" s="1">
        <v>44473</v>
      </c>
      <c r="F4181" s="1">
        <v>44493</v>
      </c>
      <c r="G4181">
        <v>20</v>
      </c>
      <c r="H4181">
        <v>16.899999999999999</v>
      </c>
      <c r="I4181" t="s">
        <v>49</v>
      </c>
      <c r="J4181" t="s">
        <v>78</v>
      </c>
      <c r="K4181" t="s">
        <v>158</v>
      </c>
      <c r="L4181">
        <v>1006.3</v>
      </c>
      <c r="M4181" t="s">
        <v>52</v>
      </c>
      <c r="N4181" t="s">
        <v>106</v>
      </c>
      <c r="O4181" t="s">
        <v>200</v>
      </c>
      <c r="P4181" t="s">
        <v>131</v>
      </c>
      <c r="Q4181" t="s">
        <v>56</v>
      </c>
      <c r="R4181" t="s">
        <v>601</v>
      </c>
      <c r="S4181" t="s">
        <v>161</v>
      </c>
      <c r="T4181" t="s">
        <v>74</v>
      </c>
      <c r="U4181" t="s">
        <v>87</v>
      </c>
      <c r="V4181">
        <v>19917</v>
      </c>
      <c r="W4181">
        <v>12321</v>
      </c>
      <c r="X4181">
        <v>17.399999999999999</v>
      </c>
      <c r="Y4181">
        <v>12.2</v>
      </c>
      <c r="Z4181">
        <v>15863.37</v>
      </c>
      <c r="AB4181">
        <v>13.15</v>
      </c>
      <c r="AC4181">
        <v>208603.32</v>
      </c>
      <c r="AD4181">
        <v>7257650.4100000001</v>
      </c>
      <c r="AE4181">
        <v>169.49</v>
      </c>
      <c r="AF4181">
        <v>1230099167.99</v>
      </c>
      <c r="AG4181">
        <v>113116.27</v>
      </c>
      <c r="AH4181">
        <v>2.2000000000000002</v>
      </c>
      <c r="AI4181">
        <v>28927.31</v>
      </c>
      <c r="AJ4181">
        <v>24.73</v>
      </c>
      <c r="AK4181">
        <v>1794816.95</v>
      </c>
      <c r="AL4181">
        <v>0.124</v>
      </c>
      <c r="AM4181">
        <v>8999.49</v>
      </c>
      <c r="AN4181">
        <v>1094.3</v>
      </c>
      <c r="AO4181">
        <v>405.15</v>
      </c>
      <c r="AP4181">
        <v>443355.64</v>
      </c>
      <c r="AQ4181">
        <v>803002.03</v>
      </c>
      <c r="AR4181" t="s">
        <v>61</v>
      </c>
      <c r="AS4181" t="s">
        <v>61</v>
      </c>
      <c r="AT4181" t="s">
        <v>62</v>
      </c>
      <c r="AU4181" t="s">
        <v>63</v>
      </c>
    </row>
    <row r="4182" spans="1:47" x14ac:dyDescent="0.25">
      <c r="A4182" t="s">
        <v>5503</v>
      </c>
      <c r="B4182">
        <v>2023</v>
      </c>
      <c r="C4182">
        <v>1</v>
      </c>
      <c r="D4182" t="s">
        <v>48</v>
      </c>
      <c r="E4182" s="1">
        <v>44927</v>
      </c>
      <c r="F4182" s="1">
        <v>44939</v>
      </c>
      <c r="G4182">
        <v>12</v>
      </c>
      <c r="H4182">
        <v>10.3</v>
      </c>
      <c r="I4182" t="s">
        <v>65</v>
      </c>
      <c r="J4182" t="s">
        <v>50</v>
      </c>
      <c r="K4182" t="s">
        <v>51</v>
      </c>
      <c r="L4182">
        <v>2709</v>
      </c>
      <c r="M4182" t="s">
        <v>80</v>
      </c>
      <c r="N4182" t="s">
        <v>168</v>
      </c>
      <c r="O4182" t="s">
        <v>91</v>
      </c>
      <c r="P4182" t="s">
        <v>70</v>
      </c>
      <c r="Q4182" t="s">
        <v>150</v>
      </c>
      <c r="R4182" t="s">
        <v>2685</v>
      </c>
      <c r="S4182" t="s">
        <v>58</v>
      </c>
      <c r="T4182" t="s">
        <v>74</v>
      </c>
      <c r="U4182" t="s">
        <v>143</v>
      </c>
      <c r="V4182">
        <v>206598</v>
      </c>
      <c r="W4182">
        <v>126412</v>
      </c>
      <c r="X4182">
        <v>9</v>
      </c>
      <c r="Y4182">
        <v>11.3</v>
      </c>
      <c r="Z4182">
        <v>161578.16</v>
      </c>
      <c r="AB4182">
        <v>22.07</v>
      </c>
      <c r="AC4182">
        <v>3566029.99</v>
      </c>
      <c r="AD4182">
        <v>11863068.51</v>
      </c>
      <c r="AE4182">
        <v>280.77999999999997</v>
      </c>
      <c r="AF4182">
        <v>3330912376.2399998</v>
      </c>
      <c r="AG4182">
        <v>83158.47</v>
      </c>
      <c r="AH4182">
        <v>2.4</v>
      </c>
      <c r="AI4182">
        <v>65068.18</v>
      </c>
      <c r="AJ4182">
        <v>0.19</v>
      </c>
      <c r="AK4182">
        <v>0</v>
      </c>
      <c r="AL4182">
        <v>0.112</v>
      </c>
      <c r="AM4182">
        <v>13286.64</v>
      </c>
      <c r="AN4182">
        <v>209.3</v>
      </c>
      <c r="AO4182">
        <v>532.04999999999995</v>
      </c>
      <c r="AP4182">
        <v>111358.07</v>
      </c>
      <c r="AQ4182">
        <v>3838901.35</v>
      </c>
      <c r="AR4182" t="s">
        <v>61</v>
      </c>
      <c r="AS4182" t="s">
        <v>61</v>
      </c>
      <c r="AT4182" t="s">
        <v>62</v>
      </c>
      <c r="AU4182" t="s">
        <v>63</v>
      </c>
    </row>
    <row r="4183" spans="1:47" x14ac:dyDescent="0.25">
      <c r="A4183" t="s">
        <v>5504</v>
      </c>
      <c r="B4183">
        <v>2022</v>
      </c>
      <c r="C4183">
        <v>10</v>
      </c>
      <c r="D4183" t="s">
        <v>119</v>
      </c>
      <c r="E4183" s="1">
        <v>44858</v>
      </c>
      <c r="F4183" s="1">
        <v>44868</v>
      </c>
      <c r="G4183">
        <v>10</v>
      </c>
      <c r="H4183">
        <v>17.100000000000001</v>
      </c>
      <c r="I4183" t="s">
        <v>65</v>
      </c>
      <c r="J4183" t="s">
        <v>239</v>
      </c>
      <c r="K4183" t="s">
        <v>265</v>
      </c>
      <c r="L4183">
        <v>3102.1</v>
      </c>
      <c r="M4183" t="s">
        <v>98</v>
      </c>
      <c r="N4183" t="s">
        <v>106</v>
      </c>
      <c r="O4183" t="s">
        <v>91</v>
      </c>
      <c r="P4183" t="s">
        <v>100</v>
      </c>
      <c r="Q4183" t="s">
        <v>154</v>
      </c>
      <c r="R4183" t="s">
        <v>1053</v>
      </c>
      <c r="S4183" t="s">
        <v>161</v>
      </c>
      <c r="T4183" t="s">
        <v>74</v>
      </c>
      <c r="U4183" t="s">
        <v>110</v>
      </c>
      <c r="V4183">
        <v>41541</v>
      </c>
      <c r="W4183">
        <v>30369</v>
      </c>
      <c r="X4183">
        <v>6.1</v>
      </c>
      <c r="Y4183">
        <v>13.3</v>
      </c>
      <c r="Z4183">
        <v>33110.400000000001</v>
      </c>
      <c r="AB4183">
        <v>12.13</v>
      </c>
      <c r="AC4183">
        <v>401629.15</v>
      </c>
      <c r="AD4183">
        <v>17640890.02</v>
      </c>
      <c r="AE4183">
        <v>218.79</v>
      </c>
      <c r="AF4183">
        <v>3859650327.48</v>
      </c>
      <c r="AG4183">
        <v>40267.46</v>
      </c>
      <c r="AH4183">
        <v>0</v>
      </c>
      <c r="AI4183">
        <v>0</v>
      </c>
      <c r="AJ4183">
        <v>2.78</v>
      </c>
      <c r="AK4183">
        <v>0</v>
      </c>
      <c r="AL4183">
        <v>0.29899999999999999</v>
      </c>
      <c r="AM4183">
        <v>52746.26</v>
      </c>
      <c r="AN4183">
        <v>476.4</v>
      </c>
      <c r="AO4183">
        <v>597.07000000000005</v>
      </c>
      <c r="AP4183">
        <v>284444.15000000002</v>
      </c>
      <c r="AQ4183">
        <v>779087.02</v>
      </c>
      <c r="AR4183" t="s">
        <v>61</v>
      </c>
      <c r="AS4183" t="s">
        <v>61</v>
      </c>
      <c r="AT4183" t="s">
        <v>62</v>
      </c>
      <c r="AU4183" t="s">
        <v>63</v>
      </c>
    </row>
    <row r="4184" spans="1:47" x14ac:dyDescent="0.25">
      <c r="A4184" t="s">
        <v>5505</v>
      </c>
      <c r="B4184">
        <v>2023</v>
      </c>
      <c r="C4184">
        <v>12</v>
      </c>
      <c r="D4184" t="s">
        <v>119</v>
      </c>
      <c r="E4184" s="1">
        <v>45283</v>
      </c>
      <c r="F4184" s="1">
        <v>45303</v>
      </c>
      <c r="G4184">
        <v>20</v>
      </c>
      <c r="H4184">
        <v>20.2</v>
      </c>
      <c r="I4184" t="s">
        <v>49</v>
      </c>
      <c r="J4184" t="s">
        <v>66</v>
      </c>
      <c r="K4184" t="s">
        <v>391</v>
      </c>
      <c r="L4184">
        <v>9999.99</v>
      </c>
      <c r="M4184" t="s">
        <v>98</v>
      </c>
      <c r="N4184" t="s">
        <v>168</v>
      </c>
      <c r="O4184" t="s">
        <v>91</v>
      </c>
      <c r="P4184" t="s">
        <v>71</v>
      </c>
      <c r="Q4184" t="s">
        <v>128</v>
      </c>
      <c r="R4184" t="s">
        <v>936</v>
      </c>
      <c r="S4184" t="s">
        <v>130</v>
      </c>
      <c r="T4184" t="s">
        <v>162</v>
      </c>
      <c r="U4184" t="s">
        <v>75</v>
      </c>
      <c r="V4184">
        <v>69725</v>
      </c>
      <c r="W4184">
        <v>44480</v>
      </c>
      <c r="X4184">
        <v>9.6999999999999993</v>
      </c>
      <c r="Y4184">
        <v>11</v>
      </c>
      <c r="Z4184">
        <v>61755.71</v>
      </c>
      <c r="AB4184">
        <v>31.84</v>
      </c>
      <c r="AC4184">
        <v>1966301.81</v>
      </c>
      <c r="AD4184">
        <v>33118352.16</v>
      </c>
      <c r="AE4184">
        <v>287.66000000000003</v>
      </c>
      <c r="AF4184">
        <v>9526825182.3500004</v>
      </c>
      <c r="AG4184">
        <v>210210.21</v>
      </c>
      <c r="AH4184">
        <v>0.7</v>
      </c>
      <c r="AI4184">
        <v>11638.44</v>
      </c>
      <c r="AJ4184">
        <v>1.84</v>
      </c>
      <c r="AK4184">
        <v>609377.68000000005</v>
      </c>
      <c r="AL4184">
        <v>0.2</v>
      </c>
      <c r="AM4184">
        <v>66236.7</v>
      </c>
      <c r="AN4184">
        <v>948.7</v>
      </c>
      <c r="AO4184">
        <v>362.46</v>
      </c>
      <c r="AP4184">
        <v>343865.8</v>
      </c>
      <c r="AQ4184">
        <v>2598252.96</v>
      </c>
      <c r="AR4184" t="s">
        <v>61</v>
      </c>
      <c r="AS4184" t="s">
        <v>61</v>
      </c>
      <c r="AT4184" t="s">
        <v>62</v>
      </c>
      <c r="AU4184" t="s">
        <v>63</v>
      </c>
    </row>
    <row r="4185" spans="1:47" x14ac:dyDescent="0.25">
      <c r="A4185" t="s">
        <v>5506</v>
      </c>
      <c r="B4185">
        <v>2024</v>
      </c>
      <c r="C4185">
        <v>6</v>
      </c>
      <c r="D4185" t="s">
        <v>77</v>
      </c>
      <c r="E4185" s="1">
        <v>45466</v>
      </c>
      <c r="F4185" s="1">
        <v>45479</v>
      </c>
      <c r="G4185">
        <v>13</v>
      </c>
      <c r="H4185">
        <v>16.5</v>
      </c>
      <c r="I4185" t="s">
        <v>49</v>
      </c>
      <c r="J4185" t="s">
        <v>78</v>
      </c>
      <c r="K4185" t="s">
        <v>315</v>
      </c>
      <c r="L4185">
        <v>1511.9</v>
      </c>
      <c r="M4185" t="s">
        <v>90</v>
      </c>
      <c r="N4185" t="s">
        <v>106</v>
      </c>
      <c r="O4185" t="s">
        <v>107</v>
      </c>
      <c r="P4185" t="s">
        <v>108</v>
      </c>
      <c r="Q4185" t="s">
        <v>92</v>
      </c>
      <c r="R4185" t="s">
        <v>2862</v>
      </c>
      <c r="S4185" t="s">
        <v>85</v>
      </c>
      <c r="T4185" t="s">
        <v>131</v>
      </c>
      <c r="U4185" t="s">
        <v>143</v>
      </c>
      <c r="V4185">
        <v>55390</v>
      </c>
      <c r="W4185">
        <v>33667</v>
      </c>
      <c r="X4185">
        <v>2.4</v>
      </c>
      <c r="Y4185">
        <v>11.1</v>
      </c>
      <c r="Z4185">
        <v>42744.04</v>
      </c>
      <c r="AB4185">
        <v>25.03</v>
      </c>
      <c r="AC4185">
        <v>1069883.32</v>
      </c>
      <c r="AD4185">
        <v>28798369.510000002</v>
      </c>
      <c r="AE4185">
        <v>276.77</v>
      </c>
      <c r="AF4185">
        <v>7970524729.2799997</v>
      </c>
      <c r="AG4185">
        <v>205122.17</v>
      </c>
      <c r="AH4185">
        <v>0.6</v>
      </c>
      <c r="AI4185">
        <v>7027.09</v>
      </c>
      <c r="AJ4185">
        <v>8.94</v>
      </c>
      <c r="AK4185">
        <v>2574574.23</v>
      </c>
      <c r="AL4185">
        <v>0.19400000000000001</v>
      </c>
      <c r="AM4185">
        <v>55868.84</v>
      </c>
      <c r="AN4185">
        <v>567.1</v>
      </c>
      <c r="AO4185">
        <v>421.82</v>
      </c>
      <c r="AP4185">
        <v>239214.12</v>
      </c>
      <c r="AQ4185">
        <v>1577115.54</v>
      </c>
      <c r="AR4185" t="s">
        <v>61</v>
      </c>
      <c r="AS4185" t="s">
        <v>61</v>
      </c>
      <c r="AT4185" t="s">
        <v>116</v>
      </c>
      <c r="AU4185" t="s">
        <v>63</v>
      </c>
    </row>
    <row r="4186" spans="1:47" x14ac:dyDescent="0.25">
      <c r="A4186" t="s">
        <v>5507</v>
      </c>
      <c r="B4186">
        <v>2026</v>
      </c>
      <c r="C4186">
        <v>4</v>
      </c>
      <c r="D4186" t="s">
        <v>77</v>
      </c>
      <c r="E4186" s="1">
        <v>46125</v>
      </c>
      <c r="F4186" s="1">
        <v>46140</v>
      </c>
      <c r="G4186">
        <v>15</v>
      </c>
      <c r="H4186">
        <v>1.3</v>
      </c>
      <c r="I4186" t="s">
        <v>49</v>
      </c>
      <c r="J4186" t="s">
        <v>239</v>
      </c>
      <c r="K4186" t="s">
        <v>265</v>
      </c>
      <c r="L4186">
        <v>3102.1</v>
      </c>
      <c r="M4186" t="s">
        <v>114</v>
      </c>
      <c r="N4186" t="s">
        <v>168</v>
      </c>
      <c r="O4186" t="s">
        <v>99</v>
      </c>
      <c r="P4186" t="s">
        <v>159</v>
      </c>
      <c r="Q4186" t="s">
        <v>56</v>
      </c>
      <c r="R4186" t="s">
        <v>836</v>
      </c>
      <c r="S4186" t="s">
        <v>161</v>
      </c>
      <c r="T4186" t="s">
        <v>74</v>
      </c>
      <c r="U4186" t="s">
        <v>228</v>
      </c>
      <c r="V4186">
        <v>39377</v>
      </c>
      <c r="W4186">
        <v>23869</v>
      </c>
      <c r="X4186">
        <v>6.6</v>
      </c>
      <c r="Y4186">
        <v>10.8</v>
      </c>
      <c r="Z4186">
        <v>31974.62</v>
      </c>
      <c r="AB4186">
        <v>29.8</v>
      </c>
      <c r="AC4186">
        <v>952843.68</v>
      </c>
      <c r="AD4186">
        <v>15880834.52</v>
      </c>
      <c r="AE4186">
        <v>286.33999999999997</v>
      </c>
      <c r="AF4186">
        <v>4547318156.46</v>
      </c>
      <c r="AG4186">
        <v>196654.9</v>
      </c>
      <c r="AH4186">
        <v>1.4</v>
      </c>
      <c r="AI4186">
        <v>14670.69</v>
      </c>
      <c r="AJ4186">
        <v>22.34</v>
      </c>
      <c r="AK4186">
        <v>3547778.43</v>
      </c>
      <c r="AL4186">
        <v>0.27200000000000002</v>
      </c>
      <c r="AM4186">
        <v>43195.87</v>
      </c>
      <c r="AN4186">
        <v>421.8</v>
      </c>
      <c r="AO4186">
        <v>541.97</v>
      </c>
      <c r="AP4186">
        <v>228602.95</v>
      </c>
      <c r="AQ4186">
        <v>1435968.09</v>
      </c>
      <c r="AR4186" t="s">
        <v>61</v>
      </c>
      <c r="AS4186" t="s">
        <v>61</v>
      </c>
      <c r="AT4186" t="s">
        <v>62</v>
      </c>
      <c r="AU4186" t="s">
        <v>63</v>
      </c>
    </row>
    <row r="4187" spans="1:47" x14ac:dyDescent="0.25">
      <c r="A4187" t="s">
        <v>5508</v>
      </c>
      <c r="B4187">
        <v>2021</v>
      </c>
      <c r="C4187">
        <v>8</v>
      </c>
      <c r="D4187" t="s">
        <v>89</v>
      </c>
      <c r="E4187" s="1">
        <v>44421</v>
      </c>
      <c r="F4187" s="1">
        <v>44434</v>
      </c>
      <c r="G4187">
        <v>13</v>
      </c>
      <c r="H4187">
        <v>5.8</v>
      </c>
      <c r="I4187" t="s">
        <v>49</v>
      </c>
      <c r="J4187" t="s">
        <v>78</v>
      </c>
      <c r="K4187" t="s">
        <v>211</v>
      </c>
      <c r="L4187">
        <v>1701.99</v>
      </c>
      <c r="M4187" t="s">
        <v>52</v>
      </c>
      <c r="N4187" t="s">
        <v>168</v>
      </c>
      <c r="O4187" t="s">
        <v>54</v>
      </c>
      <c r="P4187" t="s">
        <v>71</v>
      </c>
      <c r="Q4187" t="s">
        <v>82</v>
      </c>
      <c r="R4187" t="s">
        <v>224</v>
      </c>
      <c r="S4187" t="s">
        <v>85</v>
      </c>
      <c r="T4187" t="s">
        <v>102</v>
      </c>
      <c r="U4187" t="s">
        <v>87</v>
      </c>
      <c r="V4187">
        <v>55627</v>
      </c>
      <c r="W4187">
        <v>31945</v>
      </c>
      <c r="X4187">
        <v>6.3</v>
      </c>
      <c r="Y4187">
        <v>12.3</v>
      </c>
      <c r="Z4187">
        <v>43829.5</v>
      </c>
      <c r="AB4187">
        <v>31.66</v>
      </c>
      <c r="AC4187">
        <v>1387641.97</v>
      </c>
      <c r="AD4187">
        <v>31775072.620000001</v>
      </c>
      <c r="AE4187">
        <v>171.49</v>
      </c>
      <c r="AF4187">
        <v>5449107203.6000004</v>
      </c>
      <c r="AG4187">
        <v>222709.64</v>
      </c>
      <c r="AH4187">
        <v>1.1000000000000001</v>
      </c>
      <c r="AI4187">
        <v>20622.75</v>
      </c>
      <c r="AJ4187">
        <v>5.16</v>
      </c>
      <c r="AK4187">
        <v>1639593.75</v>
      </c>
      <c r="AL4187">
        <v>0.34599999999999997</v>
      </c>
      <c r="AM4187">
        <v>109941.75</v>
      </c>
      <c r="AN4187">
        <v>533.79999999999995</v>
      </c>
      <c r="AO4187">
        <v>628.41999999999996</v>
      </c>
      <c r="AP4187">
        <v>335450.59999999998</v>
      </c>
      <c r="AQ4187">
        <v>2076366.71</v>
      </c>
      <c r="AR4187" t="s">
        <v>61</v>
      </c>
      <c r="AS4187" t="s">
        <v>61</v>
      </c>
      <c r="AT4187" t="s">
        <v>62</v>
      </c>
      <c r="AU4187" t="s">
        <v>63</v>
      </c>
    </row>
    <row r="4188" spans="1:47" x14ac:dyDescent="0.25">
      <c r="A4188" t="s">
        <v>5509</v>
      </c>
      <c r="B4188">
        <v>2023</v>
      </c>
      <c r="C4188">
        <v>7</v>
      </c>
      <c r="D4188" t="s">
        <v>89</v>
      </c>
      <c r="E4188" s="1">
        <v>45134</v>
      </c>
      <c r="F4188" s="1">
        <v>45162</v>
      </c>
      <c r="G4188">
        <v>28</v>
      </c>
      <c r="H4188">
        <v>9.4</v>
      </c>
      <c r="I4188" t="s">
        <v>65</v>
      </c>
      <c r="J4188" t="s">
        <v>78</v>
      </c>
      <c r="K4188" t="s">
        <v>211</v>
      </c>
      <c r="L4188">
        <v>1701.99</v>
      </c>
      <c r="M4188" t="s">
        <v>90</v>
      </c>
      <c r="N4188" t="s">
        <v>168</v>
      </c>
      <c r="O4188" t="s">
        <v>54</v>
      </c>
      <c r="P4188" t="s">
        <v>56</v>
      </c>
      <c r="Q4188" t="s">
        <v>131</v>
      </c>
      <c r="R4188" t="s">
        <v>1053</v>
      </c>
      <c r="S4188" t="s">
        <v>85</v>
      </c>
      <c r="T4188" t="s">
        <v>59</v>
      </c>
      <c r="U4188" t="s">
        <v>259</v>
      </c>
      <c r="V4188">
        <v>46128</v>
      </c>
      <c r="W4188">
        <v>32679</v>
      </c>
      <c r="X4188">
        <v>10.199999999999999</v>
      </c>
      <c r="Y4188">
        <v>11.4</v>
      </c>
      <c r="Z4188">
        <v>42465.84</v>
      </c>
      <c r="AB4188">
        <v>19.38</v>
      </c>
      <c r="AC4188">
        <v>822987.98</v>
      </c>
      <c r="AD4188">
        <v>29483608.050000001</v>
      </c>
      <c r="AE4188">
        <v>284.74</v>
      </c>
      <c r="AF4188">
        <v>8395162556.1599998</v>
      </c>
      <c r="AG4188">
        <v>239191.81</v>
      </c>
      <c r="AH4188">
        <v>1.2</v>
      </c>
      <c r="AI4188">
        <v>28285.49</v>
      </c>
      <c r="AJ4188">
        <v>2.4900000000000002</v>
      </c>
      <c r="AK4188">
        <v>0</v>
      </c>
      <c r="AL4188">
        <v>7.9000000000000001E-2</v>
      </c>
      <c r="AM4188">
        <v>23292.05</v>
      </c>
      <c r="AN4188">
        <v>1052.5</v>
      </c>
      <c r="AO4188">
        <v>682.06</v>
      </c>
      <c r="AP4188">
        <v>717868.15</v>
      </c>
      <c r="AQ4188">
        <v>1831625.48</v>
      </c>
      <c r="AR4188" t="s">
        <v>61</v>
      </c>
      <c r="AS4188" t="s">
        <v>61</v>
      </c>
      <c r="AT4188" t="s">
        <v>62</v>
      </c>
      <c r="AU4188" t="s">
        <v>63</v>
      </c>
    </row>
    <row r="4189" spans="1:47" x14ac:dyDescent="0.25">
      <c r="A4189" t="s">
        <v>5510</v>
      </c>
      <c r="B4189">
        <v>2022</v>
      </c>
      <c r="C4189">
        <v>11</v>
      </c>
      <c r="D4189" t="s">
        <v>119</v>
      </c>
      <c r="E4189" s="1">
        <v>44890</v>
      </c>
      <c r="F4189" s="1">
        <v>44911</v>
      </c>
      <c r="G4189">
        <v>21</v>
      </c>
      <c r="H4189">
        <v>2.9</v>
      </c>
      <c r="I4189" t="s">
        <v>65</v>
      </c>
      <c r="J4189" t="s">
        <v>66</v>
      </c>
      <c r="K4189" t="s">
        <v>251</v>
      </c>
      <c r="L4189">
        <v>8543.7000000000007</v>
      </c>
      <c r="M4189" t="s">
        <v>98</v>
      </c>
      <c r="N4189" t="s">
        <v>81</v>
      </c>
      <c r="O4189" t="s">
        <v>200</v>
      </c>
      <c r="P4189" t="s">
        <v>92</v>
      </c>
      <c r="Q4189" t="s">
        <v>55</v>
      </c>
      <c r="R4189" t="s">
        <v>4926</v>
      </c>
      <c r="S4189" t="s">
        <v>156</v>
      </c>
      <c r="T4189" t="s">
        <v>86</v>
      </c>
      <c r="U4189" t="s">
        <v>110</v>
      </c>
      <c r="V4189">
        <v>17538</v>
      </c>
      <c r="W4189">
        <v>10550</v>
      </c>
      <c r="X4189">
        <v>7.1</v>
      </c>
      <c r="Y4189">
        <v>13.1</v>
      </c>
      <c r="Z4189">
        <v>15674.25</v>
      </c>
      <c r="AA4189">
        <v>1119</v>
      </c>
      <c r="AB4189">
        <v>3433.54</v>
      </c>
      <c r="AC4189">
        <v>3842131.26</v>
      </c>
      <c r="AD4189">
        <v>55039972.130000003</v>
      </c>
      <c r="AE4189">
        <v>215.24</v>
      </c>
      <c r="AF4189">
        <v>11846803601.26</v>
      </c>
      <c r="AG4189">
        <v>65479.86</v>
      </c>
      <c r="AH4189">
        <v>0.6</v>
      </c>
      <c r="AI4189">
        <v>19107.330000000002</v>
      </c>
      <c r="AJ4189">
        <v>12.47</v>
      </c>
      <c r="AK4189">
        <v>0</v>
      </c>
      <c r="AL4189">
        <v>0.14799999999999999</v>
      </c>
      <c r="AM4189">
        <v>81459.16</v>
      </c>
      <c r="AN4189">
        <v>695.6</v>
      </c>
      <c r="AO4189">
        <v>557.91999999999996</v>
      </c>
      <c r="AP4189">
        <v>388089.15</v>
      </c>
      <c r="AQ4189">
        <v>4396266.76</v>
      </c>
      <c r="AR4189" t="s">
        <v>61</v>
      </c>
      <c r="AS4189" t="s">
        <v>61</v>
      </c>
      <c r="AT4189" t="s">
        <v>62</v>
      </c>
      <c r="AU4189" t="s">
        <v>63</v>
      </c>
    </row>
    <row r="4190" spans="1:47" x14ac:dyDescent="0.25">
      <c r="A4190" t="s">
        <v>5511</v>
      </c>
      <c r="B4190">
        <v>2023</v>
      </c>
      <c r="C4190">
        <v>8</v>
      </c>
      <c r="D4190" t="s">
        <v>89</v>
      </c>
      <c r="E4190" s="1">
        <v>45155</v>
      </c>
      <c r="F4190" s="1">
        <v>45162</v>
      </c>
      <c r="G4190">
        <v>7</v>
      </c>
      <c r="H4190">
        <v>15.8</v>
      </c>
      <c r="I4190" t="s">
        <v>65</v>
      </c>
      <c r="J4190" t="s">
        <v>239</v>
      </c>
      <c r="K4190" t="s">
        <v>270</v>
      </c>
      <c r="L4190">
        <v>2710.1990999999998</v>
      </c>
      <c r="M4190" t="s">
        <v>68</v>
      </c>
      <c r="N4190" t="s">
        <v>69</v>
      </c>
      <c r="O4190" t="s">
        <v>189</v>
      </c>
      <c r="P4190" t="s">
        <v>226</v>
      </c>
      <c r="Q4190" t="s">
        <v>121</v>
      </c>
      <c r="R4190" t="s">
        <v>4858</v>
      </c>
      <c r="S4190" t="s">
        <v>142</v>
      </c>
      <c r="T4190" t="s">
        <v>148</v>
      </c>
      <c r="U4190" t="s">
        <v>166</v>
      </c>
      <c r="V4190">
        <v>35672</v>
      </c>
      <c r="W4190">
        <v>21876</v>
      </c>
      <c r="X4190">
        <v>22.6</v>
      </c>
      <c r="Y4190">
        <v>15.8</v>
      </c>
      <c r="Z4190">
        <v>33394.400000000001</v>
      </c>
      <c r="AB4190">
        <v>38.9</v>
      </c>
      <c r="AC4190">
        <v>1299042.1599999999</v>
      </c>
      <c r="AD4190">
        <v>26073345.690000001</v>
      </c>
      <c r="AE4190">
        <v>282.08</v>
      </c>
      <c r="AF4190">
        <v>7354769352.2399998</v>
      </c>
      <c r="AG4190">
        <v>226923.87</v>
      </c>
      <c r="AH4190">
        <v>1</v>
      </c>
      <c r="AI4190">
        <v>26318.11</v>
      </c>
      <c r="AJ4190">
        <v>6.93</v>
      </c>
      <c r="AK4190">
        <v>0</v>
      </c>
      <c r="AL4190">
        <v>0.20799999999999999</v>
      </c>
      <c r="AM4190">
        <v>54232.56</v>
      </c>
      <c r="AN4190">
        <v>276</v>
      </c>
      <c r="AO4190">
        <v>468.53</v>
      </c>
      <c r="AP4190">
        <v>129314.28</v>
      </c>
      <c r="AQ4190">
        <v>1735830.98</v>
      </c>
      <c r="AR4190" t="s">
        <v>61</v>
      </c>
      <c r="AS4190" t="s">
        <v>124</v>
      </c>
      <c r="AT4190" t="s">
        <v>62</v>
      </c>
      <c r="AU4190" t="s">
        <v>63</v>
      </c>
    </row>
    <row r="4191" spans="1:47" x14ac:dyDescent="0.25">
      <c r="A4191" t="s">
        <v>5512</v>
      </c>
      <c r="B4191">
        <v>2021</v>
      </c>
      <c r="C4191">
        <v>7</v>
      </c>
      <c r="D4191" t="s">
        <v>89</v>
      </c>
      <c r="E4191" s="1">
        <v>44381</v>
      </c>
      <c r="F4191" s="1">
        <v>44402</v>
      </c>
      <c r="G4191">
        <v>21</v>
      </c>
      <c r="H4191">
        <v>5.8</v>
      </c>
      <c r="I4191" t="s">
        <v>65</v>
      </c>
      <c r="J4191" t="s">
        <v>134</v>
      </c>
      <c r="K4191" t="s">
        <v>135</v>
      </c>
      <c r="L4191">
        <v>9999.0098999999991</v>
      </c>
      <c r="M4191" t="s">
        <v>114</v>
      </c>
      <c r="N4191" t="s">
        <v>81</v>
      </c>
      <c r="O4191" t="s">
        <v>91</v>
      </c>
      <c r="P4191" t="s">
        <v>100</v>
      </c>
      <c r="Q4191" t="s">
        <v>93</v>
      </c>
      <c r="R4191" t="s">
        <v>295</v>
      </c>
      <c r="S4191" t="s">
        <v>137</v>
      </c>
      <c r="T4191" t="s">
        <v>86</v>
      </c>
      <c r="U4191" t="s">
        <v>110</v>
      </c>
      <c r="V4191">
        <v>9918</v>
      </c>
      <c r="W4191">
        <v>6083</v>
      </c>
      <c r="X4191">
        <v>23.6</v>
      </c>
      <c r="Y4191">
        <v>15.8</v>
      </c>
      <c r="Z4191">
        <v>7958.9</v>
      </c>
      <c r="AB4191">
        <v>34.31</v>
      </c>
      <c r="AC4191">
        <v>273069.86</v>
      </c>
      <c r="AD4191">
        <v>5576562.46</v>
      </c>
      <c r="AE4191">
        <v>174.11</v>
      </c>
      <c r="AF4191">
        <v>970935289.90999997</v>
      </c>
      <c r="AG4191">
        <v>218853.27</v>
      </c>
      <c r="AH4191">
        <v>0</v>
      </c>
      <c r="AI4191">
        <v>0</v>
      </c>
      <c r="AJ4191">
        <v>0.24</v>
      </c>
      <c r="AK4191">
        <v>0</v>
      </c>
      <c r="AL4191">
        <v>8.5000000000000006E-2</v>
      </c>
      <c r="AM4191">
        <v>4740.08</v>
      </c>
      <c r="AN4191">
        <v>643.5</v>
      </c>
      <c r="AO4191">
        <v>504.94</v>
      </c>
      <c r="AP4191">
        <v>324928.89</v>
      </c>
      <c r="AQ4191">
        <v>821592.1</v>
      </c>
      <c r="AR4191" t="s">
        <v>61</v>
      </c>
      <c r="AS4191" t="s">
        <v>61</v>
      </c>
      <c r="AT4191" t="s">
        <v>116</v>
      </c>
      <c r="AU4191" t="s">
        <v>63</v>
      </c>
    </row>
    <row r="4192" spans="1:47" x14ac:dyDescent="0.25">
      <c r="A4192" t="s">
        <v>5513</v>
      </c>
      <c r="B4192">
        <v>2026</v>
      </c>
      <c r="C4192">
        <v>4</v>
      </c>
      <c r="D4192" t="s">
        <v>77</v>
      </c>
      <c r="E4192" s="1">
        <v>46118</v>
      </c>
      <c r="F4192" s="1">
        <v>46142</v>
      </c>
      <c r="G4192">
        <v>24</v>
      </c>
      <c r="H4192">
        <v>16.399999999999999</v>
      </c>
      <c r="I4192" t="s">
        <v>65</v>
      </c>
      <c r="J4192" t="s">
        <v>66</v>
      </c>
      <c r="K4192" t="s">
        <v>245</v>
      </c>
      <c r="L4192">
        <v>8905.9</v>
      </c>
      <c r="M4192" t="s">
        <v>98</v>
      </c>
      <c r="N4192" t="s">
        <v>69</v>
      </c>
      <c r="O4192" t="s">
        <v>91</v>
      </c>
      <c r="P4192" t="s">
        <v>226</v>
      </c>
      <c r="Q4192" t="s">
        <v>131</v>
      </c>
      <c r="R4192" t="s">
        <v>687</v>
      </c>
      <c r="S4192" t="s">
        <v>137</v>
      </c>
      <c r="T4192" t="s">
        <v>148</v>
      </c>
      <c r="U4192" t="s">
        <v>60</v>
      </c>
      <c r="V4192">
        <v>6054</v>
      </c>
      <c r="W4192">
        <v>4109</v>
      </c>
      <c r="X4192">
        <v>8.1999999999999993</v>
      </c>
      <c r="Y4192">
        <v>12.7</v>
      </c>
      <c r="Z4192">
        <v>5466.83</v>
      </c>
      <c r="AB4192">
        <v>17.41</v>
      </c>
      <c r="AC4192">
        <v>95177.51</v>
      </c>
      <c r="AD4192">
        <v>4143365.13</v>
      </c>
      <c r="AE4192">
        <v>284.23</v>
      </c>
      <c r="AF4192">
        <v>1177668670.9000001</v>
      </c>
      <c r="AG4192">
        <v>144436.9</v>
      </c>
      <c r="AH4192">
        <v>0.3</v>
      </c>
      <c r="AI4192">
        <v>5368.36</v>
      </c>
      <c r="AJ4192">
        <v>8.31</v>
      </c>
      <c r="AK4192">
        <v>0</v>
      </c>
      <c r="AL4192">
        <v>0.152</v>
      </c>
      <c r="AM4192">
        <v>6297.91</v>
      </c>
      <c r="AN4192">
        <v>523.4</v>
      </c>
      <c r="AO4192">
        <v>720.88</v>
      </c>
      <c r="AP4192">
        <v>377308.59</v>
      </c>
      <c r="AQ4192">
        <v>628589.27</v>
      </c>
      <c r="AR4192" t="s">
        <v>61</v>
      </c>
      <c r="AS4192" t="s">
        <v>61</v>
      </c>
      <c r="AT4192" t="s">
        <v>62</v>
      </c>
      <c r="AU4192" t="s">
        <v>63</v>
      </c>
    </row>
    <row r="4193" spans="1:47" x14ac:dyDescent="0.25">
      <c r="A4193" t="s">
        <v>5514</v>
      </c>
      <c r="B4193">
        <v>2021</v>
      </c>
      <c r="C4193">
        <v>1</v>
      </c>
      <c r="D4193" t="s">
        <v>48</v>
      </c>
      <c r="E4193" s="1">
        <v>44200</v>
      </c>
      <c r="F4193" s="1">
        <v>44217</v>
      </c>
      <c r="G4193">
        <v>17</v>
      </c>
      <c r="H4193">
        <v>10.8</v>
      </c>
      <c r="I4193" t="s">
        <v>65</v>
      </c>
      <c r="J4193" t="s">
        <v>66</v>
      </c>
      <c r="K4193" t="s">
        <v>251</v>
      </c>
      <c r="L4193">
        <v>8543.7000000000007</v>
      </c>
      <c r="M4193" t="s">
        <v>90</v>
      </c>
      <c r="N4193" t="s">
        <v>53</v>
      </c>
      <c r="O4193" t="s">
        <v>189</v>
      </c>
      <c r="P4193" t="s">
        <v>56</v>
      </c>
      <c r="Q4193" t="s">
        <v>127</v>
      </c>
      <c r="R4193" t="s">
        <v>1347</v>
      </c>
      <c r="S4193" t="s">
        <v>156</v>
      </c>
      <c r="T4193" t="s">
        <v>131</v>
      </c>
      <c r="U4193" t="s">
        <v>166</v>
      </c>
      <c r="V4193">
        <v>20224</v>
      </c>
      <c r="W4193">
        <v>13639</v>
      </c>
      <c r="X4193">
        <v>7.6</v>
      </c>
      <c r="Y4193">
        <v>11.8</v>
      </c>
      <c r="Z4193">
        <v>19109.12</v>
      </c>
      <c r="AA4193">
        <v>1364</v>
      </c>
      <c r="AB4193">
        <v>2121.0500000000002</v>
      </c>
      <c r="AC4193">
        <v>2893112.2</v>
      </c>
      <c r="AD4193">
        <v>25100593.48</v>
      </c>
      <c r="AE4193">
        <v>173.49</v>
      </c>
      <c r="AF4193">
        <v>4354701962.8500004</v>
      </c>
      <c r="AG4193">
        <v>128672.87</v>
      </c>
      <c r="AH4193">
        <v>1.6</v>
      </c>
      <c r="AI4193">
        <v>47225.34</v>
      </c>
      <c r="AJ4193">
        <v>7.38</v>
      </c>
      <c r="AK4193">
        <v>0</v>
      </c>
      <c r="AL4193">
        <v>0.11</v>
      </c>
      <c r="AM4193">
        <v>27610.65</v>
      </c>
      <c r="AN4193">
        <v>759.8</v>
      </c>
      <c r="AO4193">
        <v>423.48</v>
      </c>
      <c r="AP4193">
        <v>321760.09999999998</v>
      </c>
      <c r="AQ4193">
        <v>3418381.16</v>
      </c>
      <c r="AR4193" t="s">
        <v>61</v>
      </c>
      <c r="AS4193" t="s">
        <v>61</v>
      </c>
      <c r="AT4193" t="s">
        <v>62</v>
      </c>
      <c r="AU4193" t="s">
        <v>63</v>
      </c>
    </row>
    <row r="4194" spans="1:47" x14ac:dyDescent="0.25">
      <c r="A4194" t="s">
        <v>5515</v>
      </c>
      <c r="B4194">
        <v>2020</v>
      </c>
      <c r="C4194">
        <v>7</v>
      </c>
      <c r="D4194" t="s">
        <v>89</v>
      </c>
      <c r="E4194" s="1">
        <v>44043</v>
      </c>
      <c r="F4194" s="1">
        <v>44063</v>
      </c>
      <c r="G4194">
        <v>20</v>
      </c>
      <c r="H4194">
        <v>2.4</v>
      </c>
      <c r="I4194" t="s">
        <v>49</v>
      </c>
      <c r="J4194" t="s">
        <v>66</v>
      </c>
      <c r="K4194" t="s">
        <v>245</v>
      </c>
      <c r="L4194">
        <v>8905.9</v>
      </c>
      <c r="M4194" t="s">
        <v>114</v>
      </c>
      <c r="N4194" t="s">
        <v>168</v>
      </c>
      <c r="O4194" t="s">
        <v>99</v>
      </c>
      <c r="P4194" t="s">
        <v>150</v>
      </c>
      <c r="Q4194" t="s">
        <v>128</v>
      </c>
      <c r="R4194" t="s">
        <v>3837</v>
      </c>
      <c r="S4194" t="s">
        <v>137</v>
      </c>
      <c r="T4194" t="s">
        <v>148</v>
      </c>
      <c r="U4194" t="s">
        <v>75</v>
      </c>
      <c r="V4194">
        <v>11216</v>
      </c>
      <c r="W4194">
        <v>7500</v>
      </c>
      <c r="X4194">
        <v>24.8</v>
      </c>
      <c r="Y4194">
        <v>15.2</v>
      </c>
      <c r="Z4194">
        <v>9719.57</v>
      </c>
      <c r="AB4194">
        <v>25.98</v>
      </c>
      <c r="AC4194">
        <v>252514.43</v>
      </c>
      <c r="AD4194">
        <v>9590591.3100000005</v>
      </c>
      <c r="AE4194">
        <v>160.02000000000001</v>
      </c>
      <c r="AF4194">
        <v>1534686421.4300001</v>
      </c>
      <c r="AG4194">
        <v>78471.05</v>
      </c>
      <c r="AH4194">
        <v>0</v>
      </c>
      <c r="AI4194">
        <v>0</v>
      </c>
      <c r="AJ4194">
        <v>11.5</v>
      </c>
      <c r="AK4194">
        <v>1102918</v>
      </c>
      <c r="AL4194">
        <v>0.314</v>
      </c>
      <c r="AM4194">
        <v>30114.46</v>
      </c>
      <c r="AN4194">
        <v>1069.4000000000001</v>
      </c>
      <c r="AO4194">
        <v>707.69</v>
      </c>
      <c r="AP4194">
        <v>756803.69</v>
      </c>
      <c r="AQ4194">
        <v>1117903.6299999999</v>
      </c>
      <c r="AR4194" t="s">
        <v>61</v>
      </c>
      <c r="AS4194" t="s">
        <v>61</v>
      </c>
      <c r="AT4194" t="s">
        <v>62</v>
      </c>
      <c r="AU4194" t="s">
        <v>63</v>
      </c>
    </row>
    <row r="4195" spans="1:47" x14ac:dyDescent="0.25">
      <c r="A4195" t="s">
        <v>5516</v>
      </c>
      <c r="B4195">
        <v>2025</v>
      </c>
      <c r="C4195">
        <v>3</v>
      </c>
      <c r="D4195" t="s">
        <v>48</v>
      </c>
      <c r="E4195" s="1">
        <v>45743</v>
      </c>
      <c r="F4195" s="1">
        <v>45756</v>
      </c>
      <c r="G4195">
        <v>13</v>
      </c>
      <c r="H4195">
        <v>5.9</v>
      </c>
      <c r="I4195" t="s">
        <v>65</v>
      </c>
      <c r="J4195" t="s">
        <v>66</v>
      </c>
      <c r="K4195" t="s">
        <v>248</v>
      </c>
      <c r="L4195">
        <v>9999</v>
      </c>
      <c r="M4195" t="s">
        <v>98</v>
      </c>
      <c r="N4195" t="s">
        <v>168</v>
      </c>
      <c r="O4195" t="s">
        <v>107</v>
      </c>
      <c r="P4195" t="s">
        <v>100</v>
      </c>
      <c r="Q4195" t="s">
        <v>154</v>
      </c>
      <c r="R4195" t="s">
        <v>1561</v>
      </c>
      <c r="S4195" t="s">
        <v>156</v>
      </c>
      <c r="T4195" t="s">
        <v>148</v>
      </c>
      <c r="U4195" t="s">
        <v>103</v>
      </c>
      <c r="V4195">
        <v>11005</v>
      </c>
      <c r="W4195">
        <v>6398</v>
      </c>
      <c r="X4195">
        <v>23.7</v>
      </c>
      <c r="Y4195">
        <v>14.8</v>
      </c>
      <c r="Z4195">
        <v>8525.99</v>
      </c>
      <c r="AA4195">
        <v>608</v>
      </c>
      <c r="AB4195">
        <v>315</v>
      </c>
      <c r="AC4195">
        <v>191520</v>
      </c>
      <c r="AD4195">
        <v>28888270.879999999</v>
      </c>
      <c r="AE4195">
        <v>282.02</v>
      </c>
      <c r="AF4195">
        <v>8147070153.5799999</v>
      </c>
      <c r="AG4195">
        <v>45834.86</v>
      </c>
      <c r="AH4195">
        <v>0</v>
      </c>
      <c r="AI4195">
        <v>0</v>
      </c>
      <c r="AJ4195">
        <v>22.3</v>
      </c>
      <c r="AK4195">
        <v>0</v>
      </c>
      <c r="AL4195">
        <v>0.18</v>
      </c>
      <c r="AM4195">
        <v>51998.89</v>
      </c>
      <c r="AN4195">
        <v>400.9</v>
      </c>
      <c r="AO4195">
        <v>644.54999999999995</v>
      </c>
      <c r="AP4195">
        <v>258400.09</v>
      </c>
      <c r="AQ4195">
        <v>547753.84</v>
      </c>
      <c r="AR4195" t="s">
        <v>124</v>
      </c>
      <c r="AS4195" t="s">
        <v>61</v>
      </c>
      <c r="AT4195" t="s">
        <v>62</v>
      </c>
      <c r="AU4195" t="s">
        <v>63</v>
      </c>
    </row>
    <row r="4196" spans="1:47" x14ac:dyDescent="0.25">
      <c r="A4196" t="s">
        <v>5517</v>
      </c>
      <c r="B4196">
        <v>2023</v>
      </c>
      <c r="C4196">
        <v>3</v>
      </c>
      <c r="D4196" t="s">
        <v>48</v>
      </c>
      <c r="E4196" s="1">
        <v>45011</v>
      </c>
      <c r="F4196" s="1">
        <v>45021</v>
      </c>
      <c r="G4196">
        <v>10</v>
      </c>
      <c r="H4196">
        <v>17.8</v>
      </c>
      <c r="I4196" t="s">
        <v>49</v>
      </c>
      <c r="J4196" t="s">
        <v>78</v>
      </c>
      <c r="K4196" t="s">
        <v>105</v>
      </c>
      <c r="L4196">
        <v>1201.9000000000001</v>
      </c>
      <c r="M4196" t="s">
        <v>98</v>
      </c>
      <c r="N4196" t="s">
        <v>81</v>
      </c>
      <c r="O4196" t="s">
        <v>91</v>
      </c>
      <c r="P4196" t="s">
        <v>174</v>
      </c>
      <c r="Q4196" t="s">
        <v>92</v>
      </c>
      <c r="R4196" t="s">
        <v>949</v>
      </c>
      <c r="S4196" t="s">
        <v>85</v>
      </c>
      <c r="T4196" t="s">
        <v>148</v>
      </c>
      <c r="U4196" t="s">
        <v>60</v>
      </c>
      <c r="V4196">
        <v>44616</v>
      </c>
      <c r="W4196">
        <v>25825</v>
      </c>
      <c r="X4196">
        <v>22.4</v>
      </c>
      <c r="Y4196">
        <v>12</v>
      </c>
      <c r="Z4196">
        <v>41111.120000000003</v>
      </c>
      <c r="AB4196">
        <v>41.67</v>
      </c>
      <c r="AC4196">
        <v>1713100.37</v>
      </c>
      <c r="AD4196">
        <v>24379716.379999999</v>
      </c>
      <c r="AE4196">
        <v>285.23</v>
      </c>
      <c r="AF4196">
        <v>6953826503.0699997</v>
      </c>
      <c r="AG4196">
        <v>137612.64000000001</v>
      </c>
      <c r="AH4196">
        <v>0</v>
      </c>
      <c r="AI4196">
        <v>0</v>
      </c>
      <c r="AJ4196">
        <v>17.329999999999998</v>
      </c>
      <c r="AK4196">
        <v>4225004.8499999996</v>
      </c>
      <c r="AL4196">
        <v>0.152</v>
      </c>
      <c r="AM4196">
        <v>37057.17</v>
      </c>
      <c r="AN4196">
        <v>536.4</v>
      </c>
      <c r="AO4196">
        <v>427.99</v>
      </c>
      <c r="AP4196">
        <v>229573.84</v>
      </c>
      <c r="AQ4196">
        <v>2117344.02</v>
      </c>
      <c r="AR4196" t="s">
        <v>124</v>
      </c>
      <c r="AS4196" t="s">
        <v>61</v>
      </c>
      <c r="AT4196" t="s">
        <v>62</v>
      </c>
      <c r="AU4196" t="s">
        <v>63</v>
      </c>
    </row>
    <row r="4197" spans="1:47" x14ac:dyDescent="0.25">
      <c r="A4197" t="s">
        <v>5518</v>
      </c>
      <c r="B4197">
        <v>2026</v>
      </c>
      <c r="C4197">
        <v>2</v>
      </c>
      <c r="D4197" t="s">
        <v>48</v>
      </c>
      <c r="E4197" s="1">
        <v>46075</v>
      </c>
      <c r="F4197" s="1">
        <v>46090</v>
      </c>
      <c r="G4197">
        <v>15</v>
      </c>
      <c r="H4197">
        <v>5</v>
      </c>
      <c r="I4197" t="s">
        <v>49</v>
      </c>
      <c r="J4197" t="s">
        <v>50</v>
      </c>
      <c r="K4197" t="s">
        <v>223</v>
      </c>
      <c r="L4197">
        <v>2710.1109999999999</v>
      </c>
      <c r="M4197" t="s">
        <v>98</v>
      </c>
      <c r="N4197" t="s">
        <v>81</v>
      </c>
      <c r="O4197" t="s">
        <v>200</v>
      </c>
      <c r="P4197" t="s">
        <v>131</v>
      </c>
      <c r="Q4197" t="s">
        <v>226</v>
      </c>
      <c r="R4197" t="s">
        <v>1405</v>
      </c>
      <c r="S4197" t="s">
        <v>186</v>
      </c>
      <c r="T4197" t="s">
        <v>86</v>
      </c>
      <c r="U4197" t="s">
        <v>213</v>
      </c>
      <c r="V4197">
        <v>122747</v>
      </c>
      <c r="W4197">
        <v>72947</v>
      </c>
      <c r="X4197">
        <v>4.7</v>
      </c>
      <c r="Y4197">
        <v>15.2</v>
      </c>
      <c r="Z4197">
        <v>103377.53</v>
      </c>
      <c r="AB4197">
        <v>18.059999999999999</v>
      </c>
      <c r="AC4197">
        <v>1866998.19</v>
      </c>
      <c r="AD4197">
        <v>115251473.09999999</v>
      </c>
      <c r="AE4197">
        <v>284.42</v>
      </c>
      <c r="AF4197">
        <v>32779823979.099998</v>
      </c>
      <c r="AG4197">
        <v>234185.60000000001</v>
      </c>
      <c r="AH4197">
        <v>2.1</v>
      </c>
      <c r="AI4197">
        <v>66645.41</v>
      </c>
      <c r="AJ4197">
        <v>5.52</v>
      </c>
      <c r="AK4197">
        <v>6361881.3200000003</v>
      </c>
      <c r="AL4197">
        <v>0.193</v>
      </c>
      <c r="AM4197">
        <v>222435.34</v>
      </c>
      <c r="AN4197">
        <v>238.9</v>
      </c>
      <c r="AO4197">
        <v>445.39</v>
      </c>
      <c r="AP4197">
        <v>106403.67</v>
      </c>
      <c r="AQ4197">
        <v>2496668.21</v>
      </c>
      <c r="AR4197" t="s">
        <v>61</v>
      </c>
      <c r="AS4197" t="s">
        <v>61</v>
      </c>
      <c r="AT4197" t="s">
        <v>62</v>
      </c>
      <c r="AU4197" t="s">
        <v>63</v>
      </c>
    </row>
    <row r="4198" spans="1:47" x14ac:dyDescent="0.25">
      <c r="A4198" t="s">
        <v>5519</v>
      </c>
      <c r="B4198">
        <v>2024</v>
      </c>
      <c r="C4198">
        <v>12</v>
      </c>
      <c r="D4198" t="s">
        <v>119</v>
      </c>
      <c r="E4198" s="1">
        <v>45657</v>
      </c>
      <c r="F4198" s="1">
        <v>45685</v>
      </c>
      <c r="G4198">
        <v>28</v>
      </c>
      <c r="H4198">
        <v>11.8</v>
      </c>
      <c r="I4198" t="s">
        <v>49</v>
      </c>
      <c r="J4198" t="s">
        <v>78</v>
      </c>
      <c r="K4198" t="s">
        <v>79</v>
      </c>
      <c r="L4198">
        <v>1005.9</v>
      </c>
      <c r="M4198" t="s">
        <v>68</v>
      </c>
      <c r="N4198" t="s">
        <v>69</v>
      </c>
      <c r="O4198" t="s">
        <v>91</v>
      </c>
      <c r="P4198" t="s">
        <v>154</v>
      </c>
      <c r="Q4198" t="s">
        <v>70</v>
      </c>
      <c r="R4198" t="s">
        <v>4551</v>
      </c>
      <c r="S4198" t="s">
        <v>85</v>
      </c>
      <c r="T4198" t="s">
        <v>162</v>
      </c>
      <c r="U4198" t="s">
        <v>228</v>
      </c>
      <c r="V4198">
        <v>58893</v>
      </c>
      <c r="W4198">
        <v>42997</v>
      </c>
      <c r="X4198">
        <v>23</v>
      </c>
      <c r="Y4198">
        <v>13.5</v>
      </c>
      <c r="Z4198">
        <v>46710.48</v>
      </c>
      <c r="AB4198">
        <v>40.56</v>
      </c>
      <c r="AC4198">
        <v>1894577.07</v>
      </c>
      <c r="AD4198">
        <v>26518940.809999999</v>
      </c>
      <c r="AE4198">
        <v>276.83</v>
      </c>
      <c r="AF4198">
        <v>7341238384.4300003</v>
      </c>
      <c r="AG4198">
        <v>102754.97</v>
      </c>
      <c r="AH4198">
        <v>2.1</v>
      </c>
      <c r="AI4198">
        <v>53984.69</v>
      </c>
      <c r="AJ4198">
        <v>4.6399999999999997</v>
      </c>
      <c r="AK4198">
        <v>1230478.8500000001</v>
      </c>
      <c r="AL4198">
        <v>0.11700000000000001</v>
      </c>
      <c r="AM4198">
        <v>31027.16</v>
      </c>
      <c r="AN4198">
        <v>1448.6</v>
      </c>
      <c r="AO4198">
        <v>562.16999999999996</v>
      </c>
      <c r="AP4198">
        <v>814359.46</v>
      </c>
      <c r="AQ4198">
        <v>2896703.35</v>
      </c>
      <c r="AR4198" t="s">
        <v>61</v>
      </c>
      <c r="AS4198" t="s">
        <v>61</v>
      </c>
      <c r="AT4198" t="s">
        <v>62</v>
      </c>
      <c r="AU4198" t="s">
        <v>63</v>
      </c>
    </row>
    <row r="4199" spans="1:47" x14ac:dyDescent="0.25">
      <c r="A4199" t="s">
        <v>5520</v>
      </c>
      <c r="B4199">
        <v>2022</v>
      </c>
      <c r="C4199">
        <v>10</v>
      </c>
      <c r="D4199" t="s">
        <v>119</v>
      </c>
      <c r="E4199" s="1">
        <v>44864</v>
      </c>
      <c r="F4199" s="1">
        <v>44890</v>
      </c>
      <c r="G4199">
        <v>26</v>
      </c>
      <c r="H4199">
        <v>9.8000000000000007</v>
      </c>
      <c r="I4199" t="s">
        <v>49</v>
      </c>
      <c r="J4199" t="s">
        <v>112</v>
      </c>
      <c r="K4199" t="s">
        <v>340</v>
      </c>
      <c r="L4199">
        <v>7208.39</v>
      </c>
      <c r="M4199" t="s">
        <v>98</v>
      </c>
      <c r="N4199" t="s">
        <v>168</v>
      </c>
      <c r="O4199" t="s">
        <v>99</v>
      </c>
      <c r="P4199" t="s">
        <v>257</v>
      </c>
      <c r="Q4199" t="s">
        <v>56</v>
      </c>
      <c r="R4199" t="s">
        <v>3049</v>
      </c>
      <c r="S4199" t="s">
        <v>73</v>
      </c>
      <c r="T4199" t="s">
        <v>95</v>
      </c>
      <c r="U4199" t="s">
        <v>60</v>
      </c>
      <c r="V4199">
        <v>15235</v>
      </c>
      <c r="W4199">
        <v>8569</v>
      </c>
      <c r="X4199">
        <v>2</v>
      </c>
      <c r="Y4199">
        <v>12.9</v>
      </c>
      <c r="Z4199">
        <v>14164.47</v>
      </c>
      <c r="AB4199">
        <v>20.65</v>
      </c>
      <c r="AC4199">
        <v>292496.31</v>
      </c>
      <c r="AD4199">
        <v>5350061.96</v>
      </c>
      <c r="AE4199">
        <v>217.96</v>
      </c>
      <c r="AF4199">
        <v>1166099504.8</v>
      </c>
      <c r="AG4199">
        <v>221655.14</v>
      </c>
      <c r="AH4199">
        <v>0</v>
      </c>
      <c r="AI4199">
        <v>0</v>
      </c>
      <c r="AJ4199">
        <v>5.87</v>
      </c>
      <c r="AK4199">
        <v>314048.64000000001</v>
      </c>
      <c r="AL4199">
        <v>0.189</v>
      </c>
      <c r="AM4199">
        <v>10111.620000000001</v>
      </c>
      <c r="AN4199">
        <v>866.4</v>
      </c>
      <c r="AO4199">
        <v>597.97</v>
      </c>
      <c r="AP4199">
        <v>518081.21</v>
      </c>
      <c r="AQ4199">
        <v>1042344.28</v>
      </c>
      <c r="AR4199" t="s">
        <v>61</v>
      </c>
      <c r="AS4199" t="s">
        <v>61</v>
      </c>
      <c r="AT4199" t="s">
        <v>293</v>
      </c>
      <c r="AU4199" t="s">
        <v>63</v>
      </c>
    </row>
    <row r="4200" spans="1:47" x14ac:dyDescent="0.25">
      <c r="A4200" t="s">
        <v>5521</v>
      </c>
      <c r="B4200">
        <v>2025</v>
      </c>
      <c r="C4200">
        <v>6</v>
      </c>
      <c r="D4200" t="s">
        <v>77</v>
      </c>
      <c r="E4200" s="1">
        <v>45822</v>
      </c>
      <c r="F4200" s="1">
        <v>45833</v>
      </c>
      <c r="G4200">
        <v>11</v>
      </c>
      <c r="I4200" t="s">
        <v>49</v>
      </c>
      <c r="J4200" t="s">
        <v>112</v>
      </c>
      <c r="K4200" t="s">
        <v>199</v>
      </c>
      <c r="L4200">
        <v>7204.49</v>
      </c>
      <c r="M4200" t="s">
        <v>90</v>
      </c>
      <c r="N4200" t="s">
        <v>69</v>
      </c>
      <c r="O4200" t="s">
        <v>189</v>
      </c>
      <c r="P4200" t="s">
        <v>83</v>
      </c>
      <c r="Q4200" t="s">
        <v>226</v>
      </c>
      <c r="R4200" t="s">
        <v>372</v>
      </c>
      <c r="S4200" t="s">
        <v>161</v>
      </c>
      <c r="T4200" t="s">
        <v>148</v>
      </c>
      <c r="U4200" t="s">
        <v>75</v>
      </c>
      <c r="V4200">
        <v>35123</v>
      </c>
      <c r="W4200">
        <v>25805</v>
      </c>
      <c r="X4200">
        <v>24.7</v>
      </c>
      <c r="Y4200">
        <v>14.5</v>
      </c>
      <c r="Z4200">
        <v>28588.080000000002</v>
      </c>
      <c r="AB4200">
        <v>25.07</v>
      </c>
      <c r="AC4200">
        <v>716703.17</v>
      </c>
      <c r="AD4200">
        <v>17248046.309999999</v>
      </c>
      <c r="AE4200">
        <v>278.68</v>
      </c>
      <c r="AF4200">
        <v>4806685545.6700001</v>
      </c>
      <c r="AG4200">
        <v>31492.66</v>
      </c>
      <c r="AH4200">
        <v>0</v>
      </c>
      <c r="AI4200">
        <v>0</v>
      </c>
      <c r="AJ4200">
        <v>18.43</v>
      </c>
      <c r="AK4200">
        <v>3178814.93</v>
      </c>
      <c r="AL4200">
        <v>0.33300000000000002</v>
      </c>
      <c r="AM4200">
        <v>57435.99</v>
      </c>
      <c r="AN4200">
        <v>372.2</v>
      </c>
      <c r="AO4200">
        <v>590.54</v>
      </c>
      <c r="AP4200">
        <v>219798.99</v>
      </c>
      <c r="AQ4200">
        <v>1025430.81</v>
      </c>
      <c r="AR4200" t="s">
        <v>61</v>
      </c>
      <c r="AS4200" t="s">
        <v>61</v>
      </c>
      <c r="AT4200" t="s">
        <v>62</v>
      </c>
      <c r="AU4200" t="s">
        <v>63</v>
      </c>
    </row>
    <row r="4201" spans="1:47" x14ac:dyDescent="0.25">
      <c r="A4201" t="s">
        <v>5522</v>
      </c>
      <c r="B4201">
        <v>2023</v>
      </c>
      <c r="C4201">
        <v>7</v>
      </c>
      <c r="D4201" t="s">
        <v>89</v>
      </c>
      <c r="E4201" s="1">
        <v>45131</v>
      </c>
      <c r="F4201" s="1">
        <v>45149</v>
      </c>
      <c r="G4201">
        <v>18</v>
      </c>
      <c r="H4201">
        <v>17</v>
      </c>
      <c r="I4201" t="s">
        <v>49</v>
      </c>
      <c r="J4201" t="s">
        <v>112</v>
      </c>
      <c r="K4201" t="s">
        <v>340</v>
      </c>
      <c r="L4201">
        <v>7208.39</v>
      </c>
      <c r="M4201" t="s">
        <v>68</v>
      </c>
      <c r="N4201" t="s">
        <v>69</v>
      </c>
      <c r="O4201" t="s">
        <v>54</v>
      </c>
      <c r="P4201" t="s">
        <v>93</v>
      </c>
      <c r="Q4201" t="s">
        <v>184</v>
      </c>
      <c r="R4201" t="s">
        <v>544</v>
      </c>
      <c r="S4201" t="s">
        <v>73</v>
      </c>
      <c r="T4201" t="s">
        <v>131</v>
      </c>
      <c r="U4201" t="s">
        <v>259</v>
      </c>
      <c r="V4201">
        <v>7711</v>
      </c>
      <c r="W4201">
        <v>5717</v>
      </c>
      <c r="X4201">
        <v>9.4</v>
      </c>
      <c r="Y4201">
        <v>12.2</v>
      </c>
      <c r="Z4201">
        <v>5975.2</v>
      </c>
      <c r="AB4201">
        <v>12.11</v>
      </c>
      <c r="AC4201">
        <v>72359.67</v>
      </c>
      <c r="AD4201">
        <v>3694167.4</v>
      </c>
      <c r="AE4201">
        <v>284.05</v>
      </c>
      <c r="AF4201">
        <v>1049328249.97</v>
      </c>
      <c r="AG4201">
        <v>187276.66</v>
      </c>
      <c r="AH4201">
        <v>0</v>
      </c>
      <c r="AI4201">
        <v>0</v>
      </c>
      <c r="AJ4201">
        <v>0.77</v>
      </c>
      <c r="AK4201">
        <v>28445.09</v>
      </c>
      <c r="AL4201">
        <v>0.22900000000000001</v>
      </c>
      <c r="AM4201">
        <v>8459.64</v>
      </c>
      <c r="AN4201">
        <v>294.5</v>
      </c>
      <c r="AO4201">
        <v>562.6</v>
      </c>
      <c r="AP4201">
        <v>165685.70000000001</v>
      </c>
      <c r="AQ4201">
        <v>433781.67</v>
      </c>
      <c r="AR4201" t="s">
        <v>61</v>
      </c>
      <c r="AS4201" t="s">
        <v>61</v>
      </c>
      <c r="AT4201" t="s">
        <v>62</v>
      </c>
      <c r="AU4201" t="s">
        <v>63</v>
      </c>
    </row>
    <row r="4202" spans="1:47" x14ac:dyDescent="0.25">
      <c r="A4202" t="s">
        <v>5523</v>
      </c>
      <c r="B4202">
        <v>2025</v>
      </c>
      <c r="C4202">
        <v>11</v>
      </c>
      <c r="D4202" t="s">
        <v>119</v>
      </c>
      <c r="E4202" s="1">
        <v>45976</v>
      </c>
      <c r="F4202" s="1">
        <v>45990</v>
      </c>
      <c r="G4202">
        <v>14</v>
      </c>
      <c r="H4202">
        <v>16.600000000000001</v>
      </c>
      <c r="I4202" t="s">
        <v>65</v>
      </c>
      <c r="J4202" t="s">
        <v>50</v>
      </c>
      <c r="K4202" t="s">
        <v>183</v>
      </c>
      <c r="L4202">
        <v>2710.19</v>
      </c>
      <c r="M4202" t="s">
        <v>114</v>
      </c>
      <c r="N4202" t="s">
        <v>53</v>
      </c>
      <c r="O4202" t="s">
        <v>189</v>
      </c>
      <c r="P4202" t="s">
        <v>70</v>
      </c>
      <c r="Q4202" t="s">
        <v>201</v>
      </c>
      <c r="R4202" t="s">
        <v>1008</v>
      </c>
      <c r="S4202" t="s">
        <v>186</v>
      </c>
      <c r="T4202" t="s">
        <v>102</v>
      </c>
      <c r="U4202" t="s">
        <v>103</v>
      </c>
      <c r="V4202">
        <v>119682</v>
      </c>
      <c r="W4202">
        <v>77577</v>
      </c>
      <c r="X4202">
        <v>4.3</v>
      </c>
      <c r="Y4202">
        <v>14.7</v>
      </c>
      <c r="Z4202">
        <v>95089.02</v>
      </c>
      <c r="AB4202">
        <v>14.81</v>
      </c>
      <c r="AC4202">
        <v>1408268.39</v>
      </c>
      <c r="AD4202">
        <v>108961557.13</v>
      </c>
      <c r="AE4202">
        <v>281.10000000000002</v>
      </c>
      <c r="AF4202">
        <v>30629093709.240002</v>
      </c>
      <c r="AG4202">
        <v>56351.46</v>
      </c>
      <c r="AH4202">
        <v>0.5</v>
      </c>
      <c r="AI4202">
        <v>10388.66</v>
      </c>
      <c r="AJ4202">
        <v>16.510000000000002</v>
      </c>
      <c r="AK4202">
        <v>0</v>
      </c>
      <c r="AL4202">
        <v>5.1999999999999998E-2</v>
      </c>
      <c r="AM4202">
        <v>56660.01</v>
      </c>
      <c r="AN4202">
        <v>739</v>
      </c>
      <c r="AO4202">
        <v>631.87</v>
      </c>
      <c r="AP4202">
        <v>466951.93</v>
      </c>
      <c r="AQ4202">
        <v>1998620.45</v>
      </c>
      <c r="AR4202" t="s">
        <v>61</v>
      </c>
      <c r="AS4202" t="s">
        <v>61</v>
      </c>
      <c r="AT4202" t="s">
        <v>62</v>
      </c>
      <c r="AU4202" t="s">
        <v>63</v>
      </c>
    </row>
    <row r="4203" spans="1:47" x14ac:dyDescent="0.25">
      <c r="A4203" t="s">
        <v>5524</v>
      </c>
      <c r="B4203">
        <v>2024</v>
      </c>
      <c r="C4203">
        <v>11</v>
      </c>
      <c r="D4203" t="s">
        <v>119</v>
      </c>
      <c r="E4203" s="1">
        <v>45607</v>
      </c>
      <c r="F4203" s="1">
        <v>45614</v>
      </c>
      <c r="G4203">
        <v>7</v>
      </c>
      <c r="H4203">
        <v>20.9</v>
      </c>
      <c r="I4203" t="s">
        <v>65</v>
      </c>
      <c r="J4203" t="s">
        <v>50</v>
      </c>
      <c r="K4203" t="s">
        <v>51</v>
      </c>
      <c r="L4203">
        <v>2709</v>
      </c>
      <c r="M4203" t="s">
        <v>98</v>
      </c>
      <c r="N4203" t="s">
        <v>53</v>
      </c>
      <c r="O4203" t="s">
        <v>99</v>
      </c>
      <c r="P4203" t="s">
        <v>100</v>
      </c>
      <c r="Q4203" t="s">
        <v>159</v>
      </c>
      <c r="R4203" t="s">
        <v>2146</v>
      </c>
      <c r="S4203" t="s">
        <v>170</v>
      </c>
      <c r="T4203" t="s">
        <v>86</v>
      </c>
      <c r="U4203" t="s">
        <v>60</v>
      </c>
      <c r="V4203">
        <v>143095</v>
      </c>
      <c r="W4203">
        <v>96620</v>
      </c>
      <c r="X4203">
        <v>4.5999999999999996</v>
      </c>
      <c r="Y4203">
        <v>15.4</v>
      </c>
      <c r="Z4203">
        <v>112554.06</v>
      </c>
      <c r="AB4203">
        <v>17.739999999999998</v>
      </c>
      <c r="AC4203">
        <v>1996709.02</v>
      </c>
      <c r="AD4203">
        <v>7600775.6699999999</v>
      </c>
      <c r="AE4203">
        <v>276.20999999999998</v>
      </c>
      <c r="AF4203">
        <v>2099410247.8099999</v>
      </c>
      <c r="AG4203">
        <v>187717.82</v>
      </c>
      <c r="AH4203">
        <v>3.2</v>
      </c>
      <c r="AI4203">
        <v>106994.5</v>
      </c>
      <c r="AJ4203">
        <v>7.38</v>
      </c>
      <c r="AK4203">
        <v>0</v>
      </c>
      <c r="AL4203">
        <v>0.24</v>
      </c>
      <c r="AM4203">
        <v>18241.86</v>
      </c>
      <c r="AN4203">
        <v>356.9</v>
      </c>
      <c r="AO4203">
        <v>478.59</v>
      </c>
      <c r="AP4203">
        <v>170808.77</v>
      </c>
      <c r="AQ4203">
        <v>2480471.9700000002</v>
      </c>
      <c r="AR4203" t="s">
        <v>61</v>
      </c>
      <c r="AS4203" t="s">
        <v>61</v>
      </c>
      <c r="AT4203" t="s">
        <v>62</v>
      </c>
      <c r="AU4203" t="s">
        <v>63</v>
      </c>
    </row>
    <row r="4204" spans="1:47" x14ac:dyDescent="0.25">
      <c r="A4204" t="s">
        <v>5525</v>
      </c>
      <c r="B4204">
        <v>2024</v>
      </c>
      <c r="C4204">
        <v>9</v>
      </c>
      <c r="D4204" t="s">
        <v>89</v>
      </c>
      <c r="E4204" s="1">
        <v>45548</v>
      </c>
      <c r="F4204" s="1">
        <v>45565</v>
      </c>
      <c r="G4204">
        <v>17</v>
      </c>
      <c r="H4204">
        <v>2.8</v>
      </c>
      <c r="I4204" t="s">
        <v>49</v>
      </c>
      <c r="J4204" t="s">
        <v>50</v>
      </c>
      <c r="K4204" t="s">
        <v>51</v>
      </c>
      <c r="L4204">
        <v>2709</v>
      </c>
      <c r="M4204" t="s">
        <v>80</v>
      </c>
      <c r="N4204" t="s">
        <v>168</v>
      </c>
      <c r="O4204" t="s">
        <v>189</v>
      </c>
      <c r="P4204" t="s">
        <v>150</v>
      </c>
      <c r="Q4204" t="s">
        <v>128</v>
      </c>
      <c r="R4204" t="s">
        <v>1467</v>
      </c>
      <c r="S4204" t="s">
        <v>170</v>
      </c>
      <c r="T4204" t="s">
        <v>131</v>
      </c>
      <c r="U4204" t="s">
        <v>181</v>
      </c>
      <c r="V4204">
        <v>75294</v>
      </c>
      <c r="W4204">
        <v>44239</v>
      </c>
      <c r="X4204">
        <v>10.1</v>
      </c>
      <c r="Y4204">
        <v>10.4</v>
      </c>
      <c r="Z4204">
        <v>65635.490000000005</v>
      </c>
      <c r="AB4204">
        <v>25.44</v>
      </c>
      <c r="AC4204">
        <v>1669766.87</v>
      </c>
      <c r="AD4204">
        <v>6389614.9500000002</v>
      </c>
      <c r="AE4204">
        <v>278.08</v>
      </c>
      <c r="AF4204">
        <v>1776824125.3</v>
      </c>
      <c r="AG4204">
        <v>122561.24</v>
      </c>
      <c r="AH4204">
        <v>0.2</v>
      </c>
      <c r="AI4204">
        <v>5277.02</v>
      </c>
      <c r="AJ4204">
        <v>22.13</v>
      </c>
      <c r="AK4204">
        <v>1414021.79</v>
      </c>
      <c r="AL4204">
        <v>0.104</v>
      </c>
      <c r="AM4204">
        <v>6645.2</v>
      </c>
      <c r="AN4204">
        <v>651</v>
      </c>
      <c r="AO4204">
        <v>568.4</v>
      </c>
      <c r="AP4204">
        <v>370028.4</v>
      </c>
      <c r="AQ4204">
        <v>2174278.73</v>
      </c>
      <c r="AR4204" t="s">
        <v>61</v>
      </c>
      <c r="AS4204" t="s">
        <v>61</v>
      </c>
      <c r="AT4204" t="s">
        <v>62</v>
      </c>
      <c r="AU4204" t="s">
        <v>63</v>
      </c>
    </row>
    <row r="4205" spans="1:47" x14ac:dyDescent="0.25">
      <c r="A4205" t="s">
        <v>5526</v>
      </c>
      <c r="B4205">
        <v>2024</v>
      </c>
      <c r="C4205">
        <v>8</v>
      </c>
      <c r="D4205" t="s">
        <v>89</v>
      </c>
      <c r="E4205" s="1">
        <v>45535</v>
      </c>
      <c r="F4205" s="1">
        <v>45549</v>
      </c>
      <c r="G4205">
        <v>14</v>
      </c>
      <c r="H4205">
        <v>14</v>
      </c>
      <c r="I4205" t="s">
        <v>65</v>
      </c>
      <c r="J4205" t="s">
        <v>50</v>
      </c>
      <c r="K4205" t="s">
        <v>51</v>
      </c>
      <c r="L4205">
        <v>2709</v>
      </c>
      <c r="M4205" t="s">
        <v>52</v>
      </c>
      <c r="N4205" t="s">
        <v>81</v>
      </c>
      <c r="O4205" t="s">
        <v>91</v>
      </c>
      <c r="P4205" t="s">
        <v>92</v>
      </c>
      <c r="Q4205" t="s">
        <v>230</v>
      </c>
      <c r="R4205" t="s">
        <v>762</v>
      </c>
      <c r="S4205" t="s">
        <v>170</v>
      </c>
      <c r="T4205" t="s">
        <v>162</v>
      </c>
      <c r="U4205" t="s">
        <v>228</v>
      </c>
      <c r="V4205">
        <v>111275</v>
      </c>
      <c r="W4205">
        <v>70344</v>
      </c>
      <c r="X4205">
        <v>10.6</v>
      </c>
      <c r="Y4205">
        <v>11.6</v>
      </c>
      <c r="Z4205">
        <v>94065.4</v>
      </c>
      <c r="AB4205">
        <v>20.64</v>
      </c>
      <c r="AC4205">
        <v>1941509.86</v>
      </c>
      <c r="AD4205">
        <v>5371134.3399999999</v>
      </c>
      <c r="AE4205">
        <v>273.20999999999998</v>
      </c>
      <c r="AF4205">
        <v>1467447613.03</v>
      </c>
      <c r="AG4205">
        <v>25907.27</v>
      </c>
      <c r="AH4205">
        <v>2.1</v>
      </c>
      <c r="AI4205">
        <v>70276.44</v>
      </c>
      <c r="AJ4205">
        <v>9.42</v>
      </c>
      <c r="AK4205">
        <v>0</v>
      </c>
      <c r="AL4205">
        <v>0.28899999999999998</v>
      </c>
      <c r="AM4205">
        <v>15522.58</v>
      </c>
      <c r="AN4205">
        <v>415.7</v>
      </c>
      <c r="AO4205">
        <v>724</v>
      </c>
      <c r="AP4205">
        <v>300966.8</v>
      </c>
      <c r="AQ4205">
        <v>2354182.9500000002</v>
      </c>
      <c r="AR4205" t="s">
        <v>61</v>
      </c>
      <c r="AS4205" t="s">
        <v>61</v>
      </c>
      <c r="AT4205" t="s">
        <v>62</v>
      </c>
      <c r="AU4205" t="s">
        <v>63</v>
      </c>
    </row>
    <row r="4206" spans="1:47" x14ac:dyDescent="0.25">
      <c r="A4206" t="s">
        <v>5527</v>
      </c>
      <c r="B4206">
        <v>2023</v>
      </c>
      <c r="C4206">
        <v>7</v>
      </c>
      <c r="D4206" t="s">
        <v>89</v>
      </c>
      <c r="E4206" s="1">
        <v>45112</v>
      </c>
      <c r="F4206" s="1">
        <v>45138</v>
      </c>
      <c r="G4206">
        <v>26</v>
      </c>
      <c r="H4206">
        <v>1.8</v>
      </c>
      <c r="I4206" t="s">
        <v>49</v>
      </c>
      <c r="J4206" t="s">
        <v>78</v>
      </c>
      <c r="K4206" t="s">
        <v>315</v>
      </c>
      <c r="L4206">
        <v>1511.9</v>
      </c>
      <c r="M4206" t="s">
        <v>68</v>
      </c>
      <c r="N4206" t="s">
        <v>106</v>
      </c>
      <c r="O4206" t="s">
        <v>99</v>
      </c>
      <c r="P4206" t="s">
        <v>230</v>
      </c>
      <c r="Q4206" t="s">
        <v>128</v>
      </c>
      <c r="R4206" t="s">
        <v>1716</v>
      </c>
      <c r="S4206" t="s">
        <v>85</v>
      </c>
      <c r="T4206" t="s">
        <v>102</v>
      </c>
      <c r="U4206" t="s">
        <v>259</v>
      </c>
      <c r="V4206">
        <v>46020</v>
      </c>
      <c r="W4206">
        <v>26683</v>
      </c>
      <c r="X4206">
        <v>20.100000000000001</v>
      </c>
      <c r="Y4206">
        <v>15.8</v>
      </c>
      <c r="Z4206">
        <v>37287.94</v>
      </c>
      <c r="AB4206">
        <v>33.83</v>
      </c>
      <c r="AC4206">
        <v>1261451.01</v>
      </c>
      <c r="AD4206">
        <v>33247791.699999999</v>
      </c>
      <c r="AE4206">
        <v>284.70999999999998</v>
      </c>
      <c r="AF4206">
        <v>9465978774.9099998</v>
      </c>
      <c r="AG4206">
        <v>25619.25</v>
      </c>
      <c r="AH4206">
        <v>0.8</v>
      </c>
      <c r="AI4206">
        <v>20452.36</v>
      </c>
      <c r="AJ4206">
        <v>22.23</v>
      </c>
      <c r="AK4206">
        <v>7390984.0899999999</v>
      </c>
      <c r="AL4206">
        <v>0.191</v>
      </c>
      <c r="AM4206">
        <v>63503.28</v>
      </c>
      <c r="AN4206">
        <v>944.1</v>
      </c>
      <c r="AO4206">
        <v>554.01</v>
      </c>
      <c r="AP4206">
        <v>523040.84</v>
      </c>
      <c r="AQ4206">
        <v>1894066.74</v>
      </c>
      <c r="AR4206" t="s">
        <v>61</v>
      </c>
      <c r="AS4206" t="s">
        <v>61</v>
      </c>
      <c r="AT4206" t="s">
        <v>62</v>
      </c>
      <c r="AU4206" t="s">
        <v>63</v>
      </c>
    </row>
    <row r="4207" spans="1:47" x14ac:dyDescent="0.25">
      <c r="A4207" t="s">
        <v>5528</v>
      </c>
      <c r="B4207">
        <v>2021</v>
      </c>
      <c r="C4207">
        <v>2</v>
      </c>
      <c r="D4207" t="s">
        <v>48</v>
      </c>
      <c r="E4207" s="1">
        <v>44228</v>
      </c>
      <c r="F4207" s="1">
        <v>44246</v>
      </c>
      <c r="G4207">
        <v>18</v>
      </c>
      <c r="H4207">
        <v>10.1</v>
      </c>
      <c r="I4207" t="s">
        <v>49</v>
      </c>
      <c r="J4207" t="s">
        <v>78</v>
      </c>
      <c r="K4207" t="s">
        <v>315</v>
      </c>
      <c r="L4207">
        <v>1511.9</v>
      </c>
      <c r="M4207" t="s">
        <v>98</v>
      </c>
      <c r="N4207" t="s">
        <v>69</v>
      </c>
      <c r="O4207" t="s">
        <v>189</v>
      </c>
      <c r="P4207" t="s">
        <v>55</v>
      </c>
      <c r="Q4207" t="s">
        <v>128</v>
      </c>
      <c r="R4207" t="s">
        <v>3013</v>
      </c>
      <c r="S4207" t="s">
        <v>85</v>
      </c>
      <c r="T4207" t="s">
        <v>102</v>
      </c>
      <c r="U4207" t="s">
        <v>75</v>
      </c>
      <c r="V4207">
        <v>55864</v>
      </c>
      <c r="W4207">
        <v>30735</v>
      </c>
      <c r="X4207">
        <v>16.399999999999999</v>
      </c>
      <c r="Y4207">
        <v>15</v>
      </c>
      <c r="Z4207">
        <v>47443.42</v>
      </c>
      <c r="AB4207">
        <v>17.61</v>
      </c>
      <c r="AC4207">
        <v>835478.63</v>
      </c>
      <c r="AD4207">
        <v>38107978.25</v>
      </c>
      <c r="AE4207">
        <v>174.06</v>
      </c>
      <c r="AF4207">
        <v>6633074694.1899996</v>
      </c>
      <c r="AG4207">
        <v>64897.02</v>
      </c>
      <c r="AH4207">
        <v>5</v>
      </c>
      <c r="AI4207">
        <v>71451.06</v>
      </c>
      <c r="AJ4207">
        <v>9.98</v>
      </c>
      <c r="AK4207">
        <v>3803176.23</v>
      </c>
      <c r="AL4207">
        <v>0.31</v>
      </c>
      <c r="AM4207">
        <v>118134.73</v>
      </c>
      <c r="AN4207">
        <v>922.3</v>
      </c>
      <c r="AO4207">
        <v>686.82</v>
      </c>
      <c r="AP4207">
        <v>633454.09</v>
      </c>
      <c r="AQ4207">
        <v>1723415.53</v>
      </c>
      <c r="AR4207" t="s">
        <v>61</v>
      </c>
      <c r="AS4207" t="s">
        <v>61</v>
      </c>
      <c r="AT4207" t="s">
        <v>62</v>
      </c>
      <c r="AU4207" t="s">
        <v>63</v>
      </c>
    </row>
    <row r="4208" spans="1:47" x14ac:dyDescent="0.25">
      <c r="A4208" t="s">
        <v>5529</v>
      </c>
      <c r="B4208">
        <v>2020</v>
      </c>
      <c r="C4208">
        <v>1</v>
      </c>
      <c r="D4208" t="s">
        <v>48</v>
      </c>
      <c r="E4208" s="1">
        <v>43852</v>
      </c>
      <c r="F4208" s="1">
        <v>43870</v>
      </c>
      <c r="G4208">
        <v>18</v>
      </c>
      <c r="H4208">
        <v>16.3</v>
      </c>
      <c r="I4208" t="s">
        <v>65</v>
      </c>
      <c r="J4208" t="s">
        <v>50</v>
      </c>
      <c r="K4208" t="s">
        <v>51</v>
      </c>
      <c r="L4208">
        <v>2709</v>
      </c>
      <c r="M4208" t="s">
        <v>114</v>
      </c>
      <c r="N4208" t="s">
        <v>106</v>
      </c>
      <c r="O4208" t="s">
        <v>91</v>
      </c>
      <c r="P4208" t="s">
        <v>70</v>
      </c>
      <c r="Q4208" t="s">
        <v>154</v>
      </c>
      <c r="R4208" t="s">
        <v>4402</v>
      </c>
      <c r="S4208" t="s">
        <v>58</v>
      </c>
      <c r="T4208" t="s">
        <v>102</v>
      </c>
      <c r="U4208" t="s">
        <v>60</v>
      </c>
      <c r="V4208">
        <v>344701</v>
      </c>
      <c r="W4208">
        <v>238984</v>
      </c>
      <c r="X4208">
        <v>19.2</v>
      </c>
      <c r="Y4208">
        <v>11.5</v>
      </c>
      <c r="Z4208">
        <v>268006.7</v>
      </c>
      <c r="AB4208">
        <v>31.19</v>
      </c>
      <c r="AC4208">
        <v>8359128.9699999997</v>
      </c>
      <c r="AD4208">
        <v>15742713.560000001</v>
      </c>
      <c r="AE4208">
        <v>161.41</v>
      </c>
      <c r="AF4208">
        <v>2541031395.7199998</v>
      </c>
      <c r="AG4208">
        <v>175650.31</v>
      </c>
      <c r="AH4208">
        <v>0.8</v>
      </c>
      <c r="AI4208">
        <v>10891.7</v>
      </c>
      <c r="AJ4208">
        <v>16.48</v>
      </c>
      <c r="AK4208">
        <v>0</v>
      </c>
      <c r="AL4208">
        <v>5.7000000000000002E-2</v>
      </c>
      <c r="AM4208">
        <v>8973.35</v>
      </c>
      <c r="AN4208">
        <v>958.7</v>
      </c>
      <c r="AO4208">
        <v>465.44</v>
      </c>
      <c r="AP4208">
        <v>446217.33</v>
      </c>
      <c r="AQ4208">
        <v>9000861.6600000001</v>
      </c>
      <c r="AR4208" t="s">
        <v>124</v>
      </c>
      <c r="AS4208" t="s">
        <v>61</v>
      </c>
      <c r="AT4208" t="s">
        <v>62</v>
      </c>
      <c r="AU4208" t="s">
        <v>63</v>
      </c>
    </row>
    <row r="4209" spans="1:47" x14ac:dyDescent="0.25">
      <c r="A4209" t="s">
        <v>5530</v>
      </c>
      <c r="B4209">
        <v>2021</v>
      </c>
      <c r="C4209">
        <v>12</v>
      </c>
      <c r="D4209" t="s">
        <v>119</v>
      </c>
      <c r="E4209" s="1">
        <v>44551</v>
      </c>
      <c r="F4209" s="1">
        <v>44572</v>
      </c>
      <c r="G4209">
        <v>21</v>
      </c>
      <c r="H4209">
        <v>15.4</v>
      </c>
      <c r="I4209" t="s">
        <v>65</v>
      </c>
      <c r="J4209" t="s">
        <v>66</v>
      </c>
      <c r="K4209" t="s">
        <v>245</v>
      </c>
      <c r="L4209">
        <v>8905.9</v>
      </c>
      <c r="M4209" t="s">
        <v>68</v>
      </c>
      <c r="N4209" t="s">
        <v>81</v>
      </c>
      <c r="O4209" t="s">
        <v>189</v>
      </c>
      <c r="P4209" t="s">
        <v>184</v>
      </c>
      <c r="Q4209" t="s">
        <v>196</v>
      </c>
      <c r="R4209" t="s">
        <v>582</v>
      </c>
      <c r="S4209" t="s">
        <v>137</v>
      </c>
      <c r="T4209" t="s">
        <v>131</v>
      </c>
      <c r="U4209" t="s">
        <v>103</v>
      </c>
      <c r="V4209">
        <v>12805</v>
      </c>
      <c r="W4209">
        <v>7215</v>
      </c>
      <c r="X4209">
        <v>19.2</v>
      </c>
      <c r="Y4209">
        <v>11.2</v>
      </c>
      <c r="Z4209">
        <v>12031.14</v>
      </c>
      <c r="AB4209">
        <v>26.01</v>
      </c>
      <c r="AC4209">
        <v>312929.95</v>
      </c>
      <c r="AD4209">
        <v>13436016.220000001</v>
      </c>
      <c r="AE4209">
        <v>170.58</v>
      </c>
      <c r="AF4209">
        <v>2291915646.8099999</v>
      </c>
      <c r="AG4209">
        <v>163493.21</v>
      </c>
      <c r="AH4209">
        <v>1.4</v>
      </c>
      <c r="AI4209">
        <v>20257.830000000002</v>
      </c>
      <c r="AJ4209">
        <v>13.89</v>
      </c>
      <c r="AK4209">
        <v>0</v>
      </c>
      <c r="AL4209">
        <v>0.29599999999999999</v>
      </c>
      <c r="AM4209">
        <v>39770.61</v>
      </c>
      <c r="AN4209">
        <v>769.9</v>
      </c>
      <c r="AO4209">
        <v>595.66999999999996</v>
      </c>
      <c r="AP4209">
        <v>458606.33</v>
      </c>
      <c r="AQ4209">
        <v>995057.93</v>
      </c>
      <c r="AR4209" t="s">
        <v>61</v>
      </c>
      <c r="AS4209" t="s">
        <v>124</v>
      </c>
      <c r="AT4209" t="s">
        <v>62</v>
      </c>
      <c r="AU4209" t="s">
        <v>63</v>
      </c>
    </row>
    <row r="4210" spans="1:47" x14ac:dyDescent="0.25">
      <c r="A4210" t="s">
        <v>5531</v>
      </c>
      <c r="B4210">
        <v>2022</v>
      </c>
      <c r="C4210">
        <v>8</v>
      </c>
      <c r="D4210" t="s">
        <v>89</v>
      </c>
      <c r="E4210" s="1">
        <v>44786</v>
      </c>
      <c r="F4210" s="1">
        <v>44801</v>
      </c>
      <c r="G4210">
        <v>15</v>
      </c>
      <c r="H4210">
        <v>2.2000000000000002</v>
      </c>
      <c r="I4210" t="s">
        <v>49</v>
      </c>
      <c r="J4210" t="s">
        <v>50</v>
      </c>
      <c r="K4210" t="s">
        <v>120</v>
      </c>
      <c r="L4210">
        <v>2710.1921000000002</v>
      </c>
      <c r="M4210" t="s">
        <v>80</v>
      </c>
      <c r="N4210" t="s">
        <v>106</v>
      </c>
      <c r="O4210" t="s">
        <v>99</v>
      </c>
      <c r="P4210" t="s">
        <v>146</v>
      </c>
      <c r="Q4210" t="s">
        <v>128</v>
      </c>
      <c r="R4210" t="s">
        <v>4486</v>
      </c>
      <c r="S4210" t="s">
        <v>123</v>
      </c>
      <c r="T4210" t="s">
        <v>187</v>
      </c>
      <c r="U4210" t="s">
        <v>181</v>
      </c>
      <c r="V4210">
        <v>28739</v>
      </c>
      <c r="W4210">
        <v>16043</v>
      </c>
      <c r="X4210">
        <v>19.899999999999999</v>
      </c>
      <c r="Y4210">
        <v>11.2</v>
      </c>
      <c r="Z4210">
        <v>23343.4</v>
      </c>
      <c r="AB4210">
        <v>36.39</v>
      </c>
      <c r="AC4210">
        <v>849466.33</v>
      </c>
      <c r="AD4210">
        <v>15176244.640000001</v>
      </c>
      <c r="AE4210">
        <v>211.29</v>
      </c>
      <c r="AF4210">
        <v>3206588729.9899998</v>
      </c>
      <c r="AG4210">
        <v>105960.26</v>
      </c>
      <c r="AH4210">
        <v>0</v>
      </c>
      <c r="AI4210">
        <v>0</v>
      </c>
      <c r="AJ4210">
        <v>22.93</v>
      </c>
      <c r="AK4210">
        <v>3479912.9</v>
      </c>
      <c r="AL4210">
        <v>0.14899999999999999</v>
      </c>
      <c r="AM4210">
        <v>22612.6</v>
      </c>
      <c r="AN4210">
        <v>298.8</v>
      </c>
      <c r="AO4210">
        <v>540.38</v>
      </c>
      <c r="AP4210">
        <v>161465.54</v>
      </c>
      <c r="AQ4210">
        <v>1139504.73</v>
      </c>
      <c r="AR4210" t="s">
        <v>61</v>
      </c>
      <c r="AS4210" t="s">
        <v>61</v>
      </c>
      <c r="AT4210" t="s">
        <v>62</v>
      </c>
      <c r="AU4210" t="s">
        <v>117</v>
      </c>
    </row>
    <row r="4211" spans="1:47" x14ac:dyDescent="0.25">
      <c r="A4211" t="s">
        <v>5532</v>
      </c>
      <c r="B4211">
        <v>2020</v>
      </c>
      <c r="C4211">
        <v>8</v>
      </c>
      <c r="D4211" t="s">
        <v>89</v>
      </c>
      <c r="E4211" s="1">
        <v>44072</v>
      </c>
      <c r="F4211" s="1">
        <v>44097</v>
      </c>
      <c r="G4211">
        <v>25</v>
      </c>
      <c r="H4211">
        <v>13.6</v>
      </c>
      <c r="I4211" t="s">
        <v>65</v>
      </c>
      <c r="J4211" t="s">
        <v>66</v>
      </c>
      <c r="K4211" t="s">
        <v>251</v>
      </c>
      <c r="L4211">
        <v>8543.7000000000007</v>
      </c>
      <c r="M4211" t="s">
        <v>80</v>
      </c>
      <c r="N4211" t="s">
        <v>69</v>
      </c>
      <c r="O4211" t="s">
        <v>91</v>
      </c>
      <c r="P4211" t="s">
        <v>100</v>
      </c>
      <c r="Q4211" t="s">
        <v>159</v>
      </c>
      <c r="R4211" t="s">
        <v>5533</v>
      </c>
      <c r="S4211" t="s">
        <v>156</v>
      </c>
      <c r="T4211" t="s">
        <v>187</v>
      </c>
      <c r="U4211" t="s">
        <v>132</v>
      </c>
      <c r="V4211">
        <v>24114</v>
      </c>
      <c r="W4211">
        <v>16147</v>
      </c>
      <c r="X4211">
        <v>24.2</v>
      </c>
      <c r="Y4211">
        <v>13.8</v>
      </c>
      <c r="Z4211">
        <v>20421.05</v>
      </c>
      <c r="AA4211">
        <v>1458</v>
      </c>
      <c r="AB4211">
        <v>2488.69</v>
      </c>
      <c r="AC4211">
        <v>3628510.02</v>
      </c>
      <c r="AD4211">
        <v>18109999.77</v>
      </c>
      <c r="AE4211">
        <v>162.84</v>
      </c>
      <c r="AF4211">
        <v>2949032362.5500002</v>
      </c>
      <c r="AG4211">
        <v>88239.41</v>
      </c>
      <c r="AH4211">
        <v>0.3</v>
      </c>
      <c r="AI4211">
        <v>7931.16</v>
      </c>
      <c r="AJ4211">
        <v>13.01</v>
      </c>
      <c r="AK4211">
        <v>0</v>
      </c>
      <c r="AL4211">
        <v>0.14299999999999999</v>
      </c>
      <c r="AM4211">
        <v>25897.3</v>
      </c>
      <c r="AN4211">
        <v>707.9</v>
      </c>
      <c r="AO4211">
        <v>636.94000000000005</v>
      </c>
      <c r="AP4211">
        <v>450889.83</v>
      </c>
      <c r="AQ4211">
        <v>4201467.72</v>
      </c>
      <c r="AR4211" t="s">
        <v>61</v>
      </c>
      <c r="AS4211" t="s">
        <v>61</v>
      </c>
      <c r="AT4211" t="s">
        <v>293</v>
      </c>
      <c r="AU4211" t="s">
        <v>63</v>
      </c>
    </row>
    <row r="4212" spans="1:47" x14ac:dyDescent="0.25">
      <c r="A4212" t="s">
        <v>5534</v>
      </c>
      <c r="B4212">
        <v>2020</v>
      </c>
      <c r="C4212">
        <v>11</v>
      </c>
      <c r="D4212" t="s">
        <v>119</v>
      </c>
      <c r="E4212" s="1">
        <v>44158</v>
      </c>
      <c r="F4212" s="1">
        <v>44165</v>
      </c>
      <c r="G4212">
        <v>7</v>
      </c>
      <c r="H4212">
        <v>14.4</v>
      </c>
      <c r="I4212" t="s">
        <v>65</v>
      </c>
      <c r="J4212" t="s">
        <v>50</v>
      </c>
      <c r="K4212" t="s">
        <v>51</v>
      </c>
      <c r="L4212">
        <v>2709</v>
      </c>
      <c r="M4212" t="s">
        <v>80</v>
      </c>
      <c r="N4212" t="s">
        <v>168</v>
      </c>
      <c r="O4212" t="s">
        <v>107</v>
      </c>
      <c r="P4212" t="s">
        <v>184</v>
      </c>
      <c r="Q4212" t="s">
        <v>108</v>
      </c>
      <c r="R4212" t="s">
        <v>725</v>
      </c>
      <c r="S4212" t="s">
        <v>58</v>
      </c>
      <c r="T4212" t="s">
        <v>162</v>
      </c>
      <c r="U4212" t="s">
        <v>143</v>
      </c>
      <c r="V4212">
        <v>196191</v>
      </c>
      <c r="W4212">
        <v>110657</v>
      </c>
      <c r="X4212">
        <v>5.5</v>
      </c>
      <c r="Y4212">
        <v>12.9</v>
      </c>
      <c r="Z4212">
        <v>185526.97</v>
      </c>
      <c r="AB4212">
        <v>17.93</v>
      </c>
      <c r="AC4212">
        <v>3326498.57</v>
      </c>
      <c r="AD4212">
        <v>14690025.48</v>
      </c>
      <c r="AE4212">
        <v>164.28</v>
      </c>
      <c r="AF4212">
        <v>2413277385.8499999</v>
      </c>
      <c r="AG4212">
        <v>172124.02</v>
      </c>
      <c r="AH4212">
        <v>0</v>
      </c>
      <c r="AI4212">
        <v>0</v>
      </c>
      <c r="AJ4212">
        <v>6.84</v>
      </c>
      <c r="AK4212">
        <v>0</v>
      </c>
      <c r="AL4212">
        <v>0.11</v>
      </c>
      <c r="AM4212">
        <v>16159.03</v>
      </c>
      <c r="AN4212">
        <v>278.3</v>
      </c>
      <c r="AO4212">
        <v>597.70000000000005</v>
      </c>
      <c r="AP4212">
        <v>166339.91</v>
      </c>
      <c r="AQ4212">
        <v>3681121.53</v>
      </c>
      <c r="AR4212" t="s">
        <v>61</v>
      </c>
      <c r="AS4212" t="s">
        <v>61</v>
      </c>
      <c r="AT4212" t="s">
        <v>62</v>
      </c>
      <c r="AU4212" t="s">
        <v>63</v>
      </c>
    </row>
    <row r="4213" spans="1:47" x14ac:dyDescent="0.25">
      <c r="A4213" t="s">
        <v>5535</v>
      </c>
      <c r="B4213">
        <v>2020</v>
      </c>
      <c r="C4213">
        <v>9</v>
      </c>
      <c r="D4213" t="s">
        <v>89</v>
      </c>
      <c r="E4213" s="1">
        <v>44080</v>
      </c>
      <c r="F4213" s="1">
        <v>44097</v>
      </c>
      <c r="G4213">
        <v>17</v>
      </c>
      <c r="H4213">
        <v>11.9</v>
      </c>
      <c r="I4213" t="s">
        <v>65</v>
      </c>
      <c r="J4213" t="s">
        <v>50</v>
      </c>
      <c r="K4213" t="s">
        <v>423</v>
      </c>
      <c r="L4213">
        <v>2710.1941000000002</v>
      </c>
      <c r="M4213" t="s">
        <v>114</v>
      </c>
      <c r="N4213" t="s">
        <v>106</v>
      </c>
      <c r="O4213" t="s">
        <v>91</v>
      </c>
      <c r="P4213" t="s">
        <v>92</v>
      </c>
      <c r="Q4213" t="s">
        <v>196</v>
      </c>
      <c r="R4213" t="s">
        <v>5077</v>
      </c>
      <c r="S4213" t="s">
        <v>142</v>
      </c>
      <c r="T4213" t="s">
        <v>59</v>
      </c>
      <c r="U4213" t="s">
        <v>166</v>
      </c>
      <c r="V4213">
        <v>48134</v>
      </c>
      <c r="W4213">
        <v>34171</v>
      </c>
      <c r="X4213">
        <v>2.2000000000000002</v>
      </c>
      <c r="Y4213">
        <v>15.6</v>
      </c>
      <c r="Z4213">
        <v>45085.36</v>
      </c>
      <c r="AB4213">
        <v>54.68</v>
      </c>
      <c r="AC4213">
        <v>2465267.48</v>
      </c>
      <c r="AD4213">
        <v>48430242.859999999</v>
      </c>
      <c r="AE4213">
        <v>160.38999999999999</v>
      </c>
      <c r="AF4213">
        <v>7767726652.3199997</v>
      </c>
      <c r="AG4213">
        <v>193298.32</v>
      </c>
      <c r="AI4213">
        <v>51416.25</v>
      </c>
      <c r="AJ4213">
        <v>14.28</v>
      </c>
      <c r="AK4213">
        <v>0</v>
      </c>
      <c r="AL4213">
        <v>0.151</v>
      </c>
      <c r="AM4213">
        <v>73129.67</v>
      </c>
      <c r="AN4213">
        <v>740.1</v>
      </c>
      <c r="AO4213">
        <v>721.11</v>
      </c>
      <c r="AP4213">
        <v>533693.51</v>
      </c>
      <c r="AQ4213">
        <v>3316805.23</v>
      </c>
      <c r="AR4213" t="s">
        <v>61</v>
      </c>
      <c r="AS4213" t="s">
        <v>61</v>
      </c>
      <c r="AT4213" t="s">
        <v>62</v>
      </c>
      <c r="AU4213" t="s">
        <v>63</v>
      </c>
    </row>
    <row r="4214" spans="1:47" x14ac:dyDescent="0.25">
      <c r="A4214" t="s">
        <v>5536</v>
      </c>
      <c r="B4214">
        <v>2021</v>
      </c>
      <c r="C4214">
        <v>8</v>
      </c>
      <c r="D4214" t="s">
        <v>89</v>
      </c>
      <c r="E4214" s="1">
        <v>44436</v>
      </c>
      <c r="F4214" s="1">
        <v>44445</v>
      </c>
      <c r="G4214">
        <v>9</v>
      </c>
      <c r="H4214">
        <v>17.2</v>
      </c>
      <c r="I4214" t="s">
        <v>49</v>
      </c>
      <c r="J4214" t="s">
        <v>50</v>
      </c>
      <c r="K4214" t="s">
        <v>423</v>
      </c>
      <c r="L4214">
        <v>2710.1941000000002</v>
      </c>
      <c r="M4214" t="s">
        <v>90</v>
      </c>
      <c r="N4214" t="s">
        <v>81</v>
      </c>
      <c r="O4214" t="s">
        <v>99</v>
      </c>
      <c r="P4214" t="s">
        <v>93</v>
      </c>
      <c r="Q4214" t="s">
        <v>226</v>
      </c>
      <c r="R4214" t="s">
        <v>3628</v>
      </c>
      <c r="S4214" t="s">
        <v>142</v>
      </c>
      <c r="T4214" t="s">
        <v>131</v>
      </c>
      <c r="U4214" t="s">
        <v>259</v>
      </c>
      <c r="V4214">
        <v>29724</v>
      </c>
      <c r="W4214">
        <v>22256</v>
      </c>
      <c r="X4214">
        <v>9.3000000000000007</v>
      </c>
      <c r="Y4214">
        <v>14.3</v>
      </c>
      <c r="Z4214">
        <v>24467.03</v>
      </c>
      <c r="AB4214">
        <v>38.35</v>
      </c>
      <c r="AC4214">
        <v>938310.6</v>
      </c>
      <c r="AD4214">
        <v>21378556.800000001</v>
      </c>
      <c r="AE4214">
        <v>166.26</v>
      </c>
      <c r="AF4214">
        <v>3554398853.5700002</v>
      </c>
      <c r="AG4214">
        <v>96372.27</v>
      </c>
      <c r="AH4214">
        <v>0</v>
      </c>
      <c r="AI4214">
        <v>0</v>
      </c>
      <c r="AJ4214">
        <v>10.01</v>
      </c>
      <c r="AK4214">
        <v>2139993.54</v>
      </c>
      <c r="AL4214">
        <v>0.248</v>
      </c>
      <c r="AM4214">
        <v>53018.82</v>
      </c>
      <c r="AN4214">
        <v>197.6</v>
      </c>
      <c r="AO4214">
        <v>701.26</v>
      </c>
      <c r="AP4214">
        <v>138568.98000000001</v>
      </c>
      <c r="AQ4214">
        <v>1226270.67</v>
      </c>
      <c r="AR4214" t="s">
        <v>61</v>
      </c>
      <c r="AS4214" t="s">
        <v>61</v>
      </c>
      <c r="AT4214" t="s">
        <v>62</v>
      </c>
      <c r="AU4214" t="s">
        <v>63</v>
      </c>
    </row>
    <row r="4215" spans="1:47" x14ac:dyDescent="0.25">
      <c r="A4215" t="s">
        <v>5537</v>
      </c>
      <c r="B4215">
        <v>2020</v>
      </c>
      <c r="C4215">
        <v>9</v>
      </c>
      <c r="D4215" t="s">
        <v>89</v>
      </c>
      <c r="E4215" s="1">
        <v>44101</v>
      </c>
      <c r="F4215" s="1">
        <v>44116</v>
      </c>
      <c r="G4215">
        <v>15</v>
      </c>
      <c r="H4215">
        <v>14.6</v>
      </c>
      <c r="I4215" t="s">
        <v>49</v>
      </c>
      <c r="J4215" t="s">
        <v>66</v>
      </c>
      <c r="K4215" t="s">
        <v>251</v>
      </c>
      <c r="L4215">
        <v>8543.7000000000007</v>
      </c>
      <c r="M4215" t="s">
        <v>80</v>
      </c>
      <c r="N4215" t="s">
        <v>53</v>
      </c>
      <c r="O4215" t="s">
        <v>189</v>
      </c>
      <c r="P4215" t="s">
        <v>257</v>
      </c>
      <c r="Q4215" t="s">
        <v>56</v>
      </c>
      <c r="R4215" t="s">
        <v>2923</v>
      </c>
      <c r="S4215" t="s">
        <v>156</v>
      </c>
      <c r="T4215" t="s">
        <v>148</v>
      </c>
      <c r="U4215" t="s">
        <v>87</v>
      </c>
      <c r="V4215">
        <v>27655</v>
      </c>
      <c r="W4215">
        <v>15712</v>
      </c>
      <c r="X4215">
        <v>21.4</v>
      </c>
      <c r="Y4215">
        <v>11.8</v>
      </c>
      <c r="Z4215">
        <v>21520.76</v>
      </c>
      <c r="AA4215">
        <v>1537</v>
      </c>
      <c r="AB4215">
        <v>3473.83</v>
      </c>
      <c r="AC4215">
        <v>5339276.71</v>
      </c>
      <c r="AD4215">
        <v>37343683.579999998</v>
      </c>
      <c r="AE4215">
        <v>159.36000000000001</v>
      </c>
      <c r="AF4215">
        <v>5951089415.3100004</v>
      </c>
      <c r="AG4215">
        <v>57428.800000000003</v>
      </c>
      <c r="AH4215">
        <v>1.2</v>
      </c>
      <c r="AI4215">
        <v>12613.81</v>
      </c>
      <c r="AJ4215">
        <v>6.14</v>
      </c>
      <c r="AK4215">
        <v>2292902.17</v>
      </c>
      <c r="AL4215">
        <v>5.5E-2</v>
      </c>
      <c r="AM4215">
        <v>20539.03</v>
      </c>
      <c r="AN4215">
        <v>489</v>
      </c>
      <c r="AO4215">
        <v>358.02</v>
      </c>
      <c r="AP4215">
        <v>175071.78</v>
      </c>
      <c r="AQ4215">
        <v>5604930.1299999999</v>
      </c>
      <c r="AR4215" t="s">
        <v>61</v>
      </c>
      <c r="AS4215" t="s">
        <v>61</v>
      </c>
      <c r="AT4215" t="s">
        <v>62</v>
      </c>
      <c r="AU4215" t="s">
        <v>63</v>
      </c>
    </row>
    <row r="4216" spans="1:47" x14ac:dyDescent="0.25">
      <c r="A4216" t="s">
        <v>5538</v>
      </c>
      <c r="B4216">
        <v>2024</v>
      </c>
      <c r="C4216">
        <v>2</v>
      </c>
      <c r="D4216" t="s">
        <v>48</v>
      </c>
      <c r="E4216" s="1">
        <v>45350</v>
      </c>
      <c r="F4216" s="1">
        <v>45366</v>
      </c>
      <c r="G4216">
        <v>16</v>
      </c>
      <c r="H4216">
        <v>7.9</v>
      </c>
      <c r="I4216" t="s">
        <v>49</v>
      </c>
      <c r="J4216" t="s">
        <v>50</v>
      </c>
      <c r="K4216" t="s">
        <v>183</v>
      </c>
      <c r="L4216">
        <v>2710.19</v>
      </c>
      <c r="M4216" t="s">
        <v>114</v>
      </c>
      <c r="N4216" t="s">
        <v>69</v>
      </c>
      <c r="O4216" t="s">
        <v>107</v>
      </c>
      <c r="P4216" t="s">
        <v>140</v>
      </c>
      <c r="Q4216" t="s">
        <v>100</v>
      </c>
      <c r="R4216" t="s">
        <v>2817</v>
      </c>
      <c r="S4216" t="s">
        <v>186</v>
      </c>
      <c r="T4216" t="s">
        <v>187</v>
      </c>
      <c r="U4216" t="s">
        <v>259</v>
      </c>
      <c r="V4216">
        <v>94889</v>
      </c>
      <c r="W4216">
        <v>56013</v>
      </c>
      <c r="X4216">
        <v>18.5</v>
      </c>
      <c r="Y4216">
        <v>11.8</v>
      </c>
      <c r="Z4216">
        <v>79423.199999999997</v>
      </c>
      <c r="AB4216">
        <v>26.91</v>
      </c>
      <c r="AC4216">
        <v>2137278.31</v>
      </c>
      <c r="AD4216">
        <v>40155575.689999998</v>
      </c>
      <c r="AE4216">
        <v>277.85000000000002</v>
      </c>
      <c r="AF4216">
        <v>11157226705.469999</v>
      </c>
      <c r="AG4216">
        <v>223581.51</v>
      </c>
      <c r="AH4216">
        <v>1.7</v>
      </c>
      <c r="AI4216">
        <v>24197.01</v>
      </c>
      <c r="AJ4216">
        <v>14.18</v>
      </c>
      <c r="AK4216">
        <v>5694060.6299999999</v>
      </c>
      <c r="AL4216">
        <v>0.17499999999999999</v>
      </c>
      <c r="AM4216">
        <v>70272.259999999995</v>
      </c>
      <c r="AN4216">
        <v>529.1</v>
      </c>
      <c r="AO4216">
        <v>466.33</v>
      </c>
      <c r="AP4216">
        <v>246735.2</v>
      </c>
      <c r="AQ4216">
        <v>2702064.29</v>
      </c>
      <c r="AR4216" t="s">
        <v>61</v>
      </c>
      <c r="AS4216" t="s">
        <v>61</v>
      </c>
      <c r="AT4216" t="s">
        <v>62</v>
      </c>
      <c r="AU4216" t="s">
        <v>63</v>
      </c>
    </row>
    <row r="4217" spans="1:47" x14ac:dyDescent="0.25">
      <c r="A4217" t="s">
        <v>5539</v>
      </c>
      <c r="B4217">
        <v>2022</v>
      </c>
      <c r="C4217">
        <v>7</v>
      </c>
      <c r="D4217" t="s">
        <v>89</v>
      </c>
      <c r="E4217" s="1">
        <v>44753</v>
      </c>
      <c r="F4217" s="1">
        <v>44760</v>
      </c>
      <c r="G4217">
        <v>7</v>
      </c>
      <c r="H4217">
        <v>18.3</v>
      </c>
      <c r="I4217" t="s">
        <v>49</v>
      </c>
      <c r="J4217" t="s">
        <v>78</v>
      </c>
      <c r="K4217" t="s">
        <v>79</v>
      </c>
      <c r="L4217">
        <v>1005.9</v>
      </c>
      <c r="M4217" t="s">
        <v>68</v>
      </c>
      <c r="N4217" t="s">
        <v>69</v>
      </c>
      <c r="O4217" t="s">
        <v>200</v>
      </c>
      <c r="P4217" t="s">
        <v>146</v>
      </c>
      <c r="Q4217" t="s">
        <v>184</v>
      </c>
      <c r="R4217" t="s">
        <v>3660</v>
      </c>
      <c r="S4217" t="s">
        <v>85</v>
      </c>
      <c r="T4217" t="s">
        <v>131</v>
      </c>
      <c r="U4217" t="s">
        <v>103</v>
      </c>
      <c r="V4217">
        <v>41830</v>
      </c>
      <c r="W4217">
        <v>27878</v>
      </c>
      <c r="X4217">
        <v>16</v>
      </c>
      <c r="Y4217">
        <v>13.6</v>
      </c>
      <c r="Z4217">
        <v>38452.46</v>
      </c>
      <c r="AB4217">
        <v>32.15</v>
      </c>
      <c r="AC4217">
        <v>1236246.5900000001</v>
      </c>
      <c r="AD4217">
        <v>28045686.23</v>
      </c>
      <c r="AE4217">
        <v>216.77</v>
      </c>
      <c r="AF4217">
        <v>6079463404.0799999</v>
      </c>
      <c r="AG4217">
        <v>211799.57</v>
      </c>
      <c r="AH4217">
        <v>0</v>
      </c>
      <c r="AJ4217">
        <v>22.4</v>
      </c>
      <c r="AK4217">
        <v>6282233.7199999997</v>
      </c>
      <c r="AL4217">
        <v>0.27800000000000002</v>
      </c>
      <c r="AM4217">
        <v>77967.009999999995</v>
      </c>
      <c r="AN4217">
        <v>160.80000000000001</v>
      </c>
      <c r="AO4217">
        <v>460.66</v>
      </c>
      <c r="AP4217">
        <v>74074.13</v>
      </c>
      <c r="AQ4217">
        <v>1600087.3</v>
      </c>
      <c r="AR4217" t="s">
        <v>61</v>
      </c>
      <c r="AS4217" t="s">
        <v>61</v>
      </c>
      <c r="AT4217" t="s">
        <v>62</v>
      </c>
      <c r="AU4217" t="s">
        <v>63</v>
      </c>
    </row>
    <row r="4218" spans="1:47" x14ac:dyDescent="0.25">
      <c r="A4218" t="s">
        <v>5540</v>
      </c>
      <c r="B4218">
        <v>2022</v>
      </c>
      <c r="C4218">
        <v>5</v>
      </c>
      <c r="D4218" t="s">
        <v>77</v>
      </c>
      <c r="E4218" s="1">
        <v>44684</v>
      </c>
      <c r="F4218" s="1">
        <v>44700</v>
      </c>
      <c r="G4218">
        <v>16</v>
      </c>
      <c r="H4218">
        <v>6.9</v>
      </c>
      <c r="I4218" t="s">
        <v>65</v>
      </c>
      <c r="J4218" t="s">
        <v>50</v>
      </c>
      <c r="K4218" t="s">
        <v>51</v>
      </c>
      <c r="L4218">
        <v>2709</v>
      </c>
      <c r="M4218" t="s">
        <v>114</v>
      </c>
      <c r="N4218" t="s">
        <v>106</v>
      </c>
      <c r="O4218" t="s">
        <v>91</v>
      </c>
      <c r="P4218" t="s">
        <v>226</v>
      </c>
      <c r="Q4218" t="s">
        <v>121</v>
      </c>
      <c r="R4218" t="s">
        <v>357</v>
      </c>
      <c r="S4218" t="s">
        <v>170</v>
      </c>
      <c r="T4218" t="s">
        <v>86</v>
      </c>
      <c r="U4218" t="s">
        <v>110</v>
      </c>
      <c r="V4218">
        <v>123063</v>
      </c>
      <c r="W4218">
        <v>88371</v>
      </c>
      <c r="X4218">
        <v>1.2</v>
      </c>
      <c r="Y4218">
        <v>13.1</v>
      </c>
      <c r="Z4218">
        <v>96166.03</v>
      </c>
      <c r="AB4218">
        <v>11.76</v>
      </c>
      <c r="AC4218">
        <v>1130912.51</v>
      </c>
      <c r="AD4218">
        <v>5693028.9800000004</v>
      </c>
      <c r="AE4218">
        <v>219.11</v>
      </c>
      <c r="AF4218">
        <v>1247399579.8099999</v>
      </c>
      <c r="AG4218">
        <v>239733.32</v>
      </c>
      <c r="AH4218">
        <v>0.6</v>
      </c>
      <c r="AI4218">
        <v>12072.19</v>
      </c>
      <c r="AJ4218">
        <v>16.03</v>
      </c>
      <c r="AK4218">
        <v>0</v>
      </c>
      <c r="AL4218">
        <v>0.14699999999999999</v>
      </c>
      <c r="AM4218">
        <v>8368.75</v>
      </c>
      <c r="AN4218">
        <v>757.3</v>
      </c>
      <c r="AO4218">
        <v>422.51</v>
      </c>
      <c r="AP4218">
        <v>319966.82</v>
      </c>
      <c r="AQ4218">
        <v>1711053.59</v>
      </c>
      <c r="AR4218" t="s">
        <v>61</v>
      </c>
      <c r="AS4218" t="s">
        <v>61</v>
      </c>
      <c r="AT4218" t="s">
        <v>116</v>
      </c>
      <c r="AU4218" t="s">
        <v>63</v>
      </c>
    </row>
    <row r="4219" spans="1:47" x14ac:dyDescent="0.25">
      <c r="A4219" t="s">
        <v>5541</v>
      </c>
      <c r="B4219">
        <v>2020</v>
      </c>
      <c r="C4219">
        <v>8</v>
      </c>
      <c r="D4219" t="s">
        <v>89</v>
      </c>
      <c r="E4219" s="1">
        <v>44063</v>
      </c>
      <c r="F4219" s="1">
        <v>44075</v>
      </c>
      <c r="G4219">
        <v>12</v>
      </c>
      <c r="H4219">
        <v>6.7</v>
      </c>
      <c r="I4219" t="s">
        <v>65</v>
      </c>
      <c r="J4219" t="s">
        <v>50</v>
      </c>
      <c r="K4219" t="s">
        <v>223</v>
      </c>
      <c r="L4219">
        <v>2710.1109999999999</v>
      </c>
      <c r="M4219" t="s">
        <v>52</v>
      </c>
      <c r="N4219" t="s">
        <v>106</v>
      </c>
      <c r="O4219" t="s">
        <v>107</v>
      </c>
      <c r="P4219" t="s">
        <v>56</v>
      </c>
      <c r="Q4219" t="s">
        <v>146</v>
      </c>
      <c r="R4219" t="s">
        <v>1320</v>
      </c>
      <c r="S4219" t="s">
        <v>123</v>
      </c>
      <c r="T4219" t="s">
        <v>86</v>
      </c>
      <c r="U4219" t="s">
        <v>166</v>
      </c>
      <c r="V4219">
        <v>57942</v>
      </c>
      <c r="W4219">
        <v>35157</v>
      </c>
      <c r="X4219">
        <v>12</v>
      </c>
      <c r="Y4219">
        <v>11.9</v>
      </c>
      <c r="Z4219">
        <v>49876.34</v>
      </c>
      <c r="AB4219">
        <v>41.65</v>
      </c>
      <c r="AC4219">
        <v>2077349.56</v>
      </c>
      <c r="AD4219">
        <v>55410119.920000002</v>
      </c>
      <c r="AE4219">
        <v>166.94</v>
      </c>
      <c r="AF4219">
        <v>9250165419.4400005</v>
      </c>
      <c r="AG4219">
        <v>136838.91</v>
      </c>
      <c r="AH4219">
        <v>1.6</v>
      </c>
      <c r="AI4219">
        <v>45964.69</v>
      </c>
      <c r="AJ4219">
        <v>0.95</v>
      </c>
      <c r="AK4219">
        <v>0</v>
      </c>
      <c r="AL4219">
        <v>0.20899999999999999</v>
      </c>
      <c r="AM4219">
        <v>115807.15</v>
      </c>
      <c r="AN4219">
        <v>270.10000000000002</v>
      </c>
      <c r="AO4219">
        <v>398.69</v>
      </c>
      <c r="AP4219">
        <v>107686.17</v>
      </c>
      <c r="AQ4219">
        <v>2483646.48</v>
      </c>
      <c r="AR4219" t="s">
        <v>61</v>
      </c>
      <c r="AS4219" t="s">
        <v>61</v>
      </c>
      <c r="AT4219" t="s">
        <v>62</v>
      </c>
      <c r="AU4219" t="s">
        <v>63</v>
      </c>
    </row>
    <row r="4220" spans="1:47" x14ac:dyDescent="0.25">
      <c r="A4220" t="s">
        <v>5542</v>
      </c>
      <c r="B4220">
        <v>2020</v>
      </c>
      <c r="C4220">
        <v>2</v>
      </c>
      <c r="D4220" t="s">
        <v>48</v>
      </c>
      <c r="E4220" s="1">
        <v>43869</v>
      </c>
      <c r="F4220" s="1">
        <v>43896</v>
      </c>
      <c r="G4220">
        <v>27</v>
      </c>
      <c r="H4220">
        <v>8.1999999999999993</v>
      </c>
      <c r="I4220" t="s">
        <v>49</v>
      </c>
      <c r="J4220" t="s">
        <v>66</v>
      </c>
      <c r="K4220" t="s">
        <v>248</v>
      </c>
      <c r="L4220">
        <v>9999</v>
      </c>
      <c r="M4220" t="s">
        <v>114</v>
      </c>
      <c r="N4220" t="s">
        <v>69</v>
      </c>
      <c r="O4220" t="s">
        <v>91</v>
      </c>
      <c r="P4220" t="s">
        <v>131</v>
      </c>
      <c r="Q4220" t="s">
        <v>70</v>
      </c>
      <c r="R4220" t="s">
        <v>3110</v>
      </c>
      <c r="S4220" t="s">
        <v>156</v>
      </c>
      <c r="T4220" t="s">
        <v>86</v>
      </c>
      <c r="U4220" t="s">
        <v>143</v>
      </c>
      <c r="V4220">
        <v>15472</v>
      </c>
      <c r="W4220">
        <v>11582</v>
      </c>
      <c r="X4220">
        <v>23</v>
      </c>
      <c r="Y4220">
        <v>14.5</v>
      </c>
      <c r="Z4220">
        <v>11939.98</v>
      </c>
      <c r="AA4220">
        <v>852</v>
      </c>
      <c r="AB4220">
        <v>4075.84</v>
      </c>
      <c r="AC4220">
        <v>3472615.68</v>
      </c>
      <c r="AD4220">
        <v>35448487.219999999</v>
      </c>
      <c r="AE4220">
        <v>163.57</v>
      </c>
      <c r="AF4220">
        <v>5798309054.5799999</v>
      </c>
      <c r="AG4220">
        <v>27767.05</v>
      </c>
      <c r="AH4220">
        <v>3.6</v>
      </c>
      <c r="AI4220">
        <v>43449.52</v>
      </c>
      <c r="AJ4220">
        <v>20.56</v>
      </c>
      <c r="AK4220">
        <v>7288208.9699999997</v>
      </c>
      <c r="AL4220">
        <v>0.14899999999999999</v>
      </c>
      <c r="AM4220">
        <v>52818.25</v>
      </c>
      <c r="AN4220">
        <v>1428.7</v>
      </c>
      <c r="AO4220">
        <v>412.01</v>
      </c>
      <c r="AP4220">
        <v>588638.68999999994</v>
      </c>
      <c r="AQ4220">
        <v>4185289.19</v>
      </c>
      <c r="AR4220" t="s">
        <v>61</v>
      </c>
      <c r="AS4220" t="s">
        <v>61</v>
      </c>
      <c r="AT4220" t="s">
        <v>62</v>
      </c>
      <c r="AU4220" t="s">
        <v>63</v>
      </c>
    </row>
    <row r="4221" spans="1:47" x14ac:dyDescent="0.25">
      <c r="A4221" t="s">
        <v>5543</v>
      </c>
      <c r="B4221">
        <v>2022</v>
      </c>
      <c r="C4221">
        <v>2</v>
      </c>
      <c r="D4221" t="s">
        <v>48</v>
      </c>
      <c r="E4221" s="1">
        <v>44619</v>
      </c>
      <c r="F4221" s="1">
        <v>44627</v>
      </c>
      <c r="G4221">
        <v>8</v>
      </c>
      <c r="H4221">
        <v>9.8000000000000007</v>
      </c>
      <c r="I4221" t="s">
        <v>65</v>
      </c>
      <c r="J4221" t="s">
        <v>50</v>
      </c>
      <c r="K4221" t="s">
        <v>120</v>
      </c>
      <c r="L4221">
        <v>2710.1921000000002</v>
      </c>
      <c r="M4221" t="s">
        <v>98</v>
      </c>
      <c r="N4221" t="s">
        <v>81</v>
      </c>
      <c r="O4221" t="s">
        <v>99</v>
      </c>
      <c r="P4221" t="s">
        <v>56</v>
      </c>
      <c r="Q4221" t="s">
        <v>164</v>
      </c>
      <c r="R4221" t="s">
        <v>1627</v>
      </c>
      <c r="S4221" t="s">
        <v>142</v>
      </c>
      <c r="T4221" t="s">
        <v>74</v>
      </c>
      <c r="U4221" t="s">
        <v>132</v>
      </c>
      <c r="V4221">
        <v>33221</v>
      </c>
      <c r="W4221">
        <v>19608</v>
      </c>
      <c r="X4221">
        <v>23.8</v>
      </c>
      <c r="Y4221">
        <v>12.9</v>
      </c>
      <c r="Z4221">
        <v>26314.39</v>
      </c>
      <c r="AB4221">
        <v>15.45</v>
      </c>
      <c r="AC4221">
        <v>406557.33</v>
      </c>
      <c r="AD4221">
        <v>26801732.5</v>
      </c>
      <c r="AE4221">
        <v>216.67</v>
      </c>
      <c r="AF4221">
        <v>5807131380.7700005</v>
      </c>
      <c r="AG4221">
        <v>137744.06</v>
      </c>
      <c r="AH4221">
        <v>0.9</v>
      </c>
      <c r="AI4221">
        <v>26006.080000000002</v>
      </c>
      <c r="AJ4221">
        <v>23.08</v>
      </c>
      <c r="AK4221">
        <v>0</v>
      </c>
      <c r="AL4221">
        <v>0.188</v>
      </c>
      <c r="AM4221">
        <v>50387.26</v>
      </c>
      <c r="AN4221">
        <v>421.6</v>
      </c>
      <c r="AO4221">
        <v>643.87</v>
      </c>
      <c r="AP4221">
        <v>271455.59000000003</v>
      </c>
      <c r="AQ4221">
        <v>892150.32</v>
      </c>
      <c r="AR4221" t="s">
        <v>61</v>
      </c>
      <c r="AS4221" t="s">
        <v>61</v>
      </c>
      <c r="AT4221" t="s">
        <v>62</v>
      </c>
      <c r="AU4221" t="s">
        <v>63</v>
      </c>
    </row>
    <row r="4222" spans="1:47" x14ac:dyDescent="0.25">
      <c r="A4222" t="s">
        <v>5544</v>
      </c>
      <c r="B4222">
        <v>2025</v>
      </c>
      <c r="C4222">
        <v>1</v>
      </c>
      <c r="D4222" t="s">
        <v>48</v>
      </c>
      <c r="E4222" s="1">
        <v>45670</v>
      </c>
      <c r="F4222" s="1">
        <v>45683</v>
      </c>
      <c r="G4222">
        <v>13</v>
      </c>
      <c r="H4222">
        <v>16.3</v>
      </c>
      <c r="I4222" t="s">
        <v>65</v>
      </c>
      <c r="J4222" t="s">
        <v>134</v>
      </c>
      <c r="K4222" t="s">
        <v>135</v>
      </c>
      <c r="L4222">
        <v>9999.0098999999991</v>
      </c>
      <c r="M4222" t="s">
        <v>114</v>
      </c>
      <c r="N4222" t="s">
        <v>69</v>
      </c>
      <c r="O4222" t="s">
        <v>200</v>
      </c>
      <c r="P4222" t="s">
        <v>226</v>
      </c>
      <c r="Q4222" t="s">
        <v>146</v>
      </c>
      <c r="R4222" t="s">
        <v>3277</v>
      </c>
      <c r="S4222" t="s">
        <v>137</v>
      </c>
      <c r="T4222" t="s">
        <v>95</v>
      </c>
      <c r="U4222" t="s">
        <v>213</v>
      </c>
      <c r="V4222">
        <v>10857</v>
      </c>
      <c r="W4222">
        <v>7415</v>
      </c>
      <c r="X4222">
        <v>10.5</v>
      </c>
      <c r="Y4222">
        <v>10.5</v>
      </c>
      <c r="Z4222">
        <v>9176.6299999999992</v>
      </c>
      <c r="AB4222">
        <v>23.79</v>
      </c>
      <c r="AC4222">
        <v>218312.03</v>
      </c>
      <c r="AD4222">
        <v>10312788.560000001</v>
      </c>
      <c r="AE4222">
        <v>275.08999999999997</v>
      </c>
      <c r="AF4222">
        <v>2836945004.9699998</v>
      </c>
      <c r="AG4222">
        <v>90436.46</v>
      </c>
      <c r="AH4222">
        <v>0.5</v>
      </c>
      <c r="AI4222">
        <v>12422.04</v>
      </c>
      <c r="AJ4222">
        <v>9.11</v>
      </c>
      <c r="AK4222">
        <v>0</v>
      </c>
      <c r="AL4222">
        <v>0.22700000000000001</v>
      </c>
      <c r="AM4222">
        <v>23410.03</v>
      </c>
      <c r="AN4222">
        <v>479.8</v>
      </c>
      <c r="AO4222">
        <v>649.1</v>
      </c>
      <c r="AP4222">
        <v>311438.18</v>
      </c>
      <c r="AQ4222">
        <v>656018.74</v>
      </c>
      <c r="AR4222" t="s">
        <v>61</v>
      </c>
      <c r="AS4222" t="s">
        <v>61</v>
      </c>
      <c r="AT4222" t="s">
        <v>62</v>
      </c>
      <c r="AU4222" t="s">
        <v>63</v>
      </c>
    </row>
    <row r="4223" spans="1:47" x14ac:dyDescent="0.25">
      <c r="A4223" t="s">
        <v>5545</v>
      </c>
      <c r="B4223">
        <v>2023</v>
      </c>
      <c r="C4223">
        <v>7</v>
      </c>
      <c r="D4223" t="s">
        <v>89</v>
      </c>
      <c r="E4223" s="1">
        <v>45132</v>
      </c>
      <c r="F4223" s="1">
        <v>45147</v>
      </c>
      <c r="G4223">
        <v>15</v>
      </c>
      <c r="H4223">
        <v>20.9</v>
      </c>
      <c r="I4223" t="s">
        <v>49</v>
      </c>
      <c r="J4223" t="s">
        <v>78</v>
      </c>
      <c r="K4223" t="s">
        <v>177</v>
      </c>
      <c r="L4223">
        <v>1001.99</v>
      </c>
      <c r="M4223" t="s">
        <v>52</v>
      </c>
      <c r="N4223" t="s">
        <v>69</v>
      </c>
      <c r="O4223" t="s">
        <v>107</v>
      </c>
      <c r="P4223" t="s">
        <v>55</v>
      </c>
      <c r="Q4223" t="s">
        <v>226</v>
      </c>
      <c r="R4223" t="s">
        <v>953</v>
      </c>
      <c r="S4223" t="s">
        <v>130</v>
      </c>
      <c r="T4223" t="s">
        <v>148</v>
      </c>
      <c r="U4223" t="s">
        <v>181</v>
      </c>
      <c r="V4223">
        <v>78415</v>
      </c>
      <c r="W4223">
        <v>45141</v>
      </c>
      <c r="X4223">
        <v>13.7</v>
      </c>
      <c r="Y4223">
        <v>13.4</v>
      </c>
      <c r="Z4223">
        <v>67557.320000000007</v>
      </c>
      <c r="AB4223">
        <v>27.57</v>
      </c>
      <c r="AC4223">
        <v>1862555.31</v>
      </c>
      <c r="AD4223">
        <v>18345190.25</v>
      </c>
      <c r="AE4223">
        <v>284.92</v>
      </c>
      <c r="AF4223">
        <v>5226911606.0299997</v>
      </c>
      <c r="AG4223">
        <v>35557.79</v>
      </c>
      <c r="AH4223">
        <v>1.5</v>
      </c>
      <c r="AI4223">
        <v>40350.85</v>
      </c>
      <c r="AJ4223">
        <v>19.3</v>
      </c>
      <c r="AK4223">
        <v>3540621.72</v>
      </c>
      <c r="AL4223">
        <v>0.17</v>
      </c>
      <c r="AM4223">
        <v>31186.82</v>
      </c>
      <c r="AN4223">
        <v>596.20000000000005</v>
      </c>
      <c r="AO4223">
        <v>734.31</v>
      </c>
      <c r="AP4223">
        <v>437795.62</v>
      </c>
      <c r="AQ4223">
        <v>2407446.39</v>
      </c>
      <c r="AR4223" t="s">
        <v>61</v>
      </c>
      <c r="AS4223" t="s">
        <v>124</v>
      </c>
      <c r="AT4223" t="s">
        <v>62</v>
      </c>
      <c r="AU4223" t="s">
        <v>63</v>
      </c>
    </row>
    <row r="4224" spans="1:47" x14ac:dyDescent="0.25">
      <c r="A4224" t="s">
        <v>5546</v>
      </c>
      <c r="B4224">
        <v>2022</v>
      </c>
      <c r="C4224">
        <v>6</v>
      </c>
      <c r="D4224" t="s">
        <v>77</v>
      </c>
      <c r="E4224" s="1">
        <v>44739</v>
      </c>
      <c r="F4224" s="1">
        <v>44762</v>
      </c>
      <c r="G4224">
        <v>23</v>
      </c>
      <c r="H4224">
        <v>18.5</v>
      </c>
      <c r="I4224" t="s">
        <v>65</v>
      </c>
      <c r="J4224" t="s">
        <v>66</v>
      </c>
      <c r="K4224" t="s">
        <v>391</v>
      </c>
      <c r="L4224">
        <v>9999.99</v>
      </c>
      <c r="M4224" t="s">
        <v>114</v>
      </c>
      <c r="N4224" t="s">
        <v>168</v>
      </c>
      <c r="O4224" t="s">
        <v>107</v>
      </c>
      <c r="P4224" t="s">
        <v>100</v>
      </c>
      <c r="Q4224" t="s">
        <v>131</v>
      </c>
      <c r="R4224" t="s">
        <v>1347</v>
      </c>
      <c r="S4224" t="s">
        <v>130</v>
      </c>
      <c r="T4224" t="s">
        <v>162</v>
      </c>
      <c r="U4224" t="s">
        <v>181</v>
      </c>
      <c r="V4224">
        <v>80651</v>
      </c>
      <c r="W4224">
        <v>47259</v>
      </c>
      <c r="X4224">
        <v>11.6</v>
      </c>
      <c r="Y4224">
        <v>10.199999999999999</v>
      </c>
      <c r="Z4224">
        <v>73051.66</v>
      </c>
      <c r="AB4224">
        <v>23.54</v>
      </c>
      <c r="AC4224">
        <v>1719636.08</v>
      </c>
      <c r="AD4224">
        <v>50403453.850000001</v>
      </c>
      <c r="AE4224">
        <v>213.02</v>
      </c>
      <c r="AF4224">
        <v>10736943739.129999</v>
      </c>
      <c r="AG4224">
        <v>150582.32999999999</v>
      </c>
      <c r="AH4224">
        <v>0</v>
      </c>
      <c r="AI4224">
        <v>0</v>
      </c>
      <c r="AJ4224">
        <v>5.54</v>
      </c>
      <c r="AK4224">
        <v>0</v>
      </c>
      <c r="AL4224">
        <v>0.06</v>
      </c>
      <c r="AM4224">
        <v>30242.07</v>
      </c>
      <c r="AN4224">
        <v>725.7</v>
      </c>
      <c r="AO4224">
        <v>559.11</v>
      </c>
      <c r="AP4224">
        <v>405746.13</v>
      </c>
      <c r="AQ4224">
        <v>2306206.61</v>
      </c>
      <c r="AR4224" t="s">
        <v>124</v>
      </c>
      <c r="AS4224" t="s">
        <v>61</v>
      </c>
      <c r="AT4224" t="s">
        <v>62</v>
      </c>
      <c r="AU4224" t="s">
        <v>63</v>
      </c>
    </row>
    <row r="4225" spans="1:47" x14ac:dyDescent="0.25">
      <c r="A4225" t="s">
        <v>5547</v>
      </c>
      <c r="B4225">
        <v>2022</v>
      </c>
      <c r="C4225">
        <v>1</v>
      </c>
      <c r="D4225" t="s">
        <v>48</v>
      </c>
      <c r="E4225" s="1">
        <v>44570</v>
      </c>
      <c r="F4225" s="1">
        <v>44587</v>
      </c>
      <c r="G4225">
        <v>17</v>
      </c>
      <c r="H4225">
        <v>16.600000000000001</v>
      </c>
      <c r="I4225" t="s">
        <v>65</v>
      </c>
      <c r="J4225" t="s">
        <v>66</v>
      </c>
      <c r="K4225" t="s">
        <v>67</v>
      </c>
      <c r="L4225">
        <v>8479.8989999999994</v>
      </c>
      <c r="M4225" t="s">
        <v>68</v>
      </c>
      <c r="N4225" t="s">
        <v>168</v>
      </c>
      <c r="O4225" t="s">
        <v>99</v>
      </c>
      <c r="P4225" t="s">
        <v>92</v>
      </c>
      <c r="Q4225" t="s">
        <v>204</v>
      </c>
      <c r="R4225" t="s">
        <v>84</v>
      </c>
      <c r="S4225" t="s">
        <v>156</v>
      </c>
      <c r="T4225" t="s">
        <v>162</v>
      </c>
      <c r="U4225" t="s">
        <v>87</v>
      </c>
      <c r="V4225">
        <v>6231</v>
      </c>
      <c r="W4225">
        <v>3806</v>
      </c>
      <c r="X4225">
        <v>22.4</v>
      </c>
      <c r="Y4225">
        <v>14.4</v>
      </c>
      <c r="Z4225">
        <v>5832.77</v>
      </c>
      <c r="AA4225">
        <v>416</v>
      </c>
      <c r="AB4225">
        <v>690.03</v>
      </c>
      <c r="AC4225">
        <v>287052.48</v>
      </c>
      <c r="AD4225">
        <v>7053802.0700000003</v>
      </c>
      <c r="AE4225">
        <v>216.69</v>
      </c>
      <c r="AF4225">
        <v>1528488370.55</v>
      </c>
      <c r="AG4225">
        <v>85456.53</v>
      </c>
      <c r="AH4225">
        <v>1.9</v>
      </c>
      <c r="AJ4225">
        <v>20.67</v>
      </c>
      <c r="AK4225">
        <v>0</v>
      </c>
      <c r="AL4225">
        <v>0.34599999999999997</v>
      </c>
      <c r="AM4225">
        <v>24406.16</v>
      </c>
      <c r="AN4225">
        <v>556.1</v>
      </c>
      <c r="AO4225">
        <v>411.05</v>
      </c>
      <c r="AP4225">
        <v>228584.91</v>
      </c>
      <c r="AQ4225">
        <v>669560.06000000006</v>
      </c>
      <c r="AR4225" t="s">
        <v>61</v>
      </c>
      <c r="AS4225" t="s">
        <v>61</v>
      </c>
      <c r="AT4225" t="s">
        <v>62</v>
      </c>
      <c r="AU4225" t="s">
        <v>63</v>
      </c>
    </row>
    <row r="4226" spans="1:47" x14ac:dyDescent="0.25">
      <c r="A4226" t="s">
        <v>5548</v>
      </c>
      <c r="B4226">
        <v>2020</v>
      </c>
      <c r="C4226">
        <v>6</v>
      </c>
      <c r="D4226" t="s">
        <v>77</v>
      </c>
      <c r="E4226" s="1">
        <v>43994</v>
      </c>
      <c r="F4226" s="1">
        <v>44009</v>
      </c>
      <c r="G4226">
        <v>15</v>
      </c>
      <c r="H4226">
        <v>20</v>
      </c>
      <c r="I4226" t="s">
        <v>49</v>
      </c>
      <c r="J4226" t="s">
        <v>50</v>
      </c>
      <c r="K4226" t="s">
        <v>51</v>
      </c>
      <c r="L4226">
        <v>2709</v>
      </c>
      <c r="M4226" t="s">
        <v>114</v>
      </c>
      <c r="N4226" t="s">
        <v>53</v>
      </c>
      <c r="O4226" t="s">
        <v>91</v>
      </c>
      <c r="P4226" t="s">
        <v>257</v>
      </c>
      <c r="Q4226" t="s">
        <v>100</v>
      </c>
      <c r="R4226" t="s">
        <v>4271</v>
      </c>
      <c r="S4226" t="s">
        <v>58</v>
      </c>
      <c r="T4226" t="s">
        <v>95</v>
      </c>
      <c r="U4226" t="s">
        <v>110</v>
      </c>
      <c r="V4226">
        <v>194595</v>
      </c>
      <c r="W4226">
        <v>137113</v>
      </c>
      <c r="X4226">
        <v>7.4</v>
      </c>
      <c r="Y4226">
        <v>10.3</v>
      </c>
      <c r="Z4226">
        <v>157180.82999999999</v>
      </c>
      <c r="AB4226">
        <v>31.93</v>
      </c>
      <c r="AC4226">
        <v>5018783.9000000004</v>
      </c>
      <c r="AD4226">
        <v>11368889.43</v>
      </c>
      <c r="AE4226">
        <v>165.5</v>
      </c>
      <c r="AF4226">
        <v>1881551200.6600001</v>
      </c>
      <c r="AG4226">
        <v>131637.66</v>
      </c>
      <c r="AH4226">
        <v>1</v>
      </c>
      <c r="AI4226">
        <v>10307.36</v>
      </c>
      <c r="AJ4226">
        <v>23.25</v>
      </c>
      <c r="AK4226">
        <v>2643266.79</v>
      </c>
      <c r="AL4226">
        <v>8.7999999999999995E-2</v>
      </c>
      <c r="AM4226">
        <v>10004.620000000001</v>
      </c>
      <c r="AN4226">
        <v>691.2</v>
      </c>
      <c r="AO4226">
        <v>633.98</v>
      </c>
      <c r="AP4226">
        <v>438206.98</v>
      </c>
      <c r="AQ4226">
        <v>5608940.5199999996</v>
      </c>
      <c r="AR4226" t="s">
        <v>61</v>
      </c>
      <c r="AS4226" t="s">
        <v>61</v>
      </c>
      <c r="AT4226" t="s">
        <v>62</v>
      </c>
      <c r="AU4226" t="s">
        <v>63</v>
      </c>
    </row>
    <row r="4227" spans="1:47" x14ac:dyDescent="0.25">
      <c r="A4227" t="s">
        <v>5549</v>
      </c>
      <c r="B4227">
        <v>2025</v>
      </c>
      <c r="C4227">
        <v>2</v>
      </c>
      <c r="D4227" t="s">
        <v>48</v>
      </c>
      <c r="E4227" s="1">
        <v>45711</v>
      </c>
      <c r="F4227" s="1">
        <v>45724</v>
      </c>
      <c r="G4227">
        <v>13</v>
      </c>
      <c r="H4227">
        <v>8.6</v>
      </c>
      <c r="I4227" t="s">
        <v>65</v>
      </c>
      <c r="J4227" t="s">
        <v>50</v>
      </c>
      <c r="K4227" t="s">
        <v>51</v>
      </c>
      <c r="L4227">
        <v>2709</v>
      </c>
      <c r="M4227" t="s">
        <v>80</v>
      </c>
      <c r="N4227" t="s">
        <v>81</v>
      </c>
      <c r="O4227" t="s">
        <v>107</v>
      </c>
      <c r="P4227" t="s">
        <v>70</v>
      </c>
      <c r="Q4227" t="s">
        <v>230</v>
      </c>
      <c r="R4227" t="s">
        <v>3724</v>
      </c>
      <c r="S4227" t="s">
        <v>186</v>
      </c>
      <c r="T4227" t="s">
        <v>59</v>
      </c>
      <c r="U4227" t="s">
        <v>228</v>
      </c>
      <c r="V4227">
        <v>75252</v>
      </c>
      <c r="W4227">
        <v>46747</v>
      </c>
      <c r="X4227">
        <v>24.8</v>
      </c>
      <c r="Y4227">
        <v>11.6</v>
      </c>
      <c r="Z4227">
        <v>70570.350000000006</v>
      </c>
      <c r="AB4227">
        <v>26.48</v>
      </c>
      <c r="AC4227">
        <v>1868702.87</v>
      </c>
      <c r="AD4227">
        <v>3582856.67</v>
      </c>
      <c r="AE4227">
        <v>281.31</v>
      </c>
      <c r="AF4227">
        <v>1007893409.84</v>
      </c>
      <c r="AG4227">
        <v>210591.81</v>
      </c>
      <c r="AH4227">
        <v>1.3</v>
      </c>
      <c r="AI4227">
        <v>32928.550000000003</v>
      </c>
      <c r="AJ4227">
        <v>2.12</v>
      </c>
      <c r="AK4227">
        <v>0</v>
      </c>
      <c r="AL4227">
        <v>0.1</v>
      </c>
      <c r="AM4227">
        <v>3582.86</v>
      </c>
      <c r="AN4227">
        <v>610.6</v>
      </c>
      <c r="AO4227">
        <v>626.70000000000005</v>
      </c>
      <c r="AP4227">
        <v>382663.02</v>
      </c>
      <c r="AQ4227">
        <v>2498469.11</v>
      </c>
      <c r="AR4227" t="s">
        <v>61</v>
      </c>
      <c r="AS4227" t="s">
        <v>61</v>
      </c>
      <c r="AT4227" t="s">
        <v>62</v>
      </c>
      <c r="AU4227" t="s">
        <v>63</v>
      </c>
    </row>
    <row r="4228" spans="1:47" x14ac:dyDescent="0.25">
      <c r="A4228" t="s">
        <v>5550</v>
      </c>
      <c r="B4228">
        <v>2020</v>
      </c>
      <c r="C4228">
        <v>12</v>
      </c>
      <c r="D4228" t="s">
        <v>119</v>
      </c>
      <c r="E4228" s="1">
        <v>44166</v>
      </c>
      <c r="F4228" s="1">
        <v>44176</v>
      </c>
      <c r="G4228">
        <v>10</v>
      </c>
      <c r="H4228">
        <v>12.7</v>
      </c>
      <c r="I4228" t="s">
        <v>49</v>
      </c>
      <c r="J4228" t="s">
        <v>50</v>
      </c>
      <c r="K4228" t="s">
        <v>223</v>
      </c>
      <c r="L4228">
        <v>2710.1109999999999</v>
      </c>
      <c r="M4228" t="s">
        <v>90</v>
      </c>
      <c r="N4228" t="s">
        <v>106</v>
      </c>
      <c r="O4228" t="s">
        <v>99</v>
      </c>
      <c r="P4228" t="s">
        <v>140</v>
      </c>
      <c r="Q4228" t="s">
        <v>92</v>
      </c>
      <c r="R4228" t="s">
        <v>299</v>
      </c>
      <c r="S4228" t="s">
        <v>186</v>
      </c>
      <c r="T4228" t="s">
        <v>131</v>
      </c>
      <c r="U4228" t="s">
        <v>103</v>
      </c>
      <c r="V4228">
        <v>115339</v>
      </c>
      <c r="W4228">
        <v>86179</v>
      </c>
      <c r="X4228">
        <v>18.3</v>
      </c>
      <c r="Y4228">
        <v>10.6</v>
      </c>
      <c r="Z4228">
        <v>95018.93</v>
      </c>
      <c r="AB4228">
        <v>40.51</v>
      </c>
      <c r="AC4228">
        <v>3849216.85</v>
      </c>
      <c r="AD4228">
        <v>113834578.52</v>
      </c>
      <c r="AE4228">
        <v>161.85</v>
      </c>
      <c r="AF4228">
        <v>18424126533.459999</v>
      </c>
      <c r="AG4228">
        <v>106937.51</v>
      </c>
      <c r="AI4228">
        <v>14214.76</v>
      </c>
      <c r="AJ4228">
        <v>17.11</v>
      </c>
      <c r="AK4228">
        <v>19477096.379999999</v>
      </c>
      <c r="AL4228">
        <v>0.28699999999999998</v>
      </c>
      <c r="AM4228">
        <v>326705.24</v>
      </c>
      <c r="AN4228">
        <v>443.9</v>
      </c>
      <c r="AO4228">
        <v>568.75</v>
      </c>
      <c r="AP4228">
        <v>252468.12</v>
      </c>
      <c r="AQ4228">
        <v>4549542.4800000004</v>
      </c>
      <c r="AR4228" t="s">
        <v>61</v>
      </c>
      <c r="AS4228" t="s">
        <v>61</v>
      </c>
      <c r="AT4228" t="s">
        <v>293</v>
      </c>
      <c r="AU4228" t="s">
        <v>63</v>
      </c>
    </row>
    <row r="4229" spans="1:47" x14ac:dyDescent="0.25">
      <c r="A4229" t="s">
        <v>5551</v>
      </c>
      <c r="B4229">
        <v>2025</v>
      </c>
      <c r="C4229">
        <v>10</v>
      </c>
      <c r="D4229" t="s">
        <v>119</v>
      </c>
      <c r="E4229" s="1">
        <v>45949</v>
      </c>
      <c r="F4229" s="1">
        <v>45961</v>
      </c>
      <c r="G4229">
        <v>12</v>
      </c>
      <c r="H4229">
        <v>4</v>
      </c>
      <c r="I4229" t="s">
        <v>49</v>
      </c>
      <c r="J4229" t="s">
        <v>50</v>
      </c>
      <c r="K4229" t="s">
        <v>120</v>
      </c>
      <c r="L4229">
        <v>2710.1921000000002</v>
      </c>
      <c r="M4229" t="s">
        <v>68</v>
      </c>
      <c r="N4229" t="s">
        <v>69</v>
      </c>
      <c r="O4229" t="s">
        <v>200</v>
      </c>
      <c r="P4229" t="s">
        <v>201</v>
      </c>
      <c r="Q4229" t="s">
        <v>226</v>
      </c>
      <c r="R4229" t="s">
        <v>457</v>
      </c>
      <c r="S4229" t="s">
        <v>123</v>
      </c>
      <c r="T4229" t="s">
        <v>95</v>
      </c>
      <c r="U4229" t="s">
        <v>103</v>
      </c>
      <c r="V4229">
        <v>27265</v>
      </c>
      <c r="W4229">
        <v>17690</v>
      </c>
      <c r="X4229">
        <v>11.5</v>
      </c>
      <c r="Y4229">
        <v>15.5</v>
      </c>
      <c r="Z4229">
        <v>24503.4</v>
      </c>
      <c r="AB4229">
        <v>34.11</v>
      </c>
      <c r="AC4229">
        <v>835810.97</v>
      </c>
      <c r="AD4229">
        <v>12522462.57</v>
      </c>
      <c r="AE4229">
        <v>280.38</v>
      </c>
      <c r="AF4229">
        <v>3511048055.3800001</v>
      </c>
      <c r="AG4229">
        <v>81025.649999999994</v>
      </c>
      <c r="AH4229">
        <v>2.5</v>
      </c>
      <c r="AI4229">
        <v>27056.21</v>
      </c>
      <c r="AJ4229">
        <v>8.02</v>
      </c>
      <c r="AK4229">
        <v>1004301.5</v>
      </c>
      <c r="AL4229">
        <v>0.308</v>
      </c>
      <c r="AM4229">
        <v>38569.18</v>
      </c>
      <c r="AN4229">
        <v>436.9</v>
      </c>
      <c r="AO4229">
        <v>546.14</v>
      </c>
      <c r="AP4229">
        <v>238608.57</v>
      </c>
      <c r="AQ4229">
        <v>1221070.58</v>
      </c>
      <c r="AR4229" t="s">
        <v>124</v>
      </c>
      <c r="AS4229" t="s">
        <v>61</v>
      </c>
      <c r="AT4229" t="s">
        <v>62</v>
      </c>
      <c r="AU4229" t="s">
        <v>117</v>
      </c>
    </row>
    <row r="4230" spans="1:47" x14ac:dyDescent="0.25">
      <c r="A4230" t="s">
        <v>5552</v>
      </c>
      <c r="B4230">
        <v>2023</v>
      </c>
      <c r="C4230">
        <v>12</v>
      </c>
      <c r="D4230" t="s">
        <v>119</v>
      </c>
      <c r="E4230" s="1">
        <v>45290</v>
      </c>
      <c r="F4230" s="1">
        <v>45310</v>
      </c>
      <c r="G4230">
        <v>20</v>
      </c>
      <c r="H4230">
        <v>15.1</v>
      </c>
      <c r="I4230" t="s">
        <v>49</v>
      </c>
      <c r="J4230" t="s">
        <v>66</v>
      </c>
      <c r="K4230" t="s">
        <v>245</v>
      </c>
      <c r="L4230">
        <v>8905.9</v>
      </c>
      <c r="M4230" t="s">
        <v>114</v>
      </c>
      <c r="N4230" t="s">
        <v>69</v>
      </c>
      <c r="O4230" t="s">
        <v>189</v>
      </c>
      <c r="P4230" t="s">
        <v>127</v>
      </c>
      <c r="Q4230" t="s">
        <v>70</v>
      </c>
      <c r="R4230" t="s">
        <v>1020</v>
      </c>
      <c r="S4230" t="s">
        <v>137</v>
      </c>
      <c r="T4230" t="s">
        <v>187</v>
      </c>
      <c r="U4230" t="s">
        <v>181</v>
      </c>
      <c r="V4230">
        <v>10885</v>
      </c>
      <c r="W4230">
        <v>6567</v>
      </c>
      <c r="X4230">
        <v>19.7</v>
      </c>
      <c r="Y4230">
        <v>10.9</v>
      </c>
      <c r="Z4230">
        <v>9558.32</v>
      </c>
      <c r="AB4230">
        <v>19.079999999999998</v>
      </c>
      <c r="AC4230">
        <v>182372.75</v>
      </c>
      <c r="AD4230">
        <v>11414641.33</v>
      </c>
      <c r="AE4230">
        <v>287.45</v>
      </c>
      <c r="AF4230">
        <v>3281138650.3099999</v>
      </c>
      <c r="AG4230">
        <v>71105.279999999999</v>
      </c>
      <c r="AH4230">
        <v>1.8</v>
      </c>
      <c r="AI4230">
        <v>30090.34</v>
      </c>
      <c r="AJ4230">
        <v>23.37</v>
      </c>
      <c r="AK4230">
        <v>2667601.6800000002</v>
      </c>
      <c r="AL4230">
        <v>8.6999999999999994E-2</v>
      </c>
      <c r="AM4230">
        <v>9930.74</v>
      </c>
      <c r="AN4230">
        <v>1054.3</v>
      </c>
      <c r="AO4230">
        <v>431.41</v>
      </c>
      <c r="AP4230">
        <v>454835.56</v>
      </c>
      <c r="AQ4230">
        <v>748334.67</v>
      </c>
      <c r="AR4230" t="s">
        <v>61</v>
      </c>
      <c r="AS4230" t="s">
        <v>61</v>
      </c>
      <c r="AT4230" t="s">
        <v>62</v>
      </c>
      <c r="AU4230" t="s">
        <v>63</v>
      </c>
    </row>
    <row r="4231" spans="1:47" x14ac:dyDescent="0.25">
      <c r="A4231" t="s">
        <v>5553</v>
      </c>
      <c r="B4231">
        <v>2022</v>
      </c>
      <c r="C4231">
        <v>10</v>
      </c>
      <c r="D4231" t="s">
        <v>119</v>
      </c>
      <c r="E4231" s="1">
        <v>44847</v>
      </c>
      <c r="F4231" s="1">
        <v>44866</v>
      </c>
      <c r="G4231">
        <v>19</v>
      </c>
      <c r="H4231">
        <v>3.9</v>
      </c>
      <c r="I4231" t="s">
        <v>65</v>
      </c>
      <c r="J4231" t="s">
        <v>78</v>
      </c>
      <c r="K4231" t="s">
        <v>315</v>
      </c>
      <c r="L4231">
        <v>1511.9</v>
      </c>
      <c r="M4231" t="s">
        <v>68</v>
      </c>
      <c r="N4231" t="s">
        <v>168</v>
      </c>
      <c r="O4231" t="s">
        <v>91</v>
      </c>
      <c r="P4231" t="s">
        <v>56</v>
      </c>
      <c r="Q4231" t="s">
        <v>108</v>
      </c>
      <c r="R4231" t="s">
        <v>2372</v>
      </c>
      <c r="S4231" t="s">
        <v>85</v>
      </c>
      <c r="T4231" t="s">
        <v>187</v>
      </c>
      <c r="U4231" t="s">
        <v>75</v>
      </c>
      <c r="V4231">
        <v>38035</v>
      </c>
      <c r="W4231">
        <v>24367</v>
      </c>
      <c r="X4231">
        <v>15.3</v>
      </c>
      <c r="Y4231">
        <v>11.7</v>
      </c>
      <c r="Z4231">
        <v>30585.22</v>
      </c>
      <c r="AB4231">
        <v>40.659999999999997</v>
      </c>
      <c r="AC4231">
        <v>1243595.05</v>
      </c>
      <c r="AD4231">
        <v>25258498.079999998</v>
      </c>
      <c r="AE4231">
        <v>212.98</v>
      </c>
      <c r="AF4231">
        <v>5379554921.0799999</v>
      </c>
      <c r="AG4231">
        <v>68326.47</v>
      </c>
      <c r="AH4231">
        <v>0</v>
      </c>
      <c r="AI4231">
        <v>0</v>
      </c>
      <c r="AJ4231">
        <v>23.15</v>
      </c>
      <c r="AK4231">
        <v>0</v>
      </c>
      <c r="AL4231">
        <v>0.27500000000000002</v>
      </c>
      <c r="AM4231">
        <v>69460.87</v>
      </c>
      <c r="AN4231">
        <v>1005.1</v>
      </c>
      <c r="AO4231">
        <v>724.08</v>
      </c>
      <c r="AP4231">
        <v>727772.81</v>
      </c>
      <c r="AQ4231">
        <v>2109155.2000000002</v>
      </c>
      <c r="AR4231" t="s">
        <v>124</v>
      </c>
      <c r="AS4231" t="s">
        <v>61</v>
      </c>
      <c r="AT4231" t="s">
        <v>62</v>
      </c>
      <c r="AU4231" t="s">
        <v>63</v>
      </c>
    </row>
    <row r="4232" spans="1:47" x14ac:dyDescent="0.25">
      <c r="A4232" t="s">
        <v>5554</v>
      </c>
      <c r="B4232">
        <v>2021</v>
      </c>
      <c r="C4232">
        <v>8</v>
      </c>
      <c r="D4232" t="s">
        <v>89</v>
      </c>
      <c r="E4232" s="1">
        <v>44418</v>
      </c>
      <c r="F4232" s="1">
        <v>44423</v>
      </c>
      <c r="G4232">
        <v>5</v>
      </c>
      <c r="H4232">
        <v>2.2999999999999998</v>
      </c>
      <c r="I4232" t="s">
        <v>65</v>
      </c>
      <c r="J4232" t="s">
        <v>50</v>
      </c>
      <c r="K4232" t="s">
        <v>51</v>
      </c>
      <c r="L4232">
        <v>2709</v>
      </c>
      <c r="M4232" t="s">
        <v>52</v>
      </c>
      <c r="N4232" t="s">
        <v>81</v>
      </c>
      <c r="O4232" t="s">
        <v>189</v>
      </c>
      <c r="P4232" t="s">
        <v>184</v>
      </c>
      <c r="Q4232" t="s">
        <v>131</v>
      </c>
      <c r="R4232" t="s">
        <v>1413</v>
      </c>
      <c r="S4232" t="s">
        <v>58</v>
      </c>
      <c r="T4232" t="s">
        <v>59</v>
      </c>
      <c r="U4232" t="s">
        <v>132</v>
      </c>
      <c r="V4232">
        <v>308861</v>
      </c>
      <c r="W4232">
        <v>208987</v>
      </c>
      <c r="X4232">
        <v>4.4000000000000004</v>
      </c>
      <c r="Y4232">
        <v>13.4</v>
      </c>
      <c r="Z4232">
        <v>248927.82</v>
      </c>
      <c r="AB4232">
        <v>34.6</v>
      </c>
      <c r="AC4232">
        <v>8612902.5700000003</v>
      </c>
      <c r="AD4232">
        <v>14776355.4</v>
      </c>
      <c r="AE4232">
        <v>172.31</v>
      </c>
      <c r="AF4232">
        <v>2546113798.9699998</v>
      </c>
      <c r="AG4232">
        <v>50761.39</v>
      </c>
      <c r="AH4232">
        <v>1.3</v>
      </c>
      <c r="AI4232">
        <v>29217.02</v>
      </c>
      <c r="AJ4232">
        <v>0.92</v>
      </c>
      <c r="AK4232">
        <v>0</v>
      </c>
      <c r="AL4232">
        <v>0.24</v>
      </c>
      <c r="AM4232">
        <v>35463.25</v>
      </c>
      <c r="AN4232">
        <v>140.9</v>
      </c>
      <c r="AO4232">
        <v>555.16999999999996</v>
      </c>
      <c r="AP4232">
        <v>78223.45</v>
      </c>
      <c r="AQ4232">
        <v>8806567.6799999997</v>
      </c>
      <c r="AR4232" t="s">
        <v>61</v>
      </c>
      <c r="AS4232" t="s">
        <v>61</v>
      </c>
      <c r="AT4232" t="s">
        <v>62</v>
      </c>
      <c r="AU4232" t="s">
        <v>63</v>
      </c>
    </row>
    <row r="4233" spans="1:47" x14ac:dyDescent="0.25">
      <c r="A4233" t="s">
        <v>5555</v>
      </c>
      <c r="B4233">
        <v>2021</v>
      </c>
      <c r="C4233">
        <v>11</v>
      </c>
      <c r="D4233" t="s">
        <v>119</v>
      </c>
      <c r="E4233" s="1">
        <v>44509</v>
      </c>
      <c r="F4233" s="1">
        <v>44527</v>
      </c>
      <c r="G4233">
        <v>18</v>
      </c>
      <c r="H4233">
        <v>20.6</v>
      </c>
      <c r="I4233" t="s">
        <v>65</v>
      </c>
      <c r="J4233" t="s">
        <v>50</v>
      </c>
      <c r="K4233" t="s">
        <v>51</v>
      </c>
      <c r="L4233">
        <v>2709</v>
      </c>
      <c r="M4233" t="s">
        <v>114</v>
      </c>
      <c r="N4233" t="s">
        <v>106</v>
      </c>
      <c r="O4233" t="s">
        <v>200</v>
      </c>
      <c r="P4233" t="s">
        <v>56</v>
      </c>
      <c r="Q4233" t="s">
        <v>196</v>
      </c>
      <c r="R4233" t="s">
        <v>5556</v>
      </c>
      <c r="S4233" t="s">
        <v>170</v>
      </c>
      <c r="T4233" t="s">
        <v>148</v>
      </c>
      <c r="U4233" t="s">
        <v>228</v>
      </c>
      <c r="V4233">
        <v>127521</v>
      </c>
      <c r="W4233">
        <v>94056</v>
      </c>
      <c r="X4233">
        <v>14.8</v>
      </c>
      <c r="Y4233">
        <v>10.9</v>
      </c>
      <c r="Z4233">
        <v>101060.41</v>
      </c>
      <c r="AB4233">
        <v>25.41</v>
      </c>
      <c r="AC4233">
        <v>2567945.02</v>
      </c>
      <c r="AD4233">
        <v>5424922.8099999996</v>
      </c>
      <c r="AE4233">
        <v>171.78</v>
      </c>
      <c r="AF4233">
        <v>931893240.29999995</v>
      </c>
      <c r="AG4233">
        <v>169990.27</v>
      </c>
      <c r="AH4233">
        <v>0.9</v>
      </c>
      <c r="AI4233">
        <v>23471.62</v>
      </c>
      <c r="AJ4233">
        <v>18.8</v>
      </c>
      <c r="AK4233">
        <v>0</v>
      </c>
      <c r="AL4233">
        <v>0.158</v>
      </c>
      <c r="AM4233">
        <v>8571.3799999999992</v>
      </c>
      <c r="AN4233">
        <v>860.5</v>
      </c>
      <c r="AO4233">
        <v>408.65</v>
      </c>
      <c r="AP4233">
        <v>351643.32</v>
      </c>
      <c r="AQ4233">
        <v>3121621.61</v>
      </c>
      <c r="AR4233" t="s">
        <v>61</v>
      </c>
      <c r="AS4233" t="s">
        <v>61</v>
      </c>
      <c r="AT4233" t="s">
        <v>62</v>
      </c>
      <c r="AU4233" t="s">
        <v>63</v>
      </c>
    </row>
    <row r="4234" spans="1:47" x14ac:dyDescent="0.25">
      <c r="A4234" t="s">
        <v>5557</v>
      </c>
      <c r="B4234">
        <v>2021</v>
      </c>
      <c r="C4234">
        <v>7</v>
      </c>
      <c r="D4234" t="s">
        <v>89</v>
      </c>
      <c r="E4234" s="1">
        <v>44385</v>
      </c>
      <c r="F4234" s="1">
        <v>44391</v>
      </c>
      <c r="G4234">
        <v>6</v>
      </c>
      <c r="H4234">
        <v>4.9000000000000004</v>
      </c>
      <c r="I4234" t="s">
        <v>49</v>
      </c>
      <c r="J4234" t="s">
        <v>50</v>
      </c>
      <c r="K4234" t="s">
        <v>183</v>
      </c>
      <c r="L4234">
        <v>2710.19</v>
      </c>
      <c r="M4234" t="s">
        <v>114</v>
      </c>
      <c r="N4234" t="s">
        <v>168</v>
      </c>
      <c r="O4234" t="s">
        <v>91</v>
      </c>
      <c r="P4234" t="s">
        <v>71</v>
      </c>
      <c r="Q4234" t="s">
        <v>70</v>
      </c>
      <c r="R4234" t="s">
        <v>1799</v>
      </c>
      <c r="S4234" t="s">
        <v>186</v>
      </c>
      <c r="T4234" t="s">
        <v>95</v>
      </c>
      <c r="U4234" t="s">
        <v>96</v>
      </c>
      <c r="V4234">
        <v>83841</v>
      </c>
      <c r="W4234">
        <v>58053</v>
      </c>
      <c r="X4234">
        <v>18.5</v>
      </c>
      <c r="Y4234">
        <v>15.1</v>
      </c>
      <c r="Z4234">
        <v>68770.17</v>
      </c>
      <c r="AB4234">
        <v>32.81</v>
      </c>
      <c r="AC4234">
        <v>2256349.2799999998</v>
      </c>
      <c r="AD4234">
        <v>55283651.960000001</v>
      </c>
      <c r="AE4234">
        <v>167.93</v>
      </c>
      <c r="AF4234">
        <v>9283783673.6399994</v>
      </c>
      <c r="AG4234">
        <v>241301.21</v>
      </c>
      <c r="AH4234">
        <v>1</v>
      </c>
      <c r="AI4234">
        <v>16895.97</v>
      </c>
      <c r="AJ4234">
        <v>17.43</v>
      </c>
      <c r="AK4234">
        <v>9635940.5399999991</v>
      </c>
      <c r="AL4234">
        <v>0.224</v>
      </c>
      <c r="AM4234">
        <v>123835.38</v>
      </c>
      <c r="AN4234">
        <v>239.9</v>
      </c>
      <c r="AO4234">
        <v>408.51</v>
      </c>
      <c r="AP4234">
        <v>98001.55</v>
      </c>
      <c r="AQ4234">
        <v>2736383.39</v>
      </c>
      <c r="AR4234" t="s">
        <v>124</v>
      </c>
      <c r="AS4234" t="s">
        <v>61</v>
      </c>
      <c r="AT4234" t="s">
        <v>62</v>
      </c>
      <c r="AU4234" t="s">
        <v>63</v>
      </c>
    </row>
    <row r="4235" spans="1:47" x14ac:dyDescent="0.25">
      <c r="A4235" t="s">
        <v>5558</v>
      </c>
      <c r="B4235">
        <v>2025</v>
      </c>
      <c r="C4235">
        <v>10</v>
      </c>
      <c r="D4235" t="s">
        <v>119</v>
      </c>
      <c r="E4235" s="1">
        <v>45936</v>
      </c>
      <c r="F4235" s="1">
        <v>45953</v>
      </c>
      <c r="G4235">
        <v>17</v>
      </c>
      <c r="H4235">
        <v>14.3</v>
      </c>
      <c r="I4235" t="s">
        <v>49</v>
      </c>
      <c r="J4235" t="s">
        <v>78</v>
      </c>
      <c r="K4235" t="s">
        <v>105</v>
      </c>
      <c r="L4235">
        <v>1201.9000000000001</v>
      </c>
      <c r="M4235" t="s">
        <v>98</v>
      </c>
      <c r="N4235" t="s">
        <v>69</v>
      </c>
      <c r="O4235" t="s">
        <v>99</v>
      </c>
      <c r="P4235" t="s">
        <v>127</v>
      </c>
      <c r="Q4235" t="s">
        <v>82</v>
      </c>
      <c r="R4235" t="s">
        <v>979</v>
      </c>
      <c r="S4235" t="s">
        <v>85</v>
      </c>
      <c r="T4235" t="s">
        <v>131</v>
      </c>
      <c r="U4235" t="s">
        <v>228</v>
      </c>
      <c r="V4235">
        <v>44092</v>
      </c>
      <c r="W4235">
        <v>31947</v>
      </c>
      <c r="X4235">
        <v>1.6</v>
      </c>
      <c r="Y4235">
        <v>13.6</v>
      </c>
      <c r="Z4235">
        <v>38918.92</v>
      </c>
      <c r="AB4235">
        <v>36.549999999999997</v>
      </c>
      <c r="AC4235">
        <v>1422486.53</v>
      </c>
      <c r="AD4235">
        <v>37594509.149999999</v>
      </c>
      <c r="AE4235">
        <v>277.23</v>
      </c>
      <c r="AF4235">
        <v>10422325771.65</v>
      </c>
      <c r="AG4235">
        <v>98329.43</v>
      </c>
      <c r="AH4235">
        <v>3.3</v>
      </c>
      <c r="AI4235">
        <v>27764.98</v>
      </c>
      <c r="AJ4235">
        <v>24.23</v>
      </c>
      <c r="AK4235">
        <v>9109149.5700000003</v>
      </c>
      <c r="AL4235">
        <v>0.318</v>
      </c>
      <c r="AM4235">
        <v>119550.54</v>
      </c>
      <c r="AN4235">
        <v>597</v>
      </c>
      <c r="AO4235">
        <v>703.49</v>
      </c>
      <c r="AP4235">
        <v>419983.53</v>
      </c>
      <c r="AQ4235">
        <v>2088115.01</v>
      </c>
      <c r="AR4235" t="s">
        <v>61</v>
      </c>
      <c r="AS4235" t="s">
        <v>61</v>
      </c>
      <c r="AT4235" t="s">
        <v>116</v>
      </c>
      <c r="AU4235" t="s">
        <v>63</v>
      </c>
    </row>
    <row r="4236" spans="1:47" x14ac:dyDescent="0.25">
      <c r="A4236" t="s">
        <v>5559</v>
      </c>
      <c r="B4236">
        <v>2022</v>
      </c>
      <c r="C4236">
        <v>2</v>
      </c>
      <c r="D4236" t="s">
        <v>48</v>
      </c>
      <c r="E4236" s="1">
        <v>44602</v>
      </c>
      <c r="F4236" s="1">
        <v>44624</v>
      </c>
      <c r="G4236">
        <v>22</v>
      </c>
      <c r="H4236">
        <v>14</v>
      </c>
      <c r="I4236" t="s">
        <v>65</v>
      </c>
      <c r="J4236" t="s">
        <v>78</v>
      </c>
      <c r="K4236" t="s">
        <v>158</v>
      </c>
      <c r="L4236">
        <v>1006.3</v>
      </c>
      <c r="M4236" t="s">
        <v>114</v>
      </c>
      <c r="N4236" t="s">
        <v>81</v>
      </c>
      <c r="O4236" t="s">
        <v>99</v>
      </c>
      <c r="P4236" t="s">
        <v>100</v>
      </c>
      <c r="Q4236" t="s">
        <v>204</v>
      </c>
      <c r="R4236" t="s">
        <v>3648</v>
      </c>
      <c r="S4236" t="s">
        <v>161</v>
      </c>
      <c r="T4236" t="s">
        <v>131</v>
      </c>
      <c r="U4236" t="s">
        <v>181</v>
      </c>
      <c r="V4236">
        <v>22386</v>
      </c>
      <c r="W4236">
        <v>12809</v>
      </c>
      <c r="X4236">
        <v>10.5</v>
      </c>
      <c r="Y4236">
        <v>10.4</v>
      </c>
      <c r="Z4236">
        <v>20968.3</v>
      </c>
      <c r="AB4236">
        <v>19.38</v>
      </c>
      <c r="AC4236">
        <v>406365.65</v>
      </c>
      <c r="AD4236">
        <v>14028212.07</v>
      </c>
      <c r="AE4236">
        <v>210.53</v>
      </c>
      <c r="AF4236">
        <v>2953359487.0999999</v>
      </c>
      <c r="AG4236">
        <v>85963.38</v>
      </c>
      <c r="AH4236">
        <v>3.2</v>
      </c>
      <c r="AI4236">
        <v>71968.679999999993</v>
      </c>
      <c r="AJ4236">
        <v>20.66</v>
      </c>
      <c r="AK4236">
        <v>0</v>
      </c>
      <c r="AL4236">
        <v>8.5000000000000006E-2</v>
      </c>
      <c r="AM4236">
        <v>11923.98</v>
      </c>
      <c r="AN4236">
        <v>687.2</v>
      </c>
      <c r="AO4236">
        <v>471.39</v>
      </c>
      <c r="AP4236">
        <v>323939.21000000002</v>
      </c>
      <c r="AQ4236">
        <v>900160.9</v>
      </c>
      <c r="AR4236" t="s">
        <v>61</v>
      </c>
      <c r="AS4236" t="s">
        <v>61</v>
      </c>
      <c r="AT4236" t="s">
        <v>62</v>
      </c>
      <c r="AU4236" t="s">
        <v>63</v>
      </c>
    </row>
    <row r="4237" spans="1:47" x14ac:dyDescent="0.25">
      <c r="A4237" t="s">
        <v>5560</v>
      </c>
      <c r="B4237">
        <v>2024</v>
      </c>
      <c r="C4237">
        <v>2</v>
      </c>
      <c r="D4237" t="s">
        <v>48</v>
      </c>
      <c r="E4237" s="1">
        <v>45343</v>
      </c>
      <c r="F4237" s="1">
        <v>45356</v>
      </c>
      <c r="G4237">
        <v>13</v>
      </c>
      <c r="H4237">
        <v>6.8</v>
      </c>
      <c r="I4237" t="s">
        <v>65</v>
      </c>
      <c r="J4237" t="s">
        <v>66</v>
      </c>
      <c r="K4237" t="s">
        <v>245</v>
      </c>
      <c r="L4237">
        <v>8905.9</v>
      </c>
      <c r="M4237" t="s">
        <v>68</v>
      </c>
      <c r="N4237" t="s">
        <v>53</v>
      </c>
      <c r="O4237" t="s">
        <v>99</v>
      </c>
      <c r="P4237" t="s">
        <v>226</v>
      </c>
      <c r="Q4237" t="s">
        <v>174</v>
      </c>
      <c r="R4237" t="s">
        <v>1844</v>
      </c>
      <c r="S4237" t="s">
        <v>137</v>
      </c>
      <c r="T4237" t="s">
        <v>131</v>
      </c>
      <c r="U4237" t="s">
        <v>60</v>
      </c>
      <c r="V4237">
        <v>6736</v>
      </c>
      <c r="W4237">
        <v>3854</v>
      </c>
      <c r="X4237">
        <v>1.4</v>
      </c>
      <c r="Y4237">
        <v>11.4</v>
      </c>
      <c r="Z4237">
        <v>5388.97</v>
      </c>
      <c r="AB4237">
        <v>18.98</v>
      </c>
      <c r="AC4237">
        <v>102282.65</v>
      </c>
      <c r="AD4237">
        <v>3153786.91</v>
      </c>
      <c r="AE4237">
        <v>282.64999999999998</v>
      </c>
      <c r="AF4237">
        <v>891417870.11000001</v>
      </c>
      <c r="AG4237">
        <v>216552.67</v>
      </c>
      <c r="AH4237">
        <v>1.2</v>
      </c>
      <c r="AI4237">
        <v>29083.97</v>
      </c>
      <c r="AJ4237">
        <v>16.100000000000001</v>
      </c>
      <c r="AK4237">
        <v>0</v>
      </c>
      <c r="AL4237">
        <v>0.315</v>
      </c>
      <c r="AM4237">
        <v>9934.43</v>
      </c>
      <c r="AN4237">
        <v>267.39999999999998</v>
      </c>
      <c r="AO4237">
        <v>689.17</v>
      </c>
      <c r="AP4237">
        <v>184284.06</v>
      </c>
      <c r="AQ4237">
        <v>542137.78</v>
      </c>
      <c r="AR4237" t="s">
        <v>61</v>
      </c>
      <c r="AS4237" t="s">
        <v>61</v>
      </c>
      <c r="AT4237" t="s">
        <v>62</v>
      </c>
      <c r="AU4237" t="s">
        <v>117</v>
      </c>
    </row>
    <row r="4238" spans="1:47" x14ac:dyDescent="0.25">
      <c r="A4238" t="s">
        <v>5561</v>
      </c>
      <c r="B4238">
        <v>2020</v>
      </c>
      <c r="C4238">
        <v>7</v>
      </c>
      <c r="D4238" t="s">
        <v>89</v>
      </c>
      <c r="E4238" s="1">
        <v>44030</v>
      </c>
      <c r="F4238" s="1">
        <v>44055</v>
      </c>
      <c r="G4238">
        <v>25</v>
      </c>
      <c r="H4238">
        <v>2.1</v>
      </c>
      <c r="I4238" t="s">
        <v>49</v>
      </c>
      <c r="J4238" t="s">
        <v>66</v>
      </c>
      <c r="K4238" t="s">
        <v>248</v>
      </c>
      <c r="L4238">
        <v>9999</v>
      </c>
      <c r="M4238" t="s">
        <v>52</v>
      </c>
      <c r="N4238" t="s">
        <v>69</v>
      </c>
      <c r="O4238" t="s">
        <v>189</v>
      </c>
      <c r="P4238" t="s">
        <v>108</v>
      </c>
      <c r="Q4238" t="s">
        <v>92</v>
      </c>
      <c r="R4238" t="s">
        <v>1008</v>
      </c>
      <c r="S4238" t="s">
        <v>156</v>
      </c>
      <c r="T4238" t="s">
        <v>95</v>
      </c>
      <c r="U4238" t="s">
        <v>166</v>
      </c>
      <c r="V4238">
        <v>13861</v>
      </c>
      <c r="W4238">
        <v>8456</v>
      </c>
      <c r="X4238">
        <v>10.7</v>
      </c>
      <c r="Y4238">
        <v>13</v>
      </c>
      <c r="Z4238">
        <v>13182.71</v>
      </c>
      <c r="AA4238">
        <v>941</v>
      </c>
      <c r="AB4238">
        <v>3237.94</v>
      </c>
      <c r="AC4238">
        <v>3046901.54</v>
      </c>
      <c r="AD4238">
        <v>40889075.259999998</v>
      </c>
      <c r="AE4238">
        <v>159.76</v>
      </c>
      <c r="AF4238">
        <v>6532438663.54</v>
      </c>
      <c r="AG4238">
        <v>179635.20000000001</v>
      </c>
      <c r="AH4238">
        <v>0</v>
      </c>
      <c r="AJ4238">
        <v>2.0099999999999998</v>
      </c>
      <c r="AK4238">
        <v>821870.41</v>
      </c>
      <c r="AL4238">
        <v>0.10199999999999999</v>
      </c>
      <c r="AM4238">
        <v>41706.86</v>
      </c>
      <c r="AN4238">
        <v>657.6</v>
      </c>
      <c r="AO4238">
        <v>685.14</v>
      </c>
      <c r="AP4238">
        <v>450548.06</v>
      </c>
      <c r="AQ4238">
        <v>3718791.66</v>
      </c>
      <c r="AR4238" t="s">
        <v>61</v>
      </c>
      <c r="AS4238" t="s">
        <v>61</v>
      </c>
      <c r="AT4238" t="s">
        <v>62</v>
      </c>
      <c r="AU4238" t="s">
        <v>63</v>
      </c>
    </row>
    <row r="4239" spans="1:47" x14ac:dyDescent="0.25">
      <c r="A4239" t="s">
        <v>5562</v>
      </c>
      <c r="B4239">
        <v>2023</v>
      </c>
      <c r="C4239">
        <v>2</v>
      </c>
      <c r="D4239" t="s">
        <v>48</v>
      </c>
      <c r="E4239" s="1">
        <v>44959</v>
      </c>
      <c r="F4239" s="1">
        <v>44974</v>
      </c>
      <c r="G4239">
        <v>15</v>
      </c>
      <c r="H4239">
        <v>13.6</v>
      </c>
      <c r="I4239" t="s">
        <v>65</v>
      </c>
      <c r="J4239" t="s">
        <v>66</v>
      </c>
      <c r="K4239" t="s">
        <v>251</v>
      </c>
      <c r="L4239">
        <v>8543.7000000000007</v>
      </c>
      <c r="M4239" t="s">
        <v>114</v>
      </c>
      <c r="N4239" t="s">
        <v>81</v>
      </c>
      <c r="O4239" t="s">
        <v>91</v>
      </c>
      <c r="P4239" t="s">
        <v>100</v>
      </c>
      <c r="Q4239" t="s">
        <v>159</v>
      </c>
      <c r="R4239" t="s">
        <v>487</v>
      </c>
      <c r="S4239" t="s">
        <v>156</v>
      </c>
      <c r="T4239" t="s">
        <v>102</v>
      </c>
      <c r="U4239" t="s">
        <v>259</v>
      </c>
      <c r="V4239">
        <v>10491</v>
      </c>
      <c r="W4239">
        <v>5786</v>
      </c>
      <c r="X4239">
        <v>9.3000000000000007</v>
      </c>
      <c r="Y4239">
        <v>13.5</v>
      </c>
      <c r="Z4239">
        <v>9799.52</v>
      </c>
      <c r="AA4239">
        <v>699</v>
      </c>
      <c r="AB4239">
        <v>3324.93</v>
      </c>
      <c r="AC4239">
        <v>2324126.0699999998</v>
      </c>
      <c r="AD4239">
        <v>16498275.880000001</v>
      </c>
      <c r="AE4239">
        <v>280.43</v>
      </c>
      <c r="AF4239">
        <v>4626611505.0299997</v>
      </c>
      <c r="AG4239">
        <v>77186.11</v>
      </c>
      <c r="AH4239">
        <v>0</v>
      </c>
      <c r="AI4239">
        <v>0</v>
      </c>
      <c r="AJ4239">
        <v>23.57</v>
      </c>
      <c r="AK4239">
        <v>0</v>
      </c>
      <c r="AL4239">
        <v>0.16500000000000001</v>
      </c>
      <c r="AM4239">
        <v>27222.16</v>
      </c>
      <c r="AN4239">
        <v>496.4</v>
      </c>
      <c r="AO4239">
        <v>739.33</v>
      </c>
      <c r="AP4239">
        <v>367003.41</v>
      </c>
      <c r="AQ4239">
        <v>2795537.75</v>
      </c>
      <c r="AR4239" t="s">
        <v>61</v>
      </c>
      <c r="AS4239" t="s">
        <v>61</v>
      </c>
      <c r="AT4239" t="s">
        <v>62</v>
      </c>
      <c r="AU4239" t="s">
        <v>63</v>
      </c>
    </row>
    <row r="4240" spans="1:47" x14ac:dyDescent="0.25">
      <c r="A4240" t="s">
        <v>5563</v>
      </c>
      <c r="B4240">
        <v>2024</v>
      </c>
      <c r="C4240">
        <v>5</v>
      </c>
      <c r="D4240" t="s">
        <v>77</v>
      </c>
      <c r="E4240" s="1">
        <v>45428</v>
      </c>
      <c r="F4240" s="1">
        <v>45442</v>
      </c>
      <c r="G4240">
        <v>14</v>
      </c>
      <c r="H4240">
        <v>5.9</v>
      </c>
      <c r="I4240" t="s">
        <v>49</v>
      </c>
      <c r="J4240" t="s">
        <v>50</v>
      </c>
      <c r="K4240" t="s">
        <v>120</v>
      </c>
      <c r="L4240">
        <v>2710.1921000000002</v>
      </c>
      <c r="M4240" t="s">
        <v>90</v>
      </c>
      <c r="N4240" t="s">
        <v>106</v>
      </c>
      <c r="O4240" t="s">
        <v>200</v>
      </c>
      <c r="P4240" t="s">
        <v>131</v>
      </c>
      <c r="Q4240" t="s">
        <v>226</v>
      </c>
      <c r="R4240" t="s">
        <v>1987</v>
      </c>
      <c r="S4240" t="s">
        <v>142</v>
      </c>
      <c r="T4240" t="s">
        <v>95</v>
      </c>
      <c r="U4240" t="s">
        <v>228</v>
      </c>
      <c r="V4240">
        <v>61553</v>
      </c>
      <c r="W4240">
        <v>45136</v>
      </c>
      <c r="X4240">
        <v>15</v>
      </c>
      <c r="Y4240">
        <v>10.5</v>
      </c>
      <c r="Z4240">
        <v>53119.94</v>
      </c>
      <c r="AB4240">
        <v>13.46</v>
      </c>
      <c r="AC4240">
        <v>714994.39</v>
      </c>
      <c r="AD4240">
        <v>21133768.129999999</v>
      </c>
      <c r="AE4240">
        <v>277.7</v>
      </c>
      <c r="AF4240">
        <v>5868847409.6999998</v>
      </c>
      <c r="AG4240">
        <v>163460.29</v>
      </c>
      <c r="AH4240">
        <v>2</v>
      </c>
      <c r="AI4240">
        <v>47132.37</v>
      </c>
      <c r="AJ4240">
        <v>19.78</v>
      </c>
      <c r="AK4240">
        <v>4180259.34</v>
      </c>
      <c r="AL4240">
        <v>5.3999999999999999E-2</v>
      </c>
      <c r="AM4240">
        <v>11412.23</v>
      </c>
      <c r="AN4240">
        <v>741.8</v>
      </c>
      <c r="AO4240">
        <v>629.09</v>
      </c>
      <c r="AP4240">
        <v>466658.96</v>
      </c>
      <c r="AQ4240">
        <v>1403658.24</v>
      </c>
      <c r="AR4240" t="s">
        <v>124</v>
      </c>
      <c r="AS4240" t="s">
        <v>61</v>
      </c>
      <c r="AT4240" t="s">
        <v>62</v>
      </c>
      <c r="AU4240" t="s">
        <v>117</v>
      </c>
    </row>
    <row r="4241" spans="1:47" x14ac:dyDescent="0.25">
      <c r="A4241" t="s">
        <v>5564</v>
      </c>
      <c r="B4241">
        <v>2020</v>
      </c>
      <c r="C4241">
        <v>4</v>
      </c>
      <c r="D4241" t="s">
        <v>77</v>
      </c>
      <c r="E4241" s="1">
        <v>43943</v>
      </c>
      <c r="F4241" s="1">
        <v>43956</v>
      </c>
      <c r="G4241">
        <v>13</v>
      </c>
      <c r="H4241">
        <v>20.2</v>
      </c>
      <c r="I4241" t="s">
        <v>65</v>
      </c>
      <c r="J4241" t="s">
        <v>78</v>
      </c>
      <c r="K4241" t="s">
        <v>105</v>
      </c>
      <c r="L4241">
        <v>1201.9000000000001</v>
      </c>
      <c r="M4241" t="s">
        <v>80</v>
      </c>
      <c r="N4241" t="s">
        <v>69</v>
      </c>
      <c r="O4241" t="s">
        <v>91</v>
      </c>
      <c r="P4241" t="s">
        <v>128</v>
      </c>
      <c r="Q4241" t="s">
        <v>83</v>
      </c>
      <c r="R4241" t="s">
        <v>2135</v>
      </c>
      <c r="S4241" t="s">
        <v>85</v>
      </c>
      <c r="T4241" t="s">
        <v>131</v>
      </c>
      <c r="U4241" t="s">
        <v>181</v>
      </c>
      <c r="V4241">
        <v>52142</v>
      </c>
      <c r="W4241">
        <v>34588</v>
      </c>
      <c r="X4241">
        <v>11.7</v>
      </c>
      <c r="Y4241">
        <v>14.6</v>
      </c>
      <c r="Z4241">
        <v>47732.88</v>
      </c>
      <c r="AB4241">
        <v>23.02</v>
      </c>
      <c r="AC4241">
        <v>1098810.8999999999</v>
      </c>
      <c r="AD4241">
        <v>22238748.789999999</v>
      </c>
      <c r="AE4241">
        <v>161.80000000000001</v>
      </c>
      <c r="AF4241">
        <v>3598229554.2199998</v>
      </c>
      <c r="AG4241">
        <v>155621.70000000001</v>
      </c>
      <c r="AH4241">
        <v>0</v>
      </c>
      <c r="AI4241">
        <v>0</v>
      </c>
      <c r="AJ4241">
        <v>13.74</v>
      </c>
      <c r="AK4241">
        <v>0</v>
      </c>
      <c r="AL4241">
        <v>0.224</v>
      </c>
      <c r="AM4241">
        <v>49814.8</v>
      </c>
      <c r="AN4241">
        <v>412.8</v>
      </c>
      <c r="AO4241">
        <v>503.55</v>
      </c>
      <c r="AP4241">
        <v>207865.44</v>
      </c>
      <c r="AQ4241">
        <v>1512112.84</v>
      </c>
      <c r="AR4241" t="s">
        <v>124</v>
      </c>
      <c r="AS4241" t="s">
        <v>61</v>
      </c>
      <c r="AT4241" t="s">
        <v>62</v>
      </c>
      <c r="AU4241" t="s">
        <v>63</v>
      </c>
    </row>
    <row r="4242" spans="1:47" x14ac:dyDescent="0.25">
      <c r="A4242" t="s">
        <v>5565</v>
      </c>
      <c r="B4242">
        <v>2021</v>
      </c>
      <c r="C4242">
        <v>6</v>
      </c>
      <c r="D4242" t="s">
        <v>77</v>
      </c>
      <c r="E4242" s="1">
        <v>44376</v>
      </c>
      <c r="F4242" s="1">
        <v>44391</v>
      </c>
      <c r="G4242">
        <v>15</v>
      </c>
      <c r="H4242">
        <v>10</v>
      </c>
      <c r="I4242" t="s">
        <v>49</v>
      </c>
      <c r="J4242" t="s">
        <v>66</v>
      </c>
      <c r="K4242" t="s">
        <v>248</v>
      </c>
      <c r="L4242">
        <v>9999</v>
      </c>
      <c r="M4242" t="s">
        <v>80</v>
      </c>
      <c r="N4242" t="s">
        <v>53</v>
      </c>
      <c r="O4242" t="s">
        <v>99</v>
      </c>
      <c r="P4242" t="s">
        <v>257</v>
      </c>
      <c r="Q4242" t="s">
        <v>100</v>
      </c>
      <c r="R4242" t="s">
        <v>2445</v>
      </c>
      <c r="S4242" t="s">
        <v>156</v>
      </c>
      <c r="T4242" t="s">
        <v>187</v>
      </c>
      <c r="U4242" t="s">
        <v>75</v>
      </c>
      <c r="V4242">
        <v>19855</v>
      </c>
      <c r="W4242">
        <v>12778</v>
      </c>
      <c r="X4242">
        <v>17.2</v>
      </c>
      <c r="Y4242">
        <v>12.5</v>
      </c>
      <c r="Z4242">
        <v>16818.18</v>
      </c>
      <c r="AA4242">
        <v>1201</v>
      </c>
      <c r="AB4242">
        <v>3589.89</v>
      </c>
      <c r="AC4242">
        <v>4311457.8899999997</v>
      </c>
      <c r="AD4242">
        <v>58490939.130000003</v>
      </c>
      <c r="AE4242">
        <v>166.86</v>
      </c>
      <c r="AF4242">
        <v>9759798103.2299995</v>
      </c>
      <c r="AG4242">
        <v>108459.57</v>
      </c>
      <c r="AH4242">
        <v>5</v>
      </c>
      <c r="AI4242">
        <v>85845.34</v>
      </c>
      <c r="AJ4242">
        <v>20.04</v>
      </c>
      <c r="AK4242">
        <v>11721584.199999999</v>
      </c>
      <c r="AL4242">
        <v>0.27700000000000002</v>
      </c>
      <c r="AM4242">
        <v>162019.9</v>
      </c>
      <c r="AN4242">
        <v>822.6</v>
      </c>
      <c r="AO4242">
        <v>376.59</v>
      </c>
      <c r="AP4242">
        <v>309782.93</v>
      </c>
      <c r="AQ4242">
        <v>4977565.63</v>
      </c>
      <c r="AR4242" t="s">
        <v>61</v>
      </c>
      <c r="AS4242" t="s">
        <v>61</v>
      </c>
      <c r="AT4242" t="s">
        <v>62</v>
      </c>
      <c r="AU4242" t="s">
        <v>63</v>
      </c>
    </row>
    <row r="4243" spans="1:47" x14ac:dyDescent="0.25">
      <c r="A4243" t="s">
        <v>5566</v>
      </c>
      <c r="B4243">
        <v>2024</v>
      </c>
      <c r="C4243">
        <v>4</v>
      </c>
      <c r="D4243" t="s">
        <v>77</v>
      </c>
      <c r="E4243" s="1">
        <v>45406</v>
      </c>
      <c r="F4243" s="1">
        <v>45413</v>
      </c>
      <c r="G4243">
        <v>7</v>
      </c>
      <c r="H4243">
        <v>5</v>
      </c>
      <c r="I4243" t="s">
        <v>65</v>
      </c>
      <c r="J4243" t="s">
        <v>78</v>
      </c>
      <c r="K4243" t="s">
        <v>158</v>
      </c>
      <c r="L4243">
        <v>1006.3</v>
      </c>
      <c r="M4243" t="s">
        <v>68</v>
      </c>
      <c r="N4243" t="s">
        <v>81</v>
      </c>
      <c r="O4243" t="s">
        <v>189</v>
      </c>
      <c r="P4243" t="s">
        <v>70</v>
      </c>
      <c r="Q4243" t="s">
        <v>127</v>
      </c>
      <c r="R4243" t="s">
        <v>1985</v>
      </c>
      <c r="S4243" t="s">
        <v>161</v>
      </c>
      <c r="T4243" t="s">
        <v>59</v>
      </c>
      <c r="U4243" t="s">
        <v>75</v>
      </c>
      <c r="V4243">
        <v>26403</v>
      </c>
      <c r="W4243">
        <v>19108</v>
      </c>
      <c r="X4243">
        <v>9.5</v>
      </c>
      <c r="Y4243">
        <v>13.1</v>
      </c>
      <c r="Z4243">
        <v>21519.91</v>
      </c>
      <c r="AB4243">
        <v>13.22</v>
      </c>
      <c r="AC4243">
        <v>284493.21000000002</v>
      </c>
      <c r="AD4243">
        <v>22714695.399999999</v>
      </c>
      <c r="AE4243">
        <v>280.56</v>
      </c>
      <c r="AF4243">
        <v>6372834941.4200001</v>
      </c>
      <c r="AG4243">
        <v>175664</v>
      </c>
      <c r="AH4243">
        <v>2.9</v>
      </c>
      <c r="AI4243">
        <v>39993.18</v>
      </c>
      <c r="AJ4243">
        <v>5.45</v>
      </c>
      <c r="AK4243">
        <v>0</v>
      </c>
      <c r="AL4243">
        <v>0.33800000000000002</v>
      </c>
      <c r="AM4243">
        <v>76775.67</v>
      </c>
      <c r="AN4243">
        <v>230</v>
      </c>
      <c r="AO4243">
        <v>490.7</v>
      </c>
      <c r="AP4243">
        <v>112861</v>
      </c>
      <c r="AQ4243">
        <v>689787.06</v>
      </c>
      <c r="AR4243" t="s">
        <v>61</v>
      </c>
      <c r="AS4243" t="s">
        <v>61</v>
      </c>
      <c r="AT4243" t="s">
        <v>62</v>
      </c>
      <c r="AU4243" t="s">
        <v>63</v>
      </c>
    </row>
    <row r="4244" spans="1:47" x14ac:dyDescent="0.25">
      <c r="A4244" t="s">
        <v>5567</v>
      </c>
      <c r="B4244">
        <v>2023</v>
      </c>
      <c r="C4244">
        <v>4</v>
      </c>
      <c r="D4244" t="s">
        <v>77</v>
      </c>
      <c r="E4244" s="1">
        <v>45033</v>
      </c>
      <c r="F4244" s="1">
        <v>45062</v>
      </c>
      <c r="G4244">
        <v>29</v>
      </c>
      <c r="H4244">
        <v>17.7</v>
      </c>
      <c r="I4244" t="s">
        <v>65</v>
      </c>
      <c r="J4244" t="s">
        <v>78</v>
      </c>
      <c r="K4244" t="s">
        <v>315</v>
      </c>
      <c r="L4244">
        <v>1511.9</v>
      </c>
      <c r="M4244" t="s">
        <v>80</v>
      </c>
      <c r="N4244" t="s">
        <v>81</v>
      </c>
      <c r="O4244" t="s">
        <v>107</v>
      </c>
      <c r="P4244" t="s">
        <v>82</v>
      </c>
      <c r="Q4244" t="s">
        <v>154</v>
      </c>
      <c r="R4244" t="s">
        <v>2769</v>
      </c>
      <c r="S4244" t="s">
        <v>85</v>
      </c>
      <c r="T4244" t="s">
        <v>59</v>
      </c>
      <c r="U4244" t="s">
        <v>181</v>
      </c>
      <c r="V4244">
        <v>63296</v>
      </c>
      <c r="W4244">
        <v>45019</v>
      </c>
      <c r="X4244">
        <v>14.2</v>
      </c>
      <c r="Y4244">
        <v>14.9</v>
      </c>
      <c r="Z4244">
        <v>53273.95</v>
      </c>
      <c r="AB4244">
        <v>23.64</v>
      </c>
      <c r="AC4244">
        <v>1259396.18</v>
      </c>
      <c r="AD4244">
        <v>47143716.57</v>
      </c>
      <c r="AE4244">
        <v>281.23</v>
      </c>
      <c r="AF4244">
        <v>13258227410.98</v>
      </c>
      <c r="AG4244">
        <v>137370.70000000001</v>
      </c>
      <c r="AH4244">
        <v>0.5</v>
      </c>
      <c r="AI4244">
        <v>14461.8</v>
      </c>
      <c r="AJ4244">
        <v>0.49</v>
      </c>
      <c r="AK4244">
        <v>0</v>
      </c>
      <c r="AL4244">
        <v>0.33300000000000002</v>
      </c>
      <c r="AM4244">
        <v>156988.57999999999</v>
      </c>
      <c r="AN4244">
        <v>1271.5</v>
      </c>
      <c r="AO4244">
        <v>690.81</v>
      </c>
      <c r="AP4244">
        <v>878364.91</v>
      </c>
      <c r="AQ4244">
        <v>2446582.17</v>
      </c>
      <c r="AR4244" t="s">
        <v>61</v>
      </c>
      <c r="AS4244" t="s">
        <v>61</v>
      </c>
      <c r="AT4244" t="s">
        <v>62</v>
      </c>
      <c r="AU4244" t="s">
        <v>63</v>
      </c>
    </row>
    <row r="4245" spans="1:47" x14ac:dyDescent="0.25">
      <c r="A4245" t="s">
        <v>5568</v>
      </c>
      <c r="B4245">
        <v>2023</v>
      </c>
      <c r="C4245">
        <v>2</v>
      </c>
      <c r="D4245" t="s">
        <v>48</v>
      </c>
      <c r="E4245" s="1">
        <v>44959</v>
      </c>
      <c r="F4245" s="1">
        <v>44969</v>
      </c>
      <c r="G4245">
        <v>10</v>
      </c>
      <c r="H4245">
        <v>6.8</v>
      </c>
      <c r="I4245" t="s">
        <v>49</v>
      </c>
      <c r="J4245" t="s">
        <v>50</v>
      </c>
      <c r="K4245" t="s">
        <v>120</v>
      </c>
      <c r="L4245">
        <v>2710.1921000000002</v>
      </c>
      <c r="M4245" t="s">
        <v>52</v>
      </c>
      <c r="N4245" t="s">
        <v>106</v>
      </c>
      <c r="O4245" t="s">
        <v>91</v>
      </c>
      <c r="P4245" t="s">
        <v>164</v>
      </c>
      <c r="Q4245" t="s">
        <v>92</v>
      </c>
      <c r="R4245" t="s">
        <v>1281</v>
      </c>
      <c r="S4245" t="s">
        <v>123</v>
      </c>
      <c r="T4245" t="s">
        <v>102</v>
      </c>
      <c r="U4245" t="s">
        <v>87</v>
      </c>
      <c r="V4245">
        <v>56147</v>
      </c>
      <c r="W4245">
        <v>32233</v>
      </c>
      <c r="X4245">
        <v>24.3</v>
      </c>
      <c r="Y4245">
        <v>14.5</v>
      </c>
      <c r="Z4245">
        <v>44176.85</v>
      </c>
      <c r="AB4245">
        <v>37.520000000000003</v>
      </c>
      <c r="AC4245">
        <v>1657515.41</v>
      </c>
      <c r="AD4245">
        <v>37054658.240000002</v>
      </c>
      <c r="AE4245">
        <v>285.43</v>
      </c>
      <c r="AF4245">
        <v>10576511101.440001</v>
      </c>
      <c r="AG4245">
        <v>64727.81</v>
      </c>
      <c r="AH4245">
        <v>0.8</v>
      </c>
      <c r="AI4245">
        <v>24704.16</v>
      </c>
      <c r="AJ4245">
        <v>17.14</v>
      </c>
      <c r="AK4245">
        <v>6351168.4199999999</v>
      </c>
      <c r="AL4245">
        <v>0.307</v>
      </c>
      <c r="AM4245">
        <v>113757.8</v>
      </c>
      <c r="AN4245">
        <v>332.2</v>
      </c>
      <c r="AO4245">
        <v>640.39</v>
      </c>
      <c r="AP4245">
        <v>212737.56</v>
      </c>
      <c r="AQ4245">
        <v>2073442.74</v>
      </c>
      <c r="AR4245" t="s">
        <v>61</v>
      </c>
      <c r="AS4245" t="s">
        <v>61</v>
      </c>
      <c r="AT4245" t="s">
        <v>62</v>
      </c>
      <c r="AU4245" t="s">
        <v>63</v>
      </c>
    </row>
    <row r="4246" spans="1:47" x14ac:dyDescent="0.25">
      <c r="A4246" t="s">
        <v>5569</v>
      </c>
      <c r="B4246">
        <v>2020</v>
      </c>
      <c r="C4246">
        <v>9</v>
      </c>
      <c r="D4246" t="s">
        <v>89</v>
      </c>
      <c r="E4246" s="1">
        <v>44080</v>
      </c>
      <c r="F4246" s="1">
        <v>44110</v>
      </c>
      <c r="G4246">
        <v>30</v>
      </c>
      <c r="H4246">
        <v>5.4</v>
      </c>
      <c r="I4246" t="s">
        <v>65</v>
      </c>
      <c r="J4246" t="s">
        <v>112</v>
      </c>
      <c r="K4246" t="s">
        <v>199</v>
      </c>
      <c r="L4246">
        <v>7204.49</v>
      </c>
      <c r="M4246" t="s">
        <v>52</v>
      </c>
      <c r="N4246" t="s">
        <v>69</v>
      </c>
      <c r="O4246" t="s">
        <v>200</v>
      </c>
      <c r="P4246" t="s">
        <v>82</v>
      </c>
      <c r="Q4246" t="s">
        <v>83</v>
      </c>
      <c r="R4246" t="s">
        <v>1267</v>
      </c>
      <c r="S4246" t="s">
        <v>161</v>
      </c>
      <c r="T4246" t="s">
        <v>86</v>
      </c>
      <c r="U4246" t="s">
        <v>96</v>
      </c>
      <c r="V4246">
        <v>17522</v>
      </c>
      <c r="W4246">
        <v>10188</v>
      </c>
      <c r="X4246">
        <v>9.3000000000000007</v>
      </c>
      <c r="Y4246">
        <v>10.6</v>
      </c>
      <c r="Z4246">
        <v>16442.5</v>
      </c>
      <c r="AB4246">
        <v>33.86</v>
      </c>
      <c r="AC4246">
        <v>556743.05000000005</v>
      </c>
      <c r="AD4246">
        <v>5051300.42</v>
      </c>
      <c r="AE4246">
        <v>158.47999999999999</v>
      </c>
      <c r="AF4246">
        <v>800530090.55999994</v>
      </c>
      <c r="AG4246">
        <v>192964.46</v>
      </c>
      <c r="AH4246">
        <v>0</v>
      </c>
      <c r="AI4246">
        <v>0</v>
      </c>
      <c r="AJ4246">
        <v>4.8899999999999997</v>
      </c>
      <c r="AK4246">
        <v>0</v>
      </c>
      <c r="AL4246">
        <v>0.16200000000000001</v>
      </c>
      <c r="AM4246">
        <v>8183.11</v>
      </c>
      <c r="AN4246">
        <v>1083.3</v>
      </c>
      <c r="AO4246">
        <v>512.84</v>
      </c>
      <c r="AP4246">
        <v>555559.56999999995</v>
      </c>
      <c r="AQ4246">
        <v>1313450.19</v>
      </c>
      <c r="AR4246" t="s">
        <v>61</v>
      </c>
      <c r="AS4246" t="s">
        <v>61</v>
      </c>
      <c r="AT4246" t="s">
        <v>62</v>
      </c>
      <c r="AU4246" t="s">
        <v>63</v>
      </c>
    </row>
    <row r="4247" spans="1:47" x14ac:dyDescent="0.25">
      <c r="A4247" t="s">
        <v>5570</v>
      </c>
      <c r="B4247">
        <v>2020</v>
      </c>
      <c r="C4247">
        <v>9</v>
      </c>
      <c r="D4247" t="s">
        <v>89</v>
      </c>
      <c r="E4247" s="1">
        <v>44097</v>
      </c>
      <c r="F4247" s="1">
        <v>44117</v>
      </c>
      <c r="G4247">
        <v>20</v>
      </c>
      <c r="H4247">
        <v>14.9</v>
      </c>
      <c r="I4247" t="s">
        <v>49</v>
      </c>
      <c r="J4247" t="s">
        <v>78</v>
      </c>
      <c r="K4247" t="s">
        <v>105</v>
      </c>
      <c r="L4247">
        <v>1201.9000000000001</v>
      </c>
      <c r="M4247" t="s">
        <v>80</v>
      </c>
      <c r="N4247" t="s">
        <v>69</v>
      </c>
      <c r="O4247" t="s">
        <v>107</v>
      </c>
      <c r="P4247" t="s">
        <v>108</v>
      </c>
      <c r="Q4247" t="s">
        <v>82</v>
      </c>
      <c r="R4247" t="s">
        <v>607</v>
      </c>
      <c r="S4247" t="s">
        <v>85</v>
      </c>
      <c r="T4247" t="s">
        <v>86</v>
      </c>
      <c r="U4247" t="s">
        <v>259</v>
      </c>
      <c r="V4247">
        <v>65388</v>
      </c>
      <c r="W4247">
        <v>44127</v>
      </c>
      <c r="X4247">
        <v>13.7</v>
      </c>
      <c r="Y4247">
        <v>15</v>
      </c>
      <c r="Z4247">
        <v>53516.22</v>
      </c>
      <c r="AB4247">
        <v>39.26</v>
      </c>
      <c r="AC4247">
        <v>2101046.7999999998</v>
      </c>
      <c r="AD4247">
        <v>55755873.810000002</v>
      </c>
      <c r="AE4247">
        <v>162.69999999999999</v>
      </c>
      <c r="AF4247">
        <v>9071480668.8899994</v>
      </c>
      <c r="AG4247">
        <v>83335.320000000007</v>
      </c>
      <c r="AH4247">
        <v>0.4</v>
      </c>
      <c r="AI4247">
        <v>7686.33</v>
      </c>
      <c r="AJ4247">
        <v>22.96</v>
      </c>
      <c r="AK4247">
        <v>12801548.630000001</v>
      </c>
      <c r="AL4247">
        <v>0.33300000000000002</v>
      </c>
      <c r="AM4247">
        <v>185667.06</v>
      </c>
      <c r="AO4247">
        <v>741.73</v>
      </c>
      <c r="AP4247">
        <v>261088.96</v>
      </c>
      <c r="AQ4247">
        <v>2638824.4700000002</v>
      </c>
      <c r="AR4247" t="s">
        <v>61</v>
      </c>
      <c r="AS4247" t="s">
        <v>61</v>
      </c>
      <c r="AT4247" t="s">
        <v>62</v>
      </c>
      <c r="AU4247" t="s">
        <v>63</v>
      </c>
    </row>
    <row r="4248" spans="1:47" x14ac:dyDescent="0.25">
      <c r="A4248" t="s">
        <v>5571</v>
      </c>
      <c r="B4248">
        <v>2022</v>
      </c>
      <c r="C4248">
        <v>8</v>
      </c>
      <c r="D4248" t="s">
        <v>89</v>
      </c>
      <c r="E4248" s="1">
        <v>44800</v>
      </c>
      <c r="F4248" s="1">
        <v>44808</v>
      </c>
      <c r="G4248">
        <v>8</v>
      </c>
      <c r="H4248">
        <v>3.2</v>
      </c>
      <c r="I4248" t="s">
        <v>49</v>
      </c>
      <c r="J4248" t="s">
        <v>50</v>
      </c>
      <c r="K4248" t="s">
        <v>120</v>
      </c>
      <c r="L4248">
        <v>2710.1921000000002</v>
      </c>
      <c r="M4248" t="s">
        <v>52</v>
      </c>
      <c r="N4248" t="s">
        <v>69</v>
      </c>
      <c r="O4248" t="s">
        <v>54</v>
      </c>
      <c r="P4248" t="s">
        <v>159</v>
      </c>
      <c r="Q4248" t="s">
        <v>82</v>
      </c>
      <c r="R4248" t="s">
        <v>2813</v>
      </c>
      <c r="S4248" t="s">
        <v>142</v>
      </c>
      <c r="T4248" t="s">
        <v>102</v>
      </c>
      <c r="U4248" t="s">
        <v>213</v>
      </c>
      <c r="V4248">
        <v>60010</v>
      </c>
      <c r="W4248">
        <v>39239</v>
      </c>
      <c r="X4248">
        <v>2.1</v>
      </c>
      <c r="Y4248">
        <v>15.8</v>
      </c>
      <c r="Z4248">
        <v>51663.38</v>
      </c>
      <c r="AB4248">
        <v>34.880000000000003</v>
      </c>
      <c r="AC4248">
        <v>1802018.69</v>
      </c>
      <c r="AD4248">
        <v>16573612.300000001</v>
      </c>
      <c r="AE4248">
        <v>214.79</v>
      </c>
      <c r="AF4248">
        <v>3559846185.9200001</v>
      </c>
      <c r="AG4248">
        <v>162227.43</v>
      </c>
      <c r="AI4248">
        <v>0</v>
      </c>
      <c r="AJ4248">
        <v>10.61</v>
      </c>
      <c r="AK4248">
        <v>1758460.27</v>
      </c>
      <c r="AL4248">
        <v>0.13100000000000001</v>
      </c>
      <c r="AM4248">
        <v>21711.43</v>
      </c>
      <c r="AN4248">
        <v>131.1</v>
      </c>
      <c r="AO4248">
        <v>574.01</v>
      </c>
      <c r="AP4248">
        <v>75252.710000000006</v>
      </c>
      <c r="AQ4248">
        <v>2061210.26</v>
      </c>
      <c r="AR4248" t="s">
        <v>61</v>
      </c>
      <c r="AS4248" t="s">
        <v>61</v>
      </c>
      <c r="AT4248" t="s">
        <v>62</v>
      </c>
      <c r="AU4248" t="s">
        <v>63</v>
      </c>
    </row>
    <row r="4249" spans="1:47" x14ac:dyDescent="0.25">
      <c r="A4249" t="s">
        <v>5572</v>
      </c>
      <c r="B4249">
        <v>2024</v>
      </c>
      <c r="C4249">
        <v>1</v>
      </c>
      <c r="D4249" t="s">
        <v>48</v>
      </c>
      <c r="E4249" s="1">
        <v>45296</v>
      </c>
      <c r="F4249" s="1">
        <v>45303</v>
      </c>
      <c r="G4249">
        <v>7</v>
      </c>
      <c r="H4249">
        <v>5.6</v>
      </c>
      <c r="I4249" t="s">
        <v>49</v>
      </c>
      <c r="J4249" t="s">
        <v>50</v>
      </c>
      <c r="K4249" t="s">
        <v>51</v>
      </c>
      <c r="L4249">
        <v>2709</v>
      </c>
      <c r="M4249" t="s">
        <v>114</v>
      </c>
      <c r="N4249" t="s">
        <v>106</v>
      </c>
      <c r="O4249" t="s">
        <v>99</v>
      </c>
      <c r="P4249" t="s">
        <v>201</v>
      </c>
      <c r="Q4249" t="s">
        <v>128</v>
      </c>
      <c r="R4249" t="s">
        <v>807</v>
      </c>
      <c r="S4249" t="s">
        <v>58</v>
      </c>
      <c r="T4249" t="s">
        <v>95</v>
      </c>
      <c r="U4249" t="s">
        <v>60</v>
      </c>
      <c r="V4249">
        <v>207693</v>
      </c>
      <c r="W4249">
        <v>140233</v>
      </c>
      <c r="X4249">
        <v>19.5</v>
      </c>
      <c r="Y4249">
        <v>15.1</v>
      </c>
      <c r="Z4249">
        <v>172788.05</v>
      </c>
      <c r="AB4249">
        <v>16.62</v>
      </c>
      <c r="AC4249">
        <v>2871737.39</v>
      </c>
      <c r="AD4249">
        <v>10229052.560000001</v>
      </c>
      <c r="AE4249">
        <v>282.95</v>
      </c>
      <c r="AF4249">
        <v>2894310421.8499999</v>
      </c>
      <c r="AG4249">
        <v>22605.09</v>
      </c>
      <c r="AH4249">
        <v>0.2</v>
      </c>
      <c r="AI4249">
        <v>4523.32</v>
      </c>
      <c r="AJ4249">
        <v>14.95</v>
      </c>
      <c r="AK4249">
        <v>1529243.36</v>
      </c>
      <c r="AL4249">
        <v>0.34200000000000003</v>
      </c>
      <c r="AM4249">
        <v>34983.360000000001</v>
      </c>
      <c r="AN4249">
        <v>232</v>
      </c>
      <c r="AO4249">
        <v>540.96</v>
      </c>
      <c r="AP4249">
        <v>125502.72</v>
      </c>
      <c r="AQ4249">
        <v>3059351.88</v>
      </c>
      <c r="AR4249" t="s">
        <v>61</v>
      </c>
      <c r="AS4249" t="s">
        <v>61</v>
      </c>
      <c r="AT4249" t="s">
        <v>62</v>
      </c>
      <c r="AU4249" t="s">
        <v>63</v>
      </c>
    </row>
    <row r="4250" spans="1:47" x14ac:dyDescent="0.25">
      <c r="A4250" t="s">
        <v>5573</v>
      </c>
      <c r="B4250">
        <v>2020</v>
      </c>
      <c r="C4250">
        <v>5</v>
      </c>
      <c r="D4250" t="s">
        <v>77</v>
      </c>
      <c r="E4250" s="1">
        <v>43970</v>
      </c>
      <c r="F4250" s="1">
        <v>43981</v>
      </c>
      <c r="G4250">
        <v>11</v>
      </c>
      <c r="H4250">
        <v>20.8</v>
      </c>
      <c r="I4250" t="s">
        <v>65</v>
      </c>
      <c r="J4250" t="s">
        <v>50</v>
      </c>
      <c r="K4250" t="s">
        <v>183</v>
      </c>
      <c r="L4250">
        <v>2710.19</v>
      </c>
      <c r="M4250" t="s">
        <v>68</v>
      </c>
      <c r="N4250" t="s">
        <v>69</v>
      </c>
      <c r="O4250" t="s">
        <v>54</v>
      </c>
      <c r="P4250" t="s">
        <v>56</v>
      </c>
      <c r="Q4250" t="s">
        <v>108</v>
      </c>
      <c r="R4250" t="s">
        <v>1748</v>
      </c>
      <c r="S4250" t="s">
        <v>186</v>
      </c>
      <c r="T4250" t="s">
        <v>102</v>
      </c>
      <c r="U4250" t="s">
        <v>143</v>
      </c>
      <c r="V4250">
        <v>80191</v>
      </c>
      <c r="W4250">
        <v>44178</v>
      </c>
      <c r="X4250">
        <v>16.600000000000001</v>
      </c>
      <c r="Y4250">
        <v>12.8</v>
      </c>
      <c r="Z4250">
        <v>67974.5</v>
      </c>
      <c r="AB4250">
        <v>23.39</v>
      </c>
      <c r="AC4250">
        <v>1589923.55</v>
      </c>
      <c r="AD4250">
        <v>37536878.390000001</v>
      </c>
      <c r="AE4250">
        <v>159.08000000000001</v>
      </c>
      <c r="AF4250">
        <v>5971366614.2799997</v>
      </c>
      <c r="AG4250">
        <v>126439.21</v>
      </c>
      <c r="AH4250">
        <v>0.8</v>
      </c>
      <c r="AI4250">
        <v>11423.41</v>
      </c>
      <c r="AJ4250">
        <v>15.67</v>
      </c>
      <c r="AK4250">
        <v>0</v>
      </c>
      <c r="AL4250">
        <v>0.34599999999999997</v>
      </c>
      <c r="AM4250">
        <v>129877.6</v>
      </c>
      <c r="AN4250">
        <v>439.3</v>
      </c>
      <c r="AO4250">
        <v>534.58000000000004</v>
      </c>
      <c r="AP4250">
        <v>234840.99</v>
      </c>
      <c r="AQ4250">
        <v>2092504.76</v>
      </c>
      <c r="AR4250" t="s">
        <v>124</v>
      </c>
      <c r="AS4250" t="s">
        <v>61</v>
      </c>
      <c r="AT4250" t="s">
        <v>62</v>
      </c>
      <c r="AU4250" t="s">
        <v>63</v>
      </c>
    </row>
    <row r="4251" spans="1:47" x14ac:dyDescent="0.25">
      <c r="A4251" t="s">
        <v>5574</v>
      </c>
      <c r="B4251">
        <v>2023</v>
      </c>
      <c r="C4251">
        <v>2</v>
      </c>
      <c r="D4251" t="s">
        <v>48</v>
      </c>
      <c r="E4251" s="1">
        <v>44959</v>
      </c>
      <c r="F4251" s="1">
        <v>44976</v>
      </c>
      <c r="G4251">
        <v>17</v>
      </c>
      <c r="H4251">
        <v>20.5</v>
      </c>
      <c r="I4251" t="s">
        <v>65</v>
      </c>
      <c r="J4251" t="s">
        <v>50</v>
      </c>
      <c r="K4251" t="s">
        <v>51</v>
      </c>
      <c r="L4251">
        <v>2709</v>
      </c>
      <c r="M4251" t="s">
        <v>114</v>
      </c>
      <c r="N4251" t="s">
        <v>106</v>
      </c>
      <c r="O4251" t="s">
        <v>107</v>
      </c>
      <c r="P4251" t="s">
        <v>226</v>
      </c>
      <c r="Q4251" t="s">
        <v>108</v>
      </c>
      <c r="R4251" t="s">
        <v>5575</v>
      </c>
      <c r="S4251" t="s">
        <v>58</v>
      </c>
      <c r="T4251" t="s">
        <v>131</v>
      </c>
      <c r="U4251" t="s">
        <v>103</v>
      </c>
      <c r="V4251">
        <v>186459</v>
      </c>
      <c r="W4251">
        <v>132698</v>
      </c>
      <c r="X4251">
        <v>17.8</v>
      </c>
      <c r="Y4251">
        <v>13</v>
      </c>
      <c r="Z4251">
        <v>151422.54999999999</v>
      </c>
      <c r="AB4251">
        <v>30.95</v>
      </c>
      <c r="AC4251">
        <v>4686527.92</v>
      </c>
      <c r="AD4251">
        <v>10970563.75</v>
      </c>
      <c r="AE4251">
        <v>284.70999999999998</v>
      </c>
      <c r="AF4251">
        <v>3123429205.2600002</v>
      </c>
      <c r="AG4251">
        <v>99591.57</v>
      </c>
      <c r="AH4251">
        <v>2.5</v>
      </c>
      <c r="AI4251">
        <v>49204.31</v>
      </c>
      <c r="AJ4251">
        <v>9.7799999999999994</v>
      </c>
      <c r="AK4251">
        <v>0</v>
      </c>
      <c r="AL4251">
        <v>0.152</v>
      </c>
      <c r="AM4251">
        <v>16675.259999999998</v>
      </c>
      <c r="AN4251">
        <v>360</v>
      </c>
      <c r="AO4251">
        <v>653.21</v>
      </c>
      <c r="AP4251">
        <v>235155.6</v>
      </c>
      <c r="AQ4251">
        <v>5087154.66</v>
      </c>
      <c r="AR4251" t="s">
        <v>61</v>
      </c>
      <c r="AS4251" t="s">
        <v>61</v>
      </c>
      <c r="AT4251" t="s">
        <v>62</v>
      </c>
      <c r="AU4251" t="s">
        <v>63</v>
      </c>
    </row>
    <row r="4252" spans="1:47" x14ac:dyDescent="0.25">
      <c r="A4252" t="s">
        <v>5576</v>
      </c>
      <c r="B4252">
        <v>2022</v>
      </c>
      <c r="C4252">
        <v>3</v>
      </c>
      <c r="D4252" t="s">
        <v>48</v>
      </c>
      <c r="E4252" s="1">
        <v>44646</v>
      </c>
      <c r="F4252" s="1">
        <v>44652</v>
      </c>
      <c r="G4252">
        <v>6</v>
      </c>
      <c r="H4252">
        <v>12.9</v>
      </c>
      <c r="I4252" t="s">
        <v>65</v>
      </c>
      <c r="J4252" t="s">
        <v>50</v>
      </c>
      <c r="K4252" t="s">
        <v>120</v>
      </c>
      <c r="L4252">
        <v>2710.1921000000002</v>
      </c>
      <c r="M4252" t="s">
        <v>90</v>
      </c>
      <c r="N4252" t="s">
        <v>168</v>
      </c>
      <c r="O4252" t="s">
        <v>107</v>
      </c>
      <c r="P4252" t="s">
        <v>56</v>
      </c>
      <c r="Q4252" t="s">
        <v>196</v>
      </c>
      <c r="R4252" t="s">
        <v>1748</v>
      </c>
      <c r="S4252" t="s">
        <v>123</v>
      </c>
      <c r="T4252" t="s">
        <v>86</v>
      </c>
      <c r="U4252" t="s">
        <v>181</v>
      </c>
      <c r="V4252">
        <v>59816</v>
      </c>
      <c r="W4252">
        <v>35386</v>
      </c>
      <c r="X4252">
        <v>13.7</v>
      </c>
      <c r="Y4252">
        <v>13.8</v>
      </c>
      <c r="Z4252">
        <v>46151.21</v>
      </c>
      <c r="AB4252">
        <v>18.97</v>
      </c>
      <c r="AC4252">
        <v>875488.45</v>
      </c>
      <c r="AD4252">
        <v>49733928.43</v>
      </c>
      <c r="AE4252">
        <v>216.19</v>
      </c>
      <c r="AF4252">
        <v>10751977987.280001</v>
      </c>
      <c r="AG4252">
        <v>22999.24</v>
      </c>
      <c r="AH4252">
        <v>0.7</v>
      </c>
      <c r="AI4252">
        <v>12801.76</v>
      </c>
      <c r="AJ4252">
        <v>2.56</v>
      </c>
      <c r="AK4252">
        <v>0</v>
      </c>
      <c r="AL4252">
        <v>0.29199999999999998</v>
      </c>
      <c r="AM4252">
        <v>145223.07</v>
      </c>
      <c r="AN4252">
        <v>321.3</v>
      </c>
      <c r="AO4252">
        <v>626.04</v>
      </c>
      <c r="AP4252">
        <v>201146.65</v>
      </c>
      <c r="AQ4252">
        <v>1257659.17</v>
      </c>
      <c r="AR4252" t="s">
        <v>124</v>
      </c>
      <c r="AS4252" t="s">
        <v>61</v>
      </c>
      <c r="AT4252" t="s">
        <v>62</v>
      </c>
      <c r="AU4252" t="s">
        <v>63</v>
      </c>
    </row>
    <row r="4253" spans="1:47" x14ac:dyDescent="0.25">
      <c r="A4253" t="s">
        <v>5577</v>
      </c>
      <c r="B4253">
        <v>2023</v>
      </c>
      <c r="C4253">
        <v>3</v>
      </c>
      <c r="D4253" t="s">
        <v>48</v>
      </c>
      <c r="E4253" s="1">
        <v>44989</v>
      </c>
      <c r="F4253" s="1">
        <v>44995</v>
      </c>
      <c r="G4253">
        <v>6</v>
      </c>
      <c r="H4253">
        <v>14.9</v>
      </c>
      <c r="I4253" t="s">
        <v>49</v>
      </c>
      <c r="J4253" t="s">
        <v>50</v>
      </c>
      <c r="K4253" t="s">
        <v>223</v>
      </c>
      <c r="L4253">
        <v>2710.1109999999999</v>
      </c>
      <c r="M4253" t="s">
        <v>114</v>
      </c>
      <c r="N4253" t="s">
        <v>53</v>
      </c>
      <c r="O4253" t="s">
        <v>91</v>
      </c>
      <c r="P4253" t="s">
        <v>174</v>
      </c>
      <c r="Q4253" t="s">
        <v>82</v>
      </c>
      <c r="R4253" t="s">
        <v>983</v>
      </c>
      <c r="S4253" t="s">
        <v>186</v>
      </c>
      <c r="T4253" t="s">
        <v>131</v>
      </c>
      <c r="U4253" t="s">
        <v>87</v>
      </c>
      <c r="V4253">
        <v>69022</v>
      </c>
      <c r="W4253">
        <v>45535</v>
      </c>
      <c r="X4253">
        <v>6.9</v>
      </c>
      <c r="Y4253">
        <v>11.5</v>
      </c>
      <c r="Z4253">
        <v>62949.02</v>
      </c>
      <c r="AB4253">
        <v>27.72</v>
      </c>
      <c r="AC4253">
        <v>1744946.83</v>
      </c>
      <c r="AD4253">
        <v>48985668.380000003</v>
      </c>
      <c r="AE4253">
        <v>289.17</v>
      </c>
      <c r="AF4253">
        <v>14165185725.440001</v>
      </c>
      <c r="AG4253">
        <v>116629.7</v>
      </c>
      <c r="AH4253">
        <v>0.3</v>
      </c>
      <c r="AI4253">
        <v>7207.46</v>
      </c>
      <c r="AJ4253">
        <v>10.89</v>
      </c>
      <c r="AK4253">
        <v>5334539.29</v>
      </c>
      <c r="AL4253">
        <v>0.18</v>
      </c>
      <c r="AM4253">
        <v>88174.2</v>
      </c>
      <c r="AN4253">
        <v>257.60000000000002</v>
      </c>
      <c r="AO4253">
        <v>352.19</v>
      </c>
      <c r="AP4253">
        <v>90724.14</v>
      </c>
      <c r="AQ4253">
        <v>2047682.33</v>
      </c>
      <c r="AR4253" t="s">
        <v>61</v>
      </c>
      <c r="AS4253" t="s">
        <v>61</v>
      </c>
      <c r="AT4253" t="s">
        <v>293</v>
      </c>
      <c r="AU4253" t="s">
        <v>63</v>
      </c>
    </row>
    <row r="4254" spans="1:47" x14ac:dyDescent="0.25">
      <c r="A4254" t="s">
        <v>5578</v>
      </c>
      <c r="B4254">
        <v>2023</v>
      </c>
      <c r="C4254">
        <v>2</v>
      </c>
      <c r="D4254" t="s">
        <v>48</v>
      </c>
      <c r="E4254" s="1">
        <v>44960</v>
      </c>
      <c r="F4254" s="1">
        <v>44976</v>
      </c>
      <c r="G4254">
        <v>16</v>
      </c>
      <c r="H4254">
        <v>11.8</v>
      </c>
      <c r="I4254" t="s">
        <v>49</v>
      </c>
      <c r="J4254" t="s">
        <v>50</v>
      </c>
      <c r="K4254" t="s">
        <v>120</v>
      </c>
      <c r="L4254">
        <v>2710.1921000000002</v>
      </c>
      <c r="M4254" t="s">
        <v>98</v>
      </c>
      <c r="N4254" t="s">
        <v>69</v>
      </c>
      <c r="O4254" t="s">
        <v>107</v>
      </c>
      <c r="P4254" t="s">
        <v>93</v>
      </c>
      <c r="Q4254" t="s">
        <v>56</v>
      </c>
      <c r="R4254" t="s">
        <v>4144</v>
      </c>
      <c r="S4254" t="s">
        <v>142</v>
      </c>
      <c r="T4254" t="s">
        <v>187</v>
      </c>
      <c r="U4254" t="s">
        <v>75</v>
      </c>
      <c r="V4254">
        <v>47763</v>
      </c>
      <c r="W4254">
        <v>34517</v>
      </c>
      <c r="X4254">
        <v>14</v>
      </c>
      <c r="Y4254">
        <v>12.3</v>
      </c>
      <c r="Z4254">
        <v>43074.59</v>
      </c>
      <c r="AB4254">
        <v>12.12</v>
      </c>
      <c r="AC4254">
        <v>522064.03</v>
      </c>
      <c r="AD4254">
        <v>35929377.009999998</v>
      </c>
      <c r="AE4254">
        <v>280.31</v>
      </c>
      <c r="AF4254">
        <v>10071363669.67</v>
      </c>
      <c r="AG4254">
        <v>235915.76</v>
      </c>
      <c r="AH4254">
        <v>3.5</v>
      </c>
      <c r="AI4254">
        <v>108665.06</v>
      </c>
      <c r="AJ4254">
        <v>9.82</v>
      </c>
      <c r="AK4254">
        <v>3528264.82</v>
      </c>
      <c r="AL4254">
        <v>0.161</v>
      </c>
      <c r="AM4254">
        <v>57846.3</v>
      </c>
      <c r="AN4254">
        <v>633.9</v>
      </c>
      <c r="AO4254">
        <v>368.26</v>
      </c>
      <c r="AP4254">
        <v>233440.01</v>
      </c>
      <c r="AQ4254">
        <v>1157931.1599999999</v>
      </c>
      <c r="AR4254" t="s">
        <v>61</v>
      </c>
      <c r="AS4254" t="s">
        <v>61</v>
      </c>
      <c r="AT4254" t="s">
        <v>62</v>
      </c>
      <c r="AU4254" t="s">
        <v>63</v>
      </c>
    </row>
    <row r="4255" spans="1:47" x14ac:dyDescent="0.25">
      <c r="A4255" t="s">
        <v>5579</v>
      </c>
      <c r="B4255">
        <v>2025</v>
      </c>
      <c r="C4255">
        <v>4</v>
      </c>
      <c r="D4255" t="s">
        <v>77</v>
      </c>
      <c r="E4255" s="1">
        <v>45777</v>
      </c>
      <c r="F4255" s="1">
        <v>45795</v>
      </c>
      <c r="G4255">
        <v>18</v>
      </c>
      <c r="H4255">
        <v>17.3</v>
      </c>
      <c r="I4255" t="s">
        <v>65</v>
      </c>
      <c r="J4255" t="s">
        <v>50</v>
      </c>
      <c r="K4255" t="s">
        <v>120</v>
      </c>
      <c r="L4255">
        <v>2710.1921000000002</v>
      </c>
      <c r="M4255" t="s">
        <v>68</v>
      </c>
      <c r="N4255" t="s">
        <v>106</v>
      </c>
      <c r="O4255" t="s">
        <v>200</v>
      </c>
      <c r="P4255" t="s">
        <v>184</v>
      </c>
      <c r="Q4255" t="s">
        <v>121</v>
      </c>
      <c r="R4255" t="s">
        <v>3499</v>
      </c>
      <c r="S4255" t="s">
        <v>123</v>
      </c>
      <c r="T4255" t="s">
        <v>102</v>
      </c>
      <c r="U4255" t="s">
        <v>103</v>
      </c>
      <c r="V4255">
        <v>46922</v>
      </c>
      <c r="W4255">
        <v>28044</v>
      </c>
      <c r="X4255">
        <v>1.4</v>
      </c>
      <c r="Y4255">
        <v>14.5</v>
      </c>
      <c r="Z4255">
        <v>38692.230000000003</v>
      </c>
      <c r="AB4255">
        <v>30.5</v>
      </c>
      <c r="AC4255">
        <v>1180113.02</v>
      </c>
      <c r="AD4255">
        <v>38991707.859999999</v>
      </c>
      <c r="AE4255">
        <v>280.3</v>
      </c>
      <c r="AF4255">
        <v>10929375713.16</v>
      </c>
      <c r="AG4255">
        <v>232650.59</v>
      </c>
      <c r="AH4255">
        <v>0.1</v>
      </c>
      <c r="AI4255">
        <v>1998.19</v>
      </c>
      <c r="AJ4255">
        <v>14.66</v>
      </c>
      <c r="AK4255">
        <v>0</v>
      </c>
      <c r="AL4255">
        <v>0.33400000000000002</v>
      </c>
      <c r="AM4255">
        <v>130232.3</v>
      </c>
      <c r="AN4255">
        <v>593.79999999999995</v>
      </c>
      <c r="AO4255">
        <v>661.48</v>
      </c>
      <c r="AP4255">
        <v>392786.82</v>
      </c>
      <c r="AQ4255">
        <v>1937780.92</v>
      </c>
      <c r="AR4255" t="s">
        <v>61</v>
      </c>
      <c r="AS4255" t="s">
        <v>61</v>
      </c>
      <c r="AT4255" t="s">
        <v>62</v>
      </c>
      <c r="AU4255" t="s">
        <v>63</v>
      </c>
    </row>
    <row r="4256" spans="1:47" x14ac:dyDescent="0.25">
      <c r="A4256" t="s">
        <v>5580</v>
      </c>
      <c r="B4256">
        <v>2023</v>
      </c>
      <c r="C4256">
        <v>3</v>
      </c>
      <c r="D4256" t="s">
        <v>48</v>
      </c>
      <c r="E4256" s="1">
        <v>44993</v>
      </c>
      <c r="F4256" s="1">
        <v>45003</v>
      </c>
      <c r="G4256">
        <v>10</v>
      </c>
      <c r="H4256">
        <v>11.4</v>
      </c>
      <c r="I4256" t="s">
        <v>49</v>
      </c>
      <c r="J4256" t="s">
        <v>50</v>
      </c>
      <c r="K4256" t="s">
        <v>223</v>
      </c>
      <c r="L4256">
        <v>2710.1109999999999</v>
      </c>
      <c r="M4256" t="s">
        <v>90</v>
      </c>
      <c r="N4256" t="s">
        <v>69</v>
      </c>
      <c r="O4256" t="s">
        <v>200</v>
      </c>
      <c r="P4256" t="s">
        <v>154</v>
      </c>
      <c r="Q4256" t="s">
        <v>128</v>
      </c>
      <c r="R4256" t="s">
        <v>463</v>
      </c>
      <c r="S4256" t="s">
        <v>186</v>
      </c>
      <c r="T4256" t="s">
        <v>86</v>
      </c>
      <c r="U4256" t="s">
        <v>96</v>
      </c>
      <c r="V4256">
        <v>110616</v>
      </c>
      <c r="W4256">
        <v>75708</v>
      </c>
      <c r="X4256">
        <v>12.6</v>
      </c>
      <c r="Y4256">
        <v>15.8</v>
      </c>
      <c r="Z4256">
        <v>88067.21</v>
      </c>
      <c r="AB4256">
        <v>22.9</v>
      </c>
      <c r="AC4256">
        <v>2016739.11</v>
      </c>
      <c r="AD4256">
        <v>30153332.030000001</v>
      </c>
      <c r="AE4256">
        <v>288.66000000000003</v>
      </c>
      <c r="AF4256">
        <v>8704060823.7800007</v>
      </c>
      <c r="AG4256">
        <v>113451.31</v>
      </c>
      <c r="AH4256">
        <v>0</v>
      </c>
      <c r="AI4256">
        <v>0</v>
      </c>
      <c r="AJ4256">
        <v>13.81</v>
      </c>
      <c r="AK4256">
        <v>4164175.15</v>
      </c>
      <c r="AL4256">
        <v>0.317</v>
      </c>
      <c r="AM4256">
        <v>95586.06</v>
      </c>
      <c r="AN4256">
        <v>297</v>
      </c>
      <c r="AO4256">
        <v>482.69</v>
      </c>
      <c r="AP4256">
        <v>143358.93</v>
      </c>
      <c r="AQ4256">
        <v>2369135.41</v>
      </c>
      <c r="AR4256" t="s">
        <v>61</v>
      </c>
      <c r="AS4256" t="s">
        <v>124</v>
      </c>
      <c r="AT4256" t="s">
        <v>62</v>
      </c>
      <c r="AU4256" t="s">
        <v>63</v>
      </c>
    </row>
    <row r="4257" spans="1:47" x14ac:dyDescent="0.25">
      <c r="A4257" t="s">
        <v>5581</v>
      </c>
      <c r="B4257">
        <v>2020</v>
      </c>
      <c r="C4257">
        <v>4</v>
      </c>
      <c r="D4257" t="s">
        <v>77</v>
      </c>
      <c r="E4257" s="1">
        <v>43932</v>
      </c>
      <c r="F4257" s="1">
        <v>43960</v>
      </c>
      <c r="G4257">
        <v>28</v>
      </c>
      <c r="H4257">
        <v>18.5</v>
      </c>
      <c r="I4257" t="s">
        <v>49</v>
      </c>
      <c r="J4257" t="s">
        <v>78</v>
      </c>
      <c r="K4257" t="s">
        <v>79</v>
      </c>
      <c r="L4257">
        <v>1005.9</v>
      </c>
      <c r="M4257" t="s">
        <v>90</v>
      </c>
      <c r="N4257" t="s">
        <v>168</v>
      </c>
      <c r="O4257" t="s">
        <v>189</v>
      </c>
      <c r="P4257" t="s">
        <v>164</v>
      </c>
      <c r="Q4257" t="s">
        <v>70</v>
      </c>
      <c r="R4257" t="s">
        <v>1807</v>
      </c>
      <c r="S4257" t="s">
        <v>85</v>
      </c>
      <c r="T4257" t="s">
        <v>148</v>
      </c>
      <c r="U4257" t="s">
        <v>181</v>
      </c>
      <c r="V4257">
        <v>43078</v>
      </c>
      <c r="W4257">
        <v>27256</v>
      </c>
      <c r="X4257">
        <v>3.2</v>
      </c>
      <c r="Y4257">
        <v>15.4</v>
      </c>
      <c r="Z4257">
        <v>38506.61</v>
      </c>
      <c r="AB4257">
        <v>37.44</v>
      </c>
      <c r="AC4257">
        <v>1441687.48</v>
      </c>
      <c r="AD4257">
        <v>36604768.530000001</v>
      </c>
      <c r="AE4257">
        <v>158.44</v>
      </c>
      <c r="AF4257">
        <v>5799659525.8900003</v>
      </c>
      <c r="AG4257">
        <v>35783.61</v>
      </c>
      <c r="AH4257">
        <v>1.2</v>
      </c>
      <c r="AI4257">
        <v>30537.040000000001</v>
      </c>
      <c r="AJ4257">
        <v>9.16</v>
      </c>
      <c r="AK4257">
        <v>3352996.8</v>
      </c>
      <c r="AL4257">
        <v>0.25900000000000001</v>
      </c>
      <c r="AM4257">
        <v>94806.35</v>
      </c>
      <c r="AN4257">
        <v>609.6</v>
      </c>
      <c r="AO4257">
        <v>593.88</v>
      </c>
      <c r="AP4257">
        <v>362029.25</v>
      </c>
      <c r="AQ4257">
        <v>1964843.73</v>
      </c>
      <c r="AR4257" t="s">
        <v>61</v>
      </c>
      <c r="AS4257" t="s">
        <v>61</v>
      </c>
      <c r="AT4257" t="s">
        <v>62</v>
      </c>
      <c r="AU4257" t="s">
        <v>117</v>
      </c>
    </row>
    <row r="4258" spans="1:47" x14ac:dyDescent="0.25">
      <c r="A4258" t="s">
        <v>5582</v>
      </c>
      <c r="B4258">
        <v>2021</v>
      </c>
      <c r="C4258">
        <v>9</v>
      </c>
      <c r="D4258" t="s">
        <v>89</v>
      </c>
      <c r="E4258" s="1">
        <v>44454</v>
      </c>
      <c r="F4258" s="1">
        <v>44467</v>
      </c>
      <c r="G4258">
        <v>13</v>
      </c>
      <c r="H4258">
        <v>8</v>
      </c>
      <c r="I4258" t="s">
        <v>65</v>
      </c>
      <c r="J4258" t="s">
        <v>78</v>
      </c>
      <c r="K4258" t="s">
        <v>105</v>
      </c>
      <c r="L4258">
        <v>1201.9000000000001</v>
      </c>
      <c r="M4258" t="s">
        <v>68</v>
      </c>
      <c r="N4258" t="s">
        <v>69</v>
      </c>
      <c r="O4258" t="s">
        <v>189</v>
      </c>
      <c r="P4258" t="s">
        <v>82</v>
      </c>
      <c r="Q4258" t="s">
        <v>230</v>
      </c>
      <c r="R4258" t="s">
        <v>2848</v>
      </c>
      <c r="S4258" t="s">
        <v>85</v>
      </c>
      <c r="T4258" t="s">
        <v>148</v>
      </c>
      <c r="U4258" t="s">
        <v>181</v>
      </c>
      <c r="V4258">
        <v>64968</v>
      </c>
      <c r="W4258">
        <v>36191</v>
      </c>
      <c r="X4258">
        <v>16.399999999999999</v>
      </c>
      <c r="Y4258">
        <v>14.7</v>
      </c>
      <c r="Z4258">
        <v>55414.46</v>
      </c>
      <c r="AB4258">
        <v>18.38</v>
      </c>
      <c r="AC4258">
        <v>1018517.77</v>
      </c>
      <c r="AD4258">
        <v>65934341.090000004</v>
      </c>
      <c r="AE4258">
        <v>168.65</v>
      </c>
      <c r="AF4258">
        <v>11119826624.83</v>
      </c>
      <c r="AG4258">
        <v>66118.570000000007</v>
      </c>
      <c r="AH4258">
        <v>0.3</v>
      </c>
      <c r="AI4258">
        <v>7832.49</v>
      </c>
      <c r="AJ4258">
        <v>16.43</v>
      </c>
      <c r="AK4258">
        <v>0</v>
      </c>
      <c r="AL4258">
        <v>0.155</v>
      </c>
      <c r="AM4258">
        <v>102198.23</v>
      </c>
      <c r="AN4258">
        <v>694.7</v>
      </c>
      <c r="AO4258">
        <v>364.96</v>
      </c>
      <c r="AP4258">
        <v>253537.71</v>
      </c>
      <c r="AQ4258">
        <v>1448204.77</v>
      </c>
      <c r="AR4258" t="s">
        <v>61</v>
      </c>
      <c r="AS4258" t="s">
        <v>61</v>
      </c>
      <c r="AT4258" t="s">
        <v>62</v>
      </c>
      <c r="AU4258" t="s">
        <v>63</v>
      </c>
    </row>
    <row r="4259" spans="1:47" x14ac:dyDescent="0.25">
      <c r="A4259" t="s">
        <v>5583</v>
      </c>
      <c r="B4259">
        <v>2023</v>
      </c>
      <c r="C4259">
        <v>5</v>
      </c>
      <c r="D4259" t="s">
        <v>77</v>
      </c>
      <c r="E4259" s="1">
        <v>45052</v>
      </c>
      <c r="F4259" s="1">
        <v>45061</v>
      </c>
      <c r="G4259">
        <v>9</v>
      </c>
      <c r="H4259">
        <v>8.6</v>
      </c>
      <c r="I4259" t="s">
        <v>65</v>
      </c>
      <c r="J4259" t="s">
        <v>50</v>
      </c>
      <c r="K4259" t="s">
        <v>223</v>
      </c>
      <c r="L4259">
        <v>2710.1109999999999</v>
      </c>
      <c r="M4259" t="s">
        <v>80</v>
      </c>
      <c r="N4259" t="s">
        <v>106</v>
      </c>
      <c r="O4259" t="s">
        <v>54</v>
      </c>
      <c r="P4259" t="s">
        <v>184</v>
      </c>
      <c r="Q4259" t="s">
        <v>154</v>
      </c>
      <c r="R4259" t="s">
        <v>5454</v>
      </c>
      <c r="S4259" t="s">
        <v>186</v>
      </c>
      <c r="T4259" t="s">
        <v>86</v>
      </c>
      <c r="U4259" t="s">
        <v>75</v>
      </c>
      <c r="V4259">
        <v>137993</v>
      </c>
      <c r="W4259">
        <v>82311</v>
      </c>
      <c r="X4259">
        <v>23</v>
      </c>
      <c r="Y4259">
        <v>10.8</v>
      </c>
      <c r="Z4259">
        <v>111319.09</v>
      </c>
      <c r="AB4259">
        <v>17.579999999999998</v>
      </c>
      <c r="AC4259">
        <v>1956989.6</v>
      </c>
      <c r="AD4259">
        <v>125300767.7</v>
      </c>
      <c r="AE4259">
        <v>289.47000000000003</v>
      </c>
      <c r="AF4259">
        <v>36270813226.120003</v>
      </c>
      <c r="AG4259">
        <v>148757.21</v>
      </c>
      <c r="AH4259">
        <v>2.4</v>
      </c>
      <c r="AI4259">
        <v>50239.99</v>
      </c>
      <c r="AJ4259">
        <v>10.44</v>
      </c>
      <c r="AK4259">
        <v>0</v>
      </c>
      <c r="AL4259">
        <v>0.30399999999999999</v>
      </c>
      <c r="AM4259">
        <v>380914.33</v>
      </c>
      <c r="AN4259">
        <v>359.3</v>
      </c>
      <c r="AO4259">
        <v>490.38</v>
      </c>
      <c r="AP4259">
        <v>176193.53</v>
      </c>
      <c r="AQ4259">
        <v>2713094.66</v>
      </c>
      <c r="AR4259" t="s">
        <v>61</v>
      </c>
      <c r="AS4259" t="s">
        <v>61</v>
      </c>
      <c r="AT4259" t="s">
        <v>62</v>
      </c>
      <c r="AU4259" t="s">
        <v>63</v>
      </c>
    </row>
    <row r="4260" spans="1:47" x14ac:dyDescent="0.25">
      <c r="A4260" t="s">
        <v>5584</v>
      </c>
      <c r="B4260">
        <v>2022</v>
      </c>
      <c r="C4260">
        <v>12</v>
      </c>
      <c r="D4260" t="s">
        <v>119</v>
      </c>
      <c r="E4260" s="1">
        <v>44912</v>
      </c>
      <c r="F4260" s="1">
        <v>44936</v>
      </c>
      <c r="G4260">
        <v>24</v>
      </c>
      <c r="H4260">
        <v>10.1</v>
      </c>
      <c r="I4260" t="s">
        <v>65</v>
      </c>
      <c r="J4260" t="s">
        <v>78</v>
      </c>
      <c r="K4260" t="s">
        <v>79</v>
      </c>
      <c r="L4260">
        <v>1005.9</v>
      </c>
      <c r="M4260" t="s">
        <v>98</v>
      </c>
      <c r="N4260" t="s">
        <v>81</v>
      </c>
      <c r="O4260" t="s">
        <v>200</v>
      </c>
      <c r="P4260" t="s">
        <v>100</v>
      </c>
      <c r="Q4260" t="s">
        <v>71</v>
      </c>
      <c r="R4260" t="s">
        <v>661</v>
      </c>
      <c r="S4260" t="s">
        <v>85</v>
      </c>
      <c r="T4260" t="s">
        <v>86</v>
      </c>
      <c r="U4260" t="s">
        <v>103</v>
      </c>
      <c r="V4260">
        <v>68692</v>
      </c>
      <c r="W4260">
        <v>51112</v>
      </c>
      <c r="X4260">
        <v>17.7</v>
      </c>
      <c r="Y4260">
        <v>15.1</v>
      </c>
      <c r="Z4260">
        <v>54794.400000000001</v>
      </c>
      <c r="AB4260">
        <v>23.21</v>
      </c>
      <c r="AC4260">
        <v>1271778.02</v>
      </c>
      <c r="AD4260">
        <v>64665611.159999996</v>
      </c>
      <c r="AE4260">
        <v>210.16</v>
      </c>
      <c r="AF4260">
        <v>13590124841.389999</v>
      </c>
      <c r="AG4260">
        <v>71295.100000000006</v>
      </c>
      <c r="AH4260">
        <v>0</v>
      </c>
      <c r="AI4260">
        <v>0</v>
      </c>
      <c r="AJ4260">
        <v>24.49</v>
      </c>
      <c r="AK4260">
        <v>0</v>
      </c>
      <c r="AL4260">
        <v>8.6999999999999994E-2</v>
      </c>
      <c r="AM4260">
        <v>56259.08</v>
      </c>
      <c r="AO4260">
        <v>562.77</v>
      </c>
      <c r="AP4260">
        <v>223363.41</v>
      </c>
      <c r="AQ4260">
        <v>1622695.61</v>
      </c>
      <c r="AR4260" t="s">
        <v>61</v>
      </c>
      <c r="AS4260" t="s">
        <v>61</v>
      </c>
      <c r="AT4260" t="s">
        <v>62</v>
      </c>
      <c r="AU4260" t="s">
        <v>63</v>
      </c>
    </row>
    <row r="4261" spans="1:47" x14ac:dyDescent="0.25">
      <c r="A4261" t="s">
        <v>5585</v>
      </c>
      <c r="B4261">
        <v>2021</v>
      </c>
      <c r="C4261">
        <v>6</v>
      </c>
      <c r="D4261" t="s">
        <v>77</v>
      </c>
      <c r="E4261" s="1">
        <v>44365</v>
      </c>
      <c r="F4261" s="1">
        <v>44382</v>
      </c>
      <c r="G4261">
        <v>17</v>
      </c>
      <c r="H4261">
        <v>17.8</v>
      </c>
      <c r="I4261" t="s">
        <v>49</v>
      </c>
      <c r="J4261" t="s">
        <v>50</v>
      </c>
      <c r="K4261" t="s">
        <v>145</v>
      </c>
      <c r="L4261">
        <v>2710.19</v>
      </c>
      <c r="M4261" t="s">
        <v>98</v>
      </c>
      <c r="N4261" t="s">
        <v>69</v>
      </c>
      <c r="O4261" t="s">
        <v>189</v>
      </c>
      <c r="P4261" t="s">
        <v>140</v>
      </c>
      <c r="Q4261" t="s">
        <v>128</v>
      </c>
      <c r="R4261" t="s">
        <v>605</v>
      </c>
      <c r="S4261" t="s">
        <v>123</v>
      </c>
      <c r="T4261" t="s">
        <v>102</v>
      </c>
      <c r="U4261" t="s">
        <v>96</v>
      </c>
      <c r="V4261">
        <v>44149</v>
      </c>
      <c r="W4261">
        <v>28931</v>
      </c>
      <c r="X4261">
        <v>21.9</v>
      </c>
      <c r="Y4261">
        <v>14.3</v>
      </c>
      <c r="Z4261">
        <v>41801.22</v>
      </c>
      <c r="AB4261">
        <v>49.25</v>
      </c>
      <c r="AC4261">
        <v>2058710.08</v>
      </c>
      <c r="AD4261">
        <v>38902723.409999996</v>
      </c>
      <c r="AE4261">
        <v>169.41</v>
      </c>
      <c r="AF4261">
        <v>6590510372.8900003</v>
      </c>
      <c r="AG4261">
        <v>225482.82</v>
      </c>
      <c r="AH4261">
        <v>0.1</v>
      </c>
      <c r="AI4261">
        <v>3191.85</v>
      </c>
      <c r="AJ4261">
        <v>4.53</v>
      </c>
      <c r="AK4261">
        <v>1762293.37</v>
      </c>
      <c r="AL4261">
        <v>9.5000000000000001E-2</v>
      </c>
      <c r="AM4261">
        <v>36957.589999999997</v>
      </c>
      <c r="AN4261">
        <v>442.2</v>
      </c>
      <c r="AO4261">
        <v>573.54</v>
      </c>
      <c r="AP4261">
        <v>253619.39</v>
      </c>
      <c r="AQ4261">
        <v>2577961.73</v>
      </c>
      <c r="AR4261" t="s">
        <v>61</v>
      </c>
      <c r="AS4261" t="s">
        <v>61</v>
      </c>
      <c r="AT4261" t="s">
        <v>62</v>
      </c>
      <c r="AU4261" t="s">
        <v>63</v>
      </c>
    </row>
    <row r="4262" spans="1:47" x14ac:dyDescent="0.25">
      <c r="A4262" t="s">
        <v>5586</v>
      </c>
      <c r="B4262">
        <v>2025</v>
      </c>
      <c r="C4262">
        <v>9</v>
      </c>
      <c r="D4262" t="s">
        <v>89</v>
      </c>
      <c r="E4262" s="1">
        <v>45925</v>
      </c>
      <c r="F4262" s="1">
        <v>45932</v>
      </c>
      <c r="G4262">
        <v>7</v>
      </c>
      <c r="H4262">
        <v>17.5</v>
      </c>
      <c r="I4262" t="s">
        <v>65</v>
      </c>
      <c r="J4262" t="s">
        <v>112</v>
      </c>
      <c r="K4262" t="s">
        <v>343</v>
      </c>
      <c r="L4262">
        <v>2523.1</v>
      </c>
      <c r="M4262" t="s">
        <v>68</v>
      </c>
      <c r="N4262" t="s">
        <v>168</v>
      </c>
      <c r="O4262" t="s">
        <v>91</v>
      </c>
      <c r="P4262" t="s">
        <v>100</v>
      </c>
      <c r="Q4262" t="s">
        <v>131</v>
      </c>
      <c r="R4262" t="s">
        <v>3869</v>
      </c>
      <c r="S4262" t="s">
        <v>130</v>
      </c>
      <c r="T4262" t="s">
        <v>86</v>
      </c>
      <c r="U4262" t="s">
        <v>228</v>
      </c>
      <c r="V4262">
        <v>81499</v>
      </c>
      <c r="W4262">
        <v>46330</v>
      </c>
      <c r="X4262">
        <v>17.3</v>
      </c>
      <c r="Y4262">
        <v>10.6</v>
      </c>
      <c r="Z4262">
        <v>70664.47</v>
      </c>
      <c r="AB4262">
        <v>32.14</v>
      </c>
      <c r="AC4262">
        <v>2271156.0699999998</v>
      </c>
      <c r="AD4262">
        <v>65652239.140000001</v>
      </c>
      <c r="AE4262">
        <v>281.2</v>
      </c>
      <c r="AF4262">
        <v>18461409646.169998</v>
      </c>
      <c r="AG4262">
        <v>104095.09</v>
      </c>
      <c r="AH4262">
        <v>0.2</v>
      </c>
      <c r="AI4262">
        <v>3397.46</v>
      </c>
      <c r="AJ4262">
        <v>23.57</v>
      </c>
      <c r="AK4262">
        <v>0</v>
      </c>
      <c r="AL4262">
        <v>0.33600000000000002</v>
      </c>
      <c r="AM4262">
        <v>220591.52</v>
      </c>
      <c r="AN4262">
        <v>362.4</v>
      </c>
      <c r="AO4262">
        <v>577.13</v>
      </c>
      <c r="AP4262">
        <v>209151.91</v>
      </c>
      <c r="AQ4262">
        <v>2808392.05</v>
      </c>
      <c r="AR4262" t="s">
        <v>61</v>
      </c>
      <c r="AS4262" t="s">
        <v>124</v>
      </c>
      <c r="AT4262" t="s">
        <v>62</v>
      </c>
      <c r="AU4262" t="s">
        <v>63</v>
      </c>
    </row>
    <row r="4263" spans="1:47" x14ac:dyDescent="0.25">
      <c r="A4263" t="s">
        <v>5587</v>
      </c>
      <c r="B4263">
        <v>2023</v>
      </c>
      <c r="C4263">
        <v>7</v>
      </c>
      <c r="D4263" t="s">
        <v>89</v>
      </c>
      <c r="E4263" s="1">
        <v>45108</v>
      </c>
      <c r="F4263" s="1">
        <v>45113</v>
      </c>
      <c r="G4263">
        <v>5</v>
      </c>
      <c r="H4263">
        <v>5.2</v>
      </c>
      <c r="I4263" t="s">
        <v>65</v>
      </c>
      <c r="J4263" t="s">
        <v>50</v>
      </c>
      <c r="K4263" t="s">
        <v>139</v>
      </c>
      <c r="L4263">
        <v>2710.1210999999998</v>
      </c>
      <c r="M4263" t="s">
        <v>98</v>
      </c>
      <c r="N4263" t="s">
        <v>69</v>
      </c>
      <c r="O4263" t="s">
        <v>200</v>
      </c>
      <c r="P4263" t="s">
        <v>184</v>
      </c>
      <c r="Q4263" t="s">
        <v>204</v>
      </c>
      <c r="R4263" t="s">
        <v>989</v>
      </c>
      <c r="S4263" t="s">
        <v>142</v>
      </c>
      <c r="T4263" t="s">
        <v>86</v>
      </c>
      <c r="U4263" t="s">
        <v>228</v>
      </c>
      <c r="V4263">
        <v>67796</v>
      </c>
      <c r="W4263">
        <v>45112</v>
      </c>
      <c r="X4263">
        <v>22.4</v>
      </c>
      <c r="Y4263">
        <v>11.7</v>
      </c>
      <c r="Z4263">
        <v>52711.79</v>
      </c>
      <c r="AB4263">
        <v>42.71</v>
      </c>
      <c r="AC4263">
        <v>2251320.5499999998</v>
      </c>
      <c r="AD4263">
        <v>47171780.869999997</v>
      </c>
      <c r="AE4263">
        <v>284.57</v>
      </c>
      <c r="AF4263">
        <v>13423673682.18</v>
      </c>
      <c r="AG4263">
        <v>138401.28</v>
      </c>
      <c r="AH4263">
        <v>0.8</v>
      </c>
      <c r="AI4263">
        <v>21185.279999999999</v>
      </c>
      <c r="AJ4263">
        <v>8.67</v>
      </c>
      <c r="AK4263">
        <v>0</v>
      </c>
      <c r="AL4263">
        <v>0.159</v>
      </c>
      <c r="AM4263">
        <v>75003.13</v>
      </c>
      <c r="AN4263">
        <v>224.3</v>
      </c>
      <c r="AO4263">
        <v>684.4</v>
      </c>
      <c r="AP4263">
        <v>153510.92000000001</v>
      </c>
      <c r="AQ4263">
        <v>2639421.16</v>
      </c>
      <c r="AR4263" t="s">
        <v>61</v>
      </c>
      <c r="AS4263" t="s">
        <v>61</v>
      </c>
      <c r="AT4263" t="s">
        <v>62</v>
      </c>
      <c r="AU4263" t="s">
        <v>63</v>
      </c>
    </row>
    <row r="4264" spans="1:47" x14ac:dyDescent="0.25">
      <c r="A4264" t="s">
        <v>5588</v>
      </c>
      <c r="B4264">
        <v>2022</v>
      </c>
      <c r="C4264">
        <v>12</v>
      </c>
      <c r="D4264" t="s">
        <v>119</v>
      </c>
      <c r="E4264" s="1">
        <v>44903</v>
      </c>
      <c r="F4264" s="1">
        <v>44920</v>
      </c>
      <c r="G4264">
        <v>17</v>
      </c>
      <c r="H4264">
        <v>6.3</v>
      </c>
      <c r="I4264" t="s">
        <v>49</v>
      </c>
      <c r="J4264" t="s">
        <v>50</v>
      </c>
      <c r="K4264" t="s">
        <v>120</v>
      </c>
      <c r="L4264">
        <v>2710.1921000000002</v>
      </c>
      <c r="M4264" t="s">
        <v>98</v>
      </c>
      <c r="N4264" t="s">
        <v>81</v>
      </c>
      <c r="O4264" t="s">
        <v>91</v>
      </c>
      <c r="P4264" t="s">
        <v>164</v>
      </c>
      <c r="Q4264" t="s">
        <v>92</v>
      </c>
      <c r="R4264" t="s">
        <v>3632</v>
      </c>
      <c r="S4264" t="s">
        <v>142</v>
      </c>
      <c r="T4264" t="s">
        <v>59</v>
      </c>
      <c r="U4264" t="s">
        <v>60</v>
      </c>
      <c r="V4264">
        <v>36986</v>
      </c>
      <c r="W4264">
        <v>27275</v>
      </c>
      <c r="X4264">
        <v>1</v>
      </c>
      <c r="Y4264">
        <v>14.9</v>
      </c>
      <c r="Z4264">
        <v>34392.39</v>
      </c>
      <c r="AB4264">
        <v>39.92</v>
      </c>
      <c r="AC4264">
        <v>1372944.21</v>
      </c>
      <c r="AD4264">
        <v>33050742.870000001</v>
      </c>
      <c r="AE4264">
        <v>214.41</v>
      </c>
      <c r="AF4264">
        <v>7086409778.7600002</v>
      </c>
      <c r="AG4264">
        <v>179185.81</v>
      </c>
      <c r="AH4264">
        <v>1</v>
      </c>
      <c r="AI4264">
        <v>19964.060000000001</v>
      </c>
      <c r="AJ4264">
        <v>16.57</v>
      </c>
      <c r="AK4264">
        <v>5476508.0899999999</v>
      </c>
      <c r="AL4264">
        <v>0.33300000000000002</v>
      </c>
      <c r="AM4264">
        <v>110058.97</v>
      </c>
      <c r="AN4264">
        <v>338.4</v>
      </c>
      <c r="AO4264">
        <v>670.76</v>
      </c>
      <c r="AP4264">
        <v>226985.18</v>
      </c>
      <c r="AQ4264">
        <v>1909138.23</v>
      </c>
      <c r="AR4264" t="s">
        <v>124</v>
      </c>
      <c r="AS4264" t="s">
        <v>61</v>
      </c>
      <c r="AT4264" t="s">
        <v>62</v>
      </c>
      <c r="AU4264" t="s">
        <v>63</v>
      </c>
    </row>
    <row r="4265" spans="1:47" x14ac:dyDescent="0.25">
      <c r="A4265" t="s">
        <v>5589</v>
      </c>
      <c r="B4265">
        <v>2022</v>
      </c>
      <c r="C4265">
        <v>4</v>
      </c>
      <c r="D4265" t="s">
        <v>77</v>
      </c>
      <c r="E4265" s="1">
        <v>44659</v>
      </c>
      <c r="F4265" s="1">
        <v>44679</v>
      </c>
      <c r="G4265">
        <v>20</v>
      </c>
      <c r="H4265">
        <v>15.6</v>
      </c>
      <c r="I4265" t="s">
        <v>49</v>
      </c>
      <c r="J4265" t="s">
        <v>134</v>
      </c>
      <c r="K4265" t="s">
        <v>135</v>
      </c>
      <c r="L4265">
        <v>9999.0098999999991</v>
      </c>
      <c r="M4265" t="s">
        <v>90</v>
      </c>
      <c r="N4265" t="s">
        <v>168</v>
      </c>
      <c r="O4265" t="s">
        <v>107</v>
      </c>
      <c r="P4265" t="s">
        <v>201</v>
      </c>
      <c r="Q4265" t="s">
        <v>128</v>
      </c>
      <c r="R4265" t="s">
        <v>1420</v>
      </c>
      <c r="S4265" t="s">
        <v>137</v>
      </c>
      <c r="T4265" t="s">
        <v>74</v>
      </c>
      <c r="U4265" t="s">
        <v>110</v>
      </c>
      <c r="V4265">
        <v>12240</v>
      </c>
      <c r="W4265">
        <v>7302</v>
      </c>
      <c r="X4265">
        <v>13.7</v>
      </c>
      <c r="Y4265">
        <v>10.8</v>
      </c>
      <c r="Z4265">
        <v>11443.11</v>
      </c>
      <c r="AB4265">
        <v>22.87</v>
      </c>
      <c r="AC4265">
        <v>261703.93</v>
      </c>
      <c r="AD4265">
        <v>10534984.789999999</v>
      </c>
      <c r="AE4265">
        <v>218.26</v>
      </c>
      <c r="AF4265">
        <v>2299365780.27</v>
      </c>
      <c r="AG4265">
        <v>83484.149999999994</v>
      </c>
      <c r="AH4265">
        <v>2.8</v>
      </c>
      <c r="AI4265">
        <v>88098.61</v>
      </c>
      <c r="AJ4265">
        <v>4.37</v>
      </c>
      <c r="AK4265">
        <v>460378.84</v>
      </c>
      <c r="AL4265">
        <v>0.152</v>
      </c>
      <c r="AM4265">
        <v>16013.18</v>
      </c>
      <c r="AN4265">
        <v>949.5</v>
      </c>
      <c r="AO4265">
        <v>402.91</v>
      </c>
      <c r="AP4265">
        <v>382563.05</v>
      </c>
      <c r="AQ4265">
        <v>831862.92</v>
      </c>
      <c r="AR4265" t="s">
        <v>61</v>
      </c>
      <c r="AS4265" t="s">
        <v>61</v>
      </c>
      <c r="AT4265" t="s">
        <v>62</v>
      </c>
      <c r="AU4265" t="s">
        <v>63</v>
      </c>
    </row>
    <row r="4266" spans="1:47" x14ac:dyDescent="0.25">
      <c r="A4266" t="s">
        <v>5590</v>
      </c>
      <c r="B4266">
        <v>2021</v>
      </c>
      <c r="C4266">
        <v>3</v>
      </c>
      <c r="D4266" t="s">
        <v>48</v>
      </c>
      <c r="E4266" s="1">
        <v>44282</v>
      </c>
      <c r="F4266" s="1">
        <v>44288</v>
      </c>
      <c r="G4266">
        <v>6</v>
      </c>
      <c r="H4266">
        <v>14.1</v>
      </c>
      <c r="I4266" t="s">
        <v>49</v>
      </c>
      <c r="J4266" t="s">
        <v>50</v>
      </c>
      <c r="K4266" t="s">
        <v>223</v>
      </c>
      <c r="L4266">
        <v>2710.1109999999999</v>
      </c>
      <c r="M4266" t="s">
        <v>68</v>
      </c>
      <c r="N4266" t="s">
        <v>106</v>
      </c>
      <c r="O4266" t="s">
        <v>200</v>
      </c>
      <c r="P4266" t="s">
        <v>154</v>
      </c>
      <c r="Q4266" t="s">
        <v>82</v>
      </c>
      <c r="R4266" t="s">
        <v>489</v>
      </c>
      <c r="S4266" t="s">
        <v>123</v>
      </c>
      <c r="T4266" t="s">
        <v>187</v>
      </c>
      <c r="U4266" t="s">
        <v>213</v>
      </c>
      <c r="V4266">
        <v>65946</v>
      </c>
      <c r="W4266">
        <v>37935</v>
      </c>
      <c r="X4266">
        <v>21.7</v>
      </c>
      <c r="Y4266">
        <v>13</v>
      </c>
      <c r="Z4266">
        <v>52541.82</v>
      </c>
      <c r="AB4266">
        <v>35.340000000000003</v>
      </c>
      <c r="AC4266">
        <v>1856827.92</v>
      </c>
      <c r="AD4266">
        <v>22494729.399999999</v>
      </c>
      <c r="AE4266">
        <v>170.66</v>
      </c>
      <c r="AF4266">
        <v>3838950519.4000001</v>
      </c>
      <c r="AG4266">
        <v>131766.64000000001</v>
      </c>
      <c r="AH4266">
        <v>1.5</v>
      </c>
      <c r="AI4266">
        <v>15261.75</v>
      </c>
      <c r="AJ4266">
        <v>17.55</v>
      </c>
      <c r="AK4266">
        <v>3947825.01</v>
      </c>
      <c r="AL4266">
        <v>0.215</v>
      </c>
      <c r="AM4266">
        <v>48363.67</v>
      </c>
      <c r="AN4266">
        <v>166.3</v>
      </c>
      <c r="AO4266">
        <v>625.63</v>
      </c>
      <c r="AP4266">
        <v>104042.27</v>
      </c>
      <c r="AQ4266">
        <v>2156262.25</v>
      </c>
      <c r="AR4266" t="s">
        <v>61</v>
      </c>
      <c r="AS4266" t="s">
        <v>61</v>
      </c>
      <c r="AT4266" t="s">
        <v>62</v>
      </c>
      <c r="AU4266" t="s">
        <v>63</v>
      </c>
    </row>
    <row r="4267" spans="1:47" x14ac:dyDescent="0.25">
      <c r="A4267" t="s">
        <v>5591</v>
      </c>
      <c r="B4267">
        <v>2020</v>
      </c>
      <c r="C4267">
        <v>9</v>
      </c>
      <c r="D4267" t="s">
        <v>89</v>
      </c>
      <c r="E4267" s="1">
        <v>44078</v>
      </c>
      <c r="F4267" s="1">
        <v>44091</v>
      </c>
      <c r="G4267">
        <v>13</v>
      </c>
      <c r="H4267">
        <v>10.8</v>
      </c>
      <c r="I4267" t="s">
        <v>65</v>
      </c>
      <c r="J4267" t="s">
        <v>112</v>
      </c>
      <c r="K4267" t="s">
        <v>113</v>
      </c>
      <c r="L4267">
        <v>7304.39</v>
      </c>
      <c r="M4267" t="s">
        <v>98</v>
      </c>
      <c r="N4267" t="s">
        <v>53</v>
      </c>
      <c r="O4267" t="s">
        <v>200</v>
      </c>
      <c r="P4267" t="s">
        <v>226</v>
      </c>
      <c r="Q4267" t="s">
        <v>159</v>
      </c>
      <c r="R4267" t="s">
        <v>1997</v>
      </c>
      <c r="S4267" t="s">
        <v>73</v>
      </c>
      <c r="T4267" t="s">
        <v>148</v>
      </c>
      <c r="U4267" t="s">
        <v>75</v>
      </c>
      <c r="V4267">
        <v>6538</v>
      </c>
      <c r="W4267">
        <v>3616</v>
      </c>
      <c r="X4267">
        <v>15.3</v>
      </c>
      <c r="Y4267">
        <v>11.3</v>
      </c>
      <c r="Z4267">
        <v>5712.11</v>
      </c>
      <c r="AB4267">
        <v>27.18</v>
      </c>
      <c r="AC4267">
        <v>155255.15</v>
      </c>
      <c r="AD4267">
        <v>6121268.4400000004</v>
      </c>
      <c r="AE4267">
        <v>158.9</v>
      </c>
      <c r="AF4267">
        <v>972669555.12</v>
      </c>
      <c r="AG4267">
        <v>139167.01</v>
      </c>
      <c r="AH4267">
        <v>0.7</v>
      </c>
      <c r="AI4267">
        <v>14786.8</v>
      </c>
      <c r="AJ4267">
        <v>12.14</v>
      </c>
      <c r="AK4267">
        <v>0</v>
      </c>
      <c r="AL4267">
        <v>0.20499999999999999</v>
      </c>
      <c r="AM4267">
        <v>12548.6</v>
      </c>
      <c r="AN4267">
        <v>303</v>
      </c>
      <c r="AO4267">
        <v>608.88</v>
      </c>
      <c r="AP4267">
        <v>184490.64</v>
      </c>
      <c r="AQ4267">
        <v>506248.2</v>
      </c>
      <c r="AR4267" t="s">
        <v>61</v>
      </c>
      <c r="AS4267" t="s">
        <v>61</v>
      </c>
      <c r="AT4267" t="s">
        <v>293</v>
      </c>
      <c r="AU4267" t="s">
        <v>63</v>
      </c>
    </row>
    <row r="4268" spans="1:47" x14ac:dyDescent="0.25">
      <c r="A4268" t="s">
        <v>5592</v>
      </c>
      <c r="B4268">
        <v>2023</v>
      </c>
      <c r="C4268">
        <v>3</v>
      </c>
      <c r="D4268" t="s">
        <v>48</v>
      </c>
      <c r="E4268" s="1">
        <v>45015</v>
      </c>
      <c r="F4268" s="1">
        <v>45027</v>
      </c>
      <c r="G4268">
        <v>12</v>
      </c>
      <c r="H4268">
        <v>5.6</v>
      </c>
      <c r="I4268" t="s">
        <v>49</v>
      </c>
      <c r="J4268" t="s">
        <v>50</v>
      </c>
      <c r="K4268" t="s">
        <v>183</v>
      </c>
      <c r="L4268">
        <v>2710.19</v>
      </c>
      <c r="M4268" t="s">
        <v>80</v>
      </c>
      <c r="N4268" t="s">
        <v>53</v>
      </c>
      <c r="O4268" t="s">
        <v>99</v>
      </c>
      <c r="P4268" t="s">
        <v>154</v>
      </c>
      <c r="Q4268" t="s">
        <v>128</v>
      </c>
      <c r="R4268" t="s">
        <v>5593</v>
      </c>
      <c r="S4268" t="s">
        <v>186</v>
      </c>
      <c r="T4268" t="s">
        <v>95</v>
      </c>
      <c r="U4268" t="s">
        <v>87</v>
      </c>
      <c r="V4268">
        <v>78000</v>
      </c>
      <c r="W4268">
        <v>44615</v>
      </c>
      <c r="X4268">
        <v>8.9</v>
      </c>
      <c r="Y4268">
        <v>11.4</v>
      </c>
      <c r="Z4268">
        <v>65563.649999999994</v>
      </c>
      <c r="AB4268">
        <v>16.260000000000002</v>
      </c>
      <c r="AC4268">
        <v>1066064.95</v>
      </c>
      <c r="AD4268">
        <v>68693003.010000005</v>
      </c>
      <c r="AE4268">
        <v>281.04000000000002</v>
      </c>
      <c r="AF4268">
        <v>19305481565.93</v>
      </c>
      <c r="AG4268">
        <v>124995.51</v>
      </c>
      <c r="AH4268">
        <v>0</v>
      </c>
      <c r="AI4268">
        <v>0</v>
      </c>
      <c r="AJ4268">
        <v>2.74</v>
      </c>
      <c r="AK4268">
        <v>1882188.28</v>
      </c>
      <c r="AL4268">
        <v>0.34499999999999997</v>
      </c>
      <c r="AM4268">
        <v>236990.86</v>
      </c>
      <c r="AN4268">
        <v>434.7</v>
      </c>
      <c r="AO4268">
        <v>521.41</v>
      </c>
      <c r="AP4268">
        <v>226656.93</v>
      </c>
      <c r="AQ4268">
        <v>1654708.25</v>
      </c>
      <c r="AR4268" t="s">
        <v>61</v>
      </c>
      <c r="AS4268" t="s">
        <v>61</v>
      </c>
      <c r="AT4268" t="s">
        <v>62</v>
      </c>
      <c r="AU4268" t="s">
        <v>117</v>
      </c>
    </row>
    <row r="4269" spans="1:47" x14ac:dyDescent="0.25">
      <c r="A4269" t="s">
        <v>5594</v>
      </c>
      <c r="B4269">
        <v>2026</v>
      </c>
      <c r="C4269">
        <v>3</v>
      </c>
      <c r="D4269" t="s">
        <v>48</v>
      </c>
      <c r="E4269" s="1">
        <v>46083</v>
      </c>
      <c r="F4269" s="1">
        <v>46109</v>
      </c>
      <c r="G4269">
        <v>26</v>
      </c>
      <c r="H4269">
        <v>18.899999999999999</v>
      </c>
      <c r="I4269" t="s">
        <v>65</v>
      </c>
      <c r="J4269" t="s">
        <v>78</v>
      </c>
      <c r="K4269" t="s">
        <v>158</v>
      </c>
      <c r="L4269">
        <v>1006.3</v>
      </c>
      <c r="M4269" t="s">
        <v>80</v>
      </c>
      <c r="N4269" t="s">
        <v>53</v>
      </c>
      <c r="O4269" t="s">
        <v>99</v>
      </c>
      <c r="P4269" t="s">
        <v>82</v>
      </c>
      <c r="Q4269" t="s">
        <v>150</v>
      </c>
      <c r="R4269" t="s">
        <v>533</v>
      </c>
      <c r="S4269" t="s">
        <v>161</v>
      </c>
      <c r="T4269" t="s">
        <v>162</v>
      </c>
      <c r="U4269" t="s">
        <v>143</v>
      </c>
      <c r="V4269">
        <v>34204</v>
      </c>
      <c r="W4269">
        <v>21301</v>
      </c>
      <c r="X4269">
        <v>21.8</v>
      </c>
      <c r="Y4269">
        <v>15.2</v>
      </c>
      <c r="Z4269">
        <v>26390.27</v>
      </c>
      <c r="AB4269">
        <v>28.44</v>
      </c>
      <c r="AC4269">
        <v>750539.28</v>
      </c>
      <c r="AD4269">
        <v>25188193.199999999</v>
      </c>
      <c r="AE4269">
        <v>285.73</v>
      </c>
      <c r="AF4269">
        <v>7197022443.04</v>
      </c>
      <c r="AG4269">
        <v>82045.36</v>
      </c>
      <c r="AH4269">
        <v>1.1000000000000001</v>
      </c>
      <c r="AI4269">
        <v>14253.12</v>
      </c>
      <c r="AJ4269">
        <v>16.760000000000002</v>
      </c>
      <c r="AK4269">
        <v>0</v>
      </c>
      <c r="AL4269">
        <v>0.18099999999999999</v>
      </c>
      <c r="AM4269">
        <v>45590.63</v>
      </c>
      <c r="AN4269">
        <v>1092.3</v>
      </c>
      <c r="AO4269">
        <v>680.58</v>
      </c>
      <c r="AP4269">
        <v>743397.53</v>
      </c>
      <c r="AQ4269">
        <v>1635825.92</v>
      </c>
      <c r="AR4269" t="s">
        <v>124</v>
      </c>
      <c r="AS4269" t="s">
        <v>61</v>
      </c>
      <c r="AT4269" t="s">
        <v>62</v>
      </c>
      <c r="AU4269" t="s">
        <v>63</v>
      </c>
    </row>
    <row r="4270" spans="1:47" x14ac:dyDescent="0.25">
      <c r="A4270" t="s">
        <v>5595</v>
      </c>
      <c r="B4270">
        <v>2021</v>
      </c>
      <c r="C4270">
        <v>10</v>
      </c>
      <c r="D4270" t="s">
        <v>119</v>
      </c>
      <c r="E4270" s="1">
        <v>44472</v>
      </c>
      <c r="F4270" s="1">
        <v>44480</v>
      </c>
      <c r="G4270">
        <v>8</v>
      </c>
      <c r="H4270">
        <v>9.1</v>
      </c>
      <c r="I4270" t="s">
        <v>65</v>
      </c>
      <c r="J4270" t="s">
        <v>78</v>
      </c>
      <c r="K4270" t="s">
        <v>79</v>
      </c>
      <c r="L4270">
        <v>1005.9</v>
      </c>
      <c r="M4270" t="s">
        <v>114</v>
      </c>
      <c r="N4270" t="s">
        <v>69</v>
      </c>
      <c r="O4270" t="s">
        <v>200</v>
      </c>
      <c r="P4270" t="s">
        <v>128</v>
      </c>
      <c r="Q4270" t="s">
        <v>257</v>
      </c>
      <c r="R4270" t="s">
        <v>1638</v>
      </c>
      <c r="S4270" t="s">
        <v>85</v>
      </c>
      <c r="T4270" t="s">
        <v>74</v>
      </c>
      <c r="U4270" t="s">
        <v>228</v>
      </c>
      <c r="V4270">
        <v>53458</v>
      </c>
      <c r="W4270">
        <v>36202</v>
      </c>
      <c r="X4270">
        <v>13.2</v>
      </c>
      <c r="Y4270">
        <v>15.2</v>
      </c>
      <c r="Z4270">
        <v>41697.269999999997</v>
      </c>
      <c r="AB4270">
        <v>38.36</v>
      </c>
      <c r="AC4270">
        <v>1599507.28</v>
      </c>
      <c r="AD4270">
        <v>26278870.469999999</v>
      </c>
      <c r="AE4270">
        <v>172.35</v>
      </c>
      <c r="AF4270">
        <v>4529163325.5</v>
      </c>
      <c r="AG4270">
        <v>117349.68</v>
      </c>
      <c r="AH4270">
        <v>2.5</v>
      </c>
      <c r="AI4270">
        <v>28439.98</v>
      </c>
      <c r="AJ4270">
        <v>16.149999999999999</v>
      </c>
      <c r="AK4270">
        <v>0</v>
      </c>
      <c r="AL4270">
        <v>0.26300000000000001</v>
      </c>
      <c r="AM4270">
        <v>69113.429999999993</v>
      </c>
      <c r="AN4270">
        <v>393.4</v>
      </c>
      <c r="AO4270">
        <v>493.13</v>
      </c>
      <c r="AP4270">
        <v>193997.34</v>
      </c>
      <c r="AQ4270">
        <v>2008407.71</v>
      </c>
      <c r="AR4270" t="s">
        <v>61</v>
      </c>
      <c r="AS4270" t="s">
        <v>61</v>
      </c>
      <c r="AT4270" t="s">
        <v>62</v>
      </c>
      <c r="AU4270" t="s">
        <v>63</v>
      </c>
    </row>
    <row r="4271" spans="1:47" x14ac:dyDescent="0.25">
      <c r="A4271" t="s">
        <v>5596</v>
      </c>
      <c r="B4271">
        <v>2021</v>
      </c>
      <c r="C4271">
        <v>12</v>
      </c>
      <c r="D4271" t="s">
        <v>119</v>
      </c>
      <c r="E4271" s="1">
        <v>44552</v>
      </c>
      <c r="F4271" s="1">
        <v>44558</v>
      </c>
      <c r="G4271">
        <v>6</v>
      </c>
      <c r="H4271">
        <v>8.1</v>
      </c>
      <c r="I4271" t="s">
        <v>49</v>
      </c>
      <c r="J4271" t="s">
        <v>50</v>
      </c>
      <c r="K4271" t="s">
        <v>139</v>
      </c>
      <c r="L4271">
        <v>2710.1210999999998</v>
      </c>
      <c r="M4271" t="s">
        <v>68</v>
      </c>
      <c r="N4271" t="s">
        <v>168</v>
      </c>
      <c r="O4271" t="s">
        <v>99</v>
      </c>
      <c r="P4271" t="s">
        <v>140</v>
      </c>
      <c r="Q4271" t="s">
        <v>82</v>
      </c>
      <c r="R4271" t="s">
        <v>916</v>
      </c>
      <c r="S4271" t="s">
        <v>142</v>
      </c>
      <c r="T4271" t="s">
        <v>131</v>
      </c>
      <c r="U4271" t="s">
        <v>213</v>
      </c>
      <c r="V4271">
        <v>59031</v>
      </c>
      <c r="W4271">
        <v>42359</v>
      </c>
      <c r="X4271">
        <v>20.399999999999999</v>
      </c>
      <c r="Y4271">
        <v>11.4</v>
      </c>
      <c r="Z4271">
        <v>47713.38</v>
      </c>
      <c r="AB4271">
        <v>37.76</v>
      </c>
      <c r="AC4271">
        <v>1801657.23</v>
      </c>
      <c r="AD4271">
        <v>47158950.520000003</v>
      </c>
      <c r="AE4271">
        <v>173.91</v>
      </c>
      <c r="AF4271">
        <v>8201413084.9300003</v>
      </c>
      <c r="AG4271">
        <v>210506.73</v>
      </c>
      <c r="AH4271">
        <v>0</v>
      </c>
      <c r="AI4271">
        <v>0</v>
      </c>
      <c r="AJ4271">
        <v>19.55</v>
      </c>
      <c r="AK4271">
        <v>9219574.8300000001</v>
      </c>
      <c r="AL4271">
        <v>0.33500000000000002</v>
      </c>
      <c r="AM4271">
        <v>157982.48000000001</v>
      </c>
      <c r="AN4271">
        <v>101.6</v>
      </c>
      <c r="AO4271">
        <v>378.96</v>
      </c>
      <c r="AP4271">
        <v>38502.339999999997</v>
      </c>
      <c r="AQ4271">
        <v>2208648.7799999998</v>
      </c>
      <c r="AR4271" t="s">
        <v>61</v>
      </c>
      <c r="AS4271" t="s">
        <v>61</v>
      </c>
      <c r="AT4271" t="s">
        <v>62</v>
      </c>
      <c r="AU4271" t="s">
        <v>63</v>
      </c>
    </row>
    <row r="4272" spans="1:47" x14ac:dyDescent="0.25">
      <c r="A4272" t="s">
        <v>5597</v>
      </c>
      <c r="B4272">
        <v>2020</v>
      </c>
      <c r="C4272">
        <v>1</v>
      </c>
      <c r="D4272" t="s">
        <v>48</v>
      </c>
      <c r="E4272" s="1">
        <v>43839</v>
      </c>
      <c r="F4272" s="1">
        <v>43847</v>
      </c>
      <c r="G4272">
        <v>8</v>
      </c>
      <c r="I4272" t="s">
        <v>65</v>
      </c>
      <c r="J4272" t="s">
        <v>50</v>
      </c>
      <c r="K4272" t="s">
        <v>145</v>
      </c>
      <c r="L4272">
        <v>2710.19</v>
      </c>
      <c r="M4272" t="s">
        <v>52</v>
      </c>
      <c r="N4272" t="s">
        <v>106</v>
      </c>
      <c r="O4272" t="s">
        <v>189</v>
      </c>
      <c r="P4272" t="s">
        <v>56</v>
      </c>
      <c r="Q4272" t="s">
        <v>146</v>
      </c>
      <c r="R4272" t="s">
        <v>804</v>
      </c>
      <c r="S4272" t="s">
        <v>123</v>
      </c>
      <c r="T4272" t="s">
        <v>131</v>
      </c>
      <c r="U4272" t="s">
        <v>75</v>
      </c>
      <c r="V4272">
        <v>33644</v>
      </c>
      <c r="W4272">
        <v>19931</v>
      </c>
      <c r="X4272">
        <v>4.5</v>
      </c>
      <c r="Y4272">
        <v>12.4</v>
      </c>
      <c r="Z4272">
        <v>29752.32</v>
      </c>
      <c r="AB4272">
        <v>51.79</v>
      </c>
      <c r="AC4272">
        <v>1540872.65</v>
      </c>
      <c r="AD4272">
        <v>12321030.76</v>
      </c>
      <c r="AE4272">
        <v>165.48</v>
      </c>
      <c r="AF4272">
        <v>2038884170.1600001</v>
      </c>
      <c r="AG4272">
        <v>218755.3</v>
      </c>
      <c r="AH4272">
        <v>0.2</v>
      </c>
      <c r="AI4272">
        <v>4274.41</v>
      </c>
      <c r="AJ4272">
        <v>10.19</v>
      </c>
      <c r="AK4272">
        <v>0</v>
      </c>
      <c r="AL4272">
        <v>0.10100000000000001</v>
      </c>
      <c r="AM4272">
        <v>12444.24</v>
      </c>
      <c r="AN4272">
        <v>392.4</v>
      </c>
      <c r="AO4272">
        <v>611.80999999999995</v>
      </c>
      <c r="AP4272">
        <v>240074.23999999999</v>
      </c>
      <c r="AQ4272">
        <v>2016420.84</v>
      </c>
      <c r="AR4272" t="s">
        <v>61</v>
      </c>
      <c r="AS4272" t="s">
        <v>61</v>
      </c>
      <c r="AT4272" t="s">
        <v>62</v>
      </c>
      <c r="AU4272" t="s">
        <v>117</v>
      </c>
    </row>
    <row r="4273" spans="1:47" x14ac:dyDescent="0.25">
      <c r="A4273" t="s">
        <v>5598</v>
      </c>
      <c r="B4273">
        <v>2020</v>
      </c>
      <c r="C4273">
        <v>2</v>
      </c>
      <c r="D4273" t="s">
        <v>48</v>
      </c>
      <c r="E4273" s="1">
        <v>43879</v>
      </c>
      <c r="F4273" s="1">
        <v>43897</v>
      </c>
      <c r="G4273">
        <v>18</v>
      </c>
      <c r="H4273">
        <v>20.100000000000001</v>
      </c>
      <c r="I4273" t="s">
        <v>65</v>
      </c>
      <c r="J4273" t="s">
        <v>50</v>
      </c>
      <c r="K4273" t="s">
        <v>145</v>
      </c>
      <c r="L4273">
        <v>2710.19</v>
      </c>
      <c r="M4273" t="s">
        <v>68</v>
      </c>
      <c r="N4273" t="s">
        <v>106</v>
      </c>
      <c r="O4273" t="s">
        <v>189</v>
      </c>
      <c r="P4273" t="s">
        <v>82</v>
      </c>
      <c r="Q4273" t="s">
        <v>93</v>
      </c>
      <c r="R4273" t="s">
        <v>1071</v>
      </c>
      <c r="S4273" t="s">
        <v>170</v>
      </c>
      <c r="T4273" t="s">
        <v>131</v>
      </c>
      <c r="U4273" t="s">
        <v>228</v>
      </c>
      <c r="V4273">
        <v>112436</v>
      </c>
      <c r="W4273">
        <v>65746</v>
      </c>
      <c r="X4273">
        <v>3.5</v>
      </c>
      <c r="Y4273">
        <v>14.5</v>
      </c>
      <c r="Z4273">
        <v>99765.11</v>
      </c>
      <c r="AB4273">
        <v>47.47</v>
      </c>
      <c r="AC4273">
        <v>4735849.7699999996</v>
      </c>
      <c r="AD4273">
        <v>33627825.630000003</v>
      </c>
      <c r="AE4273">
        <v>165.95</v>
      </c>
      <c r="AF4273">
        <v>5580537663.3000002</v>
      </c>
      <c r="AG4273">
        <v>61141.98</v>
      </c>
      <c r="AH4273">
        <v>2</v>
      </c>
      <c r="AI4273">
        <v>34680.050000000003</v>
      </c>
      <c r="AJ4273">
        <v>15.01</v>
      </c>
      <c r="AK4273">
        <v>0</v>
      </c>
      <c r="AL4273">
        <v>0.192</v>
      </c>
      <c r="AM4273">
        <v>64565.43</v>
      </c>
      <c r="AN4273">
        <v>855.9</v>
      </c>
      <c r="AO4273">
        <v>394.11</v>
      </c>
      <c r="AP4273">
        <v>337318.75</v>
      </c>
      <c r="AQ4273">
        <v>5233555.9800000004</v>
      </c>
      <c r="AR4273" t="s">
        <v>61</v>
      </c>
      <c r="AS4273" t="s">
        <v>61</v>
      </c>
      <c r="AT4273" t="s">
        <v>62</v>
      </c>
      <c r="AU4273" t="s">
        <v>63</v>
      </c>
    </row>
    <row r="4274" spans="1:47" x14ac:dyDescent="0.25">
      <c r="A4274" t="s">
        <v>5599</v>
      </c>
      <c r="B4274">
        <v>2024</v>
      </c>
      <c r="C4274">
        <v>12</v>
      </c>
      <c r="D4274" t="s">
        <v>119</v>
      </c>
      <c r="E4274" s="1">
        <v>45650</v>
      </c>
      <c r="F4274" s="1">
        <v>45665</v>
      </c>
      <c r="G4274">
        <v>15</v>
      </c>
      <c r="H4274">
        <v>2.2000000000000002</v>
      </c>
      <c r="I4274" t="s">
        <v>65</v>
      </c>
      <c r="J4274" t="s">
        <v>50</v>
      </c>
      <c r="K4274" t="s">
        <v>51</v>
      </c>
      <c r="L4274">
        <v>2709</v>
      </c>
      <c r="M4274" t="s">
        <v>98</v>
      </c>
      <c r="N4274" t="s">
        <v>168</v>
      </c>
      <c r="O4274" t="s">
        <v>200</v>
      </c>
      <c r="P4274" t="s">
        <v>82</v>
      </c>
      <c r="Q4274" t="s">
        <v>121</v>
      </c>
      <c r="R4274" t="s">
        <v>1855</v>
      </c>
      <c r="S4274" t="s">
        <v>58</v>
      </c>
      <c r="T4274" t="s">
        <v>86</v>
      </c>
      <c r="U4274" t="s">
        <v>132</v>
      </c>
      <c r="V4274">
        <v>298069</v>
      </c>
      <c r="W4274">
        <v>223327</v>
      </c>
      <c r="X4274">
        <v>22.2</v>
      </c>
      <c r="Y4274">
        <v>11.2</v>
      </c>
      <c r="Z4274">
        <v>261135.81</v>
      </c>
      <c r="AB4274">
        <v>33.17</v>
      </c>
      <c r="AC4274">
        <v>8661874.8200000003</v>
      </c>
      <c r="AD4274">
        <v>20700235.66</v>
      </c>
      <c r="AE4274">
        <v>279.14</v>
      </c>
      <c r="AF4274">
        <v>5778263782.1300001</v>
      </c>
      <c r="AG4274">
        <v>219545.71</v>
      </c>
      <c r="AH4274">
        <v>1.6</v>
      </c>
      <c r="AI4274">
        <v>39256.080000000002</v>
      </c>
      <c r="AJ4274">
        <v>23.14</v>
      </c>
      <c r="AK4274">
        <v>0</v>
      </c>
      <c r="AL4274">
        <v>0.111</v>
      </c>
      <c r="AM4274">
        <v>22977.26</v>
      </c>
      <c r="AN4274">
        <v>250.1</v>
      </c>
      <c r="AO4274">
        <v>718.88</v>
      </c>
      <c r="AP4274">
        <v>179791.89</v>
      </c>
      <c r="AQ4274">
        <v>9123445.7599999998</v>
      </c>
      <c r="AR4274" t="s">
        <v>61</v>
      </c>
      <c r="AS4274" t="s">
        <v>61</v>
      </c>
      <c r="AT4274" t="s">
        <v>62</v>
      </c>
      <c r="AU4274" t="s">
        <v>63</v>
      </c>
    </row>
    <row r="4275" spans="1:47" x14ac:dyDescent="0.25">
      <c r="A4275" t="s">
        <v>5600</v>
      </c>
      <c r="B4275">
        <v>2025</v>
      </c>
      <c r="C4275">
        <v>5</v>
      </c>
      <c r="D4275" t="s">
        <v>77</v>
      </c>
      <c r="E4275" s="1">
        <v>45805</v>
      </c>
      <c r="F4275" s="1">
        <v>45818</v>
      </c>
      <c r="G4275">
        <v>13</v>
      </c>
      <c r="H4275">
        <v>16.5</v>
      </c>
      <c r="I4275" t="s">
        <v>65</v>
      </c>
      <c r="J4275" t="s">
        <v>50</v>
      </c>
      <c r="K4275" t="s">
        <v>423</v>
      </c>
      <c r="L4275">
        <v>2710.1941000000002</v>
      </c>
      <c r="M4275" t="s">
        <v>80</v>
      </c>
      <c r="N4275" t="s">
        <v>168</v>
      </c>
      <c r="O4275" t="s">
        <v>91</v>
      </c>
      <c r="P4275" t="s">
        <v>100</v>
      </c>
      <c r="Q4275" t="s">
        <v>230</v>
      </c>
      <c r="R4275" t="s">
        <v>2207</v>
      </c>
      <c r="S4275" t="s">
        <v>142</v>
      </c>
      <c r="T4275" t="s">
        <v>131</v>
      </c>
      <c r="U4275" t="s">
        <v>181</v>
      </c>
      <c r="V4275">
        <v>57582</v>
      </c>
      <c r="W4275">
        <v>38262</v>
      </c>
      <c r="X4275">
        <v>20.9</v>
      </c>
      <c r="Y4275">
        <v>14.2</v>
      </c>
      <c r="Z4275">
        <v>54172.91</v>
      </c>
      <c r="AB4275">
        <v>17.14</v>
      </c>
      <c r="AC4275">
        <v>928523.68</v>
      </c>
      <c r="AD4275">
        <v>47140182.82</v>
      </c>
      <c r="AE4275">
        <v>276.2</v>
      </c>
      <c r="AF4275">
        <v>13020118494.879999</v>
      </c>
      <c r="AG4275">
        <v>191580.23</v>
      </c>
      <c r="AH4275">
        <v>0</v>
      </c>
      <c r="AI4275">
        <v>0</v>
      </c>
      <c r="AJ4275">
        <v>16.86</v>
      </c>
      <c r="AK4275">
        <v>0</v>
      </c>
      <c r="AL4275">
        <v>0.18</v>
      </c>
      <c r="AM4275">
        <v>84852.33</v>
      </c>
      <c r="AN4275">
        <v>202.7</v>
      </c>
      <c r="AO4275">
        <v>485.9</v>
      </c>
      <c r="AP4275">
        <v>98491.93</v>
      </c>
      <c r="AQ4275">
        <v>1303448.17</v>
      </c>
      <c r="AR4275" t="s">
        <v>61</v>
      </c>
      <c r="AS4275" t="s">
        <v>61</v>
      </c>
      <c r="AT4275" t="s">
        <v>62</v>
      </c>
      <c r="AU4275" t="s">
        <v>63</v>
      </c>
    </row>
    <row r="4276" spans="1:47" x14ac:dyDescent="0.25">
      <c r="A4276" t="s">
        <v>5601</v>
      </c>
      <c r="B4276">
        <v>2021</v>
      </c>
      <c r="C4276">
        <v>12</v>
      </c>
      <c r="D4276" t="s">
        <v>119</v>
      </c>
      <c r="E4276" s="1">
        <v>44552</v>
      </c>
      <c r="F4276" s="1">
        <v>44566</v>
      </c>
      <c r="G4276">
        <v>14</v>
      </c>
      <c r="H4276">
        <v>2.7</v>
      </c>
      <c r="I4276" t="s">
        <v>65</v>
      </c>
      <c r="J4276" t="s">
        <v>50</v>
      </c>
      <c r="K4276" t="s">
        <v>120</v>
      </c>
      <c r="L4276">
        <v>2710.1921000000002</v>
      </c>
      <c r="M4276" t="s">
        <v>68</v>
      </c>
      <c r="N4276" t="s">
        <v>81</v>
      </c>
      <c r="O4276" t="s">
        <v>99</v>
      </c>
      <c r="P4276" t="s">
        <v>56</v>
      </c>
      <c r="Q4276" t="s">
        <v>201</v>
      </c>
      <c r="R4276" t="s">
        <v>2203</v>
      </c>
      <c r="S4276" t="s">
        <v>142</v>
      </c>
      <c r="T4276" t="s">
        <v>162</v>
      </c>
      <c r="U4276" t="s">
        <v>259</v>
      </c>
      <c r="V4276">
        <v>68463</v>
      </c>
      <c r="W4276">
        <v>43963</v>
      </c>
      <c r="X4276">
        <v>17.600000000000001</v>
      </c>
      <c r="Y4276">
        <v>12.3</v>
      </c>
      <c r="Z4276">
        <v>55003.4</v>
      </c>
      <c r="AB4276">
        <v>37.18</v>
      </c>
      <c r="AC4276">
        <v>2045026.41</v>
      </c>
      <c r="AD4276">
        <v>60430585.479999997</v>
      </c>
      <c r="AE4276">
        <v>171.11</v>
      </c>
      <c r="AF4276">
        <v>10340277481.48</v>
      </c>
      <c r="AG4276">
        <v>236416.25</v>
      </c>
      <c r="AH4276">
        <v>0.5</v>
      </c>
      <c r="AI4276">
        <v>6662.42</v>
      </c>
      <c r="AJ4276">
        <v>3.14</v>
      </c>
      <c r="AK4276">
        <v>0</v>
      </c>
      <c r="AL4276">
        <v>8.4000000000000005E-2</v>
      </c>
      <c r="AM4276">
        <v>50761.69</v>
      </c>
      <c r="AN4276">
        <v>299</v>
      </c>
      <c r="AO4276">
        <v>694.34</v>
      </c>
      <c r="AP4276">
        <v>207607.66</v>
      </c>
      <c r="AQ4276">
        <v>2546474.4300000002</v>
      </c>
      <c r="AR4276" t="s">
        <v>61</v>
      </c>
      <c r="AS4276" t="s">
        <v>61</v>
      </c>
      <c r="AT4276" t="s">
        <v>62</v>
      </c>
      <c r="AU4276" t="s">
        <v>63</v>
      </c>
    </row>
    <row r="4277" spans="1:47" x14ac:dyDescent="0.25">
      <c r="A4277" t="s">
        <v>5602</v>
      </c>
      <c r="B4277">
        <v>2022</v>
      </c>
      <c r="C4277">
        <v>4</v>
      </c>
      <c r="D4277" t="s">
        <v>77</v>
      </c>
      <c r="E4277" s="1">
        <v>44655</v>
      </c>
      <c r="F4277" s="1">
        <v>44682</v>
      </c>
      <c r="G4277">
        <v>27</v>
      </c>
      <c r="H4277">
        <v>12</v>
      </c>
      <c r="I4277" t="s">
        <v>49</v>
      </c>
      <c r="J4277" t="s">
        <v>66</v>
      </c>
      <c r="K4277" t="s">
        <v>248</v>
      </c>
      <c r="L4277">
        <v>9999</v>
      </c>
      <c r="M4277" t="s">
        <v>114</v>
      </c>
      <c r="N4277" t="s">
        <v>168</v>
      </c>
      <c r="O4277" t="s">
        <v>200</v>
      </c>
      <c r="P4277" t="s">
        <v>127</v>
      </c>
      <c r="Q4277" t="s">
        <v>226</v>
      </c>
      <c r="R4277" t="s">
        <v>1627</v>
      </c>
      <c r="S4277" t="s">
        <v>156</v>
      </c>
      <c r="T4277" t="s">
        <v>59</v>
      </c>
      <c r="U4277" t="s">
        <v>110</v>
      </c>
      <c r="V4277">
        <v>24494</v>
      </c>
      <c r="W4277">
        <v>16184</v>
      </c>
      <c r="X4277">
        <v>12.3</v>
      </c>
      <c r="Y4277">
        <v>14.4</v>
      </c>
      <c r="Z4277">
        <v>22986.92</v>
      </c>
      <c r="AA4277">
        <v>1641</v>
      </c>
      <c r="AB4277">
        <v>3898.43</v>
      </c>
      <c r="AC4277">
        <v>6397323.6299999999</v>
      </c>
      <c r="AD4277">
        <v>77171457.950000003</v>
      </c>
      <c r="AE4277">
        <v>215.96</v>
      </c>
      <c r="AF4277">
        <v>16665948058.879999</v>
      </c>
      <c r="AG4277">
        <v>224367.16</v>
      </c>
      <c r="AH4277">
        <v>4.9000000000000004</v>
      </c>
      <c r="AI4277">
        <v>92954.57</v>
      </c>
      <c r="AJ4277">
        <v>3.98</v>
      </c>
      <c r="AK4277">
        <v>3071424.03</v>
      </c>
      <c r="AL4277">
        <v>0.28499999999999998</v>
      </c>
      <c r="AM4277">
        <v>219938.66</v>
      </c>
      <c r="AN4277">
        <v>653.20000000000005</v>
      </c>
      <c r="AO4277">
        <v>570.49</v>
      </c>
      <c r="AP4277">
        <v>372644.07</v>
      </c>
      <c r="AQ4277">
        <v>7307228.0899999999</v>
      </c>
      <c r="AR4277" t="s">
        <v>61</v>
      </c>
      <c r="AS4277" t="s">
        <v>61</v>
      </c>
      <c r="AT4277" t="s">
        <v>62</v>
      </c>
      <c r="AU4277" t="s">
        <v>63</v>
      </c>
    </row>
    <row r="4278" spans="1:47" x14ac:dyDescent="0.25">
      <c r="A4278" t="s">
        <v>5603</v>
      </c>
      <c r="B4278">
        <v>2025</v>
      </c>
      <c r="C4278">
        <v>8</v>
      </c>
      <c r="D4278" t="s">
        <v>89</v>
      </c>
      <c r="E4278" s="1">
        <v>45875</v>
      </c>
      <c r="F4278" s="1">
        <v>45882</v>
      </c>
      <c r="G4278">
        <v>7</v>
      </c>
      <c r="H4278">
        <v>11</v>
      </c>
      <c r="I4278" t="s">
        <v>65</v>
      </c>
      <c r="J4278" t="s">
        <v>50</v>
      </c>
      <c r="K4278" t="s">
        <v>139</v>
      </c>
      <c r="L4278">
        <v>2710.1210999999998</v>
      </c>
      <c r="M4278" t="s">
        <v>90</v>
      </c>
      <c r="N4278" t="s">
        <v>53</v>
      </c>
      <c r="O4278" t="s">
        <v>189</v>
      </c>
      <c r="P4278" t="s">
        <v>56</v>
      </c>
      <c r="Q4278" t="s">
        <v>83</v>
      </c>
      <c r="R4278" t="s">
        <v>836</v>
      </c>
      <c r="S4278" t="s">
        <v>142</v>
      </c>
      <c r="T4278" t="s">
        <v>187</v>
      </c>
      <c r="U4278" t="s">
        <v>87</v>
      </c>
      <c r="V4278">
        <v>62574</v>
      </c>
      <c r="W4278">
        <v>41181</v>
      </c>
      <c r="X4278">
        <v>10.6</v>
      </c>
      <c r="Y4278">
        <v>10.8</v>
      </c>
      <c r="Z4278">
        <v>55564.77</v>
      </c>
      <c r="AB4278">
        <v>12.25</v>
      </c>
      <c r="AC4278">
        <v>680668.43</v>
      </c>
      <c r="AD4278">
        <v>30429490.640000001</v>
      </c>
      <c r="AE4278">
        <v>279.72000000000003</v>
      </c>
      <c r="AF4278">
        <v>8511737121.8199997</v>
      </c>
      <c r="AG4278">
        <v>213582.43</v>
      </c>
      <c r="AH4278">
        <v>0</v>
      </c>
      <c r="AI4278">
        <v>0</v>
      </c>
      <c r="AJ4278">
        <v>3.54</v>
      </c>
      <c r="AK4278">
        <v>0</v>
      </c>
      <c r="AL4278">
        <v>8.6999999999999994E-2</v>
      </c>
      <c r="AM4278">
        <v>26473.66</v>
      </c>
      <c r="AO4278">
        <v>357.97</v>
      </c>
      <c r="AP4278">
        <v>121924.58</v>
      </c>
      <c r="AQ4278">
        <v>1042649.1</v>
      </c>
      <c r="AR4278" t="s">
        <v>61</v>
      </c>
      <c r="AS4278" t="s">
        <v>61</v>
      </c>
      <c r="AT4278" t="s">
        <v>62</v>
      </c>
      <c r="AU4278" t="s">
        <v>63</v>
      </c>
    </row>
    <row r="4279" spans="1:47" x14ac:dyDescent="0.25">
      <c r="A4279" t="s">
        <v>5604</v>
      </c>
      <c r="B4279">
        <v>2022</v>
      </c>
      <c r="C4279">
        <v>3</v>
      </c>
      <c r="D4279" t="s">
        <v>48</v>
      </c>
      <c r="E4279" s="1">
        <v>44644</v>
      </c>
      <c r="F4279" s="1">
        <v>44652</v>
      </c>
      <c r="G4279">
        <v>8</v>
      </c>
      <c r="H4279">
        <v>21</v>
      </c>
      <c r="I4279" t="s">
        <v>49</v>
      </c>
      <c r="J4279" t="s">
        <v>50</v>
      </c>
      <c r="K4279" t="s">
        <v>183</v>
      </c>
      <c r="L4279">
        <v>2710.19</v>
      </c>
      <c r="M4279" t="s">
        <v>90</v>
      </c>
      <c r="N4279" t="s">
        <v>69</v>
      </c>
      <c r="O4279" t="s">
        <v>107</v>
      </c>
      <c r="P4279" t="s">
        <v>83</v>
      </c>
      <c r="Q4279" t="s">
        <v>82</v>
      </c>
      <c r="R4279" t="s">
        <v>565</v>
      </c>
      <c r="S4279" t="s">
        <v>186</v>
      </c>
      <c r="T4279" t="s">
        <v>187</v>
      </c>
      <c r="U4279" t="s">
        <v>259</v>
      </c>
      <c r="V4279">
        <v>85955</v>
      </c>
      <c r="W4279">
        <v>50867</v>
      </c>
      <c r="X4279">
        <v>9.1</v>
      </c>
      <c r="Y4279">
        <v>15.2</v>
      </c>
      <c r="Z4279">
        <v>72144.28</v>
      </c>
      <c r="AB4279">
        <v>33.81</v>
      </c>
      <c r="AC4279">
        <v>2439198.11</v>
      </c>
      <c r="AD4279">
        <v>25930097.120000001</v>
      </c>
      <c r="AE4279">
        <v>210.36</v>
      </c>
      <c r="AF4279">
        <v>5454655230.1599998</v>
      </c>
      <c r="AG4279">
        <v>106022.39</v>
      </c>
      <c r="AH4279">
        <v>1.1000000000000001</v>
      </c>
      <c r="AI4279">
        <v>13290.66</v>
      </c>
      <c r="AJ4279">
        <v>8.5299999999999994</v>
      </c>
      <c r="AK4279">
        <v>2211837.2799999998</v>
      </c>
      <c r="AL4279">
        <v>0.24199999999999999</v>
      </c>
      <c r="AM4279">
        <v>62750.84</v>
      </c>
      <c r="AN4279">
        <v>415.2</v>
      </c>
      <c r="AO4279">
        <v>514.04999999999995</v>
      </c>
      <c r="AP4279">
        <v>213433.56</v>
      </c>
      <c r="AQ4279">
        <v>2834695.56</v>
      </c>
      <c r="AR4279" t="s">
        <v>61</v>
      </c>
      <c r="AS4279" t="s">
        <v>61</v>
      </c>
      <c r="AT4279" t="s">
        <v>62</v>
      </c>
      <c r="AU4279" t="s">
        <v>63</v>
      </c>
    </row>
    <row r="4280" spans="1:47" x14ac:dyDescent="0.25">
      <c r="A4280" t="s">
        <v>5605</v>
      </c>
      <c r="B4280">
        <v>2020</v>
      </c>
      <c r="C4280">
        <v>4</v>
      </c>
      <c r="D4280" t="s">
        <v>77</v>
      </c>
      <c r="E4280" s="1">
        <v>43936</v>
      </c>
      <c r="F4280" s="1">
        <v>43952</v>
      </c>
      <c r="G4280">
        <v>16</v>
      </c>
      <c r="H4280">
        <v>4</v>
      </c>
      <c r="I4280" t="s">
        <v>65</v>
      </c>
      <c r="J4280" t="s">
        <v>50</v>
      </c>
      <c r="K4280" t="s">
        <v>120</v>
      </c>
      <c r="L4280">
        <v>2710.1921000000002</v>
      </c>
      <c r="M4280" t="s">
        <v>68</v>
      </c>
      <c r="N4280" t="s">
        <v>106</v>
      </c>
      <c r="O4280" t="s">
        <v>200</v>
      </c>
      <c r="P4280" t="s">
        <v>100</v>
      </c>
      <c r="Q4280" t="s">
        <v>83</v>
      </c>
      <c r="R4280" t="s">
        <v>4662</v>
      </c>
      <c r="S4280" t="s">
        <v>142</v>
      </c>
      <c r="T4280" t="s">
        <v>59</v>
      </c>
      <c r="U4280" t="s">
        <v>166</v>
      </c>
      <c r="V4280">
        <v>79410</v>
      </c>
      <c r="W4280">
        <v>56330</v>
      </c>
      <c r="X4280">
        <v>7</v>
      </c>
      <c r="Y4280">
        <v>11.6</v>
      </c>
      <c r="Z4280">
        <v>63927.03</v>
      </c>
      <c r="AB4280">
        <v>35.909999999999997</v>
      </c>
      <c r="AC4280">
        <v>2295619.65</v>
      </c>
      <c r="AD4280">
        <v>52736603.399999999</v>
      </c>
      <c r="AE4280">
        <v>164.93</v>
      </c>
      <c r="AF4280">
        <v>8697847998.7600002</v>
      </c>
      <c r="AG4280">
        <v>99632.38</v>
      </c>
      <c r="AH4280">
        <v>3.2</v>
      </c>
      <c r="AI4280">
        <v>53838.47</v>
      </c>
      <c r="AJ4280">
        <v>5.43</v>
      </c>
      <c r="AK4280">
        <v>0</v>
      </c>
      <c r="AL4280">
        <v>0.27600000000000002</v>
      </c>
      <c r="AM4280">
        <v>145553.03</v>
      </c>
      <c r="AN4280">
        <v>749.1</v>
      </c>
      <c r="AO4280">
        <v>663.55</v>
      </c>
      <c r="AP4280">
        <v>497065.3</v>
      </c>
      <c r="AQ4280">
        <v>3091708.83</v>
      </c>
      <c r="AR4280" t="s">
        <v>61</v>
      </c>
      <c r="AS4280" t="s">
        <v>61</v>
      </c>
      <c r="AT4280" t="s">
        <v>62</v>
      </c>
      <c r="AU4280" t="s">
        <v>63</v>
      </c>
    </row>
    <row r="4281" spans="1:47" x14ac:dyDescent="0.25">
      <c r="A4281" t="s">
        <v>5606</v>
      </c>
      <c r="B4281">
        <v>2021</v>
      </c>
      <c r="C4281">
        <v>10</v>
      </c>
      <c r="D4281" t="s">
        <v>119</v>
      </c>
      <c r="E4281" s="1">
        <v>44492</v>
      </c>
      <c r="F4281" s="1">
        <v>44518</v>
      </c>
      <c r="G4281">
        <v>26</v>
      </c>
      <c r="H4281">
        <v>20.6</v>
      </c>
      <c r="I4281" t="s">
        <v>65</v>
      </c>
      <c r="J4281" t="s">
        <v>112</v>
      </c>
      <c r="K4281" t="s">
        <v>340</v>
      </c>
      <c r="L4281">
        <v>7208.39</v>
      </c>
      <c r="M4281" t="s">
        <v>114</v>
      </c>
      <c r="N4281" t="s">
        <v>81</v>
      </c>
      <c r="O4281" t="s">
        <v>200</v>
      </c>
      <c r="P4281" t="s">
        <v>184</v>
      </c>
      <c r="Q4281" t="s">
        <v>164</v>
      </c>
      <c r="R4281" t="s">
        <v>2284</v>
      </c>
      <c r="S4281" t="s">
        <v>73</v>
      </c>
      <c r="T4281" t="s">
        <v>86</v>
      </c>
      <c r="U4281" t="s">
        <v>213</v>
      </c>
      <c r="V4281">
        <v>5831</v>
      </c>
      <c r="W4281">
        <v>3458</v>
      </c>
      <c r="X4281">
        <v>2.8</v>
      </c>
      <c r="Y4281">
        <v>14.7</v>
      </c>
      <c r="Z4281">
        <v>5344.92</v>
      </c>
      <c r="AB4281">
        <v>14.41</v>
      </c>
      <c r="AC4281">
        <v>77020.3</v>
      </c>
      <c r="AD4281">
        <v>2403717.42</v>
      </c>
      <c r="AE4281">
        <v>172.53</v>
      </c>
      <c r="AF4281">
        <v>414713366.47000003</v>
      </c>
      <c r="AG4281">
        <v>214043.64</v>
      </c>
      <c r="AH4281">
        <v>0</v>
      </c>
      <c r="AI4281">
        <v>0</v>
      </c>
      <c r="AJ4281">
        <v>4.26</v>
      </c>
      <c r="AK4281">
        <v>0</v>
      </c>
      <c r="AL4281">
        <v>7.5999999999999998E-2</v>
      </c>
      <c r="AM4281">
        <v>1826.83</v>
      </c>
      <c r="AN4281">
        <v>1030</v>
      </c>
      <c r="AO4281">
        <v>563.92999999999995</v>
      </c>
      <c r="AP4281">
        <v>580847.9</v>
      </c>
      <c r="AQ4281">
        <v>873738.67</v>
      </c>
      <c r="AR4281" t="s">
        <v>61</v>
      </c>
      <c r="AS4281" t="s">
        <v>61</v>
      </c>
      <c r="AT4281" t="s">
        <v>62</v>
      </c>
      <c r="AU4281" t="s">
        <v>63</v>
      </c>
    </row>
    <row r="4282" spans="1:47" x14ac:dyDescent="0.25">
      <c r="A4282" t="s">
        <v>5607</v>
      </c>
      <c r="B4282">
        <v>2024</v>
      </c>
      <c r="C4282">
        <v>7</v>
      </c>
      <c r="D4282" t="s">
        <v>89</v>
      </c>
      <c r="E4282" s="1">
        <v>45483</v>
      </c>
      <c r="F4282" s="1">
        <v>45499</v>
      </c>
      <c r="G4282">
        <v>16</v>
      </c>
      <c r="H4282">
        <v>14.3</v>
      </c>
      <c r="I4282" t="s">
        <v>65</v>
      </c>
      <c r="J4282" t="s">
        <v>78</v>
      </c>
      <c r="K4282" t="s">
        <v>211</v>
      </c>
      <c r="L4282">
        <v>1701.99</v>
      </c>
      <c r="M4282" t="s">
        <v>68</v>
      </c>
      <c r="N4282" t="s">
        <v>53</v>
      </c>
      <c r="O4282" t="s">
        <v>189</v>
      </c>
      <c r="P4282" t="s">
        <v>56</v>
      </c>
      <c r="Q4282" t="s">
        <v>174</v>
      </c>
      <c r="R4282" t="s">
        <v>1281</v>
      </c>
      <c r="S4282" t="s">
        <v>85</v>
      </c>
      <c r="T4282" t="s">
        <v>102</v>
      </c>
      <c r="U4282" t="s">
        <v>166</v>
      </c>
      <c r="V4282">
        <v>52033</v>
      </c>
      <c r="W4282">
        <v>35057</v>
      </c>
      <c r="X4282">
        <v>16.3</v>
      </c>
      <c r="Y4282">
        <v>13.8</v>
      </c>
      <c r="Z4282">
        <v>42539.87</v>
      </c>
      <c r="AB4282">
        <v>35.159999999999997</v>
      </c>
      <c r="AC4282">
        <v>1495701.83</v>
      </c>
      <c r="AD4282">
        <v>39499120.090000004</v>
      </c>
      <c r="AE4282">
        <v>277.24</v>
      </c>
      <c r="AF4282">
        <v>10950736053.75</v>
      </c>
      <c r="AG4282">
        <v>70043.539999999994</v>
      </c>
      <c r="AH4282">
        <v>0.1</v>
      </c>
      <c r="AI4282">
        <v>2241.8200000000002</v>
      </c>
      <c r="AJ4282">
        <v>21.89</v>
      </c>
      <c r="AK4282">
        <v>0</v>
      </c>
      <c r="AL4282">
        <v>0.16</v>
      </c>
      <c r="AM4282">
        <v>63198.59</v>
      </c>
      <c r="AN4282">
        <v>686.1</v>
      </c>
      <c r="AO4282">
        <v>586.13</v>
      </c>
      <c r="AP4282">
        <v>402143.79</v>
      </c>
      <c r="AQ4282">
        <v>2033329.57</v>
      </c>
      <c r="AR4282" t="s">
        <v>61</v>
      </c>
      <c r="AS4282" t="s">
        <v>61</v>
      </c>
      <c r="AT4282" t="s">
        <v>62</v>
      </c>
      <c r="AU4282" t="s">
        <v>63</v>
      </c>
    </row>
    <row r="4283" spans="1:47" x14ac:dyDescent="0.25">
      <c r="A4283" t="s">
        <v>5608</v>
      </c>
      <c r="B4283">
        <v>2020</v>
      </c>
      <c r="C4283">
        <v>7</v>
      </c>
      <c r="D4283" t="s">
        <v>89</v>
      </c>
      <c r="E4283" s="1">
        <v>44014</v>
      </c>
      <c r="F4283" s="1">
        <v>44027</v>
      </c>
      <c r="G4283">
        <v>13</v>
      </c>
      <c r="H4283">
        <v>3</v>
      </c>
      <c r="I4283" t="s">
        <v>49</v>
      </c>
      <c r="J4283" t="s">
        <v>50</v>
      </c>
      <c r="K4283" t="s">
        <v>183</v>
      </c>
      <c r="L4283">
        <v>2710.19</v>
      </c>
      <c r="M4283" t="s">
        <v>90</v>
      </c>
      <c r="N4283" t="s">
        <v>69</v>
      </c>
      <c r="O4283" t="s">
        <v>189</v>
      </c>
      <c r="P4283" t="s">
        <v>83</v>
      </c>
      <c r="Q4283" t="s">
        <v>226</v>
      </c>
      <c r="R4283" t="s">
        <v>2879</v>
      </c>
      <c r="S4283" t="s">
        <v>186</v>
      </c>
      <c r="T4283" t="s">
        <v>162</v>
      </c>
      <c r="U4283" t="s">
        <v>213</v>
      </c>
      <c r="V4283">
        <v>136510</v>
      </c>
      <c r="W4283">
        <v>94807</v>
      </c>
      <c r="X4283">
        <v>8.6999999999999993</v>
      </c>
      <c r="Y4283">
        <v>12.1</v>
      </c>
      <c r="Z4283">
        <v>114180.16</v>
      </c>
      <c r="AB4283">
        <v>25.68</v>
      </c>
      <c r="AC4283">
        <v>2932146.51</v>
      </c>
      <c r="AD4283">
        <v>77869727.319999993</v>
      </c>
      <c r="AE4283">
        <v>166.46</v>
      </c>
      <c r="AF4283">
        <v>12962194809.690001</v>
      </c>
      <c r="AG4283">
        <v>130048.48</v>
      </c>
      <c r="AH4283">
        <v>0.9</v>
      </c>
      <c r="AI4283">
        <v>20082.97</v>
      </c>
      <c r="AJ4283">
        <v>21.72</v>
      </c>
      <c r="AK4283">
        <v>16913304.77</v>
      </c>
      <c r="AL4283">
        <v>0.27600000000000002</v>
      </c>
      <c r="AM4283">
        <v>214920.45</v>
      </c>
      <c r="AN4283">
        <v>312.7</v>
      </c>
      <c r="AO4283">
        <v>505.16</v>
      </c>
      <c r="AP4283">
        <v>157963.53</v>
      </c>
      <c r="AQ4283">
        <v>3455161.94</v>
      </c>
      <c r="AR4283" t="s">
        <v>61</v>
      </c>
      <c r="AS4283" t="s">
        <v>61</v>
      </c>
      <c r="AT4283" t="s">
        <v>62</v>
      </c>
      <c r="AU4283" t="s">
        <v>63</v>
      </c>
    </row>
    <row r="4284" spans="1:47" x14ac:dyDescent="0.25">
      <c r="A4284" t="s">
        <v>5609</v>
      </c>
      <c r="B4284">
        <v>2025</v>
      </c>
      <c r="C4284">
        <v>1</v>
      </c>
      <c r="D4284" t="s">
        <v>48</v>
      </c>
      <c r="E4284" s="1">
        <v>45667</v>
      </c>
      <c r="F4284" s="1">
        <v>45680</v>
      </c>
      <c r="G4284">
        <v>13</v>
      </c>
      <c r="H4284">
        <v>20.3</v>
      </c>
      <c r="I4284" t="s">
        <v>49</v>
      </c>
      <c r="J4284" t="s">
        <v>134</v>
      </c>
      <c r="K4284" t="s">
        <v>135</v>
      </c>
      <c r="L4284">
        <v>9999.0098999999991</v>
      </c>
      <c r="M4284" t="s">
        <v>98</v>
      </c>
      <c r="N4284" t="s">
        <v>81</v>
      </c>
      <c r="O4284" t="s">
        <v>99</v>
      </c>
      <c r="P4284" t="s">
        <v>140</v>
      </c>
      <c r="Q4284" t="s">
        <v>100</v>
      </c>
      <c r="R4284" t="s">
        <v>357</v>
      </c>
      <c r="S4284" t="s">
        <v>137</v>
      </c>
      <c r="T4284" t="s">
        <v>131</v>
      </c>
      <c r="U4284" t="s">
        <v>166</v>
      </c>
      <c r="V4284">
        <v>14116</v>
      </c>
      <c r="W4284">
        <v>9678</v>
      </c>
      <c r="X4284">
        <v>8.8000000000000007</v>
      </c>
      <c r="Y4284">
        <v>11.6</v>
      </c>
      <c r="Z4284">
        <v>12465.68</v>
      </c>
      <c r="AB4284">
        <v>13.04</v>
      </c>
      <c r="AC4284">
        <v>162552.47</v>
      </c>
      <c r="AD4284">
        <v>8989375.8200000003</v>
      </c>
      <c r="AE4284">
        <v>277.54000000000002</v>
      </c>
      <c r="AF4284">
        <v>2494911365.0799999</v>
      </c>
      <c r="AG4284">
        <v>220613.58</v>
      </c>
      <c r="AH4284">
        <v>3</v>
      </c>
      <c r="AJ4284">
        <v>5.2</v>
      </c>
      <c r="AK4284">
        <v>467447.54</v>
      </c>
      <c r="AL4284">
        <v>0.24299999999999999</v>
      </c>
      <c r="AM4284">
        <v>21844.18</v>
      </c>
      <c r="AN4284">
        <v>480.7</v>
      </c>
      <c r="AO4284">
        <v>566.64</v>
      </c>
      <c r="AP4284">
        <v>272383.84999999998</v>
      </c>
      <c r="AQ4284">
        <v>730383.37</v>
      </c>
      <c r="AR4284" t="s">
        <v>61</v>
      </c>
      <c r="AS4284" t="s">
        <v>61</v>
      </c>
      <c r="AT4284" t="s">
        <v>62</v>
      </c>
      <c r="AU4284" t="s">
        <v>63</v>
      </c>
    </row>
    <row r="4285" spans="1:47" x14ac:dyDescent="0.25">
      <c r="A4285" t="s">
        <v>5610</v>
      </c>
      <c r="B4285">
        <v>2023</v>
      </c>
      <c r="C4285">
        <v>9</v>
      </c>
      <c r="D4285" t="s">
        <v>89</v>
      </c>
      <c r="E4285" s="1">
        <v>45189</v>
      </c>
      <c r="F4285" s="1">
        <v>45215</v>
      </c>
      <c r="G4285">
        <v>26</v>
      </c>
      <c r="H4285">
        <v>12.8</v>
      </c>
      <c r="I4285" t="s">
        <v>49</v>
      </c>
      <c r="J4285" t="s">
        <v>66</v>
      </c>
      <c r="K4285" t="s">
        <v>67</v>
      </c>
      <c r="L4285">
        <v>8479.8989999999994</v>
      </c>
      <c r="M4285" t="s">
        <v>80</v>
      </c>
      <c r="N4285" t="s">
        <v>69</v>
      </c>
      <c r="O4285" t="s">
        <v>107</v>
      </c>
      <c r="P4285" t="s">
        <v>164</v>
      </c>
      <c r="Q4285" t="s">
        <v>82</v>
      </c>
      <c r="R4285" t="s">
        <v>872</v>
      </c>
      <c r="S4285" t="s">
        <v>156</v>
      </c>
      <c r="T4285" t="s">
        <v>102</v>
      </c>
      <c r="U4285" t="s">
        <v>87</v>
      </c>
      <c r="V4285">
        <v>15868</v>
      </c>
      <c r="W4285">
        <v>11313</v>
      </c>
      <c r="X4285">
        <v>5.3</v>
      </c>
      <c r="Y4285">
        <v>12.4</v>
      </c>
      <c r="Z4285">
        <v>14000.92</v>
      </c>
      <c r="AA4285">
        <v>1000</v>
      </c>
      <c r="AB4285">
        <v>2394.31</v>
      </c>
      <c r="AC4285">
        <v>2394310</v>
      </c>
      <c r="AD4285">
        <v>62961717.210000001</v>
      </c>
      <c r="AE4285">
        <v>280.89</v>
      </c>
      <c r="AF4285">
        <v>17685316747.119999</v>
      </c>
      <c r="AG4285">
        <v>210116.54</v>
      </c>
      <c r="AH4285">
        <v>0</v>
      </c>
      <c r="AI4285">
        <v>0</v>
      </c>
      <c r="AJ4285">
        <v>18.21</v>
      </c>
      <c r="AK4285">
        <v>11465328.699999999</v>
      </c>
      <c r="AL4285">
        <v>0.14399999999999999</v>
      </c>
      <c r="AM4285">
        <v>90664.87</v>
      </c>
      <c r="AN4285">
        <v>1340.2</v>
      </c>
      <c r="AO4285">
        <v>734.47</v>
      </c>
      <c r="AP4285">
        <v>984336.69</v>
      </c>
      <c r="AQ4285">
        <v>3679428.1</v>
      </c>
      <c r="AR4285" t="s">
        <v>61</v>
      </c>
      <c r="AS4285" t="s">
        <v>61</v>
      </c>
      <c r="AT4285" t="s">
        <v>62</v>
      </c>
      <c r="AU4285" t="s">
        <v>117</v>
      </c>
    </row>
    <row r="4286" spans="1:47" x14ac:dyDescent="0.25">
      <c r="A4286" t="s">
        <v>5611</v>
      </c>
      <c r="B4286">
        <v>2025</v>
      </c>
      <c r="C4286">
        <v>11</v>
      </c>
      <c r="D4286" t="s">
        <v>119</v>
      </c>
      <c r="E4286" s="1">
        <v>45962</v>
      </c>
      <c r="F4286" s="1">
        <v>45976</v>
      </c>
      <c r="G4286">
        <v>14</v>
      </c>
      <c r="H4286">
        <v>1.8</v>
      </c>
      <c r="I4286" t="s">
        <v>65</v>
      </c>
      <c r="J4286" t="s">
        <v>50</v>
      </c>
      <c r="K4286" t="s">
        <v>145</v>
      </c>
      <c r="L4286">
        <v>2710.19</v>
      </c>
      <c r="M4286" t="s">
        <v>98</v>
      </c>
      <c r="N4286" t="s">
        <v>69</v>
      </c>
      <c r="O4286" t="s">
        <v>91</v>
      </c>
      <c r="P4286" t="s">
        <v>226</v>
      </c>
      <c r="Q4286" t="s">
        <v>164</v>
      </c>
      <c r="R4286" t="s">
        <v>3182</v>
      </c>
      <c r="S4286" t="s">
        <v>170</v>
      </c>
      <c r="T4286" t="s">
        <v>148</v>
      </c>
      <c r="U4286" t="s">
        <v>228</v>
      </c>
      <c r="V4286">
        <v>123188</v>
      </c>
      <c r="W4286">
        <v>85333</v>
      </c>
      <c r="X4286">
        <v>23.6</v>
      </c>
      <c r="Y4286">
        <v>10.3</v>
      </c>
      <c r="Z4286">
        <v>104390.53</v>
      </c>
      <c r="AB4286">
        <v>44.98</v>
      </c>
      <c r="AC4286">
        <v>4695486.04</v>
      </c>
      <c r="AD4286">
        <v>96557064.629999995</v>
      </c>
      <c r="AE4286">
        <v>280.87</v>
      </c>
      <c r="AF4286">
        <v>27119982742.630001</v>
      </c>
      <c r="AG4286">
        <v>154843.41</v>
      </c>
      <c r="AH4286">
        <v>0</v>
      </c>
      <c r="AI4286">
        <v>0</v>
      </c>
      <c r="AJ4286">
        <v>13.47</v>
      </c>
      <c r="AK4286">
        <v>0</v>
      </c>
      <c r="AL4286">
        <v>0.318</v>
      </c>
      <c r="AM4286">
        <v>307051.46999999997</v>
      </c>
      <c r="AN4286">
        <v>695.4</v>
      </c>
      <c r="AO4286">
        <v>595.36</v>
      </c>
      <c r="AP4286">
        <v>414013.34</v>
      </c>
      <c r="AQ4286">
        <v>5571394.2599999998</v>
      </c>
      <c r="AR4286" t="s">
        <v>61</v>
      </c>
      <c r="AS4286" t="s">
        <v>61</v>
      </c>
      <c r="AT4286" t="s">
        <v>62</v>
      </c>
      <c r="AU4286" t="s">
        <v>63</v>
      </c>
    </row>
    <row r="4287" spans="1:47" x14ac:dyDescent="0.25">
      <c r="A4287" t="s">
        <v>5612</v>
      </c>
      <c r="B4287">
        <v>2020</v>
      </c>
      <c r="C4287">
        <v>5</v>
      </c>
      <c r="D4287" t="s">
        <v>77</v>
      </c>
      <c r="E4287" s="1">
        <v>43954</v>
      </c>
      <c r="F4287" s="1">
        <v>43974</v>
      </c>
      <c r="G4287">
        <v>20</v>
      </c>
      <c r="H4287">
        <v>19.3</v>
      </c>
      <c r="I4287" t="s">
        <v>65</v>
      </c>
      <c r="J4287" t="s">
        <v>50</v>
      </c>
      <c r="K4287" t="s">
        <v>51</v>
      </c>
      <c r="L4287">
        <v>2709</v>
      </c>
      <c r="M4287" t="s">
        <v>52</v>
      </c>
      <c r="N4287" t="s">
        <v>53</v>
      </c>
      <c r="O4287" t="s">
        <v>200</v>
      </c>
      <c r="P4287" t="s">
        <v>128</v>
      </c>
      <c r="Q4287" t="s">
        <v>230</v>
      </c>
      <c r="R4287" t="s">
        <v>1963</v>
      </c>
      <c r="S4287" t="s">
        <v>58</v>
      </c>
      <c r="T4287" t="s">
        <v>95</v>
      </c>
      <c r="U4287" t="s">
        <v>110</v>
      </c>
      <c r="V4287">
        <v>175851</v>
      </c>
      <c r="W4287">
        <v>98632</v>
      </c>
      <c r="X4287">
        <v>3.7</v>
      </c>
      <c r="Y4287">
        <v>14.1</v>
      </c>
      <c r="Z4287">
        <v>156679.09</v>
      </c>
      <c r="AB4287">
        <v>18.09</v>
      </c>
      <c r="AC4287">
        <v>2834324.74</v>
      </c>
      <c r="AD4287">
        <v>8070539.9299999997</v>
      </c>
      <c r="AE4287">
        <v>158.02000000000001</v>
      </c>
      <c r="AF4287">
        <v>1275306719.74</v>
      </c>
      <c r="AG4287">
        <v>225659.91</v>
      </c>
      <c r="AH4287">
        <v>1.3</v>
      </c>
      <c r="AI4287">
        <v>36675.1</v>
      </c>
      <c r="AJ4287">
        <v>15.64</v>
      </c>
      <c r="AK4287">
        <v>0</v>
      </c>
      <c r="AL4287">
        <v>9.8000000000000004E-2</v>
      </c>
      <c r="AM4287">
        <v>7909.13</v>
      </c>
      <c r="AN4287">
        <v>1099.0999999999999</v>
      </c>
      <c r="AO4287">
        <v>665.21</v>
      </c>
      <c r="AP4287">
        <v>731132.31</v>
      </c>
      <c r="AQ4287">
        <v>3835701.19</v>
      </c>
      <c r="AR4287" t="s">
        <v>124</v>
      </c>
      <c r="AS4287" t="s">
        <v>61</v>
      </c>
      <c r="AT4287" t="s">
        <v>62</v>
      </c>
      <c r="AU4287" t="s">
        <v>63</v>
      </c>
    </row>
    <row r="4288" spans="1:47" x14ac:dyDescent="0.25">
      <c r="A4288" t="s">
        <v>5613</v>
      </c>
      <c r="B4288">
        <v>2022</v>
      </c>
      <c r="C4288">
        <v>5</v>
      </c>
      <c r="D4288" t="s">
        <v>77</v>
      </c>
      <c r="E4288" s="1">
        <v>44685</v>
      </c>
      <c r="F4288" s="1">
        <v>44715</v>
      </c>
      <c r="G4288">
        <v>30</v>
      </c>
      <c r="H4288">
        <v>12.6</v>
      </c>
      <c r="I4288" t="s">
        <v>65</v>
      </c>
      <c r="J4288" t="s">
        <v>66</v>
      </c>
      <c r="K4288" t="s">
        <v>245</v>
      </c>
      <c r="L4288">
        <v>8905.9</v>
      </c>
      <c r="M4288" t="s">
        <v>90</v>
      </c>
      <c r="N4288" t="s">
        <v>106</v>
      </c>
      <c r="O4288" t="s">
        <v>200</v>
      </c>
      <c r="P4288" t="s">
        <v>92</v>
      </c>
      <c r="Q4288" t="s">
        <v>164</v>
      </c>
      <c r="R4288" t="s">
        <v>979</v>
      </c>
      <c r="S4288" t="s">
        <v>73</v>
      </c>
      <c r="T4288" t="s">
        <v>86</v>
      </c>
      <c r="U4288" t="s">
        <v>60</v>
      </c>
      <c r="V4288">
        <v>8639</v>
      </c>
      <c r="W4288">
        <v>5497</v>
      </c>
      <c r="X4288">
        <v>21</v>
      </c>
      <c r="Y4288">
        <v>15.9</v>
      </c>
      <c r="Z4288">
        <v>7804.92</v>
      </c>
      <c r="AB4288">
        <v>38.869999999999997</v>
      </c>
      <c r="AC4288">
        <v>303377.24</v>
      </c>
      <c r="AD4288">
        <v>7569835.8099999996</v>
      </c>
      <c r="AE4288">
        <v>210.89</v>
      </c>
      <c r="AF4288">
        <v>1596402673.97</v>
      </c>
      <c r="AG4288">
        <v>232538.71</v>
      </c>
      <c r="AH4288">
        <v>0.8</v>
      </c>
      <c r="AI4288">
        <v>17376.02</v>
      </c>
      <c r="AJ4288">
        <v>4.25</v>
      </c>
      <c r="AK4288">
        <v>0</v>
      </c>
      <c r="AL4288">
        <v>0.114</v>
      </c>
      <c r="AM4288">
        <v>8629.61</v>
      </c>
      <c r="AN4288">
        <v>1042.8</v>
      </c>
      <c r="AO4288">
        <v>676.3</v>
      </c>
      <c r="AP4288">
        <v>705245.64</v>
      </c>
      <c r="AQ4288">
        <v>1267167.22</v>
      </c>
      <c r="AR4288" t="s">
        <v>61</v>
      </c>
      <c r="AS4288" t="s">
        <v>61</v>
      </c>
      <c r="AT4288" t="s">
        <v>62</v>
      </c>
      <c r="AU4288" t="s">
        <v>63</v>
      </c>
    </row>
    <row r="4289" spans="1:47" x14ac:dyDescent="0.25">
      <c r="A4289" t="s">
        <v>5614</v>
      </c>
      <c r="B4289">
        <v>2022</v>
      </c>
      <c r="C4289">
        <v>5</v>
      </c>
      <c r="D4289" t="s">
        <v>77</v>
      </c>
      <c r="E4289" s="1">
        <v>44699</v>
      </c>
      <c r="F4289" s="1">
        <v>44712</v>
      </c>
      <c r="G4289">
        <v>13</v>
      </c>
      <c r="H4289">
        <v>11.5</v>
      </c>
      <c r="I4289" t="s">
        <v>49</v>
      </c>
      <c r="J4289" t="s">
        <v>66</v>
      </c>
      <c r="K4289" t="s">
        <v>251</v>
      </c>
      <c r="L4289">
        <v>8543.7000000000007</v>
      </c>
      <c r="M4289" t="s">
        <v>52</v>
      </c>
      <c r="N4289" t="s">
        <v>81</v>
      </c>
      <c r="O4289" t="s">
        <v>189</v>
      </c>
      <c r="P4289" t="s">
        <v>83</v>
      </c>
      <c r="Q4289" t="s">
        <v>226</v>
      </c>
      <c r="R4289" t="s">
        <v>1799</v>
      </c>
      <c r="S4289" t="s">
        <v>156</v>
      </c>
      <c r="T4289" t="s">
        <v>187</v>
      </c>
      <c r="U4289" t="s">
        <v>143</v>
      </c>
      <c r="V4289">
        <v>25954</v>
      </c>
      <c r="W4289">
        <v>19017</v>
      </c>
      <c r="X4289">
        <v>20.7</v>
      </c>
      <c r="Y4289">
        <v>12.7</v>
      </c>
      <c r="Z4289">
        <v>21594.6</v>
      </c>
      <c r="AA4289">
        <v>1542</v>
      </c>
      <c r="AB4289">
        <v>4422.34</v>
      </c>
      <c r="AC4289">
        <v>6819248.2800000003</v>
      </c>
      <c r="AD4289">
        <v>106422507.72</v>
      </c>
      <c r="AE4289">
        <v>214.57</v>
      </c>
      <c r="AF4289">
        <v>22835077481.48</v>
      </c>
      <c r="AG4289">
        <v>238325.29</v>
      </c>
      <c r="AH4289">
        <v>1.9</v>
      </c>
      <c r="AI4289">
        <v>33947.81</v>
      </c>
      <c r="AJ4289">
        <v>10.45</v>
      </c>
      <c r="AK4289">
        <v>11121152.060000001</v>
      </c>
      <c r="AL4289">
        <v>0.26900000000000002</v>
      </c>
      <c r="AM4289">
        <v>286276.55</v>
      </c>
      <c r="AN4289">
        <v>544.29999999999995</v>
      </c>
      <c r="AO4289">
        <v>671.69</v>
      </c>
      <c r="AP4289">
        <v>365600.87</v>
      </c>
      <c r="AQ4289">
        <v>7743398.7999999998</v>
      </c>
      <c r="AR4289" t="s">
        <v>61</v>
      </c>
      <c r="AS4289" t="s">
        <v>61</v>
      </c>
      <c r="AT4289" t="s">
        <v>62</v>
      </c>
      <c r="AU4289" t="s">
        <v>63</v>
      </c>
    </row>
    <row r="4290" spans="1:47" x14ac:dyDescent="0.25">
      <c r="A4290" t="s">
        <v>5615</v>
      </c>
      <c r="B4290">
        <v>2023</v>
      </c>
      <c r="C4290">
        <v>5</v>
      </c>
      <c r="D4290" t="s">
        <v>77</v>
      </c>
      <c r="E4290" s="1">
        <v>45061</v>
      </c>
      <c r="F4290" s="1">
        <v>45076</v>
      </c>
      <c r="G4290">
        <v>15</v>
      </c>
      <c r="I4290" t="s">
        <v>65</v>
      </c>
      <c r="J4290" t="s">
        <v>50</v>
      </c>
      <c r="K4290" t="s">
        <v>51</v>
      </c>
      <c r="L4290">
        <v>2709</v>
      </c>
      <c r="M4290" t="s">
        <v>114</v>
      </c>
      <c r="N4290" t="s">
        <v>81</v>
      </c>
      <c r="O4290" t="s">
        <v>99</v>
      </c>
      <c r="P4290" t="s">
        <v>100</v>
      </c>
      <c r="Q4290" t="s">
        <v>55</v>
      </c>
      <c r="R4290" t="s">
        <v>217</v>
      </c>
      <c r="S4290" t="s">
        <v>58</v>
      </c>
      <c r="T4290" t="s">
        <v>148</v>
      </c>
      <c r="U4290" t="s">
        <v>228</v>
      </c>
      <c r="V4290">
        <v>303805</v>
      </c>
      <c r="W4290">
        <v>201536</v>
      </c>
      <c r="X4290">
        <v>10.5</v>
      </c>
      <c r="Y4290">
        <v>10.9</v>
      </c>
      <c r="Z4290">
        <v>276169.09000000003</v>
      </c>
      <c r="AB4290">
        <v>14.87</v>
      </c>
      <c r="AC4290">
        <v>4106634.37</v>
      </c>
      <c r="AD4290">
        <v>21698605.399999999</v>
      </c>
      <c r="AE4290">
        <v>280.25</v>
      </c>
      <c r="AF4290">
        <v>6081034163.3500004</v>
      </c>
      <c r="AG4290">
        <v>202472.71</v>
      </c>
      <c r="AH4290">
        <v>0</v>
      </c>
      <c r="AI4290">
        <v>0</v>
      </c>
      <c r="AJ4290">
        <v>4.4800000000000004</v>
      </c>
      <c r="AK4290">
        <v>0</v>
      </c>
      <c r="AL4290">
        <v>0.17199999999999999</v>
      </c>
      <c r="AM4290">
        <v>37321.599999999999</v>
      </c>
      <c r="AN4290">
        <v>656.5</v>
      </c>
      <c r="AO4290">
        <v>418.6</v>
      </c>
      <c r="AP4290">
        <v>274810.90000000002</v>
      </c>
      <c r="AQ4290">
        <v>4621239.58</v>
      </c>
      <c r="AR4290" t="s">
        <v>61</v>
      </c>
      <c r="AS4290" t="s">
        <v>61</v>
      </c>
      <c r="AT4290" t="s">
        <v>62</v>
      </c>
      <c r="AU4290" t="s">
        <v>63</v>
      </c>
    </row>
    <row r="4291" spans="1:47" x14ac:dyDescent="0.25">
      <c r="A4291" t="s">
        <v>5616</v>
      </c>
      <c r="B4291">
        <v>2022</v>
      </c>
      <c r="C4291">
        <v>1</v>
      </c>
      <c r="D4291" t="s">
        <v>48</v>
      </c>
      <c r="E4291" s="1">
        <v>44592</v>
      </c>
      <c r="F4291" s="1">
        <v>44601</v>
      </c>
      <c r="G4291">
        <v>9</v>
      </c>
      <c r="H4291">
        <v>17.2</v>
      </c>
      <c r="I4291" t="s">
        <v>49</v>
      </c>
      <c r="J4291" t="s">
        <v>50</v>
      </c>
      <c r="K4291" t="s">
        <v>145</v>
      </c>
      <c r="L4291">
        <v>2710.19</v>
      </c>
      <c r="M4291" t="s">
        <v>52</v>
      </c>
      <c r="N4291" t="s">
        <v>69</v>
      </c>
      <c r="O4291" t="s">
        <v>54</v>
      </c>
      <c r="P4291" t="s">
        <v>204</v>
      </c>
      <c r="Q4291" t="s">
        <v>100</v>
      </c>
      <c r="R4291" t="s">
        <v>879</v>
      </c>
      <c r="S4291" t="s">
        <v>170</v>
      </c>
      <c r="T4291" t="s">
        <v>148</v>
      </c>
      <c r="U4291" t="s">
        <v>132</v>
      </c>
      <c r="V4291">
        <v>112088</v>
      </c>
      <c r="W4291">
        <v>83812</v>
      </c>
      <c r="X4291">
        <v>3.2</v>
      </c>
      <c r="Y4291">
        <v>13.3</v>
      </c>
      <c r="Z4291">
        <v>88942.95</v>
      </c>
      <c r="AB4291">
        <v>37.42</v>
      </c>
      <c r="AC4291">
        <v>3328245.19</v>
      </c>
      <c r="AD4291">
        <v>102334200.55</v>
      </c>
      <c r="AE4291">
        <v>210.78</v>
      </c>
      <c r="AF4291">
        <v>21570002791.93</v>
      </c>
      <c r="AG4291">
        <v>233656.99</v>
      </c>
      <c r="AH4291">
        <v>0</v>
      </c>
      <c r="AI4291">
        <v>0</v>
      </c>
      <c r="AJ4291">
        <v>1.57</v>
      </c>
      <c r="AK4291">
        <v>1606646.95</v>
      </c>
      <c r="AL4291">
        <v>0.114</v>
      </c>
      <c r="AM4291">
        <v>116660.99</v>
      </c>
      <c r="AN4291">
        <v>323.5</v>
      </c>
      <c r="AO4291">
        <v>601.71</v>
      </c>
      <c r="AP4291">
        <v>194653.18</v>
      </c>
      <c r="AQ4291">
        <v>3873216.35</v>
      </c>
      <c r="AR4291" t="s">
        <v>61</v>
      </c>
      <c r="AS4291" t="s">
        <v>61</v>
      </c>
      <c r="AT4291" t="s">
        <v>62</v>
      </c>
      <c r="AU4291" t="s">
        <v>63</v>
      </c>
    </row>
    <row r="4292" spans="1:47" x14ac:dyDescent="0.25">
      <c r="A4292" t="s">
        <v>5617</v>
      </c>
      <c r="B4292">
        <v>2020</v>
      </c>
      <c r="C4292">
        <v>9</v>
      </c>
      <c r="D4292" t="s">
        <v>89</v>
      </c>
      <c r="E4292" s="1">
        <v>44090</v>
      </c>
      <c r="F4292" s="1">
        <v>44108</v>
      </c>
      <c r="G4292">
        <v>18</v>
      </c>
      <c r="H4292">
        <v>5.7</v>
      </c>
      <c r="I4292" t="s">
        <v>65</v>
      </c>
      <c r="J4292" t="s">
        <v>66</v>
      </c>
      <c r="K4292" t="s">
        <v>248</v>
      </c>
      <c r="L4292">
        <v>9999</v>
      </c>
      <c r="M4292" t="s">
        <v>98</v>
      </c>
      <c r="N4292" t="s">
        <v>168</v>
      </c>
      <c r="O4292" t="s">
        <v>54</v>
      </c>
      <c r="P4292" t="s">
        <v>100</v>
      </c>
      <c r="Q4292" t="s">
        <v>257</v>
      </c>
      <c r="R4292" t="s">
        <v>995</v>
      </c>
      <c r="S4292" t="s">
        <v>156</v>
      </c>
      <c r="T4292" t="s">
        <v>131</v>
      </c>
      <c r="U4292" t="s">
        <v>213</v>
      </c>
      <c r="V4292">
        <v>17860</v>
      </c>
      <c r="W4292">
        <v>11584</v>
      </c>
      <c r="X4292">
        <v>6.8</v>
      </c>
      <c r="Y4292">
        <v>14.1</v>
      </c>
      <c r="Z4292">
        <v>14270.13</v>
      </c>
      <c r="AA4292">
        <v>1019</v>
      </c>
      <c r="AB4292">
        <v>3383.49</v>
      </c>
      <c r="AC4292">
        <v>3447776.31</v>
      </c>
      <c r="AD4292">
        <v>32302437.07</v>
      </c>
      <c r="AE4292">
        <v>159.76</v>
      </c>
      <c r="AF4292">
        <v>5160637346.3000002</v>
      </c>
      <c r="AG4292">
        <v>22938.18</v>
      </c>
      <c r="AH4292">
        <v>0</v>
      </c>
      <c r="AI4292">
        <v>0</v>
      </c>
      <c r="AJ4292">
        <v>23.78</v>
      </c>
      <c r="AK4292">
        <v>0</v>
      </c>
      <c r="AL4292">
        <v>0.24399999999999999</v>
      </c>
      <c r="AM4292">
        <v>78817.95</v>
      </c>
      <c r="AN4292">
        <v>652.5</v>
      </c>
      <c r="AO4292">
        <v>462.73</v>
      </c>
      <c r="AP4292">
        <v>301931.33</v>
      </c>
      <c r="AQ4292">
        <v>3851463.77</v>
      </c>
      <c r="AR4292" t="s">
        <v>61</v>
      </c>
      <c r="AS4292" t="s">
        <v>61</v>
      </c>
      <c r="AT4292" t="s">
        <v>62</v>
      </c>
      <c r="AU4292" t="s">
        <v>63</v>
      </c>
    </row>
    <row r="4293" spans="1:47" x14ac:dyDescent="0.25">
      <c r="A4293" t="s">
        <v>5618</v>
      </c>
      <c r="B4293">
        <v>2026</v>
      </c>
      <c r="C4293">
        <v>1</v>
      </c>
      <c r="D4293" t="s">
        <v>48</v>
      </c>
      <c r="E4293" s="1">
        <v>46023</v>
      </c>
      <c r="F4293" s="1">
        <v>46034</v>
      </c>
      <c r="G4293">
        <v>11</v>
      </c>
      <c r="H4293">
        <v>14.8</v>
      </c>
      <c r="I4293" t="s">
        <v>65</v>
      </c>
      <c r="J4293" t="s">
        <v>50</v>
      </c>
      <c r="K4293" t="s">
        <v>139</v>
      </c>
      <c r="L4293">
        <v>2710.1210999999998</v>
      </c>
      <c r="M4293" t="s">
        <v>68</v>
      </c>
      <c r="N4293" t="s">
        <v>69</v>
      </c>
      <c r="O4293" t="s">
        <v>91</v>
      </c>
      <c r="P4293" t="s">
        <v>184</v>
      </c>
      <c r="Q4293" t="s">
        <v>131</v>
      </c>
      <c r="R4293" t="s">
        <v>3277</v>
      </c>
      <c r="S4293" t="s">
        <v>142</v>
      </c>
      <c r="T4293" t="s">
        <v>86</v>
      </c>
      <c r="U4293" t="s">
        <v>143</v>
      </c>
      <c r="V4293">
        <v>35125</v>
      </c>
      <c r="W4293">
        <v>21235</v>
      </c>
      <c r="X4293">
        <v>15.1</v>
      </c>
      <c r="Y4293">
        <v>11.8</v>
      </c>
      <c r="Z4293">
        <v>29019.34</v>
      </c>
      <c r="AB4293">
        <v>33.67</v>
      </c>
      <c r="AC4293">
        <v>977081.18</v>
      </c>
      <c r="AD4293">
        <v>32778505.300000001</v>
      </c>
      <c r="AE4293">
        <v>279.13</v>
      </c>
      <c r="AF4293">
        <v>9149464184.3899994</v>
      </c>
      <c r="AG4293">
        <v>149364.62</v>
      </c>
      <c r="AH4293">
        <v>0</v>
      </c>
      <c r="AI4293">
        <v>0</v>
      </c>
      <c r="AJ4293">
        <v>6.82</v>
      </c>
      <c r="AK4293">
        <v>0</v>
      </c>
      <c r="AL4293">
        <v>0.246</v>
      </c>
      <c r="AM4293">
        <v>80635.12</v>
      </c>
      <c r="AN4293">
        <v>201.3</v>
      </c>
      <c r="AO4293">
        <v>400.89</v>
      </c>
      <c r="AP4293">
        <v>80699.16</v>
      </c>
      <c r="AQ4293">
        <v>1287780.08</v>
      </c>
      <c r="AR4293" t="s">
        <v>124</v>
      </c>
      <c r="AS4293" t="s">
        <v>61</v>
      </c>
      <c r="AT4293" t="s">
        <v>62</v>
      </c>
      <c r="AU4293" t="s">
        <v>63</v>
      </c>
    </row>
    <row r="4294" spans="1:47" x14ac:dyDescent="0.25">
      <c r="A4294" t="s">
        <v>5619</v>
      </c>
      <c r="B4294">
        <v>2023</v>
      </c>
      <c r="C4294">
        <v>4</v>
      </c>
      <c r="D4294" t="s">
        <v>77</v>
      </c>
      <c r="E4294" s="1">
        <v>45046</v>
      </c>
      <c r="F4294" s="1">
        <v>45053</v>
      </c>
      <c r="G4294">
        <v>7</v>
      </c>
      <c r="H4294">
        <v>9.1999999999999993</v>
      </c>
      <c r="I4294" t="s">
        <v>65</v>
      </c>
      <c r="J4294" t="s">
        <v>239</v>
      </c>
      <c r="K4294" t="s">
        <v>265</v>
      </c>
      <c r="L4294">
        <v>3102.1</v>
      </c>
      <c r="M4294" t="s">
        <v>90</v>
      </c>
      <c r="N4294" t="s">
        <v>69</v>
      </c>
      <c r="O4294" t="s">
        <v>99</v>
      </c>
      <c r="P4294" t="s">
        <v>128</v>
      </c>
      <c r="Q4294" t="s">
        <v>257</v>
      </c>
      <c r="R4294" t="s">
        <v>1309</v>
      </c>
      <c r="S4294" t="s">
        <v>161</v>
      </c>
      <c r="T4294" t="s">
        <v>131</v>
      </c>
      <c r="U4294" t="s">
        <v>166</v>
      </c>
      <c r="V4294">
        <v>40679</v>
      </c>
      <c r="W4294">
        <v>24468</v>
      </c>
      <c r="X4294">
        <v>2.2000000000000002</v>
      </c>
      <c r="Y4294">
        <v>13.4</v>
      </c>
      <c r="Z4294">
        <v>31681.919999999998</v>
      </c>
      <c r="AB4294">
        <v>16</v>
      </c>
      <c r="AC4294">
        <v>506910.71999999997</v>
      </c>
      <c r="AD4294">
        <v>12632531.960000001</v>
      </c>
      <c r="AE4294">
        <v>282.88</v>
      </c>
      <c r="AF4294">
        <v>3573490640.8400002</v>
      </c>
      <c r="AG4294">
        <v>28597.03</v>
      </c>
      <c r="AH4294">
        <v>2.4</v>
      </c>
      <c r="AI4294">
        <v>83502.97</v>
      </c>
      <c r="AJ4294">
        <v>21.88</v>
      </c>
      <c r="AK4294">
        <v>0</v>
      </c>
      <c r="AL4294">
        <v>0.158</v>
      </c>
      <c r="AM4294">
        <v>19959.400000000001</v>
      </c>
      <c r="AN4294">
        <v>289.7</v>
      </c>
      <c r="AO4294">
        <v>469.18</v>
      </c>
      <c r="AP4294">
        <v>135921.45000000001</v>
      </c>
      <c r="AQ4294">
        <v>774891.57</v>
      </c>
      <c r="AR4294" t="s">
        <v>61</v>
      </c>
      <c r="AS4294" t="s">
        <v>61</v>
      </c>
      <c r="AT4294" t="s">
        <v>62</v>
      </c>
      <c r="AU4294" t="s">
        <v>63</v>
      </c>
    </row>
    <row r="4295" spans="1:47" x14ac:dyDescent="0.25">
      <c r="A4295" t="s">
        <v>5620</v>
      </c>
      <c r="B4295">
        <v>2025</v>
      </c>
      <c r="C4295">
        <v>3</v>
      </c>
      <c r="D4295" t="s">
        <v>48</v>
      </c>
      <c r="E4295" s="1">
        <v>45740</v>
      </c>
      <c r="F4295" s="1">
        <v>45761</v>
      </c>
      <c r="G4295">
        <v>21</v>
      </c>
      <c r="H4295">
        <v>8.9</v>
      </c>
      <c r="I4295" t="s">
        <v>49</v>
      </c>
      <c r="J4295" t="s">
        <v>134</v>
      </c>
      <c r="K4295" t="s">
        <v>135</v>
      </c>
      <c r="L4295">
        <v>9999.0098999999991</v>
      </c>
      <c r="M4295" t="s">
        <v>68</v>
      </c>
      <c r="N4295" t="s">
        <v>81</v>
      </c>
      <c r="O4295" t="s">
        <v>189</v>
      </c>
      <c r="P4295" t="s">
        <v>121</v>
      </c>
      <c r="Q4295" t="s">
        <v>184</v>
      </c>
      <c r="R4295" t="s">
        <v>1619</v>
      </c>
      <c r="S4295" t="s">
        <v>137</v>
      </c>
      <c r="T4295" t="s">
        <v>74</v>
      </c>
      <c r="U4295" t="s">
        <v>181</v>
      </c>
      <c r="V4295">
        <v>11998</v>
      </c>
      <c r="W4295">
        <v>8730</v>
      </c>
      <c r="X4295">
        <v>22.2</v>
      </c>
      <c r="Y4295">
        <v>14</v>
      </c>
      <c r="Z4295">
        <v>9565.23</v>
      </c>
      <c r="AB4295">
        <v>13.68</v>
      </c>
      <c r="AC4295">
        <v>130852.35</v>
      </c>
      <c r="AD4295">
        <v>7003278.7999999998</v>
      </c>
      <c r="AE4295">
        <v>278.79000000000002</v>
      </c>
      <c r="AF4295">
        <v>1952444096.6500001</v>
      </c>
      <c r="AG4295">
        <v>98602.33</v>
      </c>
      <c r="AI4295">
        <v>15776.32</v>
      </c>
      <c r="AJ4295">
        <v>6.48</v>
      </c>
      <c r="AK4295">
        <v>453812.47</v>
      </c>
      <c r="AL4295">
        <v>0.08</v>
      </c>
      <c r="AM4295">
        <v>5602.62</v>
      </c>
      <c r="AN4295">
        <v>592.29999999999995</v>
      </c>
      <c r="AO4295">
        <v>460.67</v>
      </c>
      <c r="AP4295">
        <v>272854.84000000003</v>
      </c>
      <c r="AQ4295">
        <v>523688.46</v>
      </c>
      <c r="AR4295" t="s">
        <v>61</v>
      </c>
      <c r="AS4295" t="s">
        <v>61</v>
      </c>
      <c r="AT4295" t="s">
        <v>62</v>
      </c>
      <c r="AU4295" t="s">
        <v>63</v>
      </c>
    </row>
    <row r="4296" spans="1:47" x14ac:dyDescent="0.25">
      <c r="A4296" t="s">
        <v>5621</v>
      </c>
      <c r="B4296">
        <v>2021</v>
      </c>
      <c r="C4296">
        <v>10</v>
      </c>
      <c r="D4296" t="s">
        <v>119</v>
      </c>
      <c r="E4296" s="1">
        <v>44497</v>
      </c>
      <c r="F4296" s="1">
        <v>44510</v>
      </c>
      <c r="G4296">
        <v>13</v>
      </c>
      <c r="H4296">
        <v>15.4</v>
      </c>
      <c r="I4296" t="s">
        <v>65</v>
      </c>
      <c r="J4296" t="s">
        <v>112</v>
      </c>
      <c r="K4296" t="s">
        <v>113</v>
      </c>
      <c r="L4296">
        <v>7304.39</v>
      </c>
      <c r="M4296" t="s">
        <v>68</v>
      </c>
      <c r="N4296" t="s">
        <v>81</v>
      </c>
      <c r="O4296" t="s">
        <v>200</v>
      </c>
      <c r="P4296" t="s">
        <v>56</v>
      </c>
      <c r="Q4296" t="s">
        <v>150</v>
      </c>
      <c r="R4296" t="s">
        <v>2211</v>
      </c>
      <c r="S4296" t="s">
        <v>73</v>
      </c>
      <c r="T4296" t="s">
        <v>102</v>
      </c>
      <c r="U4296" t="s">
        <v>143</v>
      </c>
      <c r="V4296">
        <v>7561</v>
      </c>
      <c r="W4296">
        <v>5244</v>
      </c>
      <c r="X4296">
        <v>7.9</v>
      </c>
      <c r="Y4296">
        <v>15.8</v>
      </c>
      <c r="Z4296">
        <v>6828.7</v>
      </c>
      <c r="AB4296">
        <v>30.31</v>
      </c>
      <c r="AC4296">
        <v>206977.9</v>
      </c>
      <c r="AD4296">
        <v>3043756.45</v>
      </c>
      <c r="AE4296">
        <v>174.61</v>
      </c>
      <c r="AF4296">
        <v>531470313.73000002</v>
      </c>
      <c r="AG4296">
        <v>187164.31</v>
      </c>
      <c r="AH4296">
        <v>0.4</v>
      </c>
      <c r="AI4296">
        <v>3742.94</v>
      </c>
      <c r="AJ4296">
        <v>1.1299999999999999</v>
      </c>
      <c r="AK4296">
        <v>0</v>
      </c>
      <c r="AL4296">
        <v>0.22600000000000001</v>
      </c>
      <c r="AM4296">
        <v>6878.89</v>
      </c>
      <c r="AN4296">
        <v>521.70000000000005</v>
      </c>
      <c r="AO4296">
        <v>734.22</v>
      </c>
      <c r="AP4296">
        <v>383042.57</v>
      </c>
      <c r="AQ4296">
        <v>787806.61</v>
      </c>
      <c r="AR4296" t="s">
        <v>61</v>
      </c>
      <c r="AS4296" t="s">
        <v>61</v>
      </c>
      <c r="AT4296" t="s">
        <v>62</v>
      </c>
      <c r="AU4296" t="s">
        <v>63</v>
      </c>
    </row>
    <row r="4297" spans="1:47" x14ac:dyDescent="0.25">
      <c r="A4297" t="s">
        <v>5622</v>
      </c>
      <c r="B4297">
        <v>2020</v>
      </c>
      <c r="C4297">
        <v>11</v>
      </c>
      <c r="D4297" t="s">
        <v>119</v>
      </c>
      <c r="E4297" s="1">
        <v>44139</v>
      </c>
      <c r="F4297" s="1">
        <v>44150</v>
      </c>
      <c r="G4297">
        <v>11</v>
      </c>
      <c r="H4297">
        <v>4.5</v>
      </c>
      <c r="I4297" t="s">
        <v>65</v>
      </c>
      <c r="J4297" t="s">
        <v>50</v>
      </c>
      <c r="K4297" t="s">
        <v>145</v>
      </c>
      <c r="L4297">
        <v>2710.19</v>
      </c>
      <c r="M4297" t="s">
        <v>114</v>
      </c>
      <c r="N4297" t="s">
        <v>53</v>
      </c>
      <c r="O4297" t="s">
        <v>200</v>
      </c>
      <c r="P4297" t="s">
        <v>92</v>
      </c>
      <c r="Q4297" t="s">
        <v>146</v>
      </c>
      <c r="R4297" t="s">
        <v>2674</v>
      </c>
      <c r="S4297" t="s">
        <v>170</v>
      </c>
      <c r="T4297" t="s">
        <v>95</v>
      </c>
      <c r="U4297" t="s">
        <v>181</v>
      </c>
      <c r="V4297">
        <v>98222</v>
      </c>
      <c r="W4297">
        <v>56058</v>
      </c>
      <c r="X4297">
        <v>6.2</v>
      </c>
      <c r="Y4297">
        <v>13.1</v>
      </c>
      <c r="Z4297">
        <v>82833.55</v>
      </c>
      <c r="AB4297">
        <v>33.39</v>
      </c>
      <c r="AC4297">
        <v>2765812.23</v>
      </c>
      <c r="AD4297">
        <v>61788858.289999999</v>
      </c>
      <c r="AE4297">
        <v>167.24</v>
      </c>
      <c r="AF4297">
        <v>10333568660.42</v>
      </c>
      <c r="AG4297">
        <v>104366.05</v>
      </c>
      <c r="AH4297">
        <v>0.2</v>
      </c>
      <c r="AI4297">
        <v>6910.46</v>
      </c>
      <c r="AJ4297">
        <v>0.98</v>
      </c>
      <c r="AK4297">
        <v>0</v>
      </c>
      <c r="AL4297">
        <v>0.25800000000000001</v>
      </c>
      <c r="AM4297">
        <v>159415.25</v>
      </c>
      <c r="AN4297">
        <v>489.7</v>
      </c>
      <c r="AO4297">
        <v>662.9</v>
      </c>
      <c r="AP4297">
        <v>324622.13</v>
      </c>
      <c r="AQ4297">
        <v>3361126.12</v>
      </c>
      <c r="AR4297" t="s">
        <v>61</v>
      </c>
      <c r="AS4297" t="s">
        <v>61</v>
      </c>
      <c r="AT4297" t="s">
        <v>62</v>
      </c>
      <c r="AU4297" t="s">
        <v>63</v>
      </c>
    </row>
    <row r="4298" spans="1:47" x14ac:dyDescent="0.25">
      <c r="A4298" t="s">
        <v>5623</v>
      </c>
      <c r="B4298">
        <v>2020</v>
      </c>
      <c r="C4298">
        <v>9</v>
      </c>
      <c r="D4298" t="s">
        <v>89</v>
      </c>
      <c r="E4298" s="1">
        <v>44096</v>
      </c>
      <c r="F4298" s="1">
        <v>44121</v>
      </c>
      <c r="G4298">
        <v>25</v>
      </c>
      <c r="H4298">
        <v>20.6</v>
      </c>
      <c r="I4298" t="s">
        <v>65</v>
      </c>
      <c r="J4298" t="s">
        <v>112</v>
      </c>
      <c r="K4298" t="s">
        <v>113</v>
      </c>
      <c r="L4298">
        <v>7304.39</v>
      </c>
      <c r="M4298" t="s">
        <v>52</v>
      </c>
      <c r="N4298" t="s">
        <v>81</v>
      </c>
      <c r="O4298" t="s">
        <v>99</v>
      </c>
      <c r="P4298" t="s">
        <v>100</v>
      </c>
      <c r="Q4298" t="s">
        <v>174</v>
      </c>
      <c r="R4298" t="s">
        <v>1140</v>
      </c>
      <c r="S4298" t="s">
        <v>73</v>
      </c>
      <c r="T4298" t="s">
        <v>162</v>
      </c>
      <c r="U4298" t="s">
        <v>103</v>
      </c>
      <c r="V4298">
        <v>17787</v>
      </c>
      <c r="W4298">
        <v>11356</v>
      </c>
      <c r="X4298">
        <v>23</v>
      </c>
      <c r="Y4298">
        <v>11.9</v>
      </c>
      <c r="Z4298">
        <v>14107.72</v>
      </c>
      <c r="AB4298">
        <v>15.86</v>
      </c>
      <c r="AC4298">
        <v>223748.44</v>
      </c>
      <c r="AD4298">
        <v>6595218.0199999996</v>
      </c>
      <c r="AE4298">
        <v>163.47999999999999</v>
      </c>
      <c r="AF4298">
        <v>1078186241.9100001</v>
      </c>
      <c r="AG4298">
        <v>45438.21</v>
      </c>
      <c r="AH4298">
        <v>0.9</v>
      </c>
      <c r="AI4298">
        <v>24810.49</v>
      </c>
      <c r="AJ4298">
        <v>0.95</v>
      </c>
      <c r="AK4298">
        <v>0</v>
      </c>
      <c r="AL4298">
        <v>0.311</v>
      </c>
      <c r="AM4298">
        <v>20511.13</v>
      </c>
      <c r="AN4298">
        <v>1296.7</v>
      </c>
      <c r="AO4298">
        <v>439.04</v>
      </c>
      <c r="AP4298">
        <v>569303.17000000004</v>
      </c>
      <c r="AQ4298">
        <v>883811.44</v>
      </c>
      <c r="AR4298" t="s">
        <v>61</v>
      </c>
      <c r="AS4298" t="s">
        <v>61</v>
      </c>
      <c r="AT4298" t="s">
        <v>62</v>
      </c>
      <c r="AU4298" t="s">
        <v>63</v>
      </c>
    </row>
    <row r="4299" spans="1:47" x14ac:dyDescent="0.25">
      <c r="A4299" t="s">
        <v>5624</v>
      </c>
      <c r="B4299">
        <v>2023</v>
      </c>
      <c r="C4299">
        <v>10</v>
      </c>
      <c r="D4299" t="s">
        <v>119</v>
      </c>
      <c r="E4299" s="1">
        <v>45229</v>
      </c>
      <c r="F4299" s="1">
        <v>45240</v>
      </c>
      <c r="G4299">
        <v>11</v>
      </c>
      <c r="H4299">
        <v>5.6</v>
      </c>
      <c r="I4299" t="s">
        <v>65</v>
      </c>
      <c r="J4299" t="s">
        <v>50</v>
      </c>
      <c r="K4299" t="s">
        <v>51</v>
      </c>
      <c r="L4299">
        <v>2709</v>
      </c>
      <c r="M4299" t="s">
        <v>52</v>
      </c>
      <c r="N4299" t="s">
        <v>69</v>
      </c>
      <c r="O4299" t="s">
        <v>91</v>
      </c>
      <c r="P4299" t="s">
        <v>184</v>
      </c>
      <c r="Q4299" t="s">
        <v>146</v>
      </c>
      <c r="R4299" t="s">
        <v>1337</v>
      </c>
      <c r="S4299" t="s">
        <v>170</v>
      </c>
      <c r="T4299" t="s">
        <v>131</v>
      </c>
      <c r="U4299" t="s">
        <v>110</v>
      </c>
      <c r="V4299">
        <v>121773</v>
      </c>
      <c r="W4299">
        <v>81696</v>
      </c>
      <c r="X4299">
        <v>4.4000000000000004</v>
      </c>
      <c r="Y4299">
        <v>15.5</v>
      </c>
      <c r="Z4299">
        <v>104459.62</v>
      </c>
      <c r="AB4299">
        <v>19.489999999999998</v>
      </c>
      <c r="AC4299">
        <v>2035917.99</v>
      </c>
      <c r="AD4299">
        <v>7215025.9500000002</v>
      </c>
      <c r="AE4299">
        <v>280.58999999999997</v>
      </c>
      <c r="AF4299">
        <v>2024464131.3099999</v>
      </c>
      <c r="AG4299">
        <v>180889.26</v>
      </c>
      <c r="AH4299">
        <v>0</v>
      </c>
      <c r="AI4299">
        <v>0</v>
      </c>
      <c r="AJ4299">
        <v>14.86</v>
      </c>
      <c r="AK4299">
        <v>0</v>
      </c>
      <c r="AL4299">
        <v>0.33400000000000002</v>
      </c>
      <c r="AM4299">
        <v>24098.19</v>
      </c>
      <c r="AN4299">
        <v>253.2</v>
      </c>
      <c r="AO4299">
        <v>389.67</v>
      </c>
      <c r="AP4299">
        <v>98664.44</v>
      </c>
      <c r="AQ4299">
        <v>2339569.88</v>
      </c>
      <c r="AR4299" t="s">
        <v>61</v>
      </c>
      <c r="AS4299" t="s">
        <v>61</v>
      </c>
      <c r="AT4299" t="s">
        <v>62</v>
      </c>
      <c r="AU4299" t="s">
        <v>63</v>
      </c>
    </row>
    <row r="4300" spans="1:47" x14ac:dyDescent="0.25">
      <c r="A4300" t="s">
        <v>5625</v>
      </c>
      <c r="B4300">
        <v>2026</v>
      </c>
      <c r="C4300">
        <v>3</v>
      </c>
      <c r="D4300" t="s">
        <v>48</v>
      </c>
      <c r="E4300" s="1">
        <v>46109</v>
      </c>
      <c r="F4300" s="1">
        <v>46127</v>
      </c>
      <c r="G4300">
        <v>18</v>
      </c>
      <c r="H4300">
        <v>2.2000000000000002</v>
      </c>
      <c r="I4300" t="s">
        <v>49</v>
      </c>
      <c r="J4300" t="s">
        <v>66</v>
      </c>
      <c r="K4300" t="s">
        <v>245</v>
      </c>
      <c r="L4300">
        <v>8905.9</v>
      </c>
      <c r="M4300" t="s">
        <v>52</v>
      </c>
      <c r="N4300" t="s">
        <v>81</v>
      </c>
      <c r="O4300" t="s">
        <v>54</v>
      </c>
      <c r="P4300" t="s">
        <v>174</v>
      </c>
      <c r="Q4300" t="s">
        <v>70</v>
      </c>
      <c r="R4300" t="s">
        <v>2279</v>
      </c>
      <c r="S4300" t="s">
        <v>137</v>
      </c>
      <c r="T4300" t="s">
        <v>131</v>
      </c>
      <c r="U4300" t="s">
        <v>166</v>
      </c>
      <c r="V4300">
        <v>3020</v>
      </c>
      <c r="W4300">
        <v>1682</v>
      </c>
      <c r="X4300">
        <v>18.3</v>
      </c>
      <c r="Y4300">
        <v>12.9</v>
      </c>
      <c r="Z4300">
        <v>2554.59</v>
      </c>
      <c r="AB4300">
        <v>39.340000000000003</v>
      </c>
      <c r="AC4300">
        <v>100497.57</v>
      </c>
      <c r="AD4300">
        <v>1339575.8999999999</v>
      </c>
      <c r="AE4300">
        <v>279.83999999999997</v>
      </c>
      <c r="AF4300">
        <v>374866919.86000001</v>
      </c>
      <c r="AG4300">
        <v>68167.64</v>
      </c>
      <c r="AH4300">
        <v>1.5</v>
      </c>
      <c r="AI4300">
        <v>37130.269999999997</v>
      </c>
      <c r="AJ4300">
        <v>17.18</v>
      </c>
      <c r="AK4300">
        <v>230139.14</v>
      </c>
      <c r="AL4300">
        <v>0.151</v>
      </c>
      <c r="AM4300">
        <v>2022.76</v>
      </c>
      <c r="AN4300">
        <v>833</v>
      </c>
      <c r="AO4300">
        <v>580.86</v>
      </c>
      <c r="AP4300">
        <v>483856.38</v>
      </c>
      <c r="AQ4300">
        <v>691674.62</v>
      </c>
      <c r="AR4300" t="s">
        <v>61</v>
      </c>
      <c r="AS4300" t="s">
        <v>61</v>
      </c>
      <c r="AT4300" t="s">
        <v>62</v>
      </c>
      <c r="AU4300" t="s">
        <v>63</v>
      </c>
    </row>
    <row r="4301" spans="1:47" x14ac:dyDescent="0.25">
      <c r="A4301" t="s">
        <v>5626</v>
      </c>
      <c r="B4301">
        <v>2025</v>
      </c>
      <c r="C4301">
        <v>1</v>
      </c>
      <c r="D4301" t="s">
        <v>48</v>
      </c>
      <c r="E4301" s="1">
        <v>45680</v>
      </c>
      <c r="F4301" s="1">
        <v>45703</v>
      </c>
      <c r="G4301">
        <v>23</v>
      </c>
      <c r="H4301">
        <v>8.6</v>
      </c>
      <c r="I4301" t="s">
        <v>65</v>
      </c>
      <c r="J4301" t="s">
        <v>66</v>
      </c>
      <c r="K4301" t="s">
        <v>67</v>
      </c>
      <c r="L4301">
        <v>8479.8989999999994</v>
      </c>
      <c r="M4301" t="s">
        <v>80</v>
      </c>
      <c r="N4301" t="s">
        <v>106</v>
      </c>
      <c r="O4301" t="s">
        <v>189</v>
      </c>
      <c r="P4301" t="s">
        <v>128</v>
      </c>
      <c r="Q4301" t="s">
        <v>55</v>
      </c>
      <c r="R4301" t="s">
        <v>3258</v>
      </c>
      <c r="S4301" t="s">
        <v>156</v>
      </c>
      <c r="T4301" t="s">
        <v>74</v>
      </c>
      <c r="U4301" t="s">
        <v>166</v>
      </c>
      <c r="V4301">
        <v>22440</v>
      </c>
      <c r="W4301">
        <v>13591</v>
      </c>
      <c r="X4301">
        <v>7.5</v>
      </c>
      <c r="Y4301">
        <v>11.2</v>
      </c>
      <c r="Z4301">
        <v>21105.24</v>
      </c>
      <c r="AA4301">
        <v>1507</v>
      </c>
      <c r="AB4301">
        <v>2060.4499999999998</v>
      </c>
      <c r="AC4301">
        <v>3105098.15</v>
      </c>
      <c r="AD4301">
        <v>42362015.619999997</v>
      </c>
      <c r="AE4301">
        <v>277.35000000000002</v>
      </c>
      <c r="AF4301">
        <v>11749105032.209999</v>
      </c>
      <c r="AG4301">
        <v>45945.02</v>
      </c>
      <c r="AI4301">
        <v>11691.56</v>
      </c>
      <c r="AJ4301">
        <v>14.79</v>
      </c>
      <c r="AK4301">
        <v>0</v>
      </c>
      <c r="AL4301">
        <v>0.27800000000000002</v>
      </c>
      <c r="AM4301">
        <v>117766.39999999999</v>
      </c>
      <c r="AN4301">
        <v>1043.5</v>
      </c>
      <c r="AO4301">
        <v>405.6</v>
      </c>
      <c r="AP4301">
        <v>423243.6</v>
      </c>
      <c r="AQ4301">
        <v>3703744.73</v>
      </c>
      <c r="AR4301" t="s">
        <v>61</v>
      </c>
      <c r="AS4301" t="s">
        <v>61</v>
      </c>
      <c r="AT4301" t="s">
        <v>62</v>
      </c>
      <c r="AU4301" t="s">
        <v>63</v>
      </c>
    </row>
    <row r="4302" spans="1:47" x14ac:dyDescent="0.25">
      <c r="A4302" t="s">
        <v>5627</v>
      </c>
      <c r="B4302">
        <v>2024</v>
      </c>
      <c r="C4302">
        <v>9</v>
      </c>
      <c r="D4302" t="s">
        <v>89</v>
      </c>
      <c r="E4302" s="1">
        <v>45540</v>
      </c>
      <c r="F4302" s="1">
        <v>45564</v>
      </c>
      <c r="G4302">
        <v>24</v>
      </c>
      <c r="I4302" t="s">
        <v>49</v>
      </c>
      <c r="J4302" t="s">
        <v>112</v>
      </c>
      <c r="K4302" t="s">
        <v>199</v>
      </c>
      <c r="L4302">
        <v>7204.49</v>
      </c>
      <c r="M4302" t="s">
        <v>98</v>
      </c>
      <c r="N4302" t="s">
        <v>53</v>
      </c>
      <c r="O4302" t="s">
        <v>189</v>
      </c>
      <c r="P4302" t="s">
        <v>71</v>
      </c>
      <c r="Q4302" t="s">
        <v>226</v>
      </c>
      <c r="R4302" t="s">
        <v>955</v>
      </c>
      <c r="S4302" t="s">
        <v>161</v>
      </c>
      <c r="T4302" t="s">
        <v>102</v>
      </c>
      <c r="U4302" t="s">
        <v>143</v>
      </c>
      <c r="V4302">
        <v>36545</v>
      </c>
      <c r="W4302">
        <v>22214</v>
      </c>
      <c r="X4302">
        <v>7</v>
      </c>
      <c r="Y4302">
        <v>14</v>
      </c>
      <c r="Z4302">
        <v>34773.870000000003</v>
      </c>
      <c r="AB4302">
        <v>21.41</v>
      </c>
      <c r="AC4302">
        <v>744508.56</v>
      </c>
      <c r="AD4302">
        <v>36637749.43</v>
      </c>
      <c r="AE4302">
        <v>274.89999999999998</v>
      </c>
      <c r="AF4302">
        <v>10071717318.309999</v>
      </c>
      <c r="AG4302">
        <v>238401.05</v>
      </c>
      <c r="AH4302">
        <v>0</v>
      </c>
      <c r="AI4302">
        <v>0</v>
      </c>
      <c r="AJ4302">
        <v>3.48</v>
      </c>
      <c r="AK4302">
        <v>1274993.68</v>
      </c>
      <c r="AL4302">
        <v>0.19400000000000001</v>
      </c>
      <c r="AM4302">
        <v>71077.23</v>
      </c>
      <c r="AN4302">
        <v>716.4</v>
      </c>
      <c r="AO4302">
        <v>442.88</v>
      </c>
      <c r="AP4302">
        <v>317279.23</v>
      </c>
      <c r="AQ4302">
        <v>1371266.07</v>
      </c>
      <c r="AR4302" t="s">
        <v>61</v>
      </c>
      <c r="AS4302" t="s">
        <v>61</v>
      </c>
      <c r="AT4302" t="s">
        <v>293</v>
      </c>
      <c r="AU4302" t="s">
        <v>63</v>
      </c>
    </row>
    <row r="4303" spans="1:47" x14ac:dyDescent="0.25">
      <c r="A4303" t="s">
        <v>5628</v>
      </c>
      <c r="B4303">
        <v>2024</v>
      </c>
      <c r="C4303">
        <v>7</v>
      </c>
      <c r="D4303" t="s">
        <v>89</v>
      </c>
      <c r="E4303" s="1">
        <v>45493</v>
      </c>
      <c r="F4303" s="1">
        <v>45508</v>
      </c>
      <c r="G4303">
        <v>15</v>
      </c>
      <c r="H4303">
        <v>3</v>
      </c>
      <c r="I4303" t="s">
        <v>65</v>
      </c>
      <c r="J4303" t="s">
        <v>50</v>
      </c>
      <c r="K4303" t="s">
        <v>223</v>
      </c>
      <c r="L4303">
        <v>2710.1109999999999</v>
      </c>
      <c r="M4303" t="s">
        <v>114</v>
      </c>
      <c r="N4303" t="s">
        <v>106</v>
      </c>
      <c r="O4303" t="s">
        <v>54</v>
      </c>
      <c r="P4303" t="s">
        <v>184</v>
      </c>
      <c r="Q4303" t="s">
        <v>131</v>
      </c>
      <c r="R4303" t="s">
        <v>1441</v>
      </c>
      <c r="S4303" t="s">
        <v>186</v>
      </c>
      <c r="T4303" t="s">
        <v>59</v>
      </c>
      <c r="U4303" t="s">
        <v>228</v>
      </c>
      <c r="V4303">
        <v>117199</v>
      </c>
      <c r="W4303">
        <v>83853</v>
      </c>
      <c r="X4303">
        <v>23.4</v>
      </c>
      <c r="Y4303">
        <v>15.8</v>
      </c>
      <c r="Z4303">
        <v>92862.99</v>
      </c>
      <c r="AB4303">
        <v>12.96</v>
      </c>
      <c r="AC4303">
        <v>1203504.3500000001</v>
      </c>
      <c r="AD4303">
        <v>56344619.18</v>
      </c>
      <c r="AE4303">
        <v>278.27999999999997</v>
      </c>
      <c r="AF4303">
        <v>15679580625.41</v>
      </c>
      <c r="AG4303">
        <v>93923.06</v>
      </c>
      <c r="AH4303">
        <v>2.1</v>
      </c>
      <c r="AI4303">
        <v>36385.96</v>
      </c>
      <c r="AJ4303">
        <v>7.24</v>
      </c>
      <c r="AK4303">
        <v>0</v>
      </c>
      <c r="AL4303">
        <v>0.26300000000000001</v>
      </c>
      <c r="AM4303">
        <v>148186.35</v>
      </c>
      <c r="AN4303">
        <v>370.4</v>
      </c>
      <c r="AO4303">
        <v>709.28</v>
      </c>
      <c r="AP4303">
        <v>262717.31</v>
      </c>
      <c r="AQ4303">
        <v>1744717.03</v>
      </c>
      <c r="AR4303" t="s">
        <v>61</v>
      </c>
      <c r="AS4303" t="s">
        <v>61</v>
      </c>
      <c r="AT4303" t="s">
        <v>62</v>
      </c>
      <c r="AU4303" t="s">
        <v>63</v>
      </c>
    </row>
    <row r="4304" spans="1:47" x14ac:dyDescent="0.25">
      <c r="A4304" t="s">
        <v>5629</v>
      </c>
      <c r="B4304">
        <v>2021</v>
      </c>
      <c r="C4304">
        <v>1</v>
      </c>
      <c r="D4304" t="s">
        <v>48</v>
      </c>
      <c r="E4304" s="1">
        <v>44207</v>
      </c>
      <c r="F4304" s="1">
        <v>44236</v>
      </c>
      <c r="G4304">
        <v>29</v>
      </c>
      <c r="H4304">
        <v>9.1</v>
      </c>
      <c r="I4304" t="s">
        <v>49</v>
      </c>
      <c r="J4304" t="s">
        <v>134</v>
      </c>
      <c r="K4304" t="s">
        <v>135</v>
      </c>
      <c r="L4304">
        <v>9999.0098999999991</v>
      </c>
      <c r="M4304" t="s">
        <v>80</v>
      </c>
      <c r="N4304" t="s">
        <v>53</v>
      </c>
      <c r="O4304" t="s">
        <v>189</v>
      </c>
      <c r="P4304" t="s">
        <v>71</v>
      </c>
      <c r="Q4304" t="s">
        <v>70</v>
      </c>
      <c r="R4304" t="s">
        <v>1979</v>
      </c>
      <c r="S4304" t="s">
        <v>137</v>
      </c>
      <c r="T4304" t="s">
        <v>74</v>
      </c>
      <c r="U4304" t="s">
        <v>166</v>
      </c>
      <c r="V4304">
        <v>14621</v>
      </c>
      <c r="W4304">
        <v>9464</v>
      </c>
      <c r="X4304">
        <v>2.2999999999999998</v>
      </c>
      <c r="Y4304">
        <v>14.1</v>
      </c>
      <c r="Z4304">
        <v>11607.19</v>
      </c>
      <c r="AB4304">
        <v>44.45</v>
      </c>
      <c r="AC4304">
        <v>515939.6</v>
      </c>
      <c r="AD4304">
        <v>4459830.6100000003</v>
      </c>
      <c r="AE4304">
        <v>168.95</v>
      </c>
      <c r="AF4304">
        <v>753488381.55999994</v>
      </c>
      <c r="AG4304">
        <v>127357.03</v>
      </c>
      <c r="AH4304">
        <v>2.2999999999999998</v>
      </c>
      <c r="AI4304">
        <v>74684.05</v>
      </c>
      <c r="AJ4304">
        <v>24.93</v>
      </c>
      <c r="AK4304">
        <v>1111835.77</v>
      </c>
      <c r="AL4304">
        <v>0.17799999999999999</v>
      </c>
      <c r="AM4304">
        <v>7938.5</v>
      </c>
      <c r="AN4304">
        <v>764.9</v>
      </c>
      <c r="AO4304">
        <v>595.85</v>
      </c>
      <c r="AP4304">
        <v>455765.66</v>
      </c>
      <c r="AQ4304">
        <v>1181684.8400000001</v>
      </c>
      <c r="AR4304" t="s">
        <v>61</v>
      </c>
      <c r="AS4304" t="s">
        <v>61</v>
      </c>
      <c r="AT4304" t="s">
        <v>62</v>
      </c>
      <c r="AU4304" t="s">
        <v>63</v>
      </c>
    </row>
    <row r="4305" spans="1:47" x14ac:dyDescent="0.25">
      <c r="A4305" t="s">
        <v>5630</v>
      </c>
      <c r="B4305">
        <v>2021</v>
      </c>
      <c r="C4305">
        <v>11</v>
      </c>
      <c r="D4305" t="s">
        <v>119</v>
      </c>
      <c r="E4305" s="1">
        <v>44518</v>
      </c>
      <c r="F4305" s="1">
        <v>44526</v>
      </c>
      <c r="G4305">
        <v>8</v>
      </c>
      <c r="H4305">
        <v>18.399999999999999</v>
      </c>
      <c r="I4305" t="s">
        <v>49</v>
      </c>
      <c r="J4305" t="s">
        <v>50</v>
      </c>
      <c r="K4305" t="s">
        <v>139</v>
      </c>
      <c r="L4305">
        <v>2710.1210999999998</v>
      </c>
      <c r="M4305" t="s">
        <v>80</v>
      </c>
      <c r="N4305" t="s">
        <v>168</v>
      </c>
      <c r="O4305" t="s">
        <v>107</v>
      </c>
      <c r="P4305" t="s">
        <v>196</v>
      </c>
      <c r="Q4305" t="s">
        <v>92</v>
      </c>
      <c r="R4305" t="s">
        <v>3058</v>
      </c>
      <c r="S4305" t="s">
        <v>142</v>
      </c>
      <c r="T4305" t="s">
        <v>187</v>
      </c>
      <c r="U4305" t="s">
        <v>103</v>
      </c>
      <c r="V4305">
        <v>31929</v>
      </c>
      <c r="W4305">
        <v>20567</v>
      </c>
      <c r="X4305">
        <v>5.4</v>
      </c>
      <c r="Y4305">
        <v>10.5</v>
      </c>
      <c r="Z4305">
        <v>29298.49</v>
      </c>
      <c r="AB4305">
        <v>31.92</v>
      </c>
      <c r="AC4305">
        <v>935207.8</v>
      </c>
      <c r="AD4305">
        <v>31682508.129999999</v>
      </c>
      <c r="AE4305">
        <v>165.19</v>
      </c>
      <c r="AF4305">
        <v>5233633517.9899998</v>
      </c>
      <c r="AG4305">
        <v>133577.81</v>
      </c>
      <c r="AH4305">
        <v>2.5</v>
      </c>
      <c r="AI4305">
        <v>86310.02</v>
      </c>
      <c r="AJ4305">
        <v>14.07</v>
      </c>
      <c r="AK4305">
        <v>4457728.8899999997</v>
      </c>
      <c r="AL4305">
        <v>0.20300000000000001</v>
      </c>
      <c r="AM4305">
        <v>64315.49</v>
      </c>
      <c r="AN4305">
        <v>427.8</v>
      </c>
      <c r="AO4305">
        <v>488.85</v>
      </c>
      <c r="AP4305">
        <v>209130.03</v>
      </c>
      <c r="AQ4305">
        <v>1428541.15</v>
      </c>
      <c r="AR4305" t="s">
        <v>124</v>
      </c>
      <c r="AS4305" t="s">
        <v>61</v>
      </c>
      <c r="AT4305" t="s">
        <v>62</v>
      </c>
      <c r="AU4305" t="s">
        <v>63</v>
      </c>
    </row>
    <row r="4306" spans="1:47" x14ac:dyDescent="0.25">
      <c r="A4306" t="s">
        <v>5631</v>
      </c>
      <c r="B4306">
        <v>2023</v>
      </c>
      <c r="C4306">
        <v>2</v>
      </c>
      <c r="D4306" t="s">
        <v>48</v>
      </c>
      <c r="E4306" s="1">
        <v>44984</v>
      </c>
      <c r="F4306" s="1">
        <v>45004</v>
      </c>
      <c r="G4306">
        <v>20</v>
      </c>
      <c r="H4306">
        <v>2</v>
      </c>
      <c r="I4306" t="s">
        <v>65</v>
      </c>
      <c r="J4306" t="s">
        <v>50</v>
      </c>
      <c r="K4306" t="s">
        <v>423</v>
      </c>
      <c r="L4306">
        <v>2710.1941000000002</v>
      </c>
      <c r="M4306" t="s">
        <v>52</v>
      </c>
      <c r="N4306" t="s">
        <v>106</v>
      </c>
      <c r="O4306" t="s">
        <v>200</v>
      </c>
      <c r="P4306" t="s">
        <v>70</v>
      </c>
      <c r="Q4306" t="s">
        <v>201</v>
      </c>
      <c r="R4306" t="s">
        <v>1804</v>
      </c>
      <c r="S4306" t="s">
        <v>142</v>
      </c>
      <c r="T4306" t="s">
        <v>95</v>
      </c>
      <c r="U4306" t="s">
        <v>87</v>
      </c>
      <c r="V4306">
        <v>39293</v>
      </c>
      <c r="W4306">
        <v>22512</v>
      </c>
      <c r="X4306">
        <v>3.5</v>
      </c>
      <c r="Y4306">
        <v>12.1</v>
      </c>
      <c r="Z4306">
        <v>31331.32</v>
      </c>
      <c r="AB4306">
        <v>31.47</v>
      </c>
      <c r="AC4306">
        <v>985996.64</v>
      </c>
      <c r="AD4306">
        <v>21078458.84</v>
      </c>
      <c r="AE4306">
        <v>284.58999999999997</v>
      </c>
      <c r="AF4306">
        <v>5998718601.2799997</v>
      </c>
      <c r="AG4306">
        <v>176806.48</v>
      </c>
      <c r="AH4306">
        <v>0</v>
      </c>
      <c r="AI4306">
        <v>0</v>
      </c>
      <c r="AJ4306">
        <v>5.01</v>
      </c>
      <c r="AK4306">
        <v>0</v>
      </c>
      <c r="AL4306">
        <v>0.10299999999999999</v>
      </c>
      <c r="AM4306">
        <v>21710.81</v>
      </c>
      <c r="AO4306">
        <v>371.72</v>
      </c>
      <c r="AP4306">
        <v>307561.13</v>
      </c>
      <c r="AQ4306">
        <v>1492075.06</v>
      </c>
      <c r="AR4306" t="s">
        <v>124</v>
      </c>
      <c r="AS4306" t="s">
        <v>61</v>
      </c>
      <c r="AT4306" t="s">
        <v>62</v>
      </c>
      <c r="AU4306" t="s">
        <v>63</v>
      </c>
    </row>
    <row r="4307" spans="1:47" x14ac:dyDescent="0.25">
      <c r="A4307" t="s">
        <v>5632</v>
      </c>
      <c r="B4307">
        <v>2022</v>
      </c>
      <c r="C4307">
        <v>10</v>
      </c>
      <c r="D4307" t="s">
        <v>119</v>
      </c>
      <c r="E4307" s="1">
        <v>44865</v>
      </c>
      <c r="F4307" s="1">
        <v>44872</v>
      </c>
      <c r="G4307">
        <v>7</v>
      </c>
      <c r="H4307">
        <v>4.0999999999999996</v>
      </c>
      <c r="I4307" t="s">
        <v>65</v>
      </c>
      <c r="J4307" t="s">
        <v>50</v>
      </c>
      <c r="K4307" t="s">
        <v>183</v>
      </c>
      <c r="L4307">
        <v>2710.19</v>
      </c>
      <c r="M4307" t="s">
        <v>68</v>
      </c>
      <c r="N4307" t="s">
        <v>81</v>
      </c>
      <c r="O4307" t="s">
        <v>107</v>
      </c>
      <c r="P4307" t="s">
        <v>100</v>
      </c>
      <c r="Q4307" t="s">
        <v>164</v>
      </c>
      <c r="R4307" t="s">
        <v>1799</v>
      </c>
      <c r="S4307" t="s">
        <v>186</v>
      </c>
      <c r="T4307" t="s">
        <v>162</v>
      </c>
      <c r="U4307" t="s">
        <v>60</v>
      </c>
      <c r="V4307">
        <v>121814</v>
      </c>
      <c r="W4307">
        <v>80033</v>
      </c>
      <c r="X4307">
        <v>11.7</v>
      </c>
      <c r="Y4307">
        <v>10.7</v>
      </c>
      <c r="Z4307">
        <v>111616.55</v>
      </c>
      <c r="AB4307">
        <v>16.82</v>
      </c>
      <c r="AC4307">
        <v>1877390.37</v>
      </c>
      <c r="AD4307">
        <v>94422020.469999999</v>
      </c>
      <c r="AE4307">
        <v>210.12</v>
      </c>
      <c r="AF4307">
        <v>19839954941.16</v>
      </c>
      <c r="AG4307">
        <v>100964.86</v>
      </c>
      <c r="AH4307">
        <v>0.1</v>
      </c>
      <c r="AI4307">
        <v>805.54</v>
      </c>
      <c r="AJ4307">
        <v>18.63</v>
      </c>
      <c r="AK4307">
        <v>0</v>
      </c>
      <c r="AL4307">
        <v>0.107</v>
      </c>
      <c r="AM4307">
        <v>101031.56</v>
      </c>
      <c r="AN4307">
        <v>198.4</v>
      </c>
      <c r="AO4307">
        <v>570.57000000000005</v>
      </c>
      <c r="AP4307">
        <v>113201.09</v>
      </c>
      <c r="AQ4307">
        <v>2193393.42</v>
      </c>
      <c r="AR4307" t="s">
        <v>61</v>
      </c>
      <c r="AS4307" t="s">
        <v>61</v>
      </c>
      <c r="AT4307" t="s">
        <v>62</v>
      </c>
      <c r="AU4307" t="s">
        <v>63</v>
      </c>
    </row>
    <row r="4308" spans="1:47" x14ac:dyDescent="0.25">
      <c r="A4308" t="s">
        <v>5633</v>
      </c>
      <c r="B4308">
        <v>2021</v>
      </c>
      <c r="C4308">
        <v>8</v>
      </c>
      <c r="D4308" t="s">
        <v>89</v>
      </c>
      <c r="E4308" s="1">
        <v>44422</v>
      </c>
      <c r="F4308" s="1">
        <v>44434</v>
      </c>
      <c r="G4308">
        <v>12</v>
      </c>
      <c r="H4308">
        <v>10.1</v>
      </c>
      <c r="I4308" t="s">
        <v>49</v>
      </c>
      <c r="J4308" t="s">
        <v>50</v>
      </c>
      <c r="K4308" t="s">
        <v>51</v>
      </c>
      <c r="L4308">
        <v>2709</v>
      </c>
      <c r="M4308" t="s">
        <v>80</v>
      </c>
      <c r="N4308" t="s">
        <v>53</v>
      </c>
      <c r="O4308" t="s">
        <v>99</v>
      </c>
      <c r="P4308" t="s">
        <v>204</v>
      </c>
      <c r="Q4308" t="s">
        <v>128</v>
      </c>
      <c r="R4308" t="s">
        <v>4420</v>
      </c>
      <c r="S4308" t="s">
        <v>170</v>
      </c>
      <c r="T4308" t="s">
        <v>148</v>
      </c>
      <c r="U4308" t="s">
        <v>87</v>
      </c>
      <c r="V4308">
        <v>148219</v>
      </c>
      <c r="W4308">
        <v>99422</v>
      </c>
      <c r="X4308">
        <v>16.399999999999999</v>
      </c>
      <c r="Y4308">
        <v>12.9</v>
      </c>
      <c r="Z4308">
        <v>119334.11</v>
      </c>
      <c r="AB4308">
        <v>19.309999999999999</v>
      </c>
      <c r="AC4308">
        <v>2304341.66</v>
      </c>
      <c r="AD4308">
        <v>8508522.0399999991</v>
      </c>
      <c r="AE4308">
        <v>165.59</v>
      </c>
      <c r="AF4308">
        <v>1408926164.5999999</v>
      </c>
      <c r="AG4308">
        <v>194967.62</v>
      </c>
      <c r="AH4308">
        <v>1.4</v>
      </c>
      <c r="AI4308">
        <v>45621.32</v>
      </c>
      <c r="AJ4308">
        <v>3.61</v>
      </c>
      <c r="AK4308">
        <v>307157.65000000002</v>
      </c>
      <c r="AL4308">
        <v>0.28399999999999997</v>
      </c>
      <c r="AM4308">
        <v>24164.2</v>
      </c>
      <c r="AN4308">
        <v>480.3</v>
      </c>
      <c r="AO4308">
        <v>499.61</v>
      </c>
      <c r="AP4308">
        <v>239962.68</v>
      </c>
      <c r="AQ4308">
        <v>2809057.48</v>
      </c>
      <c r="AR4308" t="s">
        <v>61</v>
      </c>
      <c r="AS4308" t="s">
        <v>61</v>
      </c>
      <c r="AT4308" t="s">
        <v>62</v>
      </c>
      <c r="AU4308" t="s">
        <v>117</v>
      </c>
    </row>
    <row r="4309" spans="1:47" x14ac:dyDescent="0.25">
      <c r="A4309" t="s">
        <v>5634</v>
      </c>
      <c r="B4309">
        <v>2024</v>
      </c>
      <c r="C4309">
        <v>11</v>
      </c>
      <c r="D4309" t="s">
        <v>119</v>
      </c>
      <c r="E4309" s="1">
        <v>45607</v>
      </c>
      <c r="F4309" s="1">
        <v>45619</v>
      </c>
      <c r="G4309">
        <v>12</v>
      </c>
      <c r="H4309">
        <v>5.8</v>
      </c>
      <c r="I4309" t="s">
        <v>49</v>
      </c>
      <c r="J4309" t="s">
        <v>66</v>
      </c>
      <c r="K4309" t="s">
        <v>248</v>
      </c>
      <c r="L4309">
        <v>9999</v>
      </c>
      <c r="M4309" t="s">
        <v>98</v>
      </c>
      <c r="N4309" t="s">
        <v>81</v>
      </c>
      <c r="O4309" t="s">
        <v>189</v>
      </c>
      <c r="P4309" t="s">
        <v>150</v>
      </c>
      <c r="Q4309" t="s">
        <v>184</v>
      </c>
      <c r="R4309" t="s">
        <v>3448</v>
      </c>
      <c r="S4309" t="s">
        <v>156</v>
      </c>
      <c r="T4309" t="s">
        <v>74</v>
      </c>
      <c r="U4309" t="s">
        <v>143</v>
      </c>
      <c r="V4309">
        <v>9753</v>
      </c>
      <c r="W4309">
        <v>6377</v>
      </c>
      <c r="X4309">
        <v>21.5</v>
      </c>
      <c r="Y4309">
        <v>10.8</v>
      </c>
      <c r="Z4309">
        <v>9014.4500000000007</v>
      </c>
      <c r="AB4309">
        <v>3687.34</v>
      </c>
      <c r="AC4309">
        <v>2370959.62</v>
      </c>
      <c r="AD4309">
        <v>20175060.260000002</v>
      </c>
      <c r="AE4309">
        <v>281.67</v>
      </c>
      <c r="AF4309">
        <v>5682709223.4300003</v>
      </c>
      <c r="AG4309">
        <v>241945.35</v>
      </c>
      <c r="AH4309">
        <v>0</v>
      </c>
      <c r="AI4309">
        <v>0</v>
      </c>
      <c r="AJ4309">
        <v>2.33</v>
      </c>
      <c r="AK4309">
        <v>470078.9</v>
      </c>
      <c r="AL4309">
        <v>0.13400000000000001</v>
      </c>
      <c r="AM4309">
        <v>27034.58</v>
      </c>
      <c r="AN4309">
        <v>192.3</v>
      </c>
      <c r="AO4309">
        <v>745.11</v>
      </c>
      <c r="AP4309">
        <v>143284.65</v>
      </c>
      <c r="AQ4309">
        <v>2783224.2</v>
      </c>
      <c r="AR4309" t="s">
        <v>61</v>
      </c>
      <c r="AS4309" t="s">
        <v>61</v>
      </c>
      <c r="AT4309" t="s">
        <v>62</v>
      </c>
      <c r="AU4309" t="s">
        <v>63</v>
      </c>
    </row>
    <row r="4310" spans="1:47" x14ac:dyDescent="0.25">
      <c r="A4310" t="s">
        <v>5635</v>
      </c>
      <c r="B4310">
        <v>2025</v>
      </c>
      <c r="C4310">
        <v>3</v>
      </c>
      <c r="D4310" t="s">
        <v>48</v>
      </c>
      <c r="E4310" s="1">
        <v>45723</v>
      </c>
      <c r="F4310" s="1">
        <v>45745</v>
      </c>
      <c r="G4310">
        <v>22</v>
      </c>
      <c r="H4310">
        <v>7.1</v>
      </c>
      <c r="I4310" t="s">
        <v>65</v>
      </c>
      <c r="J4310" t="s">
        <v>66</v>
      </c>
      <c r="K4310" t="s">
        <v>245</v>
      </c>
      <c r="L4310">
        <v>8905.9</v>
      </c>
      <c r="M4310" t="s">
        <v>80</v>
      </c>
      <c r="N4310" t="s">
        <v>168</v>
      </c>
      <c r="O4310" t="s">
        <v>107</v>
      </c>
      <c r="P4310" t="s">
        <v>100</v>
      </c>
      <c r="Q4310" t="s">
        <v>108</v>
      </c>
      <c r="R4310" t="s">
        <v>2160</v>
      </c>
      <c r="S4310" t="s">
        <v>137</v>
      </c>
      <c r="T4310" t="s">
        <v>74</v>
      </c>
      <c r="U4310" t="s">
        <v>143</v>
      </c>
      <c r="V4310">
        <v>13894</v>
      </c>
      <c r="W4310">
        <v>10151</v>
      </c>
      <c r="X4310">
        <v>20.2</v>
      </c>
      <c r="Y4310">
        <v>14.1</v>
      </c>
      <c r="Z4310">
        <v>12810.05</v>
      </c>
      <c r="AB4310">
        <v>36.39</v>
      </c>
      <c r="AC4310">
        <v>466157.72</v>
      </c>
      <c r="AD4310">
        <v>6068248.79</v>
      </c>
      <c r="AE4310">
        <v>275.27999999999997</v>
      </c>
      <c r="AF4310">
        <v>1670467526.9100001</v>
      </c>
      <c r="AG4310">
        <v>129022.91</v>
      </c>
      <c r="AH4310">
        <v>0</v>
      </c>
      <c r="AI4310">
        <v>0</v>
      </c>
      <c r="AJ4310">
        <v>21.92</v>
      </c>
      <c r="AK4310">
        <v>0</v>
      </c>
      <c r="AL4310">
        <v>6.7000000000000004E-2</v>
      </c>
      <c r="AM4310">
        <v>4065.73</v>
      </c>
      <c r="AN4310">
        <v>794.2</v>
      </c>
      <c r="AO4310">
        <v>460.7</v>
      </c>
      <c r="AP4310">
        <v>365887.94</v>
      </c>
      <c r="AQ4310">
        <v>965134.3</v>
      </c>
      <c r="AR4310" t="s">
        <v>61</v>
      </c>
      <c r="AS4310" t="s">
        <v>61</v>
      </c>
      <c r="AT4310" t="s">
        <v>62</v>
      </c>
      <c r="AU4310" t="s">
        <v>63</v>
      </c>
    </row>
    <row r="4311" spans="1:47" x14ac:dyDescent="0.25">
      <c r="A4311" t="s">
        <v>5636</v>
      </c>
      <c r="B4311">
        <v>2025</v>
      </c>
      <c r="C4311">
        <v>4</v>
      </c>
      <c r="D4311" t="s">
        <v>77</v>
      </c>
      <c r="E4311" s="1">
        <v>45761</v>
      </c>
      <c r="F4311" s="1">
        <v>45771</v>
      </c>
      <c r="G4311">
        <v>10</v>
      </c>
      <c r="H4311">
        <v>9.6</v>
      </c>
      <c r="I4311" t="s">
        <v>65</v>
      </c>
      <c r="J4311" t="s">
        <v>50</v>
      </c>
      <c r="K4311" t="s">
        <v>223</v>
      </c>
      <c r="L4311">
        <v>2710.1109999999999</v>
      </c>
      <c r="M4311" t="s">
        <v>90</v>
      </c>
      <c r="N4311" t="s">
        <v>69</v>
      </c>
      <c r="O4311" t="s">
        <v>99</v>
      </c>
      <c r="P4311" t="s">
        <v>56</v>
      </c>
      <c r="Q4311" t="s">
        <v>127</v>
      </c>
      <c r="R4311" t="s">
        <v>2395</v>
      </c>
      <c r="S4311" t="s">
        <v>123</v>
      </c>
      <c r="T4311" t="s">
        <v>102</v>
      </c>
      <c r="U4311" t="s">
        <v>60</v>
      </c>
      <c r="V4311">
        <v>69103</v>
      </c>
      <c r="W4311">
        <v>44093</v>
      </c>
      <c r="X4311">
        <v>5.9</v>
      </c>
      <c r="Y4311">
        <v>10.4</v>
      </c>
      <c r="Z4311">
        <v>54569.05</v>
      </c>
      <c r="AB4311">
        <v>19</v>
      </c>
      <c r="AC4311">
        <v>1036811.95</v>
      </c>
      <c r="AD4311">
        <v>36808461.299999997</v>
      </c>
      <c r="AE4311">
        <v>282.10000000000002</v>
      </c>
      <c r="AF4311">
        <v>10383666932.73</v>
      </c>
      <c r="AG4311">
        <v>94483.81</v>
      </c>
      <c r="AH4311">
        <v>0</v>
      </c>
      <c r="AJ4311">
        <v>10.25</v>
      </c>
      <c r="AK4311">
        <v>0</v>
      </c>
      <c r="AL4311">
        <v>0.20100000000000001</v>
      </c>
      <c r="AM4311">
        <v>73985.009999999995</v>
      </c>
      <c r="AN4311">
        <v>498</v>
      </c>
      <c r="AO4311">
        <v>465.97</v>
      </c>
      <c r="AP4311">
        <v>232053.06</v>
      </c>
      <c r="AQ4311">
        <v>1437333.83</v>
      </c>
      <c r="AR4311" t="s">
        <v>61</v>
      </c>
      <c r="AS4311" t="s">
        <v>61</v>
      </c>
      <c r="AT4311" t="s">
        <v>62</v>
      </c>
      <c r="AU4311" t="s">
        <v>63</v>
      </c>
    </row>
    <row r="4312" spans="1:47" x14ac:dyDescent="0.25">
      <c r="A4312" t="s">
        <v>5637</v>
      </c>
      <c r="B4312">
        <v>2020</v>
      </c>
      <c r="C4312">
        <v>8</v>
      </c>
      <c r="D4312" t="s">
        <v>89</v>
      </c>
      <c r="E4312" s="1">
        <v>44048</v>
      </c>
      <c r="F4312" s="1">
        <v>44075</v>
      </c>
      <c r="G4312">
        <v>27</v>
      </c>
      <c r="H4312">
        <v>15.7</v>
      </c>
      <c r="I4312" t="s">
        <v>49</v>
      </c>
      <c r="J4312" t="s">
        <v>112</v>
      </c>
      <c r="K4312" t="s">
        <v>126</v>
      </c>
      <c r="L4312">
        <v>2701.12</v>
      </c>
      <c r="M4312" t="s">
        <v>114</v>
      </c>
      <c r="N4312" t="s">
        <v>168</v>
      </c>
      <c r="O4312" t="s">
        <v>200</v>
      </c>
      <c r="P4312" t="s">
        <v>83</v>
      </c>
      <c r="Q4312" t="s">
        <v>92</v>
      </c>
      <c r="R4312" t="s">
        <v>866</v>
      </c>
      <c r="S4312" t="s">
        <v>130</v>
      </c>
      <c r="T4312" t="s">
        <v>86</v>
      </c>
      <c r="U4312" t="s">
        <v>213</v>
      </c>
      <c r="V4312">
        <v>62833</v>
      </c>
      <c r="W4312">
        <v>35170</v>
      </c>
      <c r="X4312">
        <v>9.1</v>
      </c>
      <c r="Y4312">
        <v>14.3</v>
      </c>
      <c r="Z4312">
        <v>50054.37</v>
      </c>
      <c r="AB4312">
        <v>23.7</v>
      </c>
      <c r="AC4312">
        <v>1186288.57</v>
      </c>
      <c r="AD4312">
        <v>9539361.8300000001</v>
      </c>
      <c r="AE4312">
        <v>167.83</v>
      </c>
      <c r="AF4312">
        <v>1600991095.9300001</v>
      </c>
      <c r="AG4312">
        <v>184023.1</v>
      </c>
      <c r="AH4312">
        <v>1</v>
      </c>
      <c r="AI4312">
        <v>17864.34</v>
      </c>
      <c r="AJ4312">
        <v>8.76</v>
      </c>
      <c r="AK4312">
        <v>835648.1</v>
      </c>
      <c r="AL4312">
        <v>0.152</v>
      </c>
      <c r="AM4312">
        <v>14499.83</v>
      </c>
      <c r="AN4312">
        <v>752.8</v>
      </c>
      <c r="AO4312">
        <v>397.21</v>
      </c>
      <c r="AP4312">
        <v>299019.69</v>
      </c>
      <c r="AQ4312">
        <v>1701695.53</v>
      </c>
      <c r="AR4312" t="s">
        <v>61</v>
      </c>
      <c r="AS4312" t="s">
        <v>61</v>
      </c>
      <c r="AT4312" t="s">
        <v>62</v>
      </c>
      <c r="AU4312" t="s">
        <v>63</v>
      </c>
    </row>
    <row r="4313" spans="1:47" x14ac:dyDescent="0.25">
      <c r="A4313" t="s">
        <v>5638</v>
      </c>
      <c r="B4313">
        <v>2022</v>
      </c>
      <c r="C4313">
        <v>3</v>
      </c>
      <c r="D4313" t="s">
        <v>48</v>
      </c>
      <c r="E4313" s="1">
        <v>44645</v>
      </c>
      <c r="F4313" s="1">
        <v>44665</v>
      </c>
      <c r="G4313">
        <v>20</v>
      </c>
      <c r="H4313">
        <v>9.9</v>
      </c>
      <c r="I4313" t="s">
        <v>65</v>
      </c>
      <c r="J4313" t="s">
        <v>50</v>
      </c>
      <c r="K4313" t="s">
        <v>145</v>
      </c>
      <c r="L4313">
        <v>2710.19</v>
      </c>
      <c r="M4313" t="s">
        <v>68</v>
      </c>
      <c r="N4313" t="s">
        <v>69</v>
      </c>
      <c r="O4313" t="s">
        <v>200</v>
      </c>
      <c r="P4313" t="s">
        <v>128</v>
      </c>
      <c r="Q4313" t="s">
        <v>71</v>
      </c>
      <c r="R4313" t="s">
        <v>2464</v>
      </c>
      <c r="S4313" t="s">
        <v>170</v>
      </c>
      <c r="T4313" t="s">
        <v>102</v>
      </c>
      <c r="U4313" t="s">
        <v>143</v>
      </c>
      <c r="V4313">
        <v>96462</v>
      </c>
      <c r="W4313">
        <v>58359</v>
      </c>
      <c r="X4313">
        <v>16.8</v>
      </c>
      <c r="Y4313">
        <v>14.9</v>
      </c>
      <c r="Z4313">
        <v>84270.62</v>
      </c>
      <c r="AB4313">
        <v>47.95</v>
      </c>
      <c r="AC4313">
        <v>4040776.23</v>
      </c>
      <c r="AD4313">
        <v>35156017.25</v>
      </c>
      <c r="AE4313">
        <v>215.54</v>
      </c>
      <c r="AF4313">
        <v>7577527958.0600004</v>
      </c>
      <c r="AG4313">
        <v>46080.93</v>
      </c>
      <c r="AH4313">
        <v>0.3</v>
      </c>
      <c r="AI4313">
        <v>2798.38</v>
      </c>
      <c r="AJ4313">
        <v>12.28</v>
      </c>
      <c r="AK4313">
        <v>0</v>
      </c>
      <c r="AL4313">
        <v>0.30199999999999999</v>
      </c>
      <c r="AM4313">
        <v>106171.17</v>
      </c>
      <c r="AN4313">
        <v>301.89999999999998</v>
      </c>
      <c r="AO4313">
        <v>515.57000000000005</v>
      </c>
      <c r="AP4313">
        <v>155650.57999999999</v>
      </c>
      <c r="AQ4313">
        <v>4351477.29</v>
      </c>
      <c r="AR4313" t="s">
        <v>61</v>
      </c>
      <c r="AS4313" t="s">
        <v>61</v>
      </c>
      <c r="AT4313" t="s">
        <v>62</v>
      </c>
      <c r="AU4313" t="s">
        <v>63</v>
      </c>
    </row>
    <row r="4314" spans="1:47" x14ac:dyDescent="0.25">
      <c r="A4314" t="s">
        <v>5639</v>
      </c>
      <c r="B4314">
        <v>2021</v>
      </c>
      <c r="C4314">
        <v>5</v>
      </c>
      <c r="D4314" t="s">
        <v>77</v>
      </c>
      <c r="E4314" s="1">
        <v>44346</v>
      </c>
      <c r="F4314" s="1">
        <v>44366</v>
      </c>
      <c r="G4314">
        <v>20</v>
      </c>
      <c r="H4314">
        <v>1.4</v>
      </c>
      <c r="I4314" t="s">
        <v>65</v>
      </c>
      <c r="J4314" t="s">
        <v>50</v>
      </c>
      <c r="K4314" t="s">
        <v>145</v>
      </c>
      <c r="L4314">
        <v>2710.19</v>
      </c>
      <c r="M4314" t="s">
        <v>98</v>
      </c>
      <c r="N4314" t="s">
        <v>69</v>
      </c>
      <c r="O4314" t="s">
        <v>99</v>
      </c>
      <c r="P4314" t="s">
        <v>82</v>
      </c>
      <c r="Q4314" t="s">
        <v>150</v>
      </c>
      <c r="R4314" t="s">
        <v>2160</v>
      </c>
      <c r="S4314" t="s">
        <v>123</v>
      </c>
      <c r="T4314" t="s">
        <v>187</v>
      </c>
      <c r="U4314" t="s">
        <v>259</v>
      </c>
      <c r="V4314">
        <v>63918</v>
      </c>
      <c r="W4314">
        <v>40581</v>
      </c>
      <c r="X4314">
        <v>17.600000000000001</v>
      </c>
      <c r="Y4314">
        <v>11.1</v>
      </c>
      <c r="Z4314">
        <v>49524.1</v>
      </c>
      <c r="AB4314">
        <v>49.1</v>
      </c>
      <c r="AC4314">
        <v>2431633.31</v>
      </c>
      <c r="AD4314">
        <v>17036785.640000001</v>
      </c>
      <c r="AE4314">
        <v>171.28</v>
      </c>
      <c r="AF4314">
        <v>2918060644.4200001</v>
      </c>
      <c r="AG4314">
        <v>212874.58</v>
      </c>
      <c r="AH4314">
        <v>0</v>
      </c>
      <c r="AI4314">
        <v>0</v>
      </c>
      <c r="AJ4314">
        <v>13.92</v>
      </c>
      <c r="AK4314">
        <v>0</v>
      </c>
      <c r="AL4314">
        <v>0.155</v>
      </c>
      <c r="AM4314">
        <v>26407.02</v>
      </c>
      <c r="AN4314">
        <v>700.1</v>
      </c>
      <c r="AO4314">
        <v>486.55</v>
      </c>
      <c r="AP4314">
        <v>340633.66</v>
      </c>
      <c r="AQ4314">
        <v>3011548.57</v>
      </c>
      <c r="AR4314" t="s">
        <v>61</v>
      </c>
      <c r="AS4314" t="s">
        <v>124</v>
      </c>
      <c r="AT4314" t="s">
        <v>62</v>
      </c>
      <c r="AU4314" t="s">
        <v>63</v>
      </c>
    </row>
    <row r="4315" spans="1:47" x14ac:dyDescent="0.25">
      <c r="A4315" t="s">
        <v>5640</v>
      </c>
      <c r="B4315">
        <v>2023</v>
      </c>
      <c r="C4315">
        <v>9</v>
      </c>
      <c r="D4315" t="s">
        <v>89</v>
      </c>
      <c r="E4315" s="1">
        <v>45171</v>
      </c>
      <c r="F4315" s="1">
        <v>45192</v>
      </c>
      <c r="G4315">
        <v>21</v>
      </c>
      <c r="H4315">
        <v>18.7</v>
      </c>
      <c r="I4315" t="s">
        <v>49</v>
      </c>
      <c r="J4315" t="s">
        <v>78</v>
      </c>
      <c r="K4315" t="s">
        <v>177</v>
      </c>
      <c r="L4315">
        <v>1001.99</v>
      </c>
      <c r="M4315" t="s">
        <v>80</v>
      </c>
      <c r="N4315" t="s">
        <v>81</v>
      </c>
      <c r="O4315" t="s">
        <v>91</v>
      </c>
      <c r="P4315" t="s">
        <v>154</v>
      </c>
      <c r="Q4315" t="s">
        <v>92</v>
      </c>
      <c r="R4315" t="s">
        <v>513</v>
      </c>
      <c r="S4315" t="s">
        <v>130</v>
      </c>
      <c r="T4315" t="s">
        <v>131</v>
      </c>
      <c r="U4315" t="s">
        <v>110</v>
      </c>
      <c r="V4315">
        <v>57380</v>
      </c>
      <c r="W4315">
        <v>32249</v>
      </c>
      <c r="X4315">
        <v>12</v>
      </c>
      <c r="Y4315">
        <v>12.9</v>
      </c>
      <c r="Z4315">
        <v>51161.74</v>
      </c>
      <c r="AB4315">
        <v>24.51</v>
      </c>
      <c r="AC4315">
        <v>1253974.25</v>
      </c>
      <c r="AD4315">
        <v>19602620.68</v>
      </c>
      <c r="AE4315">
        <v>286.19</v>
      </c>
      <c r="AF4315">
        <v>5610074012.4099998</v>
      </c>
      <c r="AG4315">
        <v>212592.85</v>
      </c>
      <c r="AH4315">
        <v>0</v>
      </c>
      <c r="AI4315">
        <v>0</v>
      </c>
      <c r="AJ4315">
        <v>12.27</v>
      </c>
      <c r="AK4315">
        <v>2405241.56</v>
      </c>
      <c r="AL4315">
        <v>0.14699999999999999</v>
      </c>
      <c r="AM4315">
        <v>28815.85</v>
      </c>
      <c r="AN4315">
        <v>588.1</v>
      </c>
      <c r="AO4315">
        <v>464.51</v>
      </c>
      <c r="AP4315">
        <v>273178.33</v>
      </c>
      <c r="AQ4315">
        <v>1768561.28</v>
      </c>
      <c r="AR4315" t="s">
        <v>61</v>
      </c>
      <c r="AS4315" t="s">
        <v>61</v>
      </c>
      <c r="AT4315" t="s">
        <v>62</v>
      </c>
      <c r="AU4315" t="s">
        <v>63</v>
      </c>
    </row>
    <row r="4316" spans="1:47" x14ac:dyDescent="0.25">
      <c r="A4316" t="s">
        <v>5641</v>
      </c>
      <c r="B4316">
        <v>2024</v>
      </c>
      <c r="C4316">
        <v>3</v>
      </c>
      <c r="D4316" t="s">
        <v>48</v>
      </c>
      <c r="E4316" s="1">
        <v>45366</v>
      </c>
      <c r="F4316" s="1">
        <v>45388</v>
      </c>
      <c r="G4316">
        <v>22</v>
      </c>
      <c r="H4316">
        <v>14.9</v>
      </c>
      <c r="I4316" t="s">
        <v>65</v>
      </c>
      <c r="J4316" t="s">
        <v>78</v>
      </c>
      <c r="K4316" t="s">
        <v>79</v>
      </c>
      <c r="L4316">
        <v>1005.9</v>
      </c>
      <c r="M4316" t="s">
        <v>114</v>
      </c>
      <c r="N4316" t="s">
        <v>168</v>
      </c>
      <c r="O4316" t="s">
        <v>189</v>
      </c>
      <c r="P4316" t="s">
        <v>70</v>
      </c>
      <c r="Q4316" t="s">
        <v>131</v>
      </c>
      <c r="R4316" t="s">
        <v>558</v>
      </c>
      <c r="S4316" t="s">
        <v>85</v>
      </c>
      <c r="T4316" t="s">
        <v>102</v>
      </c>
      <c r="U4316" t="s">
        <v>181</v>
      </c>
      <c r="V4316">
        <v>55049</v>
      </c>
      <c r="W4316">
        <v>37688</v>
      </c>
      <c r="X4316">
        <v>1.4</v>
      </c>
      <c r="Y4316">
        <v>13.6</v>
      </c>
      <c r="Z4316">
        <v>42544.52</v>
      </c>
      <c r="AB4316">
        <v>27.9</v>
      </c>
      <c r="AC4316">
        <v>1186992.1100000001</v>
      </c>
      <c r="AD4316">
        <v>29356144.25</v>
      </c>
      <c r="AE4316">
        <v>278.48</v>
      </c>
      <c r="AF4316">
        <v>8175099050.7399998</v>
      </c>
      <c r="AG4316">
        <v>199094.07</v>
      </c>
      <c r="AH4316">
        <v>0</v>
      </c>
      <c r="AI4316">
        <v>0</v>
      </c>
      <c r="AJ4316">
        <v>14.34</v>
      </c>
      <c r="AK4316">
        <v>0</v>
      </c>
      <c r="AL4316">
        <v>5.2999999999999999E-2</v>
      </c>
      <c r="AM4316">
        <v>15558.76</v>
      </c>
      <c r="AN4316">
        <v>431.2</v>
      </c>
      <c r="AO4316">
        <v>381.23</v>
      </c>
      <c r="AP4316">
        <v>164386.38</v>
      </c>
      <c r="AQ4316">
        <v>1566031.32</v>
      </c>
      <c r="AR4316" t="s">
        <v>61</v>
      </c>
      <c r="AS4316" t="s">
        <v>61</v>
      </c>
      <c r="AT4316" t="s">
        <v>62</v>
      </c>
      <c r="AU4316" t="s">
        <v>63</v>
      </c>
    </row>
    <row r="4317" spans="1:47" x14ac:dyDescent="0.25">
      <c r="A4317" t="s">
        <v>5642</v>
      </c>
      <c r="B4317">
        <v>2022</v>
      </c>
      <c r="C4317">
        <v>1</v>
      </c>
      <c r="D4317" t="s">
        <v>48</v>
      </c>
      <c r="E4317" s="1">
        <v>44578</v>
      </c>
      <c r="F4317" s="1">
        <v>44592</v>
      </c>
      <c r="G4317">
        <v>14</v>
      </c>
      <c r="H4317">
        <v>8.1</v>
      </c>
      <c r="I4317" t="s">
        <v>65</v>
      </c>
      <c r="J4317" t="s">
        <v>78</v>
      </c>
      <c r="K4317" t="s">
        <v>177</v>
      </c>
      <c r="L4317">
        <v>1001.99</v>
      </c>
      <c r="M4317" t="s">
        <v>68</v>
      </c>
      <c r="N4317" t="s">
        <v>69</v>
      </c>
      <c r="O4317" t="s">
        <v>189</v>
      </c>
      <c r="P4317" t="s">
        <v>56</v>
      </c>
      <c r="Q4317" t="s">
        <v>127</v>
      </c>
      <c r="R4317" t="s">
        <v>521</v>
      </c>
      <c r="S4317" t="s">
        <v>130</v>
      </c>
      <c r="T4317" t="s">
        <v>187</v>
      </c>
      <c r="U4317" t="s">
        <v>259</v>
      </c>
      <c r="V4317">
        <v>80887</v>
      </c>
      <c r="W4317">
        <v>53057</v>
      </c>
      <c r="X4317">
        <v>12.8</v>
      </c>
      <c r="Y4317">
        <v>13.1</v>
      </c>
      <c r="Z4317">
        <v>70881.850000000006</v>
      </c>
      <c r="AB4317">
        <v>24</v>
      </c>
      <c r="AC4317">
        <v>1701164.4</v>
      </c>
      <c r="AD4317">
        <v>29946163.989999998</v>
      </c>
      <c r="AE4317">
        <v>210.03</v>
      </c>
      <c r="AF4317">
        <v>6289592822.8199997</v>
      </c>
      <c r="AG4317">
        <v>104008.57</v>
      </c>
      <c r="AH4317">
        <v>0</v>
      </c>
      <c r="AI4317">
        <v>0</v>
      </c>
      <c r="AJ4317">
        <v>18.13</v>
      </c>
      <c r="AK4317">
        <v>0</v>
      </c>
      <c r="AL4317">
        <v>0.17499999999999999</v>
      </c>
      <c r="AM4317">
        <v>52405.79</v>
      </c>
      <c r="AN4317">
        <v>658</v>
      </c>
      <c r="AO4317">
        <v>419.72</v>
      </c>
      <c r="AP4317">
        <v>276175.76</v>
      </c>
      <c r="AQ4317">
        <v>2133754.52</v>
      </c>
      <c r="AR4317" t="s">
        <v>61</v>
      </c>
      <c r="AS4317" t="s">
        <v>61</v>
      </c>
      <c r="AT4317" t="s">
        <v>62</v>
      </c>
      <c r="AU4317" t="s">
        <v>63</v>
      </c>
    </row>
    <row r="4318" spans="1:47" x14ac:dyDescent="0.25">
      <c r="A4318" t="s">
        <v>5643</v>
      </c>
      <c r="B4318">
        <v>2024</v>
      </c>
      <c r="C4318">
        <v>4</v>
      </c>
      <c r="D4318" t="s">
        <v>77</v>
      </c>
      <c r="E4318" s="1">
        <v>45411</v>
      </c>
      <c r="F4318" s="1">
        <v>45429</v>
      </c>
      <c r="G4318">
        <v>18</v>
      </c>
      <c r="H4318">
        <v>20.3</v>
      </c>
      <c r="I4318" t="s">
        <v>65</v>
      </c>
      <c r="J4318" t="s">
        <v>50</v>
      </c>
      <c r="K4318" t="s">
        <v>51</v>
      </c>
      <c r="L4318">
        <v>2709</v>
      </c>
      <c r="M4318" t="s">
        <v>90</v>
      </c>
      <c r="N4318" t="s">
        <v>53</v>
      </c>
      <c r="O4318" t="s">
        <v>189</v>
      </c>
      <c r="P4318" t="s">
        <v>100</v>
      </c>
      <c r="Q4318" t="s">
        <v>140</v>
      </c>
      <c r="R4318" t="s">
        <v>1537</v>
      </c>
      <c r="S4318" t="s">
        <v>170</v>
      </c>
      <c r="T4318" t="s">
        <v>95</v>
      </c>
      <c r="U4318" t="s">
        <v>103</v>
      </c>
      <c r="V4318">
        <v>102911</v>
      </c>
      <c r="W4318">
        <v>61107</v>
      </c>
      <c r="X4318">
        <v>15.3</v>
      </c>
      <c r="Y4318">
        <v>13.4</v>
      </c>
      <c r="Z4318">
        <v>79253.710000000006</v>
      </c>
      <c r="AB4318">
        <v>22.08</v>
      </c>
      <c r="AC4318">
        <v>1749921.92</v>
      </c>
      <c r="AD4318">
        <v>7004442.8899999997</v>
      </c>
      <c r="AE4318">
        <v>277.25</v>
      </c>
      <c r="AF4318">
        <v>1941981791.25</v>
      </c>
      <c r="AG4318">
        <v>32100.19</v>
      </c>
      <c r="AH4318">
        <v>0.1</v>
      </c>
      <c r="AI4318">
        <v>2277.0100000000002</v>
      </c>
      <c r="AJ4318">
        <v>13.44</v>
      </c>
      <c r="AK4318">
        <v>0</v>
      </c>
      <c r="AL4318">
        <v>5.6000000000000001E-2</v>
      </c>
      <c r="AM4318">
        <v>3922.49</v>
      </c>
      <c r="AN4318">
        <v>320.7</v>
      </c>
      <c r="AO4318">
        <v>561.04</v>
      </c>
      <c r="AP4318">
        <v>179925.53</v>
      </c>
      <c r="AQ4318">
        <v>1968147.14</v>
      </c>
      <c r="AR4318" t="s">
        <v>61</v>
      </c>
      <c r="AS4318" t="s">
        <v>61</v>
      </c>
      <c r="AT4318" t="s">
        <v>62</v>
      </c>
      <c r="AU4318" t="s">
        <v>63</v>
      </c>
    </row>
    <row r="4319" spans="1:47" x14ac:dyDescent="0.25">
      <c r="A4319" t="s">
        <v>5644</v>
      </c>
      <c r="B4319">
        <v>2024</v>
      </c>
      <c r="C4319">
        <v>1</v>
      </c>
      <c r="D4319" t="s">
        <v>48</v>
      </c>
      <c r="E4319" s="1">
        <v>45297</v>
      </c>
      <c r="F4319" s="1">
        <v>45314</v>
      </c>
      <c r="G4319">
        <v>17</v>
      </c>
      <c r="H4319">
        <v>7</v>
      </c>
      <c r="I4319" t="s">
        <v>49</v>
      </c>
      <c r="J4319" t="s">
        <v>50</v>
      </c>
      <c r="K4319" t="s">
        <v>145</v>
      </c>
      <c r="L4319">
        <v>2710.19</v>
      </c>
      <c r="M4319" t="s">
        <v>68</v>
      </c>
      <c r="N4319" t="s">
        <v>53</v>
      </c>
      <c r="O4319" t="s">
        <v>107</v>
      </c>
      <c r="P4319" t="s">
        <v>201</v>
      </c>
      <c r="Q4319" t="s">
        <v>70</v>
      </c>
      <c r="R4319" t="s">
        <v>276</v>
      </c>
      <c r="S4319" t="s">
        <v>170</v>
      </c>
      <c r="T4319" t="s">
        <v>131</v>
      </c>
      <c r="U4319" t="s">
        <v>259</v>
      </c>
      <c r="V4319">
        <v>128657</v>
      </c>
      <c r="W4319">
        <v>75344</v>
      </c>
      <c r="X4319">
        <v>24.6</v>
      </c>
      <c r="Y4319">
        <v>11.6</v>
      </c>
      <c r="Z4319">
        <v>109519.9</v>
      </c>
      <c r="AB4319">
        <v>36.549999999999997</v>
      </c>
      <c r="AC4319">
        <v>4002952.34</v>
      </c>
      <c r="AD4319">
        <v>69666703.590000004</v>
      </c>
      <c r="AE4319">
        <v>281.83</v>
      </c>
      <c r="AF4319">
        <v>19634167072.77</v>
      </c>
      <c r="AG4319">
        <v>232983.67</v>
      </c>
      <c r="AH4319">
        <v>3.1</v>
      </c>
      <c r="AI4319">
        <v>53885</v>
      </c>
      <c r="AJ4319">
        <v>10.71</v>
      </c>
      <c r="AK4319">
        <v>7461303.9500000002</v>
      </c>
      <c r="AL4319">
        <v>0.08</v>
      </c>
      <c r="AM4319">
        <v>55733.36</v>
      </c>
      <c r="AN4319">
        <v>625.4</v>
      </c>
      <c r="AO4319">
        <v>441.4</v>
      </c>
      <c r="AP4319">
        <v>276051.56</v>
      </c>
      <c r="AQ4319">
        <v>4621605.93</v>
      </c>
      <c r="AR4319" t="s">
        <v>61</v>
      </c>
      <c r="AS4319" t="s">
        <v>61</v>
      </c>
      <c r="AT4319" t="s">
        <v>62</v>
      </c>
      <c r="AU4319" t="s">
        <v>63</v>
      </c>
    </row>
    <row r="4320" spans="1:47" x14ac:dyDescent="0.25">
      <c r="A4320" t="s">
        <v>5645</v>
      </c>
      <c r="B4320">
        <v>2021</v>
      </c>
      <c r="C4320">
        <v>10</v>
      </c>
      <c r="D4320" t="s">
        <v>119</v>
      </c>
      <c r="E4320" s="1">
        <v>44471</v>
      </c>
      <c r="F4320" s="1">
        <v>44491</v>
      </c>
      <c r="G4320">
        <v>20</v>
      </c>
      <c r="H4320">
        <v>20.5</v>
      </c>
      <c r="I4320" t="s">
        <v>65</v>
      </c>
      <c r="J4320" t="s">
        <v>112</v>
      </c>
      <c r="K4320" t="s">
        <v>126</v>
      </c>
      <c r="L4320">
        <v>2701.12</v>
      </c>
      <c r="M4320" t="s">
        <v>90</v>
      </c>
      <c r="N4320" t="s">
        <v>168</v>
      </c>
      <c r="O4320" t="s">
        <v>200</v>
      </c>
      <c r="P4320" t="s">
        <v>100</v>
      </c>
      <c r="Q4320" t="s">
        <v>131</v>
      </c>
      <c r="R4320" t="s">
        <v>5646</v>
      </c>
      <c r="S4320" t="s">
        <v>130</v>
      </c>
      <c r="T4320" t="s">
        <v>59</v>
      </c>
      <c r="U4320" t="s">
        <v>87</v>
      </c>
      <c r="V4320">
        <v>74941</v>
      </c>
      <c r="W4320">
        <v>47372</v>
      </c>
      <c r="X4320">
        <v>20.100000000000001</v>
      </c>
      <c r="Y4320">
        <v>15.2</v>
      </c>
      <c r="Z4320">
        <v>70588.55</v>
      </c>
      <c r="AB4320">
        <v>16.95</v>
      </c>
      <c r="AC4320">
        <v>1196475.92</v>
      </c>
      <c r="AD4320">
        <v>6724971.1600000001</v>
      </c>
      <c r="AE4320">
        <v>172.65</v>
      </c>
      <c r="AF4320">
        <v>1161066270.77</v>
      </c>
      <c r="AG4320">
        <v>148342.82999999999</v>
      </c>
      <c r="AH4320">
        <v>0</v>
      </c>
      <c r="AI4320">
        <v>0</v>
      </c>
      <c r="AJ4320">
        <v>20.76</v>
      </c>
      <c r="AK4320">
        <v>0</v>
      </c>
      <c r="AL4320">
        <v>5.5E-2</v>
      </c>
      <c r="AM4320">
        <v>3698.73</v>
      </c>
      <c r="AN4320">
        <v>470.3</v>
      </c>
      <c r="AO4320">
        <v>544.51</v>
      </c>
      <c r="AP4320">
        <v>256083.05</v>
      </c>
      <c r="AQ4320">
        <v>1604600.53</v>
      </c>
      <c r="AR4320" t="s">
        <v>61</v>
      </c>
      <c r="AS4320" t="s">
        <v>61</v>
      </c>
      <c r="AT4320" t="s">
        <v>62</v>
      </c>
      <c r="AU4320" t="s">
        <v>63</v>
      </c>
    </row>
    <row r="4321" spans="1:47" x14ac:dyDescent="0.25">
      <c r="A4321" t="s">
        <v>5647</v>
      </c>
      <c r="B4321">
        <v>2022</v>
      </c>
      <c r="C4321">
        <v>7</v>
      </c>
      <c r="D4321" t="s">
        <v>89</v>
      </c>
      <c r="E4321" s="1">
        <v>44754</v>
      </c>
      <c r="F4321" s="1">
        <v>44773</v>
      </c>
      <c r="G4321">
        <v>19</v>
      </c>
      <c r="H4321">
        <v>9.5</v>
      </c>
      <c r="I4321" t="s">
        <v>49</v>
      </c>
      <c r="J4321" t="s">
        <v>50</v>
      </c>
      <c r="K4321" t="s">
        <v>51</v>
      </c>
      <c r="L4321">
        <v>2709</v>
      </c>
      <c r="M4321" t="s">
        <v>52</v>
      </c>
      <c r="N4321" t="s">
        <v>69</v>
      </c>
      <c r="O4321" t="s">
        <v>107</v>
      </c>
      <c r="P4321" t="s">
        <v>146</v>
      </c>
      <c r="Q4321" t="s">
        <v>56</v>
      </c>
      <c r="R4321" t="s">
        <v>5648</v>
      </c>
      <c r="S4321" t="s">
        <v>58</v>
      </c>
      <c r="T4321" t="s">
        <v>131</v>
      </c>
      <c r="U4321" t="s">
        <v>96</v>
      </c>
      <c r="V4321">
        <v>266944</v>
      </c>
      <c r="W4321">
        <v>180473</v>
      </c>
      <c r="X4321">
        <v>10.1</v>
      </c>
      <c r="Y4321">
        <v>15.5</v>
      </c>
      <c r="Z4321">
        <v>225918.2</v>
      </c>
      <c r="AB4321">
        <v>9.61</v>
      </c>
      <c r="AC4321">
        <v>2171073.9</v>
      </c>
      <c r="AD4321">
        <v>12714676.300000001</v>
      </c>
      <c r="AE4321">
        <v>214.23</v>
      </c>
      <c r="AF4321">
        <v>2723865103.75</v>
      </c>
      <c r="AG4321">
        <v>166015.91</v>
      </c>
      <c r="AH4321">
        <v>2.1</v>
      </c>
      <c r="AI4321">
        <v>31792.44</v>
      </c>
      <c r="AJ4321">
        <v>21.29</v>
      </c>
      <c r="AK4321">
        <v>2706954.58</v>
      </c>
      <c r="AL4321">
        <v>0.34499999999999997</v>
      </c>
      <c r="AM4321">
        <v>43865.63</v>
      </c>
      <c r="AN4321">
        <v>413.1</v>
      </c>
      <c r="AO4321">
        <v>532.87</v>
      </c>
      <c r="AP4321">
        <v>220128.6</v>
      </c>
      <c r="AQ4321">
        <v>2632876.48</v>
      </c>
      <c r="AR4321" t="s">
        <v>61</v>
      </c>
      <c r="AS4321" t="s">
        <v>61</v>
      </c>
      <c r="AT4321" t="s">
        <v>62</v>
      </c>
      <c r="AU4321" t="s">
        <v>63</v>
      </c>
    </row>
    <row r="4322" spans="1:47" x14ac:dyDescent="0.25">
      <c r="A4322" t="s">
        <v>5649</v>
      </c>
      <c r="B4322">
        <v>2020</v>
      </c>
      <c r="C4322">
        <v>4</v>
      </c>
      <c r="D4322" t="s">
        <v>77</v>
      </c>
      <c r="E4322" s="1">
        <v>43926</v>
      </c>
      <c r="F4322" s="1">
        <v>43947</v>
      </c>
      <c r="G4322">
        <v>21</v>
      </c>
      <c r="I4322" t="s">
        <v>65</v>
      </c>
      <c r="J4322" t="s">
        <v>66</v>
      </c>
      <c r="K4322" t="s">
        <v>391</v>
      </c>
      <c r="L4322">
        <v>9999.99</v>
      </c>
      <c r="M4322" t="s">
        <v>90</v>
      </c>
      <c r="N4322" t="s">
        <v>106</v>
      </c>
      <c r="O4322" t="s">
        <v>107</v>
      </c>
      <c r="P4322" t="s">
        <v>226</v>
      </c>
      <c r="Q4322" t="s">
        <v>204</v>
      </c>
      <c r="R4322" t="s">
        <v>2279</v>
      </c>
      <c r="S4322" t="s">
        <v>130</v>
      </c>
      <c r="T4322" t="s">
        <v>74</v>
      </c>
      <c r="U4322" t="s">
        <v>96</v>
      </c>
      <c r="V4322">
        <v>70246</v>
      </c>
      <c r="W4322">
        <v>40031</v>
      </c>
      <c r="X4322">
        <v>7</v>
      </c>
      <c r="Y4322">
        <v>14.1</v>
      </c>
      <c r="Z4322">
        <v>63764.53</v>
      </c>
      <c r="AB4322">
        <v>39.74</v>
      </c>
      <c r="AC4322">
        <v>2534002.42</v>
      </c>
      <c r="AD4322">
        <v>26190643.050000001</v>
      </c>
      <c r="AE4322">
        <v>163.5</v>
      </c>
      <c r="AF4322">
        <v>4282170138.6799998</v>
      </c>
      <c r="AG4322">
        <v>158180.57</v>
      </c>
      <c r="AH4322">
        <v>0.7</v>
      </c>
      <c r="AI4322">
        <v>10265.299999999999</v>
      </c>
      <c r="AJ4322">
        <v>16.170000000000002</v>
      </c>
      <c r="AK4322">
        <v>0</v>
      </c>
      <c r="AL4322">
        <v>0.33200000000000002</v>
      </c>
      <c r="AM4322">
        <v>86952.93</v>
      </c>
      <c r="AN4322">
        <v>577</v>
      </c>
      <c r="AO4322">
        <v>484.02</v>
      </c>
      <c r="AP4322">
        <v>279279.53999999998</v>
      </c>
      <c r="AQ4322">
        <v>3068680.76</v>
      </c>
      <c r="AR4322" t="s">
        <v>124</v>
      </c>
      <c r="AS4322" t="s">
        <v>61</v>
      </c>
      <c r="AT4322" t="s">
        <v>62</v>
      </c>
      <c r="AU4322" t="s">
        <v>63</v>
      </c>
    </row>
    <row r="4323" spans="1:47" x14ac:dyDescent="0.25">
      <c r="A4323" t="s">
        <v>5650</v>
      </c>
      <c r="B4323">
        <v>2023</v>
      </c>
      <c r="C4323">
        <v>4</v>
      </c>
      <c r="D4323" t="s">
        <v>77</v>
      </c>
      <c r="E4323" s="1">
        <v>45032</v>
      </c>
      <c r="F4323" s="1">
        <v>45041</v>
      </c>
      <c r="G4323">
        <v>9</v>
      </c>
      <c r="H4323">
        <v>7.5</v>
      </c>
      <c r="I4323" t="s">
        <v>65</v>
      </c>
      <c r="J4323" t="s">
        <v>50</v>
      </c>
      <c r="K4323" t="s">
        <v>423</v>
      </c>
      <c r="L4323">
        <v>2710.1941000000002</v>
      </c>
      <c r="M4323" t="s">
        <v>52</v>
      </c>
      <c r="N4323" t="s">
        <v>168</v>
      </c>
      <c r="O4323" t="s">
        <v>91</v>
      </c>
      <c r="P4323" t="s">
        <v>128</v>
      </c>
      <c r="Q4323" t="s">
        <v>108</v>
      </c>
      <c r="R4323" t="s">
        <v>1730</v>
      </c>
      <c r="S4323" t="s">
        <v>142</v>
      </c>
      <c r="T4323" t="s">
        <v>74</v>
      </c>
      <c r="U4323" t="s">
        <v>110</v>
      </c>
      <c r="V4323">
        <v>52526</v>
      </c>
      <c r="W4323">
        <v>29811</v>
      </c>
      <c r="X4323">
        <v>19.7</v>
      </c>
      <c r="Y4323">
        <v>15.3</v>
      </c>
      <c r="Z4323">
        <v>44362.51</v>
      </c>
      <c r="AB4323">
        <v>49.65</v>
      </c>
      <c r="AC4323">
        <v>2202598.62</v>
      </c>
      <c r="AD4323">
        <v>21392489.57</v>
      </c>
      <c r="AE4323">
        <v>284.69</v>
      </c>
      <c r="AF4323">
        <v>6090227855.6800003</v>
      </c>
      <c r="AG4323">
        <v>132252.48000000001</v>
      </c>
      <c r="AH4323">
        <v>0</v>
      </c>
      <c r="AI4323">
        <v>0</v>
      </c>
      <c r="AJ4323">
        <v>15.29</v>
      </c>
      <c r="AK4323">
        <v>0</v>
      </c>
      <c r="AL4323">
        <v>0.253</v>
      </c>
      <c r="AM4323">
        <v>54123</v>
      </c>
      <c r="AN4323">
        <v>347.6</v>
      </c>
      <c r="AO4323">
        <v>465.83</v>
      </c>
      <c r="AP4323">
        <v>161922.51</v>
      </c>
      <c r="AQ4323">
        <v>2550896.61</v>
      </c>
      <c r="AR4323" t="s">
        <v>61</v>
      </c>
      <c r="AS4323" t="s">
        <v>124</v>
      </c>
      <c r="AT4323" t="s">
        <v>62</v>
      </c>
      <c r="AU4323" t="s">
        <v>63</v>
      </c>
    </row>
    <row r="4324" spans="1:47" x14ac:dyDescent="0.25">
      <c r="A4324" t="s">
        <v>5651</v>
      </c>
      <c r="B4324">
        <v>2022</v>
      </c>
      <c r="C4324">
        <v>7</v>
      </c>
      <c r="D4324" t="s">
        <v>89</v>
      </c>
      <c r="E4324" s="1">
        <v>44765</v>
      </c>
      <c r="F4324" s="1">
        <v>44779</v>
      </c>
      <c r="G4324">
        <v>14</v>
      </c>
      <c r="H4324">
        <v>1.6</v>
      </c>
      <c r="I4324" t="s">
        <v>49</v>
      </c>
      <c r="J4324" t="s">
        <v>50</v>
      </c>
      <c r="K4324" t="s">
        <v>120</v>
      </c>
      <c r="L4324">
        <v>2710.1921000000002</v>
      </c>
      <c r="M4324" t="s">
        <v>68</v>
      </c>
      <c r="N4324" t="s">
        <v>106</v>
      </c>
      <c r="O4324" t="s">
        <v>189</v>
      </c>
      <c r="P4324" t="s">
        <v>93</v>
      </c>
      <c r="Q4324" t="s">
        <v>82</v>
      </c>
      <c r="R4324" t="s">
        <v>3281</v>
      </c>
      <c r="S4324" t="s">
        <v>123</v>
      </c>
      <c r="T4324" t="s">
        <v>74</v>
      </c>
      <c r="U4324" t="s">
        <v>166</v>
      </c>
      <c r="V4324">
        <v>48051</v>
      </c>
      <c r="W4324">
        <v>35211</v>
      </c>
      <c r="X4324">
        <v>19.600000000000001</v>
      </c>
      <c r="Y4324">
        <v>12.9</v>
      </c>
      <c r="Z4324">
        <v>44259.29</v>
      </c>
      <c r="AB4324">
        <v>35.479999999999997</v>
      </c>
      <c r="AC4324">
        <v>1570319.61</v>
      </c>
      <c r="AD4324">
        <v>44520862.399999999</v>
      </c>
      <c r="AE4324">
        <v>219.45</v>
      </c>
      <c r="AF4324">
        <v>9770103253.6800003</v>
      </c>
      <c r="AG4324">
        <v>59826.87</v>
      </c>
      <c r="AH4324">
        <v>0</v>
      </c>
      <c r="AI4324">
        <v>0</v>
      </c>
      <c r="AJ4324">
        <v>20.34</v>
      </c>
      <c r="AK4324">
        <v>9055543.4100000001</v>
      </c>
      <c r="AL4324">
        <v>0.123</v>
      </c>
      <c r="AM4324">
        <v>54760.66</v>
      </c>
      <c r="AN4324">
        <v>629</v>
      </c>
      <c r="AO4324">
        <v>552.74</v>
      </c>
      <c r="AP4324">
        <v>347673.46</v>
      </c>
      <c r="AQ4324">
        <v>2032580.6</v>
      </c>
      <c r="AR4324" t="s">
        <v>61</v>
      </c>
      <c r="AS4324" t="s">
        <v>61</v>
      </c>
      <c r="AT4324" t="s">
        <v>62</v>
      </c>
      <c r="AU4324" t="s">
        <v>63</v>
      </c>
    </row>
    <row r="4325" spans="1:47" x14ac:dyDescent="0.25">
      <c r="A4325" t="s">
        <v>5652</v>
      </c>
      <c r="B4325">
        <v>2020</v>
      </c>
      <c r="C4325">
        <v>1</v>
      </c>
      <c r="D4325" t="s">
        <v>48</v>
      </c>
      <c r="E4325" s="1">
        <v>43852</v>
      </c>
      <c r="F4325" s="1">
        <v>43867</v>
      </c>
      <c r="G4325">
        <v>15</v>
      </c>
      <c r="H4325">
        <v>7.8</v>
      </c>
      <c r="I4325" t="s">
        <v>49</v>
      </c>
      <c r="J4325" t="s">
        <v>112</v>
      </c>
      <c r="K4325" t="s">
        <v>113</v>
      </c>
      <c r="L4325">
        <v>7304.39</v>
      </c>
      <c r="M4325" t="s">
        <v>80</v>
      </c>
      <c r="N4325" t="s">
        <v>168</v>
      </c>
      <c r="O4325" t="s">
        <v>54</v>
      </c>
      <c r="P4325" t="s">
        <v>196</v>
      </c>
      <c r="Q4325" t="s">
        <v>82</v>
      </c>
      <c r="R4325" t="s">
        <v>916</v>
      </c>
      <c r="S4325" t="s">
        <v>73</v>
      </c>
      <c r="T4325" t="s">
        <v>131</v>
      </c>
      <c r="U4325" t="s">
        <v>103</v>
      </c>
      <c r="V4325">
        <v>5709</v>
      </c>
      <c r="W4325">
        <v>4113</v>
      </c>
      <c r="X4325">
        <v>24.7</v>
      </c>
      <c r="Y4325">
        <v>14.4</v>
      </c>
      <c r="Z4325">
        <v>5006.25</v>
      </c>
      <c r="AB4325">
        <v>41.9</v>
      </c>
      <c r="AC4325">
        <v>209761.88</v>
      </c>
      <c r="AD4325">
        <v>4176313.88</v>
      </c>
      <c r="AE4325">
        <v>167.31</v>
      </c>
      <c r="AF4325">
        <v>698739075.25999999</v>
      </c>
      <c r="AG4325">
        <v>213960.71</v>
      </c>
      <c r="AH4325">
        <v>1.4</v>
      </c>
      <c r="AI4325">
        <v>44335.01</v>
      </c>
      <c r="AJ4325">
        <v>22.41</v>
      </c>
      <c r="AK4325">
        <v>935911.94</v>
      </c>
      <c r="AL4325">
        <v>0.27700000000000002</v>
      </c>
      <c r="AM4325">
        <v>11568.39</v>
      </c>
      <c r="AN4325">
        <v>228.7</v>
      </c>
      <c r="AO4325">
        <v>359.03</v>
      </c>
      <c r="AP4325">
        <v>82110.16</v>
      </c>
      <c r="AQ4325">
        <v>561736.15</v>
      </c>
      <c r="AR4325" t="s">
        <v>61</v>
      </c>
      <c r="AS4325" t="s">
        <v>61</v>
      </c>
      <c r="AT4325" t="s">
        <v>293</v>
      </c>
      <c r="AU4325" t="s">
        <v>63</v>
      </c>
    </row>
    <row r="4326" spans="1:47" x14ac:dyDescent="0.25">
      <c r="A4326" t="s">
        <v>5653</v>
      </c>
      <c r="B4326">
        <v>2021</v>
      </c>
      <c r="C4326">
        <v>5</v>
      </c>
      <c r="D4326" t="s">
        <v>77</v>
      </c>
      <c r="E4326" s="1">
        <v>44340</v>
      </c>
      <c r="F4326" s="1">
        <v>44349</v>
      </c>
      <c r="G4326">
        <v>9</v>
      </c>
      <c r="H4326">
        <v>20.100000000000001</v>
      </c>
      <c r="I4326" t="s">
        <v>65</v>
      </c>
      <c r="J4326" t="s">
        <v>239</v>
      </c>
      <c r="K4326" t="s">
        <v>240</v>
      </c>
      <c r="L4326">
        <v>3105.2</v>
      </c>
      <c r="M4326" t="s">
        <v>68</v>
      </c>
      <c r="N4326" t="s">
        <v>69</v>
      </c>
      <c r="O4326" t="s">
        <v>107</v>
      </c>
      <c r="P4326" t="s">
        <v>184</v>
      </c>
      <c r="Q4326" t="s">
        <v>196</v>
      </c>
      <c r="R4326" t="s">
        <v>219</v>
      </c>
      <c r="S4326" t="s">
        <v>161</v>
      </c>
      <c r="T4326" t="s">
        <v>148</v>
      </c>
      <c r="U4326" t="s">
        <v>96</v>
      </c>
      <c r="V4326">
        <v>32676</v>
      </c>
      <c r="W4326">
        <v>20084</v>
      </c>
      <c r="X4326">
        <v>1.3</v>
      </c>
      <c r="Y4326">
        <v>14.6</v>
      </c>
      <c r="Z4326">
        <v>28895.85</v>
      </c>
      <c r="AB4326">
        <v>21.2</v>
      </c>
      <c r="AC4326">
        <v>612592.02</v>
      </c>
      <c r="AD4326">
        <v>7984790.2300000004</v>
      </c>
      <c r="AE4326">
        <v>167.86</v>
      </c>
      <c r="AF4326">
        <v>1340326888.01</v>
      </c>
      <c r="AG4326">
        <v>211908.73</v>
      </c>
      <c r="AH4326">
        <v>4</v>
      </c>
      <c r="AI4326">
        <v>118454.58</v>
      </c>
      <c r="AJ4326">
        <v>12.06</v>
      </c>
      <c r="AK4326">
        <v>0</v>
      </c>
      <c r="AL4326">
        <v>0.221</v>
      </c>
      <c r="AM4326">
        <v>17646.39</v>
      </c>
      <c r="AN4326">
        <v>176.4</v>
      </c>
      <c r="AO4326">
        <v>643.57000000000005</v>
      </c>
      <c r="AP4326">
        <v>113525.75</v>
      </c>
      <c r="AQ4326">
        <v>1074127.47</v>
      </c>
      <c r="AR4326" t="s">
        <v>61</v>
      </c>
      <c r="AS4326" t="s">
        <v>61</v>
      </c>
      <c r="AT4326" t="s">
        <v>62</v>
      </c>
      <c r="AU4326" t="s">
        <v>63</v>
      </c>
    </row>
    <row r="4327" spans="1:47" x14ac:dyDescent="0.25">
      <c r="A4327" t="s">
        <v>5654</v>
      </c>
      <c r="B4327">
        <v>2025</v>
      </c>
      <c r="C4327">
        <v>5</v>
      </c>
      <c r="D4327" t="s">
        <v>77</v>
      </c>
      <c r="E4327" s="1">
        <v>45802</v>
      </c>
      <c r="F4327" s="1">
        <v>45824</v>
      </c>
      <c r="G4327">
        <v>22</v>
      </c>
      <c r="H4327">
        <v>6.9</v>
      </c>
      <c r="I4327" t="s">
        <v>65</v>
      </c>
      <c r="J4327" t="s">
        <v>78</v>
      </c>
      <c r="K4327" t="s">
        <v>177</v>
      </c>
      <c r="L4327">
        <v>1001.99</v>
      </c>
      <c r="M4327" t="s">
        <v>98</v>
      </c>
      <c r="N4327" t="s">
        <v>106</v>
      </c>
      <c r="O4327" t="s">
        <v>99</v>
      </c>
      <c r="P4327" t="s">
        <v>100</v>
      </c>
      <c r="Q4327" t="s">
        <v>201</v>
      </c>
      <c r="R4327" t="s">
        <v>2848</v>
      </c>
      <c r="S4327" t="s">
        <v>130</v>
      </c>
      <c r="T4327" t="s">
        <v>95</v>
      </c>
      <c r="U4327" t="s">
        <v>110</v>
      </c>
      <c r="V4327">
        <v>74325</v>
      </c>
      <c r="W4327">
        <v>50594</v>
      </c>
      <c r="X4327">
        <v>8.3000000000000007</v>
      </c>
      <c r="Y4327">
        <v>13.7</v>
      </c>
      <c r="Z4327">
        <v>58932.63</v>
      </c>
      <c r="AB4327">
        <v>17.760000000000002</v>
      </c>
      <c r="AC4327">
        <v>1046643.51</v>
      </c>
      <c r="AD4327">
        <v>15756817.279999999</v>
      </c>
      <c r="AE4327">
        <v>276.54000000000002</v>
      </c>
      <c r="AF4327">
        <v>4357390250.6099997</v>
      </c>
      <c r="AG4327">
        <v>99943.42</v>
      </c>
      <c r="AH4327">
        <v>0</v>
      </c>
      <c r="AI4327">
        <v>0</v>
      </c>
      <c r="AJ4327">
        <v>5.27</v>
      </c>
      <c r="AK4327">
        <v>0</v>
      </c>
      <c r="AL4327">
        <v>0.26400000000000001</v>
      </c>
      <c r="AM4327">
        <v>41598</v>
      </c>
      <c r="AN4327">
        <v>521.9</v>
      </c>
      <c r="AO4327">
        <v>594.84</v>
      </c>
      <c r="AP4327">
        <v>310447</v>
      </c>
      <c r="AQ4327">
        <v>1498631.93</v>
      </c>
      <c r="AR4327" t="s">
        <v>61</v>
      </c>
      <c r="AS4327" t="s">
        <v>61</v>
      </c>
      <c r="AT4327" t="s">
        <v>62</v>
      </c>
      <c r="AU4327" t="s">
        <v>63</v>
      </c>
    </row>
    <row r="4328" spans="1:47" x14ac:dyDescent="0.25">
      <c r="A4328" t="s">
        <v>5655</v>
      </c>
      <c r="B4328">
        <v>2021</v>
      </c>
      <c r="C4328">
        <v>1</v>
      </c>
      <c r="D4328" t="s">
        <v>48</v>
      </c>
      <c r="E4328" s="1">
        <v>44198</v>
      </c>
      <c r="F4328" s="1">
        <v>44212</v>
      </c>
      <c r="G4328">
        <v>14</v>
      </c>
      <c r="I4328" t="s">
        <v>49</v>
      </c>
      <c r="J4328" t="s">
        <v>239</v>
      </c>
      <c r="K4328" t="s">
        <v>240</v>
      </c>
      <c r="L4328">
        <v>3105.2</v>
      </c>
      <c r="M4328" t="s">
        <v>90</v>
      </c>
      <c r="N4328" t="s">
        <v>81</v>
      </c>
      <c r="O4328" t="s">
        <v>54</v>
      </c>
      <c r="P4328" t="s">
        <v>257</v>
      </c>
      <c r="Q4328" t="s">
        <v>128</v>
      </c>
      <c r="R4328" t="s">
        <v>1832</v>
      </c>
      <c r="S4328" t="s">
        <v>161</v>
      </c>
      <c r="T4328" t="s">
        <v>131</v>
      </c>
      <c r="U4328" t="s">
        <v>166</v>
      </c>
      <c r="V4328">
        <v>16128</v>
      </c>
      <c r="W4328">
        <v>9058</v>
      </c>
      <c r="X4328">
        <v>20.7</v>
      </c>
      <c r="Y4328">
        <v>15.5</v>
      </c>
      <c r="Z4328">
        <v>15100.03</v>
      </c>
      <c r="AB4328">
        <v>17.84</v>
      </c>
      <c r="AC4328">
        <v>269384.53999999998</v>
      </c>
      <c r="AD4328">
        <v>8720116.3200000003</v>
      </c>
      <c r="AE4328">
        <v>169.1</v>
      </c>
      <c r="AF4328">
        <v>1474571669.71</v>
      </c>
      <c r="AG4328">
        <v>62852.79</v>
      </c>
      <c r="AH4328">
        <v>0</v>
      </c>
      <c r="AI4328">
        <v>0</v>
      </c>
      <c r="AJ4328">
        <v>17.760000000000002</v>
      </c>
      <c r="AK4328">
        <v>1548692.66</v>
      </c>
      <c r="AL4328">
        <v>0.153</v>
      </c>
      <c r="AM4328">
        <v>13341.78</v>
      </c>
      <c r="AN4328">
        <v>632.9</v>
      </c>
      <c r="AO4328">
        <v>520.41999999999996</v>
      </c>
      <c r="AP4328">
        <v>329373.82</v>
      </c>
      <c r="AQ4328">
        <v>674952.93</v>
      </c>
      <c r="AR4328" t="s">
        <v>61</v>
      </c>
      <c r="AS4328" t="s">
        <v>61</v>
      </c>
      <c r="AT4328" t="s">
        <v>62</v>
      </c>
      <c r="AU4328" t="s">
        <v>63</v>
      </c>
    </row>
    <row r="4329" spans="1:47" x14ac:dyDescent="0.25">
      <c r="A4329" t="s">
        <v>5656</v>
      </c>
      <c r="B4329">
        <v>2025</v>
      </c>
      <c r="C4329">
        <v>6</v>
      </c>
      <c r="D4329" t="s">
        <v>77</v>
      </c>
      <c r="E4329" s="1">
        <v>45823</v>
      </c>
      <c r="F4329" s="1">
        <v>45842</v>
      </c>
      <c r="G4329">
        <v>19</v>
      </c>
      <c r="H4329">
        <v>16.600000000000001</v>
      </c>
      <c r="I4329" t="s">
        <v>65</v>
      </c>
      <c r="J4329" t="s">
        <v>134</v>
      </c>
      <c r="K4329" t="s">
        <v>135</v>
      </c>
      <c r="L4329">
        <v>9999.0098999999991</v>
      </c>
      <c r="M4329" t="s">
        <v>80</v>
      </c>
      <c r="N4329" t="s">
        <v>81</v>
      </c>
      <c r="O4329" t="s">
        <v>54</v>
      </c>
      <c r="P4329" t="s">
        <v>92</v>
      </c>
      <c r="Q4329" t="s">
        <v>83</v>
      </c>
      <c r="R4329" t="s">
        <v>1891</v>
      </c>
      <c r="S4329" t="s">
        <v>137</v>
      </c>
      <c r="T4329" t="s">
        <v>187</v>
      </c>
      <c r="U4329" t="s">
        <v>228</v>
      </c>
      <c r="V4329">
        <v>4629</v>
      </c>
      <c r="W4329">
        <v>3354</v>
      </c>
      <c r="X4329">
        <v>6.5</v>
      </c>
      <c r="Y4329">
        <v>11.1</v>
      </c>
      <c r="Z4329">
        <v>4389.74</v>
      </c>
      <c r="AB4329">
        <v>13.43</v>
      </c>
      <c r="AC4329">
        <v>58954.21</v>
      </c>
      <c r="AD4329">
        <v>4484119.41</v>
      </c>
      <c r="AE4329">
        <v>276.94</v>
      </c>
      <c r="AF4329">
        <v>1241832029.4100001</v>
      </c>
      <c r="AG4329">
        <v>78373.429999999993</v>
      </c>
      <c r="AH4329">
        <v>1.3</v>
      </c>
      <c r="AI4329">
        <v>10764.28</v>
      </c>
      <c r="AJ4329">
        <v>19.25</v>
      </c>
      <c r="AK4329">
        <v>0</v>
      </c>
      <c r="AL4329">
        <v>0.29799999999999999</v>
      </c>
      <c r="AM4329">
        <v>13362.68</v>
      </c>
      <c r="AN4329">
        <v>1029.0999999999999</v>
      </c>
      <c r="AO4329">
        <v>442.88</v>
      </c>
      <c r="AP4329">
        <v>455767.81</v>
      </c>
      <c r="AQ4329">
        <v>617222.41</v>
      </c>
      <c r="AR4329" t="s">
        <v>61</v>
      </c>
      <c r="AS4329" t="s">
        <v>61</v>
      </c>
      <c r="AT4329" t="s">
        <v>293</v>
      </c>
      <c r="AU4329" t="s">
        <v>63</v>
      </c>
    </row>
    <row r="4330" spans="1:47" x14ac:dyDescent="0.25">
      <c r="A4330" t="s">
        <v>5657</v>
      </c>
      <c r="B4330">
        <v>2025</v>
      </c>
      <c r="C4330">
        <v>5</v>
      </c>
      <c r="D4330" t="s">
        <v>77</v>
      </c>
      <c r="E4330" s="1">
        <v>45787</v>
      </c>
      <c r="F4330" s="1">
        <v>45800</v>
      </c>
      <c r="G4330">
        <v>13</v>
      </c>
      <c r="H4330">
        <v>20.8</v>
      </c>
      <c r="I4330" t="s">
        <v>65</v>
      </c>
      <c r="J4330" t="s">
        <v>78</v>
      </c>
      <c r="K4330" t="s">
        <v>79</v>
      </c>
      <c r="L4330">
        <v>1005.9</v>
      </c>
      <c r="M4330" t="s">
        <v>98</v>
      </c>
      <c r="N4330" t="s">
        <v>81</v>
      </c>
      <c r="O4330" t="s">
        <v>99</v>
      </c>
      <c r="P4330" t="s">
        <v>70</v>
      </c>
      <c r="Q4330" t="s">
        <v>71</v>
      </c>
      <c r="R4330" t="s">
        <v>5658</v>
      </c>
      <c r="S4330" t="s">
        <v>85</v>
      </c>
      <c r="T4330" t="s">
        <v>86</v>
      </c>
      <c r="U4330" t="s">
        <v>259</v>
      </c>
      <c r="V4330">
        <v>43618</v>
      </c>
      <c r="W4330">
        <v>28678</v>
      </c>
      <c r="X4330">
        <v>20.7</v>
      </c>
      <c r="Y4330">
        <v>11</v>
      </c>
      <c r="Z4330">
        <v>34198.04</v>
      </c>
      <c r="AB4330">
        <v>21.72</v>
      </c>
      <c r="AC4330">
        <v>742781.43</v>
      </c>
      <c r="AD4330">
        <v>26585898.280000001</v>
      </c>
      <c r="AE4330">
        <v>276.24</v>
      </c>
      <c r="AF4330">
        <v>7344088540.8699999</v>
      </c>
      <c r="AG4330">
        <v>188575.94</v>
      </c>
      <c r="AH4330">
        <v>2.1</v>
      </c>
      <c r="AI4330">
        <v>58431.18</v>
      </c>
      <c r="AJ4330">
        <v>13.24</v>
      </c>
      <c r="AK4330">
        <v>0</v>
      </c>
      <c r="AL4330">
        <v>0.21099999999999999</v>
      </c>
      <c r="AM4330">
        <v>56096.25</v>
      </c>
      <c r="AN4330">
        <v>272.3</v>
      </c>
      <c r="AO4330">
        <v>417.48</v>
      </c>
      <c r="AP4330">
        <v>113679.8</v>
      </c>
      <c r="AQ4330">
        <v>1159564.6000000001</v>
      </c>
      <c r="AR4330" t="s">
        <v>61</v>
      </c>
      <c r="AS4330" t="s">
        <v>61</v>
      </c>
      <c r="AT4330" t="s">
        <v>62</v>
      </c>
      <c r="AU4330" t="s">
        <v>63</v>
      </c>
    </row>
    <row r="4331" spans="1:47" x14ac:dyDescent="0.25">
      <c r="A4331" t="s">
        <v>5659</v>
      </c>
      <c r="B4331">
        <v>2025</v>
      </c>
      <c r="C4331">
        <v>11</v>
      </c>
      <c r="D4331" t="s">
        <v>119</v>
      </c>
      <c r="E4331" s="1">
        <v>45972</v>
      </c>
      <c r="F4331" s="1">
        <v>45996</v>
      </c>
      <c r="G4331">
        <v>24</v>
      </c>
      <c r="H4331">
        <v>6.5</v>
      </c>
      <c r="I4331" t="s">
        <v>65</v>
      </c>
      <c r="J4331" t="s">
        <v>66</v>
      </c>
      <c r="K4331" t="s">
        <v>67</v>
      </c>
      <c r="L4331">
        <v>8479.8989999999994</v>
      </c>
      <c r="M4331" t="s">
        <v>68</v>
      </c>
      <c r="N4331" t="s">
        <v>81</v>
      </c>
      <c r="O4331" t="s">
        <v>54</v>
      </c>
      <c r="P4331" t="s">
        <v>226</v>
      </c>
      <c r="Q4331" t="s">
        <v>230</v>
      </c>
      <c r="R4331" t="s">
        <v>5648</v>
      </c>
      <c r="S4331" t="s">
        <v>156</v>
      </c>
      <c r="T4331" t="s">
        <v>74</v>
      </c>
      <c r="U4331" t="s">
        <v>228</v>
      </c>
      <c r="V4331">
        <v>20291</v>
      </c>
      <c r="W4331">
        <v>12859</v>
      </c>
      <c r="X4331">
        <v>10.3</v>
      </c>
      <c r="Y4331">
        <v>10.3</v>
      </c>
      <c r="Z4331">
        <v>16836.43</v>
      </c>
      <c r="AA4331">
        <v>1202</v>
      </c>
      <c r="AB4331">
        <v>2043.72</v>
      </c>
      <c r="AC4331">
        <v>2456551.44</v>
      </c>
      <c r="AD4331">
        <v>40756114.469999999</v>
      </c>
      <c r="AE4331">
        <v>276.27999999999997</v>
      </c>
      <c r="AF4331">
        <v>11260099305.77</v>
      </c>
      <c r="AG4331">
        <v>104556.2</v>
      </c>
      <c r="AH4331">
        <v>0</v>
      </c>
      <c r="AI4331">
        <v>0</v>
      </c>
      <c r="AJ4331">
        <v>3.29</v>
      </c>
      <c r="AK4331">
        <v>0</v>
      </c>
      <c r="AL4331">
        <v>0.14000000000000001</v>
      </c>
      <c r="AM4331">
        <v>57058.559999999998</v>
      </c>
      <c r="AN4331">
        <v>555.6</v>
      </c>
      <c r="AO4331">
        <v>479.98</v>
      </c>
      <c r="AP4331">
        <v>266676.89</v>
      </c>
      <c r="AQ4331">
        <v>2884843.09</v>
      </c>
      <c r="AR4331" t="s">
        <v>61</v>
      </c>
      <c r="AS4331" t="s">
        <v>61</v>
      </c>
      <c r="AT4331" t="s">
        <v>62</v>
      </c>
      <c r="AU4331" t="s">
        <v>63</v>
      </c>
    </row>
    <row r="4332" spans="1:47" x14ac:dyDescent="0.25">
      <c r="A4332" t="s">
        <v>5660</v>
      </c>
      <c r="B4332">
        <v>2020</v>
      </c>
      <c r="C4332">
        <v>4</v>
      </c>
      <c r="D4332" t="s">
        <v>77</v>
      </c>
      <c r="E4332" s="1">
        <v>43933</v>
      </c>
      <c r="F4332" s="1">
        <v>43951</v>
      </c>
      <c r="G4332">
        <v>18</v>
      </c>
      <c r="H4332">
        <v>13.2</v>
      </c>
      <c r="I4332" t="s">
        <v>65</v>
      </c>
      <c r="J4332" t="s">
        <v>66</v>
      </c>
      <c r="K4332" t="s">
        <v>251</v>
      </c>
      <c r="L4332">
        <v>8543.7000000000007</v>
      </c>
      <c r="M4332" t="s">
        <v>90</v>
      </c>
      <c r="N4332" t="s">
        <v>168</v>
      </c>
      <c r="O4332" t="s">
        <v>200</v>
      </c>
      <c r="P4332" t="s">
        <v>226</v>
      </c>
      <c r="Q4332" t="s">
        <v>150</v>
      </c>
      <c r="R4332" t="s">
        <v>3314</v>
      </c>
      <c r="S4332" t="s">
        <v>156</v>
      </c>
      <c r="T4332" t="s">
        <v>131</v>
      </c>
      <c r="U4332" t="s">
        <v>110</v>
      </c>
      <c r="V4332">
        <v>8827</v>
      </c>
      <c r="W4332">
        <v>5993</v>
      </c>
      <c r="X4332">
        <v>1.5</v>
      </c>
      <c r="Y4332">
        <v>13.1</v>
      </c>
      <c r="Z4332">
        <v>7912.93</v>
      </c>
      <c r="AA4332">
        <v>565</v>
      </c>
      <c r="AB4332">
        <v>3092.87</v>
      </c>
      <c r="AC4332">
        <v>1747471.55</v>
      </c>
      <c r="AD4332">
        <v>15661350.189999999</v>
      </c>
      <c r="AE4332">
        <v>164.16</v>
      </c>
      <c r="AF4332">
        <v>2570967247.1900001</v>
      </c>
      <c r="AG4332">
        <v>166313.12</v>
      </c>
      <c r="AH4332">
        <v>0</v>
      </c>
      <c r="AI4332">
        <v>0</v>
      </c>
      <c r="AJ4332">
        <v>11.91</v>
      </c>
      <c r="AK4332">
        <v>0</v>
      </c>
      <c r="AL4332">
        <v>0.313</v>
      </c>
      <c r="AM4332">
        <v>49020.03</v>
      </c>
      <c r="AN4332">
        <v>488.5</v>
      </c>
      <c r="AO4332">
        <v>635.41</v>
      </c>
      <c r="AP4332">
        <v>310397.78000000003</v>
      </c>
      <c r="AQ4332">
        <v>2273202.48</v>
      </c>
      <c r="AR4332" t="s">
        <v>61</v>
      </c>
      <c r="AS4332" t="s">
        <v>61</v>
      </c>
      <c r="AT4332" t="s">
        <v>62</v>
      </c>
      <c r="AU4332" t="s">
        <v>63</v>
      </c>
    </row>
    <row r="4333" spans="1:47" x14ac:dyDescent="0.25">
      <c r="A4333" t="s">
        <v>5661</v>
      </c>
      <c r="B4333">
        <v>2024</v>
      </c>
      <c r="C4333">
        <v>2</v>
      </c>
      <c r="D4333" t="s">
        <v>48</v>
      </c>
      <c r="E4333" s="1">
        <v>45343</v>
      </c>
      <c r="F4333" s="1">
        <v>45363</v>
      </c>
      <c r="G4333">
        <v>20</v>
      </c>
      <c r="H4333">
        <v>6.2</v>
      </c>
      <c r="I4333" t="s">
        <v>65</v>
      </c>
      <c r="J4333" t="s">
        <v>50</v>
      </c>
      <c r="K4333" t="s">
        <v>145</v>
      </c>
      <c r="L4333">
        <v>2710.19</v>
      </c>
      <c r="M4333" t="s">
        <v>114</v>
      </c>
      <c r="N4333" t="s">
        <v>168</v>
      </c>
      <c r="O4333" t="s">
        <v>54</v>
      </c>
      <c r="P4333" t="s">
        <v>128</v>
      </c>
      <c r="Q4333" t="s">
        <v>174</v>
      </c>
      <c r="R4333" t="s">
        <v>4573</v>
      </c>
      <c r="S4333" t="s">
        <v>123</v>
      </c>
      <c r="T4333" t="s">
        <v>148</v>
      </c>
      <c r="U4333" t="s">
        <v>87</v>
      </c>
      <c r="V4333">
        <v>77597</v>
      </c>
      <c r="W4333">
        <v>50092</v>
      </c>
      <c r="X4333">
        <v>10.4</v>
      </c>
      <c r="Y4333">
        <v>11</v>
      </c>
      <c r="Z4333">
        <v>63308.160000000003</v>
      </c>
      <c r="AB4333">
        <v>44.48</v>
      </c>
      <c r="AC4333">
        <v>2815946.96</v>
      </c>
      <c r="AD4333">
        <v>70775990.549999997</v>
      </c>
      <c r="AE4333">
        <v>274.13</v>
      </c>
      <c r="AF4333">
        <v>19401822289.470001</v>
      </c>
      <c r="AG4333">
        <v>43431.79</v>
      </c>
      <c r="AH4333">
        <v>0</v>
      </c>
      <c r="AI4333">
        <v>0</v>
      </c>
      <c r="AJ4333">
        <v>18.399999999999999</v>
      </c>
      <c r="AK4333">
        <v>0</v>
      </c>
      <c r="AL4333">
        <v>0.30399999999999999</v>
      </c>
      <c r="AM4333">
        <v>215159.01</v>
      </c>
      <c r="AN4333">
        <v>454.2</v>
      </c>
      <c r="AO4333">
        <v>485.76</v>
      </c>
      <c r="AP4333">
        <v>220632.19</v>
      </c>
      <c r="AQ4333">
        <v>3295169.95</v>
      </c>
      <c r="AR4333" t="s">
        <v>61</v>
      </c>
      <c r="AS4333" t="s">
        <v>61</v>
      </c>
      <c r="AT4333" t="s">
        <v>62</v>
      </c>
      <c r="AU4333" t="s">
        <v>63</v>
      </c>
    </row>
    <row r="4334" spans="1:47" x14ac:dyDescent="0.25">
      <c r="A4334" t="s">
        <v>5662</v>
      </c>
      <c r="B4334">
        <v>2023</v>
      </c>
      <c r="C4334">
        <v>10</v>
      </c>
      <c r="D4334" t="s">
        <v>119</v>
      </c>
      <c r="E4334" s="1">
        <v>45226</v>
      </c>
      <c r="F4334" s="1">
        <v>45240</v>
      </c>
      <c r="G4334">
        <v>14</v>
      </c>
      <c r="H4334">
        <v>12.8</v>
      </c>
      <c r="I4334" t="s">
        <v>65</v>
      </c>
      <c r="J4334" t="s">
        <v>50</v>
      </c>
      <c r="K4334" t="s">
        <v>51</v>
      </c>
      <c r="L4334">
        <v>2709</v>
      </c>
      <c r="M4334" t="s">
        <v>90</v>
      </c>
      <c r="N4334" t="s">
        <v>81</v>
      </c>
      <c r="O4334" t="s">
        <v>107</v>
      </c>
      <c r="P4334" t="s">
        <v>92</v>
      </c>
      <c r="Q4334" t="s">
        <v>146</v>
      </c>
      <c r="R4334" t="s">
        <v>804</v>
      </c>
      <c r="S4334" t="s">
        <v>170</v>
      </c>
      <c r="T4334" t="s">
        <v>102</v>
      </c>
      <c r="U4334" t="s">
        <v>132</v>
      </c>
      <c r="V4334">
        <v>82413</v>
      </c>
      <c r="W4334">
        <v>51820</v>
      </c>
      <c r="X4334">
        <v>6.8</v>
      </c>
      <c r="Y4334">
        <v>14.9</v>
      </c>
      <c r="Z4334">
        <v>76810</v>
      </c>
      <c r="AB4334">
        <v>22.35</v>
      </c>
      <c r="AC4334">
        <v>1716703.5</v>
      </c>
      <c r="AD4334">
        <v>6730860.2999999998</v>
      </c>
      <c r="AE4334">
        <v>287.93</v>
      </c>
      <c r="AF4334">
        <v>1938016606.1800001</v>
      </c>
      <c r="AG4334">
        <v>63985.68</v>
      </c>
      <c r="AH4334">
        <v>0</v>
      </c>
      <c r="AI4334">
        <v>0</v>
      </c>
      <c r="AJ4334">
        <v>18.079999999999998</v>
      </c>
      <c r="AK4334">
        <v>0</v>
      </c>
      <c r="AL4334">
        <v>0.11700000000000001</v>
      </c>
      <c r="AM4334">
        <v>7875.11</v>
      </c>
      <c r="AN4334">
        <v>228.9</v>
      </c>
      <c r="AO4334">
        <v>527.62</v>
      </c>
      <c r="AP4334">
        <v>120772.22</v>
      </c>
      <c r="AQ4334">
        <v>1909336.51</v>
      </c>
      <c r="AR4334" t="s">
        <v>61</v>
      </c>
      <c r="AS4334" t="s">
        <v>61</v>
      </c>
      <c r="AT4334" t="s">
        <v>62</v>
      </c>
      <c r="AU4334" t="s">
        <v>63</v>
      </c>
    </row>
    <row r="4335" spans="1:47" x14ac:dyDescent="0.25">
      <c r="A4335" t="s">
        <v>5663</v>
      </c>
      <c r="B4335">
        <v>2022</v>
      </c>
      <c r="C4335">
        <v>2</v>
      </c>
      <c r="D4335" t="s">
        <v>48</v>
      </c>
      <c r="E4335" s="1">
        <v>44615</v>
      </c>
      <c r="F4335" s="1">
        <v>44630</v>
      </c>
      <c r="G4335">
        <v>15</v>
      </c>
      <c r="H4335">
        <v>13.5</v>
      </c>
      <c r="I4335" t="s">
        <v>65</v>
      </c>
      <c r="J4335" t="s">
        <v>112</v>
      </c>
      <c r="K4335" t="s">
        <v>340</v>
      </c>
      <c r="L4335">
        <v>7208.39</v>
      </c>
      <c r="M4335" t="s">
        <v>98</v>
      </c>
      <c r="N4335" t="s">
        <v>168</v>
      </c>
      <c r="O4335" t="s">
        <v>107</v>
      </c>
      <c r="P4335" t="s">
        <v>226</v>
      </c>
      <c r="Q4335" t="s">
        <v>140</v>
      </c>
      <c r="R4335" t="s">
        <v>4498</v>
      </c>
      <c r="S4335" t="s">
        <v>73</v>
      </c>
      <c r="T4335" t="s">
        <v>59</v>
      </c>
      <c r="U4335" t="s">
        <v>181</v>
      </c>
      <c r="V4335">
        <v>10789</v>
      </c>
      <c r="W4335">
        <v>6229</v>
      </c>
      <c r="X4335">
        <v>7.7</v>
      </c>
      <c r="Y4335">
        <v>11.2</v>
      </c>
      <c r="Z4335">
        <v>10230</v>
      </c>
      <c r="AB4335">
        <v>21.61</v>
      </c>
      <c r="AC4335">
        <v>221070.3</v>
      </c>
      <c r="AD4335">
        <v>9363723.5999999996</v>
      </c>
      <c r="AE4335">
        <v>218.67</v>
      </c>
      <c r="AF4335">
        <v>2047565439.6099999</v>
      </c>
      <c r="AG4335">
        <v>36001.089999999997</v>
      </c>
      <c r="AH4335">
        <v>0</v>
      </c>
      <c r="AI4335">
        <v>0</v>
      </c>
      <c r="AJ4335">
        <v>6.22</v>
      </c>
      <c r="AK4335">
        <v>0</v>
      </c>
      <c r="AL4335">
        <v>0.13500000000000001</v>
      </c>
      <c r="AM4335">
        <v>12641.03</v>
      </c>
      <c r="AN4335">
        <v>371.3</v>
      </c>
      <c r="AO4335">
        <v>440.04</v>
      </c>
      <c r="AP4335">
        <v>163386.85</v>
      </c>
      <c r="AQ4335">
        <v>433099.27</v>
      </c>
      <c r="AR4335" t="s">
        <v>61</v>
      </c>
      <c r="AS4335" t="s">
        <v>61</v>
      </c>
      <c r="AT4335" t="s">
        <v>62</v>
      </c>
      <c r="AU4335" t="s">
        <v>63</v>
      </c>
    </row>
    <row r="4336" spans="1:47" x14ac:dyDescent="0.25">
      <c r="A4336" t="s">
        <v>5664</v>
      </c>
      <c r="B4336">
        <v>2020</v>
      </c>
      <c r="C4336">
        <v>3</v>
      </c>
      <c r="D4336" t="s">
        <v>48</v>
      </c>
      <c r="E4336" s="1">
        <v>43920</v>
      </c>
      <c r="F4336" s="1">
        <v>43928</v>
      </c>
      <c r="G4336">
        <v>8</v>
      </c>
      <c r="H4336">
        <v>13.9</v>
      </c>
      <c r="I4336" t="s">
        <v>65</v>
      </c>
      <c r="J4336" t="s">
        <v>78</v>
      </c>
      <c r="K4336" t="s">
        <v>105</v>
      </c>
      <c r="L4336">
        <v>1201.9000000000001</v>
      </c>
      <c r="M4336" t="s">
        <v>114</v>
      </c>
      <c r="N4336" t="s">
        <v>69</v>
      </c>
      <c r="O4336" t="s">
        <v>107</v>
      </c>
      <c r="P4336" t="s">
        <v>184</v>
      </c>
      <c r="Q4336" t="s">
        <v>121</v>
      </c>
      <c r="R4336" t="s">
        <v>4402</v>
      </c>
      <c r="S4336" t="s">
        <v>85</v>
      </c>
      <c r="T4336" t="s">
        <v>59</v>
      </c>
      <c r="U4336" t="s">
        <v>213</v>
      </c>
      <c r="V4336">
        <v>63240</v>
      </c>
      <c r="W4336">
        <v>43674</v>
      </c>
      <c r="X4336">
        <v>6.3</v>
      </c>
      <c r="Y4336">
        <v>14</v>
      </c>
      <c r="Z4336">
        <v>49540.4</v>
      </c>
      <c r="AB4336">
        <v>43.54</v>
      </c>
      <c r="AC4336">
        <v>2156989.02</v>
      </c>
      <c r="AD4336">
        <v>36719839.880000003</v>
      </c>
      <c r="AE4336">
        <v>164</v>
      </c>
      <c r="AF4336">
        <v>6022053740.3199997</v>
      </c>
      <c r="AG4336">
        <v>207254.94</v>
      </c>
      <c r="AH4336">
        <v>0</v>
      </c>
      <c r="AI4336">
        <v>0</v>
      </c>
      <c r="AJ4336">
        <v>16.239999999999998</v>
      </c>
      <c r="AK4336">
        <v>0</v>
      </c>
      <c r="AL4336">
        <v>0.29899999999999999</v>
      </c>
      <c r="AM4336">
        <v>109792.32000000001</v>
      </c>
      <c r="AN4336">
        <v>285.8</v>
      </c>
      <c r="AO4336">
        <v>688.43</v>
      </c>
      <c r="AP4336">
        <v>196753.29</v>
      </c>
      <c r="AQ4336">
        <v>2670789.5699999998</v>
      </c>
      <c r="AR4336" t="s">
        <v>61</v>
      </c>
      <c r="AS4336" t="s">
        <v>61</v>
      </c>
      <c r="AT4336" t="s">
        <v>293</v>
      </c>
      <c r="AU4336" t="s">
        <v>63</v>
      </c>
    </row>
    <row r="4337" spans="1:47" x14ac:dyDescent="0.25">
      <c r="A4337" t="s">
        <v>5665</v>
      </c>
      <c r="B4337">
        <v>2022</v>
      </c>
      <c r="C4337">
        <v>12</v>
      </c>
      <c r="D4337" t="s">
        <v>119</v>
      </c>
      <c r="E4337" s="1">
        <v>44902</v>
      </c>
      <c r="F4337" s="1">
        <v>44917</v>
      </c>
      <c r="G4337">
        <v>15</v>
      </c>
      <c r="H4337">
        <v>15.3</v>
      </c>
      <c r="I4337" t="s">
        <v>49</v>
      </c>
      <c r="J4337" t="s">
        <v>66</v>
      </c>
      <c r="K4337" t="s">
        <v>245</v>
      </c>
      <c r="L4337">
        <v>8905.9</v>
      </c>
      <c r="M4337" t="s">
        <v>52</v>
      </c>
      <c r="N4337" t="s">
        <v>81</v>
      </c>
      <c r="O4337" t="s">
        <v>91</v>
      </c>
      <c r="P4337" t="s">
        <v>204</v>
      </c>
      <c r="Q4337" t="s">
        <v>70</v>
      </c>
      <c r="R4337" t="s">
        <v>5666</v>
      </c>
      <c r="S4337" t="s">
        <v>73</v>
      </c>
      <c r="T4337" t="s">
        <v>102</v>
      </c>
      <c r="U4337" t="s">
        <v>87</v>
      </c>
      <c r="V4337">
        <v>6374</v>
      </c>
      <c r="W4337">
        <v>4345</v>
      </c>
      <c r="X4337">
        <v>15.4</v>
      </c>
      <c r="Y4337">
        <v>12.2</v>
      </c>
      <c r="Z4337">
        <v>5442.93</v>
      </c>
      <c r="AB4337">
        <v>34.409999999999997</v>
      </c>
      <c r="AC4337">
        <v>187291.22</v>
      </c>
      <c r="AD4337">
        <v>5069381.71</v>
      </c>
      <c r="AE4337">
        <v>218.7</v>
      </c>
      <c r="AF4337">
        <v>1108673779.98</v>
      </c>
      <c r="AG4337">
        <v>249602.29</v>
      </c>
      <c r="AH4337">
        <v>0.2</v>
      </c>
      <c r="AI4337">
        <v>4610.78</v>
      </c>
      <c r="AJ4337">
        <v>7.03</v>
      </c>
      <c r="AK4337">
        <v>356377.53</v>
      </c>
      <c r="AL4337">
        <v>0.19600000000000001</v>
      </c>
      <c r="AM4337">
        <v>9935.99</v>
      </c>
      <c r="AN4337">
        <v>248.3</v>
      </c>
      <c r="AO4337">
        <v>593.80999999999995</v>
      </c>
      <c r="AP4337">
        <v>147443.01999999999</v>
      </c>
      <c r="AQ4337">
        <v>598883.30000000005</v>
      </c>
      <c r="AR4337" t="s">
        <v>61</v>
      </c>
      <c r="AS4337" t="s">
        <v>61</v>
      </c>
      <c r="AT4337" t="s">
        <v>62</v>
      </c>
      <c r="AU4337" t="s">
        <v>63</v>
      </c>
    </row>
    <row r="4338" spans="1:47" x14ac:dyDescent="0.25">
      <c r="A4338" t="s">
        <v>5667</v>
      </c>
      <c r="B4338">
        <v>2026</v>
      </c>
      <c r="C4338">
        <v>1</v>
      </c>
      <c r="D4338" t="s">
        <v>48</v>
      </c>
      <c r="E4338" s="1">
        <v>46039</v>
      </c>
      <c r="F4338" s="1">
        <v>46055</v>
      </c>
      <c r="G4338">
        <v>16</v>
      </c>
      <c r="H4338">
        <v>17.899999999999999</v>
      </c>
      <c r="I4338" t="s">
        <v>65</v>
      </c>
      <c r="J4338" t="s">
        <v>50</v>
      </c>
      <c r="K4338" t="s">
        <v>139</v>
      </c>
      <c r="L4338">
        <v>2710.1210999999998</v>
      </c>
      <c r="M4338" t="s">
        <v>68</v>
      </c>
      <c r="N4338" t="s">
        <v>69</v>
      </c>
      <c r="O4338" t="s">
        <v>91</v>
      </c>
      <c r="P4338" t="s">
        <v>100</v>
      </c>
      <c r="Q4338" t="s">
        <v>127</v>
      </c>
      <c r="R4338" t="s">
        <v>3366</v>
      </c>
      <c r="S4338" t="s">
        <v>142</v>
      </c>
      <c r="T4338" t="s">
        <v>187</v>
      </c>
      <c r="U4338" t="s">
        <v>110</v>
      </c>
      <c r="V4338">
        <v>70112</v>
      </c>
      <c r="W4338">
        <v>47601</v>
      </c>
      <c r="X4338">
        <v>20.6</v>
      </c>
      <c r="Y4338">
        <v>15.2</v>
      </c>
      <c r="Z4338">
        <v>59366.65</v>
      </c>
      <c r="AB4338">
        <v>42.41</v>
      </c>
      <c r="AC4338">
        <v>2517739.63</v>
      </c>
      <c r="AD4338">
        <v>45455856.57</v>
      </c>
      <c r="AE4338">
        <v>284.66000000000003</v>
      </c>
      <c r="AF4338">
        <v>12939464131.219999</v>
      </c>
      <c r="AG4338">
        <v>182416.99</v>
      </c>
      <c r="AH4338">
        <v>0</v>
      </c>
      <c r="AI4338">
        <v>0</v>
      </c>
      <c r="AJ4338">
        <v>18.809999999999999</v>
      </c>
      <c r="AK4338">
        <v>0</v>
      </c>
      <c r="AL4338">
        <v>0.35</v>
      </c>
      <c r="AM4338">
        <v>159095.5</v>
      </c>
      <c r="AN4338">
        <v>375.1</v>
      </c>
      <c r="AO4338">
        <v>734.56</v>
      </c>
      <c r="AP4338">
        <v>275533.46000000002</v>
      </c>
      <c r="AQ4338">
        <v>3134785.58</v>
      </c>
      <c r="AR4338" t="s">
        <v>61</v>
      </c>
      <c r="AS4338" t="s">
        <v>61</v>
      </c>
      <c r="AT4338" t="s">
        <v>62</v>
      </c>
      <c r="AU4338" t="s">
        <v>63</v>
      </c>
    </row>
    <row r="4339" spans="1:47" x14ac:dyDescent="0.25">
      <c r="A4339" t="s">
        <v>5668</v>
      </c>
      <c r="B4339">
        <v>2022</v>
      </c>
      <c r="C4339">
        <v>1</v>
      </c>
      <c r="D4339" t="s">
        <v>48</v>
      </c>
      <c r="E4339" s="1">
        <v>44566</v>
      </c>
      <c r="F4339" s="1">
        <v>44587</v>
      </c>
      <c r="G4339">
        <v>21</v>
      </c>
      <c r="H4339">
        <v>9.1</v>
      </c>
      <c r="I4339" t="s">
        <v>49</v>
      </c>
      <c r="J4339" t="s">
        <v>239</v>
      </c>
      <c r="K4339" t="s">
        <v>240</v>
      </c>
      <c r="L4339">
        <v>3105.2</v>
      </c>
      <c r="M4339" t="s">
        <v>52</v>
      </c>
      <c r="N4339" t="s">
        <v>69</v>
      </c>
      <c r="O4339" t="s">
        <v>99</v>
      </c>
      <c r="P4339" t="s">
        <v>127</v>
      </c>
      <c r="Q4339" t="s">
        <v>92</v>
      </c>
      <c r="R4339" t="s">
        <v>5033</v>
      </c>
      <c r="S4339" t="s">
        <v>161</v>
      </c>
      <c r="T4339" t="s">
        <v>59</v>
      </c>
      <c r="U4339" t="s">
        <v>213</v>
      </c>
      <c r="V4339">
        <v>27546</v>
      </c>
      <c r="W4339">
        <v>16608</v>
      </c>
      <c r="X4339">
        <v>20.7</v>
      </c>
      <c r="Y4339">
        <v>15.3</v>
      </c>
      <c r="Z4339">
        <v>21802.69</v>
      </c>
      <c r="AB4339">
        <v>32.06</v>
      </c>
      <c r="AC4339">
        <v>698994.24</v>
      </c>
      <c r="AD4339">
        <v>14686510.01</v>
      </c>
      <c r="AE4339">
        <v>212.14</v>
      </c>
      <c r="AF4339">
        <v>3115596233.52</v>
      </c>
      <c r="AG4339">
        <v>216465.26</v>
      </c>
      <c r="AH4339">
        <v>2</v>
      </c>
      <c r="AI4339">
        <v>67470.240000000005</v>
      </c>
      <c r="AJ4339">
        <v>19.010000000000002</v>
      </c>
      <c r="AK4339">
        <v>2791905.55</v>
      </c>
      <c r="AL4339">
        <v>8.5000000000000006E-2</v>
      </c>
      <c r="AM4339">
        <v>12483.53</v>
      </c>
      <c r="AN4339">
        <v>491.6</v>
      </c>
      <c r="AO4339">
        <v>575.91999999999996</v>
      </c>
      <c r="AP4339">
        <v>283122.27</v>
      </c>
      <c r="AQ4339">
        <v>1278535.54</v>
      </c>
      <c r="AR4339" t="s">
        <v>61</v>
      </c>
      <c r="AS4339" t="s">
        <v>61</v>
      </c>
      <c r="AT4339" t="s">
        <v>62</v>
      </c>
      <c r="AU4339" t="s">
        <v>63</v>
      </c>
    </row>
    <row r="4340" spans="1:47" x14ac:dyDescent="0.25">
      <c r="A4340" t="s">
        <v>5669</v>
      </c>
      <c r="B4340">
        <v>2025</v>
      </c>
      <c r="C4340">
        <v>12</v>
      </c>
      <c r="D4340" t="s">
        <v>119</v>
      </c>
      <c r="E4340" s="1">
        <v>46020</v>
      </c>
      <c r="F4340" s="1">
        <v>46026</v>
      </c>
      <c r="G4340">
        <v>6</v>
      </c>
      <c r="H4340">
        <v>19.899999999999999</v>
      </c>
      <c r="I4340" t="s">
        <v>65</v>
      </c>
      <c r="J4340" t="s">
        <v>239</v>
      </c>
      <c r="K4340" t="s">
        <v>270</v>
      </c>
      <c r="L4340">
        <v>2710.1990999999998</v>
      </c>
      <c r="M4340" t="s">
        <v>98</v>
      </c>
      <c r="N4340" t="s">
        <v>168</v>
      </c>
      <c r="O4340" t="s">
        <v>91</v>
      </c>
      <c r="P4340" t="s">
        <v>184</v>
      </c>
      <c r="Q4340" t="s">
        <v>230</v>
      </c>
      <c r="R4340" t="s">
        <v>1858</v>
      </c>
      <c r="S4340" t="s">
        <v>142</v>
      </c>
      <c r="T4340" t="s">
        <v>74</v>
      </c>
      <c r="U4340" t="s">
        <v>110</v>
      </c>
      <c r="V4340">
        <v>27209</v>
      </c>
      <c r="W4340">
        <v>17064</v>
      </c>
      <c r="X4340">
        <v>17.600000000000001</v>
      </c>
      <c r="Y4340">
        <v>10.7</v>
      </c>
      <c r="Z4340">
        <v>24727.68</v>
      </c>
      <c r="AB4340">
        <v>18.11</v>
      </c>
      <c r="AC4340">
        <v>447818.28</v>
      </c>
      <c r="AD4340">
        <v>20448554.98</v>
      </c>
      <c r="AE4340">
        <v>281.35000000000002</v>
      </c>
      <c r="AF4340">
        <v>5753200943.6199999</v>
      </c>
      <c r="AG4340">
        <v>78391.61</v>
      </c>
      <c r="AH4340">
        <v>0.7</v>
      </c>
      <c r="AI4340">
        <v>21488.06</v>
      </c>
      <c r="AJ4340">
        <v>2.06</v>
      </c>
      <c r="AK4340">
        <v>0</v>
      </c>
      <c r="AL4340">
        <v>6.2E-2</v>
      </c>
      <c r="AM4340">
        <v>12678.1</v>
      </c>
      <c r="AN4340">
        <v>277.8</v>
      </c>
      <c r="AO4340">
        <v>719.11</v>
      </c>
      <c r="AP4340">
        <v>199768.76</v>
      </c>
      <c r="AQ4340">
        <v>760144.81</v>
      </c>
      <c r="AR4340" t="s">
        <v>61</v>
      </c>
      <c r="AS4340" t="s">
        <v>61</v>
      </c>
      <c r="AT4340" t="s">
        <v>293</v>
      </c>
      <c r="AU4340" t="s">
        <v>63</v>
      </c>
    </row>
    <row r="4341" spans="1:47" x14ac:dyDescent="0.25">
      <c r="A4341" t="s">
        <v>5670</v>
      </c>
      <c r="B4341">
        <v>2020</v>
      </c>
      <c r="C4341">
        <v>4</v>
      </c>
      <c r="D4341" t="s">
        <v>77</v>
      </c>
      <c r="E4341" s="1">
        <v>43928</v>
      </c>
      <c r="F4341" s="1">
        <v>43943</v>
      </c>
      <c r="G4341">
        <v>15</v>
      </c>
      <c r="H4341">
        <v>18.899999999999999</v>
      </c>
      <c r="I4341" t="s">
        <v>65</v>
      </c>
      <c r="J4341" t="s">
        <v>66</v>
      </c>
      <c r="K4341" t="s">
        <v>67</v>
      </c>
      <c r="L4341">
        <v>8479.8989999999994</v>
      </c>
      <c r="M4341" t="s">
        <v>68</v>
      </c>
      <c r="N4341" t="s">
        <v>81</v>
      </c>
      <c r="O4341" t="s">
        <v>99</v>
      </c>
      <c r="P4341" t="s">
        <v>128</v>
      </c>
      <c r="Q4341" t="s">
        <v>257</v>
      </c>
      <c r="R4341" t="s">
        <v>404</v>
      </c>
      <c r="S4341" t="s">
        <v>156</v>
      </c>
      <c r="T4341" t="s">
        <v>86</v>
      </c>
      <c r="U4341" t="s">
        <v>213</v>
      </c>
      <c r="V4341">
        <v>25033</v>
      </c>
      <c r="W4341">
        <v>14662</v>
      </c>
      <c r="X4341">
        <v>16.7</v>
      </c>
      <c r="Y4341">
        <v>12.7</v>
      </c>
      <c r="Z4341">
        <v>21449.53</v>
      </c>
      <c r="AA4341">
        <v>1532</v>
      </c>
      <c r="AB4341">
        <v>3314.89</v>
      </c>
      <c r="AC4341">
        <v>5078411.4800000004</v>
      </c>
      <c r="AD4341">
        <v>22347407.329999998</v>
      </c>
      <c r="AE4341">
        <v>160.13999999999999</v>
      </c>
      <c r="AF4341">
        <v>3578713809.8299999</v>
      </c>
      <c r="AG4341">
        <v>234814.07999999999</v>
      </c>
      <c r="AH4341">
        <v>0</v>
      </c>
      <c r="AI4341">
        <v>0</v>
      </c>
      <c r="AJ4341">
        <v>16.41</v>
      </c>
      <c r="AK4341">
        <v>0</v>
      </c>
      <c r="AL4341">
        <v>0.191</v>
      </c>
      <c r="AM4341">
        <v>42683.55</v>
      </c>
      <c r="AO4341">
        <v>473.15</v>
      </c>
      <c r="AP4341">
        <v>339910.96</v>
      </c>
      <c r="AQ4341">
        <v>5695820.0700000003</v>
      </c>
      <c r="AR4341" t="s">
        <v>61</v>
      </c>
      <c r="AS4341" t="s">
        <v>61</v>
      </c>
      <c r="AT4341" t="s">
        <v>62</v>
      </c>
      <c r="AU4341" t="s">
        <v>63</v>
      </c>
    </row>
    <row r="4342" spans="1:47" x14ac:dyDescent="0.25">
      <c r="A4342" t="s">
        <v>5671</v>
      </c>
      <c r="B4342">
        <v>2020</v>
      </c>
      <c r="C4342">
        <v>7</v>
      </c>
      <c r="D4342" t="s">
        <v>89</v>
      </c>
      <c r="E4342" s="1">
        <v>44037</v>
      </c>
      <c r="F4342" s="1">
        <v>44053</v>
      </c>
      <c r="G4342">
        <v>16</v>
      </c>
      <c r="H4342">
        <v>7.7</v>
      </c>
      <c r="I4342" t="s">
        <v>49</v>
      </c>
      <c r="J4342" t="s">
        <v>50</v>
      </c>
      <c r="K4342" t="s">
        <v>51</v>
      </c>
      <c r="L4342">
        <v>2709</v>
      </c>
      <c r="M4342" t="s">
        <v>114</v>
      </c>
      <c r="N4342" t="s">
        <v>106</v>
      </c>
      <c r="O4342" t="s">
        <v>189</v>
      </c>
      <c r="P4342" t="s">
        <v>83</v>
      </c>
      <c r="Q4342" t="s">
        <v>100</v>
      </c>
      <c r="R4342" t="s">
        <v>958</v>
      </c>
      <c r="S4342" t="s">
        <v>186</v>
      </c>
      <c r="T4342" t="s">
        <v>95</v>
      </c>
      <c r="U4342" t="s">
        <v>87</v>
      </c>
      <c r="V4342">
        <v>83790</v>
      </c>
      <c r="W4342">
        <v>50973</v>
      </c>
      <c r="X4342">
        <v>2.4</v>
      </c>
      <c r="Y4342">
        <v>14.6</v>
      </c>
      <c r="Z4342">
        <v>68227.91</v>
      </c>
      <c r="AB4342">
        <v>13.01</v>
      </c>
      <c r="AC4342">
        <v>887645.11</v>
      </c>
      <c r="AD4342">
        <v>3688400.81</v>
      </c>
      <c r="AE4342">
        <v>163.08000000000001</v>
      </c>
      <c r="AF4342">
        <v>601504404.09000003</v>
      </c>
      <c r="AG4342">
        <v>174155.68</v>
      </c>
      <c r="AH4342">
        <v>2.1</v>
      </c>
      <c r="AI4342">
        <v>67388.479999999996</v>
      </c>
      <c r="AJ4342">
        <v>24.93</v>
      </c>
      <c r="AK4342">
        <v>919518.32</v>
      </c>
      <c r="AL4342">
        <v>0.189</v>
      </c>
      <c r="AM4342">
        <v>6971.08</v>
      </c>
      <c r="AN4342">
        <v>760.8</v>
      </c>
      <c r="AO4342">
        <v>611.29999999999995</v>
      </c>
      <c r="AP4342">
        <v>465077.04</v>
      </c>
      <c r="AQ4342">
        <v>1601237.39</v>
      </c>
      <c r="AR4342" t="s">
        <v>61</v>
      </c>
      <c r="AS4342" t="s">
        <v>61</v>
      </c>
      <c r="AT4342" t="s">
        <v>62</v>
      </c>
      <c r="AU4342" t="s">
        <v>63</v>
      </c>
    </row>
    <row r="4343" spans="1:47" x14ac:dyDescent="0.25">
      <c r="A4343" t="s">
        <v>5672</v>
      </c>
      <c r="B4343">
        <v>2026</v>
      </c>
      <c r="C4343">
        <v>1</v>
      </c>
      <c r="D4343" t="s">
        <v>48</v>
      </c>
      <c r="E4343" s="1">
        <v>46038</v>
      </c>
      <c r="F4343" s="1">
        <v>46048</v>
      </c>
      <c r="G4343">
        <v>10</v>
      </c>
      <c r="H4343">
        <v>11.9</v>
      </c>
      <c r="I4343" t="s">
        <v>49</v>
      </c>
      <c r="J4343" t="s">
        <v>50</v>
      </c>
      <c r="K4343" t="s">
        <v>145</v>
      </c>
      <c r="L4343">
        <v>2710.19</v>
      </c>
      <c r="M4343" t="s">
        <v>68</v>
      </c>
      <c r="N4343" t="s">
        <v>69</v>
      </c>
      <c r="O4343" t="s">
        <v>99</v>
      </c>
      <c r="P4343" t="s">
        <v>204</v>
      </c>
      <c r="Q4343" t="s">
        <v>92</v>
      </c>
      <c r="R4343" t="s">
        <v>1393</v>
      </c>
      <c r="S4343" t="s">
        <v>170</v>
      </c>
      <c r="T4343" t="s">
        <v>131</v>
      </c>
      <c r="U4343" t="s">
        <v>143</v>
      </c>
      <c r="V4343">
        <v>65475</v>
      </c>
      <c r="W4343">
        <v>43610</v>
      </c>
      <c r="X4343">
        <v>4.9000000000000004</v>
      </c>
      <c r="Y4343">
        <v>13.5</v>
      </c>
      <c r="Z4343">
        <v>61096.59</v>
      </c>
      <c r="AB4343">
        <v>15.77</v>
      </c>
      <c r="AC4343">
        <v>963493.22</v>
      </c>
      <c r="AD4343">
        <v>63351054.170000002</v>
      </c>
      <c r="AE4343">
        <v>284.39</v>
      </c>
      <c r="AF4343">
        <v>18016406295.41</v>
      </c>
      <c r="AG4343">
        <v>140987.38</v>
      </c>
      <c r="AH4343">
        <v>0.9</v>
      </c>
      <c r="AI4343">
        <v>13247.44</v>
      </c>
      <c r="AJ4343">
        <v>23.53</v>
      </c>
      <c r="AK4343">
        <v>14906503.050000001</v>
      </c>
      <c r="AL4343">
        <v>0.33700000000000002</v>
      </c>
      <c r="AM4343">
        <v>213493.05</v>
      </c>
      <c r="AN4343">
        <v>486.6</v>
      </c>
      <c r="AO4343">
        <v>674.9</v>
      </c>
      <c r="AP4343">
        <v>328406.34000000003</v>
      </c>
      <c r="AQ4343">
        <v>1659627.43</v>
      </c>
      <c r="AR4343" t="s">
        <v>61</v>
      </c>
      <c r="AS4343" t="s">
        <v>61</v>
      </c>
      <c r="AT4343" t="s">
        <v>62</v>
      </c>
      <c r="AU4343" t="s">
        <v>63</v>
      </c>
    </row>
    <row r="4344" spans="1:47" x14ac:dyDescent="0.25">
      <c r="A4344" t="s">
        <v>5673</v>
      </c>
      <c r="B4344">
        <v>2021</v>
      </c>
      <c r="C4344">
        <v>1</v>
      </c>
      <c r="D4344" t="s">
        <v>48</v>
      </c>
      <c r="E4344" s="1">
        <v>44216</v>
      </c>
      <c r="F4344" s="1">
        <v>44222</v>
      </c>
      <c r="G4344">
        <v>6</v>
      </c>
      <c r="H4344">
        <v>16.8</v>
      </c>
      <c r="I4344" t="s">
        <v>65</v>
      </c>
      <c r="J4344" t="s">
        <v>50</v>
      </c>
      <c r="K4344" t="s">
        <v>51</v>
      </c>
      <c r="L4344">
        <v>2709</v>
      </c>
      <c r="M4344" t="s">
        <v>114</v>
      </c>
      <c r="N4344" t="s">
        <v>106</v>
      </c>
      <c r="O4344" t="s">
        <v>189</v>
      </c>
      <c r="P4344" t="s">
        <v>184</v>
      </c>
      <c r="Q4344" t="s">
        <v>121</v>
      </c>
      <c r="R4344" t="s">
        <v>804</v>
      </c>
      <c r="S4344" t="s">
        <v>58</v>
      </c>
      <c r="T4344" t="s">
        <v>74</v>
      </c>
      <c r="U4344" t="s">
        <v>96</v>
      </c>
      <c r="V4344">
        <v>314200</v>
      </c>
      <c r="W4344">
        <v>186251</v>
      </c>
      <c r="X4344">
        <v>10.9</v>
      </c>
      <c r="Y4344">
        <v>15.6</v>
      </c>
      <c r="Z4344">
        <v>262856.49</v>
      </c>
      <c r="AB4344">
        <v>19.809999999999999</v>
      </c>
      <c r="AC4344">
        <v>5207187.07</v>
      </c>
      <c r="AD4344">
        <v>18260640.359999999</v>
      </c>
      <c r="AE4344">
        <v>167.64</v>
      </c>
      <c r="AF4344">
        <v>3061213749.9499998</v>
      </c>
      <c r="AG4344">
        <v>235217.33</v>
      </c>
      <c r="AH4344">
        <v>0</v>
      </c>
      <c r="AI4344">
        <v>0</v>
      </c>
      <c r="AJ4344">
        <v>0.04</v>
      </c>
      <c r="AK4344">
        <v>0</v>
      </c>
      <c r="AL4344">
        <v>0.153</v>
      </c>
      <c r="AM4344">
        <v>27938.78</v>
      </c>
      <c r="AN4344">
        <v>272.60000000000002</v>
      </c>
      <c r="AO4344">
        <v>510.51</v>
      </c>
      <c r="AP4344">
        <v>139165.03</v>
      </c>
      <c r="AQ4344">
        <v>5609508.21</v>
      </c>
      <c r="AR4344" t="s">
        <v>61</v>
      </c>
      <c r="AS4344" t="s">
        <v>61</v>
      </c>
      <c r="AT4344" t="s">
        <v>62</v>
      </c>
      <c r="AU4344" t="s">
        <v>63</v>
      </c>
    </row>
    <row r="4345" spans="1:47" x14ac:dyDescent="0.25">
      <c r="A4345" t="s">
        <v>5674</v>
      </c>
      <c r="B4345">
        <v>2023</v>
      </c>
      <c r="C4345">
        <v>10</v>
      </c>
      <c r="D4345" t="s">
        <v>119</v>
      </c>
      <c r="E4345" s="1">
        <v>45224</v>
      </c>
      <c r="F4345" s="1">
        <v>45257</v>
      </c>
      <c r="G4345">
        <v>33</v>
      </c>
      <c r="H4345">
        <v>15.4</v>
      </c>
      <c r="I4345" t="s">
        <v>65</v>
      </c>
      <c r="J4345" t="s">
        <v>66</v>
      </c>
      <c r="K4345" t="s">
        <v>153</v>
      </c>
      <c r="L4345">
        <v>6309</v>
      </c>
      <c r="M4345" t="s">
        <v>98</v>
      </c>
      <c r="N4345" t="s">
        <v>106</v>
      </c>
      <c r="O4345" t="s">
        <v>189</v>
      </c>
      <c r="P4345" t="s">
        <v>70</v>
      </c>
      <c r="Q4345" t="s">
        <v>150</v>
      </c>
      <c r="R4345" t="s">
        <v>2224</v>
      </c>
      <c r="S4345" t="s">
        <v>156</v>
      </c>
      <c r="T4345" t="s">
        <v>131</v>
      </c>
      <c r="U4345" t="s">
        <v>60</v>
      </c>
      <c r="V4345">
        <v>29728</v>
      </c>
      <c r="W4345">
        <v>19396</v>
      </c>
      <c r="X4345">
        <v>2.1</v>
      </c>
      <c r="Y4345">
        <v>12.2</v>
      </c>
      <c r="Z4345">
        <v>23574.57</v>
      </c>
      <c r="AA4345">
        <v>1683</v>
      </c>
      <c r="AB4345">
        <v>4083.37</v>
      </c>
      <c r="AC4345">
        <v>6872311.71</v>
      </c>
      <c r="AD4345">
        <v>24066099.780000001</v>
      </c>
      <c r="AE4345">
        <v>281.27999999999997</v>
      </c>
      <c r="AF4345">
        <v>6769312546.1199999</v>
      </c>
      <c r="AG4345">
        <v>105999.12</v>
      </c>
      <c r="AH4345">
        <v>1.1000000000000001</v>
      </c>
      <c r="AI4345">
        <v>36403.11</v>
      </c>
      <c r="AJ4345">
        <v>6.9</v>
      </c>
      <c r="AK4345">
        <v>0</v>
      </c>
      <c r="AL4345">
        <v>0.26700000000000002</v>
      </c>
      <c r="AM4345">
        <v>64256.49</v>
      </c>
      <c r="AN4345">
        <v>856.8</v>
      </c>
      <c r="AO4345">
        <v>507.03</v>
      </c>
      <c r="AP4345">
        <v>434423.3</v>
      </c>
      <c r="AQ4345">
        <v>7513393.7300000004</v>
      </c>
      <c r="AR4345" t="s">
        <v>61</v>
      </c>
      <c r="AS4345" t="s">
        <v>61</v>
      </c>
      <c r="AT4345" t="s">
        <v>62</v>
      </c>
      <c r="AU4345" t="s">
        <v>63</v>
      </c>
    </row>
    <row r="4346" spans="1:47" x14ac:dyDescent="0.25">
      <c r="A4346" t="s">
        <v>5675</v>
      </c>
      <c r="B4346">
        <v>2022</v>
      </c>
      <c r="C4346">
        <v>9</v>
      </c>
      <c r="D4346" t="s">
        <v>89</v>
      </c>
      <c r="E4346" s="1">
        <v>44822</v>
      </c>
      <c r="F4346" s="1">
        <v>44829</v>
      </c>
      <c r="G4346">
        <v>7</v>
      </c>
      <c r="H4346">
        <v>9.6999999999999993</v>
      </c>
      <c r="I4346" t="s">
        <v>49</v>
      </c>
      <c r="J4346" t="s">
        <v>50</v>
      </c>
      <c r="K4346" t="s">
        <v>51</v>
      </c>
      <c r="L4346">
        <v>2709</v>
      </c>
      <c r="M4346" t="s">
        <v>68</v>
      </c>
      <c r="N4346" t="s">
        <v>106</v>
      </c>
      <c r="O4346" t="s">
        <v>107</v>
      </c>
      <c r="P4346" t="s">
        <v>146</v>
      </c>
      <c r="Q4346" t="s">
        <v>70</v>
      </c>
      <c r="R4346" t="s">
        <v>2415</v>
      </c>
      <c r="S4346" t="s">
        <v>170</v>
      </c>
      <c r="T4346" t="s">
        <v>86</v>
      </c>
      <c r="U4346" t="s">
        <v>110</v>
      </c>
      <c r="V4346">
        <v>138757</v>
      </c>
      <c r="W4346">
        <v>87375</v>
      </c>
      <c r="X4346">
        <v>6.8</v>
      </c>
      <c r="Y4346">
        <v>14.9</v>
      </c>
      <c r="Z4346">
        <v>117048.06</v>
      </c>
      <c r="AB4346">
        <v>32.44</v>
      </c>
      <c r="AC4346">
        <v>3797039.07</v>
      </c>
      <c r="AD4346">
        <v>11201499.34</v>
      </c>
      <c r="AE4346">
        <v>219.17</v>
      </c>
      <c r="AF4346">
        <v>2455032610.3499999</v>
      </c>
      <c r="AG4346">
        <v>56894.41</v>
      </c>
      <c r="AH4346">
        <v>0.2</v>
      </c>
      <c r="AI4346">
        <v>6125.93</v>
      </c>
      <c r="AJ4346">
        <v>18.329999999999998</v>
      </c>
      <c r="AK4346">
        <v>2053234.83</v>
      </c>
      <c r="AL4346">
        <v>0.23200000000000001</v>
      </c>
      <c r="AM4346">
        <v>25987.48</v>
      </c>
      <c r="AN4346">
        <v>216.1</v>
      </c>
      <c r="AO4346">
        <v>647.44000000000005</v>
      </c>
      <c r="AP4346">
        <v>139911.78</v>
      </c>
      <c r="AQ4346">
        <v>4025958.67</v>
      </c>
      <c r="AR4346" t="s">
        <v>61</v>
      </c>
      <c r="AS4346" t="s">
        <v>61</v>
      </c>
      <c r="AT4346" t="s">
        <v>116</v>
      </c>
      <c r="AU4346" t="s">
        <v>63</v>
      </c>
    </row>
    <row r="4347" spans="1:47" x14ac:dyDescent="0.25">
      <c r="A4347" t="s">
        <v>5676</v>
      </c>
      <c r="B4347">
        <v>2024</v>
      </c>
      <c r="C4347">
        <v>6</v>
      </c>
      <c r="D4347" t="s">
        <v>77</v>
      </c>
      <c r="E4347" s="1">
        <v>45449</v>
      </c>
      <c r="F4347" s="1">
        <v>45463</v>
      </c>
      <c r="G4347">
        <v>14</v>
      </c>
      <c r="H4347">
        <v>5.9</v>
      </c>
      <c r="I4347" t="s">
        <v>65</v>
      </c>
      <c r="J4347" t="s">
        <v>78</v>
      </c>
      <c r="K4347" t="s">
        <v>177</v>
      </c>
      <c r="L4347">
        <v>1001.99</v>
      </c>
      <c r="M4347" t="s">
        <v>68</v>
      </c>
      <c r="N4347" t="s">
        <v>168</v>
      </c>
      <c r="O4347" t="s">
        <v>107</v>
      </c>
      <c r="P4347" t="s">
        <v>184</v>
      </c>
      <c r="Q4347" t="s">
        <v>131</v>
      </c>
      <c r="R4347" t="s">
        <v>1091</v>
      </c>
      <c r="S4347" t="s">
        <v>130</v>
      </c>
      <c r="T4347" t="s">
        <v>148</v>
      </c>
      <c r="U4347" t="s">
        <v>213</v>
      </c>
      <c r="V4347">
        <v>80848</v>
      </c>
      <c r="W4347">
        <v>48174</v>
      </c>
      <c r="X4347">
        <v>3.3</v>
      </c>
      <c r="Y4347">
        <v>10.9</v>
      </c>
      <c r="Z4347">
        <v>73784.14</v>
      </c>
      <c r="AB4347">
        <v>11.26</v>
      </c>
      <c r="AC4347">
        <v>830809.42</v>
      </c>
      <c r="AD4347">
        <v>21685896.59</v>
      </c>
      <c r="AE4347">
        <v>281.86</v>
      </c>
      <c r="AF4347">
        <v>6112386812.8599997</v>
      </c>
      <c r="AG4347">
        <v>180669.34</v>
      </c>
      <c r="AH4347">
        <v>0.9</v>
      </c>
      <c r="AI4347">
        <v>17368.25</v>
      </c>
      <c r="AJ4347">
        <v>9.27</v>
      </c>
      <c r="AK4347">
        <v>0</v>
      </c>
      <c r="AL4347">
        <v>0.10299999999999999</v>
      </c>
      <c r="AM4347">
        <v>22336.47</v>
      </c>
      <c r="AN4347">
        <v>682.6</v>
      </c>
      <c r="AO4347">
        <v>449.82</v>
      </c>
      <c r="AP4347">
        <v>307047.13</v>
      </c>
      <c r="AQ4347">
        <v>1358230.61</v>
      </c>
      <c r="AR4347" t="s">
        <v>61</v>
      </c>
      <c r="AS4347" t="s">
        <v>61</v>
      </c>
      <c r="AT4347" t="s">
        <v>62</v>
      </c>
      <c r="AU4347" t="s">
        <v>63</v>
      </c>
    </row>
    <row r="4348" spans="1:47" x14ac:dyDescent="0.25">
      <c r="A4348" t="s">
        <v>5677</v>
      </c>
      <c r="B4348">
        <v>2020</v>
      </c>
      <c r="C4348">
        <v>3</v>
      </c>
      <c r="D4348" t="s">
        <v>48</v>
      </c>
      <c r="E4348" s="1">
        <v>43901</v>
      </c>
      <c r="F4348" s="1">
        <v>43927</v>
      </c>
      <c r="G4348">
        <v>26</v>
      </c>
      <c r="H4348">
        <v>7.1</v>
      </c>
      <c r="I4348" t="s">
        <v>65</v>
      </c>
      <c r="J4348" t="s">
        <v>66</v>
      </c>
      <c r="K4348" t="s">
        <v>245</v>
      </c>
      <c r="L4348">
        <v>8905.9</v>
      </c>
      <c r="M4348" t="s">
        <v>114</v>
      </c>
      <c r="N4348" t="s">
        <v>53</v>
      </c>
      <c r="O4348" t="s">
        <v>54</v>
      </c>
      <c r="P4348" t="s">
        <v>70</v>
      </c>
      <c r="Q4348" t="s">
        <v>108</v>
      </c>
      <c r="R4348" t="s">
        <v>2614</v>
      </c>
      <c r="S4348" t="s">
        <v>137</v>
      </c>
      <c r="T4348" t="s">
        <v>74</v>
      </c>
      <c r="U4348" t="s">
        <v>75</v>
      </c>
      <c r="V4348">
        <v>10228</v>
      </c>
      <c r="W4348">
        <v>6924</v>
      </c>
      <c r="X4348">
        <v>12.9</v>
      </c>
      <c r="Y4348">
        <v>13.2</v>
      </c>
      <c r="Z4348">
        <v>9300.8700000000008</v>
      </c>
      <c r="AB4348">
        <v>18.579999999999998</v>
      </c>
      <c r="AC4348">
        <v>172810.16</v>
      </c>
      <c r="AD4348">
        <v>6906640.04</v>
      </c>
      <c r="AE4348">
        <v>160.77000000000001</v>
      </c>
      <c r="AF4348">
        <v>1110380519.23</v>
      </c>
      <c r="AG4348">
        <v>35397.919999999998</v>
      </c>
      <c r="AH4348">
        <v>0.5</v>
      </c>
      <c r="AI4348">
        <v>9306.14</v>
      </c>
      <c r="AJ4348">
        <v>12.01</v>
      </c>
      <c r="AK4348">
        <v>0</v>
      </c>
      <c r="AL4348">
        <v>0.121</v>
      </c>
      <c r="AM4348">
        <v>8357.0300000000007</v>
      </c>
      <c r="AO4348">
        <v>374.09</v>
      </c>
      <c r="AP4348">
        <v>452162.58</v>
      </c>
      <c r="AQ4348">
        <v>678033.83</v>
      </c>
      <c r="AR4348" t="s">
        <v>61</v>
      </c>
      <c r="AS4348" t="s">
        <v>61</v>
      </c>
      <c r="AT4348" t="s">
        <v>62</v>
      </c>
      <c r="AU4348" t="s">
        <v>63</v>
      </c>
    </row>
    <row r="4349" spans="1:47" x14ac:dyDescent="0.25">
      <c r="A4349" t="s">
        <v>5678</v>
      </c>
      <c r="B4349">
        <v>2025</v>
      </c>
      <c r="C4349">
        <v>4</v>
      </c>
      <c r="D4349" t="s">
        <v>77</v>
      </c>
      <c r="E4349" s="1">
        <v>45766</v>
      </c>
      <c r="F4349" s="1">
        <v>45772</v>
      </c>
      <c r="G4349">
        <v>6</v>
      </c>
      <c r="H4349">
        <v>14.8</v>
      </c>
      <c r="I4349" t="s">
        <v>49</v>
      </c>
      <c r="J4349" t="s">
        <v>50</v>
      </c>
      <c r="K4349" t="s">
        <v>51</v>
      </c>
      <c r="L4349">
        <v>2709</v>
      </c>
      <c r="M4349" t="s">
        <v>98</v>
      </c>
      <c r="N4349" t="s">
        <v>69</v>
      </c>
      <c r="O4349" t="s">
        <v>54</v>
      </c>
      <c r="P4349" t="s">
        <v>121</v>
      </c>
      <c r="Q4349" t="s">
        <v>128</v>
      </c>
      <c r="R4349" t="s">
        <v>280</v>
      </c>
      <c r="S4349" t="s">
        <v>186</v>
      </c>
      <c r="T4349" t="s">
        <v>187</v>
      </c>
      <c r="U4349" t="s">
        <v>143</v>
      </c>
      <c r="V4349">
        <v>104107</v>
      </c>
      <c r="W4349">
        <v>68235</v>
      </c>
      <c r="X4349">
        <v>7.5</v>
      </c>
      <c r="Y4349">
        <v>13.2</v>
      </c>
      <c r="Z4349">
        <v>91070.34</v>
      </c>
      <c r="AB4349">
        <v>18.78</v>
      </c>
      <c r="AC4349">
        <v>1710300.99</v>
      </c>
      <c r="AD4349">
        <v>4890477.26</v>
      </c>
      <c r="AE4349">
        <v>284.41000000000003</v>
      </c>
      <c r="AF4349">
        <v>1390900637.52</v>
      </c>
      <c r="AG4349">
        <v>76063.100000000006</v>
      </c>
      <c r="AH4349">
        <v>1</v>
      </c>
      <c r="AI4349">
        <v>23244.51</v>
      </c>
      <c r="AJ4349">
        <v>19.64</v>
      </c>
      <c r="AK4349">
        <v>960489.73</v>
      </c>
      <c r="AL4349">
        <v>0.24</v>
      </c>
      <c r="AM4349">
        <v>11737.15</v>
      </c>
      <c r="AO4349">
        <v>556.98</v>
      </c>
      <c r="AP4349">
        <v>154004.97</v>
      </c>
      <c r="AQ4349">
        <v>1975350.72</v>
      </c>
      <c r="AR4349" t="s">
        <v>61</v>
      </c>
      <c r="AS4349" t="s">
        <v>61</v>
      </c>
      <c r="AT4349" t="s">
        <v>62</v>
      </c>
      <c r="AU4349" t="s">
        <v>63</v>
      </c>
    </row>
    <row r="4350" spans="1:47" x14ac:dyDescent="0.25">
      <c r="A4350" t="s">
        <v>5679</v>
      </c>
      <c r="B4350">
        <v>2026</v>
      </c>
      <c r="C4350">
        <v>2</v>
      </c>
      <c r="D4350" t="s">
        <v>48</v>
      </c>
      <c r="E4350" s="1">
        <v>46073</v>
      </c>
      <c r="F4350" s="1">
        <v>46080</v>
      </c>
      <c r="G4350">
        <v>7</v>
      </c>
      <c r="H4350">
        <v>16.2</v>
      </c>
      <c r="I4350" t="s">
        <v>49</v>
      </c>
      <c r="J4350" t="s">
        <v>50</v>
      </c>
      <c r="K4350" t="s">
        <v>51</v>
      </c>
      <c r="L4350">
        <v>2709</v>
      </c>
      <c r="M4350" t="s">
        <v>114</v>
      </c>
      <c r="N4350" t="s">
        <v>168</v>
      </c>
      <c r="O4350" t="s">
        <v>107</v>
      </c>
      <c r="P4350" t="s">
        <v>83</v>
      </c>
      <c r="Q4350" t="s">
        <v>70</v>
      </c>
      <c r="R4350" t="s">
        <v>1285</v>
      </c>
      <c r="S4350" t="s">
        <v>170</v>
      </c>
      <c r="T4350" t="s">
        <v>162</v>
      </c>
      <c r="U4350" t="s">
        <v>75</v>
      </c>
      <c r="V4350">
        <v>150940</v>
      </c>
      <c r="W4350">
        <v>93939</v>
      </c>
      <c r="X4350">
        <v>7.1</v>
      </c>
      <c r="Y4350">
        <v>14.3</v>
      </c>
      <c r="Z4350">
        <v>118453.61</v>
      </c>
      <c r="AB4350">
        <v>22.22</v>
      </c>
      <c r="AC4350">
        <v>2632039.21</v>
      </c>
      <c r="AD4350">
        <v>7801354.75</v>
      </c>
      <c r="AE4350">
        <v>281.45999999999998</v>
      </c>
      <c r="AF4350">
        <v>2195769307.9299998</v>
      </c>
      <c r="AG4350">
        <v>130147.67</v>
      </c>
      <c r="AH4350">
        <v>0</v>
      </c>
      <c r="AI4350">
        <v>0</v>
      </c>
      <c r="AJ4350">
        <v>2.06</v>
      </c>
      <c r="AK4350">
        <v>160707.91</v>
      </c>
      <c r="AL4350">
        <v>0.29799999999999999</v>
      </c>
      <c r="AM4350">
        <v>23248.04</v>
      </c>
      <c r="AN4350">
        <v>258.89999999999998</v>
      </c>
      <c r="AO4350">
        <v>433.79</v>
      </c>
      <c r="AP4350">
        <v>112308.23</v>
      </c>
      <c r="AQ4350">
        <v>2897743.15</v>
      </c>
      <c r="AR4350" t="s">
        <v>61</v>
      </c>
      <c r="AS4350" t="s">
        <v>61</v>
      </c>
      <c r="AT4350" t="s">
        <v>62</v>
      </c>
      <c r="AU4350" t="s">
        <v>63</v>
      </c>
    </row>
    <row r="4351" spans="1:47" x14ac:dyDescent="0.25">
      <c r="A4351" t="s">
        <v>5680</v>
      </c>
      <c r="B4351">
        <v>2023</v>
      </c>
      <c r="C4351">
        <v>11</v>
      </c>
      <c r="D4351" t="s">
        <v>119</v>
      </c>
      <c r="E4351" s="1">
        <v>45256</v>
      </c>
      <c r="F4351" s="1">
        <v>45261</v>
      </c>
      <c r="G4351">
        <v>5</v>
      </c>
      <c r="H4351">
        <v>1.8</v>
      </c>
      <c r="I4351" t="s">
        <v>65</v>
      </c>
      <c r="J4351" t="s">
        <v>50</v>
      </c>
      <c r="K4351" t="s">
        <v>139</v>
      </c>
      <c r="L4351">
        <v>2710.1210999999998</v>
      </c>
      <c r="M4351" t="s">
        <v>80</v>
      </c>
      <c r="N4351" t="s">
        <v>81</v>
      </c>
      <c r="O4351" t="s">
        <v>91</v>
      </c>
      <c r="P4351" t="s">
        <v>92</v>
      </c>
      <c r="Q4351" t="s">
        <v>204</v>
      </c>
      <c r="R4351" t="s">
        <v>1559</v>
      </c>
      <c r="S4351" t="s">
        <v>142</v>
      </c>
      <c r="T4351" t="s">
        <v>187</v>
      </c>
      <c r="U4351" t="s">
        <v>103</v>
      </c>
      <c r="V4351">
        <v>31123</v>
      </c>
      <c r="W4351">
        <v>21199</v>
      </c>
      <c r="X4351">
        <v>20.9</v>
      </c>
      <c r="Y4351">
        <v>12.1</v>
      </c>
      <c r="Z4351">
        <v>24170.54</v>
      </c>
      <c r="AB4351">
        <v>19.649999999999999</v>
      </c>
      <c r="AC4351">
        <v>474951.11</v>
      </c>
      <c r="AD4351">
        <v>23816441.59</v>
      </c>
      <c r="AE4351">
        <v>289.33</v>
      </c>
      <c r="AF4351">
        <v>6890811045.2299995</v>
      </c>
      <c r="AG4351">
        <v>188403.73</v>
      </c>
      <c r="AH4351">
        <v>0</v>
      </c>
      <c r="AI4351">
        <v>0</v>
      </c>
      <c r="AJ4351">
        <v>7.19</v>
      </c>
      <c r="AK4351">
        <v>0</v>
      </c>
      <c r="AL4351">
        <v>0.14199999999999999</v>
      </c>
      <c r="AM4351">
        <v>33819.35</v>
      </c>
      <c r="AN4351">
        <v>152.9</v>
      </c>
      <c r="AO4351">
        <v>725.75</v>
      </c>
      <c r="AP4351">
        <v>110967.18</v>
      </c>
      <c r="AQ4351">
        <v>808141.37</v>
      </c>
      <c r="AR4351" t="s">
        <v>61</v>
      </c>
      <c r="AS4351" t="s">
        <v>61</v>
      </c>
      <c r="AT4351" t="s">
        <v>62</v>
      </c>
      <c r="AU4351" t="s">
        <v>63</v>
      </c>
    </row>
    <row r="4352" spans="1:47" x14ac:dyDescent="0.25">
      <c r="A4352" t="s">
        <v>5681</v>
      </c>
      <c r="B4352">
        <v>2023</v>
      </c>
      <c r="C4352">
        <v>6</v>
      </c>
      <c r="D4352" t="s">
        <v>77</v>
      </c>
      <c r="E4352" s="1">
        <v>45096</v>
      </c>
      <c r="F4352" s="1">
        <v>45113</v>
      </c>
      <c r="G4352">
        <v>17</v>
      </c>
      <c r="I4352" t="s">
        <v>49</v>
      </c>
      <c r="J4352" t="s">
        <v>50</v>
      </c>
      <c r="K4352" t="s">
        <v>51</v>
      </c>
      <c r="L4352">
        <v>2709</v>
      </c>
      <c r="M4352" t="s">
        <v>90</v>
      </c>
      <c r="N4352" t="s">
        <v>168</v>
      </c>
      <c r="O4352" t="s">
        <v>91</v>
      </c>
      <c r="P4352" t="s">
        <v>131</v>
      </c>
      <c r="Q4352" t="s">
        <v>70</v>
      </c>
      <c r="R4352" t="s">
        <v>1132</v>
      </c>
      <c r="S4352" t="s">
        <v>186</v>
      </c>
      <c r="T4352" t="s">
        <v>102</v>
      </c>
      <c r="U4352" t="s">
        <v>75</v>
      </c>
      <c r="V4352">
        <v>113824</v>
      </c>
      <c r="W4352">
        <v>63581</v>
      </c>
      <c r="X4352">
        <v>9.3000000000000007</v>
      </c>
      <c r="Y4352">
        <v>13.5</v>
      </c>
      <c r="Z4352">
        <v>104512.34</v>
      </c>
      <c r="AB4352">
        <v>26.68</v>
      </c>
      <c r="AC4352">
        <v>2788389.23</v>
      </c>
      <c r="AD4352">
        <v>7454865.21</v>
      </c>
      <c r="AE4352">
        <v>283.38</v>
      </c>
      <c r="AF4352">
        <v>2112559703.21</v>
      </c>
      <c r="AG4352">
        <v>43100.87</v>
      </c>
      <c r="AH4352">
        <v>0</v>
      </c>
      <c r="AI4352">
        <v>0</v>
      </c>
      <c r="AJ4352">
        <v>21.75</v>
      </c>
      <c r="AK4352">
        <v>1621433.18</v>
      </c>
      <c r="AL4352">
        <v>0.24199999999999999</v>
      </c>
      <c r="AM4352">
        <v>18040.77</v>
      </c>
      <c r="AN4352">
        <v>604.4</v>
      </c>
      <c r="AO4352">
        <v>640.69000000000005</v>
      </c>
      <c r="AP4352">
        <v>387233.04</v>
      </c>
      <c r="AQ4352">
        <v>3236763.91</v>
      </c>
      <c r="AR4352" t="s">
        <v>61</v>
      </c>
      <c r="AS4352" t="s">
        <v>61</v>
      </c>
      <c r="AT4352" t="s">
        <v>62</v>
      </c>
      <c r="AU4352" t="s">
        <v>63</v>
      </c>
    </row>
    <row r="4353" spans="1:47" x14ac:dyDescent="0.25">
      <c r="A4353" t="s">
        <v>5682</v>
      </c>
      <c r="B4353">
        <v>2024</v>
      </c>
      <c r="C4353">
        <v>10</v>
      </c>
      <c r="D4353" t="s">
        <v>119</v>
      </c>
      <c r="E4353" s="1">
        <v>45566</v>
      </c>
      <c r="F4353" s="1">
        <v>45582</v>
      </c>
      <c r="G4353">
        <v>16</v>
      </c>
      <c r="H4353">
        <v>1.3</v>
      </c>
      <c r="I4353" t="s">
        <v>49</v>
      </c>
      <c r="J4353" t="s">
        <v>50</v>
      </c>
      <c r="K4353" t="s">
        <v>120</v>
      </c>
      <c r="L4353">
        <v>2710.1921000000002</v>
      </c>
      <c r="M4353" t="s">
        <v>90</v>
      </c>
      <c r="N4353" t="s">
        <v>69</v>
      </c>
      <c r="O4353" t="s">
        <v>200</v>
      </c>
      <c r="P4353" t="s">
        <v>150</v>
      </c>
      <c r="Q4353" t="s">
        <v>128</v>
      </c>
      <c r="R4353" t="s">
        <v>3245</v>
      </c>
      <c r="S4353" t="s">
        <v>142</v>
      </c>
      <c r="T4353" t="s">
        <v>59</v>
      </c>
      <c r="U4353" t="s">
        <v>143</v>
      </c>
      <c r="V4353">
        <v>60751</v>
      </c>
      <c r="W4353">
        <v>43398</v>
      </c>
      <c r="X4353">
        <v>11.5</v>
      </c>
      <c r="Y4353">
        <v>10.9</v>
      </c>
      <c r="Z4353">
        <v>53127.45</v>
      </c>
      <c r="AB4353">
        <v>42.86</v>
      </c>
      <c r="AC4353">
        <v>2277042.5099999998</v>
      </c>
      <c r="AD4353">
        <v>27624680.18</v>
      </c>
      <c r="AE4353">
        <v>280.85000000000002</v>
      </c>
      <c r="AF4353">
        <v>7758391428.5500002</v>
      </c>
      <c r="AG4353">
        <v>247922.07</v>
      </c>
      <c r="AH4353">
        <v>0.2</v>
      </c>
      <c r="AI4353">
        <v>1756.72</v>
      </c>
      <c r="AJ4353">
        <v>14.97</v>
      </c>
      <c r="AK4353">
        <v>4135414.62</v>
      </c>
      <c r="AL4353">
        <v>0.318</v>
      </c>
      <c r="AM4353">
        <v>87846.48</v>
      </c>
      <c r="AN4353">
        <v>314</v>
      </c>
      <c r="AO4353">
        <v>749.91</v>
      </c>
      <c r="AP4353">
        <v>235471.74</v>
      </c>
      <c r="AQ4353">
        <v>2850039.52</v>
      </c>
      <c r="AR4353" t="s">
        <v>61</v>
      </c>
      <c r="AS4353" t="s">
        <v>61</v>
      </c>
      <c r="AT4353" t="s">
        <v>62</v>
      </c>
      <c r="AU4353" t="s">
        <v>63</v>
      </c>
    </row>
    <row r="4354" spans="1:47" x14ac:dyDescent="0.25">
      <c r="A4354" t="s">
        <v>5683</v>
      </c>
      <c r="B4354">
        <v>2020</v>
      </c>
      <c r="C4354">
        <v>8</v>
      </c>
      <c r="D4354" t="s">
        <v>89</v>
      </c>
      <c r="E4354" s="1">
        <v>44044</v>
      </c>
      <c r="F4354" s="1">
        <v>44052</v>
      </c>
      <c r="G4354">
        <v>8</v>
      </c>
      <c r="H4354">
        <v>1.6</v>
      </c>
      <c r="I4354" t="s">
        <v>49</v>
      </c>
      <c r="J4354" t="s">
        <v>78</v>
      </c>
      <c r="K4354" t="s">
        <v>315</v>
      </c>
      <c r="L4354">
        <v>1511.9</v>
      </c>
      <c r="M4354" t="s">
        <v>68</v>
      </c>
      <c r="N4354" t="s">
        <v>81</v>
      </c>
      <c r="O4354" t="s">
        <v>189</v>
      </c>
      <c r="P4354" t="s">
        <v>159</v>
      </c>
      <c r="Q4354" t="s">
        <v>82</v>
      </c>
      <c r="R4354" t="s">
        <v>2257</v>
      </c>
      <c r="S4354" t="s">
        <v>85</v>
      </c>
      <c r="T4354" t="s">
        <v>86</v>
      </c>
      <c r="U4354" t="s">
        <v>143</v>
      </c>
      <c r="V4354">
        <v>57091</v>
      </c>
      <c r="W4354">
        <v>40340</v>
      </c>
      <c r="X4354">
        <v>4.8</v>
      </c>
      <c r="Y4354">
        <v>11</v>
      </c>
      <c r="Z4354">
        <v>53126.85</v>
      </c>
      <c r="AB4354">
        <v>35.01</v>
      </c>
      <c r="AC4354">
        <v>1859971.02</v>
      </c>
      <c r="AD4354">
        <v>48833137.979999997</v>
      </c>
      <c r="AE4354">
        <v>166.54</v>
      </c>
      <c r="AF4354">
        <v>8132670799.1899996</v>
      </c>
      <c r="AG4354">
        <v>231851.66</v>
      </c>
      <c r="AH4354">
        <v>0</v>
      </c>
      <c r="AI4354">
        <v>0</v>
      </c>
      <c r="AJ4354">
        <v>1.23</v>
      </c>
      <c r="AK4354">
        <v>600647.6</v>
      </c>
      <c r="AL4354">
        <v>0.20200000000000001</v>
      </c>
      <c r="AM4354">
        <v>98642.94</v>
      </c>
      <c r="AN4354">
        <v>214</v>
      </c>
      <c r="AO4354">
        <v>509.53</v>
      </c>
      <c r="AP4354">
        <v>109039.42</v>
      </c>
      <c r="AQ4354">
        <v>2299505.04</v>
      </c>
      <c r="AR4354" t="s">
        <v>61</v>
      </c>
      <c r="AS4354" t="s">
        <v>61</v>
      </c>
      <c r="AT4354" t="s">
        <v>62</v>
      </c>
      <c r="AU4354" t="s">
        <v>63</v>
      </c>
    </row>
    <row r="4355" spans="1:47" x14ac:dyDescent="0.25">
      <c r="A4355" t="s">
        <v>5684</v>
      </c>
      <c r="B4355">
        <v>2021</v>
      </c>
      <c r="C4355">
        <v>4</v>
      </c>
      <c r="D4355" t="s">
        <v>77</v>
      </c>
      <c r="E4355" s="1">
        <v>44290</v>
      </c>
      <c r="F4355" s="1">
        <v>44318</v>
      </c>
      <c r="G4355">
        <v>28</v>
      </c>
      <c r="H4355">
        <v>5</v>
      </c>
      <c r="I4355" t="s">
        <v>49</v>
      </c>
      <c r="J4355" t="s">
        <v>78</v>
      </c>
      <c r="K4355" t="s">
        <v>211</v>
      </c>
      <c r="L4355">
        <v>1701.99</v>
      </c>
      <c r="M4355" t="s">
        <v>68</v>
      </c>
      <c r="N4355" t="s">
        <v>53</v>
      </c>
      <c r="O4355" t="s">
        <v>99</v>
      </c>
      <c r="P4355" t="s">
        <v>146</v>
      </c>
      <c r="Q4355" t="s">
        <v>70</v>
      </c>
      <c r="R4355" t="s">
        <v>779</v>
      </c>
      <c r="S4355" t="s">
        <v>85</v>
      </c>
      <c r="T4355" t="s">
        <v>74</v>
      </c>
      <c r="U4355" t="s">
        <v>103</v>
      </c>
      <c r="V4355">
        <v>49993</v>
      </c>
      <c r="W4355">
        <v>33193</v>
      </c>
      <c r="X4355">
        <v>15.6</v>
      </c>
      <c r="Y4355">
        <v>13</v>
      </c>
      <c r="Z4355">
        <v>44623.15</v>
      </c>
      <c r="AB4355">
        <v>21.36</v>
      </c>
      <c r="AC4355">
        <v>953150.48</v>
      </c>
      <c r="AD4355">
        <v>32806493.649999999</v>
      </c>
      <c r="AE4355">
        <v>168.71</v>
      </c>
      <c r="AF4355">
        <v>5534783543.6899996</v>
      </c>
      <c r="AG4355">
        <v>34042.31</v>
      </c>
      <c r="AH4355">
        <v>2.8</v>
      </c>
      <c r="AI4355">
        <v>87954.83</v>
      </c>
      <c r="AJ4355">
        <v>0.75</v>
      </c>
      <c r="AK4355">
        <v>246048.7</v>
      </c>
      <c r="AL4355">
        <v>0.307</v>
      </c>
      <c r="AM4355">
        <v>100715.94</v>
      </c>
      <c r="AN4355">
        <v>884.2</v>
      </c>
      <c r="AO4355">
        <v>655.16</v>
      </c>
      <c r="AP4355">
        <v>579292.47</v>
      </c>
      <c r="AQ4355">
        <v>1755156.03</v>
      </c>
      <c r="AR4355" t="s">
        <v>61</v>
      </c>
      <c r="AS4355" t="s">
        <v>61</v>
      </c>
      <c r="AT4355" t="s">
        <v>62</v>
      </c>
      <c r="AU4355" t="s">
        <v>63</v>
      </c>
    </row>
    <row r="4356" spans="1:47" x14ac:dyDescent="0.25">
      <c r="A4356" t="s">
        <v>5685</v>
      </c>
      <c r="B4356">
        <v>2023</v>
      </c>
      <c r="C4356">
        <v>10</v>
      </c>
      <c r="D4356" t="s">
        <v>119</v>
      </c>
      <c r="E4356" s="1">
        <v>45217</v>
      </c>
      <c r="F4356" s="1">
        <v>45249</v>
      </c>
      <c r="G4356">
        <v>32</v>
      </c>
      <c r="H4356">
        <v>6</v>
      </c>
      <c r="I4356" t="s">
        <v>49</v>
      </c>
      <c r="J4356" t="s">
        <v>66</v>
      </c>
      <c r="K4356" t="s">
        <v>67</v>
      </c>
      <c r="L4356">
        <v>8479.8989999999994</v>
      </c>
      <c r="M4356" t="s">
        <v>52</v>
      </c>
      <c r="N4356" t="s">
        <v>106</v>
      </c>
      <c r="O4356" t="s">
        <v>54</v>
      </c>
      <c r="P4356" t="s">
        <v>201</v>
      </c>
      <c r="Q4356" t="s">
        <v>92</v>
      </c>
      <c r="R4356" t="s">
        <v>3657</v>
      </c>
      <c r="S4356" t="s">
        <v>156</v>
      </c>
      <c r="T4356" t="s">
        <v>131</v>
      </c>
      <c r="U4356" t="s">
        <v>228</v>
      </c>
      <c r="V4356">
        <v>7059</v>
      </c>
      <c r="W4356">
        <v>4502</v>
      </c>
      <c r="X4356">
        <v>12.1</v>
      </c>
      <c r="Y4356">
        <v>13.9</v>
      </c>
      <c r="Z4356">
        <v>5663.18</v>
      </c>
      <c r="AA4356">
        <v>404</v>
      </c>
      <c r="AB4356">
        <v>3513.9</v>
      </c>
      <c r="AC4356">
        <v>1419615.6</v>
      </c>
      <c r="AD4356">
        <v>14256715.859999999</v>
      </c>
      <c r="AE4356">
        <v>285.52</v>
      </c>
      <c r="AF4356">
        <v>4070577512.3499999</v>
      </c>
      <c r="AG4356">
        <v>191823.22</v>
      </c>
      <c r="AH4356">
        <v>0</v>
      </c>
      <c r="AJ4356">
        <v>16.100000000000001</v>
      </c>
      <c r="AK4356">
        <v>2295331.25</v>
      </c>
      <c r="AL4356">
        <v>0.315</v>
      </c>
      <c r="AM4356">
        <v>44908.65</v>
      </c>
      <c r="AN4356">
        <v>1467.3</v>
      </c>
      <c r="AO4356">
        <v>684.98</v>
      </c>
      <c r="AP4356">
        <v>1005071.15</v>
      </c>
      <c r="AQ4356">
        <v>2661418.62</v>
      </c>
      <c r="AR4356" t="s">
        <v>61</v>
      </c>
      <c r="AS4356" t="s">
        <v>61</v>
      </c>
      <c r="AT4356" t="s">
        <v>62</v>
      </c>
      <c r="AU4356" t="s">
        <v>63</v>
      </c>
    </row>
    <row r="4357" spans="1:47" x14ac:dyDescent="0.25">
      <c r="A4357" t="s">
        <v>5686</v>
      </c>
      <c r="B4357">
        <v>2024</v>
      </c>
      <c r="C4357">
        <v>6</v>
      </c>
      <c r="D4357" t="s">
        <v>77</v>
      </c>
      <c r="E4357" s="1">
        <v>45458</v>
      </c>
      <c r="F4357" s="1">
        <v>45484</v>
      </c>
      <c r="G4357">
        <v>26</v>
      </c>
      <c r="H4357">
        <v>6.8</v>
      </c>
      <c r="I4357" t="s">
        <v>49</v>
      </c>
      <c r="J4357" t="s">
        <v>112</v>
      </c>
      <c r="K4357" t="s">
        <v>340</v>
      </c>
      <c r="L4357">
        <v>7208.39</v>
      </c>
      <c r="M4357" t="s">
        <v>114</v>
      </c>
      <c r="N4357" t="s">
        <v>106</v>
      </c>
      <c r="O4357" t="s">
        <v>99</v>
      </c>
      <c r="P4357" t="s">
        <v>127</v>
      </c>
      <c r="Q4357" t="s">
        <v>56</v>
      </c>
      <c r="R4357" t="s">
        <v>3040</v>
      </c>
      <c r="S4357" t="s">
        <v>73</v>
      </c>
      <c r="T4357" t="s">
        <v>131</v>
      </c>
      <c r="U4357" t="s">
        <v>96</v>
      </c>
      <c r="V4357">
        <v>5296</v>
      </c>
      <c r="W4357">
        <v>3932</v>
      </c>
      <c r="X4357">
        <v>20.399999999999999</v>
      </c>
      <c r="Y4357">
        <v>11.9</v>
      </c>
      <c r="Z4357">
        <v>4939.87</v>
      </c>
      <c r="AB4357">
        <v>25.27</v>
      </c>
      <c r="AC4357">
        <v>124830.51</v>
      </c>
      <c r="AD4357">
        <v>3420168.39</v>
      </c>
      <c r="AE4357">
        <v>278.58999999999997</v>
      </c>
      <c r="AF4357">
        <v>952824711.76999998</v>
      </c>
      <c r="AG4357">
        <v>26557.8</v>
      </c>
      <c r="AH4357">
        <v>0.6</v>
      </c>
      <c r="AI4357">
        <v>14332.2</v>
      </c>
      <c r="AJ4357">
        <v>12.67</v>
      </c>
      <c r="AK4357">
        <v>433335.34</v>
      </c>
      <c r="AL4357">
        <v>0.29699999999999999</v>
      </c>
      <c r="AM4357">
        <v>10157.9</v>
      </c>
      <c r="AN4357">
        <v>554.1</v>
      </c>
      <c r="AO4357">
        <v>645.63</v>
      </c>
      <c r="AP4357">
        <v>357743.58</v>
      </c>
      <c r="AQ4357">
        <v>533621.99</v>
      </c>
      <c r="AR4357" t="s">
        <v>61</v>
      </c>
      <c r="AS4357" t="s">
        <v>61</v>
      </c>
      <c r="AT4357" t="s">
        <v>62</v>
      </c>
      <c r="AU4357" t="s">
        <v>63</v>
      </c>
    </row>
    <row r="4358" spans="1:47" x14ac:dyDescent="0.25">
      <c r="A4358" t="s">
        <v>5687</v>
      </c>
      <c r="B4358">
        <v>2024</v>
      </c>
      <c r="C4358">
        <v>7</v>
      </c>
      <c r="D4358" t="s">
        <v>89</v>
      </c>
      <c r="E4358" s="1">
        <v>45494</v>
      </c>
      <c r="F4358" s="1">
        <v>45499</v>
      </c>
      <c r="G4358">
        <v>5</v>
      </c>
      <c r="H4358">
        <v>18.100000000000001</v>
      </c>
      <c r="I4358" t="s">
        <v>65</v>
      </c>
      <c r="J4358" t="s">
        <v>50</v>
      </c>
      <c r="K4358" t="s">
        <v>51</v>
      </c>
      <c r="L4358">
        <v>2709</v>
      </c>
      <c r="M4358" t="s">
        <v>52</v>
      </c>
      <c r="N4358" t="s">
        <v>53</v>
      </c>
      <c r="O4358" t="s">
        <v>54</v>
      </c>
      <c r="P4358" t="s">
        <v>82</v>
      </c>
      <c r="Q4358" t="s">
        <v>55</v>
      </c>
      <c r="R4358" t="s">
        <v>550</v>
      </c>
      <c r="S4358" t="s">
        <v>58</v>
      </c>
      <c r="T4358" t="s">
        <v>74</v>
      </c>
      <c r="U4358" t="s">
        <v>110</v>
      </c>
      <c r="V4358">
        <v>308976</v>
      </c>
      <c r="W4358">
        <v>195257</v>
      </c>
      <c r="X4358">
        <v>10.5</v>
      </c>
      <c r="Y4358">
        <v>13.8</v>
      </c>
      <c r="Z4358">
        <v>254754.24</v>
      </c>
      <c r="AB4358">
        <v>23.39</v>
      </c>
      <c r="AC4358">
        <v>5958701.6699999999</v>
      </c>
      <c r="AD4358">
        <v>24767207.210000001</v>
      </c>
      <c r="AE4358">
        <v>282.55</v>
      </c>
      <c r="AF4358">
        <v>6997974397.1899996</v>
      </c>
      <c r="AG4358">
        <v>217464.12</v>
      </c>
      <c r="AH4358">
        <v>0</v>
      </c>
      <c r="AI4358">
        <v>0</v>
      </c>
      <c r="AJ4358">
        <v>4.08</v>
      </c>
      <c r="AK4358">
        <v>0</v>
      </c>
      <c r="AL4358">
        <v>0.33300000000000002</v>
      </c>
      <c r="AM4358">
        <v>82474.8</v>
      </c>
      <c r="AN4358">
        <v>233.3</v>
      </c>
      <c r="AO4358">
        <v>498.35</v>
      </c>
      <c r="AP4358">
        <v>116265.06</v>
      </c>
      <c r="AQ4358">
        <v>6374905.6500000004</v>
      </c>
      <c r="AR4358" t="s">
        <v>61</v>
      </c>
      <c r="AS4358" t="s">
        <v>61</v>
      </c>
      <c r="AT4358" t="s">
        <v>62</v>
      </c>
      <c r="AU4358" t="s">
        <v>63</v>
      </c>
    </row>
    <row r="4359" spans="1:47" x14ac:dyDescent="0.25">
      <c r="A4359" t="s">
        <v>5688</v>
      </c>
      <c r="B4359">
        <v>2022</v>
      </c>
      <c r="C4359">
        <v>3</v>
      </c>
      <c r="D4359" t="s">
        <v>48</v>
      </c>
      <c r="E4359" s="1">
        <v>44627</v>
      </c>
      <c r="F4359" s="1">
        <v>44646</v>
      </c>
      <c r="G4359">
        <v>19</v>
      </c>
      <c r="H4359">
        <v>18.600000000000001</v>
      </c>
      <c r="I4359" t="s">
        <v>49</v>
      </c>
      <c r="J4359" t="s">
        <v>78</v>
      </c>
      <c r="K4359" t="s">
        <v>105</v>
      </c>
      <c r="L4359">
        <v>1201.9000000000001</v>
      </c>
      <c r="M4359" t="s">
        <v>98</v>
      </c>
      <c r="N4359" t="s">
        <v>81</v>
      </c>
      <c r="O4359" t="s">
        <v>54</v>
      </c>
      <c r="P4359" t="s">
        <v>140</v>
      </c>
      <c r="Q4359" t="s">
        <v>128</v>
      </c>
      <c r="R4359" t="s">
        <v>2149</v>
      </c>
      <c r="S4359" t="s">
        <v>85</v>
      </c>
      <c r="T4359" t="s">
        <v>74</v>
      </c>
      <c r="U4359" t="s">
        <v>87</v>
      </c>
      <c r="V4359">
        <v>58774</v>
      </c>
      <c r="W4359">
        <v>35633</v>
      </c>
      <c r="X4359">
        <v>21.8</v>
      </c>
      <c r="Y4359">
        <v>12.1</v>
      </c>
      <c r="Z4359">
        <v>46433.1</v>
      </c>
      <c r="AB4359">
        <v>36.75</v>
      </c>
      <c r="AC4359">
        <v>1706416.43</v>
      </c>
      <c r="AD4359">
        <v>32114060.620000001</v>
      </c>
      <c r="AE4359">
        <v>214.88</v>
      </c>
      <c r="AF4359">
        <v>6900669346.0299997</v>
      </c>
      <c r="AG4359">
        <v>151788.76</v>
      </c>
      <c r="AH4359">
        <v>0</v>
      </c>
      <c r="AI4359">
        <v>0</v>
      </c>
      <c r="AJ4359">
        <v>18.63</v>
      </c>
      <c r="AK4359">
        <v>5982849.4900000002</v>
      </c>
      <c r="AL4359">
        <v>0.19500000000000001</v>
      </c>
      <c r="AM4359">
        <v>62622.42</v>
      </c>
      <c r="AN4359">
        <v>588.5</v>
      </c>
      <c r="AO4359">
        <v>563.77</v>
      </c>
      <c r="AP4359">
        <v>331778.64</v>
      </c>
      <c r="AQ4359">
        <v>2252606.25</v>
      </c>
      <c r="AR4359" t="s">
        <v>124</v>
      </c>
      <c r="AS4359" t="s">
        <v>61</v>
      </c>
      <c r="AT4359" t="s">
        <v>62</v>
      </c>
      <c r="AU4359" t="s">
        <v>63</v>
      </c>
    </row>
    <row r="4360" spans="1:47" x14ac:dyDescent="0.25">
      <c r="A4360" t="s">
        <v>5689</v>
      </c>
      <c r="B4360">
        <v>2026</v>
      </c>
      <c r="C4360">
        <v>4</v>
      </c>
      <c r="D4360" t="s">
        <v>77</v>
      </c>
      <c r="E4360" s="1">
        <v>46115</v>
      </c>
      <c r="F4360" s="1">
        <v>46150</v>
      </c>
      <c r="G4360">
        <v>35</v>
      </c>
      <c r="H4360">
        <v>13.2</v>
      </c>
      <c r="I4360" t="s">
        <v>49</v>
      </c>
      <c r="J4360" t="s">
        <v>66</v>
      </c>
      <c r="K4360" t="s">
        <v>245</v>
      </c>
      <c r="L4360">
        <v>8905.9</v>
      </c>
      <c r="M4360" t="s">
        <v>98</v>
      </c>
      <c r="N4360" t="s">
        <v>81</v>
      </c>
      <c r="O4360" t="s">
        <v>200</v>
      </c>
      <c r="P4360" t="s">
        <v>146</v>
      </c>
      <c r="Q4360" t="s">
        <v>56</v>
      </c>
      <c r="R4360" t="s">
        <v>5290</v>
      </c>
      <c r="S4360" t="s">
        <v>137</v>
      </c>
      <c r="T4360" t="s">
        <v>74</v>
      </c>
      <c r="U4360" t="s">
        <v>181</v>
      </c>
      <c r="V4360">
        <v>8854</v>
      </c>
      <c r="W4360">
        <v>5724</v>
      </c>
      <c r="X4360">
        <v>5.7</v>
      </c>
      <c r="Y4360">
        <v>14.7</v>
      </c>
      <c r="Z4360">
        <v>7362.77</v>
      </c>
      <c r="AB4360">
        <v>25.87</v>
      </c>
      <c r="AC4360">
        <v>190474.86</v>
      </c>
      <c r="AD4360">
        <v>3554818.98</v>
      </c>
      <c r="AE4360">
        <v>284.08</v>
      </c>
      <c r="AF4360">
        <v>1009852975.84</v>
      </c>
      <c r="AG4360">
        <v>158254.01999999999</v>
      </c>
      <c r="AH4360">
        <v>0.6</v>
      </c>
      <c r="AI4360">
        <v>7262.25</v>
      </c>
      <c r="AJ4360">
        <v>11.45</v>
      </c>
      <c r="AK4360">
        <v>407026.77</v>
      </c>
      <c r="AL4360">
        <v>0.14599999999999999</v>
      </c>
      <c r="AM4360">
        <v>5190.04</v>
      </c>
      <c r="AN4360">
        <v>1721.5</v>
      </c>
      <c r="AO4360">
        <v>461.22</v>
      </c>
      <c r="AP4360">
        <v>793990.23</v>
      </c>
      <c r="AQ4360">
        <v>1155171.3999999999</v>
      </c>
      <c r="AR4360" t="s">
        <v>61</v>
      </c>
      <c r="AS4360" t="s">
        <v>61</v>
      </c>
      <c r="AT4360" t="s">
        <v>62</v>
      </c>
      <c r="AU4360" t="s">
        <v>63</v>
      </c>
    </row>
    <row r="4361" spans="1:47" x14ac:dyDescent="0.25">
      <c r="A4361" t="s">
        <v>5690</v>
      </c>
      <c r="B4361">
        <v>2020</v>
      </c>
      <c r="C4361">
        <v>11</v>
      </c>
      <c r="D4361" t="s">
        <v>119</v>
      </c>
      <c r="E4361" s="1">
        <v>44151</v>
      </c>
      <c r="F4361" s="1">
        <v>44174</v>
      </c>
      <c r="G4361">
        <v>23</v>
      </c>
      <c r="H4361">
        <v>18.899999999999999</v>
      </c>
      <c r="I4361" t="s">
        <v>65</v>
      </c>
      <c r="J4361" t="s">
        <v>134</v>
      </c>
      <c r="K4361" t="s">
        <v>135</v>
      </c>
      <c r="L4361">
        <v>9999.0098999999991</v>
      </c>
      <c r="M4361" t="s">
        <v>90</v>
      </c>
      <c r="N4361" t="s">
        <v>168</v>
      </c>
      <c r="O4361" t="s">
        <v>91</v>
      </c>
      <c r="P4361" t="s">
        <v>82</v>
      </c>
      <c r="Q4361" t="s">
        <v>174</v>
      </c>
      <c r="R4361" t="s">
        <v>3621</v>
      </c>
      <c r="S4361" t="s">
        <v>137</v>
      </c>
      <c r="T4361" t="s">
        <v>131</v>
      </c>
      <c r="U4361" t="s">
        <v>166</v>
      </c>
      <c r="V4361">
        <v>15062</v>
      </c>
      <c r="W4361">
        <v>10553</v>
      </c>
      <c r="X4361">
        <v>24.8</v>
      </c>
      <c r="Y4361">
        <v>11.7</v>
      </c>
      <c r="Z4361">
        <v>12574.12</v>
      </c>
      <c r="AB4361">
        <v>24.92</v>
      </c>
      <c r="AC4361">
        <v>313347.07</v>
      </c>
      <c r="AD4361">
        <v>9290514.3000000007</v>
      </c>
      <c r="AE4361">
        <v>160.32</v>
      </c>
      <c r="AF4361">
        <v>1489455252.5799999</v>
      </c>
      <c r="AG4361">
        <v>162045.09</v>
      </c>
      <c r="AH4361">
        <v>0</v>
      </c>
      <c r="AI4361">
        <v>0</v>
      </c>
      <c r="AJ4361">
        <v>11.6</v>
      </c>
      <c r="AK4361">
        <v>0</v>
      </c>
      <c r="AL4361">
        <v>9.2999999999999999E-2</v>
      </c>
      <c r="AM4361">
        <v>8640.18</v>
      </c>
      <c r="AN4361">
        <v>390.1</v>
      </c>
      <c r="AO4361">
        <v>550.72</v>
      </c>
      <c r="AP4361">
        <v>214835.87</v>
      </c>
      <c r="AQ4361">
        <v>698868.21</v>
      </c>
      <c r="AR4361" t="s">
        <v>61</v>
      </c>
      <c r="AS4361" t="s">
        <v>124</v>
      </c>
      <c r="AT4361" t="s">
        <v>62</v>
      </c>
      <c r="AU4361" t="s">
        <v>63</v>
      </c>
    </row>
    <row r="4362" spans="1:47" x14ac:dyDescent="0.25">
      <c r="A4362" t="s">
        <v>5691</v>
      </c>
      <c r="B4362">
        <v>2025</v>
      </c>
      <c r="C4362">
        <v>7</v>
      </c>
      <c r="D4362" t="s">
        <v>89</v>
      </c>
      <c r="E4362" s="1">
        <v>45845</v>
      </c>
      <c r="F4362" s="1">
        <v>45866</v>
      </c>
      <c r="G4362">
        <v>21</v>
      </c>
      <c r="H4362">
        <v>7.7</v>
      </c>
      <c r="I4362" t="s">
        <v>65</v>
      </c>
      <c r="J4362" t="s">
        <v>134</v>
      </c>
      <c r="K4362" t="s">
        <v>135</v>
      </c>
      <c r="L4362">
        <v>9999.0098999999991</v>
      </c>
      <c r="M4362" t="s">
        <v>80</v>
      </c>
      <c r="N4362" t="s">
        <v>81</v>
      </c>
      <c r="O4362" t="s">
        <v>189</v>
      </c>
      <c r="P4362" t="s">
        <v>92</v>
      </c>
      <c r="Q4362" t="s">
        <v>257</v>
      </c>
      <c r="R4362" t="s">
        <v>1785</v>
      </c>
      <c r="S4362" t="s">
        <v>137</v>
      </c>
      <c r="T4362" t="s">
        <v>59</v>
      </c>
      <c r="U4362" t="s">
        <v>259</v>
      </c>
      <c r="V4362">
        <v>11874</v>
      </c>
      <c r="W4362">
        <v>8484</v>
      </c>
      <c r="X4362">
        <v>17.3</v>
      </c>
      <c r="Y4362">
        <v>15.8</v>
      </c>
      <c r="Z4362">
        <v>10445.67</v>
      </c>
      <c r="AB4362">
        <v>26.01</v>
      </c>
      <c r="AC4362">
        <v>271691.88</v>
      </c>
      <c r="AD4362">
        <v>8428402.2100000009</v>
      </c>
      <c r="AE4362">
        <v>278.20999999999998</v>
      </c>
      <c r="AF4362">
        <v>2344865778.8400002</v>
      </c>
      <c r="AG4362">
        <v>35176.65</v>
      </c>
      <c r="AH4362">
        <v>2.8</v>
      </c>
      <c r="AI4362">
        <v>96687.19</v>
      </c>
      <c r="AJ4362">
        <v>23.25</v>
      </c>
      <c r="AK4362">
        <v>0</v>
      </c>
      <c r="AL4362">
        <v>0.152</v>
      </c>
      <c r="AM4362">
        <v>12811.17</v>
      </c>
      <c r="AN4362">
        <v>316.8</v>
      </c>
      <c r="AO4362">
        <v>603.66999999999996</v>
      </c>
      <c r="AP4362">
        <v>191242.66</v>
      </c>
      <c r="AQ4362">
        <v>607609.55000000005</v>
      </c>
      <c r="AR4362" t="s">
        <v>61</v>
      </c>
      <c r="AS4362" t="s">
        <v>61</v>
      </c>
      <c r="AT4362" t="s">
        <v>62</v>
      </c>
      <c r="AU4362" t="s">
        <v>63</v>
      </c>
    </row>
    <row r="4363" spans="1:47" x14ac:dyDescent="0.25">
      <c r="A4363" t="s">
        <v>5692</v>
      </c>
      <c r="B4363">
        <v>2026</v>
      </c>
      <c r="C4363">
        <v>3</v>
      </c>
      <c r="D4363" t="s">
        <v>48</v>
      </c>
      <c r="E4363" s="1">
        <v>46099</v>
      </c>
      <c r="F4363" s="1">
        <v>46112</v>
      </c>
      <c r="G4363">
        <v>13</v>
      </c>
      <c r="H4363">
        <v>1.1000000000000001</v>
      </c>
      <c r="I4363" t="s">
        <v>49</v>
      </c>
      <c r="J4363" t="s">
        <v>50</v>
      </c>
      <c r="K4363" t="s">
        <v>51</v>
      </c>
      <c r="L4363">
        <v>2709</v>
      </c>
      <c r="M4363" t="s">
        <v>52</v>
      </c>
      <c r="N4363" t="s">
        <v>168</v>
      </c>
      <c r="O4363" t="s">
        <v>107</v>
      </c>
      <c r="P4363" t="s">
        <v>83</v>
      </c>
      <c r="Q4363" t="s">
        <v>82</v>
      </c>
      <c r="R4363" t="s">
        <v>395</v>
      </c>
      <c r="S4363" t="s">
        <v>186</v>
      </c>
      <c r="T4363" t="s">
        <v>162</v>
      </c>
      <c r="U4363" t="s">
        <v>143</v>
      </c>
      <c r="V4363">
        <v>135296</v>
      </c>
      <c r="W4363">
        <v>77475</v>
      </c>
      <c r="X4363">
        <v>2.5</v>
      </c>
      <c r="Y4363">
        <v>11.7</v>
      </c>
      <c r="Z4363">
        <v>107395.57</v>
      </c>
      <c r="AB4363">
        <v>15.56</v>
      </c>
      <c r="AC4363">
        <v>1671075.07</v>
      </c>
      <c r="AD4363">
        <v>5998042.5800000001</v>
      </c>
      <c r="AE4363">
        <v>277.24</v>
      </c>
      <c r="AF4363">
        <v>1662897324.8800001</v>
      </c>
      <c r="AG4363">
        <v>32485.63</v>
      </c>
      <c r="AH4363">
        <v>0</v>
      </c>
      <c r="AI4363">
        <v>0</v>
      </c>
      <c r="AJ4363">
        <v>7.06</v>
      </c>
      <c r="AK4363">
        <v>423461.81</v>
      </c>
      <c r="AL4363">
        <v>0.32600000000000001</v>
      </c>
      <c r="AM4363">
        <v>19553.62</v>
      </c>
      <c r="AN4363">
        <v>424.2</v>
      </c>
      <c r="AO4363">
        <v>421.58</v>
      </c>
      <c r="AP4363">
        <v>178834.24</v>
      </c>
      <c r="AQ4363">
        <v>1901948.56</v>
      </c>
      <c r="AR4363" t="s">
        <v>61</v>
      </c>
      <c r="AS4363" t="s">
        <v>61</v>
      </c>
      <c r="AT4363" t="s">
        <v>62</v>
      </c>
      <c r="AU4363" t="s">
        <v>63</v>
      </c>
    </row>
    <row r="4364" spans="1:47" x14ac:dyDescent="0.25">
      <c r="A4364" t="s">
        <v>5693</v>
      </c>
      <c r="B4364">
        <v>2025</v>
      </c>
      <c r="C4364">
        <v>12</v>
      </c>
      <c r="D4364" t="s">
        <v>119</v>
      </c>
      <c r="E4364" s="1">
        <v>45999</v>
      </c>
      <c r="F4364" s="1">
        <v>46011</v>
      </c>
      <c r="G4364">
        <v>12</v>
      </c>
      <c r="H4364">
        <v>4.7</v>
      </c>
      <c r="I4364" t="s">
        <v>49</v>
      </c>
      <c r="J4364" t="s">
        <v>66</v>
      </c>
      <c r="K4364" t="s">
        <v>67</v>
      </c>
      <c r="L4364">
        <v>8479.8989999999994</v>
      </c>
      <c r="M4364" t="s">
        <v>68</v>
      </c>
      <c r="N4364" t="s">
        <v>53</v>
      </c>
      <c r="O4364" t="s">
        <v>99</v>
      </c>
      <c r="P4364" t="s">
        <v>201</v>
      </c>
      <c r="Q4364" t="s">
        <v>226</v>
      </c>
      <c r="R4364" t="s">
        <v>1243</v>
      </c>
      <c r="S4364" t="s">
        <v>73</v>
      </c>
      <c r="T4364" t="s">
        <v>102</v>
      </c>
      <c r="U4364" t="s">
        <v>143</v>
      </c>
      <c r="V4364">
        <v>3872</v>
      </c>
      <c r="W4364">
        <v>2188</v>
      </c>
      <c r="X4364">
        <v>3.3</v>
      </c>
      <c r="Y4364">
        <v>12.1</v>
      </c>
      <c r="Z4364">
        <v>3511.7</v>
      </c>
      <c r="AB4364">
        <v>18.02</v>
      </c>
      <c r="AC4364">
        <v>63280.83</v>
      </c>
      <c r="AD4364">
        <v>1718590.86</v>
      </c>
      <c r="AE4364">
        <v>276.3</v>
      </c>
      <c r="AF4364">
        <v>474846654.62</v>
      </c>
      <c r="AG4364">
        <v>201014.96</v>
      </c>
      <c r="AH4364">
        <v>4.5</v>
      </c>
      <c r="AI4364">
        <v>81520.039999999994</v>
      </c>
      <c r="AJ4364">
        <v>21.25</v>
      </c>
      <c r="AK4364">
        <v>365200.56</v>
      </c>
      <c r="AL4364">
        <v>0.115</v>
      </c>
      <c r="AM4364">
        <v>1976.38</v>
      </c>
      <c r="AN4364">
        <v>454.9</v>
      </c>
      <c r="AO4364">
        <v>554.57000000000005</v>
      </c>
      <c r="AP4364">
        <v>252273.89</v>
      </c>
      <c r="AQ4364">
        <v>600066.1</v>
      </c>
      <c r="AR4364" t="s">
        <v>61</v>
      </c>
      <c r="AS4364" t="s">
        <v>61</v>
      </c>
      <c r="AT4364" t="s">
        <v>62</v>
      </c>
      <c r="AU4364" t="s">
        <v>63</v>
      </c>
    </row>
    <row r="4365" spans="1:47" x14ac:dyDescent="0.25">
      <c r="A4365" t="s">
        <v>5694</v>
      </c>
      <c r="B4365">
        <v>2024</v>
      </c>
      <c r="C4365">
        <v>8</v>
      </c>
      <c r="D4365" t="s">
        <v>89</v>
      </c>
      <c r="E4365" s="1">
        <v>45528</v>
      </c>
      <c r="F4365" s="1">
        <v>45553</v>
      </c>
      <c r="G4365">
        <v>25</v>
      </c>
      <c r="H4365">
        <v>18.2</v>
      </c>
      <c r="I4365" t="s">
        <v>65</v>
      </c>
      <c r="J4365" t="s">
        <v>112</v>
      </c>
      <c r="K4365" t="s">
        <v>340</v>
      </c>
      <c r="L4365">
        <v>7208.39</v>
      </c>
      <c r="M4365" t="s">
        <v>68</v>
      </c>
      <c r="N4365" t="s">
        <v>53</v>
      </c>
      <c r="O4365" t="s">
        <v>189</v>
      </c>
      <c r="P4365" t="s">
        <v>128</v>
      </c>
      <c r="Q4365" t="s">
        <v>83</v>
      </c>
      <c r="R4365" t="s">
        <v>175</v>
      </c>
      <c r="S4365" t="s">
        <v>73</v>
      </c>
      <c r="T4365" t="s">
        <v>148</v>
      </c>
      <c r="U4365" t="s">
        <v>103</v>
      </c>
      <c r="V4365">
        <v>12728</v>
      </c>
      <c r="W4365">
        <v>8169</v>
      </c>
      <c r="X4365">
        <v>17.2</v>
      </c>
      <c r="Y4365">
        <v>11.8</v>
      </c>
      <c r="Z4365">
        <v>10655.67</v>
      </c>
      <c r="AB4365">
        <v>18.41</v>
      </c>
      <c r="AC4365">
        <v>196170.88</v>
      </c>
      <c r="AD4365">
        <v>8222341.2000000002</v>
      </c>
      <c r="AE4365">
        <v>280.68</v>
      </c>
      <c r="AF4365">
        <v>2307846728.02</v>
      </c>
      <c r="AG4365">
        <v>106064.13</v>
      </c>
      <c r="AH4365">
        <v>0</v>
      </c>
      <c r="AI4365">
        <v>0</v>
      </c>
      <c r="AJ4365">
        <v>11.29</v>
      </c>
      <c r="AK4365">
        <v>0</v>
      </c>
      <c r="AL4365">
        <v>0.33300000000000002</v>
      </c>
      <c r="AM4365">
        <v>27380.400000000001</v>
      </c>
      <c r="AN4365">
        <v>1240.8</v>
      </c>
      <c r="AO4365">
        <v>605.74</v>
      </c>
      <c r="AP4365">
        <v>751602.19</v>
      </c>
      <c r="AQ4365">
        <v>1081217.6000000001</v>
      </c>
      <c r="AR4365" t="s">
        <v>61</v>
      </c>
      <c r="AS4365" t="s">
        <v>61</v>
      </c>
      <c r="AT4365" t="s">
        <v>62</v>
      </c>
      <c r="AU4365" t="s">
        <v>63</v>
      </c>
    </row>
    <row r="4366" spans="1:47" x14ac:dyDescent="0.25">
      <c r="A4366" t="s">
        <v>5695</v>
      </c>
      <c r="B4366">
        <v>2024</v>
      </c>
      <c r="C4366">
        <v>11</v>
      </c>
      <c r="D4366" t="s">
        <v>119</v>
      </c>
      <c r="E4366" s="1">
        <v>45614</v>
      </c>
      <c r="F4366" s="1">
        <v>45621</v>
      </c>
      <c r="G4366">
        <v>7</v>
      </c>
      <c r="H4366">
        <v>10.7</v>
      </c>
      <c r="I4366" t="s">
        <v>49</v>
      </c>
      <c r="J4366" t="s">
        <v>50</v>
      </c>
      <c r="K4366" t="s">
        <v>51</v>
      </c>
      <c r="L4366">
        <v>2709</v>
      </c>
      <c r="M4366" t="s">
        <v>52</v>
      </c>
      <c r="N4366" t="s">
        <v>53</v>
      </c>
      <c r="O4366" t="s">
        <v>99</v>
      </c>
      <c r="P4366" t="s">
        <v>159</v>
      </c>
      <c r="Q4366" t="s">
        <v>226</v>
      </c>
      <c r="R4366" t="s">
        <v>249</v>
      </c>
      <c r="S4366" t="s">
        <v>58</v>
      </c>
      <c r="T4366" t="s">
        <v>148</v>
      </c>
      <c r="U4366" t="s">
        <v>87</v>
      </c>
      <c r="V4366">
        <v>293759</v>
      </c>
      <c r="W4366">
        <v>172811</v>
      </c>
      <c r="X4366">
        <v>16.2</v>
      </c>
      <c r="Y4366">
        <v>15.2</v>
      </c>
      <c r="Z4366">
        <v>269858.2</v>
      </c>
      <c r="AB4366">
        <v>9.02</v>
      </c>
      <c r="AC4366">
        <v>2434120.96</v>
      </c>
      <c r="AD4366">
        <v>17233144.649999999</v>
      </c>
      <c r="AE4366">
        <v>281.47000000000003</v>
      </c>
      <c r="AF4366">
        <v>4850613224.6400003</v>
      </c>
      <c r="AG4366">
        <v>89808.42</v>
      </c>
      <c r="AH4366">
        <v>0</v>
      </c>
      <c r="AI4366">
        <v>0</v>
      </c>
      <c r="AJ4366">
        <v>24.45</v>
      </c>
      <c r="AK4366">
        <v>4213503.87</v>
      </c>
      <c r="AL4366">
        <v>0.15</v>
      </c>
      <c r="AM4366">
        <v>25849.72</v>
      </c>
      <c r="AN4366">
        <v>216</v>
      </c>
      <c r="AO4366">
        <v>455.15</v>
      </c>
      <c r="AP4366">
        <v>98312.4</v>
      </c>
      <c r="AQ4366">
        <v>2648091.5</v>
      </c>
      <c r="AR4366" t="s">
        <v>124</v>
      </c>
      <c r="AS4366" t="s">
        <v>61</v>
      </c>
      <c r="AT4366" t="s">
        <v>62</v>
      </c>
      <c r="AU4366" t="s">
        <v>63</v>
      </c>
    </row>
    <row r="4367" spans="1:47" x14ac:dyDescent="0.25">
      <c r="A4367" t="s">
        <v>5696</v>
      </c>
      <c r="B4367">
        <v>2022</v>
      </c>
      <c r="C4367">
        <v>1</v>
      </c>
      <c r="D4367" t="s">
        <v>48</v>
      </c>
      <c r="E4367" s="1">
        <v>44583</v>
      </c>
      <c r="F4367" s="1">
        <v>44602</v>
      </c>
      <c r="G4367">
        <v>19</v>
      </c>
      <c r="H4367">
        <v>2.6</v>
      </c>
      <c r="I4367" t="s">
        <v>65</v>
      </c>
      <c r="J4367" t="s">
        <v>112</v>
      </c>
      <c r="K4367" t="s">
        <v>340</v>
      </c>
      <c r="L4367">
        <v>7208.39</v>
      </c>
      <c r="M4367" t="s">
        <v>68</v>
      </c>
      <c r="N4367" t="s">
        <v>106</v>
      </c>
      <c r="O4367" t="s">
        <v>91</v>
      </c>
      <c r="P4367" t="s">
        <v>92</v>
      </c>
      <c r="Q4367" t="s">
        <v>159</v>
      </c>
      <c r="R4367" t="s">
        <v>2363</v>
      </c>
      <c r="S4367" t="s">
        <v>73</v>
      </c>
      <c r="T4367" t="s">
        <v>131</v>
      </c>
      <c r="U4367" t="s">
        <v>143</v>
      </c>
      <c r="V4367">
        <v>7730</v>
      </c>
      <c r="W4367">
        <v>5260</v>
      </c>
      <c r="X4367">
        <v>5</v>
      </c>
      <c r="Y4367">
        <v>15.1</v>
      </c>
      <c r="Z4367">
        <v>6371.27</v>
      </c>
      <c r="AB4367">
        <v>16.21</v>
      </c>
      <c r="AC4367">
        <v>103278.29</v>
      </c>
      <c r="AD4367">
        <v>5804800.3799999999</v>
      </c>
      <c r="AE4367">
        <v>215.09</v>
      </c>
      <c r="AF4367">
        <v>1248554513.73</v>
      </c>
      <c r="AG4367">
        <v>159250.16</v>
      </c>
      <c r="AH4367">
        <v>0</v>
      </c>
      <c r="AI4367">
        <v>0</v>
      </c>
      <c r="AJ4367">
        <v>10.01</v>
      </c>
      <c r="AK4367">
        <v>0</v>
      </c>
      <c r="AL4367">
        <v>0.23300000000000001</v>
      </c>
      <c r="AM4367">
        <v>13525.18</v>
      </c>
      <c r="AN4367">
        <v>902.4</v>
      </c>
      <c r="AO4367">
        <v>560.78</v>
      </c>
      <c r="AP4367">
        <v>506047.87</v>
      </c>
      <c r="AQ4367">
        <v>782101.5</v>
      </c>
      <c r="AR4367" t="s">
        <v>61</v>
      </c>
      <c r="AS4367" t="s">
        <v>61</v>
      </c>
      <c r="AT4367" t="s">
        <v>62</v>
      </c>
      <c r="AU4367" t="s">
        <v>63</v>
      </c>
    </row>
    <row r="4368" spans="1:47" x14ac:dyDescent="0.25">
      <c r="A4368" t="s">
        <v>5697</v>
      </c>
      <c r="B4368">
        <v>2020</v>
      </c>
      <c r="C4368">
        <v>10</v>
      </c>
      <c r="D4368" t="s">
        <v>119</v>
      </c>
      <c r="E4368" s="1">
        <v>44111</v>
      </c>
      <c r="F4368" s="1">
        <v>44120</v>
      </c>
      <c r="G4368">
        <v>9</v>
      </c>
      <c r="H4368">
        <v>16.899999999999999</v>
      </c>
      <c r="I4368" t="s">
        <v>65</v>
      </c>
      <c r="J4368" t="s">
        <v>66</v>
      </c>
      <c r="K4368" t="s">
        <v>391</v>
      </c>
      <c r="L4368">
        <v>9999.99</v>
      </c>
      <c r="M4368" t="s">
        <v>80</v>
      </c>
      <c r="N4368" t="s">
        <v>81</v>
      </c>
      <c r="O4368" t="s">
        <v>189</v>
      </c>
      <c r="P4368" t="s">
        <v>82</v>
      </c>
      <c r="Q4368" t="s">
        <v>164</v>
      </c>
      <c r="R4368" t="s">
        <v>3435</v>
      </c>
      <c r="S4368" t="s">
        <v>130</v>
      </c>
      <c r="T4368" t="s">
        <v>95</v>
      </c>
      <c r="U4368" t="s">
        <v>110</v>
      </c>
      <c r="V4368">
        <v>98003</v>
      </c>
      <c r="W4368">
        <v>64219</v>
      </c>
      <c r="X4368">
        <v>6.3</v>
      </c>
      <c r="Y4368">
        <v>15.9</v>
      </c>
      <c r="Z4368">
        <v>76501.119999999995</v>
      </c>
      <c r="AB4368">
        <v>28.69</v>
      </c>
      <c r="AC4368">
        <v>2194817.13</v>
      </c>
      <c r="AD4368">
        <v>36929385.659999996</v>
      </c>
      <c r="AE4368">
        <v>165.21</v>
      </c>
      <c r="AF4368">
        <v>6101103804.8900003</v>
      </c>
      <c r="AG4368">
        <v>221278.85</v>
      </c>
      <c r="AH4368">
        <v>1.4</v>
      </c>
      <c r="AI4368">
        <v>19991.75</v>
      </c>
      <c r="AJ4368">
        <v>20.04</v>
      </c>
      <c r="AK4368">
        <v>0</v>
      </c>
      <c r="AL4368">
        <v>0.13300000000000001</v>
      </c>
      <c r="AM4368">
        <v>49116.08</v>
      </c>
      <c r="AN4368">
        <v>164</v>
      </c>
      <c r="AO4368">
        <v>363.91</v>
      </c>
      <c r="AP4368">
        <v>59681.24</v>
      </c>
      <c r="AQ4368">
        <v>2544885.0499999998</v>
      </c>
      <c r="AR4368" t="s">
        <v>61</v>
      </c>
      <c r="AS4368" t="s">
        <v>61</v>
      </c>
      <c r="AT4368" t="s">
        <v>62</v>
      </c>
      <c r="AU4368" t="s">
        <v>63</v>
      </c>
    </row>
    <row r="4369" spans="1:47" x14ac:dyDescent="0.25">
      <c r="A4369" t="s">
        <v>5698</v>
      </c>
      <c r="B4369">
        <v>2023</v>
      </c>
      <c r="C4369">
        <v>6</v>
      </c>
      <c r="D4369" t="s">
        <v>77</v>
      </c>
      <c r="E4369" s="1">
        <v>45098</v>
      </c>
      <c r="F4369" s="1">
        <v>45105</v>
      </c>
      <c r="G4369">
        <v>7</v>
      </c>
      <c r="I4369" t="s">
        <v>65</v>
      </c>
      <c r="J4369" t="s">
        <v>50</v>
      </c>
      <c r="K4369" t="s">
        <v>183</v>
      </c>
      <c r="L4369">
        <v>2710.19</v>
      </c>
      <c r="M4369" t="s">
        <v>98</v>
      </c>
      <c r="N4369" t="s">
        <v>53</v>
      </c>
      <c r="O4369" t="s">
        <v>107</v>
      </c>
      <c r="P4369" t="s">
        <v>184</v>
      </c>
      <c r="Q4369" t="s">
        <v>201</v>
      </c>
      <c r="R4369" t="s">
        <v>1138</v>
      </c>
      <c r="S4369" t="s">
        <v>186</v>
      </c>
      <c r="T4369" t="s">
        <v>162</v>
      </c>
      <c r="U4369" t="s">
        <v>143</v>
      </c>
      <c r="V4369">
        <v>142794</v>
      </c>
      <c r="W4369">
        <v>104806</v>
      </c>
      <c r="X4369">
        <v>16</v>
      </c>
      <c r="Y4369">
        <v>12.2</v>
      </c>
      <c r="Z4369">
        <v>110491.77</v>
      </c>
      <c r="AB4369">
        <v>30.11</v>
      </c>
      <c r="AC4369">
        <v>3326907.19</v>
      </c>
      <c r="AD4369">
        <v>104032421.13</v>
      </c>
      <c r="AE4369">
        <v>288.51</v>
      </c>
      <c r="AF4369">
        <v>30014393820.220001</v>
      </c>
      <c r="AG4369">
        <v>47326.43</v>
      </c>
      <c r="AH4369">
        <v>0.7</v>
      </c>
      <c r="AI4369">
        <v>7408.49</v>
      </c>
      <c r="AJ4369">
        <v>16.329999999999998</v>
      </c>
      <c r="AK4369">
        <v>0</v>
      </c>
      <c r="AL4369">
        <v>0.23899999999999999</v>
      </c>
      <c r="AM4369">
        <v>248637.49</v>
      </c>
      <c r="AN4369">
        <v>146.80000000000001</v>
      </c>
      <c r="AO4369">
        <v>624.64</v>
      </c>
      <c r="AP4369">
        <v>91697.15</v>
      </c>
      <c r="AQ4369">
        <v>3721976.75</v>
      </c>
      <c r="AR4369" t="s">
        <v>61</v>
      </c>
      <c r="AS4369" t="s">
        <v>61</v>
      </c>
      <c r="AT4369" t="s">
        <v>62</v>
      </c>
      <c r="AU4369" t="s">
        <v>63</v>
      </c>
    </row>
    <row r="4370" spans="1:47" x14ac:dyDescent="0.25">
      <c r="A4370" t="s">
        <v>5699</v>
      </c>
      <c r="B4370">
        <v>2025</v>
      </c>
      <c r="C4370">
        <v>11</v>
      </c>
      <c r="D4370" t="s">
        <v>119</v>
      </c>
      <c r="E4370" s="1">
        <v>45988</v>
      </c>
      <c r="F4370" s="1">
        <v>45996</v>
      </c>
      <c r="G4370">
        <v>8</v>
      </c>
      <c r="H4370">
        <v>7.6</v>
      </c>
      <c r="I4370" t="s">
        <v>49</v>
      </c>
      <c r="J4370" t="s">
        <v>50</v>
      </c>
      <c r="K4370" t="s">
        <v>145</v>
      </c>
      <c r="L4370">
        <v>2710.19</v>
      </c>
      <c r="M4370" t="s">
        <v>52</v>
      </c>
      <c r="N4370" t="s">
        <v>69</v>
      </c>
      <c r="O4370" t="s">
        <v>107</v>
      </c>
      <c r="P4370" t="s">
        <v>159</v>
      </c>
      <c r="Q4370" t="s">
        <v>82</v>
      </c>
      <c r="R4370" t="s">
        <v>1585</v>
      </c>
      <c r="S4370" t="s">
        <v>123</v>
      </c>
      <c r="T4370" t="s">
        <v>86</v>
      </c>
      <c r="U4370" t="s">
        <v>96</v>
      </c>
      <c r="V4370">
        <v>67360</v>
      </c>
      <c r="W4370">
        <v>47889</v>
      </c>
      <c r="X4370">
        <v>7.6</v>
      </c>
      <c r="Y4370">
        <v>10.4</v>
      </c>
      <c r="Z4370">
        <v>56803.73</v>
      </c>
      <c r="AB4370">
        <v>36.78</v>
      </c>
      <c r="AC4370">
        <v>2089241.19</v>
      </c>
      <c r="AD4370">
        <v>19641593.760000002</v>
      </c>
      <c r="AE4370">
        <v>276.45</v>
      </c>
      <c r="AF4370">
        <v>5429918594.9499998</v>
      </c>
      <c r="AG4370">
        <v>38960.68</v>
      </c>
      <c r="AH4370">
        <v>1.7</v>
      </c>
      <c r="AI4370">
        <v>35012.36</v>
      </c>
      <c r="AJ4370">
        <v>16.11</v>
      </c>
      <c r="AK4370">
        <v>3164260.75</v>
      </c>
      <c r="AL4370">
        <v>0.16700000000000001</v>
      </c>
      <c r="AM4370">
        <v>32801.46</v>
      </c>
      <c r="AN4370">
        <v>202.2</v>
      </c>
      <c r="AO4370">
        <v>736.04</v>
      </c>
      <c r="AP4370">
        <v>148827.29</v>
      </c>
      <c r="AQ4370">
        <v>2344842.98</v>
      </c>
      <c r="AR4370" t="s">
        <v>61</v>
      </c>
      <c r="AS4370" t="s">
        <v>61</v>
      </c>
      <c r="AT4370" t="s">
        <v>62</v>
      </c>
      <c r="AU4370" t="s">
        <v>63</v>
      </c>
    </row>
    <row r="4371" spans="1:47" x14ac:dyDescent="0.25">
      <c r="A4371" t="s">
        <v>5700</v>
      </c>
      <c r="B4371">
        <v>2025</v>
      </c>
      <c r="C4371">
        <v>9</v>
      </c>
      <c r="D4371" t="s">
        <v>89</v>
      </c>
      <c r="E4371" s="1">
        <v>45930</v>
      </c>
      <c r="F4371" s="1">
        <v>45958</v>
      </c>
      <c r="G4371">
        <v>28</v>
      </c>
      <c r="H4371">
        <v>10.7</v>
      </c>
      <c r="I4371" t="s">
        <v>65</v>
      </c>
      <c r="J4371" t="s">
        <v>239</v>
      </c>
      <c r="K4371" t="s">
        <v>265</v>
      </c>
      <c r="L4371">
        <v>3102.1</v>
      </c>
      <c r="M4371" t="s">
        <v>52</v>
      </c>
      <c r="N4371" t="s">
        <v>53</v>
      </c>
      <c r="O4371" t="s">
        <v>99</v>
      </c>
      <c r="P4371" t="s">
        <v>184</v>
      </c>
      <c r="Q4371" t="s">
        <v>154</v>
      </c>
      <c r="R4371" t="s">
        <v>720</v>
      </c>
      <c r="S4371" t="s">
        <v>161</v>
      </c>
      <c r="T4371" t="s">
        <v>102</v>
      </c>
      <c r="U4371" t="s">
        <v>110</v>
      </c>
      <c r="V4371">
        <v>21209</v>
      </c>
      <c r="W4371">
        <v>15906</v>
      </c>
      <c r="X4371">
        <v>24.7</v>
      </c>
      <c r="Y4371">
        <v>12.2</v>
      </c>
      <c r="Z4371">
        <v>18810.740000000002</v>
      </c>
      <c r="AB4371">
        <v>15.46</v>
      </c>
      <c r="AC4371">
        <v>290814.03999999998</v>
      </c>
      <c r="AD4371">
        <v>7167268.1500000004</v>
      </c>
      <c r="AE4371">
        <v>283.77999999999997</v>
      </c>
      <c r="AF4371">
        <v>2033927355.6099999</v>
      </c>
      <c r="AG4371">
        <v>86916.21</v>
      </c>
      <c r="AH4371">
        <v>3.4</v>
      </c>
      <c r="AI4371">
        <v>65515.5</v>
      </c>
      <c r="AJ4371">
        <v>19.62</v>
      </c>
      <c r="AK4371">
        <v>0</v>
      </c>
      <c r="AL4371">
        <v>0.11600000000000001</v>
      </c>
      <c r="AM4371">
        <v>8314.0300000000007</v>
      </c>
      <c r="AN4371">
        <v>1180.9000000000001</v>
      </c>
      <c r="AO4371">
        <v>464.53</v>
      </c>
      <c r="AP4371">
        <v>548563.48</v>
      </c>
      <c r="AQ4371">
        <v>1000123.26</v>
      </c>
      <c r="AR4371" t="s">
        <v>61</v>
      </c>
      <c r="AS4371" t="s">
        <v>124</v>
      </c>
      <c r="AT4371" t="s">
        <v>62</v>
      </c>
      <c r="AU4371" t="s">
        <v>63</v>
      </c>
    </row>
    <row r="4372" spans="1:47" x14ac:dyDescent="0.25">
      <c r="A4372" t="s">
        <v>5701</v>
      </c>
      <c r="B4372">
        <v>2021</v>
      </c>
      <c r="C4372">
        <v>7</v>
      </c>
      <c r="D4372" t="s">
        <v>89</v>
      </c>
      <c r="E4372" s="1">
        <v>44381</v>
      </c>
      <c r="F4372" s="1">
        <v>44404</v>
      </c>
      <c r="G4372">
        <v>23</v>
      </c>
      <c r="H4372">
        <v>11.1</v>
      </c>
      <c r="I4372" t="s">
        <v>65</v>
      </c>
      <c r="J4372" t="s">
        <v>66</v>
      </c>
      <c r="K4372" t="s">
        <v>391</v>
      </c>
      <c r="L4372">
        <v>9999.99</v>
      </c>
      <c r="M4372" t="s">
        <v>114</v>
      </c>
      <c r="N4372" t="s">
        <v>69</v>
      </c>
      <c r="O4372" t="s">
        <v>200</v>
      </c>
      <c r="P4372" t="s">
        <v>56</v>
      </c>
      <c r="Q4372" t="s">
        <v>146</v>
      </c>
      <c r="R4372" t="s">
        <v>1008</v>
      </c>
      <c r="S4372" t="s">
        <v>130</v>
      </c>
      <c r="T4372" t="s">
        <v>162</v>
      </c>
      <c r="U4372" t="s">
        <v>96</v>
      </c>
      <c r="V4372">
        <v>60549</v>
      </c>
      <c r="W4372">
        <v>37384</v>
      </c>
      <c r="X4372">
        <v>12.1</v>
      </c>
      <c r="Y4372">
        <v>13.6</v>
      </c>
      <c r="Z4372">
        <v>56740.959999999999</v>
      </c>
      <c r="AB4372">
        <v>42.43</v>
      </c>
      <c r="AC4372">
        <v>2407518.9300000002</v>
      </c>
      <c r="AD4372">
        <v>20422773.73</v>
      </c>
      <c r="AE4372">
        <v>165.59</v>
      </c>
      <c r="AF4372">
        <v>3381807101.9499998</v>
      </c>
      <c r="AG4372">
        <v>191505.68</v>
      </c>
      <c r="AH4372">
        <v>0</v>
      </c>
      <c r="AI4372">
        <v>0</v>
      </c>
      <c r="AJ4372">
        <v>24.14</v>
      </c>
      <c r="AK4372">
        <v>0</v>
      </c>
      <c r="AL4372">
        <v>0.17199999999999999</v>
      </c>
      <c r="AM4372">
        <v>35127.17</v>
      </c>
      <c r="AN4372">
        <v>434.8</v>
      </c>
      <c r="AO4372">
        <v>704.37</v>
      </c>
      <c r="AP4372">
        <v>306260.08</v>
      </c>
      <c r="AQ4372">
        <v>2940411.86</v>
      </c>
      <c r="AR4372" t="s">
        <v>61</v>
      </c>
      <c r="AS4372" t="s">
        <v>61</v>
      </c>
      <c r="AT4372" t="s">
        <v>62</v>
      </c>
      <c r="AU4372" t="s">
        <v>63</v>
      </c>
    </row>
    <row r="4373" spans="1:47" x14ac:dyDescent="0.25">
      <c r="A4373" t="s">
        <v>5702</v>
      </c>
      <c r="B4373">
        <v>2023</v>
      </c>
      <c r="C4373">
        <v>1</v>
      </c>
      <c r="D4373" t="s">
        <v>48</v>
      </c>
      <c r="E4373" s="1">
        <v>44936</v>
      </c>
      <c r="F4373" s="1">
        <v>44964</v>
      </c>
      <c r="G4373">
        <v>28</v>
      </c>
      <c r="H4373">
        <v>5.8</v>
      </c>
      <c r="I4373" t="s">
        <v>49</v>
      </c>
      <c r="J4373" t="s">
        <v>66</v>
      </c>
      <c r="K4373" t="s">
        <v>245</v>
      </c>
      <c r="L4373">
        <v>8905.9</v>
      </c>
      <c r="M4373" t="s">
        <v>80</v>
      </c>
      <c r="N4373" t="s">
        <v>106</v>
      </c>
      <c r="O4373" t="s">
        <v>107</v>
      </c>
      <c r="P4373" t="s">
        <v>55</v>
      </c>
      <c r="Q4373" t="s">
        <v>56</v>
      </c>
      <c r="R4373" t="s">
        <v>2712</v>
      </c>
      <c r="S4373" t="s">
        <v>137</v>
      </c>
      <c r="T4373" t="s">
        <v>95</v>
      </c>
      <c r="U4373" t="s">
        <v>143</v>
      </c>
      <c r="V4373">
        <v>14630</v>
      </c>
      <c r="W4373">
        <v>8541</v>
      </c>
      <c r="X4373">
        <v>11.1</v>
      </c>
      <c r="Y4373">
        <v>12.1</v>
      </c>
      <c r="Z4373">
        <v>12476.19</v>
      </c>
      <c r="AB4373">
        <v>29.24</v>
      </c>
      <c r="AC4373">
        <v>364803.8</v>
      </c>
      <c r="AD4373">
        <v>5801927.4000000004</v>
      </c>
      <c r="AE4373">
        <v>284.26</v>
      </c>
      <c r="AF4373">
        <v>1649255882.72</v>
      </c>
      <c r="AG4373">
        <v>84885.24</v>
      </c>
      <c r="AH4373">
        <v>0</v>
      </c>
      <c r="AI4373">
        <v>0</v>
      </c>
      <c r="AJ4373">
        <v>17.79</v>
      </c>
      <c r="AK4373">
        <v>1032162.88</v>
      </c>
      <c r="AL4373">
        <v>0.21</v>
      </c>
      <c r="AM4373">
        <v>12184.05</v>
      </c>
      <c r="AN4373">
        <v>752.7</v>
      </c>
      <c r="AO4373">
        <v>430.3</v>
      </c>
      <c r="AP4373">
        <v>323886.81</v>
      </c>
      <c r="AQ4373">
        <v>785759.9</v>
      </c>
      <c r="AR4373" t="s">
        <v>61</v>
      </c>
      <c r="AS4373" t="s">
        <v>61</v>
      </c>
      <c r="AT4373" t="s">
        <v>62</v>
      </c>
      <c r="AU4373" t="s">
        <v>63</v>
      </c>
    </row>
    <row r="4374" spans="1:47" x14ac:dyDescent="0.25">
      <c r="A4374" t="s">
        <v>5703</v>
      </c>
      <c r="B4374">
        <v>2022</v>
      </c>
      <c r="C4374">
        <v>11</v>
      </c>
      <c r="D4374" t="s">
        <v>119</v>
      </c>
      <c r="E4374" s="1">
        <v>44878</v>
      </c>
      <c r="F4374" s="1">
        <v>44901</v>
      </c>
      <c r="G4374">
        <v>23</v>
      </c>
      <c r="H4374">
        <v>11.7</v>
      </c>
      <c r="I4374" t="s">
        <v>49</v>
      </c>
      <c r="J4374" t="s">
        <v>66</v>
      </c>
      <c r="K4374" t="s">
        <v>251</v>
      </c>
      <c r="L4374">
        <v>8543.7000000000007</v>
      </c>
      <c r="M4374" t="s">
        <v>52</v>
      </c>
      <c r="N4374" t="s">
        <v>69</v>
      </c>
      <c r="O4374" t="s">
        <v>200</v>
      </c>
      <c r="P4374" t="s">
        <v>83</v>
      </c>
      <c r="Q4374" t="s">
        <v>56</v>
      </c>
      <c r="R4374" t="s">
        <v>2160</v>
      </c>
      <c r="S4374" t="s">
        <v>156</v>
      </c>
      <c r="T4374" t="s">
        <v>59</v>
      </c>
      <c r="U4374" t="s">
        <v>75</v>
      </c>
      <c r="V4374">
        <v>6249</v>
      </c>
      <c r="W4374">
        <v>4058</v>
      </c>
      <c r="X4374">
        <v>19.5</v>
      </c>
      <c r="Y4374">
        <v>15.8</v>
      </c>
      <c r="Z4374">
        <v>5677.96</v>
      </c>
      <c r="AB4374">
        <v>4404.03</v>
      </c>
      <c r="AC4374">
        <v>1783632.15</v>
      </c>
      <c r="AD4374">
        <v>22502096.16</v>
      </c>
      <c r="AE4374">
        <v>219.28</v>
      </c>
      <c r="AF4374">
        <v>4934259645.96</v>
      </c>
      <c r="AG4374">
        <v>111949.45</v>
      </c>
      <c r="AH4374">
        <v>0</v>
      </c>
      <c r="AI4374">
        <v>0</v>
      </c>
      <c r="AJ4374">
        <v>21.49</v>
      </c>
      <c r="AK4374">
        <v>4835700.46</v>
      </c>
      <c r="AL4374">
        <v>0.27200000000000002</v>
      </c>
      <c r="AM4374">
        <v>61205.7</v>
      </c>
      <c r="AN4374">
        <v>717.9</v>
      </c>
      <c r="AO4374">
        <v>534.58000000000004</v>
      </c>
      <c r="AP4374">
        <v>383774.98</v>
      </c>
      <c r="AQ4374">
        <v>2340562.2799999998</v>
      </c>
      <c r="AR4374" t="s">
        <v>61</v>
      </c>
      <c r="AS4374" t="s">
        <v>61</v>
      </c>
      <c r="AT4374" t="s">
        <v>62</v>
      </c>
      <c r="AU4374" t="s">
        <v>63</v>
      </c>
    </row>
    <row r="4375" spans="1:47" x14ac:dyDescent="0.25">
      <c r="A4375" t="s">
        <v>5704</v>
      </c>
      <c r="B4375">
        <v>2025</v>
      </c>
      <c r="C4375">
        <v>2</v>
      </c>
      <c r="D4375" t="s">
        <v>48</v>
      </c>
      <c r="E4375" s="1">
        <v>45699</v>
      </c>
      <c r="F4375" s="1">
        <v>45719</v>
      </c>
      <c r="G4375">
        <v>20</v>
      </c>
      <c r="H4375">
        <v>7.8</v>
      </c>
      <c r="I4375" t="s">
        <v>49</v>
      </c>
      <c r="J4375" t="s">
        <v>239</v>
      </c>
      <c r="K4375" t="s">
        <v>240</v>
      </c>
      <c r="L4375">
        <v>3105.2</v>
      </c>
      <c r="M4375" t="s">
        <v>114</v>
      </c>
      <c r="N4375" t="s">
        <v>81</v>
      </c>
      <c r="O4375" t="s">
        <v>200</v>
      </c>
      <c r="P4375" t="s">
        <v>127</v>
      </c>
      <c r="Q4375" t="s">
        <v>128</v>
      </c>
      <c r="R4375" t="s">
        <v>779</v>
      </c>
      <c r="S4375" t="s">
        <v>161</v>
      </c>
      <c r="T4375" t="s">
        <v>95</v>
      </c>
      <c r="U4375" t="s">
        <v>166</v>
      </c>
      <c r="V4375">
        <v>32818</v>
      </c>
      <c r="W4375">
        <v>19702</v>
      </c>
      <c r="X4375">
        <v>5.9</v>
      </c>
      <c r="Y4375">
        <v>15.3</v>
      </c>
      <c r="Z4375">
        <v>27306.77</v>
      </c>
      <c r="AB4375">
        <v>26.96</v>
      </c>
      <c r="AC4375">
        <v>736190.52</v>
      </c>
      <c r="AD4375">
        <v>11983029.880000001</v>
      </c>
      <c r="AE4375">
        <v>278.41000000000003</v>
      </c>
      <c r="AF4375">
        <v>3336195348.8899999</v>
      </c>
      <c r="AG4375">
        <v>210492.79</v>
      </c>
      <c r="AH4375">
        <v>1.4</v>
      </c>
      <c r="AI4375">
        <v>31365.9</v>
      </c>
      <c r="AJ4375">
        <v>11.63</v>
      </c>
      <c r="AK4375">
        <v>1393626.38</v>
      </c>
      <c r="AL4375">
        <v>6.3E-2</v>
      </c>
      <c r="AM4375">
        <v>7549.31</v>
      </c>
      <c r="AN4375">
        <v>1023</v>
      </c>
      <c r="AO4375">
        <v>614.66999999999996</v>
      </c>
      <c r="AP4375">
        <v>628807.41</v>
      </c>
      <c r="AQ4375">
        <v>1614405.93</v>
      </c>
      <c r="AR4375" t="s">
        <v>61</v>
      </c>
      <c r="AS4375" t="s">
        <v>61</v>
      </c>
      <c r="AT4375" t="s">
        <v>62</v>
      </c>
      <c r="AU4375" t="s">
        <v>63</v>
      </c>
    </row>
    <row r="4376" spans="1:47" x14ac:dyDescent="0.25">
      <c r="A4376" t="s">
        <v>5705</v>
      </c>
      <c r="B4376">
        <v>2025</v>
      </c>
      <c r="C4376">
        <v>8</v>
      </c>
      <c r="D4376" t="s">
        <v>89</v>
      </c>
      <c r="E4376" s="1">
        <v>45873</v>
      </c>
      <c r="F4376" s="1">
        <v>45900</v>
      </c>
      <c r="G4376">
        <v>27</v>
      </c>
      <c r="H4376">
        <v>16.100000000000001</v>
      </c>
      <c r="I4376" t="s">
        <v>49</v>
      </c>
      <c r="J4376" t="s">
        <v>112</v>
      </c>
      <c r="K4376" t="s">
        <v>343</v>
      </c>
      <c r="L4376">
        <v>2523.1</v>
      </c>
      <c r="M4376" t="s">
        <v>52</v>
      </c>
      <c r="N4376" t="s">
        <v>168</v>
      </c>
      <c r="O4376" t="s">
        <v>200</v>
      </c>
      <c r="P4376" t="s">
        <v>121</v>
      </c>
      <c r="Q4376" t="s">
        <v>56</v>
      </c>
      <c r="R4376" t="s">
        <v>2393</v>
      </c>
      <c r="S4376" t="s">
        <v>130</v>
      </c>
      <c r="T4376" t="s">
        <v>74</v>
      </c>
      <c r="U4376" t="s">
        <v>110</v>
      </c>
      <c r="V4376">
        <v>76264</v>
      </c>
      <c r="W4376">
        <v>53531</v>
      </c>
      <c r="X4376">
        <v>9.1999999999999993</v>
      </c>
      <c r="Y4376">
        <v>14.5</v>
      </c>
      <c r="Z4376">
        <v>59481.59</v>
      </c>
      <c r="AB4376">
        <v>24.72</v>
      </c>
      <c r="AC4376">
        <v>1470384.9</v>
      </c>
      <c r="AD4376">
        <v>57140989.43</v>
      </c>
      <c r="AE4376">
        <v>277.86</v>
      </c>
      <c r="AF4376">
        <v>15877195323.02</v>
      </c>
      <c r="AG4376">
        <v>158095.74</v>
      </c>
      <c r="AH4376">
        <v>0.2</v>
      </c>
      <c r="AI4376">
        <v>4770.0600000000004</v>
      </c>
      <c r="AJ4376">
        <v>23.21</v>
      </c>
      <c r="AK4376">
        <v>13262423.65</v>
      </c>
      <c r="AL4376">
        <v>0.308</v>
      </c>
      <c r="AM4376">
        <v>175994.25</v>
      </c>
      <c r="AN4376">
        <v>1092.4000000000001</v>
      </c>
      <c r="AO4376">
        <v>446.48</v>
      </c>
      <c r="AP4376">
        <v>487734.75</v>
      </c>
      <c r="AQ4376">
        <v>2296979.7000000002</v>
      </c>
      <c r="AR4376" t="s">
        <v>61</v>
      </c>
      <c r="AS4376" t="s">
        <v>61</v>
      </c>
      <c r="AT4376" t="s">
        <v>62</v>
      </c>
      <c r="AU4376" t="s">
        <v>63</v>
      </c>
    </row>
    <row r="4377" spans="1:47" x14ac:dyDescent="0.25">
      <c r="A4377" t="s">
        <v>5706</v>
      </c>
      <c r="B4377">
        <v>2023</v>
      </c>
      <c r="C4377">
        <v>6</v>
      </c>
      <c r="D4377" t="s">
        <v>77</v>
      </c>
      <c r="E4377" s="1">
        <v>45106</v>
      </c>
      <c r="F4377" s="1">
        <v>45129</v>
      </c>
      <c r="G4377">
        <v>23</v>
      </c>
      <c r="H4377">
        <v>6.1</v>
      </c>
      <c r="I4377" t="s">
        <v>65</v>
      </c>
      <c r="J4377" t="s">
        <v>66</v>
      </c>
      <c r="K4377" t="s">
        <v>153</v>
      </c>
      <c r="L4377">
        <v>6309</v>
      </c>
      <c r="M4377" t="s">
        <v>52</v>
      </c>
      <c r="N4377" t="s">
        <v>53</v>
      </c>
      <c r="O4377" t="s">
        <v>107</v>
      </c>
      <c r="P4377" t="s">
        <v>184</v>
      </c>
      <c r="Q4377" t="s">
        <v>146</v>
      </c>
      <c r="R4377" t="s">
        <v>1698</v>
      </c>
      <c r="S4377" t="s">
        <v>156</v>
      </c>
      <c r="T4377" t="s">
        <v>59</v>
      </c>
      <c r="U4377" t="s">
        <v>103</v>
      </c>
      <c r="V4377">
        <v>20174</v>
      </c>
      <c r="W4377">
        <v>12184</v>
      </c>
      <c r="X4377">
        <v>12.6</v>
      </c>
      <c r="Y4377">
        <v>13</v>
      </c>
      <c r="Z4377">
        <v>18412.97</v>
      </c>
      <c r="AA4377">
        <v>1315</v>
      </c>
      <c r="AB4377">
        <v>1461.06</v>
      </c>
      <c r="AC4377">
        <v>1921293.9</v>
      </c>
      <c r="AD4377">
        <v>48759017.600000001</v>
      </c>
      <c r="AE4377">
        <v>287.10000000000002</v>
      </c>
      <c r="AF4377">
        <v>13998713952.959999</v>
      </c>
      <c r="AG4377">
        <v>173600.15</v>
      </c>
      <c r="AH4377">
        <v>1.8</v>
      </c>
      <c r="AI4377">
        <v>33898.28</v>
      </c>
      <c r="AJ4377">
        <v>8.17</v>
      </c>
      <c r="AK4377">
        <v>0</v>
      </c>
      <c r="AL4377">
        <v>0.26200000000000001</v>
      </c>
      <c r="AM4377">
        <v>127748.63</v>
      </c>
      <c r="AN4377">
        <v>688.3</v>
      </c>
      <c r="AO4377">
        <v>710.24</v>
      </c>
      <c r="AP4377">
        <v>488858.19</v>
      </c>
      <c r="AQ4377">
        <v>2745399.15</v>
      </c>
      <c r="AR4377" t="s">
        <v>61</v>
      </c>
      <c r="AS4377" t="s">
        <v>61</v>
      </c>
      <c r="AT4377" t="s">
        <v>62</v>
      </c>
      <c r="AU4377" t="s">
        <v>63</v>
      </c>
    </row>
    <row r="4378" spans="1:47" x14ac:dyDescent="0.25">
      <c r="A4378" t="s">
        <v>5707</v>
      </c>
      <c r="B4378">
        <v>2022</v>
      </c>
      <c r="C4378">
        <v>5</v>
      </c>
      <c r="D4378" t="s">
        <v>77</v>
      </c>
      <c r="E4378" s="1">
        <v>44689</v>
      </c>
      <c r="F4378" s="1">
        <v>44707</v>
      </c>
      <c r="G4378">
        <v>18</v>
      </c>
      <c r="H4378">
        <v>18.100000000000001</v>
      </c>
      <c r="I4378" t="s">
        <v>49</v>
      </c>
      <c r="J4378" t="s">
        <v>50</v>
      </c>
      <c r="K4378" t="s">
        <v>51</v>
      </c>
      <c r="L4378">
        <v>2709</v>
      </c>
      <c r="M4378" t="s">
        <v>80</v>
      </c>
      <c r="N4378" t="s">
        <v>81</v>
      </c>
      <c r="O4378" t="s">
        <v>91</v>
      </c>
      <c r="P4378" t="s">
        <v>71</v>
      </c>
      <c r="Q4378" t="s">
        <v>226</v>
      </c>
      <c r="R4378" t="s">
        <v>1622</v>
      </c>
      <c r="S4378" t="s">
        <v>58</v>
      </c>
      <c r="T4378" t="s">
        <v>131</v>
      </c>
      <c r="U4378" t="s">
        <v>110</v>
      </c>
      <c r="V4378">
        <v>331851</v>
      </c>
      <c r="W4378">
        <v>185037</v>
      </c>
      <c r="X4378">
        <v>1.8</v>
      </c>
      <c r="Y4378">
        <v>14.2</v>
      </c>
      <c r="Z4378">
        <v>256017.1</v>
      </c>
      <c r="AB4378">
        <v>21.36</v>
      </c>
      <c r="AC4378">
        <v>5468525.2599999998</v>
      </c>
      <c r="AD4378">
        <v>18192575.129999999</v>
      </c>
      <c r="AE4378">
        <v>218.19</v>
      </c>
      <c r="AF4378">
        <v>3969437967.6100001</v>
      </c>
      <c r="AG4378">
        <v>55637.26</v>
      </c>
      <c r="AH4378">
        <v>0</v>
      </c>
      <c r="AI4378">
        <v>0</v>
      </c>
      <c r="AJ4378">
        <v>13.92</v>
      </c>
      <c r="AK4378">
        <v>2532406.46</v>
      </c>
      <c r="AL4378">
        <v>0.315</v>
      </c>
      <c r="AM4378">
        <v>57306.61</v>
      </c>
      <c r="AN4378">
        <v>608.79999999999995</v>
      </c>
      <c r="AO4378">
        <v>414.54</v>
      </c>
      <c r="AP4378">
        <v>252371.95</v>
      </c>
      <c r="AQ4378">
        <v>5833841.0800000001</v>
      </c>
      <c r="AR4378" t="s">
        <v>61</v>
      </c>
      <c r="AS4378" t="s">
        <v>61</v>
      </c>
      <c r="AT4378" t="s">
        <v>62</v>
      </c>
      <c r="AU4378" t="s">
        <v>63</v>
      </c>
    </row>
    <row r="4379" spans="1:47" x14ac:dyDescent="0.25">
      <c r="A4379" t="s">
        <v>5708</v>
      </c>
      <c r="B4379">
        <v>2024</v>
      </c>
      <c r="C4379">
        <v>1</v>
      </c>
      <c r="D4379" t="s">
        <v>48</v>
      </c>
      <c r="E4379" s="1">
        <v>45321</v>
      </c>
      <c r="F4379" s="1">
        <v>45350</v>
      </c>
      <c r="G4379">
        <v>29</v>
      </c>
      <c r="H4379">
        <v>12.3</v>
      </c>
      <c r="I4379" t="s">
        <v>65</v>
      </c>
      <c r="J4379" t="s">
        <v>66</v>
      </c>
      <c r="K4379" t="s">
        <v>391</v>
      </c>
      <c r="L4379">
        <v>9999.99</v>
      </c>
      <c r="M4379" t="s">
        <v>90</v>
      </c>
      <c r="N4379" t="s">
        <v>106</v>
      </c>
      <c r="O4379" t="s">
        <v>189</v>
      </c>
      <c r="P4379" t="s">
        <v>92</v>
      </c>
      <c r="Q4379" t="s">
        <v>154</v>
      </c>
      <c r="R4379" t="s">
        <v>1441</v>
      </c>
      <c r="S4379" t="s">
        <v>130</v>
      </c>
      <c r="T4379" t="s">
        <v>131</v>
      </c>
      <c r="U4379" t="s">
        <v>259</v>
      </c>
      <c r="V4379">
        <v>66098</v>
      </c>
      <c r="W4379">
        <v>44453</v>
      </c>
      <c r="X4379">
        <v>11.9</v>
      </c>
      <c r="Y4379">
        <v>11.7</v>
      </c>
      <c r="Z4379">
        <v>61695.83</v>
      </c>
      <c r="AB4379">
        <v>37.979999999999997</v>
      </c>
      <c r="AC4379">
        <v>2343207.62</v>
      </c>
      <c r="AD4379">
        <v>21918060.57</v>
      </c>
      <c r="AE4379">
        <v>280.12</v>
      </c>
      <c r="AF4379">
        <v>6139687126.8699999</v>
      </c>
      <c r="AG4379">
        <v>73125.98</v>
      </c>
      <c r="AH4379">
        <v>0.7</v>
      </c>
      <c r="AI4379">
        <v>14360.8</v>
      </c>
      <c r="AJ4379">
        <v>10.16</v>
      </c>
      <c r="AK4379">
        <v>0</v>
      </c>
      <c r="AL4379">
        <v>0.161</v>
      </c>
      <c r="AM4379">
        <v>35288.080000000002</v>
      </c>
      <c r="AN4379">
        <v>1324.8</v>
      </c>
      <c r="AO4379">
        <v>663.06</v>
      </c>
      <c r="AP4379">
        <v>878421.89</v>
      </c>
      <c r="AQ4379">
        <v>3344404.37</v>
      </c>
      <c r="AR4379" t="s">
        <v>61</v>
      </c>
      <c r="AS4379" t="s">
        <v>61</v>
      </c>
      <c r="AT4379" t="s">
        <v>62</v>
      </c>
      <c r="AU4379" t="s">
        <v>63</v>
      </c>
    </row>
    <row r="4380" spans="1:47" x14ac:dyDescent="0.25">
      <c r="A4380" t="s">
        <v>5709</v>
      </c>
      <c r="B4380">
        <v>2024</v>
      </c>
      <c r="C4380">
        <v>1</v>
      </c>
      <c r="D4380" t="s">
        <v>48</v>
      </c>
      <c r="E4380" s="1">
        <v>45313</v>
      </c>
      <c r="F4380" s="1">
        <v>45324</v>
      </c>
      <c r="G4380">
        <v>11</v>
      </c>
      <c r="H4380">
        <v>13.9</v>
      </c>
      <c r="I4380" t="s">
        <v>65</v>
      </c>
      <c r="J4380" t="s">
        <v>78</v>
      </c>
      <c r="K4380" t="s">
        <v>177</v>
      </c>
      <c r="L4380">
        <v>1001.99</v>
      </c>
      <c r="M4380" t="s">
        <v>52</v>
      </c>
      <c r="N4380" t="s">
        <v>69</v>
      </c>
      <c r="O4380" t="s">
        <v>107</v>
      </c>
      <c r="P4380" t="s">
        <v>100</v>
      </c>
      <c r="Q4380" t="s">
        <v>174</v>
      </c>
      <c r="R4380" t="s">
        <v>5710</v>
      </c>
      <c r="S4380" t="s">
        <v>130</v>
      </c>
      <c r="T4380" t="s">
        <v>74</v>
      </c>
      <c r="U4380" t="s">
        <v>75</v>
      </c>
      <c r="V4380">
        <v>74466</v>
      </c>
      <c r="W4380">
        <v>53695</v>
      </c>
      <c r="X4380">
        <v>4.2</v>
      </c>
      <c r="Y4380">
        <v>14.2</v>
      </c>
      <c r="Z4380">
        <v>64490.83</v>
      </c>
      <c r="AB4380">
        <v>17.649999999999999</v>
      </c>
      <c r="AC4380">
        <v>1138263.1499999999</v>
      </c>
      <c r="AD4380">
        <v>23175424.670000002</v>
      </c>
      <c r="AE4380">
        <v>278.58</v>
      </c>
      <c r="AF4380">
        <v>6456209804.5699997</v>
      </c>
      <c r="AG4380">
        <v>171805.03</v>
      </c>
      <c r="AH4380">
        <v>2</v>
      </c>
      <c r="AI4380">
        <v>33104.11</v>
      </c>
      <c r="AJ4380">
        <v>5.88</v>
      </c>
      <c r="AK4380">
        <v>0</v>
      </c>
      <c r="AL4380">
        <v>0.30599999999999999</v>
      </c>
      <c r="AM4380">
        <v>70916.800000000003</v>
      </c>
      <c r="AN4380">
        <v>359.6</v>
      </c>
      <c r="AO4380">
        <v>745.94</v>
      </c>
      <c r="AP4380">
        <v>268240.02</v>
      </c>
      <c r="AQ4380">
        <v>1682329.11</v>
      </c>
      <c r="AR4380" t="s">
        <v>61</v>
      </c>
      <c r="AS4380" t="s">
        <v>61</v>
      </c>
      <c r="AT4380" t="s">
        <v>62</v>
      </c>
      <c r="AU4380" t="s">
        <v>63</v>
      </c>
    </row>
    <row r="4381" spans="1:47" x14ac:dyDescent="0.25">
      <c r="A4381" t="s">
        <v>5711</v>
      </c>
      <c r="B4381">
        <v>2023</v>
      </c>
      <c r="C4381">
        <v>10</v>
      </c>
      <c r="D4381" t="s">
        <v>119</v>
      </c>
      <c r="E4381" s="1">
        <v>45212</v>
      </c>
      <c r="F4381" s="1">
        <v>45224</v>
      </c>
      <c r="G4381">
        <v>12</v>
      </c>
      <c r="H4381">
        <v>13</v>
      </c>
      <c r="I4381" t="s">
        <v>65</v>
      </c>
      <c r="J4381" t="s">
        <v>50</v>
      </c>
      <c r="K4381" t="s">
        <v>120</v>
      </c>
      <c r="L4381">
        <v>2710.1921000000002</v>
      </c>
      <c r="M4381" t="s">
        <v>90</v>
      </c>
      <c r="N4381" t="s">
        <v>168</v>
      </c>
      <c r="O4381" t="s">
        <v>200</v>
      </c>
      <c r="P4381" t="s">
        <v>56</v>
      </c>
      <c r="Q4381" t="s">
        <v>121</v>
      </c>
      <c r="R4381" t="s">
        <v>2370</v>
      </c>
      <c r="S4381" t="s">
        <v>123</v>
      </c>
      <c r="T4381" t="s">
        <v>86</v>
      </c>
      <c r="U4381" t="s">
        <v>166</v>
      </c>
      <c r="V4381">
        <v>43756</v>
      </c>
      <c r="W4381">
        <v>25103</v>
      </c>
      <c r="X4381">
        <v>23.3</v>
      </c>
      <c r="Y4381">
        <v>11.6</v>
      </c>
      <c r="Z4381">
        <v>35174.44</v>
      </c>
      <c r="AB4381">
        <v>15.29</v>
      </c>
      <c r="AC4381">
        <v>537817.18999999994</v>
      </c>
      <c r="AD4381">
        <v>33771331.590000004</v>
      </c>
      <c r="AE4381">
        <v>287.57</v>
      </c>
      <c r="AF4381">
        <v>9711621825.3400002</v>
      </c>
      <c r="AG4381">
        <v>28856.799999999999</v>
      </c>
      <c r="AH4381">
        <v>0</v>
      </c>
      <c r="AI4381">
        <v>0</v>
      </c>
      <c r="AJ4381">
        <v>5.49</v>
      </c>
      <c r="AK4381">
        <v>0</v>
      </c>
      <c r="AL4381">
        <v>0.17</v>
      </c>
      <c r="AM4381">
        <v>57411.26</v>
      </c>
      <c r="AN4381">
        <v>395.7</v>
      </c>
      <c r="AO4381">
        <v>395.15</v>
      </c>
      <c r="AP4381">
        <v>156360.85</v>
      </c>
      <c r="AQ4381">
        <v>780446.1</v>
      </c>
      <c r="AR4381" t="s">
        <v>61</v>
      </c>
      <c r="AS4381" t="s">
        <v>61</v>
      </c>
      <c r="AT4381" t="s">
        <v>62</v>
      </c>
      <c r="AU4381" t="s">
        <v>63</v>
      </c>
    </row>
    <row r="4382" spans="1:47" x14ac:dyDescent="0.25">
      <c r="A4382" t="s">
        <v>5712</v>
      </c>
      <c r="B4382">
        <v>2021</v>
      </c>
      <c r="C4382">
        <v>2</v>
      </c>
      <c r="D4382" t="s">
        <v>48</v>
      </c>
      <c r="E4382" s="1">
        <v>44240</v>
      </c>
      <c r="F4382" s="1">
        <v>44245</v>
      </c>
      <c r="G4382">
        <v>5</v>
      </c>
      <c r="H4382">
        <v>20.8</v>
      </c>
      <c r="I4382" t="s">
        <v>49</v>
      </c>
      <c r="J4382" t="s">
        <v>50</v>
      </c>
      <c r="K4382" t="s">
        <v>51</v>
      </c>
      <c r="L4382">
        <v>2709</v>
      </c>
      <c r="M4382" t="s">
        <v>52</v>
      </c>
      <c r="N4382" t="s">
        <v>69</v>
      </c>
      <c r="O4382" t="s">
        <v>107</v>
      </c>
      <c r="P4382" t="s">
        <v>196</v>
      </c>
      <c r="Q4382" t="s">
        <v>184</v>
      </c>
      <c r="R4382" t="s">
        <v>989</v>
      </c>
      <c r="S4382" t="s">
        <v>58</v>
      </c>
      <c r="T4382" t="s">
        <v>102</v>
      </c>
      <c r="U4382" t="s">
        <v>228</v>
      </c>
      <c r="V4382">
        <v>242127</v>
      </c>
      <c r="W4382">
        <v>134764</v>
      </c>
      <c r="X4382">
        <v>16.2</v>
      </c>
      <c r="Y4382">
        <v>15</v>
      </c>
      <c r="Z4382">
        <v>195527.33</v>
      </c>
      <c r="AB4382">
        <v>9.91</v>
      </c>
      <c r="AC4382">
        <v>1937675.84</v>
      </c>
      <c r="AD4382">
        <v>14584383.539999999</v>
      </c>
      <c r="AE4382">
        <v>167.97</v>
      </c>
      <c r="AF4382">
        <v>2449738903.21</v>
      </c>
      <c r="AG4382">
        <v>153722.51</v>
      </c>
      <c r="AH4382">
        <v>0</v>
      </c>
      <c r="AI4382">
        <v>0</v>
      </c>
      <c r="AJ4382">
        <v>16.059999999999999</v>
      </c>
      <c r="AK4382">
        <v>2342252</v>
      </c>
      <c r="AL4382">
        <v>0.112</v>
      </c>
      <c r="AM4382">
        <v>16334.51</v>
      </c>
      <c r="AN4382">
        <v>251.4</v>
      </c>
      <c r="AO4382">
        <v>579.47</v>
      </c>
      <c r="AP4382">
        <v>145678.76</v>
      </c>
      <c r="AQ4382">
        <v>2253411.62</v>
      </c>
      <c r="AR4382" t="s">
        <v>61</v>
      </c>
      <c r="AS4382" t="s">
        <v>61</v>
      </c>
      <c r="AT4382" t="s">
        <v>62</v>
      </c>
      <c r="AU4382" t="s">
        <v>63</v>
      </c>
    </row>
    <row r="4383" spans="1:47" x14ac:dyDescent="0.25">
      <c r="A4383" t="s">
        <v>5713</v>
      </c>
      <c r="B4383">
        <v>2024</v>
      </c>
      <c r="C4383">
        <v>9</v>
      </c>
      <c r="D4383" t="s">
        <v>89</v>
      </c>
      <c r="E4383" s="1">
        <v>45540</v>
      </c>
      <c r="F4383" s="1">
        <v>45549</v>
      </c>
      <c r="G4383">
        <v>9</v>
      </c>
      <c r="H4383">
        <v>18.100000000000001</v>
      </c>
      <c r="I4383" t="s">
        <v>49</v>
      </c>
      <c r="J4383" t="s">
        <v>50</v>
      </c>
      <c r="K4383" t="s">
        <v>223</v>
      </c>
      <c r="L4383">
        <v>2710.1109999999999</v>
      </c>
      <c r="M4383" t="s">
        <v>52</v>
      </c>
      <c r="N4383" t="s">
        <v>69</v>
      </c>
      <c r="O4383" t="s">
        <v>107</v>
      </c>
      <c r="P4383" t="s">
        <v>71</v>
      </c>
      <c r="Q4383" t="s">
        <v>184</v>
      </c>
      <c r="R4383" t="s">
        <v>1908</v>
      </c>
      <c r="S4383" t="s">
        <v>186</v>
      </c>
      <c r="T4383" t="s">
        <v>187</v>
      </c>
      <c r="U4383" t="s">
        <v>87</v>
      </c>
      <c r="V4383">
        <v>119902</v>
      </c>
      <c r="W4383">
        <v>69192</v>
      </c>
      <c r="X4383">
        <v>23.3</v>
      </c>
      <c r="Y4383">
        <v>11.5</v>
      </c>
      <c r="Z4383">
        <v>113134.33</v>
      </c>
      <c r="AB4383">
        <v>12.96</v>
      </c>
      <c r="AC4383">
        <v>1466220.92</v>
      </c>
      <c r="AD4383">
        <v>130178016.81</v>
      </c>
      <c r="AE4383">
        <v>273.57</v>
      </c>
      <c r="AF4383">
        <v>35612800058.709999</v>
      </c>
      <c r="AG4383">
        <v>165961.67000000001</v>
      </c>
      <c r="AH4383">
        <v>0.1</v>
      </c>
      <c r="AI4383">
        <v>1733.92</v>
      </c>
      <c r="AJ4383">
        <v>8.26</v>
      </c>
      <c r="AK4383">
        <v>10752704.189999999</v>
      </c>
      <c r="AL4383">
        <v>0.27200000000000002</v>
      </c>
      <c r="AM4383">
        <v>354084.21</v>
      </c>
      <c r="AN4383">
        <v>345</v>
      </c>
      <c r="AO4383">
        <v>669.82</v>
      </c>
      <c r="AP4383">
        <v>231087.9</v>
      </c>
      <c r="AQ4383">
        <v>2219088.62</v>
      </c>
      <c r="AR4383" t="s">
        <v>61</v>
      </c>
      <c r="AS4383" t="s">
        <v>61</v>
      </c>
      <c r="AT4383" t="s">
        <v>62</v>
      </c>
      <c r="AU4383" t="s">
        <v>63</v>
      </c>
    </row>
    <row r="4384" spans="1:47" x14ac:dyDescent="0.25">
      <c r="A4384" t="s">
        <v>5714</v>
      </c>
      <c r="B4384">
        <v>2021</v>
      </c>
      <c r="C4384">
        <v>10</v>
      </c>
      <c r="D4384" t="s">
        <v>119</v>
      </c>
      <c r="E4384" s="1">
        <v>44483</v>
      </c>
      <c r="F4384" s="1">
        <v>44513</v>
      </c>
      <c r="G4384">
        <v>30</v>
      </c>
      <c r="H4384">
        <v>8.1999999999999993</v>
      </c>
      <c r="I4384" t="s">
        <v>65</v>
      </c>
      <c r="J4384" t="s">
        <v>66</v>
      </c>
      <c r="K4384" t="s">
        <v>67</v>
      </c>
      <c r="L4384">
        <v>8479.8989999999994</v>
      </c>
      <c r="M4384" t="s">
        <v>52</v>
      </c>
      <c r="N4384" t="s">
        <v>168</v>
      </c>
      <c r="O4384" t="s">
        <v>54</v>
      </c>
      <c r="P4384" t="s">
        <v>56</v>
      </c>
      <c r="Q4384" t="s">
        <v>121</v>
      </c>
      <c r="R4384" t="s">
        <v>249</v>
      </c>
      <c r="S4384" t="s">
        <v>73</v>
      </c>
      <c r="T4384" t="s">
        <v>102</v>
      </c>
      <c r="U4384" t="s">
        <v>96</v>
      </c>
      <c r="V4384">
        <v>10843</v>
      </c>
      <c r="W4384">
        <v>6119</v>
      </c>
      <c r="X4384">
        <v>15.9</v>
      </c>
      <c r="Y4384">
        <v>13.6</v>
      </c>
      <c r="Z4384">
        <v>9360.34</v>
      </c>
      <c r="AB4384">
        <v>22.12</v>
      </c>
      <c r="AC4384">
        <v>207050.72</v>
      </c>
      <c r="AD4384">
        <v>4774615.83</v>
      </c>
      <c r="AE4384">
        <v>166.75</v>
      </c>
      <c r="AF4384">
        <v>796167189.64999998</v>
      </c>
      <c r="AG4384">
        <v>212120.94</v>
      </c>
      <c r="AH4384">
        <v>0.8</v>
      </c>
      <c r="AI4384">
        <v>11790.94</v>
      </c>
      <c r="AJ4384">
        <v>5.99</v>
      </c>
      <c r="AK4384">
        <v>0</v>
      </c>
      <c r="AL4384">
        <v>0.24399999999999999</v>
      </c>
      <c r="AM4384">
        <v>11650.06</v>
      </c>
      <c r="AN4384">
        <v>809.3</v>
      </c>
      <c r="AO4384">
        <v>366.65</v>
      </c>
      <c r="AP4384">
        <v>296729.84000000003</v>
      </c>
      <c r="AQ4384">
        <v>739342.5</v>
      </c>
      <c r="AR4384" t="s">
        <v>61</v>
      </c>
      <c r="AS4384" t="s">
        <v>61</v>
      </c>
      <c r="AT4384" t="s">
        <v>62</v>
      </c>
      <c r="AU4384" t="s">
        <v>63</v>
      </c>
    </row>
    <row r="4385" spans="1:47" x14ac:dyDescent="0.25">
      <c r="A4385" t="s">
        <v>5715</v>
      </c>
      <c r="B4385">
        <v>2025</v>
      </c>
      <c r="C4385">
        <v>12</v>
      </c>
      <c r="D4385" t="s">
        <v>119</v>
      </c>
      <c r="E4385" s="1">
        <v>46001</v>
      </c>
      <c r="F4385" s="1">
        <v>46036</v>
      </c>
      <c r="G4385">
        <v>35</v>
      </c>
      <c r="H4385">
        <v>4.5</v>
      </c>
      <c r="I4385" t="s">
        <v>65</v>
      </c>
      <c r="J4385" t="s">
        <v>66</v>
      </c>
      <c r="K4385" t="s">
        <v>67</v>
      </c>
      <c r="L4385">
        <v>8479.8989999999994</v>
      </c>
      <c r="M4385" t="s">
        <v>68</v>
      </c>
      <c r="N4385" t="s">
        <v>69</v>
      </c>
      <c r="O4385" t="s">
        <v>107</v>
      </c>
      <c r="P4385" t="s">
        <v>226</v>
      </c>
      <c r="Q4385" t="s">
        <v>121</v>
      </c>
      <c r="R4385" t="s">
        <v>332</v>
      </c>
      <c r="S4385" t="s">
        <v>156</v>
      </c>
      <c r="T4385" t="s">
        <v>102</v>
      </c>
      <c r="U4385" t="s">
        <v>213</v>
      </c>
      <c r="V4385">
        <v>10992</v>
      </c>
      <c r="W4385">
        <v>6454</v>
      </c>
      <c r="X4385">
        <v>6.9</v>
      </c>
      <c r="Y4385">
        <v>14</v>
      </c>
      <c r="Z4385">
        <v>8656.26</v>
      </c>
      <c r="AA4385">
        <v>618</v>
      </c>
      <c r="AB4385">
        <v>972.26</v>
      </c>
      <c r="AC4385">
        <v>600856.68000000005</v>
      </c>
      <c r="AD4385">
        <v>27589751.25</v>
      </c>
      <c r="AE4385">
        <v>276.69</v>
      </c>
      <c r="AF4385">
        <v>7633808273.3599997</v>
      </c>
      <c r="AG4385">
        <v>128348.57</v>
      </c>
      <c r="AH4385">
        <v>4.2</v>
      </c>
      <c r="AI4385">
        <v>103287.57</v>
      </c>
      <c r="AJ4385">
        <v>9.01</v>
      </c>
      <c r="AK4385">
        <v>0</v>
      </c>
      <c r="AL4385">
        <v>0.245</v>
      </c>
      <c r="AM4385">
        <v>67594.89</v>
      </c>
      <c r="AN4385">
        <v>820.3</v>
      </c>
      <c r="AO4385">
        <v>402.49</v>
      </c>
      <c r="AP4385">
        <v>330162.55</v>
      </c>
      <c r="AQ4385">
        <v>1230250.26</v>
      </c>
      <c r="AR4385" t="s">
        <v>61</v>
      </c>
      <c r="AS4385" t="s">
        <v>61</v>
      </c>
      <c r="AT4385" t="s">
        <v>62</v>
      </c>
      <c r="AU4385" t="s">
        <v>117</v>
      </c>
    </row>
    <row r="4386" spans="1:47" x14ac:dyDescent="0.25">
      <c r="A4386" t="s">
        <v>5716</v>
      </c>
      <c r="B4386">
        <v>2021</v>
      </c>
      <c r="C4386">
        <v>11</v>
      </c>
      <c r="D4386" t="s">
        <v>119</v>
      </c>
      <c r="E4386" s="1">
        <v>44520</v>
      </c>
      <c r="F4386" s="1">
        <v>44540</v>
      </c>
      <c r="G4386">
        <v>20</v>
      </c>
      <c r="I4386" t="s">
        <v>65</v>
      </c>
      <c r="J4386" t="s">
        <v>50</v>
      </c>
      <c r="K4386" t="s">
        <v>223</v>
      </c>
      <c r="L4386">
        <v>2710.1109999999999</v>
      </c>
      <c r="M4386" t="s">
        <v>90</v>
      </c>
      <c r="N4386" t="s">
        <v>168</v>
      </c>
      <c r="O4386" t="s">
        <v>54</v>
      </c>
      <c r="P4386" t="s">
        <v>70</v>
      </c>
      <c r="Q4386" t="s">
        <v>201</v>
      </c>
      <c r="R4386" t="s">
        <v>175</v>
      </c>
      <c r="S4386" t="s">
        <v>123</v>
      </c>
      <c r="T4386" t="s">
        <v>59</v>
      </c>
      <c r="U4386" t="s">
        <v>166</v>
      </c>
      <c r="V4386">
        <v>48968</v>
      </c>
      <c r="W4386">
        <v>35651</v>
      </c>
      <c r="X4386">
        <v>5.5</v>
      </c>
      <c r="Y4386">
        <v>12.7</v>
      </c>
      <c r="Z4386">
        <v>40190.51</v>
      </c>
      <c r="AB4386">
        <v>16.66</v>
      </c>
      <c r="AC4386">
        <v>669573.9</v>
      </c>
      <c r="AD4386">
        <v>41461735.829999998</v>
      </c>
      <c r="AE4386">
        <v>165.84</v>
      </c>
      <c r="AF4386">
        <v>6876014270.0500002</v>
      </c>
      <c r="AG4386">
        <v>191741.93</v>
      </c>
      <c r="AH4386">
        <v>0</v>
      </c>
      <c r="AI4386">
        <v>0</v>
      </c>
      <c r="AJ4386">
        <v>19</v>
      </c>
      <c r="AK4386">
        <v>0</v>
      </c>
      <c r="AL4386">
        <v>0.20200000000000001</v>
      </c>
      <c r="AM4386">
        <v>83752.710000000006</v>
      </c>
      <c r="AN4386">
        <v>675.7</v>
      </c>
      <c r="AO4386">
        <v>495.25</v>
      </c>
      <c r="AP4386">
        <v>334640.43</v>
      </c>
      <c r="AQ4386">
        <v>1279708.97</v>
      </c>
      <c r="AR4386" t="s">
        <v>61</v>
      </c>
      <c r="AS4386" t="s">
        <v>61</v>
      </c>
      <c r="AT4386" t="s">
        <v>62</v>
      </c>
      <c r="AU4386" t="s">
        <v>63</v>
      </c>
    </row>
    <row r="4387" spans="1:47" x14ac:dyDescent="0.25">
      <c r="A4387" t="s">
        <v>5717</v>
      </c>
      <c r="B4387">
        <v>2023</v>
      </c>
      <c r="C4387">
        <v>9</v>
      </c>
      <c r="D4387" t="s">
        <v>89</v>
      </c>
      <c r="E4387" s="1">
        <v>45188</v>
      </c>
      <c r="F4387" s="1">
        <v>45212</v>
      </c>
      <c r="G4387">
        <v>24</v>
      </c>
      <c r="H4387">
        <v>17.2</v>
      </c>
      <c r="I4387" t="s">
        <v>49</v>
      </c>
      <c r="J4387" t="s">
        <v>112</v>
      </c>
      <c r="K4387" t="s">
        <v>199</v>
      </c>
      <c r="L4387">
        <v>7204.49</v>
      </c>
      <c r="M4387" t="s">
        <v>52</v>
      </c>
      <c r="N4387" t="s">
        <v>53</v>
      </c>
      <c r="O4387" t="s">
        <v>91</v>
      </c>
      <c r="P4387" t="s">
        <v>71</v>
      </c>
      <c r="Q4387" t="s">
        <v>184</v>
      </c>
      <c r="R4387" t="s">
        <v>3632</v>
      </c>
      <c r="S4387" t="s">
        <v>161</v>
      </c>
      <c r="T4387" t="s">
        <v>74</v>
      </c>
      <c r="U4387" t="s">
        <v>60</v>
      </c>
      <c r="V4387">
        <v>31228</v>
      </c>
      <c r="W4387">
        <v>19004</v>
      </c>
      <c r="X4387">
        <v>7.6</v>
      </c>
      <c r="Y4387">
        <v>12</v>
      </c>
      <c r="Z4387">
        <v>29655.08</v>
      </c>
      <c r="AB4387">
        <v>39.92</v>
      </c>
      <c r="AC4387">
        <v>1183830.79</v>
      </c>
      <c r="AD4387">
        <v>31700094.32</v>
      </c>
      <c r="AE4387">
        <v>281.20999999999998</v>
      </c>
      <c r="AF4387">
        <v>8914383523.7299995</v>
      </c>
      <c r="AG4387">
        <v>193921.46</v>
      </c>
      <c r="AH4387">
        <v>2.1</v>
      </c>
      <c r="AI4387">
        <v>28137.43</v>
      </c>
      <c r="AJ4387">
        <v>18.559999999999999</v>
      </c>
      <c r="AK4387">
        <v>5883537.5099999998</v>
      </c>
      <c r="AL4387">
        <v>7.4999999999999997E-2</v>
      </c>
      <c r="AM4387">
        <v>23775.07</v>
      </c>
      <c r="AN4387">
        <v>601.20000000000005</v>
      </c>
      <c r="AO4387">
        <v>588.17999999999995</v>
      </c>
      <c r="AP4387">
        <v>353613.82</v>
      </c>
      <c r="AQ4387">
        <v>1783278.57</v>
      </c>
      <c r="AR4387" t="s">
        <v>61</v>
      </c>
      <c r="AS4387" t="s">
        <v>61</v>
      </c>
      <c r="AT4387" t="s">
        <v>62</v>
      </c>
      <c r="AU4387" t="s">
        <v>63</v>
      </c>
    </row>
    <row r="4388" spans="1:47" x14ac:dyDescent="0.25">
      <c r="A4388" t="s">
        <v>5718</v>
      </c>
      <c r="B4388">
        <v>2023</v>
      </c>
      <c r="C4388">
        <v>1</v>
      </c>
      <c r="D4388" t="s">
        <v>48</v>
      </c>
      <c r="E4388" s="1">
        <v>44938</v>
      </c>
      <c r="F4388" s="1">
        <v>44951</v>
      </c>
      <c r="G4388">
        <v>13</v>
      </c>
      <c r="H4388">
        <v>16</v>
      </c>
      <c r="I4388" t="s">
        <v>49</v>
      </c>
      <c r="J4388" t="s">
        <v>66</v>
      </c>
      <c r="K4388" t="s">
        <v>251</v>
      </c>
      <c r="L4388">
        <v>8543.7000000000007</v>
      </c>
      <c r="M4388" t="s">
        <v>114</v>
      </c>
      <c r="N4388" t="s">
        <v>53</v>
      </c>
      <c r="O4388" t="s">
        <v>54</v>
      </c>
      <c r="P4388" t="s">
        <v>146</v>
      </c>
      <c r="Q4388" t="s">
        <v>100</v>
      </c>
      <c r="R4388" t="s">
        <v>659</v>
      </c>
      <c r="S4388" t="s">
        <v>156</v>
      </c>
      <c r="T4388" t="s">
        <v>162</v>
      </c>
      <c r="U4388" t="s">
        <v>60</v>
      </c>
      <c r="V4388">
        <v>18216</v>
      </c>
      <c r="W4388">
        <v>12641</v>
      </c>
      <c r="X4388">
        <v>19.100000000000001</v>
      </c>
      <c r="Y4388">
        <v>14.6</v>
      </c>
      <c r="Z4388">
        <v>15830.24</v>
      </c>
      <c r="AA4388">
        <v>1130</v>
      </c>
      <c r="AB4388">
        <v>3151.43</v>
      </c>
      <c r="AC4388">
        <v>3561115.9</v>
      </c>
      <c r="AD4388">
        <v>73215968.120000005</v>
      </c>
      <c r="AE4388">
        <v>284.20999999999998</v>
      </c>
      <c r="AF4388">
        <v>20808710299.389999</v>
      </c>
      <c r="AG4388">
        <v>169142.14</v>
      </c>
      <c r="AH4388">
        <v>0.6</v>
      </c>
      <c r="AI4388">
        <v>9794.15</v>
      </c>
      <c r="AJ4388">
        <v>18.579999999999998</v>
      </c>
      <c r="AK4388">
        <v>13603526.880000001</v>
      </c>
      <c r="AL4388">
        <v>0.32600000000000001</v>
      </c>
      <c r="AM4388">
        <v>238684.06</v>
      </c>
      <c r="AN4388">
        <v>639.79999999999995</v>
      </c>
      <c r="AO4388">
        <v>579.48</v>
      </c>
      <c r="AP4388">
        <v>370751.3</v>
      </c>
      <c r="AQ4388">
        <v>4349487.55</v>
      </c>
      <c r="AR4388" t="s">
        <v>61</v>
      </c>
      <c r="AS4388" t="s">
        <v>61</v>
      </c>
      <c r="AT4388" t="s">
        <v>62</v>
      </c>
      <c r="AU4388" t="s">
        <v>63</v>
      </c>
    </row>
    <row r="4389" spans="1:47" x14ac:dyDescent="0.25">
      <c r="A4389" t="s">
        <v>5719</v>
      </c>
      <c r="B4389">
        <v>2026</v>
      </c>
      <c r="C4389">
        <v>2</v>
      </c>
      <c r="D4389" t="s">
        <v>48</v>
      </c>
      <c r="E4389" s="1">
        <v>46078</v>
      </c>
      <c r="F4389" s="1">
        <v>46088</v>
      </c>
      <c r="G4389">
        <v>10</v>
      </c>
      <c r="H4389">
        <v>3.2</v>
      </c>
      <c r="I4389" t="s">
        <v>49</v>
      </c>
      <c r="J4389" t="s">
        <v>50</v>
      </c>
      <c r="K4389" t="s">
        <v>51</v>
      </c>
      <c r="L4389">
        <v>2709</v>
      </c>
      <c r="M4389" t="s">
        <v>90</v>
      </c>
      <c r="N4389" t="s">
        <v>53</v>
      </c>
      <c r="O4389" t="s">
        <v>107</v>
      </c>
      <c r="P4389" t="s">
        <v>108</v>
      </c>
      <c r="Q4389" t="s">
        <v>226</v>
      </c>
      <c r="R4389" t="s">
        <v>2242</v>
      </c>
      <c r="S4389" t="s">
        <v>58</v>
      </c>
      <c r="T4389" t="s">
        <v>102</v>
      </c>
      <c r="U4389" t="s">
        <v>181</v>
      </c>
      <c r="V4389">
        <v>292752</v>
      </c>
      <c r="W4389">
        <v>185380</v>
      </c>
      <c r="X4389">
        <v>2.2999999999999998</v>
      </c>
      <c r="Y4389">
        <v>11</v>
      </c>
      <c r="Z4389">
        <v>246625.71</v>
      </c>
      <c r="AB4389">
        <v>34.130000000000003</v>
      </c>
      <c r="AC4389">
        <v>8417335.4800000004</v>
      </c>
      <c r="AD4389">
        <v>23064436.399999999</v>
      </c>
      <c r="AE4389">
        <v>284.77</v>
      </c>
      <c r="AF4389">
        <v>6568059553.6300001</v>
      </c>
      <c r="AG4389">
        <v>176095.94</v>
      </c>
      <c r="AH4389">
        <v>1.7</v>
      </c>
      <c r="AI4389">
        <v>30055.99</v>
      </c>
      <c r="AJ4389">
        <v>18.22</v>
      </c>
      <c r="AK4389">
        <v>4202340.3099999996</v>
      </c>
      <c r="AL4389">
        <v>0.318</v>
      </c>
      <c r="AM4389">
        <v>73344.91</v>
      </c>
      <c r="AN4389">
        <v>248.3</v>
      </c>
      <c r="AO4389">
        <v>692.79</v>
      </c>
      <c r="AP4389">
        <v>172019.76</v>
      </c>
      <c r="AQ4389">
        <v>8868852.0800000001</v>
      </c>
      <c r="AR4389" t="s">
        <v>61</v>
      </c>
      <c r="AS4389" t="s">
        <v>61</v>
      </c>
      <c r="AT4389" t="s">
        <v>62</v>
      </c>
      <c r="AU4389" t="s">
        <v>63</v>
      </c>
    </row>
    <row r="4390" spans="1:47" x14ac:dyDescent="0.25">
      <c r="A4390" t="s">
        <v>5720</v>
      </c>
      <c r="B4390">
        <v>2026</v>
      </c>
      <c r="C4390">
        <v>1</v>
      </c>
      <c r="D4390" t="s">
        <v>48</v>
      </c>
      <c r="E4390" s="1">
        <v>46053</v>
      </c>
      <c r="F4390" s="1">
        <v>46065</v>
      </c>
      <c r="G4390">
        <v>12</v>
      </c>
      <c r="H4390">
        <v>4.7</v>
      </c>
      <c r="I4390" t="s">
        <v>65</v>
      </c>
      <c r="J4390" t="s">
        <v>239</v>
      </c>
      <c r="K4390" t="s">
        <v>270</v>
      </c>
      <c r="L4390">
        <v>2710.1990999999998</v>
      </c>
      <c r="M4390" t="s">
        <v>98</v>
      </c>
      <c r="N4390" t="s">
        <v>53</v>
      </c>
      <c r="O4390" t="s">
        <v>54</v>
      </c>
      <c r="P4390" t="s">
        <v>184</v>
      </c>
      <c r="Q4390" t="s">
        <v>127</v>
      </c>
      <c r="R4390" t="s">
        <v>1990</v>
      </c>
      <c r="S4390" t="s">
        <v>142</v>
      </c>
      <c r="T4390" t="s">
        <v>95</v>
      </c>
      <c r="U4390" t="s">
        <v>87</v>
      </c>
      <c r="V4390">
        <v>51966</v>
      </c>
      <c r="W4390">
        <v>30684</v>
      </c>
      <c r="X4390">
        <v>7</v>
      </c>
      <c r="Y4390">
        <v>12.2</v>
      </c>
      <c r="Z4390">
        <v>46362.45</v>
      </c>
      <c r="AB4390">
        <v>31.41</v>
      </c>
      <c r="AC4390">
        <v>1456244.55</v>
      </c>
      <c r="AD4390">
        <v>37395488.549999997</v>
      </c>
      <c r="AE4390">
        <v>279.18</v>
      </c>
      <c r="AF4390">
        <v>10440072493.389999</v>
      </c>
      <c r="AG4390">
        <v>72176.210000000006</v>
      </c>
      <c r="AH4390">
        <v>0.3</v>
      </c>
      <c r="AI4390">
        <v>7479.64</v>
      </c>
      <c r="AJ4390">
        <v>15.33</v>
      </c>
      <c r="AK4390">
        <v>0</v>
      </c>
      <c r="AL4390">
        <v>0.32200000000000001</v>
      </c>
      <c r="AM4390">
        <v>120413.47</v>
      </c>
      <c r="AN4390">
        <v>238.3</v>
      </c>
      <c r="AO4390">
        <v>399.72</v>
      </c>
      <c r="AP4390">
        <v>95253.28</v>
      </c>
      <c r="AQ4390">
        <v>1751567.15</v>
      </c>
      <c r="AR4390" t="s">
        <v>61</v>
      </c>
      <c r="AS4390" t="s">
        <v>61</v>
      </c>
      <c r="AT4390" t="s">
        <v>62</v>
      </c>
      <c r="AU4390" t="s">
        <v>63</v>
      </c>
    </row>
    <row r="4391" spans="1:47" x14ac:dyDescent="0.25">
      <c r="A4391" t="s">
        <v>5721</v>
      </c>
      <c r="B4391">
        <v>2021</v>
      </c>
      <c r="C4391">
        <v>3</v>
      </c>
      <c r="D4391" t="s">
        <v>48</v>
      </c>
      <c r="E4391" s="1">
        <v>44259</v>
      </c>
      <c r="F4391" s="1">
        <v>44267</v>
      </c>
      <c r="G4391">
        <v>8</v>
      </c>
      <c r="H4391">
        <v>12.6</v>
      </c>
      <c r="I4391" t="s">
        <v>49</v>
      </c>
      <c r="J4391" t="s">
        <v>50</v>
      </c>
      <c r="K4391" t="s">
        <v>120</v>
      </c>
      <c r="L4391">
        <v>2710.1921000000002</v>
      </c>
      <c r="M4391" t="s">
        <v>52</v>
      </c>
      <c r="N4391" t="s">
        <v>106</v>
      </c>
      <c r="O4391" t="s">
        <v>107</v>
      </c>
      <c r="P4391" t="s">
        <v>230</v>
      </c>
      <c r="Q4391" t="s">
        <v>92</v>
      </c>
      <c r="R4391" t="s">
        <v>932</v>
      </c>
      <c r="S4391" t="s">
        <v>142</v>
      </c>
      <c r="T4391" t="s">
        <v>74</v>
      </c>
      <c r="U4391" t="s">
        <v>60</v>
      </c>
      <c r="V4391">
        <v>79483</v>
      </c>
      <c r="W4391">
        <v>49930</v>
      </c>
      <c r="X4391">
        <v>12.4</v>
      </c>
      <c r="Y4391">
        <v>14.7</v>
      </c>
      <c r="Z4391">
        <v>62016.04</v>
      </c>
      <c r="AB4391">
        <v>29.45</v>
      </c>
      <c r="AC4391">
        <v>1826372.38</v>
      </c>
      <c r="AD4391">
        <v>44630463.350000001</v>
      </c>
      <c r="AE4391">
        <v>173.91</v>
      </c>
      <c r="AF4391">
        <v>7761683881.1999998</v>
      </c>
      <c r="AG4391">
        <v>134171.54</v>
      </c>
      <c r="AH4391">
        <v>0.2</v>
      </c>
      <c r="AI4391">
        <v>4195.2299999999996</v>
      </c>
      <c r="AJ4391">
        <v>24.43</v>
      </c>
      <c r="AK4391">
        <v>10903222.199999999</v>
      </c>
      <c r="AL4391">
        <v>0.33900000000000002</v>
      </c>
      <c r="AM4391">
        <v>151297.26999999999</v>
      </c>
      <c r="AN4391">
        <v>279.8</v>
      </c>
      <c r="AO4391">
        <v>702.58</v>
      </c>
      <c r="AP4391">
        <v>196581.88</v>
      </c>
      <c r="AQ4391">
        <v>2312618.2999999998</v>
      </c>
      <c r="AR4391" t="s">
        <v>61</v>
      </c>
      <c r="AS4391" t="s">
        <v>61</v>
      </c>
      <c r="AT4391" t="s">
        <v>62</v>
      </c>
      <c r="AU4391" t="s">
        <v>63</v>
      </c>
    </row>
    <row r="4392" spans="1:47" x14ac:dyDescent="0.25">
      <c r="A4392" t="s">
        <v>5722</v>
      </c>
      <c r="B4392">
        <v>2025</v>
      </c>
      <c r="C4392">
        <v>10</v>
      </c>
      <c r="D4392" t="s">
        <v>119</v>
      </c>
      <c r="E4392" s="1">
        <v>45954</v>
      </c>
      <c r="F4392" s="1">
        <v>45977</v>
      </c>
      <c r="G4392">
        <v>23</v>
      </c>
      <c r="H4392">
        <v>18.100000000000001</v>
      </c>
      <c r="I4392" t="s">
        <v>65</v>
      </c>
      <c r="J4392" t="s">
        <v>78</v>
      </c>
      <c r="K4392" t="s">
        <v>211</v>
      </c>
      <c r="L4392">
        <v>1701.99</v>
      </c>
      <c r="M4392" t="s">
        <v>52</v>
      </c>
      <c r="N4392" t="s">
        <v>69</v>
      </c>
      <c r="O4392" t="s">
        <v>189</v>
      </c>
      <c r="P4392" t="s">
        <v>56</v>
      </c>
      <c r="Q4392" t="s">
        <v>127</v>
      </c>
      <c r="R4392" t="s">
        <v>341</v>
      </c>
      <c r="S4392" t="s">
        <v>85</v>
      </c>
      <c r="T4392" t="s">
        <v>131</v>
      </c>
      <c r="U4392" t="s">
        <v>75</v>
      </c>
      <c r="V4392">
        <v>51620</v>
      </c>
      <c r="W4392">
        <v>35762</v>
      </c>
      <c r="X4392">
        <v>11.2</v>
      </c>
      <c r="Y4392">
        <v>15.7</v>
      </c>
      <c r="Z4392">
        <v>41742.720000000001</v>
      </c>
      <c r="AB4392">
        <v>33.119999999999997</v>
      </c>
      <c r="AC4392">
        <v>1382518.89</v>
      </c>
      <c r="AD4392">
        <v>19263430.43</v>
      </c>
      <c r="AE4392">
        <v>281.61</v>
      </c>
      <c r="AF4392">
        <v>5424774643.3900003</v>
      </c>
      <c r="AG4392">
        <v>79884.89</v>
      </c>
      <c r="AH4392">
        <v>0</v>
      </c>
      <c r="AI4392">
        <v>0</v>
      </c>
      <c r="AJ4392">
        <v>3.42</v>
      </c>
      <c r="AK4392">
        <v>0</v>
      </c>
      <c r="AL4392">
        <v>0.19400000000000001</v>
      </c>
      <c r="AM4392">
        <v>37371.06</v>
      </c>
      <c r="AN4392">
        <v>1092.2</v>
      </c>
      <c r="AO4392">
        <v>739.44</v>
      </c>
      <c r="AP4392">
        <v>807616.37</v>
      </c>
      <c r="AQ4392">
        <v>2307391.21</v>
      </c>
      <c r="AR4392" t="s">
        <v>61</v>
      </c>
      <c r="AS4392" t="s">
        <v>61</v>
      </c>
      <c r="AT4392" t="s">
        <v>293</v>
      </c>
      <c r="AU4392" t="s">
        <v>63</v>
      </c>
    </row>
    <row r="4393" spans="1:47" x14ac:dyDescent="0.25">
      <c r="A4393" t="s">
        <v>5723</v>
      </c>
      <c r="B4393">
        <v>2025</v>
      </c>
      <c r="C4393">
        <v>12</v>
      </c>
      <c r="D4393" t="s">
        <v>119</v>
      </c>
      <c r="E4393" s="1">
        <v>46012</v>
      </c>
      <c r="F4393" s="1">
        <v>46033</v>
      </c>
      <c r="G4393">
        <v>21</v>
      </c>
      <c r="H4393">
        <v>16.3</v>
      </c>
      <c r="I4393" t="s">
        <v>49</v>
      </c>
      <c r="J4393" t="s">
        <v>66</v>
      </c>
      <c r="K4393" t="s">
        <v>67</v>
      </c>
      <c r="L4393">
        <v>8479.8989999999994</v>
      </c>
      <c r="M4393" t="s">
        <v>68</v>
      </c>
      <c r="N4393" t="s">
        <v>168</v>
      </c>
      <c r="O4393" t="s">
        <v>189</v>
      </c>
      <c r="P4393" t="s">
        <v>174</v>
      </c>
      <c r="Q4393" t="s">
        <v>184</v>
      </c>
      <c r="R4393" t="s">
        <v>1730</v>
      </c>
      <c r="S4393" t="s">
        <v>156</v>
      </c>
      <c r="T4393" t="s">
        <v>131</v>
      </c>
      <c r="U4393" t="s">
        <v>181</v>
      </c>
      <c r="V4393">
        <v>28350</v>
      </c>
      <c r="W4393">
        <v>16166</v>
      </c>
      <c r="X4393">
        <v>13.1</v>
      </c>
      <c r="Y4393">
        <v>11.1</v>
      </c>
      <c r="Z4393">
        <v>22206.17</v>
      </c>
      <c r="AA4393">
        <v>1586</v>
      </c>
      <c r="AB4393">
        <v>1602.92</v>
      </c>
      <c r="AC4393">
        <v>2542231.12</v>
      </c>
      <c r="AD4393">
        <v>34473746.549999997</v>
      </c>
      <c r="AE4393">
        <v>277.11</v>
      </c>
      <c r="AF4393">
        <v>9553019906.4699993</v>
      </c>
      <c r="AG4393">
        <v>65969.789999999994</v>
      </c>
      <c r="AH4393">
        <v>2.6</v>
      </c>
      <c r="AI4393">
        <v>26116.69</v>
      </c>
      <c r="AJ4393">
        <v>8.14</v>
      </c>
      <c r="AK4393">
        <v>2806162.97</v>
      </c>
      <c r="AL4393">
        <v>7.0999999999999994E-2</v>
      </c>
      <c r="AM4393">
        <v>24476.36</v>
      </c>
      <c r="AN4393">
        <v>867.3</v>
      </c>
      <c r="AO4393">
        <v>667.6</v>
      </c>
      <c r="AP4393">
        <v>579009.48</v>
      </c>
      <c r="AQ4393">
        <v>3237803.44</v>
      </c>
      <c r="AR4393" t="s">
        <v>61</v>
      </c>
      <c r="AS4393" t="s">
        <v>61</v>
      </c>
      <c r="AT4393" t="s">
        <v>62</v>
      </c>
      <c r="AU4393" t="s">
        <v>63</v>
      </c>
    </row>
    <row r="4394" spans="1:47" x14ac:dyDescent="0.25">
      <c r="A4394" t="s">
        <v>5724</v>
      </c>
      <c r="B4394">
        <v>2020</v>
      </c>
      <c r="C4394">
        <v>3</v>
      </c>
      <c r="D4394" t="s">
        <v>48</v>
      </c>
      <c r="E4394" s="1">
        <v>43909</v>
      </c>
      <c r="F4394" s="1">
        <v>43916</v>
      </c>
      <c r="G4394">
        <v>7</v>
      </c>
      <c r="H4394">
        <v>5.5</v>
      </c>
      <c r="I4394" t="s">
        <v>49</v>
      </c>
      <c r="J4394" t="s">
        <v>239</v>
      </c>
      <c r="K4394" t="s">
        <v>270</v>
      </c>
      <c r="L4394">
        <v>2710.1990999999998</v>
      </c>
      <c r="M4394" t="s">
        <v>80</v>
      </c>
      <c r="N4394" t="s">
        <v>106</v>
      </c>
      <c r="O4394" t="s">
        <v>99</v>
      </c>
      <c r="P4394" t="s">
        <v>196</v>
      </c>
      <c r="Q4394" t="s">
        <v>70</v>
      </c>
      <c r="R4394" t="s">
        <v>983</v>
      </c>
      <c r="S4394" t="s">
        <v>142</v>
      </c>
      <c r="T4394" t="s">
        <v>148</v>
      </c>
      <c r="U4394" t="s">
        <v>103</v>
      </c>
      <c r="V4394">
        <v>33350</v>
      </c>
      <c r="W4394">
        <v>24560</v>
      </c>
      <c r="X4394">
        <v>4.3</v>
      </c>
      <c r="Y4394">
        <v>11.9</v>
      </c>
      <c r="Z4394">
        <v>31415.45</v>
      </c>
      <c r="AB4394">
        <v>31.04</v>
      </c>
      <c r="AC4394">
        <v>975135.57</v>
      </c>
      <c r="AD4394">
        <v>9449453.2100000009</v>
      </c>
      <c r="AE4394">
        <v>160.78</v>
      </c>
      <c r="AF4394">
        <v>1519283087.0999999</v>
      </c>
      <c r="AG4394">
        <v>57683.95</v>
      </c>
      <c r="AI4394">
        <v>12518.71</v>
      </c>
      <c r="AJ4394">
        <v>19</v>
      </c>
      <c r="AK4394">
        <v>1795396.11</v>
      </c>
      <c r="AL4394">
        <v>0.27400000000000002</v>
      </c>
      <c r="AM4394">
        <v>25891.5</v>
      </c>
      <c r="AN4394">
        <v>162.19999999999999</v>
      </c>
      <c r="AO4394">
        <v>447.58</v>
      </c>
      <c r="AP4394">
        <v>72597.48</v>
      </c>
      <c r="AQ4394">
        <v>1143827.21</v>
      </c>
      <c r="AR4394" t="s">
        <v>61</v>
      </c>
      <c r="AS4394" t="s">
        <v>61</v>
      </c>
      <c r="AT4394" t="s">
        <v>62</v>
      </c>
      <c r="AU4394" t="s">
        <v>63</v>
      </c>
    </row>
    <row r="4395" spans="1:47" x14ac:dyDescent="0.25">
      <c r="A4395" t="s">
        <v>5725</v>
      </c>
      <c r="B4395">
        <v>2021</v>
      </c>
      <c r="C4395">
        <v>3</v>
      </c>
      <c r="D4395" t="s">
        <v>48</v>
      </c>
      <c r="E4395" s="1">
        <v>44256</v>
      </c>
      <c r="F4395" s="1">
        <v>44269</v>
      </c>
      <c r="G4395">
        <v>13</v>
      </c>
      <c r="I4395" t="s">
        <v>65</v>
      </c>
      <c r="J4395" t="s">
        <v>50</v>
      </c>
      <c r="K4395" t="s">
        <v>145</v>
      </c>
      <c r="L4395">
        <v>2710.19</v>
      </c>
      <c r="M4395" t="s">
        <v>80</v>
      </c>
      <c r="N4395" t="s">
        <v>168</v>
      </c>
      <c r="O4395" t="s">
        <v>99</v>
      </c>
      <c r="P4395" t="s">
        <v>226</v>
      </c>
      <c r="Q4395" t="s">
        <v>164</v>
      </c>
      <c r="R4395" t="s">
        <v>491</v>
      </c>
      <c r="S4395" t="s">
        <v>170</v>
      </c>
      <c r="T4395" t="s">
        <v>148</v>
      </c>
      <c r="U4395" t="s">
        <v>75</v>
      </c>
      <c r="V4395">
        <v>114291</v>
      </c>
      <c r="W4395">
        <v>74278</v>
      </c>
      <c r="X4395">
        <v>6</v>
      </c>
      <c r="Y4395">
        <v>10.199999999999999</v>
      </c>
      <c r="Z4395">
        <v>93953.94</v>
      </c>
      <c r="AB4395">
        <v>30.25</v>
      </c>
      <c r="AC4395">
        <v>2842106.69</v>
      </c>
      <c r="AD4395">
        <v>70090578.780000001</v>
      </c>
      <c r="AE4395">
        <v>173.12</v>
      </c>
      <c r="AF4395">
        <v>12134080998.389999</v>
      </c>
      <c r="AG4395">
        <v>133039.65</v>
      </c>
      <c r="AH4395">
        <v>0</v>
      </c>
      <c r="AI4395">
        <v>0</v>
      </c>
      <c r="AJ4395">
        <v>5.46</v>
      </c>
      <c r="AK4395">
        <v>0</v>
      </c>
      <c r="AL4395">
        <v>0.26900000000000002</v>
      </c>
      <c r="AM4395">
        <v>188543.66</v>
      </c>
      <c r="AN4395">
        <v>685.2</v>
      </c>
      <c r="AO4395">
        <v>615.34</v>
      </c>
      <c r="AP4395">
        <v>421630.97</v>
      </c>
      <c r="AQ4395">
        <v>3585320.97</v>
      </c>
      <c r="AR4395" t="s">
        <v>61</v>
      </c>
      <c r="AS4395" t="s">
        <v>61</v>
      </c>
      <c r="AT4395" t="s">
        <v>62</v>
      </c>
      <c r="AU4395" t="s">
        <v>63</v>
      </c>
    </row>
    <row r="4396" spans="1:47" x14ac:dyDescent="0.25">
      <c r="A4396" t="s">
        <v>5726</v>
      </c>
      <c r="B4396">
        <v>2022</v>
      </c>
      <c r="C4396">
        <v>1</v>
      </c>
      <c r="D4396" t="s">
        <v>48</v>
      </c>
      <c r="E4396" s="1">
        <v>44572</v>
      </c>
      <c r="F4396" s="1">
        <v>44599</v>
      </c>
      <c r="G4396">
        <v>27</v>
      </c>
      <c r="H4396">
        <v>14.2</v>
      </c>
      <c r="I4396" t="s">
        <v>49</v>
      </c>
      <c r="J4396" t="s">
        <v>112</v>
      </c>
      <c r="K4396" t="s">
        <v>340</v>
      </c>
      <c r="L4396">
        <v>7208.39</v>
      </c>
      <c r="M4396" t="s">
        <v>80</v>
      </c>
      <c r="N4396" t="s">
        <v>69</v>
      </c>
      <c r="O4396" t="s">
        <v>54</v>
      </c>
      <c r="P4396" t="s">
        <v>201</v>
      </c>
      <c r="Q4396" t="s">
        <v>226</v>
      </c>
      <c r="R4396" t="s">
        <v>1285</v>
      </c>
      <c r="S4396" t="s">
        <v>73</v>
      </c>
      <c r="T4396" t="s">
        <v>148</v>
      </c>
      <c r="U4396" t="s">
        <v>181</v>
      </c>
      <c r="V4396">
        <v>4521</v>
      </c>
      <c r="W4396">
        <v>2512</v>
      </c>
      <c r="X4396">
        <v>1.8</v>
      </c>
      <c r="Y4396">
        <v>15.9</v>
      </c>
      <c r="Z4396">
        <v>4113.41</v>
      </c>
      <c r="AB4396">
        <v>40.85</v>
      </c>
      <c r="AC4396">
        <v>168032.8</v>
      </c>
      <c r="AD4396">
        <v>1536934.51</v>
      </c>
      <c r="AE4396">
        <v>214.06</v>
      </c>
      <c r="AF4396">
        <v>328996201.20999998</v>
      </c>
      <c r="AG4396">
        <v>188183.09</v>
      </c>
      <c r="AH4396">
        <v>0.2</v>
      </c>
      <c r="AI4396">
        <v>6084.76</v>
      </c>
      <c r="AJ4396">
        <v>3.86</v>
      </c>
      <c r="AK4396">
        <v>59325.67</v>
      </c>
      <c r="AL4396">
        <v>6.5000000000000002E-2</v>
      </c>
      <c r="AM4396">
        <v>999.01</v>
      </c>
      <c r="AN4396">
        <v>666.4</v>
      </c>
      <c r="AO4396">
        <v>535.02</v>
      </c>
      <c r="AP4396">
        <v>356537.33</v>
      </c>
      <c r="AQ4396">
        <v>719836.99</v>
      </c>
      <c r="AR4396" t="s">
        <v>61</v>
      </c>
      <c r="AS4396" t="s">
        <v>61</v>
      </c>
      <c r="AT4396" t="s">
        <v>62</v>
      </c>
      <c r="AU4396" t="s">
        <v>63</v>
      </c>
    </row>
    <row r="4397" spans="1:47" x14ac:dyDescent="0.25">
      <c r="A4397" t="s">
        <v>5727</v>
      </c>
      <c r="B4397">
        <v>2021</v>
      </c>
      <c r="C4397">
        <v>4</v>
      </c>
      <c r="D4397" t="s">
        <v>77</v>
      </c>
      <c r="E4397" s="1">
        <v>44290</v>
      </c>
      <c r="F4397" s="1">
        <v>44304</v>
      </c>
      <c r="G4397">
        <v>14</v>
      </c>
      <c r="H4397">
        <v>12.2</v>
      </c>
      <c r="I4397" t="s">
        <v>49</v>
      </c>
      <c r="J4397" t="s">
        <v>50</v>
      </c>
      <c r="K4397" t="s">
        <v>145</v>
      </c>
      <c r="L4397">
        <v>2710.19</v>
      </c>
      <c r="M4397" t="s">
        <v>98</v>
      </c>
      <c r="N4397" t="s">
        <v>69</v>
      </c>
      <c r="O4397" t="s">
        <v>107</v>
      </c>
      <c r="P4397" t="s">
        <v>55</v>
      </c>
      <c r="Q4397" t="s">
        <v>184</v>
      </c>
      <c r="R4397" t="s">
        <v>5334</v>
      </c>
      <c r="S4397" t="s">
        <v>170</v>
      </c>
      <c r="T4397" t="s">
        <v>131</v>
      </c>
      <c r="U4397" t="s">
        <v>181</v>
      </c>
      <c r="V4397">
        <v>112208</v>
      </c>
      <c r="W4397">
        <v>77023</v>
      </c>
      <c r="X4397">
        <v>22.4</v>
      </c>
      <c r="Y4397">
        <v>13.6</v>
      </c>
      <c r="Z4397">
        <v>96784.87</v>
      </c>
      <c r="AB4397">
        <v>20.78</v>
      </c>
      <c r="AC4397">
        <v>2011189.6</v>
      </c>
      <c r="AD4397">
        <v>60146957.460000001</v>
      </c>
      <c r="AE4397">
        <v>171.48</v>
      </c>
      <c r="AF4397">
        <v>10314000265.24</v>
      </c>
      <c r="AG4397">
        <v>165344</v>
      </c>
      <c r="AH4397">
        <v>1.3</v>
      </c>
      <c r="AI4397">
        <v>39956.21</v>
      </c>
      <c r="AJ4397">
        <v>2.93</v>
      </c>
      <c r="AK4397">
        <v>1762305.85</v>
      </c>
      <c r="AL4397">
        <v>0.222</v>
      </c>
      <c r="AM4397">
        <v>133526.25</v>
      </c>
      <c r="AN4397">
        <v>634.9</v>
      </c>
      <c r="AO4397">
        <v>637.66</v>
      </c>
      <c r="AP4397">
        <v>404850.33</v>
      </c>
      <c r="AQ4397">
        <v>2754866.39</v>
      </c>
      <c r="AR4397" t="s">
        <v>61</v>
      </c>
      <c r="AS4397" t="s">
        <v>61</v>
      </c>
      <c r="AT4397" t="s">
        <v>62</v>
      </c>
      <c r="AU4397" t="s">
        <v>63</v>
      </c>
    </row>
    <row r="4398" spans="1:47" x14ac:dyDescent="0.25">
      <c r="A4398" t="s">
        <v>5728</v>
      </c>
      <c r="B4398">
        <v>2024</v>
      </c>
      <c r="C4398">
        <v>8</v>
      </c>
      <c r="D4398" t="s">
        <v>89</v>
      </c>
      <c r="E4398" s="1">
        <v>45535</v>
      </c>
      <c r="F4398" s="1">
        <v>45569</v>
      </c>
      <c r="G4398">
        <v>34</v>
      </c>
      <c r="H4398">
        <v>13.3</v>
      </c>
      <c r="I4398" t="s">
        <v>49</v>
      </c>
      <c r="J4398" t="s">
        <v>66</v>
      </c>
      <c r="K4398" t="s">
        <v>153</v>
      </c>
      <c r="L4398">
        <v>6309</v>
      </c>
      <c r="M4398" t="s">
        <v>90</v>
      </c>
      <c r="N4398" t="s">
        <v>168</v>
      </c>
      <c r="O4398" t="s">
        <v>107</v>
      </c>
      <c r="P4398" t="s">
        <v>257</v>
      </c>
      <c r="Q4398" t="s">
        <v>70</v>
      </c>
      <c r="R4398" t="s">
        <v>725</v>
      </c>
      <c r="S4398" t="s">
        <v>156</v>
      </c>
      <c r="T4398" t="s">
        <v>187</v>
      </c>
      <c r="U4398" t="s">
        <v>96</v>
      </c>
      <c r="V4398">
        <v>16639</v>
      </c>
      <c r="W4398">
        <v>12040</v>
      </c>
      <c r="X4398">
        <v>14.7</v>
      </c>
      <c r="Y4398">
        <v>14.3</v>
      </c>
      <c r="Z4398">
        <v>15599.6</v>
      </c>
      <c r="AA4398">
        <v>1114</v>
      </c>
      <c r="AB4398">
        <v>2789.88</v>
      </c>
      <c r="AC4398">
        <v>3107926.32</v>
      </c>
      <c r="AD4398">
        <v>63082286.460000001</v>
      </c>
      <c r="AE4398">
        <v>276.51</v>
      </c>
      <c r="AF4398">
        <v>17442883029.049999</v>
      </c>
      <c r="AG4398">
        <v>46718.21</v>
      </c>
      <c r="AH4398">
        <v>0.8</v>
      </c>
      <c r="AJ4398">
        <v>0.24</v>
      </c>
      <c r="AK4398">
        <v>151397.49</v>
      </c>
      <c r="AL4398">
        <v>5.3999999999999999E-2</v>
      </c>
      <c r="AM4398">
        <v>34064.43</v>
      </c>
      <c r="AN4398">
        <v>1659.7</v>
      </c>
      <c r="AO4398">
        <v>451.21</v>
      </c>
      <c r="AP4398">
        <v>748873.24</v>
      </c>
      <c r="AQ4398">
        <v>3950952.41</v>
      </c>
      <c r="AR4398" t="s">
        <v>61</v>
      </c>
      <c r="AS4398" t="s">
        <v>61</v>
      </c>
      <c r="AT4398" t="s">
        <v>62</v>
      </c>
      <c r="AU4398" t="s">
        <v>63</v>
      </c>
    </row>
    <row r="4399" spans="1:47" x14ac:dyDescent="0.25">
      <c r="A4399" t="s">
        <v>5729</v>
      </c>
      <c r="B4399">
        <v>2024</v>
      </c>
      <c r="C4399">
        <v>9</v>
      </c>
      <c r="D4399" t="s">
        <v>89</v>
      </c>
      <c r="E4399" s="1">
        <v>45559</v>
      </c>
      <c r="F4399" s="1">
        <v>45582</v>
      </c>
      <c r="G4399">
        <v>23</v>
      </c>
      <c r="H4399">
        <v>16.399999999999999</v>
      </c>
      <c r="I4399" t="s">
        <v>65</v>
      </c>
      <c r="J4399" t="s">
        <v>239</v>
      </c>
      <c r="K4399" t="s">
        <v>265</v>
      </c>
      <c r="L4399">
        <v>3102.1</v>
      </c>
      <c r="M4399" t="s">
        <v>114</v>
      </c>
      <c r="N4399" t="s">
        <v>69</v>
      </c>
      <c r="O4399" t="s">
        <v>99</v>
      </c>
      <c r="P4399" t="s">
        <v>226</v>
      </c>
      <c r="Q4399" t="s">
        <v>257</v>
      </c>
      <c r="R4399" t="s">
        <v>3148</v>
      </c>
      <c r="S4399" t="s">
        <v>161</v>
      </c>
      <c r="T4399" t="s">
        <v>102</v>
      </c>
      <c r="U4399" t="s">
        <v>132</v>
      </c>
      <c r="V4399">
        <v>27723</v>
      </c>
      <c r="W4399">
        <v>17788</v>
      </c>
      <c r="X4399">
        <v>3.3</v>
      </c>
      <c r="Y4399">
        <v>14.3</v>
      </c>
      <c r="Z4399">
        <v>24402.62</v>
      </c>
      <c r="AB4399">
        <v>43.72</v>
      </c>
      <c r="AC4399">
        <v>1066882.55</v>
      </c>
      <c r="AD4399">
        <v>11158342.02</v>
      </c>
      <c r="AE4399">
        <v>274.36</v>
      </c>
      <c r="AF4399">
        <v>3061402716.6100001</v>
      </c>
      <c r="AG4399">
        <v>229238.46</v>
      </c>
      <c r="AH4399">
        <v>0.5</v>
      </c>
      <c r="AI4399">
        <v>10684.76</v>
      </c>
      <c r="AJ4399">
        <v>17.93</v>
      </c>
      <c r="AK4399">
        <v>0</v>
      </c>
      <c r="AL4399">
        <v>0.19900000000000001</v>
      </c>
      <c r="AM4399">
        <v>22205.1</v>
      </c>
      <c r="AN4399">
        <v>667.7</v>
      </c>
      <c r="AO4399">
        <v>644.11</v>
      </c>
      <c r="AP4399">
        <v>430072.25</v>
      </c>
      <c r="AQ4399">
        <v>1759083.12</v>
      </c>
      <c r="AR4399" t="s">
        <v>61</v>
      </c>
      <c r="AS4399" t="s">
        <v>61</v>
      </c>
      <c r="AT4399" t="s">
        <v>293</v>
      </c>
      <c r="AU4399" t="s">
        <v>63</v>
      </c>
    </row>
    <row r="4400" spans="1:47" x14ac:dyDescent="0.25">
      <c r="A4400" t="s">
        <v>5730</v>
      </c>
      <c r="B4400">
        <v>2021</v>
      </c>
      <c r="C4400">
        <v>9</v>
      </c>
      <c r="D4400" t="s">
        <v>89</v>
      </c>
      <c r="E4400" s="1">
        <v>44441</v>
      </c>
      <c r="F4400" s="1">
        <v>44471</v>
      </c>
      <c r="G4400">
        <v>30</v>
      </c>
      <c r="H4400">
        <v>1.8</v>
      </c>
      <c r="I4400" t="s">
        <v>65</v>
      </c>
      <c r="J4400" t="s">
        <v>66</v>
      </c>
      <c r="K4400" t="s">
        <v>153</v>
      </c>
      <c r="L4400">
        <v>6309</v>
      </c>
      <c r="M4400" t="s">
        <v>52</v>
      </c>
      <c r="N4400" t="s">
        <v>81</v>
      </c>
      <c r="O4400" t="s">
        <v>99</v>
      </c>
      <c r="P4400" t="s">
        <v>56</v>
      </c>
      <c r="Q4400" t="s">
        <v>55</v>
      </c>
      <c r="R4400" t="s">
        <v>3560</v>
      </c>
      <c r="S4400" t="s">
        <v>156</v>
      </c>
      <c r="T4400" t="s">
        <v>162</v>
      </c>
      <c r="U4400" t="s">
        <v>103</v>
      </c>
      <c r="V4400">
        <v>7884</v>
      </c>
      <c r="W4400">
        <v>5577</v>
      </c>
      <c r="X4400">
        <v>23.1</v>
      </c>
      <c r="Y4400">
        <v>10.4</v>
      </c>
      <c r="Z4400">
        <v>6714.68</v>
      </c>
      <c r="AA4400">
        <v>479</v>
      </c>
      <c r="AB4400">
        <v>1136.78</v>
      </c>
      <c r="AC4400">
        <v>544517.62</v>
      </c>
      <c r="AD4400">
        <v>30125008.940000001</v>
      </c>
      <c r="AE4400">
        <v>167.94</v>
      </c>
      <c r="AF4400">
        <v>5059194001.3800001</v>
      </c>
      <c r="AG4400">
        <v>63396.23</v>
      </c>
      <c r="AH4400">
        <v>0.2</v>
      </c>
      <c r="AI4400">
        <v>1961.7</v>
      </c>
      <c r="AJ4400">
        <v>7.49</v>
      </c>
      <c r="AK4400">
        <v>0</v>
      </c>
      <c r="AL4400">
        <v>0.106</v>
      </c>
      <c r="AM4400">
        <v>31932.51</v>
      </c>
      <c r="AN4400">
        <v>580.4</v>
      </c>
      <c r="AO4400">
        <v>713.26</v>
      </c>
      <c r="AP4400">
        <v>413976.1</v>
      </c>
      <c r="AQ4400">
        <v>1055784.1599999999</v>
      </c>
      <c r="AR4400" t="s">
        <v>61</v>
      </c>
      <c r="AS4400" t="s">
        <v>61</v>
      </c>
      <c r="AT4400" t="s">
        <v>62</v>
      </c>
      <c r="AU4400" t="s">
        <v>63</v>
      </c>
    </row>
    <row r="4401" spans="1:47" x14ac:dyDescent="0.25">
      <c r="A4401" t="s">
        <v>5731</v>
      </c>
      <c r="B4401">
        <v>2023</v>
      </c>
      <c r="C4401">
        <v>5</v>
      </c>
      <c r="D4401" t="s">
        <v>77</v>
      </c>
      <c r="E4401" s="1">
        <v>45050</v>
      </c>
      <c r="F4401" s="1">
        <v>45069</v>
      </c>
      <c r="G4401">
        <v>19</v>
      </c>
      <c r="H4401">
        <v>9.9</v>
      </c>
      <c r="I4401" t="s">
        <v>49</v>
      </c>
      <c r="J4401" t="s">
        <v>66</v>
      </c>
      <c r="K4401" t="s">
        <v>153</v>
      </c>
      <c r="L4401">
        <v>6309</v>
      </c>
      <c r="M4401" t="s">
        <v>80</v>
      </c>
      <c r="N4401" t="s">
        <v>53</v>
      </c>
      <c r="O4401" t="s">
        <v>99</v>
      </c>
      <c r="P4401" t="s">
        <v>71</v>
      </c>
      <c r="Q4401" t="s">
        <v>82</v>
      </c>
      <c r="R4401" t="s">
        <v>802</v>
      </c>
      <c r="S4401" t="s">
        <v>156</v>
      </c>
      <c r="T4401" t="s">
        <v>74</v>
      </c>
      <c r="U4401" t="s">
        <v>228</v>
      </c>
      <c r="V4401">
        <v>12351</v>
      </c>
      <c r="W4401">
        <v>7566</v>
      </c>
      <c r="X4401">
        <v>8.1999999999999993</v>
      </c>
      <c r="Y4401">
        <v>14.7</v>
      </c>
      <c r="Z4401">
        <v>11201.66</v>
      </c>
      <c r="AA4401">
        <v>800</v>
      </c>
      <c r="AB4401">
        <v>1947.34</v>
      </c>
      <c r="AC4401">
        <v>1557872</v>
      </c>
      <c r="AD4401">
        <v>31812042.300000001</v>
      </c>
      <c r="AE4401">
        <v>287.45</v>
      </c>
      <c r="AF4401">
        <v>9144371559.1399994</v>
      </c>
      <c r="AG4401">
        <v>202617.06</v>
      </c>
      <c r="AI4401">
        <v>0</v>
      </c>
      <c r="AJ4401">
        <v>20.190000000000001</v>
      </c>
      <c r="AK4401">
        <v>6422851.3399999999</v>
      </c>
      <c r="AL4401">
        <v>0.122</v>
      </c>
      <c r="AM4401">
        <v>38810.69</v>
      </c>
      <c r="AN4401">
        <v>440.1</v>
      </c>
      <c r="AO4401">
        <v>634.05999999999995</v>
      </c>
      <c r="AP4401">
        <v>279049.81</v>
      </c>
      <c r="AQ4401">
        <v>2078349.56</v>
      </c>
      <c r="AR4401" t="s">
        <v>61</v>
      </c>
      <c r="AS4401" t="s">
        <v>61</v>
      </c>
      <c r="AT4401" t="s">
        <v>62</v>
      </c>
      <c r="AU4401" t="s">
        <v>63</v>
      </c>
    </row>
    <row r="4402" spans="1:47" x14ac:dyDescent="0.25">
      <c r="A4402" t="s">
        <v>5732</v>
      </c>
      <c r="B4402">
        <v>2024</v>
      </c>
      <c r="C4402">
        <v>2</v>
      </c>
      <c r="D4402" t="s">
        <v>48</v>
      </c>
      <c r="E4402" s="1">
        <v>45328</v>
      </c>
      <c r="F4402" s="1">
        <v>45341</v>
      </c>
      <c r="G4402">
        <v>13</v>
      </c>
      <c r="H4402">
        <v>3.7</v>
      </c>
      <c r="I4402" t="s">
        <v>65</v>
      </c>
      <c r="J4402" t="s">
        <v>112</v>
      </c>
      <c r="K4402" t="s">
        <v>343</v>
      </c>
      <c r="L4402">
        <v>2523.1</v>
      </c>
      <c r="M4402" t="s">
        <v>68</v>
      </c>
      <c r="N4402" t="s">
        <v>53</v>
      </c>
      <c r="O4402" t="s">
        <v>200</v>
      </c>
      <c r="P4402" t="s">
        <v>184</v>
      </c>
      <c r="Q4402" t="s">
        <v>164</v>
      </c>
      <c r="R4402" t="s">
        <v>3049</v>
      </c>
      <c r="S4402" t="s">
        <v>130</v>
      </c>
      <c r="T4402" t="s">
        <v>131</v>
      </c>
      <c r="U4402" t="s">
        <v>110</v>
      </c>
      <c r="V4402">
        <v>85273</v>
      </c>
      <c r="W4402">
        <v>62563</v>
      </c>
      <c r="X4402">
        <v>14.7</v>
      </c>
      <c r="Y4402">
        <v>15.2</v>
      </c>
      <c r="Z4402">
        <v>73970.039999999994</v>
      </c>
      <c r="AB4402">
        <v>40.17</v>
      </c>
      <c r="AC4402">
        <v>2971376.51</v>
      </c>
      <c r="AD4402">
        <v>56162492.57</v>
      </c>
      <c r="AE4402">
        <v>276.29000000000002</v>
      </c>
      <c r="AF4402">
        <v>15517135072.17</v>
      </c>
      <c r="AG4402">
        <v>196510.29</v>
      </c>
      <c r="AH4402">
        <v>0</v>
      </c>
      <c r="AI4402">
        <v>0</v>
      </c>
      <c r="AJ4402">
        <v>13.93</v>
      </c>
      <c r="AK4402">
        <v>0</v>
      </c>
      <c r="AL4402">
        <v>0.218</v>
      </c>
      <c r="AM4402">
        <v>122434.23</v>
      </c>
      <c r="AN4402">
        <v>372.5</v>
      </c>
      <c r="AO4402">
        <v>510.49</v>
      </c>
      <c r="AP4402">
        <v>190157.52</v>
      </c>
      <c r="AQ4402">
        <v>3480478.55</v>
      </c>
      <c r="AR4402" t="s">
        <v>124</v>
      </c>
      <c r="AS4402" t="s">
        <v>61</v>
      </c>
      <c r="AT4402" t="s">
        <v>62</v>
      </c>
      <c r="AU4402" t="s">
        <v>63</v>
      </c>
    </row>
    <row r="4403" spans="1:47" x14ac:dyDescent="0.25">
      <c r="A4403" t="s">
        <v>5733</v>
      </c>
      <c r="B4403">
        <v>2021</v>
      </c>
      <c r="C4403">
        <v>9</v>
      </c>
      <c r="D4403" t="s">
        <v>89</v>
      </c>
      <c r="E4403" s="1">
        <v>44464</v>
      </c>
      <c r="F4403" s="1">
        <v>44469</v>
      </c>
      <c r="G4403">
        <v>5</v>
      </c>
      <c r="H4403">
        <v>2.8</v>
      </c>
      <c r="I4403" t="s">
        <v>65</v>
      </c>
      <c r="J4403" t="s">
        <v>50</v>
      </c>
      <c r="K4403" t="s">
        <v>51</v>
      </c>
      <c r="L4403">
        <v>2709</v>
      </c>
      <c r="M4403" t="s">
        <v>98</v>
      </c>
      <c r="N4403" t="s">
        <v>53</v>
      </c>
      <c r="O4403" t="s">
        <v>91</v>
      </c>
      <c r="P4403" t="s">
        <v>184</v>
      </c>
      <c r="Q4403" t="s">
        <v>159</v>
      </c>
      <c r="R4403" t="s">
        <v>341</v>
      </c>
      <c r="S4403" t="s">
        <v>58</v>
      </c>
      <c r="T4403" t="s">
        <v>162</v>
      </c>
      <c r="U4403" t="s">
        <v>132</v>
      </c>
      <c r="V4403">
        <v>263846</v>
      </c>
      <c r="W4403">
        <v>151995</v>
      </c>
      <c r="X4403">
        <v>8.3000000000000007</v>
      </c>
      <c r="Y4403">
        <v>15.4</v>
      </c>
      <c r="Z4403">
        <v>227893.97</v>
      </c>
      <c r="AB4403">
        <v>12.51</v>
      </c>
      <c r="AC4403">
        <v>2850953.56</v>
      </c>
      <c r="AD4403">
        <v>16757043.609999999</v>
      </c>
      <c r="AE4403">
        <v>169.36</v>
      </c>
      <c r="AF4403">
        <v>2837972905.79</v>
      </c>
      <c r="AG4403">
        <v>61387.7</v>
      </c>
      <c r="AH4403">
        <v>0</v>
      </c>
      <c r="AI4403">
        <v>0</v>
      </c>
      <c r="AJ4403">
        <v>24.01</v>
      </c>
      <c r="AK4403">
        <v>0</v>
      </c>
      <c r="AL4403">
        <v>0.34899999999999998</v>
      </c>
      <c r="AM4403">
        <v>58482.080000000002</v>
      </c>
      <c r="AN4403">
        <v>166.7</v>
      </c>
      <c r="AO4403">
        <v>673.17</v>
      </c>
      <c r="AP4403">
        <v>112217.44</v>
      </c>
      <c r="AQ4403">
        <v>3083040.78</v>
      </c>
      <c r="AR4403" t="s">
        <v>61</v>
      </c>
      <c r="AS4403" t="s">
        <v>61</v>
      </c>
      <c r="AT4403" t="s">
        <v>62</v>
      </c>
      <c r="AU4403" t="s">
        <v>63</v>
      </c>
    </row>
    <row r="4404" spans="1:47" x14ac:dyDescent="0.25">
      <c r="A4404" t="s">
        <v>5734</v>
      </c>
      <c r="B4404">
        <v>2022</v>
      </c>
      <c r="C4404">
        <v>9</v>
      </c>
      <c r="D4404" t="s">
        <v>89</v>
      </c>
      <c r="E4404" s="1">
        <v>44811</v>
      </c>
      <c r="F4404" s="1">
        <v>44830</v>
      </c>
      <c r="G4404">
        <v>19</v>
      </c>
      <c r="H4404">
        <v>4</v>
      </c>
      <c r="I4404" t="s">
        <v>65</v>
      </c>
      <c r="J4404" t="s">
        <v>50</v>
      </c>
      <c r="K4404" t="s">
        <v>120</v>
      </c>
      <c r="L4404">
        <v>2710.1921000000002</v>
      </c>
      <c r="M4404" t="s">
        <v>68</v>
      </c>
      <c r="N4404" t="s">
        <v>81</v>
      </c>
      <c r="O4404" t="s">
        <v>99</v>
      </c>
      <c r="P4404" t="s">
        <v>226</v>
      </c>
      <c r="Q4404" t="s">
        <v>150</v>
      </c>
      <c r="R4404" t="s">
        <v>1259</v>
      </c>
      <c r="S4404" t="s">
        <v>123</v>
      </c>
      <c r="T4404" t="s">
        <v>95</v>
      </c>
      <c r="U4404" t="s">
        <v>143</v>
      </c>
      <c r="V4404">
        <v>67473</v>
      </c>
      <c r="W4404">
        <v>44141</v>
      </c>
      <c r="X4404">
        <v>12</v>
      </c>
      <c r="Y4404">
        <v>15.8</v>
      </c>
      <c r="Z4404">
        <v>57542.7</v>
      </c>
      <c r="AB4404">
        <v>21.89</v>
      </c>
      <c r="AC4404">
        <v>1259609.7</v>
      </c>
      <c r="AD4404">
        <v>47612556.259999998</v>
      </c>
      <c r="AE4404">
        <v>219.57</v>
      </c>
      <c r="AF4404">
        <v>10454288978.01</v>
      </c>
      <c r="AG4404">
        <v>80815.929999999993</v>
      </c>
      <c r="AH4404">
        <v>2.4</v>
      </c>
      <c r="AI4404">
        <v>48533.06</v>
      </c>
      <c r="AJ4404">
        <v>19.87</v>
      </c>
      <c r="AK4404">
        <v>0</v>
      </c>
      <c r="AL4404">
        <v>0.248</v>
      </c>
      <c r="AM4404">
        <v>118079.14</v>
      </c>
      <c r="AN4404">
        <v>471.7</v>
      </c>
      <c r="AO4404">
        <v>408.39</v>
      </c>
      <c r="AP4404">
        <v>192637.56</v>
      </c>
      <c r="AQ4404">
        <v>1699675.39</v>
      </c>
      <c r="AR4404" t="s">
        <v>61</v>
      </c>
      <c r="AS4404" t="s">
        <v>61</v>
      </c>
      <c r="AT4404" t="s">
        <v>62</v>
      </c>
      <c r="AU4404" t="s">
        <v>63</v>
      </c>
    </row>
    <row r="4405" spans="1:47" x14ac:dyDescent="0.25">
      <c r="A4405" t="s">
        <v>5735</v>
      </c>
      <c r="B4405">
        <v>2025</v>
      </c>
      <c r="C4405">
        <v>2</v>
      </c>
      <c r="D4405" t="s">
        <v>48</v>
      </c>
      <c r="E4405" s="1">
        <v>45690</v>
      </c>
      <c r="F4405" s="1">
        <v>45712</v>
      </c>
      <c r="G4405">
        <v>22</v>
      </c>
      <c r="I4405" t="s">
        <v>49</v>
      </c>
      <c r="J4405" t="s">
        <v>66</v>
      </c>
      <c r="K4405" t="s">
        <v>251</v>
      </c>
      <c r="L4405">
        <v>8543.7000000000007</v>
      </c>
      <c r="M4405" t="s">
        <v>52</v>
      </c>
      <c r="N4405" t="s">
        <v>81</v>
      </c>
      <c r="O4405" t="s">
        <v>91</v>
      </c>
      <c r="P4405" t="s">
        <v>108</v>
      </c>
      <c r="Q4405" t="s">
        <v>56</v>
      </c>
      <c r="R4405" t="s">
        <v>290</v>
      </c>
      <c r="S4405" t="s">
        <v>156</v>
      </c>
      <c r="T4405" t="s">
        <v>59</v>
      </c>
      <c r="U4405" t="s">
        <v>228</v>
      </c>
      <c r="V4405">
        <v>14689</v>
      </c>
      <c r="W4405">
        <v>8867</v>
      </c>
      <c r="X4405">
        <v>23.6</v>
      </c>
      <c r="Y4405">
        <v>14.5</v>
      </c>
      <c r="Z4405">
        <v>11851.08</v>
      </c>
      <c r="AA4405">
        <v>846</v>
      </c>
      <c r="AB4405">
        <v>2440.91</v>
      </c>
      <c r="AC4405">
        <v>2065009.86</v>
      </c>
      <c r="AD4405">
        <v>19685117.920000002</v>
      </c>
      <c r="AE4405">
        <v>279.61</v>
      </c>
      <c r="AF4405">
        <v>5504155821.6099997</v>
      </c>
      <c r="AG4405">
        <v>166014.10999999999</v>
      </c>
      <c r="AH4405">
        <v>2.4</v>
      </c>
      <c r="AI4405">
        <v>22839.9</v>
      </c>
      <c r="AJ4405">
        <v>10.45</v>
      </c>
      <c r="AK4405">
        <v>2057094.82</v>
      </c>
      <c r="AL4405">
        <v>0.249</v>
      </c>
      <c r="AM4405">
        <v>49015.94</v>
      </c>
      <c r="AN4405">
        <v>589.6</v>
      </c>
      <c r="AO4405">
        <v>664.96</v>
      </c>
      <c r="AP4405">
        <v>392060.42</v>
      </c>
      <c r="AQ4405">
        <v>2694940.23</v>
      </c>
      <c r="AR4405" t="s">
        <v>61</v>
      </c>
      <c r="AS4405" t="s">
        <v>61</v>
      </c>
      <c r="AT4405" t="s">
        <v>62</v>
      </c>
      <c r="AU4405" t="s">
        <v>63</v>
      </c>
    </row>
    <row r="4406" spans="1:47" x14ac:dyDescent="0.25">
      <c r="A4406" t="s">
        <v>5736</v>
      </c>
      <c r="B4406">
        <v>2020</v>
      </c>
      <c r="C4406">
        <v>10</v>
      </c>
      <c r="D4406" t="s">
        <v>119</v>
      </c>
      <c r="E4406" s="1">
        <v>44105</v>
      </c>
      <c r="F4406" s="1">
        <v>44129</v>
      </c>
      <c r="G4406">
        <v>24</v>
      </c>
      <c r="H4406">
        <v>6.6</v>
      </c>
      <c r="I4406" t="s">
        <v>49</v>
      </c>
      <c r="J4406" t="s">
        <v>134</v>
      </c>
      <c r="K4406" t="s">
        <v>135</v>
      </c>
      <c r="L4406">
        <v>9999.0098999999991</v>
      </c>
      <c r="M4406" t="s">
        <v>52</v>
      </c>
      <c r="N4406" t="s">
        <v>69</v>
      </c>
      <c r="O4406" t="s">
        <v>54</v>
      </c>
      <c r="P4406" t="s">
        <v>201</v>
      </c>
      <c r="Q4406" t="s">
        <v>92</v>
      </c>
      <c r="R4406" t="s">
        <v>1359</v>
      </c>
      <c r="S4406" t="s">
        <v>137</v>
      </c>
      <c r="T4406" t="s">
        <v>148</v>
      </c>
      <c r="U4406" t="s">
        <v>60</v>
      </c>
      <c r="V4406">
        <v>4079</v>
      </c>
      <c r="W4406">
        <v>2925</v>
      </c>
      <c r="X4406">
        <v>9.1999999999999993</v>
      </c>
      <c r="Y4406">
        <v>11.5</v>
      </c>
      <c r="Z4406">
        <v>3366.45</v>
      </c>
      <c r="AB4406">
        <v>44.56</v>
      </c>
      <c r="AC4406">
        <v>150009.01</v>
      </c>
      <c r="AD4406">
        <v>2031046.61</v>
      </c>
      <c r="AE4406">
        <v>160.24</v>
      </c>
      <c r="AF4406">
        <v>325454908.79000002</v>
      </c>
      <c r="AG4406">
        <v>47583.7</v>
      </c>
      <c r="AH4406">
        <v>1</v>
      </c>
      <c r="AI4406">
        <v>33695.1</v>
      </c>
      <c r="AJ4406">
        <v>7.27</v>
      </c>
      <c r="AK4406">
        <v>147657.09</v>
      </c>
      <c r="AL4406">
        <v>5.8000000000000003E-2</v>
      </c>
      <c r="AM4406">
        <v>1178.01</v>
      </c>
      <c r="AN4406">
        <v>611</v>
      </c>
      <c r="AO4406">
        <v>469.01</v>
      </c>
      <c r="AP4406">
        <v>286565.11</v>
      </c>
      <c r="AQ4406">
        <v>519030.93</v>
      </c>
      <c r="AR4406" t="s">
        <v>61</v>
      </c>
      <c r="AS4406" t="s">
        <v>124</v>
      </c>
      <c r="AT4406" t="s">
        <v>62</v>
      </c>
      <c r="AU4406" t="s">
        <v>63</v>
      </c>
    </row>
    <row r="4407" spans="1:47" x14ac:dyDescent="0.25">
      <c r="A4407" t="s">
        <v>5737</v>
      </c>
      <c r="B4407">
        <v>2023</v>
      </c>
      <c r="C4407">
        <v>10</v>
      </c>
      <c r="D4407" t="s">
        <v>119</v>
      </c>
      <c r="E4407" s="1">
        <v>45226</v>
      </c>
      <c r="F4407" s="1">
        <v>45252</v>
      </c>
      <c r="G4407">
        <v>26</v>
      </c>
      <c r="H4407">
        <v>15.2</v>
      </c>
      <c r="I4407" t="s">
        <v>49</v>
      </c>
      <c r="J4407" t="s">
        <v>112</v>
      </c>
      <c r="K4407" t="s">
        <v>340</v>
      </c>
      <c r="L4407">
        <v>7208.39</v>
      </c>
      <c r="M4407" t="s">
        <v>52</v>
      </c>
      <c r="N4407" t="s">
        <v>168</v>
      </c>
      <c r="O4407" t="s">
        <v>99</v>
      </c>
      <c r="P4407" t="s">
        <v>121</v>
      </c>
      <c r="Q4407" t="s">
        <v>184</v>
      </c>
      <c r="R4407" t="s">
        <v>2182</v>
      </c>
      <c r="S4407" t="s">
        <v>73</v>
      </c>
      <c r="T4407" t="s">
        <v>131</v>
      </c>
      <c r="U4407" t="s">
        <v>132</v>
      </c>
      <c r="V4407">
        <v>7176</v>
      </c>
      <c r="W4407">
        <v>4732</v>
      </c>
      <c r="X4407">
        <v>22.8</v>
      </c>
      <c r="Y4407">
        <v>15.7</v>
      </c>
      <c r="Z4407">
        <v>6792.17</v>
      </c>
      <c r="AB4407">
        <v>31.03</v>
      </c>
      <c r="AC4407">
        <v>210761.04</v>
      </c>
      <c r="AD4407">
        <v>3360426.11</v>
      </c>
      <c r="AE4407">
        <v>286.37</v>
      </c>
      <c r="AF4407">
        <v>962325225.12</v>
      </c>
      <c r="AG4407">
        <v>46329.04</v>
      </c>
      <c r="AH4407">
        <v>2.4</v>
      </c>
      <c r="AI4407">
        <v>79523.03</v>
      </c>
      <c r="AJ4407">
        <v>7.46</v>
      </c>
      <c r="AK4407">
        <v>250687.79</v>
      </c>
      <c r="AL4407">
        <v>0.10199999999999999</v>
      </c>
      <c r="AM4407">
        <v>3427.63</v>
      </c>
      <c r="AN4407">
        <v>848.6</v>
      </c>
      <c r="AO4407">
        <v>542.21</v>
      </c>
      <c r="AP4407">
        <v>460119.41</v>
      </c>
      <c r="AQ4407">
        <v>800160.15</v>
      </c>
      <c r="AR4407" t="s">
        <v>61</v>
      </c>
      <c r="AS4407" t="s">
        <v>61</v>
      </c>
      <c r="AT4407" t="s">
        <v>62</v>
      </c>
      <c r="AU4407" t="s">
        <v>63</v>
      </c>
    </row>
    <row r="4408" spans="1:47" x14ac:dyDescent="0.25">
      <c r="A4408" t="s">
        <v>5738</v>
      </c>
      <c r="B4408">
        <v>2024</v>
      </c>
      <c r="C4408">
        <v>4</v>
      </c>
      <c r="D4408" t="s">
        <v>77</v>
      </c>
      <c r="E4408" s="1">
        <v>45387</v>
      </c>
      <c r="F4408" s="1">
        <v>45397</v>
      </c>
      <c r="G4408">
        <v>10</v>
      </c>
      <c r="H4408">
        <v>2.5</v>
      </c>
      <c r="I4408" t="s">
        <v>65</v>
      </c>
      <c r="J4408" t="s">
        <v>50</v>
      </c>
      <c r="K4408" t="s">
        <v>120</v>
      </c>
      <c r="L4408">
        <v>2710.1921000000002</v>
      </c>
      <c r="M4408" t="s">
        <v>52</v>
      </c>
      <c r="N4408" t="s">
        <v>81</v>
      </c>
      <c r="O4408" t="s">
        <v>91</v>
      </c>
      <c r="P4408" t="s">
        <v>100</v>
      </c>
      <c r="Q4408" t="s">
        <v>127</v>
      </c>
      <c r="R4408" t="s">
        <v>1455</v>
      </c>
      <c r="S4408" t="s">
        <v>123</v>
      </c>
      <c r="T4408" t="s">
        <v>74</v>
      </c>
      <c r="U4408" t="s">
        <v>228</v>
      </c>
      <c r="V4408">
        <v>80183</v>
      </c>
      <c r="W4408">
        <v>52132</v>
      </c>
      <c r="X4408">
        <v>4.9000000000000004</v>
      </c>
      <c r="Y4408">
        <v>15.8</v>
      </c>
      <c r="Z4408">
        <v>64355.53</v>
      </c>
      <c r="AB4408">
        <v>23.09</v>
      </c>
      <c r="AC4408">
        <v>1485969.19</v>
      </c>
      <c r="AD4408">
        <v>25109597.140000001</v>
      </c>
      <c r="AE4408">
        <v>278.87</v>
      </c>
      <c r="AF4408">
        <v>7002313354.4300003</v>
      </c>
      <c r="AG4408">
        <v>145379.78</v>
      </c>
      <c r="AH4408">
        <v>2.2000000000000002</v>
      </c>
      <c r="AI4408">
        <v>43409.48</v>
      </c>
      <c r="AJ4408">
        <v>14.03</v>
      </c>
      <c r="AK4408">
        <v>0</v>
      </c>
      <c r="AL4408">
        <v>0.10100000000000001</v>
      </c>
      <c r="AM4408">
        <v>25360.69</v>
      </c>
      <c r="AN4408">
        <v>371.7</v>
      </c>
      <c r="AO4408">
        <v>561.75</v>
      </c>
      <c r="AP4408">
        <v>208802.48</v>
      </c>
      <c r="AQ4408">
        <v>1908921.62</v>
      </c>
      <c r="AR4408" t="s">
        <v>61</v>
      </c>
      <c r="AS4408" t="s">
        <v>61</v>
      </c>
      <c r="AT4408" t="s">
        <v>62</v>
      </c>
      <c r="AU4408" t="s">
        <v>63</v>
      </c>
    </row>
    <row r="4409" spans="1:47" x14ac:dyDescent="0.25">
      <c r="A4409" t="s">
        <v>5739</v>
      </c>
      <c r="B4409">
        <v>2024</v>
      </c>
      <c r="C4409">
        <v>7</v>
      </c>
      <c r="D4409" t="s">
        <v>89</v>
      </c>
      <c r="E4409" s="1">
        <v>45498</v>
      </c>
      <c r="F4409" s="1">
        <v>45513</v>
      </c>
      <c r="G4409">
        <v>15</v>
      </c>
      <c r="H4409">
        <v>18.600000000000001</v>
      </c>
      <c r="I4409" t="s">
        <v>65</v>
      </c>
      <c r="J4409" t="s">
        <v>78</v>
      </c>
      <c r="K4409" t="s">
        <v>158</v>
      </c>
      <c r="L4409">
        <v>1006.3</v>
      </c>
      <c r="M4409" t="s">
        <v>80</v>
      </c>
      <c r="N4409" t="s">
        <v>106</v>
      </c>
      <c r="O4409" t="s">
        <v>189</v>
      </c>
      <c r="P4409" t="s">
        <v>226</v>
      </c>
      <c r="Q4409" t="s">
        <v>127</v>
      </c>
      <c r="R4409" t="s">
        <v>2805</v>
      </c>
      <c r="S4409" t="s">
        <v>161</v>
      </c>
      <c r="T4409" t="s">
        <v>74</v>
      </c>
      <c r="U4409" t="s">
        <v>96</v>
      </c>
      <c r="V4409">
        <v>42888</v>
      </c>
      <c r="W4409">
        <v>26294</v>
      </c>
      <c r="X4409">
        <v>22</v>
      </c>
      <c r="Y4409">
        <v>12.5</v>
      </c>
      <c r="Z4409">
        <v>34446.61</v>
      </c>
      <c r="AB4409">
        <v>28.45</v>
      </c>
      <c r="AC4409">
        <v>980006.05</v>
      </c>
      <c r="AD4409">
        <v>31313690.82</v>
      </c>
      <c r="AE4409">
        <v>273.47000000000003</v>
      </c>
      <c r="AF4409">
        <v>8563355028.5500002</v>
      </c>
      <c r="AG4409">
        <v>181459.62</v>
      </c>
      <c r="AH4409">
        <v>0</v>
      </c>
      <c r="AI4409">
        <v>0</v>
      </c>
      <c r="AJ4409">
        <v>12.07</v>
      </c>
      <c r="AK4409">
        <v>0</v>
      </c>
      <c r="AL4409">
        <v>0.221</v>
      </c>
      <c r="AM4409">
        <v>69203.259999999995</v>
      </c>
      <c r="AN4409">
        <v>510.9</v>
      </c>
      <c r="AO4409">
        <v>713.31</v>
      </c>
      <c r="AP4409">
        <v>364430.08000000002</v>
      </c>
      <c r="AQ4409">
        <v>1595099.01</v>
      </c>
      <c r="AR4409" t="s">
        <v>61</v>
      </c>
      <c r="AS4409" t="s">
        <v>61</v>
      </c>
      <c r="AT4409" t="s">
        <v>62</v>
      </c>
      <c r="AU4409" t="s">
        <v>63</v>
      </c>
    </row>
    <row r="4410" spans="1:47" x14ac:dyDescent="0.25">
      <c r="A4410" t="s">
        <v>5740</v>
      </c>
      <c r="B4410">
        <v>2020</v>
      </c>
      <c r="C4410">
        <v>4</v>
      </c>
      <c r="D4410" t="s">
        <v>77</v>
      </c>
      <c r="E4410" s="1">
        <v>43951</v>
      </c>
      <c r="F4410" s="1">
        <v>43961</v>
      </c>
      <c r="G4410">
        <v>10</v>
      </c>
      <c r="H4410">
        <v>16.399999999999999</v>
      </c>
      <c r="I4410" t="s">
        <v>49</v>
      </c>
      <c r="J4410" t="s">
        <v>50</v>
      </c>
      <c r="K4410" t="s">
        <v>120</v>
      </c>
      <c r="L4410">
        <v>2710.1921000000002</v>
      </c>
      <c r="M4410" t="s">
        <v>98</v>
      </c>
      <c r="N4410" t="s">
        <v>81</v>
      </c>
      <c r="O4410" t="s">
        <v>91</v>
      </c>
      <c r="P4410" t="s">
        <v>230</v>
      </c>
      <c r="Q4410" t="s">
        <v>82</v>
      </c>
      <c r="R4410" t="s">
        <v>2363</v>
      </c>
      <c r="S4410" t="s">
        <v>142</v>
      </c>
      <c r="T4410" t="s">
        <v>102</v>
      </c>
      <c r="U4410" t="s">
        <v>213</v>
      </c>
      <c r="V4410">
        <v>76489</v>
      </c>
      <c r="W4410">
        <v>48838</v>
      </c>
      <c r="X4410">
        <v>16.600000000000001</v>
      </c>
      <c r="Y4410">
        <v>11.6</v>
      </c>
      <c r="Z4410">
        <v>62628.25</v>
      </c>
      <c r="AB4410">
        <v>26.71</v>
      </c>
      <c r="AC4410">
        <v>1672800.56</v>
      </c>
      <c r="AD4410">
        <v>47780970.770000003</v>
      </c>
      <c r="AE4410">
        <v>159.16</v>
      </c>
      <c r="AF4410">
        <v>7604819307.75</v>
      </c>
      <c r="AG4410">
        <v>91520.97</v>
      </c>
      <c r="AH4410">
        <v>0</v>
      </c>
      <c r="AI4410">
        <v>0</v>
      </c>
      <c r="AJ4410">
        <v>7.99</v>
      </c>
      <c r="AK4410">
        <v>3817699.56</v>
      </c>
      <c r="AL4410">
        <v>0.191</v>
      </c>
      <c r="AM4410">
        <v>91261.65</v>
      </c>
      <c r="AN4410">
        <v>391.5</v>
      </c>
      <c r="AO4410">
        <v>526.28</v>
      </c>
      <c r="AP4410">
        <v>206038.62</v>
      </c>
      <c r="AQ4410">
        <v>2061621.8</v>
      </c>
      <c r="AR4410" t="s">
        <v>61</v>
      </c>
      <c r="AS4410" t="s">
        <v>61</v>
      </c>
      <c r="AT4410" t="s">
        <v>62</v>
      </c>
      <c r="AU4410" t="s">
        <v>63</v>
      </c>
    </row>
    <row r="4411" spans="1:47" x14ac:dyDescent="0.25">
      <c r="A4411" t="s">
        <v>5741</v>
      </c>
      <c r="B4411">
        <v>2024</v>
      </c>
      <c r="C4411">
        <v>9</v>
      </c>
      <c r="D4411" t="s">
        <v>89</v>
      </c>
      <c r="E4411" s="1">
        <v>45559</v>
      </c>
      <c r="F4411" s="1">
        <v>45578</v>
      </c>
      <c r="G4411">
        <v>19</v>
      </c>
      <c r="H4411">
        <v>11.8</v>
      </c>
      <c r="I4411" t="s">
        <v>49</v>
      </c>
      <c r="J4411" t="s">
        <v>78</v>
      </c>
      <c r="K4411" t="s">
        <v>158</v>
      </c>
      <c r="L4411">
        <v>1006.3</v>
      </c>
      <c r="M4411" t="s">
        <v>52</v>
      </c>
      <c r="N4411" t="s">
        <v>106</v>
      </c>
      <c r="O4411" t="s">
        <v>91</v>
      </c>
      <c r="P4411" t="s">
        <v>146</v>
      </c>
      <c r="Q4411" t="s">
        <v>184</v>
      </c>
      <c r="R4411" t="s">
        <v>2063</v>
      </c>
      <c r="S4411" t="s">
        <v>161</v>
      </c>
      <c r="T4411" t="s">
        <v>74</v>
      </c>
      <c r="U4411" t="s">
        <v>213</v>
      </c>
      <c r="V4411">
        <v>24829</v>
      </c>
      <c r="W4411">
        <v>18308</v>
      </c>
      <c r="X4411">
        <v>5.4</v>
      </c>
      <c r="Y4411">
        <v>11.6</v>
      </c>
      <c r="Z4411">
        <v>19342.25</v>
      </c>
      <c r="AB4411">
        <v>22.17</v>
      </c>
      <c r="AC4411">
        <v>428817.68</v>
      </c>
      <c r="AD4411">
        <v>10667637.720000001</v>
      </c>
      <c r="AE4411">
        <v>282.11</v>
      </c>
      <c r="AF4411">
        <v>3009447277.1900001</v>
      </c>
      <c r="AG4411">
        <v>137659.25</v>
      </c>
      <c r="AH4411">
        <v>0.6</v>
      </c>
      <c r="AI4411">
        <v>15373.02</v>
      </c>
      <c r="AJ4411">
        <v>21.41</v>
      </c>
      <c r="AK4411">
        <v>2283941.2400000002</v>
      </c>
      <c r="AL4411">
        <v>0.1</v>
      </c>
      <c r="AM4411">
        <v>10667.64</v>
      </c>
      <c r="AN4411">
        <v>432.6</v>
      </c>
      <c r="AO4411">
        <v>611.37</v>
      </c>
      <c r="AP4411">
        <v>264478.65999999997</v>
      </c>
      <c r="AQ4411">
        <v>856996.25</v>
      </c>
      <c r="AR4411" t="s">
        <v>61</v>
      </c>
      <c r="AS4411" t="s">
        <v>124</v>
      </c>
      <c r="AT4411" t="s">
        <v>62</v>
      </c>
      <c r="AU4411" t="s">
        <v>117</v>
      </c>
    </row>
    <row r="4412" spans="1:47" x14ac:dyDescent="0.25">
      <c r="A4412" t="s">
        <v>5742</v>
      </c>
      <c r="B4412">
        <v>2020</v>
      </c>
      <c r="C4412">
        <v>12</v>
      </c>
      <c r="D4412" t="s">
        <v>119</v>
      </c>
      <c r="E4412" s="1">
        <v>44182</v>
      </c>
      <c r="F4412" s="1">
        <v>44196</v>
      </c>
      <c r="G4412">
        <v>14</v>
      </c>
      <c r="H4412">
        <v>13.4</v>
      </c>
      <c r="I4412" t="s">
        <v>65</v>
      </c>
      <c r="J4412" t="s">
        <v>50</v>
      </c>
      <c r="K4412" t="s">
        <v>145</v>
      </c>
      <c r="L4412">
        <v>2710.19</v>
      </c>
      <c r="M4412" t="s">
        <v>98</v>
      </c>
      <c r="N4412" t="s">
        <v>106</v>
      </c>
      <c r="O4412" t="s">
        <v>107</v>
      </c>
      <c r="P4412" t="s">
        <v>100</v>
      </c>
      <c r="Q4412" t="s">
        <v>83</v>
      </c>
      <c r="R4412" t="s">
        <v>850</v>
      </c>
      <c r="S4412" t="s">
        <v>170</v>
      </c>
      <c r="T4412" t="s">
        <v>131</v>
      </c>
      <c r="U4412" t="s">
        <v>259</v>
      </c>
      <c r="V4412">
        <v>73600</v>
      </c>
      <c r="W4412">
        <v>50374</v>
      </c>
      <c r="X4412">
        <v>7.3</v>
      </c>
      <c r="Y4412">
        <v>10.8</v>
      </c>
      <c r="Z4412">
        <v>68445.679999999993</v>
      </c>
      <c r="AB4412">
        <v>46.7</v>
      </c>
      <c r="AC4412">
        <v>3196413.26</v>
      </c>
      <c r="AD4412">
        <v>35960675.82</v>
      </c>
      <c r="AE4412">
        <v>160.55000000000001</v>
      </c>
      <c r="AF4412">
        <v>5773486502.8999996</v>
      </c>
      <c r="AG4412">
        <v>81063.5</v>
      </c>
      <c r="AH4412">
        <v>0.9</v>
      </c>
      <c r="AI4412">
        <v>29252.49</v>
      </c>
      <c r="AJ4412">
        <v>8.75</v>
      </c>
      <c r="AK4412">
        <v>0</v>
      </c>
      <c r="AL4412">
        <v>0.309</v>
      </c>
      <c r="AM4412">
        <v>111118.49</v>
      </c>
      <c r="AN4412">
        <v>567.9</v>
      </c>
      <c r="AO4412">
        <v>459.23</v>
      </c>
      <c r="AP4412">
        <v>260796.72</v>
      </c>
      <c r="AQ4412">
        <v>3678644.46</v>
      </c>
      <c r="AR4412" t="s">
        <v>61</v>
      </c>
      <c r="AS4412" t="s">
        <v>61</v>
      </c>
      <c r="AT4412" t="s">
        <v>62</v>
      </c>
      <c r="AU4412" t="s">
        <v>63</v>
      </c>
    </row>
    <row r="4413" spans="1:47" x14ac:dyDescent="0.25">
      <c r="A4413" t="s">
        <v>5743</v>
      </c>
      <c r="B4413">
        <v>2024</v>
      </c>
      <c r="C4413">
        <v>10</v>
      </c>
      <c r="D4413" t="s">
        <v>119</v>
      </c>
      <c r="E4413" s="1">
        <v>45589</v>
      </c>
      <c r="F4413" s="1">
        <v>45611</v>
      </c>
      <c r="G4413">
        <v>22</v>
      </c>
      <c r="H4413">
        <v>14.9</v>
      </c>
      <c r="I4413" t="s">
        <v>49</v>
      </c>
      <c r="J4413" t="s">
        <v>239</v>
      </c>
      <c r="K4413" t="s">
        <v>265</v>
      </c>
      <c r="L4413">
        <v>3102.1</v>
      </c>
      <c r="M4413" t="s">
        <v>114</v>
      </c>
      <c r="N4413" t="s">
        <v>81</v>
      </c>
      <c r="O4413" t="s">
        <v>107</v>
      </c>
      <c r="P4413" t="s">
        <v>140</v>
      </c>
      <c r="Q4413" t="s">
        <v>184</v>
      </c>
      <c r="R4413" t="s">
        <v>1711</v>
      </c>
      <c r="S4413" t="s">
        <v>161</v>
      </c>
      <c r="T4413" t="s">
        <v>59</v>
      </c>
      <c r="U4413" t="s">
        <v>166</v>
      </c>
      <c r="V4413">
        <v>31724</v>
      </c>
      <c r="W4413">
        <v>22826</v>
      </c>
      <c r="X4413">
        <v>18.2</v>
      </c>
      <c r="Y4413">
        <v>15.9</v>
      </c>
      <c r="Z4413">
        <v>25543.49</v>
      </c>
      <c r="AB4413">
        <v>24.79</v>
      </c>
      <c r="AC4413">
        <v>633223.12</v>
      </c>
      <c r="AD4413">
        <v>17647486.370000001</v>
      </c>
      <c r="AE4413">
        <v>277.87</v>
      </c>
      <c r="AF4413">
        <v>4903707037.6300001</v>
      </c>
      <c r="AG4413">
        <v>244381.95</v>
      </c>
      <c r="AH4413">
        <v>0.7</v>
      </c>
      <c r="AI4413">
        <v>10419.9</v>
      </c>
      <c r="AJ4413">
        <v>17.059999999999999</v>
      </c>
      <c r="AK4413">
        <v>3010661.17</v>
      </c>
      <c r="AL4413">
        <v>0.248</v>
      </c>
      <c r="AM4413">
        <v>43765.77</v>
      </c>
      <c r="AN4413">
        <v>530.70000000000005</v>
      </c>
      <c r="AO4413">
        <v>362.05</v>
      </c>
      <c r="AP4413">
        <v>192139.94</v>
      </c>
      <c r="AQ4413">
        <v>1123930.68</v>
      </c>
      <c r="AR4413" t="s">
        <v>61</v>
      </c>
      <c r="AS4413" t="s">
        <v>61</v>
      </c>
      <c r="AT4413" t="s">
        <v>62</v>
      </c>
      <c r="AU4413" t="s">
        <v>63</v>
      </c>
    </row>
    <row r="4414" spans="1:47" x14ac:dyDescent="0.25">
      <c r="A4414" t="s">
        <v>5744</v>
      </c>
      <c r="B4414">
        <v>2025</v>
      </c>
      <c r="C4414">
        <v>9</v>
      </c>
      <c r="D4414" t="s">
        <v>89</v>
      </c>
      <c r="E4414" s="1">
        <v>45902</v>
      </c>
      <c r="F4414" s="1">
        <v>45909</v>
      </c>
      <c r="G4414">
        <v>7</v>
      </c>
      <c r="H4414">
        <v>14.6</v>
      </c>
      <c r="I4414" t="s">
        <v>65</v>
      </c>
      <c r="J4414" t="s">
        <v>50</v>
      </c>
      <c r="K4414" t="s">
        <v>51</v>
      </c>
      <c r="L4414">
        <v>2709</v>
      </c>
      <c r="M4414" t="s">
        <v>90</v>
      </c>
      <c r="N4414" t="s">
        <v>106</v>
      </c>
      <c r="O4414" t="s">
        <v>91</v>
      </c>
      <c r="P4414" t="s">
        <v>100</v>
      </c>
      <c r="Q4414" t="s">
        <v>159</v>
      </c>
      <c r="R4414" t="s">
        <v>755</v>
      </c>
      <c r="S4414" t="s">
        <v>170</v>
      </c>
      <c r="T4414" t="s">
        <v>187</v>
      </c>
      <c r="U4414" t="s">
        <v>60</v>
      </c>
      <c r="V4414">
        <v>128706</v>
      </c>
      <c r="W4414">
        <v>93322</v>
      </c>
      <c r="X4414">
        <v>15.9</v>
      </c>
      <c r="Y4414">
        <v>10.3</v>
      </c>
      <c r="Z4414">
        <v>100678.25</v>
      </c>
      <c r="AB4414">
        <v>12.65</v>
      </c>
      <c r="AC4414">
        <v>1273579.8600000001</v>
      </c>
      <c r="AD4414">
        <v>8453952.6500000004</v>
      </c>
      <c r="AE4414">
        <v>278.2</v>
      </c>
      <c r="AF4414">
        <v>2351889627.23</v>
      </c>
      <c r="AG4414">
        <v>25187.65</v>
      </c>
      <c r="AH4414">
        <v>0</v>
      </c>
      <c r="AI4414">
        <v>0</v>
      </c>
      <c r="AJ4414">
        <v>24.8</v>
      </c>
      <c r="AK4414">
        <v>0</v>
      </c>
      <c r="AL4414">
        <v>0.20799999999999999</v>
      </c>
      <c r="AM4414">
        <v>17584.22</v>
      </c>
      <c r="AN4414">
        <v>150</v>
      </c>
      <c r="AO4414">
        <v>585.37</v>
      </c>
      <c r="AP4414">
        <v>87805.5</v>
      </c>
      <c r="AQ4414">
        <v>1404157.23</v>
      </c>
      <c r="AR4414" t="s">
        <v>61</v>
      </c>
      <c r="AS4414" t="s">
        <v>61</v>
      </c>
      <c r="AT4414" t="s">
        <v>62</v>
      </c>
      <c r="AU4414" t="s">
        <v>63</v>
      </c>
    </row>
    <row r="4415" spans="1:47" x14ac:dyDescent="0.25">
      <c r="A4415" t="s">
        <v>5745</v>
      </c>
      <c r="B4415">
        <v>2021</v>
      </c>
      <c r="C4415">
        <v>6</v>
      </c>
      <c r="D4415" t="s">
        <v>77</v>
      </c>
      <c r="E4415" s="1">
        <v>44364</v>
      </c>
      <c r="F4415" s="1">
        <v>44386</v>
      </c>
      <c r="G4415">
        <v>22</v>
      </c>
      <c r="H4415">
        <v>3.3</v>
      </c>
      <c r="I4415" t="s">
        <v>49</v>
      </c>
      <c r="J4415" t="s">
        <v>78</v>
      </c>
      <c r="K4415" t="s">
        <v>177</v>
      </c>
      <c r="L4415">
        <v>1001.99</v>
      </c>
      <c r="M4415" t="s">
        <v>90</v>
      </c>
      <c r="N4415" t="s">
        <v>106</v>
      </c>
      <c r="O4415" t="s">
        <v>107</v>
      </c>
      <c r="P4415" t="s">
        <v>257</v>
      </c>
      <c r="Q4415" t="s">
        <v>70</v>
      </c>
      <c r="R4415" t="s">
        <v>233</v>
      </c>
      <c r="S4415" t="s">
        <v>130</v>
      </c>
      <c r="T4415" t="s">
        <v>148</v>
      </c>
      <c r="U4415" t="s">
        <v>259</v>
      </c>
      <c r="V4415">
        <v>64823</v>
      </c>
      <c r="W4415">
        <v>42213</v>
      </c>
      <c r="X4415">
        <v>9.6</v>
      </c>
      <c r="Y4415">
        <v>12.8</v>
      </c>
      <c r="Z4415">
        <v>60431.86</v>
      </c>
      <c r="AB4415">
        <v>12.26</v>
      </c>
      <c r="AC4415">
        <v>740894.6</v>
      </c>
      <c r="AD4415">
        <v>15683880.630000001</v>
      </c>
      <c r="AE4415">
        <v>169.75</v>
      </c>
      <c r="AF4415">
        <v>2662338736.9400001</v>
      </c>
      <c r="AG4415">
        <v>136772.74</v>
      </c>
      <c r="AH4415">
        <v>0</v>
      </c>
      <c r="AI4415">
        <v>0</v>
      </c>
      <c r="AJ4415">
        <v>17.2</v>
      </c>
      <c r="AK4415">
        <v>2697627.47</v>
      </c>
      <c r="AL4415">
        <v>0.20499999999999999</v>
      </c>
      <c r="AM4415">
        <v>32151.96</v>
      </c>
      <c r="AN4415">
        <v>907.4</v>
      </c>
      <c r="AO4415">
        <v>465.13</v>
      </c>
      <c r="AP4415">
        <v>422058.96</v>
      </c>
      <c r="AQ4415">
        <v>1331878.26</v>
      </c>
      <c r="AR4415" t="s">
        <v>61</v>
      </c>
      <c r="AS4415" t="s">
        <v>61</v>
      </c>
      <c r="AT4415" t="s">
        <v>62</v>
      </c>
      <c r="AU4415" t="s">
        <v>63</v>
      </c>
    </row>
    <row r="4416" spans="1:47" x14ac:dyDescent="0.25">
      <c r="A4416" t="s">
        <v>5746</v>
      </c>
      <c r="B4416">
        <v>2021</v>
      </c>
      <c r="C4416">
        <v>9</v>
      </c>
      <c r="D4416" t="s">
        <v>89</v>
      </c>
      <c r="E4416" s="1">
        <v>44448</v>
      </c>
      <c r="F4416" s="1">
        <v>44468</v>
      </c>
      <c r="G4416">
        <v>20</v>
      </c>
      <c r="I4416" t="s">
        <v>49</v>
      </c>
      <c r="J4416" t="s">
        <v>66</v>
      </c>
      <c r="K4416" t="s">
        <v>248</v>
      </c>
      <c r="L4416">
        <v>9999</v>
      </c>
      <c r="M4416" t="s">
        <v>114</v>
      </c>
      <c r="N4416" t="s">
        <v>81</v>
      </c>
      <c r="O4416" t="s">
        <v>91</v>
      </c>
      <c r="P4416" t="s">
        <v>159</v>
      </c>
      <c r="Q4416" t="s">
        <v>82</v>
      </c>
      <c r="R4416" t="s">
        <v>1556</v>
      </c>
      <c r="S4416" t="s">
        <v>156</v>
      </c>
      <c r="T4416" t="s">
        <v>95</v>
      </c>
      <c r="U4416" t="s">
        <v>259</v>
      </c>
      <c r="V4416">
        <v>13085</v>
      </c>
      <c r="W4416">
        <v>8437</v>
      </c>
      <c r="X4416">
        <v>20.6</v>
      </c>
      <c r="Y4416">
        <v>13.6</v>
      </c>
      <c r="Z4416">
        <v>11786.54</v>
      </c>
      <c r="AA4416">
        <v>841</v>
      </c>
      <c r="AB4416">
        <v>983.33</v>
      </c>
      <c r="AC4416">
        <v>826980.53</v>
      </c>
      <c r="AD4416">
        <v>35355494.710000001</v>
      </c>
      <c r="AE4416">
        <v>168.72</v>
      </c>
      <c r="AF4416">
        <v>5965179067.4700003</v>
      </c>
      <c r="AG4416">
        <v>76177.75</v>
      </c>
      <c r="AH4416">
        <v>0</v>
      </c>
      <c r="AI4416">
        <v>0</v>
      </c>
      <c r="AJ4416">
        <v>5.2</v>
      </c>
      <c r="AK4416">
        <v>1838485.72</v>
      </c>
      <c r="AL4416">
        <v>0.17499999999999999</v>
      </c>
      <c r="AM4416">
        <v>61872.12</v>
      </c>
      <c r="AN4416">
        <v>548.79999999999995</v>
      </c>
      <c r="AO4416">
        <v>484.48</v>
      </c>
      <c r="AP4416">
        <v>265882.62</v>
      </c>
      <c r="AQ4416">
        <v>1230913.02</v>
      </c>
      <c r="AR4416" t="s">
        <v>61</v>
      </c>
      <c r="AS4416" t="s">
        <v>61</v>
      </c>
      <c r="AT4416" t="s">
        <v>62</v>
      </c>
      <c r="AU4416" t="s">
        <v>63</v>
      </c>
    </row>
    <row r="4417" spans="1:47" x14ac:dyDescent="0.25">
      <c r="A4417" t="s">
        <v>5747</v>
      </c>
      <c r="B4417">
        <v>2020</v>
      </c>
      <c r="C4417">
        <v>5</v>
      </c>
      <c r="D4417" t="s">
        <v>77</v>
      </c>
      <c r="E4417" s="1">
        <v>43956</v>
      </c>
      <c r="F4417" s="1">
        <v>43975</v>
      </c>
      <c r="G4417">
        <v>19</v>
      </c>
      <c r="H4417">
        <v>17.600000000000001</v>
      </c>
      <c r="I4417" t="s">
        <v>49</v>
      </c>
      <c r="J4417" t="s">
        <v>50</v>
      </c>
      <c r="K4417" t="s">
        <v>139</v>
      </c>
      <c r="L4417">
        <v>2710.1210999999998</v>
      </c>
      <c r="M4417" t="s">
        <v>98</v>
      </c>
      <c r="N4417" t="s">
        <v>69</v>
      </c>
      <c r="O4417" t="s">
        <v>189</v>
      </c>
      <c r="P4417" t="s">
        <v>140</v>
      </c>
      <c r="Q4417" t="s">
        <v>92</v>
      </c>
      <c r="R4417" t="s">
        <v>4681</v>
      </c>
      <c r="S4417" t="s">
        <v>142</v>
      </c>
      <c r="T4417" t="s">
        <v>59</v>
      </c>
      <c r="U4417" t="s">
        <v>228</v>
      </c>
      <c r="V4417">
        <v>67030</v>
      </c>
      <c r="W4417">
        <v>44117</v>
      </c>
      <c r="X4417">
        <v>17.7</v>
      </c>
      <c r="Y4417">
        <v>13.8</v>
      </c>
      <c r="Z4417">
        <v>56334.13</v>
      </c>
      <c r="AB4417">
        <v>39.630000000000003</v>
      </c>
      <c r="AC4417">
        <v>2232521.5699999998</v>
      </c>
      <c r="AD4417">
        <v>43920904.450000003</v>
      </c>
      <c r="AE4417">
        <v>166.96</v>
      </c>
      <c r="AF4417">
        <v>7333034206.9700003</v>
      </c>
      <c r="AG4417">
        <v>188120.27</v>
      </c>
      <c r="AH4417">
        <v>0</v>
      </c>
      <c r="AI4417">
        <v>0</v>
      </c>
      <c r="AJ4417">
        <v>7.52</v>
      </c>
      <c r="AK4417">
        <v>3302852.01</v>
      </c>
      <c r="AL4417">
        <v>7.0000000000000007E-2</v>
      </c>
      <c r="AM4417">
        <v>30744.63</v>
      </c>
      <c r="AN4417">
        <v>840.4</v>
      </c>
      <c r="AO4417">
        <v>656.1</v>
      </c>
      <c r="AP4417">
        <v>551386.43999999994</v>
      </c>
      <c r="AQ4417">
        <v>3002772.91</v>
      </c>
      <c r="AR4417" t="s">
        <v>61</v>
      </c>
      <c r="AS4417" t="s">
        <v>61</v>
      </c>
      <c r="AT4417" t="s">
        <v>62</v>
      </c>
      <c r="AU4417" t="s">
        <v>63</v>
      </c>
    </row>
    <row r="4418" spans="1:47" x14ac:dyDescent="0.25">
      <c r="A4418" t="s">
        <v>5748</v>
      </c>
      <c r="B4418">
        <v>2023</v>
      </c>
      <c r="C4418">
        <v>3</v>
      </c>
      <c r="D4418" t="s">
        <v>48</v>
      </c>
      <c r="E4418" s="1">
        <v>45010</v>
      </c>
      <c r="F4418" s="1">
        <v>45019</v>
      </c>
      <c r="G4418">
        <v>9</v>
      </c>
      <c r="H4418">
        <v>10.6</v>
      </c>
      <c r="I4418" t="s">
        <v>65</v>
      </c>
      <c r="J4418" t="s">
        <v>50</v>
      </c>
      <c r="K4418" t="s">
        <v>145</v>
      </c>
      <c r="L4418">
        <v>2710.19</v>
      </c>
      <c r="M4418" t="s">
        <v>80</v>
      </c>
      <c r="N4418" t="s">
        <v>106</v>
      </c>
      <c r="O4418" t="s">
        <v>99</v>
      </c>
      <c r="P4418" t="s">
        <v>226</v>
      </c>
      <c r="Q4418" t="s">
        <v>121</v>
      </c>
      <c r="R4418" t="s">
        <v>3885</v>
      </c>
      <c r="S4418" t="s">
        <v>123</v>
      </c>
      <c r="T4418" t="s">
        <v>95</v>
      </c>
      <c r="U4418" t="s">
        <v>103</v>
      </c>
      <c r="V4418">
        <v>21815</v>
      </c>
      <c r="W4418">
        <v>12876</v>
      </c>
      <c r="X4418">
        <v>21</v>
      </c>
      <c r="Y4418">
        <v>11.2</v>
      </c>
      <c r="Z4418">
        <v>20497.72</v>
      </c>
      <c r="AB4418">
        <v>41.94</v>
      </c>
      <c r="AC4418">
        <v>859674.38</v>
      </c>
      <c r="AD4418">
        <v>6531803.46</v>
      </c>
      <c r="AE4418">
        <v>287.75</v>
      </c>
      <c r="AF4418">
        <v>1879526445.6199999</v>
      </c>
      <c r="AG4418">
        <v>180229.71</v>
      </c>
      <c r="AH4418">
        <v>0.9</v>
      </c>
      <c r="AI4418">
        <v>24577.119999999999</v>
      </c>
      <c r="AJ4418">
        <v>12.17</v>
      </c>
      <c r="AK4418">
        <v>0</v>
      </c>
      <c r="AL4418">
        <v>0.28299999999999997</v>
      </c>
      <c r="AM4418">
        <v>18485</v>
      </c>
      <c r="AN4418">
        <v>242.9</v>
      </c>
      <c r="AO4418">
        <v>615.24</v>
      </c>
      <c r="AP4418">
        <v>149441.79999999999</v>
      </c>
      <c r="AQ4418">
        <v>1232408.01</v>
      </c>
      <c r="AR4418" t="s">
        <v>61</v>
      </c>
      <c r="AS4418" t="s">
        <v>61</v>
      </c>
      <c r="AT4418" t="s">
        <v>62</v>
      </c>
      <c r="AU4418" t="s">
        <v>63</v>
      </c>
    </row>
    <row r="4419" spans="1:47" x14ac:dyDescent="0.25">
      <c r="A4419" t="s">
        <v>5749</v>
      </c>
      <c r="B4419">
        <v>2023</v>
      </c>
      <c r="C4419">
        <v>1</v>
      </c>
      <c r="D4419" t="s">
        <v>48</v>
      </c>
      <c r="E4419" s="1">
        <v>44945</v>
      </c>
      <c r="F4419" s="1">
        <v>44964</v>
      </c>
      <c r="G4419">
        <v>19</v>
      </c>
      <c r="H4419">
        <v>13.3</v>
      </c>
      <c r="I4419" t="s">
        <v>49</v>
      </c>
      <c r="J4419" t="s">
        <v>50</v>
      </c>
      <c r="K4419" t="s">
        <v>51</v>
      </c>
      <c r="L4419">
        <v>2709</v>
      </c>
      <c r="M4419" t="s">
        <v>80</v>
      </c>
      <c r="N4419" t="s">
        <v>81</v>
      </c>
      <c r="O4419" t="s">
        <v>200</v>
      </c>
      <c r="P4419" t="s">
        <v>196</v>
      </c>
      <c r="Q4419" t="s">
        <v>100</v>
      </c>
      <c r="R4419" t="s">
        <v>1218</v>
      </c>
      <c r="S4419" t="s">
        <v>58</v>
      </c>
      <c r="T4419" t="s">
        <v>59</v>
      </c>
      <c r="U4419" t="s">
        <v>166</v>
      </c>
      <c r="V4419">
        <v>233426</v>
      </c>
      <c r="W4419">
        <v>134503</v>
      </c>
      <c r="X4419">
        <v>10.8</v>
      </c>
      <c r="Y4419">
        <v>12</v>
      </c>
      <c r="Z4419">
        <v>211915.76</v>
      </c>
      <c r="AB4419">
        <v>16.07</v>
      </c>
      <c r="AC4419">
        <v>3405486.26</v>
      </c>
      <c r="AD4419">
        <v>17180010.66</v>
      </c>
      <c r="AE4419">
        <v>280.87</v>
      </c>
      <c r="AF4419">
        <v>4825349594.0699997</v>
      </c>
      <c r="AG4419">
        <v>200597.96</v>
      </c>
      <c r="AH4419">
        <v>4.7</v>
      </c>
      <c r="AI4419">
        <v>104190.68</v>
      </c>
      <c r="AJ4419">
        <v>16.73</v>
      </c>
      <c r="AK4419">
        <v>2874215.78</v>
      </c>
      <c r="AL4419">
        <v>0.17199999999999999</v>
      </c>
      <c r="AM4419">
        <v>29549.62</v>
      </c>
      <c r="AN4419">
        <v>930.8</v>
      </c>
      <c r="AO4419">
        <v>580.42999999999995</v>
      </c>
      <c r="AP4419">
        <v>540264.24</v>
      </c>
      <c r="AQ4419">
        <v>4280088.76</v>
      </c>
      <c r="AR4419" t="s">
        <v>61</v>
      </c>
      <c r="AS4419" t="s">
        <v>61</v>
      </c>
      <c r="AT4419" t="s">
        <v>62</v>
      </c>
      <c r="AU4419" t="s">
        <v>63</v>
      </c>
    </row>
    <row r="4420" spans="1:47" x14ac:dyDescent="0.25">
      <c r="A4420" t="s">
        <v>5750</v>
      </c>
      <c r="B4420">
        <v>2025</v>
      </c>
      <c r="C4420">
        <v>6</v>
      </c>
      <c r="D4420" t="s">
        <v>77</v>
      </c>
      <c r="E4420" s="1">
        <v>45810</v>
      </c>
      <c r="F4420" s="1">
        <v>45836</v>
      </c>
      <c r="G4420">
        <v>26</v>
      </c>
      <c r="H4420">
        <v>16.399999999999999</v>
      </c>
      <c r="I4420" t="s">
        <v>49</v>
      </c>
      <c r="J4420" t="s">
        <v>66</v>
      </c>
      <c r="K4420" t="s">
        <v>67</v>
      </c>
      <c r="L4420">
        <v>8479.8989999999994</v>
      </c>
      <c r="M4420" t="s">
        <v>80</v>
      </c>
      <c r="N4420" t="s">
        <v>81</v>
      </c>
      <c r="O4420" t="s">
        <v>189</v>
      </c>
      <c r="P4420" t="s">
        <v>174</v>
      </c>
      <c r="Q4420" t="s">
        <v>184</v>
      </c>
      <c r="R4420" t="s">
        <v>794</v>
      </c>
      <c r="S4420" t="s">
        <v>73</v>
      </c>
      <c r="T4420" t="s">
        <v>74</v>
      </c>
      <c r="U4420" t="s">
        <v>75</v>
      </c>
      <c r="V4420">
        <v>12567</v>
      </c>
      <c r="W4420">
        <v>8893</v>
      </c>
      <c r="X4420">
        <v>10.6</v>
      </c>
      <c r="Y4420">
        <v>12.4</v>
      </c>
      <c r="Z4420">
        <v>10671.28</v>
      </c>
      <c r="AB4420">
        <v>16.21</v>
      </c>
      <c r="AC4420">
        <v>172981.45</v>
      </c>
      <c r="AD4420">
        <v>10052239.050000001</v>
      </c>
      <c r="AE4420">
        <v>279.45</v>
      </c>
      <c r="AF4420">
        <v>2809098202.52</v>
      </c>
      <c r="AG4420">
        <v>101167.08</v>
      </c>
      <c r="AH4420">
        <v>0</v>
      </c>
      <c r="AI4420">
        <v>0</v>
      </c>
      <c r="AJ4420">
        <v>19.309999999999999</v>
      </c>
      <c r="AK4420">
        <v>1941087.36</v>
      </c>
      <c r="AL4420">
        <v>0.161</v>
      </c>
      <c r="AM4420">
        <v>16184.1</v>
      </c>
      <c r="AN4420">
        <v>1139.3</v>
      </c>
      <c r="AO4420">
        <v>399.68</v>
      </c>
      <c r="AP4420">
        <v>455355.42</v>
      </c>
      <c r="AQ4420">
        <v>745688.05</v>
      </c>
      <c r="AR4420" t="s">
        <v>61</v>
      </c>
      <c r="AS4420" t="s">
        <v>61</v>
      </c>
      <c r="AT4420" t="s">
        <v>62</v>
      </c>
      <c r="AU4420" t="s">
        <v>63</v>
      </c>
    </row>
    <row r="4421" spans="1:47" x14ac:dyDescent="0.25">
      <c r="A4421" t="s">
        <v>5751</v>
      </c>
      <c r="B4421">
        <v>2021</v>
      </c>
      <c r="C4421">
        <v>1</v>
      </c>
      <c r="D4421" t="s">
        <v>48</v>
      </c>
      <c r="E4421" s="1">
        <v>44218</v>
      </c>
      <c r="F4421" s="1">
        <v>44227</v>
      </c>
      <c r="G4421">
        <v>9</v>
      </c>
      <c r="H4421">
        <v>19.2</v>
      </c>
      <c r="I4421" t="s">
        <v>65</v>
      </c>
      <c r="J4421" t="s">
        <v>78</v>
      </c>
      <c r="K4421" t="s">
        <v>79</v>
      </c>
      <c r="L4421">
        <v>1005.9</v>
      </c>
      <c r="M4421" t="s">
        <v>98</v>
      </c>
      <c r="N4421" t="s">
        <v>81</v>
      </c>
      <c r="O4421" t="s">
        <v>189</v>
      </c>
      <c r="P4421" t="s">
        <v>184</v>
      </c>
      <c r="Q4421" t="s">
        <v>71</v>
      </c>
      <c r="R4421" t="s">
        <v>723</v>
      </c>
      <c r="S4421" t="s">
        <v>85</v>
      </c>
      <c r="T4421" t="s">
        <v>95</v>
      </c>
      <c r="U4421" t="s">
        <v>132</v>
      </c>
      <c r="V4421">
        <v>68943</v>
      </c>
      <c r="W4421">
        <v>43072</v>
      </c>
      <c r="X4421">
        <v>9.3000000000000007</v>
      </c>
      <c r="Y4421">
        <v>10.5</v>
      </c>
      <c r="Z4421">
        <v>53853.75</v>
      </c>
      <c r="AB4421">
        <v>29.86</v>
      </c>
      <c r="AC4421">
        <v>1608072.97</v>
      </c>
      <c r="AD4421">
        <v>57283695.340000004</v>
      </c>
      <c r="AE4421">
        <v>172.94</v>
      </c>
      <c r="AF4421">
        <v>9906642272.1000004</v>
      </c>
      <c r="AG4421">
        <v>102980.03</v>
      </c>
      <c r="AH4421">
        <v>0</v>
      </c>
      <c r="AI4421">
        <v>0</v>
      </c>
      <c r="AJ4421">
        <v>22.93</v>
      </c>
      <c r="AK4421">
        <v>0</v>
      </c>
      <c r="AL4421">
        <v>0.129</v>
      </c>
      <c r="AM4421">
        <v>73895.97</v>
      </c>
      <c r="AN4421">
        <v>135.4</v>
      </c>
      <c r="AO4421">
        <v>525.32000000000005</v>
      </c>
      <c r="AP4421">
        <v>71128.33</v>
      </c>
      <c r="AQ4421">
        <v>1856077.3</v>
      </c>
      <c r="AR4421" t="s">
        <v>61</v>
      </c>
      <c r="AS4421" t="s">
        <v>61</v>
      </c>
      <c r="AT4421" t="s">
        <v>62</v>
      </c>
      <c r="AU4421" t="s">
        <v>63</v>
      </c>
    </row>
    <row r="4422" spans="1:47" x14ac:dyDescent="0.25">
      <c r="A4422" t="s">
        <v>5752</v>
      </c>
      <c r="B4422">
        <v>2025</v>
      </c>
      <c r="C4422">
        <v>6</v>
      </c>
      <c r="D4422" t="s">
        <v>77</v>
      </c>
      <c r="E4422" s="1">
        <v>45811</v>
      </c>
      <c r="F4422" s="1">
        <v>45833</v>
      </c>
      <c r="G4422">
        <v>22</v>
      </c>
      <c r="H4422">
        <v>20.6</v>
      </c>
      <c r="I4422" t="s">
        <v>65</v>
      </c>
      <c r="J4422" t="s">
        <v>239</v>
      </c>
      <c r="K4422" t="s">
        <v>265</v>
      </c>
      <c r="L4422">
        <v>3102.1</v>
      </c>
      <c r="M4422" t="s">
        <v>90</v>
      </c>
      <c r="N4422" t="s">
        <v>81</v>
      </c>
      <c r="O4422" t="s">
        <v>99</v>
      </c>
      <c r="P4422" t="s">
        <v>56</v>
      </c>
      <c r="Q4422" t="s">
        <v>140</v>
      </c>
      <c r="R4422" t="s">
        <v>2539</v>
      </c>
      <c r="S4422" t="s">
        <v>161</v>
      </c>
      <c r="T4422" t="s">
        <v>102</v>
      </c>
      <c r="U4422" t="s">
        <v>110</v>
      </c>
      <c r="V4422">
        <v>33363</v>
      </c>
      <c r="W4422">
        <v>21536</v>
      </c>
      <c r="X4422">
        <v>11.4</v>
      </c>
      <c r="Y4422">
        <v>13.5</v>
      </c>
      <c r="Z4422">
        <v>26371.47</v>
      </c>
      <c r="AB4422">
        <v>20.92</v>
      </c>
      <c r="AC4422">
        <v>551691.15</v>
      </c>
      <c r="AD4422">
        <v>9675428.6300000008</v>
      </c>
      <c r="AE4422">
        <v>278.57</v>
      </c>
      <c r="AF4422">
        <v>2695284153.46</v>
      </c>
      <c r="AG4422">
        <v>76825</v>
      </c>
      <c r="AH4422">
        <v>1.1000000000000001</v>
      </c>
      <c r="AI4422">
        <v>33419.72</v>
      </c>
      <c r="AJ4422">
        <v>20.420000000000002</v>
      </c>
      <c r="AK4422">
        <v>0</v>
      </c>
      <c r="AL4422">
        <v>0.28899999999999998</v>
      </c>
      <c r="AM4422">
        <v>27961.99</v>
      </c>
      <c r="AN4422">
        <v>735.8</v>
      </c>
      <c r="AO4422">
        <v>707.84</v>
      </c>
      <c r="AP4422">
        <v>520828.67</v>
      </c>
      <c r="AQ4422">
        <v>1210726.53</v>
      </c>
      <c r="AR4422" t="s">
        <v>61</v>
      </c>
      <c r="AS4422" t="s">
        <v>61</v>
      </c>
      <c r="AT4422" t="s">
        <v>62</v>
      </c>
      <c r="AU4422" t="s">
        <v>63</v>
      </c>
    </row>
    <row r="4423" spans="1:47" x14ac:dyDescent="0.25">
      <c r="A4423" t="s">
        <v>5753</v>
      </c>
      <c r="B4423">
        <v>2025</v>
      </c>
      <c r="C4423">
        <v>12</v>
      </c>
      <c r="D4423" t="s">
        <v>119</v>
      </c>
      <c r="E4423" s="1">
        <v>46000</v>
      </c>
      <c r="F4423" s="1">
        <v>46011</v>
      </c>
      <c r="G4423">
        <v>11</v>
      </c>
      <c r="H4423">
        <v>16.7</v>
      </c>
      <c r="I4423" t="s">
        <v>49</v>
      </c>
      <c r="J4423" t="s">
        <v>239</v>
      </c>
      <c r="K4423" t="s">
        <v>240</v>
      </c>
      <c r="L4423">
        <v>3105.2</v>
      </c>
      <c r="M4423" t="s">
        <v>80</v>
      </c>
      <c r="N4423" t="s">
        <v>69</v>
      </c>
      <c r="O4423" t="s">
        <v>107</v>
      </c>
      <c r="P4423" t="s">
        <v>55</v>
      </c>
      <c r="Q4423" t="s">
        <v>92</v>
      </c>
      <c r="R4423" t="s">
        <v>1433</v>
      </c>
      <c r="S4423" t="s">
        <v>161</v>
      </c>
      <c r="T4423" t="s">
        <v>86</v>
      </c>
      <c r="U4423" t="s">
        <v>228</v>
      </c>
      <c r="V4423">
        <v>34699</v>
      </c>
      <c r="W4423">
        <v>19323</v>
      </c>
      <c r="X4423">
        <v>3.5</v>
      </c>
      <c r="Y4423">
        <v>11.3</v>
      </c>
      <c r="Z4423">
        <v>31091.14</v>
      </c>
      <c r="AB4423">
        <v>29.05</v>
      </c>
      <c r="AC4423">
        <v>903197.62</v>
      </c>
      <c r="AD4423">
        <v>11557198.560000001</v>
      </c>
      <c r="AE4423">
        <v>276.47000000000003</v>
      </c>
      <c r="AF4423">
        <v>3195218685.8800001</v>
      </c>
      <c r="AG4423">
        <v>144885.84</v>
      </c>
      <c r="AH4423">
        <v>1.9</v>
      </c>
      <c r="AI4423">
        <v>30386.34</v>
      </c>
      <c r="AJ4423">
        <v>2.7</v>
      </c>
      <c r="AK4423">
        <v>312044.36</v>
      </c>
      <c r="AL4423">
        <v>0.317</v>
      </c>
      <c r="AM4423">
        <v>36636.32</v>
      </c>
      <c r="AN4423">
        <v>499.3</v>
      </c>
      <c r="AO4423">
        <v>679.2</v>
      </c>
      <c r="AP4423">
        <v>339124.56</v>
      </c>
      <c r="AQ4423">
        <v>1454230.68</v>
      </c>
      <c r="AR4423" t="s">
        <v>61</v>
      </c>
      <c r="AS4423" t="s">
        <v>61</v>
      </c>
      <c r="AT4423" t="s">
        <v>62</v>
      </c>
      <c r="AU4423" t="s">
        <v>63</v>
      </c>
    </row>
    <row r="4424" spans="1:47" x14ac:dyDescent="0.25">
      <c r="A4424" t="s">
        <v>5754</v>
      </c>
      <c r="B4424">
        <v>2024</v>
      </c>
      <c r="C4424">
        <v>4</v>
      </c>
      <c r="D4424" t="s">
        <v>77</v>
      </c>
      <c r="E4424" s="1">
        <v>45401</v>
      </c>
      <c r="F4424" s="1">
        <v>45412</v>
      </c>
      <c r="G4424">
        <v>11</v>
      </c>
      <c r="H4424">
        <v>17.5</v>
      </c>
      <c r="I4424" t="s">
        <v>49</v>
      </c>
      <c r="J4424" t="s">
        <v>50</v>
      </c>
      <c r="K4424" t="s">
        <v>120</v>
      </c>
      <c r="L4424">
        <v>2710.1921000000002</v>
      </c>
      <c r="M4424" t="s">
        <v>98</v>
      </c>
      <c r="N4424" t="s">
        <v>168</v>
      </c>
      <c r="O4424" t="s">
        <v>107</v>
      </c>
      <c r="P4424" t="s">
        <v>71</v>
      </c>
      <c r="Q4424" t="s">
        <v>226</v>
      </c>
      <c r="R4424" t="s">
        <v>3550</v>
      </c>
      <c r="S4424" t="s">
        <v>123</v>
      </c>
      <c r="T4424" t="s">
        <v>86</v>
      </c>
      <c r="U4424" t="s">
        <v>87</v>
      </c>
      <c r="V4424">
        <v>69371</v>
      </c>
      <c r="W4424">
        <v>40891</v>
      </c>
      <c r="X4424">
        <v>19.899999999999999</v>
      </c>
      <c r="Y4424">
        <v>14.9</v>
      </c>
      <c r="Z4424">
        <v>55665.02</v>
      </c>
      <c r="AB4424">
        <v>40.799999999999997</v>
      </c>
      <c r="AC4424">
        <v>2271132.8199999998</v>
      </c>
      <c r="AD4424">
        <v>33719085.859999999</v>
      </c>
      <c r="AE4424">
        <v>282.86</v>
      </c>
      <c r="AF4424">
        <v>9537780626.3600006</v>
      </c>
      <c r="AG4424">
        <v>80704.75</v>
      </c>
      <c r="AH4424">
        <v>0.3</v>
      </c>
      <c r="AI4424">
        <v>2861.15</v>
      </c>
      <c r="AJ4424">
        <v>3.94</v>
      </c>
      <c r="AK4424">
        <v>1328531.98</v>
      </c>
      <c r="AL4424">
        <v>9.5000000000000001E-2</v>
      </c>
      <c r="AM4424">
        <v>32033.13</v>
      </c>
      <c r="AN4424">
        <v>292.7</v>
      </c>
      <c r="AO4424">
        <v>380.75</v>
      </c>
      <c r="AP4424">
        <v>111445.52</v>
      </c>
      <c r="AQ4424">
        <v>2498177.37</v>
      </c>
      <c r="AR4424" t="s">
        <v>61</v>
      </c>
      <c r="AS4424" t="s">
        <v>61</v>
      </c>
      <c r="AT4424" t="s">
        <v>62</v>
      </c>
      <c r="AU4424" t="s">
        <v>63</v>
      </c>
    </row>
    <row r="4425" spans="1:47" x14ac:dyDescent="0.25">
      <c r="A4425" t="s">
        <v>5755</v>
      </c>
      <c r="B4425">
        <v>2022</v>
      </c>
      <c r="C4425">
        <v>4</v>
      </c>
      <c r="D4425" t="s">
        <v>77</v>
      </c>
      <c r="E4425" s="1">
        <v>44681</v>
      </c>
      <c r="F4425" s="1">
        <v>44698</v>
      </c>
      <c r="G4425">
        <v>17</v>
      </c>
      <c r="H4425">
        <v>8.6999999999999993</v>
      </c>
      <c r="I4425" t="s">
        <v>49</v>
      </c>
      <c r="J4425" t="s">
        <v>78</v>
      </c>
      <c r="K4425" t="s">
        <v>211</v>
      </c>
      <c r="L4425">
        <v>1701.99</v>
      </c>
      <c r="M4425" t="s">
        <v>98</v>
      </c>
      <c r="N4425" t="s">
        <v>168</v>
      </c>
      <c r="O4425" t="s">
        <v>54</v>
      </c>
      <c r="P4425" t="s">
        <v>127</v>
      </c>
      <c r="Q4425" t="s">
        <v>82</v>
      </c>
      <c r="R4425" t="s">
        <v>1842</v>
      </c>
      <c r="S4425" t="s">
        <v>85</v>
      </c>
      <c r="T4425" t="s">
        <v>102</v>
      </c>
      <c r="U4425" t="s">
        <v>181</v>
      </c>
      <c r="V4425">
        <v>69163</v>
      </c>
      <c r="W4425">
        <v>40531</v>
      </c>
      <c r="X4425">
        <v>18.7</v>
      </c>
      <c r="Y4425">
        <v>11.6</v>
      </c>
      <c r="Z4425">
        <v>56777.63</v>
      </c>
      <c r="AB4425">
        <v>30.38</v>
      </c>
      <c r="AC4425">
        <v>1724904.4</v>
      </c>
      <c r="AD4425">
        <v>39930003.850000001</v>
      </c>
      <c r="AE4425">
        <v>215.04</v>
      </c>
      <c r="AF4425">
        <v>8586548027.8999996</v>
      </c>
      <c r="AG4425">
        <v>172555.82</v>
      </c>
      <c r="AH4425">
        <v>1.6</v>
      </c>
      <c r="AI4425">
        <v>50023.97</v>
      </c>
      <c r="AJ4425">
        <v>14.62</v>
      </c>
      <c r="AK4425">
        <v>5837766.5599999996</v>
      </c>
      <c r="AL4425">
        <v>0.23599999999999999</v>
      </c>
      <c r="AM4425">
        <v>94234.81</v>
      </c>
      <c r="AN4425">
        <v>918</v>
      </c>
      <c r="AO4425">
        <v>397.27</v>
      </c>
      <c r="AP4425">
        <v>364693.86</v>
      </c>
      <c r="AQ4425">
        <v>2406412.86</v>
      </c>
      <c r="AR4425" t="s">
        <v>61</v>
      </c>
      <c r="AS4425" t="s">
        <v>61</v>
      </c>
      <c r="AT4425" t="s">
        <v>62</v>
      </c>
      <c r="AU4425" t="s">
        <v>63</v>
      </c>
    </row>
    <row r="4426" spans="1:47" x14ac:dyDescent="0.25">
      <c r="A4426" t="s">
        <v>5756</v>
      </c>
      <c r="B4426">
        <v>2020</v>
      </c>
      <c r="C4426">
        <v>2</v>
      </c>
      <c r="D4426" t="s">
        <v>48</v>
      </c>
      <c r="E4426" s="1">
        <v>43879</v>
      </c>
      <c r="F4426" s="1">
        <v>43885</v>
      </c>
      <c r="G4426">
        <v>6</v>
      </c>
      <c r="H4426">
        <v>20.7</v>
      </c>
      <c r="I4426" t="s">
        <v>65</v>
      </c>
      <c r="J4426" t="s">
        <v>50</v>
      </c>
      <c r="K4426" t="s">
        <v>51</v>
      </c>
      <c r="L4426">
        <v>2709</v>
      </c>
      <c r="M4426" t="s">
        <v>68</v>
      </c>
      <c r="N4426" t="s">
        <v>106</v>
      </c>
      <c r="O4426" t="s">
        <v>99</v>
      </c>
      <c r="P4426" t="s">
        <v>184</v>
      </c>
      <c r="Q4426" t="s">
        <v>174</v>
      </c>
      <c r="R4426" t="s">
        <v>406</v>
      </c>
      <c r="S4426" t="s">
        <v>58</v>
      </c>
      <c r="T4426" t="s">
        <v>162</v>
      </c>
      <c r="U4426" t="s">
        <v>213</v>
      </c>
      <c r="V4426">
        <v>197409</v>
      </c>
      <c r="W4426">
        <v>109988</v>
      </c>
      <c r="X4426">
        <v>20.7</v>
      </c>
      <c r="Y4426">
        <v>12.9</v>
      </c>
      <c r="Z4426">
        <v>166841.75</v>
      </c>
      <c r="AB4426">
        <v>14.19</v>
      </c>
      <c r="AC4426">
        <v>2367484.4300000002</v>
      </c>
      <c r="AD4426">
        <v>14632021.470000001</v>
      </c>
      <c r="AE4426">
        <v>158.37</v>
      </c>
      <c r="AF4426">
        <v>2317273240.1999998</v>
      </c>
      <c r="AG4426">
        <v>247148.46</v>
      </c>
      <c r="AH4426">
        <v>0</v>
      </c>
      <c r="AI4426">
        <v>0</v>
      </c>
      <c r="AJ4426">
        <v>23.51</v>
      </c>
      <c r="AK4426">
        <v>0</v>
      </c>
      <c r="AL4426">
        <v>0.221</v>
      </c>
      <c r="AM4426">
        <v>32336.77</v>
      </c>
      <c r="AN4426">
        <v>222.2</v>
      </c>
      <c r="AO4426">
        <v>357.38</v>
      </c>
      <c r="AP4426">
        <v>79409.84</v>
      </c>
      <c r="AQ4426">
        <v>2726379.5</v>
      </c>
      <c r="AR4426" t="s">
        <v>61</v>
      </c>
      <c r="AS4426" t="s">
        <v>61</v>
      </c>
      <c r="AT4426" t="s">
        <v>62</v>
      </c>
      <c r="AU4426" t="s">
        <v>63</v>
      </c>
    </row>
    <row r="4427" spans="1:47" x14ac:dyDescent="0.25">
      <c r="A4427" t="s">
        <v>5757</v>
      </c>
      <c r="B4427">
        <v>2022</v>
      </c>
      <c r="C4427">
        <v>5</v>
      </c>
      <c r="D4427" t="s">
        <v>77</v>
      </c>
      <c r="E4427" s="1">
        <v>44693</v>
      </c>
      <c r="F4427" s="1">
        <v>44703</v>
      </c>
      <c r="G4427">
        <v>10</v>
      </c>
      <c r="H4427">
        <v>18.600000000000001</v>
      </c>
      <c r="I4427" t="s">
        <v>49</v>
      </c>
      <c r="J4427" t="s">
        <v>50</v>
      </c>
      <c r="K4427" t="s">
        <v>139</v>
      </c>
      <c r="L4427">
        <v>2710.1210999999998</v>
      </c>
      <c r="M4427" t="s">
        <v>68</v>
      </c>
      <c r="N4427" t="s">
        <v>106</v>
      </c>
      <c r="O4427" t="s">
        <v>99</v>
      </c>
      <c r="P4427" t="s">
        <v>154</v>
      </c>
      <c r="Q4427" t="s">
        <v>56</v>
      </c>
      <c r="R4427" t="s">
        <v>467</v>
      </c>
      <c r="S4427" t="s">
        <v>142</v>
      </c>
      <c r="T4427" t="s">
        <v>187</v>
      </c>
      <c r="U4427" t="s">
        <v>143</v>
      </c>
      <c r="V4427">
        <v>64026</v>
      </c>
      <c r="W4427">
        <v>39238</v>
      </c>
      <c r="X4427">
        <v>10.3</v>
      </c>
      <c r="Y4427">
        <v>13.7</v>
      </c>
      <c r="Z4427">
        <v>53195.72</v>
      </c>
      <c r="AB4427">
        <v>28.38</v>
      </c>
      <c r="AC4427">
        <v>1509694.53</v>
      </c>
      <c r="AD4427">
        <v>29653422.16</v>
      </c>
      <c r="AE4427">
        <v>214.62</v>
      </c>
      <c r="AF4427">
        <v>6364217463.9799995</v>
      </c>
      <c r="AG4427">
        <v>83753.429999999993</v>
      </c>
      <c r="AH4427">
        <v>0</v>
      </c>
      <c r="AI4427">
        <v>0</v>
      </c>
      <c r="AJ4427">
        <v>17.059999999999999</v>
      </c>
      <c r="AK4427">
        <v>5058873.82</v>
      </c>
      <c r="AL4427">
        <v>0.26500000000000001</v>
      </c>
      <c r="AM4427">
        <v>78581.570000000007</v>
      </c>
      <c r="AN4427">
        <v>180.1</v>
      </c>
      <c r="AO4427">
        <v>373.7</v>
      </c>
      <c r="AP4427">
        <v>67303.37</v>
      </c>
      <c r="AQ4427">
        <v>1739332.9</v>
      </c>
      <c r="AR4427" t="s">
        <v>61</v>
      </c>
      <c r="AS4427" t="s">
        <v>61</v>
      </c>
      <c r="AT4427" t="s">
        <v>62</v>
      </c>
      <c r="AU4427" t="s">
        <v>63</v>
      </c>
    </row>
    <row r="4428" spans="1:47" x14ac:dyDescent="0.25">
      <c r="A4428" t="s">
        <v>5758</v>
      </c>
      <c r="B4428">
        <v>2020</v>
      </c>
      <c r="C4428">
        <v>10</v>
      </c>
      <c r="D4428" t="s">
        <v>119</v>
      </c>
      <c r="E4428" s="1">
        <v>44130</v>
      </c>
      <c r="F4428" s="1">
        <v>44142</v>
      </c>
      <c r="G4428">
        <v>12</v>
      </c>
      <c r="H4428">
        <v>10.199999999999999</v>
      </c>
      <c r="I4428" t="s">
        <v>65</v>
      </c>
      <c r="J4428" t="s">
        <v>50</v>
      </c>
      <c r="K4428" t="s">
        <v>51</v>
      </c>
      <c r="L4428">
        <v>2709</v>
      </c>
      <c r="M4428" t="s">
        <v>80</v>
      </c>
      <c r="N4428" t="s">
        <v>168</v>
      </c>
      <c r="O4428" t="s">
        <v>189</v>
      </c>
      <c r="P4428" t="s">
        <v>56</v>
      </c>
      <c r="Q4428" t="s">
        <v>108</v>
      </c>
      <c r="R4428" t="s">
        <v>1347</v>
      </c>
      <c r="S4428" t="s">
        <v>186</v>
      </c>
      <c r="T4428" t="s">
        <v>102</v>
      </c>
      <c r="U4428" t="s">
        <v>143</v>
      </c>
      <c r="V4428">
        <v>96317</v>
      </c>
      <c r="W4428">
        <v>60696</v>
      </c>
      <c r="X4428">
        <v>18.100000000000001</v>
      </c>
      <c r="Y4428">
        <v>11.1</v>
      </c>
      <c r="Z4428">
        <v>85750.29</v>
      </c>
      <c r="AB4428">
        <v>33.119999999999997</v>
      </c>
      <c r="AC4428">
        <v>2840049.6</v>
      </c>
      <c r="AD4428">
        <v>6537602.1100000003</v>
      </c>
      <c r="AE4428">
        <v>166.76</v>
      </c>
      <c r="AF4428">
        <v>1090210527.8599999</v>
      </c>
      <c r="AG4428">
        <v>37689.21</v>
      </c>
      <c r="AH4428">
        <v>0</v>
      </c>
      <c r="AI4428">
        <v>0</v>
      </c>
      <c r="AJ4428">
        <v>6.13</v>
      </c>
      <c r="AK4428">
        <v>0</v>
      </c>
      <c r="AL4428">
        <v>0.13400000000000001</v>
      </c>
      <c r="AM4428">
        <v>8760.39</v>
      </c>
      <c r="AN4428">
        <v>445.8</v>
      </c>
      <c r="AO4428">
        <v>408</v>
      </c>
      <c r="AP4428">
        <v>181886.4</v>
      </c>
      <c r="AQ4428">
        <v>3068385.6</v>
      </c>
      <c r="AR4428" t="s">
        <v>61</v>
      </c>
      <c r="AS4428" t="s">
        <v>61</v>
      </c>
      <c r="AT4428" t="s">
        <v>62</v>
      </c>
      <c r="AU4428" t="s">
        <v>63</v>
      </c>
    </row>
    <row r="4429" spans="1:47" x14ac:dyDescent="0.25">
      <c r="A4429" t="s">
        <v>5759</v>
      </c>
      <c r="B4429">
        <v>2025</v>
      </c>
      <c r="C4429">
        <v>10</v>
      </c>
      <c r="D4429" t="s">
        <v>119</v>
      </c>
      <c r="E4429" s="1">
        <v>45934</v>
      </c>
      <c r="F4429" s="1">
        <v>45942</v>
      </c>
      <c r="G4429">
        <v>8</v>
      </c>
      <c r="H4429">
        <v>18.399999999999999</v>
      </c>
      <c r="I4429" t="s">
        <v>49</v>
      </c>
      <c r="J4429" t="s">
        <v>50</v>
      </c>
      <c r="K4429" t="s">
        <v>51</v>
      </c>
      <c r="L4429">
        <v>2709</v>
      </c>
      <c r="M4429" t="s">
        <v>80</v>
      </c>
      <c r="N4429" t="s">
        <v>69</v>
      </c>
      <c r="O4429" t="s">
        <v>91</v>
      </c>
      <c r="P4429" t="s">
        <v>140</v>
      </c>
      <c r="Q4429" t="s">
        <v>128</v>
      </c>
      <c r="R4429" t="s">
        <v>305</v>
      </c>
      <c r="S4429" t="s">
        <v>58</v>
      </c>
      <c r="T4429" t="s">
        <v>59</v>
      </c>
      <c r="U4429" t="s">
        <v>259</v>
      </c>
      <c r="V4429">
        <v>234458</v>
      </c>
      <c r="W4429">
        <v>172131</v>
      </c>
      <c r="X4429">
        <v>13.1</v>
      </c>
      <c r="Y4429">
        <v>11.5</v>
      </c>
      <c r="Z4429">
        <v>190230.39</v>
      </c>
      <c r="AB4429">
        <v>22.32</v>
      </c>
      <c r="AC4429">
        <v>4245942.3</v>
      </c>
      <c r="AD4429">
        <v>12125285.060000001</v>
      </c>
      <c r="AE4429">
        <v>280.88</v>
      </c>
      <c r="AF4429">
        <v>3405750067.6500001</v>
      </c>
      <c r="AG4429">
        <v>18328.54</v>
      </c>
      <c r="AH4429">
        <v>1.7</v>
      </c>
      <c r="AI4429">
        <v>58270.93</v>
      </c>
      <c r="AJ4429">
        <v>9.16</v>
      </c>
      <c r="AK4429">
        <v>1110676.1100000001</v>
      </c>
      <c r="AL4429">
        <v>8.5000000000000006E-2</v>
      </c>
      <c r="AM4429">
        <v>10306.49</v>
      </c>
      <c r="AN4429">
        <v>186.8</v>
      </c>
      <c r="AO4429">
        <v>650.02</v>
      </c>
      <c r="AP4429">
        <v>121423.74</v>
      </c>
      <c r="AQ4429">
        <v>4454272</v>
      </c>
      <c r="AR4429" t="s">
        <v>61</v>
      </c>
      <c r="AS4429" t="s">
        <v>61</v>
      </c>
      <c r="AT4429" t="s">
        <v>62</v>
      </c>
      <c r="AU4429" t="s">
        <v>63</v>
      </c>
    </row>
    <row r="4430" spans="1:47" x14ac:dyDescent="0.25">
      <c r="A4430" t="s">
        <v>5760</v>
      </c>
      <c r="B4430">
        <v>2023</v>
      </c>
      <c r="C4430">
        <v>4</v>
      </c>
      <c r="D4430" t="s">
        <v>77</v>
      </c>
      <c r="E4430" s="1">
        <v>45019</v>
      </c>
      <c r="F4430" s="1">
        <v>45046</v>
      </c>
      <c r="G4430">
        <v>27</v>
      </c>
      <c r="H4430">
        <v>5.0999999999999996</v>
      </c>
      <c r="I4430" t="s">
        <v>49</v>
      </c>
      <c r="J4430" t="s">
        <v>66</v>
      </c>
      <c r="K4430" t="s">
        <v>391</v>
      </c>
      <c r="L4430">
        <v>9999.99</v>
      </c>
      <c r="M4430" t="s">
        <v>68</v>
      </c>
      <c r="N4430" t="s">
        <v>53</v>
      </c>
      <c r="O4430" t="s">
        <v>99</v>
      </c>
      <c r="P4430" t="s">
        <v>201</v>
      </c>
      <c r="Q4430" t="s">
        <v>100</v>
      </c>
      <c r="R4430" t="s">
        <v>334</v>
      </c>
      <c r="S4430" t="s">
        <v>130</v>
      </c>
      <c r="T4430" t="s">
        <v>131</v>
      </c>
      <c r="U4430" t="s">
        <v>75</v>
      </c>
      <c r="V4430">
        <v>83045</v>
      </c>
      <c r="W4430">
        <v>52070</v>
      </c>
      <c r="X4430">
        <v>7.6</v>
      </c>
      <c r="Y4430">
        <v>12.3</v>
      </c>
      <c r="Z4430">
        <v>66443.3</v>
      </c>
      <c r="AB4430">
        <v>40.049999999999997</v>
      </c>
      <c r="AC4430">
        <v>2661054.17</v>
      </c>
      <c r="AD4430">
        <v>31252935.02</v>
      </c>
      <c r="AE4430">
        <v>287.7</v>
      </c>
      <c r="AF4430">
        <v>8991469405.25</v>
      </c>
      <c r="AG4430">
        <v>91004.37</v>
      </c>
      <c r="AH4430">
        <v>3</v>
      </c>
      <c r="AI4430">
        <v>85502.25</v>
      </c>
      <c r="AJ4430">
        <v>18.7</v>
      </c>
      <c r="AK4430">
        <v>5844298.8499999996</v>
      </c>
      <c r="AL4430">
        <v>0.13100000000000001</v>
      </c>
      <c r="AM4430">
        <v>40941.339999999997</v>
      </c>
      <c r="AN4430">
        <v>1272.3</v>
      </c>
      <c r="AO4430">
        <v>485.92</v>
      </c>
      <c r="AP4430">
        <v>618236.02</v>
      </c>
      <c r="AQ4430">
        <v>3496738.15</v>
      </c>
      <c r="AR4430" t="s">
        <v>61</v>
      </c>
      <c r="AS4430" t="s">
        <v>61</v>
      </c>
      <c r="AT4430" t="s">
        <v>62</v>
      </c>
      <c r="AU4430" t="s">
        <v>63</v>
      </c>
    </row>
    <row r="4431" spans="1:47" x14ac:dyDescent="0.25">
      <c r="A4431" t="s">
        <v>5761</v>
      </c>
      <c r="B4431">
        <v>2024</v>
      </c>
      <c r="C4431">
        <v>6</v>
      </c>
      <c r="D4431" t="s">
        <v>77</v>
      </c>
      <c r="E4431" s="1">
        <v>45464</v>
      </c>
      <c r="F4431" s="1">
        <v>45471</v>
      </c>
      <c r="G4431">
        <v>7</v>
      </c>
      <c r="H4431">
        <v>19.5</v>
      </c>
      <c r="I4431" t="s">
        <v>49</v>
      </c>
      <c r="J4431" t="s">
        <v>50</v>
      </c>
      <c r="K4431" t="s">
        <v>51</v>
      </c>
      <c r="L4431">
        <v>2709</v>
      </c>
      <c r="M4431" t="s">
        <v>98</v>
      </c>
      <c r="N4431" t="s">
        <v>168</v>
      </c>
      <c r="O4431" t="s">
        <v>54</v>
      </c>
      <c r="P4431" t="s">
        <v>201</v>
      </c>
      <c r="Q4431" t="s">
        <v>92</v>
      </c>
      <c r="R4431" t="s">
        <v>893</v>
      </c>
      <c r="S4431" t="s">
        <v>186</v>
      </c>
      <c r="T4431" t="s">
        <v>95</v>
      </c>
      <c r="U4431" t="s">
        <v>60</v>
      </c>
      <c r="V4431">
        <v>88046</v>
      </c>
      <c r="W4431">
        <v>61081</v>
      </c>
      <c r="X4431">
        <v>11</v>
      </c>
      <c r="Y4431">
        <v>11.9</v>
      </c>
      <c r="Z4431">
        <v>77490.02</v>
      </c>
      <c r="AB4431">
        <v>25.58</v>
      </c>
      <c r="AC4431">
        <v>1982194.71</v>
      </c>
      <c r="AD4431">
        <v>7653689.2800000003</v>
      </c>
      <c r="AE4431">
        <v>273.63</v>
      </c>
      <c r="AF4431">
        <v>2094278997.6900001</v>
      </c>
      <c r="AG4431">
        <v>211175.28</v>
      </c>
      <c r="AH4431">
        <v>2.2999999999999998</v>
      </c>
      <c r="AI4431">
        <v>25951.66</v>
      </c>
      <c r="AJ4431">
        <v>2.5499999999999998</v>
      </c>
      <c r="AK4431">
        <v>195169.08</v>
      </c>
      <c r="AL4431">
        <v>0.27300000000000002</v>
      </c>
      <c r="AM4431">
        <v>20894.57</v>
      </c>
      <c r="AN4431">
        <v>357.5</v>
      </c>
      <c r="AO4431">
        <v>461.29</v>
      </c>
      <c r="AP4431">
        <v>164911.18</v>
      </c>
      <c r="AQ4431">
        <v>2405127.4</v>
      </c>
      <c r="AR4431" t="s">
        <v>61</v>
      </c>
      <c r="AS4431" t="s">
        <v>61</v>
      </c>
      <c r="AT4431" t="s">
        <v>62</v>
      </c>
      <c r="AU4431" t="s">
        <v>63</v>
      </c>
    </row>
    <row r="4432" spans="1:47" x14ac:dyDescent="0.25">
      <c r="A4432" t="s">
        <v>5762</v>
      </c>
      <c r="B4432">
        <v>2025</v>
      </c>
      <c r="C4432">
        <v>5</v>
      </c>
      <c r="D4432" t="s">
        <v>77</v>
      </c>
      <c r="E4432" s="1">
        <v>45791</v>
      </c>
      <c r="F4432" s="1">
        <v>45805</v>
      </c>
      <c r="G4432">
        <v>14</v>
      </c>
      <c r="H4432">
        <v>1.6</v>
      </c>
      <c r="I4432" t="s">
        <v>49</v>
      </c>
      <c r="J4432" t="s">
        <v>50</v>
      </c>
      <c r="K4432" t="s">
        <v>223</v>
      </c>
      <c r="L4432">
        <v>2710.1109999999999</v>
      </c>
      <c r="M4432" t="s">
        <v>68</v>
      </c>
      <c r="N4432" t="s">
        <v>168</v>
      </c>
      <c r="O4432" t="s">
        <v>99</v>
      </c>
      <c r="P4432" t="s">
        <v>196</v>
      </c>
      <c r="Q4432" t="s">
        <v>82</v>
      </c>
      <c r="R4432" t="s">
        <v>1197</v>
      </c>
      <c r="S4432" t="s">
        <v>123</v>
      </c>
      <c r="T4432" t="s">
        <v>74</v>
      </c>
      <c r="U4432" t="s">
        <v>87</v>
      </c>
      <c r="V4432">
        <v>56003</v>
      </c>
      <c r="W4432">
        <v>40790</v>
      </c>
      <c r="X4432">
        <v>8.4</v>
      </c>
      <c r="Y4432">
        <v>14.1</v>
      </c>
      <c r="Z4432">
        <v>51223.79</v>
      </c>
      <c r="AB4432">
        <v>17.440000000000001</v>
      </c>
      <c r="AC4432">
        <v>893342.9</v>
      </c>
      <c r="AD4432">
        <v>59529727.549999997</v>
      </c>
      <c r="AE4432">
        <v>275.04000000000002</v>
      </c>
      <c r="AF4432">
        <v>16373056265.35</v>
      </c>
      <c r="AG4432">
        <v>69720.210000000006</v>
      </c>
      <c r="AH4432">
        <v>1.8</v>
      </c>
      <c r="AI4432">
        <v>62686.89</v>
      </c>
      <c r="AJ4432">
        <v>18.329999999999998</v>
      </c>
      <c r="AK4432">
        <v>10911799.060000001</v>
      </c>
      <c r="AL4432">
        <v>0.17699999999999999</v>
      </c>
      <c r="AM4432">
        <v>105367.62</v>
      </c>
      <c r="AN4432">
        <v>503.9</v>
      </c>
      <c r="AO4432">
        <v>600.84</v>
      </c>
      <c r="AP4432">
        <v>302763.28000000003</v>
      </c>
      <c r="AQ4432">
        <v>1433880.9</v>
      </c>
      <c r="AR4432" t="s">
        <v>61</v>
      </c>
      <c r="AS4432" t="s">
        <v>61</v>
      </c>
      <c r="AT4432" t="s">
        <v>62</v>
      </c>
      <c r="AU4432" t="s">
        <v>63</v>
      </c>
    </row>
    <row r="4433" spans="1:47" x14ac:dyDescent="0.25">
      <c r="A4433" t="s">
        <v>5763</v>
      </c>
      <c r="B4433">
        <v>2020</v>
      </c>
      <c r="C4433">
        <v>1</v>
      </c>
      <c r="D4433" t="s">
        <v>48</v>
      </c>
      <c r="E4433" s="1">
        <v>43846</v>
      </c>
      <c r="F4433" s="1">
        <v>43856</v>
      </c>
      <c r="G4433">
        <v>10</v>
      </c>
      <c r="H4433">
        <v>15.9</v>
      </c>
      <c r="I4433" t="s">
        <v>65</v>
      </c>
      <c r="J4433" t="s">
        <v>50</v>
      </c>
      <c r="K4433" t="s">
        <v>51</v>
      </c>
      <c r="L4433">
        <v>2709</v>
      </c>
      <c r="M4433" t="s">
        <v>114</v>
      </c>
      <c r="N4433" t="s">
        <v>53</v>
      </c>
      <c r="O4433" t="s">
        <v>189</v>
      </c>
      <c r="P4433" t="s">
        <v>82</v>
      </c>
      <c r="Q4433" t="s">
        <v>55</v>
      </c>
      <c r="R4433" t="s">
        <v>1874</v>
      </c>
      <c r="S4433" t="s">
        <v>58</v>
      </c>
      <c r="T4433" t="s">
        <v>74</v>
      </c>
      <c r="U4433" t="s">
        <v>87</v>
      </c>
      <c r="V4433">
        <v>311745</v>
      </c>
      <c r="W4433">
        <v>191187</v>
      </c>
      <c r="X4433">
        <v>21.5</v>
      </c>
      <c r="Y4433">
        <v>14.7</v>
      </c>
      <c r="Z4433">
        <v>249999.56</v>
      </c>
      <c r="AB4433">
        <v>25.04</v>
      </c>
      <c r="AC4433">
        <v>6259988.9800000004</v>
      </c>
      <c r="AD4433">
        <v>20807463.379999999</v>
      </c>
      <c r="AE4433">
        <v>163.68</v>
      </c>
      <c r="AF4433">
        <v>3405765606.04</v>
      </c>
      <c r="AG4433">
        <v>182765.41</v>
      </c>
      <c r="AH4433">
        <v>1.1000000000000001</v>
      </c>
      <c r="AI4433">
        <v>31847.9</v>
      </c>
      <c r="AJ4433">
        <v>23.67</v>
      </c>
      <c r="AK4433">
        <v>0</v>
      </c>
      <c r="AL4433">
        <v>0.16</v>
      </c>
      <c r="AM4433">
        <v>33291.94</v>
      </c>
      <c r="AN4433">
        <v>266.60000000000002</v>
      </c>
      <c r="AO4433">
        <v>420.23</v>
      </c>
      <c r="AP4433">
        <v>112033.32</v>
      </c>
      <c r="AQ4433">
        <v>6619927.5499999998</v>
      </c>
      <c r="AR4433" t="s">
        <v>61</v>
      </c>
      <c r="AS4433" t="s">
        <v>61</v>
      </c>
      <c r="AT4433" t="s">
        <v>62</v>
      </c>
      <c r="AU4433" t="s">
        <v>63</v>
      </c>
    </row>
    <row r="4434" spans="1:47" x14ac:dyDescent="0.25">
      <c r="A4434" t="s">
        <v>5764</v>
      </c>
      <c r="B4434">
        <v>2023</v>
      </c>
      <c r="C4434">
        <v>5</v>
      </c>
      <c r="D4434" t="s">
        <v>77</v>
      </c>
      <c r="E4434" s="1">
        <v>45069</v>
      </c>
      <c r="F4434" s="1">
        <v>45074</v>
      </c>
      <c r="G4434">
        <v>5</v>
      </c>
      <c r="H4434">
        <v>9.1999999999999993</v>
      </c>
      <c r="I4434" t="s">
        <v>49</v>
      </c>
      <c r="J4434" t="s">
        <v>50</v>
      </c>
      <c r="K4434" t="s">
        <v>51</v>
      </c>
      <c r="L4434">
        <v>2709</v>
      </c>
      <c r="M4434" t="s">
        <v>68</v>
      </c>
      <c r="N4434" t="s">
        <v>168</v>
      </c>
      <c r="O4434" t="s">
        <v>54</v>
      </c>
      <c r="P4434" t="s">
        <v>71</v>
      </c>
      <c r="Q4434" t="s">
        <v>82</v>
      </c>
      <c r="R4434" t="s">
        <v>1253</v>
      </c>
      <c r="S4434" t="s">
        <v>186</v>
      </c>
      <c r="T4434" t="s">
        <v>86</v>
      </c>
      <c r="U4434" t="s">
        <v>259</v>
      </c>
      <c r="V4434">
        <v>111408</v>
      </c>
      <c r="W4434">
        <v>73359</v>
      </c>
      <c r="X4434">
        <v>9.3000000000000007</v>
      </c>
      <c r="Y4434">
        <v>13.4</v>
      </c>
      <c r="Z4434">
        <v>86785.61</v>
      </c>
      <c r="AB4434">
        <v>29.78</v>
      </c>
      <c r="AC4434">
        <v>2584475.4700000002</v>
      </c>
      <c r="AD4434">
        <v>5672307.4699999997</v>
      </c>
      <c r="AE4434">
        <v>282.95</v>
      </c>
      <c r="AF4434">
        <v>1604979398.6400001</v>
      </c>
      <c r="AG4434">
        <v>80253.63</v>
      </c>
      <c r="AH4434">
        <v>1.3</v>
      </c>
      <c r="AI4434">
        <v>18941.12</v>
      </c>
      <c r="AJ4434">
        <v>24.07</v>
      </c>
      <c r="AK4434">
        <v>1365324.41</v>
      </c>
      <c r="AL4434">
        <v>0.17699999999999999</v>
      </c>
      <c r="AM4434">
        <v>10039.98</v>
      </c>
      <c r="AN4434">
        <v>227.7</v>
      </c>
      <c r="AO4434">
        <v>418.52</v>
      </c>
      <c r="AP4434">
        <v>95297</v>
      </c>
      <c r="AQ4434">
        <v>2789007.2</v>
      </c>
      <c r="AR4434" t="s">
        <v>61</v>
      </c>
      <c r="AS4434" t="s">
        <v>61</v>
      </c>
      <c r="AT4434" t="s">
        <v>62</v>
      </c>
      <c r="AU4434" t="s">
        <v>63</v>
      </c>
    </row>
    <row r="4435" spans="1:47" x14ac:dyDescent="0.25">
      <c r="A4435" t="s">
        <v>5765</v>
      </c>
      <c r="B4435">
        <v>2025</v>
      </c>
      <c r="C4435">
        <v>3</v>
      </c>
      <c r="D4435" t="s">
        <v>48</v>
      </c>
      <c r="E4435" s="1">
        <v>45747</v>
      </c>
      <c r="F4435" s="1">
        <v>45776</v>
      </c>
      <c r="G4435">
        <v>29</v>
      </c>
      <c r="H4435">
        <v>1.5</v>
      </c>
      <c r="I4435" t="s">
        <v>65</v>
      </c>
      <c r="J4435" t="s">
        <v>66</v>
      </c>
      <c r="K4435" t="s">
        <v>245</v>
      </c>
      <c r="L4435">
        <v>8905.9</v>
      </c>
      <c r="M4435" t="s">
        <v>80</v>
      </c>
      <c r="N4435" t="s">
        <v>69</v>
      </c>
      <c r="O4435" t="s">
        <v>54</v>
      </c>
      <c r="P4435" t="s">
        <v>184</v>
      </c>
      <c r="Q4435" t="s">
        <v>159</v>
      </c>
      <c r="R4435" t="s">
        <v>4608</v>
      </c>
      <c r="S4435" t="s">
        <v>137</v>
      </c>
      <c r="T4435" t="s">
        <v>95</v>
      </c>
      <c r="U4435" t="s">
        <v>110</v>
      </c>
      <c r="V4435">
        <v>3135</v>
      </c>
      <c r="W4435">
        <v>2005</v>
      </c>
      <c r="X4435">
        <v>15.4</v>
      </c>
      <c r="Y4435">
        <v>12.9</v>
      </c>
      <c r="Z4435">
        <v>2424.34</v>
      </c>
      <c r="AB4435">
        <v>27.01</v>
      </c>
      <c r="AC4435">
        <v>65481.42</v>
      </c>
      <c r="AD4435">
        <v>1928756.42</v>
      </c>
      <c r="AE4435">
        <v>277.87</v>
      </c>
      <c r="AF4435">
        <v>535943546.43000001</v>
      </c>
      <c r="AG4435">
        <v>123688.6</v>
      </c>
      <c r="AH4435">
        <v>0</v>
      </c>
      <c r="AI4435">
        <v>0</v>
      </c>
      <c r="AJ4435">
        <v>7.76</v>
      </c>
      <c r="AK4435">
        <v>0</v>
      </c>
      <c r="AL4435">
        <v>0.158</v>
      </c>
      <c r="AM4435">
        <v>3047.44</v>
      </c>
      <c r="AN4435">
        <v>1342.3</v>
      </c>
      <c r="AO4435">
        <v>660.35</v>
      </c>
      <c r="AP4435">
        <v>886387.81</v>
      </c>
      <c r="AQ4435">
        <v>1078605.27</v>
      </c>
      <c r="AR4435" t="s">
        <v>61</v>
      </c>
      <c r="AS4435" t="s">
        <v>61</v>
      </c>
      <c r="AT4435" t="s">
        <v>293</v>
      </c>
      <c r="AU4435" t="s">
        <v>63</v>
      </c>
    </row>
    <row r="4436" spans="1:47" x14ac:dyDescent="0.25">
      <c r="A4436" t="s">
        <v>5766</v>
      </c>
      <c r="B4436">
        <v>2021</v>
      </c>
      <c r="C4436">
        <v>8</v>
      </c>
      <c r="D4436" t="s">
        <v>89</v>
      </c>
      <c r="E4436" s="1">
        <v>44425</v>
      </c>
      <c r="F4436" s="1">
        <v>44439</v>
      </c>
      <c r="G4436">
        <v>14</v>
      </c>
      <c r="H4436">
        <v>10.9</v>
      </c>
      <c r="I4436" t="s">
        <v>49</v>
      </c>
      <c r="J4436" t="s">
        <v>50</v>
      </c>
      <c r="K4436" t="s">
        <v>423</v>
      </c>
      <c r="L4436">
        <v>2710.1941000000002</v>
      </c>
      <c r="M4436" t="s">
        <v>90</v>
      </c>
      <c r="N4436" t="s">
        <v>106</v>
      </c>
      <c r="O4436" t="s">
        <v>107</v>
      </c>
      <c r="P4436" t="s">
        <v>131</v>
      </c>
      <c r="Q4436" t="s">
        <v>56</v>
      </c>
      <c r="R4436" t="s">
        <v>1804</v>
      </c>
      <c r="S4436" t="s">
        <v>142</v>
      </c>
      <c r="T4436" t="s">
        <v>86</v>
      </c>
      <c r="U4436" t="s">
        <v>103</v>
      </c>
      <c r="V4436">
        <v>63155</v>
      </c>
      <c r="W4436">
        <v>38835</v>
      </c>
      <c r="X4436">
        <v>24.3</v>
      </c>
      <c r="Y4436">
        <v>16</v>
      </c>
      <c r="Z4436">
        <v>58037.87</v>
      </c>
      <c r="AB4436">
        <v>26.6</v>
      </c>
      <c r="AC4436">
        <v>1543807.34</v>
      </c>
      <c r="AD4436">
        <v>35508149.240000002</v>
      </c>
      <c r="AE4436">
        <v>166.5</v>
      </c>
      <c r="AF4436">
        <v>5912106848.46</v>
      </c>
      <c r="AG4436">
        <v>216492.71</v>
      </c>
      <c r="AH4436">
        <v>0</v>
      </c>
      <c r="AI4436">
        <v>0</v>
      </c>
      <c r="AJ4436">
        <v>7.95</v>
      </c>
      <c r="AK4436">
        <v>2822897.86</v>
      </c>
      <c r="AL4436">
        <v>0.192</v>
      </c>
      <c r="AM4436">
        <v>68175.649999999994</v>
      </c>
      <c r="AN4436">
        <v>370.9</v>
      </c>
      <c r="AO4436">
        <v>463.05</v>
      </c>
      <c r="AP4436">
        <v>171745.24</v>
      </c>
      <c r="AQ4436">
        <v>2000220.94</v>
      </c>
      <c r="AR4436" t="s">
        <v>61</v>
      </c>
      <c r="AS4436" t="s">
        <v>61</v>
      </c>
      <c r="AT4436" t="s">
        <v>62</v>
      </c>
      <c r="AU4436" t="s">
        <v>63</v>
      </c>
    </row>
    <row r="4437" spans="1:47" x14ac:dyDescent="0.25">
      <c r="A4437" t="s">
        <v>5767</v>
      </c>
      <c r="B4437">
        <v>2021</v>
      </c>
      <c r="C4437">
        <v>11</v>
      </c>
      <c r="D4437" t="s">
        <v>119</v>
      </c>
      <c r="E4437" s="1">
        <v>44509</v>
      </c>
      <c r="F4437" s="1">
        <v>44524</v>
      </c>
      <c r="G4437">
        <v>15</v>
      </c>
      <c r="H4437">
        <v>2.7</v>
      </c>
      <c r="I4437" t="s">
        <v>49</v>
      </c>
      <c r="J4437" t="s">
        <v>50</v>
      </c>
      <c r="K4437" t="s">
        <v>51</v>
      </c>
      <c r="L4437">
        <v>2709</v>
      </c>
      <c r="M4437" t="s">
        <v>80</v>
      </c>
      <c r="N4437" t="s">
        <v>106</v>
      </c>
      <c r="O4437" t="s">
        <v>54</v>
      </c>
      <c r="P4437" t="s">
        <v>159</v>
      </c>
      <c r="Q4437" t="s">
        <v>128</v>
      </c>
      <c r="R4437" t="s">
        <v>192</v>
      </c>
      <c r="S4437" t="s">
        <v>186</v>
      </c>
      <c r="T4437" t="s">
        <v>148</v>
      </c>
      <c r="U4437" t="s">
        <v>166</v>
      </c>
      <c r="V4437">
        <v>87126</v>
      </c>
      <c r="W4437">
        <v>57202</v>
      </c>
      <c r="X4437">
        <v>16.5</v>
      </c>
      <c r="Y4437">
        <v>12.1</v>
      </c>
      <c r="Z4437">
        <v>82282.77</v>
      </c>
      <c r="AB4437">
        <v>12.57</v>
      </c>
      <c r="AC4437">
        <v>1034294.42</v>
      </c>
      <c r="AD4437">
        <v>7154486.8499999996</v>
      </c>
      <c r="AE4437">
        <v>168.79</v>
      </c>
      <c r="AF4437">
        <v>1207605835.4100001</v>
      </c>
      <c r="AG4437">
        <v>151501.81</v>
      </c>
      <c r="AH4437">
        <v>0.8</v>
      </c>
      <c r="AI4437">
        <v>20684.150000000001</v>
      </c>
      <c r="AJ4437">
        <v>3.11</v>
      </c>
      <c r="AK4437">
        <v>222504.54</v>
      </c>
      <c r="AL4437">
        <v>0.182</v>
      </c>
      <c r="AM4437">
        <v>13021.17</v>
      </c>
      <c r="AN4437">
        <v>487.5</v>
      </c>
      <c r="AO4437">
        <v>604.21</v>
      </c>
      <c r="AP4437">
        <v>294552.38</v>
      </c>
      <c r="AQ4437">
        <v>1514053.93</v>
      </c>
      <c r="AR4437" t="s">
        <v>61</v>
      </c>
      <c r="AS4437" t="s">
        <v>61</v>
      </c>
      <c r="AT4437" t="s">
        <v>62</v>
      </c>
      <c r="AU4437" t="s">
        <v>63</v>
      </c>
    </row>
    <row r="4438" spans="1:47" x14ac:dyDescent="0.25">
      <c r="A4438" t="s">
        <v>5768</v>
      </c>
      <c r="B4438">
        <v>2021</v>
      </c>
      <c r="C4438">
        <v>9</v>
      </c>
      <c r="D4438" t="s">
        <v>89</v>
      </c>
      <c r="E4438" s="1">
        <v>44458</v>
      </c>
      <c r="F4438" s="1">
        <v>44464</v>
      </c>
      <c r="G4438">
        <v>6</v>
      </c>
      <c r="H4438">
        <v>14.7</v>
      </c>
      <c r="I4438" t="s">
        <v>65</v>
      </c>
      <c r="J4438" t="s">
        <v>50</v>
      </c>
      <c r="K4438" t="s">
        <v>51</v>
      </c>
      <c r="L4438">
        <v>2709</v>
      </c>
      <c r="M4438" t="s">
        <v>98</v>
      </c>
      <c r="N4438" t="s">
        <v>106</v>
      </c>
      <c r="O4438" t="s">
        <v>107</v>
      </c>
      <c r="P4438" t="s">
        <v>128</v>
      </c>
      <c r="Q4438" t="s">
        <v>174</v>
      </c>
      <c r="R4438" t="s">
        <v>2595</v>
      </c>
      <c r="S4438" t="s">
        <v>170</v>
      </c>
      <c r="T4438" t="s">
        <v>74</v>
      </c>
      <c r="U4438" t="s">
        <v>132</v>
      </c>
      <c r="V4438">
        <v>75976</v>
      </c>
      <c r="W4438">
        <v>52861</v>
      </c>
      <c r="X4438">
        <v>4.2</v>
      </c>
      <c r="Y4438">
        <v>11.6</v>
      </c>
      <c r="Z4438">
        <v>69265.490000000005</v>
      </c>
      <c r="AB4438">
        <v>25.89</v>
      </c>
      <c r="AC4438">
        <v>1793283.54</v>
      </c>
      <c r="AD4438">
        <v>6296925.7000000002</v>
      </c>
      <c r="AE4438">
        <v>165.03</v>
      </c>
      <c r="AF4438">
        <v>1039181648.27</v>
      </c>
      <c r="AG4438">
        <v>101588.95</v>
      </c>
      <c r="AH4438">
        <v>0</v>
      </c>
      <c r="AI4438">
        <v>0</v>
      </c>
      <c r="AJ4438">
        <v>11.52</v>
      </c>
      <c r="AK4438">
        <v>0</v>
      </c>
      <c r="AL4438">
        <v>0.2</v>
      </c>
      <c r="AM4438">
        <v>12593.85</v>
      </c>
      <c r="AN4438">
        <v>169</v>
      </c>
      <c r="AO4438">
        <v>478.03</v>
      </c>
      <c r="AP4438">
        <v>80787.070000000007</v>
      </c>
      <c r="AQ4438">
        <v>1988253.41</v>
      </c>
      <c r="AR4438" t="s">
        <v>61</v>
      </c>
      <c r="AS4438" t="s">
        <v>61</v>
      </c>
      <c r="AT4438" t="s">
        <v>62</v>
      </c>
      <c r="AU4438" t="s">
        <v>63</v>
      </c>
    </row>
    <row r="4439" spans="1:47" x14ac:dyDescent="0.25">
      <c r="A4439" t="s">
        <v>5769</v>
      </c>
      <c r="B4439">
        <v>2025</v>
      </c>
      <c r="C4439">
        <v>11</v>
      </c>
      <c r="D4439" t="s">
        <v>119</v>
      </c>
      <c r="E4439" s="1">
        <v>45988</v>
      </c>
      <c r="F4439" s="1">
        <v>46008</v>
      </c>
      <c r="G4439">
        <v>20</v>
      </c>
      <c r="H4439">
        <v>11.5</v>
      </c>
      <c r="I4439" t="s">
        <v>65</v>
      </c>
      <c r="J4439" t="s">
        <v>50</v>
      </c>
      <c r="K4439" t="s">
        <v>51</v>
      </c>
      <c r="L4439">
        <v>2709</v>
      </c>
      <c r="M4439" t="s">
        <v>68</v>
      </c>
      <c r="N4439" t="s">
        <v>69</v>
      </c>
      <c r="O4439" t="s">
        <v>189</v>
      </c>
      <c r="P4439" t="s">
        <v>70</v>
      </c>
      <c r="Q4439" t="s">
        <v>131</v>
      </c>
      <c r="R4439" t="s">
        <v>370</v>
      </c>
      <c r="S4439" t="s">
        <v>58</v>
      </c>
      <c r="T4439" t="s">
        <v>187</v>
      </c>
      <c r="U4439" t="s">
        <v>75</v>
      </c>
      <c r="V4439">
        <v>297499</v>
      </c>
      <c r="W4439">
        <v>197892</v>
      </c>
      <c r="X4439">
        <v>22.3</v>
      </c>
      <c r="Y4439">
        <v>14.1</v>
      </c>
      <c r="Z4439">
        <v>258950.27</v>
      </c>
      <c r="AB4439">
        <v>23</v>
      </c>
      <c r="AC4439">
        <v>5955856.21</v>
      </c>
      <c r="AD4439">
        <v>22391429.850000001</v>
      </c>
      <c r="AE4439">
        <v>280.91000000000003</v>
      </c>
      <c r="AF4439">
        <v>6289976559.1599998</v>
      </c>
      <c r="AG4439">
        <v>143224.53</v>
      </c>
      <c r="AH4439">
        <v>0</v>
      </c>
      <c r="AI4439">
        <v>0</v>
      </c>
      <c r="AJ4439">
        <v>1.33</v>
      </c>
      <c r="AK4439">
        <v>0</v>
      </c>
      <c r="AL4439">
        <v>0.251</v>
      </c>
      <c r="AM4439">
        <v>56202.49</v>
      </c>
      <c r="AN4439">
        <v>852.5</v>
      </c>
      <c r="AO4439">
        <v>386.49</v>
      </c>
      <c r="AP4439">
        <v>329482.73</v>
      </c>
      <c r="AQ4439">
        <v>6484765.96</v>
      </c>
      <c r="AR4439" t="s">
        <v>61</v>
      </c>
      <c r="AS4439" t="s">
        <v>61</v>
      </c>
      <c r="AT4439" t="s">
        <v>293</v>
      </c>
      <c r="AU4439" t="s">
        <v>63</v>
      </c>
    </row>
    <row r="4440" spans="1:47" x14ac:dyDescent="0.25">
      <c r="A4440" t="s">
        <v>5770</v>
      </c>
      <c r="B4440">
        <v>2025</v>
      </c>
      <c r="C4440">
        <v>6</v>
      </c>
      <c r="D4440" t="s">
        <v>77</v>
      </c>
      <c r="E4440" s="1">
        <v>45838</v>
      </c>
      <c r="F4440" s="1">
        <v>45855</v>
      </c>
      <c r="G4440">
        <v>17</v>
      </c>
      <c r="H4440">
        <v>16.2</v>
      </c>
      <c r="I4440" t="s">
        <v>49</v>
      </c>
      <c r="J4440" t="s">
        <v>50</v>
      </c>
      <c r="K4440" t="s">
        <v>423</v>
      </c>
      <c r="L4440">
        <v>2710.1941000000002</v>
      </c>
      <c r="M4440" t="s">
        <v>114</v>
      </c>
      <c r="N4440" t="s">
        <v>168</v>
      </c>
      <c r="O4440" t="s">
        <v>91</v>
      </c>
      <c r="P4440" t="s">
        <v>55</v>
      </c>
      <c r="Q4440" t="s">
        <v>56</v>
      </c>
      <c r="R4440" t="s">
        <v>1188</v>
      </c>
      <c r="S4440" t="s">
        <v>142</v>
      </c>
      <c r="T4440" t="s">
        <v>131</v>
      </c>
      <c r="U4440" t="s">
        <v>60</v>
      </c>
      <c r="V4440">
        <v>35820</v>
      </c>
      <c r="W4440">
        <v>20977</v>
      </c>
      <c r="X4440">
        <v>18.3</v>
      </c>
      <c r="Y4440">
        <v>15.2</v>
      </c>
      <c r="Z4440">
        <v>33520.49</v>
      </c>
      <c r="AB4440">
        <v>29.85</v>
      </c>
      <c r="AC4440">
        <v>1000586.63</v>
      </c>
      <c r="AD4440">
        <v>34990363.490000002</v>
      </c>
      <c r="AE4440">
        <v>284.81</v>
      </c>
      <c r="AF4440">
        <v>9965605425.5900002</v>
      </c>
      <c r="AG4440">
        <v>112465.68</v>
      </c>
      <c r="AH4440">
        <v>0.2</v>
      </c>
      <c r="AI4440">
        <v>1647.41</v>
      </c>
      <c r="AJ4440">
        <v>10.8</v>
      </c>
      <c r="AK4440">
        <v>3778959.26</v>
      </c>
      <c r="AL4440">
        <v>0.30499999999999999</v>
      </c>
      <c r="AM4440">
        <v>106720.61</v>
      </c>
      <c r="AN4440">
        <v>853.3</v>
      </c>
      <c r="AO4440">
        <v>567.4</v>
      </c>
      <c r="AP4440">
        <v>484162.42</v>
      </c>
      <c r="AQ4440">
        <v>1705582.75</v>
      </c>
      <c r="AR4440" t="s">
        <v>61</v>
      </c>
      <c r="AS4440" t="s">
        <v>61</v>
      </c>
      <c r="AT4440" t="s">
        <v>62</v>
      </c>
      <c r="AU4440" t="s">
        <v>117</v>
      </c>
    </row>
    <row r="4441" spans="1:47" x14ac:dyDescent="0.25">
      <c r="A4441" t="s">
        <v>5771</v>
      </c>
      <c r="B4441">
        <v>2021</v>
      </c>
      <c r="C4441">
        <v>1</v>
      </c>
      <c r="D4441" t="s">
        <v>48</v>
      </c>
      <c r="E4441" s="1">
        <v>44218</v>
      </c>
      <c r="F4441" s="1">
        <v>44233</v>
      </c>
      <c r="G4441">
        <v>15</v>
      </c>
      <c r="H4441">
        <v>7.6</v>
      </c>
      <c r="I4441" t="s">
        <v>49</v>
      </c>
      <c r="J4441" t="s">
        <v>112</v>
      </c>
      <c r="K4441" t="s">
        <v>340</v>
      </c>
      <c r="L4441">
        <v>7208.39</v>
      </c>
      <c r="M4441" t="s">
        <v>114</v>
      </c>
      <c r="N4441" t="s">
        <v>81</v>
      </c>
      <c r="O4441" t="s">
        <v>200</v>
      </c>
      <c r="P4441" t="s">
        <v>108</v>
      </c>
      <c r="Q4441" t="s">
        <v>128</v>
      </c>
      <c r="R4441" t="s">
        <v>370</v>
      </c>
      <c r="S4441" t="s">
        <v>73</v>
      </c>
      <c r="T4441" t="s">
        <v>95</v>
      </c>
      <c r="U4441" t="s">
        <v>259</v>
      </c>
      <c r="V4441">
        <v>13668</v>
      </c>
      <c r="W4441">
        <v>8212</v>
      </c>
      <c r="X4441">
        <v>7.7</v>
      </c>
      <c r="Y4441">
        <v>12.2</v>
      </c>
      <c r="Z4441">
        <v>12250.6</v>
      </c>
      <c r="AB4441">
        <v>33.840000000000003</v>
      </c>
      <c r="AC4441">
        <v>414560.3</v>
      </c>
      <c r="AD4441">
        <v>5733770.8200000003</v>
      </c>
      <c r="AE4441">
        <v>168.82</v>
      </c>
      <c r="AF4441">
        <v>967975189.83000004</v>
      </c>
      <c r="AG4441">
        <v>241155.15</v>
      </c>
      <c r="AH4441">
        <v>0.5</v>
      </c>
      <c r="AI4441">
        <v>14429.62</v>
      </c>
      <c r="AJ4441">
        <v>23.21</v>
      </c>
      <c r="AK4441">
        <v>1330808.21</v>
      </c>
      <c r="AL4441">
        <v>0.18</v>
      </c>
      <c r="AM4441">
        <v>10320.790000000001</v>
      </c>
      <c r="AN4441">
        <v>368.5</v>
      </c>
      <c r="AO4441">
        <v>706.96</v>
      </c>
      <c r="AP4441">
        <v>260514.76</v>
      </c>
      <c r="AQ4441">
        <v>940980.62</v>
      </c>
      <c r="AR4441" t="s">
        <v>61</v>
      </c>
      <c r="AS4441" t="s">
        <v>61</v>
      </c>
      <c r="AT4441" t="s">
        <v>293</v>
      </c>
      <c r="AU4441" t="s">
        <v>63</v>
      </c>
    </row>
    <row r="4442" spans="1:47" x14ac:dyDescent="0.25">
      <c r="A4442" t="s">
        <v>5772</v>
      </c>
      <c r="B4442">
        <v>2025</v>
      </c>
      <c r="C4442">
        <v>12</v>
      </c>
      <c r="D4442" t="s">
        <v>119</v>
      </c>
      <c r="E4442" s="1">
        <v>45994</v>
      </c>
      <c r="F4442" s="1">
        <v>46014</v>
      </c>
      <c r="G4442">
        <v>20</v>
      </c>
      <c r="H4442">
        <v>12.4</v>
      </c>
      <c r="I4442" t="s">
        <v>49</v>
      </c>
      <c r="J4442" t="s">
        <v>50</v>
      </c>
      <c r="K4442" t="s">
        <v>51</v>
      </c>
      <c r="L4442">
        <v>2709</v>
      </c>
      <c r="M4442" t="s">
        <v>68</v>
      </c>
      <c r="N4442" t="s">
        <v>53</v>
      </c>
      <c r="O4442" t="s">
        <v>200</v>
      </c>
      <c r="P4442" t="s">
        <v>83</v>
      </c>
      <c r="Q4442" t="s">
        <v>70</v>
      </c>
      <c r="R4442" t="s">
        <v>838</v>
      </c>
      <c r="S4442" t="s">
        <v>186</v>
      </c>
      <c r="T4442" t="s">
        <v>95</v>
      </c>
      <c r="U4442" t="s">
        <v>259</v>
      </c>
      <c r="V4442">
        <v>132126</v>
      </c>
      <c r="W4442">
        <v>98215</v>
      </c>
      <c r="X4442">
        <v>17.8</v>
      </c>
      <c r="Y4442">
        <v>12.9</v>
      </c>
      <c r="Z4442">
        <v>117442.59</v>
      </c>
      <c r="AB4442">
        <v>16.739999999999998</v>
      </c>
      <c r="AC4442">
        <v>1965988.96</v>
      </c>
      <c r="AD4442">
        <v>9492884.5500000007</v>
      </c>
      <c r="AE4442">
        <v>284.58</v>
      </c>
      <c r="AF4442">
        <v>2701485085.2399998</v>
      </c>
      <c r="AG4442">
        <v>132377.79999999999</v>
      </c>
      <c r="AH4442">
        <v>3.6</v>
      </c>
      <c r="AI4442">
        <v>32024.13</v>
      </c>
      <c r="AJ4442">
        <v>4.76</v>
      </c>
      <c r="AK4442">
        <v>451861.3</v>
      </c>
      <c r="AL4442">
        <v>0.17799999999999999</v>
      </c>
      <c r="AM4442">
        <v>16897.330000000002</v>
      </c>
      <c r="AN4442">
        <v>421.8</v>
      </c>
      <c r="AO4442">
        <v>481.71</v>
      </c>
      <c r="AP4442">
        <v>203185.28</v>
      </c>
      <c r="AQ4442">
        <v>2350473.5</v>
      </c>
      <c r="AR4442" t="s">
        <v>61</v>
      </c>
      <c r="AS4442" t="s">
        <v>61</v>
      </c>
      <c r="AT4442" t="s">
        <v>62</v>
      </c>
      <c r="AU4442" t="s">
        <v>63</v>
      </c>
    </row>
    <row r="4443" spans="1:47" x14ac:dyDescent="0.25">
      <c r="A4443" t="s">
        <v>5773</v>
      </c>
      <c r="B4443">
        <v>2026</v>
      </c>
      <c r="C4443">
        <v>1</v>
      </c>
      <c r="D4443" t="s">
        <v>48</v>
      </c>
      <c r="E4443" s="1">
        <v>46029</v>
      </c>
      <c r="F4443" s="1">
        <v>46045</v>
      </c>
      <c r="G4443">
        <v>16</v>
      </c>
      <c r="H4443">
        <v>3.2</v>
      </c>
      <c r="I4443" t="s">
        <v>49</v>
      </c>
      <c r="J4443" t="s">
        <v>50</v>
      </c>
      <c r="K4443" t="s">
        <v>145</v>
      </c>
      <c r="L4443">
        <v>2710.19</v>
      </c>
      <c r="M4443" t="s">
        <v>90</v>
      </c>
      <c r="N4443" t="s">
        <v>168</v>
      </c>
      <c r="O4443" t="s">
        <v>99</v>
      </c>
      <c r="P4443" t="s">
        <v>121</v>
      </c>
      <c r="Q4443" t="s">
        <v>100</v>
      </c>
      <c r="R4443" t="s">
        <v>4056</v>
      </c>
      <c r="S4443" t="s">
        <v>170</v>
      </c>
      <c r="T4443" t="s">
        <v>148</v>
      </c>
      <c r="U4443" t="s">
        <v>87</v>
      </c>
      <c r="V4443">
        <v>102997</v>
      </c>
      <c r="W4443">
        <v>60429</v>
      </c>
      <c r="X4443">
        <v>3.3</v>
      </c>
      <c r="Y4443">
        <v>11.2</v>
      </c>
      <c r="Z4443">
        <v>86703.87</v>
      </c>
      <c r="AB4443">
        <v>25.48</v>
      </c>
      <c r="AC4443">
        <v>2209214.61</v>
      </c>
      <c r="AD4443">
        <v>53626343.590000004</v>
      </c>
      <c r="AE4443">
        <v>279.76</v>
      </c>
      <c r="AF4443">
        <v>15002505882.74</v>
      </c>
      <c r="AG4443">
        <v>159013.06</v>
      </c>
      <c r="AH4443">
        <v>0</v>
      </c>
      <c r="AI4443">
        <v>0</v>
      </c>
      <c r="AJ4443">
        <v>1.58</v>
      </c>
      <c r="AK4443">
        <v>847296.23</v>
      </c>
      <c r="AL4443">
        <v>0.124</v>
      </c>
      <c r="AM4443">
        <v>66496.67</v>
      </c>
      <c r="AN4443">
        <v>704</v>
      </c>
      <c r="AO4443">
        <v>628.35</v>
      </c>
      <c r="AP4443">
        <v>442358.4</v>
      </c>
      <c r="AQ4443">
        <v>2877082.74</v>
      </c>
      <c r="AR4443" t="s">
        <v>61</v>
      </c>
      <c r="AS4443" t="s">
        <v>61</v>
      </c>
      <c r="AT4443" t="s">
        <v>62</v>
      </c>
      <c r="AU4443" t="s">
        <v>63</v>
      </c>
    </row>
    <row r="4444" spans="1:47" x14ac:dyDescent="0.25">
      <c r="A4444" t="s">
        <v>5774</v>
      </c>
      <c r="B4444">
        <v>2024</v>
      </c>
      <c r="C4444">
        <v>1</v>
      </c>
      <c r="D4444" t="s">
        <v>48</v>
      </c>
      <c r="E4444" s="1">
        <v>45304</v>
      </c>
      <c r="F4444" s="1">
        <v>45311</v>
      </c>
      <c r="G4444">
        <v>7</v>
      </c>
      <c r="H4444">
        <v>10.7</v>
      </c>
      <c r="I4444" t="s">
        <v>65</v>
      </c>
      <c r="J4444" t="s">
        <v>50</v>
      </c>
      <c r="K4444" t="s">
        <v>223</v>
      </c>
      <c r="L4444">
        <v>2710.1109999999999</v>
      </c>
      <c r="M4444" t="s">
        <v>52</v>
      </c>
      <c r="N4444" t="s">
        <v>81</v>
      </c>
      <c r="O4444" t="s">
        <v>91</v>
      </c>
      <c r="P4444" t="s">
        <v>184</v>
      </c>
      <c r="Q4444" t="s">
        <v>196</v>
      </c>
      <c r="R4444" t="s">
        <v>3648</v>
      </c>
      <c r="S4444" t="s">
        <v>123</v>
      </c>
      <c r="T4444" t="s">
        <v>162</v>
      </c>
      <c r="U4444" t="s">
        <v>213</v>
      </c>
      <c r="V4444">
        <v>34428</v>
      </c>
      <c r="W4444">
        <v>23063</v>
      </c>
      <c r="X4444">
        <v>2.5</v>
      </c>
      <c r="Y4444">
        <v>14.5</v>
      </c>
      <c r="Z4444">
        <v>29060.26</v>
      </c>
      <c r="AB4444">
        <v>17.46</v>
      </c>
      <c r="AC4444">
        <v>507392.14</v>
      </c>
      <c r="AD4444">
        <v>12507826.51</v>
      </c>
      <c r="AE4444">
        <v>276.2</v>
      </c>
      <c r="AF4444">
        <v>3454661682.0599999</v>
      </c>
      <c r="AG4444">
        <v>84133.91</v>
      </c>
      <c r="AH4444">
        <v>0.6</v>
      </c>
      <c r="AI4444">
        <v>19348.11</v>
      </c>
      <c r="AJ4444">
        <v>22.67</v>
      </c>
      <c r="AK4444">
        <v>0</v>
      </c>
      <c r="AL4444">
        <v>0.159</v>
      </c>
      <c r="AM4444">
        <v>19887.439999999999</v>
      </c>
      <c r="AN4444">
        <v>115.8</v>
      </c>
      <c r="AO4444">
        <v>638.6</v>
      </c>
      <c r="AP4444">
        <v>73949.88</v>
      </c>
      <c r="AQ4444">
        <v>704711.48</v>
      </c>
      <c r="AR4444" t="s">
        <v>61</v>
      </c>
      <c r="AS4444" t="s">
        <v>61</v>
      </c>
      <c r="AT4444" t="s">
        <v>62</v>
      </c>
      <c r="AU4444" t="s">
        <v>63</v>
      </c>
    </row>
    <row r="4445" spans="1:47" x14ac:dyDescent="0.25">
      <c r="A4445" t="s">
        <v>5775</v>
      </c>
      <c r="B4445">
        <v>2024</v>
      </c>
      <c r="C4445">
        <v>2</v>
      </c>
      <c r="D4445" t="s">
        <v>48</v>
      </c>
      <c r="E4445" s="1">
        <v>45334</v>
      </c>
      <c r="F4445" s="1">
        <v>45369</v>
      </c>
      <c r="G4445">
        <v>35</v>
      </c>
      <c r="H4445">
        <v>12.6</v>
      </c>
      <c r="I4445" t="s">
        <v>49</v>
      </c>
      <c r="J4445" t="s">
        <v>66</v>
      </c>
      <c r="K4445" t="s">
        <v>248</v>
      </c>
      <c r="L4445">
        <v>9999</v>
      </c>
      <c r="M4445" t="s">
        <v>98</v>
      </c>
      <c r="N4445" t="s">
        <v>53</v>
      </c>
      <c r="O4445" t="s">
        <v>99</v>
      </c>
      <c r="P4445" t="s">
        <v>150</v>
      </c>
      <c r="Q4445" t="s">
        <v>70</v>
      </c>
      <c r="R4445" t="s">
        <v>2862</v>
      </c>
      <c r="S4445" t="s">
        <v>156</v>
      </c>
      <c r="T4445" t="s">
        <v>95</v>
      </c>
      <c r="U4445" t="s">
        <v>259</v>
      </c>
      <c r="V4445">
        <v>7005</v>
      </c>
      <c r="W4445">
        <v>4523</v>
      </c>
      <c r="X4445">
        <v>13.4</v>
      </c>
      <c r="Y4445">
        <v>11.3</v>
      </c>
      <c r="Z4445">
        <v>5830.53</v>
      </c>
      <c r="AB4445">
        <v>1747.8</v>
      </c>
      <c r="AC4445">
        <v>727084.8</v>
      </c>
      <c r="AD4445">
        <v>27881361.239999998</v>
      </c>
      <c r="AE4445">
        <v>280.02999999999997</v>
      </c>
      <c r="AF4445">
        <v>7807617588.04</v>
      </c>
      <c r="AG4445">
        <v>232380.43</v>
      </c>
      <c r="AH4445">
        <v>0</v>
      </c>
      <c r="AI4445">
        <v>0</v>
      </c>
      <c r="AJ4445">
        <v>0.97</v>
      </c>
      <c r="AK4445">
        <v>270449.2</v>
      </c>
      <c r="AL4445">
        <v>0.106</v>
      </c>
      <c r="AM4445">
        <v>29554.240000000002</v>
      </c>
      <c r="AN4445">
        <v>1061</v>
      </c>
      <c r="AO4445">
        <v>523.82000000000005</v>
      </c>
      <c r="AP4445">
        <v>555773.02</v>
      </c>
      <c r="AQ4445">
        <v>1544792.49</v>
      </c>
      <c r="AR4445" t="s">
        <v>61</v>
      </c>
      <c r="AS4445" t="s">
        <v>61</v>
      </c>
      <c r="AT4445" t="s">
        <v>62</v>
      </c>
      <c r="AU4445" t="s">
        <v>63</v>
      </c>
    </row>
    <row r="4446" spans="1:47" x14ac:dyDescent="0.25">
      <c r="A4446" t="s">
        <v>5776</v>
      </c>
      <c r="B4446">
        <v>2023</v>
      </c>
      <c r="C4446">
        <v>11</v>
      </c>
      <c r="D4446" t="s">
        <v>119</v>
      </c>
      <c r="E4446" s="1">
        <v>45233</v>
      </c>
      <c r="F4446" s="1">
        <v>45250</v>
      </c>
      <c r="G4446">
        <v>17</v>
      </c>
      <c r="H4446">
        <v>13.7</v>
      </c>
      <c r="I4446" t="s">
        <v>49</v>
      </c>
      <c r="J4446" t="s">
        <v>50</v>
      </c>
      <c r="K4446" t="s">
        <v>183</v>
      </c>
      <c r="L4446">
        <v>2710.19</v>
      </c>
      <c r="M4446" t="s">
        <v>52</v>
      </c>
      <c r="N4446" t="s">
        <v>69</v>
      </c>
      <c r="O4446" t="s">
        <v>54</v>
      </c>
      <c r="P4446" t="s">
        <v>201</v>
      </c>
      <c r="Q4446" t="s">
        <v>92</v>
      </c>
      <c r="R4446" t="s">
        <v>5777</v>
      </c>
      <c r="S4446" t="s">
        <v>186</v>
      </c>
      <c r="T4446" t="s">
        <v>162</v>
      </c>
      <c r="U4446" t="s">
        <v>75</v>
      </c>
      <c r="V4446">
        <v>128115</v>
      </c>
      <c r="W4446">
        <v>94343</v>
      </c>
      <c r="X4446">
        <v>16.7</v>
      </c>
      <c r="Y4446">
        <v>10.6</v>
      </c>
      <c r="Z4446">
        <v>104383.09</v>
      </c>
      <c r="AB4446">
        <v>12.47</v>
      </c>
      <c r="AC4446">
        <v>1301657.1299999999</v>
      </c>
      <c r="AD4446">
        <v>84853013.859999999</v>
      </c>
      <c r="AE4446">
        <v>282.72000000000003</v>
      </c>
      <c r="AF4446">
        <v>23989644078.5</v>
      </c>
      <c r="AG4446">
        <v>136178.63</v>
      </c>
      <c r="AH4446">
        <v>2.2999999999999998</v>
      </c>
      <c r="AI4446">
        <v>31775.15</v>
      </c>
      <c r="AJ4446">
        <v>18.010000000000002</v>
      </c>
      <c r="AK4446">
        <v>15282027.800000001</v>
      </c>
      <c r="AL4446">
        <v>0.29299999999999998</v>
      </c>
      <c r="AM4446">
        <v>248619.33</v>
      </c>
      <c r="AN4446">
        <v>728.5</v>
      </c>
      <c r="AO4446">
        <v>477.43</v>
      </c>
      <c r="AP4446">
        <v>347807.76</v>
      </c>
      <c r="AQ4446">
        <v>2066038</v>
      </c>
      <c r="AR4446" t="s">
        <v>61</v>
      </c>
      <c r="AS4446" t="s">
        <v>124</v>
      </c>
      <c r="AT4446" t="s">
        <v>62</v>
      </c>
      <c r="AU4446" t="s">
        <v>63</v>
      </c>
    </row>
    <row r="4447" spans="1:47" x14ac:dyDescent="0.25">
      <c r="A4447" t="s">
        <v>5778</v>
      </c>
      <c r="B4447">
        <v>2022</v>
      </c>
      <c r="C4447">
        <v>7</v>
      </c>
      <c r="D4447" t="s">
        <v>89</v>
      </c>
      <c r="E4447" s="1">
        <v>44769</v>
      </c>
      <c r="F4447" s="1">
        <v>44786</v>
      </c>
      <c r="G4447">
        <v>17</v>
      </c>
      <c r="H4447">
        <v>1</v>
      </c>
      <c r="I4447" t="s">
        <v>65</v>
      </c>
      <c r="J4447" t="s">
        <v>78</v>
      </c>
      <c r="K4447" t="s">
        <v>211</v>
      </c>
      <c r="L4447">
        <v>1701.99</v>
      </c>
      <c r="M4447" t="s">
        <v>80</v>
      </c>
      <c r="N4447" t="s">
        <v>106</v>
      </c>
      <c r="O4447" t="s">
        <v>189</v>
      </c>
      <c r="P4447" t="s">
        <v>184</v>
      </c>
      <c r="Q4447" t="s">
        <v>154</v>
      </c>
      <c r="R4447" t="s">
        <v>5154</v>
      </c>
      <c r="S4447" t="s">
        <v>85</v>
      </c>
      <c r="T4447" t="s">
        <v>131</v>
      </c>
      <c r="U4447" t="s">
        <v>103</v>
      </c>
      <c r="V4447">
        <v>65628</v>
      </c>
      <c r="W4447">
        <v>39082</v>
      </c>
      <c r="X4447">
        <v>4.9000000000000004</v>
      </c>
      <c r="Y4447">
        <v>11.4</v>
      </c>
      <c r="Z4447">
        <v>53048.17</v>
      </c>
      <c r="AB4447">
        <v>27.85</v>
      </c>
      <c r="AC4447">
        <v>1477391.53</v>
      </c>
      <c r="AD4447">
        <v>43634772.229999997</v>
      </c>
      <c r="AE4447">
        <v>212.6</v>
      </c>
      <c r="AF4447">
        <v>9276752576.1000004</v>
      </c>
      <c r="AG4447">
        <v>167882.8</v>
      </c>
      <c r="AH4447">
        <v>3.3</v>
      </c>
      <c r="AI4447">
        <v>29576.36</v>
      </c>
      <c r="AJ4447">
        <v>7.83</v>
      </c>
      <c r="AK4447">
        <v>0</v>
      </c>
      <c r="AL4447">
        <v>0.16600000000000001</v>
      </c>
      <c r="AM4447">
        <v>72433.72</v>
      </c>
      <c r="AN4447">
        <v>411.5</v>
      </c>
      <c r="AO4447">
        <v>707.19</v>
      </c>
      <c r="AP4447">
        <v>291008.68</v>
      </c>
      <c r="AQ4447">
        <v>2038293.09</v>
      </c>
      <c r="AR4447" t="s">
        <v>61</v>
      </c>
      <c r="AS4447" t="s">
        <v>61</v>
      </c>
      <c r="AT4447" t="s">
        <v>62</v>
      </c>
      <c r="AU4447" t="s">
        <v>63</v>
      </c>
    </row>
    <row r="4448" spans="1:47" x14ac:dyDescent="0.25">
      <c r="A4448" t="s">
        <v>5779</v>
      </c>
      <c r="B4448">
        <v>2024</v>
      </c>
      <c r="C4448">
        <v>3</v>
      </c>
      <c r="D4448" t="s">
        <v>48</v>
      </c>
      <c r="E4448" s="1">
        <v>45378</v>
      </c>
      <c r="F4448" s="1">
        <v>45386</v>
      </c>
      <c r="G4448">
        <v>8</v>
      </c>
      <c r="H4448">
        <v>20</v>
      </c>
      <c r="I4448" t="s">
        <v>65</v>
      </c>
      <c r="J4448" t="s">
        <v>50</v>
      </c>
      <c r="K4448" t="s">
        <v>183</v>
      </c>
      <c r="L4448">
        <v>2710.19</v>
      </c>
      <c r="M4448" t="s">
        <v>80</v>
      </c>
      <c r="N4448" t="s">
        <v>81</v>
      </c>
      <c r="O4448" t="s">
        <v>189</v>
      </c>
      <c r="P4448" t="s">
        <v>82</v>
      </c>
      <c r="Q4448" t="s">
        <v>55</v>
      </c>
      <c r="R4448" t="s">
        <v>2172</v>
      </c>
      <c r="S4448" t="s">
        <v>186</v>
      </c>
      <c r="T4448" t="s">
        <v>74</v>
      </c>
      <c r="U4448" t="s">
        <v>166</v>
      </c>
      <c r="V4448">
        <v>91008</v>
      </c>
      <c r="W4448">
        <v>61704</v>
      </c>
      <c r="X4448">
        <v>15.4</v>
      </c>
      <c r="Y4448">
        <v>12.8</v>
      </c>
      <c r="Z4448">
        <v>79587.149999999994</v>
      </c>
      <c r="AB4448">
        <v>27.5</v>
      </c>
      <c r="AC4448">
        <v>2188646.62</v>
      </c>
      <c r="AD4448">
        <v>40879143.729999997</v>
      </c>
      <c r="AE4448">
        <v>281.08999999999997</v>
      </c>
      <c r="AF4448">
        <v>11490718511.07</v>
      </c>
      <c r="AG4448">
        <v>174269.37</v>
      </c>
      <c r="AI4448">
        <v>0</v>
      </c>
      <c r="AJ4448">
        <v>3.36</v>
      </c>
      <c r="AK4448">
        <v>0</v>
      </c>
      <c r="AL4448">
        <v>9.0999999999999998E-2</v>
      </c>
      <c r="AM4448">
        <v>37200.019999999997</v>
      </c>
      <c r="AN4448">
        <v>413.7</v>
      </c>
      <c r="AO4448">
        <v>358.67</v>
      </c>
      <c r="AP4448">
        <v>148381.78</v>
      </c>
      <c r="AQ4448">
        <v>2548497.79</v>
      </c>
      <c r="AR4448" t="s">
        <v>61</v>
      </c>
      <c r="AS4448" t="s">
        <v>61</v>
      </c>
      <c r="AT4448" t="s">
        <v>62</v>
      </c>
      <c r="AU4448" t="s">
        <v>63</v>
      </c>
    </row>
    <row r="4449" spans="1:47" x14ac:dyDescent="0.25">
      <c r="A4449" t="s">
        <v>5780</v>
      </c>
      <c r="B4449">
        <v>2020</v>
      </c>
      <c r="C4449">
        <v>9</v>
      </c>
      <c r="D4449" t="s">
        <v>89</v>
      </c>
      <c r="E4449" s="1">
        <v>44090</v>
      </c>
      <c r="F4449" s="1">
        <v>44123</v>
      </c>
      <c r="G4449">
        <v>33</v>
      </c>
      <c r="H4449">
        <v>15.9</v>
      </c>
      <c r="I4449" t="s">
        <v>49</v>
      </c>
      <c r="J4449" t="s">
        <v>66</v>
      </c>
      <c r="K4449" t="s">
        <v>251</v>
      </c>
      <c r="L4449">
        <v>8543.7000000000007</v>
      </c>
      <c r="M4449" t="s">
        <v>80</v>
      </c>
      <c r="N4449" t="s">
        <v>81</v>
      </c>
      <c r="O4449" t="s">
        <v>54</v>
      </c>
      <c r="P4449" t="s">
        <v>174</v>
      </c>
      <c r="Q4449" t="s">
        <v>92</v>
      </c>
      <c r="R4449" t="s">
        <v>1916</v>
      </c>
      <c r="S4449" t="s">
        <v>156</v>
      </c>
      <c r="T4449" t="s">
        <v>59</v>
      </c>
      <c r="U4449" t="s">
        <v>259</v>
      </c>
      <c r="V4449">
        <v>12308</v>
      </c>
      <c r="W4449">
        <v>8735</v>
      </c>
      <c r="X4449">
        <v>2.4</v>
      </c>
      <c r="Y4449">
        <v>15.6</v>
      </c>
      <c r="Z4449">
        <v>10525.51</v>
      </c>
      <c r="AA4449">
        <v>751</v>
      </c>
      <c r="AB4449">
        <v>1491.06</v>
      </c>
      <c r="AC4449">
        <v>1119786.06</v>
      </c>
      <c r="AD4449">
        <v>21901481.210000001</v>
      </c>
      <c r="AE4449">
        <v>158.25</v>
      </c>
      <c r="AF4449">
        <v>3465909401.48</v>
      </c>
      <c r="AG4449">
        <v>209017.49</v>
      </c>
      <c r="AH4449">
        <v>2.8</v>
      </c>
      <c r="AI4449">
        <v>23073.55</v>
      </c>
      <c r="AJ4449">
        <v>18.04</v>
      </c>
      <c r="AK4449">
        <v>3951027.21</v>
      </c>
      <c r="AL4449">
        <v>0.27100000000000002</v>
      </c>
      <c r="AM4449">
        <v>59353.01</v>
      </c>
      <c r="AN4449">
        <v>1045.2</v>
      </c>
      <c r="AO4449">
        <v>694.63</v>
      </c>
      <c r="AP4449">
        <v>726027.28</v>
      </c>
      <c r="AQ4449">
        <v>2137257.39</v>
      </c>
      <c r="AR4449" t="s">
        <v>61</v>
      </c>
      <c r="AS4449" t="s">
        <v>61</v>
      </c>
      <c r="AT4449" t="s">
        <v>62</v>
      </c>
      <c r="AU4449" t="s">
        <v>63</v>
      </c>
    </row>
    <row r="4450" spans="1:47" x14ac:dyDescent="0.25">
      <c r="A4450" t="s">
        <v>5781</v>
      </c>
      <c r="B4450">
        <v>2020</v>
      </c>
      <c r="C4450">
        <v>8</v>
      </c>
      <c r="D4450" t="s">
        <v>89</v>
      </c>
      <c r="E4450" s="1">
        <v>44048</v>
      </c>
      <c r="F4450" s="1">
        <v>44057</v>
      </c>
      <c r="G4450">
        <v>9</v>
      </c>
      <c r="H4450">
        <v>12.8</v>
      </c>
      <c r="I4450" t="s">
        <v>65</v>
      </c>
      <c r="J4450" t="s">
        <v>50</v>
      </c>
      <c r="K4450" t="s">
        <v>183</v>
      </c>
      <c r="L4450">
        <v>2710.19</v>
      </c>
      <c r="M4450" t="s">
        <v>114</v>
      </c>
      <c r="N4450" t="s">
        <v>81</v>
      </c>
      <c r="O4450" t="s">
        <v>91</v>
      </c>
      <c r="P4450" t="s">
        <v>100</v>
      </c>
      <c r="Q4450" t="s">
        <v>108</v>
      </c>
      <c r="R4450" t="s">
        <v>334</v>
      </c>
      <c r="S4450" t="s">
        <v>186</v>
      </c>
      <c r="T4450" t="s">
        <v>59</v>
      </c>
      <c r="U4450" t="s">
        <v>213</v>
      </c>
      <c r="V4450">
        <v>89420</v>
      </c>
      <c r="W4450">
        <v>52207</v>
      </c>
      <c r="X4450">
        <v>8.8000000000000007</v>
      </c>
      <c r="Y4450">
        <v>10.8</v>
      </c>
      <c r="Z4450">
        <v>71053.94</v>
      </c>
      <c r="AB4450">
        <v>20.18</v>
      </c>
      <c r="AC4450">
        <v>1433868.51</v>
      </c>
      <c r="AD4450">
        <v>21886034.600000001</v>
      </c>
      <c r="AE4450">
        <v>160.84</v>
      </c>
      <c r="AF4450">
        <v>3520149805.0599999</v>
      </c>
      <c r="AG4450">
        <v>122667.48</v>
      </c>
      <c r="AH4450">
        <v>0.1</v>
      </c>
      <c r="AI4450">
        <v>2615.5</v>
      </c>
      <c r="AJ4450">
        <v>7.11</v>
      </c>
      <c r="AK4450">
        <v>0</v>
      </c>
      <c r="AL4450">
        <v>0.246</v>
      </c>
      <c r="AM4450">
        <v>53839.65</v>
      </c>
      <c r="AN4450">
        <v>189.6</v>
      </c>
      <c r="AO4450">
        <v>620.37</v>
      </c>
      <c r="AP4450">
        <v>117622.15</v>
      </c>
      <c r="AQ4450">
        <v>1730613.29</v>
      </c>
      <c r="AR4450" t="s">
        <v>61</v>
      </c>
      <c r="AS4450" t="s">
        <v>61</v>
      </c>
      <c r="AT4450" t="s">
        <v>62</v>
      </c>
      <c r="AU4450" t="s">
        <v>63</v>
      </c>
    </row>
    <row r="4451" spans="1:47" x14ac:dyDescent="0.25">
      <c r="A4451" t="s">
        <v>5782</v>
      </c>
      <c r="B4451">
        <v>2023</v>
      </c>
      <c r="C4451">
        <v>5</v>
      </c>
      <c r="D4451" t="s">
        <v>77</v>
      </c>
      <c r="E4451" s="1">
        <v>45062</v>
      </c>
      <c r="F4451" s="1">
        <v>45086</v>
      </c>
      <c r="G4451">
        <v>24</v>
      </c>
      <c r="H4451">
        <v>17.899999999999999</v>
      </c>
      <c r="I4451" t="s">
        <v>65</v>
      </c>
      <c r="J4451" t="s">
        <v>112</v>
      </c>
      <c r="K4451" t="s">
        <v>340</v>
      </c>
      <c r="L4451">
        <v>7208.39</v>
      </c>
      <c r="M4451" t="s">
        <v>98</v>
      </c>
      <c r="N4451" t="s">
        <v>106</v>
      </c>
      <c r="O4451" t="s">
        <v>91</v>
      </c>
      <c r="P4451" t="s">
        <v>70</v>
      </c>
      <c r="Q4451" t="s">
        <v>159</v>
      </c>
      <c r="R4451" t="s">
        <v>2048</v>
      </c>
      <c r="S4451" t="s">
        <v>73</v>
      </c>
      <c r="T4451" t="s">
        <v>162</v>
      </c>
      <c r="U4451" t="s">
        <v>213</v>
      </c>
      <c r="V4451">
        <v>18949</v>
      </c>
      <c r="W4451">
        <v>14153</v>
      </c>
      <c r="X4451">
        <v>3</v>
      </c>
      <c r="Y4451">
        <v>15.2</v>
      </c>
      <c r="Z4451">
        <v>14656.27</v>
      </c>
      <c r="AB4451">
        <v>20.149999999999999</v>
      </c>
      <c r="AC4451">
        <v>295323.84000000003</v>
      </c>
      <c r="AD4451">
        <v>13813827.6</v>
      </c>
      <c r="AE4451">
        <v>285.32</v>
      </c>
      <c r="AF4451">
        <v>3941361290.8299999</v>
      </c>
      <c r="AG4451">
        <v>213302.76</v>
      </c>
      <c r="AH4451">
        <v>1.4</v>
      </c>
      <c r="AI4451">
        <v>25899.89</v>
      </c>
      <c r="AJ4451">
        <v>21.66</v>
      </c>
      <c r="AK4451">
        <v>0</v>
      </c>
      <c r="AL4451">
        <v>0.30299999999999999</v>
      </c>
      <c r="AM4451">
        <v>41855.9</v>
      </c>
      <c r="AN4451">
        <v>1142.5</v>
      </c>
      <c r="AO4451">
        <v>709.81</v>
      </c>
      <c r="AP4451">
        <v>810957.92</v>
      </c>
      <c r="AQ4451">
        <v>1387340.31</v>
      </c>
      <c r="AR4451" t="s">
        <v>61</v>
      </c>
      <c r="AS4451" t="s">
        <v>124</v>
      </c>
      <c r="AT4451" t="s">
        <v>62</v>
      </c>
      <c r="AU4451" t="s">
        <v>63</v>
      </c>
    </row>
    <row r="4452" spans="1:47" x14ac:dyDescent="0.25">
      <c r="A4452" t="s">
        <v>5783</v>
      </c>
      <c r="B4452">
        <v>2020</v>
      </c>
      <c r="C4452">
        <v>12</v>
      </c>
      <c r="D4452" t="s">
        <v>119</v>
      </c>
      <c r="E4452" s="1">
        <v>44168</v>
      </c>
      <c r="F4452" s="1">
        <v>44182</v>
      </c>
      <c r="G4452">
        <v>14</v>
      </c>
      <c r="H4452">
        <v>17.8</v>
      </c>
      <c r="I4452" t="s">
        <v>65</v>
      </c>
      <c r="J4452" t="s">
        <v>239</v>
      </c>
      <c r="K4452" t="s">
        <v>265</v>
      </c>
      <c r="L4452">
        <v>3102.1</v>
      </c>
      <c r="M4452" t="s">
        <v>114</v>
      </c>
      <c r="N4452" t="s">
        <v>69</v>
      </c>
      <c r="O4452" t="s">
        <v>189</v>
      </c>
      <c r="P4452" t="s">
        <v>56</v>
      </c>
      <c r="Q4452" t="s">
        <v>140</v>
      </c>
      <c r="R4452" t="s">
        <v>1478</v>
      </c>
      <c r="S4452" t="s">
        <v>161</v>
      </c>
      <c r="T4452" t="s">
        <v>148</v>
      </c>
      <c r="U4452" t="s">
        <v>87</v>
      </c>
      <c r="V4452">
        <v>29901</v>
      </c>
      <c r="W4452">
        <v>19634</v>
      </c>
      <c r="X4452">
        <v>1.6</v>
      </c>
      <c r="Y4452">
        <v>13.6</v>
      </c>
      <c r="Z4452">
        <v>24216.01</v>
      </c>
      <c r="AB4452">
        <v>43</v>
      </c>
      <c r="AC4452">
        <v>1041288.43</v>
      </c>
      <c r="AD4452">
        <v>10248941.91</v>
      </c>
      <c r="AE4452">
        <v>165.29</v>
      </c>
      <c r="AF4452">
        <v>1694047608.3</v>
      </c>
      <c r="AG4452">
        <v>181932.86</v>
      </c>
      <c r="AH4452">
        <v>1.3</v>
      </c>
      <c r="AI4452">
        <v>11641.82</v>
      </c>
      <c r="AJ4452">
        <v>20.74</v>
      </c>
      <c r="AK4452">
        <v>0</v>
      </c>
      <c r="AL4452">
        <v>0.30199999999999999</v>
      </c>
      <c r="AM4452">
        <v>30951.8</v>
      </c>
      <c r="AN4452">
        <v>312.89999999999998</v>
      </c>
      <c r="AO4452">
        <v>553.19000000000005</v>
      </c>
      <c r="AP4452">
        <v>173093.15</v>
      </c>
      <c r="AQ4452">
        <v>1438908.06</v>
      </c>
      <c r="AR4452" t="s">
        <v>61</v>
      </c>
      <c r="AS4452" t="s">
        <v>61</v>
      </c>
      <c r="AT4452" t="s">
        <v>62</v>
      </c>
      <c r="AU4452" t="s">
        <v>63</v>
      </c>
    </row>
    <row r="4453" spans="1:47" x14ac:dyDescent="0.25">
      <c r="A4453" t="s">
        <v>5784</v>
      </c>
      <c r="B4453">
        <v>2024</v>
      </c>
      <c r="C4453">
        <v>7</v>
      </c>
      <c r="D4453" t="s">
        <v>89</v>
      </c>
      <c r="E4453" s="1">
        <v>45496</v>
      </c>
      <c r="F4453" s="1">
        <v>45523</v>
      </c>
      <c r="G4453">
        <v>27</v>
      </c>
      <c r="H4453">
        <v>19.600000000000001</v>
      </c>
      <c r="I4453" t="s">
        <v>49</v>
      </c>
      <c r="J4453" t="s">
        <v>66</v>
      </c>
      <c r="K4453" t="s">
        <v>153</v>
      </c>
      <c r="L4453">
        <v>6309</v>
      </c>
      <c r="M4453" t="s">
        <v>114</v>
      </c>
      <c r="N4453" t="s">
        <v>69</v>
      </c>
      <c r="O4453" t="s">
        <v>91</v>
      </c>
      <c r="P4453" t="s">
        <v>257</v>
      </c>
      <c r="Q4453" t="s">
        <v>92</v>
      </c>
      <c r="R4453" t="s">
        <v>494</v>
      </c>
      <c r="S4453" t="s">
        <v>156</v>
      </c>
      <c r="T4453" t="s">
        <v>74</v>
      </c>
      <c r="U4453" t="s">
        <v>87</v>
      </c>
      <c r="V4453">
        <v>17989</v>
      </c>
      <c r="W4453">
        <v>10227</v>
      </c>
      <c r="X4453">
        <v>15.8</v>
      </c>
      <c r="Y4453">
        <v>14</v>
      </c>
      <c r="Z4453">
        <v>15324.24</v>
      </c>
      <c r="AA4453">
        <v>1094</v>
      </c>
      <c r="AB4453">
        <v>1664.02</v>
      </c>
      <c r="AC4453">
        <v>1820437.88</v>
      </c>
      <c r="AD4453">
        <v>39555234.770000003</v>
      </c>
      <c r="AE4453">
        <v>281.72000000000003</v>
      </c>
      <c r="AF4453">
        <v>11143500739.4</v>
      </c>
      <c r="AG4453">
        <v>136713.04</v>
      </c>
      <c r="AH4453">
        <v>1.6</v>
      </c>
      <c r="AI4453">
        <v>43244.93</v>
      </c>
      <c r="AJ4453">
        <v>10.9</v>
      </c>
      <c r="AK4453">
        <v>4311520.59</v>
      </c>
      <c r="AL4453">
        <v>0.27400000000000002</v>
      </c>
      <c r="AM4453">
        <v>108381.34</v>
      </c>
      <c r="AN4453">
        <v>1268.2</v>
      </c>
      <c r="AO4453">
        <v>363.95</v>
      </c>
      <c r="AP4453">
        <v>461561.39</v>
      </c>
      <c r="AQ4453">
        <v>2570338.58</v>
      </c>
      <c r="AR4453" t="s">
        <v>61</v>
      </c>
      <c r="AS4453" t="s">
        <v>61</v>
      </c>
      <c r="AT4453" t="s">
        <v>62</v>
      </c>
      <c r="AU4453" t="s">
        <v>63</v>
      </c>
    </row>
    <row r="4454" spans="1:47" x14ac:dyDescent="0.25">
      <c r="A4454" t="s">
        <v>5785</v>
      </c>
      <c r="B4454">
        <v>2024</v>
      </c>
      <c r="C4454">
        <v>12</v>
      </c>
      <c r="D4454" t="s">
        <v>119</v>
      </c>
      <c r="E4454" s="1">
        <v>45652</v>
      </c>
      <c r="F4454" s="1">
        <v>45667</v>
      </c>
      <c r="G4454">
        <v>15</v>
      </c>
      <c r="H4454">
        <v>13.4</v>
      </c>
      <c r="I4454" t="s">
        <v>65</v>
      </c>
      <c r="J4454" t="s">
        <v>66</v>
      </c>
      <c r="K4454" t="s">
        <v>251</v>
      </c>
      <c r="L4454">
        <v>8543.7000000000007</v>
      </c>
      <c r="M4454" t="s">
        <v>114</v>
      </c>
      <c r="N4454" t="s">
        <v>69</v>
      </c>
      <c r="O4454" t="s">
        <v>107</v>
      </c>
      <c r="P4454" t="s">
        <v>226</v>
      </c>
      <c r="Q4454" t="s">
        <v>127</v>
      </c>
      <c r="R4454" t="s">
        <v>611</v>
      </c>
      <c r="S4454" t="s">
        <v>156</v>
      </c>
      <c r="T4454" t="s">
        <v>148</v>
      </c>
      <c r="U4454" t="s">
        <v>259</v>
      </c>
      <c r="V4454">
        <v>28613</v>
      </c>
      <c r="W4454">
        <v>17536</v>
      </c>
      <c r="X4454">
        <v>2.9</v>
      </c>
      <c r="Y4454">
        <v>15</v>
      </c>
      <c r="Z4454">
        <v>23707.040000000001</v>
      </c>
      <c r="AA4454">
        <v>1693</v>
      </c>
      <c r="AB4454">
        <v>3784.94</v>
      </c>
      <c r="AC4454">
        <v>6407903.4199999999</v>
      </c>
      <c r="AD4454">
        <v>101982944.67</v>
      </c>
      <c r="AE4454">
        <v>277.67</v>
      </c>
      <c r="AF4454">
        <v>28317604246.52</v>
      </c>
      <c r="AG4454">
        <v>202136.12</v>
      </c>
      <c r="AH4454">
        <v>0.7</v>
      </c>
      <c r="AI4454">
        <v>20435.03</v>
      </c>
      <c r="AJ4454">
        <v>22.6</v>
      </c>
      <c r="AK4454">
        <v>0</v>
      </c>
      <c r="AL4454">
        <v>0.33</v>
      </c>
      <c r="AM4454">
        <v>336543.72</v>
      </c>
      <c r="AN4454">
        <v>377.6</v>
      </c>
      <c r="AO4454">
        <v>539.35</v>
      </c>
      <c r="AP4454">
        <v>203658.56</v>
      </c>
      <c r="AQ4454">
        <v>7170676.8499999996</v>
      </c>
      <c r="AR4454" t="s">
        <v>61</v>
      </c>
      <c r="AS4454" t="s">
        <v>61</v>
      </c>
      <c r="AT4454" t="s">
        <v>62</v>
      </c>
      <c r="AU4454" t="s">
        <v>63</v>
      </c>
    </row>
    <row r="4455" spans="1:47" x14ac:dyDescent="0.25">
      <c r="A4455" t="s">
        <v>5786</v>
      </c>
      <c r="B4455">
        <v>2024</v>
      </c>
      <c r="C4455">
        <v>12</v>
      </c>
      <c r="D4455" t="s">
        <v>119</v>
      </c>
      <c r="E4455" s="1">
        <v>45652</v>
      </c>
      <c r="F4455" s="1">
        <v>45661</v>
      </c>
      <c r="G4455">
        <v>9</v>
      </c>
      <c r="H4455">
        <v>7.5</v>
      </c>
      <c r="I4455" t="s">
        <v>65</v>
      </c>
      <c r="J4455" t="s">
        <v>239</v>
      </c>
      <c r="K4455" t="s">
        <v>270</v>
      </c>
      <c r="L4455">
        <v>2710.1990999999998</v>
      </c>
      <c r="M4455" t="s">
        <v>80</v>
      </c>
      <c r="N4455" t="s">
        <v>53</v>
      </c>
      <c r="O4455" t="s">
        <v>107</v>
      </c>
      <c r="P4455" t="s">
        <v>92</v>
      </c>
      <c r="Q4455" t="s">
        <v>204</v>
      </c>
      <c r="R4455" t="s">
        <v>1850</v>
      </c>
      <c r="S4455" t="s">
        <v>142</v>
      </c>
      <c r="T4455" t="s">
        <v>148</v>
      </c>
      <c r="U4455" t="s">
        <v>166</v>
      </c>
      <c r="V4455">
        <v>45544</v>
      </c>
      <c r="W4455">
        <v>29092</v>
      </c>
      <c r="X4455">
        <v>8.8000000000000007</v>
      </c>
      <c r="Y4455">
        <v>10.3</v>
      </c>
      <c r="Z4455">
        <v>39502.57</v>
      </c>
      <c r="AB4455">
        <v>26.48</v>
      </c>
      <c r="AC4455">
        <v>1046028.05</v>
      </c>
      <c r="AD4455">
        <v>13620881.16</v>
      </c>
      <c r="AE4455">
        <v>274.74</v>
      </c>
      <c r="AF4455">
        <v>3742200889.9000001</v>
      </c>
      <c r="AG4455">
        <v>51016.160000000003</v>
      </c>
      <c r="AI4455">
        <v>113464.76</v>
      </c>
      <c r="AJ4455">
        <v>18.940000000000001</v>
      </c>
      <c r="AK4455">
        <v>0</v>
      </c>
      <c r="AL4455">
        <v>0.1</v>
      </c>
      <c r="AM4455">
        <v>13620.88</v>
      </c>
      <c r="AN4455">
        <v>369.3</v>
      </c>
      <c r="AO4455">
        <v>442.23</v>
      </c>
      <c r="AP4455">
        <v>163315.54</v>
      </c>
      <c r="AQ4455">
        <v>1387445.39</v>
      </c>
      <c r="AR4455" t="s">
        <v>61</v>
      </c>
      <c r="AS4455" t="s">
        <v>61</v>
      </c>
      <c r="AT4455" t="s">
        <v>62</v>
      </c>
      <c r="AU4455" t="s">
        <v>63</v>
      </c>
    </row>
    <row r="4456" spans="1:47" x14ac:dyDescent="0.25">
      <c r="A4456" t="s">
        <v>5787</v>
      </c>
      <c r="B4456">
        <v>2024</v>
      </c>
      <c r="C4456">
        <v>5</v>
      </c>
      <c r="D4456" t="s">
        <v>77</v>
      </c>
      <c r="E4456" s="1">
        <v>45435</v>
      </c>
      <c r="F4456" s="1">
        <v>45446</v>
      </c>
      <c r="G4456">
        <v>11</v>
      </c>
      <c r="H4456">
        <v>20.8</v>
      </c>
      <c r="I4456" t="s">
        <v>49</v>
      </c>
      <c r="J4456" t="s">
        <v>112</v>
      </c>
      <c r="K4456" t="s">
        <v>199</v>
      </c>
      <c r="L4456">
        <v>7204.49</v>
      </c>
      <c r="M4456" t="s">
        <v>80</v>
      </c>
      <c r="N4456" t="s">
        <v>168</v>
      </c>
      <c r="O4456" t="s">
        <v>99</v>
      </c>
      <c r="P4456" t="s">
        <v>150</v>
      </c>
      <c r="Q4456" t="s">
        <v>56</v>
      </c>
      <c r="R4456" t="s">
        <v>276</v>
      </c>
      <c r="S4456" t="s">
        <v>161</v>
      </c>
      <c r="T4456" t="s">
        <v>148</v>
      </c>
      <c r="U4456" t="s">
        <v>228</v>
      </c>
      <c r="V4456">
        <v>33650</v>
      </c>
      <c r="W4456">
        <v>22088</v>
      </c>
      <c r="X4456">
        <v>9</v>
      </c>
      <c r="Y4456">
        <v>15.1</v>
      </c>
      <c r="Z4456">
        <v>27867.09</v>
      </c>
      <c r="AB4456">
        <v>13.93</v>
      </c>
      <c r="AC4456">
        <v>388188.56</v>
      </c>
      <c r="AD4456">
        <v>14557489.15</v>
      </c>
      <c r="AE4456">
        <v>274.54000000000002</v>
      </c>
      <c r="AF4456">
        <v>3996613071.2399998</v>
      </c>
      <c r="AG4456">
        <v>83308.23</v>
      </c>
      <c r="AH4456">
        <v>0.4</v>
      </c>
      <c r="AI4456">
        <v>8817.5</v>
      </c>
      <c r="AJ4456">
        <v>5.27</v>
      </c>
      <c r="AK4456">
        <v>767179.68</v>
      </c>
      <c r="AL4456">
        <v>9.6000000000000002E-2</v>
      </c>
      <c r="AM4456">
        <v>13975.19</v>
      </c>
      <c r="AN4456">
        <v>345.6</v>
      </c>
      <c r="AO4456">
        <v>688.75</v>
      </c>
      <c r="AP4456">
        <v>238032</v>
      </c>
      <c r="AQ4456">
        <v>732321.48</v>
      </c>
      <c r="AR4456" t="s">
        <v>124</v>
      </c>
      <c r="AS4456" t="s">
        <v>61</v>
      </c>
      <c r="AT4456" t="s">
        <v>62</v>
      </c>
      <c r="AU4456" t="s">
        <v>117</v>
      </c>
    </row>
    <row r="4457" spans="1:47" x14ac:dyDescent="0.25">
      <c r="A4457" t="s">
        <v>5788</v>
      </c>
      <c r="B4457">
        <v>2023</v>
      </c>
      <c r="C4457">
        <v>2</v>
      </c>
      <c r="D4457" t="s">
        <v>48</v>
      </c>
      <c r="E4457" s="1">
        <v>44972</v>
      </c>
      <c r="F4457" s="1">
        <v>44986</v>
      </c>
      <c r="G4457">
        <v>14</v>
      </c>
      <c r="H4457">
        <v>15.4</v>
      </c>
      <c r="I4457" t="s">
        <v>49</v>
      </c>
      <c r="J4457" t="s">
        <v>66</v>
      </c>
      <c r="K4457" t="s">
        <v>245</v>
      </c>
      <c r="L4457">
        <v>8905.9</v>
      </c>
      <c r="M4457" t="s">
        <v>68</v>
      </c>
      <c r="N4457" t="s">
        <v>81</v>
      </c>
      <c r="O4457" t="s">
        <v>200</v>
      </c>
      <c r="P4457" t="s">
        <v>55</v>
      </c>
      <c r="Q4457" t="s">
        <v>56</v>
      </c>
      <c r="R4457" t="s">
        <v>1012</v>
      </c>
      <c r="S4457" t="s">
        <v>137</v>
      </c>
      <c r="T4457" t="s">
        <v>86</v>
      </c>
      <c r="U4457" t="s">
        <v>60</v>
      </c>
      <c r="V4457">
        <v>9774</v>
      </c>
      <c r="W4457">
        <v>6738</v>
      </c>
      <c r="X4457">
        <v>14.1</v>
      </c>
      <c r="Y4457">
        <v>15.8</v>
      </c>
      <c r="Z4457">
        <v>7520.96</v>
      </c>
      <c r="AB4457">
        <v>12.72</v>
      </c>
      <c r="AC4457">
        <v>95666.61</v>
      </c>
      <c r="AD4457">
        <v>4793784.6900000004</v>
      </c>
      <c r="AE4457">
        <v>286.10000000000002</v>
      </c>
      <c r="AF4457">
        <v>1371501799.8099999</v>
      </c>
      <c r="AG4457">
        <v>120175.37</v>
      </c>
      <c r="AH4457">
        <v>0</v>
      </c>
      <c r="AI4457">
        <v>0</v>
      </c>
      <c r="AJ4457">
        <v>0</v>
      </c>
      <c r="AK4457">
        <v>0</v>
      </c>
      <c r="AL4457">
        <v>0.216</v>
      </c>
      <c r="AM4457">
        <v>10354.57</v>
      </c>
      <c r="AN4457">
        <v>630.5</v>
      </c>
      <c r="AO4457">
        <v>486.17</v>
      </c>
      <c r="AP4457">
        <v>306530.18</v>
      </c>
      <c r="AQ4457">
        <v>532726.73</v>
      </c>
      <c r="AR4457" t="s">
        <v>61</v>
      </c>
      <c r="AS4457" t="s">
        <v>61</v>
      </c>
      <c r="AT4457" t="s">
        <v>62</v>
      </c>
      <c r="AU4457" t="s">
        <v>63</v>
      </c>
    </row>
    <row r="4458" spans="1:47" x14ac:dyDescent="0.25">
      <c r="A4458" t="s">
        <v>5789</v>
      </c>
      <c r="B4458">
        <v>2021</v>
      </c>
      <c r="C4458">
        <v>8</v>
      </c>
      <c r="D4458" t="s">
        <v>89</v>
      </c>
      <c r="E4458" s="1">
        <v>44437</v>
      </c>
      <c r="F4458" s="1">
        <v>44452</v>
      </c>
      <c r="G4458">
        <v>15</v>
      </c>
      <c r="H4458">
        <v>18.399999999999999</v>
      </c>
      <c r="I4458" t="s">
        <v>65</v>
      </c>
      <c r="J4458" t="s">
        <v>50</v>
      </c>
      <c r="K4458" t="s">
        <v>51</v>
      </c>
      <c r="L4458">
        <v>2709</v>
      </c>
      <c r="M4458" t="s">
        <v>90</v>
      </c>
      <c r="N4458" t="s">
        <v>81</v>
      </c>
      <c r="O4458" t="s">
        <v>91</v>
      </c>
      <c r="P4458" t="s">
        <v>70</v>
      </c>
      <c r="Q4458" t="s">
        <v>257</v>
      </c>
      <c r="R4458" t="s">
        <v>1101</v>
      </c>
      <c r="S4458" t="s">
        <v>170</v>
      </c>
      <c r="T4458" t="s">
        <v>86</v>
      </c>
      <c r="U4458" t="s">
        <v>213</v>
      </c>
      <c r="V4458">
        <v>102286</v>
      </c>
      <c r="W4458">
        <v>60860</v>
      </c>
      <c r="X4458">
        <v>4.9000000000000004</v>
      </c>
      <c r="Y4458">
        <v>11.3</v>
      </c>
      <c r="Z4458">
        <v>81874.27</v>
      </c>
      <c r="AB4458">
        <v>16.2</v>
      </c>
      <c r="AC4458">
        <v>1326363.17</v>
      </c>
      <c r="AD4458">
        <v>6673571.75</v>
      </c>
      <c r="AE4458">
        <v>165.97</v>
      </c>
      <c r="AF4458">
        <v>1107612703.3499999</v>
      </c>
      <c r="AG4458">
        <v>83150.100000000006</v>
      </c>
      <c r="AH4458">
        <v>5.4</v>
      </c>
      <c r="AJ4458">
        <v>20.78</v>
      </c>
      <c r="AK4458">
        <v>0</v>
      </c>
      <c r="AL4458">
        <v>0.29599999999999999</v>
      </c>
      <c r="AM4458">
        <v>19753.77</v>
      </c>
      <c r="AN4458">
        <v>260</v>
      </c>
      <c r="AO4458">
        <v>559.37</v>
      </c>
      <c r="AP4458">
        <v>145436.20000000001</v>
      </c>
      <c r="AQ4458">
        <v>1706463.28</v>
      </c>
      <c r="AR4458" t="s">
        <v>61</v>
      </c>
      <c r="AS4458" t="s">
        <v>61</v>
      </c>
      <c r="AT4458" t="s">
        <v>62</v>
      </c>
      <c r="AU4458" t="s">
        <v>63</v>
      </c>
    </row>
    <row r="4459" spans="1:47" x14ac:dyDescent="0.25">
      <c r="A4459" t="s">
        <v>5790</v>
      </c>
      <c r="B4459">
        <v>2020</v>
      </c>
      <c r="C4459">
        <v>10</v>
      </c>
      <c r="D4459" t="s">
        <v>119</v>
      </c>
      <c r="E4459" s="1">
        <v>44114</v>
      </c>
      <c r="F4459" s="1">
        <v>44122</v>
      </c>
      <c r="G4459">
        <v>8</v>
      </c>
      <c r="H4459">
        <v>4.8</v>
      </c>
      <c r="I4459" t="s">
        <v>49</v>
      </c>
      <c r="J4459" t="s">
        <v>239</v>
      </c>
      <c r="K4459" t="s">
        <v>240</v>
      </c>
      <c r="L4459">
        <v>3105.2</v>
      </c>
      <c r="M4459" t="s">
        <v>114</v>
      </c>
      <c r="N4459" t="s">
        <v>53</v>
      </c>
      <c r="O4459" t="s">
        <v>107</v>
      </c>
      <c r="P4459" t="s">
        <v>201</v>
      </c>
      <c r="Q4459" t="s">
        <v>70</v>
      </c>
      <c r="R4459" t="s">
        <v>1559</v>
      </c>
      <c r="S4459" t="s">
        <v>161</v>
      </c>
      <c r="T4459" t="s">
        <v>95</v>
      </c>
      <c r="U4459" t="s">
        <v>132</v>
      </c>
      <c r="V4459">
        <v>35244</v>
      </c>
      <c r="W4459">
        <v>22292</v>
      </c>
      <c r="X4459">
        <v>21.9</v>
      </c>
      <c r="Y4459">
        <v>10.1</v>
      </c>
      <c r="Z4459">
        <v>32400.86</v>
      </c>
      <c r="AB4459">
        <v>19.84</v>
      </c>
      <c r="AC4459">
        <v>642833.06000000006</v>
      </c>
      <c r="AD4459">
        <v>21283800.93</v>
      </c>
      <c r="AE4459">
        <v>159.41999999999999</v>
      </c>
      <c r="AF4459">
        <v>3393063544.2600002</v>
      </c>
      <c r="AG4459">
        <v>85052.61</v>
      </c>
      <c r="AH4459">
        <v>0.3</v>
      </c>
      <c r="AI4459">
        <v>4816.13</v>
      </c>
      <c r="AJ4459">
        <v>3.68</v>
      </c>
      <c r="AK4459">
        <v>783243.87</v>
      </c>
      <c r="AL4459">
        <v>0.17599999999999999</v>
      </c>
      <c r="AM4459">
        <v>37459.49</v>
      </c>
      <c r="AN4459">
        <v>158.69999999999999</v>
      </c>
      <c r="AO4459">
        <v>351.48</v>
      </c>
      <c r="AP4459">
        <v>55779.88</v>
      </c>
      <c r="AQ4459">
        <v>825941.17</v>
      </c>
      <c r="AR4459" t="s">
        <v>61</v>
      </c>
      <c r="AS4459" t="s">
        <v>61</v>
      </c>
      <c r="AT4459" t="s">
        <v>62</v>
      </c>
      <c r="AU4459" t="s">
        <v>63</v>
      </c>
    </row>
    <row r="4460" spans="1:47" x14ac:dyDescent="0.25">
      <c r="A4460" t="s">
        <v>5791</v>
      </c>
      <c r="B4460">
        <v>2022</v>
      </c>
      <c r="C4460">
        <v>10</v>
      </c>
      <c r="D4460" t="s">
        <v>119</v>
      </c>
      <c r="E4460" s="1">
        <v>44842</v>
      </c>
      <c r="F4460" s="1">
        <v>44860</v>
      </c>
      <c r="G4460">
        <v>18</v>
      </c>
      <c r="H4460">
        <v>1.8</v>
      </c>
      <c r="I4460" t="s">
        <v>49</v>
      </c>
      <c r="J4460" t="s">
        <v>66</v>
      </c>
      <c r="K4460" t="s">
        <v>391</v>
      </c>
      <c r="L4460">
        <v>9999.99</v>
      </c>
      <c r="M4460" t="s">
        <v>80</v>
      </c>
      <c r="N4460" t="s">
        <v>69</v>
      </c>
      <c r="O4460" t="s">
        <v>189</v>
      </c>
      <c r="P4460" t="s">
        <v>108</v>
      </c>
      <c r="Q4460" t="s">
        <v>82</v>
      </c>
      <c r="R4460" t="s">
        <v>4633</v>
      </c>
      <c r="S4460" t="s">
        <v>130</v>
      </c>
      <c r="T4460" t="s">
        <v>102</v>
      </c>
      <c r="U4460" t="s">
        <v>213</v>
      </c>
      <c r="V4460">
        <v>57480</v>
      </c>
      <c r="W4460">
        <v>39348</v>
      </c>
      <c r="X4460">
        <v>5.4</v>
      </c>
      <c r="Y4460">
        <v>13.7</v>
      </c>
      <c r="Z4460">
        <v>50731.56</v>
      </c>
      <c r="AB4460">
        <v>44.91</v>
      </c>
      <c r="AC4460">
        <v>2278354.36</v>
      </c>
      <c r="AD4460">
        <v>22930665.120000001</v>
      </c>
      <c r="AE4460">
        <v>217.29</v>
      </c>
      <c r="AF4460">
        <v>4982604223.9200001</v>
      </c>
      <c r="AG4460">
        <v>188213.98</v>
      </c>
      <c r="AH4460">
        <v>0</v>
      </c>
      <c r="AI4460">
        <v>0</v>
      </c>
      <c r="AJ4460">
        <v>22.38</v>
      </c>
      <c r="AK4460">
        <v>5131882.8499999996</v>
      </c>
      <c r="AL4460">
        <v>9.4E-2</v>
      </c>
      <c r="AM4460">
        <v>21554.83</v>
      </c>
      <c r="AN4460">
        <v>813</v>
      </c>
      <c r="AO4460">
        <v>379.17</v>
      </c>
      <c r="AP4460">
        <v>308265.21000000002</v>
      </c>
      <c r="AQ4460">
        <v>2796388.38</v>
      </c>
      <c r="AR4460" t="s">
        <v>61</v>
      </c>
      <c r="AS4460" t="s">
        <v>61</v>
      </c>
      <c r="AT4460" t="s">
        <v>62</v>
      </c>
      <c r="AU4460" t="s">
        <v>63</v>
      </c>
    </row>
    <row r="4461" spans="1:47" x14ac:dyDescent="0.25">
      <c r="A4461" t="s">
        <v>5792</v>
      </c>
      <c r="B4461">
        <v>2021</v>
      </c>
      <c r="C4461">
        <v>3</v>
      </c>
      <c r="D4461" t="s">
        <v>48</v>
      </c>
      <c r="E4461" s="1">
        <v>44268</v>
      </c>
      <c r="F4461" s="1">
        <v>44290</v>
      </c>
      <c r="G4461">
        <v>22</v>
      </c>
      <c r="H4461">
        <v>7.8</v>
      </c>
      <c r="I4461" t="s">
        <v>49</v>
      </c>
      <c r="J4461" t="s">
        <v>112</v>
      </c>
      <c r="K4461" t="s">
        <v>126</v>
      </c>
      <c r="L4461">
        <v>2701.12</v>
      </c>
      <c r="M4461" t="s">
        <v>90</v>
      </c>
      <c r="N4461" t="s">
        <v>53</v>
      </c>
      <c r="O4461" t="s">
        <v>99</v>
      </c>
      <c r="P4461" t="s">
        <v>150</v>
      </c>
      <c r="Q4461" t="s">
        <v>100</v>
      </c>
      <c r="R4461" t="s">
        <v>227</v>
      </c>
      <c r="S4461" t="s">
        <v>130</v>
      </c>
      <c r="T4461" t="s">
        <v>148</v>
      </c>
      <c r="U4461" t="s">
        <v>110</v>
      </c>
      <c r="V4461">
        <v>88715</v>
      </c>
      <c r="W4461">
        <v>55999</v>
      </c>
      <c r="X4461">
        <v>11.6</v>
      </c>
      <c r="Y4461">
        <v>12</v>
      </c>
      <c r="Z4461">
        <v>77098.84</v>
      </c>
      <c r="AB4461">
        <v>17.12</v>
      </c>
      <c r="AC4461">
        <v>1319932.1399999999</v>
      </c>
      <c r="AD4461">
        <v>19231534.649999999</v>
      </c>
      <c r="AE4461">
        <v>165.69</v>
      </c>
      <c r="AF4461">
        <v>3186472976.1599998</v>
      </c>
      <c r="AG4461">
        <v>183441.75</v>
      </c>
      <c r="AH4461">
        <v>0.9</v>
      </c>
      <c r="AI4461">
        <v>11105.36</v>
      </c>
      <c r="AJ4461">
        <v>19.18</v>
      </c>
      <c r="AK4461">
        <v>3688608.35</v>
      </c>
      <c r="AL4461">
        <v>0.29599999999999999</v>
      </c>
      <c r="AM4461">
        <v>56925.34</v>
      </c>
      <c r="AN4461">
        <v>754.7</v>
      </c>
      <c r="AO4461">
        <v>518.70000000000005</v>
      </c>
      <c r="AP4461">
        <v>391462.89</v>
      </c>
      <c r="AQ4461">
        <v>1962867.48</v>
      </c>
      <c r="AR4461" t="s">
        <v>61</v>
      </c>
      <c r="AS4461" t="s">
        <v>61</v>
      </c>
      <c r="AT4461" t="s">
        <v>62</v>
      </c>
      <c r="AU4461" t="s">
        <v>63</v>
      </c>
    </row>
    <row r="4462" spans="1:47" x14ac:dyDescent="0.25">
      <c r="A4462" t="s">
        <v>5793</v>
      </c>
      <c r="B4462">
        <v>2020</v>
      </c>
      <c r="C4462">
        <v>8</v>
      </c>
      <c r="D4462" t="s">
        <v>89</v>
      </c>
      <c r="E4462" s="1">
        <v>44074</v>
      </c>
      <c r="F4462" s="1">
        <v>44080</v>
      </c>
      <c r="G4462">
        <v>6</v>
      </c>
      <c r="H4462">
        <v>15.6</v>
      </c>
      <c r="I4462" t="s">
        <v>49</v>
      </c>
      <c r="J4462" t="s">
        <v>50</v>
      </c>
      <c r="K4462" t="s">
        <v>51</v>
      </c>
      <c r="L4462">
        <v>2709</v>
      </c>
      <c r="M4462" t="s">
        <v>98</v>
      </c>
      <c r="N4462" t="s">
        <v>69</v>
      </c>
      <c r="O4462" t="s">
        <v>107</v>
      </c>
      <c r="P4462" t="s">
        <v>196</v>
      </c>
      <c r="Q4462" t="s">
        <v>56</v>
      </c>
      <c r="R4462" t="s">
        <v>2239</v>
      </c>
      <c r="S4462" t="s">
        <v>170</v>
      </c>
      <c r="T4462" t="s">
        <v>74</v>
      </c>
      <c r="U4462" t="s">
        <v>228</v>
      </c>
      <c r="V4462">
        <v>113168</v>
      </c>
      <c r="W4462">
        <v>73111</v>
      </c>
      <c r="X4462">
        <v>12.2</v>
      </c>
      <c r="Y4462">
        <v>11.4</v>
      </c>
      <c r="Z4462">
        <v>95611.01</v>
      </c>
      <c r="AB4462">
        <v>12.06</v>
      </c>
      <c r="AC4462">
        <v>1153068.78</v>
      </c>
      <c r="AD4462">
        <v>8631761.9800000004</v>
      </c>
      <c r="AE4462">
        <v>165.97</v>
      </c>
      <c r="AF4462">
        <v>1432613535.8199999</v>
      </c>
      <c r="AG4462">
        <v>153747.09</v>
      </c>
      <c r="AH4462">
        <v>0.8</v>
      </c>
      <c r="AI4462">
        <v>17446.27</v>
      </c>
      <c r="AJ4462">
        <v>24.8</v>
      </c>
      <c r="AK4462">
        <v>2140676.9700000002</v>
      </c>
      <c r="AL4462">
        <v>6.4000000000000001E-2</v>
      </c>
      <c r="AM4462">
        <v>5524.33</v>
      </c>
      <c r="AN4462">
        <v>140.4</v>
      </c>
      <c r="AO4462">
        <v>683.14</v>
      </c>
      <c r="AP4462">
        <v>95912.86</v>
      </c>
      <c r="AQ4462">
        <v>1425699.33</v>
      </c>
      <c r="AR4462" t="s">
        <v>61</v>
      </c>
      <c r="AS4462" t="s">
        <v>61</v>
      </c>
      <c r="AT4462" t="s">
        <v>62</v>
      </c>
      <c r="AU4462" t="s">
        <v>63</v>
      </c>
    </row>
    <row r="4463" spans="1:47" x14ac:dyDescent="0.25">
      <c r="A4463" t="s">
        <v>5794</v>
      </c>
      <c r="B4463">
        <v>2021</v>
      </c>
      <c r="C4463">
        <v>10</v>
      </c>
      <c r="D4463" t="s">
        <v>119</v>
      </c>
      <c r="E4463" s="1">
        <v>44471</v>
      </c>
      <c r="F4463" s="1">
        <v>44490</v>
      </c>
      <c r="G4463">
        <v>19</v>
      </c>
      <c r="H4463">
        <v>18.3</v>
      </c>
      <c r="I4463" t="s">
        <v>65</v>
      </c>
      <c r="J4463" t="s">
        <v>50</v>
      </c>
      <c r="K4463" t="s">
        <v>223</v>
      </c>
      <c r="L4463">
        <v>2710.1109999999999</v>
      </c>
      <c r="M4463" t="s">
        <v>98</v>
      </c>
      <c r="N4463" t="s">
        <v>53</v>
      </c>
      <c r="O4463" t="s">
        <v>189</v>
      </c>
      <c r="P4463" t="s">
        <v>128</v>
      </c>
      <c r="Q4463" t="s">
        <v>164</v>
      </c>
      <c r="R4463" t="s">
        <v>3024</v>
      </c>
      <c r="S4463" t="s">
        <v>186</v>
      </c>
      <c r="T4463" t="s">
        <v>86</v>
      </c>
      <c r="U4463" t="s">
        <v>181</v>
      </c>
      <c r="V4463">
        <v>89857</v>
      </c>
      <c r="W4463">
        <v>53751</v>
      </c>
      <c r="X4463">
        <v>16.7</v>
      </c>
      <c r="Y4463">
        <v>10.6</v>
      </c>
      <c r="Z4463">
        <v>85183.43</v>
      </c>
      <c r="AB4463">
        <v>29.33</v>
      </c>
      <c r="AC4463">
        <v>2498430</v>
      </c>
      <c r="AD4463">
        <v>61522880.479999997</v>
      </c>
      <c r="AE4463">
        <v>173.54</v>
      </c>
      <c r="AF4463">
        <v>10676680678.5</v>
      </c>
      <c r="AG4463">
        <v>132434.15</v>
      </c>
      <c r="AH4463">
        <v>1.6</v>
      </c>
      <c r="AI4463">
        <v>41650.949999999997</v>
      </c>
      <c r="AJ4463">
        <v>18.79</v>
      </c>
      <c r="AK4463">
        <v>0</v>
      </c>
      <c r="AL4463">
        <v>8.3000000000000004E-2</v>
      </c>
      <c r="AM4463">
        <v>51063.99</v>
      </c>
      <c r="AN4463">
        <v>507.7</v>
      </c>
      <c r="AO4463">
        <v>400.31</v>
      </c>
      <c r="AP4463">
        <v>203237.39</v>
      </c>
      <c r="AQ4463">
        <v>2926816.48</v>
      </c>
      <c r="AR4463" t="s">
        <v>61</v>
      </c>
      <c r="AS4463" t="s">
        <v>61</v>
      </c>
      <c r="AT4463" t="s">
        <v>62</v>
      </c>
      <c r="AU4463" t="s">
        <v>63</v>
      </c>
    </row>
    <row r="4464" spans="1:47" x14ac:dyDescent="0.25">
      <c r="A4464" t="s">
        <v>5795</v>
      </c>
      <c r="B4464">
        <v>2022</v>
      </c>
      <c r="C4464">
        <v>1</v>
      </c>
      <c r="D4464" t="s">
        <v>48</v>
      </c>
      <c r="E4464" s="1">
        <v>44580</v>
      </c>
      <c r="F4464" s="1">
        <v>44596</v>
      </c>
      <c r="G4464">
        <v>16</v>
      </c>
      <c r="H4464">
        <v>7.9</v>
      </c>
      <c r="I4464" t="s">
        <v>65</v>
      </c>
      <c r="J4464" t="s">
        <v>50</v>
      </c>
      <c r="K4464" t="s">
        <v>223</v>
      </c>
      <c r="L4464">
        <v>2710.1109999999999</v>
      </c>
      <c r="M4464" t="s">
        <v>114</v>
      </c>
      <c r="N4464" t="s">
        <v>168</v>
      </c>
      <c r="O4464" t="s">
        <v>99</v>
      </c>
      <c r="P4464" t="s">
        <v>92</v>
      </c>
      <c r="Q4464" t="s">
        <v>154</v>
      </c>
      <c r="R4464" t="s">
        <v>2516</v>
      </c>
      <c r="S4464" t="s">
        <v>123</v>
      </c>
      <c r="T4464" t="s">
        <v>187</v>
      </c>
      <c r="U4464" t="s">
        <v>60</v>
      </c>
      <c r="V4464">
        <v>61505</v>
      </c>
      <c r="W4464">
        <v>38791</v>
      </c>
      <c r="X4464">
        <v>13.1</v>
      </c>
      <c r="Y4464">
        <v>14.9</v>
      </c>
      <c r="Z4464">
        <v>53314.76</v>
      </c>
      <c r="AB4464">
        <v>44.56</v>
      </c>
      <c r="AC4464">
        <v>2375705.71</v>
      </c>
      <c r="AD4464">
        <v>47435741.409999996</v>
      </c>
      <c r="AE4464">
        <v>212.49</v>
      </c>
      <c r="AF4464">
        <v>10079620692.209999</v>
      </c>
      <c r="AG4464">
        <v>147604.01</v>
      </c>
      <c r="AH4464">
        <v>0.5</v>
      </c>
      <c r="AI4464">
        <v>10118.39</v>
      </c>
      <c r="AJ4464">
        <v>2.87</v>
      </c>
      <c r="AK4464">
        <v>0</v>
      </c>
      <c r="AL4464">
        <v>0.2</v>
      </c>
      <c r="AM4464">
        <v>94871.48</v>
      </c>
      <c r="AN4464">
        <v>307</v>
      </c>
      <c r="AO4464">
        <v>645.4</v>
      </c>
      <c r="AP4464">
        <v>198137.8</v>
      </c>
      <c r="AQ4464">
        <v>2826437.39</v>
      </c>
      <c r="AR4464" t="s">
        <v>61</v>
      </c>
      <c r="AS4464" t="s">
        <v>61</v>
      </c>
      <c r="AT4464" t="s">
        <v>293</v>
      </c>
      <c r="AU4464" t="s">
        <v>63</v>
      </c>
    </row>
    <row r="4465" spans="1:47" x14ac:dyDescent="0.25">
      <c r="A4465" t="s">
        <v>5796</v>
      </c>
      <c r="B4465">
        <v>2024</v>
      </c>
      <c r="C4465">
        <v>5</v>
      </c>
      <c r="D4465" t="s">
        <v>77</v>
      </c>
      <c r="E4465" s="1">
        <v>45416</v>
      </c>
      <c r="F4465" s="1">
        <v>45421</v>
      </c>
      <c r="G4465">
        <v>5</v>
      </c>
      <c r="I4465" t="s">
        <v>65</v>
      </c>
      <c r="J4465" t="s">
        <v>50</v>
      </c>
      <c r="K4465" t="s">
        <v>183</v>
      </c>
      <c r="L4465">
        <v>2710.19</v>
      </c>
      <c r="M4465" t="s">
        <v>80</v>
      </c>
      <c r="N4465" t="s">
        <v>106</v>
      </c>
      <c r="O4465" t="s">
        <v>91</v>
      </c>
      <c r="P4465" t="s">
        <v>92</v>
      </c>
      <c r="Q4465" t="s">
        <v>174</v>
      </c>
      <c r="R4465" t="s">
        <v>701</v>
      </c>
      <c r="S4465" t="s">
        <v>186</v>
      </c>
      <c r="T4465" t="s">
        <v>187</v>
      </c>
      <c r="U4465" t="s">
        <v>110</v>
      </c>
      <c r="V4465">
        <v>85999</v>
      </c>
      <c r="W4465">
        <v>55164</v>
      </c>
      <c r="X4465">
        <v>17.2</v>
      </c>
      <c r="Y4465">
        <v>15.1</v>
      </c>
      <c r="Z4465">
        <v>76065.97</v>
      </c>
      <c r="AB4465">
        <v>18.29</v>
      </c>
      <c r="AC4465">
        <v>1391246.59</v>
      </c>
      <c r="AD4465">
        <v>90463736.799999997</v>
      </c>
      <c r="AE4465">
        <v>279.75</v>
      </c>
      <c r="AF4465">
        <v>25307230369.799999</v>
      </c>
      <c r="AG4465">
        <v>183991.4</v>
      </c>
      <c r="AH4465">
        <v>0.2</v>
      </c>
      <c r="AI4465">
        <v>4852.91</v>
      </c>
      <c r="AJ4465">
        <v>14.28</v>
      </c>
      <c r="AK4465">
        <v>0</v>
      </c>
      <c r="AL4465">
        <v>0.28100000000000003</v>
      </c>
      <c r="AM4465">
        <v>254203.1</v>
      </c>
      <c r="AN4465">
        <v>239.2</v>
      </c>
      <c r="AO4465">
        <v>510.84</v>
      </c>
      <c r="AP4465">
        <v>122192.93</v>
      </c>
      <c r="AQ4465">
        <v>1956486.93</v>
      </c>
      <c r="AR4465" t="s">
        <v>61</v>
      </c>
      <c r="AS4465" t="s">
        <v>61</v>
      </c>
      <c r="AT4465" t="s">
        <v>62</v>
      </c>
      <c r="AU4465" t="s">
        <v>63</v>
      </c>
    </row>
    <row r="4466" spans="1:47" x14ac:dyDescent="0.25">
      <c r="A4466" t="s">
        <v>5797</v>
      </c>
      <c r="B4466">
        <v>2020</v>
      </c>
      <c r="C4466">
        <v>10</v>
      </c>
      <c r="D4466" t="s">
        <v>119</v>
      </c>
      <c r="E4466" s="1">
        <v>44132</v>
      </c>
      <c r="F4466" s="1">
        <v>44143</v>
      </c>
      <c r="G4466">
        <v>11</v>
      </c>
      <c r="H4466">
        <v>13.4</v>
      </c>
      <c r="I4466" t="s">
        <v>65</v>
      </c>
      <c r="J4466" t="s">
        <v>50</v>
      </c>
      <c r="K4466" t="s">
        <v>51</v>
      </c>
      <c r="L4466">
        <v>2709</v>
      </c>
      <c r="M4466" t="s">
        <v>98</v>
      </c>
      <c r="N4466" t="s">
        <v>106</v>
      </c>
      <c r="O4466" t="s">
        <v>99</v>
      </c>
      <c r="P4466" t="s">
        <v>92</v>
      </c>
      <c r="Q4466" t="s">
        <v>55</v>
      </c>
      <c r="R4466" t="s">
        <v>338</v>
      </c>
      <c r="S4466" t="s">
        <v>58</v>
      </c>
      <c r="T4466" t="s">
        <v>162</v>
      </c>
      <c r="U4466" t="s">
        <v>96</v>
      </c>
      <c r="V4466">
        <v>222221</v>
      </c>
      <c r="W4466">
        <v>139081</v>
      </c>
      <c r="X4466">
        <v>20.100000000000001</v>
      </c>
      <c r="Y4466">
        <v>10.8</v>
      </c>
      <c r="Z4466">
        <v>205313.49</v>
      </c>
      <c r="AB4466">
        <v>31.46</v>
      </c>
      <c r="AC4466">
        <v>6459162.4000000004</v>
      </c>
      <c r="AD4466">
        <v>11735719.09</v>
      </c>
      <c r="AE4466">
        <v>160.79</v>
      </c>
      <c r="AF4466">
        <v>1886986272.48</v>
      </c>
      <c r="AG4466">
        <v>43437.24</v>
      </c>
      <c r="AH4466">
        <v>0.7</v>
      </c>
      <c r="AI4466">
        <v>22624.75</v>
      </c>
      <c r="AJ4466">
        <v>19.09</v>
      </c>
      <c r="AK4466">
        <v>0</v>
      </c>
      <c r="AL4466">
        <v>0.26300000000000001</v>
      </c>
      <c r="AM4466">
        <v>30864.94</v>
      </c>
      <c r="AN4466">
        <v>215.8</v>
      </c>
      <c r="AO4466">
        <v>719.68</v>
      </c>
      <c r="AP4466">
        <v>155306.94</v>
      </c>
      <c r="AQ4466">
        <v>6711396.2699999996</v>
      </c>
      <c r="AR4466" t="s">
        <v>61</v>
      </c>
      <c r="AS4466" t="s">
        <v>61</v>
      </c>
      <c r="AT4466" t="s">
        <v>62</v>
      </c>
      <c r="AU4466" t="s">
        <v>63</v>
      </c>
    </row>
    <row r="4467" spans="1:47" x14ac:dyDescent="0.25">
      <c r="A4467" t="s">
        <v>5798</v>
      </c>
      <c r="B4467">
        <v>2023</v>
      </c>
      <c r="C4467">
        <v>3</v>
      </c>
      <c r="D4467" t="s">
        <v>48</v>
      </c>
      <c r="E4467" s="1">
        <v>45002</v>
      </c>
      <c r="F4467" s="1">
        <v>45024</v>
      </c>
      <c r="G4467">
        <v>22</v>
      </c>
      <c r="H4467">
        <v>1.4</v>
      </c>
      <c r="I4467" t="s">
        <v>65</v>
      </c>
      <c r="J4467" t="s">
        <v>66</v>
      </c>
      <c r="K4467" t="s">
        <v>248</v>
      </c>
      <c r="L4467">
        <v>9999</v>
      </c>
      <c r="M4467" t="s">
        <v>114</v>
      </c>
      <c r="N4467" t="s">
        <v>81</v>
      </c>
      <c r="O4467" t="s">
        <v>99</v>
      </c>
      <c r="P4467" t="s">
        <v>70</v>
      </c>
      <c r="Q4467" t="s">
        <v>146</v>
      </c>
      <c r="R4467" t="s">
        <v>3940</v>
      </c>
      <c r="S4467" t="s">
        <v>156</v>
      </c>
      <c r="T4467" t="s">
        <v>102</v>
      </c>
      <c r="U4467" t="s">
        <v>60</v>
      </c>
      <c r="V4467">
        <v>8058</v>
      </c>
      <c r="W4467">
        <v>4806</v>
      </c>
      <c r="X4467">
        <v>20.3</v>
      </c>
      <c r="Y4467">
        <v>10.199999999999999</v>
      </c>
      <c r="Z4467">
        <v>6589.42</v>
      </c>
      <c r="AA4467">
        <v>470</v>
      </c>
      <c r="AB4467">
        <v>1217.28</v>
      </c>
      <c r="AC4467">
        <v>572121.59999999998</v>
      </c>
      <c r="AD4467">
        <v>17403053.59</v>
      </c>
      <c r="AE4467">
        <v>288.20999999999998</v>
      </c>
      <c r="AF4467">
        <v>5015734075.1700001</v>
      </c>
      <c r="AG4467">
        <v>156617.1</v>
      </c>
      <c r="AH4467">
        <v>0</v>
      </c>
      <c r="AI4467">
        <v>0</v>
      </c>
      <c r="AJ4467">
        <v>3.18</v>
      </c>
      <c r="AK4467">
        <v>0</v>
      </c>
      <c r="AL4467">
        <v>0.1</v>
      </c>
      <c r="AM4467">
        <v>17403.05</v>
      </c>
      <c r="AO4467">
        <v>703.97</v>
      </c>
      <c r="AP4467">
        <v>695381.57</v>
      </c>
      <c r="AQ4467">
        <v>1441523.32</v>
      </c>
      <c r="AR4467" t="s">
        <v>61</v>
      </c>
      <c r="AS4467" t="s">
        <v>61</v>
      </c>
      <c r="AT4467" t="s">
        <v>62</v>
      </c>
      <c r="AU4467" t="s">
        <v>63</v>
      </c>
    </row>
    <row r="4468" spans="1:47" x14ac:dyDescent="0.25">
      <c r="A4468" t="s">
        <v>5799</v>
      </c>
      <c r="B4468">
        <v>2021</v>
      </c>
      <c r="C4468">
        <v>4</v>
      </c>
      <c r="D4468" t="s">
        <v>77</v>
      </c>
      <c r="E4468" s="1">
        <v>44304</v>
      </c>
      <c r="F4468" s="1">
        <v>44321</v>
      </c>
      <c r="G4468">
        <v>17</v>
      </c>
      <c r="H4468">
        <v>15.9</v>
      </c>
      <c r="I4468" t="s">
        <v>65</v>
      </c>
      <c r="J4468" t="s">
        <v>50</v>
      </c>
      <c r="K4468" t="s">
        <v>120</v>
      </c>
      <c r="L4468">
        <v>2710.1921000000002</v>
      </c>
      <c r="M4468" t="s">
        <v>52</v>
      </c>
      <c r="N4468" t="s">
        <v>168</v>
      </c>
      <c r="O4468" t="s">
        <v>54</v>
      </c>
      <c r="P4468" t="s">
        <v>226</v>
      </c>
      <c r="Q4468" t="s">
        <v>127</v>
      </c>
      <c r="R4468" t="s">
        <v>402</v>
      </c>
      <c r="S4468" t="s">
        <v>142</v>
      </c>
      <c r="T4468" t="s">
        <v>102</v>
      </c>
      <c r="U4468" t="s">
        <v>259</v>
      </c>
      <c r="V4468">
        <v>56170</v>
      </c>
      <c r="W4468">
        <v>34752</v>
      </c>
      <c r="X4468">
        <v>4.7</v>
      </c>
      <c r="Y4468">
        <v>11.9</v>
      </c>
      <c r="Z4468">
        <v>51979.24</v>
      </c>
      <c r="AB4468">
        <v>18.22</v>
      </c>
      <c r="AC4468">
        <v>947061.75</v>
      </c>
      <c r="AD4468">
        <v>43964041.189999998</v>
      </c>
      <c r="AE4468">
        <v>170.21</v>
      </c>
      <c r="AF4468">
        <v>7483119450.9499998</v>
      </c>
      <c r="AG4468">
        <v>207691.41</v>
      </c>
      <c r="AH4468">
        <v>4.2</v>
      </c>
      <c r="AI4468">
        <v>125203.03</v>
      </c>
      <c r="AJ4468">
        <v>1.65</v>
      </c>
      <c r="AK4468">
        <v>0</v>
      </c>
      <c r="AL4468">
        <v>0.153</v>
      </c>
      <c r="AM4468">
        <v>67264.98</v>
      </c>
      <c r="AN4468">
        <v>585.29999999999995</v>
      </c>
      <c r="AO4468">
        <v>535.49</v>
      </c>
      <c r="AP4468">
        <v>313422.3</v>
      </c>
      <c r="AQ4468">
        <v>1660643.47</v>
      </c>
      <c r="AR4468" t="s">
        <v>61</v>
      </c>
      <c r="AS4468" t="s">
        <v>61</v>
      </c>
      <c r="AT4468" t="s">
        <v>62</v>
      </c>
      <c r="AU4468" t="s">
        <v>63</v>
      </c>
    </row>
    <row r="4469" spans="1:47" x14ac:dyDescent="0.25">
      <c r="A4469" t="s">
        <v>5800</v>
      </c>
      <c r="B4469">
        <v>2023</v>
      </c>
      <c r="C4469">
        <v>8</v>
      </c>
      <c r="D4469" t="s">
        <v>89</v>
      </c>
      <c r="E4469" s="1">
        <v>45142</v>
      </c>
      <c r="F4469" s="1">
        <v>45169</v>
      </c>
      <c r="G4469">
        <v>27</v>
      </c>
      <c r="H4469">
        <v>15.7</v>
      </c>
      <c r="I4469" t="s">
        <v>49</v>
      </c>
      <c r="J4469" t="s">
        <v>134</v>
      </c>
      <c r="K4469" t="s">
        <v>135</v>
      </c>
      <c r="L4469">
        <v>9999.0098999999991</v>
      </c>
      <c r="M4469" t="s">
        <v>98</v>
      </c>
      <c r="N4469" t="s">
        <v>81</v>
      </c>
      <c r="O4469" t="s">
        <v>200</v>
      </c>
      <c r="P4469" t="s">
        <v>204</v>
      </c>
      <c r="Q4469" t="s">
        <v>92</v>
      </c>
      <c r="R4469" t="s">
        <v>864</v>
      </c>
      <c r="S4469" t="s">
        <v>137</v>
      </c>
      <c r="T4469" t="s">
        <v>86</v>
      </c>
      <c r="U4469" t="s">
        <v>60</v>
      </c>
      <c r="V4469">
        <v>12169</v>
      </c>
      <c r="W4469">
        <v>7512</v>
      </c>
      <c r="X4469">
        <v>5</v>
      </c>
      <c r="Y4469">
        <v>14.1</v>
      </c>
      <c r="Z4469">
        <v>11287.27</v>
      </c>
      <c r="AB4469">
        <v>32.64</v>
      </c>
      <c r="AC4469">
        <v>368416.49</v>
      </c>
      <c r="AD4469">
        <v>12556975</v>
      </c>
      <c r="AE4469">
        <v>281.81</v>
      </c>
      <c r="AF4469">
        <v>3538681124.75</v>
      </c>
      <c r="AG4469">
        <v>116539.02</v>
      </c>
      <c r="AH4469">
        <v>4.5999999999999996</v>
      </c>
      <c r="AI4469">
        <v>86491.87</v>
      </c>
      <c r="AJ4469">
        <v>3.75</v>
      </c>
      <c r="AK4469">
        <v>470886.56</v>
      </c>
      <c r="AL4469">
        <v>0.13</v>
      </c>
      <c r="AM4469">
        <v>16324.07</v>
      </c>
      <c r="AN4469">
        <v>1049.4000000000001</v>
      </c>
      <c r="AO4469">
        <v>391.76</v>
      </c>
      <c r="AP4469">
        <v>411112.94</v>
      </c>
      <c r="AQ4469">
        <v>998884.39</v>
      </c>
      <c r="AR4469" t="s">
        <v>61</v>
      </c>
      <c r="AS4469" t="s">
        <v>61</v>
      </c>
      <c r="AT4469" t="s">
        <v>62</v>
      </c>
      <c r="AU4469" t="s">
        <v>63</v>
      </c>
    </row>
    <row r="4470" spans="1:47" x14ac:dyDescent="0.25">
      <c r="A4470" t="s">
        <v>5801</v>
      </c>
      <c r="B4470">
        <v>2023</v>
      </c>
      <c r="C4470">
        <v>11</v>
      </c>
      <c r="D4470" t="s">
        <v>119</v>
      </c>
      <c r="E4470" s="1">
        <v>45254</v>
      </c>
      <c r="F4470" s="1">
        <v>45276</v>
      </c>
      <c r="G4470">
        <v>22</v>
      </c>
      <c r="H4470">
        <v>2.2000000000000002</v>
      </c>
      <c r="I4470" t="s">
        <v>65</v>
      </c>
      <c r="J4470" t="s">
        <v>112</v>
      </c>
      <c r="K4470" t="s">
        <v>126</v>
      </c>
      <c r="L4470">
        <v>2701.12</v>
      </c>
      <c r="M4470" t="s">
        <v>90</v>
      </c>
      <c r="N4470" t="s">
        <v>53</v>
      </c>
      <c r="O4470" t="s">
        <v>91</v>
      </c>
      <c r="P4470" t="s">
        <v>70</v>
      </c>
      <c r="Q4470" t="s">
        <v>150</v>
      </c>
      <c r="R4470" t="s">
        <v>415</v>
      </c>
      <c r="S4470" t="s">
        <v>130</v>
      </c>
      <c r="T4470" t="s">
        <v>95</v>
      </c>
      <c r="U4470" t="s">
        <v>75</v>
      </c>
      <c r="V4470">
        <v>90107</v>
      </c>
      <c r="W4470">
        <v>66041</v>
      </c>
      <c r="X4470">
        <v>8.3000000000000007</v>
      </c>
      <c r="Y4470">
        <v>12.3</v>
      </c>
      <c r="Z4470">
        <v>78311.149999999994</v>
      </c>
      <c r="AB4470">
        <v>12.96</v>
      </c>
      <c r="AC4470">
        <v>1014912.5</v>
      </c>
      <c r="AD4470">
        <v>7082460.4100000001</v>
      </c>
      <c r="AE4470">
        <v>283.04000000000002</v>
      </c>
      <c r="AF4470">
        <v>2004619594.45</v>
      </c>
      <c r="AG4470">
        <v>21219.87</v>
      </c>
      <c r="AH4470">
        <v>0.6</v>
      </c>
      <c r="AI4470">
        <v>19265.8</v>
      </c>
      <c r="AJ4470">
        <v>11.83</v>
      </c>
      <c r="AK4470">
        <v>0</v>
      </c>
      <c r="AL4470">
        <v>0.126</v>
      </c>
      <c r="AM4470">
        <v>8923.9</v>
      </c>
      <c r="AN4470">
        <v>691.5</v>
      </c>
      <c r="AO4470">
        <v>568.05999999999995</v>
      </c>
      <c r="AP4470">
        <v>392813.49</v>
      </c>
      <c r="AQ4470">
        <v>1457135.56</v>
      </c>
      <c r="AR4470" t="s">
        <v>61</v>
      </c>
      <c r="AS4470" t="s">
        <v>61</v>
      </c>
      <c r="AT4470" t="s">
        <v>62</v>
      </c>
      <c r="AU4470" t="s">
        <v>63</v>
      </c>
    </row>
    <row r="4471" spans="1:47" x14ac:dyDescent="0.25">
      <c r="A4471" t="s">
        <v>5802</v>
      </c>
      <c r="B4471">
        <v>2022</v>
      </c>
      <c r="C4471">
        <v>10</v>
      </c>
      <c r="D4471" t="s">
        <v>119</v>
      </c>
      <c r="E4471" s="1">
        <v>44836</v>
      </c>
      <c r="F4471" s="1">
        <v>44852</v>
      </c>
      <c r="G4471">
        <v>16</v>
      </c>
      <c r="H4471">
        <v>10.3</v>
      </c>
      <c r="I4471" t="s">
        <v>49</v>
      </c>
      <c r="J4471" t="s">
        <v>50</v>
      </c>
      <c r="K4471" t="s">
        <v>145</v>
      </c>
      <c r="L4471">
        <v>2710.19</v>
      </c>
      <c r="M4471" t="s">
        <v>114</v>
      </c>
      <c r="N4471" t="s">
        <v>81</v>
      </c>
      <c r="O4471" t="s">
        <v>189</v>
      </c>
      <c r="P4471" t="s">
        <v>257</v>
      </c>
      <c r="Q4471" t="s">
        <v>56</v>
      </c>
      <c r="R4471" t="s">
        <v>3052</v>
      </c>
      <c r="S4471" t="s">
        <v>170</v>
      </c>
      <c r="T4471" t="s">
        <v>131</v>
      </c>
      <c r="U4471" t="s">
        <v>60</v>
      </c>
      <c r="V4471">
        <v>95954</v>
      </c>
      <c r="W4471">
        <v>66639</v>
      </c>
      <c r="X4471">
        <v>23.7</v>
      </c>
      <c r="Y4471">
        <v>15.7</v>
      </c>
      <c r="Z4471">
        <v>87195.06</v>
      </c>
      <c r="AB4471">
        <v>54.52</v>
      </c>
      <c r="AC4471">
        <v>4753874.67</v>
      </c>
      <c r="AD4471">
        <v>28160516.579999998</v>
      </c>
      <c r="AE4471">
        <v>217.58</v>
      </c>
      <c r="AF4471">
        <v>6127165197.4799995</v>
      </c>
      <c r="AG4471">
        <v>26983.9</v>
      </c>
      <c r="AH4471">
        <v>0</v>
      </c>
      <c r="AI4471">
        <v>0</v>
      </c>
      <c r="AJ4471">
        <v>23.81</v>
      </c>
      <c r="AK4471">
        <v>6705019</v>
      </c>
      <c r="AL4471">
        <v>0.26600000000000001</v>
      </c>
      <c r="AM4471">
        <v>74906.97</v>
      </c>
      <c r="AN4471">
        <v>690.9</v>
      </c>
      <c r="AO4471">
        <v>381.08</v>
      </c>
      <c r="AP4471">
        <v>263288.17</v>
      </c>
      <c r="AQ4471">
        <v>5119053.71</v>
      </c>
      <c r="AR4471" t="s">
        <v>61</v>
      </c>
      <c r="AS4471" t="s">
        <v>124</v>
      </c>
      <c r="AT4471" t="s">
        <v>62</v>
      </c>
      <c r="AU4471" t="s">
        <v>63</v>
      </c>
    </row>
    <row r="4472" spans="1:47" x14ac:dyDescent="0.25">
      <c r="A4472" t="s">
        <v>5803</v>
      </c>
      <c r="B4472">
        <v>2022</v>
      </c>
      <c r="C4472">
        <v>5</v>
      </c>
      <c r="D4472" t="s">
        <v>77</v>
      </c>
      <c r="E4472" s="1">
        <v>44686</v>
      </c>
      <c r="F4472" s="1">
        <v>44715</v>
      </c>
      <c r="G4472">
        <v>29</v>
      </c>
      <c r="H4472">
        <v>13.6</v>
      </c>
      <c r="I4472" t="s">
        <v>65</v>
      </c>
      <c r="J4472" t="s">
        <v>66</v>
      </c>
      <c r="K4472" t="s">
        <v>248</v>
      </c>
      <c r="L4472">
        <v>9999</v>
      </c>
      <c r="M4472" t="s">
        <v>90</v>
      </c>
      <c r="N4472" t="s">
        <v>168</v>
      </c>
      <c r="O4472" t="s">
        <v>54</v>
      </c>
      <c r="P4472" t="s">
        <v>226</v>
      </c>
      <c r="Q4472" t="s">
        <v>150</v>
      </c>
      <c r="R4472" t="s">
        <v>3463</v>
      </c>
      <c r="S4472" t="s">
        <v>156</v>
      </c>
      <c r="T4472" t="s">
        <v>187</v>
      </c>
      <c r="U4472" t="s">
        <v>87</v>
      </c>
      <c r="V4472">
        <v>21554</v>
      </c>
      <c r="W4472">
        <v>13235</v>
      </c>
      <c r="X4472">
        <v>2.1</v>
      </c>
      <c r="Y4472">
        <v>11</v>
      </c>
      <c r="Z4472">
        <v>17326.11</v>
      </c>
      <c r="AA4472">
        <v>1237</v>
      </c>
      <c r="AB4472">
        <v>4417.47</v>
      </c>
      <c r="AC4472">
        <v>5464410.3899999997</v>
      </c>
      <c r="AD4472">
        <v>29446763.510000002</v>
      </c>
      <c r="AE4472">
        <v>217.93</v>
      </c>
      <c r="AF4472">
        <v>6417333171.7299995</v>
      </c>
      <c r="AG4472">
        <v>58388.54</v>
      </c>
      <c r="AH4472">
        <v>0</v>
      </c>
      <c r="AI4472">
        <v>0</v>
      </c>
      <c r="AJ4472">
        <v>23.71</v>
      </c>
      <c r="AK4472">
        <v>0</v>
      </c>
      <c r="AL4472">
        <v>0.124</v>
      </c>
      <c r="AM4472">
        <v>36513.99</v>
      </c>
      <c r="AN4472">
        <v>671.3</v>
      </c>
      <c r="AO4472">
        <v>444.72</v>
      </c>
      <c r="AP4472">
        <v>298540.53999999998</v>
      </c>
      <c r="AQ4472">
        <v>5857853.46</v>
      </c>
      <c r="AR4472" t="s">
        <v>61</v>
      </c>
      <c r="AS4472" t="s">
        <v>61</v>
      </c>
      <c r="AT4472" t="s">
        <v>293</v>
      </c>
      <c r="AU4472" t="s">
        <v>63</v>
      </c>
    </row>
    <row r="4473" spans="1:47" x14ac:dyDescent="0.25">
      <c r="A4473" t="s">
        <v>5804</v>
      </c>
      <c r="B4473">
        <v>2020</v>
      </c>
      <c r="C4473">
        <v>1</v>
      </c>
      <c r="D4473" t="s">
        <v>48</v>
      </c>
      <c r="E4473" s="1">
        <v>43850</v>
      </c>
      <c r="F4473" s="1">
        <v>43883</v>
      </c>
      <c r="G4473">
        <v>33</v>
      </c>
      <c r="H4473">
        <v>9</v>
      </c>
      <c r="I4473" t="s">
        <v>49</v>
      </c>
      <c r="J4473" t="s">
        <v>66</v>
      </c>
      <c r="K4473" t="s">
        <v>67</v>
      </c>
      <c r="L4473">
        <v>8479.8989999999994</v>
      </c>
      <c r="M4473" t="s">
        <v>52</v>
      </c>
      <c r="N4473" t="s">
        <v>106</v>
      </c>
      <c r="O4473" t="s">
        <v>91</v>
      </c>
      <c r="P4473" t="s">
        <v>93</v>
      </c>
      <c r="Q4473" t="s">
        <v>92</v>
      </c>
      <c r="R4473" t="s">
        <v>3013</v>
      </c>
      <c r="S4473" t="s">
        <v>156</v>
      </c>
      <c r="T4473" t="s">
        <v>86</v>
      </c>
      <c r="U4473" t="s">
        <v>166</v>
      </c>
      <c r="V4473">
        <v>18788</v>
      </c>
      <c r="W4473">
        <v>11123</v>
      </c>
      <c r="X4473">
        <v>15.5</v>
      </c>
      <c r="Y4473">
        <v>12</v>
      </c>
      <c r="Z4473">
        <v>17766.43</v>
      </c>
      <c r="AA4473">
        <v>1269</v>
      </c>
      <c r="AB4473">
        <v>4494.3999999999996</v>
      </c>
      <c r="AC4473">
        <v>5703393.5999999996</v>
      </c>
      <c r="AD4473">
        <v>53282944.880000003</v>
      </c>
      <c r="AE4473">
        <v>160.71</v>
      </c>
      <c r="AF4473">
        <v>8563102071.6599998</v>
      </c>
      <c r="AG4473">
        <v>190535.55</v>
      </c>
      <c r="AH4473">
        <v>0.4</v>
      </c>
      <c r="AI4473">
        <v>4909.12</v>
      </c>
      <c r="AJ4473">
        <v>5.78</v>
      </c>
      <c r="AK4473">
        <v>3079754.21</v>
      </c>
      <c r="AL4473">
        <v>0.32500000000000001</v>
      </c>
      <c r="AM4473">
        <v>173169.57</v>
      </c>
      <c r="AN4473">
        <v>1087.8</v>
      </c>
      <c r="AO4473">
        <v>443.94</v>
      </c>
      <c r="AP4473">
        <v>482917.93</v>
      </c>
      <c r="AQ4473">
        <v>6554925.7699999996</v>
      </c>
      <c r="AR4473" t="s">
        <v>61</v>
      </c>
      <c r="AS4473" t="s">
        <v>61</v>
      </c>
      <c r="AT4473" t="s">
        <v>62</v>
      </c>
      <c r="AU4473" t="s">
        <v>63</v>
      </c>
    </row>
    <row r="4474" spans="1:47" x14ac:dyDescent="0.25">
      <c r="A4474" t="s">
        <v>5805</v>
      </c>
      <c r="B4474">
        <v>2022</v>
      </c>
      <c r="C4474">
        <v>1</v>
      </c>
      <c r="D4474" t="s">
        <v>48</v>
      </c>
      <c r="E4474" s="1">
        <v>44575</v>
      </c>
      <c r="F4474" s="1">
        <v>44581</v>
      </c>
      <c r="G4474">
        <v>6</v>
      </c>
      <c r="H4474">
        <v>8.1999999999999993</v>
      </c>
      <c r="I4474" t="s">
        <v>49</v>
      </c>
      <c r="J4474" t="s">
        <v>50</v>
      </c>
      <c r="K4474" t="s">
        <v>51</v>
      </c>
      <c r="L4474">
        <v>2709</v>
      </c>
      <c r="M4474" t="s">
        <v>98</v>
      </c>
      <c r="N4474" t="s">
        <v>53</v>
      </c>
      <c r="O4474" t="s">
        <v>91</v>
      </c>
      <c r="P4474" t="s">
        <v>150</v>
      </c>
      <c r="Q4474" t="s">
        <v>226</v>
      </c>
      <c r="R4474" t="s">
        <v>5077</v>
      </c>
      <c r="S4474" t="s">
        <v>170</v>
      </c>
      <c r="T4474" t="s">
        <v>59</v>
      </c>
      <c r="U4474" t="s">
        <v>259</v>
      </c>
      <c r="V4474">
        <v>74423</v>
      </c>
      <c r="W4474">
        <v>54301</v>
      </c>
      <c r="X4474">
        <v>15.5</v>
      </c>
      <c r="Y4474">
        <v>12.1</v>
      </c>
      <c r="Z4474">
        <v>65091.06</v>
      </c>
      <c r="AB4474">
        <v>21.84</v>
      </c>
      <c r="AC4474">
        <v>1421588.75</v>
      </c>
      <c r="AD4474">
        <v>6082108.6500000004</v>
      </c>
      <c r="AE4474">
        <v>213.52</v>
      </c>
      <c r="AF4474">
        <v>1298651838.95</v>
      </c>
      <c r="AG4474">
        <v>198527.62</v>
      </c>
      <c r="AH4474">
        <v>0.1</v>
      </c>
      <c r="AI4474">
        <v>3214.7</v>
      </c>
      <c r="AJ4474">
        <v>9.14</v>
      </c>
      <c r="AK4474">
        <v>555904.73</v>
      </c>
      <c r="AL4474">
        <v>7.5999999999999998E-2</v>
      </c>
      <c r="AM4474">
        <v>4622.3999999999996</v>
      </c>
      <c r="AN4474">
        <v>269.10000000000002</v>
      </c>
      <c r="AO4474">
        <v>687.85</v>
      </c>
      <c r="AP4474">
        <v>185100.44</v>
      </c>
      <c r="AQ4474">
        <v>1813053.91</v>
      </c>
      <c r="AR4474" t="s">
        <v>61</v>
      </c>
      <c r="AS4474" t="s">
        <v>61</v>
      </c>
      <c r="AT4474" t="s">
        <v>62</v>
      </c>
      <c r="AU4474" t="s">
        <v>63</v>
      </c>
    </row>
    <row r="4475" spans="1:47" x14ac:dyDescent="0.25">
      <c r="A4475" t="s">
        <v>5806</v>
      </c>
      <c r="B4475">
        <v>2022</v>
      </c>
      <c r="C4475">
        <v>3</v>
      </c>
      <c r="D4475" t="s">
        <v>48</v>
      </c>
      <c r="E4475" s="1">
        <v>44621</v>
      </c>
      <c r="F4475" s="1">
        <v>44652</v>
      </c>
      <c r="G4475">
        <v>31</v>
      </c>
      <c r="H4475">
        <v>3</v>
      </c>
      <c r="I4475" t="s">
        <v>65</v>
      </c>
      <c r="J4475" t="s">
        <v>66</v>
      </c>
      <c r="K4475" t="s">
        <v>245</v>
      </c>
      <c r="L4475">
        <v>8905.9</v>
      </c>
      <c r="M4475" t="s">
        <v>52</v>
      </c>
      <c r="N4475" t="s">
        <v>106</v>
      </c>
      <c r="O4475" t="s">
        <v>107</v>
      </c>
      <c r="P4475" t="s">
        <v>100</v>
      </c>
      <c r="Q4475" t="s">
        <v>159</v>
      </c>
      <c r="R4475" t="s">
        <v>757</v>
      </c>
      <c r="S4475" t="s">
        <v>137</v>
      </c>
      <c r="T4475" t="s">
        <v>102</v>
      </c>
      <c r="U4475" t="s">
        <v>259</v>
      </c>
      <c r="V4475">
        <v>12609</v>
      </c>
      <c r="W4475">
        <v>9146</v>
      </c>
      <c r="X4475">
        <v>3.6</v>
      </c>
      <c r="Y4475">
        <v>11.1</v>
      </c>
      <c r="Z4475">
        <v>11395.76</v>
      </c>
      <c r="AB4475">
        <v>12.23</v>
      </c>
      <c r="AC4475">
        <v>139370.14000000001</v>
      </c>
      <c r="AD4475">
        <v>4618473.6100000003</v>
      </c>
      <c r="AE4475">
        <v>217.31</v>
      </c>
      <c r="AF4475">
        <v>1003640500.1900001</v>
      </c>
      <c r="AG4475">
        <v>236463.21</v>
      </c>
      <c r="AH4475">
        <v>0</v>
      </c>
      <c r="AI4475">
        <v>0</v>
      </c>
      <c r="AJ4475">
        <v>3.78</v>
      </c>
      <c r="AK4475">
        <v>0</v>
      </c>
      <c r="AL4475">
        <v>0.22900000000000001</v>
      </c>
      <c r="AM4475">
        <v>10576.3</v>
      </c>
      <c r="AN4475">
        <v>747.2</v>
      </c>
      <c r="AO4475">
        <v>406.9</v>
      </c>
      <c r="AP4475">
        <v>304035.68</v>
      </c>
      <c r="AQ4475">
        <v>690445.33</v>
      </c>
      <c r="AR4475" t="s">
        <v>61</v>
      </c>
      <c r="AS4475" t="s">
        <v>61</v>
      </c>
      <c r="AT4475" t="s">
        <v>62</v>
      </c>
      <c r="AU4475" t="s">
        <v>63</v>
      </c>
    </row>
    <row r="4476" spans="1:47" x14ac:dyDescent="0.25">
      <c r="A4476" t="s">
        <v>5807</v>
      </c>
      <c r="B4476">
        <v>2022</v>
      </c>
      <c r="C4476">
        <v>5</v>
      </c>
      <c r="D4476" t="s">
        <v>77</v>
      </c>
      <c r="E4476" s="1">
        <v>44689</v>
      </c>
      <c r="F4476" s="1">
        <v>44713</v>
      </c>
      <c r="G4476">
        <v>24</v>
      </c>
      <c r="H4476">
        <v>18</v>
      </c>
      <c r="I4476" t="s">
        <v>49</v>
      </c>
      <c r="J4476" t="s">
        <v>66</v>
      </c>
      <c r="K4476" t="s">
        <v>67</v>
      </c>
      <c r="L4476">
        <v>8479.8989999999994</v>
      </c>
      <c r="M4476" t="s">
        <v>90</v>
      </c>
      <c r="N4476" t="s">
        <v>81</v>
      </c>
      <c r="O4476" t="s">
        <v>200</v>
      </c>
      <c r="P4476" t="s">
        <v>174</v>
      </c>
      <c r="Q4476" t="s">
        <v>56</v>
      </c>
      <c r="R4476" t="s">
        <v>577</v>
      </c>
      <c r="S4476" t="s">
        <v>73</v>
      </c>
      <c r="T4476" t="s">
        <v>187</v>
      </c>
      <c r="U4476" t="s">
        <v>143</v>
      </c>
      <c r="V4476">
        <v>15939</v>
      </c>
      <c r="W4476">
        <v>10529</v>
      </c>
      <c r="X4476">
        <v>10.199999999999999</v>
      </c>
      <c r="Y4476">
        <v>11.8</v>
      </c>
      <c r="Z4476">
        <v>14276.24</v>
      </c>
      <c r="AB4476">
        <v>16.12</v>
      </c>
      <c r="AC4476">
        <v>230132.99</v>
      </c>
      <c r="AD4476">
        <v>16249216.369999999</v>
      </c>
      <c r="AE4476">
        <v>213.26</v>
      </c>
      <c r="AF4476">
        <v>3465307883.0700002</v>
      </c>
      <c r="AG4476">
        <v>208066.48</v>
      </c>
      <c r="AH4476">
        <v>0.5</v>
      </c>
      <c r="AI4476">
        <v>14397.32</v>
      </c>
      <c r="AJ4476">
        <v>15.52</v>
      </c>
      <c r="AK4476">
        <v>2521878.38</v>
      </c>
      <c r="AL4476">
        <v>5.7000000000000002E-2</v>
      </c>
      <c r="AM4476">
        <v>9262.0499999999993</v>
      </c>
      <c r="AN4476">
        <v>1190.4000000000001</v>
      </c>
      <c r="AO4476">
        <v>446.09</v>
      </c>
      <c r="AP4476">
        <v>531025.54</v>
      </c>
      <c r="AQ4476">
        <v>992884.38</v>
      </c>
      <c r="AR4476" t="s">
        <v>61</v>
      </c>
      <c r="AS4476" t="s">
        <v>124</v>
      </c>
      <c r="AT4476" t="s">
        <v>62</v>
      </c>
      <c r="AU4476" t="s">
        <v>63</v>
      </c>
    </row>
    <row r="4477" spans="1:47" x14ac:dyDescent="0.25">
      <c r="A4477" t="s">
        <v>5808</v>
      </c>
      <c r="B4477">
        <v>2020</v>
      </c>
      <c r="C4477">
        <v>9</v>
      </c>
      <c r="D4477" t="s">
        <v>89</v>
      </c>
      <c r="E4477" s="1">
        <v>44095</v>
      </c>
      <c r="F4477" s="1">
        <v>44124</v>
      </c>
      <c r="G4477">
        <v>29</v>
      </c>
      <c r="H4477">
        <v>1.9</v>
      </c>
      <c r="I4477" t="s">
        <v>65</v>
      </c>
      <c r="J4477" t="s">
        <v>134</v>
      </c>
      <c r="K4477" t="s">
        <v>135</v>
      </c>
      <c r="L4477">
        <v>9999.0098999999991</v>
      </c>
      <c r="M4477" t="s">
        <v>52</v>
      </c>
      <c r="N4477" t="s">
        <v>69</v>
      </c>
      <c r="O4477" t="s">
        <v>91</v>
      </c>
      <c r="P4477" t="s">
        <v>82</v>
      </c>
      <c r="Q4477" t="s">
        <v>108</v>
      </c>
      <c r="R4477" t="s">
        <v>1465</v>
      </c>
      <c r="S4477" t="s">
        <v>137</v>
      </c>
      <c r="T4477" t="s">
        <v>74</v>
      </c>
      <c r="U4477" t="s">
        <v>181</v>
      </c>
      <c r="V4477">
        <v>8107</v>
      </c>
      <c r="W4477">
        <v>5325</v>
      </c>
      <c r="X4477">
        <v>17.3</v>
      </c>
      <c r="Y4477">
        <v>11.4</v>
      </c>
      <c r="Z4477">
        <v>6783.07</v>
      </c>
      <c r="AB4477">
        <v>24.86</v>
      </c>
      <c r="AC4477">
        <v>168627.12</v>
      </c>
      <c r="AD4477">
        <v>2977835.56</v>
      </c>
      <c r="AE4477">
        <v>161.5</v>
      </c>
      <c r="AF4477">
        <v>480920442.94</v>
      </c>
      <c r="AG4477">
        <v>207093.87</v>
      </c>
      <c r="AH4477">
        <v>1.5</v>
      </c>
      <c r="AI4477">
        <v>46388.3</v>
      </c>
      <c r="AJ4477">
        <v>17.420000000000002</v>
      </c>
      <c r="AK4477">
        <v>0</v>
      </c>
      <c r="AL4477">
        <v>0.34899999999999998</v>
      </c>
      <c r="AM4477">
        <v>10392.65</v>
      </c>
      <c r="AN4477">
        <v>1574.3</v>
      </c>
      <c r="AO4477">
        <v>749.11</v>
      </c>
      <c r="AP4477">
        <v>1179323.8700000001</v>
      </c>
      <c r="AQ4477">
        <v>1611825.81</v>
      </c>
      <c r="AR4477" t="s">
        <v>61</v>
      </c>
      <c r="AS4477" t="s">
        <v>61</v>
      </c>
      <c r="AT4477" t="s">
        <v>62</v>
      </c>
      <c r="AU4477" t="s">
        <v>63</v>
      </c>
    </row>
    <row r="4478" spans="1:47" x14ac:dyDescent="0.25">
      <c r="A4478" t="s">
        <v>5809</v>
      </c>
      <c r="B4478">
        <v>2020</v>
      </c>
      <c r="C4478">
        <v>2</v>
      </c>
      <c r="D4478" t="s">
        <v>48</v>
      </c>
      <c r="E4478" s="1">
        <v>43871</v>
      </c>
      <c r="F4478" s="1">
        <v>43894</v>
      </c>
      <c r="G4478">
        <v>23</v>
      </c>
      <c r="H4478">
        <v>18.8</v>
      </c>
      <c r="I4478" t="s">
        <v>49</v>
      </c>
      <c r="J4478" t="s">
        <v>112</v>
      </c>
      <c r="K4478" t="s">
        <v>113</v>
      </c>
      <c r="L4478">
        <v>7304.39</v>
      </c>
      <c r="M4478" t="s">
        <v>98</v>
      </c>
      <c r="N4478" t="s">
        <v>168</v>
      </c>
      <c r="O4478" t="s">
        <v>189</v>
      </c>
      <c r="P4478" t="s">
        <v>93</v>
      </c>
      <c r="Q4478" t="s">
        <v>100</v>
      </c>
      <c r="R4478" t="s">
        <v>1549</v>
      </c>
      <c r="S4478" t="s">
        <v>73</v>
      </c>
      <c r="T4478" t="s">
        <v>148</v>
      </c>
      <c r="U4478" t="s">
        <v>75</v>
      </c>
      <c r="V4478">
        <v>4545</v>
      </c>
      <c r="W4478">
        <v>2523</v>
      </c>
      <c r="X4478">
        <v>16.600000000000001</v>
      </c>
      <c r="Y4478">
        <v>10.7</v>
      </c>
      <c r="Z4478">
        <v>3839.69</v>
      </c>
      <c r="AB4478">
        <v>42.56</v>
      </c>
      <c r="AC4478">
        <v>163417.21</v>
      </c>
      <c r="AD4478">
        <v>3486361.73</v>
      </c>
      <c r="AE4478">
        <v>162.66</v>
      </c>
      <c r="AF4478">
        <v>567091599</v>
      </c>
      <c r="AG4478">
        <v>95995.27</v>
      </c>
      <c r="AH4478">
        <v>2.1</v>
      </c>
      <c r="AI4478">
        <v>18733.599999999999</v>
      </c>
      <c r="AJ4478">
        <v>23.79</v>
      </c>
      <c r="AK4478">
        <v>829405.46</v>
      </c>
      <c r="AL4478">
        <v>0.23400000000000001</v>
      </c>
      <c r="AM4478">
        <v>8158.09</v>
      </c>
      <c r="AN4478">
        <v>1202.8</v>
      </c>
      <c r="AO4478">
        <v>672</v>
      </c>
      <c r="AP4478">
        <v>808281.59999999998</v>
      </c>
      <c r="AQ4478">
        <v>1094585.77</v>
      </c>
      <c r="AR4478" t="s">
        <v>61</v>
      </c>
      <c r="AS4478" t="s">
        <v>61</v>
      </c>
      <c r="AT4478" t="s">
        <v>62</v>
      </c>
      <c r="AU4478" t="s">
        <v>63</v>
      </c>
    </row>
    <row r="4479" spans="1:47" x14ac:dyDescent="0.25">
      <c r="A4479" t="s">
        <v>5810</v>
      </c>
      <c r="B4479">
        <v>2023</v>
      </c>
      <c r="C4479">
        <v>6</v>
      </c>
      <c r="D4479" t="s">
        <v>77</v>
      </c>
      <c r="E4479" s="1">
        <v>45101</v>
      </c>
      <c r="F4479" s="1">
        <v>45124</v>
      </c>
      <c r="G4479">
        <v>23</v>
      </c>
      <c r="H4479">
        <v>20.3</v>
      </c>
      <c r="I4479" t="s">
        <v>65</v>
      </c>
      <c r="J4479" t="s">
        <v>112</v>
      </c>
      <c r="K4479" t="s">
        <v>113</v>
      </c>
      <c r="L4479">
        <v>7304.39</v>
      </c>
      <c r="M4479" t="s">
        <v>98</v>
      </c>
      <c r="N4479" t="s">
        <v>168</v>
      </c>
      <c r="O4479" t="s">
        <v>54</v>
      </c>
      <c r="P4479" t="s">
        <v>100</v>
      </c>
      <c r="Q4479" t="s">
        <v>159</v>
      </c>
      <c r="R4479" t="s">
        <v>94</v>
      </c>
      <c r="S4479" t="s">
        <v>73</v>
      </c>
      <c r="T4479" t="s">
        <v>102</v>
      </c>
      <c r="U4479" t="s">
        <v>228</v>
      </c>
      <c r="V4479">
        <v>3009</v>
      </c>
      <c r="W4479">
        <v>2069</v>
      </c>
      <c r="X4479">
        <v>1.7</v>
      </c>
      <c r="Y4479">
        <v>15.4</v>
      </c>
      <c r="Z4479">
        <v>2371.13</v>
      </c>
      <c r="AB4479">
        <v>31.11</v>
      </c>
      <c r="AC4479">
        <v>73765.850000000006</v>
      </c>
      <c r="AD4479">
        <v>955755.08</v>
      </c>
      <c r="AE4479">
        <v>281.41000000000003</v>
      </c>
      <c r="AF4479">
        <v>268959037.06</v>
      </c>
      <c r="AG4479">
        <v>60239.839999999997</v>
      </c>
      <c r="AH4479">
        <v>1.1000000000000001</v>
      </c>
      <c r="AI4479">
        <v>20566.8</v>
      </c>
      <c r="AJ4479">
        <v>16.03</v>
      </c>
      <c r="AK4479">
        <v>0</v>
      </c>
      <c r="AL4479">
        <v>0.29499999999999998</v>
      </c>
      <c r="AM4479">
        <v>2819.48</v>
      </c>
      <c r="AN4479">
        <v>1002.6</v>
      </c>
      <c r="AO4479">
        <v>613.94000000000005</v>
      </c>
      <c r="AP4479">
        <v>615536.24</v>
      </c>
      <c r="AQ4479">
        <v>772928.21</v>
      </c>
      <c r="AR4479" t="s">
        <v>61</v>
      </c>
      <c r="AS4479" t="s">
        <v>61</v>
      </c>
      <c r="AT4479" t="s">
        <v>62</v>
      </c>
      <c r="AU4479" t="s">
        <v>63</v>
      </c>
    </row>
    <row r="4480" spans="1:47" x14ac:dyDescent="0.25">
      <c r="A4480" t="s">
        <v>5811</v>
      </c>
      <c r="B4480">
        <v>2023</v>
      </c>
      <c r="C4480">
        <v>5</v>
      </c>
      <c r="D4480" t="s">
        <v>77</v>
      </c>
      <c r="E4480" s="1">
        <v>45054</v>
      </c>
      <c r="F4480" s="1">
        <v>45060</v>
      </c>
      <c r="G4480">
        <v>6</v>
      </c>
      <c r="H4480">
        <v>8.5</v>
      </c>
      <c r="I4480" t="s">
        <v>49</v>
      </c>
      <c r="J4480" t="s">
        <v>50</v>
      </c>
      <c r="K4480" t="s">
        <v>51</v>
      </c>
      <c r="L4480">
        <v>2709</v>
      </c>
      <c r="M4480" t="s">
        <v>68</v>
      </c>
      <c r="N4480" t="s">
        <v>168</v>
      </c>
      <c r="O4480" t="s">
        <v>99</v>
      </c>
      <c r="P4480" t="s">
        <v>93</v>
      </c>
      <c r="Q4480" t="s">
        <v>100</v>
      </c>
      <c r="R4480" t="s">
        <v>629</v>
      </c>
      <c r="S4480" t="s">
        <v>186</v>
      </c>
      <c r="T4480" t="s">
        <v>102</v>
      </c>
      <c r="U4480" t="s">
        <v>87</v>
      </c>
      <c r="V4480">
        <v>73273</v>
      </c>
      <c r="W4480">
        <v>45771</v>
      </c>
      <c r="X4480">
        <v>20.2</v>
      </c>
      <c r="Y4480">
        <v>15.5</v>
      </c>
      <c r="Z4480">
        <v>61078</v>
      </c>
      <c r="AB4480">
        <v>22.01</v>
      </c>
      <c r="AC4480">
        <v>1344326.78</v>
      </c>
      <c r="AD4480">
        <v>4486789.88</v>
      </c>
      <c r="AE4480">
        <v>285.23</v>
      </c>
      <c r="AF4480">
        <v>1279767077.47</v>
      </c>
      <c r="AG4480">
        <v>116632.89</v>
      </c>
      <c r="AH4480">
        <v>0.6</v>
      </c>
      <c r="AI4480">
        <v>20344.86</v>
      </c>
      <c r="AJ4480">
        <v>8.14</v>
      </c>
      <c r="AK4480">
        <v>365224.7</v>
      </c>
      <c r="AL4480">
        <v>5.7000000000000002E-2</v>
      </c>
      <c r="AM4480">
        <v>2557.4699999999998</v>
      </c>
      <c r="AN4480">
        <v>173.9</v>
      </c>
      <c r="AO4480">
        <v>496.84</v>
      </c>
      <c r="AP4480">
        <v>86400.48</v>
      </c>
      <c r="AQ4480">
        <v>1570262.48</v>
      </c>
      <c r="AR4480" t="s">
        <v>61</v>
      </c>
      <c r="AS4480" t="s">
        <v>124</v>
      </c>
      <c r="AT4480" t="s">
        <v>62</v>
      </c>
      <c r="AU4480" t="s">
        <v>63</v>
      </c>
    </row>
    <row r="4481" spans="1:47" x14ac:dyDescent="0.25">
      <c r="A4481" t="s">
        <v>5812</v>
      </c>
      <c r="B4481">
        <v>2022</v>
      </c>
      <c r="C4481">
        <v>2</v>
      </c>
      <c r="D4481" t="s">
        <v>48</v>
      </c>
      <c r="E4481" s="1">
        <v>44610</v>
      </c>
      <c r="F4481" s="1">
        <v>44626</v>
      </c>
      <c r="G4481">
        <v>16</v>
      </c>
      <c r="H4481">
        <v>3</v>
      </c>
      <c r="I4481" t="s">
        <v>65</v>
      </c>
      <c r="J4481" t="s">
        <v>66</v>
      </c>
      <c r="K4481" t="s">
        <v>67</v>
      </c>
      <c r="L4481">
        <v>8479.8989999999994</v>
      </c>
      <c r="M4481" t="s">
        <v>98</v>
      </c>
      <c r="N4481" t="s">
        <v>69</v>
      </c>
      <c r="O4481" t="s">
        <v>91</v>
      </c>
      <c r="P4481" t="s">
        <v>184</v>
      </c>
      <c r="Q4481" t="s">
        <v>83</v>
      </c>
      <c r="R4481" t="s">
        <v>1277</v>
      </c>
      <c r="S4481" t="s">
        <v>73</v>
      </c>
      <c r="T4481" t="s">
        <v>95</v>
      </c>
      <c r="U4481" t="s">
        <v>143</v>
      </c>
      <c r="V4481">
        <v>14370</v>
      </c>
      <c r="W4481">
        <v>8836</v>
      </c>
      <c r="X4481">
        <v>17.600000000000001</v>
      </c>
      <c r="Y4481">
        <v>10.7</v>
      </c>
      <c r="Z4481">
        <v>11874.12</v>
      </c>
      <c r="AB4481">
        <v>29.39</v>
      </c>
      <c r="AC4481">
        <v>348980.39</v>
      </c>
      <c r="AD4481">
        <v>7431299.2599999998</v>
      </c>
      <c r="AE4481">
        <v>218.84</v>
      </c>
      <c r="AF4481">
        <v>1626265530.0599999</v>
      </c>
      <c r="AG4481">
        <v>208964.12</v>
      </c>
      <c r="AH4481">
        <v>0</v>
      </c>
      <c r="AI4481">
        <v>0</v>
      </c>
      <c r="AJ4481">
        <v>2.65</v>
      </c>
      <c r="AK4481">
        <v>0</v>
      </c>
      <c r="AL4481">
        <v>0.24399999999999999</v>
      </c>
      <c r="AM4481">
        <v>18132.37</v>
      </c>
      <c r="AN4481">
        <v>820.2</v>
      </c>
      <c r="AO4481">
        <v>631.54999999999995</v>
      </c>
      <c r="AP4481">
        <v>517997.31</v>
      </c>
      <c r="AQ4481">
        <v>1094074.19</v>
      </c>
      <c r="AR4481" t="s">
        <v>61</v>
      </c>
      <c r="AS4481" t="s">
        <v>61</v>
      </c>
      <c r="AT4481" t="s">
        <v>62</v>
      </c>
      <c r="AU4481" t="s">
        <v>63</v>
      </c>
    </row>
    <row r="4482" spans="1:47" x14ac:dyDescent="0.25">
      <c r="A4482" t="s">
        <v>5813</v>
      </c>
      <c r="B4482">
        <v>2020</v>
      </c>
      <c r="C4482">
        <v>4</v>
      </c>
      <c r="D4482" t="s">
        <v>77</v>
      </c>
      <c r="E4482" s="1">
        <v>43946</v>
      </c>
      <c r="F4482" s="1">
        <v>43956</v>
      </c>
      <c r="G4482">
        <v>10</v>
      </c>
      <c r="H4482">
        <v>14.7</v>
      </c>
      <c r="I4482" t="s">
        <v>65</v>
      </c>
      <c r="J4482" t="s">
        <v>112</v>
      </c>
      <c r="K4482" t="s">
        <v>126</v>
      </c>
      <c r="L4482">
        <v>2701.12</v>
      </c>
      <c r="M4482" t="s">
        <v>80</v>
      </c>
      <c r="N4482" t="s">
        <v>106</v>
      </c>
      <c r="O4482" t="s">
        <v>99</v>
      </c>
      <c r="P4482" t="s">
        <v>100</v>
      </c>
      <c r="Q4482" t="s">
        <v>174</v>
      </c>
      <c r="R4482" t="s">
        <v>3966</v>
      </c>
      <c r="S4482" t="s">
        <v>130</v>
      </c>
      <c r="T4482" t="s">
        <v>59</v>
      </c>
      <c r="U4482" t="s">
        <v>110</v>
      </c>
      <c r="V4482">
        <v>70864</v>
      </c>
      <c r="W4482">
        <v>41209</v>
      </c>
      <c r="X4482">
        <v>21</v>
      </c>
      <c r="Y4482">
        <v>14.3</v>
      </c>
      <c r="Z4482">
        <v>56786.2</v>
      </c>
      <c r="AB4482">
        <v>15.58</v>
      </c>
      <c r="AC4482">
        <v>884729</v>
      </c>
      <c r="AD4482">
        <v>11396990.34</v>
      </c>
      <c r="AE4482">
        <v>166.24</v>
      </c>
      <c r="AF4482">
        <v>1894635674.1199999</v>
      </c>
      <c r="AG4482">
        <v>212266.05</v>
      </c>
      <c r="AH4482">
        <v>0</v>
      </c>
      <c r="AI4482">
        <v>0</v>
      </c>
      <c r="AJ4482">
        <v>24.01</v>
      </c>
      <c r="AK4482">
        <v>0</v>
      </c>
      <c r="AL4482">
        <v>0.127</v>
      </c>
      <c r="AM4482">
        <v>14474.18</v>
      </c>
      <c r="AN4482">
        <v>253.6</v>
      </c>
      <c r="AO4482">
        <v>472.84</v>
      </c>
      <c r="AP4482">
        <v>119912.22</v>
      </c>
      <c r="AQ4482">
        <v>1231381.45</v>
      </c>
      <c r="AR4482" t="s">
        <v>124</v>
      </c>
      <c r="AS4482" t="s">
        <v>61</v>
      </c>
      <c r="AT4482" t="s">
        <v>62</v>
      </c>
      <c r="AU4482" t="s">
        <v>63</v>
      </c>
    </row>
    <row r="4483" spans="1:47" x14ac:dyDescent="0.25">
      <c r="A4483" t="s">
        <v>5814</v>
      </c>
      <c r="B4483">
        <v>2024</v>
      </c>
      <c r="C4483">
        <v>7</v>
      </c>
      <c r="D4483" t="s">
        <v>89</v>
      </c>
      <c r="E4483" s="1">
        <v>45498</v>
      </c>
      <c r="F4483" s="1">
        <v>45523</v>
      </c>
      <c r="G4483">
        <v>25</v>
      </c>
      <c r="H4483">
        <v>1.4</v>
      </c>
      <c r="I4483" t="s">
        <v>65</v>
      </c>
      <c r="J4483" t="s">
        <v>78</v>
      </c>
      <c r="K4483" t="s">
        <v>105</v>
      </c>
      <c r="L4483">
        <v>1201.9000000000001</v>
      </c>
      <c r="M4483" t="s">
        <v>114</v>
      </c>
      <c r="N4483" t="s">
        <v>81</v>
      </c>
      <c r="O4483" t="s">
        <v>54</v>
      </c>
      <c r="P4483" t="s">
        <v>100</v>
      </c>
      <c r="Q4483" t="s">
        <v>121</v>
      </c>
      <c r="R4483" t="s">
        <v>221</v>
      </c>
      <c r="S4483" t="s">
        <v>85</v>
      </c>
      <c r="T4483" t="s">
        <v>148</v>
      </c>
      <c r="U4483" t="s">
        <v>143</v>
      </c>
      <c r="V4483">
        <v>49626</v>
      </c>
      <c r="W4483">
        <v>35983</v>
      </c>
      <c r="X4483">
        <v>12.6</v>
      </c>
      <c r="Y4483">
        <v>10.7</v>
      </c>
      <c r="Z4483">
        <v>43587.51</v>
      </c>
      <c r="AB4483">
        <v>41.53</v>
      </c>
      <c r="AC4483">
        <v>1810189.29</v>
      </c>
      <c r="AD4483">
        <v>14593098.35</v>
      </c>
      <c r="AE4483">
        <v>282.89999999999998</v>
      </c>
      <c r="AF4483">
        <v>4128387523.21</v>
      </c>
      <c r="AG4483">
        <v>196438.13</v>
      </c>
      <c r="AH4483">
        <v>1</v>
      </c>
      <c r="AI4483">
        <v>17714.03</v>
      </c>
      <c r="AJ4483">
        <v>13.71</v>
      </c>
      <c r="AK4483">
        <v>0</v>
      </c>
      <c r="AL4483">
        <v>6.7000000000000004E-2</v>
      </c>
      <c r="AM4483">
        <v>9777.3799999999992</v>
      </c>
      <c r="AN4483">
        <v>1065.7</v>
      </c>
      <c r="AO4483">
        <v>443.72</v>
      </c>
      <c r="AP4483">
        <v>472872.4</v>
      </c>
      <c r="AQ4483">
        <v>2506991.23</v>
      </c>
      <c r="AR4483" t="s">
        <v>61</v>
      </c>
      <c r="AS4483" t="s">
        <v>61</v>
      </c>
      <c r="AT4483" t="s">
        <v>62</v>
      </c>
      <c r="AU4483" t="s">
        <v>63</v>
      </c>
    </row>
    <row r="4484" spans="1:47" x14ac:dyDescent="0.25">
      <c r="A4484" t="s">
        <v>5815</v>
      </c>
      <c r="B4484">
        <v>2026</v>
      </c>
      <c r="C4484">
        <v>4</v>
      </c>
      <c r="D4484" t="s">
        <v>77</v>
      </c>
      <c r="E4484" s="1">
        <v>46125</v>
      </c>
      <c r="F4484" s="1">
        <v>46155</v>
      </c>
      <c r="G4484">
        <v>30</v>
      </c>
      <c r="H4484">
        <v>6.2</v>
      </c>
      <c r="I4484" t="s">
        <v>65</v>
      </c>
      <c r="J4484" t="s">
        <v>134</v>
      </c>
      <c r="K4484" t="s">
        <v>135</v>
      </c>
      <c r="L4484">
        <v>9999.0098999999991</v>
      </c>
      <c r="M4484" t="s">
        <v>90</v>
      </c>
      <c r="N4484" t="s">
        <v>69</v>
      </c>
      <c r="O4484" t="s">
        <v>99</v>
      </c>
      <c r="P4484" t="s">
        <v>226</v>
      </c>
      <c r="Q4484" t="s">
        <v>127</v>
      </c>
      <c r="R4484" t="s">
        <v>2527</v>
      </c>
      <c r="S4484" t="s">
        <v>137</v>
      </c>
      <c r="T4484" t="s">
        <v>187</v>
      </c>
      <c r="U4484" t="s">
        <v>60</v>
      </c>
      <c r="V4484">
        <v>3179</v>
      </c>
      <c r="W4484">
        <v>1991</v>
      </c>
      <c r="X4484">
        <v>4.4000000000000004</v>
      </c>
      <c r="Y4484">
        <v>11</v>
      </c>
      <c r="Z4484">
        <v>2540.73</v>
      </c>
      <c r="AB4484">
        <v>17.420000000000002</v>
      </c>
      <c r="AC4484">
        <v>44259.519999999997</v>
      </c>
      <c r="AD4484">
        <v>1239291.8700000001</v>
      </c>
      <c r="AE4484">
        <v>284.7</v>
      </c>
      <c r="AF4484">
        <v>352826395.38999999</v>
      </c>
      <c r="AG4484">
        <v>161857.17000000001</v>
      </c>
      <c r="AH4484">
        <v>0</v>
      </c>
      <c r="AI4484">
        <v>0</v>
      </c>
      <c r="AJ4484">
        <v>7.41</v>
      </c>
      <c r="AK4484">
        <v>0</v>
      </c>
      <c r="AL4484">
        <v>0.23100000000000001</v>
      </c>
      <c r="AM4484">
        <v>2862.76</v>
      </c>
      <c r="AN4484">
        <v>985</v>
      </c>
      <c r="AO4484">
        <v>605.48</v>
      </c>
      <c r="AP4484">
        <v>596397.80000000005</v>
      </c>
      <c r="AQ4484">
        <v>805377.25</v>
      </c>
      <c r="AR4484" t="s">
        <v>61</v>
      </c>
      <c r="AS4484" t="s">
        <v>61</v>
      </c>
      <c r="AT4484" t="s">
        <v>62</v>
      </c>
      <c r="AU4484" t="s">
        <v>63</v>
      </c>
    </row>
    <row r="4485" spans="1:47" x14ac:dyDescent="0.25">
      <c r="A4485" t="s">
        <v>5816</v>
      </c>
      <c r="B4485">
        <v>2022</v>
      </c>
      <c r="C4485">
        <v>1</v>
      </c>
      <c r="D4485" t="s">
        <v>48</v>
      </c>
      <c r="E4485" s="1">
        <v>44580</v>
      </c>
      <c r="F4485" s="1">
        <v>44597</v>
      </c>
      <c r="G4485">
        <v>17</v>
      </c>
      <c r="H4485">
        <v>6.1</v>
      </c>
      <c r="I4485" t="s">
        <v>65</v>
      </c>
      <c r="J4485" t="s">
        <v>112</v>
      </c>
      <c r="K4485" t="s">
        <v>126</v>
      </c>
      <c r="L4485">
        <v>2701.12</v>
      </c>
      <c r="M4485" t="s">
        <v>114</v>
      </c>
      <c r="N4485" t="s">
        <v>53</v>
      </c>
      <c r="O4485" t="s">
        <v>107</v>
      </c>
      <c r="P4485" t="s">
        <v>184</v>
      </c>
      <c r="Q4485" t="s">
        <v>154</v>
      </c>
      <c r="R4485" t="s">
        <v>1649</v>
      </c>
      <c r="S4485" t="s">
        <v>130</v>
      </c>
      <c r="T4485" t="s">
        <v>59</v>
      </c>
      <c r="U4485" t="s">
        <v>143</v>
      </c>
      <c r="V4485">
        <v>84633</v>
      </c>
      <c r="W4485">
        <v>59714</v>
      </c>
      <c r="X4485">
        <v>10</v>
      </c>
      <c r="Y4485">
        <v>13.6</v>
      </c>
      <c r="Z4485">
        <v>76067.399999999994</v>
      </c>
      <c r="AB4485">
        <v>17.420000000000002</v>
      </c>
      <c r="AC4485">
        <v>1325094.1100000001</v>
      </c>
      <c r="AD4485">
        <v>10206723.73</v>
      </c>
      <c r="AE4485">
        <v>213.68</v>
      </c>
      <c r="AF4485">
        <v>2180972726.6300001</v>
      </c>
      <c r="AG4485">
        <v>132687.31</v>
      </c>
      <c r="AH4485">
        <v>2.6</v>
      </c>
      <c r="AI4485">
        <v>42779.24</v>
      </c>
      <c r="AJ4485">
        <v>21.12</v>
      </c>
      <c r="AK4485">
        <v>0</v>
      </c>
      <c r="AL4485">
        <v>0.13600000000000001</v>
      </c>
      <c r="AM4485">
        <v>13881.14</v>
      </c>
      <c r="AN4485">
        <v>915.3</v>
      </c>
      <c r="AO4485">
        <v>730.72</v>
      </c>
      <c r="AP4485">
        <v>668828.02</v>
      </c>
      <c r="AQ4485">
        <v>2183269.8199999998</v>
      </c>
      <c r="AR4485" t="s">
        <v>61</v>
      </c>
      <c r="AS4485" t="s">
        <v>61</v>
      </c>
      <c r="AT4485" t="s">
        <v>62</v>
      </c>
      <c r="AU4485" t="s">
        <v>63</v>
      </c>
    </row>
    <row r="4486" spans="1:47" x14ac:dyDescent="0.25">
      <c r="A4486" t="s">
        <v>5817</v>
      </c>
      <c r="B4486">
        <v>2026</v>
      </c>
      <c r="C4486">
        <v>1</v>
      </c>
      <c r="D4486" t="s">
        <v>48</v>
      </c>
      <c r="E4486" s="1">
        <v>46037</v>
      </c>
      <c r="F4486" s="1">
        <v>46054</v>
      </c>
      <c r="G4486">
        <v>17</v>
      </c>
      <c r="H4486">
        <v>8.9</v>
      </c>
      <c r="I4486" t="s">
        <v>65</v>
      </c>
      <c r="J4486" t="s">
        <v>50</v>
      </c>
      <c r="K4486" t="s">
        <v>145</v>
      </c>
      <c r="L4486">
        <v>2710.19</v>
      </c>
      <c r="M4486" t="s">
        <v>52</v>
      </c>
      <c r="N4486" t="s">
        <v>106</v>
      </c>
      <c r="O4486" t="s">
        <v>99</v>
      </c>
      <c r="P4486" t="s">
        <v>184</v>
      </c>
      <c r="Q4486" t="s">
        <v>108</v>
      </c>
      <c r="R4486" t="s">
        <v>253</v>
      </c>
      <c r="S4486" t="s">
        <v>123</v>
      </c>
      <c r="T4486" t="s">
        <v>102</v>
      </c>
      <c r="U4486" t="s">
        <v>103</v>
      </c>
      <c r="V4486">
        <v>51377</v>
      </c>
      <c r="W4486">
        <v>31644</v>
      </c>
      <c r="X4486">
        <v>12.2</v>
      </c>
      <c r="Y4486">
        <v>15.3</v>
      </c>
      <c r="Z4486">
        <v>39558.480000000003</v>
      </c>
      <c r="AB4486">
        <v>17.7</v>
      </c>
      <c r="AC4486">
        <v>700185.1</v>
      </c>
      <c r="AD4486">
        <v>44003666.399999999</v>
      </c>
      <c r="AE4486">
        <v>278.27</v>
      </c>
      <c r="AF4486">
        <v>12244900249.129999</v>
      </c>
      <c r="AG4486">
        <v>232034.07</v>
      </c>
      <c r="AH4486">
        <v>0.8</v>
      </c>
      <c r="AI4486">
        <v>20772.46</v>
      </c>
      <c r="AJ4486">
        <v>8.76</v>
      </c>
      <c r="AK4486">
        <v>0</v>
      </c>
      <c r="AL4486">
        <v>0.17</v>
      </c>
      <c r="AM4486">
        <v>74806.23</v>
      </c>
      <c r="AN4486">
        <v>657.6</v>
      </c>
      <c r="AO4486">
        <v>640.28</v>
      </c>
      <c r="AP4486">
        <v>421048.13</v>
      </c>
      <c r="AQ4486">
        <v>1448845.99</v>
      </c>
      <c r="AR4486" t="s">
        <v>61</v>
      </c>
      <c r="AS4486" t="s">
        <v>61</v>
      </c>
      <c r="AT4486" t="s">
        <v>62</v>
      </c>
      <c r="AU4486" t="s">
        <v>63</v>
      </c>
    </row>
    <row r="4487" spans="1:47" x14ac:dyDescent="0.25">
      <c r="A4487" t="s">
        <v>5818</v>
      </c>
      <c r="B4487">
        <v>2023</v>
      </c>
      <c r="C4487">
        <v>5</v>
      </c>
      <c r="D4487" t="s">
        <v>77</v>
      </c>
      <c r="E4487" s="1">
        <v>45077</v>
      </c>
      <c r="F4487" s="1">
        <v>45091</v>
      </c>
      <c r="G4487">
        <v>14</v>
      </c>
      <c r="H4487">
        <v>6.9</v>
      </c>
      <c r="I4487" t="s">
        <v>65</v>
      </c>
      <c r="J4487" t="s">
        <v>50</v>
      </c>
      <c r="K4487" t="s">
        <v>51</v>
      </c>
      <c r="L4487">
        <v>2709</v>
      </c>
      <c r="M4487" t="s">
        <v>68</v>
      </c>
      <c r="N4487" t="s">
        <v>53</v>
      </c>
      <c r="O4487" t="s">
        <v>200</v>
      </c>
      <c r="P4487" t="s">
        <v>226</v>
      </c>
      <c r="Q4487" t="s">
        <v>93</v>
      </c>
      <c r="R4487" t="s">
        <v>2259</v>
      </c>
      <c r="S4487" t="s">
        <v>58</v>
      </c>
      <c r="T4487" t="s">
        <v>148</v>
      </c>
      <c r="U4487" t="s">
        <v>181</v>
      </c>
      <c r="V4487">
        <v>221858</v>
      </c>
      <c r="W4487">
        <v>140397</v>
      </c>
      <c r="X4487">
        <v>14</v>
      </c>
      <c r="Y4487">
        <v>12.9</v>
      </c>
      <c r="Z4487">
        <v>193180.99</v>
      </c>
      <c r="AB4487">
        <v>34.729999999999997</v>
      </c>
      <c r="AC4487">
        <v>6709175.7800000003</v>
      </c>
      <c r="AD4487">
        <v>12371310.6</v>
      </c>
      <c r="AE4487">
        <v>281.58999999999997</v>
      </c>
      <c r="AF4487">
        <v>3483637351.8499999</v>
      </c>
      <c r="AG4487">
        <v>197875.73</v>
      </c>
      <c r="AH4487">
        <v>0.7</v>
      </c>
      <c r="AI4487">
        <v>21458.52</v>
      </c>
      <c r="AJ4487">
        <v>20.329999999999998</v>
      </c>
      <c r="AK4487">
        <v>0</v>
      </c>
      <c r="AL4487">
        <v>0.27700000000000002</v>
      </c>
      <c r="AM4487">
        <v>34268.53</v>
      </c>
      <c r="AN4487">
        <v>465.1</v>
      </c>
      <c r="AO4487">
        <v>422.07</v>
      </c>
      <c r="AP4487">
        <v>196304.76</v>
      </c>
      <c r="AQ4487">
        <v>7159083.3200000003</v>
      </c>
      <c r="AR4487" t="s">
        <v>61</v>
      </c>
      <c r="AS4487" t="s">
        <v>61</v>
      </c>
      <c r="AT4487" t="s">
        <v>62</v>
      </c>
      <c r="AU4487" t="s">
        <v>63</v>
      </c>
    </row>
    <row r="4488" spans="1:47" x14ac:dyDescent="0.25">
      <c r="A4488" t="s">
        <v>5819</v>
      </c>
      <c r="B4488">
        <v>2022</v>
      </c>
      <c r="C4488">
        <v>5</v>
      </c>
      <c r="D4488" t="s">
        <v>77</v>
      </c>
      <c r="E4488" s="1">
        <v>44686</v>
      </c>
      <c r="F4488" s="1">
        <v>44712</v>
      </c>
      <c r="G4488">
        <v>26</v>
      </c>
      <c r="H4488">
        <v>4.3</v>
      </c>
      <c r="I4488" t="s">
        <v>65</v>
      </c>
      <c r="J4488" t="s">
        <v>66</v>
      </c>
      <c r="K4488" t="s">
        <v>245</v>
      </c>
      <c r="L4488">
        <v>8905.9</v>
      </c>
      <c r="M4488" t="s">
        <v>52</v>
      </c>
      <c r="N4488" t="s">
        <v>69</v>
      </c>
      <c r="O4488" t="s">
        <v>107</v>
      </c>
      <c r="P4488" t="s">
        <v>100</v>
      </c>
      <c r="Q4488" t="s">
        <v>230</v>
      </c>
      <c r="R4488" t="s">
        <v>5820</v>
      </c>
      <c r="S4488" t="s">
        <v>73</v>
      </c>
      <c r="T4488" t="s">
        <v>148</v>
      </c>
      <c r="U4488" t="s">
        <v>228</v>
      </c>
      <c r="V4488">
        <v>12006</v>
      </c>
      <c r="W4488">
        <v>8914</v>
      </c>
      <c r="X4488">
        <v>11.3</v>
      </c>
      <c r="Y4488">
        <v>11.7</v>
      </c>
      <c r="Z4488">
        <v>10284.549999999999</v>
      </c>
      <c r="AB4488">
        <v>42.48</v>
      </c>
      <c r="AC4488">
        <v>436887.68</v>
      </c>
      <c r="AD4488">
        <v>9739057.4700000007</v>
      </c>
      <c r="AE4488">
        <v>215.06</v>
      </c>
      <c r="AF4488">
        <v>2094481699.5</v>
      </c>
      <c r="AG4488">
        <v>24084.75</v>
      </c>
      <c r="AH4488">
        <v>0.2</v>
      </c>
      <c r="AI4488">
        <v>3219.74</v>
      </c>
      <c r="AJ4488">
        <v>17.23</v>
      </c>
      <c r="AK4488">
        <v>0</v>
      </c>
      <c r="AL4488">
        <v>8.2000000000000003E-2</v>
      </c>
      <c r="AM4488">
        <v>7986.03</v>
      </c>
      <c r="AN4488">
        <v>1141</v>
      </c>
      <c r="AO4488">
        <v>671.62</v>
      </c>
      <c r="AP4488">
        <v>766318.42</v>
      </c>
      <c r="AQ4488">
        <v>1238496.6200000001</v>
      </c>
      <c r="AR4488" t="s">
        <v>61</v>
      </c>
      <c r="AS4488" t="s">
        <v>61</v>
      </c>
      <c r="AT4488" t="s">
        <v>62</v>
      </c>
      <c r="AU4488" t="s">
        <v>63</v>
      </c>
    </row>
    <row r="4489" spans="1:47" x14ac:dyDescent="0.25">
      <c r="A4489" t="s">
        <v>5821</v>
      </c>
      <c r="B4489">
        <v>2022</v>
      </c>
      <c r="C4489">
        <v>8</v>
      </c>
      <c r="D4489" t="s">
        <v>89</v>
      </c>
      <c r="E4489" s="1">
        <v>44804</v>
      </c>
      <c r="F4489" s="1">
        <v>44821</v>
      </c>
      <c r="G4489">
        <v>17</v>
      </c>
      <c r="H4489">
        <v>5.6</v>
      </c>
      <c r="I4489" t="s">
        <v>65</v>
      </c>
      <c r="J4489" t="s">
        <v>78</v>
      </c>
      <c r="K4489" t="s">
        <v>315</v>
      </c>
      <c r="L4489">
        <v>1511.9</v>
      </c>
      <c r="M4489" t="s">
        <v>98</v>
      </c>
      <c r="N4489" t="s">
        <v>81</v>
      </c>
      <c r="O4489" t="s">
        <v>107</v>
      </c>
      <c r="P4489" t="s">
        <v>100</v>
      </c>
      <c r="Q4489" t="s">
        <v>164</v>
      </c>
      <c r="R4489" t="s">
        <v>2712</v>
      </c>
      <c r="S4489" t="s">
        <v>85</v>
      </c>
      <c r="T4489" t="s">
        <v>95</v>
      </c>
      <c r="U4489" t="s">
        <v>87</v>
      </c>
      <c r="V4489">
        <v>53119</v>
      </c>
      <c r="W4489">
        <v>33382</v>
      </c>
      <c r="X4489">
        <v>16.7</v>
      </c>
      <c r="Y4489">
        <v>10.8</v>
      </c>
      <c r="Z4489">
        <v>43129.89</v>
      </c>
      <c r="AB4489">
        <v>38.049999999999997</v>
      </c>
      <c r="AC4489">
        <v>1641092.31</v>
      </c>
      <c r="AD4489">
        <v>58143404.710000001</v>
      </c>
      <c r="AE4489">
        <v>219.36</v>
      </c>
      <c r="AF4489">
        <v>12754337257.190001</v>
      </c>
      <c r="AG4489">
        <v>95481.5</v>
      </c>
      <c r="AH4489">
        <v>1.2</v>
      </c>
      <c r="AI4489">
        <v>19713.330000000002</v>
      </c>
      <c r="AJ4489">
        <v>15.46</v>
      </c>
      <c r="AK4489">
        <v>0</v>
      </c>
      <c r="AL4489">
        <v>0.17899999999999999</v>
      </c>
      <c r="AM4489">
        <v>104076.69</v>
      </c>
      <c r="AN4489">
        <v>689.7</v>
      </c>
      <c r="AO4489">
        <v>629.07000000000005</v>
      </c>
      <c r="AP4489">
        <v>433869.58</v>
      </c>
      <c r="AQ4489">
        <v>2294233.41</v>
      </c>
      <c r="AR4489" t="s">
        <v>61</v>
      </c>
      <c r="AS4489" t="s">
        <v>61</v>
      </c>
      <c r="AT4489" t="s">
        <v>62</v>
      </c>
      <c r="AU4489" t="s">
        <v>63</v>
      </c>
    </row>
    <row r="4490" spans="1:47" x14ac:dyDescent="0.25">
      <c r="A4490" t="s">
        <v>5822</v>
      </c>
      <c r="B4490">
        <v>2022</v>
      </c>
      <c r="C4490">
        <v>3</v>
      </c>
      <c r="D4490" t="s">
        <v>48</v>
      </c>
      <c r="E4490" s="1">
        <v>44624</v>
      </c>
      <c r="F4490" s="1">
        <v>44643</v>
      </c>
      <c r="G4490">
        <v>19</v>
      </c>
      <c r="H4490">
        <v>7.9</v>
      </c>
      <c r="I4490" t="s">
        <v>49</v>
      </c>
      <c r="J4490" t="s">
        <v>78</v>
      </c>
      <c r="K4490" t="s">
        <v>158</v>
      </c>
      <c r="L4490">
        <v>1006.3</v>
      </c>
      <c r="M4490" t="s">
        <v>52</v>
      </c>
      <c r="N4490" t="s">
        <v>81</v>
      </c>
      <c r="O4490" t="s">
        <v>54</v>
      </c>
      <c r="P4490" t="s">
        <v>55</v>
      </c>
      <c r="Q4490" t="s">
        <v>128</v>
      </c>
      <c r="R4490" t="s">
        <v>1579</v>
      </c>
      <c r="S4490" t="s">
        <v>161</v>
      </c>
      <c r="T4490" t="s">
        <v>148</v>
      </c>
      <c r="U4490" t="s">
        <v>228</v>
      </c>
      <c r="V4490">
        <v>24892</v>
      </c>
      <c r="W4490">
        <v>18419</v>
      </c>
      <c r="X4490">
        <v>6.3</v>
      </c>
      <c r="Y4490">
        <v>12.7</v>
      </c>
      <c r="Z4490">
        <v>22284.639999999999</v>
      </c>
      <c r="AB4490">
        <v>39.450000000000003</v>
      </c>
      <c r="AC4490">
        <v>879129.05</v>
      </c>
      <c r="AD4490">
        <v>8163086.4800000004</v>
      </c>
      <c r="AE4490">
        <v>214.96</v>
      </c>
      <c r="AF4490">
        <v>1754737069.74</v>
      </c>
      <c r="AG4490">
        <v>239738.6</v>
      </c>
      <c r="AH4490">
        <v>0</v>
      </c>
      <c r="AI4490">
        <v>0</v>
      </c>
      <c r="AJ4490">
        <v>1.5</v>
      </c>
      <c r="AK4490">
        <v>122446.3</v>
      </c>
      <c r="AL4490">
        <v>0.32</v>
      </c>
      <c r="AM4490">
        <v>26121.88</v>
      </c>
      <c r="AN4490">
        <v>844.3</v>
      </c>
      <c r="AO4490">
        <v>496.94</v>
      </c>
      <c r="AP4490">
        <v>419566.44</v>
      </c>
      <c r="AQ4490">
        <v>1564555.97</v>
      </c>
      <c r="AR4490" t="s">
        <v>61</v>
      </c>
      <c r="AS4490" t="s">
        <v>61</v>
      </c>
      <c r="AT4490" t="s">
        <v>293</v>
      </c>
      <c r="AU4490" t="s">
        <v>63</v>
      </c>
    </row>
    <row r="4491" spans="1:47" x14ac:dyDescent="0.25">
      <c r="A4491" t="s">
        <v>5823</v>
      </c>
      <c r="B4491">
        <v>2025</v>
      </c>
      <c r="C4491">
        <v>7</v>
      </c>
      <c r="D4491" t="s">
        <v>89</v>
      </c>
      <c r="E4491" s="1">
        <v>45856</v>
      </c>
      <c r="F4491" s="1">
        <v>45880</v>
      </c>
      <c r="G4491">
        <v>24</v>
      </c>
      <c r="H4491">
        <v>8.8000000000000007</v>
      </c>
      <c r="I4491" t="s">
        <v>65</v>
      </c>
      <c r="J4491" t="s">
        <v>66</v>
      </c>
      <c r="K4491" t="s">
        <v>245</v>
      </c>
      <c r="L4491">
        <v>8905.9</v>
      </c>
      <c r="M4491" t="s">
        <v>90</v>
      </c>
      <c r="N4491" t="s">
        <v>106</v>
      </c>
      <c r="O4491" t="s">
        <v>200</v>
      </c>
      <c r="P4491" t="s">
        <v>128</v>
      </c>
      <c r="Q4491" t="s">
        <v>196</v>
      </c>
      <c r="R4491" t="s">
        <v>705</v>
      </c>
      <c r="S4491" t="s">
        <v>73</v>
      </c>
      <c r="T4491" t="s">
        <v>86</v>
      </c>
      <c r="U4491" t="s">
        <v>213</v>
      </c>
      <c r="V4491">
        <v>17669</v>
      </c>
      <c r="W4491">
        <v>12978</v>
      </c>
      <c r="X4491">
        <v>24.1</v>
      </c>
      <c r="Y4491">
        <v>10</v>
      </c>
      <c r="Z4491">
        <v>14157.2</v>
      </c>
      <c r="AB4491">
        <v>21.5</v>
      </c>
      <c r="AC4491">
        <v>304379.8</v>
      </c>
      <c r="AD4491">
        <v>12691788.23</v>
      </c>
      <c r="AE4491">
        <v>283.24</v>
      </c>
      <c r="AF4491">
        <v>3594822098.27</v>
      </c>
      <c r="AG4491">
        <v>70914.2</v>
      </c>
      <c r="AH4491">
        <v>0</v>
      </c>
      <c r="AI4491">
        <v>0</v>
      </c>
      <c r="AJ4491">
        <v>14.76</v>
      </c>
      <c r="AK4491">
        <v>0</v>
      </c>
      <c r="AL4491">
        <v>0.32800000000000001</v>
      </c>
      <c r="AM4491">
        <v>41629.07</v>
      </c>
      <c r="AN4491">
        <v>962.3</v>
      </c>
      <c r="AO4491">
        <v>436.15</v>
      </c>
      <c r="AP4491">
        <v>419707.14</v>
      </c>
      <c r="AQ4491">
        <v>836630.21</v>
      </c>
      <c r="AR4491" t="s">
        <v>61</v>
      </c>
      <c r="AS4491" t="s">
        <v>61</v>
      </c>
      <c r="AT4491" t="s">
        <v>62</v>
      </c>
      <c r="AU4491" t="s">
        <v>63</v>
      </c>
    </row>
    <row r="4492" spans="1:47" x14ac:dyDescent="0.25">
      <c r="A4492" t="s">
        <v>5824</v>
      </c>
      <c r="B4492">
        <v>2025</v>
      </c>
      <c r="C4492">
        <v>3</v>
      </c>
      <c r="D4492" t="s">
        <v>48</v>
      </c>
      <c r="E4492" s="1">
        <v>45729</v>
      </c>
      <c r="F4492" s="1">
        <v>45742</v>
      </c>
      <c r="G4492">
        <v>13</v>
      </c>
      <c r="H4492">
        <v>18.899999999999999</v>
      </c>
      <c r="I4492" t="s">
        <v>49</v>
      </c>
      <c r="J4492" t="s">
        <v>78</v>
      </c>
      <c r="K4492" t="s">
        <v>211</v>
      </c>
      <c r="L4492">
        <v>1701.99</v>
      </c>
      <c r="M4492" t="s">
        <v>98</v>
      </c>
      <c r="N4492" t="s">
        <v>168</v>
      </c>
      <c r="O4492" t="s">
        <v>200</v>
      </c>
      <c r="P4492" t="s">
        <v>140</v>
      </c>
      <c r="Q4492" t="s">
        <v>100</v>
      </c>
      <c r="R4492" t="s">
        <v>1087</v>
      </c>
      <c r="S4492" t="s">
        <v>85</v>
      </c>
      <c r="T4492" t="s">
        <v>148</v>
      </c>
      <c r="U4492" t="s">
        <v>132</v>
      </c>
      <c r="V4492">
        <v>64912</v>
      </c>
      <c r="W4492">
        <v>48487</v>
      </c>
      <c r="X4492">
        <v>24.7</v>
      </c>
      <c r="Y4492">
        <v>11</v>
      </c>
      <c r="Z4492">
        <v>50685.45</v>
      </c>
      <c r="AB4492">
        <v>38.28</v>
      </c>
      <c r="AC4492">
        <v>1940239.03</v>
      </c>
      <c r="AD4492">
        <v>47728460.850000001</v>
      </c>
      <c r="AE4492">
        <v>284.95999999999998</v>
      </c>
      <c r="AF4492">
        <v>13600702203.82</v>
      </c>
      <c r="AG4492">
        <v>127625.54</v>
      </c>
      <c r="AH4492">
        <v>0</v>
      </c>
      <c r="AI4492">
        <v>0</v>
      </c>
      <c r="AJ4492">
        <v>23.27</v>
      </c>
      <c r="AK4492">
        <v>11106412.84</v>
      </c>
      <c r="AL4492">
        <v>8.5999999999999993E-2</v>
      </c>
      <c r="AM4492">
        <v>41046.480000000003</v>
      </c>
      <c r="AN4492">
        <v>655.29999999999995</v>
      </c>
      <c r="AO4492">
        <v>640.72</v>
      </c>
      <c r="AP4492">
        <v>419863.82</v>
      </c>
      <c r="AQ4492">
        <v>2528774.87</v>
      </c>
      <c r="AR4492" t="s">
        <v>61</v>
      </c>
      <c r="AS4492" t="s">
        <v>61</v>
      </c>
      <c r="AT4492" t="s">
        <v>293</v>
      </c>
      <c r="AU4492" t="s">
        <v>63</v>
      </c>
    </row>
    <row r="4493" spans="1:47" x14ac:dyDescent="0.25">
      <c r="A4493" t="s">
        <v>5825</v>
      </c>
      <c r="B4493">
        <v>2022</v>
      </c>
      <c r="C4493">
        <v>11</v>
      </c>
      <c r="D4493" t="s">
        <v>119</v>
      </c>
      <c r="E4493" s="1">
        <v>44866</v>
      </c>
      <c r="F4493" s="1">
        <v>44871</v>
      </c>
      <c r="G4493">
        <v>5</v>
      </c>
      <c r="H4493">
        <v>17.100000000000001</v>
      </c>
      <c r="I4493" t="s">
        <v>49</v>
      </c>
      <c r="J4493" t="s">
        <v>50</v>
      </c>
      <c r="K4493" t="s">
        <v>183</v>
      </c>
      <c r="L4493">
        <v>2710.19</v>
      </c>
      <c r="M4493" t="s">
        <v>90</v>
      </c>
      <c r="N4493" t="s">
        <v>81</v>
      </c>
      <c r="O4493" t="s">
        <v>91</v>
      </c>
      <c r="P4493" t="s">
        <v>140</v>
      </c>
      <c r="Q4493" t="s">
        <v>92</v>
      </c>
      <c r="R4493" t="s">
        <v>5826</v>
      </c>
      <c r="S4493" t="s">
        <v>186</v>
      </c>
      <c r="T4493" t="s">
        <v>131</v>
      </c>
      <c r="U4493" t="s">
        <v>75</v>
      </c>
      <c r="V4493">
        <v>133096</v>
      </c>
      <c r="W4493">
        <v>83595</v>
      </c>
      <c r="X4493">
        <v>14.8</v>
      </c>
      <c r="Y4493">
        <v>10.199999999999999</v>
      </c>
      <c r="Z4493">
        <v>112499.32</v>
      </c>
      <c r="AB4493">
        <v>28.79</v>
      </c>
      <c r="AC4493">
        <v>3238855.42</v>
      </c>
      <c r="AD4493">
        <v>47883085.57</v>
      </c>
      <c r="AE4493">
        <v>219.17</v>
      </c>
      <c r="AF4493">
        <v>10494535864.379999</v>
      </c>
      <c r="AG4493">
        <v>196238.7</v>
      </c>
      <c r="AH4493">
        <v>2.6</v>
      </c>
      <c r="AI4493">
        <v>60870.6</v>
      </c>
      <c r="AJ4493">
        <v>22.73</v>
      </c>
      <c r="AK4493">
        <v>10883825.35</v>
      </c>
      <c r="AL4493">
        <v>0.126</v>
      </c>
      <c r="AM4493">
        <v>60332.69</v>
      </c>
      <c r="AN4493">
        <v>115.6</v>
      </c>
      <c r="AO4493">
        <v>652.94000000000005</v>
      </c>
      <c r="AP4493">
        <v>75479.86</v>
      </c>
      <c r="AQ4493">
        <v>3631777.27</v>
      </c>
      <c r="AR4493" t="s">
        <v>61</v>
      </c>
      <c r="AS4493" t="s">
        <v>61</v>
      </c>
      <c r="AT4493" t="s">
        <v>62</v>
      </c>
      <c r="AU4493" t="s">
        <v>63</v>
      </c>
    </row>
    <row r="4494" spans="1:47" x14ac:dyDescent="0.25">
      <c r="A4494" t="s">
        <v>5827</v>
      </c>
      <c r="B4494">
        <v>2026</v>
      </c>
      <c r="C4494">
        <v>1</v>
      </c>
      <c r="D4494" t="s">
        <v>48</v>
      </c>
      <c r="E4494" s="1">
        <v>46027</v>
      </c>
      <c r="F4494" s="1">
        <v>46044</v>
      </c>
      <c r="G4494">
        <v>17</v>
      </c>
      <c r="H4494">
        <v>7.7</v>
      </c>
      <c r="I4494" t="s">
        <v>65</v>
      </c>
      <c r="J4494" t="s">
        <v>50</v>
      </c>
      <c r="K4494" t="s">
        <v>120</v>
      </c>
      <c r="L4494">
        <v>2710.1921000000002</v>
      </c>
      <c r="M4494" t="s">
        <v>80</v>
      </c>
      <c r="N4494" t="s">
        <v>168</v>
      </c>
      <c r="O4494" t="s">
        <v>189</v>
      </c>
      <c r="P4494" t="s">
        <v>184</v>
      </c>
      <c r="Q4494" t="s">
        <v>127</v>
      </c>
      <c r="R4494" t="s">
        <v>1352</v>
      </c>
      <c r="S4494" t="s">
        <v>142</v>
      </c>
      <c r="T4494" t="s">
        <v>102</v>
      </c>
      <c r="U4494" t="s">
        <v>96</v>
      </c>
      <c r="V4494">
        <v>66857</v>
      </c>
      <c r="W4494">
        <v>49522</v>
      </c>
      <c r="X4494">
        <v>5.0999999999999996</v>
      </c>
      <c r="Y4494">
        <v>14.4</v>
      </c>
      <c r="Z4494">
        <v>59078.05</v>
      </c>
      <c r="AB4494">
        <v>23.5</v>
      </c>
      <c r="AC4494">
        <v>1388334.18</v>
      </c>
      <c r="AD4494">
        <v>25825969.559999999</v>
      </c>
      <c r="AE4494">
        <v>285.58999999999997</v>
      </c>
      <c r="AF4494">
        <v>7375638646.6400003</v>
      </c>
      <c r="AG4494">
        <v>65441.07</v>
      </c>
      <c r="AH4494">
        <v>0</v>
      </c>
      <c r="AI4494">
        <v>0</v>
      </c>
      <c r="AJ4494">
        <v>18.690000000000001</v>
      </c>
      <c r="AK4494">
        <v>0</v>
      </c>
      <c r="AL4494">
        <v>0.11899999999999999</v>
      </c>
      <c r="AM4494">
        <v>30732.9</v>
      </c>
      <c r="AN4494">
        <v>412.9</v>
      </c>
      <c r="AO4494">
        <v>605.1</v>
      </c>
      <c r="AP4494">
        <v>249845.79</v>
      </c>
      <c r="AQ4494">
        <v>1734353.94</v>
      </c>
      <c r="AR4494" t="s">
        <v>61</v>
      </c>
      <c r="AS4494" t="s">
        <v>61</v>
      </c>
      <c r="AT4494" t="s">
        <v>116</v>
      </c>
      <c r="AU4494" t="s">
        <v>63</v>
      </c>
    </row>
    <row r="4495" spans="1:47" x14ac:dyDescent="0.25">
      <c r="A4495" t="s">
        <v>5828</v>
      </c>
      <c r="B4495">
        <v>2022</v>
      </c>
      <c r="C4495">
        <v>4</v>
      </c>
      <c r="D4495" t="s">
        <v>77</v>
      </c>
      <c r="E4495" s="1">
        <v>44673</v>
      </c>
      <c r="F4495" s="1">
        <v>44685</v>
      </c>
      <c r="G4495">
        <v>12</v>
      </c>
      <c r="H4495">
        <v>16.399999999999999</v>
      </c>
      <c r="I4495" t="s">
        <v>49</v>
      </c>
      <c r="J4495" t="s">
        <v>78</v>
      </c>
      <c r="K4495" t="s">
        <v>79</v>
      </c>
      <c r="L4495">
        <v>1005.9</v>
      </c>
      <c r="M4495" t="s">
        <v>90</v>
      </c>
      <c r="N4495" t="s">
        <v>69</v>
      </c>
      <c r="O4495" t="s">
        <v>189</v>
      </c>
      <c r="P4495" t="s">
        <v>174</v>
      </c>
      <c r="Q4495" t="s">
        <v>128</v>
      </c>
      <c r="R4495" t="s">
        <v>197</v>
      </c>
      <c r="S4495" t="s">
        <v>85</v>
      </c>
      <c r="T4495" t="s">
        <v>95</v>
      </c>
      <c r="U4495" t="s">
        <v>259</v>
      </c>
      <c r="V4495">
        <v>54717</v>
      </c>
      <c r="W4495">
        <v>33267</v>
      </c>
      <c r="X4495">
        <v>9.1</v>
      </c>
      <c r="Y4495">
        <v>13.3</v>
      </c>
      <c r="Z4495">
        <v>42344.160000000003</v>
      </c>
      <c r="AB4495">
        <v>38.36</v>
      </c>
      <c r="AC4495">
        <v>1624321.98</v>
      </c>
      <c r="AD4495">
        <v>40533523.719999999</v>
      </c>
      <c r="AE4495">
        <v>219.35</v>
      </c>
      <c r="AF4495">
        <v>8891028427.9799995</v>
      </c>
      <c r="AG4495">
        <v>103506.24000000001</v>
      </c>
      <c r="AH4495">
        <v>0.2</v>
      </c>
      <c r="AI4495">
        <v>5673.41</v>
      </c>
      <c r="AJ4495">
        <v>11.14</v>
      </c>
      <c r="AK4495">
        <v>4515434.54</v>
      </c>
      <c r="AL4495">
        <v>0.17</v>
      </c>
      <c r="AM4495">
        <v>68906.990000000005</v>
      </c>
      <c r="AN4495">
        <v>629.1</v>
      </c>
      <c r="AO4495">
        <v>383.54</v>
      </c>
      <c r="AP4495">
        <v>241285.01</v>
      </c>
      <c r="AQ4495">
        <v>2043693.63</v>
      </c>
      <c r="AR4495" t="s">
        <v>61</v>
      </c>
      <c r="AS4495" t="s">
        <v>61</v>
      </c>
      <c r="AT4495" t="s">
        <v>62</v>
      </c>
      <c r="AU4495" t="s">
        <v>63</v>
      </c>
    </row>
    <row r="4496" spans="1:47" x14ac:dyDescent="0.25">
      <c r="A4496" t="s">
        <v>5829</v>
      </c>
      <c r="B4496">
        <v>2023</v>
      </c>
      <c r="C4496">
        <v>5</v>
      </c>
      <c r="D4496" t="s">
        <v>77</v>
      </c>
      <c r="E4496" s="1">
        <v>45055</v>
      </c>
      <c r="F4496" s="1">
        <v>45081</v>
      </c>
      <c r="G4496">
        <v>26</v>
      </c>
      <c r="H4496">
        <v>20.8</v>
      </c>
      <c r="I4496" t="s">
        <v>65</v>
      </c>
      <c r="J4496" t="s">
        <v>66</v>
      </c>
      <c r="K4496" t="s">
        <v>245</v>
      </c>
      <c r="L4496">
        <v>8905.9</v>
      </c>
      <c r="M4496" t="s">
        <v>98</v>
      </c>
      <c r="N4496" t="s">
        <v>53</v>
      </c>
      <c r="O4496" t="s">
        <v>54</v>
      </c>
      <c r="P4496" t="s">
        <v>128</v>
      </c>
      <c r="Q4496" t="s">
        <v>71</v>
      </c>
      <c r="R4496" t="s">
        <v>4037</v>
      </c>
      <c r="S4496" t="s">
        <v>137</v>
      </c>
      <c r="T4496" t="s">
        <v>148</v>
      </c>
      <c r="U4496" t="s">
        <v>181</v>
      </c>
      <c r="V4496">
        <v>9403</v>
      </c>
      <c r="W4496">
        <v>6886</v>
      </c>
      <c r="X4496">
        <v>11.5</v>
      </c>
      <c r="Y4496">
        <v>15.2</v>
      </c>
      <c r="Z4496">
        <v>8053.92</v>
      </c>
      <c r="AB4496">
        <v>15.63</v>
      </c>
      <c r="AC4496">
        <v>125882.77</v>
      </c>
      <c r="AD4496">
        <v>8820894.8000000007</v>
      </c>
      <c r="AE4496">
        <v>281.37</v>
      </c>
      <c r="AF4496">
        <v>2481935169.8800001</v>
      </c>
      <c r="AG4496">
        <v>36080.300000000003</v>
      </c>
      <c r="AH4496">
        <v>0.6</v>
      </c>
      <c r="AI4496">
        <v>18179.47</v>
      </c>
      <c r="AJ4496">
        <v>15.46</v>
      </c>
      <c r="AK4496">
        <v>0</v>
      </c>
      <c r="AL4496">
        <v>0.32500000000000001</v>
      </c>
      <c r="AM4496">
        <v>28667.91</v>
      </c>
      <c r="AN4496">
        <v>955.8</v>
      </c>
      <c r="AO4496">
        <v>726.44</v>
      </c>
      <c r="AP4496">
        <v>694331.35</v>
      </c>
      <c r="AQ4496">
        <v>903141.8</v>
      </c>
      <c r="AR4496" t="s">
        <v>61</v>
      </c>
      <c r="AS4496" t="s">
        <v>61</v>
      </c>
      <c r="AT4496" t="s">
        <v>62</v>
      </c>
      <c r="AU4496" t="s">
        <v>63</v>
      </c>
    </row>
    <row r="4497" spans="1:47" x14ac:dyDescent="0.25">
      <c r="A4497" t="s">
        <v>5830</v>
      </c>
      <c r="B4497">
        <v>2021</v>
      </c>
      <c r="C4497">
        <v>12</v>
      </c>
      <c r="D4497" t="s">
        <v>119</v>
      </c>
      <c r="E4497" s="1">
        <v>44559</v>
      </c>
      <c r="F4497" s="1">
        <v>44577</v>
      </c>
      <c r="G4497">
        <v>18</v>
      </c>
      <c r="H4497">
        <v>7.6</v>
      </c>
      <c r="I4497" t="s">
        <v>49</v>
      </c>
      <c r="J4497" t="s">
        <v>66</v>
      </c>
      <c r="K4497" t="s">
        <v>251</v>
      </c>
      <c r="L4497">
        <v>8543.7000000000007</v>
      </c>
      <c r="M4497" t="s">
        <v>52</v>
      </c>
      <c r="N4497" t="s">
        <v>81</v>
      </c>
      <c r="O4497" t="s">
        <v>189</v>
      </c>
      <c r="P4497" t="s">
        <v>164</v>
      </c>
      <c r="Q4497" t="s">
        <v>100</v>
      </c>
      <c r="R4497" t="s">
        <v>1408</v>
      </c>
      <c r="S4497" t="s">
        <v>156</v>
      </c>
      <c r="T4497" t="s">
        <v>162</v>
      </c>
      <c r="U4497" t="s">
        <v>259</v>
      </c>
      <c r="V4497">
        <v>10159</v>
      </c>
      <c r="W4497">
        <v>7109</v>
      </c>
      <c r="X4497">
        <v>13.8</v>
      </c>
      <c r="Y4497">
        <v>12.7</v>
      </c>
      <c r="Z4497">
        <v>9201.1200000000008</v>
      </c>
      <c r="AA4497">
        <v>657</v>
      </c>
      <c r="AB4497">
        <v>4016.35</v>
      </c>
      <c r="AC4497">
        <v>2638741.9500000002</v>
      </c>
      <c r="AD4497">
        <v>19315911.219999999</v>
      </c>
      <c r="AE4497">
        <v>165.31</v>
      </c>
      <c r="AF4497">
        <v>3193113283.7800002</v>
      </c>
      <c r="AG4497">
        <v>199965.58</v>
      </c>
      <c r="AH4497">
        <v>1.3</v>
      </c>
      <c r="AI4497">
        <v>43043.61</v>
      </c>
      <c r="AJ4497">
        <v>3.67</v>
      </c>
      <c r="AK4497">
        <v>708893.94</v>
      </c>
      <c r="AL4497">
        <v>0.16800000000000001</v>
      </c>
      <c r="AM4497">
        <v>32450.73</v>
      </c>
      <c r="AN4497">
        <v>804.4</v>
      </c>
      <c r="AO4497">
        <v>429.47</v>
      </c>
      <c r="AP4497">
        <v>345465.67</v>
      </c>
      <c r="AQ4497">
        <v>3259667.54</v>
      </c>
      <c r="AR4497" t="s">
        <v>61</v>
      </c>
      <c r="AS4497" t="s">
        <v>124</v>
      </c>
      <c r="AT4497" t="s">
        <v>62</v>
      </c>
      <c r="AU4497" t="s">
        <v>63</v>
      </c>
    </row>
    <row r="4498" spans="1:47" x14ac:dyDescent="0.25">
      <c r="A4498" t="s">
        <v>5831</v>
      </c>
      <c r="B4498">
        <v>2024</v>
      </c>
      <c r="C4498">
        <v>4</v>
      </c>
      <c r="D4498" t="s">
        <v>77</v>
      </c>
      <c r="E4498" s="1">
        <v>45388</v>
      </c>
      <c r="F4498" s="1">
        <v>45405</v>
      </c>
      <c r="G4498">
        <v>17</v>
      </c>
      <c r="H4498">
        <v>10.3</v>
      </c>
      <c r="I4498" t="s">
        <v>65</v>
      </c>
      <c r="J4498" t="s">
        <v>239</v>
      </c>
      <c r="K4498" t="s">
        <v>265</v>
      </c>
      <c r="L4498">
        <v>3102.1</v>
      </c>
      <c r="M4498" t="s">
        <v>98</v>
      </c>
      <c r="N4498" t="s">
        <v>53</v>
      </c>
      <c r="O4498" t="s">
        <v>91</v>
      </c>
      <c r="P4498" t="s">
        <v>56</v>
      </c>
      <c r="Q4498" t="s">
        <v>146</v>
      </c>
      <c r="R4498" t="s">
        <v>2926</v>
      </c>
      <c r="S4498" t="s">
        <v>161</v>
      </c>
      <c r="T4498" t="s">
        <v>59</v>
      </c>
      <c r="U4498" t="s">
        <v>228</v>
      </c>
      <c r="V4498">
        <v>36104</v>
      </c>
      <c r="W4498">
        <v>26066</v>
      </c>
      <c r="X4498">
        <v>14.6</v>
      </c>
      <c r="Y4498">
        <v>14.4</v>
      </c>
      <c r="Z4498">
        <v>31302.240000000002</v>
      </c>
      <c r="AB4498">
        <v>28.57</v>
      </c>
      <c r="AC4498">
        <v>894305</v>
      </c>
      <c r="AD4498">
        <v>20557746.120000001</v>
      </c>
      <c r="AE4498">
        <v>278.66000000000003</v>
      </c>
      <c r="AF4498">
        <v>5728621533.8000002</v>
      </c>
      <c r="AG4498">
        <v>120010.83</v>
      </c>
      <c r="AH4498">
        <v>0</v>
      </c>
      <c r="AI4498">
        <v>0</v>
      </c>
      <c r="AJ4498">
        <v>7.86</v>
      </c>
      <c r="AK4498">
        <v>0</v>
      </c>
      <c r="AL4498">
        <v>0.312</v>
      </c>
      <c r="AM4498">
        <v>64140.17</v>
      </c>
      <c r="AN4498">
        <v>463.8</v>
      </c>
      <c r="AO4498">
        <v>416.78</v>
      </c>
      <c r="AP4498">
        <v>193302.56</v>
      </c>
      <c r="AQ4498">
        <v>1271758.56</v>
      </c>
      <c r="AR4498" t="s">
        <v>61</v>
      </c>
      <c r="AS4498" t="s">
        <v>61</v>
      </c>
      <c r="AT4498" t="s">
        <v>62</v>
      </c>
      <c r="AU4498" t="s">
        <v>63</v>
      </c>
    </row>
    <row r="4499" spans="1:47" x14ac:dyDescent="0.25">
      <c r="A4499" t="s">
        <v>5832</v>
      </c>
      <c r="B4499">
        <v>2026</v>
      </c>
      <c r="C4499">
        <v>1</v>
      </c>
      <c r="D4499" t="s">
        <v>48</v>
      </c>
      <c r="E4499" s="1">
        <v>46026</v>
      </c>
      <c r="F4499" s="1">
        <v>46045</v>
      </c>
      <c r="G4499">
        <v>19</v>
      </c>
      <c r="H4499">
        <v>5.7</v>
      </c>
      <c r="I4499" t="s">
        <v>49</v>
      </c>
      <c r="J4499" t="s">
        <v>50</v>
      </c>
      <c r="K4499" t="s">
        <v>51</v>
      </c>
      <c r="L4499">
        <v>2709</v>
      </c>
      <c r="M4499" t="s">
        <v>90</v>
      </c>
      <c r="N4499" t="s">
        <v>81</v>
      </c>
      <c r="O4499" t="s">
        <v>107</v>
      </c>
      <c r="P4499" t="s">
        <v>71</v>
      </c>
      <c r="Q4499" t="s">
        <v>226</v>
      </c>
      <c r="R4499" t="s">
        <v>430</v>
      </c>
      <c r="S4499" t="s">
        <v>170</v>
      </c>
      <c r="T4499" t="s">
        <v>162</v>
      </c>
      <c r="U4499" t="s">
        <v>213</v>
      </c>
      <c r="V4499">
        <v>84302</v>
      </c>
      <c r="W4499">
        <v>62755</v>
      </c>
      <c r="X4499">
        <v>11.6</v>
      </c>
      <c r="Y4499">
        <v>13.1</v>
      </c>
      <c r="Z4499">
        <v>77461.64</v>
      </c>
      <c r="AB4499">
        <v>11.34</v>
      </c>
      <c r="AC4499">
        <v>878415</v>
      </c>
      <c r="AD4499">
        <v>7372024.2800000003</v>
      </c>
      <c r="AE4499">
        <v>283.12</v>
      </c>
      <c r="AF4499">
        <v>2087167514.1500001</v>
      </c>
      <c r="AG4499">
        <v>217925.45</v>
      </c>
      <c r="AH4499">
        <v>0</v>
      </c>
      <c r="AI4499">
        <v>0</v>
      </c>
      <c r="AJ4499">
        <v>1.26</v>
      </c>
      <c r="AK4499">
        <v>92887.51</v>
      </c>
      <c r="AL4499">
        <v>0.154</v>
      </c>
      <c r="AM4499">
        <v>11352.92</v>
      </c>
      <c r="AN4499">
        <v>327.5</v>
      </c>
      <c r="AO4499">
        <v>520.66999999999996</v>
      </c>
      <c r="AP4499">
        <v>170519.42</v>
      </c>
      <c r="AQ4499">
        <v>1278212.79</v>
      </c>
      <c r="AR4499" t="s">
        <v>61</v>
      </c>
      <c r="AS4499" t="s">
        <v>61</v>
      </c>
      <c r="AT4499" t="s">
        <v>62</v>
      </c>
      <c r="AU4499" t="s">
        <v>63</v>
      </c>
    </row>
    <row r="4500" spans="1:47" x14ac:dyDescent="0.25">
      <c r="A4500" t="s">
        <v>5833</v>
      </c>
      <c r="B4500">
        <v>2020</v>
      </c>
      <c r="C4500">
        <v>5</v>
      </c>
      <c r="D4500" t="s">
        <v>77</v>
      </c>
      <c r="E4500" s="1">
        <v>43952</v>
      </c>
      <c r="F4500" s="1">
        <v>43981</v>
      </c>
      <c r="G4500">
        <v>29</v>
      </c>
      <c r="H4500">
        <v>20</v>
      </c>
      <c r="I4500" t="s">
        <v>49</v>
      </c>
      <c r="J4500" t="s">
        <v>66</v>
      </c>
      <c r="K4500" t="s">
        <v>248</v>
      </c>
      <c r="L4500">
        <v>9999</v>
      </c>
      <c r="M4500" t="s">
        <v>80</v>
      </c>
      <c r="N4500" t="s">
        <v>69</v>
      </c>
      <c r="O4500" t="s">
        <v>99</v>
      </c>
      <c r="P4500" t="s">
        <v>131</v>
      </c>
      <c r="Q4500" t="s">
        <v>82</v>
      </c>
      <c r="R4500" t="s">
        <v>914</v>
      </c>
      <c r="S4500" t="s">
        <v>156</v>
      </c>
      <c r="T4500" t="s">
        <v>187</v>
      </c>
      <c r="U4500" t="s">
        <v>166</v>
      </c>
      <c r="V4500">
        <v>12670</v>
      </c>
      <c r="W4500">
        <v>9390</v>
      </c>
      <c r="X4500">
        <v>18.600000000000001</v>
      </c>
      <c r="Y4500">
        <v>11.8</v>
      </c>
      <c r="Z4500">
        <v>10068.25</v>
      </c>
      <c r="AA4500">
        <v>719</v>
      </c>
      <c r="AB4500">
        <v>1190.9000000000001</v>
      </c>
      <c r="AC4500">
        <v>856257.1</v>
      </c>
      <c r="AD4500">
        <v>19214348.98</v>
      </c>
      <c r="AE4500">
        <v>159.05000000000001</v>
      </c>
      <c r="AF4500">
        <v>3056042205.27</v>
      </c>
      <c r="AG4500">
        <v>33012.25</v>
      </c>
      <c r="AH4500">
        <v>1.4</v>
      </c>
      <c r="AI4500">
        <v>41619.17</v>
      </c>
      <c r="AJ4500">
        <v>19.46</v>
      </c>
      <c r="AK4500">
        <v>3739112.31</v>
      </c>
      <c r="AL4500">
        <v>0.26500000000000001</v>
      </c>
      <c r="AM4500">
        <v>50918.02</v>
      </c>
      <c r="AN4500">
        <v>540.79999999999995</v>
      </c>
      <c r="AO4500">
        <v>387.15</v>
      </c>
      <c r="AP4500">
        <v>209370.72</v>
      </c>
      <c r="AQ4500">
        <v>1191177.26</v>
      </c>
      <c r="AR4500" t="s">
        <v>61</v>
      </c>
      <c r="AS4500" t="s">
        <v>61</v>
      </c>
      <c r="AT4500" t="s">
        <v>62</v>
      </c>
      <c r="AU4500" t="s">
        <v>117</v>
      </c>
    </row>
    <row r="4501" spans="1:47" x14ac:dyDescent="0.25">
      <c r="A4501" t="s">
        <v>5834</v>
      </c>
      <c r="B4501">
        <v>2021</v>
      </c>
      <c r="C4501">
        <v>4</v>
      </c>
      <c r="D4501" t="s">
        <v>77</v>
      </c>
      <c r="E4501" s="1">
        <v>44305</v>
      </c>
      <c r="F4501" s="1">
        <v>44330</v>
      </c>
      <c r="G4501">
        <v>25</v>
      </c>
      <c r="I4501" t="s">
        <v>49</v>
      </c>
      <c r="J4501" t="s">
        <v>112</v>
      </c>
      <c r="K4501" t="s">
        <v>126</v>
      </c>
      <c r="L4501">
        <v>2701.12</v>
      </c>
      <c r="M4501" t="s">
        <v>114</v>
      </c>
      <c r="N4501" t="s">
        <v>168</v>
      </c>
      <c r="O4501" t="s">
        <v>107</v>
      </c>
      <c r="P4501" t="s">
        <v>140</v>
      </c>
      <c r="Q4501" t="s">
        <v>92</v>
      </c>
      <c r="R4501" t="s">
        <v>3804</v>
      </c>
      <c r="S4501" t="s">
        <v>130</v>
      </c>
      <c r="T4501" t="s">
        <v>95</v>
      </c>
      <c r="U4501" t="s">
        <v>259</v>
      </c>
      <c r="V4501">
        <v>88366</v>
      </c>
      <c r="W4501">
        <v>51669</v>
      </c>
      <c r="X4501">
        <v>7.6</v>
      </c>
      <c r="Y4501">
        <v>13.1</v>
      </c>
      <c r="Z4501">
        <v>72087.83</v>
      </c>
      <c r="AB4501">
        <v>10.57</v>
      </c>
      <c r="AC4501">
        <v>761968.36</v>
      </c>
      <c r="AD4501">
        <v>15772096.33</v>
      </c>
      <c r="AE4501">
        <v>168.66</v>
      </c>
      <c r="AF4501">
        <v>2660121767.02</v>
      </c>
      <c r="AG4501">
        <v>60138.93</v>
      </c>
      <c r="AH4501">
        <v>0.7</v>
      </c>
      <c r="AI4501">
        <v>13303.42</v>
      </c>
      <c r="AJ4501">
        <v>22.02</v>
      </c>
      <c r="AK4501">
        <v>3473015.61</v>
      </c>
      <c r="AL4501">
        <v>0.22600000000000001</v>
      </c>
      <c r="AM4501">
        <v>35644.94</v>
      </c>
      <c r="AN4501">
        <v>1129.9000000000001</v>
      </c>
      <c r="AO4501">
        <v>643.05999999999995</v>
      </c>
      <c r="AP4501">
        <v>726593.49</v>
      </c>
      <c r="AQ4501">
        <v>1597649.14</v>
      </c>
      <c r="AR4501" t="s">
        <v>61</v>
      </c>
      <c r="AS4501" t="s">
        <v>61</v>
      </c>
      <c r="AT4501" t="s">
        <v>62</v>
      </c>
      <c r="AU4501" t="s">
        <v>63</v>
      </c>
    </row>
    <row r="4502" spans="1:47" x14ac:dyDescent="0.25">
      <c r="A4502" t="s">
        <v>5835</v>
      </c>
      <c r="B4502">
        <v>2025</v>
      </c>
      <c r="C4502">
        <v>1</v>
      </c>
      <c r="D4502" t="s">
        <v>48</v>
      </c>
      <c r="E4502" s="1">
        <v>45670</v>
      </c>
      <c r="F4502" s="1">
        <v>45687</v>
      </c>
      <c r="G4502">
        <v>17</v>
      </c>
      <c r="H4502">
        <v>8</v>
      </c>
      <c r="I4502" t="s">
        <v>65</v>
      </c>
      <c r="J4502" t="s">
        <v>66</v>
      </c>
      <c r="K4502" t="s">
        <v>251</v>
      </c>
      <c r="L4502">
        <v>8543.7000000000007</v>
      </c>
      <c r="M4502" t="s">
        <v>80</v>
      </c>
      <c r="N4502" t="s">
        <v>81</v>
      </c>
      <c r="O4502" t="s">
        <v>189</v>
      </c>
      <c r="P4502" t="s">
        <v>184</v>
      </c>
      <c r="Q4502" t="s">
        <v>150</v>
      </c>
      <c r="R4502" t="s">
        <v>3869</v>
      </c>
      <c r="S4502" t="s">
        <v>156</v>
      </c>
      <c r="T4502" t="s">
        <v>187</v>
      </c>
      <c r="U4502" t="s">
        <v>181</v>
      </c>
      <c r="V4502">
        <v>5772</v>
      </c>
      <c r="W4502">
        <v>3678</v>
      </c>
      <c r="X4502">
        <v>17</v>
      </c>
      <c r="Y4502">
        <v>15.2</v>
      </c>
      <c r="Z4502">
        <v>5125.57</v>
      </c>
      <c r="AA4502">
        <v>366</v>
      </c>
      <c r="AB4502">
        <v>1483.75</v>
      </c>
      <c r="AC4502">
        <v>543052.5</v>
      </c>
      <c r="AD4502">
        <v>24164243.489999998</v>
      </c>
      <c r="AE4502">
        <v>284.60000000000002</v>
      </c>
      <c r="AF4502">
        <v>6877143697.25</v>
      </c>
      <c r="AG4502">
        <v>134917.48000000001</v>
      </c>
      <c r="AH4502">
        <v>0</v>
      </c>
      <c r="AI4502">
        <v>0</v>
      </c>
      <c r="AJ4502">
        <v>18.170000000000002</v>
      </c>
      <c r="AK4502">
        <v>0</v>
      </c>
      <c r="AL4502">
        <v>0.29399999999999998</v>
      </c>
      <c r="AM4502">
        <v>71042.880000000005</v>
      </c>
      <c r="AN4502">
        <v>557.4</v>
      </c>
      <c r="AO4502">
        <v>637.13</v>
      </c>
      <c r="AP4502">
        <v>355136.26</v>
      </c>
      <c r="AQ4502">
        <v>1104149.1200000001</v>
      </c>
      <c r="AR4502" t="s">
        <v>61</v>
      </c>
      <c r="AS4502" t="s">
        <v>61</v>
      </c>
      <c r="AT4502" t="s">
        <v>62</v>
      </c>
      <c r="AU4502" t="s">
        <v>63</v>
      </c>
    </row>
    <row r="4503" spans="1:47" x14ac:dyDescent="0.25">
      <c r="A4503" t="s">
        <v>5836</v>
      </c>
      <c r="B4503">
        <v>2023</v>
      </c>
      <c r="C4503">
        <v>8</v>
      </c>
      <c r="D4503" t="s">
        <v>89</v>
      </c>
      <c r="E4503" s="1">
        <v>45146</v>
      </c>
      <c r="F4503" s="1">
        <v>45159</v>
      </c>
      <c r="G4503">
        <v>13</v>
      </c>
      <c r="H4503">
        <v>14.6</v>
      </c>
      <c r="I4503" t="s">
        <v>49</v>
      </c>
      <c r="J4503" t="s">
        <v>66</v>
      </c>
      <c r="K4503" t="s">
        <v>67</v>
      </c>
      <c r="L4503">
        <v>8479.8989999999994</v>
      </c>
      <c r="M4503" t="s">
        <v>90</v>
      </c>
      <c r="N4503" t="s">
        <v>69</v>
      </c>
      <c r="O4503" t="s">
        <v>200</v>
      </c>
      <c r="P4503" t="s">
        <v>127</v>
      </c>
      <c r="Q4503" t="s">
        <v>70</v>
      </c>
      <c r="R4503" t="s">
        <v>1768</v>
      </c>
      <c r="S4503" t="s">
        <v>73</v>
      </c>
      <c r="T4503" t="s">
        <v>59</v>
      </c>
      <c r="U4503" t="s">
        <v>181</v>
      </c>
      <c r="V4503">
        <v>16874</v>
      </c>
      <c r="W4503">
        <v>11777</v>
      </c>
      <c r="X4503">
        <v>22.8</v>
      </c>
      <c r="Y4503">
        <v>14</v>
      </c>
      <c r="Z4503">
        <v>13507.77</v>
      </c>
      <c r="AB4503">
        <v>41.99</v>
      </c>
      <c r="AC4503">
        <v>567191.26</v>
      </c>
      <c r="AD4503">
        <v>10035057.41</v>
      </c>
      <c r="AE4503">
        <v>283.55</v>
      </c>
      <c r="AF4503">
        <v>2845440528.6100001</v>
      </c>
      <c r="AG4503">
        <v>226543.73</v>
      </c>
      <c r="AH4503">
        <v>1.5</v>
      </c>
      <c r="AI4503">
        <v>22587.93</v>
      </c>
      <c r="AJ4503">
        <v>1.27</v>
      </c>
      <c r="AK4503">
        <v>127445.23</v>
      </c>
      <c r="AL4503">
        <v>0.111</v>
      </c>
      <c r="AM4503">
        <v>11138.91</v>
      </c>
      <c r="AN4503">
        <v>603.29999999999995</v>
      </c>
      <c r="AO4503">
        <v>375.36</v>
      </c>
      <c r="AP4503">
        <v>226454.69</v>
      </c>
      <c r="AQ4503">
        <v>1053916.52</v>
      </c>
      <c r="AR4503" t="s">
        <v>61</v>
      </c>
      <c r="AS4503" t="s">
        <v>61</v>
      </c>
      <c r="AT4503" t="s">
        <v>62</v>
      </c>
      <c r="AU4503" t="s">
        <v>63</v>
      </c>
    </row>
    <row r="4504" spans="1:47" x14ac:dyDescent="0.25">
      <c r="A4504" t="s">
        <v>5837</v>
      </c>
      <c r="B4504">
        <v>2024</v>
      </c>
      <c r="C4504">
        <v>3</v>
      </c>
      <c r="D4504" t="s">
        <v>48</v>
      </c>
      <c r="E4504" s="1">
        <v>45373</v>
      </c>
      <c r="F4504" s="1">
        <v>45380</v>
      </c>
      <c r="G4504">
        <v>7</v>
      </c>
      <c r="H4504">
        <v>10.4</v>
      </c>
      <c r="I4504" t="s">
        <v>49</v>
      </c>
      <c r="J4504" t="s">
        <v>50</v>
      </c>
      <c r="K4504" t="s">
        <v>51</v>
      </c>
      <c r="L4504">
        <v>2709</v>
      </c>
      <c r="M4504" t="s">
        <v>52</v>
      </c>
      <c r="N4504" t="s">
        <v>81</v>
      </c>
      <c r="O4504" t="s">
        <v>99</v>
      </c>
      <c r="P4504" t="s">
        <v>150</v>
      </c>
      <c r="Q4504" t="s">
        <v>100</v>
      </c>
      <c r="R4504" t="s">
        <v>332</v>
      </c>
      <c r="S4504" t="s">
        <v>170</v>
      </c>
      <c r="T4504" t="s">
        <v>86</v>
      </c>
      <c r="U4504" t="s">
        <v>110</v>
      </c>
      <c r="V4504">
        <v>65992</v>
      </c>
      <c r="W4504">
        <v>47520</v>
      </c>
      <c r="X4504">
        <v>2.2000000000000002</v>
      </c>
      <c r="Y4504">
        <v>12.9</v>
      </c>
      <c r="Z4504">
        <v>61143.57</v>
      </c>
      <c r="AB4504">
        <v>16.41</v>
      </c>
      <c r="AC4504">
        <v>1003365.98</v>
      </c>
      <c r="AD4504">
        <v>5029058.63</v>
      </c>
      <c r="AE4504">
        <v>278.12</v>
      </c>
      <c r="AF4504">
        <v>1398681786.1800001</v>
      </c>
      <c r="AG4504">
        <v>16964.439999999999</v>
      </c>
      <c r="AH4504">
        <v>1.2</v>
      </c>
      <c r="AI4504">
        <v>19244.240000000002</v>
      </c>
      <c r="AJ4504">
        <v>12.59</v>
      </c>
      <c r="AK4504">
        <v>633158.48</v>
      </c>
      <c r="AL4504">
        <v>6.8000000000000005E-2</v>
      </c>
      <c r="AM4504">
        <v>3419.76</v>
      </c>
      <c r="AN4504">
        <v>285.8</v>
      </c>
      <c r="AO4504">
        <v>399.12</v>
      </c>
      <c r="AP4504">
        <v>114068.5</v>
      </c>
      <c r="AQ4504">
        <v>1157062.92</v>
      </c>
      <c r="AR4504" t="s">
        <v>61</v>
      </c>
      <c r="AS4504" t="s">
        <v>61</v>
      </c>
      <c r="AT4504" t="s">
        <v>62</v>
      </c>
      <c r="AU4504" t="s">
        <v>63</v>
      </c>
    </row>
    <row r="4505" spans="1:47" x14ac:dyDescent="0.25">
      <c r="A4505" t="s">
        <v>5838</v>
      </c>
      <c r="B4505">
        <v>2022</v>
      </c>
      <c r="C4505">
        <v>9</v>
      </c>
      <c r="D4505" t="s">
        <v>89</v>
      </c>
      <c r="E4505" s="1">
        <v>44823</v>
      </c>
      <c r="F4505" s="1">
        <v>44829</v>
      </c>
      <c r="G4505">
        <v>6</v>
      </c>
      <c r="H4505">
        <v>10.6</v>
      </c>
      <c r="I4505" t="s">
        <v>65</v>
      </c>
      <c r="J4505" t="s">
        <v>50</v>
      </c>
      <c r="K4505" t="s">
        <v>145</v>
      </c>
      <c r="L4505">
        <v>2710.19</v>
      </c>
      <c r="M4505" t="s">
        <v>80</v>
      </c>
      <c r="N4505" t="s">
        <v>69</v>
      </c>
      <c r="O4505" t="s">
        <v>54</v>
      </c>
      <c r="P4505" t="s">
        <v>92</v>
      </c>
      <c r="Q4505" t="s">
        <v>174</v>
      </c>
      <c r="R4505" t="s">
        <v>2174</v>
      </c>
      <c r="S4505" t="s">
        <v>170</v>
      </c>
      <c r="T4505" t="s">
        <v>148</v>
      </c>
      <c r="U4505" t="s">
        <v>96</v>
      </c>
      <c r="V4505">
        <v>126290</v>
      </c>
      <c r="W4505">
        <v>83056</v>
      </c>
      <c r="X4505">
        <v>4.3</v>
      </c>
      <c r="Y4505">
        <v>13.3</v>
      </c>
      <c r="Z4505">
        <v>114150.94</v>
      </c>
      <c r="AB4505">
        <v>46.33</v>
      </c>
      <c r="AC4505">
        <v>5288613.05</v>
      </c>
      <c r="AD4505">
        <v>116628015.40000001</v>
      </c>
      <c r="AE4505">
        <v>215.37</v>
      </c>
      <c r="AF4505">
        <v>25118175676.700001</v>
      </c>
      <c r="AG4505">
        <v>93471.64</v>
      </c>
      <c r="AH4505">
        <v>0</v>
      </c>
      <c r="AI4505">
        <v>0</v>
      </c>
      <c r="AJ4505">
        <v>3.76</v>
      </c>
      <c r="AK4505">
        <v>0</v>
      </c>
      <c r="AL4505">
        <v>0.20899999999999999</v>
      </c>
      <c r="AM4505">
        <v>243752.55</v>
      </c>
      <c r="AN4505">
        <v>299.2</v>
      </c>
      <c r="AO4505">
        <v>653.67999999999995</v>
      </c>
      <c r="AP4505">
        <v>195581.06</v>
      </c>
      <c r="AQ4505">
        <v>5821418.2999999998</v>
      </c>
      <c r="AR4505" t="s">
        <v>61</v>
      </c>
      <c r="AS4505" t="s">
        <v>61</v>
      </c>
      <c r="AT4505" t="s">
        <v>116</v>
      </c>
      <c r="AU4505" t="s">
        <v>63</v>
      </c>
    </row>
    <row r="4506" spans="1:47" x14ac:dyDescent="0.25">
      <c r="A4506" t="s">
        <v>5839</v>
      </c>
      <c r="B4506">
        <v>2023</v>
      </c>
      <c r="C4506">
        <v>10</v>
      </c>
      <c r="D4506" t="s">
        <v>119</v>
      </c>
      <c r="E4506" s="1">
        <v>45214</v>
      </c>
      <c r="F4506" s="1">
        <v>45238</v>
      </c>
      <c r="G4506">
        <v>24</v>
      </c>
      <c r="H4506">
        <v>16.8</v>
      </c>
      <c r="I4506" t="s">
        <v>49</v>
      </c>
      <c r="J4506" t="s">
        <v>66</v>
      </c>
      <c r="K4506" t="s">
        <v>248</v>
      </c>
      <c r="L4506">
        <v>9999</v>
      </c>
      <c r="M4506" t="s">
        <v>90</v>
      </c>
      <c r="N4506" t="s">
        <v>81</v>
      </c>
      <c r="O4506" t="s">
        <v>91</v>
      </c>
      <c r="P4506" t="s">
        <v>174</v>
      </c>
      <c r="Q4506" t="s">
        <v>226</v>
      </c>
      <c r="R4506" t="s">
        <v>2595</v>
      </c>
      <c r="S4506" t="s">
        <v>156</v>
      </c>
      <c r="T4506" t="s">
        <v>95</v>
      </c>
      <c r="U4506" t="s">
        <v>166</v>
      </c>
      <c r="V4506">
        <v>10653</v>
      </c>
      <c r="W4506">
        <v>6798</v>
      </c>
      <c r="X4506">
        <v>7.8</v>
      </c>
      <c r="Y4506">
        <v>13.9</v>
      </c>
      <c r="Z4506">
        <v>9351.31</v>
      </c>
      <c r="AA4506">
        <v>667</v>
      </c>
      <c r="AB4506">
        <v>3735.31</v>
      </c>
      <c r="AC4506">
        <v>2491451.77</v>
      </c>
      <c r="AD4506">
        <v>45539570.520000003</v>
      </c>
      <c r="AE4506">
        <v>287.17</v>
      </c>
      <c r="AF4506">
        <v>13077598466.23</v>
      </c>
      <c r="AG4506">
        <v>199945.74</v>
      </c>
      <c r="AH4506">
        <v>1.3</v>
      </c>
      <c r="AI4506">
        <v>24272.2</v>
      </c>
      <c r="AJ4506">
        <v>23.52</v>
      </c>
      <c r="AK4506">
        <v>10710906.99</v>
      </c>
      <c r="AL4506">
        <v>0.17499999999999999</v>
      </c>
      <c r="AM4506">
        <v>79694.25</v>
      </c>
      <c r="AN4506">
        <v>1116.7</v>
      </c>
      <c r="AO4506">
        <v>389.89</v>
      </c>
      <c r="AP4506">
        <v>435390.16</v>
      </c>
      <c r="AQ4506">
        <v>3230754.12</v>
      </c>
      <c r="AR4506" t="s">
        <v>61</v>
      </c>
      <c r="AS4506" t="s">
        <v>61</v>
      </c>
      <c r="AT4506" t="s">
        <v>62</v>
      </c>
      <c r="AU4506" t="s">
        <v>63</v>
      </c>
    </row>
    <row r="4507" spans="1:47" x14ac:dyDescent="0.25">
      <c r="A4507" t="s">
        <v>5840</v>
      </c>
      <c r="B4507">
        <v>2023</v>
      </c>
      <c r="C4507">
        <v>6</v>
      </c>
      <c r="D4507" t="s">
        <v>77</v>
      </c>
      <c r="E4507" s="1">
        <v>45078</v>
      </c>
      <c r="F4507" s="1">
        <v>45088</v>
      </c>
      <c r="G4507">
        <v>10</v>
      </c>
      <c r="H4507">
        <v>17.7</v>
      </c>
      <c r="I4507" t="s">
        <v>65</v>
      </c>
      <c r="J4507" t="s">
        <v>78</v>
      </c>
      <c r="K4507" t="s">
        <v>211</v>
      </c>
      <c r="L4507">
        <v>1701.99</v>
      </c>
      <c r="M4507" t="s">
        <v>90</v>
      </c>
      <c r="N4507" t="s">
        <v>106</v>
      </c>
      <c r="O4507" t="s">
        <v>91</v>
      </c>
      <c r="P4507" t="s">
        <v>128</v>
      </c>
      <c r="Q4507" t="s">
        <v>93</v>
      </c>
      <c r="R4507" t="s">
        <v>554</v>
      </c>
      <c r="S4507" t="s">
        <v>85</v>
      </c>
      <c r="T4507" t="s">
        <v>102</v>
      </c>
      <c r="U4507" t="s">
        <v>259</v>
      </c>
      <c r="V4507">
        <v>68856</v>
      </c>
      <c r="W4507">
        <v>39373</v>
      </c>
      <c r="X4507">
        <v>20.6</v>
      </c>
      <c r="Y4507">
        <v>13.4</v>
      </c>
      <c r="Z4507">
        <v>56895.22</v>
      </c>
      <c r="AB4507">
        <v>18.98</v>
      </c>
      <c r="AC4507">
        <v>1079871.28</v>
      </c>
      <c r="AD4507">
        <v>63925762.340000004</v>
      </c>
      <c r="AE4507">
        <v>289.87</v>
      </c>
      <c r="AF4507">
        <v>18530160729.5</v>
      </c>
      <c r="AG4507">
        <v>38595.08</v>
      </c>
      <c r="AH4507">
        <v>0</v>
      </c>
      <c r="AI4507">
        <v>0</v>
      </c>
      <c r="AJ4507">
        <v>15.65</v>
      </c>
      <c r="AK4507">
        <v>0</v>
      </c>
      <c r="AL4507">
        <v>0.20300000000000001</v>
      </c>
      <c r="AM4507">
        <v>129769.3</v>
      </c>
      <c r="AN4507">
        <v>447.8</v>
      </c>
      <c r="AO4507">
        <v>469.05</v>
      </c>
      <c r="AP4507">
        <v>210040.59</v>
      </c>
      <c r="AQ4507">
        <v>1458276.25</v>
      </c>
      <c r="AR4507" t="s">
        <v>61</v>
      </c>
      <c r="AS4507" t="s">
        <v>61</v>
      </c>
      <c r="AT4507" t="s">
        <v>62</v>
      </c>
      <c r="AU4507" t="s">
        <v>63</v>
      </c>
    </row>
    <row r="4508" spans="1:47" x14ac:dyDescent="0.25">
      <c r="A4508" t="s">
        <v>5841</v>
      </c>
      <c r="B4508">
        <v>2025</v>
      </c>
      <c r="C4508">
        <v>8</v>
      </c>
      <c r="D4508" t="s">
        <v>89</v>
      </c>
      <c r="E4508" s="1">
        <v>45886</v>
      </c>
      <c r="F4508" s="1">
        <v>45903</v>
      </c>
      <c r="G4508">
        <v>17</v>
      </c>
      <c r="H4508">
        <v>9.4</v>
      </c>
      <c r="I4508" t="s">
        <v>49</v>
      </c>
      <c r="J4508" t="s">
        <v>50</v>
      </c>
      <c r="K4508" t="s">
        <v>145</v>
      </c>
      <c r="L4508">
        <v>2710.19</v>
      </c>
      <c r="M4508" t="s">
        <v>52</v>
      </c>
      <c r="N4508" t="s">
        <v>53</v>
      </c>
      <c r="O4508" t="s">
        <v>91</v>
      </c>
      <c r="P4508" t="s">
        <v>121</v>
      </c>
      <c r="Q4508" t="s">
        <v>92</v>
      </c>
      <c r="R4508" t="s">
        <v>936</v>
      </c>
      <c r="S4508" t="s">
        <v>170</v>
      </c>
      <c r="T4508" t="s">
        <v>86</v>
      </c>
      <c r="U4508" t="s">
        <v>143</v>
      </c>
      <c r="V4508">
        <v>124438</v>
      </c>
      <c r="W4508">
        <v>92174</v>
      </c>
      <c r="X4508">
        <v>6.1</v>
      </c>
      <c r="Y4508">
        <v>16</v>
      </c>
      <c r="Z4508">
        <v>116608.63</v>
      </c>
      <c r="AB4508">
        <v>27.31</v>
      </c>
      <c r="AC4508">
        <v>3184581.69</v>
      </c>
      <c r="AD4508">
        <v>127029943.26000001</v>
      </c>
      <c r="AE4508">
        <v>275.12</v>
      </c>
      <c r="AF4508">
        <v>34948477989.690002</v>
      </c>
      <c r="AG4508">
        <v>230372.82</v>
      </c>
      <c r="AH4508">
        <v>0</v>
      </c>
      <c r="AI4508">
        <v>0</v>
      </c>
      <c r="AJ4508">
        <v>0.65</v>
      </c>
      <c r="AK4508">
        <v>825694.63</v>
      </c>
      <c r="AL4508">
        <v>0.20499999999999999</v>
      </c>
      <c r="AM4508">
        <v>260411.38</v>
      </c>
      <c r="AN4508">
        <v>481.3</v>
      </c>
      <c r="AO4508">
        <v>406.49</v>
      </c>
      <c r="AP4508">
        <v>195643.64</v>
      </c>
      <c r="AQ4508">
        <v>3871009.53</v>
      </c>
      <c r="AR4508" t="s">
        <v>61</v>
      </c>
      <c r="AS4508" t="s">
        <v>61</v>
      </c>
      <c r="AT4508" t="s">
        <v>62</v>
      </c>
      <c r="AU4508" t="s">
        <v>63</v>
      </c>
    </row>
    <row r="4509" spans="1:47" x14ac:dyDescent="0.25">
      <c r="A4509" t="s">
        <v>5842</v>
      </c>
      <c r="B4509">
        <v>2021</v>
      </c>
      <c r="C4509">
        <v>1</v>
      </c>
      <c r="D4509" t="s">
        <v>48</v>
      </c>
      <c r="E4509" s="1">
        <v>44205</v>
      </c>
      <c r="F4509" s="1">
        <v>44234</v>
      </c>
      <c r="G4509">
        <v>29</v>
      </c>
      <c r="H4509">
        <v>9.1999999999999993</v>
      </c>
      <c r="I4509" t="s">
        <v>49</v>
      </c>
      <c r="J4509" t="s">
        <v>134</v>
      </c>
      <c r="K4509" t="s">
        <v>135</v>
      </c>
      <c r="L4509">
        <v>9999.0098999999991</v>
      </c>
      <c r="M4509" t="s">
        <v>52</v>
      </c>
      <c r="N4509" t="s">
        <v>106</v>
      </c>
      <c r="O4509" t="s">
        <v>54</v>
      </c>
      <c r="P4509" t="s">
        <v>150</v>
      </c>
      <c r="Q4509" t="s">
        <v>56</v>
      </c>
      <c r="R4509" t="s">
        <v>2233</v>
      </c>
      <c r="S4509" t="s">
        <v>137</v>
      </c>
      <c r="T4509" t="s">
        <v>86</v>
      </c>
      <c r="U4509" t="s">
        <v>110</v>
      </c>
      <c r="V4509">
        <v>13017</v>
      </c>
      <c r="W4509">
        <v>8210</v>
      </c>
      <c r="X4509">
        <v>21.4</v>
      </c>
      <c r="Y4509">
        <v>14.4</v>
      </c>
      <c r="Z4509">
        <v>10366.19</v>
      </c>
      <c r="AB4509">
        <v>42.35</v>
      </c>
      <c r="AC4509">
        <v>439008.15</v>
      </c>
      <c r="AD4509">
        <v>11125306.09</v>
      </c>
      <c r="AE4509">
        <v>171.57</v>
      </c>
      <c r="AF4509">
        <v>1908768765.8599999</v>
      </c>
      <c r="AG4509">
        <v>58274.65</v>
      </c>
      <c r="AH4509">
        <v>2.6</v>
      </c>
      <c r="AI4509">
        <v>75862.06</v>
      </c>
      <c r="AJ4509">
        <v>3.88</v>
      </c>
      <c r="AK4509">
        <v>431661.88</v>
      </c>
      <c r="AL4509">
        <v>0.28199999999999997</v>
      </c>
      <c r="AM4509">
        <v>31373.360000000001</v>
      </c>
      <c r="AN4509">
        <v>550.70000000000005</v>
      </c>
      <c r="AO4509">
        <v>358.05</v>
      </c>
      <c r="AP4509">
        <v>197178.14</v>
      </c>
      <c r="AQ4509">
        <v>801696.36</v>
      </c>
      <c r="AR4509" t="s">
        <v>61</v>
      </c>
      <c r="AS4509" t="s">
        <v>61</v>
      </c>
      <c r="AT4509" t="s">
        <v>62</v>
      </c>
      <c r="AU4509" t="s">
        <v>63</v>
      </c>
    </row>
    <row r="4510" spans="1:47" x14ac:dyDescent="0.25">
      <c r="A4510" t="s">
        <v>5843</v>
      </c>
      <c r="B4510">
        <v>2021</v>
      </c>
      <c r="C4510">
        <v>10</v>
      </c>
      <c r="D4510" t="s">
        <v>119</v>
      </c>
      <c r="E4510" s="1">
        <v>44475</v>
      </c>
      <c r="F4510" s="1">
        <v>44502</v>
      </c>
      <c r="G4510">
        <v>27</v>
      </c>
      <c r="H4510">
        <v>9.8000000000000007</v>
      </c>
      <c r="I4510" t="s">
        <v>65</v>
      </c>
      <c r="J4510" t="s">
        <v>239</v>
      </c>
      <c r="K4510" t="s">
        <v>240</v>
      </c>
      <c r="L4510">
        <v>3105.2</v>
      </c>
      <c r="M4510" t="s">
        <v>90</v>
      </c>
      <c r="N4510" t="s">
        <v>53</v>
      </c>
      <c r="O4510" t="s">
        <v>54</v>
      </c>
      <c r="P4510" t="s">
        <v>70</v>
      </c>
      <c r="Q4510" t="s">
        <v>93</v>
      </c>
      <c r="R4510" t="s">
        <v>1191</v>
      </c>
      <c r="S4510" t="s">
        <v>161</v>
      </c>
      <c r="T4510" t="s">
        <v>102</v>
      </c>
      <c r="U4510" t="s">
        <v>259</v>
      </c>
      <c r="V4510">
        <v>42999</v>
      </c>
      <c r="W4510">
        <v>29912</v>
      </c>
      <c r="X4510">
        <v>13.4</v>
      </c>
      <c r="Y4510">
        <v>14.5</v>
      </c>
      <c r="Z4510">
        <v>34034.400000000001</v>
      </c>
      <c r="AB4510">
        <v>12.57</v>
      </c>
      <c r="AC4510">
        <v>427812.41</v>
      </c>
      <c r="AD4510">
        <v>18135910.73</v>
      </c>
      <c r="AE4510">
        <v>169.54</v>
      </c>
      <c r="AF4510">
        <v>3074762305.1599998</v>
      </c>
      <c r="AG4510">
        <v>197692.17</v>
      </c>
      <c r="AH4510">
        <v>0.9</v>
      </c>
      <c r="AI4510">
        <v>22143.1</v>
      </c>
      <c r="AJ4510">
        <v>24.6</v>
      </c>
      <c r="AK4510">
        <v>0</v>
      </c>
      <c r="AL4510">
        <v>0.218</v>
      </c>
      <c r="AM4510">
        <v>39536.29</v>
      </c>
      <c r="AN4510">
        <v>505.4</v>
      </c>
      <c r="AO4510">
        <v>535.1</v>
      </c>
      <c r="AP4510">
        <v>270439.53999999998</v>
      </c>
      <c r="AQ4510">
        <v>957623.51</v>
      </c>
      <c r="AR4510" t="s">
        <v>61</v>
      </c>
      <c r="AS4510" t="s">
        <v>61</v>
      </c>
      <c r="AT4510" t="s">
        <v>62</v>
      </c>
      <c r="AU4510" t="s">
        <v>63</v>
      </c>
    </row>
    <row r="4511" spans="1:47" x14ac:dyDescent="0.25">
      <c r="A4511" t="s">
        <v>5844</v>
      </c>
      <c r="B4511">
        <v>2026</v>
      </c>
      <c r="C4511">
        <v>1</v>
      </c>
      <c r="D4511" t="s">
        <v>48</v>
      </c>
      <c r="E4511" s="1">
        <v>46023</v>
      </c>
      <c r="F4511" s="1">
        <v>46048</v>
      </c>
      <c r="G4511">
        <v>25</v>
      </c>
      <c r="H4511">
        <v>18.100000000000001</v>
      </c>
      <c r="I4511" t="s">
        <v>49</v>
      </c>
      <c r="J4511" t="s">
        <v>78</v>
      </c>
      <c r="K4511" t="s">
        <v>79</v>
      </c>
      <c r="L4511">
        <v>1005.9</v>
      </c>
      <c r="M4511" t="s">
        <v>68</v>
      </c>
      <c r="N4511" t="s">
        <v>168</v>
      </c>
      <c r="O4511" t="s">
        <v>107</v>
      </c>
      <c r="P4511" t="s">
        <v>204</v>
      </c>
      <c r="Q4511" t="s">
        <v>82</v>
      </c>
      <c r="R4511" t="s">
        <v>770</v>
      </c>
      <c r="S4511" t="s">
        <v>85</v>
      </c>
      <c r="T4511" t="s">
        <v>86</v>
      </c>
      <c r="U4511" t="s">
        <v>259</v>
      </c>
      <c r="V4511">
        <v>34664</v>
      </c>
      <c r="W4511">
        <v>25031</v>
      </c>
      <c r="X4511">
        <v>9.8000000000000007</v>
      </c>
      <c r="Y4511">
        <v>14.5</v>
      </c>
      <c r="Z4511">
        <v>31804.25</v>
      </c>
      <c r="AB4511">
        <v>16.02</v>
      </c>
      <c r="AC4511">
        <v>509504.08</v>
      </c>
      <c r="AD4511">
        <v>24028746.960000001</v>
      </c>
      <c r="AE4511">
        <v>280.52</v>
      </c>
      <c r="AF4511">
        <v>6740544097.2200003</v>
      </c>
      <c r="AG4511">
        <v>123058.41</v>
      </c>
      <c r="AH4511">
        <v>0</v>
      </c>
      <c r="AI4511">
        <v>0</v>
      </c>
      <c r="AJ4511">
        <v>12.27</v>
      </c>
      <c r="AK4511">
        <v>2948327.25</v>
      </c>
      <c r="AL4511">
        <v>0.27500000000000002</v>
      </c>
      <c r="AM4511">
        <v>66079.05</v>
      </c>
      <c r="AN4511">
        <v>419.1</v>
      </c>
      <c r="AO4511">
        <v>594.36</v>
      </c>
      <c r="AP4511">
        <v>249096.28</v>
      </c>
      <c r="AQ4511">
        <v>947737.82</v>
      </c>
      <c r="AR4511" t="s">
        <v>61</v>
      </c>
      <c r="AS4511" t="s">
        <v>61</v>
      </c>
      <c r="AT4511" t="s">
        <v>62</v>
      </c>
      <c r="AU4511" t="s">
        <v>63</v>
      </c>
    </row>
    <row r="4512" spans="1:47" x14ac:dyDescent="0.25">
      <c r="A4512" t="s">
        <v>5845</v>
      </c>
      <c r="B4512">
        <v>2022</v>
      </c>
      <c r="C4512">
        <v>2</v>
      </c>
      <c r="D4512" t="s">
        <v>48</v>
      </c>
      <c r="E4512" s="1">
        <v>44617</v>
      </c>
      <c r="F4512" s="1">
        <v>44637</v>
      </c>
      <c r="G4512">
        <v>20</v>
      </c>
      <c r="H4512">
        <v>5.8</v>
      </c>
      <c r="I4512" t="s">
        <v>49</v>
      </c>
      <c r="J4512" t="s">
        <v>50</v>
      </c>
      <c r="K4512" t="s">
        <v>51</v>
      </c>
      <c r="L4512">
        <v>2709</v>
      </c>
      <c r="M4512" t="s">
        <v>68</v>
      </c>
      <c r="N4512" t="s">
        <v>53</v>
      </c>
      <c r="O4512" t="s">
        <v>54</v>
      </c>
      <c r="P4512" t="s">
        <v>201</v>
      </c>
      <c r="Q4512" t="s">
        <v>92</v>
      </c>
      <c r="R4512" t="s">
        <v>2264</v>
      </c>
      <c r="S4512" t="s">
        <v>170</v>
      </c>
      <c r="T4512" t="s">
        <v>86</v>
      </c>
      <c r="U4512" t="s">
        <v>181</v>
      </c>
      <c r="V4512">
        <v>125414</v>
      </c>
      <c r="W4512">
        <v>79486</v>
      </c>
      <c r="X4512">
        <v>13.7</v>
      </c>
      <c r="Y4512">
        <v>11.8</v>
      </c>
      <c r="Z4512">
        <v>108271.59</v>
      </c>
      <c r="AB4512">
        <v>24.04</v>
      </c>
      <c r="AC4512">
        <v>2602849.02</v>
      </c>
      <c r="AD4512">
        <v>8345574.1600000001</v>
      </c>
      <c r="AE4512">
        <v>215.31</v>
      </c>
      <c r="AF4512">
        <v>1796885572.3900001</v>
      </c>
      <c r="AG4512">
        <v>134368.06</v>
      </c>
      <c r="AH4512">
        <v>1.4</v>
      </c>
      <c r="AI4512">
        <v>19346.009999999998</v>
      </c>
      <c r="AJ4512">
        <v>3.12</v>
      </c>
      <c r="AK4512">
        <v>260381.91</v>
      </c>
      <c r="AL4512">
        <v>8.5000000000000006E-2</v>
      </c>
      <c r="AM4512">
        <v>7093.74</v>
      </c>
      <c r="AN4512">
        <v>622.1</v>
      </c>
      <c r="AO4512">
        <v>623.15</v>
      </c>
      <c r="AP4512">
        <v>387661.61</v>
      </c>
      <c r="AQ4512">
        <v>3151318.44</v>
      </c>
      <c r="AR4512" t="s">
        <v>61</v>
      </c>
      <c r="AS4512" t="s">
        <v>61</v>
      </c>
      <c r="AT4512" t="s">
        <v>293</v>
      </c>
      <c r="AU4512" t="s">
        <v>63</v>
      </c>
    </row>
    <row r="4513" spans="1:47" x14ac:dyDescent="0.25">
      <c r="A4513" t="s">
        <v>5846</v>
      </c>
      <c r="B4513">
        <v>2021</v>
      </c>
      <c r="C4513">
        <v>2</v>
      </c>
      <c r="D4513" t="s">
        <v>48</v>
      </c>
      <c r="E4513" s="1">
        <v>44242</v>
      </c>
      <c r="F4513" s="1">
        <v>44264</v>
      </c>
      <c r="G4513">
        <v>22</v>
      </c>
      <c r="H4513">
        <v>1.5</v>
      </c>
      <c r="I4513" t="s">
        <v>49</v>
      </c>
      <c r="J4513" t="s">
        <v>112</v>
      </c>
      <c r="K4513" t="s">
        <v>126</v>
      </c>
      <c r="L4513">
        <v>2701.12</v>
      </c>
      <c r="M4513" t="s">
        <v>90</v>
      </c>
      <c r="N4513" t="s">
        <v>53</v>
      </c>
      <c r="O4513" t="s">
        <v>200</v>
      </c>
      <c r="P4513" t="s">
        <v>164</v>
      </c>
      <c r="Q4513" t="s">
        <v>100</v>
      </c>
      <c r="R4513" t="s">
        <v>548</v>
      </c>
      <c r="S4513" t="s">
        <v>130</v>
      </c>
      <c r="T4513" t="s">
        <v>95</v>
      </c>
      <c r="U4513" t="s">
        <v>166</v>
      </c>
      <c r="V4513">
        <v>92910</v>
      </c>
      <c r="W4513">
        <v>61625</v>
      </c>
      <c r="X4513">
        <v>4.4000000000000004</v>
      </c>
      <c r="Y4513">
        <v>11.7</v>
      </c>
      <c r="Z4513">
        <v>79547.509999999995</v>
      </c>
      <c r="AB4513">
        <v>27.95</v>
      </c>
      <c r="AC4513">
        <v>2223352.9</v>
      </c>
      <c r="AD4513">
        <v>17367607.859999999</v>
      </c>
      <c r="AE4513">
        <v>173.14</v>
      </c>
      <c r="AF4513">
        <v>3007027624.8800001</v>
      </c>
      <c r="AG4513">
        <v>155075.26999999999</v>
      </c>
      <c r="AH4513">
        <v>2.2999999999999998</v>
      </c>
      <c r="AI4513">
        <v>34096.379999999997</v>
      </c>
      <c r="AJ4513">
        <v>4.74</v>
      </c>
      <c r="AK4513">
        <v>823224.61</v>
      </c>
      <c r="AL4513">
        <v>0.26400000000000001</v>
      </c>
      <c r="AM4513">
        <v>45850.48</v>
      </c>
      <c r="AN4513">
        <v>699.6</v>
      </c>
      <c r="AO4513">
        <v>682.82</v>
      </c>
      <c r="AP4513">
        <v>477700.87</v>
      </c>
      <c r="AQ4513">
        <v>2936075.9</v>
      </c>
      <c r="AR4513" t="s">
        <v>61</v>
      </c>
      <c r="AS4513" t="s">
        <v>61</v>
      </c>
      <c r="AT4513" t="s">
        <v>62</v>
      </c>
      <c r="AU4513" t="s">
        <v>63</v>
      </c>
    </row>
    <row r="4514" spans="1:47" x14ac:dyDescent="0.25">
      <c r="A4514" t="s">
        <v>5847</v>
      </c>
      <c r="B4514">
        <v>2020</v>
      </c>
      <c r="C4514">
        <v>4</v>
      </c>
      <c r="D4514" t="s">
        <v>77</v>
      </c>
      <c r="E4514" s="1">
        <v>43935</v>
      </c>
      <c r="F4514" s="1">
        <v>43949</v>
      </c>
      <c r="G4514">
        <v>14</v>
      </c>
      <c r="H4514">
        <v>9.1</v>
      </c>
      <c r="I4514" t="s">
        <v>49</v>
      </c>
      <c r="J4514" t="s">
        <v>78</v>
      </c>
      <c r="K4514" t="s">
        <v>158</v>
      </c>
      <c r="L4514">
        <v>1006.3</v>
      </c>
      <c r="M4514" t="s">
        <v>68</v>
      </c>
      <c r="N4514" t="s">
        <v>106</v>
      </c>
      <c r="O4514" t="s">
        <v>189</v>
      </c>
      <c r="P4514" t="s">
        <v>257</v>
      </c>
      <c r="Q4514" t="s">
        <v>226</v>
      </c>
      <c r="R4514" t="s">
        <v>2943</v>
      </c>
      <c r="S4514" t="s">
        <v>161</v>
      </c>
      <c r="T4514" t="s">
        <v>102</v>
      </c>
      <c r="U4514" t="s">
        <v>259</v>
      </c>
      <c r="V4514">
        <v>17611</v>
      </c>
      <c r="W4514">
        <v>12702</v>
      </c>
      <c r="X4514">
        <v>14.8</v>
      </c>
      <c r="Y4514">
        <v>15.4</v>
      </c>
      <c r="Z4514">
        <v>15891.16</v>
      </c>
      <c r="AB4514">
        <v>12.75</v>
      </c>
      <c r="AC4514">
        <v>202612.29</v>
      </c>
      <c r="AD4514">
        <v>8042357.1600000001</v>
      </c>
      <c r="AE4514">
        <v>164.84</v>
      </c>
      <c r="AF4514">
        <v>1325702154.25</v>
      </c>
      <c r="AG4514">
        <v>70488.399999999994</v>
      </c>
      <c r="AH4514">
        <v>0</v>
      </c>
      <c r="AI4514">
        <v>0</v>
      </c>
      <c r="AJ4514">
        <v>6.31</v>
      </c>
      <c r="AK4514">
        <v>507472.74</v>
      </c>
      <c r="AL4514">
        <v>0.17599999999999999</v>
      </c>
      <c r="AM4514">
        <v>14154.55</v>
      </c>
      <c r="AN4514">
        <v>397.3</v>
      </c>
      <c r="AO4514">
        <v>612.29999999999995</v>
      </c>
      <c r="AP4514">
        <v>243266.79</v>
      </c>
      <c r="AQ4514">
        <v>530522.03</v>
      </c>
      <c r="AR4514" t="s">
        <v>61</v>
      </c>
      <c r="AS4514" t="s">
        <v>124</v>
      </c>
      <c r="AT4514" t="s">
        <v>62</v>
      </c>
      <c r="AU4514" t="s">
        <v>63</v>
      </c>
    </row>
    <row r="4515" spans="1:47" x14ac:dyDescent="0.25">
      <c r="A4515" t="s">
        <v>5848</v>
      </c>
      <c r="B4515">
        <v>2020</v>
      </c>
      <c r="C4515">
        <v>8</v>
      </c>
      <c r="D4515" t="s">
        <v>89</v>
      </c>
      <c r="E4515" s="1">
        <v>44046</v>
      </c>
      <c r="F4515" s="1">
        <v>44065</v>
      </c>
      <c r="G4515">
        <v>19</v>
      </c>
      <c r="H4515">
        <v>17.600000000000001</v>
      </c>
      <c r="I4515" t="s">
        <v>65</v>
      </c>
      <c r="J4515" t="s">
        <v>50</v>
      </c>
      <c r="K4515" t="s">
        <v>183</v>
      </c>
      <c r="L4515">
        <v>2710.19</v>
      </c>
      <c r="M4515" t="s">
        <v>52</v>
      </c>
      <c r="N4515" t="s">
        <v>69</v>
      </c>
      <c r="O4515" t="s">
        <v>200</v>
      </c>
      <c r="P4515" t="s">
        <v>100</v>
      </c>
      <c r="Q4515" t="s">
        <v>154</v>
      </c>
      <c r="R4515" t="s">
        <v>461</v>
      </c>
      <c r="S4515" t="s">
        <v>186</v>
      </c>
      <c r="T4515" t="s">
        <v>74</v>
      </c>
      <c r="U4515" t="s">
        <v>103</v>
      </c>
      <c r="V4515">
        <v>103218</v>
      </c>
      <c r="W4515">
        <v>70245</v>
      </c>
      <c r="X4515">
        <v>18.399999999999999</v>
      </c>
      <c r="Y4515">
        <v>11.3</v>
      </c>
      <c r="Z4515">
        <v>79784.37</v>
      </c>
      <c r="AB4515">
        <v>26.22</v>
      </c>
      <c r="AC4515">
        <v>2091946.18</v>
      </c>
      <c r="AD4515">
        <v>87197135.819999993</v>
      </c>
      <c r="AE4515">
        <v>163.99</v>
      </c>
      <c r="AF4515">
        <v>14299458303.120001</v>
      </c>
      <c r="AG4515">
        <v>237648.86</v>
      </c>
      <c r="AH4515">
        <v>1.9</v>
      </c>
      <c r="AI4515">
        <v>46057.83</v>
      </c>
      <c r="AJ4515">
        <v>0.28000000000000003</v>
      </c>
      <c r="AK4515">
        <v>0</v>
      </c>
      <c r="AL4515">
        <v>0.127</v>
      </c>
      <c r="AM4515">
        <v>110740.36</v>
      </c>
      <c r="AN4515">
        <v>369.3</v>
      </c>
      <c r="AO4515">
        <v>725.11</v>
      </c>
      <c r="AP4515">
        <v>267783.12</v>
      </c>
      <c r="AQ4515">
        <v>2754176.35</v>
      </c>
      <c r="AR4515" t="s">
        <v>61</v>
      </c>
      <c r="AS4515" t="s">
        <v>61</v>
      </c>
      <c r="AT4515" t="s">
        <v>62</v>
      </c>
      <c r="AU4515" t="s">
        <v>63</v>
      </c>
    </row>
    <row r="4516" spans="1:47" x14ac:dyDescent="0.25">
      <c r="A4516" t="s">
        <v>5849</v>
      </c>
      <c r="B4516">
        <v>2020</v>
      </c>
      <c r="C4516">
        <v>4</v>
      </c>
      <c r="D4516" t="s">
        <v>77</v>
      </c>
      <c r="E4516" s="1">
        <v>43938</v>
      </c>
      <c r="F4516" s="1">
        <v>43948</v>
      </c>
      <c r="G4516">
        <v>10</v>
      </c>
      <c r="H4516">
        <v>17.600000000000001</v>
      </c>
      <c r="I4516" t="s">
        <v>65</v>
      </c>
      <c r="J4516" t="s">
        <v>66</v>
      </c>
      <c r="K4516" t="s">
        <v>67</v>
      </c>
      <c r="L4516">
        <v>8479.8989999999994</v>
      </c>
      <c r="M4516" t="s">
        <v>80</v>
      </c>
      <c r="N4516" t="s">
        <v>168</v>
      </c>
      <c r="O4516" t="s">
        <v>107</v>
      </c>
      <c r="P4516" t="s">
        <v>92</v>
      </c>
      <c r="Q4516" t="s">
        <v>154</v>
      </c>
      <c r="R4516" t="s">
        <v>2455</v>
      </c>
      <c r="S4516" t="s">
        <v>73</v>
      </c>
      <c r="T4516" t="s">
        <v>187</v>
      </c>
      <c r="U4516" t="s">
        <v>75</v>
      </c>
      <c r="V4516">
        <v>4810</v>
      </c>
      <c r="W4516">
        <v>3030</v>
      </c>
      <c r="X4516">
        <v>5.0999999999999996</v>
      </c>
      <c r="Y4516">
        <v>12.2</v>
      </c>
      <c r="Z4516">
        <v>3703.03</v>
      </c>
      <c r="AB4516">
        <v>20.67</v>
      </c>
      <c r="AC4516">
        <v>76541.63</v>
      </c>
      <c r="AD4516">
        <v>2227928</v>
      </c>
      <c r="AE4516">
        <v>164.25</v>
      </c>
      <c r="AF4516">
        <v>365937174</v>
      </c>
      <c r="AG4516">
        <v>195354.1</v>
      </c>
      <c r="AH4516">
        <v>2.7</v>
      </c>
      <c r="AI4516">
        <v>50914.85</v>
      </c>
      <c r="AJ4516">
        <v>6.17</v>
      </c>
      <c r="AK4516">
        <v>0</v>
      </c>
      <c r="AL4516">
        <v>0.27500000000000002</v>
      </c>
      <c r="AM4516">
        <v>6126.8</v>
      </c>
      <c r="AN4516">
        <v>221</v>
      </c>
      <c r="AO4516">
        <v>511.34</v>
      </c>
      <c r="AP4516">
        <v>113006.14</v>
      </c>
      <c r="AQ4516">
        <v>441943.52</v>
      </c>
      <c r="AR4516" t="s">
        <v>61</v>
      </c>
      <c r="AS4516" t="s">
        <v>61</v>
      </c>
      <c r="AT4516" t="s">
        <v>62</v>
      </c>
      <c r="AU4516" t="s">
        <v>63</v>
      </c>
    </row>
    <row r="4517" spans="1:47" x14ac:dyDescent="0.25">
      <c r="A4517" t="s">
        <v>5850</v>
      </c>
      <c r="B4517">
        <v>2023</v>
      </c>
      <c r="C4517">
        <v>12</v>
      </c>
      <c r="D4517" t="s">
        <v>119</v>
      </c>
      <c r="E4517" s="1">
        <v>45282</v>
      </c>
      <c r="F4517" s="1">
        <v>45298</v>
      </c>
      <c r="G4517">
        <v>16</v>
      </c>
      <c r="H4517">
        <v>20.9</v>
      </c>
      <c r="I4517" t="s">
        <v>65</v>
      </c>
      <c r="J4517" t="s">
        <v>239</v>
      </c>
      <c r="K4517" t="s">
        <v>240</v>
      </c>
      <c r="L4517">
        <v>3105.2</v>
      </c>
      <c r="M4517" t="s">
        <v>80</v>
      </c>
      <c r="N4517" t="s">
        <v>106</v>
      </c>
      <c r="O4517" t="s">
        <v>107</v>
      </c>
      <c r="P4517" t="s">
        <v>82</v>
      </c>
      <c r="Q4517" t="s">
        <v>196</v>
      </c>
      <c r="R4517" t="s">
        <v>1352</v>
      </c>
      <c r="S4517" t="s">
        <v>161</v>
      </c>
      <c r="T4517" t="s">
        <v>95</v>
      </c>
      <c r="U4517" t="s">
        <v>181</v>
      </c>
      <c r="V4517">
        <v>35809</v>
      </c>
      <c r="W4517">
        <v>21187</v>
      </c>
      <c r="X4517">
        <v>21.6</v>
      </c>
      <c r="Y4517">
        <v>10</v>
      </c>
      <c r="Z4517">
        <v>30695.77</v>
      </c>
      <c r="AB4517">
        <v>15.69</v>
      </c>
      <c r="AC4517">
        <v>481616.63</v>
      </c>
      <c r="AD4517">
        <v>14803035.08</v>
      </c>
      <c r="AE4517">
        <v>287.41000000000003</v>
      </c>
      <c r="AF4517">
        <v>4254540312.3400002</v>
      </c>
      <c r="AG4517">
        <v>191619.43</v>
      </c>
      <c r="AH4517">
        <v>1.4</v>
      </c>
      <c r="AI4517">
        <v>25926.38</v>
      </c>
      <c r="AJ4517">
        <v>10.48</v>
      </c>
      <c r="AK4517">
        <v>0</v>
      </c>
      <c r="AL4517">
        <v>0.13300000000000001</v>
      </c>
      <c r="AM4517">
        <v>19688.04</v>
      </c>
      <c r="AN4517">
        <v>320</v>
      </c>
      <c r="AO4517">
        <v>652.6</v>
      </c>
      <c r="AP4517">
        <v>208832</v>
      </c>
      <c r="AQ4517">
        <v>927682.48</v>
      </c>
      <c r="AR4517" t="s">
        <v>61</v>
      </c>
      <c r="AS4517" t="s">
        <v>61</v>
      </c>
      <c r="AT4517" t="s">
        <v>62</v>
      </c>
      <c r="AU4517" t="s">
        <v>117</v>
      </c>
    </row>
    <row r="4518" spans="1:47" x14ac:dyDescent="0.25">
      <c r="A4518" t="s">
        <v>5851</v>
      </c>
      <c r="B4518">
        <v>2025</v>
      </c>
      <c r="C4518">
        <v>9</v>
      </c>
      <c r="D4518" t="s">
        <v>89</v>
      </c>
      <c r="E4518" s="1">
        <v>45907</v>
      </c>
      <c r="F4518" s="1">
        <v>45939</v>
      </c>
      <c r="G4518">
        <v>32</v>
      </c>
      <c r="H4518">
        <v>20.8</v>
      </c>
      <c r="I4518" t="s">
        <v>49</v>
      </c>
      <c r="J4518" t="s">
        <v>134</v>
      </c>
      <c r="K4518" t="s">
        <v>135</v>
      </c>
      <c r="L4518">
        <v>9999.0098999999991</v>
      </c>
      <c r="M4518" t="s">
        <v>98</v>
      </c>
      <c r="N4518" t="s">
        <v>69</v>
      </c>
      <c r="O4518" t="s">
        <v>189</v>
      </c>
      <c r="P4518" t="s">
        <v>71</v>
      </c>
      <c r="Q4518" t="s">
        <v>226</v>
      </c>
      <c r="R4518" t="s">
        <v>1561</v>
      </c>
      <c r="S4518" t="s">
        <v>137</v>
      </c>
      <c r="T4518" t="s">
        <v>131</v>
      </c>
      <c r="U4518" t="s">
        <v>103</v>
      </c>
      <c r="V4518">
        <v>12791</v>
      </c>
      <c r="W4518">
        <v>8920</v>
      </c>
      <c r="X4518">
        <v>10.5</v>
      </c>
      <c r="Y4518">
        <v>12.2</v>
      </c>
      <c r="Z4518">
        <v>10440</v>
      </c>
      <c r="AB4518">
        <v>20.13</v>
      </c>
      <c r="AC4518">
        <v>210157.2</v>
      </c>
      <c r="AD4518">
        <v>11842092</v>
      </c>
      <c r="AE4518">
        <v>283.36</v>
      </c>
      <c r="AF4518">
        <v>3355575189.1199999</v>
      </c>
      <c r="AG4518">
        <v>78279.350000000006</v>
      </c>
      <c r="AH4518">
        <v>0</v>
      </c>
      <c r="AI4518">
        <v>0</v>
      </c>
      <c r="AJ4518">
        <v>15.3</v>
      </c>
      <c r="AK4518">
        <v>1811840.08</v>
      </c>
      <c r="AL4518">
        <v>0.245</v>
      </c>
      <c r="AM4518">
        <v>29013.13</v>
      </c>
      <c r="AN4518">
        <v>493.6</v>
      </c>
      <c r="AO4518">
        <v>731.57</v>
      </c>
      <c r="AP4518">
        <v>361102.95</v>
      </c>
      <c r="AQ4518">
        <v>678552.63</v>
      </c>
      <c r="AR4518" t="s">
        <v>61</v>
      </c>
      <c r="AS4518" t="s">
        <v>61</v>
      </c>
      <c r="AT4518" t="s">
        <v>62</v>
      </c>
      <c r="AU4518" t="s">
        <v>63</v>
      </c>
    </row>
    <row r="4519" spans="1:47" x14ac:dyDescent="0.25">
      <c r="A4519" t="s">
        <v>5852</v>
      </c>
      <c r="B4519">
        <v>2023</v>
      </c>
      <c r="C4519">
        <v>10</v>
      </c>
      <c r="D4519" t="s">
        <v>119</v>
      </c>
      <c r="E4519" s="1">
        <v>45207</v>
      </c>
      <c r="F4519" s="1">
        <v>45224</v>
      </c>
      <c r="G4519">
        <v>17</v>
      </c>
      <c r="H4519">
        <v>4.0999999999999996</v>
      </c>
      <c r="I4519" t="s">
        <v>65</v>
      </c>
      <c r="J4519" t="s">
        <v>50</v>
      </c>
      <c r="K4519" t="s">
        <v>51</v>
      </c>
      <c r="L4519">
        <v>2709</v>
      </c>
      <c r="M4519" t="s">
        <v>52</v>
      </c>
      <c r="N4519" t="s">
        <v>69</v>
      </c>
      <c r="O4519" t="s">
        <v>99</v>
      </c>
      <c r="P4519" t="s">
        <v>82</v>
      </c>
      <c r="Q4519" t="s">
        <v>127</v>
      </c>
      <c r="R4519" t="s">
        <v>591</v>
      </c>
      <c r="S4519" t="s">
        <v>58</v>
      </c>
      <c r="T4519" t="s">
        <v>59</v>
      </c>
      <c r="U4519" t="s">
        <v>259</v>
      </c>
      <c r="V4519">
        <v>320590</v>
      </c>
      <c r="W4519">
        <v>176753</v>
      </c>
      <c r="X4519">
        <v>23</v>
      </c>
      <c r="Y4519">
        <v>15.4</v>
      </c>
      <c r="Z4519">
        <v>265851.71000000002</v>
      </c>
      <c r="AB4519">
        <v>26.78</v>
      </c>
      <c r="AC4519">
        <v>7119508.79</v>
      </c>
      <c r="AD4519">
        <v>13688704.550000001</v>
      </c>
      <c r="AE4519">
        <v>287.58999999999997</v>
      </c>
      <c r="AF4519">
        <v>3936734541.5300002</v>
      </c>
      <c r="AG4519">
        <v>172469.8</v>
      </c>
      <c r="AH4519">
        <v>0</v>
      </c>
      <c r="AI4519">
        <v>0</v>
      </c>
      <c r="AJ4519">
        <v>22.37</v>
      </c>
      <c r="AK4519">
        <v>0</v>
      </c>
      <c r="AL4519">
        <v>5.1999999999999998E-2</v>
      </c>
      <c r="AM4519">
        <v>7118.13</v>
      </c>
      <c r="AN4519">
        <v>275.10000000000002</v>
      </c>
      <c r="AO4519">
        <v>661.74</v>
      </c>
      <c r="AP4519">
        <v>182044.67</v>
      </c>
      <c r="AQ4519">
        <v>7481141.3899999997</v>
      </c>
      <c r="AR4519" t="s">
        <v>61</v>
      </c>
      <c r="AS4519" t="s">
        <v>61</v>
      </c>
      <c r="AT4519" t="s">
        <v>62</v>
      </c>
      <c r="AU4519" t="s">
        <v>63</v>
      </c>
    </row>
    <row r="4520" spans="1:47" x14ac:dyDescent="0.25">
      <c r="A4520" t="s">
        <v>5853</v>
      </c>
      <c r="B4520">
        <v>2023</v>
      </c>
      <c r="C4520">
        <v>11</v>
      </c>
      <c r="D4520" t="s">
        <v>119</v>
      </c>
      <c r="E4520" s="1">
        <v>45246</v>
      </c>
      <c r="F4520" s="1">
        <v>45265</v>
      </c>
      <c r="G4520">
        <v>19</v>
      </c>
      <c r="H4520">
        <v>14.2</v>
      </c>
      <c r="I4520" t="s">
        <v>65</v>
      </c>
      <c r="J4520" t="s">
        <v>66</v>
      </c>
      <c r="K4520" t="s">
        <v>391</v>
      </c>
      <c r="L4520">
        <v>9999.99</v>
      </c>
      <c r="M4520" t="s">
        <v>90</v>
      </c>
      <c r="N4520" t="s">
        <v>168</v>
      </c>
      <c r="O4520" t="s">
        <v>91</v>
      </c>
      <c r="P4520" t="s">
        <v>184</v>
      </c>
      <c r="Q4520" t="s">
        <v>204</v>
      </c>
      <c r="R4520" t="s">
        <v>2213</v>
      </c>
      <c r="S4520" t="s">
        <v>130</v>
      </c>
      <c r="T4520" t="s">
        <v>131</v>
      </c>
      <c r="U4520" t="s">
        <v>96</v>
      </c>
      <c r="V4520">
        <v>88210</v>
      </c>
      <c r="W4520">
        <v>60326</v>
      </c>
      <c r="X4520">
        <v>11.4</v>
      </c>
      <c r="Y4520">
        <v>11</v>
      </c>
      <c r="Z4520">
        <v>76727.7</v>
      </c>
      <c r="AB4520">
        <v>32.21</v>
      </c>
      <c r="AC4520">
        <v>2471399.2200000002</v>
      </c>
      <c r="AD4520">
        <v>41329375.600000001</v>
      </c>
      <c r="AE4520">
        <v>280.51</v>
      </c>
      <c r="AF4520">
        <v>11593303149.559999</v>
      </c>
      <c r="AG4520">
        <v>64559.44</v>
      </c>
      <c r="AH4520">
        <v>2.9</v>
      </c>
      <c r="AI4520">
        <v>31688.15</v>
      </c>
      <c r="AJ4520">
        <v>13.72</v>
      </c>
      <c r="AK4520">
        <v>0</v>
      </c>
      <c r="AL4520">
        <v>5.8999999999999997E-2</v>
      </c>
      <c r="AM4520">
        <v>24384.33</v>
      </c>
      <c r="AN4520">
        <v>406.8</v>
      </c>
      <c r="AO4520">
        <v>705.09</v>
      </c>
      <c r="AP4520">
        <v>286830.61</v>
      </c>
      <c r="AQ4520">
        <v>2878861.75</v>
      </c>
      <c r="AR4520" t="s">
        <v>61</v>
      </c>
      <c r="AS4520" t="s">
        <v>61</v>
      </c>
      <c r="AT4520" t="s">
        <v>116</v>
      </c>
      <c r="AU4520" t="s">
        <v>63</v>
      </c>
    </row>
    <row r="4521" spans="1:47" x14ac:dyDescent="0.25">
      <c r="A4521" t="s">
        <v>5854</v>
      </c>
      <c r="B4521">
        <v>2021</v>
      </c>
      <c r="C4521">
        <v>4</v>
      </c>
      <c r="D4521" t="s">
        <v>77</v>
      </c>
      <c r="E4521" s="1">
        <v>44307</v>
      </c>
      <c r="F4521" s="1">
        <v>44312</v>
      </c>
      <c r="G4521">
        <v>5</v>
      </c>
      <c r="H4521">
        <v>6</v>
      </c>
      <c r="I4521" t="s">
        <v>49</v>
      </c>
      <c r="J4521" t="s">
        <v>50</v>
      </c>
      <c r="K4521" t="s">
        <v>145</v>
      </c>
      <c r="L4521">
        <v>2710.19</v>
      </c>
      <c r="M4521" t="s">
        <v>90</v>
      </c>
      <c r="N4521" t="s">
        <v>168</v>
      </c>
      <c r="O4521" t="s">
        <v>107</v>
      </c>
      <c r="P4521" t="s">
        <v>140</v>
      </c>
      <c r="Q4521" t="s">
        <v>56</v>
      </c>
      <c r="R4521" t="s">
        <v>280</v>
      </c>
      <c r="S4521" t="s">
        <v>123</v>
      </c>
      <c r="T4521" t="s">
        <v>95</v>
      </c>
      <c r="U4521" t="s">
        <v>213</v>
      </c>
      <c r="V4521">
        <v>74719</v>
      </c>
      <c r="W4521">
        <v>50030</v>
      </c>
      <c r="X4521">
        <v>2.2000000000000002</v>
      </c>
      <c r="Y4521">
        <v>14.1</v>
      </c>
      <c r="Z4521">
        <v>60576.94</v>
      </c>
      <c r="AB4521">
        <v>47.26</v>
      </c>
      <c r="AC4521">
        <v>2862866.18</v>
      </c>
      <c r="AD4521">
        <v>27707286.59</v>
      </c>
      <c r="AE4521">
        <v>173.4</v>
      </c>
      <c r="AF4521">
        <v>4804443494.71</v>
      </c>
      <c r="AG4521">
        <v>59084.68</v>
      </c>
      <c r="AH4521">
        <v>0</v>
      </c>
      <c r="AI4521">
        <v>0</v>
      </c>
      <c r="AJ4521">
        <v>12.45</v>
      </c>
      <c r="AK4521">
        <v>3449557.18</v>
      </c>
      <c r="AL4521">
        <v>0.16500000000000001</v>
      </c>
      <c r="AM4521">
        <v>45717.02</v>
      </c>
      <c r="AN4521">
        <v>172.8</v>
      </c>
      <c r="AO4521">
        <v>470.65</v>
      </c>
      <c r="AP4521">
        <v>81328.320000000007</v>
      </c>
      <c r="AQ4521">
        <v>3048996.2</v>
      </c>
      <c r="AR4521" t="s">
        <v>61</v>
      </c>
      <c r="AS4521" t="s">
        <v>61</v>
      </c>
      <c r="AT4521" t="s">
        <v>62</v>
      </c>
      <c r="AU4521" t="s">
        <v>63</v>
      </c>
    </row>
    <row r="4522" spans="1:47" x14ac:dyDescent="0.25">
      <c r="A4522" t="s">
        <v>5855</v>
      </c>
      <c r="B4522">
        <v>2025</v>
      </c>
      <c r="C4522">
        <v>1</v>
      </c>
      <c r="D4522" t="s">
        <v>48</v>
      </c>
      <c r="E4522" s="1">
        <v>45662</v>
      </c>
      <c r="F4522" s="1">
        <v>45672</v>
      </c>
      <c r="G4522">
        <v>10</v>
      </c>
      <c r="H4522">
        <v>17.5</v>
      </c>
      <c r="I4522" t="s">
        <v>49</v>
      </c>
      <c r="J4522" t="s">
        <v>112</v>
      </c>
      <c r="K4522" t="s">
        <v>199</v>
      </c>
      <c r="L4522">
        <v>7204.49</v>
      </c>
      <c r="M4522" t="s">
        <v>80</v>
      </c>
      <c r="N4522" t="s">
        <v>168</v>
      </c>
      <c r="O4522" t="s">
        <v>200</v>
      </c>
      <c r="P4522" t="s">
        <v>131</v>
      </c>
      <c r="Q4522" t="s">
        <v>226</v>
      </c>
      <c r="R4522" t="s">
        <v>3632</v>
      </c>
      <c r="S4522" t="s">
        <v>161</v>
      </c>
      <c r="T4522" t="s">
        <v>102</v>
      </c>
      <c r="U4522" t="s">
        <v>87</v>
      </c>
      <c r="V4522">
        <v>40893</v>
      </c>
      <c r="W4522">
        <v>30063</v>
      </c>
      <c r="X4522">
        <v>19.100000000000001</v>
      </c>
      <c r="Y4522">
        <v>13.6</v>
      </c>
      <c r="Z4522">
        <v>33207.17</v>
      </c>
      <c r="AB4522">
        <v>43.65</v>
      </c>
      <c r="AC4522">
        <v>1449492.97</v>
      </c>
      <c r="AD4522">
        <v>33928429.729999997</v>
      </c>
      <c r="AE4522">
        <v>280.81</v>
      </c>
      <c r="AF4522">
        <v>9527442352.4799995</v>
      </c>
      <c r="AG4522">
        <v>222834.11</v>
      </c>
      <c r="AI4522">
        <v>0</v>
      </c>
      <c r="AJ4522">
        <v>15.99</v>
      </c>
      <c r="AK4522">
        <v>5425155.9100000001</v>
      </c>
      <c r="AL4522">
        <v>0.107</v>
      </c>
      <c r="AM4522">
        <v>36303.42</v>
      </c>
      <c r="AN4522">
        <v>323.89999999999998</v>
      </c>
      <c r="AO4522">
        <v>442.84</v>
      </c>
      <c r="AP4522">
        <v>143435.88</v>
      </c>
      <c r="AQ4522">
        <v>1852066.38</v>
      </c>
      <c r="AR4522" t="s">
        <v>61</v>
      </c>
      <c r="AS4522" t="s">
        <v>61</v>
      </c>
      <c r="AT4522" t="s">
        <v>62</v>
      </c>
      <c r="AU4522" t="s">
        <v>63</v>
      </c>
    </row>
    <row r="4523" spans="1:47" x14ac:dyDescent="0.25">
      <c r="A4523" t="s">
        <v>5856</v>
      </c>
      <c r="B4523">
        <v>2022</v>
      </c>
      <c r="C4523">
        <v>5</v>
      </c>
      <c r="D4523" t="s">
        <v>77</v>
      </c>
      <c r="E4523" s="1">
        <v>44695</v>
      </c>
      <c r="F4523" s="1">
        <v>44704</v>
      </c>
      <c r="G4523">
        <v>9</v>
      </c>
      <c r="H4523">
        <v>4.5</v>
      </c>
      <c r="I4523" t="s">
        <v>65</v>
      </c>
      <c r="J4523" t="s">
        <v>112</v>
      </c>
      <c r="K4523" t="s">
        <v>199</v>
      </c>
      <c r="L4523">
        <v>7204.49</v>
      </c>
      <c r="M4523" t="s">
        <v>52</v>
      </c>
      <c r="N4523" t="s">
        <v>69</v>
      </c>
      <c r="O4523" t="s">
        <v>107</v>
      </c>
      <c r="P4523" t="s">
        <v>56</v>
      </c>
      <c r="Q4523" t="s">
        <v>164</v>
      </c>
      <c r="R4523" t="s">
        <v>5857</v>
      </c>
      <c r="S4523" t="s">
        <v>161</v>
      </c>
      <c r="T4523" t="s">
        <v>59</v>
      </c>
      <c r="U4523" t="s">
        <v>166</v>
      </c>
      <c r="V4523">
        <v>33434</v>
      </c>
      <c r="W4523">
        <v>18475</v>
      </c>
      <c r="X4523">
        <v>1.6</v>
      </c>
      <c r="Y4523">
        <v>10.7</v>
      </c>
      <c r="Z4523">
        <v>30982.58</v>
      </c>
      <c r="AB4523">
        <v>16.940000000000001</v>
      </c>
      <c r="AC4523">
        <v>524844.91</v>
      </c>
      <c r="AD4523">
        <v>26871501.460000001</v>
      </c>
      <c r="AE4523">
        <v>216.11</v>
      </c>
      <c r="AF4523">
        <v>5807200180.5200005</v>
      </c>
      <c r="AG4523">
        <v>86349.27</v>
      </c>
      <c r="AH4523">
        <v>1</v>
      </c>
      <c r="AI4523">
        <v>19589.46</v>
      </c>
      <c r="AJ4523">
        <v>21.67</v>
      </c>
      <c r="AK4523">
        <v>0</v>
      </c>
      <c r="AL4523">
        <v>0.20699999999999999</v>
      </c>
      <c r="AM4523">
        <v>55624.01</v>
      </c>
      <c r="AN4523">
        <v>461</v>
      </c>
      <c r="AO4523">
        <v>577.55999999999995</v>
      </c>
      <c r="AP4523">
        <v>266255.15999999997</v>
      </c>
      <c r="AQ4523">
        <v>952662.81</v>
      </c>
      <c r="AR4523" t="s">
        <v>61</v>
      </c>
      <c r="AS4523" t="s">
        <v>61</v>
      </c>
      <c r="AT4523" t="s">
        <v>62</v>
      </c>
      <c r="AU4523" t="s">
        <v>63</v>
      </c>
    </row>
    <row r="4524" spans="1:47" x14ac:dyDescent="0.25">
      <c r="A4524" t="s">
        <v>5858</v>
      </c>
      <c r="B4524">
        <v>2022</v>
      </c>
      <c r="C4524">
        <v>7</v>
      </c>
      <c r="D4524" t="s">
        <v>89</v>
      </c>
      <c r="E4524" s="1">
        <v>44748</v>
      </c>
      <c r="F4524" s="1">
        <v>44766</v>
      </c>
      <c r="G4524">
        <v>18</v>
      </c>
      <c r="H4524">
        <v>18</v>
      </c>
      <c r="I4524" t="s">
        <v>65</v>
      </c>
      <c r="J4524" t="s">
        <v>134</v>
      </c>
      <c r="K4524" t="s">
        <v>135</v>
      </c>
      <c r="L4524">
        <v>9999.0098999999991</v>
      </c>
      <c r="M4524" t="s">
        <v>68</v>
      </c>
      <c r="N4524" t="s">
        <v>81</v>
      </c>
      <c r="O4524" t="s">
        <v>99</v>
      </c>
      <c r="P4524" t="s">
        <v>82</v>
      </c>
      <c r="Q4524" t="s">
        <v>150</v>
      </c>
      <c r="R4524" t="s">
        <v>1084</v>
      </c>
      <c r="S4524" t="s">
        <v>137</v>
      </c>
      <c r="T4524" t="s">
        <v>95</v>
      </c>
      <c r="U4524" t="s">
        <v>87</v>
      </c>
      <c r="V4524">
        <v>2676</v>
      </c>
      <c r="W4524">
        <v>2001</v>
      </c>
      <c r="X4524">
        <v>16.100000000000001</v>
      </c>
      <c r="Y4524">
        <v>12.7</v>
      </c>
      <c r="Z4524">
        <v>2362.5100000000002</v>
      </c>
      <c r="AB4524">
        <v>37.17</v>
      </c>
      <c r="AC4524">
        <v>87814.5</v>
      </c>
      <c r="AD4524">
        <v>1715394.89</v>
      </c>
      <c r="AE4524">
        <v>215.33</v>
      </c>
      <c r="AF4524">
        <v>369375981.66000003</v>
      </c>
      <c r="AG4524">
        <v>159108.31</v>
      </c>
      <c r="AH4524">
        <v>1.5</v>
      </c>
      <c r="AJ4524">
        <v>19.48</v>
      </c>
      <c r="AK4524">
        <v>0</v>
      </c>
      <c r="AL4524">
        <v>0.182</v>
      </c>
      <c r="AM4524">
        <v>3122.02</v>
      </c>
      <c r="AN4524">
        <v>619.6</v>
      </c>
      <c r="AO4524">
        <v>626.16999999999996</v>
      </c>
      <c r="AP4524">
        <v>387974.93</v>
      </c>
      <c r="AQ4524">
        <v>684670.06</v>
      </c>
      <c r="AR4524" t="s">
        <v>61</v>
      </c>
      <c r="AS4524" t="s">
        <v>61</v>
      </c>
      <c r="AT4524" t="s">
        <v>62</v>
      </c>
      <c r="AU4524" t="s">
        <v>63</v>
      </c>
    </row>
    <row r="4525" spans="1:47" x14ac:dyDescent="0.25">
      <c r="A4525" t="s">
        <v>5859</v>
      </c>
      <c r="B4525">
        <v>2024</v>
      </c>
      <c r="C4525">
        <v>11</v>
      </c>
      <c r="D4525" t="s">
        <v>119</v>
      </c>
      <c r="E4525" s="1">
        <v>45605</v>
      </c>
      <c r="F4525" s="1">
        <v>45613</v>
      </c>
      <c r="G4525">
        <v>8</v>
      </c>
      <c r="H4525">
        <v>8.6</v>
      </c>
      <c r="I4525" t="s">
        <v>49</v>
      </c>
      <c r="J4525" t="s">
        <v>50</v>
      </c>
      <c r="K4525" t="s">
        <v>51</v>
      </c>
      <c r="L4525">
        <v>2709</v>
      </c>
      <c r="M4525" t="s">
        <v>114</v>
      </c>
      <c r="N4525" t="s">
        <v>106</v>
      </c>
      <c r="O4525" t="s">
        <v>107</v>
      </c>
      <c r="P4525" t="s">
        <v>196</v>
      </c>
      <c r="Q4525" t="s">
        <v>70</v>
      </c>
      <c r="R4525" t="s">
        <v>4222</v>
      </c>
      <c r="S4525" t="s">
        <v>170</v>
      </c>
      <c r="T4525" t="s">
        <v>86</v>
      </c>
      <c r="U4525" t="s">
        <v>228</v>
      </c>
      <c r="V4525">
        <v>78368</v>
      </c>
      <c r="W4525">
        <v>47318</v>
      </c>
      <c r="X4525">
        <v>9</v>
      </c>
      <c r="Y4525">
        <v>14.9</v>
      </c>
      <c r="Z4525">
        <v>68660.23</v>
      </c>
      <c r="AB4525">
        <v>31.25</v>
      </c>
      <c r="AC4525">
        <v>2145632.19</v>
      </c>
      <c r="AD4525">
        <v>3494805.71</v>
      </c>
      <c r="AE4525">
        <v>274.7</v>
      </c>
      <c r="AF4525">
        <v>960023128.53999996</v>
      </c>
      <c r="AG4525">
        <v>128226.37</v>
      </c>
      <c r="AH4525">
        <v>0</v>
      </c>
      <c r="AI4525">
        <v>0</v>
      </c>
      <c r="AJ4525">
        <v>12.63</v>
      </c>
      <c r="AK4525">
        <v>441393.96</v>
      </c>
      <c r="AL4525">
        <v>0.193</v>
      </c>
      <c r="AM4525">
        <v>6744.98</v>
      </c>
      <c r="AN4525">
        <v>218.6</v>
      </c>
      <c r="AO4525">
        <v>462.76</v>
      </c>
      <c r="AP4525">
        <v>101159.34</v>
      </c>
      <c r="AQ4525">
        <v>2381762.88</v>
      </c>
      <c r="AR4525" t="s">
        <v>61</v>
      </c>
      <c r="AS4525" t="s">
        <v>61</v>
      </c>
      <c r="AT4525" t="s">
        <v>62</v>
      </c>
      <c r="AU4525" t="s">
        <v>63</v>
      </c>
    </row>
    <row r="4526" spans="1:47" x14ac:dyDescent="0.25">
      <c r="A4526" t="s">
        <v>5860</v>
      </c>
      <c r="B4526">
        <v>2022</v>
      </c>
      <c r="C4526">
        <v>6</v>
      </c>
      <c r="D4526" t="s">
        <v>77</v>
      </c>
      <c r="E4526" s="1">
        <v>44715</v>
      </c>
      <c r="F4526" s="1">
        <v>44722</v>
      </c>
      <c r="G4526">
        <v>7</v>
      </c>
      <c r="H4526">
        <v>10</v>
      </c>
      <c r="I4526" t="s">
        <v>65</v>
      </c>
      <c r="J4526" t="s">
        <v>50</v>
      </c>
      <c r="K4526" t="s">
        <v>423</v>
      </c>
      <c r="L4526">
        <v>2710.1941000000002</v>
      </c>
      <c r="M4526" t="s">
        <v>68</v>
      </c>
      <c r="N4526" t="s">
        <v>81</v>
      </c>
      <c r="O4526" t="s">
        <v>99</v>
      </c>
      <c r="P4526" t="s">
        <v>100</v>
      </c>
      <c r="Q4526" t="s">
        <v>174</v>
      </c>
      <c r="R4526" t="s">
        <v>611</v>
      </c>
      <c r="S4526" t="s">
        <v>142</v>
      </c>
      <c r="T4526" t="s">
        <v>95</v>
      </c>
      <c r="U4526" t="s">
        <v>213</v>
      </c>
      <c r="V4526">
        <v>47462</v>
      </c>
      <c r="W4526">
        <v>27892</v>
      </c>
      <c r="X4526">
        <v>9.9</v>
      </c>
      <c r="Y4526">
        <v>15.7</v>
      </c>
      <c r="Z4526">
        <v>42700.2</v>
      </c>
      <c r="AB4526">
        <v>16.920000000000002</v>
      </c>
      <c r="AC4526">
        <v>722487.38</v>
      </c>
      <c r="AD4526">
        <v>17106981.129999999</v>
      </c>
      <c r="AE4526">
        <v>218.03</v>
      </c>
      <c r="AF4526">
        <v>3729835095.77</v>
      </c>
      <c r="AG4526">
        <v>131021.72</v>
      </c>
      <c r="AH4526">
        <v>0.4</v>
      </c>
      <c r="AI4526">
        <v>7501.26</v>
      </c>
      <c r="AJ4526">
        <v>10.210000000000001</v>
      </c>
      <c r="AK4526">
        <v>0</v>
      </c>
      <c r="AL4526">
        <v>0.23200000000000001</v>
      </c>
      <c r="AM4526">
        <v>39688.199999999997</v>
      </c>
      <c r="AN4526">
        <v>156.9</v>
      </c>
      <c r="AO4526">
        <v>516.98</v>
      </c>
      <c r="AP4526">
        <v>81114.16</v>
      </c>
      <c r="AQ4526">
        <v>981812.72</v>
      </c>
      <c r="AR4526" t="s">
        <v>61</v>
      </c>
      <c r="AS4526" t="s">
        <v>61</v>
      </c>
      <c r="AT4526" t="s">
        <v>62</v>
      </c>
      <c r="AU4526" t="s">
        <v>63</v>
      </c>
    </row>
    <row r="4527" spans="1:47" x14ac:dyDescent="0.25">
      <c r="A4527" t="s">
        <v>5861</v>
      </c>
      <c r="B4527">
        <v>2024</v>
      </c>
      <c r="C4527">
        <v>2</v>
      </c>
      <c r="D4527" t="s">
        <v>48</v>
      </c>
      <c r="E4527" s="1">
        <v>45344</v>
      </c>
      <c r="F4527" s="1">
        <v>45360</v>
      </c>
      <c r="G4527">
        <v>16</v>
      </c>
      <c r="H4527">
        <v>8.9</v>
      </c>
      <c r="I4527" t="s">
        <v>65</v>
      </c>
      <c r="J4527" t="s">
        <v>112</v>
      </c>
      <c r="K4527" t="s">
        <v>340</v>
      </c>
      <c r="L4527">
        <v>7208.39</v>
      </c>
      <c r="M4527" t="s">
        <v>90</v>
      </c>
      <c r="N4527" t="s">
        <v>69</v>
      </c>
      <c r="O4527" t="s">
        <v>107</v>
      </c>
      <c r="P4527" t="s">
        <v>100</v>
      </c>
      <c r="Q4527" t="s">
        <v>159</v>
      </c>
      <c r="R4527" t="s">
        <v>1343</v>
      </c>
      <c r="S4527" t="s">
        <v>73</v>
      </c>
      <c r="T4527" t="s">
        <v>131</v>
      </c>
      <c r="U4527" t="s">
        <v>213</v>
      </c>
      <c r="V4527">
        <v>10066</v>
      </c>
      <c r="W4527">
        <v>6490</v>
      </c>
      <c r="X4527">
        <v>21</v>
      </c>
      <c r="Y4527">
        <v>14.1</v>
      </c>
      <c r="Z4527">
        <v>9308.8700000000008</v>
      </c>
      <c r="AB4527">
        <v>30.05</v>
      </c>
      <c r="AC4527">
        <v>279731.53999999998</v>
      </c>
      <c r="AD4527">
        <v>8333393.5099999998</v>
      </c>
      <c r="AE4527">
        <v>275.68</v>
      </c>
      <c r="AF4527">
        <v>2297349922.8400002</v>
      </c>
      <c r="AG4527">
        <v>164119.44</v>
      </c>
      <c r="AH4527">
        <v>0</v>
      </c>
      <c r="AI4527">
        <v>0</v>
      </c>
      <c r="AJ4527">
        <v>23.21</v>
      </c>
      <c r="AK4527">
        <v>0</v>
      </c>
      <c r="AL4527">
        <v>0.26300000000000001</v>
      </c>
      <c r="AM4527">
        <v>21916.82</v>
      </c>
      <c r="AN4527">
        <v>364.3</v>
      </c>
      <c r="AO4527">
        <v>433.7</v>
      </c>
      <c r="AP4527">
        <v>157996.91</v>
      </c>
      <c r="AQ4527">
        <v>623764.71</v>
      </c>
      <c r="AR4527" t="s">
        <v>124</v>
      </c>
      <c r="AS4527" t="s">
        <v>124</v>
      </c>
      <c r="AT4527" t="s">
        <v>62</v>
      </c>
      <c r="AU4527" t="s">
        <v>63</v>
      </c>
    </row>
    <row r="4528" spans="1:47" x14ac:dyDescent="0.25">
      <c r="A4528" t="s">
        <v>5862</v>
      </c>
      <c r="B4528">
        <v>2025</v>
      </c>
      <c r="C4528">
        <v>5</v>
      </c>
      <c r="D4528" t="s">
        <v>77</v>
      </c>
      <c r="E4528" s="1">
        <v>45793</v>
      </c>
      <c r="F4528" s="1">
        <v>45811</v>
      </c>
      <c r="G4528">
        <v>18</v>
      </c>
      <c r="H4528">
        <v>1.6</v>
      </c>
      <c r="I4528" t="s">
        <v>65</v>
      </c>
      <c r="J4528" t="s">
        <v>50</v>
      </c>
      <c r="K4528" t="s">
        <v>223</v>
      </c>
      <c r="L4528">
        <v>2710.1109999999999</v>
      </c>
      <c r="M4528" t="s">
        <v>98</v>
      </c>
      <c r="N4528" t="s">
        <v>168</v>
      </c>
      <c r="O4528" t="s">
        <v>99</v>
      </c>
      <c r="P4528" t="s">
        <v>70</v>
      </c>
      <c r="Q4528" t="s">
        <v>174</v>
      </c>
      <c r="R4528" t="s">
        <v>4050</v>
      </c>
      <c r="S4528" t="s">
        <v>123</v>
      </c>
      <c r="T4528" t="s">
        <v>74</v>
      </c>
      <c r="U4528" t="s">
        <v>103</v>
      </c>
      <c r="V4528">
        <v>51288</v>
      </c>
      <c r="W4528">
        <v>34158</v>
      </c>
      <c r="X4528">
        <v>2.5</v>
      </c>
      <c r="Y4528">
        <v>11.2</v>
      </c>
      <c r="Z4528">
        <v>41739.56</v>
      </c>
      <c r="AB4528">
        <v>33.53</v>
      </c>
      <c r="AC4528">
        <v>1399527.45</v>
      </c>
      <c r="AD4528">
        <v>27370716.469999999</v>
      </c>
      <c r="AE4528">
        <v>275.64</v>
      </c>
      <c r="AF4528">
        <v>7544464287.79</v>
      </c>
      <c r="AG4528">
        <v>175511.8</v>
      </c>
      <c r="AH4528">
        <v>0</v>
      </c>
      <c r="AI4528">
        <v>0</v>
      </c>
      <c r="AJ4528">
        <v>5.66</v>
      </c>
      <c r="AK4528">
        <v>0</v>
      </c>
      <c r="AL4528">
        <v>7.0999999999999994E-2</v>
      </c>
      <c r="AM4528">
        <v>19433.21</v>
      </c>
      <c r="AN4528">
        <v>622.70000000000005</v>
      </c>
      <c r="AO4528">
        <v>469.55</v>
      </c>
      <c r="AP4528">
        <v>292388.78999999998</v>
      </c>
      <c r="AQ4528">
        <v>1886861.25</v>
      </c>
      <c r="AR4528" t="s">
        <v>61</v>
      </c>
      <c r="AS4528" t="s">
        <v>61</v>
      </c>
      <c r="AT4528" t="s">
        <v>62</v>
      </c>
      <c r="AU4528" t="s">
        <v>63</v>
      </c>
    </row>
    <row r="4529" spans="1:47" x14ac:dyDescent="0.25">
      <c r="A4529" t="s">
        <v>5863</v>
      </c>
      <c r="B4529">
        <v>2023</v>
      </c>
      <c r="C4529">
        <v>3</v>
      </c>
      <c r="D4529" t="s">
        <v>48</v>
      </c>
      <c r="E4529" s="1">
        <v>44991</v>
      </c>
      <c r="F4529" s="1">
        <v>45003</v>
      </c>
      <c r="G4529">
        <v>12</v>
      </c>
      <c r="H4529">
        <v>7.7</v>
      </c>
      <c r="I4529" t="s">
        <v>49</v>
      </c>
      <c r="J4529" t="s">
        <v>112</v>
      </c>
      <c r="K4529" t="s">
        <v>113</v>
      </c>
      <c r="L4529">
        <v>7304.39</v>
      </c>
      <c r="M4529" t="s">
        <v>98</v>
      </c>
      <c r="N4529" t="s">
        <v>81</v>
      </c>
      <c r="O4529" t="s">
        <v>54</v>
      </c>
      <c r="P4529" t="s">
        <v>230</v>
      </c>
      <c r="Q4529" t="s">
        <v>128</v>
      </c>
      <c r="R4529" t="s">
        <v>2617</v>
      </c>
      <c r="S4529" t="s">
        <v>73</v>
      </c>
      <c r="T4529" t="s">
        <v>187</v>
      </c>
      <c r="U4529" t="s">
        <v>228</v>
      </c>
      <c r="V4529">
        <v>3709</v>
      </c>
      <c r="W4529">
        <v>2331</v>
      </c>
      <c r="X4529">
        <v>10.5</v>
      </c>
      <c r="Y4529">
        <v>11.9</v>
      </c>
      <c r="Z4529">
        <v>3144.16</v>
      </c>
      <c r="AB4529">
        <v>27.91</v>
      </c>
      <c r="AC4529">
        <v>87753.51</v>
      </c>
      <c r="AD4529">
        <v>2948090.18</v>
      </c>
      <c r="AE4529">
        <v>280.52999999999997</v>
      </c>
      <c r="AF4529">
        <v>827027738.20000005</v>
      </c>
      <c r="AG4529">
        <v>222364.58</v>
      </c>
      <c r="AH4529">
        <v>0</v>
      </c>
      <c r="AI4529">
        <v>0</v>
      </c>
      <c r="AJ4529">
        <v>2.89</v>
      </c>
      <c r="AK4529">
        <v>85199.81</v>
      </c>
      <c r="AL4529">
        <v>7.3999999999999996E-2</v>
      </c>
      <c r="AM4529">
        <v>2181.59</v>
      </c>
      <c r="AN4529">
        <v>500.2</v>
      </c>
      <c r="AO4529">
        <v>465.36</v>
      </c>
      <c r="AP4529">
        <v>232773.07</v>
      </c>
      <c r="AQ4529">
        <v>545072.75</v>
      </c>
      <c r="AR4529" t="s">
        <v>61</v>
      </c>
      <c r="AS4529" t="s">
        <v>61</v>
      </c>
      <c r="AT4529" t="s">
        <v>62</v>
      </c>
      <c r="AU4529" t="s">
        <v>63</v>
      </c>
    </row>
    <row r="4530" spans="1:47" x14ac:dyDescent="0.25">
      <c r="A4530" t="s">
        <v>5864</v>
      </c>
      <c r="B4530">
        <v>2020</v>
      </c>
      <c r="C4530">
        <v>3</v>
      </c>
      <c r="D4530" t="s">
        <v>48</v>
      </c>
      <c r="E4530" s="1">
        <v>43914</v>
      </c>
      <c r="F4530" s="1">
        <v>43928</v>
      </c>
      <c r="G4530">
        <v>14</v>
      </c>
      <c r="H4530">
        <v>9</v>
      </c>
      <c r="I4530" t="s">
        <v>49</v>
      </c>
      <c r="J4530" t="s">
        <v>50</v>
      </c>
      <c r="K4530" t="s">
        <v>223</v>
      </c>
      <c r="L4530">
        <v>2710.1109999999999</v>
      </c>
      <c r="M4530" t="s">
        <v>90</v>
      </c>
      <c r="N4530" t="s">
        <v>81</v>
      </c>
      <c r="O4530" t="s">
        <v>107</v>
      </c>
      <c r="P4530" t="s">
        <v>146</v>
      </c>
      <c r="Q4530" t="s">
        <v>82</v>
      </c>
      <c r="R4530" t="s">
        <v>207</v>
      </c>
      <c r="S4530" t="s">
        <v>123</v>
      </c>
      <c r="T4530" t="s">
        <v>162</v>
      </c>
      <c r="U4530" t="s">
        <v>166</v>
      </c>
      <c r="V4530">
        <v>64847</v>
      </c>
      <c r="W4530">
        <v>44796</v>
      </c>
      <c r="X4530">
        <v>11.8</v>
      </c>
      <c r="Y4530">
        <v>10.199999999999999</v>
      </c>
      <c r="Z4530">
        <v>56551.92</v>
      </c>
      <c r="AB4530">
        <v>24.55</v>
      </c>
      <c r="AC4530">
        <v>1388349.64</v>
      </c>
      <c r="AD4530">
        <v>49091025.189999998</v>
      </c>
      <c r="AE4530">
        <v>162.32</v>
      </c>
      <c r="AF4530">
        <v>7968455208.8400002</v>
      </c>
      <c r="AG4530">
        <v>131989.23000000001</v>
      </c>
      <c r="AH4530">
        <v>0.6</v>
      </c>
      <c r="AI4530">
        <v>6592.58</v>
      </c>
      <c r="AJ4530">
        <v>16.64</v>
      </c>
      <c r="AK4530">
        <v>8168746.5899999999</v>
      </c>
      <c r="AL4530">
        <v>0.10199999999999999</v>
      </c>
      <c r="AM4530">
        <v>50072.85</v>
      </c>
      <c r="AN4530">
        <v>493.3</v>
      </c>
      <c r="AO4530">
        <v>539.54999999999995</v>
      </c>
      <c r="AP4530">
        <v>266160.01</v>
      </c>
      <c r="AQ4530">
        <v>1843164.31</v>
      </c>
      <c r="AR4530" t="s">
        <v>61</v>
      </c>
      <c r="AS4530" t="s">
        <v>61</v>
      </c>
      <c r="AT4530" t="s">
        <v>62</v>
      </c>
      <c r="AU4530" t="s">
        <v>63</v>
      </c>
    </row>
    <row r="4531" spans="1:47" x14ac:dyDescent="0.25">
      <c r="A4531" t="s">
        <v>5865</v>
      </c>
      <c r="B4531">
        <v>2025</v>
      </c>
      <c r="C4531">
        <v>6</v>
      </c>
      <c r="D4531" t="s">
        <v>77</v>
      </c>
      <c r="E4531" s="1">
        <v>45809</v>
      </c>
      <c r="F4531" s="1">
        <v>45815</v>
      </c>
      <c r="G4531">
        <v>6</v>
      </c>
      <c r="H4531">
        <v>18.3</v>
      </c>
      <c r="I4531" t="s">
        <v>49</v>
      </c>
      <c r="J4531" t="s">
        <v>50</v>
      </c>
      <c r="K4531" t="s">
        <v>183</v>
      </c>
      <c r="L4531">
        <v>2710.19</v>
      </c>
      <c r="M4531" t="s">
        <v>114</v>
      </c>
      <c r="N4531" t="s">
        <v>69</v>
      </c>
      <c r="O4531" t="s">
        <v>189</v>
      </c>
      <c r="P4531" t="s">
        <v>154</v>
      </c>
      <c r="Q4531" t="s">
        <v>92</v>
      </c>
      <c r="R4531" t="s">
        <v>4420</v>
      </c>
      <c r="S4531" t="s">
        <v>186</v>
      </c>
      <c r="T4531" t="s">
        <v>86</v>
      </c>
      <c r="U4531" t="s">
        <v>259</v>
      </c>
      <c r="V4531">
        <v>120500</v>
      </c>
      <c r="W4531">
        <v>79915</v>
      </c>
      <c r="X4531">
        <v>14.1</v>
      </c>
      <c r="Y4531">
        <v>10.5</v>
      </c>
      <c r="Z4531">
        <v>100185.15</v>
      </c>
      <c r="AB4531">
        <v>16.47</v>
      </c>
      <c r="AC4531">
        <v>1650049.42</v>
      </c>
      <c r="AD4531">
        <v>32748521.829999998</v>
      </c>
      <c r="AE4531">
        <v>282.24</v>
      </c>
      <c r="AF4531">
        <v>9242942801.2999992</v>
      </c>
      <c r="AG4531">
        <v>236419.72</v>
      </c>
      <c r="AH4531">
        <v>0</v>
      </c>
      <c r="AI4531">
        <v>0</v>
      </c>
      <c r="AJ4531">
        <v>18.41</v>
      </c>
      <c r="AK4531">
        <v>6029002.8700000001</v>
      </c>
      <c r="AL4531">
        <v>0.28100000000000003</v>
      </c>
      <c r="AM4531">
        <v>92023.35</v>
      </c>
      <c r="AN4531">
        <v>125.2</v>
      </c>
      <c r="AO4531">
        <v>615.32000000000005</v>
      </c>
      <c r="AP4531">
        <v>77038.06</v>
      </c>
      <c r="AQ4531">
        <v>2055530.55</v>
      </c>
      <c r="AR4531" t="s">
        <v>61</v>
      </c>
      <c r="AS4531" t="s">
        <v>61</v>
      </c>
      <c r="AT4531" t="s">
        <v>62</v>
      </c>
      <c r="AU4531" t="s">
        <v>63</v>
      </c>
    </row>
    <row r="4532" spans="1:47" x14ac:dyDescent="0.25">
      <c r="A4532" t="s">
        <v>5866</v>
      </c>
      <c r="B4532">
        <v>2025</v>
      </c>
      <c r="C4532">
        <v>7</v>
      </c>
      <c r="D4532" t="s">
        <v>89</v>
      </c>
      <c r="E4532" s="1">
        <v>45861</v>
      </c>
      <c r="F4532" s="1">
        <v>45879</v>
      </c>
      <c r="G4532">
        <v>18</v>
      </c>
      <c r="H4532">
        <v>14.4</v>
      </c>
      <c r="I4532" t="s">
        <v>65</v>
      </c>
      <c r="J4532" t="s">
        <v>50</v>
      </c>
      <c r="K4532" t="s">
        <v>120</v>
      </c>
      <c r="L4532">
        <v>2710.1921000000002</v>
      </c>
      <c r="M4532" t="s">
        <v>98</v>
      </c>
      <c r="N4532" t="s">
        <v>53</v>
      </c>
      <c r="O4532" t="s">
        <v>91</v>
      </c>
      <c r="P4532" t="s">
        <v>82</v>
      </c>
      <c r="Q4532" t="s">
        <v>93</v>
      </c>
      <c r="R4532" t="s">
        <v>253</v>
      </c>
      <c r="S4532" t="s">
        <v>123</v>
      </c>
      <c r="T4532" t="s">
        <v>74</v>
      </c>
      <c r="U4532" t="s">
        <v>143</v>
      </c>
      <c r="V4532">
        <v>48203</v>
      </c>
      <c r="W4532">
        <v>35008</v>
      </c>
      <c r="X4532">
        <v>11.8</v>
      </c>
      <c r="Y4532">
        <v>12.7</v>
      </c>
      <c r="Z4532">
        <v>44320.6</v>
      </c>
      <c r="AB4532">
        <v>37.549999999999997</v>
      </c>
      <c r="AC4532">
        <v>1664238.53</v>
      </c>
      <c r="AD4532">
        <v>17008916.66</v>
      </c>
      <c r="AE4532">
        <v>280.66000000000003</v>
      </c>
      <c r="AF4532">
        <v>4773722549.8000002</v>
      </c>
      <c r="AG4532">
        <v>129226.31</v>
      </c>
      <c r="AH4532">
        <v>0</v>
      </c>
      <c r="AI4532">
        <v>0</v>
      </c>
      <c r="AJ4532">
        <v>18.61</v>
      </c>
      <c r="AK4532">
        <v>0</v>
      </c>
      <c r="AL4532">
        <v>7.8E-2</v>
      </c>
      <c r="AM4532">
        <v>13266.95</v>
      </c>
      <c r="AN4532">
        <v>873.8</v>
      </c>
      <c r="AO4532">
        <v>684.99</v>
      </c>
      <c r="AP4532">
        <v>598544.26</v>
      </c>
      <c r="AQ4532">
        <v>2405276.0499999998</v>
      </c>
      <c r="AR4532" t="s">
        <v>61</v>
      </c>
      <c r="AS4532" t="s">
        <v>61</v>
      </c>
      <c r="AT4532" t="s">
        <v>62</v>
      </c>
      <c r="AU4532" t="s">
        <v>63</v>
      </c>
    </row>
    <row r="4533" spans="1:47" x14ac:dyDescent="0.25">
      <c r="A4533" t="s">
        <v>5867</v>
      </c>
      <c r="B4533">
        <v>2021</v>
      </c>
      <c r="C4533">
        <v>7</v>
      </c>
      <c r="D4533" t="s">
        <v>89</v>
      </c>
      <c r="E4533" s="1">
        <v>44388</v>
      </c>
      <c r="F4533" s="1">
        <v>44402</v>
      </c>
      <c r="G4533">
        <v>14</v>
      </c>
      <c r="H4533">
        <v>15</v>
      </c>
      <c r="I4533" t="s">
        <v>65</v>
      </c>
      <c r="J4533" t="s">
        <v>50</v>
      </c>
      <c r="K4533" t="s">
        <v>51</v>
      </c>
      <c r="L4533">
        <v>2709</v>
      </c>
      <c r="M4533" t="s">
        <v>90</v>
      </c>
      <c r="N4533" t="s">
        <v>168</v>
      </c>
      <c r="O4533" t="s">
        <v>200</v>
      </c>
      <c r="P4533" t="s">
        <v>184</v>
      </c>
      <c r="Q4533" t="s">
        <v>150</v>
      </c>
      <c r="R4533" t="s">
        <v>573</v>
      </c>
      <c r="S4533" t="s">
        <v>58</v>
      </c>
      <c r="T4533" t="s">
        <v>59</v>
      </c>
      <c r="U4533" t="s">
        <v>166</v>
      </c>
      <c r="V4533">
        <v>370659</v>
      </c>
      <c r="W4533">
        <v>214171</v>
      </c>
      <c r="X4533">
        <v>6.1</v>
      </c>
      <c r="Y4533">
        <v>12.7</v>
      </c>
      <c r="Z4533">
        <v>298203.03000000003</v>
      </c>
      <c r="AB4533">
        <v>22.2</v>
      </c>
      <c r="AC4533">
        <v>6620107.2699999996</v>
      </c>
      <c r="AD4533">
        <v>14939971.800000001</v>
      </c>
      <c r="AE4533">
        <v>173.99</v>
      </c>
      <c r="AF4533">
        <v>2599405693.48</v>
      </c>
      <c r="AG4533">
        <v>239706.23</v>
      </c>
      <c r="AH4533">
        <v>1</v>
      </c>
      <c r="AI4533">
        <v>33049.15</v>
      </c>
      <c r="AJ4533">
        <v>3.51</v>
      </c>
      <c r="AK4533">
        <v>0</v>
      </c>
      <c r="AL4533">
        <v>0.33600000000000002</v>
      </c>
      <c r="AM4533">
        <v>50198.31</v>
      </c>
      <c r="AN4533">
        <v>227.3</v>
      </c>
      <c r="AO4533">
        <v>410.24</v>
      </c>
      <c r="AP4533">
        <v>93247.55</v>
      </c>
      <c r="AQ4533">
        <v>7036308.5099999998</v>
      </c>
      <c r="AR4533" t="s">
        <v>61</v>
      </c>
      <c r="AS4533" t="s">
        <v>61</v>
      </c>
      <c r="AT4533" t="s">
        <v>62</v>
      </c>
      <c r="AU4533" t="s">
        <v>63</v>
      </c>
    </row>
    <row r="4534" spans="1:47" x14ac:dyDescent="0.25">
      <c r="A4534" t="s">
        <v>5868</v>
      </c>
      <c r="B4534">
        <v>2021</v>
      </c>
      <c r="C4534">
        <v>12</v>
      </c>
      <c r="D4534" t="s">
        <v>119</v>
      </c>
      <c r="E4534" s="1">
        <v>44558</v>
      </c>
      <c r="F4534" s="1">
        <v>44578</v>
      </c>
      <c r="G4534">
        <v>20</v>
      </c>
      <c r="H4534">
        <v>9.6999999999999993</v>
      </c>
      <c r="I4534" t="s">
        <v>65</v>
      </c>
      <c r="J4534" t="s">
        <v>50</v>
      </c>
      <c r="K4534" t="s">
        <v>145</v>
      </c>
      <c r="L4534">
        <v>2710.19</v>
      </c>
      <c r="M4534" t="s">
        <v>68</v>
      </c>
      <c r="N4534" t="s">
        <v>53</v>
      </c>
      <c r="O4534" t="s">
        <v>107</v>
      </c>
      <c r="P4534" t="s">
        <v>92</v>
      </c>
      <c r="Q4534" t="s">
        <v>121</v>
      </c>
      <c r="R4534" t="s">
        <v>3222</v>
      </c>
      <c r="S4534" t="s">
        <v>123</v>
      </c>
      <c r="T4534" t="s">
        <v>86</v>
      </c>
      <c r="U4534" t="s">
        <v>132</v>
      </c>
      <c r="V4534">
        <v>38344</v>
      </c>
      <c r="W4534">
        <v>28213</v>
      </c>
      <c r="X4534">
        <v>3.9</v>
      </c>
      <c r="Y4534">
        <v>13.5</v>
      </c>
      <c r="Z4534">
        <v>33071.65</v>
      </c>
      <c r="AB4534">
        <v>43.15</v>
      </c>
      <c r="AC4534">
        <v>1427041.7</v>
      </c>
      <c r="AD4534">
        <v>31866519.07</v>
      </c>
      <c r="AE4534">
        <v>167.13</v>
      </c>
      <c r="AF4534">
        <v>5325851332.1700001</v>
      </c>
      <c r="AG4534">
        <v>167410.54999999999</v>
      </c>
      <c r="AH4534">
        <v>3.3</v>
      </c>
      <c r="AI4534">
        <v>107870.12</v>
      </c>
      <c r="AJ4534">
        <v>12.44</v>
      </c>
      <c r="AK4534">
        <v>0</v>
      </c>
      <c r="AL4534">
        <v>0.30599999999999999</v>
      </c>
      <c r="AM4534">
        <v>97511.55</v>
      </c>
      <c r="AN4534">
        <v>541.20000000000005</v>
      </c>
      <c r="AO4534">
        <v>566.30999999999995</v>
      </c>
      <c r="AP4534">
        <v>306486.96999999997</v>
      </c>
      <c r="AQ4534">
        <v>2106320.89</v>
      </c>
      <c r="AR4534" t="s">
        <v>61</v>
      </c>
      <c r="AS4534" t="s">
        <v>61</v>
      </c>
      <c r="AT4534" t="s">
        <v>62</v>
      </c>
      <c r="AU4534" t="s">
        <v>63</v>
      </c>
    </row>
    <row r="4535" spans="1:47" x14ac:dyDescent="0.25">
      <c r="A4535" t="s">
        <v>5869</v>
      </c>
      <c r="B4535">
        <v>2024</v>
      </c>
      <c r="C4535">
        <v>4</v>
      </c>
      <c r="D4535" t="s">
        <v>77</v>
      </c>
      <c r="E4535" s="1">
        <v>45386</v>
      </c>
      <c r="F4535" s="1">
        <v>45394</v>
      </c>
      <c r="G4535">
        <v>8</v>
      </c>
      <c r="H4535">
        <v>17.8</v>
      </c>
      <c r="I4535" t="s">
        <v>49</v>
      </c>
      <c r="J4535" t="s">
        <v>50</v>
      </c>
      <c r="K4535" t="s">
        <v>51</v>
      </c>
      <c r="L4535">
        <v>2709</v>
      </c>
      <c r="M4535" t="s">
        <v>52</v>
      </c>
      <c r="N4535" t="s">
        <v>168</v>
      </c>
      <c r="O4535" t="s">
        <v>189</v>
      </c>
      <c r="P4535" t="s">
        <v>83</v>
      </c>
      <c r="Q4535" t="s">
        <v>92</v>
      </c>
      <c r="R4535" t="s">
        <v>1508</v>
      </c>
      <c r="S4535" t="s">
        <v>170</v>
      </c>
      <c r="T4535" t="s">
        <v>102</v>
      </c>
      <c r="U4535" t="s">
        <v>103</v>
      </c>
      <c r="V4535">
        <v>107108</v>
      </c>
      <c r="W4535">
        <v>73443</v>
      </c>
      <c r="X4535">
        <v>9.3000000000000007</v>
      </c>
      <c r="Y4535">
        <v>14.9</v>
      </c>
      <c r="Z4535">
        <v>97491.67</v>
      </c>
      <c r="AB4535">
        <v>32.020000000000003</v>
      </c>
      <c r="AC4535">
        <v>3121683.27</v>
      </c>
      <c r="AD4535">
        <v>6019135.71</v>
      </c>
      <c r="AE4535">
        <v>278.58999999999997</v>
      </c>
      <c r="AF4535">
        <v>1676871017.45</v>
      </c>
      <c r="AG4535">
        <v>231317.27</v>
      </c>
      <c r="AH4535">
        <v>1</v>
      </c>
      <c r="AI4535">
        <v>9227.77</v>
      </c>
      <c r="AJ4535">
        <v>4.9800000000000004</v>
      </c>
      <c r="AK4535">
        <v>299752.96000000002</v>
      </c>
      <c r="AL4535">
        <v>0.124</v>
      </c>
      <c r="AM4535">
        <v>7463.73</v>
      </c>
      <c r="AN4535">
        <v>167.5</v>
      </c>
      <c r="AO4535">
        <v>454.47</v>
      </c>
      <c r="AP4535">
        <v>76123.73</v>
      </c>
      <c r="AQ4535">
        <v>3445815.77</v>
      </c>
      <c r="AR4535" t="s">
        <v>61</v>
      </c>
      <c r="AS4535" t="s">
        <v>61</v>
      </c>
      <c r="AT4535" t="s">
        <v>62</v>
      </c>
      <c r="AU4535" t="s">
        <v>117</v>
      </c>
    </row>
    <row r="4536" spans="1:47" x14ac:dyDescent="0.25">
      <c r="A4536" t="s">
        <v>5870</v>
      </c>
      <c r="B4536">
        <v>2020</v>
      </c>
      <c r="C4536">
        <v>1</v>
      </c>
      <c r="D4536" t="s">
        <v>48</v>
      </c>
      <c r="E4536" s="1">
        <v>43836</v>
      </c>
      <c r="F4536" s="1">
        <v>43857</v>
      </c>
      <c r="G4536">
        <v>21</v>
      </c>
      <c r="H4536">
        <v>11.2</v>
      </c>
      <c r="I4536" t="s">
        <v>65</v>
      </c>
      <c r="J4536" t="s">
        <v>66</v>
      </c>
      <c r="K4536" t="s">
        <v>245</v>
      </c>
      <c r="L4536">
        <v>8905.9</v>
      </c>
      <c r="M4536" t="s">
        <v>80</v>
      </c>
      <c r="N4536" t="s">
        <v>106</v>
      </c>
      <c r="O4536" t="s">
        <v>200</v>
      </c>
      <c r="P4536" t="s">
        <v>184</v>
      </c>
      <c r="Q4536" t="s">
        <v>159</v>
      </c>
      <c r="R4536" t="s">
        <v>746</v>
      </c>
      <c r="S4536" t="s">
        <v>137</v>
      </c>
      <c r="T4536" t="s">
        <v>59</v>
      </c>
      <c r="U4536" t="s">
        <v>96</v>
      </c>
      <c r="V4536">
        <v>14095</v>
      </c>
      <c r="W4536">
        <v>9722</v>
      </c>
      <c r="X4536">
        <v>8.6</v>
      </c>
      <c r="Y4536">
        <v>11.4</v>
      </c>
      <c r="Z4536">
        <v>11525.02</v>
      </c>
      <c r="AB4536">
        <v>17.48</v>
      </c>
      <c r="AC4536">
        <v>201457.35</v>
      </c>
      <c r="AD4536">
        <v>12046296.65</v>
      </c>
      <c r="AE4536">
        <v>162.91</v>
      </c>
      <c r="AF4536">
        <v>1962462187.25</v>
      </c>
      <c r="AG4536">
        <v>120179.44</v>
      </c>
      <c r="AH4536">
        <v>1.1000000000000001</v>
      </c>
      <c r="AI4536">
        <v>35054.83</v>
      </c>
      <c r="AJ4536">
        <v>21.34</v>
      </c>
      <c r="AK4536">
        <v>0</v>
      </c>
      <c r="AL4536">
        <v>0.188</v>
      </c>
      <c r="AM4536">
        <v>22647.040000000001</v>
      </c>
      <c r="AN4536">
        <v>400.1</v>
      </c>
      <c r="AO4536">
        <v>462.43</v>
      </c>
      <c r="AP4536">
        <v>185018.23999999999</v>
      </c>
      <c r="AQ4536">
        <v>564356.9</v>
      </c>
      <c r="AR4536" t="s">
        <v>61</v>
      </c>
      <c r="AS4536" t="s">
        <v>61</v>
      </c>
      <c r="AT4536" t="s">
        <v>62</v>
      </c>
      <c r="AU4536" t="s">
        <v>63</v>
      </c>
    </row>
    <row r="4537" spans="1:47" x14ac:dyDescent="0.25">
      <c r="A4537" t="s">
        <v>5871</v>
      </c>
      <c r="B4537">
        <v>2020</v>
      </c>
      <c r="C4537">
        <v>3</v>
      </c>
      <c r="D4537" t="s">
        <v>48</v>
      </c>
      <c r="E4537" s="1">
        <v>43898</v>
      </c>
      <c r="F4537" s="1">
        <v>43920</v>
      </c>
      <c r="G4537">
        <v>22</v>
      </c>
      <c r="H4537">
        <v>6.2</v>
      </c>
      <c r="I4537" t="s">
        <v>65</v>
      </c>
      <c r="J4537" t="s">
        <v>134</v>
      </c>
      <c r="K4537" t="s">
        <v>135</v>
      </c>
      <c r="L4537">
        <v>9999.0098999999991</v>
      </c>
      <c r="M4537" t="s">
        <v>68</v>
      </c>
      <c r="N4537" t="s">
        <v>53</v>
      </c>
      <c r="O4537" t="s">
        <v>107</v>
      </c>
      <c r="P4537" t="s">
        <v>56</v>
      </c>
      <c r="Q4537" t="s">
        <v>196</v>
      </c>
      <c r="R4537" t="s">
        <v>4269</v>
      </c>
      <c r="S4537" t="s">
        <v>137</v>
      </c>
      <c r="T4537" t="s">
        <v>74</v>
      </c>
      <c r="U4537" t="s">
        <v>181</v>
      </c>
      <c r="V4537">
        <v>10851</v>
      </c>
      <c r="W4537">
        <v>8053</v>
      </c>
      <c r="X4537">
        <v>19.399999999999999</v>
      </c>
      <c r="Y4537">
        <v>14.5</v>
      </c>
      <c r="Z4537">
        <v>9326.02</v>
      </c>
      <c r="AB4537">
        <v>17.61</v>
      </c>
      <c r="AC4537">
        <v>164231.21</v>
      </c>
      <c r="AD4537">
        <v>3131584.26</v>
      </c>
      <c r="AE4537">
        <v>162.49</v>
      </c>
      <c r="AF4537">
        <v>508851126.41000003</v>
      </c>
      <c r="AG4537">
        <v>96646.55</v>
      </c>
      <c r="AH4537">
        <v>0</v>
      </c>
      <c r="AI4537">
        <v>0</v>
      </c>
      <c r="AJ4537">
        <v>23.56</v>
      </c>
      <c r="AK4537">
        <v>0</v>
      </c>
      <c r="AL4537">
        <v>0.11899999999999999</v>
      </c>
      <c r="AM4537">
        <v>3726.59</v>
      </c>
      <c r="AN4537">
        <v>929.6</v>
      </c>
      <c r="AO4537">
        <v>370.89</v>
      </c>
      <c r="AP4537">
        <v>344779.34</v>
      </c>
      <c r="AQ4537">
        <v>609383.68999999994</v>
      </c>
      <c r="AR4537" t="s">
        <v>61</v>
      </c>
      <c r="AS4537" t="s">
        <v>61</v>
      </c>
      <c r="AT4537" t="s">
        <v>62</v>
      </c>
      <c r="AU4537" t="s">
        <v>63</v>
      </c>
    </row>
    <row r="4538" spans="1:47" x14ac:dyDescent="0.25">
      <c r="A4538" t="s">
        <v>5872</v>
      </c>
      <c r="B4538">
        <v>2026</v>
      </c>
      <c r="C4538">
        <v>2</v>
      </c>
      <c r="D4538" t="s">
        <v>48</v>
      </c>
      <c r="E4538" s="1">
        <v>46078</v>
      </c>
      <c r="F4538" s="1">
        <v>46091</v>
      </c>
      <c r="G4538">
        <v>13</v>
      </c>
      <c r="H4538">
        <v>15.3</v>
      </c>
      <c r="I4538" t="s">
        <v>65</v>
      </c>
      <c r="J4538" t="s">
        <v>50</v>
      </c>
      <c r="K4538" t="s">
        <v>145</v>
      </c>
      <c r="L4538">
        <v>2710.19</v>
      </c>
      <c r="M4538" t="s">
        <v>90</v>
      </c>
      <c r="N4538" t="s">
        <v>69</v>
      </c>
      <c r="O4538" t="s">
        <v>107</v>
      </c>
      <c r="P4538" t="s">
        <v>82</v>
      </c>
      <c r="Q4538" t="s">
        <v>93</v>
      </c>
      <c r="R4538" t="s">
        <v>627</v>
      </c>
      <c r="S4538" t="s">
        <v>123</v>
      </c>
      <c r="T4538" t="s">
        <v>86</v>
      </c>
      <c r="U4538" t="s">
        <v>181</v>
      </c>
      <c r="V4538">
        <v>63897</v>
      </c>
      <c r="W4538">
        <v>45047</v>
      </c>
      <c r="X4538">
        <v>11.7</v>
      </c>
      <c r="Y4538">
        <v>15</v>
      </c>
      <c r="Z4538">
        <v>52621.48</v>
      </c>
      <c r="AB4538">
        <v>51.04</v>
      </c>
      <c r="AC4538">
        <v>2685800.34</v>
      </c>
      <c r="AD4538">
        <v>59841147.060000002</v>
      </c>
      <c r="AE4538">
        <v>283.85000000000002</v>
      </c>
      <c r="AF4538">
        <v>16985909592.98</v>
      </c>
      <c r="AG4538">
        <v>199848.19</v>
      </c>
      <c r="AH4538">
        <v>0.8</v>
      </c>
      <c r="AI4538">
        <v>14742.89</v>
      </c>
      <c r="AJ4538">
        <v>18.68</v>
      </c>
      <c r="AK4538">
        <v>0</v>
      </c>
      <c r="AL4538">
        <v>0.29899999999999999</v>
      </c>
      <c r="AM4538">
        <v>178925.03</v>
      </c>
      <c r="AN4538">
        <v>600.4</v>
      </c>
      <c r="AO4538">
        <v>376.37</v>
      </c>
      <c r="AP4538">
        <v>225972.55</v>
      </c>
      <c r="AQ4538">
        <v>3305289</v>
      </c>
      <c r="AR4538" t="s">
        <v>61</v>
      </c>
      <c r="AS4538" t="s">
        <v>61</v>
      </c>
      <c r="AT4538" t="s">
        <v>62</v>
      </c>
      <c r="AU4538" t="s">
        <v>63</v>
      </c>
    </row>
    <row r="4539" spans="1:47" x14ac:dyDescent="0.25">
      <c r="A4539" t="s">
        <v>5873</v>
      </c>
      <c r="B4539">
        <v>2022</v>
      </c>
      <c r="C4539">
        <v>2</v>
      </c>
      <c r="D4539" t="s">
        <v>48</v>
      </c>
      <c r="E4539" s="1">
        <v>44615</v>
      </c>
      <c r="F4539" s="1">
        <v>44634</v>
      </c>
      <c r="G4539">
        <v>19</v>
      </c>
      <c r="H4539">
        <v>4.5999999999999996</v>
      </c>
      <c r="I4539" t="s">
        <v>65</v>
      </c>
      <c r="J4539" t="s">
        <v>66</v>
      </c>
      <c r="K4539" t="s">
        <v>251</v>
      </c>
      <c r="L4539">
        <v>8543.7000000000007</v>
      </c>
      <c r="M4539" t="s">
        <v>80</v>
      </c>
      <c r="N4539" t="s">
        <v>53</v>
      </c>
      <c r="O4539" t="s">
        <v>200</v>
      </c>
      <c r="P4539" t="s">
        <v>56</v>
      </c>
      <c r="Q4539" t="s">
        <v>150</v>
      </c>
      <c r="R4539" t="s">
        <v>4633</v>
      </c>
      <c r="S4539" t="s">
        <v>156</v>
      </c>
      <c r="T4539" t="s">
        <v>86</v>
      </c>
      <c r="U4539" t="s">
        <v>143</v>
      </c>
      <c r="V4539">
        <v>19131</v>
      </c>
      <c r="W4539">
        <v>13685</v>
      </c>
      <c r="X4539">
        <v>12.2</v>
      </c>
      <c r="Y4539">
        <v>14.7</v>
      </c>
      <c r="Z4539">
        <v>17464.07</v>
      </c>
      <c r="AA4539">
        <v>1247</v>
      </c>
      <c r="AB4539">
        <v>383.12</v>
      </c>
      <c r="AC4539">
        <v>477750.64</v>
      </c>
      <c r="AD4539">
        <v>68525343.230000004</v>
      </c>
      <c r="AE4539">
        <v>210.61</v>
      </c>
      <c r="AF4539">
        <v>14432122537.67</v>
      </c>
      <c r="AG4539">
        <v>246055.52</v>
      </c>
      <c r="AH4539">
        <v>0</v>
      </c>
      <c r="AI4539">
        <v>0</v>
      </c>
      <c r="AJ4539">
        <v>13.42</v>
      </c>
      <c r="AK4539">
        <v>0</v>
      </c>
      <c r="AL4539">
        <v>5.0999999999999997E-2</v>
      </c>
      <c r="AM4539">
        <v>34947.93</v>
      </c>
      <c r="AN4539">
        <v>432.9</v>
      </c>
      <c r="AO4539">
        <v>504.87</v>
      </c>
      <c r="AP4539">
        <v>218558.22</v>
      </c>
      <c r="AQ4539">
        <v>977312.31</v>
      </c>
      <c r="AR4539" t="s">
        <v>61</v>
      </c>
      <c r="AS4539" t="s">
        <v>61</v>
      </c>
      <c r="AT4539" t="s">
        <v>62</v>
      </c>
      <c r="AU4539" t="s">
        <v>63</v>
      </c>
    </row>
    <row r="4540" spans="1:47" x14ac:dyDescent="0.25">
      <c r="A4540" t="s">
        <v>5874</v>
      </c>
      <c r="B4540">
        <v>2026</v>
      </c>
      <c r="C4540">
        <v>1</v>
      </c>
      <c r="D4540" t="s">
        <v>48</v>
      </c>
      <c r="E4540" s="1">
        <v>46041</v>
      </c>
      <c r="F4540" s="1">
        <v>46046</v>
      </c>
      <c r="G4540">
        <v>5</v>
      </c>
      <c r="H4540">
        <v>2.1</v>
      </c>
      <c r="I4540" t="s">
        <v>65</v>
      </c>
      <c r="J4540" t="s">
        <v>50</v>
      </c>
      <c r="K4540" t="s">
        <v>145</v>
      </c>
      <c r="L4540">
        <v>2710.19</v>
      </c>
      <c r="M4540" t="s">
        <v>90</v>
      </c>
      <c r="N4540" t="s">
        <v>53</v>
      </c>
      <c r="O4540" t="s">
        <v>189</v>
      </c>
      <c r="P4540" t="s">
        <v>56</v>
      </c>
      <c r="Q4540" t="s">
        <v>201</v>
      </c>
      <c r="R4540" t="s">
        <v>2270</v>
      </c>
      <c r="S4540" t="s">
        <v>170</v>
      </c>
      <c r="T4540" t="s">
        <v>95</v>
      </c>
      <c r="U4540" t="s">
        <v>87</v>
      </c>
      <c r="V4540">
        <v>106301</v>
      </c>
      <c r="W4540">
        <v>78221</v>
      </c>
      <c r="X4540">
        <v>9.6</v>
      </c>
      <c r="Y4540">
        <v>12.8</v>
      </c>
      <c r="Z4540">
        <v>91814.62</v>
      </c>
      <c r="AB4540">
        <v>20.79</v>
      </c>
      <c r="AC4540">
        <v>1908825.95</v>
      </c>
      <c r="AD4540">
        <v>104117779.08</v>
      </c>
      <c r="AE4540">
        <v>281.69</v>
      </c>
      <c r="AF4540">
        <v>29328937189.049999</v>
      </c>
      <c r="AG4540">
        <v>69469.14</v>
      </c>
      <c r="AH4540">
        <v>1.3</v>
      </c>
      <c r="AI4540">
        <v>42434.75</v>
      </c>
      <c r="AJ4540">
        <v>18.760000000000002</v>
      </c>
      <c r="AK4540">
        <v>0</v>
      </c>
      <c r="AL4540">
        <v>0.10299999999999999</v>
      </c>
      <c r="AM4540">
        <v>107241.31</v>
      </c>
      <c r="AN4540">
        <v>265.7</v>
      </c>
      <c r="AO4540">
        <v>582.46</v>
      </c>
      <c r="AP4540">
        <v>154759.62</v>
      </c>
      <c r="AQ4540">
        <v>2282730.77</v>
      </c>
      <c r="AR4540" t="s">
        <v>61</v>
      </c>
      <c r="AS4540" t="s">
        <v>61</v>
      </c>
      <c r="AT4540" t="s">
        <v>62</v>
      </c>
      <c r="AU4540" t="s">
        <v>63</v>
      </c>
    </row>
    <row r="4541" spans="1:47" x14ac:dyDescent="0.25">
      <c r="A4541" t="s">
        <v>5875</v>
      </c>
      <c r="B4541">
        <v>2020</v>
      </c>
      <c r="C4541">
        <v>9</v>
      </c>
      <c r="D4541" t="s">
        <v>89</v>
      </c>
      <c r="E4541" s="1">
        <v>44086</v>
      </c>
      <c r="F4541" s="1">
        <v>44105</v>
      </c>
      <c r="G4541">
        <v>19</v>
      </c>
      <c r="H4541">
        <v>3.8</v>
      </c>
      <c r="I4541" t="s">
        <v>65</v>
      </c>
      <c r="J4541" t="s">
        <v>50</v>
      </c>
      <c r="K4541" t="s">
        <v>120</v>
      </c>
      <c r="L4541">
        <v>2710.1921000000002</v>
      </c>
      <c r="M4541" t="s">
        <v>90</v>
      </c>
      <c r="N4541" t="s">
        <v>53</v>
      </c>
      <c r="O4541" t="s">
        <v>189</v>
      </c>
      <c r="P4541" t="s">
        <v>70</v>
      </c>
      <c r="Q4541" t="s">
        <v>164</v>
      </c>
      <c r="R4541" t="s">
        <v>322</v>
      </c>
      <c r="S4541" t="s">
        <v>142</v>
      </c>
      <c r="T4541" t="s">
        <v>59</v>
      </c>
      <c r="U4541" t="s">
        <v>110</v>
      </c>
      <c r="V4541">
        <v>47017</v>
      </c>
      <c r="W4541">
        <v>33489</v>
      </c>
      <c r="X4541">
        <v>9.6999999999999993</v>
      </c>
      <c r="Y4541">
        <v>10.9</v>
      </c>
      <c r="Z4541">
        <v>43554.83</v>
      </c>
      <c r="AB4541">
        <v>14.04</v>
      </c>
      <c r="AC4541">
        <v>611509.81000000006</v>
      </c>
      <c r="AD4541">
        <v>23938170.120000001</v>
      </c>
      <c r="AE4541">
        <v>158.03</v>
      </c>
      <c r="AF4541">
        <v>3782949024.0599999</v>
      </c>
      <c r="AG4541">
        <v>220626.35</v>
      </c>
      <c r="AH4541">
        <v>0.9</v>
      </c>
      <c r="AI4541">
        <v>22869.97</v>
      </c>
      <c r="AJ4541">
        <v>5.76</v>
      </c>
      <c r="AK4541">
        <v>0</v>
      </c>
      <c r="AL4541">
        <v>0.21199999999999999</v>
      </c>
      <c r="AM4541">
        <v>50748.92</v>
      </c>
      <c r="AN4541">
        <v>575.9</v>
      </c>
      <c r="AO4541">
        <v>742.85</v>
      </c>
      <c r="AP4541">
        <v>427807.32</v>
      </c>
      <c r="AQ4541">
        <v>1333562.3700000001</v>
      </c>
      <c r="AR4541" t="s">
        <v>61</v>
      </c>
      <c r="AS4541" t="s">
        <v>61</v>
      </c>
      <c r="AT4541" t="s">
        <v>62</v>
      </c>
      <c r="AU4541" t="s">
        <v>63</v>
      </c>
    </row>
    <row r="4542" spans="1:47" x14ac:dyDescent="0.25">
      <c r="A4542" t="s">
        <v>5876</v>
      </c>
      <c r="B4542">
        <v>2023</v>
      </c>
      <c r="C4542">
        <v>8</v>
      </c>
      <c r="D4542" t="s">
        <v>89</v>
      </c>
      <c r="E4542" s="1">
        <v>45155</v>
      </c>
      <c r="F4542" s="1">
        <v>45163</v>
      </c>
      <c r="G4542">
        <v>8</v>
      </c>
      <c r="H4542">
        <v>11.4</v>
      </c>
      <c r="I4542" t="s">
        <v>65</v>
      </c>
      <c r="J4542" t="s">
        <v>50</v>
      </c>
      <c r="K4542" t="s">
        <v>223</v>
      </c>
      <c r="L4542">
        <v>2710.1109999999999</v>
      </c>
      <c r="M4542" t="s">
        <v>114</v>
      </c>
      <c r="N4542" t="s">
        <v>53</v>
      </c>
      <c r="O4542" t="s">
        <v>107</v>
      </c>
      <c r="P4542" t="s">
        <v>128</v>
      </c>
      <c r="Q4542" t="s">
        <v>131</v>
      </c>
      <c r="R4542" t="s">
        <v>1240</v>
      </c>
      <c r="S4542" t="s">
        <v>186</v>
      </c>
      <c r="T4542" t="s">
        <v>148</v>
      </c>
      <c r="U4542" t="s">
        <v>228</v>
      </c>
      <c r="V4542">
        <v>99220</v>
      </c>
      <c r="W4542">
        <v>67650</v>
      </c>
      <c r="X4542">
        <v>6.9</v>
      </c>
      <c r="Y4542">
        <v>10.5</v>
      </c>
      <c r="Z4542">
        <v>92631.08</v>
      </c>
      <c r="AB4542">
        <v>35.15</v>
      </c>
      <c r="AC4542">
        <v>3255982.46</v>
      </c>
      <c r="AD4542">
        <v>83085447.209999993</v>
      </c>
      <c r="AE4542">
        <v>282.12</v>
      </c>
      <c r="AF4542">
        <v>23440066366.889999</v>
      </c>
      <c r="AG4542">
        <v>213836.65</v>
      </c>
      <c r="AH4542">
        <v>0</v>
      </c>
      <c r="AI4542">
        <v>0</v>
      </c>
      <c r="AJ4542">
        <v>15.33</v>
      </c>
      <c r="AK4542">
        <v>0</v>
      </c>
      <c r="AL4542">
        <v>5.8999999999999997E-2</v>
      </c>
      <c r="AM4542">
        <v>49020.41</v>
      </c>
      <c r="AN4542">
        <v>341.4</v>
      </c>
      <c r="AO4542">
        <v>689.16</v>
      </c>
      <c r="AP4542">
        <v>235279.22</v>
      </c>
      <c r="AQ4542">
        <v>3754118.74</v>
      </c>
      <c r="AR4542" t="s">
        <v>61</v>
      </c>
      <c r="AS4542" t="s">
        <v>61</v>
      </c>
      <c r="AT4542" t="s">
        <v>62</v>
      </c>
      <c r="AU4542" t="s">
        <v>63</v>
      </c>
    </row>
    <row r="4543" spans="1:47" x14ac:dyDescent="0.25">
      <c r="A4543" t="s">
        <v>5877</v>
      </c>
      <c r="B4543">
        <v>2021</v>
      </c>
      <c r="C4543">
        <v>1</v>
      </c>
      <c r="D4543" t="s">
        <v>48</v>
      </c>
      <c r="E4543" s="1">
        <v>44209</v>
      </c>
      <c r="F4543" s="1">
        <v>44228</v>
      </c>
      <c r="G4543">
        <v>19</v>
      </c>
      <c r="H4543">
        <v>6</v>
      </c>
      <c r="I4543" t="s">
        <v>65</v>
      </c>
      <c r="J4543" t="s">
        <v>50</v>
      </c>
      <c r="K4543" t="s">
        <v>120</v>
      </c>
      <c r="L4543">
        <v>2710.1921000000002</v>
      </c>
      <c r="M4543" t="s">
        <v>90</v>
      </c>
      <c r="N4543" t="s">
        <v>168</v>
      </c>
      <c r="O4543" t="s">
        <v>99</v>
      </c>
      <c r="P4543" t="s">
        <v>92</v>
      </c>
      <c r="Q4543" t="s">
        <v>83</v>
      </c>
      <c r="R4543" t="s">
        <v>5878</v>
      </c>
      <c r="S4543" t="s">
        <v>142</v>
      </c>
      <c r="T4543" t="s">
        <v>187</v>
      </c>
      <c r="U4543" t="s">
        <v>228</v>
      </c>
      <c r="V4543">
        <v>46095</v>
      </c>
      <c r="W4543">
        <v>27024</v>
      </c>
      <c r="X4543">
        <v>10.6</v>
      </c>
      <c r="Y4543">
        <v>15.2</v>
      </c>
      <c r="Z4543">
        <v>36173.980000000003</v>
      </c>
      <c r="AB4543">
        <v>17.489999999999998</v>
      </c>
      <c r="AC4543">
        <v>632682.91</v>
      </c>
      <c r="AD4543">
        <v>20891196.93</v>
      </c>
      <c r="AE4543">
        <v>169.12</v>
      </c>
      <c r="AF4543">
        <v>3533119224.8000002</v>
      </c>
      <c r="AG4543">
        <v>163081.94</v>
      </c>
      <c r="AH4543">
        <v>1.2</v>
      </c>
      <c r="AJ4543">
        <v>11.63</v>
      </c>
      <c r="AK4543">
        <v>0</v>
      </c>
      <c r="AL4543">
        <v>0.28499999999999998</v>
      </c>
      <c r="AM4543">
        <v>59539.91</v>
      </c>
      <c r="AN4543">
        <v>425.8</v>
      </c>
      <c r="AO4543">
        <v>351.39</v>
      </c>
      <c r="AP4543">
        <v>149621.85999999999</v>
      </c>
      <c r="AQ4543">
        <v>1027793.56</v>
      </c>
      <c r="AR4543" t="s">
        <v>61</v>
      </c>
      <c r="AS4543" t="s">
        <v>61</v>
      </c>
      <c r="AT4543" t="s">
        <v>62</v>
      </c>
      <c r="AU4543" t="s">
        <v>63</v>
      </c>
    </row>
    <row r="4544" spans="1:47" x14ac:dyDescent="0.25">
      <c r="A4544" t="s">
        <v>5879</v>
      </c>
      <c r="B4544">
        <v>2025</v>
      </c>
      <c r="C4544">
        <v>1</v>
      </c>
      <c r="D4544" t="s">
        <v>48</v>
      </c>
      <c r="E4544" s="1">
        <v>45685</v>
      </c>
      <c r="F4544" s="1">
        <v>45701</v>
      </c>
      <c r="G4544">
        <v>16</v>
      </c>
      <c r="H4544">
        <v>11</v>
      </c>
      <c r="I4544" t="s">
        <v>49</v>
      </c>
      <c r="J4544" t="s">
        <v>66</v>
      </c>
      <c r="K4544" t="s">
        <v>67</v>
      </c>
      <c r="L4544">
        <v>8479.8989999999994</v>
      </c>
      <c r="M4544" t="s">
        <v>80</v>
      </c>
      <c r="N4544" t="s">
        <v>168</v>
      </c>
      <c r="O4544" t="s">
        <v>189</v>
      </c>
      <c r="P4544" t="s">
        <v>127</v>
      </c>
      <c r="Q4544" t="s">
        <v>128</v>
      </c>
      <c r="R4544" t="s">
        <v>1836</v>
      </c>
      <c r="S4544" t="s">
        <v>156</v>
      </c>
      <c r="T4544" t="s">
        <v>131</v>
      </c>
      <c r="U4544" t="s">
        <v>228</v>
      </c>
      <c r="V4544">
        <v>26088</v>
      </c>
      <c r="W4544">
        <v>18289</v>
      </c>
      <c r="X4544">
        <v>11.7</v>
      </c>
      <c r="Y4544">
        <v>15.1</v>
      </c>
      <c r="Z4544">
        <v>22388.18</v>
      </c>
      <c r="AA4544">
        <v>1599</v>
      </c>
      <c r="AB4544">
        <v>1258.43</v>
      </c>
      <c r="AC4544">
        <v>2012229.57</v>
      </c>
      <c r="AD4544">
        <v>95171705.420000002</v>
      </c>
      <c r="AE4544">
        <v>280.51</v>
      </c>
      <c r="AF4544">
        <v>26696615087.360001</v>
      </c>
      <c r="AG4544">
        <v>109967.15</v>
      </c>
      <c r="AH4544">
        <v>1.1000000000000001</v>
      </c>
      <c r="AI4544">
        <v>33099.269999999997</v>
      </c>
      <c r="AJ4544">
        <v>19.64</v>
      </c>
      <c r="AK4544">
        <v>18691722.940000001</v>
      </c>
      <c r="AL4544">
        <v>6.6000000000000003E-2</v>
      </c>
      <c r="AM4544">
        <v>62813.33</v>
      </c>
      <c r="AN4544">
        <v>407.7</v>
      </c>
      <c r="AO4544">
        <v>417.68</v>
      </c>
      <c r="AP4544">
        <v>170288.14</v>
      </c>
      <c r="AQ4544">
        <v>2388397.46</v>
      </c>
      <c r="AR4544" t="s">
        <v>124</v>
      </c>
      <c r="AS4544" t="s">
        <v>61</v>
      </c>
      <c r="AT4544" t="s">
        <v>293</v>
      </c>
      <c r="AU4544" t="s">
        <v>117</v>
      </c>
    </row>
    <row r="4545" spans="1:47" x14ac:dyDescent="0.25">
      <c r="A4545" t="s">
        <v>5880</v>
      </c>
      <c r="B4545">
        <v>2026</v>
      </c>
      <c r="C4545">
        <v>1</v>
      </c>
      <c r="D4545" t="s">
        <v>48</v>
      </c>
      <c r="E4545" s="1">
        <v>46050</v>
      </c>
      <c r="F4545" s="1">
        <v>46060</v>
      </c>
      <c r="G4545">
        <v>10</v>
      </c>
      <c r="H4545">
        <v>19.899999999999999</v>
      </c>
      <c r="I4545" t="s">
        <v>65</v>
      </c>
      <c r="J4545" t="s">
        <v>78</v>
      </c>
      <c r="K4545" t="s">
        <v>177</v>
      </c>
      <c r="L4545">
        <v>1001.99</v>
      </c>
      <c r="M4545" t="s">
        <v>114</v>
      </c>
      <c r="N4545" t="s">
        <v>168</v>
      </c>
      <c r="O4545" t="s">
        <v>107</v>
      </c>
      <c r="P4545" t="s">
        <v>82</v>
      </c>
      <c r="Q4545" t="s">
        <v>55</v>
      </c>
      <c r="R4545" t="s">
        <v>641</v>
      </c>
      <c r="S4545" t="s">
        <v>130</v>
      </c>
      <c r="T4545" t="s">
        <v>59</v>
      </c>
      <c r="U4545" t="s">
        <v>259</v>
      </c>
      <c r="V4545">
        <v>62759</v>
      </c>
      <c r="W4545">
        <v>44639</v>
      </c>
      <c r="X4545">
        <v>8</v>
      </c>
      <c r="Y4545">
        <v>14.6</v>
      </c>
      <c r="Z4545">
        <v>50968.81</v>
      </c>
      <c r="AB4545">
        <v>26.68</v>
      </c>
      <c r="AC4545">
        <v>1359847.85</v>
      </c>
      <c r="AD4545">
        <v>10959823.210000001</v>
      </c>
      <c r="AE4545">
        <v>286.54000000000002</v>
      </c>
      <c r="AF4545">
        <v>3140427742.5900002</v>
      </c>
      <c r="AG4545">
        <v>147737.87</v>
      </c>
      <c r="AI4545">
        <v>0</v>
      </c>
      <c r="AJ4545">
        <v>9.25</v>
      </c>
      <c r="AK4545">
        <v>0</v>
      </c>
      <c r="AL4545">
        <v>0.30099999999999999</v>
      </c>
      <c r="AM4545">
        <v>32989.07</v>
      </c>
      <c r="AN4545">
        <v>385.8</v>
      </c>
      <c r="AO4545">
        <v>497.05</v>
      </c>
      <c r="AP4545">
        <v>191761.89</v>
      </c>
      <c r="AQ4545">
        <v>1732336.68</v>
      </c>
      <c r="AR4545" t="s">
        <v>124</v>
      </c>
      <c r="AS4545" t="s">
        <v>61</v>
      </c>
      <c r="AT4545" t="s">
        <v>62</v>
      </c>
      <c r="AU4545" t="s">
        <v>63</v>
      </c>
    </row>
    <row r="4546" spans="1:47" x14ac:dyDescent="0.25">
      <c r="A4546" t="s">
        <v>5881</v>
      </c>
      <c r="B4546">
        <v>2020</v>
      </c>
      <c r="C4546">
        <v>5</v>
      </c>
      <c r="D4546" t="s">
        <v>77</v>
      </c>
      <c r="E4546" s="1">
        <v>43972</v>
      </c>
      <c r="F4546" s="1">
        <v>43979</v>
      </c>
      <c r="G4546">
        <v>7</v>
      </c>
      <c r="H4546">
        <v>7.9</v>
      </c>
      <c r="I4546" t="s">
        <v>65</v>
      </c>
      <c r="J4546" t="s">
        <v>50</v>
      </c>
      <c r="K4546" t="s">
        <v>223</v>
      </c>
      <c r="L4546">
        <v>2710.1109999999999</v>
      </c>
      <c r="M4546" t="s">
        <v>80</v>
      </c>
      <c r="N4546" t="s">
        <v>168</v>
      </c>
      <c r="O4546" t="s">
        <v>107</v>
      </c>
      <c r="P4546" t="s">
        <v>226</v>
      </c>
      <c r="Q4546" t="s">
        <v>127</v>
      </c>
      <c r="R4546" t="s">
        <v>3900</v>
      </c>
      <c r="S4546" t="s">
        <v>123</v>
      </c>
      <c r="T4546" t="s">
        <v>148</v>
      </c>
      <c r="U4546" t="s">
        <v>103</v>
      </c>
      <c r="V4546">
        <v>41427</v>
      </c>
      <c r="W4546">
        <v>28261</v>
      </c>
      <c r="X4546">
        <v>19.3</v>
      </c>
      <c r="Y4546">
        <v>10.3</v>
      </c>
      <c r="Z4546">
        <v>38683.339999999997</v>
      </c>
      <c r="AB4546">
        <v>22.15</v>
      </c>
      <c r="AC4546">
        <v>856835.98</v>
      </c>
      <c r="AD4546">
        <v>26445478.559999999</v>
      </c>
      <c r="AE4546">
        <v>167.9</v>
      </c>
      <c r="AF4546">
        <v>4440195850.2200003</v>
      </c>
      <c r="AG4546">
        <v>100402.47</v>
      </c>
      <c r="AH4546">
        <v>0</v>
      </c>
      <c r="AI4546">
        <v>0</v>
      </c>
      <c r="AJ4546">
        <v>13.12</v>
      </c>
      <c r="AK4546">
        <v>0</v>
      </c>
      <c r="AL4546">
        <v>0.312</v>
      </c>
      <c r="AM4546">
        <v>82509.89</v>
      </c>
      <c r="AN4546">
        <v>365.5</v>
      </c>
      <c r="AO4546">
        <v>538.32000000000005</v>
      </c>
      <c r="AP4546">
        <v>196755.96</v>
      </c>
      <c r="AQ4546">
        <v>1236504.3</v>
      </c>
      <c r="AR4546" t="s">
        <v>61</v>
      </c>
      <c r="AS4546" t="s">
        <v>61</v>
      </c>
      <c r="AT4546" t="s">
        <v>62</v>
      </c>
      <c r="AU4546" t="s">
        <v>63</v>
      </c>
    </row>
    <row r="4547" spans="1:47" x14ac:dyDescent="0.25">
      <c r="A4547" t="s">
        <v>5882</v>
      </c>
      <c r="B4547">
        <v>2021</v>
      </c>
      <c r="C4547">
        <v>7</v>
      </c>
      <c r="D4547" t="s">
        <v>89</v>
      </c>
      <c r="E4547" s="1">
        <v>44392</v>
      </c>
      <c r="F4547" s="1">
        <v>44400</v>
      </c>
      <c r="G4547">
        <v>8</v>
      </c>
      <c r="H4547">
        <v>3.5</v>
      </c>
      <c r="I4547" t="s">
        <v>49</v>
      </c>
      <c r="J4547" t="s">
        <v>50</v>
      </c>
      <c r="K4547" t="s">
        <v>120</v>
      </c>
      <c r="L4547">
        <v>2710.1921000000002</v>
      </c>
      <c r="M4547" t="s">
        <v>98</v>
      </c>
      <c r="N4547" t="s">
        <v>53</v>
      </c>
      <c r="O4547" t="s">
        <v>200</v>
      </c>
      <c r="P4547" t="s">
        <v>196</v>
      </c>
      <c r="Q4547" t="s">
        <v>70</v>
      </c>
      <c r="R4547" t="s">
        <v>2162</v>
      </c>
      <c r="S4547" t="s">
        <v>123</v>
      </c>
      <c r="T4547" t="s">
        <v>187</v>
      </c>
      <c r="U4547" t="s">
        <v>143</v>
      </c>
      <c r="V4547">
        <v>75417</v>
      </c>
      <c r="W4547">
        <v>44006</v>
      </c>
      <c r="X4547">
        <v>16.2</v>
      </c>
      <c r="Y4547">
        <v>11</v>
      </c>
      <c r="Z4547">
        <v>58684.49</v>
      </c>
      <c r="AB4547">
        <v>40.43</v>
      </c>
      <c r="AC4547">
        <v>2372613.9300000002</v>
      </c>
      <c r="AD4547">
        <v>20706235.449999999</v>
      </c>
      <c r="AE4547">
        <v>172.82</v>
      </c>
      <c r="AF4547">
        <v>3578451610.4699998</v>
      </c>
      <c r="AG4547">
        <v>187223.84</v>
      </c>
      <c r="AH4547">
        <v>2.2000000000000002</v>
      </c>
      <c r="AI4547">
        <v>20165.7</v>
      </c>
      <c r="AJ4547">
        <v>14.05</v>
      </c>
      <c r="AK4547">
        <v>2909226.08</v>
      </c>
      <c r="AL4547">
        <v>6.8000000000000005E-2</v>
      </c>
      <c r="AM4547">
        <v>14080.24</v>
      </c>
      <c r="AN4547">
        <v>423.5</v>
      </c>
      <c r="AO4547">
        <v>647.9</v>
      </c>
      <c r="AP4547">
        <v>274385.65000000002</v>
      </c>
      <c r="AQ4547">
        <v>2868469.36</v>
      </c>
      <c r="AR4547" t="s">
        <v>61</v>
      </c>
      <c r="AS4547" t="s">
        <v>61</v>
      </c>
      <c r="AT4547" t="s">
        <v>62</v>
      </c>
      <c r="AU4547" t="s">
        <v>117</v>
      </c>
    </row>
    <row r="4548" spans="1:47" x14ac:dyDescent="0.25">
      <c r="A4548" t="s">
        <v>5883</v>
      </c>
      <c r="B4548">
        <v>2020</v>
      </c>
      <c r="C4548">
        <v>7</v>
      </c>
      <c r="D4548" t="s">
        <v>89</v>
      </c>
      <c r="E4548" s="1">
        <v>44015</v>
      </c>
      <c r="F4548" s="1">
        <v>44023</v>
      </c>
      <c r="G4548">
        <v>8</v>
      </c>
      <c r="H4548">
        <v>19.100000000000001</v>
      </c>
      <c r="I4548" t="s">
        <v>65</v>
      </c>
      <c r="J4548" t="s">
        <v>50</v>
      </c>
      <c r="K4548" t="s">
        <v>145</v>
      </c>
      <c r="L4548">
        <v>2710.19</v>
      </c>
      <c r="M4548" t="s">
        <v>90</v>
      </c>
      <c r="N4548" t="s">
        <v>81</v>
      </c>
      <c r="O4548" t="s">
        <v>91</v>
      </c>
      <c r="P4548" t="s">
        <v>82</v>
      </c>
      <c r="Q4548" t="s">
        <v>204</v>
      </c>
      <c r="R4548" t="s">
        <v>1600</v>
      </c>
      <c r="S4548" t="s">
        <v>170</v>
      </c>
      <c r="T4548" t="s">
        <v>102</v>
      </c>
      <c r="U4548" t="s">
        <v>259</v>
      </c>
      <c r="V4548">
        <v>113739</v>
      </c>
      <c r="W4548">
        <v>64882</v>
      </c>
      <c r="X4548">
        <v>4.5</v>
      </c>
      <c r="Y4548">
        <v>12.7</v>
      </c>
      <c r="Z4548">
        <v>96809.35</v>
      </c>
      <c r="AB4548">
        <v>23.35</v>
      </c>
      <c r="AC4548">
        <v>2260498.3199999998</v>
      </c>
      <c r="AD4548">
        <v>48081331.770000003</v>
      </c>
      <c r="AE4548">
        <v>162.46</v>
      </c>
      <c r="AF4548">
        <v>7811293159.3500004</v>
      </c>
      <c r="AG4548">
        <v>192202.75</v>
      </c>
      <c r="AH4548">
        <v>0.8</v>
      </c>
      <c r="AI4548">
        <v>21405.11</v>
      </c>
      <c r="AJ4548">
        <v>9.56</v>
      </c>
      <c r="AK4548">
        <v>0</v>
      </c>
      <c r="AL4548">
        <v>0.25900000000000001</v>
      </c>
      <c r="AM4548">
        <v>124530.65</v>
      </c>
      <c r="AN4548">
        <v>353.9</v>
      </c>
      <c r="AO4548">
        <v>427.32</v>
      </c>
      <c r="AP4548">
        <v>151228.54999999999</v>
      </c>
      <c r="AQ4548">
        <v>2749865.38</v>
      </c>
      <c r="AR4548" t="s">
        <v>61</v>
      </c>
      <c r="AS4548" t="s">
        <v>61</v>
      </c>
      <c r="AT4548" t="s">
        <v>293</v>
      </c>
      <c r="AU4548" t="s">
        <v>63</v>
      </c>
    </row>
    <row r="4549" spans="1:47" x14ac:dyDescent="0.25">
      <c r="A4549" t="s">
        <v>5884</v>
      </c>
      <c r="B4549">
        <v>2025</v>
      </c>
      <c r="C4549">
        <v>11</v>
      </c>
      <c r="D4549" t="s">
        <v>119</v>
      </c>
      <c r="E4549" s="1">
        <v>45972</v>
      </c>
      <c r="F4549" s="1">
        <v>45990</v>
      </c>
      <c r="G4549">
        <v>18</v>
      </c>
      <c r="H4549">
        <v>7.5</v>
      </c>
      <c r="I4549" t="s">
        <v>65</v>
      </c>
      <c r="J4549" t="s">
        <v>50</v>
      </c>
      <c r="K4549" t="s">
        <v>51</v>
      </c>
      <c r="L4549">
        <v>2709</v>
      </c>
      <c r="M4549" t="s">
        <v>52</v>
      </c>
      <c r="N4549" t="s">
        <v>81</v>
      </c>
      <c r="O4549" t="s">
        <v>200</v>
      </c>
      <c r="P4549" t="s">
        <v>184</v>
      </c>
      <c r="Q4549" t="s">
        <v>154</v>
      </c>
      <c r="R4549" t="s">
        <v>908</v>
      </c>
      <c r="S4549" t="s">
        <v>58</v>
      </c>
      <c r="T4549" t="s">
        <v>187</v>
      </c>
      <c r="U4549" t="s">
        <v>75</v>
      </c>
      <c r="V4549">
        <v>266726</v>
      </c>
      <c r="W4549">
        <v>166466</v>
      </c>
      <c r="X4549">
        <v>4.4000000000000004</v>
      </c>
      <c r="Y4549">
        <v>11.7</v>
      </c>
      <c r="Z4549">
        <v>222685.19</v>
      </c>
      <c r="AB4549">
        <v>18.18</v>
      </c>
      <c r="AC4549">
        <v>4048416.75</v>
      </c>
      <c r="AD4549">
        <v>13862153.08</v>
      </c>
      <c r="AE4549">
        <v>280.98</v>
      </c>
      <c r="AF4549">
        <v>3894987772.4200001</v>
      </c>
      <c r="AG4549">
        <v>141188.72</v>
      </c>
      <c r="AH4549">
        <v>0.9</v>
      </c>
      <c r="AI4549">
        <v>19245.3</v>
      </c>
      <c r="AJ4549">
        <v>19.23</v>
      </c>
      <c r="AK4549">
        <v>0</v>
      </c>
      <c r="AL4549">
        <v>6.0999999999999999E-2</v>
      </c>
      <c r="AM4549">
        <v>8455.91</v>
      </c>
      <c r="AN4549">
        <v>931.2</v>
      </c>
      <c r="AO4549">
        <v>470.14</v>
      </c>
      <c r="AP4549">
        <v>437794.37</v>
      </c>
      <c r="AQ4549">
        <v>4655101.05</v>
      </c>
      <c r="AR4549" t="s">
        <v>61</v>
      </c>
      <c r="AS4549" t="s">
        <v>61</v>
      </c>
      <c r="AT4549" t="s">
        <v>62</v>
      </c>
      <c r="AU4549" t="s">
        <v>63</v>
      </c>
    </row>
    <row r="4550" spans="1:47" x14ac:dyDescent="0.25">
      <c r="A4550" t="s">
        <v>5885</v>
      </c>
      <c r="B4550">
        <v>2020</v>
      </c>
      <c r="C4550">
        <v>6</v>
      </c>
      <c r="D4550" t="s">
        <v>77</v>
      </c>
      <c r="E4550" s="1">
        <v>43995</v>
      </c>
      <c r="F4550" s="1">
        <v>44020</v>
      </c>
      <c r="G4550">
        <v>25</v>
      </c>
      <c r="H4550">
        <v>18.899999999999999</v>
      </c>
      <c r="I4550" t="s">
        <v>49</v>
      </c>
      <c r="J4550" t="s">
        <v>66</v>
      </c>
      <c r="K4550" t="s">
        <v>391</v>
      </c>
      <c r="L4550">
        <v>9999.99</v>
      </c>
      <c r="M4550" t="s">
        <v>114</v>
      </c>
      <c r="N4550" t="s">
        <v>69</v>
      </c>
      <c r="O4550" t="s">
        <v>189</v>
      </c>
      <c r="P4550" t="s">
        <v>174</v>
      </c>
      <c r="Q4550" t="s">
        <v>92</v>
      </c>
      <c r="R4550" t="s">
        <v>268</v>
      </c>
      <c r="S4550" t="s">
        <v>130</v>
      </c>
      <c r="T4550" t="s">
        <v>148</v>
      </c>
      <c r="U4550" t="s">
        <v>96</v>
      </c>
      <c r="V4550">
        <v>59340</v>
      </c>
      <c r="W4550">
        <v>33494</v>
      </c>
      <c r="X4550">
        <v>11.2</v>
      </c>
      <c r="Y4550">
        <v>14.7</v>
      </c>
      <c r="Z4550">
        <v>54556.98</v>
      </c>
      <c r="AB4550">
        <v>36.99</v>
      </c>
      <c r="AC4550">
        <v>2018062.69</v>
      </c>
      <c r="AD4550">
        <v>14813856.779999999</v>
      </c>
      <c r="AE4550">
        <v>162.26</v>
      </c>
      <c r="AF4550">
        <v>2403696401.1199999</v>
      </c>
      <c r="AG4550">
        <v>216009.07</v>
      </c>
      <c r="AH4550">
        <v>1.4</v>
      </c>
      <c r="AI4550">
        <v>19763.650000000001</v>
      </c>
      <c r="AJ4550">
        <v>8.35</v>
      </c>
      <c r="AK4550">
        <v>1236957.04</v>
      </c>
      <c r="AL4550">
        <v>0.151</v>
      </c>
      <c r="AM4550">
        <v>22368.92</v>
      </c>
      <c r="AN4550">
        <v>716.5</v>
      </c>
      <c r="AO4550">
        <v>654.36</v>
      </c>
      <c r="AP4550">
        <v>468848.94</v>
      </c>
      <c r="AQ4550">
        <v>2745053.27</v>
      </c>
      <c r="AR4550" t="s">
        <v>124</v>
      </c>
      <c r="AS4550" t="s">
        <v>61</v>
      </c>
      <c r="AT4550" t="s">
        <v>62</v>
      </c>
      <c r="AU4550" t="s">
        <v>63</v>
      </c>
    </row>
    <row r="4551" spans="1:47" x14ac:dyDescent="0.25">
      <c r="A4551" t="s">
        <v>5886</v>
      </c>
      <c r="B4551">
        <v>2020</v>
      </c>
      <c r="C4551">
        <v>4</v>
      </c>
      <c r="D4551" t="s">
        <v>77</v>
      </c>
      <c r="E4551" s="1">
        <v>43941</v>
      </c>
      <c r="F4551" s="1">
        <v>43960</v>
      </c>
      <c r="G4551">
        <v>19</v>
      </c>
      <c r="I4551" t="s">
        <v>49</v>
      </c>
      <c r="J4551" t="s">
        <v>50</v>
      </c>
      <c r="K4551" t="s">
        <v>223</v>
      </c>
      <c r="L4551">
        <v>2710.1109999999999</v>
      </c>
      <c r="M4551" t="s">
        <v>52</v>
      </c>
      <c r="N4551" t="s">
        <v>69</v>
      </c>
      <c r="O4551" t="s">
        <v>189</v>
      </c>
      <c r="P4551" t="s">
        <v>55</v>
      </c>
      <c r="Q4551" t="s">
        <v>184</v>
      </c>
      <c r="R4551" t="s">
        <v>3828</v>
      </c>
      <c r="S4551" t="s">
        <v>186</v>
      </c>
      <c r="T4551" t="s">
        <v>102</v>
      </c>
      <c r="U4551" t="s">
        <v>87</v>
      </c>
      <c r="V4551">
        <v>83172</v>
      </c>
      <c r="W4551">
        <v>62259</v>
      </c>
      <c r="X4551">
        <v>8.6</v>
      </c>
      <c r="Y4551">
        <v>12.1</v>
      </c>
      <c r="Z4551">
        <v>70874.52</v>
      </c>
      <c r="AB4551">
        <v>29.46</v>
      </c>
      <c r="AC4551">
        <v>2087963.36</v>
      </c>
      <c r="AD4551">
        <v>70283426.5</v>
      </c>
      <c r="AE4551">
        <v>162.5</v>
      </c>
      <c r="AF4551">
        <v>11421056806.25</v>
      </c>
      <c r="AG4551">
        <v>31876.12</v>
      </c>
      <c r="AH4551">
        <v>0</v>
      </c>
      <c r="AI4551">
        <v>0</v>
      </c>
      <c r="AJ4551">
        <v>0.95</v>
      </c>
      <c r="AK4551">
        <v>667692.55000000005</v>
      </c>
      <c r="AL4551">
        <v>0.22800000000000001</v>
      </c>
      <c r="AM4551">
        <v>160246.21</v>
      </c>
      <c r="AN4551">
        <v>313.39999999999998</v>
      </c>
      <c r="AO4551">
        <v>354.52</v>
      </c>
      <c r="AP4551">
        <v>111106.57</v>
      </c>
      <c r="AQ4551">
        <v>2391192.2599999998</v>
      </c>
      <c r="AR4551" t="s">
        <v>61</v>
      </c>
      <c r="AS4551" t="s">
        <v>61</v>
      </c>
      <c r="AT4551" t="s">
        <v>62</v>
      </c>
      <c r="AU4551" t="s">
        <v>63</v>
      </c>
    </row>
    <row r="4552" spans="1:47" x14ac:dyDescent="0.25">
      <c r="A4552" t="s">
        <v>5887</v>
      </c>
      <c r="B4552">
        <v>2022</v>
      </c>
      <c r="C4552">
        <v>11</v>
      </c>
      <c r="D4552" t="s">
        <v>119</v>
      </c>
      <c r="E4552" s="1">
        <v>44888</v>
      </c>
      <c r="F4552" s="1">
        <v>44914</v>
      </c>
      <c r="G4552">
        <v>26</v>
      </c>
      <c r="H4552">
        <v>11.4</v>
      </c>
      <c r="I4552" t="s">
        <v>65</v>
      </c>
      <c r="J4552" t="s">
        <v>66</v>
      </c>
      <c r="K4552" t="s">
        <v>245</v>
      </c>
      <c r="L4552">
        <v>8905.9</v>
      </c>
      <c r="M4552" t="s">
        <v>114</v>
      </c>
      <c r="N4552" t="s">
        <v>69</v>
      </c>
      <c r="O4552" t="s">
        <v>91</v>
      </c>
      <c r="P4552" t="s">
        <v>56</v>
      </c>
      <c r="Q4552" t="s">
        <v>257</v>
      </c>
      <c r="R4552" t="s">
        <v>2078</v>
      </c>
      <c r="S4552" t="s">
        <v>73</v>
      </c>
      <c r="T4552" t="s">
        <v>187</v>
      </c>
      <c r="U4552" t="s">
        <v>166</v>
      </c>
      <c r="V4552">
        <v>12437</v>
      </c>
      <c r="W4552">
        <v>8120</v>
      </c>
      <c r="X4552">
        <v>8.4</v>
      </c>
      <c r="Y4552">
        <v>12.1</v>
      </c>
      <c r="Z4552">
        <v>9588.85</v>
      </c>
      <c r="AB4552">
        <v>22.56</v>
      </c>
      <c r="AC4552">
        <v>216324.46</v>
      </c>
      <c r="AD4552">
        <v>8946205.2699999996</v>
      </c>
      <c r="AE4552">
        <v>214.54</v>
      </c>
      <c r="AF4552">
        <v>1919318878.6300001</v>
      </c>
      <c r="AG4552">
        <v>195126.93</v>
      </c>
      <c r="AH4552">
        <v>1.3</v>
      </c>
      <c r="AI4552">
        <v>25070.84</v>
      </c>
      <c r="AJ4552">
        <v>10.71</v>
      </c>
      <c r="AK4552">
        <v>0</v>
      </c>
      <c r="AL4552">
        <v>8.5999999999999993E-2</v>
      </c>
      <c r="AM4552">
        <v>7693.74</v>
      </c>
      <c r="AN4552">
        <v>613.79999999999995</v>
      </c>
      <c r="AO4552">
        <v>709.94</v>
      </c>
      <c r="AP4552">
        <v>435761.17</v>
      </c>
      <c r="AQ4552">
        <v>879977.14</v>
      </c>
      <c r="AR4552" t="s">
        <v>61</v>
      </c>
      <c r="AS4552" t="s">
        <v>61</v>
      </c>
      <c r="AT4552" t="s">
        <v>62</v>
      </c>
      <c r="AU4552" t="s">
        <v>63</v>
      </c>
    </row>
    <row r="4553" spans="1:47" x14ac:dyDescent="0.25">
      <c r="A4553" t="s">
        <v>5888</v>
      </c>
      <c r="B4553">
        <v>2020</v>
      </c>
      <c r="C4553">
        <v>3</v>
      </c>
      <c r="D4553" t="s">
        <v>48</v>
      </c>
      <c r="E4553" s="1">
        <v>43891</v>
      </c>
      <c r="F4553" s="1">
        <v>43910</v>
      </c>
      <c r="G4553">
        <v>19</v>
      </c>
      <c r="H4553">
        <v>20.9</v>
      </c>
      <c r="I4553" t="s">
        <v>49</v>
      </c>
      <c r="J4553" t="s">
        <v>50</v>
      </c>
      <c r="K4553" t="s">
        <v>51</v>
      </c>
      <c r="L4553">
        <v>2709</v>
      </c>
      <c r="M4553" t="s">
        <v>80</v>
      </c>
      <c r="N4553" t="s">
        <v>53</v>
      </c>
      <c r="O4553" t="s">
        <v>200</v>
      </c>
      <c r="P4553" t="s">
        <v>121</v>
      </c>
      <c r="Q4553" t="s">
        <v>70</v>
      </c>
      <c r="R4553" t="s">
        <v>884</v>
      </c>
      <c r="S4553" t="s">
        <v>186</v>
      </c>
      <c r="T4553" t="s">
        <v>187</v>
      </c>
      <c r="U4553" t="s">
        <v>103</v>
      </c>
      <c r="V4553">
        <v>123828</v>
      </c>
      <c r="W4553">
        <v>79677</v>
      </c>
      <c r="X4553">
        <v>24.2</v>
      </c>
      <c r="Y4553">
        <v>15.1</v>
      </c>
      <c r="Z4553">
        <v>99322.5</v>
      </c>
      <c r="AB4553">
        <v>15.77</v>
      </c>
      <c r="AC4553">
        <v>1566315.82</v>
      </c>
      <c r="AD4553">
        <v>7775958.5300000003</v>
      </c>
      <c r="AE4553">
        <v>166.53</v>
      </c>
      <c r="AF4553">
        <v>1294930374</v>
      </c>
      <c r="AG4553">
        <v>234592.11</v>
      </c>
      <c r="AH4553">
        <v>2.1</v>
      </c>
      <c r="AI4553">
        <v>21054.52</v>
      </c>
      <c r="AJ4553">
        <v>23.93</v>
      </c>
      <c r="AK4553">
        <v>1860786.88</v>
      </c>
      <c r="AL4553">
        <v>0.247</v>
      </c>
      <c r="AM4553">
        <v>19206.62</v>
      </c>
      <c r="AN4553">
        <v>510.4</v>
      </c>
      <c r="AO4553">
        <v>716.99</v>
      </c>
      <c r="AP4553">
        <v>365951.7</v>
      </c>
      <c r="AQ4553">
        <v>2207120.77</v>
      </c>
      <c r="AR4553" t="s">
        <v>61</v>
      </c>
      <c r="AS4553" t="s">
        <v>61</v>
      </c>
      <c r="AT4553" t="s">
        <v>62</v>
      </c>
      <c r="AU4553" t="s">
        <v>63</v>
      </c>
    </row>
    <row r="4554" spans="1:47" x14ac:dyDescent="0.25">
      <c r="A4554" t="s">
        <v>5889</v>
      </c>
      <c r="B4554">
        <v>2025</v>
      </c>
      <c r="C4554">
        <v>4</v>
      </c>
      <c r="D4554" t="s">
        <v>77</v>
      </c>
      <c r="E4554" s="1">
        <v>45770</v>
      </c>
      <c r="F4554" s="1">
        <v>45790</v>
      </c>
      <c r="G4554">
        <v>20</v>
      </c>
      <c r="H4554">
        <v>11.6</v>
      </c>
      <c r="I4554" t="s">
        <v>49</v>
      </c>
      <c r="J4554" t="s">
        <v>66</v>
      </c>
      <c r="K4554" t="s">
        <v>245</v>
      </c>
      <c r="L4554">
        <v>8905.9</v>
      </c>
      <c r="M4554" t="s">
        <v>68</v>
      </c>
      <c r="N4554" t="s">
        <v>106</v>
      </c>
      <c r="O4554" t="s">
        <v>99</v>
      </c>
      <c r="P4554" t="s">
        <v>108</v>
      </c>
      <c r="Q4554" t="s">
        <v>100</v>
      </c>
      <c r="R4554" t="s">
        <v>428</v>
      </c>
      <c r="S4554" t="s">
        <v>137</v>
      </c>
      <c r="T4554" t="s">
        <v>86</v>
      </c>
      <c r="U4554" t="s">
        <v>143</v>
      </c>
      <c r="V4554">
        <v>11500</v>
      </c>
      <c r="W4554">
        <v>8388</v>
      </c>
      <c r="X4554">
        <v>23.4</v>
      </c>
      <c r="Y4554">
        <v>13.8</v>
      </c>
      <c r="Z4554">
        <v>9694.56</v>
      </c>
      <c r="AB4554">
        <v>28.82</v>
      </c>
      <c r="AC4554">
        <v>279397.21999999997</v>
      </c>
      <c r="AD4554">
        <v>10199646.58</v>
      </c>
      <c r="AE4554">
        <v>283.89</v>
      </c>
      <c r="AF4554">
        <v>2895577667.5999999</v>
      </c>
      <c r="AG4554">
        <v>179793.53</v>
      </c>
      <c r="AH4554">
        <v>0.6</v>
      </c>
      <c r="AI4554">
        <v>18110.830000000002</v>
      </c>
      <c r="AJ4554">
        <v>10.1</v>
      </c>
      <c r="AK4554">
        <v>1030164.3</v>
      </c>
      <c r="AL4554">
        <v>6.7000000000000004E-2</v>
      </c>
      <c r="AM4554">
        <v>6833.76</v>
      </c>
      <c r="AN4554">
        <v>512.79999999999995</v>
      </c>
      <c r="AO4554">
        <v>617.38</v>
      </c>
      <c r="AP4554">
        <v>316592.46000000002</v>
      </c>
      <c r="AQ4554">
        <v>800727.8</v>
      </c>
      <c r="AR4554" t="s">
        <v>61</v>
      </c>
      <c r="AS4554" t="s">
        <v>61</v>
      </c>
      <c r="AT4554" t="s">
        <v>62</v>
      </c>
      <c r="AU4554" t="s">
        <v>63</v>
      </c>
    </row>
    <row r="4555" spans="1:47" x14ac:dyDescent="0.25">
      <c r="A4555" t="s">
        <v>5890</v>
      </c>
      <c r="B4555">
        <v>2023</v>
      </c>
      <c r="C4555">
        <v>10</v>
      </c>
      <c r="D4555" t="s">
        <v>119</v>
      </c>
      <c r="E4555" s="1">
        <v>45226</v>
      </c>
      <c r="F4555" s="1">
        <v>45243</v>
      </c>
      <c r="G4555">
        <v>17</v>
      </c>
      <c r="H4555">
        <v>13.9</v>
      </c>
      <c r="I4555" t="s">
        <v>49</v>
      </c>
      <c r="J4555" t="s">
        <v>66</v>
      </c>
      <c r="K4555" t="s">
        <v>248</v>
      </c>
      <c r="L4555">
        <v>9999</v>
      </c>
      <c r="M4555" t="s">
        <v>114</v>
      </c>
      <c r="N4555" t="s">
        <v>53</v>
      </c>
      <c r="O4555" t="s">
        <v>200</v>
      </c>
      <c r="P4555" t="s">
        <v>159</v>
      </c>
      <c r="Q4555" t="s">
        <v>92</v>
      </c>
      <c r="R4555" t="s">
        <v>1508</v>
      </c>
      <c r="S4555" t="s">
        <v>156</v>
      </c>
      <c r="T4555" t="s">
        <v>131</v>
      </c>
      <c r="U4555" t="s">
        <v>228</v>
      </c>
      <c r="V4555">
        <v>25347</v>
      </c>
      <c r="W4555">
        <v>14688</v>
      </c>
      <c r="X4555">
        <v>17.2</v>
      </c>
      <c r="Y4555">
        <v>15.6</v>
      </c>
      <c r="Z4555">
        <v>20975.22</v>
      </c>
      <c r="AA4555">
        <v>1498</v>
      </c>
      <c r="AB4555">
        <v>2016.51</v>
      </c>
      <c r="AC4555">
        <v>3020731.98</v>
      </c>
      <c r="AD4555">
        <v>18153213.899999999</v>
      </c>
      <c r="AE4555">
        <v>288.64999999999998</v>
      </c>
      <c r="AF4555">
        <v>5239925192.2299995</v>
      </c>
      <c r="AG4555">
        <v>144016.67000000001</v>
      </c>
      <c r="AH4555">
        <v>0</v>
      </c>
      <c r="AI4555">
        <v>0</v>
      </c>
      <c r="AJ4555">
        <v>7.17</v>
      </c>
      <c r="AK4555">
        <v>1301585.44</v>
      </c>
      <c r="AL4555">
        <v>0.29099999999999998</v>
      </c>
      <c r="AM4555">
        <v>52825.85</v>
      </c>
      <c r="AN4555">
        <v>324.8</v>
      </c>
      <c r="AO4555">
        <v>716.94</v>
      </c>
      <c r="AP4555">
        <v>232862.11</v>
      </c>
      <c r="AQ4555">
        <v>3450436.61</v>
      </c>
      <c r="AR4555" t="s">
        <v>61</v>
      </c>
      <c r="AS4555" t="s">
        <v>61</v>
      </c>
      <c r="AT4555" t="s">
        <v>62</v>
      </c>
      <c r="AU4555" t="s">
        <v>63</v>
      </c>
    </row>
    <row r="4556" spans="1:47" x14ac:dyDescent="0.25">
      <c r="A4556" t="s">
        <v>5891</v>
      </c>
      <c r="B4556">
        <v>2025</v>
      </c>
      <c r="C4556">
        <v>6</v>
      </c>
      <c r="D4556" t="s">
        <v>77</v>
      </c>
      <c r="E4556" s="1">
        <v>45814</v>
      </c>
      <c r="F4556" s="1">
        <v>45833</v>
      </c>
      <c r="G4556">
        <v>19</v>
      </c>
      <c r="H4556">
        <v>10.9</v>
      </c>
      <c r="I4556" t="s">
        <v>49</v>
      </c>
      <c r="J4556" t="s">
        <v>239</v>
      </c>
      <c r="K4556" t="s">
        <v>240</v>
      </c>
      <c r="L4556">
        <v>3105.2</v>
      </c>
      <c r="M4556" t="s">
        <v>98</v>
      </c>
      <c r="N4556" t="s">
        <v>106</v>
      </c>
      <c r="O4556" t="s">
        <v>200</v>
      </c>
      <c r="P4556" t="s">
        <v>159</v>
      </c>
      <c r="Q4556" t="s">
        <v>226</v>
      </c>
      <c r="R4556" t="s">
        <v>3572</v>
      </c>
      <c r="S4556" t="s">
        <v>161</v>
      </c>
      <c r="T4556" t="s">
        <v>59</v>
      </c>
      <c r="U4556" t="s">
        <v>103</v>
      </c>
      <c r="V4556">
        <v>36685</v>
      </c>
      <c r="W4556">
        <v>25927</v>
      </c>
      <c r="X4556">
        <v>20.100000000000001</v>
      </c>
      <c r="Y4556">
        <v>15.4</v>
      </c>
      <c r="Z4556">
        <v>33068.92</v>
      </c>
      <c r="AB4556">
        <v>23.32</v>
      </c>
      <c r="AC4556">
        <v>771167.21</v>
      </c>
      <c r="AD4556">
        <v>8696464.5800000001</v>
      </c>
      <c r="AE4556">
        <v>281.63</v>
      </c>
      <c r="AF4556">
        <v>2449185319.6700001</v>
      </c>
      <c r="AG4556">
        <v>96007.13</v>
      </c>
      <c r="AH4556">
        <v>0.4</v>
      </c>
      <c r="AI4556">
        <v>5317.08</v>
      </c>
      <c r="AJ4556">
        <v>13.83</v>
      </c>
      <c r="AK4556">
        <v>1202721.05</v>
      </c>
      <c r="AL4556">
        <v>0.32500000000000001</v>
      </c>
      <c r="AM4556">
        <v>28263.51</v>
      </c>
      <c r="AN4556">
        <v>914.8</v>
      </c>
      <c r="AO4556">
        <v>499.71</v>
      </c>
      <c r="AP4556">
        <v>457134.71</v>
      </c>
      <c r="AQ4556">
        <v>1357889.64</v>
      </c>
      <c r="AR4556" t="s">
        <v>61</v>
      </c>
      <c r="AS4556" t="s">
        <v>61</v>
      </c>
      <c r="AT4556" t="s">
        <v>62</v>
      </c>
      <c r="AU4556" t="s">
        <v>63</v>
      </c>
    </row>
    <row r="4557" spans="1:47" x14ac:dyDescent="0.25">
      <c r="A4557" t="s">
        <v>5892</v>
      </c>
      <c r="B4557">
        <v>2023</v>
      </c>
      <c r="C4557">
        <v>6</v>
      </c>
      <c r="D4557" t="s">
        <v>77</v>
      </c>
      <c r="E4557" s="1">
        <v>45079</v>
      </c>
      <c r="F4557" s="1">
        <v>45087</v>
      </c>
      <c r="G4557">
        <v>8</v>
      </c>
      <c r="H4557">
        <v>15.6</v>
      </c>
      <c r="I4557" t="s">
        <v>65</v>
      </c>
      <c r="J4557" t="s">
        <v>50</v>
      </c>
      <c r="K4557" t="s">
        <v>145</v>
      </c>
      <c r="L4557">
        <v>2710.19</v>
      </c>
      <c r="M4557" t="s">
        <v>80</v>
      </c>
      <c r="N4557" t="s">
        <v>53</v>
      </c>
      <c r="O4557" t="s">
        <v>54</v>
      </c>
      <c r="P4557" t="s">
        <v>184</v>
      </c>
      <c r="Q4557" t="s">
        <v>201</v>
      </c>
      <c r="R4557" t="s">
        <v>227</v>
      </c>
      <c r="S4557" t="s">
        <v>123</v>
      </c>
      <c r="T4557" t="s">
        <v>74</v>
      </c>
      <c r="U4557" t="s">
        <v>228</v>
      </c>
      <c r="V4557">
        <v>41406</v>
      </c>
      <c r="W4557">
        <v>23935</v>
      </c>
      <c r="X4557">
        <v>6.8</v>
      </c>
      <c r="Y4557">
        <v>10</v>
      </c>
      <c r="Z4557">
        <v>36494.86</v>
      </c>
      <c r="AB4557">
        <v>50.52</v>
      </c>
      <c r="AC4557">
        <v>1843720.33</v>
      </c>
      <c r="AD4557">
        <v>41380061.960000001</v>
      </c>
      <c r="AE4557">
        <v>287.98</v>
      </c>
      <c r="AF4557">
        <v>11916630243.24</v>
      </c>
      <c r="AG4557">
        <v>192926.96</v>
      </c>
      <c r="AH4557">
        <v>0.4</v>
      </c>
      <c r="AI4557">
        <v>9228.17</v>
      </c>
      <c r="AJ4557">
        <v>19.420000000000002</v>
      </c>
      <c r="AK4557">
        <v>0</v>
      </c>
      <c r="AL4557">
        <v>0.158</v>
      </c>
      <c r="AM4557">
        <v>65380.5</v>
      </c>
      <c r="AN4557">
        <v>420.4</v>
      </c>
      <c r="AO4557">
        <v>524.84</v>
      </c>
      <c r="AP4557">
        <v>220642.74</v>
      </c>
      <c r="AQ4557">
        <v>2331898.7000000002</v>
      </c>
      <c r="AR4557" t="s">
        <v>61</v>
      </c>
      <c r="AS4557" t="s">
        <v>61</v>
      </c>
      <c r="AT4557" t="s">
        <v>62</v>
      </c>
      <c r="AU4557" t="s">
        <v>63</v>
      </c>
    </row>
    <row r="4558" spans="1:47" x14ac:dyDescent="0.25">
      <c r="A4558" t="s">
        <v>5893</v>
      </c>
      <c r="B4558">
        <v>2021</v>
      </c>
      <c r="C4558">
        <v>12</v>
      </c>
      <c r="D4558" t="s">
        <v>119</v>
      </c>
      <c r="E4558" s="1">
        <v>44535</v>
      </c>
      <c r="F4558" s="1">
        <v>44543</v>
      </c>
      <c r="G4558">
        <v>8</v>
      </c>
      <c r="H4558">
        <v>15</v>
      </c>
      <c r="I4558" t="s">
        <v>65</v>
      </c>
      <c r="J4558" t="s">
        <v>66</v>
      </c>
      <c r="K4558" t="s">
        <v>245</v>
      </c>
      <c r="L4558">
        <v>8905.9</v>
      </c>
      <c r="M4558" t="s">
        <v>80</v>
      </c>
      <c r="N4558" t="s">
        <v>53</v>
      </c>
      <c r="O4558" t="s">
        <v>91</v>
      </c>
      <c r="P4558" t="s">
        <v>92</v>
      </c>
      <c r="Q4558" t="s">
        <v>71</v>
      </c>
      <c r="R4558" t="s">
        <v>1218</v>
      </c>
      <c r="S4558" t="s">
        <v>73</v>
      </c>
      <c r="T4558" t="s">
        <v>187</v>
      </c>
      <c r="U4558" t="s">
        <v>166</v>
      </c>
      <c r="V4558">
        <v>16418</v>
      </c>
      <c r="W4558">
        <v>9824</v>
      </c>
      <c r="X4558">
        <v>19.899999999999999</v>
      </c>
      <c r="Y4558">
        <v>10</v>
      </c>
      <c r="Z4558">
        <v>14669.68</v>
      </c>
      <c r="AB4558">
        <v>34.35</v>
      </c>
      <c r="AC4558">
        <v>503903.51</v>
      </c>
      <c r="AD4558">
        <v>6038186.9800000004</v>
      </c>
      <c r="AE4558">
        <v>168.27</v>
      </c>
      <c r="AF4558">
        <v>1016045723.12</v>
      </c>
      <c r="AG4558">
        <v>169406.8</v>
      </c>
      <c r="AH4558">
        <v>0</v>
      </c>
      <c r="AI4558">
        <v>0</v>
      </c>
      <c r="AJ4558">
        <v>21.75</v>
      </c>
      <c r="AK4558">
        <v>0</v>
      </c>
      <c r="AL4558">
        <v>0.16700000000000001</v>
      </c>
      <c r="AM4558">
        <v>10083.77</v>
      </c>
      <c r="AN4558">
        <v>165.4</v>
      </c>
      <c r="AO4558">
        <v>474.76</v>
      </c>
      <c r="AP4558">
        <v>78525.3</v>
      </c>
      <c r="AQ4558">
        <v>761919.38</v>
      </c>
      <c r="AR4558" t="s">
        <v>61</v>
      </c>
      <c r="AS4558" t="s">
        <v>61</v>
      </c>
      <c r="AT4558" t="s">
        <v>62</v>
      </c>
      <c r="AU4558" t="s">
        <v>63</v>
      </c>
    </row>
    <row r="4559" spans="1:47" x14ac:dyDescent="0.25">
      <c r="A4559" t="s">
        <v>5894</v>
      </c>
      <c r="B4559">
        <v>2020</v>
      </c>
      <c r="C4559">
        <v>1</v>
      </c>
      <c r="D4559" t="s">
        <v>48</v>
      </c>
      <c r="E4559" s="1">
        <v>43857</v>
      </c>
      <c r="F4559" s="1">
        <v>43876</v>
      </c>
      <c r="G4559">
        <v>19</v>
      </c>
      <c r="H4559">
        <v>1</v>
      </c>
      <c r="I4559" t="s">
        <v>65</v>
      </c>
      <c r="J4559" t="s">
        <v>112</v>
      </c>
      <c r="K4559" t="s">
        <v>126</v>
      </c>
      <c r="L4559">
        <v>2701.12</v>
      </c>
      <c r="M4559" t="s">
        <v>68</v>
      </c>
      <c r="N4559" t="s">
        <v>168</v>
      </c>
      <c r="O4559" t="s">
        <v>91</v>
      </c>
      <c r="P4559" t="s">
        <v>226</v>
      </c>
      <c r="Q4559" t="s">
        <v>146</v>
      </c>
      <c r="R4559" t="s">
        <v>2654</v>
      </c>
      <c r="S4559" t="s">
        <v>130</v>
      </c>
      <c r="T4559" t="s">
        <v>187</v>
      </c>
      <c r="U4559" t="s">
        <v>87</v>
      </c>
      <c r="V4559">
        <v>65756</v>
      </c>
      <c r="W4559">
        <v>36208</v>
      </c>
      <c r="X4559">
        <v>23.5</v>
      </c>
      <c r="Y4559">
        <v>15.5</v>
      </c>
      <c r="Z4559">
        <v>55698.63</v>
      </c>
      <c r="AB4559">
        <v>15.79</v>
      </c>
      <c r="AC4559">
        <v>879481.37</v>
      </c>
      <c r="AD4559">
        <v>9607456.6899999995</v>
      </c>
      <c r="AE4559">
        <v>158.21</v>
      </c>
      <c r="AF4559">
        <v>1519995722.9200001</v>
      </c>
      <c r="AG4559">
        <v>30106.15</v>
      </c>
      <c r="AH4559">
        <v>1.5</v>
      </c>
      <c r="AI4559">
        <v>46657.440000000002</v>
      </c>
      <c r="AJ4559">
        <v>18.489999999999998</v>
      </c>
      <c r="AK4559">
        <v>0</v>
      </c>
      <c r="AL4559">
        <v>0.193</v>
      </c>
      <c r="AM4559">
        <v>18542.39</v>
      </c>
      <c r="AN4559">
        <v>882.8</v>
      </c>
      <c r="AO4559">
        <v>551.59</v>
      </c>
      <c r="AP4559">
        <v>486943.65</v>
      </c>
      <c r="AQ4559">
        <v>1461731</v>
      </c>
      <c r="AR4559" t="s">
        <v>61</v>
      </c>
      <c r="AS4559" t="s">
        <v>61</v>
      </c>
      <c r="AT4559" t="s">
        <v>62</v>
      </c>
      <c r="AU4559" t="s">
        <v>63</v>
      </c>
    </row>
    <row r="4560" spans="1:47" x14ac:dyDescent="0.25">
      <c r="A4560" t="s">
        <v>5895</v>
      </c>
      <c r="B4560">
        <v>2024</v>
      </c>
      <c r="C4560">
        <v>9</v>
      </c>
      <c r="D4560" t="s">
        <v>89</v>
      </c>
      <c r="E4560" s="1">
        <v>45546</v>
      </c>
      <c r="F4560" s="1">
        <v>45575</v>
      </c>
      <c r="G4560">
        <v>29</v>
      </c>
      <c r="H4560">
        <v>3.2</v>
      </c>
      <c r="I4560" t="s">
        <v>65</v>
      </c>
      <c r="J4560" t="s">
        <v>112</v>
      </c>
      <c r="K4560" t="s">
        <v>199</v>
      </c>
      <c r="L4560">
        <v>7204.49</v>
      </c>
      <c r="M4560" t="s">
        <v>90</v>
      </c>
      <c r="N4560" t="s">
        <v>53</v>
      </c>
      <c r="O4560" t="s">
        <v>54</v>
      </c>
      <c r="P4560" t="s">
        <v>226</v>
      </c>
      <c r="Q4560" t="s">
        <v>71</v>
      </c>
      <c r="R4560" t="s">
        <v>3556</v>
      </c>
      <c r="S4560" t="s">
        <v>161</v>
      </c>
      <c r="T4560" t="s">
        <v>102</v>
      </c>
      <c r="U4560" t="s">
        <v>259</v>
      </c>
      <c r="V4560">
        <v>27446</v>
      </c>
      <c r="W4560">
        <v>20170</v>
      </c>
      <c r="X4560">
        <v>22.1</v>
      </c>
      <c r="Y4560">
        <v>12.4</v>
      </c>
      <c r="Z4560">
        <v>24570.48</v>
      </c>
      <c r="AB4560">
        <v>38.770000000000003</v>
      </c>
      <c r="AC4560">
        <v>952597.51</v>
      </c>
      <c r="AD4560">
        <v>25143955</v>
      </c>
      <c r="AE4560">
        <v>275.77</v>
      </c>
      <c r="AF4560">
        <v>6933948470.3500004</v>
      </c>
      <c r="AG4560">
        <v>173539.66</v>
      </c>
      <c r="AH4560">
        <v>1.9</v>
      </c>
      <c r="AI4560">
        <v>59758.13</v>
      </c>
      <c r="AJ4560">
        <v>14.34</v>
      </c>
      <c r="AK4560">
        <v>0</v>
      </c>
      <c r="AL4560">
        <v>0.18099999999999999</v>
      </c>
      <c r="AM4560">
        <v>45510.559999999998</v>
      </c>
      <c r="AN4560">
        <v>1252.5999999999999</v>
      </c>
      <c r="AO4560">
        <v>401.83</v>
      </c>
      <c r="AP4560">
        <v>503332.26</v>
      </c>
      <c r="AQ4560">
        <v>1734738.12</v>
      </c>
      <c r="AR4560" t="s">
        <v>61</v>
      </c>
      <c r="AS4560" t="s">
        <v>61</v>
      </c>
      <c r="AT4560" t="s">
        <v>62</v>
      </c>
      <c r="AU4560" t="s">
        <v>63</v>
      </c>
    </row>
    <row r="4561" spans="1:47" x14ac:dyDescent="0.25">
      <c r="A4561" t="s">
        <v>5896</v>
      </c>
      <c r="B4561">
        <v>2020</v>
      </c>
      <c r="C4561">
        <v>9</v>
      </c>
      <c r="D4561" t="s">
        <v>89</v>
      </c>
      <c r="E4561" s="1">
        <v>44095</v>
      </c>
      <c r="F4561" s="1">
        <v>44106</v>
      </c>
      <c r="G4561">
        <v>11</v>
      </c>
      <c r="H4561">
        <v>11.6</v>
      </c>
      <c r="I4561" t="s">
        <v>65</v>
      </c>
      <c r="J4561" t="s">
        <v>78</v>
      </c>
      <c r="K4561" t="s">
        <v>79</v>
      </c>
      <c r="L4561">
        <v>1005.9</v>
      </c>
      <c r="M4561" t="s">
        <v>114</v>
      </c>
      <c r="N4561" t="s">
        <v>53</v>
      </c>
      <c r="O4561" t="s">
        <v>54</v>
      </c>
      <c r="P4561" t="s">
        <v>70</v>
      </c>
      <c r="Q4561" t="s">
        <v>121</v>
      </c>
      <c r="R4561" t="s">
        <v>1251</v>
      </c>
      <c r="S4561" t="s">
        <v>85</v>
      </c>
      <c r="T4561" t="s">
        <v>102</v>
      </c>
      <c r="U4561" t="s">
        <v>75</v>
      </c>
      <c r="V4561">
        <v>68842</v>
      </c>
      <c r="W4561">
        <v>42497</v>
      </c>
      <c r="X4561">
        <v>21.7</v>
      </c>
      <c r="Y4561">
        <v>12.5</v>
      </c>
      <c r="Z4561">
        <v>52958.48</v>
      </c>
      <c r="AB4561">
        <v>12.88</v>
      </c>
      <c r="AC4561">
        <v>682105.22</v>
      </c>
      <c r="AD4561">
        <v>43450844.090000004</v>
      </c>
      <c r="AE4561">
        <v>160.25</v>
      </c>
      <c r="AF4561">
        <v>6962997765.4200001</v>
      </c>
      <c r="AG4561">
        <v>171855.2</v>
      </c>
      <c r="AH4561">
        <v>1.1000000000000001</v>
      </c>
      <c r="AI4561">
        <v>24405.33</v>
      </c>
      <c r="AJ4561">
        <v>7.95</v>
      </c>
      <c r="AK4561">
        <v>0</v>
      </c>
      <c r="AL4561">
        <v>0.26900000000000002</v>
      </c>
      <c r="AM4561">
        <v>116882.77</v>
      </c>
      <c r="AN4561">
        <v>215.8</v>
      </c>
      <c r="AO4561">
        <v>614.32000000000005</v>
      </c>
      <c r="AP4561">
        <v>132570.26</v>
      </c>
      <c r="AQ4561">
        <v>1127818.78</v>
      </c>
      <c r="AR4561" t="s">
        <v>61</v>
      </c>
      <c r="AS4561" t="s">
        <v>124</v>
      </c>
      <c r="AT4561" t="s">
        <v>62</v>
      </c>
      <c r="AU4561" t="s">
        <v>63</v>
      </c>
    </row>
    <row r="4562" spans="1:47" x14ac:dyDescent="0.25">
      <c r="A4562" t="s">
        <v>5897</v>
      </c>
      <c r="B4562">
        <v>2024</v>
      </c>
      <c r="C4562">
        <v>3</v>
      </c>
      <c r="D4562" t="s">
        <v>48</v>
      </c>
      <c r="E4562" s="1">
        <v>45364</v>
      </c>
      <c r="F4562" s="1">
        <v>45387</v>
      </c>
      <c r="G4562">
        <v>23</v>
      </c>
      <c r="H4562">
        <v>2</v>
      </c>
      <c r="I4562" t="s">
        <v>49</v>
      </c>
      <c r="J4562" t="s">
        <v>78</v>
      </c>
      <c r="K4562" t="s">
        <v>177</v>
      </c>
      <c r="L4562">
        <v>1001.99</v>
      </c>
      <c r="M4562" t="s">
        <v>68</v>
      </c>
      <c r="N4562" t="s">
        <v>81</v>
      </c>
      <c r="O4562" t="s">
        <v>107</v>
      </c>
      <c r="P4562" t="s">
        <v>204</v>
      </c>
      <c r="Q4562" t="s">
        <v>100</v>
      </c>
      <c r="R4562" t="s">
        <v>1458</v>
      </c>
      <c r="S4562" t="s">
        <v>130</v>
      </c>
      <c r="T4562" t="s">
        <v>74</v>
      </c>
      <c r="U4562" t="s">
        <v>259</v>
      </c>
      <c r="V4562">
        <v>62276</v>
      </c>
      <c r="W4562">
        <v>37701</v>
      </c>
      <c r="X4562">
        <v>10.5</v>
      </c>
      <c r="Y4562">
        <v>10.7</v>
      </c>
      <c r="Z4562">
        <v>50331.95</v>
      </c>
      <c r="AB4562">
        <v>15.95</v>
      </c>
      <c r="AC4562">
        <v>802794.6</v>
      </c>
      <c r="AD4562">
        <v>21481172.940000001</v>
      </c>
      <c r="AE4562">
        <v>273.94</v>
      </c>
      <c r="AF4562">
        <v>5884552515.1800003</v>
      </c>
      <c r="AG4562">
        <v>133540.04999999999</v>
      </c>
      <c r="AH4562">
        <v>0</v>
      </c>
      <c r="AI4562">
        <v>0</v>
      </c>
      <c r="AJ4562">
        <v>4.79</v>
      </c>
      <c r="AK4562">
        <v>1028948.18</v>
      </c>
      <c r="AL4562">
        <v>0.28299999999999997</v>
      </c>
      <c r="AM4562">
        <v>60791.72</v>
      </c>
      <c r="AN4562">
        <v>464.1</v>
      </c>
      <c r="AO4562">
        <v>428.37</v>
      </c>
      <c r="AP4562">
        <v>198806.52</v>
      </c>
      <c r="AQ4562">
        <v>1195932.8899999999</v>
      </c>
      <c r="AR4562" t="s">
        <v>61</v>
      </c>
      <c r="AS4562" t="s">
        <v>61</v>
      </c>
      <c r="AT4562" t="s">
        <v>62</v>
      </c>
      <c r="AU4562" t="s">
        <v>63</v>
      </c>
    </row>
    <row r="4563" spans="1:47" x14ac:dyDescent="0.25">
      <c r="A4563" t="s">
        <v>5898</v>
      </c>
      <c r="B4563">
        <v>2022</v>
      </c>
      <c r="C4563">
        <v>2</v>
      </c>
      <c r="D4563" t="s">
        <v>48</v>
      </c>
      <c r="E4563" s="1">
        <v>44593</v>
      </c>
      <c r="F4563" s="1">
        <v>44605</v>
      </c>
      <c r="G4563">
        <v>12</v>
      </c>
      <c r="H4563">
        <v>6.3</v>
      </c>
      <c r="I4563" t="s">
        <v>65</v>
      </c>
      <c r="J4563" t="s">
        <v>50</v>
      </c>
      <c r="K4563" t="s">
        <v>51</v>
      </c>
      <c r="L4563">
        <v>2709</v>
      </c>
      <c r="M4563" t="s">
        <v>68</v>
      </c>
      <c r="N4563" t="s">
        <v>69</v>
      </c>
      <c r="O4563" t="s">
        <v>107</v>
      </c>
      <c r="P4563" t="s">
        <v>184</v>
      </c>
      <c r="Q4563" t="s">
        <v>201</v>
      </c>
      <c r="R4563" t="s">
        <v>2545</v>
      </c>
      <c r="S4563" t="s">
        <v>186</v>
      </c>
      <c r="T4563" t="s">
        <v>86</v>
      </c>
      <c r="U4563" t="s">
        <v>228</v>
      </c>
      <c r="V4563">
        <v>103704</v>
      </c>
      <c r="W4563">
        <v>62015</v>
      </c>
      <c r="X4563">
        <v>1.2</v>
      </c>
      <c r="Y4563">
        <v>10.5</v>
      </c>
      <c r="Z4563">
        <v>83720.5</v>
      </c>
      <c r="AB4563">
        <v>13.1</v>
      </c>
      <c r="AC4563">
        <v>1096738.55</v>
      </c>
      <c r="AD4563">
        <v>7971866.0099999998</v>
      </c>
      <c r="AE4563">
        <v>212.58</v>
      </c>
      <c r="AF4563">
        <v>1694659276.4100001</v>
      </c>
      <c r="AG4563">
        <v>231079.59</v>
      </c>
      <c r="AH4563">
        <v>0.8</v>
      </c>
      <c r="AI4563">
        <v>27674.77</v>
      </c>
      <c r="AJ4563">
        <v>13.57</v>
      </c>
      <c r="AK4563">
        <v>0</v>
      </c>
      <c r="AL4563">
        <v>9.8000000000000004E-2</v>
      </c>
      <c r="AM4563">
        <v>7812.43</v>
      </c>
      <c r="AN4563">
        <v>264.7</v>
      </c>
      <c r="AO4563">
        <v>480.94</v>
      </c>
      <c r="AP4563">
        <v>127304.82</v>
      </c>
      <c r="AQ4563">
        <v>1490610.16</v>
      </c>
      <c r="AR4563" t="s">
        <v>61</v>
      </c>
      <c r="AS4563" t="s">
        <v>61</v>
      </c>
      <c r="AT4563" t="s">
        <v>62</v>
      </c>
      <c r="AU4563" t="s">
        <v>63</v>
      </c>
    </row>
    <row r="4564" spans="1:47" x14ac:dyDescent="0.25">
      <c r="A4564" t="s">
        <v>5899</v>
      </c>
      <c r="B4564">
        <v>2025</v>
      </c>
      <c r="C4564">
        <v>3</v>
      </c>
      <c r="D4564" t="s">
        <v>48</v>
      </c>
      <c r="E4564" s="1">
        <v>45747</v>
      </c>
      <c r="F4564" s="1">
        <v>45769</v>
      </c>
      <c r="G4564">
        <v>22</v>
      </c>
      <c r="H4564">
        <v>16.3</v>
      </c>
      <c r="I4564" t="s">
        <v>49</v>
      </c>
      <c r="J4564" t="s">
        <v>66</v>
      </c>
      <c r="K4564" t="s">
        <v>245</v>
      </c>
      <c r="L4564">
        <v>8905.9</v>
      </c>
      <c r="M4564" t="s">
        <v>68</v>
      </c>
      <c r="N4564" t="s">
        <v>81</v>
      </c>
      <c r="O4564" t="s">
        <v>200</v>
      </c>
      <c r="P4564" t="s">
        <v>131</v>
      </c>
      <c r="Q4564" t="s">
        <v>226</v>
      </c>
      <c r="R4564" t="s">
        <v>2500</v>
      </c>
      <c r="S4564" t="s">
        <v>137</v>
      </c>
      <c r="T4564" t="s">
        <v>148</v>
      </c>
      <c r="U4564" t="s">
        <v>143</v>
      </c>
      <c r="V4564">
        <v>3068</v>
      </c>
      <c r="W4564">
        <v>1857</v>
      </c>
      <c r="X4564">
        <v>22.6</v>
      </c>
      <c r="Y4564">
        <v>10.199999999999999</v>
      </c>
      <c r="Z4564">
        <v>2639.73</v>
      </c>
      <c r="AB4564">
        <v>18.45</v>
      </c>
      <c r="AC4564">
        <v>48703.02</v>
      </c>
      <c r="AD4564">
        <v>1189911.0900000001</v>
      </c>
      <c r="AE4564">
        <v>282.72000000000003</v>
      </c>
      <c r="AF4564">
        <v>336411663.36000001</v>
      </c>
      <c r="AG4564">
        <v>54849.89</v>
      </c>
      <c r="AH4564">
        <v>0.6</v>
      </c>
      <c r="AI4564">
        <v>17077.240000000002</v>
      </c>
      <c r="AJ4564">
        <v>4.09</v>
      </c>
      <c r="AK4564">
        <v>48667.360000000001</v>
      </c>
      <c r="AL4564">
        <v>0.315</v>
      </c>
      <c r="AM4564">
        <v>3748.22</v>
      </c>
      <c r="AN4564">
        <v>732.5</v>
      </c>
      <c r="AO4564">
        <v>518.5</v>
      </c>
      <c r="AP4564">
        <v>379801.25</v>
      </c>
      <c r="AQ4564">
        <v>504179.62</v>
      </c>
      <c r="AR4564" t="s">
        <v>61</v>
      </c>
      <c r="AS4564" t="s">
        <v>61</v>
      </c>
      <c r="AT4564" t="s">
        <v>62</v>
      </c>
      <c r="AU4564" t="s">
        <v>63</v>
      </c>
    </row>
    <row r="4565" spans="1:47" x14ac:dyDescent="0.25">
      <c r="A4565" t="s">
        <v>5900</v>
      </c>
      <c r="B4565">
        <v>2021</v>
      </c>
      <c r="C4565">
        <v>11</v>
      </c>
      <c r="D4565" t="s">
        <v>119</v>
      </c>
      <c r="E4565" s="1">
        <v>44519</v>
      </c>
      <c r="F4565" s="1">
        <v>44535</v>
      </c>
      <c r="G4565">
        <v>16</v>
      </c>
      <c r="H4565">
        <v>11.8</v>
      </c>
      <c r="I4565" t="s">
        <v>49</v>
      </c>
      <c r="J4565" t="s">
        <v>239</v>
      </c>
      <c r="K4565" t="s">
        <v>265</v>
      </c>
      <c r="L4565">
        <v>3102.1</v>
      </c>
      <c r="M4565" t="s">
        <v>68</v>
      </c>
      <c r="N4565" t="s">
        <v>81</v>
      </c>
      <c r="O4565" t="s">
        <v>107</v>
      </c>
      <c r="P4565" t="s">
        <v>146</v>
      </c>
      <c r="Q4565" t="s">
        <v>70</v>
      </c>
      <c r="R4565" t="s">
        <v>1210</v>
      </c>
      <c r="S4565" t="s">
        <v>161</v>
      </c>
      <c r="T4565" t="s">
        <v>131</v>
      </c>
      <c r="U4565" t="s">
        <v>75</v>
      </c>
      <c r="V4565">
        <v>34364</v>
      </c>
      <c r="W4565">
        <v>25124</v>
      </c>
      <c r="X4565">
        <v>6.5</v>
      </c>
      <c r="Y4565">
        <v>14.6</v>
      </c>
      <c r="Z4565">
        <v>27475.81</v>
      </c>
      <c r="AB4565">
        <v>26.55</v>
      </c>
      <c r="AC4565">
        <v>729482.76</v>
      </c>
      <c r="AD4565">
        <v>14151141.18</v>
      </c>
      <c r="AE4565">
        <v>173.62</v>
      </c>
      <c r="AF4565">
        <v>2456921131.6700001</v>
      </c>
      <c r="AG4565">
        <v>48376.7</v>
      </c>
      <c r="AH4565">
        <v>2.7</v>
      </c>
      <c r="AI4565">
        <v>39398.339999999997</v>
      </c>
      <c r="AJ4565">
        <v>2.0499999999999998</v>
      </c>
      <c r="AK4565">
        <v>290098.39</v>
      </c>
      <c r="AL4565">
        <v>5.6000000000000001E-2</v>
      </c>
      <c r="AM4565">
        <v>7924.64</v>
      </c>
      <c r="AN4565">
        <v>788.1</v>
      </c>
      <c r="AO4565">
        <v>445.95</v>
      </c>
      <c r="AP4565">
        <v>351453.2</v>
      </c>
      <c r="AQ4565">
        <v>1176635.6399999999</v>
      </c>
      <c r="AR4565" t="s">
        <v>124</v>
      </c>
      <c r="AS4565" t="s">
        <v>61</v>
      </c>
      <c r="AT4565" t="s">
        <v>293</v>
      </c>
      <c r="AU4565" t="s">
        <v>63</v>
      </c>
    </row>
    <row r="4566" spans="1:47" x14ac:dyDescent="0.25">
      <c r="A4566" t="s">
        <v>5901</v>
      </c>
      <c r="B4566">
        <v>2023</v>
      </c>
      <c r="C4566">
        <v>12</v>
      </c>
      <c r="D4566" t="s">
        <v>119</v>
      </c>
      <c r="E4566" s="1">
        <v>45270</v>
      </c>
      <c r="F4566" s="1">
        <v>45304</v>
      </c>
      <c r="G4566">
        <v>34</v>
      </c>
      <c r="H4566">
        <v>12.3</v>
      </c>
      <c r="I4566" t="s">
        <v>49</v>
      </c>
      <c r="J4566" t="s">
        <v>66</v>
      </c>
      <c r="K4566" t="s">
        <v>248</v>
      </c>
      <c r="L4566">
        <v>9999</v>
      </c>
      <c r="M4566" t="s">
        <v>98</v>
      </c>
      <c r="N4566" t="s">
        <v>81</v>
      </c>
      <c r="O4566" t="s">
        <v>189</v>
      </c>
      <c r="P4566" t="s">
        <v>164</v>
      </c>
      <c r="Q4566" t="s">
        <v>82</v>
      </c>
      <c r="R4566" t="s">
        <v>324</v>
      </c>
      <c r="S4566" t="s">
        <v>156</v>
      </c>
      <c r="T4566" t="s">
        <v>59</v>
      </c>
      <c r="U4566" t="s">
        <v>60</v>
      </c>
      <c r="V4566">
        <v>10677</v>
      </c>
      <c r="W4566">
        <v>6462</v>
      </c>
      <c r="X4566">
        <v>18.399999999999999</v>
      </c>
      <c r="Y4566">
        <v>11.5</v>
      </c>
      <c r="Z4566">
        <v>9815.6</v>
      </c>
      <c r="AA4566">
        <v>701</v>
      </c>
      <c r="AB4566">
        <v>4307.2299999999996</v>
      </c>
      <c r="AC4566">
        <v>3019368.23</v>
      </c>
      <c r="AD4566">
        <v>34904175.439999998</v>
      </c>
      <c r="AE4566">
        <v>281.68</v>
      </c>
      <c r="AF4566">
        <v>9831808137.9400005</v>
      </c>
      <c r="AG4566">
        <v>120417.93</v>
      </c>
      <c r="AH4566">
        <v>0.8</v>
      </c>
      <c r="AI4566">
        <v>15201.34</v>
      </c>
      <c r="AJ4566">
        <v>15</v>
      </c>
      <c r="AK4566">
        <v>5235626.32</v>
      </c>
      <c r="AL4566">
        <v>0.217</v>
      </c>
      <c r="AM4566">
        <v>75742.06</v>
      </c>
      <c r="AN4566">
        <v>1473.3</v>
      </c>
      <c r="AO4566">
        <v>576.41999999999996</v>
      </c>
      <c r="AP4566">
        <v>849239.59</v>
      </c>
      <c r="AQ4566">
        <v>4079969.15</v>
      </c>
      <c r="AR4566" t="s">
        <v>124</v>
      </c>
      <c r="AS4566" t="s">
        <v>61</v>
      </c>
      <c r="AT4566" t="s">
        <v>62</v>
      </c>
      <c r="AU4566" t="s">
        <v>63</v>
      </c>
    </row>
    <row r="4567" spans="1:47" x14ac:dyDescent="0.25">
      <c r="A4567" t="s">
        <v>5902</v>
      </c>
      <c r="B4567">
        <v>2022</v>
      </c>
      <c r="C4567">
        <v>7</v>
      </c>
      <c r="D4567" t="s">
        <v>89</v>
      </c>
      <c r="E4567" s="1">
        <v>44747</v>
      </c>
      <c r="F4567" s="1">
        <v>44773</v>
      </c>
      <c r="G4567">
        <v>26</v>
      </c>
      <c r="H4567">
        <v>4.4000000000000004</v>
      </c>
      <c r="I4567" t="s">
        <v>65</v>
      </c>
      <c r="J4567" t="s">
        <v>112</v>
      </c>
      <c r="K4567" t="s">
        <v>113</v>
      </c>
      <c r="L4567">
        <v>7304.39</v>
      </c>
      <c r="M4567" t="s">
        <v>114</v>
      </c>
      <c r="N4567" t="s">
        <v>81</v>
      </c>
      <c r="O4567" t="s">
        <v>107</v>
      </c>
      <c r="P4567" t="s">
        <v>100</v>
      </c>
      <c r="Q4567" t="s">
        <v>121</v>
      </c>
      <c r="R4567" t="s">
        <v>2855</v>
      </c>
      <c r="S4567" t="s">
        <v>73</v>
      </c>
      <c r="T4567" t="s">
        <v>162</v>
      </c>
      <c r="U4567" t="s">
        <v>259</v>
      </c>
      <c r="V4567">
        <v>9299</v>
      </c>
      <c r="W4567">
        <v>6115</v>
      </c>
      <c r="X4567">
        <v>19</v>
      </c>
      <c r="Y4567">
        <v>12.7</v>
      </c>
      <c r="Z4567">
        <v>7247.88</v>
      </c>
      <c r="AB4567">
        <v>13.72</v>
      </c>
      <c r="AC4567">
        <v>99440.91</v>
      </c>
      <c r="AD4567">
        <v>4335246.9400000004</v>
      </c>
      <c r="AE4567">
        <v>213.52</v>
      </c>
      <c r="AF4567">
        <v>925661926.63</v>
      </c>
      <c r="AG4567">
        <v>200923.39</v>
      </c>
      <c r="AH4567">
        <v>1.6</v>
      </c>
      <c r="AI4567">
        <v>34980.910000000003</v>
      </c>
      <c r="AJ4567">
        <v>5.53</v>
      </c>
      <c r="AK4567">
        <v>0</v>
      </c>
      <c r="AL4567">
        <v>9.8000000000000004E-2</v>
      </c>
      <c r="AM4567">
        <v>4248.54</v>
      </c>
      <c r="AN4567">
        <v>1141.4000000000001</v>
      </c>
      <c r="AO4567">
        <v>653.73</v>
      </c>
      <c r="AP4567">
        <v>746167.42</v>
      </c>
      <c r="AQ4567">
        <v>1085761.17</v>
      </c>
      <c r="AR4567" t="s">
        <v>61</v>
      </c>
      <c r="AS4567" t="s">
        <v>61</v>
      </c>
      <c r="AT4567" t="s">
        <v>62</v>
      </c>
      <c r="AU4567" t="s">
        <v>63</v>
      </c>
    </row>
    <row r="4568" spans="1:47" x14ac:dyDescent="0.25">
      <c r="A4568" t="s">
        <v>5903</v>
      </c>
      <c r="B4568">
        <v>2021</v>
      </c>
      <c r="C4568">
        <v>5</v>
      </c>
      <c r="D4568" t="s">
        <v>77</v>
      </c>
      <c r="E4568" s="1">
        <v>44327</v>
      </c>
      <c r="F4568" s="1">
        <v>44333</v>
      </c>
      <c r="G4568">
        <v>6</v>
      </c>
      <c r="H4568">
        <v>18.899999999999999</v>
      </c>
      <c r="I4568" t="s">
        <v>65</v>
      </c>
      <c r="J4568" t="s">
        <v>50</v>
      </c>
      <c r="K4568" t="s">
        <v>51</v>
      </c>
      <c r="L4568">
        <v>2709</v>
      </c>
      <c r="M4568" t="s">
        <v>114</v>
      </c>
      <c r="N4568" t="s">
        <v>53</v>
      </c>
      <c r="O4568" t="s">
        <v>99</v>
      </c>
      <c r="P4568" t="s">
        <v>70</v>
      </c>
      <c r="Q4568" t="s">
        <v>83</v>
      </c>
      <c r="R4568" t="s">
        <v>1032</v>
      </c>
      <c r="S4568" t="s">
        <v>186</v>
      </c>
      <c r="T4568" t="s">
        <v>162</v>
      </c>
      <c r="U4568" t="s">
        <v>103</v>
      </c>
      <c r="V4568">
        <v>75262</v>
      </c>
      <c r="W4568">
        <v>46494</v>
      </c>
      <c r="X4568">
        <v>23.7</v>
      </c>
      <c r="Y4568">
        <v>13</v>
      </c>
      <c r="Z4568">
        <v>65769.070000000007</v>
      </c>
      <c r="AB4568">
        <v>21.39</v>
      </c>
      <c r="AC4568">
        <v>1406800.41</v>
      </c>
      <c r="AD4568">
        <v>4871515.01</v>
      </c>
      <c r="AE4568">
        <v>169.39</v>
      </c>
      <c r="AF4568">
        <v>825185927.53999996</v>
      </c>
      <c r="AG4568">
        <v>85785.76</v>
      </c>
      <c r="AH4568">
        <v>3.4</v>
      </c>
      <c r="AI4568">
        <v>82252.11</v>
      </c>
      <c r="AJ4568">
        <v>20.03</v>
      </c>
      <c r="AK4568">
        <v>0</v>
      </c>
      <c r="AL4568">
        <v>0.19</v>
      </c>
      <c r="AM4568">
        <v>9255.8799999999992</v>
      </c>
      <c r="AN4568">
        <v>298.8</v>
      </c>
      <c r="AO4568">
        <v>547.09</v>
      </c>
      <c r="AP4568">
        <v>163470.49</v>
      </c>
      <c r="AQ4568">
        <v>1747564.65</v>
      </c>
      <c r="AR4568" t="s">
        <v>124</v>
      </c>
      <c r="AS4568" t="s">
        <v>61</v>
      </c>
      <c r="AT4568" t="s">
        <v>62</v>
      </c>
      <c r="AU4568" t="s">
        <v>63</v>
      </c>
    </row>
    <row r="4569" spans="1:47" x14ac:dyDescent="0.25">
      <c r="A4569" t="s">
        <v>5904</v>
      </c>
      <c r="B4569">
        <v>2025</v>
      </c>
      <c r="C4569">
        <v>11</v>
      </c>
      <c r="D4569" t="s">
        <v>119</v>
      </c>
      <c r="E4569" s="1">
        <v>45975</v>
      </c>
      <c r="F4569" s="1">
        <v>45993</v>
      </c>
      <c r="G4569">
        <v>18</v>
      </c>
      <c r="H4569">
        <v>4.4000000000000004</v>
      </c>
      <c r="I4569" t="s">
        <v>49</v>
      </c>
      <c r="J4569" t="s">
        <v>50</v>
      </c>
      <c r="K4569" t="s">
        <v>120</v>
      </c>
      <c r="L4569">
        <v>2710.1921000000002</v>
      </c>
      <c r="M4569" t="s">
        <v>80</v>
      </c>
      <c r="N4569" t="s">
        <v>53</v>
      </c>
      <c r="O4569" t="s">
        <v>107</v>
      </c>
      <c r="P4569" t="s">
        <v>201</v>
      </c>
      <c r="Q4569" t="s">
        <v>70</v>
      </c>
      <c r="R4569" t="s">
        <v>1836</v>
      </c>
      <c r="S4569" t="s">
        <v>142</v>
      </c>
      <c r="T4569" t="s">
        <v>187</v>
      </c>
      <c r="U4569" t="s">
        <v>75</v>
      </c>
      <c r="V4569">
        <v>56860</v>
      </c>
      <c r="W4569">
        <v>31806</v>
      </c>
      <c r="X4569">
        <v>15.7</v>
      </c>
      <c r="Y4569">
        <v>13.2</v>
      </c>
      <c r="Z4569">
        <v>50572.08</v>
      </c>
      <c r="AB4569">
        <v>38.71</v>
      </c>
      <c r="AC4569">
        <v>1957645.22</v>
      </c>
      <c r="AD4569">
        <v>56493564.850000001</v>
      </c>
      <c r="AE4569">
        <v>277.18</v>
      </c>
      <c r="AF4569">
        <v>15658886305.120001</v>
      </c>
      <c r="AG4569">
        <v>244210.96</v>
      </c>
      <c r="AH4569">
        <v>0</v>
      </c>
      <c r="AI4569">
        <v>0</v>
      </c>
      <c r="AJ4569">
        <v>14.6</v>
      </c>
      <c r="AK4569">
        <v>8248060.4699999997</v>
      </c>
      <c r="AL4569">
        <v>0.245</v>
      </c>
      <c r="AM4569">
        <v>138409.23000000001</v>
      </c>
      <c r="AN4569">
        <v>777.4</v>
      </c>
      <c r="AO4569">
        <v>667.16</v>
      </c>
      <c r="AP4569">
        <v>518650.18</v>
      </c>
      <c r="AQ4569">
        <v>2858915.59</v>
      </c>
      <c r="AR4569" t="s">
        <v>61</v>
      </c>
      <c r="AS4569" t="s">
        <v>61</v>
      </c>
      <c r="AT4569" t="s">
        <v>62</v>
      </c>
      <c r="AU4569" t="s">
        <v>63</v>
      </c>
    </row>
    <row r="4570" spans="1:47" x14ac:dyDescent="0.25">
      <c r="A4570" t="s">
        <v>5905</v>
      </c>
      <c r="B4570">
        <v>2021</v>
      </c>
      <c r="C4570">
        <v>2</v>
      </c>
      <c r="D4570" t="s">
        <v>48</v>
      </c>
      <c r="E4570" s="1">
        <v>44238</v>
      </c>
      <c r="F4570" s="1">
        <v>44264</v>
      </c>
      <c r="G4570">
        <v>26</v>
      </c>
      <c r="H4570">
        <v>9.9</v>
      </c>
      <c r="I4570" t="s">
        <v>49</v>
      </c>
      <c r="J4570" t="s">
        <v>66</v>
      </c>
      <c r="K4570" t="s">
        <v>248</v>
      </c>
      <c r="L4570">
        <v>9999</v>
      </c>
      <c r="M4570" t="s">
        <v>68</v>
      </c>
      <c r="N4570" t="s">
        <v>81</v>
      </c>
      <c r="O4570" t="s">
        <v>189</v>
      </c>
      <c r="P4570" t="s">
        <v>159</v>
      </c>
      <c r="Q4570" t="s">
        <v>56</v>
      </c>
      <c r="R4570" t="s">
        <v>1067</v>
      </c>
      <c r="S4570" t="s">
        <v>156</v>
      </c>
      <c r="T4570" t="s">
        <v>86</v>
      </c>
      <c r="U4570" t="s">
        <v>166</v>
      </c>
      <c r="V4570">
        <v>9170</v>
      </c>
      <c r="W4570">
        <v>6833</v>
      </c>
      <c r="X4570">
        <v>18.3</v>
      </c>
      <c r="Y4570">
        <v>10.3</v>
      </c>
      <c r="Z4570">
        <v>8369.16</v>
      </c>
      <c r="AB4570">
        <v>3070.39</v>
      </c>
      <c r="AC4570">
        <v>1833022.83</v>
      </c>
      <c r="AD4570">
        <v>26470899.859999999</v>
      </c>
      <c r="AE4570">
        <v>166.18</v>
      </c>
      <c r="AF4570">
        <v>4398934138.7299995</v>
      </c>
      <c r="AG4570">
        <v>68722.06</v>
      </c>
      <c r="AH4570">
        <v>2.1</v>
      </c>
      <c r="AI4570">
        <v>29105.360000000001</v>
      </c>
      <c r="AJ4570">
        <v>8.75</v>
      </c>
      <c r="AK4570">
        <v>2316203.7400000002</v>
      </c>
      <c r="AL4570">
        <v>0.126</v>
      </c>
      <c r="AM4570">
        <v>33353.33</v>
      </c>
      <c r="AN4570">
        <v>575.6</v>
      </c>
      <c r="AO4570">
        <v>387.37</v>
      </c>
      <c r="AP4570">
        <v>222970.17</v>
      </c>
      <c r="AQ4570">
        <v>2187173.75</v>
      </c>
      <c r="AR4570" t="s">
        <v>61</v>
      </c>
      <c r="AS4570" t="s">
        <v>61</v>
      </c>
      <c r="AT4570" t="s">
        <v>62</v>
      </c>
      <c r="AU4570" t="s">
        <v>63</v>
      </c>
    </row>
    <row r="4571" spans="1:47" x14ac:dyDescent="0.25">
      <c r="A4571" t="s">
        <v>5906</v>
      </c>
      <c r="B4571">
        <v>2022</v>
      </c>
      <c r="C4571">
        <v>7</v>
      </c>
      <c r="D4571" t="s">
        <v>89</v>
      </c>
      <c r="E4571" s="1">
        <v>44764</v>
      </c>
      <c r="F4571" s="1">
        <v>44790</v>
      </c>
      <c r="G4571">
        <v>26</v>
      </c>
      <c r="H4571">
        <v>11.6</v>
      </c>
      <c r="I4571" t="s">
        <v>65</v>
      </c>
      <c r="J4571" t="s">
        <v>78</v>
      </c>
      <c r="K4571" t="s">
        <v>177</v>
      </c>
      <c r="L4571">
        <v>1001.99</v>
      </c>
      <c r="M4571" t="s">
        <v>114</v>
      </c>
      <c r="N4571" t="s">
        <v>53</v>
      </c>
      <c r="O4571" t="s">
        <v>91</v>
      </c>
      <c r="P4571" t="s">
        <v>82</v>
      </c>
      <c r="Q4571" t="s">
        <v>159</v>
      </c>
      <c r="R4571" t="s">
        <v>5907</v>
      </c>
      <c r="S4571" t="s">
        <v>130</v>
      </c>
      <c r="T4571" t="s">
        <v>86</v>
      </c>
      <c r="U4571" t="s">
        <v>181</v>
      </c>
      <c r="V4571">
        <v>74158</v>
      </c>
      <c r="W4571">
        <v>49534</v>
      </c>
      <c r="X4571">
        <v>5.3</v>
      </c>
      <c r="Y4571">
        <v>14.6</v>
      </c>
      <c r="Z4571">
        <v>64823.05</v>
      </c>
      <c r="AB4571">
        <v>29.56</v>
      </c>
      <c r="AC4571">
        <v>1916169.36</v>
      </c>
      <c r="AD4571">
        <v>25725027.390000001</v>
      </c>
      <c r="AE4571">
        <v>216.02</v>
      </c>
      <c r="AF4571">
        <v>5557120416.79</v>
      </c>
      <c r="AG4571">
        <v>129359.99</v>
      </c>
      <c r="AH4571">
        <v>0.1</v>
      </c>
      <c r="AI4571">
        <v>2466.39</v>
      </c>
      <c r="AJ4571">
        <v>23.61</v>
      </c>
      <c r="AK4571">
        <v>0</v>
      </c>
      <c r="AL4571">
        <v>0.245</v>
      </c>
      <c r="AM4571">
        <v>63026.32</v>
      </c>
      <c r="AN4571">
        <v>486.4</v>
      </c>
      <c r="AO4571">
        <v>654.37</v>
      </c>
      <c r="AP4571">
        <v>318285.57</v>
      </c>
      <c r="AQ4571">
        <v>2429307.63</v>
      </c>
      <c r="AR4571" t="s">
        <v>61</v>
      </c>
      <c r="AS4571" t="s">
        <v>61</v>
      </c>
      <c r="AT4571" t="s">
        <v>62</v>
      </c>
      <c r="AU4571" t="s">
        <v>63</v>
      </c>
    </row>
    <row r="4572" spans="1:47" x14ac:dyDescent="0.25">
      <c r="A4572" t="s">
        <v>5908</v>
      </c>
      <c r="B4572">
        <v>2025</v>
      </c>
      <c r="C4572">
        <v>9</v>
      </c>
      <c r="D4572" t="s">
        <v>89</v>
      </c>
      <c r="E4572" s="1">
        <v>45930</v>
      </c>
      <c r="F4572" s="1">
        <v>45939</v>
      </c>
      <c r="G4572">
        <v>9</v>
      </c>
      <c r="I4572" t="s">
        <v>65</v>
      </c>
      <c r="J4572" t="s">
        <v>50</v>
      </c>
      <c r="K4572" t="s">
        <v>145</v>
      </c>
      <c r="L4572">
        <v>2710.19</v>
      </c>
      <c r="M4572" t="s">
        <v>68</v>
      </c>
      <c r="N4572" t="s">
        <v>53</v>
      </c>
      <c r="O4572" t="s">
        <v>200</v>
      </c>
      <c r="P4572" t="s">
        <v>226</v>
      </c>
      <c r="Q4572" t="s">
        <v>230</v>
      </c>
      <c r="R4572" t="s">
        <v>2248</v>
      </c>
      <c r="S4572" t="s">
        <v>123</v>
      </c>
      <c r="T4572" t="s">
        <v>148</v>
      </c>
      <c r="U4572" t="s">
        <v>143</v>
      </c>
      <c r="V4572">
        <v>78009</v>
      </c>
      <c r="W4572">
        <v>58394</v>
      </c>
      <c r="X4572">
        <v>7.2</v>
      </c>
      <c r="Y4572">
        <v>15.1</v>
      </c>
      <c r="Z4572">
        <v>64228.2</v>
      </c>
      <c r="AB4572">
        <v>41.3</v>
      </c>
      <c r="AC4572">
        <v>2652624.66</v>
      </c>
      <c r="AD4572">
        <v>62165190.219999999</v>
      </c>
      <c r="AE4572">
        <v>284.8</v>
      </c>
      <c r="AF4572">
        <v>17704646174.66</v>
      </c>
      <c r="AG4572">
        <v>106949.56</v>
      </c>
      <c r="AH4572">
        <v>0</v>
      </c>
      <c r="AI4572">
        <v>0</v>
      </c>
      <c r="AJ4572">
        <v>3.07</v>
      </c>
      <c r="AK4572">
        <v>0</v>
      </c>
      <c r="AL4572">
        <v>0.14699999999999999</v>
      </c>
      <c r="AM4572">
        <v>91382.83</v>
      </c>
      <c r="AN4572">
        <v>248</v>
      </c>
      <c r="AO4572">
        <v>594.54</v>
      </c>
      <c r="AP4572">
        <v>147445.92000000001</v>
      </c>
      <c r="AQ4572">
        <v>2998402.97</v>
      </c>
      <c r="AR4572" t="s">
        <v>61</v>
      </c>
      <c r="AS4572" t="s">
        <v>61</v>
      </c>
      <c r="AT4572" t="s">
        <v>62</v>
      </c>
      <c r="AU4572" t="s">
        <v>63</v>
      </c>
    </row>
    <row r="4573" spans="1:47" x14ac:dyDescent="0.25">
      <c r="A4573" t="s">
        <v>5909</v>
      </c>
      <c r="B4573">
        <v>2024</v>
      </c>
      <c r="C4573">
        <v>9</v>
      </c>
      <c r="D4573" t="s">
        <v>89</v>
      </c>
      <c r="E4573" s="1">
        <v>45549</v>
      </c>
      <c r="F4573" s="1">
        <v>45563</v>
      </c>
      <c r="G4573">
        <v>14</v>
      </c>
      <c r="H4573">
        <v>12.6</v>
      </c>
      <c r="I4573" t="s">
        <v>65</v>
      </c>
      <c r="J4573" t="s">
        <v>50</v>
      </c>
      <c r="K4573" t="s">
        <v>51</v>
      </c>
      <c r="L4573">
        <v>2709</v>
      </c>
      <c r="M4573" t="s">
        <v>80</v>
      </c>
      <c r="N4573" t="s">
        <v>81</v>
      </c>
      <c r="O4573" t="s">
        <v>54</v>
      </c>
      <c r="P4573" t="s">
        <v>226</v>
      </c>
      <c r="Q4573" t="s">
        <v>257</v>
      </c>
      <c r="R4573" t="s">
        <v>1111</v>
      </c>
      <c r="S4573" t="s">
        <v>186</v>
      </c>
      <c r="T4573" t="s">
        <v>95</v>
      </c>
      <c r="U4573" t="s">
        <v>87</v>
      </c>
      <c r="V4573">
        <v>135099</v>
      </c>
      <c r="W4573">
        <v>95311</v>
      </c>
      <c r="X4573">
        <v>21.7</v>
      </c>
      <c r="Y4573">
        <v>13.7</v>
      </c>
      <c r="Z4573">
        <v>116119.21</v>
      </c>
      <c r="AB4573">
        <v>15.02</v>
      </c>
      <c r="AC4573">
        <v>1744110.53</v>
      </c>
      <c r="AD4573">
        <v>6568863.71</v>
      </c>
      <c r="AE4573">
        <v>273.97000000000003</v>
      </c>
      <c r="AF4573">
        <v>1799671590.6300001</v>
      </c>
      <c r="AG4573">
        <v>118486.53</v>
      </c>
      <c r="AH4573">
        <v>2.2999999999999998</v>
      </c>
      <c r="AI4573">
        <v>24876.2</v>
      </c>
      <c r="AJ4573">
        <v>21.26</v>
      </c>
      <c r="AK4573">
        <v>0</v>
      </c>
      <c r="AL4573">
        <v>0.08</v>
      </c>
      <c r="AM4573">
        <v>5255.09</v>
      </c>
      <c r="AN4573">
        <v>274.8</v>
      </c>
      <c r="AO4573">
        <v>542.86</v>
      </c>
      <c r="AP4573">
        <v>149177.93</v>
      </c>
      <c r="AQ4573">
        <v>2041906.28</v>
      </c>
      <c r="AR4573" t="s">
        <v>124</v>
      </c>
      <c r="AS4573" t="s">
        <v>61</v>
      </c>
      <c r="AT4573" t="s">
        <v>62</v>
      </c>
      <c r="AU4573" t="s">
        <v>63</v>
      </c>
    </row>
    <row r="4574" spans="1:47" x14ac:dyDescent="0.25">
      <c r="A4574" t="s">
        <v>5910</v>
      </c>
      <c r="B4574">
        <v>2020</v>
      </c>
      <c r="C4574">
        <v>11</v>
      </c>
      <c r="D4574" t="s">
        <v>119</v>
      </c>
      <c r="E4574" s="1">
        <v>44146</v>
      </c>
      <c r="F4574" s="1">
        <v>44161</v>
      </c>
      <c r="G4574">
        <v>15</v>
      </c>
      <c r="H4574">
        <v>6.3</v>
      </c>
      <c r="I4574" t="s">
        <v>65</v>
      </c>
      <c r="J4574" t="s">
        <v>50</v>
      </c>
      <c r="K4574" t="s">
        <v>51</v>
      </c>
      <c r="L4574">
        <v>2709</v>
      </c>
      <c r="M4574" t="s">
        <v>68</v>
      </c>
      <c r="N4574" t="s">
        <v>106</v>
      </c>
      <c r="O4574" t="s">
        <v>107</v>
      </c>
      <c r="P4574" t="s">
        <v>100</v>
      </c>
      <c r="Q4574" t="s">
        <v>174</v>
      </c>
      <c r="R4574" t="s">
        <v>2855</v>
      </c>
      <c r="S4574" t="s">
        <v>58</v>
      </c>
      <c r="T4574" t="s">
        <v>86</v>
      </c>
      <c r="U4574" t="s">
        <v>75</v>
      </c>
      <c r="V4574">
        <v>268731</v>
      </c>
      <c r="W4574">
        <v>191903</v>
      </c>
      <c r="X4574">
        <v>1.3</v>
      </c>
      <c r="Y4574">
        <v>13.4</v>
      </c>
      <c r="Z4574">
        <v>219519.35999999999</v>
      </c>
      <c r="AB4574">
        <v>15.16</v>
      </c>
      <c r="AC4574">
        <v>3327913.5</v>
      </c>
      <c r="AD4574">
        <v>20083826.25</v>
      </c>
      <c r="AE4574">
        <v>160.28</v>
      </c>
      <c r="AF4574">
        <v>3219035671.3499999</v>
      </c>
      <c r="AG4574">
        <v>144695.15</v>
      </c>
      <c r="AH4574">
        <v>0</v>
      </c>
      <c r="AI4574">
        <v>0</v>
      </c>
      <c r="AJ4574">
        <v>3</v>
      </c>
      <c r="AK4574">
        <v>0</v>
      </c>
      <c r="AL4574">
        <v>0.17499999999999999</v>
      </c>
      <c r="AM4574">
        <v>35146.699999999997</v>
      </c>
      <c r="AN4574">
        <v>411.2</v>
      </c>
      <c r="AO4574">
        <v>398.71</v>
      </c>
      <c r="AP4574">
        <v>163949.54999999999</v>
      </c>
      <c r="AQ4574">
        <v>3671704.9</v>
      </c>
      <c r="AR4574" t="s">
        <v>61</v>
      </c>
      <c r="AS4574" t="s">
        <v>61</v>
      </c>
      <c r="AT4574" t="s">
        <v>62</v>
      </c>
      <c r="AU4574" t="s">
        <v>63</v>
      </c>
    </row>
    <row r="4575" spans="1:47" x14ac:dyDescent="0.25">
      <c r="A4575" t="s">
        <v>5911</v>
      </c>
      <c r="B4575">
        <v>2023</v>
      </c>
      <c r="C4575">
        <v>2</v>
      </c>
      <c r="D4575" t="s">
        <v>48</v>
      </c>
      <c r="E4575" s="1">
        <v>44966</v>
      </c>
      <c r="F4575" s="1">
        <v>44986</v>
      </c>
      <c r="G4575">
        <v>20</v>
      </c>
      <c r="H4575">
        <v>10.4</v>
      </c>
      <c r="I4575" t="s">
        <v>65</v>
      </c>
      <c r="J4575" t="s">
        <v>50</v>
      </c>
      <c r="K4575" t="s">
        <v>139</v>
      </c>
      <c r="L4575">
        <v>2710.1210999999998</v>
      </c>
      <c r="M4575" t="s">
        <v>98</v>
      </c>
      <c r="N4575" t="s">
        <v>81</v>
      </c>
      <c r="O4575" t="s">
        <v>189</v>
      </c>
      <c r="P4575" t="s">
        <v>56</v>
      </c>
      <c r="Q4575" t="s">
        <v>121</v>
      </c>
      <c r="R4575" t="s">
        <v>625</v>
      </c>
      <c r="S4575" t="s">
        <v>142</v>
      </c>
      <c r="T4575" t="s">
        <v>162</v>
      </c>
      <c r="U4575" t="s">
        <v>75</v>
      </c>
      <c r="V4575">
        <v>26473</v>
      </c>
      <c r="W4575">
        <v>19458</v>
      </c>
      <c r="X4575">
        <v>11.7</v>
      </c>
      <c r="Y4575">
        <v>12</v>
      </c>
      <c r="Z4575">
        <v>20824.73</v>
      </c>
      <c r="AB4575">
        <v>35.229999999999997</v>
      </c>
      <c r="AC4575">
        <v>733655.24</v>
      </c>
      <c r="AD4575">
        <v>22861180.350000001</v>
      </c>
      <c r="AE4575">
        <v>281.01</v>
      </c>
      <c r="AF4575">
        <v>6424220290.1499996</v>
      </c>
      <c r="AG4575">
        <v>69198.94</v>
      </c>
      <c r="AH4575">
        <v>0</v>
      </c>
      <c r="AI4575">
        <v>0</v>
      </c>
      <c r="AJ4575">
        <v>21.55</v>
      </c>
      <c r="AK4575">
        <v>0</v>
      </c>
      <c r="AL4575">
        <v>0.33600000000000002</v>
      </c>
      <c r="AM4575">
        <v>76813.570000000007</v>
      </c>
      <c r="AN4575">
        <v>812.6</v>
      </c>
      <c r="AO4575">
        <v>616.57000000000005</v>
      </c>
      <c r="AP4575">
        <v>501024.78</v>
      </c>
      <c r="AQ4575">
        <v>1380692.53</v>
      </c>
      <c r="AR4575" t="s">
        <v>61</v>
      </c>
      <c r="AS4575" t="s">
        <v>61</v>
      </c>
      <c r="AT4575" t="s">
        <v>62</v>
      </c>
      <c r="AU4575" t="s">
        <v>63</v>
      </c>
    </row>
    <row r="4576" spans="1:47" x14ac:dyDescent="0.25">
      <c r="A4576" t="s">
        <v>5912</v>
      </c>
      <c r="B4576">
        <v>2024</v>
      </c>
      <c r="C4576">
        <v>12</v>
      </c>
      <c r="D4576" t="s">
        <v>119</v>
      </c>
      <c r="E4576" s="1">
        <v>45642</v>
      </c>
      <c r="F4576" s="1">
        <v>45672</v>
      </c>
      <c r="G4576">
        <v>30</v>
      </c>
      <c r="H4576">
        <v>16.5</v>
      </c>
      <c r="I4576" t="s">
        <v>65</v>
      </c>
      <c r="J4576" t="s">
        <v>78</v>
      </c>
      <c r="K4576" t="s">
        <v>105</v>
      </c>
      <c r="L4576">
        <v>1201.9000000000001</v>
      </c>
      <c r="M4576" t="s">
        <v>98</v>
      </c>
      <c r="N4576" t="s">
        <v>81</v>
      </c>
      <c r="O4576" t="s">
        <v>54</v>
      </c>
      <c r="P4576" t="s">
        <v>100</v>
      </c>
      <c r="Q4576" t="s">
        <v>71</v>
      </c>
      <c r="R4576" t="s">
        <v>661</v>
      </c>
      <c r="S4576" t="s">
        <v>85</v>
      </c>
      <c r="T4576" t="s">
        <v>148</v>
      </c>
      <c r="U4576" t="s">
        <v>143</v>
      </c>
      <c r="V4576">
        <v>36531</v>
      </c>
      <c r="W4576">
        <v>21981</v>
      </c>
      <c r="X4576">
        <v>11.1</v>
      </c>
      <c r="Y4576">
        <v>11.6</v>
      </c>
      <c r="Z4576">
        <v>30599.439999999999</v>
      </c>
      <c r="AB4576">
        <v>26.46</v>
      </c>
      <c r="AC4576">
        <v>809661.18</v>
      </c>
      <c r="AD4576">
        <v>32735280.91</v>
      </c>
      <c r="AE4576">
        <v>282.45999999999998</v>
      </c>
      <c r="AF4576">
        <v>9246407445.8400002</v>
      </c>
      <c r="AG4576">
        <v>226316.91</v>
      </c>
      <c r="AH4576">
        <v>0.6</v>
      </c>
      <c r="AI4576">
        <v>8571.35</v>
      </c>
      <c r="AJ4576">
        <v>15.73</v>
      </c>
      <c r="AK4576">
        <v>0</v>
      </c>
      <c r="AL4576">
        <v>0.28699999999999998</v>
      </c>
      <c r="AM4576">
        <v>93950.26</v>
      </c>
      <c r="AN4576">
        <v>1534.7</v>
      </c>
      <c r="AO4576">
        <v>445.49</v>
      </c>
      <c r="AP4576">
        <v>683693.5</v>
      </c>
      <c r="AQ4576">
        <v>1822193.2</v>
      </c>
      <c r="AR4576" t="s">
        <v>61</v>
      </c>
      <c r="AS4576" t="s">
        <v>61</v>
      </c>
      <c r="AT4576" t="s">
        <v>62</v>
      </c>
      <c r="AU4576" t="s">
        <v>63</v>
      </c>
    </row>
    <row r="4577" spans="1:47" x14ac:dyDescent="0.25">
      <c r="A4577" t="s">
        <v>5913</v>
      </c>
      <c r="B4577">
        <v>2024</v>
      </c>
      <c r="C4577">
        <v>11</v>
      </c>
      <c r="D4577" t="s">
        <v>119</v>
      </c>
      <c r="E4577" s="1">
        <v>45598</v>
      </c>
      <c r="F4577" s="1">
        <v>45611</v>
      </c>
      <c r="G4577">
        <v>13</v>
      </c>
      <c r="H4577">
        <v>12.6</v>
      </c>
      <c r="I4577" t="s">
        <v>65</v>
      </c>
      <c r="J4577" t="s">
        <v>50</v>
      </c>
      <c r="K4577" t="s">
        <v>145</v>
      </c>
      <c r="L4577">
        <v>2710.19</v>
      </c>
      <c r="M4577" t="s">
        <v>52</v>
      </c>
      <c r="N4577" t="s">
        <v>106</v>
      </c>
      <c r="O4577" t="s">
        <v>107</v>
      </c>
      <c r="P4577" t="s">
        <v>92</v>
      </c>
      <c r="Q4577" t="s">
        <v>204</v>
      </c>
      <c r="R4577" t="s">
        <v>884</v>
      </c>
      <c r="S4577" t="s">
        <v>170</v>
      </c>
      <c r="T4577" t="s">
        <v>86</v>
      </c>
      <c r="U4577" t="s">
        <v>181</v>
      </c>
      <c r="V4577">
        <v>122391</v>
      </c>
      <c r="W4577">
        <v>76315</v>
      </c>
      <c r="X4577">
        <v>19.399999999999999</v>
      </c>
      <c r="Y4577">
        <v>12.1</v>
      </c>
      <c r="Z4577">
        <v>96115.34</v>
      </c>
      <c r="AB4577">
        <v>17.28</v>
      </c>
      <c r="AC4577">
        <v>1660873.08</v>
      </c>
      <c r="AD4577">
        <v>75630277.590000004</v>
      </c>
      <c r="AE4577">
        <v>273.99</v>
      </c>
      <c r="AF4577">
        <v>20721939756.880001</v>
      </c>
      <c r="AG4577">
        <v>93070.5</v>
      </c>
      <c r="AH4577">
        <v>0.7</v>
      </c>
      <c r="AI4577">
        <v>21867.03</v>
      </c>
      <c r="AJ4577">
        <v>5.6</v>
      </c>
      <c r="AK4577">
        <v>0</v>
      </c>
      <c r="AL4577">
        <v>0.254</v>
      </c>
      <c r="AM4577">
        <v>192100.91</v>
      </c>
      <c r="AN4577">
        <v>309.89999999999998</v>
      </c>
      <c r="AO4577">
        <v>583.99</v>
      </c>
      <c r="AP4577">
        <v>180978.5</v>
      </c>
      <c r="AQ4577">
        <v>2148890.02</v>
      </c>
      <c r="AR4577" t="s">
        <v>61</v>
      </c>
      <c r="AS4577" t="s">
        <v>61</v>
      </c>
      <c r="AT4577" t="s">
        <v>62</v>
      </c>
      <c r="AU4577" t="s">
        <v>63</v>
      </c>
    </row>
    <row r="4578" spans="1:47" x14ac:dyDescent="0.25">
      <c r="A4578" t="s">
        <v>5914</v>
      </c>
      <c r="B4578">
        <v>2024</v>
      </c>
      <c r="C4578">
        <v>4</v>
      </c>
      <c r="D4578" t="s">
        <v>77</v>
      </c>
      <c r="E4578" s="1">
        <v>45401</v>
      </c>
      <c r="F4578" s="1">
        <v>45423</v>
      </c>
      <c r="G4578">
        <v>22</v>
      </c>
      <c r="H4578">
        <v>8.5</v>
      </c>
      <c r="I4578" t="s">
        <v>49</v>
      </c>
      <c r="J4578" t="s">
        <v>134</v>
      </c>
      <c r="K4578" t="s">
        <v>135</v>
      </c>
      <c r="L4578">
        <v>9999.0098999999991</v>
      </c>
      <c r="M4578" t="s">
        <v>68</v>
      </c>
      <c r="N4578" t="s">
        <v>53</v>
      </c>
      <c r="O4578" t="s">
        <v>54</v>
      </c>
      <c r="P4578" t="s">
        <v>257</v>
      </c>
      <c r="Q4578" t="s">
        <v>92</v>
      </c>
      <c r="R4578" t="s">
        <v>527</v>
      </c>
      <c r="S4578" t="s">
        <v>137</v>
      </c>
      <c r="T4578" t="s">
        <v>86</v>
      </c>
      <c r="U4578" t="s">
        <v>75</v>
      </c>
      <c r="V4578">
        <v>3747</v>
      </c>
      <c r="W4578">
        <v>2113</v>
      </c>
      <c r="X4578">
        <v>19.600000000000001</v>
      </c>
      <c r="Y4578">
        <v>12.3</v>
      </c>
      <c r="Z4578">
        <v>3453.43</v>
      </c>
      <c r="AB4578">
        <v>34.659999999999997</v>
      </c>
      <c r="AC4578">
        <v>119695.88</v>
      </c>
      <c r="AD4578">
        <v>1617241.27</v>
      </c>
      <c r="AE4578">
        <v>278.52999999999997</v>
      </c>
      <c r="AF4578">
        <v>450450210.93000001</v>
      </c>
      <c r="AG4578">
        <v>107239.49</v>
      </c>
      <c r="AH4578">
        <v>0</v>
      </c>
      <c r="AI4578">
        <v>0</v>
      </c>
      <c r="AJ4578">
        <v>11.23</v>
      </c>
      <c r="AK4578">
        <v>181616.19</v>
      </c>
      <c r="AL4578">
        <v>0.109</v>
      </c>
      <c r="AM4578">
        <v>1762.79</v>
      </c>
      <c r="AN4578">
        <v>697.9</v>
      </c>
      <c r="AO4578">
        <v>439.73</v>
      </c>
      <c r="AP4578">
        <v>306887.57</v>
      </c>
      <c r="AQ4578">
        <v>535585.73</v>
      </c>
      <c r="AR4578" t="s">
        <v>61</v>
      </c>
      <c r="AS4578" t="s">
        <v>61</v>
      </c>
      <c r="AT4578" t="s">
        <v>62</v>
      </c>
      <c r="AU4578" t="s">
        <v>63</v>
      </c>
    </row>
    <row r="4579" spans="1:47" x14ac:dyDescent="0.25">
      <c r="A4579" t="s">
        <v>5915</v>
      </c>
      <c r="B4579">
        <v>2022</v>
      </c>
      <c r="C4579">
        <v>9</v>
      </c>
      <c r="D4579" t="s">
        <v>89</v>
      </c>
      <c r="E4579" s="1">
        <v>44805</v>
      </c>
      <c r="F4579" s="1">
        <v>44811</v>
      </c>
      <c r="G4579">
        <v>6</v>
      </c>
      <c r="H4579">
        <v>7.7</v>
      </c>
      <c r="I4579" t="s">
        <v>65</v>
      </c>
      <c r="J4579" t="s">
        <v>50</v>
      </c>
      <c r="K4579" t="s">
        <v>120</v>
      </c>
      <c r="L4579">
        <v>2710.1921000000002</v>
      </c>
      <c r="M4579" t="s">
        <v>68</v>
      </c>
      <c r="N4579" t="s">
        <v>69</v>
      </c>
      <c r="O4579" t="s">
        <v>107</v>
      </c>
      <c r="P4579" t="s">
        <v>56</v>
      </c>
      <c r="Q4579" t="s">
        <v>108</v>
      </c>
      <c r="R4579" t="s">
        <v>3677</v>
      </c>
      <c r="S4579" t="s">
        <v>142</v>
      </c>
      <c r="T4579" t="s">
        <v>187</v>
      </c>
      <c r="U4579" t="s">
        <v>181</v>
      </c>
      <c r="V4579">
        <v>59532</v>
      </c>
      <c r="W4579">
        <v>39020</v>
      </c>
      <c r="X4579">
        <v>12.3</v>
      </c>
      <c r="Y4579">
        <v>11.5</v>
      </c>
      <c r="Z4579">
        <v>48766.51</v>
      </c>
      <c r="AB4579">
        <v>13.02</v>
      </c>
      <c r="AC4579">
        <v>634939.96</v>
      </c>
      <c r="AD4579">
        <v>23301126.140000001</v>
      </c>
      <c r="AE4579">
        <v>216.24</v>
      </c>
      <c r="AF4579">
        <v>5038635516.5100002</v>
      </c>
      <c r="AG4579">
        <v>162468.95000000001</v>
      </c>
      <c r="AH4579">
        <v>1.1000000000000001</v>
      </c>
      <c r="AI4579">
        <v>16678.3</v>
      </c>
      <c r="AJ4579">
        <v>24.61</v>
      </c>
      <c r="AK4579">
        <v>0</v>
      </c>
      <c r="AL4579">
        <v>0.27100000000000002</v>
      </c>
      <c r="AM4579">
        <v>63146.05</v>
      </c>
      <c r="AN4579">
        <v>146.80000000000001</v>
      </c>
      <c r="AO4579">
        <v>659.67</v>
      </c>
      <c r="AP4579">
        <v>96839.56</v>
      </c>
      <c r="AQ4579">
        <v>974072.82</v>
      </c>
      <c r="AR4579" t="s">
        <v>61</v>
      </c>
      <c r="AS4579" t="s">
        <v>124</v>
      </c>
      <c r="AT4579" t="s">
        <v>62</v>
      </c>
      <c r="AU4579" t="s">
        <v>63</v>
      </c>
    </row>
    <row r="4580" spans="1:47" x14ac:dyDescent="0.25">
      <c r="A4580" t="s">
        <v>5916</v>
      </c>
      <c r="B4580">
        <v>2024</v>
      </c>
      <c r="C4580">
        <v>10</v>
      </c>
      <c r="D4580" t="s">
        <v>119</v>
      </c>
      <c r="E4580" s="1">
        <v>45577</v>
      </c>
      <c r="F4580" s="1">
        <v>45592</v>
      </c>
      <c r="G4580">
        <v>15</v>
      </c>
      <c r="H4580">
        <v>2.4</v>
      </c>
      <c r="I4580" t="s">
        <v>49</v>
      </c>
      <c r="J4580" t="s">
        <v>50</v>
      </c>
      <c r="K4580" t="s">
        <v>223</v>
      </c>
      <c r="L4580">
        <v>2710.1109999999999</v>
      </c>
      <c r="M4580" t="s">
        <v>52</v>
      </c>
      <c r="N4580" t="s">
        <v>69</v>
      </c>
      <c r="O4580" t="s">
        <v>200</v>
      </c>
      <c r="P4580" t="s">
        <v>83</v>
      </c>
      <c r="Q4580" t="s">
        <v>128</v>
      </c>
      <c r="R4580" t="s">
        <v>4650</v>
      </c>
      <c r="S4580" t="s">
        <v>186</v>
      </c>
      <c r="T4580" t="s">
        <v>162</v>
      </c>
      <c r="U4580" t="s">
        <v>110</v>
      </c>
      <c r="V4580">
        <v>94060</v>
      </c>
      <c r="W4580">
        <v>68394</v>
      </c>
      <c r="X4580">
        <v>16</v>
      </c>
      <c r="Y4580">
        <v>14.8</v>
      </c>
      <c r="Z4580">
        <v>83280.66</v>
      </c>
      <c r="AB4580">
        <v>15.02</v>
      </c>
      <c r="AC4580">
        <v>1250875.51</v>
      </c>
      <c r="AD4580">
        <v>27652510.350000001</v>
      </c>
      <c r="AE4580">
        <v>277.14</v>
      </c>
      <c r="AF4580">
        <v>7663616718.3999996</v>
      </c>
      <c r="AG4580">
        <v>112456.39</v>
      </c>
      <c r="AH4580">
        <v>1.4</v>
      </c>
      <c r="AI4580">
        <v>40310.54</v>
      </c>
      <c r="AJ4580">
        <v>17.71</v>
      </c>
      <c r="AK4580">
        <v>4897259.58</v>
      </c>
      <c r="AL4580">
        <v>0.26500000000000001</v>
      </c>
      <c r="AM4580">
        <v>73279.149999999994</v>
      </c>
      <c r="AN4580">
        <v>386.4</v>
      </c>
      <c r="AO4580">
        <v>516.61</v>
      </c>
      <c r="AP4580">
        <v>199618.1</v>
      </c>
      <c r="AQ4580">
        <v>1676539.69</v>
      </c>
      <c r="AR4580" t="s">
        <v>61</v>
      </c>
      <c r="AS4580" t="s">
        <v>61</v>
      </c>
      <c r="AT4580" t="s">
        <v>293</v>
      </c>
      <c r="AU4580" t="s">
        <v>63</v>
      </c>
    </row>
    <row r="4581" spans="1:47" x14ac:dyDescent="0.25">
      <c r="A4581" t="s">
        <v>5917</v>
      </c>
      <c r="B4581">
        <v>2025</v>
      </c>
      <c r="C4581">
        <v>6</v>
      </c>
      <c r="D4581" t="s">
        <v>77</v>
      </c>
      <c r="E4581" s="1">
        <v>45819</v>
      </c>
      <c r="F4581" s="1">
        <v>45828</v>
      </c>
      <c r="G4581">
        <v>9</v>
      </c>
      <c r="H4581">
        <v>10.7</v>
      </c>
      <c r="I4581" t="s">
        <v>65</v>
      </c>
      <c r="J4581" t="s">
        <v>50</v>
      </c>
      <c r="K4581" t="s">
        <v>223</v>
      </c>
      <c r="L4581">
        <v>2710.1109999999999</v>
      </c>
      <c r="M4581" t="s">
        <v>90</v>
      </c>
      <c r="N4581" t="s">
        <v>168</v>
      </c>
      <c r="O4581" t="s">
        <v>200</v>
      </c>
      <c r="P4581" t="s">
        <v>100</v>
      </c>
      <c r="Q4581" t="s">
        <v>150</v>
      </c>
      <c r="R4581" t="s">
        <v>1345</v>
      </c>
      <c r="S4581" t="s">
        <v>123</v>
      </c>
      <c r="T4581" t="s">
        <v>59</v>
      </c>
      <c r="U4581" t="s">
        <v>96</v>
      </c>
      <c r="V4581">
        <v>35747</v>
      </c>
      <c r="W4581">
        <v>25671</v>
      </c>
      <c r="X4581">
        <v>24.8</v>
      </c>
      <c r="Y4581">
        <v>12.8</v>
      </c>
      <c r="Z4581">
        <v>30786.880000000001</v>
      </c>
      <c r="AB4581">
        <v>22.18</v>
      </c>
      <c r="AC4581">
        <v>682853</v>
      </c>
      <c r="AD4581">
        <v>36071755.82</v>
      </c>
      <c r="AE4581">
        <v>279.45999999999998</v>
      </c>
      <c r="AF4581">
        <v>10080612881.459999</v>
      </c>
      <c r="AG4581">
        <v>214409.83</v>
      </c>
      <c r="AH4581">
        <v>3.1</v>
      </c>
      <c r="AI4581">
        <v>91331.44</v>
      </c>
      <c r="AJ4581">
        <v>7.74</v>
      </c>
      <c r="AK4581">
        <v>0</v>
      </c>
      <c r="AL4581">
        <v>7.2999999999999995E-2</v>
      </c>
      <c r="AM4581">
        <v>26332.38</v>
      </c>
      <c r="AN4581">
        <v>264.60000000000002</v>
      </c>
      <c r="AO4581">
        <v>634.54999999999995</v>
      </c>
      <c r="AP4581">
        <v>167901.93</v>
      </c>
      <c r="AQ4581">
        <v>1182828.58</v>
      </c>
      <c r="AR4581" t="s">
        <v>61</v>
      </c>
      <c r="AS4581" t="s">
        <v>61</v>
      </c>
      <c r="AT4581" t="s">
        <v>62</v>
      </c>
      <c r="AU4581" t="s">
        <v>63</v>
      </c>
    </row>
    <row r="4582" spans="1:47" x14ac:dyDescent="0.25">
      <c r="A4582" t="s">
        <v>5918</v>
      </c>
      <c r="B4582">
        <v>2023</v>
      </c>
      <c r="C4582">
        <v>6</v>
      </c>
      <c r="D4582" t="s">
        <v>77</v>
      </c>
      <c r="E4582" s="1">
        <v>45101</v>
      </c>
      <c r="F4582" s="1">
        <v>45128</v>
      </c>
      <c r="G4582">
        <v>27</v>
      </c>
      <c r="H4582">
        <v>20.7</v>
      </c>
      <c r="I4582" t="s">
        <v>49</v>
      </c>
      <c r="J4582" t="s">
        <v>78</v>
      </c>
      <c r="K4582" t="s">
        <v>79</v>
      </c>
      <c r="L4582">
        <v>1005.9</v>
      </c>
      <c r="M4582" t="s">
        <v>114</v>
      </c>
      <c r="N4582" t="s">
        <v>81</v>
      </c>
      <c r="O4582" t="s">
        <v>54</v>
      </c>
      <c r="P4582" t="s">
        <v>174</v>
      </c>
      <c r="Q4582" t="s">
        <v>56</v>
      </c>
      <c r="R4582" t="s">
        <v>2279</v>
      </c>
      <c r="S4582" t="s">
        <v>85</v>
      </c>
      <c r="T4582" t="s">
        <v>187</v>
      </c>
      <c r="U4582" t="s">
        <v>228</v>
      </c>
      <c r="V4582">
        <v>33892</v>
      </c>
      <c r="W4582">
        <v>22950</v>
      </c>
      <c r="X4582">
        <v>3.3</v>
      </c>
      <c r="Y4582">
        <v>12.7</v>
      </c>
      <c r="Z4582">
        <v>30550.99</v>
      </c>
      <c r="AB4582">
        <v>39.44</v>
      </c>
      <c r="AC4582">
        <v>1204931.05</v>
      </c>
      <c r="AD4582">
        <v>20621001.719999999</v>
      </c>
      <c r="AE4582">
        <v>284.7</v>
      </c>
      <c r="AF4582">
        <v>5870799189.6800003</v>
      </c>
      <c r="AG4582">
        <v>57955.69</v>
      </c>
      <c r="AH4582">
        <v>0.3</v>
      </c>
      <c r="AI4582">
        <v>9226.07</v>
      </c>
      <c r="AJ4582">
        <v>16.170000000000002</v>
      </c>
      <c r="AK4582">
        <v>3334415.98</v>
      </c>
      <c r="AL4582">
        <v>0.23300000000000001</v>
      </c>
      <c r="AM4582">
        <v>48046.93</v>
      </c>
      <c r="AN4582">
        <v>711.5</v>
      </c>
      <c r="AO4582">
        <v>522.33000000000004</v>
      </c>
      <c r="AP4582">
        <v>371637.8</v>
      </c>
      <c r="AQ4582">
        <v>1691797.54</v>
      </c>
      <c r="AR4582" t="s">
        <v>61</v>
      </c>
      <c r="AS4582" t="s">
        <v>61</v>
      </c>
      <c r="AT4582" t="s">
        <v>62</v>
      </c>
      <c r="AU4582" t="s">
        <v>117</v>
      </c>
    </row>
    <row r="4583" spans="1:47" x14ac:dyDescent="0.25">
      <c r="A4583" t="s">
        <v>5919</v>
      </c>
      <c r="B4583">
        <v>2025</v>
      </c>
      <c r="C4583">
        <v>6</v>
      </c>
      <c r="D4583" t="s">
        <v>77</v>
      </c>
      <c r="E4583" s="1">
        <v>45812</v>
      </c>
      <c r="F4583" s="1">
        <v>45832</v>
      </c>
      <c r="G4583">
        <v>20</v>
      </c>
      <c r="H4583">
        <v>12.5</v>
      </c>
      <c r="I4583" t="s">
        <v>65</v>
      </c>
      <c r="J4583" t="s">
        <v>50</v>
      </c>
      <c r="K4583" t="s">
        <v>183</v>
      </c>
      <c r="L4583">
        <v>2710.19</v>
      </c>
      <c r="M4583" t="s">
        <v>114</v>
      </c>
      <c r="N4583" t="s">
        <v>106</v>
      </c>
      <c r="O4583" t="s">
        <v>54</v>
      </c>
      <c r="P4583" t="s">
        <v>128</v>
      </c>
      <c r="Q4583" t="s">
        <v>55</v>
      </c>
      <c r="R4583" t="s">
        <v>1384</v>
      </c>
      <c r="S4583" t="s">
        <v>186</v>
      </c>
      <c r="T4583" t="s">
        <v>162</v>
      </c>
      <c r="U4583" t="s">
        <v>213</v>
      </c>
      <c r="V4583">
        <v>77926</v>
      </c>
      <c r="W4583">
        <v>57337</v>
      </c>
      <c r="X4583">
        <v>13.4</v>
      </c>
      <c r="Y4583">
        <v>12</v>
      </c>
      <c r="Z4583">
        <v>68937.42</v>
      </c>
      <c r="AB4583">
        <v>15.07</v>
      </c>
      <c r="AC4583">
        <v>1038886.92</v>
      </c>
      <c r="AD4583">
        <v>50920625.280000001</v>
      </c>
      <c r="AE4583">
        <v>276.45</v>
      </c>
      <c r="AF4583">
        <v>14077006858.66</v>
      </c>
      <c r="AG4583">
        <v>201009.98</v>
      </c>
      <c r="AH4583">
        <v>1.5</v>
      </c>
      <c r="AI4583">
        <v>12468.23</v>
      </c>
      <c r="AJ4583">
        <v>7.37</v>
      </c>
      <c r="AK4583">
        <v>0</v>
      </c>
      <c r="AL4583">
        <v>0.156</v>
      </c>
      <c r="AM4583">
        <v>79436.179999999993</v>
      </c>
      <c r="AN4583">
        <v>444.3</v>
      </c>
      <c r="AO4583">
        <v>407.94</v>
      </c>
      <c r="AP4583">
        <v>181247.74</v>
      </c>
      <c r="AQ4583">
        <v>1513049.05</v>
      </c>
      <c r="AR4583" t="s">
        <v>61</v>
      </c>
      <c r="AS4583" t="s">
        <v>61</v>
      </c>
      <c r="AT4583" t="s">
        <v>62</v>
      </c>
      <c r="AU4583" t="s">
        <v>117</v>
      </c>
    </row>
    <row r="4584" spans="1:47" x14ac:dyDescent="0.25">
      <c r="A4584" t="s">
        <v>5920</v>
      </c>
      <c r="B4584">
        <v>2025</v>
      </c>
      <c r="C4584">
        <v>8</v>
      </c>
      <c r="D4584" t="s">
        <v>89</v>
      </c>
      <c r="E4584" s="1">
        <v>45879</v>
      </c>
      <c r="F4584" s="1">
        <v>45899</v>
      </c>
      <c r="G4584">
        <v>20</v>
      </c>
      <c r="H4584">
        <v>16.3</v>
      </c>
      <c r="I4584" t="s">
        <v>49</v>
      </c>
      <c r="J4584" t="s">
        <v>78</v>
      </c>
      <c r="K4584" t="s">
        <v>158</v>
      </c>
      <c r="L4584">
        <v>1006.3</v>
      </c>
      <c r="M4584" t="s">
        <v>114</v>
      </c>
      <c r="N4584" t="s">
        <v>106</v>
      </c>
      <c r="O4584" t="s">
        <v>200</v>
      </c>
      <c r="P4584" t="s">
        <v>164</v>
      </c>
      <c r="Q4584" t="s">
        <v>82</v>
      </c>
      <c r="R4584" t="s">
        <v>324</v>
      </c>
      <c r="S4584" t="s">
        <v>161</v>
      </c>
      <c r="T4584" t="s">
        <v>187</v>
      </c>
      <c r="U4584" t="s">
        <v>60</v>
      </c>
      <c r="V4584">
        <v>30085</v>
      </c>
      <c r="W4584">
        <v>19387</v>
      </c>
      <c r="X4584">
        <v>6.8</v>
      </c>
      <c r="Y4584">
        <v>12.2</v>
      </c>
      <c r="Z4584">
        <v>24612.71</v>
      </c>
      <c r="AB4584">
        <v>20.92</v>
      </c>
      <c r="AC4584">
        <v>514897.89</v>
      </c>
      <c r="AD4584">
        <v>9418299.6099999994</v>
      </c>
      <c r="AE4584">
        <v>277.16000000000003</v>
      </c>
      <c r="AF4584">
        <v>2610375919.9099998</v>
      </c>
      <c r="AG4584">
        <v>137370.63</v>
      </c>
      <c r="AH4584">
        <v>0</v>
      </c>
      <c r="AI4584">
        <v>0</v>
      </c>
      <c r="AJ4584">
        <v>17.25</v>
      </c>
      <c r="AK4584">
        <v>1624656.68</v>
      </c>
      <c r="AL4584">
        <v>7.0999999999999994E-2</v>
      </c>
      <c r="AM4584">
        <v>6686.99</v>
      </c>
      <c r="AN4584">
        <v>878.6</v>
      </c>
      <c r="AO4584">
        <v>421.77</v>
      </c>
      <c r="AP4584">
        <v>370567.12</v>
      </c>
      <c r="AQ4584">
        <v>1029522.63</v>
      </c>
      <c r="AR4584" t="s">
        <v>61</v>
      </c>
      <c r="AS4584" t="s">
        <v>61</v>
      </c>
      <c r="AT4584" t="s">
        <v>62</v>
      </c>
      <c r="AU4584" t="s">
        <v>63</v>
      </c>
    </row>
    <row r="4585" spans="1:47" x14ac:dyDescent="0.25">
      <c r="A4585" t="s">
        <v>5921</v>
      </c>
      <c r="B4585">
        <v>2022</v>
      </c>
      <c r="C4585">
        <v>3</v>
      </c>
      <c r="D4585" t="s">
        <v>48</v>
      </c>
      <c r="E4585" s="1">
        <v>44648</v>
      </c>
      <c r="F4585" s="1">
        <v>44683</v>
      </c>
      <c r="G4585">
        <v>35</v>
      </c>
      <c r="H4585">
        <v>16.100000000000001</v>
      </c>
      <c r="I4585" t="s">
        <v>49</v>
      </c>
      <c r="J4585" t="s">
        <v>66</v>
      </c>
      <c r="K4585" t="s">
        <v>153</v>
      </c>
      <c r="L4585">
        <v>6309</v>
      </c>
      <c r="M4585" t="s">
        <v>80</v>
      </c>
      <c r="N4585" t="s">
        <v>168</v>
      </c>
      <c r="O4585" t="s">
        <v>189</v>
      </c>
      <c r="P4585" t="s">
        <v>154</v>
      </c>
      <c r="Q4585" t="s">
        <v>184</v>
      </c>
      <c r="R4585" t="s">
        <v>2609</v>
      </c>
      <c r="S4585" t="s">
        <v>156</v>
      </c>
      <c r="T4585" t="s">
        <v>74</v>
      </c>
      <c r="U4585" t="s">
        <v>87</v>
      </c>
      <c r="V4585">
        <v>10475</v>
      </c>
      <c r="W4585">
        <v>5984</v>
      </c>
      <c r="X4585">
        <v>22.4</v>
      </c>
      <c r="Y4585">
        <v>11.9</v>
      </c>
      <c r="Z4585">
        <v>8918.5400000000009</v>
      </c>
      <c r="AA4585">
        <v>637</v>
      </c>
      <c r="AB4585">
        <v>2946.72</v>
      </c>
      <c r="AC4585">
        <v>1877060.64</v>
      </c>
      <c r="AD4585">
        <v>17763502.050000001</v>
      </c>
      <c r="AE4585">
        <v>213.24</v>
      </c>
      <c r="AF4585">
        <v>3787889177.1399999</v>
      </c>
      <c r="AG4585">
        <v>137861.67000000001</v>
      </c>
      <c r="AH4585">
        <v>0</v>
      </c>
      <c r="AI4585">
        <v>0</v>
      </c>
      <c r="AJ4585">
        <v>13.59</v>
      </c>
      <c r="AK4585">
        <v>2414059.9300000002</v>
      </c>
      <c r="AL4585">
        <v>0.29499999999999998</v>
      </c>
      <c r="AM4585">
        <v>52402.33</v>
      </c>
      <c r="AN4585">
        <v>1199.9000000000001</v>
      </c>
      <c r="AO4585">
        <v>679.44</v>
      </c>
      <c r="AP4585">
        <v>815260.06</v>
      </c>
      <c r="AQ4585">
        <v>2882584.7</v>
      </c>
      <c r="AR4585" t="s">
        <v>61</v>
      </c>
      <c r="AS4585" t="s">
        <v>61</v>
      </c>
      <c r="AT4585" t="s">
        <v>116</v>
      </c>
      <c r="AU4585" t="s">
        <v>63</v>
      </c>
    </row>
    <row r="4586" spans="1:47" x14ac:dyDescent="0.25">
      <c r="A4586" t="s">
        <v>5922</v>
      </c>
      <c r="B4586">
        <v>2020</v>
      </c>
      <c r="C4586">
        <v>11</v>
      </c>
      <c r="D4586" t="s">
        <v>119</v>
      </c>
      <c r="E4586" s="1">
        <v>44147</v>
      </c>
      <c r="F4586" s="1">
        <v>44177</v>
      </c>
      <c r="G4586">
        <v>30</v>
      </c>
      <c r="H4586">
        <v>4.7</v>
      </c>
      <c r="I4586" t="s">
        <v>49</v>
      </c>
      <c r="J4586" t="s">
        <v>78</v>
      </c>
      <c r="K4586" t="s">
        <v>315</v>
      </c>
      <c r="L4586">
        <v>1511.9</v>
      </c>
      <c r="M4586" t="s">
        <v>90</v>
      </c>
      <c r="N4586" t="s">
        <v>53</v>
      </c>
      <c r="O4586" t="s">
        <v>99</v>
      </c>
      <c r="P4586" t="s">
        <v>196</v>
      </c>
      <c r="Q4586" t="s">
        <v>70</v>
      </c>
      <c r="R4586" t="s">
        <v>3599</v>
      </c>
      <c r="S4586" t="s">
        <v>85</v>
      </c>
      <c r="T4586" t="s">
        <v>95</v>
      </c>
      <c r="U4586" t="s">
        <v>181</v>
      </c>
      <c r="V4586">
        <v>57279</v>
      </c>
      <c r="W4586">
        <v>39712</v>
      </c>
      <c r="X4586">
        <v>16.100000000000001</v>
      </c>
      <c r="Y4586">
        <v>11</v>
      </c>
      <c r="Z4586">
        <v>53289.88</v>
      </c>
      <c r="AB4586">
        <v>24.41</v>
      </c>
      <c r="AC4586">
        <v>1300805.97</v>
      </c>
      <c r="AD4586">
        <v>67025879.469999999</v>
      </c>
      <c r="AE4586">
        <v>164.82</v>
      </c>
      <c r="AF4586">
        <v>11047205454.25</v>
      </c>
      <c r="AG4586">
        <v>111215.94</v>
      </c>
      <c r="AH4586">
        <v>0</v>
      </c>
      <c r="AI4586">
        <v>0</v>
      </c>
      <c r="AJ4586">
        <v>3.75</v>
      </c>
      <c r="AK4586">
        <v>2513470.48</v>
      </c>
      <c r="AL4586">
        <v>6.4000000000000001E-2</v>
      </c>
      <c r="AM4586">
        <v>42896.56</v>
      </c>
      <c r="AN4586">
        <v>1419.9</v>
      </c>
      <c r="AO4586">
        <v>727.58</v>
      </c>
      <c r="AP4586">
        <v>1033090.84</v>
      </c>
      <c r="AQ4586">
        <v>2488009.31</v>
      </c>
      <c r="AR4586" t="s">
        <v>61</v>
      </c>
      <c r="AS4586" t="s">
        <v>61</v>
      </c>
      <c r="AT4586" t="s">
        <v>116</v>
      </c>
      <c r="AU4586" t="s">
        <v>63</v>
      </c>
    </row>
    <row r="4587" spans="1:47" x14ac:dyDescent="0.25">
      <c r="A4587" t="s">
        <v>5923</v>
      </c>
      <c r="B4587">
        <v>2020</v>
      </c>
      <c r="C4587">
        <v>8</v>
      </c>
      <c r="D4587" t="s">
        <v>89</v>
      </c>
      <c r="E4587" s="1">
        <v>44064</v>
      </c>
      <c r="F4587" s="1">
        <v>44075</v>
      </c>
      <c r="G4587">
        <v>11</v>
      </c>
      <c r="H4587">
        <v>17.7</v>
      </c>
      <c r="I4587" t="s">
        <v>49</v>
      </c>
      <c r="J4587" t="s">
        <v>66</v>
      </c>
      <c r="K4587" t="s">
        <v>245</v>
      </c>
      <c r="L4587">
        <v>8905.9</v>
      </c>
      <c r="M4587" t="s">
        <v>98</v>
      </c>
      <c r="N4587" t="s">
        <v>69</v>
      </c>
      <c r="O4587" t="s">
        <v>99</v>
      </c>
      <c r="P4587" t="s">
        <v>71</v>
      </c>
      <c r="Q4587" t="s">
        <v>100</v>
      </c>
      <c r="R4587" t="s">
        <v>1528</v>
      </c>
      <c r="S4587" t="s">
        <v>73</v>
      </c>
      <c r="T4587" t="s">
        <v>131</v>
      </c>
      <c r="U4587" t="s">
        <v>60</v>
      </c>
      <c r="V4587">
        <v>15141</v>
      </c>
      <c r="W4587">
        <v>10568</v>
      </c>
      <c r="X4587">
        <v>23.5</v>
      </c>
      <c r="Y4587">
        <v>13.9</v>
      </c>
      <c r="Z4587">
        <v>13718.49</v>
      </c>
      <c r="AB4587">
        <v>24.06</v>
      </c>
      <c r="AC4587">
        <v>330066.87</v>
      </c>
      <c r="AD4587">
        <v>13077699.33</v>
      </c>
      <c r="AE4587">
        <v>166.27</v>
      </c>
      <c r="AF4587">
        <v>2174429067.5999999</v>
      </c>
      <c r="AG4587">
        <v>205934.09</v>
      </c>
      <c r="AH4587">
        <v>0</v>
      </c>
      <c r="AI4587">
        <v>0</v>
      </c>
      <c r="AJ4587">
        <v>12.85</v>
      </c>
      <c r="AK4587">
        <v>1680484.36</v>
      </c>
      <c r="AL4587">
        <v>0.16800000000000001</v>
      </c>
      <c r="AM4587">
        <v>21970.53</v>
      </c>
      <c r="AN4587">
        <v>373.1</v>
      </c>
      <c r="AO4587">
        <v>499.5</v>
      </c>
      <c r="AP4587">
        <v>186363.45</v>
      </c>
      <c r="AQ4587">
        <v>744334.94</v>
      </c>
      <c r="AR4587" t="s">
        <v>61</v>
      </c>
      <c r="AS4587" t="s">
        <v>61</v>
      </c>
      <c r="AT4587" t="s">
        <v>62</v>
      </c>
      <c r="AU4587" t="s">
        <v>63</v>
      </c>
    </row>
    <row r="4588" spans="1:47" x14ac:dyDescent="0.25">
      <c r="A4588" t="s">
        <v>5924</v>
      </c>
      <c r="B4588">
        <v>2021</v>
      </c>
      <c r="C4588">
        <v>9</v>
      </c>
      <c r="D4588" t="s">
        <v>89</v>
      </c>
      <c r="E4588" s="1">
        <v>44445</v>
      </c>
      <c r="F4588" s="1">
        <v>44454</v>
      </c>
      <c r="G4588">
        <v>9</v>
      </c>
      <c r="H4588">
        <v>17.8</v>
      </c>
      <c r="I4588" t="s">
        <v>49</v>
      </c>
      <c r="J4588" t="s">
        <v>50</v>
      </c>
      <c r="K4588" t="s">
        <v>223</v>
      </c>
      <c r="L4588">
        <v>2710.1109999999999</v>
      </c>
      <c r="M4588" t="s">
        <v>80</v>
      </c>
      <c r="N4588" t="s">
        <v>106</v>
      </c>
      <c r="O4588" t="s">
        <v>107</v>
      </c>
      <c r="P4588" t="s">
        <v>196</v>
      </c>
      <c r="Q4588" t="s">
        <v>128</v>
      </c>
      <c r="R4588" t="s">
        <v>544</v>
      </c>
      <c r="S4588" t="s">
        <v>123</v>
      </c>
      <c r="T4588" t="s">
        <v>86</v>
      </c>
      <c r="U4588" t="s">
        <v>87</v>
      </c>
      <c r="V4588">
        <v>43167</v>
      </c>
      <c r="W4588">
        <v>26496</v>
      </c>
      <c r="X4588">
        <v>9.1999999999999993</v>
      </c>
      <c r="Y4588">
        <v>13.2</v>
      </c>
      <c r="Z4588">
        <v>35654.400000000001</v>
      </c>
      <c r="AB4588">
        <v>17.21</v>
      </c>
      <c r="AC4588">
        <v>613612.22</v>
      </c>
      <c r="AD4588">
        <v>27684571.969999999</v>
      </c>
      <c r="AE4588">
        <v>170.2</v>
      </c>
      <c r="AF4588">
        <v>4711914149.29</v>
      </c>
      <c r="AG4588">
        <v>153830.84</v>
      </c>
      <c r="AH4588">
        <v>0</v>
      </c>
      <c r="AI4588">
        <v>0</v>
      </c>
      <c r="AJ4588">
        <v>8.6300000000000008</v>
      </c>
      <c r="AK4588">
        <v>2389178.56</v>
      </c>
      <c r="AL4588">
        <v>0.24</v>
      </c>
      <c r="AM4588">
        <v>66442.97</v>
      </c>
      <c r="AN4588">
        <v>229.7</v>
      </c>
      <c r="AO4588">
        <v>482.66</v>
      </c>
      <c r="AP4588">
        <v>110867</v>
      </c>
      <c r="AQ4588">
        <v>944753.03</v>
      </c>
      <c r="AR4588" t="s">
        <v>61</v>
      </c>
      <c r="AS4588" t="s">
        <v>61</v>
      </c>
      <c r="AT4588" t="s">
        <v>62</v>
      </c>
      <c r="AU4588" t="s">
        <v>63</v>
      </c>
    </row>
    <row r="4589" spans="1:47" x14ac:dyDescent="0.25">
      <c r="A4589" t="s">
        <v>5925</v>
      </c>
      <c r="B4589">
        <v>2021</v>
      </c>
      <c r="C4589">
        <v>1</v>
      </c>
      <c r="D4589" t="s">
        <v>48</v>
      </c>
      <c r="E4589" s="1">
        <v>44200</v>
      </c>
      <c r="F4589" s="1">
        <v>44219</v>
      </c>
      <c r="G4589">
        <v>19</v>
      </c>
      <c r="H4589">
        <v>4.2</v>
      </c>
      <c r="I4589" t="s">
        <v>65</v>
      </c>
      <c r="J4589" t="s">
        <v>50</v>
      </c>
      <c r="K4589" t="s">
        <v>120</v>
      </c>
      <c r="L4589">
        <v>2710.1921000000002</v>
      </c>
      <c r="M4589" t="s">
        <v>68</v>
      </c>
      <c r="N4589" t="s">
        <v>81</v>
      </c>
      <c r="O4589" t="s">
        <v>107</v>
      </c>
      <c r="P4589" t="s">
        <v>184</v>
      </c>
      <c r="Q4589" t="s">
        <v>131</v>
      </c>
      <c r="R4589" t="s">
        <v>4878</v>
      </c>
      <c r="S4589" t="s">
        <v>142</v>
      </c>
      <c r="T4589" t="s">
        <v>59</v>
      </c>
      <c r="U4589" t="s">
        <v>181</v>
      </c>
      <c r="V4589">
        <v>77262</v>
      </c>
      <c r="W4589">
        <v>51291</v>
      </c>
      <c r="X4589">
        <v>11.4</v>
      </c>
      <c r="Y4589">
        <v>13.6</v>
      </c>
      <c r="Z4589">
        <v>62443.68</v>
      </c>
      <c r="AB4589">
        <v>22.94</v>
      </c>
      <c r="AC4589">
        <v>1432458.02</v>
      </c>
      <c r="AD4589">
        <v>62793364.609999999</v>
      </c>
      <c r="AE4589">
        <v>173.61</v>
      </c>
      <c r="AF4589">
        <v>10901556029.940001</v>
      </c>
      <c r="AG4589">
        <v>31693.93</v>
      </c>
      <c r="AH4589">
        <v>1.1000000000000001</v>
      </c>
      <c r="AI4589">
        <v>28494.23</v>
      </c>
      <c r="AJ4589">
        <v>7.96</v>
      </c>
      <c r="AK4589">
        <v>0</v>
      </c>
      <c r="AL4589">
        <v>0.26200000000000001</v>
      </c>
      <c r="AM4589">
        <v>164518.62</v>
      </c>
      <c r="AN4589">
        <v>388.7</v>
      </c>
      <c r="AO4589">
        <v>745.22</v>
      </c>
      <c r="AP4589">
        <v>289667.01</v>
      </c>
      <c r="AQ4589">
        <v>1946831.81</v>
      </c>
      <c r="AR4589" t="s">
        <v>61</v>
      </c>
      <c r="AS4589" t="s">
        <v>61</v>
      </c>
      <c r="AT4589" t="s">
        <v>62</v>
      </c>
      <c r="AU4589" t="s">
        <v>63</v>
      </c>
    </row>
    <row r="4590" spans="1:47" x14ac:dyDescent="0.25">
      <c r="A4590" t="s">
        <v>5926</v>
      </c>
      <c r="B4590">
        <v>2026</v>
      </c>
      <c r="C4590">
        <v>3</v>
      </c>
      <c r="D4590" t="s">
        <v>48</v>
      </c>
      <c r="E4590" s="1">
        <v>46093</v>
      </c>
      <c r="F4590" s="1">
        <v>46106</v>
      </c>
      <c r="G4590">
        <v>13</v>
      </c>
      <c r="H4590">
        <v>12.3</v>
      </c>
      <c r="I4590" t="s">
        <v>49</v>
      </c>
      <c r="J4590" t="s">
        <v>112</v>
      </c>
      <c r="K4590" t="s">
        <v>126</v>
      </c>
      <c r="L4590">
        <v>2701.12</v>
      </c>
      <c r="M4590" t="s">
        <v>90</v>
      </c>
      <c r="N4590" t="s">
        <v>106</v>
      </c>
      <c r="O4590" t="s">
        <v>189</v>
      </c>
      <c r="P4590" t="s">
        <v>230</v>
      </c>
      <c r="Q4590" t="s">
        <v>128</v>
      </c>
      <c r="R4590" t="s">
        <v>2688</v>
      </c>
      <c r="S4590" t="s">
        <v>130</v>
      </c>
      <c r="T4590" t="s">
        <v>86</v>
      </c>
      <c r="U4590" t="s">
        <v>166</v>
      </c>
      <c r="V4590">
        <v>90837</v>
      </c>
      <c r="W4590">
        <v>58656</v>
      </c>
      <c r="X4590">
        <v>19.2</v>
      </c>
      <c r="Y4590">
        <v>13.2</v>
      </c>
      <c r="Z4590">
        <v>78133.67</v>
      </c>
      <c r="AB4590">
        <v>14.48</v>
      </c>
      <c r="AC4590">
        <v>1131375.54</v>
      </c>
      <c r="AD4590">
        <v>17874639.690000001</v>
      </c>
      <c r="AE4590">
        <v>279.67</v>
      </c>
      <c r="AF4590">
        <v>4999000482.1000004</v>
      </c>
      <c r="AG4590">
        <v>147478.70000000001</v>
      </c>
      <c r="AH4590">
        <v>0</v>
      </c>
      <c r="AI4590">
        <v>0</v>
      </c>
      <c r="AJ4590">
        <v>21.14</v>
      </c>
      <c r="AK4590">
        <v>3778698.83</v>
      </c>
      <c r="AL4590">
        <v>0.26</v>
      </c>
      <c r="AM4590">
        <v>46474.06</v>
      </c>
      <c r="AN4590">
        <v>434.9</v>
      </c>
      <c r="AO4590">
        <v>400.71</v>
      </c>
      <c r="AP4590">
        <v>174268.78</v>
      </c>
      <c r="AQ4590">
        <v>1499597.08</v>
      </c>
      <c r="AR4590" t="s">
        <v>61</v>
      </c>
      <c r="AS4590" t="s">
        <v>61</v>
      </c>
      <c r="AT4590" t="s">
        <v>62</v>
      </c>
      <c r="AU4590" t="s">
        <v>63</v>
      </c>
    </row>
    <row r="4591" spans="1:47" x14ac:dyDescent="0.25">
      <c r="A4591" t="s">
        <v>5927</v>
      </c>
      <c r="B4591">
        <v>2020</v>
      </c>
      <c r="C4591">
        <v>4</v>
      </c>
      <c r="D4591" t="s">
        <v>77</v>
      </c>
      <c r="E4591" s="1">
        <v>43925</v>
      </c>
      <c r="F4591" s="1">
        <v>43936</v>
      </c>
      <c r="G4591">
        <v>11</v>
      </c>
      <c r="H4591">
        <v>2.1</v>
      </c>
      <c r="I4591" t="s">
        <v>65</v>
      </c>
      <c r="J4591" t="s">
        <v>66</v>
      </c>
      <c r="K4591" t="s">
        <v>245</v>
      </c>
      <c r="L4591">
        <v>8905.9</v>
      </c>
      <c r="M4591" t="s">
        <v>52</v>
      </c>
      <c r="N4591" t="s">
        <v>53</v>
      </c>
      <c r="O4591" t="s">
        <v>99</v>
      </c>
      <c r="P4591" t="s">
        <v>100</v>
      </c>
      <c r="Q4591" t="s">
        <v>164</v>
      </c>
      <c r="R4591" t="s">
        <v>1656</v>
      </c>
      <c r="S4591" t="s">
        <v>73</v>
      </c>
      <c r="T4591" t="s">
        <v>162</v>
      </c>
      <c r="U4591" t="s">
        <v>75</v>
      </c>
      <c r="V4591">
        <v>3438</v>
      </c>
      <c r="W4591">
        <v>2563</v>
      </c>
      <c r="X4591">
        <v>20.9</v>
      </c>
      <c r="Y4591">
        <v>12.8</v>
      </c>
      <c r="Z4591">
        <v>2732.76</v>
      </c>
      <c r="AB4591">
        <v>43.44</v>
      </c>
      <c r="AC4591">
        <v>118711.09</v>
      </c>
      <c r="AD4591">
        <v>1278576.42</v>
      </c>
      <c r="AE4591">
        <v>160.77000000000001</v>
      </c>
      <c r="AF4591">
        <v>205556731.03999999</v>
      </c>
      <c r="AG4591">
        <v>158572.91</v>
      </c>
      <c r="AH4591">
        <v>2.2000000000000002</v>
      </c>
      <c r="AI4591">
        <v>66778.789999999994</v>
      </c>
      <c r="AJ4591">
        <v>10</v>
      </c>
      <c r="AK4591">
        <v>0</v>
      </c>
      <c r="AL4591">
        <v>0.32400000000000001</v>
      </c>
      <c r="AM4591">
        <v>4142.59</v>
      </c>
      <c r="AN4591">
        <v>548.4</v>
      </c>
      <c r="AO4591">
        <v>357.06</v>
      </c>
      <c r="AP4591">
        <v>195811.7</v>
      </c>
      <c r="AQ4591">
        <v>544017.07999999996</v>
      </c>
      <c r="AR4591" t="s">
        <v>61</v>
      </c>
      <c r="AS4591" t="s">
        <v>61</v>
      </c>
      <c r="AT4591" t="s">
        <v>62</v>
      </c>
      <c r="AU4591" t="s">
        <v>63</v>
      </c>
    </row>
    <row r="4592" spans="1:47" x14ac:dyDescent="0.25">
      <c r="A4592" t="s">
        <v>5928</v>
      </c>
      <c r="B4592">
        <v>2022</v>
      </c>
      <c r="C4592">
        <v>9</v>
      </c>
      <c r="D4592" t="s">
        <v>89</v>
      </c>
      <c r="E4592" s="1">
        <v>44825</v>
      </c>
      <c r="F4592" s="1">
        <v>44844</v>
      </c>
      <c r="G4592">
        <v>19</v>
      </c>
      <c r="H4592">
        <v>8.8000000000000007</v>
      </c>
      <c r="I4592" t="s">
        <v>49</v>
      </c>
      <c r="J4592" t="s">
        <v>50</v>
      </c>
      <c r="K4592" t="s">
        <v>223</v>
      </c>
      <c r="L4592">
        <v>2710.1109999999999</v>
      </c>
      <c r="M4592" t="s">
        <v>98</v>
      </c>
      <c r="N4592" t="s">
        <v>69</v>
      </c>
      <c r="O4592" t="s">
        <v>91</v>
      </c>
      <c r="P4592" t="s">
        <v>150</v>
      </c>
      <c r="Q4592" t="s">
        <v>226</v>
      </c>
      <c r="R4592" t="s">
        <v>2738</v>
      </c>
      <c r="S4592" t="s">
        <v>186</v>
      </c>
      <c r="T4592" t="s">
        <v>148</v>
      </c>
      <c r="U4592" t="s">
        <v>96</v>
      </c>
      <c r="V4592">
        <v>99865</v>
      </c>
      <c r="W4592">
        <v>64542</v>
      </c>
      <c r="X4592">
        <v>8.1</v>
      </c>
      <c r="Y4592">
        <v>14.5</v>
      </c>
      <c r="Z4592">
        <v>90262.07</v>
      </c>
      <c r="AB4592">
        <v>42.44</v>
      </c>
      <c r="AC4592">
        <v>3830722.25</v>
      </c>
      <c r="AD4592">
        <v>48303746.759999998</v>
      </c>
      <c r="AE4592">
        <v>219.3</v>
      </c>
      <c r="AF4592">
        <v>10593011664.469999</v>
      </c>
      <c r="AG4592">
        <v>16992.16</v>
      </c>
      <c r="AI4592">
        <v>4348.8999999999996</v>
      </c>
      <c r="AJ4592">
        <v>23.05</v>
      </c>
      <c r="AK4592">
        <v>11134013.630000001</v>
      </c>
      <c r="AL4592">
        <v>0.316</v>
      </c>
      <c r="AM4592">
        <v>152639.84</v>
      </c>
      <c r="AN4592">
        <v>786.1</v>
      </c>
      <c r="AO4592">
        <v>431.74</v>
      </c>
      <c r="AP4592">
        <v>339390.81</v>
      </c>
      <c r="AQ4592">
        <v>4344093.96</v>
      </c>
      <c r="AR4592" t="s">
        <v>61</v>
      </c>
      <c r="AS4592" t="s">
        <v>61</v>
      </c>
      <c r="AT4592" t="s">
        <v>62</v>
      </c>
      <c r="AU4592" t="s">
        <v>117</v>
      </c>
    </row>
    <row r="4593" spans="1:47" x14ac:dyDescent="0.25">
      <c r="A4593" t="s">
        <v>5929</v>
      </c>
      <c r="B4593">
        <v>2022</v>
      </c>
      <c r="C4593">
        <v>12</v>
      </c>
      <c r="D4593" t="s">
        <v>119</v>
      </c>
      <c r="E4593" s="1">
        <v>44897</v>
      </c>
      <c r="F4593" s="1">
        <v>44906</v>
      </c>
      <c r="G4593">
        <v>9</v>
      </c>
      <c r="H4593">
        <v>18.5</v>
      </c>
      <c r="I4593" t="s">
        <v>65</v>
      </c>
      <c r="J4593" t="s">
        <v>112</v>
      </c>
      <c r="K4593" t="s">
        <v>343</v>
      </c>
      <c r="L4593">
        <v>2523.1</v>
      </c>
      <c r="M4593" t="s">
        <v>90</v>
      </c>
      <c r="N4593" t="s">
        <v>81</v>
      </c>
      <c r="O4593" t="s">
        <v>91</v>
      </c>
      <c r="P4593" t="s">
        <v>226</v>
      </c>
      <c r="Q4593" t="s">
        <v>196</v>
      </c>
      <c r="R4593" t="s">
        <v>846</v>
      </c>
      <c r="S4593" t="s">
        <v>130</v>
      </c>
      <c r="T4593" t="s">
        <v>74</v>
      </c>
      <c r="U4593" t="s">
        <v>75</v>
      </c>
      <c r="V4593">
        <v>76910</v>
      </c>
      <c r="W4593">
        <v>43022</v>
      </c>
      <c r="X4593">
        <v>2</v>
      </c>
      <c r="Y4593">
        <v>10.199999999999999</v>
      </c>
      <c r="Z4593">
        <v>68054.789999999994</v>
      </c>
      <c r="AB4593">
        <v>16.850000000000001</v>
      </c>
      <c r="AC4593">
        <v>1146723.21</v>
      </c>
      <c r="AD4593">
        <v>48145361.189999998</v>
      </c>
      <c r="AE4593">
        <v>214.62</v>
      </c>
      <c r="AF4593">
        <v>10332957418.6</v>
      </c>
      <c r="AG4593">
        <v>177081.84</v>
      </c>
      <c r="AH4593">
        <v>0</v>
      </c>
      <c r="AI4593">
        <v>0</v>
      </c>
      <c r="AJ4593">
        <v>12.16</v>
      </c>
      <c r="AK4593">
        <v>0</v>
      </c>
      <c r="AL4593">
        <v>0.124</v>
      </c>
      <c r="AM4593">
        <v>59700.25</v>
      </c>
      <c r="AN4593">
        <v>325.39999999999998</v>
      </c>
      <c r="AO4593">
        <v>404.84</v>
      </c>
      <c r="AP4593">
        <v>131734.94</v>
      </c>
      <c r="AQ4593">
        <v>1515240.24</v>
      </c>
      <c r="AR4593" t="s">
        <v>61</v>
      </c>
      <c r="AS4593" t="s">
        <v>61</v>
      </c>
      <c r="AT4593" t="s">
        <v>293</v>
      </c>
      <c r="AU4593" t="s">
        <v>63</v>
      </c>
    </row>
    <row r="4594" spans="1:47" x14ac:dyDescent="0.25">
      <c r="A4594" t="s">
        <v>5930</v>
      </c>
      <c r="B4594">
        <v>2026</v>
      </c>
      <c r="C4594">
        <v>4</v>
      </c>
      <c r="D4594" t="s">
        <v>77</v>
      </c>
      <c r="E4594" s="1">
        <v>46125</v>
      </c>
      <c r="F4594" s="1">
        <v>46136</v>
      </c>
      <c r="G4594">
        <v>11</v>
      </c>
      <c r="H4594">
        <v>5.3</v>
      </c>
      <c r="I4594" t="s">
        <v>65</v>
      </c>
      <c r="J4594" t="s">
        <v>112</v>
      </c>
      <c r="K4594" t="s">
        <v>199</v>
      </c>
      <c r="L4594">
        <v>7204.49</v>
      </c>
      <c r="M4594" t="s">
        <v>52</v>
      </c>
      <c r="N4594" t="s">
        <v>53</v>
      </c>
      <c r="O4594" t="s">
        <v>99</v>
      </c>
      <c r="P4594" t="s">
        <v>226</v>
      </c>
      <c r="Q4594" t="s">
        <v>164</v>
      </c>
      <c r="R4594" t="s">
        <v>2464</v>
      </c>
      <c r="S4594" t="s">
        <v>161</v>
      </c>
      <c r="T4594" t="s">
        <v>95</v>
      </c>
      <c r="U4594" t="s">
        <v>259</v>
      </c>
      <c r="V4594">
        <v>28030</v>
      </c>
      <c r="W4594">
        <v>18245</v>
      </c>
      <c r="X4594">
        <v>14.4</v>
      </c>
      <c r="Y4594">
        <v>11.9</v>
      </c>
      <c r="Z4594">
        <v>23340.560000000001</v>
      </c>
      <c r="AB4594">
        <v>29.03</v>
      </c>
      <c r="AC4594">
        <v>677576.46</v>
      </c>
      <c r="AD4594">
        <v>11816858.720000001</v>
      </c>
      <c r="AE4594">
        <v>278.99</v>
      </c>
      <c r="AF4594">
        <v>3296785414.29</v>
      </c>
      <c r="AG4594">
        <v>19654.900000000001</v>
      </c>
      <c r="AH4594">
        <v>0</v>
      </c>
      <c r="AI4594">
        <v>0</v>
      </c>
      <c r="AJ4594">
        <v>24.24</v>
      </c>
      <c r="AK4594">
        <v>0</v>
      </c>
      <c r="AL4594">
        <v>0.34</v>
      </c>
      <c r="AM4594">
        <v>40177.32</v>
      </c>
      <c r="AN4594">
        <v>506.5</v>
      </c>
      <c r="AO4594">
        <v>397.7</v>
      </c>
      <c r="AP4594">
        <v>201435.05</v>
      </c>
      <c r="AQ4594">
        <v>938843.73</v>
      </c>
      <c r="AR4594" t="s">
        <v>61</v>
      </c>
      <c r="AS4594" t="s">
        <v>61</v>
      </c>
      <c r="AT4594" t="s">
        <v>62</v>
      </c>
      <c r="AU4594" t="s">
        <v>63</v>
      </c>
    </row>
    <row r="4595" spans="1:47" x14ac:dyDescent="0.25">
      <c r="A4595" t="s">
        <v>5931</v>
      </c>
      <c r="B4595">
        <v>2020</v>
      </c>
      <c r="C4595">
        <v>2</v>
      </c>
      <c r="D4595" t="s">
        <v>48</v>
      </c>
      <c r="E4595" s="1">
        <v>43863</v>
      </c>
      <c r="F4595" s="1">
        <v>43895</v>
      </c>
      <c r="G4595">
        <v>32</v>
      </c>
      <c r="H4595">
        <v>5.6</v>
      </c>
      <c r="I4595" t="s">
        <v>65</v>
      </c>
      <c r="J4595" t="s">
        <v>134</v>
      </c>
      <c r="K4595" t="s">
        <v>135</v>
      </c>
      <c r="L4595">
        <v>9999.0098999999991</v>
      </c>
      <c r="M4595" t="s">
        <v>90</v>
      </c>
      <c r="N4595" t="s">
        <v>53</v>
      </c>
      <c r="O4595" t="s">
        <v>189</v>
      </c>
      <c r="P4595" t="s">
        <v>100</v>
      </c>
      <c r="Q4595" t="s">
        <v>150</v>
      </c>
      <c r="R4595" t="s">
        <v>4491</v>
      </c>
      <c r="S4595" t="s">
        <v>137</v>
      </c>
      <c r="T4595" t="s">
        <v>95</v>
      </c>
      <c r="U4595" t="s">
        <v>166</v>
      </c>
      <c r="V4595">
        <v>14555</v>
      </c>
      <c r="W4595">
        <v>9299</v>
      </c>
      <c r="X4595">
        <v>6.1</v>
      </c>
      <c r="Y4595">
        <v>15.3</v>
      </c>
      <c r="Z4595">
        <v>12146.87</v>
      </c>
      <c r="AB4595">
        <v>21.45</v>
      </c>
      <c r="AC4595">
        <v>260550.36</v>
      </c>
      <c r="AD4595">
        <v>6804919.5099999998</v>
      </c>
      <c r="AE4595">
        <v>163.07</v>
      </c>
      <c r="AF4595">
        <v>1109678224.5</v>
      </c>
      <c r="AG4595">
        <v>107197.31</v>
      </c>
      <c r="AH4595">
        <v>1.1000000000000001</v>
      </c>
      <c r="AI4595">
        <v>12299.58</v>
      </c>
      <c r="AJ4595">
        <v>21.44</v>
      </c>
      <c r="AK4595">
        <v>0</v>
      </c>
      <c r="AL4595">
        <v>0.151</v>
      </c>
      <c r="AM4595">
        <v>10275.43</v>
      </c>
      <c r="AN4595">
        <v>897.4</v>
      </c>
      <c r="AO4595">
        <v>421.8</v>
      </c>
      <c r="AP4595">
        <v>378523.32</v>
      </c>
      <c r="AQ4595">
        <v>768846</v>
      </c>
      <c r="AR4595" t="s">
        <v>61</v>
      </c>
      <c r="AS4595" t="s">
        <v>61</v>
      </c>
      <c r="AT4595" t="s">
        <v>62</v>
      </c>
      <c r="AU4595" t="s">
        <v>63</v>
      </c>
    </row>
    <row r="4596" spans="1:47" x14ac:dyDescent="0.25">
      <c r="A4596" t="s">
        <v>5932</v>
      </c>
      <c r="B4596">
        <v>2020</v>
      </c>
      <c r="C4596">
        <v>3</v>
      </c>
      <c r="D4596" t="s">
        <v>48</v>
      </c>
      <c r="E4596" s="1">
        <v>43895</v>
      </c>
      <c r="F4596" s="1">
        <v>43900</v>
      </c>
      <c r="G4596">
        <v>5</v>
      </c>
      <c r="H4596">
        <v>4.2</v>
      </c>
      <c r="I4596" t="s">
        <v>65</v>
      </c>
      <c r="J4596" t="s">
        <v>50</v>
      </c>
      <c r="K4596" t="s">
        <v>51</v>
      </c>
      <c r="L4596">
        <v>2709</v>
      </c>
      <c r="M4596" t="s">
        <v>90</v>
      </c>
      <c r="N4596" t="s">
        <v>69</v>
      </c>
      <c r="O4596" t="s">
        <v>189</v>
      </c>
      <c r="P4596" t="s">
        <v>92</v>
      </c>
      <c r="Q4596" t="s">
        <v>131</v>
      </c>
      <c r="R4596" t="s">
        <v>2229</v>
      </c>
      <c r="S4596" t="s">
        <v>170</v>
      </c>
      <c r="T4596" t="s">
        <v>148</v>
      </c>
      <c r="U4596" t="s">
        <v>110</v>
      </c>
      <c r="V4596">
        <v>114973</v>
      </c>
      <c r="W4596">
        <v>71109</v>
      </c>
      <c r="X4596">
        <v>19.3</v>
      </c>
      <c r="Y4596">
        <v>13.5</v>
      </c>
      <c r="Z4596">
        <v>94598.080000000002</v>
      </c>
      <c r="AB4596">
        <v>22.99</v>
      </c>
      <c r="AC4596">
        <v>2174809.86</v>
      </c>
      <c r="AD4596">
        <v>7657714.5800000001</v>
      </c>
      <c r="AE4596">
        <v>161.02000000000001</v>
      </c>
      <c r="AF4596">
        <v>1233045201.6700001</v>
      </c>
      <c r="AG4596">
        <v>90192.7</v>
      </c>
      <c r="AH4596">
        <v>2.2000000000000002</v>
      </c>
      <c r="AI4596">
        <v>29133.29</v>
      </c>
      <c r="AJ4596">
        <v>17.43</v>
      </c>
      <c r="AK4596">
        <v>0</v>
      </c>
      <c r="AL4596">
        <v>0.23300000000000001</v>
      </c>
      <c r="AM4596">
        <v>17842.47</v>
      </c>
      <c r="AN4596">
        <v>111.5</v>
      </c>
      <c r="AO4596">
        <v>455</v>
      </c>
      <c r="AP4596">
        <v>50732.5</v>
      </c>
      <c r="AQ4596">
        <v>2362710.8199999998</v>
      </c>
      <c r="AR4596" t="s">
        <v>61</v>
      </c>
      <c r="AS4596" t="s">
        <v>61</v>
      </c>
      <c r="AT4596" t="s">
        <v>62</v>
      </c>
      <c r="AU4596" t="s">
        <v>63</v>
      </c>
    </row>
    <row r="4597" spans="1:47" x14ac:dyDescent="0.25">
      <c r="A4597" t="s">
        <v>5933</v>
      </c>
      <c r="B4597">
        <v>2024</v>
      </c>
      <c r="C4597">
        <v>5</v>
      </c>
      <c r="D4597" t="s">
        <v>77</v>
      </c>
      <c r="E4597" s="1">
        <v>45424</v>
      </c>
      <c r="F4597" s="1">
        <v>45429</v>
      </c>
      <c r="G4597">
        <v>5</v>
      </c>
      <c r="H4597">
        <v>20</v>
      </c>
      <c r="I4597" t="s">
        <v>49</v>
      </c>
      <c r="J4597" t="s">
        <v>50</v>
      </c>
      <c r="K4597" t="s">
        <v>183</v>
      </c>
      <c r="L4597">
        <v>2710.19</v>
      </c>
      <c r="M4597" t="s">
        <v>68</v>
      </c>
      <c r="N4597" t="s">
        <v>168</v>
      </c>
      <c r="O4597" t="s">
        <v>107</v>
      </c>
      <c r="P4597" t="s">
        <v>140</v>
      </c>
      <c r="Q4597" t="s">
        <v>226</v>
      </c>
      <c r="R4597" t="s">
        <v>1638</v>
      </c>
      <c r="S4597" t="s">
        <v>186</v>
      </c>
      <c r="T4597" t="s">
        <v>102</v>
      </c>
      <c r="U4597" t="s">
        <v>181</v>
      </c>
      <c r="V4597">
        <v>106209</v>
      </c>
      <c r="W4597">
        <v>64390</v>
      </c>
      <c r="X4597">
        <v>5.8</v>
      </c>
      <c r="Y4597">
        <v>11.2</v>
      </c>
      <c r="Z4597">
        <v>97493.07</v>
      </c>
      <c r="AB4597">
        <v>24.57</v>
      </c>
      <c r="AC4597">
        <v>2395404.73</v>
      </c>
      <c r="AD4597">
        <v>77921336.200000003</v>
      </c>
      <c r="AE4597">
        <v>280.68</v>
      </c>
      <c r="AF4597">
        <v>21870960644.619999</v>
      </c>
      <c r="AG4597">
        <v>206444.44</v>
      </c>
      <c r="AH4597">
        <v>1.7</v>
      </c>
      <c r="AI4597">
        <v>26292</v>
      </c>
      <c r="AJ4597">
        <v>3.43</v>
      </c>
      <c r="AK4597">
        <v>2672701.83</v>
      </c>
      <c r="AL4597">
        <v>0.314</v>
      </c>
      <c r="AM4597">
        <v>244673</v>
      </c>
      <c r="AN4597">
        <v>144.69999999999999</v>
      </c>
      <c r="AO4597">
        <v>400.35</v>
      </c>
      <c r="AP4597">
        <v>57930.64</v>
      </c>
      <c r="AQ4597">
        <v>2930744.81</v>
      </c>
      <c r="AR4597" t="s">
        <v>61</v>
      </c>
      <c r="AS4597" t="s">
        <v>61</v>
      </c>
      <c r="AT4597" t="s">
        <v>62</v>
      </c>
      <c r="AU4597" t="s">
        <v>63</v>
      </c>
    </row>
    <row r="4598" spans="1:47" x14ac:dyDescent="0.25">
      <c r="A4598" t="s">
        <v>5934</v>
      </c>
      <c r="B4598">
        <v>2022</v>
      </c>
      <c r="C4598">
        <v>4</v>
      </c>
      <c r="D4598" t="s">
        <v>77</v>
      </c>
      <c r="E4598" s="1">
        <v>44681</v>
      </c>
      <c r="F4598" s="1">
        <v>44699</v>
      </c>
      <c r="G4598">
        <v>18</v>
      </c>
      <c r="H4598">
        <v>12.4</v>
      </c>
      <c r="I4598" t="s">
        <v>65</v>
      </c>
      <c r="J4598" t="s">
        <v>239</v>
      </c>
      <c r="K4598" t="s">
        <v>270</v>
      </c>
      <c r="L4598">
        <v>2710.1990999999998</v>
      </c>
      <c r="M4598" t="s">
        <v>90</v>
      </c>
      <c r="N4598" t="s">
        <v>69</v>
      </c>
      <c r="O4598" t="s">
        <v>107</v>
      </c>
      <c r="P4598" t="s">
        <v>184</v>
      </c>
      <c r="Q4598" t="s">
        <v>159</v>
      </c>
      <c r="R4598" t="s">
        <v>1345</v>
      </c>
      <c r="S4598" t="s">
        <v>142</v>
      </c>
      <c r="T4598" t="s">
        <v>74</v>
      </c>
      <c r="U4598" t="s">
        <v>132</v>
      </c>
      <c r="V4598">
        <v>26800</v>
      </c>
      <c r="W4598">
        <v>19278</v>
      </c>
      <c r="X4598">
        <v>4.4000000000000004</v>
      </c>
      <c r="Y4598">
        <v>10.199999999999999</v>
      </c>
      <c r="Z4598">
        <v>24651.22</v>
      </c>
      <c r="AB4598">
        <v>15.14</v>
      </c>
      <c r="AC4598">
        <v>373219.47</v>
      </c>
      <c r="AD4598">
        <v>14999774.35</v>
      </c>
      <c r="AE4598">
        <v>215.24</v>
      </c>
      <c r="AF4598">
        <v>3228551431.0900002</v>
      </c>
      <c r="AG4598">
        <v>62189.77</v>
      </c>
      <c r="AH4598">
        <v>0.7</v>
      </c>
      <c r="AI4598">
        <v>22327.72</v>
      </c>
      <c r="AJ4598">
        <v>23.46</v>
      </c>
      <c r="AK4598">
        <v>0</v>
      </c>
      <c r="AL4598">
        <v>9.4E-2</v>
      </c>
      <c r="AM4598">
        <v>14099.79</v>
      </c>
      <c r="AN4598">
        <v>929.9</v>
      </c>
      <c r="AO4598">
        <v>629.53</v>
      </c>
      <c r="AP4598">
        <v>585399.94999999995</v>
      </c>
      <c r="AQ4598">
        <v>1057236.7</v>
      </c>
      <c r="AR4598" t="s">
        <v>61</v>
      </c>
      <c r="AS4598" t="s">
        <v>61</v>
      </c>
      <c r="AT4598" t="s">
        <v>62</v>
      </c>
      <c r="AU4598" t="s">
        <v>63</v>
      </c>
    </row>
    <row r="4599" spans="1:47" x14ac:dyDescent="0.25">
      <c r="A4599" t="s">
        <v>5935</v>
      </c>
      <c r="B4599">
        <v>2024</v>
      </c>
      <c r="C4599">
        <v>4</v>
      </c>
      <c r="D4599" t="s">
        <v>77</v>
      </c>
      <c r="E4599" s="1">
        <v>45398</v>
      </c>
      <c r="F4599" s="1">
        <v>45410</v>
      </c>
      <c r="G4599">
        <v>12</v>
      </c>
      <c r="I4599" t="s">
        <v>65</v>
      </c>
      <c r="J4599" t="s">
        <v>66</v>
      </c>
      <c r="K4599" t="s">
        <v>67</v>
      </c>
      <c r="L4599">
        <v>8479.8989999999994</v>
      </c>
      <c r="M4599" t="s">
        <v>80</v>
      </c>
      <c r="N4599" t="s">
        <v>69</v>
      </c>
      <c r="O4599" t="s">
        <v>99</v>
      </c>
      <c r="P4599" t="s">
        <v>56</v>
      </c>
      <c r="Q4599" t="s">
        <v>55</v>
      </c>
      <c r="R4599" t="s">
        <v>378</v>
      </c>
      <c r="S4599" t="s">
        <v>73</v>
      </c>
      <c r="T4599" t="s">
        <v>131</v>
      </c>
      <c r="U4599" t="s">
        <v>132</v>
      </c>
      <c r="V4599">
        <v>13342</v>
      </c>
      <c r="W4599">
        <v>8168</v>
      </c>
      <c r="X4599">
        <v>5.5</v>
      </c>
      <c r="Y4599">
        <v>13.2</v>
      </c>
      <c r="Z4599">
        <v>12493.18</v>
      </c>
      <c r="AB4599">
        <v>21.77</v>
      </c>
      <c r="AC4599">
        <v>271976.53000000003</v>
      </c>
      <c r="AD4599">
        <v>3782435.18</v>
      </c>
      <c r="AE4599">
        <v>277.83</v>
      </c>
      <c r="AF4599">
        <v>1050873966.0599999</v>
      </c>
      <c r="AG4599">
        <v>247652.21</v>
      </c>
      <c r="AH4599">
        <v>1.5</v>
      </c>
      <c r="AI4599">
        <v>48755.27</v>
      </c>
      <c r="AJ4599">
        <v>20.62</v>
      </c>
      <c r="AK4599">
        <v>0</v>
      </c>
      <c r="AL4599">
        <v>0.106</v>
      </c>
      <c r="AM4599">
        <v>4009.38</v>
      </c>
      <c r="AN4599">
        <v>420.9</v>
      </c>
      <c r="AO4599">
        <v>515.71</v>
      </c>
      <c r="AP4599">
        <v>217062.34</v>
      </c>
      <c r="AQ4599">
        <v>789455.73</v>
      </c>
      <c r="AR4599" t="s">
        <v>61</v>
      </c>
      <c r="AS4599" t="s">
        <v>61</v>
      </c>
      <c r="AT4599" t="s">
        <v>293</v>
      </c>
      <c r="AU4599" t="s">
        <v>63</v>
      </c>
    </row>
    <row r="4600" spans="1:47" x14ac:dyDescent="0.25">
      <c r="A4600" t="s">
        <v>5936</v>
      </c>
      <c r="B4600">
        <v>2020</v>
      </c>
      <c r="C4600">
        <v>8</v>
      </c>
      <c r="D4600" t="s">
        <v>89</v>
      </c>
      <c r="E4600" s="1">
        <v>44053</v>
      </c>
      <c r="F4600" s="1">
        <v>44072</v>
      </c>
      <c r="G4600">
        <v>19</v>
      </c>
      <c r="H4600">
        <v>7.5</v>
      </c>
      <c r="I4600" t="s">
        <v>65</v>
      </c>
      <c r="J4600" t="s">
        <v>50</v>
      </c>
      <c r="K4600" t="s">
        <v>223</v>
      </c>
      <c r="L4600">
        <v>2710.1109999999999</v>
      </c>
      <c r="M4600" t="s">
        <v>90</v>
      </c>
      <c r="N4600" t="s">
        <v>81</v>
      </c>
      <c r="O4600" t="s">
        <v>91</v>
      </c>
      <c r="P4600" t="s">
        <v>100</v>
      </c>
      <c r="Q4600" t="s">
        <v>164</v>
      </c>
      <c r="R4600" t="s">
        <v>4141</v>
      </c>
      <c r="S4600" t="s">
        <v>186</v>
      </c>
      <c r="T4600" t="s">
        <v>95</v>
      </c>
      <c r="U4600" t="s">
        <v>60</v>
      </c>
      <c r="V4600">
        <v>109396</v>
      </c>
      <c r="W4600">
        <v>79881</v>
      </c>
      <c r="X4600">
        <v>21.9</v>
      </c>
      <c r="Y4600">
        <v>11.5</v>
      </c>
      <c r="Z4600">
        <v>92155.23</v>
      </c>
      <c r="AB4600">
        <v>21.66</v>
      </c>
      <c r="AC4600">
        <v>1996082.28</v>
      </c>
      <c r="AD4600">
        <v>71732709.480000004</v>
      </c>
      <c r="AE4600">
        <v>164.86</v>
      </c>
      <c r="AF4600">
        <v>11825854484.870001</v>
      </c>
      <c r="AG4600">
        <v>29688.27</v>
      </c>
      <c r="AH4600">
        <v>0</v>
      </c>
      <c r="AI4600">
        <v>0</v>
      </c>
      <c r="AJ4600">
        <v>13.97</v>
      </c>
      <c r="AK4600">
        <v>0</v>
      </c>
      <c r="AL4600">
        <v>0.28299999999999997</v>
      </c>
      <c r="AM4600">
        <v>203003.57</v>
      </c>
      <c r="AN4600">
        <v>686.6</v>
      </c>
      <c r="AO4600">
        <v>496.69</v>
      </c>
      <c r="AP4600">
        <v>341027.35</v>
      </c>
      <c r="AQ4600">
        <v>2569801.4700000002</v>
      </c>
      <c r="AR4600" t="s">
        <v>124</v>
      </c>
      <c r="AS4600" t="s">
        <v>61</v>
      </c>
      <c r="AT4600" t="s">
        <v>62</v>
      </c>
      <c r="AU4600" t="s">
        <v>63</v>
      </c>
    </row>
    <row r="4601" spans="1:47" x14ac:dyDescent="0.25">
      <c r="A4601" t="s">
        <v>5937</v>
      </c>
      <c r="B4601">
        <v>2023</v>
      </c>
      <c r="C4601">
        <v>10</v>
      </c>
      <c r="D4601" t="s">
        <v>119</v>
      </c>
      <c r="E4601" s="1">
        <v>45229</v>
      </c>
      <c r="F4601" s="1">
        <v>45245</v>
      </c>
      <c r="G4601">
        <v>16</v>
      </c>
      <c r="H4601">
        <v>20.5</v>
      </c>
      <c r="I4601" t="s">
        <v>65</v>
      </c>
      <c r="J4601" t="s">
        <v>50</v>
      </c>
      <c r="K4601" t="s">
        <v>223</v>
      </c>
      <c r="L4601">
        <v>2710.1109999999999</v>
      </c>
      <c r="M4601" t="s">
        <v>114</v>
      </c>
      <c r="N4601" t="s">
        <v>168</v>
      </c>
      <c r="O4601" t="s">
        <v>107</v>
      </c>
      <c r="P4601" t="s">
        <v>226</v>
      </c>
      <c r="Q4601" t="s">
        <v>196</v>
      </c>
      <c r="R4601" t="s">
        <v>1690</v>
      </c>
      <c r="S4601" t="s">
        <v>123</v>
      </c>
      <c r="T4601" t="s">
        <v>148</v>
      </c>
      <c r="U4601" t="s">
        <v>75</v>
      </c>
      <c r="V4601">
        <v>42853</v>
      </c>
      <c r="W4601">
        <v>28977</v>
      </c>
      <c r="X4601">
        <v>23</v>
      </c>
      <c r="Y4601">
        <v>15</v>
      </c>
      <c r="Z4601">
        <v>37017.870000000003</v>
      </c>
      <c r="AB4601">
        <v>15.11</v>
      </c>
      <c r="AC4601">
        <v>559340.02</v>
      </c>
      <c r="AD4601">
        <v>24661304.989999998</v>
      </c>
      <c r="AE4601">
        <v>281.61</v>
      </c>
      <c r="AF4601">
        <v>6944870098.2299995</v>
      </c>
      <c r="AG4601">
        <v>85798.47</v>
      </c>
      <c r="AH4601">
        <v>0</v>
      </c>
      <c r="AI4601">
        <v>0</v>
      </c>
      <c r="AJ4601">
        <v>14.77</v>
      </c>
      <c r="AK4601">
        <v>0</v>
      </c>
      <c r="AL4601">
        <v>0.29199999999999998</v>
      </c>
      <c r="AM4601">
        <v>72011.009999999995</v>
      </c>
      <c r="AN4601">
        <v>713</v>
      </c>
      <c r="AO4601">
        <v>617.97</v>
      </c>
      <c r="AP4601">
        <v>440612.61</v>
      </c>
      <c r="AQ4601">
        <v>1157762.1100000001</v>
      </c>
      <c r="AR4601" t="s">
        <v>61</v>
      </c>
      <c r="AS4601" t="s">
        <v>61</v>
      </c>
      <c r="AT4601" t="s">
        <v>62</v>
      </c>
      <c r="AU4601" t="s">
        <v>63</v>
      </c>
    </row>
    <row r="4602" spans="1:47" x14ac:dyDescent="0.25">
      <c r="A4602" t="s">
        <v>5938</v>
      </c>
      <c r="B4602">
        <v>2020</v>
      </c>
      <c r="C4602">
        <v>11</v>
      </c>
      <c r="D4602" t="s">
        <v>119</v>
      </c>
      <c r="E4602" s="1">
        <v>44158</v>
      </c>
      <c r="F4602" s="1">
        <v>44173</v>
      </c>
      <c r="G4602">
        <v>15</v>
      </c>
      <c r="H4602">
        <v>6</v>
      </c>
      <c r="I4602" t="s">
        <v>65</v>
      </c>
      <c r="J4602" t="s">
        <v>50</v>
      </c>
      <c r="K4602" t="s">
        <v>51</v>
      </c>
      <c r="L4602">
        <v>2709</v>
      </c>
      <c r="M4602" t="s">
        <v>114</v>
      </c>
      <c r="N4602" t="s">
        <v>69</v>
      </c>
      <c r="O4602" t="s">
        <v>99</v>
      </c>
      <c r="P4602" t="s">
        <v>56</v>
      </c>
      <c r="Q4602" t="s">
        <v>83</v>
      </c>
      <c r="R4602" t="s">
        <v>4858</v>
      </c>
      <c r="S4602" t="s">
        <v>58</v>
      </c>
      <c r="T4602" t="s">
        <v>74</v>
      </c>
      <c r="U4602" t="s">
        <v>181</v>
      </c>
      <c r="V4602">
        <v>272127</v>
      </c>
      <c r="W4602">
        <v>152300</v>
      </c>
      <c r="X4602">
        <v>21</v>
      </c>
      <c r="Y4602">
        <v>14.5</v>
      </c>
      <c r="Z4602">
        <v>212687.25</v>
      </c>
      <c r="AB4602">
        <v>23.32</v>
      </c>
      <c r="AC4602">
        <v>4959866.67</v>
      </c>
      <c r="AD4602">
        <v>12695301.949999999</v>
      </c>
      <c r="AE4602">
        <v>164.18</v>
      </c>
      <c r="AF4602">
        <v>2084314674.1500001</v>
      </c>
      <c r="AG4602">
        <v>135859.68</v>
      </c>
      <c r="AH4602">
        <v>1.1000000000000001</v>
      </c>
      <c r="AI4602">
        <v>37016.379999999997</v>
      </c>
      <c r="AJ4602">
        <v>3.71</v>
      </c>
      <c r="AK4602">
        <v>0</v>
      </c>
      <c r="AL4602">
        <v>0.32800000000000001</v>
      </c>
      <c r="AM4602">
        <v>41640.589999999997</v>
      </c>
      <c r="AN4602">
        <v>544.1</v>
      </c>
      <c r="AO4602">
        <v>741.76</v>
      </c>
      <c r="AP4602">
        <v>403591.62</v>
      </c>
      <c r="AQ4602">
        <v>5577974.9400000004</v>
      </c>
      <c r="AR4602" t="s">
        <v>61</v>
      </c>
      <c r="AS4602" t="s">
        <v>61</v>
      </c>
      <c r="AT4602" t="s">
        <v>62</v>
      </c>
      <c r="AU4602" t="s">
        <v>63</v>
      </c>
    </row>
    <row r="4603" spans="1:47" x14ac:dyDescent="0.25">
      <c r="A4603" t="s">
        <v>5939</v>
      </c>
      <c r="B4603">
        <v>2024</v>
      </c>
      <c r="C4603">
        <v>7</v>
      </c>
      <c r="D4603" t="s">
        <v>89</v>
      </c>
      <c r="E4603" s="1">
        <v>45481</v>
      </c>
      <c r="F4603" s="1">
        <v>45515</v>
      </c>
      <c r="G4603">
        <v>34</v>
      </c>
      <c r="H4603">
        <v>20</v>
      </c>
      <c r="I4603" t="s">
        <v>49</v>
      </c>
      <c r="J4603" t="s">
        <v>66</v>
      </c>
      <c r="K4603" t="s">
        <v>153</v>
      </c>
      <c r="L4603">
        <v>6309</v>
      </c>
      <c r="M4603" t="s">
        <v>114</v>
      </c>
      <c r="N4603" t="s">
        <v>53</v>
      </c>
      <c r="O4603" t="s">
        <v>91</v>
      </c>
      <c r="P4603" t="s">
        <v>230</v>
      </c>
      <c r="Q4603" t="s">
        <v>92</v>
      </c>
      <c r="R4603" t="s">
        <v>1320</v>
      </c>
      <c r="S4603" t="s">
        <v>156</v>
      </c>
      <c r="T4603" t="s">
        <v>148</v>
      </c>
      <c r="U4603" t="s">
        <v>166</v>
      </c>
      <c r="V4603">
        <v>10844</v>
      </c>
      <c r="W4603">
        <v>6015</v>
      </c>
      <c r="X4603">
        <v>11</v>
      </c>
      <c r="Y4603">
        <v>11.2</v>
      </c>
      <c r="Z4603">
        <v>8894.3799999999992</v>
      </c>
      <c r="AA4603">
        <v>635</v>
      </c>
      <c r="AB4603">
        <v>2994.6</v>
      </c>
      <c r="AC4603">
        <v>1901571</v>
      </c>
      <c r="AD4603">
        <v>29879780.170000002</v>
      </c>
      <c r="AE4603">
        <v>276.39999999999998</v>
      </c>
      <c r="AF4603">
        <v>8258771238.9899998</v>
      </c>
      <c r="AG4603">
        <v>129064.37</v>
      </c>
      <c r="AH4603">
        <v>0</v>
      </c>
      <c r="AI4603">
        <v>0</v>
      </c>
      <c r="AJ4603">
        <v>12.54</v>
      </c>
      <c r="AK4603">
        <v>3746924.43</v>
      </c>
      <c r="AL4603">
        <v>0.26200000000000001</v>
      </c>
      <c r="AM4603">
        <v>78285.02</v>
      </c>
      <c r="AN4603">
        <v>683</v>
      </c>
      <c r="AO4603">
        <v>710.97</v>
      </c>
      <c r="AP4603">
        <v>485592.51</v>
      </c>
      <c r="AQ4603">
        <v>2594512.9</v>
      </c>
      <c r="AR4603" t="s">
        <v>124</v>
      </c>
      <c r="AS4603" t="s">
        <v>61</v>
      </c>
      <c r="AT4603" t="s">
        <v>62</v>
      </c>
      <c r="AU4603" t="s">
        <v>63</v>
      </c>
    </row>
    <row r="4604" spans="1:47" x14ac:dyDescent="0.25">
      <c r="A4604" t="s">
        <v>5940</v>
      </c>
      <c r="B4604">
        <v>2024</v>
      </c>
      <c r="C4604">
        <v>9</v>
      </c>
      <c r="D4604" t="s">
        <v>89</v>
      </c>
      <c r="E4604" s="1">
        <v>45556</v>
      </c>
      <c r="F4604" s="1">
        <v>45575</v>
      </c>
      <c r="G4604">
        <v>19</v>
      </c>
      <c r="H4604">
        <v>8.6</v>
      </c>
      <c r="I4604" t="s">
        <v>49</v>
      </c>
      <c r="J4604" t="s">
        <v>239</v>
      </c>
      <c r="K4604" t="s">
        <v>265</v>
      </c>
      <c r="L4604">
        <v>3102.1</v>
      </c>
      <c r="M4604" t="s">
        <v>52</v>
      </c>
      <c r="N4604" t="s">
        <v>168</v>
      </c>
      <c r="O4604" t="s">
        <v>91</v>
      </c>
      <c r="P4604" t="s">
        <v>164</v>
      </c>
      <c r="Q4604" t="s">
        <v>100</v>
      </c>
      <c r="R4604" t="s">
        <v>1064</v>
      </c>
      <c r="S4604" t="s">
        <v>161</v>
      </c>
      <c r="T4604" t="s">
        <v>95</v>
      </c>
      <c r="U4604" t="s">
        <v>103</v>
      </c>
      <c r="V4604">
        <v>29886</v>
      </c>
      <c r="W4604">
        <v>21054</v>
      </c>
      <c r="X4604">
        <v>21.7</v>
      </c>
      <c r="Y4604">
        <v>13.6</v>
      </c>
      <c r="Z4604">
        <v>26818.65</v>
      </c>
      <c r="AB4604">
        <v>28.28</v>
      </c>
      <c r="AC4604">
        <v>758431.42</v>
      </c>
      <c r="AD4604">
        <v>12994172.300000001</v>
      </c>
      <c r="AE4604">
        <v>275.36</v>
      </c>
      <c r="AF4604">
        <v>3578075284.5300002</v>
      </c>
      <c r="AG4604">
        <v>229481.3</v>
      </c>
      <c r="AH4604">
        <v>0</v>
      </c>
      <c r="AI4604">
        <v>0</v>
      </c>
      <c r="AJ4604">
        <v>6.35</v>
      </c>
      <c r="AK4604">
        <v>825129.94</v>
      </c>
      <c r="AL4604">
        <v>0.27800000000000002</v>
      </c>
      <c r="AM4604">
        <v>36123.800000000003</v>
      </c>
      <c r="AN4604">
        <v>478.1</v>
      </c>
      <c r="AO4604">
        <v>706.35</v>
      </c>
      <c r="AP4604">
        <v>337705.94</v>
      </c>
      <c r="AQ4604">
        <v>1361742.46</v>
      </c>
      <c r="AR4604" t="s">
        <v>61</v>
      </c>
      <c r="AS4604" t="s">
        <v>61</v>
      </c>
      <c r="AT4604" t="s">
        <v>62</v>
      </c>
      <c r="AU4604" t="s">
        <v>63</v>
      </c>
    </row>
    <row r="4605" spans="1:47" x14ac:dyDescent="0.25">
      <c r="A4605" t="s">
        <v>5941</v>
      </c>
      <c r="B4605">
        <v>2021</v>
      </c>
      <c r="C4605">
        <v>12</v>
      </c>
      <c r="D4605" t="s">
        <v>119</v>
      </c>
      <c r="E4605" s="1">
        <v>44561</v>
      </c>
      <c r="F4605" s="1">
        <v>44585</v>
      </c>
      <c r="G4605">
        <v>24</v>
      </c>
      <c r="H4605">
        <v>6.1</v>
      </c>
      <c r="I4605" t="s">
        <v>49</v>
      </c>
      <c r="J4605" t="s">
        <v>66</v>
      </c>
      <c r="K4605" t="s">
        <v>391</v>
      </c>
      <c r="L4605">
        <v>9999.99</v>
      </c>
      <c r="M4605" t="s">
        <v>68</v>
      </c>
      <c r="N4605" t="s">
        <v>53</v>
      </c>
      <c r="O4605" t="s">
        <v>54</v>
      </c>
      <c r="P4605" t="s">
        <v>154</v>
      </c>
      <c r="Q4605" t="s">
        <v>100</v>
      </c>
      <c r="R4605" t="s">
        <v>3084</v>
      </c>
      <c r="S4605" t="s">
        <v>130</v>
      </c>
      <c r="T4605" t="s">
        <v>95</v>
      </c>
      <c r="U4605" t="s">
        <v>60</v>
      </c>
      <c r="V4605">
        <v>86063</v>
      </c>
      <c r="W4605">
        <v>55465</v>
      </c>
      <c r="X4605">
        <v>15</v>
      </c>
      <c r="Y4605">
        <v>15.5</v>
      </c>
      <c r="Z4605">
        <v>71629.47</v>
      </c>
      <c r="AB4605">
        <v>42.01</v>
      </c>
      <c r="AC4605">
        <v>3009154.03</v>
      </c>
      <c r="AD4605">
        <v>32008344.960000001</v>
      </c>
      <c r="AE4605">
        <v>166.28</v>
      </c>
      <c r="AF4605">
        <v>5322347599.9499998</v>
      </c>
      <c r="AG4605">
        <v>232157.71</v>
      </c>
      <c r="AH4605">
        <v>0</v>
      </c>
      <c r="AI4605">
        <v>0</v>
      </c>
      <c r="AJ4605">
        <v>15.33</v>
      </c>
      <c r="AK4605">
        <v>4906879.28</v>
      </c>
      <c r="AL4605">
        <v>0.26600000000000001</v>
      </c>
      <c r="AM4605">
        <v>85142.2</v>
      </c>
      <c r="AN4605">
        <v>429.3</v>
      </c>
      <c r="AO4605">
        <v>451.88</v>
      </c>
      <c r="AP4605">
        <v>193992.08</v>
      </c>
      <c r="AQ4605">
        <v>3520446.02</v>
      </c>
      <c r="AR4605" t="s">
        <v>61</v>
      </c>
      <c r="AS4605" t="s">
        <v>61</v>
      </c>
      <c r="AT4605" t="s">
        <v>62</v>
      </c>
      <c r="AU4605" t="s">
        <v>63</v>
      </c>
    </row>
    <row r="4606" spans="1:47" x14ac:dyDescent="0.25">
      <c r="A4606" t="s">
        <v>5942</v>
      </c>
      <c r="B4606">
        <v>2025</v>
      </c>
      <c r="C4606">
        <v>2</v>
      </c>
      <c r="D4606" t="s">
        <v>48</v>
      </c>
      <c r="E4606" s="1">
        <v>45709</v>
      </c>
      <c r="F4606" s="1">
        <v>45726</v>
      </c>
      <c r="G4606">
        <v>17</v>
      </c>
      <c r="H4606">
        <v>20.100000000000001</v>
      </c>
      <c r="I4606" t="s">
        <v>65</v>
      </c>
      <c r="J4606" t="s">
        <v>66</v>
      </c>
      <c r="K4606" t="s">
        <v>153</v>
      </c>
      <c r="L4606">
        <v>6309</v>
      </c>
      <c r="M4606" t="s">
        <v>52</v>
      </c>
      <c r="N4606" t="s">
        <v>106</v>
      </c>
      <c r="O4606" t="s">
        <v>54</v>
      </c>
      <c r="P4606" t="s">
        <v>226</v>
      </c>
      <c r="Q4606" t="s">
        <v>55</v>
      </c>
      <c r="R4606" t="s">
        <v>687</v>
      </c>
      <c r="S4606" t="s">
        <v>156</v>
      </c>
      <c r="T4606" t="s">
        <v>102</v>
      </c>
      <c r="U4606" t="s">
        <v>103</v>
      </c>
      <c r="V4606">
        <v>25968</v>
      </c>
      <c r="W4606">
        <v>17589</v>
      </c>
      <c r="X4606">
        <v>11.3</v>
      </c>
      <c r="Y4606">
        <v>10</v>
      </c>
      <c r="Z4606">
        <v>20533.72</v>
      </c>
      <c r="AA4606">
        <v>1466</v>
      </c>
      <c r="AB4606">
        <v>3555.63</v>
      </c>
      <c r="AC4606">
        <v>5212553.58</v>
      </c>
      <c r="AD4606">
        <v>34713075.009999998</v>
      </c>
      <c r="AE4606">
        <v>276.85000000000002</v>
      </c>
      <c r="AF4606">
        <v>9610314816.5200005</v>
      </c>
      <c r="AG4606">
        <v>101277.95</v>
      </c>
      <c r="AH4606">
        <v>0.7</v>
      </c>
      <c r="AI4606">
        <v>18259.38</v>
      </c>
      <c r="AJ4606">
        <v>23.97</v>
      </c>
      <c r="AK4606">
        <v>0</v>
      </c>
      <c r="AL4606">
        <v>7.0999999999999994E-2</v>
      </c>
      <c r="AM4606">
        <v>24646.28</v>
      </c>
      <c r="AN4606">
        <v>907.8</v>
      </c>
      <c r="AO4606">
        <v>564.13</v>
      </c>
      <c r="AP4606">
        <v>512117.21</v>
      </c>
      <c r="AQ4606">
        <v>5868854.4000000004</v>
      </c>
      <c r="AR4606" t="s">
        <v>61</v>
      </c>
      <c r="AS4606" t="s">
        <v>124</v>
      </c>
      <c r="AT4606" t="s">
        <v>62</v>
      </c>
      <c r="AU4606" t="s">
        <v>63</v>
      </c>
    </row>
    <row r="4607" spans="1:47" x14ac:dyDescent="0.25">
      <c r="A4607" t="s">
        <v>5943</v>
      </c>
      <c r="B4607">
        <v>2022</v>
      </c>
      <c r="C4607">
        <v>1</v>
      </c>
      <c r="D4607" t="s">
        <v>48</v>
      </c>
      <c r="E4607" s="1">
        <v>44570</v>
      </c>
      <c r="F4607" s="1">
        <v>44585</v>
      </c>
      <c r="G4607">
        <v>15</v>
      </c>
      <c r="H4607">
        <v>7.6</v>
      </c>
      <c r="I4607" t="s">
        <v>49</v>
      </c>
      <c r="J4607" t="s">
        <v>112</v>
      </c>
      <c r="K4607" t="s">
        <v>199</v>
      </c>
      <c r="L4607">
        <v>7204.49</v>
      </c>
      <c r="M4607" t="s">
        <v>98</v>
      </c>
      <c r="N4607" t="s">
        <v>53</v>
      </c>
      <c r="O4607" t="s">
        <v>189</v>
      </c>
      <c r="P4607" t="s">
        <v>150</v>
      </c>
      <c r="Q4607" t="s">
        <v>70</v>
      </c>
      <c r="R4607" t="s">
        <v>5116</v>
      </c>
      <c r="S4607" t="s">
        <v>161</v>
      </c>
      <c r="T4607" t="s">
        <v>187</v>
      </c>
      <c r="U4607" t="s">
        <v>96</v>
      </c>
      <c r="V4607">
        <v>35155</v>
      </c>
      <c r="W4607">
        <v>23271</v>
      </c>
      <c r="X4607">
        <v>5.3</v>
      </c>
      <c r="Y4607">
        <v>13.4</v>
      </c>
      <c r="Z4607">
        <v>29008.01</v>
      </c>
      <c r="AB4607">
        <v>42.12</v>
      </c>
      <c r="AC4607">
        <v>1221817.3799999999</v>
      </c>
      <c r="AD4607">
        <v>20010885.620000001</v>
      </c>
      <c r="AE4607">
        <v>214.41</v>
      </c>
      <c r="AF4607">
        <v>4290533985.7800002</v>
      </c>
      <c r="AG4607">
        <v>54240.67</v>
      </c>
      <c r="AH4607">
        <v>0.2</v>
      </c>
      <c r="AI4607">
        <v>6491.47</v>
      </c>
      <c r="AJ4607">
        <v>3.68</v>
      </c>
      <c r="AK4607">
        <v>736400.59</v>
      </c>
      <c r="AL4607">
        <v>0.105</v>
      </c>
      <c r="AM4607">
        <v>21011.43</v>
      </c>
      <c r="AN4607">
        <v>563.6</v>
      </c>
      <c r="AO4607">
        <v>665.98</v>
      </c>
      <c r="AP4607">
        <v>375346.33</v>
      </c>
      <c r="AQ4607">
        <v>1678907.28</v>
      </c>
      <c r="AR4607" t="s">
        <v>61</v>
      </c>
      <c r="AS4607" t="s">
        <v>61</v>
      </c>
      <c r="AT4607" t="s">
        <v>62</v>
      </c>
      <c r="AU4607" t="s">
        <v>63</v>
      </c>
    </row>
    <row r="4608" spans="1:47" x14ac:dyDescent="0.25">
      <c r="A4608" t="s">
        <v>5944</v>
      </c>
      <c r="B4608">
        <v>2025</v>
      </c>
      <c r="C4608">
        <v>5</v>
      </c>
      <c r="D4608" t="s">
        <v>77</v>
      </c>
      <c r="E4608" s="1">
        <v>45798</v>
      </c>
      <c r="F4608" s="1">
        <v>45809</v>
      </c>
      <c r="G4608">
        <v>11</v>
      </c>
      <c r="H4608">
        <v>19.7</v>
      </c>
      <c r="I4608" t="s">
        <v>65</v>
      </c>
      <c r="J4608" t="s">
        <v>50</v>
      </c>
      <c r="K4608" t="s">
        <v>145</v>
      </c>
      <c r="L4608">
        <v>2710.19</v>
      </c>
      <c r="M4608" t="s">
        <v>90</v>
      </c>
      <c r="N4608" t="s">
        <v>69</v>
      </c>
      <c r="O4608" t="s">
        <v>189</v>
      </c>
      <c r="P4608" t="s">
        <v>92</v>
      </c>
      <c r="Q4608" t="s">
        <v>131</v>
      </c>
      <c r="R4608" t="s">
        <v>221</v>
      </c>
      <c r="S4608" t="s">
        <v>123</v>
      </c>
      <c r="T4608" t="s">
        <v>131</v>
      </c>
      <c r="U4608" t="s">
        <v>228</v>
      </c>
      <c r="V4608">
        <v>33962</v>
      </c>
      <c r="W4608">
        <v>21604</v>
      </c>
      <c r="X4608">
        <v>22.9</v>
      </c>
      <c r="Y4608">
        <v>14</v>
      </c>
      <c r="Z4608">
        <v>31159.29</v>
      </c>
      <c r="AB4608">
        <v>51.63</v>
      </c>
      <c r="AC4608">
        <v>1608754.14</v>
      </c>
      <c r="AD4608">
        <v>23891385.609999999</v>
      </c>
      <c r="AE4608">
        <v>277.04000000000002</v>
      </c>
      <c r="AF4608">
        <v>6618869469.3900003</v>
      </c>
      <c r="AG4608">
        <v>112120.94</v>
      </c>
      <c r="AH4608">
        <v>0.4</v>
      </c>
      <c r="AI4608">
        <v>12646.92</v>
      </c>
      <c r="AJ4608">
        <v>21.65</v>
      </c>
      <c r="AK4608">
        <v>0</v>
      </c>
      <c r="AL4608">
        <v>0.248</v>
      </c>
      <c r="AM4608">
        <v>59250.64</v>
      </c>
      <c r="AN4608">
        <v>258.10000000000002</v>
      </c>
      <c r="AO4608">
        <v>591.13</v>
      </c>
      <c r="AP4608">
        <v>152570.65</v>
      </c>
      <c r="AQ4608">
        <v>1945343.29</v>
      </c>
      <c r="AR4608" t="s">
        <v>61</v>
      </c>
      <c r="AS4608" t="s">
        <v>61</v>
      </c>
      <c r="AT4608" t="s">
        <v>62</v>
      </c>
      <c r="AU4608" t="s">
        <v>63</v>
      </c>
    </row>
    <row r="4609" spans="1:47" x14ac:dyDescent="0.25">
      <c r="A4609" t="s">
        <v>5945</v>
      </c>
      <c r="B4609">
        <v>2024</v>
      </c>
      <c r="C4609">
        <v>1</v>
      </c>
      <c r="D4609" t="s">
        <v>48</v>
      </c>
      <c r="E4609" s="1">
        <v>45321</v>
      </c>
      <c r="F4609" s="1">
        <v>45350</v>
      </c>
      <c r="G4609">
        <v>29</v>
      </c>
      <c r="H4609">
        <v>12.7</v>
      </c>
      <c r="I4609" t="s">
        <v>65</v>
      </c>
      <c r="J4609" t="s">
        <v>112</v>
      </c>
      <c r="K4609" t="s">
        <v>343</v>
      </c>
      <c r="L4609">
        <v>2523.1</v>
      </c>
      <c r="M4609" t="s">
        <v>68</v>
      </c>
      <c r="N4609" t="s">
        <v>168</v>
      </c>
      <c r="O4609" t="s">
        <v>200</v>
      </c>
      <c r="P4609" t="s">
        <v>70</v>
      </c>
      <c r="Q4609" t="s">
        <v>55</v>
      </c>
      <c r="R4609" t="s">
        <v>944</v>
      </c>
      <c r="S4609" t="s">
        <v>130</v>
      </c>
      <c r="T4609" t="s">
        <v>86</v>
      </c>
      <c r="U4609" t="s">
        <v>75</v>
      </c>
      <c r="V4609">
        <v>75354</v>
      </c>
      <c r="W4609">
        <v>56122</v>
      </c>
      <c r="X4609">
        <v>24.1</v>
      </c>
      <c r="Y4609">
        <v>10</v>
      </c>
      <c r="Z4609">
        <v>66484.87</v>
      </c>
      <c r="AB4609">
        <v>23.03</v>
      </c>
      <c r="AC4609">
        <v>1531146.56</v>
      </c>
      <c r="AD4609">
        <v>50200065.939999998</v>
      </c>
      <c r="AE4609">
        <v>282.29000000000002</v>
      </c>
      <c r="AF4609">
        <v>14170976614.200001</v>
      </c>
      <c r="AG4609">
        <v>16246.83</v>
      </c>
      <c r="AH4609">
        <v>1.7</v>
      </c>
      <c r="AI4609">
        <v>32746</v>
      </c>
      <c r="AJ4609">
        <v>13.75</v>
      </c>
      <c r="AK4609">
        <v>0</v>
      </c>
      <c r="AL4609">
        <v>0.32100000000000001</v>
      </c>
      <c r="AM4609">
        <v>161142.21</v>
      </c>
      <c r="AN4609">
        <v>1087.2</v>
      </c>
      <c r="AO4609">
        <v>359.85</v>
      </c>
      <c r="AP4609">
        <v>391228.92</v>
      </c>
      <c r="AQ4609">
        <v>2132510.52</v>
      </c>
      <c r="AR4609" t="s">
        <v>61</v>
      </c>
      <c r="AS4609" t="s">
        <v>61</v>
      </c>
      <c r="AT4609" t="s">
        <v>62</v>
      </c>
      <c r="AU4609" t="s">
        <v>63</v>
      </c>
    </row>
    <row r="4610" spans="1:47" x14ac:dyDescent="0.25">
      <c r="A4610" t="s">
        <v>5946</v>
      </c>
      <c r="B4610">
        <v>2020</v>
      </c>
      <c r="C4610">
        <v>2</v>
      </c>
      <c r="D4610" t="s">
        <v>48</v>
      </c>
      <c r="E4610" s="1">
        <v>43883</v>
      </c>
      <c r="F4610" s="1">
        <v>43899</v>
      </c>
      <c r="G4610">
        <v>16</v>
      </c>
      <c r="H4610">
        <v>6.5</v>
      </c>
      <c r="I4610" t="s">
        <v>65</v>
      </c>
      <c r="J4610" t="s">
        <v>50</v>
      </c>
      <c r="K4610" t="s">
        <v>423</v>
      </c>
      <c r="L4610">
        <v>2710.1941000000002</v>
      </c>
      <c r="M4610" t="s">
        <v>52</v>
      </c>
      <c r="N4610" t="s">
        <v>106</v>
      </c>
      <c r="O4610" t="s">
        <v>107</v>
      </c>
      <c r="P4610" t="s">
        <v>128</v>
      </c>
      <c r="Q4610" t="s">
        <v>230</v>
      </c>
      <c r="R4610" t="s">
        <v>1598</v>
      </c>
      <c r="S4610" t="s">
        <v>142</v>
      </c>
      <c r="T4610" t="s">
        <v>148</v>
      </c>
      <c r="U4610" t="s">
        <v>87</v>
      </c>
      <c r="V4610">
        <v>73188</v>
      </c>
      <c r="W4610">
        <v>45487</v>
      </c>
      <c r="X4610">
        <v>25</v>
      </c>
      <c r="Y4610">
        <v>12</v>
      </c>
      <c r="Z4610">
        <v>63567.3</v>
      </c>
      <c r="AB4610">
        <v>27.81</v>
      </c>
      <c r="AC4610">
        <v>1767806.61</v>
      </c>
      <c r="AD4610">
        <v>48865454.859999999</v>
      </c>
      <c r="AE4610">
        <v>162.18</v>
      </c>
      <c r="AF4610">
        <v>7924999469.1899996</v>
      </c>
      <c r="AG4610">
        <v>225001.67</v>
      </c>
      <c r="AH4610">
        <v>0</v>
      </c>
      <c r="AI4610">
        <v>0</v>
      </c>
      <c r="AJ4610">
        <v>21.15</v>
      </c>
      <c r="AK4610">
        <v>0</v>
      </c>
      <c r="AL4610">
        <v>0.31</v>
      </c>
      <c r="AM4610">
        <v>151482.91</v>
      </c>
      <c r="AN4610">
        <v>431.2</v>
      </c>
      <c r="AO4610">
        <v>608.91</v>
      </c>
      <c r="AP4610">
        <v>262561.99</v>
      </c>
      <c r="AQ4610">
        <v>2406853.1800000002</v>
      </c>
      <c r="AR4610" t="s">
        <v>61</v>
      </c>
      <c r="AS4610" t="s">
        <v>61</v>
      </c>
      <c r="AT4610" t="s">
        <v>62</v>
      </c>
      <c r="AU4610" t="s">
        <v>63</v>
      </c>
    </row>
    <row r="4611" spans="1:47" x14ac:dyDescent="0.25">
      <c r="A4611" t="s">
        <v>5947</v>
      </c>
      <c r="B4611">
        <v>2025</v>
      </c>
      <c r="C4611">
        <v>11</v>
      </c>
      <c r="D4611" t="s">
        <v>119</v>
      </c>
      <c r="E4611" s="1">
        <v>45963</v>
      </c>
      <c r="F4611" s="1">
        <v>45977</v>
      </c>
      <c r="G4611">
        <v>14</v>
      </c>
      <c r="H4611">
        <v>2.6</v>
      </c>
      <c r="I4611" t="s">
        <v>49</v>
      </c>
      <c r="J4611" t="s">
        <v>50</v>
      </c>
      <c r="K4611" t="s">
        <v>145</v>
      </c>
      <c r="L4611">
        <v>2710.19</v>
      </c>
      <c r="M4611" t="s">
        <v>90</v>
      </c>
      <c r="N4611" t="s">
        <v>106</v>
      </c>
      <c r="O4611" t="s">
        <v>200</v>
      </c>
      <c r="P4611" t="s">
        <v>71</v>
      </c>
      <c r="Q4611" t="s">
        <v>82</v>
      </c>
      <c r="R4611" t="s">
        <v>491</v>
      </c>
      <c r="S4611" t="s">
        <v>170</v>
      </c>
      <c r="T4611" t="s">
        <v>187</v>
      </c>
      <c r="U4611" t="s">
        <v>60</v>
      </c>
      <c r="V4611">
        <v>81029</v>
      </c>
      <c r="W4611">
        <v>60496</v>
      </c>
      <c r="X4611">
        <v>22.6</v>
      </c>
      <c r="Y4611">
        <v>12.1</v>
      </c>
      <c r="Z4611">
        <v>72310.710000000006</v>
      </c>
      <c r="AB4611">
        <v>34.35</v>
      </c>
      <c r="AC4611">
        <v>2483872.89</v>
      </c>
      <c r="AD4611">
        <v>30891858.420000002</v>
      </c>
      <c r="AE4611">
        <v>278.05</v>
      </c>
      <c r="AF4611">
        <v>8589481233.6800003</v>
      </c>
      <c r="AG4611">
        <v>84908.15</v>
      </c>
      <c r="AH4611">
        <v>2.6</v>
      </c>
      <c r="AI4611">
        <v>69581.98</v>
      </c>
      <c r="AJ4611">
        <v>9.94</v>
      </c>
      <c r="AK4611">
        <v>3070650.73</v>
      </c>
      <c r="AL4611">
        <v>0.14099999999999999</v>
      </c>
      <c r="AM4611">
        <v>43557.52</v>
      </c>
      <c r="AN4611">
        <v>358.6</v>
      </c>
      <c r="AO4611">
        <v>503.07</v>
      </c>
      <c r="AP4611">
        <v>180400.9</v>
      </c>
      <c r="AQ4611">
        <v>2862321.44</v>
      </c>
      <c r="AR4611" t="s">
        <v>61</v>
      </c>
      <c r="AS4611" t="s">
        <v>61</v>
      </c>
      <c r="AT4611" t="s">
        <v>62</v>
      </c>
      <c r="AU4611" t="s">
        <v>63</v>
      </c>
    </row>
    <row r="4612" spans="1:47" x14ac:dyDescent="0.25">
      <c r="A4612" t="s">
        <v>5948</v>
      </c>
      <c r="B4612">
        <v>2023</v>
      </c>
      <c r="C4612">
        <v>6</v>
      </c>
      <c r="D4612" t="s">
        <v>77</v>
      </c>
      <c r="E4612" s="1">
        <v>45093</v>
      </c>
      <c r="F4612" s="1">
        <v>45098</v>
      </c>
      <c r="G4612">
        <v>5</v>
      </c>
      <c r="H4612">
        <v>12</v>
      </c>
      <c r="I4612" t="s">
        <v>65</v>
      </c>
      <c r="J4612" t="s">
        <v>50</v>
      </c>
      <c r="K4612" t="s">
        <v>51</v>
      </c>
      <c r="L4612">
        <v>2709</v>
      </c>
      <c r="M4612" t="s">
        <v>52</v>
      </c>
      <c r="N4612" t="s">
        <v>106</v>
      </c>
      <c r="O4612" t="s">
        <v>54</v>
      </c>
      <c r="P4612" t="s">
        <v>56</v>
      </c>
      <c r="Q4612" t="s">
        <v>164</v>
      </c>
      <c r="R4612" t="s">
        <v>2671</v>
      </c>
      <c r="S4612" t="s">
        <v>58</v>
      </c>
      <c r="T4612" t="s">
        <v>187</v>
      </c>
      <c r="U4612" t="s">
        <v>166</v>
      </c>
      <c r="V4612">
        <v>190615</v>
      </c>
      <c r="W4612">
        <v>141146</v>
      </c>
      <c r="X4612">
        <v>11.1</v>
      </c>
      <c r="Y4612">
        <v>13.3</v>
      </c>
      <c r="Z4612">
        <v>171212.19</v>
      </c>
      <c r="AB4612">
        <v>15.56</v>
      </c>
      <c r="AC4612">
        <v>2664061.6800000002</v>
      </c>
      <c r="AD4612">
        <v>14962233.279999999</v>
      </c>
      <c r="AE4612">
        <v>283.44</v>
      </c>
      <c r="AF4612">
        <v>4240895400.8800001</v>
      </c>
      <c r="AG4612">
        <v>63841.2</v>
      </c>
      <c r="AH4612">
        <v>0</v>
      </c>
      <c r="AI4612">
        <v>0</v>
      </c>
      <c r="AJ4612">
        <v>13.3</v>
      </c>
      <c r="AK4612">
        <v>0</v>
      </c>
      <c r="AL4612">
        <v>0.17299999999999999</v>
      </c>
      <c r="AM4612">
        <v>25884.66</v>
      </c>
      <c r="AN4612">
        <v>271.89999999999998</v>
      </c>
      <c r="AO4612">
        <v>451.52</v>
      </c>
      <c r="AP4612">
        <v>122768.29</v>
      </c>
      <c r="AQ4612">
        <v>2876555.83</v>
      </c>
      <c r="AR4612" t="s">
        <v>61</v>
      </c>
      <c r="AS4612" t="s">
        <v>61</v>
      </c>
      <c r="AT4612" t="s">
        <v>62</v>
      </c>
      <c r="AU4612" t="s">
        <v>63</v>
      </c>
    </row>
    <row r="4613" spans="1:47" x14ac:dyDescent="0.25">
      <c r="A4613" t="s">
        <v>5949</v>
      </c>
      <c r="B4613">
        <v>2023</v>
      </c>
      <c r="C4613">
        <v>8</v>
      </c>
      <c r="D4613" t="s">
        <v>89</v>
      </c>
      <c r="E4613" s="1">
        <v>45169</v>
      </c>
      <c r="F4613" s="1">
        <v>45197</v>
      </c>
      <c r="G4613">
        <v>28</v>
      </c>
      <c r="H4613">
        <v>7.1</v>
      </c>
      <c r="I4613" t="s">
        <v>65</v>
      </c>
      <c r="J4613" t="s">
        <v>134</v>
      </c>
      <c r="K4613" t="s">
        <v>135</v>
      </c>
      <c r="L4613">
        <v>9999.0098999999991</v>
      </c>
      <c r="M4613" t="s">
        <v>90</v>
      </c>
      <c r="N4613" t="s">
        <v>69</v>
      </c>
      <c r="O4613" t="s">
        <v>189</v>
      </c>
      <c r="P4613" t="s">
        <v>128</v>
      </c>
      <c r="Q4613" t="s">
        <v>159</v>
      </c>
      <c r="R4613" t="s">
        <v>2213</v>
      </c>
      <c r="S4613" t="s">
        <v>137</v>
      </c>
      <c r="T4613" t="s">
        <v>59</v>
      </c>
      <c r="U4613" t="s">
        <v>87</v>
      </c>
      <c r="V4613">
        <v>17555</v>
      </c>
      <c r="W4613">
        <v>9703</v>
      </c>
      <c r="X4613">
        <v>13.8</v>
      </c>
      <c r="Y4613">
        <v>14.8</v>
      </c>
      <c r="Z4613">
        <v>14245.06</v>
      </c>
      <c r="AB4613">
        <v>16.920000000000002</v>
      </c>
      <c r="AC4613">
        <v>241026.42</v>
      </c>
      <c r="AD4613">
        <v>5697881.5499999998</v>
      </c>
      <c r="AE4613">
        <v>286.55</v>
      </c>
      <c r="AF4613">
        <v>1632727958.1500001</v>
      </c>
      <c r="AG4613">
        <v>74027.070000000007</v>
      </c>
      <c r="AH4613">
        <v>0</v>
      </c>
      <c r="AI4613">
        <v>0</v>
      </c>
      <c r="AJ4613">
        <v>1.62</v>
      </c>
      <c r="AK4613">
        <v>0</v>
      </c>
      <c r="AL4613">
        <v>0.32800000000000001</v>
      </c>
      <c r="AM4613">
        <v>18689.05</v>
      </c>
      <c r="AN4613">
        <v>1521.9</v>
      </c>
      <c r="AO4613">
        <v>704.04</v>
      </c>
      <c r="AP4613">
        <v>1071478.48</v>
      </c>
      <c r="AQ4613">
        <v>1405221.02</v>
      </c>
      <c r="AR4613" t="s">
        <v>61</v>
      </c>
      <c r="AS4613" t="s">
        <v>61</v>
      </c>
      <c r="AT4613" t="s">
        <v>62</v>
      </c>
      <c r="AU4613" t="s">
        <v>63</v>
      </c>
    </row>
    <row r="4614" spans="1:47" x14ac:dyDescent="0.25">
      <c r="A4614" t="s">
        <v>5950</v>
      </c>
      <c r="B4614">
        <v>2025</v>
      </c>
      <c r="C4614">
        <v>9</v>
      </c>
      <c r="D4614" t="s">
        <v>89</v>
      </c>
      <c r="E4614" s="1">
        <v>45913</v>
      </c>
      <c r="F4614" s="1">
        <v>45925</v>
      </c>
      <c r="G4614">
        <v>12</v>
      </c>
      <c r="H4614">
        <v>15.5</v>
      </c>
      <c r="I4614" t="s">
        <v>49</v>
      </c>
      <c r="J4614" t="s">
        <v>50</v>
      </c>
      <c r="K4614" t="s">
        <v>423</v>
      </c>
      <c r="L4614">
        <v>2710.1941000000002</v>
      </c>
      <c r="M4614" t="s">
        <v>90</v>
      </c>
      <c r="N4614" t="s">
        <v>69</v>
      </c>
      <c r="O4614" t="s">
        <v>189</v>
      </c>
      <c r="P4614" t="s">
        <v>71</v>
      </c>
      <c r="Q4614" t="s">
        <v>82</v>
      </c>
      <c r="R4614" t="s">
        <v>1091</v>
      </c>
      <c r="S4614" t="s">
        <v>142</v>
      </c>
      <c r="T4614" t="s">
        <v>102</v>
      </c>
      <c r="U4614" t="s">
        <v>132</v>
      </c>
      <c r="V4614">
        <v>47596</v>
      </c>
      <c r="W4614">
        <v>26952</v>
      </c>
      <c r="X4614">
        <v>18.7</v>
      </c>
      <c r="Y4614">
        <v>11.6</v>
      </c>
      <c r="Z4614">
        <v>41389.94</v>
      </c>
      <c r="AB4614">
        <v>50.3</v>
      </c>
      <c r="AC4614">
        <v>2081913.98</v>
      </c>
      <c r="AD4614">
        <v>37465759.789999999</v>
      </c>
      <c r="AE4614">
        <v>280.25</v>
      </c>
      <c r="AF4614">
        <v>10499779181.15</v>
      </c>
      <c r="AG4614">
        <v>102101.82</v>
      </c>
      <c r="AI4614">
        <v>44249.39</v>
      </c>
      <c r="AJ4614">
        <v>18.27</v>
      </c>
      <c r="AK4614">
        <v>6844994.3099999996</v>
      </c>
      <c r="AL4614">
        <v>0.20499999999999999</v>
      </c>
      <c r="AM4614">
        <v>76804.81</v>
      </c>
      <c r="AN4614">
        <v>429.3</v>
      </c>
      <c r="AO4614">
        <v>399.23</v>
      </c>
      <c r="AP4614">
        <v>171389.44</v>
      </c>
      <c r="AQ4614">
        <v>2476459.44</v>
      </c>
      <c r="AR4614" t="s">
        <v>61</v>
      </c>
      <c r="AS4614" t="s">
        <v>61</v>
      </c>
      <c r="AT4614" t="s">
        <v>293</v>
      </c>
      <c r="AU4614" t="s">
        <v>63</v>
      </c>
    </row>
    <row r="4615" spans="1:47" x14ac:dyDescent="0.25">
      <c r="A4615" t="s">
        <v>5951</v>
      </c>
      <c r="B4615">
        <v>2022</v>
      </c>
      <c r="C4615">
        <v>8</v>
      </c>
      <c r="D4615" t="s">
        <v>89</v>
      </c>
      <c r="E4615" s="1">
        <v>44797</v>
      </c>
      <c r="F4615" s="1">
        <v>44816</v>
      </c>
      <c r="G4615">
        <v>19</v>
      </c>
      <c r="H4615">
        <v>3.9</v>
      </c>
      <c r="I4615" t="s">
        <v>65</v>
      </c>
      <c r="J4615" t="s">
        <v>50</v>
      </c>
      <c r="K4615" t="s">
        <v>423</v>
      </c>
      <c r="L4615">
        <v>2710.1941000000002</v>
      </c>
      <c r="M4615" t="s">
        <v>80</v>
      </c>
      <c r="N4615" t="s">
        <v>168</v>
      </c>
      <c r="O4615" t="s">
        <v>99</v>
      </c>
      <c r="P4615" t="s">
        <v>82</v>
      </c>
      <c r="Q4615" t="s">
        <v>196</v>
      </c>
      <c r="R4615" t="s">
        <v>639</v>
      </c>
      <c r="S4615" t="s">
        <v>142</v>
      </c>
      <c r="T4615" t="s">
        <v>95</v>
      </c>
      <c r="U4615" t="s">
        <v>259</v>
      </c>
      <c r="V4615">
        <v>40050</v>
      </c>
      <c r="W4615">
        <v>22293</v>
      </c>
      <c r="X4615">
        <v>3</v>
      </c>
      <c r="Y4615">
        <v>15.5</v>
      </c>
      <c r="Z4615">
        <v>32831.47</v>
      </c>
      <c r="AB4615">
        <v>31.85</v>
      </c>
      <c r="AC4615">
        <v>1045682.32</v>
      </c>
      <c r="AD4615">
        <v>29742356.989999998</v>
      </c>
      <c r="AE4615">
        <v>211.87</v>
      </c>
      <c r="AF4615">
        <v>6301513175.4700003</v>
      </c>
      <c r="AG4615">
        <v>52170.13</v>
      </c>
      <c r="AH4615">
        <v>3.1</v>
      </c>
      <c r="AI4615">
        <v>75672.56</v>
      </c>
      <c r="AJ4615">
        <v>22.53</v>
      </c>
      <c r="AK4615">
        <v>0</v>
      </c>
      <c r="AL4615">
        <v>0.252</v>
      </c>
      <c r="AM4615">
        <v>74950.740000000005</v>
      </c>
      <c r="AN4615">
        <v>790.2</v>
      </c>
      <c r="AO4615">
        <v>736.09</v>
      </c>
      <c r="AP4615">
        <v>581658.31999999995</v>
      </c>
      <c r="AQ4615">
        <v>1830134.07</v>
      </c>
      <c r="AR4615" t="s">
        <v>61</v>
      </c>
      <c r="AS4615" t="s">
        <v>61</v>
      </c>
      <c r="AT4615" t="s">
        <v>62</v>
      </c>
      <c r="AU4615" t="s">
        <v>117</v>
      </c>
    </row>
    <row r="4616" spans="1:47" x14ac:dyDescent="0.25">
      <c r="A4616" t="s">
        <v>5952</v>
      </c>
      <c r="B4616">
        <v>2022</v>
      </c>
      <c r="C4616">
        <v>12</v>
      </c>
      <c r="D4616" t="s">
        <v>119</v>
      </c>
      <c r="E4616" s="1">
        <v>44919</v>
      </c>
      <c r="F4616" s="1">
        <v>44931</v>
      </c>
      <c r="G4616">
        <v>12</v>
      </c>
      <c r="H4616">
        <v>20.5</v>
      </c>
      <c r="I4616" t="s">
        <v>49</v>
      </c>
      <c r="J4616" t="s">
        <v>50</v>
      </c>
      <c r="K4616" t="s">
        <v>51</v>
      </c>
      <c r="L4616">
        <v>2709</v>
      </c>
      <c r="M4616" t="s">
        <v>90</v>
      </c>
      <c r="N4616" t="s">
        <v>106</v>
      </c>
      <c r="O4616" t="s">
        <v>200</v>
      </c>
      <c r="P4616" t="s">
        <v>201</v>
      </c>
      <c r="Q4616" t="s">
        <v>184</v>
      </c>
      <c r="R4616" t="s">
        <v>3463</v>
      </c>
      <c r="S4616" t="s">
        <v>58</v>
      </c>
      <c r="T4616" t="s">
        <v>59</v>
      </c>
      <c r="U4616" t="s">
        <v>103</v>
      </c>
      <c r="V4616">
        <v>255752</v>
      </c>
      <c r="W4616">
        <v>182721</v>
      </c>
      <c r="X4616">
        <v>20.2</v>
      </c>
      <c r="Y4616">
        <v>11.8</v>
      </c>
      <c r="Z4616">
        <v>215836</v>
      </c>
      <c r="AB4616">
        <v>24.18</v>
      </c>
      <c r="AC4616">
        <v>5218914.4800000004</v>
      </c>
      <c r="AD4616">
        <v>17279830.16</v>
      </c>
      <c r="AE4616">
        <v>210.03</v>
      </c>
      <c r="AF4616">
        <v>3629282728.5</v>
      </c>
      <c r="AG4616">
        <v>21451.8</v>
      </c>
      <c r="AH4616">
        <v>0.6</v>
      </c>
      <c r="AI4616">
        <v>11774.53</v>
      </c>
      <c r="AJ4616">
        <v>13.94</v>
      </c>
      <c r="AK4616">
        <v>2408808.3199999998</v>
      </c>
      <c r="AL4616">
        <v>0.154</v>
      </c>
      <c r="AM4616">
        <v>26610.94</v>
      </c>
      <c r="AN4616">
        <v>343.6</v>
      </c>
      <c r="AO4616">
        <v>479.53</v>
      </c>
      <c r="AP4616">
        <v>164766.51</v>
      </c>
      <c r="AQ4616">
        <v>5443518.2599999998</v>
      </c>
      <c r="AR4616" t="s">
        <v>61</v>
      </c>
      <c r="AS4616" t="s">
        <v>61</v>
      </c>
      <c r="AT4616" t="s">
        <v>62</v>
      </c>
      <c r="AU4616" t="s">
        <v>63</v>
      </c>
    </row>
    <row r="4617" spans="1:47" x14ac:dyDescent="0.25">
      <c r="A4617" t="s">
        <v>5953</v>
      </c>
      <c r="B4617">
        <v>2021</v>
      </c>
      <c r="C4617">
        <v>12</v>
      </c>
      <c r="D4617" t="s">
        <v>119</v>
      </c>
      <c r="E4617" s="1">
        <v>44552</v>
      </c>
      <c r="F4617" s="1">
        <v>44574</v>
      </c>
      <c r="G4617">
        <v>22</v>
      </c>
      <c r="I4617" t="s">
        <v>49</v>
      </c>
      <c r="J4617" t="s">
        <v>112</v>
      </c>
      <c r="K4617" t="s">
        <v>343</v>
      </c>
      <c r="L4617">
        <v>2523.1</v>
      </c>
      <c r="M4617" t="s">
        <v>114</v>
      </c>
      <c r="N4617" t="s">
        <v>69</v>
      </c>
      <c r="O4617" t="s">
        <v>91</v>
      </c>
      <c r="P4617" t="s">
        <v>83</v>
      </c>
      <c r="Q4617" t="s">
        <v>128</v>
      </c>
      <c r="R4617" t="s">
        <v>1590</v>
      </c>
      <c r="S4617" t="s">
        <v>130</v>
      </c>
      <c r="T4617" t="s">
        <v>162</v>
      </c>
      <c r="U4617" t="s">
        <v>143</v>
      </c>
      <c r="V4617">
        <v>66316</v>
      </c>
      <c r="W4617">
        <v>36958</v>
      </c>
      <c r="X4617">
        <v>14.1</v>
      </c>
      <c r="Y4617">
        <v>14.3</v>
      </c>
      <c r="Z4617">
        <v>61787.6</v>
      </c>
      <c r="AB4617">
        <v>14.47</v>
      </c>
      <c r="AC4617">
        <v>894066.57</v>
      </c>
      <c r="AD4617">
        <v>53760772.880000003</v>
      </c>
      <c r="AE4617">
        <v>170.68</v>
      </c>
      <c r="AF4617">
        <v>9175888715.1599998</v>
      </c>
      <c r="AG4617">
        <v>123560.81</v>
      </c>
      <c r="AH4617">
        <v>0</v>
      </c>
      <c r="AI4617">
        <v>0</v>
      </c>
      <c r="AJ4617">
        <v>24.84</v>
      </c>
      <c r="AK4617">
        <v>13354175.98</v>
      </c>
      <c r="AL4617">
        <v>0.22900000000000001</v>
      </c>
      <c r="AM4617">
        <v>123112.17</v>
      </c>
      <c r="AN4617">
        <v>716.3</v>
      </c>
      <c r="AO4617">
        <v>616.96</v>
      </c>
      <c r="AP4617">
        <v>441928.45</v>
      </c>
      <c r="AQ4617">
        <v>1582668</v>
      </c>
      <c r="AR4617" t="s">
        <v>61</v>
      </c>
      <c r="AS4617" t="s">
        <v>61</v>
      </c>
      <c r="AT4617" t="s">
        <v>62</v>
      </c>
      <c r="AU4617" t="s">
        <v>63</v>
      </c>
    </row>
    <row r="4618" spans="1:47" x14ac:dyDescent="0.25">
      <c r="A4618" t="s">
        <v>5954</v>
      </c>
      <c r="B4618">
        <v>2025</v>
      </c>
      <c r="C4618">
        <v>8</v>
      </c>
      <c r="D4618" t="s">
        <v>89</v>
      </c>
      <c r="E4618" s="1">
        <v>45880</v>
      </c>
      <c r="F4618" s="1">
        <v>45898</v>
      </c>
      <c r="G4618">
        <v>18</v>
      </c>
      <c r="H4618">
        <v>19</v>
      </c>
      <c r="I4618" t="s">
        <v>65</v>
      </c>
      <c r="J4618" t="s">
        <v>239</v>
      </c>
      <c r="K4618" t="s">
        <v>240</v>
      </c>
      <c r="L4618">
        <v>3105.2</v>
      </c>
      <c r="M4618" t="s">
        <v>98</v>
      </c>
      <c r="N4618" t="s">
        <v>106</v>
      </c>
      <c r="O4618" t="s">
        <v>99</v>
      </c>
      <c r="P4618" t="s">
        <v>184</v>
      </c>
      <c r="Q4618" t="s">
        <v>140</v>
      </c>
      <c r="R4618" t="s">
        <v>4678</v>
      </c>
      <c r="S4618" t="s">
        <v>161</v>
      </c>
      <c r="T4618" t="s">
        <v>102</v>
      </c>
      <c r="U4618" t="s">
        <v>60</v>
      </c>
      <c r="V4618">
        <v>31301</v>
      </c>
      <c r="W4618">
        <v>21416</v>
      </c>
      <c r="X4618">
        <v>1.8</v>
      </c>
      <c r="Y4618">
        <v>10.6</v>
      </c>
      <c r="Z4618">
        <v>28035.61</v>
      </c>
      <c r="AB4618">
        <v>39.19</v>
      </c>
      <c r="AC4618">
        <v>1098715.56</v>
      </c>
      <c r="AD4618">
        <v>15983101.26</v>
      </c>
      <c r="AE4618">
        <v>282.49</v>
      </c>
      <c r="AF4618">
        <v>4515066274.9399996</v>
      </c>
      <c r="AG4618">
        <v>145809.46</v>
      </c>
      <c r="AH4618">
        <v>0</v>
      </c>
      <c r="AJ4618">
        <v>23.26</v>
      </c>
      <c r="AK4618">
        <v>0</v>
      </c>
      <c r="AL4618">
        <v>0.224</v>
      </c>
      <c r="AM4618">
        <v>35802.15</v>
      </c>
      <c r="AN4618">
        <v>902.6</v>
      </c>
      <c r="AO4618">
        <v>649.1</v>
      </c>
      <c r="AP4618">
        <v>585877.66</v>
      </c>
      <c r="AQ4618">
        <v>1866204.83</v>
      </c>
      <c r="AR4618" t="s">
        <v>61</v>
      </c>
      <c r="AS4618" t="s">
        <v>61</v>
      </c>
      <c r="AT4618" t="s">
        <v>62</v>
      </c>
      <c r="AU4618" t="s">
        <v>63</v>
      </c>
    </row>
    <row r="4619" spans="1:47" x14ac:dyDescent="0.25">
      <c r="A4619" t="s">
        <v>5955</v>
      </c>
      <c r="B4619">
        <v>2023</v>
      </c>
      <c r="C4619">
        <v>6</v>
      </c>
      <c r="D4619" t="s">
        <v>77</v>
      </c>
      <c r="E4619" s="1">
        <v>45091</v>
      </c>
      <c r="F4619" s="1">
        <v>45114</v>
      </c>
      <c r="G4619">
        <v>23</v>
      </c>
      <c r="H4619">
        <v>15.3</v>
      </c>
      <c r="I4619" t="s">
        <v>65</v>
      </c>
      <c r="J4619" t="s">
        <v>66</v>
      </c>
      <c r="K4619" t="s">
        <v>248</v>
      </c>
      <c r="L4619">
        <v>9999</v>
      </c>
      <c r="M4619" t="s">
        <v>90</v>
      </c>
      <c r="N4619" t="s">
        <v>69</v>
      </c>
      <c r="O4619" t="s">
        <v>54</v>
      </c>
      <c r="P4619" t="s">
        <v>92</v>
      </c>
      <c r="Q4619" t="s">
        <v>257</v>
      </c>
      <c r="R4619" t="s">
        <v>533</v>
      </c>
      <c r="S4619" t="s">
        <v>156</v>
      </c>
      <c r="T4619" t="s">
        <v>162</v>
      </c>
      <c r="U4619" t="s">
        <v>132</v>
      </c>
      <c r="V4619">
        <v>12314</v>
      </c>
      <c r="W4619">
        <v>8160</v>
      </c>
      <c r="X4619">
        <v>1.3</v>
      </c>
      <c r="Y4619">
        <v>11.8</v>
      </c>
      <c r="Z4619">
        <v>10028.219999999999</v>
      </c>
      <c r="AA4619">
        <v>716</v>
      </c>
      <c r="AB4619">
        <v>3674.89</v>
      </c>
      <c r="AC4619">
        <v>2631221.2400000002</v>
      </c>
      <c r="AD4619">
        <v>27902820.170000002</v>
      </c>
      <c r="AE4619">
        <v>288.88</v>
      </c>
      <c r="AF4619">
        <v>8060566690.71</v>
      </c>
      <c r="AG4619">
        <v>73188.570000000007</v>
      </c>
      <c r="AH4619">
        <v>0</v>
      </c>
      <c r="AI4619">
        <v>0</v>
      </c>
      <c r="AJ4619">
        <v>3.91</v>
      </c>
      <c r="AK4619">
        <v>0</v>
      </c>
      <c r="AL4619">
        <v>0.21</v>
      </c>
      <c r="AM4619">
        <v>58595.92</v>
      </c>
      <c r="AN4619">
        <v>985.6</v>
      </c>
      <c r="AO4619">
        <v>566.05999999999995</v>
      </c>
      <c r="AP4619">
        <v>557908.74</v>
      </c>
      <c r="AQ4619">
        <v>3320914.47</v>
      </c>
      <c r="AR4619" t="s">
        <v>61</v>
      </c>
      <c r="AS4619" t="s">
        <v>61</v>
      </c>
      <c r="AT4619" t="s">
        <v>62</v>
      </c>
      <c r="AU4619" t="s">
        <v>117</v>
      </c>
    </row>
    <row r="4620" spans="1:47" x14ac:dyDescent="0.25">
      <c r="A4620" t="s">
        <v>5956</v>
      </c>
      <c r="B4620">
        <v>2023</v>
      </c>
      <c r="C4620">
        <v>6</v>
      </c>
      <c r="D4620" t="s">
        <v>77</v>
      </c>
      <c r="E4620" s="1">
        <v>45079</v>
      </c>
      <c r="F4620" s="1">
        <v>45089</v>
      </c>
      <c r="G4620">
        <v>10</v>
      </c>
      <c r="H4620">
        <v>14.6</v>
      </c>
      <c r="I4620" t="s">
        <v>49</v>
      </c>
      <c r="J4620" t="s">
        <v>66</v>
      </c>
      <c r="K4620" t="s">
        <v>391</v>
      </c>
      <c r="L4620">
        <v>9999.99</v>
      </c>
      <c r="M4620" t="s">
        <v>80</v>
      </c>
      <c r="N4620" t="s">
        <v>81</v>
      </c>
      <c r="O4620" t="s">
        <v>91</v>
      </c>
      <c r="P4620" t="s">
        <v>55</v>
      </c>
      <c r="Q4620" t="s">
        <v>56</v>
      </c>
      <c r="R4620" t="s">
        <v>1287</v>
      </c>
      <c r="S4620" t="s">
        <v>130</v>
      </c>
      <c r="T4620" t="s">
        <v>59</v>
      </c>
      <c r="U4620" t="s">
        <v>259</v>
      </c>
      <c r="V4620">
        <v>74530</v>
      </c>
      <c r="W4620">
        <v>46405</v>
      </c>
      <c r="X4620">
        <v>18.8</v>
      </c>
      <c r="Y4620">
        <v>15</v>
      </c>
      <c r="Z4620">
        <v>68643.740000000005</v>
      </c>
      <c r="AB4620">
        <v>14.39</v>
      </c>
      <c r="AC4620">
        <v>987783.42</v>
      </c>
      <c r="AD4620">
        <v>21417533.32</v>
      </c>
      <c r="AE4620">
        <v>285.52</v>
      </c>
      <c r="AF4620">
        <v>6115134113.5299997</v>
      </c>
      <c r="AG4620">
        <v>57575.63</v>
      </c>
      <c r="AH4620">
        <v>3.5</v>
      </c>
      <c r="AI4620">
        <v>104523.43</v>
      </c>
      <c r="AJ4620">
        <v>3.63</v>
      </c>
      <c r="AK4620">
        <v>777456.46</v>
      </c>
      <c r="AL4620">
        <v>0.20499999999999999</v>
      </c>
      <c r="AM4620">
        <v>43905.94</v>
      </c>
      <c r="AN4620">
        <v>192.6</v>
      </c>
      <c r="AO4620">
        <v>681.07</v>
      </c>
      <c r="AP4620">
        <v>131174.07999999999</v>
      </c>
      <c r="AQ4620">
        <v>1324962.5</v>
      </c>
      <c r="AR4620" t="s">
        <v>61</v>
      </c>
      <c r="AS4620" t="s">
        <v>61</v>
      </c>
      <c r="AT4620" t="s">
        <v>62</v>
      </c>
      <c r="AU4620" t="s">
        <v>117</v>
      </c>
    </row>
    <row r="4621" spans="1:47" x14ac:dyDescent="0.25">
      <c r="A4621" t="s">
        <v>5957</v>
      </c>
      <c r="B4621">
        <v>2023</v>
      </c>
      <c r="C4621">
        <v>5</v>
      </c>
      <c r="D4621" t="s">
        <v>77</v>
      </c>
      <c r="E4621" s="1">
        <v>45070</v>
      </c>
      <c r="F4621" s="1">
        <v>45084</v>
      </c>
      <c r="G4621">
        <v>14</v>
      </c>
      <c r="H4621">
        <v>10.3</v>
      </c>
      <c r="I4621" t="s">
        <v>49</v>
      </c>
      <c r="J4621" t="s">
        <v>50</v>
      </c>
      <c r="K4621" t="s">
        <v>183</v>
      </c>
      <c r="L4621">
        <v>2710.19</v>
      </c>
      <c r="M4621" t="s">
        <v>80</v>
      </c>
      <c r="N4621" t="s">
        <v>81</v>
      </c>
      <c r="O4621" t="s">
        <v>99</v>
      </c>
      <c r="P4621" t="s">
        <v>174</v>
      </c>
      <c r="Q4621" t="s">
        <v>226</v>
      </c>
      <c r="R4621" t="s">
        <v>2153</v>
      </c>
      <c r="S4621" t="s">
        <v>186</v>
      </c>
      <c r="T4621" t="s">
        <v>95</v>
      </c>
      <c r="U4621" t="s">
        <v>143</v>
      </c>
      <c r="V4621">
        <v>94478</v>
      </c>
      <c r="W4621">
        <v>54003</v>
      </c>
      <c r="X4621">
        <v>16.100000000000001</v>
      </c>
      <c r="Y4621">
        <v>14.2</v>
      </c>
      <c r="Z4621">
        <v>87166.1</v>
      </c>
      <c r="AB4621">
        <v>30.23</v>
      </c>
      <c r="AC4621">
        <v>2635031.2000000002</v>
      </c>
      <c r="AD4621">
        <v>101334949.56</v>
      </c>
      <c r="AE4621">
        <v>281.60000000000002</v>
      </c>
      <c r="AF4621">
        <v>28535921796.099998</v>
      </c>
      <c r="AG4621">
        <v>173523.86</v>
      </c>
      <c r="AH4621">
        <v>0.5</v>
      </c>
      <c r="AI4621">
        <v>7173.8</v>
      </c>
      <c r="AJ4621">
        <v>15.9</v>
      </c>
      <c r="AK4621">
        <v>16112256.98</v>
      </c>
      <c r="AL4621">
        <v>0.2</v>
      </c>
      <c r="AM4621">
        <v>202669.9</v>
      </c>
      <c r="AN4621">
        <v>658.8</v>
      </c>
      <c r="AO4621">
        <v>698.9</v>
      </c>
      <c r="AP4621">
        <v>460435.32</v>
      </c>
      <c r="AQ4621">
        <v>3478834.08</v>
      </c>
      <c r="AR4621" t="s">
        <v>61</v>
      </c>
      <c r="AS4621" t="s">
        <v>61</v>
      </c>
      <c r="AT4621" t="s">
        <v>293</v>
      </c>
      <c r="AU4621" t="s">
        <v>63</v>
      </c>
    </row>
    <row r="4622" spans="1:47" x14ac:dyDescent="0.25">
      <c r="A4622" t="s">
        <v>5958</v>
      </c>
      <c r="B4622">
        <v>2021</v>
      </c>
      <c r="C4622">
        <v>2</v>
      </c>
      <c r="D4622" t="s">
        <v>48</v>
      </c>
      <c r="E4622" s="1">
        <v>44244</v>
      </c>
      <c r="F4622" s="1">
        <v>44269</v>
      </c>
      <c r="G4622">
        <v>25</v>
      </c>
      <c r="H4622">
        <v>2.8</v>
      </c>
      <c r="I4622" t="s">
        <v>65</v>
      </c>
      <c r="J4622" t="s">
        <v>239</v>
      </c>
      <c r="K4622" t="s">
        <v>240</v>
      </c>
      <c r="L4622">
        <v>3105.2</v>
      </c>
      <c r="M4622" t="s">
        <v>90</v>
      </c>
      <c r="N4622" t="s">
        <v>168</v>
      </c>
      <c r="O4622" t="s">
        <v>189</v>
      </c>
      <c r="P4622" t="s">
        <v>82</v>
      </c>
      <c r="Q4622" t="s">
        <v>108</v>
      </c>
      <c r="R4622" t="s">
        <v>2314</v>
      </c>
      <c r="S4622" t="s">
        <v>161</v>
      </c>
      <c r="T4622" t="s">
        <v>162</v>
      </c>
      <c r="U4622" t="s">
        <v>132</v>
      </c>
      <c r="V4622">
        <v>32888</v>
      </c>
      <c r="W4622">
        <v>24150</v>
      </c>
      <c r="X4622">
        <v>25</v>
      </c>
      <c r="Y4622">
        <v>13.4</v>
      </c>
      <c r="Z4622">
        <v>26197.45</v>
      </c>
      <c r="AB4622">
        <v>21.13</v>
      </c>
      <c r="AC4622">
        <v>553552.12</v>
      </c>
      <c r="AD4622">
        <v>12557747.66</v>
      </c>
      <c r="AE4622">
        <v>168.88</v>
      </c>
      <c r="AF4622">
        <v>2120752424.8199999</v>
      </c>
      <c r="AG4622">
        <v>68092.509999999995</v>
      </c>
      <c r="AH4622">
        <v>0</v>
      </c>
      <c r="AI4622">
        <v>0</v>
      </c>
      <c r="AJ4622">
        <v>4.0599999999999996</v>
      </c>
      <c r="AK4622">
        <v>0</v>
      </c>
      <c r="AL4622">
        <v>9.1999999999999998E-2</v>
      </c>
      <c r="AM4622">
        <v>11553.13</v>
      </c>
      <c r="AN4622">
        <v>420.9</v>
      </c>
      <c r="AO4622">
        <v>724.8</v>
      </c>
      <c r="AP4622">
        <v>305068.32</v>
      </c>
      <c r="AQ4622">
        <v>938266.08</v>
      </c>
      <c r="AR4622" t="s">
        <v>61</v>
      </c>
      <c r="AS4622" t="s">
        <v>61</v>
      </c>
      <c r="AT4622" t="s">
        <v>62</v>
      </c>
      <c r="AU4622" t="s">
        <v>63</v>
      </c>
    </row>
    <row r="4623" spans="1:47" x14ac:dyDescent="0.25">
      <c r="A4623" t="s">
        <v>5959</v>
      </c>
      <c r="B4623">
        <v>2022</v>
      </c>
      <c r="C4623">
        <v>11</v>
      </c>
      <c r="D4623" t="s">
        <v>119</v>
      </c>
      <c r="E4623" s="1">
        <v>44868</v>
      </c>
      <c r="F4623" s="1">
        <v>44886</v>
      </c>
      <c r="G4623">
        <v>18</v>
      </c>
      <c r="H4623">
        <v>15.8</v>
      </c>
      <c r="I4623" t="s">
        <v>65</v>
      </c>
      <c r="J4623" t="s">
        <v>239</v>
      </c>
      <c r="K4623" t="s">
        <v>240</v>
      </c>
      <c r="L4623">
        <v>3105.2</v>
      </c>
      <c r="M4623" t="s">
        <v>80</v>
      </c>
      <c r="N4623" t="s">
        <v>69</v>
      </c>
      <c r="O4623" t="s">
        <v>91</v>
      </c>
      <c r="P4623" t="s">
        <v>82</v>
      </c>
      <c r="Q4623" t="s">
        <v>108</v>
      </c>
      <c r="R4623" t="s">
        <v>912</v>
      </c>
      <c r="S4623" t="s">
        <v>161</v>
      </c>
      <c r="T4623" t="s">
        <v>95</v>
      </c>
      <c r="U4623" t="s">
        <v>213</v>
      </c>
      <c r="V4623">
        <v>19630</v>
      </c>
      <c r="W4623">
        <v>12071</v>
      </c>
      <c r="X4623">
        <v>10.8</v>
      </c>
      <c r="Y4623">
        <v>10.6</v>
      </c>
      <c r="Z4623">
        <v>16236.73</v>
      </c>
      <c r="AB4623">
        <v>24.91</v>
      </c>
      <c r="AC4623">
        <v>404456.94</v>
      </c>
      <c r="AD4623">
        <v>10591056.609999999</v>
      </c>
      <c r="AE4623">
        <v>219.48</v>
      </c>
      <c r="AF4623">
        <v>2324525104.7600002</v>
      </c>
      <c r="AG4623">
        <v>124343.33</v>
      </c>
      <c r="AH4623">
        <v>0.5</v>
      </c>
      <c r="AI4623">
        <v>10593.83</v>
      </c>
      <c r="AJ4623">
        <v>14.88</v>
      </c>
      <c r="AK4623">
        <v>0</v>
      </c>
      <c r="AL4623">
        <v>0.19500000000000001</v>
      </c>
      <c r="AM4623">
        <v>20652.560000000001</v>
      </c>
      <c r="AN4623">
        <v>319.60000000000002</v>
      </c>
      <c r="AO4623">
        <v>554.33000000000004</v>
      </c>
      <c r="AP4623">
        <v>177163.87</v>
      </c>
      <c r="AQ4623">
        <v>737210.53</v>
      </c>
      <c r="AR4623" t="s">
        <v>61</v>
      </c>
      <c r="AS4623" t="s">
        <v>61</v>
      </c>
      <c r="AT4623" t="s">
        <v>62</v>
      </c>
      <c r="AU4623" t="s">
        <v>117</v>
      </c>
    </row>
    <row r="4624" spans="1:47" x14ac:dyDescent="0.25">
      <c r="A4624" t="s">
        <v>5960</v>
      </c>
      <c r="B4624">
        <v>2025</v>
      </c>
      <c r="C4624">
        <v>7</v>
      </c>
      <c r="D4624" t="s">
        <v>89</v>
      </c>
      <c r="E4624" s="1">
        <v>45855</v>
      </c>
      <c r="F4624" s="1">
        <v>45875</v>
      </c>
      <c r="G4624">
        <v>20</v>
      </c>
      <c r="H4624">
        <v>12.1</v>
      </c>
      <c r="I4624" t="s">
        <v>65</v>
      </c>
      <c r="J4624" t="s">
        <v>112</v>
      </c>
      <c r="K4624" t="s">
        <v>343</v>
      </c>
      <c r="L4624">
        <v>2523.1</v>
      </c>
      <c r="M4624" t="s">
        <v>52</v>
      </c>
      <c r="N4624" t="s">
        <v>168</v>
      </c>
      <c r="O4624" t="s">
        <v>99</v>
      </c>
      <c r="P4624" t="s">
        <v>226</v>
      </c>
      <c r="Q4624" t="s">
        <v>164</v>
      </c>
      <c r="R4624" t="s">
        <v>912</v>
      </c>
      <c r="S4624" t="s">
        <v>130</v>
      </c>
      <c r="T4624" t="s">
        <v>148</v>
      </c>
      <c r="U4624" t="s">
        <v>228</v>
      </c>
      <c r="V4624">
        <v>86472</v>
      </c>
      <c r="W4624">
        <v>52112</v>
      </c>
      <c r="X4624">
        <v>9.3000000000000007</v>
      </c>
      <c r="Y4624">
        <v>10.4</v>
      </c>
      <c r="Z4624">
        <v>68582.95</v>
      </c>
      <c r="AB4624">
        <v>33.700000000000003</v>
      </c>
      <c r="AC4624">
        <v>2311245.42</v>
      </c>
      <c r="AD4624">
        <v>75811592.930000007</v>
      </c>
      <c r="AE4624">
        <v>283.16000000000003</v>
      </c>
      <c r="AF4624">
        <v>21466810654.060001</v>
      </c>
      <c r="AG4624">
        <v>48079.13</v>
      </c>
      <c r="AH4624">
        <v>1.4</v>
      </c>
      <c r="AI4624">
        <v>42499.49</v>
      </c>
      <c r="AJ4624">
        <v>7.47</v>
      </c>
      <c r="AK4624">
        <v>0</v>
      </c>
      <c r="AL4624">
        <v>0.155</v>
      </c>
      <c r="AM4624">
        <v>117507.97</v>
      </c>
      <c r="AN4624">
        <v>1093.0999999999999</v>
      </c>
      <c r="AO4624">
        <v>473.72</v>
      </c>
      <c r="AP4624">
        <v>517823.33</v>
      </c>
      <c r="AQ4624">
        <v>3037155.34</v>
      </c>
      <c r="AR4624" t="s">
        <v>61</v>
      </c>
      <c r="AS4624" t="s">
        <v>61</v>
      </c>
      <c r="AT4624" t="s">
        <v>62</v>
      </c>
      <c r="AU4624" t="s">
        <v>63</v>
      </c>
    </row>
    <row r="4625" spans="1:47" x14ac:dyDescent="0.25">
      <c r="A4625" t="s">
        <v>5961</v>
      </c>
      <c r="B4625">
        <v>2022</v>
      </c>
      <c r="C4625">
        <v>2</v>
      </c>
      <c r="D4625" t="s">
        <v>48</v>
      </c>
      <c r="E4625" s="1">
        <v>44606</v>
      </c>
      <c r="F4625" s="1">
        <v>44630</v>
      </c>
      <c r="G4625">
        <v>24</v>
      </c>
      <c r="H4625">
        <v>6.9</v>
      </c>
      <c r="I4625" t="s">
        <v>49</v>
      </c>
      <c r="J4625" t="s">
        <v>66</v>
      </c>
      <c r="K4625" t="s">
        <v>251</v>
      </c>
      <c r="L4625">
        <v>8543.7000000000007</v>
      </c>
      <c r="M4625" t="s">
        <v>90</v>
      </c>
      <c r="N4625" t="s">
        <v>106</v>
      </c>
      <c r="O4625" t="s">
        <v>91</v>
      </c>
      <c r="P4625" t="s">
        <v>159</v>
      </c>
      <c r="Q4625" t="s">
        <v>82</v>
      </c>
      <c r="R4625" t="s">
        <v>1827</v>
      </c>
      <c r="S4625" t="s">
        <v>156</v>
      </c>
      <c r="T4625" t="s">
        <v>74</v>
      </c>
      <c r="U4625" t="s">
        <v>96</v>
      </c>
      <c r="V4625">
        <v>26068</v>
      </c>
      <c r="W4625">
        <v>14893</v>
      </c>
      <c r="X4625">
        <v>9.1</v>
      </c>
      <c r="Y4625">
        <v>11</v>
      </c>
      <c r="Z4625">
        <v>20601.47</v>
      </c>
      <c r="AA4625">
        <v>1471</v>
      </c>
      <c r="AB4625">
        <v>4471.26</v>
      </c>
      <c r="AC4625">
        <v>6577223.46</v>
      </c>
      <c r="AD4625">
        <v>100335957.39</v>
      </c>
      <c r="AE4625">
        <v>216.34</v>
      </c>
      <c r="AF4625">
        <v>21706681021.75</v>
      </c>
      <c r="AG4625">
        <v>141585.44</v>
      </c>
      <c r="AH4625">
        <v>2.1</v>
      </c>
      <c r="AI4625">
        <v>34335.980000000003</v>
      </c>
      <c r="AJ4625">
        <v>7.88</v>
      </c>
      <c r="AK4625">
        <v>7906473.4400000004</v>
      </c>
      <c r="AL4625">
        <v>0.26600000000000001</v>
      </c>
      <c r="AM4625">
        <v>266893.65000000002</v>
      </c>
      <c r="AN4625">
        <v>664.2</v>
      </c>
      <c r="AO4625">
        <v>380.63</v>
      </c>
      <c r="AP4625">
        <v>252814.45</v>
      </c>
      <c r="AQ4625">
        <v>7272852.9800000004</v>
      </c>
      <c r="AR4625" t="s">
        <v>61</v>
      </c>
      <c r="AS4625" t="s">
        <v>61</v>
      </c>
      <c r="AT4625" t="s">
        <v>62</v>
      </c>
      <c r="AU4625" t="s">
        <v>117</v>
      </c>
    </row>
    <row r="4626" spans="1:47" x14ac:dyDescent="0.25">
      <c r="A4626" t="s">
        <v>5962</v>
      </c>
      <c r="B4626">
        <v>2025</v>
      </c>
      <c r="C4626">
        <v>5</v>
      </c>
      <c r="D4626" t="s">
        <v>77</v>
      </c>
      <c r="E4626" s="1">
        <v>45782</v>
      </c>
      <c r="F4626" s="1">
        <v>45809</v>
      </c>
      <c r="G4626">
        <v>27</v>
      </c>
      <c r="H4626">
        <v>17.899999999999999</v>
      </c>
      <c r="I4626" t="s">
        <v>49</v>
      </c>
      <c r="J4626" t="s">
        <v>239</v>
      </c>
      <c r="K4626" t="s">
        <v>240</v>
      </c>
      <c r="L4626">
        <v>3105.2</v>
      </c>
      <c r="M4626" t="s">
        <v>68</v>
      </c>
      <c r="N4626" t="s">
        <v>168</v>
      </c>
      <c r="O4626" t="s">
        <v>54</v>
      </c>
      <c r="P4626" t="s">
        <v>164</v>
      </c>
      <c r="Q4626" t="s">
        <v>100</v>
      </c>
      <c r="R4626" t="s">
        <v>2489</v>
      </c>
      <c r="S4626" t="s">
        <v>161</v>
      </c>
      <c r="T4626" t="s">
        <v>131</v>
      </c>
      <c r="U4626" t="s">
        <v>213</v>
      </c>
      <c r="V4626">
        <v>39680</v>
      </c>
      <c r="W4626">
        <v>24297</v>
      </c>
      <c r="X4626">
        <v>2.1</v>
      </c>
      <c r="Y4626">
        <v>10.6</v>
      </c>
      <c r="Z4626">
        <v>31968.02</v>
      </c>
      <c r="AB4626">
        <v>35.92</v>
      </c>
      <c r="AC4626">
        <v>1148291.28</v>
      </c>
      <c r="AD4626">
        <v>14285549.1</v>
      </c>
      <c r="AE4626">
        <v>279.3</v>
      </c>
      <c r="AF4626">
        <v>3989953863.6300001</v>
      </c>
      <c r="AG4626">
        <v>54097.37</v>
      </c>
      <c r="AH4626">
        <v>1.7</v>
      </c>
      <c r="AI4626">
        <v>19964.400000000001</v>
      </c>
      <c r="AJ4626">
        <v>11.12</v>
      </c>
      <c r="AK4626">
        <v>1588553.06</v>
      </c>
      <c r="AL4626">
        <v>0.26100000000000001</v>
      </c>
      <c r="AM4626">
        <v>37285.279999999999</v>
      </c>
      <c r="AN4626">
        <v>1143.0999999999999</v>
      </c>
      <c r="AO4626">
        <v>677.61</v>
      </c>
      <c r="AP4626">
        <v>774575.99</v>
      </c>
      <c r="AQ4626">
        <v>2034214.32</v>
      </c>
      <c r="AR4626" t="s">
        <v>61</v>
      </c>
      <c r="AS4626" t="s">
        <v>61</v>
      </c>
      <c r="AT4626" t="s">
        <v>116</v>
      </c>
      <c r="AU4626" t="s">
        <v>63</v>
      </c>
    </row>
    <row r="4627" spans="1:47" x14ac:dyDescent="0.25">
      <c r="A4627" t="s">
        <v>5963</v>
      </c>
      <c r="B4627">
        <v>2024</v>
      </c>
      <c r="C4627">
        <v>4</v>
      </c>
      <c r="D4627" t="s">
        <v>77</v>
      </c>
      <c r="E4627" s="1">
        <v>45384</v>
      </c>
      <c r="F4627" s="1">
        <v>45393</v>
      </c>
      <c r="G4627">
        <v>9</v>
      </c>
      <c r="H4627">
        <v>14.5</v>
      </c>
      <c r="I4627" t="s">
        <v>65</v>
      </c>
      <c r="J4627" t="s">
        <v>50</v>
      </c>
      <c r="K4627" t="s">
        <v>423</v>
      </c>
      <c r="L4627">
        <v>2710.1941000000002</v>
      </c>
      <c r="M4627" t="s">
        <v>90</v>
      </c>
      <c r="N4627" t="s">
        <v>168</v>
      </c>
      <c r="O4627" t="s">
        <v>200</v>
      </c>
      <c r="P4627" t="s">
        <v>128</v>
      </c>
      <c r="Q4627" t="s">
        <v>146</v>
      </c>
      <c r="R4627" t="s">
        <v>4269</v>
      </c>
      <c r="S4627" t="s">
        <v>142</v>
      </c>
      <c r="T4627" t="s">
        <v>59</v>
      </c>
      <c r="U4627" t="s">
        <v>213</v>
      </c>
      <c r="V4627">
        <v>62003</v>
      </c>
      <c r="W4627">
        <v>42120</v>
      </c>
      <c r="X4627">
        <v>19.100000000000001</v>
      </c>
      <c r="Y4627">
        <v>11.6</v>
      </c>
      <c r="Z4627">
        <v>56236.06</v>
      </c>
      <c r="AB4627">
        <v>32.549999999999997</v>
      </c>
      <c r="AC4627">
        <v>1830483.75</v>
      </c>
      <c r="AD4627">
        <v>62631787.100000001</v>
      </c>
      <c r="AE4627">
        <v>278.75</v>
      </c>
      <c r="AF4627">
        <v>17458610654.119999</v>
      </c>
      <c r="AG4627">
        <v>207199.86</v>
      </c>
      <c r="AH4627">
        <v>0.2</v>
      </c>
      <c r="AI4627">
        <v>2752.68</v>
      </c>
      <c r="AJ4627">
        <v>5.91</v>
      </c>
      <c r="AK4627">
        <v>0</v>
      </c>
      <c r="AL4627">
        <v>0.17</v>
      </c>
      <c r="AM4627">
        <v>106474.04</v>
      </c>
      <c r="AN4627">
        <v>159.5</v>
      </c>
      <c r="AO4627">
        <v>431.58</v>
      </c>
      <c r="AP4627">
        <v>68837.009999999995</v>
      </c>
      <c r="AQ4627">
        <v>2215747.34</v>
      </c>
      <c r="AR4627" t="s">
        <v>61</v>
      </c>
      <c r="AS4627" t="s">
        <v>61</v>
      </c>
      <c r="AT4627" t="s">
        <v>62</v>
      </c>
      <c r="AU4627" t="s">
        <v>63</v>
      </c>
    </row>
    <row r="4628" spans="1:47" x14ac:dyDescent="0.25">
      <c r="A4628" t="s">
        <v>5964</v>
      </c>
      <c r="B4628">
        <v>2022</v>
      </c>
      <c r="C4628">
        <v>12</v>
      </c>
      <c r="D4628" t="s">
        <v>119</v>
      </c>
      <c r="E4628" s="1">
        <v>44896</v>
      </c>
      <c r="F4628" s="1">
        <v>44912</v>
      </c>
      <c r="G4628">
        <v>16</v>
      </c>
      <c r="H4628">
        <v>20.7</v>
      </c>
      <c r="I4628" t="s">
        <v>65</v>
      </c>
      <c r="J4628" t="s">
        <v>50</v>
      </c>
      <c r="K4628" t="s">
        <v>51</v>
      </c>
      <c r="L4628">
        <v>2709</v>
      </c>
      <c r="M4628" t="s">
        <v>68</v>
      </c>
      <c r="N4628" t="s">
        <v>106</v>
      </c>
      <c r="O4628" t="s">
        <v>99</v>
      </c>
      <c r="P4628" t="s">
        <v>100</v>
      </c>
      <c r="Q4628" t="s">
        <v>230</v>
      </c>
      <c r="R4628" t="s">
        <v>2714</v>
      </c>
      <c r="S4628" t="s">
        <v>58</v>
      </c>
      <c r="T4628" t="s">
        <v>86</v>
      </c>
      <c r="U4628" t="s">
        <v>259</v>
      </c>
      <c r="V4628">
        <v>351715</v>
      </c>
      <c r="W4628">
        <v>211277</v>
      </c>
      <c r="X4628">
        <v>5.2</v>
      </c>
      <c r="Y4628">
        <v>10.199999999999999</v>
      </c>
      <c r="Z4628">
        <v>299274.64</v>
      </c>
      <c r="AB4628">
        <v>14.32</v>
      </c>
      <c r="AC4628">
        <v>4285612.84</v>
      </c>
      <c r="AD4628">
        <v>17345958.129999999</v>
      </c>
      <c r="AE4628">
        <v>216.97</v>
      </c>
      <c r="AF4628">
        <v>3763552535.4699998</v>
      </c>
      <c r="AG4628">
        <v>156503.94</v>
      </c>
      <c r="AH4628">
        <v>1.7</v>
      </c>
      <c r="AI4628">
        <v>23835.4</v>
      </c>
      <c r="AJ4628">
        <v>18.22</v>
      </c>
      <c r="AK4628">
        <v>0</v>
      </c>
      <c r="AL4628">
        <v>0.28499999999999998</v>
      </c>
      <c r="AM4628">
        <v>49435.98</v>
      </c>
      <c r="AN4628">
        <v>484.6</v>
      </c>
      <c r="AO4628">
        <v>572.1</v>
      </c>
      <c r="AP4628">
        <v>277239.65999999997</v>
      </c>
      <c r="AQ4628">
        <v>4792627.82</v>
      </c>
      <c r="AR4628" t="s">
        <v>61</v>
      </c>
      <c r="AS4628" t="s">
        <v>61</v>
      </c>
      <c r="AT4628" t="s">
        <v>62</v>
      </c>
      <c r="AU4628" t="s">
        <v>63</v>
      </c>
    </row>
    <row r="4629" spans="1:47" x14ac:dyDescent="0.25">
      <c r="A4629" t="s">
        <v>5965</v>
      </c>
      <c r="B4629">
        <v>2024</v>
      </c>
      <c r="C4629">
        <v>6</v>
      </c>
      <c r="D4629" t="s">
        <v>77</v>
      </c>
      <c r="E4629" s="1">
        <v>45465</v>
      </c>
      <c r="F4629" s="1">
        <v>45486</v>
      </c>
      <c r="G4629">
        <v>21</v>
      </c>
      <c r="H4629">
        <v>5.4</v>
      </c>
      <c r="I4629" t="s">
        <v>49</v>
      </c>
      <c r="J4629" t="s">
        <v>66</v>
      </c>
      <c r="K4629" t="s">
        <v>245</v>
      </c>
      <c r="L4629">
        <v>8905.9</v>
      </c>
      <c r="M4629" t="s">
        <v>98</v>
      </c>
      <c r="N4629" t="s">
        <v>69</v>
      </c>
      <c r="O4629" t="s">
        <v>200</v>
      </c>
      <c r="P4629" t="s">
        <v>108</v>
      </c>
      <c r="Q4629" t="s">
        <v>128</v>
      </c>
      <c r="R4629" t="s">
        <v>3660</v>
      </c>
      <c r="S4629" t="s">
        <v>73</v>
      </c>
      <c r="T4629" t="s">
        <v>162</v>
      </c>
      <c r="U4629" t="s">
        <v>110</v>
      </c>
      <c r="V4629">
        <v>4450</v>
      </c>
      <c r="W4629">
        <v>3200</v>
      </c>
      <c r="X4629">
        <v>7.8</v>
      </c>
      <c r="Y4629">
        <v>15.3</v>
      </c>
      <c r="Z4629">
        <v>3945.76</v>
      </c>
      <c r="AB4629">
        <v>40</v>
      </c>
      <c r="AC4629">
        <v>157830.39999999999</v>
      </c>
      <c r="AD4629">
        <v>1679473.29</v>
      </c>
      <c r="AE4629">
        <v>279.37</v>
      </c>
      <c r="AF4629">
        <v>469194453.02999997</v>
      </c>
      <c r="AG4629">
        <v>144998.99</v>
      </c>
      <c r="AH4629">
        <v>2.4</v>
      </c>
      <c r="AI4629">
        <v>74235.5</v>
      </c>
      <c r="AJ4629">
        <v>18.649999999999999</v>
      </c>
      <c r="AK4629">
        <v>313221.77</v>
      </c>
      <c r="AL4629">
        <v>0.107</v>
      </c>
      <c r="AM4629">
        <v>1797.04</v>
      </c>
      <c r="AN4629">
        <v>1019.8</v>
      </c>
      <c r="AO4629">
        <v>664.99</v>
      </c>
      <c r="AP4629">
        <v>678156.80000000005</v>
      </c>
      <c r="AQ4629">
        <v>1057018.73</v>
      </c>
      <c r="AR4629" t="s">
        <v>61</v>
      </c>
      <c r="AS4629" t="s">
        <v>61</v>
      </c>
      <c r="AT4629" t="s">
        <v>62</v>
      </c>
      <c r="AU4629" t="s">
        <v>63</v>
      </c>
    </row>
    <row r="4630" spans="1:47" x14ac:dyDescent="0.25">
      <c r="A4630" t="s">
        <v>5966</v>
      </c>
      <c r="B4630">
        <v>2023</v>
      </c>
      <c r="C4630">
        <v>8</v>
      </c>
      <c r="D4630" t="s">
        <v>89</v>
      </c>
      <c r="E4630" s="1">
        <v>45153</v>
      </c>
      <c r="F4630" s="1">
        <v>45169</v>
      </c>
      <c r="G4630">
        <v>16</v>
      </c>
      <c r="H4630">
        <v>6</v>
      </c>
      <c r="I4630" t="s">
        <v>65</v>
      </c>
      <c r="J4630" t="s">
        <v>50</v>
      </c>
      <c r="K4630" t="s">
        <v>51</v>
      </c>
      <c r="L4630">
        <v>2709</v>
      </c>
      <c r="M4630" t="s">
        <v>80</v>
      </c>
      <c r="N4630" t="s">
        <v>106</v>
      </c>
      <c r="O4630" t="s">
        <v>91</v>
      </c>
      <c r="P4630" t="s">
        <v>82</v>
      </c>
      <c r="Q4630" t="s">
        <v>150</v>
      </c>
      <c r="R4630" t="s">
        <v>3368</v>
      </c>
      <c r="S4630" t="s">
        <v>186</v>
      </c>
      <c r="T4630" t="s">
        <v>59</v>
      </c>
      <c r="U4630" t="s">
        <v>181</v>
      </c>
      <c r="V4630">
        <v>115968</v>
      </c>
      <c r="W4630">
        <v>71208</v>
      </c>
      <c r="X4630">
        <v>7.6</v>
      </c>
      <c r="Y4630">
        <v>10.6</v>
      </c>
      <c r="Z4630">
        <v>89488.28</v>
      </c>
      <c r="AB4630">
        <v>8.91</v>
      </c>
      <c r="AC4630">
        <v>797340.57</v>
      </c>
      <c r="AD4630">
        <v>5066826.41</v>
      </c>
      <c r="AE4630">
        <v>284.57</v>
      </c>
      <c r="AF4630">
        <v>1441866791.49</v>
      </c>
      <c r="AG4630">
        <v>25257.200000000001</v>
      </c>
      <c r="AH4630">
        <v>1.8</v>
      </c>
      <c r="AI4630">
        <v>16731.939999999999</v>
      </c>
      <c r="AJ4630">
        <v>15.06</v>
      </c>
      <c r="AK4630">
        <v>0</v>
      </c>
      <c r="AL4630">
        <v>5.6000000000000001E-2</v>
      </c>
      <c r="AM4630">
        <v>2837.42</v>
      </c>
      <c r="AN4630">
        <v>303.2</v>
      </c>
      <c r="AO4630">
        <v>615.80999999999995</v>
      </c>
      <c r="AP4630">
        <v>186713.59</v>
      </c>
      <c r="AQ4630">
        <v>1028880.72</v>
      </c>
      <c r="AR4630" t="s">
        <v>61</v>
      </c>
      <c r="AS4630" t="s">
        <v>61</v>
      </c>
      <c r="AT4630" t="s">
        <v>62</v>
      </c>
      <c r="AU4630" t="s">
        <v>63</v>
      </c>
    </row>
    <row r="4631" spans="1:47" x14ac:dyDescent="0.25">
      <c r="A4631" t="s">
        <v>5967</v>
      </c>
      <c r="B4631">
        <v>2024</v>
      </c>
      <c r="C4631">
        <v>6</v>
      </c>
      <c r="D4631" t="s">
        <v>77</v>
      </c>
      <c r="E4631" s="1">
        <v>45471</v>
      </c>
      <c r="F4631" s="1">
        <v>45499</v>
      </c>
      <c r="G4631">
        <v>28</v>
      </c>
      <c r="H4631">
        <v>14.4</v>
      </c>
      <c r="I4631" t="s">
        <v>65</v>
      </c>
      <c r="J4631" t="s">
        <v>66</v>
      </c>
      <c r="K4631" t="s">
        <v>153</v>
      </c>
      <c r="L4631">
        <v>6309</v>
      </c>
      <c r="M4631" t="s">
        <v>114</v>
      </c>
      <c r="N4631" t="s">
        <v>168</v>
      </c>
      <c r="O4631" t="s">
        <v>200</v>
      </c>
      <c r="P4631" t="s">
        <v>184</v>
      </c>
      <c r="Q4631" t="s">
        <v>121</v>
      </c>
      <c r="R4631" t="s">
        <v>455</v>
      </c>
      <c r="S4631" t="s">
        <v>156</v>
      </c>
      <c r="T4631" t="s">
        <v>74</v>
      </c>
      <c r="U4631" t="s">
        <v>228</v>
      </c>
      <c r="V4631">
        <v>12645</v>
      </c>
      <c r="W4631">
        <v>7991</v>
      </c>
      <c r="X4631">
        <v>4.5</v>
      </c>
      <c r="Y4631">
        <v>12.2</v>
      </c>
      <c r="Z4631">
        <v>11590.43</v>
      </c>
      <c r="AA4631">
        <v>827</v>
      </c>
      <c r="AB4631">
        <v>2137.48</v>
      </c>
      <c r="AC4631">
        <v>1767695.96</v>
      </c>
      <c r="AD4631">
        <v>55516884.75</v>
      </c>
      <c r="AE4631">
        <v>275</v>
      </c>
      <c r="AF4631">
        <v>15267143306.25</v>
      </c>
      <c r="AG4631">
        <v>31496.25</v>
      </c>
      <c r="AH4631">
        <v>0</v>
      </c>
      <c r="AI4631">
        <v>0</v>
      </c>
      <c r="AJ4631">
        <v>6.07</v>
      </c>
      <c r="AK4631">
        <v>0</v>
      </c>
      <c r="AL4631">
        <v>0.313</v>
      </c>
      <c r="AM4631">
        <v>173767.85</v>
      </c>
      <c r="AN4631">
        <v>1466.1</v>
      </c>
      <c r="AO4631">
        <v>546.96</v>
      </c>
      <c r="AP4631">
        <v>801898.06</v>
      </c>
      <c r="AQ4631">
        <v>2774858.12</v>
      </c>
      <c r="AR4631" t="s">
        <v>61</v>
      </c>
      <c r="AS4631" t="s">
        <v>61</v>
      </c>
      <c r="AT4631" t="s">
        <v>62</v>
      </c>
      <c r="AU4631" t="s">
        <v>63</v>
      </c>
    </row>
    <row r="4632" spans="1:47" x14ac:dyDescent="0.25">
      <c r="A4632" t="s">
        <v>5968</v>
      </c>
      <c r="B4632">
        <v>2024</v>
      </c>
      <c r="C4632">
        <v>12</v>
      </c>
      <c r="D4632" t="s">
        <v>119</v>
      </c>
      <c r="E4632" s="1">
        <v>45627</v>
      </c>
      <c r="F4632" s="1">
        <v>45647</v>
      </c>
      <c r="G4632">
        <v>20</v>
      </c>
      <c r="H4632">
        <v>19.8</v>
      </c>
      <c r="I4632" t="s">
        <v>65</v>
      </c>
      <c r="J4632" t="s">
        <v>66</v>
      </c>
      <c r="K4632" t="s">
        <v>248</v>
      </c>
      <c r="L4632">
        <v>9999</v>
      </c>
      <c r="M4632" t="s">
        <v>90</v>
      </c>
      <c r="N4632" t="s">
        <v>168</v>
      </c>
      <c r="O4632" t="s">
        <v>54</v>
      </c>
      <c r="P4632" t="s">
        <v>226</v>
      </c>
      <c r="Q4632" t="s">
        <v>121</v>
      </c>
      <c r="R4632" t="s">
        <v>1202</v>
      </c>
      <c r="S4632" t="s">
        <v>156</v>
      </c>
      <c r="T4632" t="s">
        <v>131</v>
      </c>
      <c r="U4632" t="s">
        <v>60</v>
      </c>
      <c r="V4632">
        <v>24013</v>
      </c>
      <c r="W4632">
        <v>16259</v>
      </c>
      <c r="X4632">
        <v>2.9</v>
      </c>
      <c r="Y4632">
        <v>13.2</v>
      </c>
      <c r="Z4632">
        <v>19534.759999999998</v>
      </c>
      <c r="AA4632">
        <v>1395</v>
      </c>
      <c r="AB4632">
        <v>3865.87</v>
      </c>
      <c r="AC4632">
        <v>5392888.6500000004</v>
      </c>
      <c r="AD4632">
        <v>59089132.740000002</v>
      </c>
      <c r="AE4632">
        <v>281.5</v>
      </c>
      <c r="AF4632">
        <v>16633590866.309999</v>
      </c>
      <c r="AG4632">
        <v>103825.72</v>
      </c>
      <c r="AI4632">
        <v>33382.85</v>
      </c>
      <c r="AJ4632">
        <v>11.41</v>
      </c>
      <c r="AK4632">
        <v>0</v>
      </c>
      <c r="AL4632">
        <v>0.17499999999999999</v>
      </c>
      <c r="AM4632">
        <v>103405.98</v>
      </c>
      <c r="AN4632">
        <v>875.7</v>
      </c>
      <c r="AO4632">
        <v>493.53</v>
      </c>
      <c r="AP4632">
        <v>432184.22</v>
      </c>
      <c r="AQ4632">
        <v>6065687.4199999999</v>
      </c>
      <c r="AR4632" t="s">
        <v>61</v>
      </c>
      <c r="AS4632" t="s">
        <v>61</v>
      </c>
      <c r="AT4632" t="s">
        <v>62</v>
      </c>
      <c r="AU4632" t="s">
        <v>63</v>
      </c>
    </row>
    <row r="4633" spans="1:47" x14ac:dyDescent="0.25">
      <c r="A4633" t="s">
        <v>5969</v>
      </c>
      <c r="B4633">
        <v>2026</v>
      </c>
      <c r="C4633">
        <v>3</v>
      </c>
      <c r="D4633" t="s">
        <v>48</v>
      </c>
      <c r="E4633" s="1">
        <v>46110</v>
      </c>
      <c r="F4633" s="1">
        <v>46115</v>
      </c>
      <c r="G4633">
        <v>5</v>
      </c>
      <c r="H4633">
        <v>7.9</v>
      </c>
      <c r="I4633" t="s">
        <v>49</v>
      </c>
      <c r="J4633" t="s">
        <v>50</v>
      </c>
      <c r="K4633" t="s">
        <v>51</v>
      </c>
      <c r="L4633">
        <v>2709</v>
      </c>
      <c r="M4633" t="s">
        <v>90</v>
      </c>
      <c r="N4633" t="s">
        <v>69</v>
      </c>
      <c r="O4633" t="s">
        <v>99</v>
      </c>
      <c r="P4633" t="s">
        <v>93</v>
      </c>
      <c r="Q4633" t="s">
        <v>70</v>
      </c>
      <c r="R4633" t="s">
        <v>2074</v>
      </c>
      <c r="S4633" t="s">
        <v>58</v>
      </c>
      <c r="T4633" t="s">
        <v>59</v>
      </c>
      <c r="U4633" t="s">
        <v>181</v>
      </c>
      <c r="V4633">
        <v>176470</v>
      </c>
      <c r="W4633">
        <v>113270</v>
      </c>
      <c r="X4633">
        <v>7.1</v>
      </c>
      <c r="Y4633">
        <v>14.1</v>
      </c>
      <c r="Z4633">
        <v>150019.5</v>
      </c>
      <c r="AB4633">
        <v>21.56</v>
      </c>
      <c r="AC4633">
        <v>3234420.42</v>
      </c>
      <c r="AD4633">
        <v>10645383.720000001</v>
      </c>
      <c r="AE4633">
        <v>282.33</v>
      </c>
      <c r="AF4633">
        <v>3005511185.6700001</v>
      </c>
      <c r="AG4633">
        <v>183098.39</v>
      </c>
      <c r="AH4633">
        <v>0</v>
      </c>
      <c r="AI4633">
        <v>0</v>
      </c>
      <c r="AJ4633">
        <v>9.23</v>
      </c>
      <c r="AK4633">
        <v>982568.92</v>
      </c>
      <c r="AL4633">
        <v>0.224</v>
      </c>
      <c r="AM4633">
        <v>23845.66</v>
      </c>
      <c r="AN4633">
        <v>77.5</v>
      </c>
      <c r="AO4633">
        <v>700.66</v>
      </c>
      <c r="AP4633">
        <v>54301.15</v>
      </c>
      <c r="AQ4633">
        <v>3495665.62</v>
      </c>
      <c r="AR4633" t="s">
        <v>61</v>
      </c>
      <c r="AS4633" t="s">
        <v>61</v>
      </c>
      <c r="AT4633" t="s">
        <v>62</v>
      </c>
      <c r="AU4633" t="s">
        <v>63</v>
      </c>
    </row>
    <row r="4634" spans="1:47" x14ac:dyDescent="0.25">
      <c r="A4634" t="s">
        <v>5970</v>
      </c>
      <c r="B4634">
        <v>2024</v>
      </c>
      <c r="C4634">
        <v>11</v>
      </c>
      <c r="D4634" t="s">
        <v>119</v>
      </c>
      <c r="E4634" s="1">
        <v>45599</v>
      </c>
      <c r="F4634" s="1">
        <v>45611</v>
      </c>
      <c r="G4634">
        <v>12</v>
      </c>
      <c r="H4634">
        <v>15</v>
      </c>
      <c r="I4634" t="s">
        <v>65</v>
      </c>
      <c r="J4634" t="s">
        <v>66</v>
      </c>
      <c r="K4634" t="s">
        <v>248</v>
      </c>
      <c r="L4634">
        <v>9999</v>
      </c>
      <c r="M4634" t="s">
        <v>80</v>
      </c>
      <c r="N4634" t="s">
        <v>106</v>
      </c>
      <c r="O4634" t="s">
        <v>189</v>
      </c>
      <c r="P4634" t="s">
        <v>100</v>
      </c>
      <c r="Q4634" t="s">
        <v>93</v>
      </c>
      <c r="R4634" t="s">
        <v>2172</v>
      </c>
      <c r="S4634" t="s">
        <v>156</v>
      </c>
      <c r="T4634" t="s">
        <v>102</v>
      </c>
      <c r="U4634" t="s">
        <v>143</v>
      </c>
      <c r="V4634">
        <v>15559</v>
      </c>
      <c r="W4634">
        <v>8915</v>
      </c>
      <c r="X4634">
        <v>2.6</v>
      </c>
      <c r="Y4634">
        <v>13.2</v>
      </c>
      <c r="Z4634">
        <v>12286.71</v>
      </c>
      <c r="AA4634">
        <v>877</v>
      </c>
      <c r="AB4634">
        <v>3003.16</v>
      </c>
      <c r="AC4634">
        <v>2633771.3199999998</v>
      </c>
      <c r="AD4634">
        <v>16145351.279999999</v>
      </c>
      <c r="AE4634">
        <v>278.70999999999998</v>
      </c>
      <c r="AF4634">
        <v>4499870855.25</v>
      </c>
      <c r="AG4634">
        <v>174437.99</v>
      </c>
      <c r="AH4634">
        <v>0.8</v>
      </c>
      <c r="AI4634">
        <v>9987.0300000000007</v>
      </c>
      <c r="AJ4634">
        <v>6.35</v>
      </c>
      <c r="AK4634">
        <v>0</v>
      </c>
      <c r="AL4634">
        <v>0.188</v>
      </c>
      <c r="AM4634">
        <v>30353.26</v>
      </c>
      <c r="AN4634">
        <v>400</v>
      </c>
      <c r="AO4634">
        <v>383.56</v>
      </c>
      <c r="AP4634">
        <v>153424</v>
      </c>
      <c r="AQ4634">
        <v>3001973.6</v>
      </c>
      <c r="AR4634" t="s">
        <v>61</v>
      </c>
      <c r="AS4634" t="s">
        <v>61</v>
      </c>
      <c r="AT4634" t="s">
        <v>62</v>
      </c>
      <c r="AU4634" t="s">
        <v>63</v>
      </c>
    </row>
    <row r="4635" spans="1:47" x14ac:dyDescent="0.25">
      <c r="A4635" t="s">
        <v>5971</v>
      </c>
      <c r="B4635">
        <v>2026</v>
      </c>
      <c r="C4635">
        <v>1</v>
      </c>
      <c r="D4635" t="s">
        <v>48</v>
      </c>
      <c r="E4635" s="1">
        <v>46032</v>
      </c>
      <c r="F4635" s="1">
        <v>46042</v>
      </c>
      <c r="G4635">
        <v>10</v>
      </c>
      <c r="H4635">
        <v>8.1999999999999993</v>
      </c>
      <c r="I4635" t="s">
        <v>49</v>
      </c>
      <c r="J4635" t="s">
        <v>112</v>
      </c>
      <c r="K4635" t="s">
        <v>126</v>
      </c>
      <c r="L4635">
        <v>2701.12</v>
      </c>
      <c r="M4635" t="s">
        <v>114</v>
      </c>
      <c r="N4635" t="s">
        <v>53</v>
      </c>
      <c r="O4635" t="s">
        <v>189</v>
      </c>
      <c r="P4635" t="s">
        <v>55</v>
      </c>
      <c r="Q4635" t="s">
        <v>100</v>
      </c>
      <c r="R4635" t="s">
        <v>1111</v>
      </c>
      <c r="S4635" t="s">
        <v>130</v>
      </c>
      <c r="T4635" t="s">
        <v>162</v>
      </c>
      <c r="U4635" t="s">
        <v>103</v>
      </c>
      <c r="V4635">
        <v>76396</v>
      </c>
      <c r="W4635">
        <v>45030</v>
      </c>
      <c r="X4635">
        <v>1.9</v>
      </c>
      <c r="Y4635">
        <v>11.7</v>
      </c>
      <c r="Z4635">
        <v>72124.23</v>
      </c>
      <c r="AB4635">
        <v>14.8</v>
      </c>
      <c r="AC4635">
        <v>1067438.6000000001</v>
      </c>
      <c r="AD4635">
        <v>14825135.48</v>
      </c>
      <c r="AE4635">
        <v>285.64999999999998</v>
      </c>
      <c r="AF4635">
        <v>4234799949.8600001</v>
      </c>
      <c r="AG4635">
        <v>141047.85</v>
      </c>
      <c r="AH4635">
        <v>2.9</v>
      </c>
      <c r="AI4635">
        <v>78509.279999999999</v>
      </c>
      <c r="AJ4635">
        <v>4.57</v>
      </c>
      <c r="AK4635">
        <v>677508.69</v>
      </c>
      <c r="AL4635">
        <v>0.24</v>
      </c>
      <c r="AM4635">
        <v>35580.33</v>
      </c>
      <c r="AN4635">
        <v>488.3</v>
      </c>
      <c r="AO4635">
        <v>574.24</v>
      </c>
      <c r="AP4635">
        <v>280401.39</v>
      </c>
      <c r="AQ4635">
        <v>1602977.45</v>
      </c>
      <c r="AR4635" t="s">
        <v>61</v>
      </c>
      <c r="AS4635" t="s">
        <v>61</v>
      </c>
      <c r="AT4635" t="s">
        <v>62</v>
      </c>
      <c r="AU4635" t="s">
        <v>63</v>
      </c>
    </row>
    <row r="4636" spans="1:47" x14ac:dyDescent="0.25">
      <c r="A4636" t="s">
        <v>5972</v>
      </c>
      <c r="B4636">
        <v>2021</v>
      </c>
      <c r="C4636">
        <v>3</v>
      </c>
      <c r="D4636" t="s">
        <v>48</v>
      </c>
      <c r="E4636" s="1">
        <v>44268</v>
      </c>
      <c r="F4636" s="1">
        <v>44280</v>
      </c>
      <c r="G4636">
        <v>12</v>
      </c>
      <c r="H4636">
        <v>19.8</v>
      </c>
      <c r="I4636" t="s">
        <v>65</v>
      </c>
      <c r="J4636" t="s">
        <v>78</v>
      </c>
      <c r="K4636" t="s">
        <v>105</v>
      </c>
      <c r="L4636">
        <v>1201.9000000000001</v>
      </c>
      <c r="M4636" t="s">
        <v>80</v>
      </c>
      <c r="N4636" t="s">
        <v>69</v>
      </c>
      <c r="O4636" t="s">
        <v>54</v>
      </c>
      <c r="P4636" t="s">
        <v>92</v>
      </c>
      <c r="Q4636" t="s">
        <v>71</v>
      </c>
      <c r="R4636" t="s">
        <v>1455</v>
      </c>
      <c r="S4636" t="s">
        <v>85</v>
      </c>
      <c r="T4636" t="s">
        <v>74</v>
      </c>
      <c r="U4636" t="s">
        <v>166</v>
      </c>
      <c r="V4636">
        <v>49181</v>
      </c>
      <c r="W4636">
        <v>35192</v>
      </c>
      <c r="X4636">
        <v>5.0999999999999996</v>
      </c>
      <c r="Y4636">
        <v>10.9</v>
      </c>
      <c r="Z4636">
        <v>40586.230000000003</v>
      </c>
      <c r="AB4636">
        <v>41.47</v>
      </c>
      <c r="AC4636">
        <v>1683110.96</v>
      </c>
      <c r="AD4636">
        <v>42434121.049999997</v>
      </c>
      <c r="AE4636">
        <v>173.2</v>
      </c>
      <c r="AF4636">
        <v>7349589765.8599997</v>
      </c>
      <c r="AG4636">
        <v>186162.54</v>
      </c>
      <c r="AH4636">
        <v>0</v>
      </c>
      <c r="AI4636">
        <v>0</v>
      </c>
      <c r="AJ4636">
        <v>2.4500000000000002</v>
      </c>
      <c r="AK4636">
        <v>0</v>
      </c>
      <c r="AL4636">
        <v>5.7000000000000002E-2</v>
      </c>
      <c r="AM4636">
        <v>24187.45</v>
      </c>
      <c r="AN4636">
        <v>544.79999999999995</v>
      </c>
      <c r="AO4636">
        <v>393.13</v>
      </c>
      <c r="AP4636">
        <v>214177.22</v>
      </c>
      <c r="AQ4636">
        <v>2107638.17</v>
      </c>
      <c r="AR4636" t="s">
        <v>61</v>
      </c>
      <c r="AS4636" t="s">
        <v>61</v>
      </c>
      <c r="AT4636" t="s">
        <v>62</v>
      </c>
      <c r="AU4636" t="s">
        <v>63</v>
      </c>
    </row>
    <row r="4637" spans="1:47" x14ac:dyDescent="0.25">
      <c r="A4637" t="s">
        <v>5973</v>
      </c>
      <c r="B4637">
        <v>2020</v>
      </c>
      <c r="C4637">
        <v>4</v>
      </c>
      <c r="D4637" t="s">
        <v>77</v>
      </c>
      <c r="E4637" s="1">
        <v>43951</v>
      </c>
      <c r="F4637" s="1">
        <v>43970</v>
      </c>
      <c r="G4637">
        <v>19</v>
      </c>
      <c r="H4637">
        <v>20.9</v>
      </c>
      <c r="I4637" t="s">
        <v>49</v>
      </c>
      <c r="J4637" t="s">
        <v>66</v>
      </c>
      <c r="K4637" t="s">
        <v>245</v>
      </c>
      <c r="L4637">
        <v>8905.9</v>
      </c>
      <c r="M4637" t="s">
        <v>80</v>
      </c>
      <c r="N4637" t="s">
        <v>106</v>
      </c>
      <c r="O4637" t="s">
        <v>200</v>
      </c>
      <c r="P4637" t="s">
        <v>108</v>
      </c>
      <c r="Q4637" t="s">
        <v>70</v>
      </c>
      <c r="R4637" t="s">
        <v>4894</v>
      </c>
      <c r="S4637" t="s">
        <v>73</v>
      </c>
      <c r="T4637" t="s">
        <v>131</v>
      </c>
      <c r="U4637" t="s">
        <v>87</v>
      </c>
      <c r="V4637">
        <v>8785</v>
      </c>
      <c r="W4637">
        <v>6341</v>
      </c>
      <c r="X4637">
        <v>13.7</v>
      </c>
      <c r="Y4637">
        <v>13.1</v>
      </c>
      <c r="Z4637">
        <v>6839.24</v>
      </c>
      <c r="AB4637">
        <v>14.08</v>
      </c>
      <c r="AC4637">
        <v>96296.5</v>
      </c>
      <c r="AD4637">
        <v>4714288.13</v>
      </c>
      <c r="AE4637">
        <v>164.04</v>
      </c>
      <c r="AF4637">
        <v>773331824.85000002</v>
      </c>
      <c r="AG4637">
        <v>162699.76</v>
      </c>
      <c r="AH4637">
        <v>2.5</v>
      </c>
      <c r="AI4637">
        <v>55026.79</v>
      </c>
      <c r="AJ4637">
        <v>5.74</v>
      </c>
      <c r="AK4637">
        <v>270600.14</v>
      </c>
      <c r="AL4637">
        <v>0.13</v>
      </c>
      <c r="AM4637">
        <v>6128.57</v>
      </c>
      <c r="AN4637">
        <v>423.6</v>
      </c>
      <c r="AO4637">
        <v>575.65</v>
      </c>
      <c r="AP4637">
        <v>243845.34</v>
      </c>
      <c r="AQ4637">
        <v>563996.96</v>
      </c>
      <c r="AR4637" t="s">
        <v>61</v>
      </c>
      <c r="AS4637" t="s">
        <v>61</v>
      </c>
      <c r="AT4637" t="s">
        <v>62</v>
      </c>
      <c r="AU4637" t="s">
        <v>63</v>
      </c>
    </row>
    <row r="4638" spans="1:47" x14ac:dyDescent="0.25">
      <c r="A4638" t="s">
        <v>5974</v>
      </c>
      <c r="B4638">
        <v>2023</v>
      </c>
      <c r="C4638">
        <v>7</v>
      </c>
      <c r="D4638" t="s">
        <v>89</v>
      </c>
      <c r="E4638" s="1">
        <v>45133</v>
      </c>
      <c r="F4638" s="1">
        <v>45142</v>
      </c>
      <c r="G4638">
        <v>9</v>
      </c>
      <c r="H4638">
        <v>13.1</v>
      </c>
      <c r="I4638" t="s">
        <v>65</v>
      </c>
      <c r="J4638" t="s">
        <v>239</v>
      </c>
      <c r="K4638" t="s">
        <v>270</v>
      </c>
      <c r="L4638">
        <v>2710.1990999999998</v>
      </c>
      <c r="M4638" t="s">
        <v>114</v>
      </c>
      <c r="N4638" t="s">
        <v>81</v>
      </c>
      <c r="O4638" t="s">
        <v>200</v>
      </c>
      <c r="P4638" t="s">
        <v>56</v>
      </c>
      <c r="Q4638" t="s">
        <v>71</v>
      </c>
      <c r="R4638" t="s">
        <v>272</v>
      </c>
      <c r="S4638" t="s">
        <v>142</v>
      </c>
      <c r="T4638" t="s">
        <v>59</v>
      </c>
      <c r="U4638" t="s">
        <v>87</v>
      </c>
      <c r="V4638">
        <v>60819</v>
      </c>
      <c r="W4638">
        <v>36792</v>
      </c>
      <c r="X4638">
        <v>4.9000000000000004</v>
      </c>
      <c r="Y4638">
        <v>15.1</v>
      </c>
      <c r="Z4638">
        <v>50797.55</v>
      </c>
      <c r="AB4638">
        <v>13.99</v>
      </c>
      <c r="AC4638">
        <v>710657.72</v>
      </c>
      <c r="AD4638">
        <v>46391370.509999998</v>
      </c>
      <c r="AE4638">
        <v>281.58999999999997</v>
      </c>
      <c r="AF4638">
        <v>13063346021.91</v>
      </c>
      <c r="AG4638">
        <v>85339.87</v>
      </c>
      <c r="AH4638">
        <v>0</v>
      </c>
      <c r="AJ4638">
        <v>11.53</v>
      </c>
      <c r="AK4638">
        <v>0</v>
      </c>
      <c r="AL4638">
        <v>0.248</v>
      </c>
      <c r="AM4638">
        <v>115050.6</v>
      </c>
      <c r="AN4638">
        <v>183.6</v>
      </c>
      <c r="AO4638">
        <v>378.25</v>
      </c>
      <c r="AP4638">
        <v>69446.7</v>
      </c>
      <c r="AQ4638">
        <v>980494.89</v>
      </c>
      <c r="AR4638" t="s">
        <v>61</v>
      </c>
      <c r="AS4638" t="s">
        <v>61</v>
      </c>
      <c r="AT4638" t="s">
        <v>62</v>
      </c>
      <c r="AU4638" t="s">
        <v>63</v>
      </c>
    </row>
    <row r="4639" spans="1:47" x14ac:dyDescent="0.25">
      <c r="A4639" t="s">
        <v>5975</v>
      </c>
      <c r="B4639">
        <v>2020</v>
      </c>
      <c r="C4639">
        <v>9</v>
      </c>
      <c r="D4639" t="s">
        <v>89</v>
      </c>
      <c r="E4639" s="1">
        <v>44088</v>
      </c>
      <c r="F4639" s="1">
        <v>44119</v>
      </c>
      <c r="G4639">
        <v>31</v>
      </c>
      <c r="H4639">
        <v>14.6</v>
      </c>
      <c r="I4639" t="s">
        <v>65</v>
      </c>
      <c r="J4639" t="s">
        <v>66</v>
      </c>
      <c r="K4639" t="s">
        <v>248</v>
      </c>
      <c r="L4639">
        <v>9999</v>
      </c>
      <c r="M4639" t="s">
        <v>98</v>
      </c>
      <c r="N4639" t="s">
        <v>81</v>
      </c>
      <c r="O4639" t="s">
        <v>91</v>
      </c>
      <c r="P4639" t="s">
        <v>184</v>
      </c>
      <c r="Q4639" t="s">
        <v>131</v>
      </c>
      <c r="R4639" t="s">
        <v>2065</v>
      </c>
      <c r="S4639" t="s">
        <v>156</v>
      </c>
      <c r="T4639" t="s">
        <v>148</v>
      </c>
      <c r="U4639" t="s">
        <v>87</v>
      </c>
      <c r="V4639">
        <v>21498</v>
      </c>
      <c r="W4639">
        <v>12569</v>
      </c>
      <c r="X4639">
        <v>20.6</v>
      </c>
      <c r="Y4639">
        <v>15.7</v>
      </c>
      <c r="Z4639">
        <v>18334.53</v>
      </c>
      <c r="AA4639">
        <v>1309</v>
      </c>
      <c r="AB4639">
        <v>3536.7</v>
      </c>
      <c r="AC4639">
        <v>4629540.3</v>
      </c>
      <c r="AD4639">
        <v>49266532.219999999</v>
      </c>
      <c r="AE4639">
        <v>161.94</v>
      </c>
      <c r="AF4639">
        <v>7978222227.71</v>
      </c>
      <c r="AG4639">
        <v>155241.39000000001</v>
      </c>
      <c r="AH4639">
        <v>1.3</v>
      </c>
      <c r="AI4639">
        <v>29756.03</v>
      </c>
      <c r="AJ4639">
        <v>18.53</v>
      </c>
      <c r="AK4639">
        <v>0</v>
      </c>
      <c r="AL4639">
        <v>0.32</v>
      </c>
      <c r="AM4639">
        <v>157652.9</v>
      </c>
      <c r="AN4639">
        <v>1094.8</v>
      </c>
      <c r="AO4639">
        <v>523.46</v>
      </c>
      <c r="AP4639">
        <v>573084.01</v>
      </c>
      <c r="AQ4639">
        <v>5545274.6299999999</v>
      </c>
      <c r="AR4639" t="s">
        <v>61</v>
      </c>
      <c r="AS4639" t="s">
        <v>61</v>
      </c>
      <c r="AT4639" t="s">
        <v>62</v>
      </c>
      <c r="AU4639" t="s">
        <v>63</v>
      </c>
    </row>
    <row r="4640" spans="1:47" x14ac:dyDescent="0.25">
      <c r="A4640" t="s">
        <v>5976</v>
      </c>
      <c r="B4640">
        <v>2020</v>
      </c>
      <c r="C4640">
        <v>11</v>
      </c>
      <c r="D4640" t="s">
        <v>119</v>
      </c>
      <c r="E4640" s="1">
        <v>44148</v>
      </c>
      <c r="F4640" s="1">
        <v>44161</v>
      </c>
      <c r="G4640">
        <v>13</v>
      </c>
      <c r="H4640">
        <v>8.5</v>
      </c>
      <c r="I4640" t="s">
        <v>65</v>
      </c>
      <c r="J4640" t="s">
        <v>78</v>
      </c>
      <c r="K4640" t="s">
        <v>315</v>
      </c>
      <c r="L4640">
        <v>1511.9</v>
      </c>
      <c r="M4640" t="s">
        <v>90</v>
      </c>
      <c r="N4640" t="s">
        <v>53</v>
      </c>
      <c r="O4640" t="s">
        <v>99</v>
      </c>
      <c r="P4640" t="s">
        <v>100</v>
      </c>
      <c r="Q4640" t="s">
        <v>196</v>
      </c>
      <c r="R4640" t="s">
        <v>2805</v>
      </c>
      <c r="S4640" t="s">
        <v>85</v>
      </c>
      <c r="T4640" t="s">
        <v>74</v>
      </c>
      <c r="U4640" t="s">
        <v>96</v>
      </c>
      <c r="V4640">
        <v>49560</v>
      </c>
      <c r="W4640">
        <v>36413</v>
      </c>
      <c r="X4640">
        <v>8</v>
      </c>
      <c r="Y4640">
        <v>15.2</v>
      </c>
      <c r="Z4640">
        <v>44109.440000000002</v>
      </c>
      <c r="AB4640">
        <v>36.18</v>
      </c>
      <c r="AC4640">
        <v>1595879.54</v>
      </c>
      <c r="AD4640">
        <v>27071727.710000001</v>
      </c>
      <c r="AE4640">
        <v>159.74</v>
      </c>
      <c r="AF4640">
        <v>4324437784.3999996</v>
      </c>
      <c r="AG4640">
        <v>228301.59</v>
      </c>
      <c r="AH4640">
        <v>0</v>
      </c>
      <c r="AI4640">
        <v>0</v>
      </c>
      <c r="AJ4640">
        <v>12.35</v>
      </c>
      <c r="AK4640">
        <v>0</v>
      </c>
      <c r="AL4640">
        <v>0.218</v>
      </c>
      <c r="AM4640">
        <v>59016.37</v>
      </c>
      <c r="AN4640">
        <v>235.3</v>
      </c>
      <c r="AO4640">
        <v>454.34</v>
      </c>
      <c r="AP4640">
        <v>106906.2</v>
      </c>
      <c r="AQ4640">
        <v>1990103.7</v>
      </c>
      <c r="AR4640" t="s">
        <v>61</v>
      </c>
      <c r="AS4640" t="s">
        <v>61</v>
      </c>
      <c r="AT4640" t="s">
        <v>116</v>
      </c>
      <c r="AU4640" t="s">
        <v>63</v>
      </c>
    </row>
    <row r="4641" spans="1:47" x14ac:dyDescent="0.25">
      <c r="A4641" t="s">
        <v>5977</v>
      </c>
      <c r="B4641">
        <v>2025</v>
      </c>
      <c r="C4641">
        <v>2</v>
      </c>
      <c r="D4641" t="s">
        <v>48</v>
      </c>
      <c r="E4641" s="1">
        <v>45707</v>
      </c>
      <c r="F4641" s="1">
        <v>45727</v>
      </c>
      <c r="G4641">
        <v>20</v>
      </c>
      <c r="H4641">
        <v>1.3</v>
      </c>
      <c r="I4641" t="s">
        <v>65</v>
      </c>
      <c r="J4641" t="s">
        <v>66</v>
      </c>
      <c r="K4641" t="s">
        <v>245</v>
      </c>
      <c r="L4641">
        <v>8905.9</v>
      </c>
      <c r="M4641" t="s">
        <v>90</v>
      </c>
      <c r="N4641" t="s">
        <v>106</v>
      </c>
      <c r="O4641" t="s">
        <v>189</v>
      </c>
      <c r="P4641" t="s">
        <v>56</v>
      </c>
      <c r="Q4641" t="s">
        <v>71</v>
      </c>
      <c r="R4641" t="s">
        <v>365</v>
      </c>
      <c r="S4641" t="s">
        <v>73</v>
      </c>
      <c r="T4641" t="s">
        <v>187</v>
      </c>
      <c r="U4641" t="s">
        <v>87</v>
      </c>
      <c r="V4641">
        <v>10466</v>
      </c>
      <c r="W4641">
        <v>6998</v>
      </c>
      <c r="X4641">
        <v>1.4</v>
      </c>
      <c r="Y4641">
        <v>10.6</v>
      </c>
      <c r="Z4641">
        <v>9631.11</v>
      </c>
      <c r="AB4641">
        <v>26.34</v>
      </c>
      <c r="AC4641">
        <v>253683.44</v>
      </c>
      <c r="AD4641">
        <v>5301444.5</v>
      </c>
      <c r="AE4641">
        <v>279.10000000000002</v>
      </c>
      <c r="AF4641">
        <v>1479633159.95</v>
      </c>
      <c r="AG4641">
        <v>242067.02</v>
      </c>
      <c r="AH4641">
        <v>0</v>
      </c>
      <c r="AI4641">
        <v>0</v>
      </c>
      <c r="AJ4641">
        <v>11.35</v>
      </c>
      <c r="AK4641">
        <v>0</v>
      </c>
      <c r="AL4641">
        <v>0.308</v>
      </c>
      <c r="AM4641">
        <v>16328.45</v>
      </c>
      <c r="AN4641">
        <v>592.1</v>
      </c>
      <c r="AO4641">
        <v>501.2</v>
      </c>
      <c r="AP4641">
        <v>296760.52</v>
      </c>
      <c r="AQ4641">
        <v>808839.43</v>
      </c>
      <c r="AR4641" t="s">
        <v>61</v>
      </c>
      <c r="AS4641" t="s">
        <v>61</v>
      </c>
      <c r="AT4641" t="s">
        <v>62</v>
      </c>
      <c r="AU4641" t="s">
        <v>63</v>
      </c>
    </row>
    <row r="4642" spans="1:47" x14ac:dyDescent="0.25">
      <c r="A4642" t="s">
        <v>5978</v>
      </c>
      <c r="B4642">
        <v>2025</v>
      </c>
      <c r="C4642">
        <v>5</v>
      </c>
      <c r="D4642" t="s">
        <v>77</v>
      </c>
      <c r="E4642" s="1">
        <v>45786</v>
      </c>
      <c r="F4642" s="1">
        <v>45803</v>
      </c>
      <c r="G4642">
        <v>17</v>
      </c>
      <c r="H4642">
        <v>2.7</v>
      </c>
      <c r="I4642" t="s">
        <v>49</v>
      </c>
      <c r="J4642" t="s">
        <v>50</v>
      </c>
      <c r="K4642" t="s">
        <v>223</v>
      </c>
      <c r="L4642">
        <v>2710.1109999999999</v>
      </c>
      <c r="M4642" t="s">
        <v>90</v>
      </c>
      <c r="N4642" t="s">
        <v>106</v>
      </c>
      <c r="O4642" t="s">
        <v>200</v>
      </c>
      <c r="P4642" t="s">
        <v>140</v>
      </c>
      <c r="Q4642" t="s">
        <v>82</v>
      </c>
      <c r="R4642" t="s">
        <v>3024</v>
      </c>
      <c r="S4642" t="s">
        <v>186</v>
      </c>
      <c r="T4642" t="s">
        <v>148</v>
      </c>
      <c r="U4642" t="s">
        <v>96</v>
      </c>
      <c r="V4642">
        <v>100017</v>
      </c>
      <c r="W4642">
        <v>55766</v>
      </c>
      <c r="X4642">
        <v>10.3</v>
      </c>
      <c r="Y4642">
        <v>11.1</v>
      </c>
      <c r="Z4642">
        <v>81735.259999999995</v>
      </c>
      <c r="AB4642">
        <v>36.01</v>
      </c>
      <c r="AC4642">
        <v>2943286.71</v>
      </c>
      <c r="AD4642">
        <v>24845066.98</v>
      </c>
      <c r="AE4642">
        <v>282.8</v>
      </c>
      <c r="AF4642">
        <v>7026184941.9399996</v>
      </c>
      <c r="AG4642">
        <v>212174.71</v>
      </c>
      <c r="AH4642">
        <v>1.9</v>
      </c>
      <c r="AI4642">
        <v>34747.300000000003</v>
      </c>
      <c r="AJ4642">
        <v>11.05</v>
      </c>
      <c r="AK4642">
        <v>2745379.9</v>
      </c>
      <c r="AL4642">
        <v>0.34699999999999998</v>
      </c>
      <c r="AM4642">
        <v>86212.38</v>
      </c>
      <c r="AN4642">
        <v>864</v>
      </c>
      <c r="AO4642">
        <v>717.76</v>
      </c>
      <c r="AP4642">
        <v>620144.64000000001</v>
      </c>
      <c r="AQ4642">
        <v>3896565.74</v>
      </c>
      <c r="AR4642" t="s">
        <v>61</v>
      </c>
      <c r="AS4642" t="s">
        <v>61</v>
      </c>
      <c r="AT4642" t="s">
        <v>62</v>
      </c>
      <c r="AU4642" t="s">
        <v>63</v>
      </c>
    </row>
    <row r="4643" spans="1:47" x14ac:dyDescent="0.25">
      <c r="A4643" t="s">
        <v>5979</v>
      </c>
      <c r="B4643">
        <v>2026</v>
      </c>
      <c r="C4643">
        <v>3</v>
      </c>
      <c r="D4643" t="s">
        <v>48</v>
      </c>
      <c r="E4643" s="1">
        <v>46098</v>
      </c>
      <c r="F4643" s="1">
        <v>46121</v>
      </c>
      <c r="G4643">
        <v>23</v>
      </c>
      <c r="H4643">
        <v>16</v>
      </c>
      <c r="I4643" t="s">
        <v>65</v>
      </c>
      <c r="J4643" t="s">
        <v>78</v>
      </c>
      <c r="K4643" t="s">
        <v>315</v>
      </c>
      <c r="L4643">
        <v>1511.9</v>
      </c>
      <c r="M4643" t="s">
        <v>114</v>
      </c>
      <c r="N4643" t="s">
        <v>81</v>
      </c>
      <c r="O4643" t="s">
        <v>54</v>
      </c>
      <c r="P4643" t="s">
        <v>184</v>
      </c>
      <c r="Q4643" t="s">
        <v>71</v>
      </c>
      <c r="R4643" t="s">
        <v>2358</v>
      </c>
      <c r="S4643" t="s">
        <v>85</v>
      </c>
      <c r="T4643" t="s">
        <v>148</v>
      </c>
      <c r="U4643" t="s">
        <v>132</v>
      </c>
      <c r="V4643">
        <v>45313</v>
      </c>
      <c r="W4643">
        <v>25561</v>
      </c>
      <c r="X4643">
        <v>22.1</v>
      </c>
      <c r="Y4643">
        <v>15.3</v>
      </c>
      <c r="Z4643">
        <v>41470.17</v>
      </c>
      <c r="AB4643">
        <v>27.24</v>
      </c>
      <c r="AC4643">
        <v>1129647.43</v>
      </c>
      <c r="AD4643">
        <v>41563892.579999998</v>
      </c>
      <c r="AE4643">
        <v>284.7</v>
      </c>
      <c r="AF4643">
        <v>11833240217.530001</v>
      </c>
      <c r="AG4643">
        <v>44075.23</v>
      </c>
      <c r="AH4643">
        <v>0.2</v>
      </c>
      <c r="AI4643">
        <v>3374.64</v>
      </c>
      <c r="AJ4643">
        <v>10.99</v>
      </c>
      <c r="AK4643">
        <v>0</v>
      </c>
      <c r="AL4643">
        <v>0.26400000000000001</v>
      </c>
      <c r="AM4643">
        <v>109728.68</v>
      </c>
      <c r="AN4643">
        <v>657.5</v>
      </c>
      <c r="AO4643">
        <v>440.8</v>
      </c>
      <c r="AP4643">
        <v>289826</v>
      </c>
      <c r="AQ4643">
        <v>1576651.98</v>
      </c>
      <c r="AR4643" t="s">
        <v>61</v>
      </c>
      <c r="AS4643" t="s">
        <v>61</v>
      </c>
      <c r="AT4643" t="s">
        <v>116</v>
      </c>
      <c r="AU4643" t="s">
        <v>63</v>
      </c>
    </row>
    <row r="4644" spans="1:47" x14ac:dyDescent="0.25">
      <c r="A4644" t="s">
        <v>5980</v>
      </c>
      <c r="B4644">
        <v>2020</v>
      </c>
      <c r="C4644">
        <v>6</v>
      </c>
      <c r="D4644" t="s">
        <v>77</v>
      </c>
      <c r="E4644" s="1">
        <v>43992</v>
      </c>
      <c r="F4644" s="1">
        <v>43997</v>
      </c>
      <c r="G4644">
        <v>5</v>
      </c>
      <c r="H4644">
        <v>19.399999999999999</v>
      </c>
      <c r="I4644" t="s">
        <v>49</v>
      </c>
      <c r="J4644" t="s">
        <v>50</v>
      </c>
      <c r="K4644" t="s">
        <v>145</v>
      </c>
      <c r="L4644">
        <v>2710.19</v>
      </c>
      <c r="M4644" t="s">
        <v>90</v>
      </c>
      <c r="N4644" t="s">
        <v>106</v>
      </c>
      <c r="O4644" t="s">
        <v>91</v>
      </c>
      <c r="P4644" t="s">
        <v>140</v>
      </c>
      <c r="Q4644" t="s">
        <v>128</v>
      </c>
      <c r="R4644" t="s">
        <v>3142</v>
      </c>
      <c r="S4644" t="s">
        <v>170</v>
      </c>
      <c r="T4644" t="s">
        <v>187</v>
      </c>
      <c r="U4644" t="s">
        <v>259</v>
      </c>
      <c r="V4644">
        <v>116063</v>
      </c>
      <c r="W4644">
        <v>84882</v>
      </c>
      <c r="X4644">
        <v>14.8</v>
      </c>
      <c r="Y4644">
        <v>14.8</v>
      </c>
      <c r="Z4644">
        <v>99013.119999999995</v>
      </c>
      <c r="AB4644">
        <v>54.9</v>
      </c>
      <c r="AC4644">
        <v>5435820.29</v>
      </c>
      <c r="AD4644">
        <v>94711990.069999993</v>
      </c>
      <c r="AE4644">
        <v>165.96</v>
      </c>
      <c r="AF4644">
        <v>15718401872.02</v>
      </c>
      <c r="AG4644">
        <v>163016.45000000001</v>
      </c>
      <c r="AH4644">
        <v>2.7</v>
      </c>
      <c r="AI4644">
        <v>30971.31</v>
      </c>
      <c r="AJ4644">
        <v>1.5</v>
      </c>
      <c r="AK4644">
        <v>1420679.85</v>
      </c>
      <c r="AL4644">
        <v>0.24</v>
      </c>
      <c r="AM4644">
        <v>227308.78</v>
      </c>
      <c r="AN4644">
        <v>182.3</v>
      </c>
      <c r="AO4644">
        <v>388.27</v>
      </c>
      <c r="AP4644">
        <v>70781.62</v>
      </c>
      <c r="AQ4644">
        <v>5927898.4500000002</v>
      </c>
      <c r="AR4644" t="s">
        <v>61</v>
      </c>
      <c r="AS4644" t="s">
        <v>61</v>
      </c>
      <c r="AT4644" t="s">
        <v>62</v>
      </c>
      <c r="AU4644" t="s">
        <v>63</v>
      </c>
    </row>
    <row r="4645" spans="1:47" x14ac:dyDescent="0.25">
      <c r="A4645" t="s">
        <v>5981</v>
      </c>
      <c r="B4645">
        <v>2025</v>
      </c>
      <c r="C4645">
        <v>4</v>
      </c>
      <c r="D4645" t="s">
        <v>77</v>
      </c>
      <c r="E4645" s="1">
        <v>45776</v>
      </c>
      <c r="F4645" s="1">
        <v>45783</v>
      </c>
      <c r="G4645">
        <v>7</v>
      </c>
      <c r="H4645">
        <v>15.2</v>
      </c>
      <c r="I4645" t="s">
        <v>49</v>
      </c>
      <c r="J4645" t="s">
        <v>50</v>
      </c>
      <c r="K4645" t="s">
        <v>183</v>
      </c>
      <c r="L4645">
        <v>2710.19</v>
      </c>
      <c r="M4645" t="s">
        <v>90</v>
      </c>
      <c r="N4645" t="s">
        <v>53</v>
      </c>
      <c r="O4645" t="s">
        <v>99</v>
      </c>
      <c r="P4645" t="s">
        <v>83</v>
      </c>
      <c r="Q4645" t="s">
        <v>82</v>
      </c>
      <c r="R4645" t="s">
        <v>336</v>
      </c>
      <c r="S4645" t="s">
        <v>186</v>
      </c>
      <c r="T4645" t="s">
        <v>131</v>
      </c>
      <c r="U4645" t="s">
        <v>228</v>
      </c>
      <c r="V4645">
        <v>84968</v>
      </c>
      <c r="W4645">
        <v>54410</v>
      </c>
      <c r="X4645">
        <v>11.2</v>
      </c>
      <c r="Y4645">
        <v>13.8</v>
      </c>
      <c r="Z4645">
        <v>73963.759999999995</v>
      </c>
      <c r="AB4645">
        <v>16.47</v>
      </c>
      <c r="AC4645">
        <v>1218183.1299999999</v>
      </c>
      <c r="AD4645">
        <v>66309990.119999997</v>
      </c>
      <c r="AE4645">
        <v>275.66000000000003</v>
      </c>
      <c r="AF4645">
        <v>18279011876.48</v>
      </c>
      <c r="AG4645">
        <v>144160.73000000001</v>
      </c>
      <c r="AH4645">
        <v>0</v>
      </c>
      <c r="AI4645">
        <v>0</v>
      </c>
      <c r="AJ4645">
        <v>2.0299999999999998</v>
      </c>
      <c r="AK4645">
        <v>1346092.8</v>
      </c>
      <c r="AL4645">
        <v>0.13</v>
      </c>
      <c r="AM4645">
        <v>86202.99</v>
      </c>
      <c r="AN4645">
        <v>369.2</v>
      </c>
      <c r="AO4645">
        <v>598.32000000000005</v>
      </c>
      <c r="AP4645">
        <v>220899.74</v>
      </c>
      <c r="AQ4645">
        <v>1669446.59</v>
      </c>
      <c r="AR4645" t="s">
        <v>61</v>
      </c>
      <c r="AS4645" t="s">
        <v>61</v>
      </c>
      <c r="AT4645" t="s">
        <v>62</v>
      </c>
      <c r="AU4645" t="s">
        <v>63</v>
      </c>
    </row>
    <row r="4646" spans="1:47" x14ac:dyDescent="0.25">
      <c r="A4646" t="s">
        <v>5982</v>
      </c>
      <c r="B4646">
        <v>2022</v>
      </c>
      <c r="C4646">
        <v>10</v>
      </c>
      <c r="D4646" t="s">
        <v>119</v>
      </c>
      <c r="E4646" s="1">
        <v>44863</v>
      </c>
      <c r="F4646" s="1">
        <v>44880</v>
      </c>
      <c r="G4646">
        <v>17</v>
      </c>
      <c r="I4646" t="s">
        <v>49</v>
      </c>
      <c r="J4646" t="s">
        <v>50</v>
      </c>
      <c r="K4646" t="s">
        <v>51</v>
      </c>
      <c r="L4646">
        <v>2709</v>
      </c>
      <c r="M4646" t="s">
        <v>68</v>
      </c>
      <c r="N4646" t="s">
        <v>53</v>
      </c>
      <c r="O4646" t="s">
        <v>107</v>
      </c>
      <c r="P4646" t="s">
        <v>164</v>
      </c>
      <c r="Q4646" t="s">
        <v>70</v>
      </c>
      <c r="R4646" t="s">
        <v>5983</v>
      </c>
      <c r="S4646" t="s">
        <v>170</v>
      </c>
      <c r="T4646" t="s">
        <v>131</v>
      </c>
      <c r="U4646" t="s">
        <v>166</v>
      </c>
      <c r="V4646">
        <v>146894</v>
      </c>
      <c r="W4646">
        <v>108942</v>
      </c>
      <c r="X4646">
        <v>3.3</v>
      </c>
      <c r="Y4646">
        <v>12.7</v>
      </c>
      <c r="Z4646">
        <v>113001.97</v>
      </c>
      <c r="AB4646">
        <v>34.15</v>
      </c>
      <c r="AC4646">
        <v>3859017.28</v>
      </c>
      <c r="AD4646">
        <v>10644785.57</v>
      </c>
      <c r="AE4646">
        <v>219.72</v>
      </c>
      <c r="AF4646">
        <v>2338872285.4400001</v>
      </c>
      <c r="AG4646">
        <v>197604.74</v>
      </c>
      <c r="AH4646">
        <v>0.5</v>
      </c>
      <c r="AI4646">
        <v>8663.43</v>
      </c>
      <c r="AJ4646">
        <v>0.56000000000000005</v>
      </c>
      <c r="AK4646">
        <v>59610.8</v>
      </c>
      <c r="AL4646">
        <v>0.29099999999999998</v>
      </c>
      <c r="AM4646">
        <v>30976.33</v>
      </c>
      <c r="AO4646">
        <v>367.93</v>
      </c>
      <c r="AP4646">
        <v>293644.93</v>
      </c>
      <c r="AQ4646">
        <v>4389906.71</v>
      </c>
      <c r="AR4646" t="s">
        <v>61</v>
      </c>
      <c r="AS4646" t="s">
        <v>61</v>
      </c>
      <c r="AT4646" t="s">
        <v>62</v>
      </c>
      <c r="AU4646" t="s">
        <v>117</v>
      </c>
    </row>
    <row r="4647" spans="1:47" x14ac:dyDescent="0.25">
      <c r="A4647" t="s">
        <v>5984</v>
      </c>
      <c r="B4647">
        <v>2023</v>
      </c>
      <c r="C4647">
        <v>1</v>
      </c>
      <c r="D4647" t="s">
        <v>48</v>
      </c>
      <c r="E4647" s="1">
        <v>44955</v>
      </c>
      <c r="F4647" s="1">
        <v>44970</v>
      </c>
      <c r="G4647">
        <v>15</v>
      </c>
      <c r="H4647">
        <v>20.7</v>
      </c>
      <c r="I4647" t="s">
        <v>49</v>
      </c>
      <c r="J4647" t="s">
        <v>50</v>
      </c>
      <c r="K4647" t="s">
        <v>183</v>
      </c>
      <c r="L4647">
        <v>2710.19</v>
      </c>
      <c r="M4647" t="s">
        <v>80</v>
      </c>
      <c r="N4647" t="s">
        <v>53</v>
      </c>
      <c r="O4647" t="s">
        <v>189</v>
      </c>
      <c r="P4647" t="s">
        <v>201</v>
      </c>
      <c r="Q4647" t="s">
        <v>56</v>
      </c>
      <c r="R4647" t="s">
        <v>942</v>
      </c>
      <c r="S4647" t="s">
        <v>186</v>
      </c>
      <c r="T4647" t="s">
        <v>148</v>
      </c>
      <c r="U4647" t="s">
        <v>96</v>
      </c>
      <c r="V4647">
        <v>139888</v>
      </c>
      <c r="W4647">
        <v>103207</v>
      </c>
      <c r="X4647">
        <v>9.5</v>
      </c>
      <c r="Y4647">
        <v>10</v>
      </c>
      <c r="Z4647">
        <v>118448.79</v>
      </c>
      <c r="AB4647">
        <v>26.12</v>
      </c>
      <c r="AC4647">
        <v>3093882.39</v>
      </c>
      <c r="AD4647">
        <v>40651624.729999997</v>
      </c>
      <c r="AE4647">
        <v>280.05</v>
      </c>
      <c r="AF4647">
        <v>11384487505.639999</v>
      </c>
      <c r="AG4647">
        <v>154590.37</v>
      </c>
      <c r="AH4647">
        <v>2</v>
      </c>
      <c r="AI4647">
        <v>68730.960000000006</v>
      </c>
      <c r="AJ4647">
        <v>19.61</v>
      </c>
      <c r="AK4647">
        <v>7971783.6100000003</v>
      </c>
      <c r="AL4647">
        <v>0.26500000000000001</v>
      </c>
      <c r="AM4647">
        <v>107726.81</v>
      </c>
      <c r="AN4647">
        <v>413.2</v>
      </c>
      <c r="AO4647">
        <v>720.07</v>
      </c>
      <c r="AP4647">
        <v>297532.92</v>
      </c>
      <c r="AQ4647">
        <v>3722463.45</v>
      </c>
      <c r="AR4647" t="s">
        <v>61</v>
      </c>
      <c r="AS4647" t="s">
        <v>61</v>
      </c>
      <c r="AT4647" t="s">
        <v>62</v>
      </c>
      <c r="AU4647" t="s">
        <v>63</v>
      </c>
    </row>
    <row r="4648" spans="1:47" x14ac:dyDescent="0.25">
      <c r="A4648" t="s">
        <v>5985</v>
      </c>
      <c r="B4648">
        <v>2025</v>
      </c>
      <c r="C4648">
        <v>3</v>
      </c>
      <c r="D4648" t="s">
        <v>48</v>
      </c>
      <c r="E4648" s="1">
        <v>45740</v>
      </c>
      <c r="F4648" s="1">
        <v>45750</v>
      </c>
      <c r="G4648">
        <v>10</v>
      </c>
      <c r="H4648">
        <v>13.5</v>
      </c>
      <c r="I4648" t="s">
        <v>49</v>
      </c>
      <c r="J4648" t="s">
        <v>50</v>
      </c>
      <c r="K4648" t="s">
        <v>51</v>
      </c>
      <c r="L4648">
        <v>2709</v>
      </c>
      <c r="M4648" t="s">
        <v>90</v>
      </c>
      <c r="N4648" t="s">
        <v>168</v>
      </c>
      <c r="O4648" t="s">
        <v>189</v>
      </c>
      <c r="P4648" t="s">
        <v>55</v>
      </c>
      <c r="Q4648" t="s">
        <v>184</v>
      </c>
      <c r="R4648" t="s">
        <v>2167</v>
      </c>
      <c r="S4648" t="s">
        <v>58</v>
      </c>
      <c r="T4648" t="s">
        <v>86</v>
      </c>
      <c r="U4648" t="s">
        <v>110</v>
      </c>
      <c r="V4648">
        <v>260635</v>
      </c>
      <c r="W4648">
        <v>158726</v>
      </c>
      <c r="X4648">
        <v>11</v>
      </c>
      <c r="Y4648">
        <v>10.9</v>
      </c>
      <c r="Z4648">
        <v>205220.37</v>
      </c>
      <c r="AB4648">
        <v>17.03</v>
      </c>
      <c r="AC4648">
        <v>3494902.9</v>
      </c>
      <c r="AD4648">
        <v>15773237.640000001</v>
      </c>
      <c r="AE4648">
        <v>279.48</v>
      </c>
      <c r="AF4648">
        <v>4408304455.6300001</v>
      </c>
      <c r="AG4648">
        <v>216817.5</v>
      </c>
      <c r="AH4648">
        <v>0.9</v>
      </c>
      <c r="AI4648">
        <v>24141.72</v>
      </c>
      <c r="AJ4648">
        <v>18.12</v>
      </c>
      <c r="AK4648">
        <v>2858110.66</v>
      </c>
      <c r="AL4648">
        <v>0.10100000000000001</v>
      </c>
      <c r="AM4648">
        <v>15930.97</v>
      </c>
      <c r="AN4648">
        <v>255.4</v>
      </c>
      <c r="AO4648">
        <v>449.17</v>
      </c>
      <c r="AP4648">
        <v>114718.02</v>
      </c>
      <c r="AQ4648">
        <v>3866511.11</v>
      </c>
      <c r="AR4648" t="s">
        <v>61</v>
      </c>
      <c r="AS4648" t="s">
        <v>61</v>
      </c>
      <c r="AT4648" t="s">
        <v>62</v>
      </c>
      <c r="AU4648" t="s">
        <v>63</v>
      </c>
    </row>
    <row r="4649" spans="1:47" x14ac:dyDescent="0.25">
      <c r="A4649" t="s">
        <v>5986</v>
      </c>
      <c r="B4649">
        <v>2024</v>
      </c>
      <c r="C4649">
        <v>1</v>
      </c>
      <c r="D4649" t="s">
        <v>48</v>
      </c>
      <c r="E4649" s="1">
        <v>45294</v>
      </c>
      <c r="F4649" s="1">
        <v>45309</v>
      </c>
      <c r="G4649">
        <v>15</v>
      </c>
      <c r="H4649">
        <v>11.7</v>
      </c>
      <c r="I4649" t="s">
        <v>49</v>
      </c>
      <c r="J4649" t="s">
        <v>50</v>
      </c>
      <c r="K4649" t="s">
        <v>145</v>
      </c>
      <c r="L4649">
        <v>2710.19</v>
      </c>
      <c r="M4649" t="s">
        <v>90</v>
      </c>
      <c r="N4649" t="s">
        <v>53</v>
      </c>
      <c r="O4649" t="s">
        <v>91</v>
      </c>
      <c r="P4649" t="s">
        <v>201</v>
      </c>
      <c r="Q4649" t="s">
        <v>226</v>
      </c>
      <c r="R4649" t="s">
        <v>297</v>
      </c>
      <c r="S4649" t="s">
        <v>170</v>
      </c>
      <c r="T4649" t="s">
        <v>162</v>
      </c>
      <c r="U4649" t="s">
        <v>75</v>
      </c>
      <c r="V4649">
        <v>121941</v>
      </c>
      <c r="W4649">
        <v>83999</v>
      </c>
      <c r="X4649">
        <v>2.6</v>
      </c>
      <c r="Y4649">
        <v>10.9</v>
      </c>
      <c r="Z4649">
        <v>105039.25</v>
      </c>
      <c r="AB4649">
        <v>36.229999999999997</v>
      </c>
      <c r="AC4649">
        <v>3805572.03</v>
      </c>
      <c r="AD4649">
        <v>83297175.640000001</v>
      </c>
      <c r="AE4649">
        <v>273.14999999999998</v>
      </c>
      <c r="AF4649">
        <v>22752623526.07</v>
      </c>
      <c r="AG4649">
        <v>248650.52</v>
      </c>
      <c r="AH4649">
        <v>0</v>
      </c>
      <c r="AI4649">
        <v>0</v>
      </c>
      <c r="AJ4649">
        <v>16.940000000000001</v>
      </c>
      <c r="AK4649">
        <v>14110541.550000001</v>
      </c>
      <c r="AL4649">
        <v>0.253</v>
      </c>
      <c r="AM4649">
        <v>210741.85</v>
      </c>
      <c r="AN4649">
        <v>422.3</v>
      </c>
      <c r="AO4649">
        <v>357.1</v>
      </c>
      <c r="AP4649">
        <v>150803.32999999999</v>
      </c>
      <c r="AQ4649">
        <v>4415767.7300000004</v>
      </c>
      <c r="AR4649" t="s">
        <v>61</v>
      </c>
      <c r="AS4649" t="s">
        <v>61</v>
      </c>
      <c r="AT4649" t="s">
        <v>62</v>
      </c>
      <c r="AU4649" t="s">
        <v>63</v>
      </c>
    </row>
    <row r="4650" spans="1:47" x14ac:dyDescent="0.25">
      <c r="A4650" t="s">
        <v>5987</v>
      </c>
      <c r="B4650">
        <v>2023</v>
      </c>
      <c r="C4650">
        <v>3</v>
      </c>
      <c r="D4650" t="s">
        <v>48</v>
      </c>
      <c r="E4650" s="1">
        <v>44997</v>
      </c>
      <c r="F4650" s="1">
        <v>45017</v>
      </c>
      <c r="G4650">
        <v>20</v>
      </c>
      <c r="H4650">
        <v>13.6</v>
      </c>
      <c r="I4650" t="s">
        <v>65</v>
      </c>
      <c r="J4650" t="s">
        <v>50</v>
      </c>
      <c r="K4650" t="s">
        <v>139</v>
      </c>
      <c r="L4650">
        <v>2710.1210999999998</v>
      </c>
      <c r="M4650" t="s">
        <v>52</v>
      </c>
      <c r="N4650" t="s">
        <v>69</v>
      </c>
      <c r="O4650" t="s">
        <v>91</v>
      </c>
      <c r="P4650" t="s">
        <v>226</v>
      </c>
      <c r="Q4650" t="s">
        <v>121</v>
      </c>
      <c r="R4650" t="s">
        <v>297</v>
      </c>
      <c r="S4650" t="s">
        <v>142</v>
      </c>
      <c r="T4650" t="s">
        <v>59</v>
      </c>
      <c r="U4650" t="s">
        <v>75</v>
      </c>
      <c r="V4650">
        <v>77804</v>
      </c>
      <c r="W4650">
        <v>44984</v>
      </c>
      <c r="X4650">
        <v>24.6</v>
      </c>
      <c r="Y4650">
        <v>12</v>
      </c>
      <c r="Z4650">
        <v>64201.83</v>
      </c>
      <c r="AB4650">
        <v>38.61</v>
      </c>
      <c r="AC4650">
        <v>2478832.66</v>
      </c>
      <c r="AD4650">
        <v>72928784.75</v>
      </c>
      <c r="AE4650">
        <v>280.44</v>
      </c>
      <c r="AF4650">
        <v>20452148395.290001</v>
      </c>
      <c r="AG4650">
        <v>132581.54</v>
      </c>
      <c r="AI4650">
        <v>0</v>
      </c>
      <c r="AJ4650">
        <v>23.68</v>
      </c>
      <c r="AK4650">
        <v>0</v>
      </c>
      <c r="AL4650">
        <v>0.27300000000000002</v>
      </c>
      <c r="AM4650">
        <v>199095.58</v>
      </c>
      <c r="AN4650">
        <v>395.4</v>
      </c>
      <c r="AO4650">
        <v>735.51</v>
      </c>
      <c r="AP4650">
        <v>290820.65000000002</v>
      </c>
      <c r="AQ4650">
        <v>3101330.43</v>
      </c>
      <c r="AR4650" t="s">
        <v>61</v>
      </c>
      <c r="AS4650" t="s">
        <v>61</v>
      </c>
      <c r="AT4650" t="s">
        <v>62</v>
      </c>
      <c r="AU4650" t="s">
        <v>63</v>
      </c>
    </row>
    <row r="4651" spans="1:47" x14ac:dyDescent="0.25">
      <c r="A4651" t="s">
        <v>5988</v>
      </c>
      <c r="B4651">
        <v>2024</v>
      </c>
      <c r="C4651">
        <v>6</v>
      </c>
      <c r="D4651" t="s">
        <v>77</v>
      </c>
      <c r="E4651" s="1">
        <v>45451</v>
      </c>
      <c r="F4651" s="1">
        <v>45469</v>
      </c>
      <c r="G4651">
        <v>18</v>
      </c>
      <c r="H4651">
        <v>10.3</v>
      </c>
      <c r="I4651" t="s">
        <v>65</v>
      </c>
      <c r="J4651" t="s">
        <v>112</v>
      </c>
      <c r="K4651" t="s">
        <v>199</v>
      </c>
      <c r="L4651">
        <v>7204.49</v>
      </c>
      <c r="M4651" t="s">
        <v>90</v>
      </c>
      <c r="N4651" t="s">
        <v>69</v>
      </c>
      <c r="O4651" t="s">
        <v>54</v>
      </c>
      <c r="P4651" t="s">
        <v>128</v>
      </c>
      <c r="Q4651" t="s">
        <v>150</v>
      </c>
      <c r="R4651" t="s">
        <v>2459</v>
      </c>
      <c r="S4651" t="s">
        <v>161</v>
      </c>
      <c r="T4651" t="s">
        <v>95</v>
      </c>
      <c r="U4651" t="s">
        <v>181</v>
      </c>
      <c r="V4651">
        <v>19013</v>
      </c>
      <c r="W4651">
        <v>11363</v>
      </c>
      <c r="X4651">
        <v>21.4</v>
      </c>
      <c r="Y4651">
        <v>14.4</v>
      </c>
      <c r="Z4651">
        <v>16438.07</v>
      </c>
      <c r="AB4651">
        <v>44.18</v>
      </c>
      <c r="AC4651">
        <v>726233.93</v>
      </c>
      <c r="AD4651">
        <v>9421644.1999999993</v>
      </c>
      <c r="AE4651">
        <v>281.60000000000002</v>
      </c>
      <c r="AF4651">
        <v>2653135006.7199998</v>
      </c>
      <c r="AG4651">
        <v>145263.26999999999</v>
      </c>
      <c r="AH4651">
        <v>0.9</v>
      </c>
      <c r="AI4651">
        <v>29375.95</v>
      </c>
      <c r="AJ4651">
        <v>21.16</v>
      </c>
      <c r="AK4651">
        <v>0</v>
      </c>
      <c r="AL4651">
        <v>8.5999999999999993E-2</v>
      </c>
      <c r="AM4651">
        <v>8102.61</v>
      </c>
      <c r="AN4651">
        <v>584.5</v>
      </c>
      <c r="AO4651">
        <v>555.29</v>
      </c>
      <c r="AP4651">
        <v>324567.01</v>
      </c>
      <c r="AQ4651">
        <v>1233542.77</v>
      </c>
      <c r="AR4651" t="s">
        <v>61</v>
      </c>
      <c r="AS4651" t="s">
        <v>61</v>
      </c>
      <c r="AT4651" t="s">
        <v>62</v>
      </c>
      <c r="AU4651" t="s">
        <v>63</v>
      </c>
    </row>
    <row r="4652" spans="1:47" x14ac:dyDescent="0.25">
      <c r="A4652" t="s">
        <v>5989</v>
      </c>
      <c r="B4652">
        <v>2020</v>
      </c>
      <c r="C4652">
        <v>4</v>
      </c>
      <c r="D4652" t="s">
        <v>77</v>
      </c>
      <c r="E4652" s="1">
        <v>43923</v>
      </c>
      <c r="F4652" s="1">
        <v>43940</v>
      </c>
      <c r="G4652">
        <v>17</v>
      </c>
      <c r="H4652">
        <v>1.1000000000000001</v>
      </c>
      <c r="I4652" t="s">
        <v>49</v>
      </c>
      <c r="J4652" t="s">
        <v>112</v>
      </c>
      <c r="K4652" t="s">
        <v>126</v>
      </c>
      <c r="L4652">
        <v>2701.12</v>
      </c>
      <c r="M4652" t="s">
        <v>98</v>
      </c>
      <c r="N4652" t="s">
        <v>53</v>
      </c>
      <c r="O4652" t="s">
        <v>99</v>
      </c>
      <c r="P4652" t="s">
        <v>131</v>
      </c>
      <c r="Q4652" t="s">
        <v>100</v>
      </c>
      <c r="R4652" t="s">
        <v>2491</v>
      </c>
      <c r="S4652" t="s">
        <v>130</v>
      </c>
      <c r="T4652" t="s">
        <v>86</v>
      </c>
      <c r="U4652" t="s">
        <v>60</v>
      </c>
      <c r="V4652">
        <v>79223</v>
      </c>
      <c r="W4652">
        <v>52457</v>
      </c>
      <c r="X4652">
        <v>15.9</v>
      </c>
      <c r="Y4652">
        <v>12.5</v>
      </c>
      <c r="Z4652">
        <v>67370.960000000006</v>
      </c>
      <c r="AB4652">
        <v>15.51</v>
      </c>
      <c r="AC4652">
        <v>1044923.59</v>
      </c>
      <c r="AD4652">
        <v>6493213.1200000001</v>
      </c>
      <c r="AE4652">
        <v>158.19</v>
      </c>
      <c r="AF4652">
        <v>1027161383.45</v>
      </c>
      <c r="AG4652">
        <v>116266.69</v>
      </c>
      <c r="AH4652">
        <v>1.7</v>
      </c>
      <c r="AI4652">
        <v>46461.55</v>
      </c>
      <c r="AJ4652">
        <v>21.04</v>
      </c>
      <c r="AK4652">
        <v>1366172.04</v>
      </c>
      <c r="AL4652">
        <v>6.8000000000000005E-2</v>
      </c>
      <c r="AM4652">
        <v>4415.38</v>
      </c>
      <c r="AO4652">
        <v>614.92999999999995</v>
      </c>
      <c r="AP4652">
        <v>203234.36</v>
      </c>
      <c r="AQ4652">
        <v>1415301.57</v>
      </c>
      <c r="AR4652" t="s">
        <v>61</v>
      </c>
      <c r="AS4652" t="s">
        <v>61</v>
      </c>
      <c r="AT4652" t="s">
        <v>62</v>
      </c>
      <c r="AU4652" t="s">
        <v>63</v>
      </c>
    </row>
    <row r="4653" spans="1:47" x14ac:dyDescent="0.25">
      <c r="A4653" t="s">
        <v>5990</v>
      </c>
      <c r="B4653">
        <v>2021</v>
      </c>
      <c r="C4653">
        <v>2</v>
      </c>
      <c r="D4653" t="s">
        <v>48</v>
      </c>
      <c r="E4653" s="1">
        <v>44248</v>
      </c>
      <c r="F4653" s="1">
        <v>44261</v>
      </c>
      <c r="G4653">
        <v>13</v>
      </c>
      <c r="H4653">
        <v>20.100000000000001</v>
      </c>
      <c r="I4653" t="s">
        <v>49</v>
      </c>
      <c r="J4653" t="s">
        <v>66</v>
      </c>
      <c r="K4653" t="s">
        <v>153</v>
      </c>
      <c r="L4653">
        <v>6309</v>
      </c>
      <c r="M4653" t="s">
        <v>80</v>
      </c>
      <c r="N4653" t="s">
        <v>53</v>
      </c>
      <c r="O4653" t="s">
        <v>54</v>
      </c>
      <c r="P4653" t="s">
        <v>83</v>
      </c>
      <c r="Q4653" t="s">
        <v>128</v>
      </c>
      <c r="R4653" t="s">
        <v>749</v>
      </c>
      <c r="S4653" t="s">
        <v>156</v>
      </c>
      <c r="T4653" t="s">
        <v>59</v>
      </c>
      <c r="U4653" t="s">
        <v>259</v>
      </c>
      <c r="V4653">
        <v>12456</v>
      </c>
      <c r="W4653">
        <v>8328</v>
      </c>
      <c r="X4653">
        <v>4.3</v>
      </c>
      <c r="Y4653">
        <v>13.5</v>
      </c>
      <c r="Z4653">
        <v>11511.76</v>
      </c>
      <c r="AA4653">
        <v>822</v>
      </c>
      <c r="AB4653">
        <v>598.84</v>
      </c>
      <c r="AC4653">
        <v>492246.48</v>
      </c>
      <c r="AD4653">
        <v>11402168.039999999</v>
      </c>
      <c r="AE4653">
        <v>167.37</v>
      </c>
      <c r="AF4653">
        <v>1908380864.8499999</v>
      </c>
      <c r="AG4653">
        <v>171807.22</v>
      </c>
      <c r="AH4653">
        <v>0</v>
      </c>
      <c r="AI4653">
        <v>0</v>
      </c>
      <c r="AJ4653">
        <v>13.82</v>
      </c>
      <c r="AK4653">
        <v>1575779.62</v>
      </c>
      <c r="AL4653">
        <v>0.26400000000000001</v>
      </c>
      <c r="AM4653">
        <v>30101.72</v>
      </c>
      <c r="AN4653">
        <v>249.5</v>
      </c>
      <c r="AO4653">
        <v>728.59</v>
      </c>
      <c r="AP4653">
        <v>181783.21</v>
      </c>
      <c r="AQ4653">
        <v>875938.63</v>
      </c>
      <c r="AR4653" t="s">
        <v>61</v>
      </c>
      <c r="AS4653" t="s">
        <v>61</v>
      </c>
      <c r="AT4653" t="s">
        <v>62</v>
      </c>
      <c r="AU4653" t="s">
        <v>63</v>
      </c>
    </row>
    <row r="4654" spans="1:47" x14ac:dyDescent="0.25">
      <c r="A4654" t="s">
        <v>5991</v>
      </c>
      <c r="B4654">
        <v>2025</v>
      </c>
      <c r="C4654">
        <v>3</v>
      </c>
      <c r="D4654" t="s">
        <v>48</v>
      </c>
      <c r="E4654" s="1">
        <v>45723</v>
      </c>
      <c r="F4654" s="1">
        <v>45741</v>
      </c>
      <c r="G4654">
        <v>18</v>
      </c>
      <c r="H4654">
        <v>16.2</v>
      </c>
      <c r="I4654" t="s">
        <v>49</v>
      </c>
      <c r="J4654" t="s">
        <v>50</v>
      </c>
      <c r="K4654" t="s">
        <v>51</v>
      </c>
      <c r="L4654">
        <v>2709</v>
      </c>
      <c r="M4654" t="s">
        <v>90</v>
      </c>
      <c r="N4654" t="s">
        <v>69</v>
      </c>
      <c r="O4654" t="s">
        <v>200</v>
      </c>
      <c r="P4654" t="s">
        <v>164</v>
      </c>
      <c r="Q4654" t="s">
        <v>92</v>
      </c>
      <c r="R4654" t="s">
        <v>525</v>
      </c>
      <c r="S4654" t="s">
        <v>58</v>
      </c>
      <c r="T4654" t="s">
        <v>59</v>
      </c>
      <c r="U4654" t="s">
        <v>96</v>
      </c>
      <c r="V4654">
        <v>196722</v>
      </c>
      <c r="W4654">
        <v>127646</v>
      </c>
      <c r="X4654">
        <v>9.1</v>
      </c>
      <c r="Y4654">
        <v>13.7</v>
      </c>
      <c r="Z4654">
        <v>160797.74</v>
      </c>
      <c r="AB4654">
        <v>28.52</v>
      </c>
      <c r="AC4654">
        <v>4585951.54</v>
      </c>
      <c r="AD4654">
        <v>15914152.33</v>
      </c>
      <c r="AE4654">
        <v>278.19</v>
      </c>
      <c r="AF4654">
        <v>4427158036.6800003</v>
      </c>
      <c r="AG4654">
        <v>55333.11</v>
      </c>
      <c r="AH4654">
        <v>2.6</v>
      </c>
      <c r="AI4654">
        <v>87453.15</v>
      </c>
      <c r="AJ4654">
        <v>19.7</v>
      </c>
      <c r="AK4654">
        <v>3135088.01</v>
      </c>
      <c r="AL4654">
        <v>7.1999999999999995E-2</v>
      </c>
      <c r="AM4654">
        <v>11458.19</v>
      </c>
      <c r="AN4654">
        <v>966.5</v>
      </c>
      <c r="AO4654">
        <v>664.1</v>
      </c>
      <c r="AP4654">
        <v>641852.65</v>
      </c>
      <c r="AQ4654">
        <v>5382048.6399999997</v>
      </c>
      <c r="AR4654" t="s">
        <v>61</v>
      </c>
      <c r="AS4654" t="s">
        <v>61</v>
      </c>
      <c r="AT4654" t="s">
        <v>62</v>
      </c>
      <c r="AU4654" t="s">
        <v>63</v>
      </c>
    </row>
    <row r="4655" spans="1:47" x14ac:dyDescent="0.25">
      <c r="A4655" t="s">
        <v>5992</v>
      </c>
      <c r="B4655">
        <v>2023</v>
      </c>
      <c r="C4655">
        <v>9</v>
      </c>
      <c r="D4655" t="s">
        <v>89</v>
      </c>
      <c r="E4655" s="1">
        <v>45190</v>
      </c>
      <c r="F4655" s="1">
        <v>45217</v>
      </c>
      <c r="G4655">
        <v>27</v>
      </c>
      <c r="H4655">
        <v>2.2999999999999998</v>
      </c>
      <c r="I4655" t="s">
        <v>65</v>
      </c>
      <c r="J4655" t="s">
        <v>239</v>
      </c>
      <c r="K4655" t="s">
        <v>265</v>
      </c>
      <c r="L4655">
        <v>3102.1</v>
      </c>
      <c r="M4655" t="s">
        <v>68</v>
      </c>
      <c r="N4655" t="s">
        <v>53</v>
      </c>
      <c r="O4655" t="s">
        <v>54</v>
      </c>
      <c r="P4655" t="s">
        <v>128</v>
      </c>
      <c r="Q4655" t="s">
        <v>154</v>
      </c>
      <c r="R4655" t="s">
        <v>3837</v>
      </c>
      <c r="S4655" t="s">
        <v>161</v>
      </c>
      <c r="T4655" t="s">
        <v>102</v>
      </c>
      <c r="U4655" t="s">
        <v>96</v>
      </c>
      <c r="V4655">
        <v>18699</v>
      </c>
      <c r="W4655">
        <v>11053</v>
      </c>
      <c r="X4655">
        <v>21.1</v>
      </c>
      <c r="Y4655">
        <v>14.8</v>
      </c>
      <c r="Z4655">
        <v>15146.46</v>
      </c>
      <c r="AB4655">
        <v>19.420000000000002</v>
      </c>
      <c r="AC4655">
        <v>294144.25</v>
      </c>
      <c r="AD4655">
        <v>6819693.6100000003</v>
      </c>
      <c r="AE4655">
        <v>287.06</v>
      </c>
      <c r="AF4655">
        <v>1957661247.6900001</v>
      </c>
      <c r="AG4655">
        <v>145482.98000000001</v>
      </c>
      <c r="AI4655">
        <v>10087.85</v>
      </c>
      <c r="AJ4655">
        <v>19.77</v>
      </c>
      <c r="AK4655">
        <v>0</v>
      </c>
      <c r="AL4655">
        <v>0.24199999999999999</v>
      </c>
      <c r="AM4655">
        <v>16503.66</v>
      </c>
      <c r="AN4655">
        <v>1016.9</v>
      </c>
      <c r="AO4655">
        <v>521.41999999999996</v>
      </c>
      <c r="AP4655">
        <v>530232</v>
      </c>
      <c r="AQ4655">
        <v>996450.74</v>
      </c>
      <c r="AR4655" t="s">
        <v>61</v>
      </c>
      <c r="AS4655" t="s">
        <v>61</v>
      </c>
      <c r="AT4655" t="s">
        <v>62</v>
      </c>
      <c r="AU4655" t="s">
        <v>63</v>
      </c>
    </row>
    <row r="4656" spans="1:47" x14ac:dyDescent="0.25">
      <c r="A4656" t="s">
        <v>5993</v>
      </c>
      <c r="B4656">
        <v>2021</v>
      </c>
      <c r="C4656">
        <v>1</v>
      </c>
      <c r="D4656" t="s">
        <v>48</v>
      </c>
      <c r="E4656" s="1">
        <v>44226</v>
      </c>
      <c r="F4656" s="1">
        <v>44239</v>
      </c>
      <c r="G4656">
        <v>13</v>
      </c>
      <c r="H4656">
        <v>12.3</v>
      </c>
      <c r="I4656" t="s">
        <v>65</v>
      </c>
      <c r="J4656" t="s">
        <v>50</v>
      </c>
      <c r="K4656" t="s">
        <v>51</v>
      </c>
      <c r="L4656">
        <v>2709</v>
      </c>
      <c r="M4656" t="s">
        <v>80</v>
      </c>
      <c r="N4656" t="s">
        <v>106</v>
      </c>
      <c r="O4656" t="s">
        <v>189</v>
      </c>
      <c r="P4656" t="s">
        <v>128</v>
      </c>
      <c r="Q4656" t="s">
        <v>204</v>
      </c>
      <c r="R4656" t="s">
        <v>1696</v>
      </c>
      <c r="S4656" t="s">
        <v>58</v>
      </c>
      <c r="T4656" t="s">
        <v>102</v>
      </c>
      <c r="U4656" t="s">
        <v>96</v>
      </c>
      <c r="V4656">
        <v>324964</v>
      </c>
      <c r="W4656">
        <v>201906</v>
      </c>
      <c r="X4656">
        <v>4.9000000000000004</v>
      </c>
      <c r="Y4656">
        <v>11</v>
      </c>
      <c r="Z4656">
        <v>294461.65999999997</v>
      </c>
      <c r="AB4656">
        <v>29.06</v>
      </c>
      <c r="AC4656">
        <v>8557055.8399999999</v>
      </c>
      <c r="AD4656">
        <v>20788993.199999999</v>
      </c>
      <c r="AE4656">
        <v>174.08</v>
      </c>
      <c r="AF4656">
        <v>3618947936.2600002</v>
      </c>
      <c r="AG4656">
        <v>248472.32000000001</v>
      </c>
      <c r="AH4656">
        <v>1.5</v>
      </c>
      <c r="AI4656">
        <v>13838.6</v>
      </c>
      <c r="AJ4656">
        <v>18</v>
      </c>
      <c r="AK4656">
        <v>0</v>
      </c>
      <c r="AL4656">
        <v>0.32100000000000001</v>
      </c>
      <c r="AM4656">
        <v>66732.67</v>
      </c>
      <c r="AN4656">
        <v>495.7</v>
      </c>
      <c r="AO4656">
        <v>571.88</v>
      </c>
      <c r="AP4656">
        <v>283480.92</v>
      </c>
      <c r="AQ4656">
        <v>9169580.3499999996</v>
      </c>
      <c r="AR4656" t="s">
        <v>61</v>
      </c>
      <c r="AS4656" t="s">
        <v>61</v>
      </c>
      <c r="AT4656" t="s">
        <v>62</v>
      </c>
      <c r="AU4656" t="s">
        <v>63</v>
      </c>
    </row>
    <row r="4657" spans="1:47" x14ac:dyDescent="0.25">
      <c r="A4657" t="s">
        <v>5994</v>
      </c>
      <c r="B4657">
        <v>2021</v>
      </c>
      <c r="C4657">
        <v>9</v>
      </c>
      <c r="D4657" t="s">
        <v>89</v>
      </c>
      <c r="E4657" s="1">
        <v>44452</v>
      </c>
      <c r="F4657" s="1">
        <v>44463</v>
      </c>
      <c r="G4657">
        <v>11</v>
      </c>
      <c r="H4657">
        <v>13.5</v>
      </c>
      <c r="I4657" t="s">
        <v>65</v>
      </c>
      <c r="J4657" t="s">
        <v>112</v>
      </c>
      <c r="K4657" t="s">
        <v>343</v>
      </c>
      <c r="L4657">
        <v>2523.1</v>
      </c>
      <c r="M4657" t="s">
        <v>68</v>
      </c>
      <c r="N4657" t="s">
        <v>106</v>
      </c>
      <c r="O4657" t="s">
        <v>99</v>
      </c>
      <c r="P4657" t="s">
        <v>184</v>
      </c>
      <c r="Q4657" t="s">
        <v>150</v>
      </c>
      <c r="R4657" t="s">
        <v>846</v>
      </c>
      <c r="S4657" t="s">
        <v>130</v>
      </c>
      <c r="T4657" t="s">
        <v>162</v>
      </c>
      <c r="U4657" t="s">
        <v>110</v>
      </c>
      <c r="V4657">
        <v>76143</v>
      </c>
      <c r="W4657">
        <v>56478</v>
      </c>
      <c r="X4657">
        <v>4.7</v>
      </c>
      <c r="Y4657">
        <v>15.4</v>
      </c>
      <c r="Z4657">
        <v>63754.22</v>
      </c>
      <c r="AB4657">
        <v>34.92</v>
      </c>
      <c r="AC4657">
        <v>2226297.36</v>
      </c>
      <c r="AD4657">
        <v>48582628.270000003</v>
      </c>
      <c r="AE4657">
        <v>170.5</v>
      </c>
      <c r="AF4657">
        <v>8283338120.04</v>
      </c>
      <c r="AG4657">
        <v>227282.78</v>
      </c>
      <c r="AH4657">
        <v>0</v>
      </c>
      <c r="AI4657">
        <v>0</v>
      </c>
      <c r="AJ4657">
        <v>20.190000000000001</v>
      </c>
      <c r="AK4657">
        <v>0</v>
      </c>
      <c r="AL4657">
        <v>6.7000000000000004E-2</v>
      </c>
      <c r="AM4657">
        <v>32550.36</v>
      </c>
      <c r="AN4657">
        <v>470.1</v>
      </c>
      <c r="AO4657">
        <v>624.16999999999996</v>
      </c>
      <c r="AP4657">
        <v>293422.32</v>
      </c>
      <c r="AQ4657">
        <v>2779552.82</v>
      </c>
      <c r="AR4657" t="s">
        <v>61</v>
      </c>
      <c r="AS4657" t="s">
        <v>61</v>
      </c>
      <c r="AT4657" t="s">
        <v>62</v>
      </c>
      <c r="AU4657" t="s">
        <v>63</v>
      </c>
    </row>
    <row r="4658" spans="1:47" x14ac:dyDescent="0.25">
      <c r="A4658" t="s">
        <v>5995</v>
      </c>
      <c r="B4658">
        <v>2022</v>
      </c>
      <c r="C4658">
        <v>7</v>
      </c>
      <c r="D4658" t="s">
        <v>89</v>
      </c>
      <c r="E4658" s="1">
        <v>44771</v>
      </c>
      <c r="F4658" s="1">
        <v>44778</v>
      </c>
      <c r="G4658">
        <v>7</v>
      </c>
      <c r="H4658">
        <v>3.8</v>
      </c>
      <c r="I4658" t="s">
        <v>65</v>
      </c>
      <c r="J4658" t="s">
        <v>66</v>
      </c>
      <c r="K4658" t="s">
        <v>67</v>
      </c>
      <c r="L4658">
        <v>8479.8989999999994</v>
      </c>
      <c r="M4658" t="s">
        <v>98</v>
      </c>
      <c r="N4658" t="s">
        <v>81</v>
      </c>
      <c r="O4658" t="s">
        <v>54</v>
      </c>
      <c r="P4658" t="s">
        <v>226</v>
      </c>
      <c r="Q4658" t="s">
        <v>159</v>
      </c>
      <c r="R4658" t="s">
        <v>4050</v>
      </c>
      <c r="S4658" t="s">
        <v>73</v>
      </c>
      <c r="T4658" t="s">
        <v>131</v>
      </c>
      <c r="U4658" t="s">
        <v>259</v>
      </c>
      <c r="V4658">
        <v>4309</v>
      </c>
      <c r="W4658">
        <v>3195</v>
      </c>
      <c r="X4658">
        <v>12.5</v>
      </c>
      <c r="Y4658">
        <v>12.2</v>
      </c>
      <c r="Z4658">
        <v>3431.46</v>
      </c>
      <c r="AB4658">
        <v>35.520000000000003</v>
      </c>
      <c r="AC4658">
        <v>121885.46</v>
      </c>
      <c r="AD4658">
        <v>1266105.8</v>
      </c>
      <c r="AE4658">
        <v>210.56</v>
      </c>
      <c r="AF4658">
        <v>266591237.25</v>
      </c>
      <c r="AG4658">
        <v>91456.76</v>
      </c>
      <c r="AH4658">
        <v>1.6</v>
      </c>
      <c r="AI4658">
        <v>20555.330000000002</v>
      </c>
      <c r="AJ4658">
        <v>1.34</v>
      </c>
      <c r="AK4658">
        <v>0</v>
      </c>
      <c r="AL4658">
        <v>0.30399999999999999</v>
      </c>
      <c r="AM4658">
        <v>3848.96</v>
      </c>
      <c r="AN4658">
        <v>233</v>
      </c>
      <c r="AO4658">
        <v>554.72</v>
      </c>
      <c r="AP4658">
        <v>129249.76</v>
      </c>
      <c r="AQ4658">
        <v>366996.27</v>
      </c>
      <c r="AR4658" t="s">
        <v>61</v>
      </c>
      <c r="AS4658" t="s">
        <v>61</v>
      </c>
      <c r="AT4658" t="s">
        <v>62</v>
      </c>
      <c r="AU4658" t="s">
        <v>63</v>
      </c>
    </row>
    <row r="4659" spans="1:47" x14ac:dyDescent="0.25">
      <c r="A4659" t="s">
        <v>5996</v>
      </c>
      <c r="B4659">
        <v>2020</v>
      </c>
      <c r="C4659">
        <v>4</v>
      </c>
      <c r="D4659" t="s">
        <v>77</v>
      </c>
      <c r="E4659" s="1">
        <v>43933</v>
      </c>
      <c r="F4659" s="1">
        <v>43951</v>
      </c>
      <c r="G4659">
        <v>18</v>
      </c>
      <c r="H4659">
        <v>10.9</v>
      </c>
      <c r="I4659" t="s">
        <v>65</v>
      </c>
      <c r="J4659" t="s">
        <v>66</v>
      </c>
      <c r="K4659" t="s">
        <v>248</v>
      </c>
      <c r="L4659">
        <v>9999</v>
      </c>
      <c r="M4659" t="s">
        <v>52</v>
      </c>
      <c r="N4659" t="s">
        <v>81</v>
      </c>
      <c r="O4659" t="s">
        <v>54</v>
      </c>
      <c r="P4659" t="s">
        <v>70</v>
      </c>
      <c r="Q4659" t="s">
        <v>174</v>
      </c>
      <c r="R4659" t="s">
        <v>389</v>
      </c>
      <c r="S4659" t="s">
        <v>156</v>
      </c>
      <c r="T4659" t="s">
        <v>95</v>
      </c>
      <c r="U4659" t="s">
        <v>166</v>
      </c>
      <c r="V4659">
        <v>27579</v>
      </c>
      <c r="W4659">
        <v>17676</v>
      </c>
      <c r="X4659">
        <v>7.4</v>
      </c>
      <c r="Y4659">
        <v>13.7</v>
      </c>
      <c r="Z4659">
        <v>21503.33</v>
      </c>
      <c r="AA4659">
        <v>1535</v>
      </c>
      <c r="AB4659">
        <v>619.20000000000005</v>
      </c>
      <c r="AC4659">
        <v>950472</v>
      </c>
      <c r="AD4659">
        <v>66976852.020000003</v>
      </c>
      <c r="AE4659">
        <v>162.31</v>
      </c>
      <c r="AF4659">
        <v>10871012851.370001</v>
      </c>
      <c r="AG4659">
        <v>94965.87</v>
      </c>
      <c r="AH4659">
        <v>1.3</v>
      </c>
      <c r="AI4659">
        <v>22619.41</v>
      </c>
      <c r="AJ4659">
        <v>18</v>
      </c>
      <c r="AK4659">
        <v>0</v>
      </c>
      <c r="AL4659">
        <v>0.20599999999999999</v>
      </c>
      <c r="AM4659">
        <v>137972.32</v>
      </c>
      <c r="AN4659">
        <v>557.20000000000005</v>
      </c>
      <c r="AO4659">
        <v>637.45000000000005</v>
      </c>
      <c r="AP4659">
        <v>355187.14</v>
      </c>
      <c r="AQ4659">
        <v>1561216.74</v>
      </c>
      <c r="AR4659" t="s">
        <v>61</v>
      </c>
      <c r="AS4659" t="s">
        <v>61</v>
      </c>
      <c r="AT4659" t="s">
        <v>62</v>
      </c>
      <c r="AU4659" t="s">
        <v>63</v>
      </c>
    </row>
    <row r="4660" spans="1:47" x14ac:dyDescent="0.25">
      <c r="A4660" t="s">
        <v>5997</v>
      </c>
      <c r="B4660">
        <v>2020</v>
      </c>
      <c r="C4660">
        <v>1</v>
      </c>
      <c r="D4660" t="s">
        <v>48</v>
      </c>
      <c r="E4660" s="1">
        <v>43840</v>
      </c>
      <c r="F4660" s="1">
        <v>43850</v>
      </c>
      <c r="G4660">
        <v>10</v>
      </c>
      <c r="H4660">
        <v>12.9</v>
      </c>
      <c r="I4660" t="s">
        <v>65</v>
      </c>
      <c r="J4660" t="s">
        <v>50</v>
      </c>
      <c r="K4660" t="s">
        <v>223</v>
      </c>
      <c r="L4660">
        <v>2710.1109999999999</v>
      </c>
      <c r="M4660" t="s">
        <v>98</v>
      </c>
      <c r="N4660" t="s">
        <v>168</v>
      </c>
      <c r="O4660" t="s">
        <v>189</v>
      </c>
      <c r="P4660" t="s">
        <v>82</v>
      </c>
      <c r="Q4660" t="s">
        <v>230</v>
      </c>
      <c r="R4660" t="s">
        <v>253</v>
      </c>
      <c r="S4660" t="s">
        <v>123</v>
      </c>
      <c r="T4660" t="s">
        <v>148</v>
      </c>
      <c r="U4660" t="s">
        <v>110</v>
      </c>
      <c r="V4660">
        <v>44006</v>
      </c>
      <c r="W4660">
        <v>31706</v>
      </c>
      <c r="X4660">
        <v>10.199999999999999</v>
      </c>
      <c r="Y4660">
        <v>15.9</v>
      </c>
      <c r="Z4660">
        <v>40963.33</v>
      </c>
      <c r="AB4660">
        <v>19.350000000000001</v>
      </c>
      <c r="AC4660">
        <v>792640.44</v>
      </c>
      <c r="AD4660">
        <v>42406877.75</v>
      </c>
      <c r="AE4660">
        <v>165.65</v>
      </c>
      <c r="AF4660">
        <v>7024699299.29</v>
      </c>
      <c r="AG4660">
        <v>162460.18</v>
      </c>
      <c r="AH4660">
        <v>0</v>
      </c>
      <c r="AI4660">
        <v>0</v>
      </c>
      <c r="AJ4660">
        <v>10.97</v>
      </c>
      <c r="AK4660">
        <v>0</v>
      </c>
      <c r="AL4660">
        <v>0.28699999999999998</v>
      </c>
      <c r="AM4660">
        <v>121707.74</v>
      </c>
      <c r="AN4660">
        <v>225.5</v>
      </c>
      <c r="AO4660">
        <v>370.29</v>
      </c>
      <c r="AP4660">
        <v>83500.399999999994</v>
      </c>
      <c r="AQ4660">
        <v>1160308.76</v>
      </c>
      <c r="AR4660" t="s">
        <v>124</v>
      </c>
      <c r="AS4660" t="s">
        <v>61</v>
      </c>
      <c r="AT4660" t="s">
        <v>62</v>
      </c>
      <c r="AU4660" t="s">
        <v>63</v>
      </c>
    </row>
    <row r="4661" spans="1:47" x14ac:dyDescent="0.25">
      <c r="A4661" t="s">
        <v>5998</v>
      </c>
      <c r="B4661">
        <v>2022</v>
      </c>
      <c r="C4661">
        <v>4</v>
      </c>
      <c r="D4661" t="s">
        <v>77</v>
      </c>
      <c r="E4661" s="1">
        <v>44657</v>
      </c>
      <c r="F4661" s="1">
        <v>44678</v>
      </c>
      <c r="G4661">
        <v>21</v>
      </c>
      <c r="H4661">
        <v>14.6</v>
      </c>
      <c r="I4661" t="s">
        <v>49</v>
      </c>
      <c r="J4661" t="s">
        <v>134</v>
      </c>
      <c r="K4661" t="s">
        <v>135</v>
      </c>
      <c r="L4661">
        <v>9999.0098999999991</v>
      </c>
      <c r="M4661" t="s">
        <v>80</v>
      </c>
      <c r="N4661" t="s">
        <v>69</v>
      </c>
      <c r="O4661" t="s">
        <v>200</v>
      </c>
      <c r="P4661" t="s">
        <v>83</v>
      </c>
      <c r="Q4661" t="s">
        <v>226</v>
      </c>
      <c r="R4661" t="s">
        <v>330</v>
      </c>
      <c r="S4661" t="s">
        <v>137</v>
      </c>
      <c r="T4661" t="s">
        <v>187</v>
      </c>
      <c r="U4661" t="s">
        <v>75</v>
      </c>
      <c r="V4661">
        <v>8842</v>
      </c>
      <c r="W4661">
        <v>5547</v>
      </c>
      <c r="X4661">
        <v>6.1</v>
      </c>
      <c r="Y4661">
        <v>12.6</v>
      </c>
      <c r="Z4661">
        <v>8018.84</v>
      </c>
      <c r="AB4661">
        <v>21.48</v>
      </c>
      <c r="AC4661">
        <v>172244.68</v>
      </c>
      <c r="AD4661">
        <v>7217597.5099999998</v>
      </c>
      <c r="AE4661">
        <v>214.94</v>
      </c>
      <c r="AF4661">
        <v>1551350408.8</v>
      </c>
      <c r="AG4661">
        <v>132265.69</v>
      </c>
      <c r="AH4661">
        <v>0.7</v>
      </c>
      <c r="AI4661">
        <v>12309.16</v>
      </c>
      <c r="AJ4661">
        <v>8.43</v>
      </c>
      <c r="AK4661">
        <v>608443.47</v>
      </c>
      <c r="AL4661">
        <v>0.14799999999999999</v>
      </c>
      <c r="AM4661">
        <v>10682.04</v>
      </c>
      <c r="AN4661">
        <v>1147.3</v>
      </c>
      <c r="AO4661">
        <v>386.49</v>
      </c>
      <c r="AP4661">
        <v>443419.98</v>
      </c>
      <c r="AQ4661">
        <v>770921.55</v>
      </c>
      <c r="AR4661" t="s">
        <v>61</v>
      </c>
      <c r="AS4661" t="s">
        <v>61</v>
      </c>
      <c r="AT4661" t="s">
        <v>62</v>
      </c>
      <c r="AU4661" t="s">
        <v>63</v>
      </c>
    </row>
    <row r="4662" spans="1:47" x14ac:dyDescent="0.25">
      <c r="A4662" t="s">
        <v>5999</v>
      </c>
      <c r="B4662">
        <v>2024</v>
      </c>
      <c r="C4662">
        <v>1</v>
      </c>
      <c r="D4662" t="s">
        <v>48</v>
      </c>
      <c r="E4662" s="1">
        <v>45313</v>
      </c>
      <c r="F4662" s="1">
        <v>45321</v>
      </c>
      <c r="G4662">
        <v>8</v>
      </c>
      <c r="H4662">
        <v>2.7</v>
      </c>
      <c r="I4662" t="s">
        <v>49</v>
      </c>
      <c r="J4662" t="s">
        <v>50</v>
      </c>
      <c r="K4662" t="s">
        <v>51</v>
      </c>
      <c r="L4662">
        <v>2709</v>
      </c>
      <c r="M4662" t="s">
        <v>114</v>
      </c>
      <c r="N4662" t="s">
        <v>69</v>
      </c>
      <c r="O4662" t="s">
        <v>99</v>
      </c>
      <c r="P4662" t="s">
        <v>154</v>
      </c>
      <c r="Q4662" t="s">
        <v>184</v>
      </c>
      <c r="R4662" t="s">
        <v>2506</v>
      </c>
      <c r="S4662" t="s">
        <v>170</v>
      </c>
      <c r="T4662" t="s">
        <v>131</v>
      </c>
      <c r="U4662" t="s">
        <v>110</v>
      </c>
      <c r="V4662">
        <v>96203</v>
      </c>
      <c r="W4662">
        <v>55136</v>
      </c>
      <c r="X4662">
        <v>21.7</v>
      </c>
      <c r="Y4662">
        <v>15.7</v>
      </c>
      <c r="Z4662">
        <v>77679.149999999994</v>
      </c>
      <c r="AB4662">
        <v>15.88</v>
      </c>
      <c r="AC4662">
        <v>1233544.8999999999</v>
      </c>
      <c r="AD4662">
        <v>7669262.4800000004</v>
      </c>
      <c r="AE4662">
        <v>277.07</v>
      </c>
      <c r="AF4662">
        <v>2124922555.3299999</v>
      </c>
      <c r="AG4662">
        <v>148238.39999999999</v>
      </c>
      <c r="AH4662">
        <v>2.2999999999999998</v>
      </c>
      <c r="AI4662">
        <v>61344.66</v>
      </c>
      <c r="AJ4662">
        <v>19.690000000000001</v>
      </c>
      <c r="AK4662">
        <v>1510077.78</v>
      </c>
      <c r="AL4662">
        <v>0.18099999999999999</v>
      </c>
      <c r="AM4662">
        <v>13881.37</v>
      </c>
      <c r="AN4662">
        <v>421.9</v>
      </c>
      <c r="AO4662">
        <v>406.66</v>
      </c>
      <c r="AP4662">
        <v>171569.85</v>
      </c>
      <c r="AQ4662">
        <v>1628579.18</v>
      </c>
      <c r="AR4662" t="s">
        <v>61</v>
      </c>
      <c r="AS4662" t="s">
        <v>61</v>
      </c>
      <c r="AT4662" t="s">
        <v>62</v>
      </c>
      <c r="AU4662" t="s">
        <v>63</v>
      </c>
    </row>
    <row r="4663" spans="1:47" x14ac:dyDescent="0.25">
      <c r="A4663" t="s">
        <v>6000</v>
      </c>
      <c r="B4663">
        <v>2021</v>
      </c>
      <c r="C4663">
        <v>8</v>
      </c>
      <c r="D4663" t="s">
        <v>89</v>
      </c>
      <c r="E4663" s="1">
        <v>44426</v>
      </c>
      <c r="F4663" s="1">
        <v>44450</v>
      </c>
      <c r="G4663">
        <v>24</v>
      </c>
      <c r="H4663">
        <v>14.9</v>
      </c>
      <c r="I4663" t="s">
        <v>49</v>
      </c>
      <c r="J4663" t="s">
        <v>66</v>
      </c>
      <c r="K4663" t="s">
        <v>245</v>
      </c>
      <c r="L4663">
        <v>8905.9</v>
      </c>
      <c r="M4663" t="s">
        <v>68</v>
      </c>
      <c r="N4663" t="s">
        <v>106</v>
      </c>
      <c r="O4663" t="s">
        <v>91</v>
      </c>
      <c r="P4663" t="s">
        <v>150</v>
      </c>
      <c r="Q4663" t="s">
        <v>92</v>
      </c>
      <c r="R4663" t="s">
        <v>1770</v>
      </c>
      <c r="S4663" t="s">
        <v>73</v>
      </c>
      <c r="T4663" t="s">
        <v>74</v>
      </c>
      <c r="U4663" t="s">
        <v>228</v>
      </c>
      <c r="V4663">
        <v>12195</v>
      </c>
      <c r="W4663">
        <v>7702</v>
      </c>
      <c r="X4663">
        <v>3.1</v>
      </c>
      <c r="Y4663">
        <v>12.3</v>
      </c>
      <c r="Z4663">
        <v>10985.92</v>
      </c>
      <c r="AB4663">
        <v>14.21</v>
      </c>
      <c r="AC4663">
        <v>156109.92000000001</v>
      </c>
      <c r="AD4663">
        <v>7284433.9699999997</v>
      </c>
      <c r="AE4663">
        <v>173.42</v>
      </c>
      <c r="AF4663">
        <v>1263266539.0799999</v>
      </c>
      <c r="AG4663">
        <v>123325.49</v>
      </c>
      <c r="AH4663">
        <v>0</v>
      </c>
      <c r="AI4663">
        <v>0</v>
      </c>
      <c r="AJ4663">
        <v>16.510000000000002</v>
      </c>
      <c r="AK4663">
        <v>1202660.05</v>
      </c>
      <c r="AL4663">
        <v>0.26600000000000001</v>
      </c>
      <c r="AM4663">
        <v>19376.59</v>
      </c>
      <c r="AN4663">
        <v>614.70000000000005</v>
      </c>
      <c r="AO4663">
        <v>372.77</v>
      </c>
      <c r="AP4663">
        <v>229141.72</v>
      </c>
      <c r="AQ4663">
        <v>527953.72</v>
      </c>
      <c r="AR4663" t="s">
        <v>61</v>
      </c>
      <c r="AS4663" t="s">
        <v>61</v>
      </c>
      <c r="AT4663" t="s">
        <v>62</v>
      </c>
      <c r="AU4663" t="s">
        <v>63</v>
      </c>
    </row>
    <row r="4664" spans="1:47" x14ac:dyDescent="0.25">
      <c r="A4664" t="s">
        <v>6001</v>
      </c>
      <c r="B4664">
        <v>2021</v>
      </c>
      <c r="C4664">
        <v>1</v>
      </c>
      <c r="D4664" t="s">
        <v>48</v>
      </c>
      <c r="E4664" s="1">
        <v>44209</v>
      </c>
      <c r="F4664" s="1">
        <v>44242</v>
      </c>
      <c r="G4664">
        <v>33</v>
      </c>
      <c r="H4664">
        <v>8.1999999999999993</v>
      </c>
      <c r="I4664" t="s">
        <v>49</v>
      </c>
      <c r="J4664" t="s">
        <v>66</v>
      </c>
      <c r="K4664" t="s">
        <v>248</v>
      </c>
      <c r="L4664">
        <v>9999</v>
      </c>
      <c r="M4664" t="s">
        <v>68</v>
      </c>
      <c r="N4664" t="s">
        <v>81</v>
      </c>
      <c r="O4664" t="s">
        <v>107</v>
      </c>
      <c r="P4664" t="s">
        <v>257</v>
      </c>
      <c r="Q4664" t="s">
        <v>56</v>
      </c>
      <c r="R4664" t="s">
        <v>4681</v>
      </c>
      <c r="S4664" t="s">
        <v>156</v>
      </c>
      <c r="T4664" t="s">
        <v>59</v>
      </c>
      <c r="U4664" t="s">
        <v>96</v>
      </c>
      <c r="V4664">
        <v>30775</v>
      </c>
      <c r="W4664">
        <v>18033</v>
      </c>
      <c r="X4664">
        <v>22.4</v>
      </c>
      <c r="Y4664">
        <v>14.3</v>
      </c>
      <c r="Z4664">
        <v>23831.51</v>
      </c>
      <c r="AA4664">
        <v>1702</v>
      </c>
      <c r="AB4664">
        <v>796.78</v>
      </c>
      <c r="AC4664">
        <v>1356119.56</v>
      </c>
      <c r="AD4664">
        <v>36906191.329999998</v>
      </c>
      <c r="AE4664">
        <v>165.25</v>
      </c>
      <c r="AF4664">
        <v>6098748117.2799997</v>
      </c>
      <c r="AG4664">
        <v>89534.53</v>
      </c>
      <c r="AI4664">
        <v>0</v>
      </c>
      <c r="AJ4664">
        <v>18.78</v>
      </c>
      <c r="AK4664">
        <v>6930982.7300000004</v>
      </c>
      <c r="AL4664">
        <v>0.34300000000000003</v>
      </c>
      <c r="AM4664">
        <v>126588.24</v>
      </c>
      <c r="AN4664">
        <v>827.9</v>
      </c>
      <c r="AO4664">
        <v>403.13</v>
      </c>
      <c r="AP4664">
        <v>333751.33</v>
      </c>
      <c r="AQ4664">
        <v>1905993.66</v>
      </c>
      <c r="AR4664" t="s">
        <v>61</v>
      </c>
      <c r="AS4664" t="s">
        <v>61</v>
      </c>
      <c r="AT4664" t="s">
        <v>62</v>
      </c>
      <c r="AU4664" t="s">
        <v>63</v>
      </c>
    </row>
    <row r="4665" spans="1:47" x14ac:dyDescent="0.25">
      <c r="A4665" t="s">
        <v>6002</v>
      </c>
      <c r="B4665">
        <v>2025</v>
      </c>
      <c r="C4665">
        <v>11</v>
      </c>
      <c r="D4665" t="s">
        <v>119</v>
      </c>
      <c r="E4665" s="1">
        <v>45981</v>
      </c>
      <c r="F4665" s="1">
        <v>45991</v>
      </c>
      <c r="G4665">
        <v>10</v>
      </c>
      <c r="H4665">
        <v>18.7</v>
      </c>
      <c r="I4665" t="s">
        <v>49</v>
      </c>
      <c r="J4665" t="s">
        <v>50</v>
      </c>
      <c r="K4665" t="s">
        <v>120</v>
      </c>
      <c r="L4665">
        <v>2710.1921000000002</v>
      </c>
      <c r="M4665" t="s">
        <v>52</v>
      </c>
      <c r="N4665" t="s">
        <v>168</v>
      </c>
      <c r="O4665" t="s">
        <v>107</v>
      </c>
      <c r="P4665" t="s">
        <v>164</v>
      </c>
      <c r="Q4665" t="s">
        <v>226</v>
      </c>
      <c r="R4665" t="s">
        <v>3479</v>
      </c>
      <c r="S4665" t="s">
        <v>123</v>
      </c>
      <c r="T4665" t="s">
        <v>162</v>
      </c>
      <c r="U4665" t="s">
        <v>213</v>
      </c>
      <c r="V4665">
        <v>46020</v>
      </c>
      <c r="W4665">
        <v>27332</v>
      </c>
      <c r="X4665">
        <v>1.5</v>
      </c>
      <c r="Y4665">
        <v>14.5</v>
      </c>
      <c r="Z4665">
        <v>42282.19</v>
      </c>
      <c r="AB4665">
        <v>18.37</v>
      </c>
      <c r="AC4665">
        <v>776723.83</v>
      </c>
      <c r="AD4665">
        <v>21346163.620000001</v>
      </c>
      <c r="AE4665">
        <v>281.33999999999997</v>
      </c>
      <c r="AF4665">
        <v>6005529672.8500004</v>
      </c>
      <c r="AG4665">
        <v>135986.31</v>
      </c>
      <c r="AH4665">
        <v>2</v>
      </c>
      <c r="AI4665">
        <v>22517.439999999999</v>
      </c>
      <c r="AJ4665">
        <v>19.829999999999998</v>
      </c>
      <c r="AK4665">
        <v>4232944.25</v>
      </c>
      <c r="AL4665">
        <v>0.17399999999999999</v>
      </c>
      <c r="AM4665">
        <v>37142.32</v>
      </c>
      <c r="AN4665">
        <v>312.8</v>
      </c>
      <c r="AO4665">
        <v>666.84</v>
      </c>
      <c r="AP4665">
        <v>208587.55</v>
      </c>
      <c r="AQ4665">
        <v>1180957.45</v>
      </c>
      <c r="AR4665" t="s">
        <v>61</v>
      </c>
      <c r="AS4665" t="s">
        <v>61</v>
      </c>
      <c r="AT4665" t="s">
        <v>62</v>
      </c>
      <c r="AU4665" t="s">
        <v>63</v>
      </c>
    </row>
    <row r="4666" spans="1:47" x14ac:dyDescent="0.25">
      <c r="A4666" t="s">
        <v>6003</v>
      </c>
      <c r="B4666">
        <v>2023</v>
      </c>
      <c r="C4666">
        <v>8</v>
      </c>
      <c r="D4666" t="s">
        <v>89</v>
      </c>
      <c r="E4666" s="1">
        <v>45144</v>
      </c>
      <c r="F4666" s="1">
        <v>45160</v>
      </c>
      <c r="G4666">
        <v>16</v>
      </c>
      <c r="H4666">
        <v>2.5</v>
      </c>
      <c r="I4666" t="s">
        <v>49</v>
      </c>
      <c r="J4666" t="s">
        <v>50</v>
      </c>
      <c r="K4666" t="s">
        <v>120</v>
      </c>
      <c r="L4666">
        <v>2710.1921000000002</v>
      </c>
      <c r="M4666" t="s">
        <v>68</v>
      </c>
      <c r="N4666" t="s">
        <v>69</v>
      </c>
      <c r="O4666" t="s">
        <v>91</v>
      </c>
      <c r="P4666" t="s">
        <v>131</v>
      </c>
      <c r="Q4666" t="s">
        <v>100</v>
      </c>
      <c r="R4666" t="s">
        <v>72</v>
      </c>
      <c r="S4666" t="s">
        <v>142</v>
      </c>
      <c r="T4666" t="s">
        <v>162</v>
      </c>
      <c r="U4666" t="s">
        <v>103</v>
      </c>
      <c r="V4666">
        <v>34925</v>
      </c>
      <c r="W4666">
        <v>20637</v>
      </c>
      <c r="X4666">
        <v>17.2</v>
      </c>
      <c r="Y4666">
        <v>14.2</v>
      </c>
      <c r="Z4666">
        <v>28187.57</v>
      </c>
      <c r="AB4666">
        <v>17.03</v>
      </c>
      <c r="AC4666">
        <v>480034.32</v>
      </c>
      <c r="AD4666">
        <v>10433629.039999999</v>
      </c>
      <c r="AE4666">
        <v>282.42</v>
      </c>
      <c r="AF4666">
        <v>2946665513.48</v>
      </c>
      <c r="AG4666">
        <v>49384.31</v>
      </c>
      <c r="AH4666">
        <v>0</v>
      </c>
      <c r="AI4666">
        <v>0</v>
      </c>
      <c r="AJ4666">
        <v>22.79</v>
      </c>
      <c r="AK4666">
        <v>2377824.06</v>
      </c>
      <c r="AL4666">
        <v>0.23699999999999999</v>
      </c>
      <c r="AM4666">
        <v>24727.7</v>
      </c>
      <c r="AN4666">
        <v>487</v>
      </c>
      <c r="AO4666">
        <v>446.64</v>
      </c>
      <c r="AP4666">
        <v>217513.68</v>
      </c>
      <c r="AQ4666">
        <v>771660.01</v>
      </c>
      <c r="AR4666" t="s">
        <v>61</v>
      </c>
      <c r="AS4666" t="s">
        <v>61</v>
      </c>
      <c r="AT4666" t="s">
        <v>62</v>
      </c>
      <c r="AU4666" t="s">
        <v>63</v>
      </c>
    </row>
    <row r="4667" spans="1:47" x14ac:dyDescent="0.25">
      <c r="A4667" t="s">
        <v>6004</v>
      </c>
      <c r="B4667">
        <v>2020</v>
      </c>
      <c r="C4667">
        <v>5</v>
      </c>
      <c r="D4667" t="s">
        <v>77</v>
      </c>
      <c r="E4667" s="1">
        <v>43952</v>
      </c>
      <c r="F4667" s="1">
        <v>43965</v>
      </c>
      <c r="G4667">
        <v>13</v>
      </c>
      <c r="H4667">
        <v>5.5</v>
      </c>
      <c r="I4667" t="s">
        <v>49</v>
      </c>
      <c r="J4667" t="s">
        <v>50</v>
      </c>
      <c r="K4667" t="s">
        <v>51</v>
      </c>
      <c r="L4667">
        <v>2709</v>
      </c>
      <c r="M4667" t="s">
        <v>68</v>
      </c>
      <c r="N4667" t="s">
        <v>81</v>
      </c>
      <c r="O4667" t="s">
        <v>189</v>
      </c>
      <c r="P4667" t="s">
        <v>150</v>
      </c>
      <c r="Q4667" t="s">
        <v>226</v>
      </c>
      <c r="R4667" t="s">
        <v>1706</v>
      </c>
      <c r="S4667" t="s">
        <v>58</v>
      </c>
      <c r="T4667" t="s">
        <v>131</v>
      </c>
      <c r="U4667" t="s">
        <v>132</v>
      </c>
      <c r="V4667">
        <v>274243</v>
      </c>
      <c r="W4667">
        <v>193843</v>
      </c>
      <c r="X4667">
        <v>15.4</v>
      </c>
      <c r="Y4667">
        <v>13</v>
      </c>
      <c r="Z4667">
        <v>229592.62</v>
      </c>
      <c r="AB4667">
        <v>10.1</v>
      </c>
      <c r="AC4667">
        <v>2318885.46</v>
      </c>
      <c r="AD4667">
        <v>20663335.800000001</v>
      </c>
      <c r="AE4667">
        <v>164.55</v>
      </c>
      <c r="AF4667">
        <v>3400151905.8899999</v>
      </c>
      <c r="AG4667">
        <v>193983.99</v>
      </c>
      <c r="AH4667">
        <v>1.6</v>
      </c>
      <c r="AI4667">
        <v>37392.07</v>
      </c>
      <c r="AJ4667">
        <v>17.04</v>
      </c>
      <c r="AK4667">
        <v>3521032.42</v>
      </c>
      <c r="AL4667">
        <v>0.216</v>
      </c>
      <c r="AM4667">
        <v>44632.81</v>
      </c>
      <c r="AN4667">
        <v>476.3</v>
      </c>
      <c r="AO4667">
        <v>458.88</v>
      </c>
      <c r="AP4667">
        <v>218564.54</v>
      </c>
      <c r="AQ4667">
        <v>2813458.87</v>
      </c>
      <c r="AR4667" t="s">
        <v>61</v>
      </c>
      <c r="AS4667" t="s">
        <v>61</v>
      </c>
      <c r="AT4667" t="s">
        <v>62</v>
      </c>
      <c r="AU4667" t="s">
        <v>63</v>
      </c>
    </row>
    <row r="4668" spans="1:47" x14ac:dyDescent="0.25">
      <c r="A4668" t="s">
        <v>6005</v>
      </c>
      <c r="B4668">
        <v>2022</v>
      </c>
      <c r="C4668">
        <v>6</v>
      </c>
      <c r="D4668" t="s">
        <v>77</v>
      </c>
      <c r="E4668" s="1">
        <v>44725</v>
      </c>
      <c r="F4668" s="1">
        <v>44739</v>
      </c>
      <c r="G4668">
        <v>14</v>
      </c>
      <c r="H4668">
        <v>9</v>
      </c>
      <c r="I4668" t="s">
        <v>49</v>
      </c>
      <c r="J4668" t="s">
        <v>50</v>
      </c>
      <c r="K4668" t="s">
        <v>139</v>
      </c>
      <c r="L4668">
        <v>2710.1210999999998</v>
      </c>
      <c r="M4668" t="s">
        <v>90</v>
      </c>
      <c r="N4668" t="s">
        <v>69</v>
      </c>
      <c r="O4668" t="s">
        <v>54</v>
      </c>
      <c r="P4668" t="s">
        <v>201</v>
      </c>
      <c r="Q4668" t="s">
        <v>184</v>
      </c>
      <c r="R4668" t="s">
        <v>1958</v>
      </c>
      <c r="S4668" t="s">
        <v>142</v>
      </c>
      <c r="T4668" t="s">
        <v>162</v>
      </c>
      <c r="U4668" t="s">
        <v>132</v>
      </c>
      <c r="V4668">
        <v>23861</v>
      </c>
      <c r="W4668">
        <v>16942</v>
      </c>
      <c r="X4668">
        <v>21.9</v>
      </c>
      <c r="Y4668">
        <v>14.8</v>
      </c>
      <c r="Z4668">
        <v>21668.63</v>
      </c>
      <c r="AB4668">
        <v>37.049999999999997</v>
      </c>
      <c r="AC4668">
        <v>802822.74</v>
      </c>
      <c r="AD4668">
        <v>24367674.550000001</v>
      </c>
      <c r="AE4668">
        <v>214.81</v>
      </c>
      <c r="AF4668">
        <v>5234420170.0900002</v>
      </c>
      <c r="AG4668">
        <v>211906.92</v>
      </c>
      <c r="AI4668">
        <v>34763.64</v>
      </c>
      <c r="AJ4668">
        <v>21.05</v>
      </c>
      <c r="AK4668">
        <v>5129395.49</v>
      </c>
      <c r="AL4668">
        <v>5.2999999999999999E-2</v>
      </c>
      <c r="AM4668">
        <v>12914.87</v>
      </c>
      <c r="AN4668">
        <v>595.29999999999995</v>
      </c>
      <c r="AO4668">
        <v>501.87</v>
      </c>
      <c r="AP4668">
        <v>298763.21000000002</v>
      </c>
      <c r="AQ4668">
        <v>1361171.38</v>
      </c>
      <c r="AR4668" t="s">
        <v>61</v>
      </c>
      <c r="AS4668" t="s">
        <v>61</v>
      </c>
      <c r="AT4668" t="s">
        <v>62</v>
      </c>
      <c r="AU4668" t="s">
        <v>63</v>
      </c>
    </row>
    <row r="4669" spans="1:47" x14ac:dyDescent="0.25">
      <c r="A4669" t="s">
        <v>6006</v>
      </c>
      <c r="B4669">
        <v>2024</v>
      </c>
      <c r="C4669">
        <v>8</v>
      </c>
      <c r="D4669" t="s">
        <v>89</v>
      </c>
      <c r="E4669" s="1">
        <v>45509</v>
      </c>
      <c r="F4669" s="1">
        <v>45527</v>
      </c>
      <c r="G4669">
        <v>18</v>
      </c>
      <c r="H4669">
        <v>13.6</v>
      </c>
      <c r="I4669" t="s">
        <v>65</v>
      </c>
      <c r="J4669" t="s">
        <v>66</v>
      </c>
      <c r="K4669" t="s">
        <v>251</v>
      </c>
      <c r="L4669">
        <v>8543.7000000000007</v>
      </c>
      <c r="M4669" t="s">
        <v>98</v>
      </c>
      <c r="N4669" t="s">
        <v>81</v>
      </c>
      <c r="O4669" t="s">
        <v>54</v>
      </c>
      <c r="P4669" t="s">
        <v>82</v>
      </c>
      <c r="Q4669" t="s">
        <v>83</v>
      </c>
      <c r="R4669" t="s">
        <v>1164</v>
      </c>
      <c r="S4669" t="s">
        <v>156</v>
      </c>
      <c r="T4669" t="s">
        <v>59</v>
      </c>
      <c r="U4669" t="s">
        <v>132</v>
      </c>
      <c r="V4669">
        <v>24811</v>
      </c>
      <c r="W4669">
        <v>17334</v>
      </c>
      <c r="X4669">
        <v>19.100000000000001</v>
      </c>
      <c r="Y4669">
        <v>15.3</v>
      </c>
      <c r="Z4669">
        <v>20831.72</v>
      </c>
      <c r="AA4669">
        <v>1487</v>
      </c>
      <c r="AB4669">
        <v>831.98</v>
      </c>
      <c r="AC4669">
        <v>1237154.26</v>
      </c>
      <c r="AD4669">
        <v>34454414.979999997</v>
      </c>
      <c r="AE4669">
        <v>278.33999999999997</v>
      </c>
      <c r="AF4669">
        <v>9590041865.5300007</v>
      </c>
      <c r="AG4669">
        <v>222041.18</v>
      </c>
      <c r="AH4669">
        <v>0.6</v>
      </c>
      <c r="AI4669">
        <v>6907.7</v>
      </c>
      <c r="AJ4669">
        <v>23.52</v>
      </c>
      <c r="AK4669">
        <v>0</v>
      </c>
      <c r="AL4669">
        <v>0.19500000000000001</v>
      </c>
      <c r="AM4669">
        <v>67186.11</v>
      </c>
      <c r="AN4669">
        <v>716.1</v>
      </c>
      <c r="AO4669">
        <v>644.99</v>
      </c>
      <c r="AP4669">
        <v>461877.34</v>
      </c>
      <c r="AQ4669">
        <v>1995166.59</v>
      </c>
      <c r="AR4669" t="s">
        <v>61</v>
      </c>
      <c r="AS4669" t="s">
        <v>61</v>
      </c>
      <c r="AT4669" t="s">
        <v>62</v>
      </c>
      <c r="AU4669" t="s">
        <v>63</v>
      </c>
    </row>
    <row r="4670" spans="1:47" x14ac:dyDescent="0.25">
      <c r="A4670" t="s">
        <v>6007</v>
      </c>
      <c r="B4670">
        <v>2024</v>
      </c>
      <c r="C4670">
        <v>9</v>
      </c>
      <c r="D4670" t="s">
        <v>89</v>
      </c>
      <c r="E4670" s="1">
        <v>45543</v>
      </c>
      <c r="F4670" s="1">
        <v>45553</v>
      </c>
      <c r="G4670">
        <v>10</v>
      </c>
      <c r="H4670">
        <v>9.3000000000000007</v>
      </c>
      <c r="I4670" t="s">
        <v>65</v>
      </c>
      <c r="J4670" t="s">
        <v>239</v>
      </c>
      <c r="K4670" t="s">
        <v>240</v>
      </c>
      <c r="L4670">
        <v>3105.2</v>
      </c>
      <c r="M4670" t="s">
        <v>80</v>
      </c>
      <c r="N4670" t="s">
        <v>81</v>
      </c>
      <c r="O4670" t="s">
        <v>91</v>
      </c>
      <c r="P4670" t="s">
        <v>56</v>
      </c>
      <c r="Q4670" t="s">
        <v>164</v>
      </c>
      <c r="R4670" t="s">
        <v>1489</v>
      </c>
      <c r="S4670" t="s">
        <v>161</v>
      </c>
      <c r="T4670" t="s">
        <v>74</v>
      </c>
      <c r="U4670" t="s">
        <v>181</v>
      </c>
      <c r="V4670">
        <v>28607</v>
      </c>
      <c r="W4670">
        <v>20172</v>
      </c>
      <c r="X4670">
        <v>8.5</v>
      </c>
      <c r="Y4670">
        <v>14.5</v>
      </c>
      <c r="Z4670">
        <v>24296.639999999999</v>
      </c>
      <c r="AB4670">
        <v>17.53</v>
      </c>
      <c r="AC4670">
        <v>425920.1</v>
      </c>
      <c r="AD4670">
        <v>7266882.0599999996</v>
      </c>
      <c r="AE4670">
        <v>279.82</v>
      </c>
      <c r="AF4670">
        <v>2033418938.03</v>
      </c>
      <c r="AG4670">
        <v>103471.91</v>
      </c>
      <c r="AH4670">
        <v>2.9</v>
      </c>
      <c r="AI4670">
        <v>84781.52</v>
      </c>
      <c r="AJ4670">
        <v>23.42</v>
      </c>
      <c r="AK4670">
        <v>0</v>
      </c>
      <c r="AL4670">
        <v>0.29699999999999999</v>
      </c>
      <c r="AM4670">
        <v>21582.639999999999</v>
      </c>
      <c r="AN4670">
        <v>246.5</v>
      </c>
      <c r="AO4670">
        <v>495.1</v>
      </c>
      <c r="AP4670">
        <v>122042.15</v>
      </c>
      <c r="AQ4670">
        <v>757798.32</v>
      </c>
      <c r="AR4670" t="s">
        <v>61</v>
      </c>
      <c r="AS4670" t="s">
        <v>61</v>
      </c>
      <c r="AT4670" t="s">
        <v>62</v>
      </c>
      <c r="AU4670" t="s">
        <v>63</v>
      </c>
    </row>
    <row r="4671" spans="1:47" x14ac:dyDescent="0.25">
      <c r="A4671" t="s">
        <v>6008</v>
      </c>
      <c r="B4671">
        <v>2025</v>
      </c>
      <c r="C4671">
        <v>3</v>
      </c>
      <c r="D4671" t="s">
        <v>48</v>
      </c>
      <c r="E4671" s="1">
        <v>45742</v>
      </c>
      <c r="F4671" s="1">
        <v>45761</v>
      </c>
      <c r="G4671">
        <v>19</v>
      </c>
      <c r="H4671">
        <v>14.9</v>
      </c>
      <c r="I4671" t="s">
        <v>65</v>
      </c>
      <c r="J4671" t="s">
        <v>50</v>
      </c>
      <c r="K4671" t="s">
        <v>223</v>
      </c>
      <c r="L4671">
        <v>2710.1109999999999</v>
      </c>
      <c r="M4671" t="s">
        <v>114</v>
      </c>
      <c r="N4671" t="s">
        <v>81</v>
      </c>
      <c r="O4671" t="s">
        <v>99</v>
      </c>
      <c r="P4671" t="s">
        <v>92</v>
      </c>
      <c r="Q4671" t="s">
        <v>131</v>
      </c>
      <c r="R4671" t="s">
        <v>2459</v>
      </c>
      <c r="S4671" t="s">
        <v>123</v>
      </c>
      <c r="T4671" t="s">
        <v>131</v>
      </c>
      <c r="U4671" t="s">
        <v>259</v>
      </c>
      <c r="V4671">
        <v>68779</v>
      </c>
      <c r="W4671">
        <v>48920</v>
      </c>
      <c r="X4671">
        <v>17.8</v>
      </c>
      <c r="Y4671">
        <v>15.1</v>
      </c>
      <c r="Z4671">
        <v>58204.13</v>
      </c>
      <c r="AB4671">
        <v>12.76</v>
      </c>
      <c r="AC4671">
        <v>742684.7</v>
      </c>
      <c r="AD4671">
        <v>58397367.710000001</v>
      </c>
      <c r="AE4671">
        <v>279.04000000000002</v>
      </c>
      <c r="AF4671">
        <v>16295201485.799999</v>
      </c>
      <c r="AG4671">
        <v>202847.03</v>
      </c>
      <c r="AH4671">
        <v>1.2</v>
      </c>
      <c r="AI4671">
        <v>27497.5</v>
      </c>
      <c r="AJ4671">
        <v>11.27</v>
      </c>
      <c r="AK4671">
        <v>0</v>
      </c>
      <c r="AL4671">
        <v>0.14599999999999999</v>
      </c>
      <c r="AM4671">
        <v>85260.160000000003</v>
      </c>
      <c r="AN4671">
        <v>680.8</v>
      </c>
      <c r="AO4671">
        <v>663.38</v>
      </c>
      <c r="AP4671">
        <v>451629.1</v>
      </c>
      <c r="AQ4671">
        <v>1509918.49</v>
      </c>
      <c r="AR4671" t="s">
        <v>61</v>
      </c>
      <c r="AS4671" t="s">
        <v>61</v>
      </c>
      <c r="AT4671" t="s">
        <v>62</v>
      </c>
      <c r="AU4671" t="s">
        <v>63</v>
      </c>
    </row>
    <row r="4672" spans="1:47" x14ac:dyDescent="0.25">
      <c r="A4672" t="s">
        <v>6009</v>
      </c>
      <c r="B4672">
        <v>2023</v>
      </c>
      <c r="C4672">
        <v>11</v>
      </c>
      <c r="D4672" t="s">
        <v>119</v>
      </c>
      <c r="E4672" s="1">
        <v>45257</v>
      </c>
      <c r="F4672" s="1">
        <v>45267</v>
      </c>
      <c r="G4672">
        <v>10</v>
      </c>
      <c r="H4672">
        <v>8.1</v>
      </c>
      <c r="I4672" t="s">
        <v>65</v>
      </c>
      <c r="J4672" t="s">
        <v>50</v>
      </c>
      <c r="K4672" t="s">
        <v>51</v>
      </c>
      <c r="L4672">
        <v>2709</v>
      </c>
      <c r="M4672" t="s">
        <v>98</v>
      </c>
      <c r="N4672" t="s">
        <v>81</v>
      </c>
      <c r="O4672" t="s">
        <v>54</v>
      </c>
      <c r="P4672" t="s">
        <v>100</v>
      </c>
      <c r="Q4672" t="s">
        <v>71</v>
      </c>
      <c r="R4672" t="s">
        <v>764</v>
      </c>
      <c r="S4672" t="s">
        <v>58</v>
      </c>
      <c r="T4672" t="s">
        <v>95</v>
      </c>
      <c r="U4672" t="s">
        <v>132</v>
      </c>
      <c r="V4672">
        <v>378861</v>
      </c>
      <c r="W4672">
        <v>216609</v>
      </c>
      <c r="X4672">
        <v>6.5</v>
      </c>
      <c r="Y4672">
        <v>11.9</v>
      </c>
      <c r="Z4672">
        <v>299357.62</v>
      </c>
      <c r="AB4672">
        <v>25.38</v>
      </c>
      <c r="AC4672">
        <v>7597696.4000000004</v>
      </c>
      <c r="AD4672">
        <v>19134939.07</v>
      </c>
      <c r="AE4672">
        <v>288.66000000000003</v>
      </c>
      <c r="AF4672">
        <v>5523491511.9499998</v>
      </c>
      <c r="AG4672">
        <v>79313.17</v>
      </c>
      <c r="AH4672">
        <v>0.1</v>
      </c>
      <c r="AI4672">
        <v>1012.12</v>
      </c>
      <c r="AJ4672">
        <v>17.84</v>
      </c>
      <c r="AK4672">
        <v>0</v>
      </c>
      <c r="AL4672">
        <v>0.152</v>
      </c>
      <c r="AM4672">
        <v>29085.11</v>
      </c>
      <c r="AN4672">
        <v>345.2</v>
      </c>
      <c r="AO4672">
        <v>358.48</v>
      </c>
      <c r="AP4672">
        <v>123747.3</v>
      </c>
      <c r="AQ4672">
        <v>7830854.0999999996</v>
      </c>
      <c r="AR4672" t="s">
        <v>61</v>
      </c>
      <c r="AS4672" t="s">
        <v>61</v>
      </c>
      <c r="AT4672" t="s">
        <v>62</v>
      </c>
      <c r="AU4672" t="s">
        <v>63</v>
      </c>
    </row>
    <row r="4673" spans="1:47" x14ac:dyDescent="0.25">
      <c r="A4673" t="s">
        <v>6010</v>
      </c>
      <c r="B4673">
        <v>2022</v>
      </c>
      <c r="C4673">
        <v>12</v>
      </c>
      <c r="D4673" t="s">
        <v>119</v>
      </c>
      <c r="E4673" s="1">
        <v>44922</v>
      </c>
      <c r="F4673" s="1">
        <v>44934</v>
      </c>
      <c r="G4673">
        <v>12</v>
      </c>
      <c r="H4673">
        <v>16.8</v>
      </c>
      <c r="I4673" t="s">
        <v>49</v>
      </c>
      <c r="J4673" t="s">
        <v>50</v>
      </c>
      <c r="K4673" t="s">
        <v>120</v>
      </c>
      <c r="L4673">
        <v>2710.1921000000002</v>
      </c>
      <c r="M4673" t="s">
        <v>68</v>
      </c>
      <c r="N4673" t="s">
        <v>168</v>
      </c>
      <c r="O4673" t="s">
        <v>54</v>
      </c>
      <c r="P4673" t="s">
        <v>93</v>
      </c>
      <c r="Q4673" t="s">
        <v>226</v>
      </c>
      <c r="R4673" t="s">
        <v>5575</v>
      </c>
      <c r="S4673" t="s">
        <v>123</v>
      </c>
      <c r="T4673" t="s">
        <v>59</v>
      </c>
      <c r="U4673" t="s">
        <v>87</v>
      </c>
      <c r="V4673">
        <v>52899</v>
      </c>
      <c r="W4673">
        <v>31556</v>
      </c>
      <c r="X4673">
        <v>3.4</v>
      </c>
      <c r="Y4673">
        <v>10.1</v>
      </c>
      <c r="Z4673">
        <v>42098.31</v>
      </c>
      <c r="AB4673">
        <v>44.67</v>
      </c>
      <c r="AC4673">
        <v>1880531.51</v>
      </c>
      <c r="AD4673">
        <v>42915438.200000003</v>
      </c>
      <c r="AE4673">
        <v>210.7</v>
      </c>
      <c r="AF4673">
        <v>9042282828.7399998</v>
      </c>
      <c r="AG4673">
        <v>168883.29</v>
      </c>
      <c r="AH4673">
        <v>0.3</v>
      </c>
      <c r="AI4673">
        <v>6135.01</v>
      </c>
      <c r="AJ4673">
        <v>21.23</v>
      </c>
      <c r="AK4673">
        <v>9110947.5299999993</v>
      </c>
      <c r="AL4673">
        <v>0.20899999999999999</v>
      </c>
      <c r="AM4673">
        <v>89693.27</v>
      </c>
      <c r="AN4673">
        <v>609</v>
      </c>
      <c r="AO4673">
        <v>503.11</v>
      </c>
      <c r="AP4673">
        <v>306393.99</v>
      </c>
      <c r="AQ4673">
        <v>2451637.0699999998</v>
      </c>
      <c r="AR4673" t="s">
        <v>61</v>
      </c>
      <c r="AS4673" t="s">
        <v>61</v>
      </c>
      <c r="AT4673" t="s">
        <v>62</v>
      </c>
      <c r="AU4673" t="s">
        <v>63</v>
      </c>
    </row>
    <row r="4674" spans="1:47" x14ac:dyDescent="0.25">
      <c r="A4674" t="s">
        <v>6011</v>
      </c>
      <c r="B4674">
        <v>2026</v>
      </c>
      <c r="C4674">
        <v>1</v>
      </c>
      <c r="D4674" t="s">
        <v>48</v>
      </c>
      <c r="E4674" s="1">
        <v>46051</v>
      </c>
      <c r="F4674" s="1">
        <v>46066</v>
      </c>
      <c r="G4674">
        <v>15</v>
      </c>
      <c r="H4674">
        <v>6.7</v>
      </c>
      <c r="I4674" t="s">
        <v>49</v>
      </c>
      <c r="J4674" t="s">
        <v>50</v>
      </c>
      <c r="K4674" t="s">
        <v>145</v>
      </c>
      <c r="L4674">
        <v>2710.19</v>
      </c>
      <c r="M4674" t="s">
        <v>98</v>
      </c>
      <c r="N4674" t="s">
        <v>81</v>
      </c>
      <c r="O4674" t="s">
        <v>200</v>
      </c>
      <c r="P4674" t="s">
        <v>150</v>
      </c>
      <c r="Q4674" t="s">
        <v>92</v>
      </c>
      <c r="R4674" t="s">
        <v>2802</v>
      </c>
      <c r="S4674" t="s">
        <v>123</v>
      </c>
      <c r="T4674" t="s">
        <v>187</v>
      </c>
      <c r="U4674" t="s">
        <v>60</v>
      </c>
      <c r="V4674">
        <v>25720</v>
      </c>
      <c r="W4674">
        <v>19103</v>
      </c>
      <c r="X4674">
        <v>3.7</v>
      </c>
      <c r="Y4674">
        <v>12.9</v>
      </c>
      <c r="Z4674">
        <v>21785.62</v>
      </c>
      <c r="AB4674">
        <v>47.75</v>
      </c>
      <c r="AC4674">
        <v>1040263.35</v>
      </c>
      <c r="AD4674">
        <v>14732743.380000001</v>
      </c>
      <c r="AE4674">
        <v>278.89999999999998</v>
      </c>
      <c r="AF4674">
        <v>4108962128.6799998</v>
      </c>
      <c r="AG4674">
        <v>203370.89</v>
      </c>
      <c r="AH4674">
        <v>3.9</v>
      </c>
      <c r="AI4674">
        <v>117874.69</v>
      </c>
      <c r="AJ4674">
        <v>24.86</v>
      </c>
      <c r="AK4674">
        <v>3662560</v>
      </c>
      <c r="AL4674">
        <v>5.1999999999999998E-2</v>
      </c>
      <c r="AM4674">
        <v>7661.03</v>
      </c>
      <c r="AN4674">
        <v>648</v>
      </c>
      <c r="AO4674">
        <v>712.52</v>
      </c>
      <c r="AP4674">
        <v>461712.96</v>
      </c>
      <c r="AQ4674">
        <v>1830882.92</v>
      </c>
      <c r="AR4674" t="s">
        <v>61</v>
      </c>
      <c r="AS4674" t="s">
        <v>61</v>
      </c>
      <c r="AT4674" t="s">
        <v>62</v>
      </c>
      <c r="AU4674" t="s">
        <v>63</v>
      </c>
    </row>
    <row r="4675" spans="1:47" x14ac:dyDescent="0.25">
      <c r="A4675" t="s">
        <v>6012</v>
      </c>
      <c r="B4675">
        <v>2026</v>
      </c>
      <c r="C4675">
        <v>3</v>
      </c>
      <c r="D4675" t="s">
        <v>48</v>
      </c>
      <c r="E4675" s="1">
        <v>46089</v>
      </c>
      <c r="F4675" s="1">
        <v>46106</v>
      </c>
      <c r="G4675">
        <v>17</v>
      </c>
      <c r="H4675">
        <v>11.1</v>
      </c>
      <c r="I4675" t="s">
        <v>49</v>
      </c>
      <c r="J4675" t="s">
        <v>50</v>
      </c>
      <c r="K4675" t="s">
        <v>51</v>
      </c>
      <c r="L4675">
        <v>2709</v>
      </c>
      <c r="M4675" t="s">
        <v>52</v>
      </c>
      <c r="N4675" t="s">
        <v>69</v>
      </c>
      <c r="O4675" t="s">
        <v>200</v>
      </c>
      <c r="P4675" t="s">
        <v>71</v>
      </c>
      <c r="Q4675" t="s">
        <v>92</v>
      </c>
      <c r="R4675" t="s">
        <v>1024</v>
      </c>
      <c r="S4675" t="s">
        <v>58</v>
      </c>
      <c r="T4675" t="s">
        <v>148</v>
      </c>
      <c r="U4675" t="s">
        <v>143</v>
      </c>
      <c r="V4675">
        <v>343243</v>
      </c>
      <c r="W4675">
        <v>225399</v>
      </c>
      <c r="X4675">
        <v>16.399999999999999</v>
      </c>
      <c r="Y4675">
        <v>14.8</v>
      </c>
      <c r="Z4675">
        <v>267050.53999999998</v>
      </c>
      <c r="AB4675">
        <v>14.9</v>
      </c>
      <c r="AC4675">
        <v>3979053.05</v>
      </c>
      <c r="AD4675">
        <v>16602532.07</v>
      </c>
      <c r="AE4675">
        <v>280.57</v>
      </c>
      <c r="AF4675">
        <v>4658172422.8800001</v>
      </c>
      <c r="AG4675">
        <v>40976.949999999997</v>
      </c>
      <c r="AH4675">
        <v>0</v>
      </c>
      <c r="AI4675">
        <v>0</v>
      </c>
      <c r="AJ4675">
        <v>14.82</v>
      </c>
      <c r="AK4675">
        <v>2460495.25</v>
      </c>
      <c r="AL4675">
        <v>0.26300000000000001</v>
      </c>
      <c r="AM4675">
        <v>43664.66</v>
      </c>
      <c r="AN4675">
        <v>729.9</v>
      </c>
      <c r="AO4675">
        <v>632.01</v>
      </c>
      <c r="AP4675">
        <v>461304.1</v>
      </c>
      <c r="AQ4675">
        <v>4524998.76</v>
      </c>
      <c r="AR4675" t="s">
        <v>61</v>
      </c>
      <c r="AS4675" t="s">
        <v>61</v>
      </c>
      <c r="AT4675" t="s">
        <v>62</v>
      </c>
      <c r="AU4675" t="s">
        <v>63</v>
      </c>
    </row>
    <row r="4676" spans="1:47" x14ac:dyDescent="0.25">
      <c r="A4676" t="s">
        <v>6013</v>
      </c>
      <c r="B4676">
        <v>2023</v>
      </c>
      <c r="C4676">
        <v>4</v>
      </c>
      <c r="D4676" t="s">
        <v>77</v>
      </c>
      <c r="E4676" s="1">
        <v>45046</v>
      </c>
      <c r="F4676" s="1">
        <v>45077</v>
      </c>
      <c r="G4676">
        <v>31</v>
      </c>
      <c r="H4676">
        <v>13.1</v>
      </c>
      <c r="I4676" t="s">
        <v>49</v>
      </c>
      <c r="J4676" t="s">
        <v>66</v>
      </c>
      <c r="K4676" t="s">
        <v>245</v>
      </c>
      <c r="L4676">
        <v>8905.9</v>
      </c>
      <c r="M4676" t="s">
        <v>52</v>
      </c>
      <c r="N4676" t="s">
        <v>81</v>
      </c>
      <c r="O4676" t="s">
        <v>189</v>
      </c>
      <c r="P4676" t="s">
        <v>230</v>
      </c>
      <c r="Q4676" t="s">
        <v>70</v>
      </c>
      <c r="R4676" t="s">
        <v>3461</v>
      </c>
      <c r="S4676" t="s">
        <v>137</v>
      </c>
      <c r="T4676" t="s">
        <v>59</v>
      </c>
      <c r="U4676" t="s">
        <v>103</v>
      </c>
      <c r="V4676">
        <v>17659</v>
      </c>
      <c r="W4676">
        <v>12926</v>
      </c>
      <c r="X4676">
        <v>21.9</v>
      </c>
      <c r="Y4676">
        <v>11.2</v>
      </c>
      <c r="Z4676">
        <v>14372.54</v>
      </c>
      <c r="AB4676">
        <v>41.68</v>
      </c>
      <c r="AC4676">
        <v>599047.47</v>
      </c>
      <c r="AD4676">
        <v>14969431.59</v>
      </c>
      <c r="AE4676">
        <v>280.43</v>
      </c>
      <c r="AF4676">
        <v>4197877700.7800002</v>
      </c>
      <c r="AG4676">
        <v>172183.83</v>
      </c>
      <c r="AH4676">
        <v>3.8</v>
      </c>
      <c r="AI4676">
        <v>100812.55</v>
      </c>
      <c r="AJ4676">
        <v>22.35</v>
      </c>
      <c r="AK4676">
        <v>3345667.96</v>
      </c>
      <c r="AL4676">
        <v>0.27900000000000003</v>
      </c>
      <c r="AM4676">
        <v>41764.71</v>
      </c>
      <c r="AN4676">
        <v>508.8</v>
      </c>
      <c r="AO4676">
        <v>353.96</v>
      </c>
      <c r="AP4676">
        <v>180094.85</v>
      </c>
      <c r="AQ4676">
        <v>1093903.4099999999</v>
      </c>
      <c r="AR4676" t="s">
        <v>61</v>
      </c>
      <c r="AS4676" t="s">
        <v>61</v>
      </c>
      <c r="AT4676" t="s">
        <v>62</v>
      </c>
      <c r="AU4676" t="s">
        <v>63</v>
      </c>
    </row>
    <row r="4677" spans="1:47" x14ac:dyDescent="0.25">
      <c r="A4677" t="s">
        <v>6014</v>
      </c>
      <c r="B4677">
        <v>2024</v>
      </c>
      <c r="C4677">
        <v>9</v>
      </c>
      <c r="D4677" t="s">
        <v>89</v>
      </c>
      <c r="E4677" s="1">
        <v>45543</v>
      </c>
      <c r="F4677" s="1">
        <v>45560</v>
      </c>
      <c r="G4677">
        <v>17</v>
      </c>
      <c r="H4677">
        <v>14.9</v>
      </c>
      <c r="I4677" t="s">
        <v>49</v>
      </c>
      <c r="J4677" t="s">
        <v>112</v>
      </c>
      <c r="K4677" t="s">
        <v>199</v>
      </c>
      <c r="L4677">
        <v>7204.49</v>
      </c>
      <c r="M4677" t="s">
        <v>114</v>
      </c>
      <c r="N4677" t="s">
        <v>168</v>
      </c>
      <c r="O4677" t="s">
        <v>200</v>
      </c>
      <c r="P4677" t="s">
        <v>83</v>
      </c>
      <c r="Q4677" t="s">
        <v>82</v>
      </c>
      <c r="R4677" t="s">
        <v>3634</v>
      </c>
      <c r="S4677" t="s">
        <v>161</v>
      </c>
      <c r="T4677" t="s">
        <v>86</v>
      </c>
      <c r="U4677" t="s">
        <v>60</v>
      </c>
      <c r="V4677">
        <v>28724</v>
      </c>
      <c r="W4677">
        <v>20684</v>
      </c>
      <c r="X4677">
        <v>22.2</v>
      </c>
      <c r="Y4677">
        <v>14.7</v>
      </c>
      <c r="Z4677">
        <v>26732.46</v>
      </c>
      <c r="AB4677">
        <v>29.21</v>
      </c>
      <c r="AC4677">
        <v>780855.16</v>
      </c>
      <c r="AD4677">
        <v>24773772.66</v>
      </c>
      <c r="AE4677">
        <v>281.43</v>
      </c>
      <c r="AF4677">
        <v>6972082839.6999998</v>
      </c>
      <c r="AG4677">
        <v>53643.99</v>
      </c>
      <c r="AH4677">
        <v>0</v>
      </c>
      <c r="AI4677">
        <v>0</v>
      </c>
      <c r="AJ4677">
        <v>7.5</v>
      </c>
      <c r="AK4677">
        <v>1858032.95</v>
      </c>
      <c r="AL4677">
        <v>7.8E-2</v>
      </c>
      <c r="AM4677">
        <v>19323.54</v>
      </c>
      <c r="AN4677">
        <v>403.2</v>
      </c>
      <c r="AO4677">
        <v>526.37</v>
      </c>
      <c r="AP4677">
        <v>212232.38</v>
      </c>
      <c r="AQ4677">
        <v>1066055.07</v>
      </c>
      <c r="AR4677" t="s">
        <v>61</v>
      </c>
      <c r="AS4677" t="s">
        <v>61</v>
      </c>
      <c r="AT4677" t="s">
        <v>62</v>
      </c>
      <c r="AU4677" t="s">
        <v>63</v>
      </c>
    </row>
    <row r="4678" spans="1:47" x14ac:dyDescent="0.25">
      <c r="A4678" t="s">
        <v>6015</v>
      </c>
      <c r="B4678">
        <v>2025</v>
      </c>
      <c r="C4678">
        <v>11</v>
      </c>
      <c r="D4678" t="s">
        <v>119</v>
      </c>
      <c r="E4678" s="1">
        <v>45984</v>
      </c>
      <c r="F4678" s="1">
        <v>45999</v>
      </c>
      <c r="G4678">
        <v>15</v>
      </c>
      <c r="H4678">
        <v>10.7</v>
      </c>
      <c r="I4678" t="s">
        <v>65</v>
      </c>
      <c r="J4678" t="s">
        <v>50</v>
      </c>
      <c r="K4678" t="s">
        <v>120</v>
      </c>
      <c r="L4678">
        <v>2710.1921000000002</v>
      </c>
      <c r="M4678" t="s">
        <v>90</v>
      </c>
      <c r="N4678" t="s">
        <v>81</v>
      </c>
      <c r="O4678" t="s">
        <v>91</v>
      </c>
      <c r="P4678" t="s">
        <v>100</v>
      </c>
      <c r="Q4678" t="s">
        <v>71</v>
      </c>
      <c r="R4678" t="s">
        <v>5646</v>
      </c>
      <c r="S4678" t="s">
        <v>123</v>
      </c>
      <c r="T4678" t="s">
        <v>95</v>
      </c>
      <c r="U4678" t="s">
        <v>228</v>
      </c>
      <c r="V4678">
        <v>52124</v>
      </c>
      <c r="W4678">
        <v>34662</v>
      </c>
      <c r="X4678">
        <v>12.2</v>
      </c>
      <c r="Y4678">
        <v>14.7</v>
      </c>
      <c r="Z4678">
        <v>43888.66</v>
      </c>
      <c r="AB4678">
        <v>34.619999999999997</v>
      </c>
      <c r="AC4678">
        <v>1519425.41</v>
      </c>
      <c r="AD4678">
        <v>32420114.260000002</v>
      </c>
      <c r="AE4678">
        <v>281.95</v>
      </c>
      <c r="AF4678">
        <v>9140851215.6100006</v>
      </c>
      <c r="AG4678">
        <v>206298.99</v>
      </c>
      <c r="AH4678">
        <v>0</v>
      </c>
      <c r="AI4678">
        <v>0</v>
      </c>
      <c r="AJ4678">
        <v>18.88</v>
      </c>
      <c r="AK4678">
        <v>0</v>
      </c>
      <c r="AL4678">
        <v>0.17599999999999999</v>
      </c>
      <c r="AM4678">
        <v>57059.4</v>
      </c>
      <c r="AN4678">
        <v>681.1</v>
      </c>
      <c r="AO4678">
        <v>460.75</v>
      </c>
      <c r="AP4678">
        <v>313816.83</v>
      </c>
      <c r="AQ4678">
        <v>2096600.63</v>
      </c>
      <c r="AR4678" t="s">
        <v>61</v>
      </c>
      <c r="AS4678" t="s">
        <v>61</v>
      </c>
      <c r="AT4678" t="s">
        <v>62</v>
      </c>
      <c r="AU4678" t="s">
        <v>63</v>
      </c>
    </row>
    <row r="4679" spans="1:47" x14ac:dyDescent="0.25">
      <c r="A4679" t="s">
        <v>6016</v>
      </c>
      <c r="B4679">
        <v>2023</v>
      </c>
      <c r="C4679">
        <v>5</v>
      </c>
      <c r="D4679" t="s">
        <v>77</v>
      </c>
      <c r="E4679" s="1">
        <v>45061</v>
      </c>
      <c r="F4679" s="1">
        <v>45072</v>
      </c>
      <c r="G4679">
        <v>11</v>
      </c>
      <c r="H4679">
        <v>16.7</v>
      </c>
      <c r="I4679" t="s">
        <v>49</v>
      </c>
      <c r="J4679" t="s">
        <v>50</v>
      </c>
      <c r="K4679" t="s">
        <v>51</v>
      </c>
      <c r="L4679">
        <v>2709</v>
      </c>
      <c r="M4679" t="s">
        <v>98</v>
      </c>
      <c r="N4679" t="s">
        <v>81</v>
      </c>
      <c r="O4679" t="s">
        <v>189</v>
      </c>
      <c r="P4679" t="s">
        <v>201</v>
      </c>
      <c r="Q4679" t="s">
        <v>184</v>
      </c>
      <c r="R4679" t="s">
        <v>1022</v>
      </c>
      <c r="S4679" t="s">
        <v>58</v>
      </c>
      <c r="T4679" t="s">
        <v>95</v>
      </c>
      <c r="U4679" t="s">
        <v>103</v>
      </c>
      <c r="V4679">
        <v>181667</v>
      </c>
      <c r="W4679">
        <v>127137</v>
      </c>
      <c r="X4679">
        <v>5.0999999999999996</v>
      </c>
      <c r="Y4679">
        <v>10.8</v>
      </c>
      <c r="Z4679">
        <v>164391.20000000001</v>
      </c>
      <c r="AB4679">
        <v>30.98</v>
      </c>
      <c r="AC4679">
        <v>5092839.38</v>
      </c>
      <c r="AD4679">
        <v>9608665.6400000006</v>
      </c>
      <c r="AE4679">
        <v>280.31</v>
      </c>
      <c r="AF4679">
        <v>2693405065.5500002</v>
      </c>
      <c r="AG4679">
        <v>109546.73</v>
      </c>
      <c r="AH4679">
        <v>2.1</v>
      </c>
      <c r="AI4679">
        <v>31210.27</v>
      </c>
      <c r="AJ4679">
        <v>1.1599999999999999</v>
      </c>
      <c r="AK4679">
        <v>111460.52</v>
      </c>
      <c r="AL4679">
        <v>0.214</v>
      </c>
      <c r="AM4679">
        <v>20562.54</v>
      </c>
      <c r="AN4679">
        <v>384.8</v>
      </c>
      <c r="AO4679">
        <v>489.17</v>
      </c>
      <c r="AP4679">
        <v>188232.62</v>
      </c>
      <c r="AQ4679">
        <v>5442391.54</v>
      </c>
      <c r="AR4679" t="s">
        <v>61</v>
      </c>
      <c r="AS4679" t="s">
        <v>61</v>
      </c>
      <c r="AT4679" t="s">
        <v>62</v>
      </c>
      <c r="AU4679" t="s">
        <v>63</v>
      </c>
    </row>
    <row r="4680" spans="1:47" x14ac:dyDescent="0.25">
      <c r="A4680" t="s">
        <v>6017</v>
      </c>
      <c r="B4680">
        <v>2020</v>
      </c>
      <c r="C4680">
        <v>4</v>
      </c>
      <c r="D4680" t="s">
        <v>77</v>
      </c>
      <c r="E4680" s="1">
        <v>43932</v>
      </c>
      <c r="F4680" s="1">
        <v>43947</v>
      </c>
      <c r="G4680">
        <v>15</v>
      </c>
      <c r="H4680">
        <v>1</v>
      </c>
      <c r="I4680" t="s">
        <v>65</v>
      </c>
      <c r="J4680" t="s">
        <v>50</v>
      </c>
      <c r="K4680" t="s">
        <v>145</v>
      </c>
      <c r="L4680">
        <v>2710.19</v>
      </c>
      <c r="M4680" t="s">
        <v>80</v>
      </c>
      <c r="N4680" t="s">
        <v>168</v>
      </c>
      <c r="O4680" t="s">
        <v>189</v>
      </c>
      <c r="P4680" t="s">
        <v>92</v>
      </c>
      <c r="Q4680" t="s">
        <v>121</v>
      </c>
      <c r="R4680" t="s">
        <v>800</v>
      </c>
      <c r="S4680" t="s">
        <v>170</v>
      </c>
      <c r="T4680" t="s">
        <v>187</v>
      </c>
      <c r="U4680" t="s">
        <v>103</v>
      </c>
      <c r="V4680">
        <v>78197</v>
      </c>
      <c r="W4680">
        <v>53272</v>
      </c>
      <c r="X4680">
        <v>17.600000000000001</v>
      </c>
      <c r="Y4680">
        <v>11.2</v>
      </c>
      <c r="Z4680">
        <v>72108.97</v>
      </c>
      <c r="AB4680">
        <v>52.92</v>
      </c>
      <c r="AC4680">
        <v>3816006.69</v>
      </c>
      <c r="AD4680">
        <v>83723561.799999997</v>
      </c>
      <c r="AE4680">
        <v>163.63999999999999</v>
      </c>
      <c r="AF4680">
        <v>13700523652.950001</v>
      </c>
      <c r="AG4680">
        <v>59191.77</v>
      </c>
      <c r="AH4680">
        <v>1.6</v>
      </c>
      <c r="AI4680">
        <v>29119.27</v>
      </c>
      <c r="AJ4680">
        <v>21.34</v>
      </c>
      <c r="AK4680">
        <v>0</v>
      </c>
      <c r="AL4680">
        <v>0.248</v>
      </c>
      <c r="AM4680">
        <v>207634.43</v>
      </c>
      <c r="AN4680">
        <v>226.9</v>
      </c>
      <c r="AO4680">
        <v>738.92</v>
      </c>
      <c r="AP4680">
        <v>167660.95000000001</v>
      </c>
      <c r="AQ4680">
        <v>4279613.1100000003</v>
      </c>
      <c r="AR4680" t="s">
        <v>61</v>
      </c>
      <c r="AS4680" t="s">
        <v>61</v>
      </c>
      <c r="AT4680" t="s">
        <v>62</v>
      </c>
      <c r="AU4680" t="s">
        <v>63</v>
      </c>
    </row>
    <row r="4681" spans="1:47" x14ac:dyDescent="0.25">
      <c r="A4681" t="s">
        <v>6018</v>
      </c>
      <c r="B4681">
        <v>2020</v>
      </c>
      <c r="C4681">
        <v>7</v>
      </c>
      <c r="D4681" t="s">
        <v>89</v>
      </c>
      <c r="E4681" s="1">
        <v>44019</v>
      </c>
      <c r="F4681" s="1">
        <v>44029</v>
      </c>
      <c r="G4681">
        <v>10</v>
      </c>
      <c r="H4681">
        <v>18.5</v>
      </c>
      <c r="I4681" t="s">
        <v>65</v>
      </c>
      <c r="J4681" t="s">
        <v>50</v>
      </c>
      <c r="K4681" t="s">
        <v>120</v>
      </c>
      <c r="L4681">
        <v>2710.1921000000002</v>
      </c>
      <c r="M4681" t="s">
        <v>52</v>
      </c>
      <c r="N4681" t="s">
        <v>81</v>
      </c>
      <c r="O4681" t="s">
        <v>54</v>
      </c>
      <c r="P4681" t="s">
        <v>82</v>
      </c>
      <c r="Q4681" t="s">
        <v>159</v>
      </c>
      <c r="R4681" t="s">
        <v>890</v>
      </c>
      <c r="S4681" t="s">
        <v>142</v>
      </c>
      <c r="T4681" t="s">
        <v>131</v>
      </c>
      <c r="U4681" t="s">
        <v>110</v>
      </c>
      <c r="V4681">
        <v>59299</v>
      </c>
      <c r="W4681">
        <v>44305</v>
      </c>
      <c r="X4681">
        <v>2.2000000000000002</v>
      </c>
      <c r="Y4681">
        <v>11.4</v>
      </c>
      <c r="Z4681">
        <v>53960.59</v>
      </c>
      <c r="AB4681">
        <v>24.05</v>
      </c>
      <c r="AC4681">
        <v>1297752.19</v>
      </c>
      <c r="AD4681">
        <v>37206366.409999996</v>
      </c>
      <c r="AE4681">
        <v>163.38999999999999</v>
      </c>
      <c r="AF4681">
        <v>6079148207.7299995</v>
      </c>
      <c r="AG4681">
        <v>183877.56</v>
      </c>
      <c r="AH4681">
        <v>0.7</v>
      </c>
      <c r="AI4681">
        <v>8868.4</v>
      </c>
      <c r="AJ4681">
        <v>13.82</v>
      </c>
      <c r="AK4681">
        <v>0</v>
      </c>
      <c r="AL4681">
        <v>0.17899999999999999</v>
      </c>
      <c r="AM4681">
        <v>66599.399999999994</v>
      </c>
      <c r="AN4681">
        <v>388</v>
      </c>
      <c r="AO4681">
        <v>626.20000000000005</v>
      </c>
      <c r="AP4681">
        <v>242965.6</v>
      </c>
      <c r="AQ4681">
        <v>1800063.15</v>
      </c>
      <c r="AR4681" t="s">
        <v>124</v>
      </c>
      <c r="AS4681" t="s">
        <v>61</v>
      </c>
      <c r="AT4681" t="s">
        <v>62</v>
      </c>
      <c r="AU4681" t="s">
        <v>63</v>
      </c>
    </row>
    <row r="4682" spans="1:47" x14ac:dyDescent="0.25">
      <c r="A4682" t="s">
        <v>6019</v>
      </c>
      <c r="B4682">
        <v>2023</v>
      </c>
      <c r="C4682">
        <v>6</v>
      </c>
      <c r="D4682" t="s">
        <v>77</v>
      </c>
      <c r="E4682" s="1">
        <v>45106</v>
      </c>
      <c r="F4682" s="1">
        <v>45112</v>
      </c>
      <c r="G4682">
        <v>6</v>
      </c>
      <c r="H4682">
        <v>11.2</v>
      </c>
      <c r="I4682" t="s">
        <v>65</v>
      </c>
      <c r="J4682" t="s">
        <v>50</v>
      </c>
      <c r="K4682" t="s">
        <v>51</v>
      </c>
      <c r="L4682">
        <v>2709</v>
      </c>
      <c r="M4682" t="s">
        <v>90</v>
      </c>
      <c r="N4682" t="s">
        <v>106</v>
      </c>
      <c r="O4682" t="s">
        <v>54</v>
      </c>
      <c r="P4682" t="s">
        <v>56</v>
      </c>
      <c r="Q4682" t="s">
        <v>83</v>
      </c>
      <c r="R4682" t="s">
        <v>2142</v>
      </c>
      <c r="S4682" t="s">
        <v>170</v>
      </c>
      <c r="T4682" t="s">
        <v>187</v>
      </c>
      <c r="U4682" t="s">
        <v>60</v>
      </c>
      <c r="V4682">
        <v>124461</v>
      </c>
      <c r="W4682">
        <v>84613</v>
      </c>
      <c r="X4682">
        <v>3.3</v>
      </c>
      <c r="Y4682">
        <v>12.6</v>
      </c>
      <c r="Z4682">
        <v>101350.97</v>
      </c>
      <c r="AB4682">
        <v>8.17</v>
      </c>
      <c r="AC4682">
        <v>828037.42</v>
      </c>
      <c r="AD4682">
        <v>8624967.5500000007</v>
      </c>
      <c r="AE4682">
        <v>288.66000000000003</v>
      </c>
      <c r="AF4682">
        <v>2489683132.98</v>
      </c>
      <c r="AG4682">
        <v>42005.42</v>
      </c>
      <c r="AH4682">
        <v>1.5</v>
      </c>
      <c r="AI4682">
        <v>23184.86</v>
      </c>
      <c r="AJ4682">
        <v>21.25</v>
      </c>
      <c r="AK4682">
        <v>0</v>
      </c>
      <c r="AL4682">
        <v>0.186</v>
      </c>
      <c r="AM4682">
        <v>16042.44</v>
      </c>
      <c r="AN4682">
        <v>314.10000000000002</v>
      </c>
      <c r="AO4682">
        <v>723.71</v>
      </c>
      <c r="AP4682">
        <v>227317.31</v>
      </c>
      <c r="AQ4682">
        <v>1136587.45</v>
      </c>
      <c r="AR4682" t="s">
        <v>61</v>
      </c>
      <c r="AS4682" t="s">
        <v>61</v>
      </c>
      <c r="AT4682" t="s">
        <v>62</v>
      </c>
      <c r="AU4682" t="s">
        <v>63</v>
      </c>
    </row>
    <row r="4683" spans="1:47" x14ac:dyDescent="0.25">
      <c r="A4683" t="s">
        <v>6020</v>
      </c>
      <c r="B4683">
        <v>2026</v>
      </c>
      <c r="C4683">
        <v>3</v>
      </c>
      <c r="D4683" t="s">
        <v>48</v>
      </c>
      <c r="E4683" s="1">
        <v>46110</v>
      </c>
      <c r="F4683" s="1">
        <v>46139</v>
      </c>
      <c r="G4683">
        <v>29</v>
      </c>
      <c r="H4683">
        <v>19.100000000000001</v>
      </c>
      <c r="I4683" t="s">
        <v>65</v>
      </c>
      <c r="J4683" t="s">
        <v>134</v>
      </c>
      <c r="K4683" t="s">
        <v>135</v>
      </c>
      <c r="L4683">
        <v>9999.0098999999991</v>
      </c>
      <c r="M4683" t="s">
        <v>114</v>
      </c>
      <c r="N4683" t="s">
        <v>81</v>
      </c>
      <c r="O4683" t="s">
        <v>189</v>
      </c>
      <c r="P4683" t="s">
        <v>56</v>
      </c>
      <c r="Q4683" t="s">
        <v>257</v>
      </c>
      <c r="R4683" t="s">
        <v>1359</v>
      </c>
      <c r="S4683" t="s">
        <v>137</v>
      </c>
      <c r="T4683" t="s">
        <v>148</v>
      </c>
      <c r="U4683" t="s">
        <v>228</v>
      </c>
      <c r="V4683">
        <v>2594</v>
      </c>
      <c r="W4683">
        <v>1759</v>
      </c>
      <c r="X4683">
        <v>18.5</v>
      </c>
      <c r="Y4683">
        <v>13.7</v>
      </c>
      <c r="Z4683">
        <v>2464.25</v>
      </c>
      <c r="AB4683">
        <v>28.02</v>
      </c>
      <c r="AC4683">
        <v>69048.289999999994</v>
      </c>
      <c r="AD4683">
        <v>1096246.26</v>
      </c>
      <c r="AE4683">
        <v>279.74</v>
      </c>
      <c r="AF4683">
        <v>306663928.76999998</v>
      </c>
      <c r="AG4683">
        <v>171542.98</v>
      </c>
      <c r="AH4683">
        <v>1.3</v>
      </c>
      <c r="AI4683">
        <v>14938</v>
      </c>
      <c r="AJ4683">
        <v>13.56</v>
      </c>
      <c r="AK4683">
        <v>0</v>
      </c>
      <c r="AL4683">
        <v>0.33400000000000002</v>
      </c>
      <c r="AM4683">
        <v>3661.46</v>
      </c>
      <c r="AN4683">
        <v>884.1</v>
      </c>
      <c r="AO4683">
        <v>593.39</v>
      </c>
      <c r="AP4683">
        <v>524616.1</v>
      </c>
      <c r="AQ4683">
        <v>783806.83</v>
      </c>
      <c r="AR4683" t="s">
        <v>61</v>
      </c>
      <c r="AS4683" t="s">
        <v>61</v>
      </c>
      <c r="AT4683" t="s">
        <v>62</v>
      </c>
      <c r="AU4683" t="s">
        <v>63</v>
      </c>
    </row>
    <row r="4684" spans="1:47" x14ac:dyDescent="0.25">
      <c r="A4684" t="s">
        <v>6021</v>
      </c>
      <c r="B4684">
        <v>2022</v>
      </c>
      <c r="C4684">
        <v>1</v>
      </c>
      <c r="D4684" t="s">
        <v>48</v>
      </c>
      <c r="E4684" s="1">
        <v>44567</v>
      </c>
      <c r="F4684" s="1">
        <v>44590</v>
      </c>
      <c r="G4684">
        <v>23</v>
      </c>
      <c r="H4684">
        <v>5.2</v>
      </c>
      <c r="I4684" t="s">
        <v>65</v>
      </c>
      <c r="J4684" t="s">
        <v>66</v>
      </c>
      <c r="K4684" t="s">
        <v>251</v>
      </c>
      <c r="L4684">
        <v>8543.7000000000007</v>
      </c>
      <c r="M4684" t="s">
        <v>80</v>
      </c>
      <c r="N4684" t="s">
        <v>53</v>
      </c>
      <c r="O4684" t="s">
        <v>189</v>
      </c>
      <c r="P4684" t="s">
        <v>92</v>
      </c>
      <c r="Q4684" t="s">
        <v>55</v>
      </c>
      <c r="R4684" t="s">
        <v>515</v>
      </c>
      <c r="S4684" t="s">
        <v>156</v>
      </c>
      <c r="T4684" t="s">
        <v>86</v>
      </c>
      <c r="U4684" t="s">
        <v>181</v>
      </c>
      <c r="V4684">
        <v>24219</v>
      </c>
      <c r="W4684">
        <v>14464</v>
      </c>
      <c r="X4684">
        <v>23.1</v>
      </c>
      <c r="Y4684">
        <v>13.4</v>
      </c>
      <c r="Z4684">
        <v>19983.61</v>
      </c>
      <c r="AA4684">
        <v>1427</v>
      </c>
      <c r="AB4684">
        <v>1759.67</v>
      </c>
      <c r="AC4684">
        <v>2511049.09</v>
      </c>
      <c r="AD4684">
        <v>47253244.210000001</v>
      </c>
      <c r="AE4684">
        <v>216.3</v>
      </c>
      <c r="AF4684">
        <v>10220876722.620001</v>
      </c>
      <c r="AG4684">
        <v>122064.11</v>
      </c>
      <c r="AH4684">
        <v>1.1000000000000001</v>
      </c>
      <c r="AI4684">
        <v>10100.120000000001</v>
      </c>
      <c r="AJ4684">
        <v>9.07</v>
      </c>
      <c r="AK4684">
        <v>0</v>
      </c>
      <c r="AL4684">
        <v>7.1999999999999995E-2</v>
      </c>
      <c r="AM4684">
        <v>34022.339999999997</v>
      </c>
      <c r="AN4684">
        <v>938.8</v>
      </c>
      <c r="AO4684">
        <v>677.95</v>
      </c>
      <c r="AP4684">
        <v>636459.46</v>
      </c>
      <c r="AQ4684">
        <v>3313695.12</v>
      </c>
      <c r="AR4684" t="s">
        <v>61</v>
      </c>
      <c r="AS4684" t="s">
        <v>61</v>
      </c>
      <c r="AT4684" t="s">
        <v>62</v>
      </c>
      <c r="AU4684" t="s">
        <v>63</v>
      </c>
    </row>
    <row r="4685" spans="1:47" x14ac:dyDescent="0.25">
      <c r="A4685" t="s">
        <v>6022</v>
      </c>
      <c r="B4685">
        <v>2025</v>
      </c>
      <c r="C4685">
        <v>8</v>
      </c>
      <c r="D4685" t="s">
        <v>89</v>
      </c>
      <c r="E4685" s="1">
        <v>45880</v>
      </c>
      <c r="F4685" s="1">
        <v>45896</v>
      </c>
      <c r="G4685">
        <v>16</v>
      </c>
      <c r="H4685">
        <v>2.9</v>
      </c>
      <c r="I4685" t="s">
        <v>49</v>
      </c>
      <c r="J4685" t="s">
        <v>50</v>
      </c>
      <c r="K4685" t="s">
        <v>145</v>
      </c>
      <c r="L4685">
        <v>2710.19</v>
      </c>
      <c r="M4685" t="s">
        <v>90</v>
      </c>
      <c r="N4685" t="s">
        <v>106</v>
      </c>
      <c r="O4685" t="s">
        <v>91</v>
      </c>
      <c r="P4685" t="s">
        <v>196</v>
      </c>
      <c r="Q4685" t="s">
        <v>82</v>
      </c>
      <c r="R4685" t="s">
        <v>786</v>
      </c>
      <c r="S4685" t="s">
        <v>170</v>
      </c>
      <c r="T4685" t="s">
        <v>131</v>
      </c>
      <c r="U4685" t="s">
        <v>103</v>
      </c>
      <c r="V4685">
        <v>79696</v>
      </c>
      <c r="W4685">
        <v>53042</v>
      </c>
      <c r="X4685">
        <v>4.3</v>
      </c>
      <c r="Y4685">
        <v>14.4</v>
      </c>
      <c r="Z4685">
        <v>63970.57</v>
      </c>
      <c r="AB4685">
        <v>32.450000000000003</v>
      </c>
      <c r="AC4685">
        <v>2075845</v>
      </c>
      <c r="AD4685">
        <v>64340959.600000001</v>
      </c>
      <c r="AE4685">
        <v>282.68</v>
      </c>
      <c r="AF4685">
        <v>18187902459.73</v>
      </c>
      <c r="AG4685">
        <v>32305.53</v>
      </c>
      <c r="AH4685">
        <v>0.5</v>
      </c>
      <c r="AI4685">
        <v>4153.84</v>
      </c>
      <c r="AJ4685">
        <v>7.39</v>
      </c>
      <c r="AK4685">
        <v>4754796.91</v>
      </c>
      <c r="AL4685">
        <v>9.7000000000000003E-2</v>
      </c>
      <c r="AM4685">
        <v>62410.73</v>
      </c>
      <c r="AN4685">
        <v>670.5</v>
      </c>
      <c r="AO4685">
        <v>404.12</v>
      </c>
      <c r="AP4685">
        <v>270962.46000000002</v>
      </c>
      <c r="AQ4685">
        <v>2445677.56</v>
      </c>
      <c r="AR4685" t="s">
        <v>61</v>
      </c>
      <c r="AS4685" t="s">
        <v>61</v>
      </c>
      <c r="AT4685" t="s">
        <v>62</v>
      </c>
      <c r="AU4685" t="s">
        <v>63</v>
      </c>
    </row>
    <row r="4686" spans="1:47" x14ac:dyDescent="0.25">
      <c r="A4686" t="s">
        <v>6023</v>
      </c>
      <c r="B4686">
        <v>2021</v>
      </c>
      <c r="C4686">
        <v>8</v>
      </c>
      <c r="D4686" t="s">
        <v>89</v>
      </c>
      <c r="E4686" s="1">
        <v>44434</v>
      </c>
      <c r="F4686" s="1">
        <v>44454</v>
      </c>
      <c r="G4686">
        <v>20</v>
      </c>
      <c r="H4686">
        <v>4.5</v>
      </c>
      <c r="I4686" t="s">
        <v>49</v>
      </c>
      <c r="J4686" t="s">
        <v>239</v>
      </c>
      <c r="K4686" t="s">
        <v>265</v>
      </c>
      <c r="L4686">
        <v>3102.1</v>
      </c>
      <c r="M4686" t="s">
        <v>80</v>
      </c>
      <c r="N4686" t="s">
        <v>106</v>
      </c>
      <c r="O4686" t="s">
        <v>91</v>
      </c>
      <c r="P4686" t="s">
        <v>71</v>
      </c>
      <c r="Q4686" t="s">
        <v>92</v>
      </c>
      <c r="R4686" t="s">
        <v>3966</v>
      </c>
      <c r="S4686" t="s">
        <v>161</v>
      </c>
      <c r="T4686" t="s">
        <v>74</v>
      </c>
      <c r="U4686" t="s">
        <v>228</v>
      </c>
      <c r="V4686">
        <v>17957</v>
      </c>
      <c r="W4686">
        <v>11268</v>
      </c>
      <c r="X4686">
        <v>6.4</v>
      </c>
      <c r="Y4686">
        <v>10.6</v>
      </c>
      <c r="Z4686">
        <v>16186.61</v>
      </c>
      <c r="AB4686">
        <v>27.39</v>
      </c>
      <c r="AC4686">
        <v>443351.25</v>
      </c>
      <c r="AD4686">
        <v>5471074.1799999997</v>
      </c>
      <c r="AE4686">
        <v>165.08</v>
      </c>
      <c r="AF4686">
        <v>903164925.63</v>
      </c>
      <c r="AG4686">
        <v>77104.09</v>
      </c>
      <c r="AH4686">
        <v>1.5</v>
      </c>
      <c r="AI4686">
        <v>46864.95</v>
      </c>
      <c r="AJ4686">
        <v>23.67</v>
      </c>
      <c r="AK4686">
        <v>1295003.26</v>
      </c>
      <c r="AL4686">
        <v>0.123</v>
      </c>
      <c r="AM4686">
        <v>6729.42</v>
      </c>
      <c r="AN4686">
        <v>745.5</v>
      </c>
      <c r="AO4686">
        <v>565.04999999999995</v>
      </c>
      <c r="AP4686">
        <v>421244.77</v>
      </c>
      <c r="AQ4686">
        <v>995294.48</v>
      </c>
      <c r="AR4686" t="s">
        <v>61</v>
      </c>
      <c r="AS4686" t="s">
        <v>61</v>
      </c>
      <c r="AT4686" t="s">
        <v>62</v>
      </c>
      <c r="AU4686" t="s">
        <v>63</v>
      </c>
    </row>
    <row r="4687" spans="1:47" x14ac:dyDescent="0.25">
      <c r="A4687" t="s">
        <v>6024</v>
      </c>
      <c r="B4687">
        <v>2025</v>
      </c>
      <c r="C4687">
        <v>3</v>
      </c>
      <c r="D4687" t="s">
        <v>48</v>
      </c>
      <c r="E4687" s="1">
        <v>45719</v>
      </c>
      <c r="F4687" s="1">
        <v>45736</v>
      </c>
      <c r="G4687">
        <v>17</v>
      </c>
      <c r="H4687">
        <v>9.6</v>
      </c>
      <c r="I4687" t="s">
        <v>49</v>
      </c>
      <c r="J4687" t="s">
        <v>50</v>
      </c>
      <c r="K4687" t="s">
        <v>145</v>
      </c>
      <c r="L4687">
        <v>2710.19</v>
      </c>
      <c r="M4687" t="s">
        <v>114</v>
      </c>
      <c r="N4687" t="s">
        <v>53</v>
      </c>
      <c r="O4687" t="s">
        <v>189</v>
      </c>
      <c r="P4687" t="s">
        <v>127</v>
      </c>
      <c r="Q4687" t="s">
        <v>128</v>
      </c>
      <c r="R4687" t="s">
        <v>374</v>
      </c>
      <c r="S4687" t="s">
        <v>170</v>
      </c>
      <c r="T4687" t="s">
        <v>59</v>
      </c>
      <c r="U4687" t="s">
        <v>60</v>
      </c>
      <c r="V4687">
        <v>117597</v>
      </c>
      <c r="W4687">
        <v>73247</v>
      </c>
      <c r="X4687">
        <v>13.7</v>
      </c>
      <c r="Y4687">
        <v>14.3</v>
      </c>
      <c r="Z4687">
        <v>97914.85</v>
      </c>
      <c r="AB4687">
        <v>53.67</v>
      </c>
      <c r="AC4687">
        <v>5255090</v>
      </c>
      <c r="AD4687">
        <v>57881384.43</v>
      </c>
      <c r="AE4687">
        <v>278.60000000000002</v>
      </c>
      <c r="AF4687">
        <v>16125753702.200001</v>
      </c>
      <c r="AG4687">
        <v>94204.5</v>
      </c>
      <c r="AH4687">
        <v>0</v>
      </c>
      <c r="AI4687">
        <v>0</v>
      </c>
      <c r="AJ4687">
        <v>19.809999999999999</v>
      </c>
      <c r="AK4687">
        <v>11466302.26</v>
      </c>
      <c r="AL4687">
        <v>0.23300000000000001</v>
      </c>
      <c r="AM4687">
        <v>134863.63</v>
      </c>
      <c r="AN4687">
        <v>443.2</v>
      </c>
      <c r="AO4687">
        <v>714.6</v>
      </c>
      <c r="AP4687">
        <v>316710.71999999997</v>
      </c>
      <c r="AQ4687">
        <v>5800868.8499999996</v>
      </c>
      <c r="AR4687" t="s">
        <v>61</v>
      </c>
      <c r="AS4687" t="s">
        <v>61</v>
      </c>
      <c r="AT4687" t="s">
        <v>62</v>
      </c>
      <c r="AU4687" t="s">
        <v>63</v>
      </c>
    </row>
    <row r="4688" spans="1:47" x14ac:dyDescent="0.25">
      <c r="A4688" t="s">
        <v>6025</v>
      </c>
      <c r="B4688">
        <v>2024</v>
      </c>
      <c r="C4688">
        <v>1</v>
      </c>
      <c r="D4688" t="s">
        <v>48</v>
      </c>
      <c r="E4688" s="1">
        <v>45295</v>
      </c>
      <c r="F4688" s="1">
        <v>45316</v>
      </c>
      <c r="G4688">
        <v>21</v>
      </c>
      <c r="H4688">
        <v>19.399999999999999</v>
      </c>
      <c r="I4688" t="s">
        <v>65</v>
      </c>
      <c r="J4688" t="s">
        <v>66</v>
      </c>
      <c r="K4688" t="s">
        <v>153</v>
      </c>
      <c r="L4688">
        <v>6309</v>
      </c>
      <c r="M4688" t="s">
        <v>52</v>
      </c>
      <c r="N4688" t="s">
        <v>53</v>
      </c>
      <c r="O4688" t="s">
        <v>91</v>
      </c>
      <c r="P4688" t="s">
        <v>226</v>
      </c>
      <c r="Q4688" t="s">
        <v>196</v>
      </c>
      <c r="R4688" t="s">
        <v>1417</v>
      </c>
      <c r="S4688" t="s">
        <v>156</v>
      </c>
      <c r="T4688" t="s">
        <v>131</v>
      </c>
      <c r="U4688" t="s">
        <v>96</v>
      </c>
      <c r="V4688">
        <v>6166</v>
      </c>
      <c r="W4688">
        <v>4613</v>
      </c>
      <c r="X4688">
        <v>11.3</v>
      </c>
      <c r="Y4688">
        <v>11.5</v>
      </c>
      <c r="Z4688">
        <v>5703.25</v>
      </c>
      <c r="AA4688">
        <v>407</v>
      </c>
      <c r="AB4688">
        <v>2801.93</v>
      </c>
      <c r="AC4688">
        <v>1140385.51</v>
      </c>
      <c r="AD4688">
        <v>24021347.579999998</v>
      </c>
      <c r="AE4688">
        <v>281.66000000000003</v>
      </c>
      <c r="AF4688">
        <v>6765852759.3800001</v>
      </c>
      <c r="AG4688">
        <v>90094.66</v>
      </c>
      <c r="AH4688">
        <v>0</v>
      </c>
      <c r="AI4688">
        <v>0</v>
      </c>
      <c r="AJ4688">
        <v>8.25</v>
      </c>
      <c r="AK4688">
        <v>0</v>
      </c>
      <c r="AL4688">
        <v>0.11700000000000001</v>
      </c>
      <c r="AM4688">
        <v>28104.98</v>
      </c>
      <c r="AN4688">
        <v>890.2</v>
      </c>
      <c r="AO4688">
        <v>640.32000000000005</v>
      </c>
      <c r="AP4688">
        <v>570012.86</v>
      </c>
      <c r="AQ4688">
        <v>1828598.01</v>
      </c>
      <c r="AR4688" t="s">
        <v>61</v>
      </c>
      <c r="AS4688" t="s">
        <v>61</v>
      </c>
      <c r="AT4688" t="s">
        <v>62</v>
      </c>
      <c r="AU4688" t="s">
        <v>63</v>
      </c>
    </row>
    <row r="4689" spans="1:47" x14ac:dyDescent="0.25">
      <c r="A4689" t="s">
        <v>6026</v>
      </c>
      <c r="B4689">
        <v>2023</v>
      </c>
      <c r="C4689">
        <v>11</v>
      </c>
      <c r="D4689" t="s">
        <v>119</v>
      </c>
      <c r="E4689" s="1">
        <v>45256</v>
      </c>
      <c r="F4689" s="1">
        <v>45271</v>
      </c>
      <c r="G4689">
        <v>15</v>
      </c>
      <c r="H4689">
        <v>5.3</v>
      </c>
      <c r="I4689" t="s">
        <v>65</v>
      </c>
      <c r="J4689" t="s">
        <v>50</v>
      </c>
      <c r="K4689" t="s">
        <v>145</v>
      </c>
      <c r="L4689">
        <v>2710.19</v>
      </c>
      <c r="M4689" t="s">
        <v>114</v>
      </c>
      <c r="N4689" t="s">
        <v>53</v>
      </c>
      <c r="O4689" t="s">
        <v>91</v>
      </c>
      <c r="P4689" t="s">
        <v>184</v>
      </c>
      <c r="Q4689" t="s">
        <v>154</v>
      </c>
      <c r="R4689" t="s">
        <v>1564</v>
      </c>
      <c r="S4689" t="s">
        <v>170</v>
      </c>
      <c r="T4689" t="s">
        <v>95</v>
      </c>
      <c r="U4689" t="s">
        <v>110</v>
      </c>
      <c r="V4689">
        <v>88284</v>
      </c>
      <c r="W4689">
        <v>61328</v>
      </c>
      <c r="X4689">
        <v>21.7</v>
      </c>
      <c r="Y4689">
        <v>10.7</v>
      </c>
      <c r="Z4689">
        <v>72989.58</v>
      </c>
      <c r="AB4689">
        <v>24.6</v>
      </c>
      <c r="AC4689">
        <v>1795543.67</v>
      </c>
      <c r="AD4689">
        <v>43140491.259999998</v>
      </c>
      <c r="AE4689">
        <v>284.33</v>
      </c>
      <c r="AF4689">
        <v>12266135879.959999</v>
      </c>
      <c r="AG4689">
        <v>230605.66</v>
      </c>
      <c r="AH4689">
        <v>0.4</v>
      </c>
      <c r="AI4689">
        <v>3486.28</v>
      </c>
      <c r="AJ4689">
        <v>11.92</v>
      </c>
      <c r="AK4689">
        <v>0</v>
      </c>
      <c r="AL4689">
        <v>0.32300000000000001</v>
      </c>
      <c r="AM4689">
        <v>139343.79</v>
      </c>
      <c r="AN4689">
        <v>817.5</v>
      </c>
      <c r="AO4689">
        <v>407.45</v>
      </c>
      <c r="AP4689">
        <v>333090.38</v>
      </c>
      <c r="AQ4689">
        <v>2502069.7799999998</v>
      </c>
      <c r="AR4689" t="s">
        <v>61</v>
      </c>
      <c r="AS4689" t="s">
        <v>61</v>
      </c>
      <c r="AT4689" t="s">
        <v>62</v>
      </c>
      <c r="AU4689" t="s">
        <v>117</v>
      </c>
    </row>
    <row r="4690" spans="1:47" x14ac:dyDescent="0.25">
      <c r="A4690" t="s">
        <v>6027</v>
      </c>
      <c r="B4690">
        <v>2026</v>
      </c>
      <c r="C4690">
        <v>1</v>
      </c>
      <c r="D4690" t="s">
        <v>48</v>
      </c>
      <c r="E4690" s="1">
        <v>46049</v>
      </c>
      <c r="F4690" s="1">
        <v>46074</v>
      </c>
      <c r="G4690">
        <v>25</v>
      </c>
      <c r="H4690">
        <v>4.0999999999999996</v>
      </c>
      <c r="I4690" t="s">
        <v>49</v>
      </c>
      <c r="J4690" t="s">
        <v>78</v>
      </c>
      <c r="K4690" t="s">
        <v>105</v>
      </c>
      <c r="L4690">
        <v>1201.9000000000001</v>
      </c>
      <c r="M4690" t="s">
        <v>80</v>
      </c>
      <c r="N4690" t="s">
        <v>168</v>
      </c>
      <c r="O4690" t="s">
        <v>200</v>
      </c>
      <c r="P4690" t="s">
        <v>55</v>
      </c>
      <c r="Q4690" t="s">
        <v>226</v>
      </c>
      <c r="R4690" t="s">
        <v>1755</v>
      </c>
      <c r="S4690" t="s">
        <v>85</v>
      </c>
      <c r="T4690" t="s">
        <v>187</v>
      </c>
      <c r="U4690" t="s">
        <v>96</v>
      </c>
      <c r="V4690">
        <v>37845</v>
      </c>
      <c r="W4690">
        <v>27751</v>
      </c>
      <c r="X4690">
        <v>18.7</v>
      </c>
      <c r="Y4690">
        <v>14.5</v>
      </c>
      <c r="Z4690">
        <v>33987.69</v>
      </c>
      <c r="AB4690">
        <v>38.82</v>
      </c>
      <c r="AC4690">
        <v>1319402.1299999999</v>
      </c>
      <c r="AD4690">
        <v>35534469.770000003</v>
      </c>
      <c r="AE4690">
        <v>277.38</v>
      </c>
      <c r="AF4690">
        <v>9856551224.7999992</v>
      </c>
      <c r="AG4690">
        <v>54551.77</v>
      </c>
      <c r="AH4690">
        <v>0.5</v>
      </c>
      <c r="AI4690">
        <v>4165.24</v>
      </c>
      <c r="AJ4690">
        <v>5.61</v>
      </c>
      <c r="AK4690">
        <v>1993483.75</v>
      </c>
      <c r="AL4690">
        <v>0.182</v>
      </c>
      <c r="AM4690">
        <v>64672.73</v>
      </c>
      <c r="AN4690">
        <v>1033.7</v>
      </c>
      <c r="AO4690">
        <v>481.01</v>
      </c>
      <c r="AP4690">
        <v>497220.04</v>
      </c>
      <c r="AQ4690">
        <v>1940011.91</v>
      </c>
      <c r="AR4690" t="s">
        <v>61</v>
      </c>
      <c r="AS4690" t="s">
        <v>61</v>
      </c>
      <c r="AT4690" t="s">
        <v>62</v>
      </c>
      <c r="AU4690" t="s">
        <v>63</v>
      </c>
    </row>
    <row r="4691" spans="1:47" x14ac:dyDescent="0.25">
      <c r="A4691" t="s">
        <v>6028</v>
      </c>
      <c r="B4691">
        <v>2025</v>
      </c>
      <c r="C4691">
        <v>8</v>
      </c>
      <c r="D4691" t="s">
        <v>89</v>
      </c>
      <c r="E4691" s="1">
        <v>45892</v>
      </c>
      <c r="F4691" s="1">
        <v>45916</v>
      </c>
      <c r="G4691">
        <v>24</v>
      </c>
      <c r="H4691">
        <v>4</v>
      </c>
      <c r="I4691" t="s">
        <v>49</v>
      </c>
      <c r="J4691" t="s">
        <v>66</v>
      </c>
      <c r="K4691" t="s">
        <v>67</v>
      </c>
      <c r="L4691">
        <v>8479.8989999999994</v>
      </c>
      <c r="M4691" t="s">
        <v>68</v>
      </c>
      <c r="N4691" t="s">
        <v>69</v>
      </c>
      <c r="O4691" t="s">
        <v>91</v>
      </c>
      <c r="P4691" t="s">
        <v>150</v>
      </c>
      <c r="Q4691" t="s">
        <v>92</v>
      </c>
      <c r="R4691" t="s">
        <v>2629</v>
      </c>
      <c r="S4691" t="s">
        <v>73</v>
      </c>
      <c r="T4691" t="s">
        <v>86</v>
      </c>
      <c r="U4691" t="s">
        <v>143</v>
      </c>
      <c r="V4691">
        <v>3604</v>
      </c>
      <c r="W4691">
        <v>2683</v>
      </c>
      <c r="X4691">
        <v>12.6</v>
      </c>
      <c r="Y4691">
        <v>14.3</v>
      </c>
      <c r="Z4691">
        <v>2862.57</v>
      </c>
      <c r="AB4691">
        <v>20.350000000000001</v>
      </c>
      <c r="AC4691">
        <v>58253.3</v>
      </c>
      <c r="AD4691">
        <v>1424443.46</v>
      </c>
      <c r="AE4691">
        <v>275.20999999999998</v>
      </c>
      <c r="AF4691">
        <v>392021084.63</v>
      </c>
      <c r="AG4691">
        <v>244134.39</v>
      </c>
      <c r="AH4691">
        <v>0.5</v>
      </c>
      <c r="AI4691">
        <v>7447.52</v>
      </c>
      <c r="AJ4691">
        <v>2.77</v>
      </c>
      <c r="AK4691">
        <v>39457.08</v>
      </c>
      <c r="AL4691">
        <v>5.0999999999999997E-2</v>
      </c>
      <c r="AM4691">
        <v>726.47</v>
      </c>
      <c r="AN4691">
        <v>654.1</v>
      </c>
      <c r="AO4691">
        <v>698.14</v>
      </c>
      <c r="AP4691">
        <v>456653.37</v>
      </c>
      <c r="AQ4691">
        <v>767215.05</v>
      </c>
      <c r="AR4691" t="s">
        <v>61</v>
      </c>
      <c r="AS4691" t="s">
        <v>61</v>
      </c>
      <c r="AT4691" t="s">
        <v>62</v>
      </c>
      <c r="AU4691" t="s">
        <v>63</v>
      </c>
    </row>
    <row r="4692" spans="1:47" x14ac:dyDescent="0.25">
      <c r="A4692" t="s">
        <v>6029</v>
      </c>
      <c r="B4692">
        <v>2025</v>
      </c>
      <c r="C4692">
        <v>4</v>
      </c>
      <c r="D4692" t="s">
        <v>77</v>
      </c>
      <c r="E4692" s="1">
        <v>45773</v>
      </c>
      <c r="F4692" s="1">
        <v>45788</v>
      </c>
      <c r="G4692">
        <v>15</v>
      </c>
      <c r="H4692">
        <v>10.1</v>
      </c>
      <c r="I4692" t="s">
        <v>65</v>
      </c>
      <c r="J4692" t="s">
        <v>66</v>
      </c>
      <c r="K4692" t="s">
        <v>251</v>
      </c>
      <c r="L4692">
        <v>8543.7000000000007</v>
      </c>
      <c r="M4692" t="s">
        <v>80</v>
      </c>
      <c r="N4692" t="s">
        <v>69</v>
      </c>
      <c r="O4692" t="s">
        <v>54</v>
      </c>
      <c r="P4692" t="s">
        <v>82</v>
      </c>
      <c r="Q4692" t="s">
        <v>196</v>
      </c>
      <c r="R4692" t="s">
        <v>1609</v>
      </c>
      <c r="S4692" t="s">
        <v>156</v>
      </c>
      <c r="T4692" t="s">
        <v>162</v>
      </c>
      <c r="U4692" t="s">
        <v>110</v>
      </c>
      <c r="V4692">
        <v>22224</v>
      </c>
      <c r="W4692">
        <v>14234</v>
      </c>
      <c r="X4692">
        <v>15.9</v>
      </c>
      <c r="Y4692">
        <v>10.8</v>
      </c>
      <c r="Z4692">
        <v>17676.099999999999</v>
      </c>
      <c r="AA4692">
        <v>1262</v>
      </c>
      <c r="AB4692">
        <v>2725.21</v>
      </c>
      <c r="AC4692">
        <v>3439215.02</v>
      </c>
      <c r="AD4692">
        <v>50287443.93</v>
      </c>
      <c r="AE4692">
        <v>277.58</v>
      </c>
      <c r="AF4692">
        <v>13958788686.09</v>
      </c>
      <c r="AG4692">
        <v>30201.8</v>
      </c>
      <c r="AH4692">
        <v>0</v>
      </c>
      <c r="AI4692">
        <v>0</v>
      </c>
      <c r="AJ4692">
        <v>11.61</v>
      </c>
      <c r="AK4692">
        <v>0</v>
      </c>
      <c r="AL4692">
        <v>0.27400000000000002</v>
      </c>
      <c r="AM4692">
        <v>137787.6</v>
      </c>
      <c r="AN4692">
        <v>543.79999999999995</v>
      </c>
      <c r="AO4692">
        <v>675.07</v>
      </c>
      <c r="AP4692">
        <v>367103.07</v>
      </c>
      <c r="AQ4692">
        <v>3974307.49</v>
      </c>
      <c r="AR4692" t="s">
        <v>61</v>
      </c>
      <c r="AS4692" t="s">
        <v>61</v>
      </c>
      <c r="AT4692" t="s">
        <v>62</v>
      </c>
      <c r="AU4692" t="s">
        <v>63</v>
      </c>
    </row>
    <row r="4693" spans="1:47" x14ac:dyDescent="0.25">
      <c r="A4693" t="s">
        <v>6030</v>
      </c>
      <c r="B4693">
        <v>2022</v>
      </c>
      <c r="C4693">
        <v>11</v>
      </c>
      <c r="D4693" t="s">
        <v>119</v>
      </c>
      <c r="E4693" s="1">
        <v>44895</v>
      </c>
      <c r="F4693" s="1">
        <v>44911</v>
      </c>
      <c r="G4693">
        <v>16</v>
      </c>
      <c r="H4693">
        <v>1.2</v>
      </c>
      <c r="I4693" t="s">
        <v>65</v>
      </c>
      <c r="J4693" t="s">
        <v>50</v>
      </c>
      <c r="K4693" t="s">
        <v>120</v>
      </c>
      <c r="L4693">
        <v>2710.1921000000002</v>
      </c>
      <c r="M4693" t="s">
        <v>90</v>
      </c>
      <c r="N4693" t="s">
        <v>81</v>
      </c>
      <c r="O4693" t="s">
        <v>107</v>
      </c>
      <c r="P4693" t="s">
        <v>128</v>
      </c>
      <c r="Q4693" t="s">
        <v>150</v>
      </c>
      <c r="R4693" t="s">
        <v>1983</v>
      </c>
      <c r="S4693" t="s">
        <v>142</v>
      </c>
      <c r="T4693" t="s">
        <v>86</v>
      </c>
      <c r="U4693" t="s">
        <v>228</v>
      </c>
      <c r="V4693">
        <v>53938</v>
      </c>
      <c r="W4693">
        <v>32685</v>
      </c>
      <c r="X4693">
        <v>23.8</v>
      </c>
      <c r="Y4693">
        <v>11.9</v>
      </c>
      <c r="Z4693">
        <v>42955.66</v>
      </c>
      <c r="AB4693">
        <v>12.45</v>
      </c>
      <c r="AC4693">
        <v>534797.97</v>
      </c>
      <c r="AD4693">
        <v>22346393.449999999</v>
      </c>
      <c r="AE4693">
        <v>216.69</v>
      </c>
      <c r="AF4693">
        <v>4842239996.6800003</v>
      </c>
      <c r="AG4693">
        <v>234536.9</v>
      </c>
      <c r="AH4693">
        <v>0.3</v>
      </c>
      <c r="AI4693">
        <v>9639.36</v>
      </c>
      <c r="AJ4693">
        <v>8.86</v>
      </c>
      <c r="AK4693">
        <v>0</v>
      </c>
      <c r="AL4693">
        <v>0.223</v>
      </c>
      <c r="AM4693">
        <v>49832.46</v>
      </c>
      <c r="AN4693">
        <v>268.3</v>
      </c>
      <c r="AO4693">
        <v>552.87</v>
      </c>
      <c r="AP4693">
        <v>148335.01999999999</v>
      </c>
      <c r="AQ4693">
        <v>977141.71</v>
      </c>
      <c r="AR4693" t="s">
        <v>61</v>
      </c>
      <c r="AS4693" t="s">
        <v>61</v>
      </c>
      <c r="AT4693" t="s">
        <v>62</v>
      </c>
      <c r="AU4693" t="s">
        <v>63</v>
      </c>
    </row>
    <row r="4694" spans="1:47" x14ac:dyDescent="0.25">
      <c r="A4694" t="s">
        <v>6031</v>
      </c>
      <c r="B4694">
        <v>2024</v>
      </c>
      <c r="C4694">
        <v>3</v>
      </c>
      <c r="D4694" t="s">
        <v>48</v>
      </c>
      <c r="E4694" s="1">
        <v>45372</v>
      </c>
      <c r="F4694" s="1">
        <v>45384</v>
      </c>
      <c r="G4694">
        <v>12</v>
      </c>
      <c r="H4694">
        <v>3.6</v>
      </c>
      <c r="I4694" t="s">
        <v>65</v>
      </c>
      <c r="J4694" t="s">
        <v>50</v>
      </c>
      <c r="K4694" t="s">
        <v>183</v>
      </c>
      <c r="L4694">
        <v>2710.19</v>
      </c>
      <c r="M4694" t="s">
        <v>90</v>
      </c>
      <c r="N4694" t="s">
        <v>106</v>
      </c>
      <c r="O4694" t="s">
        <v>200</v>
      </c>
      <c r="P4694" t="s">
        <v>70</v>
      </c>
      <c r="Q4694" t="s">
        <v>127</v>
      </c>
      <c r="R4694" t="s">
        <v>446</v>
      </c>
      <c r="S4694" t="s">
        <v>186</v>
      </c>
      <c r="T4694" t="s">
        <v>95</v>
      </c>
      <c r="U4694" t="s">
        <v>75</v>
      </c>
      <c r="V4694">
        <v>76542</v>
      </c>
      <c r="W4694">
        <v>53532</v>
      </c>
      <c r="X4694">
        <v>16.899999999999999</v>
      </c>
      <c r="Y4694">
        <v>12.8</v>
      </c>
      <c r="Z4694">
        <v>71981.78</v>
      </c>
      <c r="AB4694">
        <v>27.64</v>
      </c>
      <c r="AC4694">
        <v>1989576.4</v>
      </c>
      <c r="AD4694">
        <v>27373231.300000001</v>
      </c>
      <c r="AE4694">
        <v>282.58</v>
      </c>
      <c r="AF4694">
        <v>7735127700.75</v>
      </c>
      <c r="AG4694">
        <v>221019.91</v>
      </c>
      <c r="AH4694">
        <v>0.9</v>
      </c>
      <c r="AI4694">
        <v>22596.22</v>
      </c>
      <c r="AJ4694">
        <v>15.39</v>
      </c>
      <c r="AK4694">
        <v>0</v>
      </c>
      <c r="AL4694">
        <v>0.19400000000000001</v>
      </c>
      <c r="AM4694">
        <v>53104.07</v>
      </c>
      <c r="AN4694">
        <v>275.7</v>
      </c>
      <c r="AO4694">
        <v>645.78</v>
      </c>
      <c r="AP4694">
        <v>178041.55</v>
      </c>
      <c r="AQ4694">
        <v>2464338.15</v>
      </c>
      <c r="AR4694" t="s">
        <v>61</v>
      </c>
      <c r="AS4694" t="s">
        <v>124</v>
      </c>
      <c r="AT4694" t="s">
        <v>62</v>
      </c>
      <c r="AU4694" t="s">
        <v>63</v>
      </c>
    </row>
    <row r="4695" spans="1:47" x14ac:dyDescent="0.25">
      <c r="A4695" t="s">
        <v>6032</v>
      </c>
      <c r="B4695">
        <v>2024</v>
      </c>
      <c r="C4695">
        <v>5</v>
      </c>
      <c r="D4695" t="s">
        <v>77</v>
      </c>
      <c r="E4695" s="1">
        <v>45442</v>
      </c>
      <c r="F4695" s="1">
        <v>45454</v>
      </c>
      <c r="G4695">
        <v>12</v>
      </c>
      <c r="I4695" t="s">
        <v>65</v>
      </c>
      <c r="J4695" t="s">
        <v>50</v>
      </c>
      <c r="K4695" t="s">
        <v>223</v>
      </c>
      <c r="L4695">
        <v>2710.1109999999999</v>
      </c>
      <c r="M4695" t="s">
        <v>52</v>
      </c>
      <c r="N4695" t="s">
        <v>81</v>
      </c>
      <c r="O4695" t="s">
        <v>54</v>
      </c>
      <c r="P4695" t="s">
        <v>70</v>
      </c>
      <c r="Q4695" t="s">
        <v>154</v>
      </c>
      <c r="R4695" t="s">
        <v>207</v>
      </c>
      <c r="S4695" t="s">
        <v>186</v>
      </c>
      <c r="T4695" t="s">
        <v>102</v>
      </c>
      <c r="U4695" t="s">
        <v>213</v>
      </c>
      <c r="V4695">
        <v>149238</v>
      </c>
      <c r="W4695">
        <v>104802</v>
      </c>
      <c r="X4695">
        <v>20</v>
      </c>
      <c r="Y4695">
        <v>14.7</v>
      </c>
      <c r="Z4695">
        <v>115507.48</v>
      </c>
      <c r="AB4695">
        <v>38</v>
      </c>
      <c r="AC4695">
        <v>4389284.24</v>
      </c>
      <c r="AD4695">
        <v>73015743.329999998</v>
      </c>
      <c r="AE4695">
        <v>282.83999999999997</v>
      </c>
      <c r="AF4695">
        <v>20651772843.459999</v>
      </c>
      <c r="AG4695">
        <v>100580.02</v>
      </c>
      <c r="AH4695">
        <v>1.1000000000000001</v>
      </c>
      <c r="AI4695">
        <v>15762.39</v>
      </c>
      <c r="AJ4695">
        <v>4.8</v>
      </c>
      <c r="AK4695">
        <v>0</v>
      </c>
      <c r="AL4695">
        <v>5.6000000000000001E-2</v>
      </c>
      <c r="AM4695">
        <v>40888.82</v>
      </c>
      <c r="AN4695">
        <v>313.60000000000002</v>
      </c>
      <c r="AO4695">
        <v>402.89</v>
      </c>
      <c r="AP4695">
        <v>126346.3</v>
      </c>
      <c r="AQ4695">
        <v>4672861.7699999996</v>
      </c>
      <c r="AR4695" t="s">
        <v>61</v>
      </c>
      <c r="AS4695" t="s">
        <v>61</v>
      </c>
      <c r="AT4695" t="s">
        <v>62</v>
      </c>
      <c r="AU4695" t="s">
        <v>63</v>
      </c>
    </row>
    <row r="4696" spans="1:47" x14ac:dyDescent="0.25">
      <c r="A4696" t="s">
        <v>6033</v>
      </c>
      <c r="B4696">
        <v>2021</v>
      </c>
      <c r="C4696">
        <v>9</v>
      </c>
      <c r="D4696" t="s">
        <v>89</v>
      </c>
      <c r="E4696" s="1">
        <v>44444</v>
      </c>
      <c r="F4696" s="1">
        <v>44463</v>
      </c>
      <c r="G4696">
        <v>19</v>
      </c>
      <c r="H4696">
        <v>14.8</v>
      </c>
      <c r="I4696" t="s">
        <v>49</v>
      </c>
      <c r="J4696" t="s">
        <v>78</v>
      </c>
      <c r="K4696" t="s">
        <v>177</v>
      </c>
      <c r="L4696">
        <v>1001.99</v>
      </c>
      <c r="M4696" t="s">
        <v>80</v>
      </c>
      <c r="N4696" t="s">
        <v>69</v>
      </c>
      <c r="O4696" t="s">
        <v>200</v>
      </c>
      <c r="P4696" t="s">
        <v>150</v>
      </c>
      <c r="Q4696" t="s">
        <v>92</v>
      </c>
      <c r="R4696" t="s">
        <v>1105</v>
      </c>
      <c r="S4696" t="s">
        <v>130</v>
      </c>
      <c r="T4696" t="s">
        <v>74</v>
      </c>
      <c r="U4696" t="s">
        <v>213</v>
      </c>
      <c r="V4696">
        <v>60567</v>
      </c>
      <c r="W4696">
        <v>34349</v>
      </c>
      <c r="X4696">
        <v>19</v>
      </c>
      <c r="Y4696">
        <v>12.9</v>
      </c>
      <c r="Z4696">
        <v>55456.74</v>
      </c>
      <c r="AB4696">
        <v>22.82</v>
      </c>
      <c r="AC4696">
        <v>1265522.81</v>
      </c>
      <c r="AD4696">
        <v>17095094.670000002</v>
      </c>
      <c r="AE4696">
        <v>174.41</v>
      </c>
      <c r="AF4696">
        <v>2981555461.3899999</v>
      </c>
      <c r="AG4696">
        <v>100984.53</v>
      </c>
      <c r="AH4696">
        <v>0.8</v>
      </c>
      <c r="AI4696">
        <v>21635.51</v>
      </c>
      <c r="AJ4696">
        <v>11.64</v>
      </c>
      <c r="AK4696">
        <v>1989869.02</v>
      </c>
      <c r="AL4696">
        <v>0.11899999999999999</v>
      </c>
      <c r="AM4696">
        <v>20343.16</v>
      </c>
      <c r="AN4696">
        <v>935.3</v>
      </c>
      <c r="AO4696">
        <v>411.89</v>
      </c>
      <c r="AP4696">
        <v>385240.72</v>
      </c>
      <c r="AQ4696">
        <v>1793726.73</v>
      </c>
      <c r="AR4696" t="s">
        <v>61</v>
      </c>
      <c r="AS4696" t="s">
        <v>61</v>
      </c>
      <c r="AT4696" t="s">
        <v>62</v>
      </c>
      <c r="AU4696" t="s">
        <v>63</v>
      </c>
    </row>
    <row r="4697" spans="1:47" x14ac:dyDescent="0.25">
      <c r="A4697" t="s">
        <v>6034</v>
      </c>
      <c r="B4697">
        <v>2023</v>
      </c>
      <c r="C4697">
        <v>11</v>
      </c>
      <c r="D4697" t="s">
        <v>119</v>
      </c>
      <c r="E4697" s="1">
        <v>45235</v>
      </c>
      <c r="F4697" s="1">
        <v>45255</v>
      </c>
      <c r="G4697">
        <v>20</v>
      </c>
      <c r="H4697">
        <v>3.6</v>
      </c>
      <c r="I4697" t="s">
        <v>65</v>
      </c>
      <c r="J4697" t="s">
        <v>50</v>
      </c>
      <c r="K4697" t="s">
        <v>51</v>
      </c>
      <c r="L4697">
        <v>2709</v>
      </c>
      <c r="M4697" t="s">
        <v>114</v>
      </c>
      <c r="N4697" t="s">
        <v>53</v>
      </c>
      <c r="O4697" t="s">
        <v>99</v>
      </c>
      <c r="P4697" t="s">
        <v>70</v>
      </c>
      <c r="Q4697" t="s">
        <v>174</v>
      </c>
      <c r="R4697" t="s">
        <v>2158</v>
      </c>
      <c r="S4697" t="s">
        <v>58</v>
      </c>
      <c r="T4697" t="s">
        <v>102</v>
      </c>
      <c r="U4697" t="s">
        <v>181</v>
      </c>
      <c r="V4697">
        <v>186400</v>
      </c>
      <c r="W4697">
        <v>136119</v>
      </c>
      <c r="X4697">
        <v>2</v>
      </c>
      <c r="Y4697">
        <v>15.6</v>
      </c>
      <c r="Z4697">
        <v>175443.96</v>
      </c>
      <c r="AB4697">
        <v>22.42</v>
      </c>
      <c r="AC4697">
        <v>3933453.58</v>
      </c>
      <c r="AD4697">
        <v>14256576.189999999</v>
      </c>
      <c r="AE4697">
        <v>284.2</v>
      </c>
      <c r="AF4697">
        <v>4051718953.1999998</v>
      </c>
      <c r="AG4697">
        <v>77602.259999999995</v>
      </c>
      <c r="AH4697">
        <v>2.4</v>
      </c>
      <c r="AI4697">
        <v>23554.05</v>
      </c>
      <c r="AJ4697">
        <v>7.38</v>
      </c>
      <c r="AK4697">
        <v>0</v>
      </c>
      <c r="AL4697">
        <v>0.34599999999999997</v>
      </c>
      <c r="AM4697">
        <v>49327.75</v>
      </c>
      <c r="AN4697">
        <v>334.3</v>
      </c>
      <c r="AO4697">
        <v>570.51</v>
      </c>
      <c r="AP4697">
        <v>190721.49</v>
      </c>
      <c r="AQ4697">
        <v>4274659.13</v>
      </c>
      <c r="AR4697" t="s">
        <v>61</v>
      </c>
      <c r="AS4697" t="s">
        <v>61</v>
      </c>
      <c r="AT4697" t="s">
        <v>62</v>
      </c>
      <c r="AU4697" t="s">
        <v>63</v>
      </c>
    </row>
    <row r="4698" spans="1:47" x14ac:dyDescent="0.25">
      <c r="A4698" t="s">
        <v>6035</v>
      </c>
      <c r="B4698">
        <v>2024</v>
      </c>
      <c r="C4698">
        <v>6</v>
      </c>
      <c r="D4698" t="s">
        <v>77</v>
      </c>
      <c r="E4698" s="1">
        <v>45466</v>
      </c>
      <c r="F4698" s="1">
        <v>45476</v>
      </c>
      <c r="G4698">
        <v>10</v>
      </c>
      <c r="H4698">
        <v>18.3</v>
      </c>
      <c r="I4698" t="s">
        <v>49</v>
      </c>
      <c r="J4698" t="s">
        <v>50</v>
      </c>
      <c r="K4698" t="s">
        <v>145</v>
      </c>
      <c r="L4698">
        <v>2710.19</v>
      </c>
      <c r="M4698" t="s">
        <v>114</v>
      </c>
      <c r="N4698" t="s">
        <v>53</v>
      </c>
      <c r="O4698" t="s">
        <v>54</v>
      </c>
      <c r="P4698" t="s">
        <v>150</v>
      </c>
      <c r="Q4698" t="s">
        <v>226</v>
      </c>
      <c r="R4698" t="s">
        <v>633</v>
      </c>
      <c r="S4698" t="s">
        <v>170</v>
      </c>
      <c r="T4698" t="s">
        <v>102</v>
      </c>
      <c r="U4698" t="s">
        <v>60</v>
      </c>
      <c r="V4698">
        <v>122261</v>
      </c>
      <c r="W4698">
        <v>86822</v>
      </c>
      <c r="X4698">
        <v>2.9</v>
      </c>
      <c r="Y4698">
        <v>13.3</v>
      </c>
      <c r="Z4698">
        <v>98009.91</v>
      </c>
      <c r="AB4698">
        <v>17.16</v>
      </c>
      <c r="AC4698">
        <v>1681850.06</v>
      </c>
      <c r="AD4698">
        <v>93629847.120000005</v>
      </c>
      <c r="AE4698">
        <v>282.88</v>
      </c>
      <c r="AF4698">
        <v>26486011153.310001</v>
      </c>
      <c r="AG4698">
        <v>115904.2</v>
      </c>
      <c r="AH4698">
        <v>3.5</v>
      </c>
      <c r="AI4698">
        <v>97603.22</v>
      </c>
      <c r="AJ4698">
        <v>1.1299999999999999</v>
      </c>
      <c r="AK4698">
        <v>1058017.27</v>
      </c>
      <c r="AL4698">
        <v>6.2E-2</v>
      </c>
      <c r="AM4698">
        <v>58050.51</v>
      </c>
      <c r="AN4698">
        <v>348.7</v>
      </c>
      <c r="AO4698">
        <v>742.04</v>
      </c>
      <c r="AP4698">
        <v>258749.35</v>
      </c>
      <c r="AQ4698">
        <v>2212157.34</v>
      </c>
      <c r="AR4698" t="s">
        <v>61</v>
      </c>
      <c r="AS4698" t="s">
        <v>61</v>
      </c>
      <c r="AT4698" t="s">
        <v>62</v>
      </c>
      <c r="AU4698" t="s">
        <v>63</v>
      </c>
    </row>
    <row r="4699" spans="1:47" x14ac:dyDescent="0.25">
      <c r="A4699" t="s">
        <v>6036</v>
      </c>
      <c r="B4699">
        <v>2022</v>
      </c>
      <c r="C4699">
        <v>10</v>
      </c>
      <c r="D4699" t="s">
        <v>119</v>
      </c>
      <c r="E4699" s="1">
        <v>44838</v>
      </c>
      <c r="F4699" s="1">
        <v>44854</v>
      </c>
      <c r="G4699">
        <v>16</v>
      </c>
      <c r="H4699">
        <v>5.6</v>
      </c>
      <c r="I4699" t="s">
        <v>65</v>
      </c>
      <c r="J4699" t="s">
        <v>134</v>
      </c>
      <c r="K4699" t="s">
        <v>135</v>
      </c>
      <c r="L4699">
        <v>9999.0098999999991</v>
      </c>
      <c r="M4699" t="s">
        <v>90</v>
      </c>
      <c r="N4699" t="s">
        <v>81</v>
      </c>
      <c r="O4699" t="s">
        <v>99</v>
      </c>
      <c r="P4699" t="s">
        <v>92</v>
      </c>
      <c r="Q4699" t="s">
        <v>121</v>
      </c>
      <c r="R4699" t="s">
        <v>4026</v>
      </c>
      <c r="S4699" t="s">
        <v>137</v>
      </c>
      <c r="T4699" t="s">
        <v>162</v>
      </c>
      <c r="U4699" t="s">
        <v>103</v>
      </c>
      <c r="V4699">
        <v>6128</v>
      </c>
      <c r="W4699">
        <v>3616</v>
      </c>
      <c r="X4699">
        <v>21.2</v>
      </c>
      <c r="Y4699">
        <v>13.4</v>
      </c>
      <c r="Z4699">
        <v>5827.22</v>
      </c>
      <c r="AB4699">
        <v>31.48</v>
      </c>
      <c r="AC4699">
        <v>183440.89</v>
      </c>
      <c r="AD4699">
        <v>4405436.59</v>
      </c>
      <c r="AE4699">
        <v>215.36</v>
      </c>
      <c r="AF4699">
        <v>948754824.01999998</v>
      </c>
      <c r="AG4699">
        <v>170022.05</v>
      </c>
      <c r="AH4699">
        <v>0</v>
      </c>
      <c r="AI4699">
        <v>0</v>
      </c>
      <c r="AJ4699">
        <v>16.2</v>
      </c>
      <c r="AK4699">
        <v>0</v>
      </c>
      <c r="AL4699">
        <v>0.193</v>
      </c>
      <c r="AM4699">
        <v>8502.49</v>
      </c>
      <c r="AN4699">
        <v>558.4</v>
      </c>
      <c r="AO4699">
        <v>517.15</v>
      </c>
      <c r="AP4699">
        <v>288776.56</v>
      </c>
      <c r="AQ4699">
        <v>650741.99</v>
      </c>
      <c r="AR4699" t="s">
        <v>61</v>
      </c>
      <c r="AS4699" t="s">
        <v>61</v>
      </c>
      <c r="AT4699" t="s">
        <v>62</v>
      </c>
      <c r="AU4699" t="s">
        <v>63</v>
      </c>
    </row>
    <row r="4700" spans="1:47" x14ac:dyDescent="0.25">
      <c r="A4700" t="s">
        <v>6037</v>
      </c>
      <c r="B4700">
        <v>2023</v>
      </c>
      <c r="C4700">
        <v>12</v>
      </c>
      <c r="D4700" t="s">
        <v>119</v>
      </c>
      <c r="E4700" s="1">
        <v>45269</v>
      </c>
      <c r="F4700" s="1">
        <v>45300</v>
      </c>
      <c r="G4700">
        <v>31</v>
      </c>
      <c r="H4700">
        <v>17.2</v>
      </c>
      <c r="I4700" t="s">
        <v>49</v>
      </c>
      <c r="J4700" t="s">
        <v>66</v>
      </c>
      <c r="K4700" t="s">
        <v>251</v>
      </c>
      <c r="L4700">
        <v>8543.7000000000007</v>
      </c>
      <c r="M4700" t="s">
        <v>114</v>
      </c>
      <c r="N4700" t="s">
        <v>69</v>
      </c>
      <c r="O4700" t="s">
        <v>189</v>
      </c>
      <c r="P4700" t="s">
        <v>108</v>
      </c>
      <c r="Q4700" t="s">
        <v>56</v>
      </c>
      <c r="R4700" t="s">
        <v>672</v>
      </c>
      <c r="S4700" t="s">
        <v>156</v>
      </c>
      <c r="T4700" t="s">
        <v>86</v>
      </c>
      <c r="U4700" t="s">
        <v>143</v>
      </c>
      <c r="V4700">
        <v>16589</v>
      </c>
      <c r="W4700">
        <v>9844</v>
      </c>
      <c r="X4700">
        <v>11.5</v>
      </c>
      <c r="Y4700">
        <v>16</v>
      </c>
      <c r="Z4700">
        <v>14666.05</v>
      </c>
      <c r="AA4700">
        <v>1047</v>
      </c>
      <c r="AB4700">
        <v>892.56</v>
      </c>
      <c r="AC4700">
        <v>934510.32</v>
      </c>
      <c r="AD4700">
        <v>71439502.829999998</v>
      </c>
      <c r="AE4700">
        <v>285.75</v>
      </c>
      <c r="AF4700">
        <v>20413837933.669998</v>
      </c>
      <c r="AG4700">
        <v>82401.990000000005</v>
      </c>
      <c r="AH4700">
        <v>1.5</v>
      </c>
      <c r="AI4700">
        <v>24006.94</v>
      </c>
      <c r="AJ4700">
        <v>14.6</v>
      </c>
      <c r="AK4700">
        <v>10430167.41</v>
      </c>
      <c r="AL4700">
        <v>6.7000000000000004E-2</v>
      </c>
      <c r="AM4700">
        <v>47864.47</v>
      </c>
      <c r="AN4700">
        <v>1178</v>
      </c>
      <c r="AO4700">
        <v>705.97</v>
      </c>
      <c r="AP4700">
        <v>831632.66</v>
      </c>
      <c r="AQ4700">
        <v>1920416.38</v>
      </c>
      <c r="AR4700" t="s">
        <v>124</v>
      </c>
      <c r="AS4700" t="s">
        <v>61</v>
      </c>
      <c r="AT4700" t="s">
        <v>62</v>
      </c>
      <c r="AU4700" t="s">
        <v>63</v>
      </c>
    </row>
    <row r="4701" spans="1:47" x14ac:dyDescent="0.25">
      <c r="A4701" t="s">
        <v>6038</v>
      </c>
      <c r="B4701">
        <v>2022</v>
      </c>
      <c r="C4701">
        <v>6</v>
      </c>
      <c r="D4701" t="s">
        <v>77</v>
      </c>
      <c r="E4701" s="1">
        <v>44716</v>
      </c>
      <c r="F4701" s="1">
        <v>44727</v>
      </c>
      <c r="G4701">
        <v>11</v>
      </c>
      <c r="H4701">
        <v>20.9</v>
      </c>
      <c r="I4701" t="s">
        <v>65</v>
      </c>
      <c r="J4701" t="s">
        <v>112</v>
      </c>
      <c r="K4701" t="s">
        <v>126</v>
      </c>
      <c r="L4701">
        <v>2701.12</v>
      </c>
      <c r="M4701" t="s">
        <v>68</v>
      </c>
      <c r="N4701" t="s">
        <v>168</v>
      </c>
      <c r="O4701" t="s">
        <v>189</v>
      </c>
      <c r="P4701" t="s">
        <v>184</v>
      </c>
      <c r="Q4701" t="s">
        <v>121</v>
      </c>
      <c r="R4701" t="s">
        <v>1337</v>
      </c>
      <c r="S4701" t="s">
        <v>130</v>
      </c>
      <c r="T4701" t="s">
        <v>59</v>
      </c>
      <c r="U4701" t="s">
        <v>259</v>
      </c>
      <c r="V4701">
        <v>71256</v>
      </c>
      <c r="W4701">
        <v>40432</v>
      </c>
      <c r="X4701">
        <v>13.6</v>
      </c>
      <c r="Y4701">
        <v>13.4</v>
      </c>
      <c r="Z4701">
        <v>65048.54</v>
      </c>
      <c r="AB4701">
        <v>21.65</v>
      </c>
      <c r="AC4701">
        <v>1408300.89</v>
      </c>
      <c r="AD4701">
        <v>10229533.4</v>
      </c>
      <c r="AE4701">
        <v>214.23</v>
      </c>
      <c r="AF4701">
        <v>2191472940.2800002</v>
      </c>
      <c r="AG4701">
        <v>66301.539999999994</v>
      </c>
      <c r="AH4701">
        <v>1</v>
      </c>
      <c r="AI4701">
        <v>33977.35</v>
      </c>
      <c r="AJ4701">
        <v>13.89</v>
      </c>
      <c r="AK4701">
        <v>0</v>
      </c>
      <c r="AL4701">
        <v>0.29399999999999998</v>
      </c>
      <c r="AM4701">
        <v>30074.83</v>
      </c>
      <c r="AN4701">
        <v>519.20000000000005</v>
      </c>
      <c r="AO4701">
        <v>563.76</v>
      </c>
      <c r="AP4701">
        <v>292704.19</v>
      </c>
      <c r="AQ4701">
        <v>1831358.8</v>
      </c>
      <c r="AR4701" t="s">
        <v>61</v>
      </c>
      <c r="AS4701" t="s">
        <v>61</v>
      </c>
      <c r="AT4701" t="s">
        <v>62</v>
      </c>
      <c r="AU4701" t="s">
        <v>63</v>
      </c>
    </row>
    <row r="4702" spans="1:47" x14ac:dyDescent="0.25">
      <c r="A4702" t="s">
        <v>6039</v>
      </c>
      <c r="B4702">
        <v>2024</v>
      </c>
      <c r="C4702">
        <v>9</v>
      </c>
      <c r="D4702" t="s">
        <v>89</v>
      </c>
      <c r="E4702" s="1">
        <v>45558</v>
      </c>
      <c r="F4702" s="1">
        <v>45583</v>
      </c>
      <c r="G4702">
        <v>25</v>
      </c>
      <c r="H4702">
        <v>16.7</v>
      </c>
      <c r="I4702" t="s">
        <v>65</v>
      </c>
      <c r="J4702" t="s">
        <v>66</v>
      </c>
      <c r="K4702" t="s">
        <v>251</v>
      </c>
      <c r="L4702">
        <v>8543.7000000000007</v>
      </c>
      <c r="M4702" t="s">
        <v>114</v>
      </c>
      <c r="N4702" t="s">
        <v>168</v>
      </c>
      <c r="O4702" t="s">
        <v>189</v>
      </c>
      <c r="P4702" t="s">
        <v>56</v>
      </c>
      <c r="Q4702" t="s">
        <v>140</v>
      </c>
      <c r="R4702" t="s">
        <v>970</v>
      </c>
      <c r="S4702" t="s">
        <v>156</v>
      </c>
      <c r="T4702" t="s">
        <v>95</v>
      </c>
      <c r="U4702" t="s">
        <v>96</v>
      </c>
      <c r="V4702">
        <v>16301</v>
      </c>
      <c r="W4702">
        <v>11172</v>
      </c>
      <c r="X4702">
        <v>1.8</v>
      </c>
      <c r="Y4702">
        <v>11.5</v>
      </c>
      <c r="Z4702">
        <v>13899.49</v>
      </c>
      <c r="AA4702">
        <v>992</v>
      </c>
      <c r="AB4702">
        <v>2214.8000000000002</v>
      </c>
      <c r="AC4702">
        <v>2197081.6</v>
      </c>
      <c r="AD4702">
        <v>11256362.98</v>
      </c>
      <c r="AE4702">
        <v>276.70999999999998</v>
      </c>
      <c r="AF4702">
        <v>3114748200.1999998</v>
      </c>
      <c r="AG4702">
        <v>238706.85</v>
      </c>
      <c r="AH4702">
        <v>1.4</v>
      </c>
      <c r="AI4702">
        <v>18769.93</v>
      </c>
      <c r="AJ4702">
        <v>18.7</v>
      </c>
      <c r="AK4702">
        <v>0</v>
      </c>
      <c r="AL4702">
        <v>7.5999999999999998E-2</v>
      </c>
      <c r="AM4702">
        <v>8554.84</v>
      </c>
      <c r="AN4702">
        <v>1030.8</v>
      </c>
      <c r="AO4702">
        <v>653.6</v>
      </c>
      <c r="AP4702">
        <v>673730.88</v>
      </c>
      <c r="AQ4702">
        <v>3136844.1</v>
      </c>
      <c r="AR4702" t="s">
        <v>61</v>
      </c>
      <c r="AS4702" t="s">
        <v>61</v>
      </c>
      <c r="AT4702" t="s">
        <v>62</v>
      </c>
      <c r="AU4702" t="s">
        <v>63</v>
      </c>
    </row>
    <row r="4703" spans="1:47" x14ac:dyDescent="0.25">
      <c r="A4703" t="s">
        <v>6040</v>
      </c>
      <c r="B4703">
        <v>2022</v>
      </c>
      <c r="C4703">
        <v>7</v>
      </c>
      <c r="D4703" t="s">
        <v>89</v>
      </c>
      <c r="E4703" s="1">
        <v>44746</v>
      </c>
      <c r="F4703" s="1">
        <v>44764</v>
      </c>
      <c r="G4703">
        <v>18</v>
      </c>
      <c r="H4703">
        <v>15.3</v>
      </c>
      <c r="I4703" t="s">
        <v>65</v>
      </c>
      <c r="J4703" t="s">
        <v>50</v>
      </c>
      <c r="K4703" t="s">
        <v>51</v>
      </c>
      <c r="L4703">
        <v>2709</v>
      </c>
      <c r="M4703" t="s">
        <v>68</v>
      </c>
      <c r="N4703" t="s">
        <v>81</v>
      </c>
      <c r="O4703" t="s">
        <v>200</v>
      </c>
      <c r="P4703" t="s">
        <v>226</v>
      </c>
      <c r="Q4703" t="s">
        <v>146</v>
      </c>
      <c r="R4703" t="s">
        <v>101</v>
      </c>
      <c r="S4703" t="s">
        <v>58</v>
      </c>
      <c r="T4703" t="s">
        <v>74</v>
      </c>
      <c r="U4703" t="s">
        <v>143</v>
      </c>
      <c r="V4703">
        <v>213897</v>
      </c>
      <c r="W4703">
        <v>128027</v>
      </c>
      <c r="X4703">
        <v>17.5</v>
      </c>
      <c r="Y4703">
        <v>13.3</v>
      </c>
      <c r="Z4703">
        <v>191131.58</v>
      </c>
      <c r="AB4703">
        <v>18.97</v>
      </c>
      <c r="AC4703">
        <v>3625766.07</v>
      </c>
      <c r="AD4703">
        <v>12912849.539999999</v>
      </c>
      <c r="AE4703">
        <v>210.05</v>
      </c>
      <c r="AF4703">
        <v>2712344045.8800001</v>
      </c>
      <c r="AG4703">
        <v>150480.57999999999</v>
      </c>
      <c r="AH4703">
        <v>0.9</v>
      </c>
      <c r="AI4703">
        <v>23459.439999999999</v>
      </c>
      <c r="AJ4703">
        <v>11.43</v>
      </c>
      <c r="AK4703">
        <v>0</v>
      </c>
      <c r="AL4703">
        <v>0.312</v>
      </c>
      <c r="AM4703">
        <v>40288.089999999997</v>
      </c>
      <c r="AN4703">
        <v>403</v>
      </c>
      <c r="AO4703">
        <v>678.8</v>
      </c>
      <c r="AP4703">
        <v>273556.40000000002</v>
      </c>
      <c r="AQ4703">
        <v>4113550.58</v>
      </c>
      <c r="AR4703" t="s">
        <v>61</v>
      </c>
      <c r="AS4703" t="s">
        <v>61</v>
      </c>
      <c r="AT4703" t="s">
        <v>62</v>
      </c>
      <c r="AU4703" t="s">
        <v>63</v>
      </c>
    </row>
    <row r="4704" spans="1:47" x14ac:dyDescent="0.25">
      <c r="A4704" t="s">
        <v>6041</v>
      </c>
      <c r="B4704">
        <v>2020</v>
      </c>
      <c r="C4704">
        <v>4</v>
      </c>
      <c r="D4704" t="s">
        <v>77</v>
      </c>
      <c r="E4704" s="1">
        <v>43951</v>
      </c>
      <c r="F4704" s="1">
        <v>43958</v>
      </c>
      <c r="G4704">
        <v>7</v>
      </c>
      <c r="H4704">
        <v>9.3000000000000007</v>
      </c>
      <c r="I4704" t="s">
        <v>65</v>
      </c>
      <c r="J4704" t="s">
        <v>50</v>
      </c>
      <c r="K4704" t="s">
        <v>51</v>
      </c>
      <c r="L4704">
        <v>2709</v>
      </c>
      <c r="M4704" t="s">
        <v>98</v>
      </c>
      <c r="N4704" t="s">
        <v>106</v>
      </c>
      <c r="O4704" t="s">
        <v>189</v>
      </c>
      <c r="P4704" t="s">
        <v>70</v>
      </c>
      <c r="Q4704" t="s">
        <v>257</v>
      </c>
      <c r="R4704" t="s">
        <v>1862</v>
      </c>
      <c r="S4704" t="s">
        <v>58</v>
      </c>
      <c r="T4704" t="s">
        <v>102</v>
      </c>
      <c r="U4704" t="s">
        <v>132</v>
      </c>
      <c r="V4704">
        <v>329547</v>
      </c>
      <c r="W4704">
        <v>215251</v>
      </c>
      <c r="X4704">
        <v>20.9</v>
      </c>
      <c r="Y4704">
        <v>13.3</v>
      </c>
      <c r="Z4704">
        <v>266651.78000000003</v>
      </c>
      <c r="AB4704">
        <v>10.27</v>
      </c>
      <c r="AC4704">
        <v>2738513.78</v>
      </c>
      <c r="AD4704">
        <v>13972553.27</v>
      </c>
      <c r="AE4704">
        <v>159.36000000000001</v>
      </c>
      <c r="AF4704">
        <v>2226666089.1100001</v>
      </c>
      <c r="AG4704">
        <v>213649.04</v>
      </c>
      <c r="AH4704">
        <v>0.6</v>
      </c>
      <c r="AI4704">
        <v>14568.06</v>
      </c>
      <c r="AJ4704">
        <v>4.9000000000000004</v>
      </c>
      <c r="AK4704">
        <v>0</v>
      </c>
      <c r="AL4704">
        <v>0.23200000000000001</v>
      </c>
      <c r="AM4704">
        <v>32416.32</v>
      </c>
      <c r="AN4704">
        <v>186.5</v>
      </c>
      <c r="AO4704">
        <v>528.48</v>
      </c>
      <c r="AP4704">
        <v>98561.52</v>
      </c>
      <c r="AQ4704">
        <v>3097708.72</v>
      </c>
      <c r="AR4704" t="s">
        <v>61</v>
      </c>
      <c r="AS4704" t="s">
        <v>61</v>
      </c>
      <c r="AT4704" t="s">
        <v>62</v>
      </c>
      <c r="AU4704" t="s">
        <v>63</v>
      </c>
    </row>
    <row r="4705" spans="1:47" x14ac:dyDescent="0.25">
      <c r="A4705" t="s">
        <v>6042</v>
      </c>
      <c r="B4705">
        <v>2021</v>
      </c>
      <c r="C4705">
        <v>11</v>
      </c>
      <c r="D4705" t="s">
        <v>119</v>
      </c>
      <c r="E4705" s="1">
        <v>44528</v>
      </c>
      <c r="F4705" s="1">
        <v>44551</v>
      </c>
      <c r="G4705">
        <v>23</v>
      </c>
      <c r="H4705">
        <v>7.8</v>
      </c>
      <c r="I4705" t="s">
        <v>49</v>
      </c>
      <c r="J4705" t="s">
        <v>78</v>
      </c>
      <c r="K4705" t="s">
        <v>315</v>
      </c>
      <c r="L4705">
        <v>1511.9</v>
      </c>
      <c r="M4705" t="s">
        <v>114</v>
      </c>
      <c r="N4705" t="s">
        <v>81</v>
      </c>
      <c r="O4705" t="s">
        <v>54</v>
      </c>
      <c r="P4705" t="s">
        <v>121</v>
      </c>
      <c r="Q4705" t="s">
        <v>226</v>
      </c>
      <c r="R4705" t="s">
        <v>249</v>
      </c>
      <c r="S4705" t="s">
        <v>85</v>
      </c>
      <c r="T4705" t="s">
        <v>59</v>
      </c>
      <c r="U4705" t="s">
        <v>143</v>
      </c>
      <c r="V4705">
        <v>59055</v>
      </c>
      <c r="W4705">
        <v>34545</v>
      </c>
      <c r="X4705">
        <v>6.7</v>
      </c>
      <c r="Y4705">
        <v>15.3</v>
      </c>
      <c r="Z4705">
        <v>50710.23</v>
      </c>
      <c r="AB4705">
        <v>32.69</v>
      </c>
      <c r="AC4705">
        <v>1657717.42</v>
      </c>
      <c r="AD4705">
        <v>49969353.539999999</v>
      </c>
      <c r="AE4705">
        <v>167.72</v>
      </c>
      <c r="AF4705">
        <v>8380859975.7299995</v>
      </c>
      <c r="AG4705">
        <v>171981.01</v>
      </c>
      <c r="AH4705">
        <v>0</v>
      </c>
      <c r="AI4705">
        <v>0</v>
      </c>
      <c r="AJ4705">
        <v>22.72</v>
      </c>
      <c r="AK4705">
        <v>11353037.119999999</v>
      </c>
      <c r="AL4705">
        <v>0.27600000000000002</v>
      </c>
      <c r="AM4705">
        <v>137915.42000000001</v>
      </c>
      <c r="AN4705">
        <v>1120.2</v>
      </c>
      <c r="AO4705">
        <v>533.54999999999995</v>
      </c>
      <c r="AP4705">
        <v>597682.71</v>
      </c>
      <c r="AQ4705">
        <v>2565296.56</v>
      </c>
      <c r="AR4705" t="s">
        <v>61</v>
      </c>
      <c r="AS4705" t="s">
        <v>61</v>
      </c>
      <c r="AT4705" t="s">
        <v>62</v>
      </c>
      <c r="AU4705" t="s">
        <v>63</v>
      </c>
    </row>
    <row r="4706" spans="1:47" x14ac:dyDescent="0.25">
      <c r="A4706" t="s">
        <v>6043</v>
      </c>
      <c r="B4706">
        <v>2023</v>
      </c>
      <c r="C4706">
        <v>5</v>
      </c>
      <c r="D4706" t="s">
        <v>77</v>
      </c>
      <c r="E4706" s="1">
        <v>45048</v>
      </c>
      <c r="F4706" s="1">
        <v>45060</v>
      </c>
      <c r="G4706">
        <v>12</v>
      </c>
      <c r="H4706">
        <v>1.8</v>
      </c>
      <c r="I4706" t="s">
        <v>65</v>
      </c>
      <c r="J4706" t="s">
        <v>239</v>
      </c>
      <c r="K4706" t="s">
        <v>265</v>
      </c>
      <c r="L4706">
        <v>3102.1</v>
      </c>
      <c r="M4706" t="s">
        <v>68</v>
      </c>
      <c r="N4706" t="s">
        <v>69</v>
      </c>
      <c r="O4706" t="s">
        <v>200</v>
      </c>
      <c r="P4706" t="s">
        <v>184</v>
      </c>
      <c r="Q4706" t="s">
        <v>55</v>
      </c>
      <c r="R4706" t="s">
        <v>172</v>
      </c>
      <c r="S4706" t="s">
        <v>161</v>
      </c>
      <c r="T4706" t="s">
        <v>148</v>
      </c>
      <c r="U4706" t="s">
        <v>259</v>
      </c>
      <c r="V4706">
        <v>26946</v>
      </c>
      <c r="W4706">
        <v>18158</v>
      </c>
      <c r="X4706">
        <v>20.8</v>
      </c>
      <c r="Y4706">
        <v>10.4</v>
      </c>
      <c r="Z4706">
        <v>25608.85</v>
      </c>
      <c r="AB4706">
        <v>17.600000000000001</v>
      </c>
      <c r="AC4706">
        <v>450715.76</v>
      </c>
      <c r="AD4706">
        <v>14709467.35</v>
      </c>
      <c r="AE4706">
        <v>284.22000000000003</v>
      </c>
      <c r="AF4706">
        <v>4180724810.2199998</v>
      </c>
      <c r="AG4706">
        <v>52898.22</v>
      </c>
      <c r="AH4706">
        <v>0.9</v>
      </c>
      <c r="AI4706">
        <v>18917.53</v>
      </c>
      <c r="AJ4706">
        <v>7.62</v>
      </c>
      <c r="AK4706">
        <v>0</v>
      </c>
      <c r="AL4706">
        <v>0.26700000000000002</v>
      </c>
      <c r="AM4706">
        <v>39274.28</v>
      </c>
      <c r="AN4706">
        <v>533.4</v>
      </c>
      <c r="AO4706">
        <v>551.96</v>
      </c>
      <c r="AP4706">
        <v>294415.46000000002</v>
      </c>
      <c r="AQ4706">
        <v>856221.25</v>
      </c>
      <c r="AR4706" t="s">
        <v>61</v>
      </c>
      <c r="AS4706" t="s">
        <v>61</v>
      </c>
      <c r="AT4706" t="s">
        <v>62</v>
      </c>
      <c r="AU4706" t="s">
        <v>63</v>
      </c>
    </row>
    <row r="4707" spans="1:47" x14ac:dyDescent="0.25">
      <c r="A4707" t="s">
        <v>6044</v>
      </c>
      <c r="B4707">
        <v>2020</v>
      </c>
      <c r="C4707">
        <v>1</v>
      </c>
      <c r="D4707" t="s">
        <v>48</v>
      </c>
      <c r="E4707" s="1">
        <v>43845</v>
      </c>
      <c r="F4707" s="1">
        <v>43874</v>
      </c>
      <c r="G4707">
        <v>29</v>
      </c>
      <c r="H4707">
        <v>18.3</v>
      </c>
      <c r="I4707" t="s">
        <v>65</v>
      </c>
      <c r="J4707" t="s">
        <v>66</v>
      </c>
      <c r="K4707" t="s">
        <v>245</v>
      </c>
      <c r="L4707">
        <v>8905.9</v>
      </c>
      <c r="M4707" t="s">
        <v>80</v>
      </c>
      <c r="N4707" t="s">
        <v>168</v>
      </c>
      <c r="O4707" t="s">
        <v>200</v>
      </c>
      <c r="P4707" t="s">
        <v>128</v>
      </c>
      <c r="Q4707" t="s">
        <v>164</v>
      </c>
      <c r="R4707" t="s">
        <v>699</v>
      </c>
      <c r="S4707" t="s">
        <v>137</v>
      </c>
      <c r="T4707" t="s">
        <v>59</v>
      </c>
      <c r="U4707" t="s">
        <v>166</v>
      </c>
      <c r="V4707">
        <v>14334</v>
      </c>
      <c r="W4707">
        <v>8240</v>
      </c>
      <c r="X4707">
        <v>24.2</v>
      </c>
      <c r="Y4707">
        <v>14.8</v>
      </c>
      <c r="Z4707">
        <v>12177.15</v>
      </c>
      <c r="AB4707">
        <v>40.22</v>
      </c>
      <c r="AC4707">
        <v>489764.97</v>
      </c>
      <c r="AD4707">
        <v>12067312.109999999</v>
      </c>
      <c r="AE4707">
        <v>158.78</v>
      </c>
      <c r="AF4707">
        <v>1916047816.8299999</v>
      </c>
      <c r="AG4707">
        <v>123187.77</v>
      </c>
      <c r="AH4707">
        <v>0</v>
      </c>
      <c r="AI4707">
        <v>0</v>
      </c>
      <c r="AJ4707">
        <v>24.77</v>
      </c>
      <c r="AK4707">
        <v>0</v>
      </c>
      <c r="AL4707">
        <v>0.34699999999999998</v>
      </c>
      <c r="AM4707">
        <v>41873.57</v>
      </c>
      <c r="AN4707">
        <v>975.1</v>
      </c>
      <c r="AO4707">
        <v>421.2</v>
      </c>
      <c r="AP4707">
        <v>410712.12</v>
      </c>
      <c r="AQ4707">
        <v>1065538.43</v>
      </c>
      <c r="AR4707" t="s">
        <v>61</v>
      </c>
      <c r="AS4707" t="s">
        <v>61</v>
      </c>
      <c r="AT4707" t="s">
        <v>62</v>
      </c>
      <c r="AU4707" t="s">
        <v>63</v>
      </c>
    </row>
    <row r="4708" spans="1:47" x14ac:dyDescent="0.25">
      <c r="A4708" t="s">
        <v>6045</v>
      </c>
      <c r="B4708">
        <v>2025</v>
      </c>
      <c r="C4708">
        <v>8</v>
      </c>
      <c r="D4708" t="s">
        <v>89</v>
      </c>
      <c r="E4708" s="1">
        <v>45898</v>
      </c>
      <c r="F4708" s="1">
        <v>45917</v>
      </c>
      <c r="G4708">
        <v>19</v>
      </c>
      <c r="H4708">
        <v>3.4</v>
      </c>
      <c r="I4708" t="s">
        <v>49</v>
      </c>
      <c r="J4708" t="s">
        <v>66</v>
      </c>
      <c r="K4708" t="s">
        <v>245</v>
      </c>
      <c r="L4708">
        <v>8905.9</v>
      </c>
      <c r="M4708" t="s">
        <v>114</v>
      </c>
      <c r="N4708" t="s">
        <v>53</v>
      </c>
      <c r="O4708" t="s">
        <v>200</v>
      </c>
      <c r="P4708" t="s">
        <v>230</v>
      </c>
      <c r="Q4708" t="s">
        <v>82</v>
      </c>
      <c r="R4708" t="s">
        <v>779</v>
      </c>
      <c r="S4708" t="s">
        <v>137</v>
      </c>
      <c r="T4708" t="s">
        <v>95</v>
      </c>
      <c r="U4708" t="s">
        <v>181</v>
      </c>
      <c r="V4708">
        <v>12295</v>
      </c>
      <c r="W4708">
        <v>6769</v>
      </c>
      <c r="X4708">
        <v>16.3</v>
      </c>
      <c r="Y4708">
        <v>15.7</v>
      </c>
      <c r="Z4708">
        <v>9906.77</v>
      </c>
      <c r="AB4708">
        <v>32.14</v>
      </c>
      <c r="AC4708">
        <v>318403.59000000003</v>
      </c>
      <c r="AD4708">
        <v>5793380.0300000003</v>
      </c>
      <c r="AE4708">
        <v>281.17</v>
      </c>
      <c r="AF4708">
        <v>1628924663.04</v>
      </c>
      <c r="AG4708">
        <v>42388.59</v>
      </c>
      <c r="AH4708">
        <v>1.7</v>
      </c>
      <c r="AI4708">
        <v>35267.800000000003</v>
      </c>
      <c r="AJ4708">
        <v>19.37</v>
      </c>
      <c r="AK4708">
        <v>1122177.71</v>
      </c>
      <c r="AL4708">
        <v>6.2E-2</v>
      </c>
      <c r="AM4708">
        <v>3591.9</v>
      </c>
      <c r="AN4708">
        <v>964.5</v>
      </c>
      <c r="AO4708">
        <v>494.95</v>
      </c>
      <c r="AP4708">
        <v>477379.27</v>
      </c>
      <c r="AQ4708">
        <v>877031.15</v>
      </c>
      <c r="AR4708" t="s">
        <v>61</v>
      </c>
      <c r="AS4708" t="s">
        <v>61</v>
      </c>
      <c r="AT4708" t="s">
        <v>62</v>
      </c>
      <c r="AU4708" t="s">
        <v>63</v>
      </c>
    </row>
    <row r="4709" spans="1:47" x14ac:dyDescent="0.25">
      <c r="A4709" t="s">
        <v>6046</v>
      </c>
      <c r="B4709">
        <v>2021</v>
      </c>
      <c r="C4709">
        <v>12</v>
      </c>
      <c r="D4709" t="s">
        <v>119</v>
      </c>
      <c r="E4709" s="1">
        <v>44561</v>
      </c>
      <c r="F4709" s="1">
        <v>44578</v>
      </c>
      <c r="G4709">
        <v>17</v>
      </c>
      <c r="H4709">
        <v>18.399999999999999</v>
      </c>
      <c r="I4709" t="s">
        <v>49</v>
      </c>
      <c r="J4709" t="s">
        <v>50</v>
      </c>
      <c r="K4709" t="s">
        <v>139</v>
      </c>
      <c r="L4709">
        <v>2710.1210999999998</v>
      </c>
      <c r="M4709" t="s">
        <v>90</v>
      </c>
      <c r="N4709" t="s">
        <v>168</v>
      </c>
      <c r="O4709" t="s">
        <v>200</v>
      </c>
      <c r="P4709" t="s">
        <v>55</v>
      </c>
      <c r="Q4709" t="s">
        <v>92</v>
      </c>
      <c r="R4709" t="s">
        <v>6047</v>
      </c>
      <c r="S4709" t="s">
        <v>142</v>
      </c>
      <c r="T4709" t="s">
        <v>187</v>
      </c>
      <c r="U4709" t="s">
        <v>181</v>
      </c>
      <c r="V4709">
        <v>42465</v>
      </c>
      <c r="W4709">
        <v>29317</v>
      </c>
      <c r="X4709">
        <v>5.6</v>
      </c>
      <c r="Y4709">
        <v>15.1</v>
      </c>
      <c r="Z4709">
        <v>33967.269999999997</v>
      </c>
      <c r="AB4709">
        <v>32.229999999999997</v>
      </c>
      <c r="AC4709">
        <v>1094765.1100000001</v>
      </c>
      <c r="AD4709">
        <v>28892899.530000001</v>
      </c>
      <c r="AE4709">
        <v>165.89</v>
      </c>
      <c r="AF4709">
        <v>4793043103.0299997</v>
      </c>
      <c r="AG4709">
        <v>65615.63</v>
      </c>
      <c r="AH4709">
        <v>0.9</v>
      </c>
      <c r="AI4709">
        <v>22666.14</v>
      </c>
      <c r="AJ4709">
        <v>2.95</v>
      </c>
      <c r="AK4709">
        <v>852340.54</v>
      </c>
      <c r="AL4709">
        <v>0.182</v>
      </c>
      <c r="AM4709">
        <v>52585.08</v>
      </c>
      <c r="AN4709">
        <v>507</v>
      </c>
      <c r="AO4709">
        <v>457.78</v>
      </c>
      <c r="AP4709">
        <v>232094.46</v>
      </c>
      <c r="AQ4709">
        <v>1467726.42</v>
      </c>
      <c r="AR4709" t="s">
        <v>61</v>
      </c>
      <c r="AS4709" t="s">
        <v>61</v>
      </c>
      <c r="AT4709" t="s">
        <v>62</v>
      </c>
      <c r="AU4709" t="s">
        <v>63</v>
      </c>
    </row>
    <row r="4710" spans="1:47" x14ac:dyDescent="0.25">
      <c r="A4710" t="s">
        <v>6048</v>
      </c>
      <c r="B4710">
        <v>2026</v>
      </c>
      <c r="C4710">
        <v>2</v>
      </c>
      <c r="D4710" t="s">
        <v>48</v>
      </c>
      <c r="E4710" s="1">
        <v>46069</v>
      </c>
      <c r="F4710" s="1">
        <v>46081</v>
      </c>
      <c r="G4710">
        <v>12</v>
      </c>
      <c r="H4710">
        <v>2.5</v>
      </c>
      <c r="I4710" t="s">
        <v>49</v>
      </c>
      <c r="J4710" t="s">
        <v>66</v>
      </c>
      <c r="K4710" t="s">
        <v>391</v>
      </c>
      <c r="L4710">
        <v>9999.99</v>
      </c>
      <c r="M4710" t="s">
        <v>98</v>
      </c>
      <c r="N4710" t="s">
        <v>53</v>
      </c>
      <c r="O4710" t="s">
        <v>200</v>
      </c>
      <c r="P4710" t="s">
        <v>108</v>
      </c>
      <c r="Q4710" t="s">
        <v>100</v>
      </c>
      <c r="R4710" t="s">
        <v>2587</v>
      </c>
      <c r="S4710" t="s">
        <v>130</v>
      </c>
      <c r="T4710" t="s">
        <v>162</v>
      </c>
      <c r="U4710" t="s">
        <v>213</v>
      </c>
      <c r="V4710">
        <v>93933</v>
      </c>
      <c r="W4710">
        <v>52993</v>
      </c>
      <c r="X4710">
        <v>2.2000000000000002</v>
      </c>
      <c r="Y4710">
        <v>15.8</v>
      </c>
      <c r="Z4710">
        <v>72368.44</v>
      </c>
      <c r="AB4710">
        <v>25.23</v>
      </c>
      <c r="AC4710">
        <v>1825855.74</v>
      </c>
      <c r="AD4710">
        <v>41093694.969999999</v>
      </c>
      <c r="AE4710">
        <v>278.26</v>
      </c>
      <c r="AF4710">
        <v>11434731562.35</v>
      </c>
      <c r="AG4710">
        <v>145075.06</v>
      </c>
      <c r="AI4710">
        <v>34613.839999999997</v>
      </c>
      <c r="AJ4710">
        <v>21.77</v>
      </c>
      <c r="AK4710">
        <v>8946097.3900000006</v>
      </c>
      <c r="AL4710">
        <v>0.26900000000000002</v>
      </c>
      <c r="AM4710">
        <v>110542.04</v>
      </c>
      <c r="AN4710">
        <v>211.9</v>
      </c>
      <c r="AO4710">
        <v>626.66999999999996</v>
      </c>
      <c r="AP4710">
        <v>132791.37</v>
      </c>
      <c r="AQ4710">
        <v>2248878.0499999998</v>
      </c>
      <c r="AR4710" t="s">
        <v>61</v>
      </c>
      <c r="AS4710" t="s">
        <v>61</v>
      </c>
      <c r="AT4710" t="s">
        <v>62</v>
      </c>
      <c r="AU4710" t="s">
        <v>117</v>
      </c>
    </row>
    <row r="4711" spans="1:47" x14ac:dyDescent="0.25">
      <c r="A4711" t="s">
        <v>6049</v>
      </c>
      <c r="B4711">
        <v>2021</v>
      </c>
      <c r="C4711">
        <v>8</v>
      </c>
      <c r="D4711" t="s">
        <v>89</v>
      </c>
      <c r="E4711" s="1">
        <v>44421</v>
      </c>
      <c r="F4711" s="1">
        <v>44446</v>
      </c>
      <c r="G4711">
        <v>25</v>
      </c>
      <c r="H4711">
        <v>14.2</v>
      </c>
      <c r="I4711" t="s">
        <v>49</v>
      </c>
      <c r="J4711" t="s">
        <v>66</v>
      </c>
      <c r="K4711" t="s">
        <v>251</v>
      </c>
      <c r="L4711">
        <v>8543.7000000000007</v>
      </c>
      <c r="M4711" t="s">
        <v>114</v>
      </c>
      <c r="N4711" t="s">
        <v>69</v>
      </c>
      <c r="O4711" t="s">
        <v>91</v>
      </c>
      <c r="P4711" t="s">
        <v>146</v>
      </c>
      <c r="Q4711" t="s">
        <v>56</v>
      </c>
      <c r="R4711" t="s">
        <v>1598</v>
      </c>
      <c r="S4711" t="s">
        <v>156</v>
      </c>
      <c r="T4711" t="s">
        <v>131</v>
      </c>
      <c r="U4711" t="s">
        <v>213</v>
      </c>
      <c r="V4711">
        <v>19959</v>
      </c>
      <c r="W4711">
        <v>14430</v>
      </c>
      <c r="X4711">
        <v>19.8</v>
      </c>
      <c r="Y4711">
        <v>15</v>
      </c>
      <c r="Z4711">
        <v>15665.39</v>
      </c>
      <c r="AA4711">
        <v>1118</v>
      </c>
      <c r="AB4711">
        <v>2984.37</v>
      </c>
      <c r="AC4711">
        <v>3336525.66</v>
      </c>
      <c r="AD4711">
        <v>46279478.409999996</v>
      </c>
      <c r="AE4711">
        <v>171.75</v>
      </c>
      <c r="AF4711">
        <v>7948500416.9200001</v>
      </c>
      <c r="AG4711">
        <v>228158.89</v>
      </c>
      <c r="AH4711">
        <v>1.8</v>
      </c>
      <c r="AI4711">
        <v>42951.23</v>
      </c>
      <c r="AJ4711">
        <v>12.97</v>
      </c>
      <c r="AK4711">
        <v>6002448.3499999996</v>
      </c>
      <c r="AL4711">
        <v>7.0999999999999994E-2</v>
      </c>
      <c r="AM4711">
        <v>32858.43</v>
      </c>
      <c r="AO4711">
        <v>364.66</v>
      </c>
      <c r="AP4711">
        <v>224995.22</v>
      </c>
      <c r="AQ4711">
        <v>3865489.43</v>
      </c>
      <c r="AR4711" t="s">
        <v>61</v>
      </c>
      <c r="AS4711" t="s">
        <v>61</v>
      </c>
      <c r="AT4711" t="s">
        <v>62</v>
      </c>
      <c r="AU4711" t="s">
        <v>63</v>
      </c>
    </row>
    <row r="4712" spans="1:47" x14ac:dyDescent="0.25">
      <c r="A4712" t="s">
        <v>6050</v>
      </c>
      <c r="B4712">
        <v>2021</v>
      </c>
      <c r="C4712">
        <v>5</v>
      </c>
      <c r="D4712" t="s">
        <v>77</v>
      </c>
      <c r="E4712" s="1">
        <v>44330</v>
      </c>
      <c r="F4712" s="1">
        <v>44359</v>
      </c>
      <c r="G4712">
        <v>29</v>
      </c>
      <c r="H4712">
        <v>5.2</v>
      </c>
      <c r="I4712" t="s">
        <v>49</v>
      </c>
      <c r="J4712" t="s">
        <v>112</v>
      </c>
      <c r="K4712" t="s">
        <v>340</v>
      </c>
      <c r="L4712">
        <v>7208.39</v>
      </c>
      <c r="M4712" t="s">
        <v>114</v>
      </c>
      <c r="N4712" t="s">
        <v>106</v>
      </c>
      <c r="O4712" t="s">
        <v>200</v>
      </c>
      <c r="P4712" t="s">
        <v>55</v>
      </c>
      <c r="Q4712" t="s">
        <v>226</v>
      </c>
      <c r="R4712" t="s">
        <v>1564</v>
      </c>
      <c r="S4712" t="s">
        <v>73</v>
      </c>
      <c r="T4712" t="s">
        <v>148</v>
      </c>
      <c r="U4712" t="s">
        <v>132</v>
      </c>
      <c r="V4712">
        <v>10191</v>
      </c>
      <c r="W4712">
        <v>6908</v>
      </c>
      <c r="X4712">
        <v>2.5</v>
      </c>
      <c r="Y4712">
        <v>14.6</v>
      </c>
      <c r="Z4712">
        <v>8747.93</v>
      </c>
      <c r="AB4712">
        <v>32.869999999999997</v>
      </c>
      <c r="AC4712">
        <v>287544.46000000002</v>
      </c>
      <c r="AD4712">
        <v>7835083.5</v>
      </c>
      <c r="AE4712">
        <v>171.7</v>
      </c>
      <c r="AF4712">
        <v>1345283836.95</v>
      </c>
      <c r="AG4712">
        <v>168624.76</v>
      </c>
      <c r="AI4712">
        <v>41925.129999999997</v>
      </c>
      <c r="AJ4712">
        <v>21.49</v>
      </c>
      <c r="AK4712">
        <v>1683759.44</v>
      </c>
      <c r="AL4712">
        <v>0.26600000000000001</v>
      </c>
      <c r="AM4712">
        <v>20841.32</v>
      </c>
      <c r="AN4712">
        <v>767.2</v>
      </c>
      <c r="AO4712">
        <v>603.22</v>
      </c>
      <c r="AP4712">
        <v>462790.38</v>
      </c>
      <c r="AQ4712">
        <v>981726.05</v>
      </c>
      <c r="AR4712" t="s">
        <v>61</v>
      </c>
      <c r="AS4712" t="s">
        <v>124</v>
      </c>
      <c r="AT4712" t="s">
        <v>62</v>
      </c>
      <c r="AU4712" t="s">
        <v>63</v>
      </c>
    </row>
    <row r="4713" spans="1:47" x14ac:dyDescent="0.25">
      <c r="A4713" t="s">
        <v>6051</v>
      </c>
      <c r="B4713">
        <v>2024</v>
      </c>
      <c r="C4713">
        <v>4</v>
      </c>
      <c r="D4713" t="s">
        <v>77</v>
      </c>
      <c r="E4713" s="1">
        <v>45406</v>
      </c>
      <c r="F4713" s="1">
        <v>45420</v>
      </c>
      <c r="G4713">
        <v>14</v>
      </c>
      <c r="H4713">
        <v>8.4</v>
      </c>
      <c r="I4713" t="s">
        <v>49</v>
      </c>
      <c r="J4713" t="s">
        <v>78</v>
      </c>
      <c r="K4713" t="s">
        <v>211</v>
      </c>
      <c r="L4713">
        <v>1701.99</v>
      </c>
      <c r="M4713" t="s">
        <v>80</v>
      </c>
      <c r="N4713" t="s">
        <v>168</v>
      </c>
      <c r="O4713" t="s">
        <v>200</v>
      </c>
      <c r="P4713" t="s">
        <v>159</v>
      </c>
      <c r="Q4713" t="s">
        <v>56</v>
      </c>
      <c r="R4713" t="s">
        <v>1067</v>
      </c>
      <c r="S4713" t="s">
        <v>85</v>
      </c>
      <c r="T4713" t="s">
        <v>59</v>
      </c>
      <c r="U4713" t="s">
        <v>75</v>
      </c>
      <c r="V4713">
        <v>49568</v>
      </c>
      <c r="W4713">
        <v>29127</v>
      </c>
      <c r="X4713">
        <v>8.5</v>
      </c>
      <c r="Y4713">
        <v>11.3</v>
      </c>
      <c r="Z4713">
        <v>44786.35</v>
      </c>
      <c r="AB4713">
        <v>20.86</v>
      </c>
      <c r="AC4713">
        <v>934243.26</v>
      </c>
      <c r="AD4713">
        <v>46174726.850000001</v>
      </c>
      <c r="AE4713">
        <v>278.5</v>
      </c>
      <c r="AF4713">
        <v>12859661427.73</v>
      </c>
      <c r="AG4713">
        <v>59835.24</v>
      </c>
      <c r="AH4713">
        <v>1.5</v>
      </c>
      <c r="AI4713">
        <v>24362.51</v>
      </c>
      <c r="AJ4713">
        <v>17.350000000000001</v>
      </c>
      <c r="AK4713">
        <v>8011315.1100000003</v>
      </c>
      <c r="AL4713">
        <v>0.33800000000000002</v>
      </c>
      <c r="AM4713">
        <v>156070.57999999999</v>
      </c>
      <c r="AN4713">
        <v>377.9</v>
      </c>
      <c r="AO4713">
        <v>350.86</v>
      </c>
      <c r="AP4713">
        <v>132589.99</v>
      </c>
      <c r="AQ4713">
        <v>1307101.58</v>
      </c>
      <c r="AR4713" t="s">
        <v>61</v>
      </c>
      <c r="AS4713" t="s">
        <v>61</v>
      </c>
      <c r="AT4713" t="s">
        <v>62</v>
      </c>
      <c r="AU4713" t="s">
        <v>63</v>
      </c>
    </row>
    <row r="4714" spans="1:47" x14ac:dyDescent="0.25">
      <c r="A4714" t="s">
        <v>6052</v>
      </c>
      <c r="B4714">
        <v>2025</v>
      </c>
      <c r="C4714">
        <v>12</v>
      </c>
      <c r="D4714" t="s">
        <v>119</v>
      </c>
      <c r="E4714" s="1">
        <v>46008</v>
      </c>
      <c r="F4714" s="1">
        <v>46033</v>
      </c>
      <c r="G4714">
        <v>25</v>
      </c>
      <c r="H4714">
        <v>6.1</v>
      </c>
      <c r="I4714" t="s">
        <v>65</v>
      </c>
      <c r="J4714" t="s">
        <v>66</v>
      </c>
      <c r="K4714" t="s">
        <v>251</v>
      </c>
      <c r="L4714">
        <v>8543.7000000000007</v>
      </c>
      <c r="M4714" t="s">
        <v>98</v>
      </c>
      <c r="N4714" t="s">
        <v>81</v>
      </c>
      <c r="O4714" t="s">
        <v>91</v>
      </c>
      <c r="P4714" t="s">
        <v>128</v>
      </c>
      <c r="Q4714" t="s">
        <v>196</v>
      </c>
      <c r="R4714" t="s">
        <v>734</v>
      </c>
      <c r="S4714" t="s">
        <v>156</v>
      </c>
      <c r="T4714" t="s">
        <v>131</v>
      </c>
      <c r="U4714" t="s">
        <v>75</v>
      </c>
      <c r="V4714">
        <v>12108</v>
      </c>
      <c r="W4714">
        <v>7599</v>
      </c>
      <c r="X4714">
        <v>14.5</v>
      </c>
      <c r="Y4714">
        <v>15.8</v>
      </c>
      <c r="Z4714">
        <v>9506.09</v>
      </c>
      <c r="AA4714">
        <v>679</v>
      </c>
      <c r="AB4714">
        <v>2057.5</v>
      </c>
      <c r="AC4714">
        <v>1397042.5</v>
      </c>
      <c r="AD4714">
        <v>26040032.34</v>
      </c>
      <c r="AE4714">
        <v>277.66000000000003</v>
      </c>
      <c r="AF4714">
        <v>7230275379.5200005</v>
      </c>
      <c r="AG4714">
        <v>50325.9</v>
      </c>
      <c r="AH4714">
        <v>0</v>
      </c>
      <c r="AI4714">
        <v>0</v>
      </c>
      <c r="AJ4714">
        <v>10.71</v>
      </c>
      <c r="AK4714">
        <v>0</v>
      </c>
      <c r="AL4714">
        <v>0.309</v>
      </c>
      <c r="AM4714">
        <v>80463.7</v>
      </c>
      <c r="AN4714">
        <v>752.2</v>
      </c>
      <c r="AO4714">
        <v>433.59</v>
      </c>
      <c r="AP4714">
        <v>326146.40000000002</v>
      </c>
      <c r="AQ4714">
        <v>1853978.5</v>
      </c>
      <c r="AR4714" t="s">
        <v>61</v>
      </c>
      <c r="AS4714" t="s">
        <v>61</v>
      </c>
      <c r="AT4714" t="s">
        <v>62</v>
      </c>
      <c r="AU4714" t="s">
        <v>63</v>
      </c>
    </row>
    <row r="4715" spans="1:47" x14ac:dyDescent="0.25">
      <c r="A4715" t="s">
        <v>6053</v>
      </c>
      <c r="B4715">
        <v>2020</v>
      </c>
      <c r="C4715">
        <v>6</v>
      </c>
      <c r="D4715" t="s">
        <v>77</v>
      </c>
      <c r="E4715" s="1">
        <v>43989</v>
      </c>
      <c r="F4715" s="1">
        <v>44001</v>
      </c>
      <c r="G4715">
        <v>12</v>
      </c>
      <c r="H4715">
        <v>20.9</v>
      </c>
      <c r="I4715" t="s">
        <v>49</v>
      </c>
      <c r="J4715" t="s">
        <v>66</v>
      </c>
      <c r="K4715" t="s">
        <v>248</v>
      </c>
      <c r="L4715">
        <v>9999</v>
      </c>
      <c r="M4715" t="s">
        <v>80</v>
      </c>
      <c r="N4715" t="s">
        <v>106</v>
      </c>
      <c r="O4715" t="s">
        <v>91</v>
      </c>
      <c r="P4715" t="s">
        <v>201</v>
      </c>
      <c r="Q4715" t="s">
        <v>128</v>
      </c>
      <c r="R4715" t="s">
        <v>3182</v>
      </c>
      <c r="S4715" t="s">
        <v>156</v>
      </c>
      <c r="T4715" t="s">
        <v>95</v>
      </c>
      <c r="U4715" t="s">
        <v>143</v>
      </c>
      <c r="V4715">
        <v>26126</v>
      </c>
      <c r="W4715">
        <v>17839</v>
      </c>
      <c r="X4715">
        <v>19.399999999999999</v>
      </c>
      <c r="Y4715">
        <v>11.8</v>
      </c>
      <c r="Z4715">
        <v>23290.39</v>
      </c>
      <c r="AA4715">
        <v>1663</v>
      </c>
      <c r="AB4715">
        <v>906.64</v>
      </c>
      <c r="AC4715">
        <v>1507742.32</v>
      </c>
      <c r="AD4715">
        <v>47722474.920000002</v>
      </c>
      <c r="AE4715">
        <v>160.04</v>
      </c>
      <c r="AF4715">
        <v>7637504886.1999998</v>
      </c>
      <c r="AG4715">
        <v>147969.95000000001</v>
      </c>
      <c r="AH4715">
        <v>2.6</v>
      </c>
      <c r="AI4715">
        <v>49486.61</v>
      </c>
      <c r="AJ4715">
        <v>7.8</v>
      </c>
      <c r="AK4715">
        <v>3722353.04</v>
      </c>
      <c r="AL4715">
        <v>0.30399999999999999</v>
      </c>
      <c r="AM4715">
        <v>145076.32</v>
      </c>
      <c r="AN4715">
        <v>184.3</v>
      </c>
      <c r="AO4715">
        <v>410.36</v>
      </c>
      <c r="AP4715">
        <v>75629.350000000006</v>
      </c>
      <c r="AQ4715">
        <v>1925904.55</v>
      </c>
      <c r="AR4715" t="s">
        <v>61</v>
      </c>
      <c r="AS4715" t="s">
        <v>124</v>
      </c>
      <c r="AT4715" t="s">
        <v>62</v>
      </c>
      <c r="AU4715" t="s">
        <v>63</v>
      </c>
    </row>
    <row r="4716" spans="1:47" x14ac:dyDescent="0.25">
      <c r="A4716" t="s">
        <v>6054</v>
      </c>
      <c r="B4716">
        <v>2023</v>
      </c>
      <c r="C4716">
        <v>6</v>
      </c>
      <c r="D4716" t="s">
        <v>77</v>
      </c>
      <c r="E4716" s="1">
        <v>45083</v>
      </c>
      <c r="F4716" s="1">
        <v>45107</v>
      </c>
      <c r="G4716">
        <v>24</v>
      </c>
      <c r="H4716">
        <v>14.6</v>
      </c>
      <c r="I4716" t="s">
        <v>49</v>
      </c>
      <c r="J4716" t="s">
        <v>239</v>
      </c>
      <c r="K4716" t="s">
        <v>240</v>
      </c>
      <c r="L4716">
        <v>3105.2</v>
      </c>
      <c r="M4716" t="s">
        <v>98</v>
      </c>
      <c r="N4716" t="s">
        <v>168</v>
      </c>
      <c r="O4716" t="s">
        <v>99</v>
      </c>
      <c r="P4716" t="s">
        <v>146</v>
      </c>
      <c r="Q4716" t="s">
        <v>100</v>
      </c>
      <c r="R4716" t="s">
        <v>1820</v>
      </c>
      <c r="S4716" t="s">
        <v>161</v>
      </c>
      <c r="T4716" t="s">
        <v>102</v>
      </c>
      <c r="U4716" t="s">
        <v>166</v>
      </c>
      <c r="V4716">
        <v>28685</v>
      </c>
      <c r="W4716">
        <v>18031</v>
      </c>
      <c r="X4716">
        <v>3.1</v>
      </c>
      <c r="Y4716">
        <v>10.4</v>
      </c>
      <c r="Z4716">
        <v>25169.41</v>
      </c>
      <c r="AB4716">
        <v>38.729999999999997</v>
      </c>
      <c r="AC4716">
        <v>974811.25</v>
      </c>
      <c r="AD4716">
        <v>6942730.0499999998</v>
      </c>
      <c r="AE4716">
        <v>288.32</v>
      </c>
      <c r="AF4716">
        <v>2001727928.02</v>
      </c>
      <c r="AG4716">
        <v>183277.48</v>
      </c>
      <c r="AH4716">
        <v>0.8</v>
      </c>
      <c r="AI4716">
        <v>18518.240000000002</v>
      </c>
      <c r="AJ4716">
        <v>2.34</v>
      </c>
      <c r="AK4716">
        <v>162459.88</v>
      </c>
      <c r="AL4716">
        <v>0.307</v>
      </c>
      <c r="AM4716">
        <v>21314.18</v>
      </c>
      <c r="AN4716">
        <v>943.9</v>
      </c>
      <c r="AO4716">
        <v>425.66</v>
      </c>
      <c r="AP4716">
        <v>401780.47</v>
      </c>
      <c r="AQ4716">
        <v>1599701.62</v>
      </c>
      <c r="AR4716" t="s">
        <v>61</v>
      </c>
      <c r="AS4716" t="s">
        <v>61</v>
      </c>
      <c r="AT4716" t="s">
        <v>62</v>
      </c>
      <c r="AU4716" t="s">
        <v>63</v>
      </c>
    </row>
    <row r="4717" spans="1:47" x14ac:dyDescent="0.25">
      <c r="A4717" t="s">
        <v>6055</v>
      </c>
      <c r="B4717">
        <v>2024</v>
      </c>
      <c r="C4717">
        <v>7</v>
      </c>
      <c r="D4717" t="s">
        <v>89</v>
      </c>
      <c r="E4717" s="1">
        <v>45484</v>
      </c>
      <c r="F4717" s="1">
        <v>45511</v>
      </c>
      <c r="G4717">
        <v>27</v>
      </c>
      <c r="H4717">
        <v>20.8</v>
      </c>
      <c r="I4717" t="s">
        <v>49</v>
      </c>
      <c r="J4717" t="s">
        <v>78</v>
      </c>
      <c r="K4717" t="s">
        <v>105</v>
      </c>
      <c r="L4717">
        <v>1201.9000000000001</v>
      </c>
      <c r="M4717" t="s">
        <v>114</v>
      </c>
      <c r="N4717" t="s">
        <v>106</v>
      </c>
      <c r="O4717" t="s">
        <v>54</v>
      </c>
      <c r="P4717" t="s">
        <v>140</v>
      </c>
      <c r="Q4717" t="s">
        <v>82</v>
      </c>
      <c r="R4717" t="s">
        <v>1804</v>
      </c>
      <c r="S4717" t="s">
        <v>85</v>
      </c>
      <c r="T4717" t="s">
        <v>131</v>
      </c>
      <c r="U4717" t="s">
        <v>166</v>
      </c>
      <c r="V4717">
        <v>37674</v>
      </c>
      <c r="W4717">
        <v>23350</v>
      </c>
      <c r="X4717">
        <v>23.6</v>
      </c>
      <c r="Y4717">
        <v>12.1</v>
      </c>
      <c r="Z4717">
        <v>32565.91</v>
      </c>
      <c r="AB4717">
        <v>23.71</v>
      </c>
      <c r="AC4717">
        <v>772137.73</v>
      </c>
      <c r="AD4717">
        <v>29317134.82</v>
      </c>
      <c r="AE4717">
        <v>274.20999999999998</v>
      </c>
      <c r="AF4717">
        <v>8039051538.9899998</v>
      </c>
      <c r="AG4717">
        <v>126788.87</v>
      </c>
      <c r="AH4717">
        <v>0</v>
      </c>
      <c r="AI4717">
        <v>0</v>
      </c>
      <c r="AJ4717">
        <v>13.46</v>
      </c>
      <c r="AK4717">
        <v>3946086.35</v>
      </c>
      <c r="AL4717">
        <v>0.30299999999999999</v>
      </c>
      <c r="AM4717">
        <v>88830.92</v>
      </c>
      <c r="AO4717">
        <v>383.76</v>
      </c>
      <c r="AP4717">
        <v>190575.22</v>
      </c>
      <c r="AQ4717">
        <v>1178332.74</v>
      </c>
      <c r="AR4717" t="s">
        <v>61</v>
      </c>
      <c r="AS4717" t="s">
        <v>61</v>
      </c>
      <c r="AT4717" t="s">
        <v>62</v>
      </c>
      <c r="AU4717" t="s">
        <v>63</v>
      </c>
    </row>
    <row r="4718" spans="1:47" x14ac:dyDescent="0.25">
      <c r="A4718" t="s">
        <v>6056</v>
      </c>
      <c r="B4718">
        <v>2020</v>
      </c>
      <c r="C4718">
        <v>1</v>
      </c>
      <c r="D4718" t="s">
        <v>48</v>
      </c>
      <c r="E4718" s="1">
        <v>43839</v>
      </c>
      <c r="F4718" s="1">
        <v>43864</v>
      </c>
      <c r="G4718">
        <v>25</v>
      </c>
      <c r="H4718">
        <v>3.5</v>
      </c>
      <c r="I4718" t="s">
        <v>49</v>
      </c>
      <c r="J4718" t="s">
        <v>66</v>
      </c>
      <c r="K4718" t="s">
        <v>153</v>
      </c>
      <c r="L4718">
        <v>6309</v>
      </c>
      <c r="M4718" t="s">
        <v>90</v>
      </c>
      <c r="N4718" t="s">
        <v>53</v>
      </c>
      <c r="O4718" t="s">
        <v>107</v>
      </c>
      <c r="P4718" t="s">
        <v>230</v>
      </c>
      <c r="Q4718" t="s">
        <v>92</v>
      </c>
      <c r="R4718" t="s">
        <v>3055</v>
      </c>
      <c r="S4718" t="s">
        <v>156</v>
      </c>
      <c r="T4718" t="s">
        <v>59</v>
      </c>
      <c r="U4718" t="s">
        <v>110</v>
      </c>
      <c r="V4718">
        <v>17615</v>
      </c>
      <c r="W4718">
        <v>10440</v>
      </c>
      <c r="X4718">
        <v>6.9</v>
      </c>
      <c r="Y4718">
        <v>15.7</v>
      </c>
      <c r="Z4718">
        <v>16482.990000000002</v>
      </c>
      <c r="AA4718">
        <v>1177</v>
      </c>
      <c r="AB4718">
        <v>4205.6499999999996</v>
      </c>
      <c r="AC4718">
        <v>4950050.05</v>
      </c>
      <c r="AD4718">
        <v>18116948.800000001</v>
      </c>
      <c r="AE4718">
        <v>164.89</v>
      </c>
      <c r="AF4718">
        <v>2987303687.6300001</v>
      </c>
      <c r="AG4718">
        <v>147364.01</v>
      </c>
      <c r="AH4718">
        <v>0</v>
      </c>
      <c r="AI4718">
        <v>0</v>
      </c>
      <c r="AJ4718">
        <v>6.62</v>
      </c>
      <c r="AK4718">
        <v>1199342.01</v>
      </c>
      <c r="AL4718">
        <v>0.21</v>
      </c>
      <c r="AM4718">
        <v>38045.589999999997</v>
      </c>
      <c r="AN4718">
        <v>1297.3</v>
      </c>
      <c r="AO4718">
        <v>458.69</v>
      </c>
      <c r="AP4718">
        <v>595058.54</v>
      </c>
      <c r="AQ4718">
        <v>5730518.1900000004</v>
      </c>
      <c r="AR4718" t="s">
        <v>61</v>
      </c>
      <c r="AS4718" t="s">
        <v>61</v>
      </c>
      <c r="AT4718" t="s">
        <v>62</v>
      </c>
      <c r="AU4718" t="s">
        <v>63</v>
      </c>
    </row>
    <row r="4719" spans="1:47" x14ac:dyDescent="0.25">
      <c r="A4719" t="s">
        <v>6057</v>
      </c>
      <c r="B4719">
        <v>2021</v>
      </c>
      <c r="C4719">
        <v>7</v>
      </c>
      <c r="D4719" t="s">
        <v>89</v>
      </c>
      <c r="E4719" s="1">
        <v>44379</v>
      </c>
      <c r="F4719" s="1">
        <v>44388</v>
      </c>
      <c r="G4719">
        <v>9</v>
      </c>
      <c r="H4719">
        <v>5.4</v>
      </c>
      <c r="I4719" t="s">
        <v>49</v>
      </c>
      <c r="J4719" t="s">
        <v>50</v>
      </c>
      <c r="K4719" t="s">
        <v>223</v>
      </c>
      <c r="L4719">
        <v>2710.1109999999999</v>
      </c>
      <c r="M4719" t="s">
        <v>68</v>
      </c>
      <c r="N4719" t="s">
        <v>53</v>
      </c>
      <c r="O4719" t="s">
        <v>99</v>
      </c>
      <c r="P4719" t="s">
        <v>71</v>
      </c>
      <c r="Q4719" t="s">
        <v>92</v>
      </c>
      <c r="R4719" t="s">
        <v>1391</v>
      </c>
      <c r="S4719" t="s">
        <v>123</v>
      </c>
      <c r="T4719" t="s">
        <v>59</v>
      </c>
      <c r="U4719" t="s">
        <v>75</v>
      </c>
      <c r="V4719">
        <v>26697</v>
      </c>
      <c r="W4719">
        <v>17543</v>
      </c>
      <c r="X4719">
        <v>15.9</v>
      </c>
      <c r="Y4719">
        <v>12.2</v>
      </c>
      <c r="Z4719">
        <v>22979.439999999999</v>
      </c>
      <c r="AB4719">
        <v>44.86</v>
      </c>
      <c r="AC4719">
        <v>1030857.68</v>
      </c>
      <c r="AD4719">
        <v>16746726.49</v>
      </c>
      <c r="AE4719">
        <v>174.78</v>
      </c>
      <c r="AF4719">
        <v>2926992855.9200001</v>
      </c>
      <c r="AG4719">
        <v>141345.87</v>
      </c>
      <c r="AH4719">
        <v>1.4</v>
      </c>
      <c r="AI4719">
        <v>44704.44</v>
      </c>
      <c r="AJ4719">
        <v>19.09</v>
      </c>
      <c r="AK4719">
        <v>3196950.09</v>
      </c>
      <c r="AL4719">
        <v>6.6000000000000003E-2</v>
      </c>
      <c r="AM4719">
        <v>11052.84</v>
      </c>
      <c r="AN4719">
        <v>448.2</v>
      </c>
      <c r="AO4719">
        <v>551.07000000000005</v>
      </c>
      <c r="AP4719">
        <v>246989.57</v>
      </c>
      <c r="AQ4719">
        <v>1474950.4</v>
      </c>
      <c r="AR4719" t="s">
        <v>61</v>
      </c>
      <c r="AS4719" t="s">
        <v>61</v>
      </c>
      <c r="AT4719" t="s">
        <v>62</v>
      </c>
      <c r="AU4719" t="s">
        <v>63</v>
      </c>
    </row>
    <row r="4720" spans="1:47" x14ac:dyDescent="0.25">
      <c r="A4720" t="s">
        <v>6058</v>
      </c>
      <c r="B4720">
        <v>2021</v>
      </c>
      <c r="C4720">
        <v>6</v>
      </c>
      <c r="D4720" t="s">
        <v>77</v>
      </c>
      <c r="E4720" s="1">
        <v>44353</v>
      </c>
      <c r="F4720" s="1">
        <v>44376</v>
      </c>
      <c r="G4720">
        <v>23</v>
      </c>
      <c r="H4720">
        <v>12.5</v>
      </c>
      <c r="I4720" t="s">
        <v>49</v>
      </c>
      <c r="J4720" t="s">
        <v>78</v>
      </c>
      <c r="K4720" t="s">
        <v>211</v>
      </c>
      <c r="L4720">
        <v>1701.99</v>
      </c>
      <c r="M4720" t="s">
        <v>98</v>
      </c>
      <c r="N4720" t="s">
        <v>81</v>
      </c>
      <c r="O4720" t="s">
        <v>91</v>
      </c>
      <c r="P4720" t="s">
        <v>146</v>
      </c>
      <c r="Q4720" t="s">
        <v>70</v>
      </c>
      <c r="R4720" t="s">
        <v>475</v>
      </c>
      <c r="S4720" t="s">
        <v>85</v>
      </c>
      <c r="T4720" t="s">
        <v>162</v>
      </c>
      <c r="U4720" t="s">
        <v>87</v>
      </c>
      <c r="V4720">
        <v>37362</v>
      </c>
      <c r="W4720">
        <v>23068</v>
      </c>
      <c r="X4720">
        <v>8.1</v>
      </c>
      <c r="Y4720">
        <v>12.5</v>
      </c>
      <c r="Z4720">
        <v>32174.07</v>
      </c>
      <c r="AB4720">
        <v>18.850000000000001</v>
      </c>
      <c r="AC4720">
        <v>606481.22</v>
      </c>
      <c r="AD4720">
        <v>12827158.23</v>
      </c>
      <c r="AE4720">
        <v>167.78</v>
      </c>
      <c r="AF4720">
        <v>2152140607.8299999</v>
      </c>
      <c r="AG4720">
        <v>53848.28</v>
      </c>
      <c r="AH4720">
        <v>1.9</v>
      </c>
      <c r="AI4720">
        <v>22129.55</v>
      </c>
      <c r="AJ4720">
        <v>22.47</v>
      </c>
      <c r="AK4720">
        <v>2882262.45</v>
      </c>
      <c r="AL4720">
        <v>0.31900000000000001</v>
      </c>
      <c r="AM4720">
        <v>40918.629999999997</v>
      </c>
      <c r="AN4720">
        <v>706.7</v>
      </c>
      <c r="AO4720">
        <v>557.19000000000005</v>
      </c>
      <c r="AP4720">
        <v>393766.17</v>
      </c>
      <c r="AQ4720">
        <v>1117143.8500000001</v>
      </c>
      <c r="AR4720" t="s">
        <v>61</v>
      </c>
      <c r="AS4720" t="s">
        <v>61</v>
      </c>
      <c r="AT4720" t="s">
        <v>293</v>
      </c>
      <c r="AU4720" t="s">
        <v>63</v>
      </c>
    </row>
    <row r="4721" spans="1:47" x14ac:dyDescent="0.25">
      <c r="A4721" t="s">
        <v>6059</v>
      </c>
      <c r="B4721">
        <v>2022</v>
      </c>
      <c r="C4721">
        <v>5</v>
      </c>
      <c r="D4721" t="s">
        <v>77</v>
      </c>
      <c r="E4721" s="1">
        <v>44694</v>
      </c>
      <c r="F4721" s="1">
        <v>44708</v>
      </c>
      <c r="G4721">
        <v>14</v>
      </c>
      <c r="H4721">
        <v>20.100000000000001</v>
      </c>
      <c r="I4721" t="s">
        <v>49</v>
      </c>
      <c r="J4721" t="s">
        <v>50</v>
      </c>
      <c r="K4721" t="s">
        <v>183</v>
      </c>
      <c r="L4721">
        <v>2710.19</v>
      </c>
      <c r="M4721" t="s">
        <v>114</v>
      </c>
      <c r="N4721" t="s">
        <v>53</v>
      </c>
      <c r="O4721" t="s">
        <v>107</v>
      </c>
      <c r="P4721" t="s">
        <v>196</v>
      </c>
      <c r="Q4721" t="s">
        <v>128</v>
      </c>
      <c r="R4721" t="s">
        <v>2378</v>
      </c>
      <c r="S4721" t="s">
        <v>186</v>
      </c>
      <c r="T4721" t="s">
        <v>187</v>
      </c>
      <c r="U4721" t="s">
        <v>213</v>
      </c>
      <c r="V4721">
        <v>113630</v>
      </c>
      <c r="W4721">
        <v>81047</v>
      </c>
      <c r="X4721">
        <v>15.4</v>
      </c>
      <c r="Y4721">
        <v>14.6</v>
      </c>
      <c r="Z4721">
        <v>88446.9</v>
      </c>
      <c r="AB4721">
        <v>9.67</v>
      </c>
      <c r="AC4721">
        <v>855281.52</v>
      </c>
      <c r="AD4721">
        <v>72603406.799999997</v>
      </c>
      <c r="AE4721">
        <v>215.85</v>
      </c>
      <c r="AF4721">
        <v>15671445357.780001</v>
      </c>
      <c r="AG4721">
        <v>120829.29</v>
      </c>
      <c r="AH4721">
        <v>2.4</v>
      </c>
      <c r="AI4721">
        <v>46024.92</v>
      </c>
      <c r="AJ4721">
        <v>20.25</v>
      </c>
      <c r="AK4721">
        <v>14702189.880000001</v>
      </c>
      <c r="AL4721">
        <v>0.33300000000000002</v>
      </c>
      <c r="AM4721">
        <v>241769.34</v>
      </c>
      <c r="AN4721">
        <v>305.3</v>
      </c>
      <c r="AO4721">
        <v>440.77</v>
      </c>
      <c r="AP4721">
        <v>134567.07999999999</v>
      </c>
      <c r="AQ4721">
        <v>1398472.15</v>
      </c>
      <c r="AR4721" t="s">
        <v>61</v>
      </c>
      <c r="AS4721" t="s">
        <v>61</v>
      </c>
      <c r="AT4721" t="s">
        <v>62</v>
      </c>
      <c r="AU4721" t="s">
        <v>63</v>
      </c>
    </row>
    <row r="4722" spans="1:47" x14ac:dyDescent="0.25">
      <c r="A4722" t="s">
        <v>6060</v>
      </c>
      <c r="B4722">
        <v>2025</v>
      </c>
      <c r="C4722">
        <v>4</v>
      </c>
      <c r="D4722" t="s">
        <v>77</v>
      </c>
      <c r="E4722" s="1">
        <v>45763</v>
      </c>
      <c r="F4722" s="1">
        <v>45781</v>
      </c>
      <c r="G4722">
        <v>18</v>
      </c>
      <c r="H4722">
        <v>4.0999999999999996</v>
      </c>
      <c r="I4722" t="s">
        <v>65</v>
      </c>
      <c r="J4722" t="s">
        <v>78</v>
      </c>
      <c r="K4722" t="s">
        <v>105</v>
      </c>
      <c r="L4722">
        <v>1201.9000000000001</v>
      </c>
      <c r="M4722" t="s">
        <v>80</v>
      </c>
      <c r="N4722" t="s">
        <v>53</v>
      </c>
      <c r="O4722" t="s">
        <v>189</v>
      </c>
      <c r="P4722" t="s">
        <v>226</v>
      </c>
      <c r="Q4722" t="s">
        <v>196</v>
      </c>
      <c r="R4722" t="s">
        <v>498</v>
      </c>
      <c r="S4722" t="s">
        <v>85</v>
      </c>
      <c r="T4722" t="s">
        <v>59</v>
      </c>
      <c r="U4722" t="s">
        <v>96</v>
      </c>
      <c r="V4722">
        <v>37202</v>
      </c>
      <c r="W4722">
        <v>22233</v>
      </c>
      <c r="X4722">
        <v>22.3</v>
      </c>
      <c r="Y4722">
        <v>14.8</v>
      </c>
      <c r="Z4722">
        <v>35429.07</v>
      </c>
      <c r="AB4722">
        <v>22.63</v>
      </c>
      <c r="AC4722">
        <v>801759.85</v>
      </c>
      <c r="AD4722">
        <v>21947954.57</v>
      </c>
      <c r="AE4722">
        <v>283.11</v>
      </c>
      <c r="AF4722">
        <v>6213685418.3100004</v>
      </c>
      <c r="AG4722">
        <v>99800.21</v>
      </c>
      <c r="AH4722">
        <v>1.2</v>
      </c>
      <c r="AI4722">
        <v>13311.53</v>
      </c>
      <c r="AJ4722">
        <v>7.38</v>
      </c>
      <c r="AK4722">
        <v>0</v>
      </c>
      <c r="AL4722">
        <v>0.106</v>
      </c>
      <c r="AM4722">
        <v>23264.83</v>
      </c>
      <c r="AN4722">
        <v>726.8</v>
      </c>
      <c r="AO4722">
        <v>416.92</v>
      </c>
      <c r="AP4722">
        <v>303017.46000000002</v>
      </c>
      <c r="AQ4722">
        <v>1241153.8799999999</v>
      </c>
      <c r="AR4722" t="s">
        <v>124</v>
      </c>
      <c r="AS4722" t="s">
        <v>61</v>
      </c>
      <c r="AT4722" t="s">
        <v>62</v>
      </c>
      <c r="AU4722" t="s">
        <v>63</v>
      </c>
    </row>
    <row r="4723" spans="1:47" x14ac:dyDescent="0.25">
      <c r="A4723" t="s">
        <v>6061</v>
      </c>
      <c r="B4723">
        <v>2022</v>
      </c>
      <c r="C4723">
        <v>6</v>
      </c>
      <c r="D4723" t="s">
        <v>77</v>
      </c>
      <c r="E4723" s="1">
        <v>44722</v>
      </c>
      <c r="F4723" s="1">
        <v>44740</v>
      </c>
      <c r="G4723">
        <v>18</v>
      </c>
      <c r="H4723">
        <v>13.5</v>
      </c>
      <c r="I4723" t="s">
        <v>49</v>
      </c>
      <c r="J4723" t="s">
        <v>50</v>
      </c>
      <c r="K4723" t="s">
        <v>51</v>
      </c>
      <c r="L4723">
        <v>2709</v>
      </c>
      <c r="M4723" t="s">
        <v>68</v>
      </c>
      <c r="N4723" t="s">
        <v>168</v>
      </c>
      <c r="O4723" t="s">
        <v>99</v>
      </c>
      <c r="P4723" t="s">
        <v>154</v>
      </c>
      <c r="Q4723" t="s">
        <v>100</v>
      </c>
      <c r="R4723" t="s">
        <v>2142</v>
      </c>
      <c r="S4723" t="s">
        <v>186</v>
      </c>
      <c r="T4723" t="s">
        <v>148</v>
      </c>
      <c r="U4723" t="s">
        <v>96</v>
      </c>
      <c r="V4723">
        <v>117898</v>
      </c>
      <c r="W4723">
        <v>86450</v>
      </c>
      <c r="X4723">
        <v>21.1</v>
      </c>
      <c r="Y4723">
        <v>10.6</v>
      </c>
      <c r="Z4723">
        <v>95013.83</v>
      </c>
      <c r="AB4723">
        <v>13.62</v>
      </c>
      <c r="AC4723">
        <v>1294088.3600000001</v>
      </c>
      <c r="AD4723">
        <v>5689428.1399999997</v>
      </c>
      <c r="AE4723">
        <v>215.95</v>
      </c>
      <c r="AF4723">
        <v>1228632006.8299999</v>
      </c>
      <c r="AG4723">
        <v>171201.45</v>
      </c>
      <c r="AH4723">
        <v>0.9</v>
      </c>
      <c r="AI4723">
        <v>15612.71</v>
      </c>
      <c r="AJ4723">
        <v>5.5</v>
      </c>
      <c r="AK4723">
        <v>312918.55</v>
      </c>
      <c r="AL4723">
        <v>0.27500000000000002</v>
      </c>
      <c r="AM4723">
        <v>15645.93</v>
      </c>
      <c r="AN4723">
        <v>400.5</v>
      </c>
      <c r="AO4723">
        <v>683.12</v>
      </c>
      <c r="AP4723">
        <v>273589.56</v>
      </c>
      <c r="AQ4723">
        <v>1770138.01</v>
      </c>
      <c r="AR4723" t="s">
        <v>61</v>
      </c>
      <c r="AS4723" t="s">
        <v>61</v>
      </c>
      <c r="AT4723" t="s">
        <v>62</v>
      </c>
      <c r="AU4723" t="s">
        <v>63</v>
      </c>
    </row>
    <row r="4724" spans="1:47" x14ac:dyDescent="0.25">
      <c r="A4724" t="s">
        <v>6062</v>
      </c>
      <c r="B4724">
        <v>2021</v>
      </c>
      <c r="C4724">
        <v>10</v>
      </c>
      <c r="D4724" t="s">
        <v>119</v>
      </c>
      <c r="E4724" s="1">
        <v>44488</v>
      </c>
      <c r="F4724" s="1">
        <v>44497</v>
      </c>
      <c r="G4724">
        <v>9</v>
      </c>
      <c r="H4724">
        <v>14.4</v>
      </c>
      <c r="I4724" t="s">
        <v>65</v>
      </c>
      <c r="J4724" t="s">
        <v>50</v>
      </c>
      <c r="K4724" t="s">
        <v>51</v>
      </c>
      <c r="L4724">
        <v>2709</v>
      </c>
      <c r="M4724" t="s">
        <v>52</v>
      </c>
      <c r="N4724" t="s">
        <v>69</v>
      </c>
      <c r="O4724" t="s">
        <v>99</v>
      </c>
      <c r="P4724" t="s">
        <v>82</v>
      </c>
      <c r="Q4724" t="s">
        <v>121</v>
      </c>
      <c r="R4724" t="s">
        <v>910</v>
      </c>
      <c r="S4724" t="s">
        <v>58</v>
      </c>
      <c r="T4724" t="s">
        <v>102</v>
      </c>
      <c r="U4724" t="s">
        <v>96</v>
      </c>
      <c r="V4724">
        <v>338148</v>
      </c>
      <c r="W4724">
        <v>230780</v>
      </c>
      <c r="X4724">
        <v>18.8</v>
      </c>
      <c r="Y4724">
        <v>13.3</v>
      </c>
      <c r="Z4724">
        <v>286624.42</v>
      </c>
      <c r="AB4724">
        <v>9.8000000000000007</v>
      </c>
      <c r="AC4724">
        <v>2808919.32</v>
      </c>
      <c r="AD4724">
        <v>18805428.199999999</v>
      </c>
      <c r="AE4724">
        <v>171.29</v>
      </c>
      <c r="AF4724">
        <v>3221181796.3800001</v>
      </c>
      <c r="AG4724">
        <v>235582.22</v>
      </c>
      <c r="AH4724">
        <v>2.4</v>
      </c>
      <c r="AI4724">
        <v>78994.53</v>
      </c>
      <c r="AJ4724">
        <v>12.93</v>
      </c>
      <c r="AK4724">
        <v>0</v>
      </c>
      <c r="AL4724">
        <v>0.23699999999999999</v>
      </c>
      <c r="AM4724">
        <v>44568.86</v>
      </c>
      <c r="AN4724">
        <v>364.6</v>
      </c>
      <c r="AO4724">
        <v>552.08000000000004</v>
      </c>
      <c r="AP4724">
        <v>201288.37</v>
      </c>
      <c r="AQ4724">
        <v>3369353.3</v>
      </c>
      <c r="AR4724" t="s">
        <v>124</v>
      </c>
      <c r="AS4724" t="s">
        <v>61</v>
      </c>
      <c r="AT4724" t="s">
        <v>62</v>
      </c>
      <c r="AU4724" t="s">
        <v>63</v>
      </c>
    </row>
    <row r="4725" spans="1:47" x14ac:dyDescent="0.25">
      <c r="A4725" t="s">
        <v>6063</v>
      </c>
      <c r="B4725">
        <v>2021</v>
      </c>
      <c r="C4725">
        <v>6</v>
      </c>
      <c r="D4725" t="s">
        <v>77</v>
      </c>
      <c r="E4725" s="1">
        <v>44351</v>
      </c>
      <c r="F4725" s="1">
        <v>44358</v>
      </c>
      <c r="G4725">
        <v>7</v>
      </c>
      <c r="H4725">
        <v>4.2</v>
      </c>
      <c r="I4725" t="s">
        <v>65</v>
      </c>
      <c r="J4725" t="s">
        <v>112</v>
      </c>
      <c r="K4725" t="s">
        <v>199</v>
      </c>
      <c r="L4725">
        <v>7204.49</v>
      </c>
      <c r="M4725" t="s">
        <v>80</v>
      </c>
      <c r="N4725" t="s">
        <v>106</v>
      </c>
      <c r="O4725" t="s">
        <v>107</v>
      </c>
      <c r="P4725" t="s">
        <v>82</v>
      </c>
      <c r="Q4725" t="s">
        <v>150</v>
      </c>
      <c r="R4725" t="s">
        <v>1311</v>
      </c>
      <c r="S4725" t="s">
        <v>161</v>
      </c>
      <c r="T4725" t="s">
        <v>86</v>
      </c>
      <c r="U4725" t="s">
        <v>143</v>
      </c>
      <c r="V4725">
        <v>23051</v>
      </c>
      <c r="W4725">
        <v>15664</v>
      </c>
      <c r="X4725">
        <v>18.3</v>
      </c>
      <c r="Y4725">
        <v>10.4</v>
      </c>
      <c r="Z4725">
        <v>19449.939999999999</v>
      </c>
      <c r="AB4725">
        <v>34.89</v>
      </c>
      <c r="AC4725">
        <v>678608.41</v>
      </c>
      <c r="AD4725">
        <v>12557464.76</v>
      </c>
      <c r="AE4725">
        <v>166.28</v>
      </c>
      <c r="AF4725">
        <v>2088055240.29</v>
      </c>
      <c r="AG4725">
        <v>215061.19</v>
      </c>
      <c r="AH4725">
        <v>0.9</v>
      </c>
      <c r="AI4725">
        <v>11606.73</v>
      </c>
      <c r="AJ4725">
        <v>4.8499999999999996</v>
      </c>
      <c r="AK4725">
        <v>0</v>
      </c>
      <c r="AL4725">
        <v>9.5000000000000001E-2</v>
      </c>
      <c r="AM4725">
        <v>11929.59</v>
      </c>
      <c r="AN4725">
        <v>184.3</v>
      </c>
      <c r="AO4725">
        <v>559.66</v>
      </c>
      <c r="AP4725">
        <v>103145.34</v>
      </c>
      <c r="AQ4725">
        <v>1020351.26</v>
      </c>
      <c r="AR4725" t="s">
        <v>61</v>
      </c>
      <c r="AS4725" t="s">
        <v>61</v>
      </c>
      <c r="AT4725" t="s">
        <v>62</v>
      </c>
      <c r="AU4725" t="s">
        <v>63</v>
      </c>
    </row>
    <row r="4726" spans="1:47" x14ac:dyDescent="0.25">
      <c r="A4726" t="s">
        <v>6064</v>
      </c>
      <c r="B4726">
        <v>2020</v>
      </c>
      <c r="C4726">
        <v>12</v>
      </c>
      <c r="D4726" t="s">
        <v>119</v>
      </c>
      <c r="E4726" s="1">
        <v>44194</v>
      </c>
      <c r="F4726" s="1">
        <v>44212</v>
      </c>
      <c r="G4726">
        <v>18</v>
      </c>
      <c r="H4726">
        <v>14.3</v>
      </c>
      <c r="I4726" t="s">
        <v>65</v>
      </c>
      <c r="J4726" t="s">
        <v>50</v>
      </c>
      <c r="K4726" t="s">
        <v>145</v>
      </c>
      <c r="L4726">
        <v>2710.19</v>
      </c>
      <c r="M4726" t="s">
        <v>98</v>
      </c>
      <c r="N4726" t="s">
        <v>69</v>
      </c>
      <c r="O4726" t="s">
        <v>200</v>
      </c>
      <c r="P4726" t="s">
        <v>128</v>
      </c>
      <c r="Q4726" t="s">
        <v>196</v>
      </c>
      <c r="R4726" t="s">
        <v>920</v>
      </c>
      <c r="S4726" t="s">
        <v>123</v>
      </c>
      <c r="T4726" t="s">
        <v>187</v>
      </c>
      <c r="U4726" t="s">
        <v>96</v>
      </c>
      <c r="V4726">
        <v>34186</v>
      </c>
      <c r="W4726">
        <v>25299</v>
      </c>
      <c r="X4726">
        <v>15.1</v>
      </c>
      <c r="Y4726">
        <v>12.3</v>
      </c>
      <c r="Z4726">
        <v>27782.79</v>
      </c>
      <c r="AB4726">
        <v>53.83</v>
      </c>
      <c r="AC4726">
        <v>1495547.59</v>
      </c>
      <c r="AD4726">
        <v>25808822.77</v>
      </c>
      <c r="AE4726">
        <v>163.83000000000001</v>
      </c>
      <c r="AF4726">
        <v>4228259434.4099998</v>
      </c>
      <c r="AG4726">
        <v>175133.37</v>
      </c>
      <c r="AH4726">
        <v>0</v>
      </c>
      <c r="AI4726">
        <v>0</v>
      </c>
      <c r="AJ4726">
        <v>9.9700000000000006</v>
      </c>
      <c r="AK4726">
        <v>0</v>
      </c>
      <c r="AL4726">
        <v>6.4000000000000001E-2</v>
      </c>
      <c r="AM4726">
        <v>16517.650000000001</v>
      </c>
      <c r="AN4726">
        <v>935.9</v>
      </c>
      <c r="AO4726">
        <v>367.86</v>
      </c>
      <c r="AP4726">
        <v>344280.17</v>
      </c>
      <c r="AQ4726">
        <v>2031478.78</v>
      </c>
      <c r="AR4726" t="s">
        <v>124</v>
      </c>
      <c r="AS4726" t="s">
        <v>61</v>
      </c>
      <c r="AT4726" t="s">
        <v>62</v>
      </c>
      <c r="AU4726" t="s">
        <v>63</v>
      </c>
    </row>
    <row r="4727" spans="1:47" x14ac:dyDescent="0.25">
      <c r="A4727" t="s">
        <v>6065</v>
      </c>
      <c r="B4727">
        <v>2025</v>
      </c>
      <c r="C4727">
        <v>7</v>
      </c>
      <c r="D4727" t="s">
        <v>89</v>
      </c>
      <c r="E4727" s="1">
        <v>45855</v>
      </c>
      <c r="F4727" s="1">
        <v>45871</v>
      </c>
      <c r="G4727">
        <v>16</v>
      </c>
      <c r="H4727">
        <v>18.2</v>
      </c>
      <c r="I4727" t="s">
        <v>65</v>
      </c>
      <c r="J4727" t="s">
        <v>66</v>
      </c>
      <c r="K4727" t="s">
        <v>245</v>
      </c>
      <c r="L4727">
        <v>8905.9</v>
      </c>
      <c r="M4727" t="s">
        <v>80</v>
      </c>
      <c r="N4727" t="s">
        <v>168</v>
      </c>
      <c r="O4727" t="s">
        <v>200</v>
      </c>
      <c r="P4727" t="s">
        <v>92</v>
      </c>
      <c r="Q4727" t="s">
        <v>257</v>
      </c>
      <c r="R4727" t="s">
        <v>235</v>
      </c>
      <c r="S4727" t="s">
        <v>73</v>
      </c>
      <c r="T4727" t="s">
        <v>95</v>
      </c>
      <c r="U4727" t="s">
        <v>110</v>
      </c>
      <c r="V4727">
        <v>5222</v>
      </c>
      <c r="W4727">
        <v>3577</v>
      </c>
      <c r="X4727">
        <v>8.1</v>
      </c>
      <c r="Y4727">
        <v>12.1</v>
      </c>
      <c r="Z4727">
        <v>4399.3100000000004</v>
      </c>
      <c r="AB4727">
        <v>38.69</v>
      </c>
      <c r="AC4727">
        <v>170209.3</v>
      </c>
      <c r="AD4727">
        <v>2764790.36</v>
      </c>
      <c r="AE4727">
        <v>276.86</v>
      </c>
      <c r="AF4727">
        <v>765459859.07000005</v>
      </c>
      <c r="AG4727">
        <v>206681.31</v>
      </c>
      <c r="AH4727">
        <v>0</v>
      </c>
      <c r="AI4727">
        <v>0</v>
      </c>
      <c r="AJ4727">
        <v>18.760000000000002</v>
      </c>
      <c r="AK4727">
        <v>0</v>
      </c>
      <c r="AL4727">
        <v>0.23400000000000001</v>
      </c>
      <c r="AM4727">
        <v>6469.61</v>
      </c>
      <c r="AN4727">
        <v>787.1</v>
      </c>
      <c r="AO4727">
        <v>576.44000000000005</v>
      </c>
      <c r="AP4727">
        <v>453715.92</v>
      </c>
      <c r="AQ4727">
        <v>837076.14</v>
      </c>
      <c r="AR4727" t="s">
        <v>61</v>
      </c>
      <c r="AS4727" t="s">
        <v>61</v>
      </c>
      <c r="AT4727" t="s">
        <v>62</v>
      </c>
      <c r="AU4727" t="s">
        <v>63</v>
      </c>
    </row>
    <row r="4728" spans="1:47" x14ac:dyDescent="0.25">
      <c r="A4728" t="s">
        <v>6066</v>
      </c>
      <c r="B4728">
        <v>2020</v>
      </c>
      <c r="C4728">
        <v>2</v>
      </c>
      <c r="D4728" t="s">
        <v>48</v>
      </c>
      <c r="E4728" s="1">
        <v>43867</v>
      </c>
      <c r="F4728" s="1">
        <v>43891</v>
      </c>
      <c r="G4728">
        <v>24</v>
      </c>
      <c r="H4728">
        <v>7</v>
      </c>
      <c r="I4728" t="s">
        <v>65</v>
      </c>
      <c r="J4728" t="s">
        <v>66</v>
      </c>
      <c r="K4728" t="s">
        <v>67</v>
      </c>
      <c r="L4728">
        <v>8479.8989999999994</v>
      </c>
      <c r="M4728" t="s">
        <v>90</v>
      </c>
      <c r="N4728" t="s">
        <v>81</v>
      </c>
      <c r="O4728" t="s">
        <v>99</v>
      </c>
      <c r="P4728" t="s">
        <v>184</v>
      </c>
      <c r="Q4728" t="s">
        <v>154</v>
      </c>
      <c r="R4728" t="s">
        <v>461</v>
      </c>
      <c r="S4728" t="s">
        <v>73</v>
      </c>
      <c r="T4728" t="s">
        <v>162</v>
      </c>
      <c r="U4728" t="s">
        <v>143</v>
      </c>
      <c r="V4728">
        <v>16977</v>
      </c>
      <c r="W4728">
        <v>11734</v>
      </c>
      <c r="X4728">
        <v>7.3</v>
      </c>
      <c r="Y4728">
        <v>10.199999999999999</v>
      </c>
      <c r="Z4728">
        <v>13564.6</v>
      </c>
      <c r="AB4728">
        <v>20.39</v>
      </c>
      <c r="AC4728">
        <v>276582.19</v>
      </c>
      <c r="AD4728">
        <v>12057166</v>
      </c>
      <c r="AE4728">
        <v>167.35</v>
      </c>
      <c r="AF4728">
        <v>2017766730.0999999</v>
      </c>
      <c r="AG4728">
        <v>102910.13</v>
      </c>
      <c r="AH4728">
        <v>0.3</v>
      </c>
      <c r="AI4728">
        <v>5945.27</v>
      </c>
      <c r="AJ4728">
        <v>14.84</v>
      </c>
      <c r="AK4728">
        <v>0</v>
      </c>
      <c r="AL4728">
        <v>0.28299999999999997</v>
      </c>
      <c r="AM4728">
        <v>34121.78</v>
      </c>
      <c r="AN4728">
        <v>444.9</v>
      </c>
      <c r="AO4728">
        <v>723.75</v>
      </c>
      <c r="AP4728">
        <v>321996.38</v>
      </c>
      <c r="AQ4728">
        <v>741555.75</v>
      </c>
      <c r="AR4728" t="s">
        <v>61</v>
      </c>
      <c r="AS4728" t="s">
        <v>61</v>
      </c>
      <c r="AT4728" t="s">
        <v>62</v>
      </c>
      <c r="AU4728" t="s">
        <v>63</v>
      </c>
    </row>
    <row r="4729" spans="1:47" x14ac:dyDescent="0.25">
      <c r="A4729" t="s">
        <v>6067</v>
      </c>
      <c r="B4729">
        <v>2022</v>
      </c>
      <c r="C4729">
        <v>11</v>
      </c>
      <c r="D4729" t="s">
        <v>119</v>
      </c>
      <c r="E4729" s="1">
        <v>44879</v>
      </c>
      <c r="F4729" s="1">
        <v>44891</v>
      </c>
      <c r="G4729">
        <v>12</v>
      </c>
      <c r="H4729">
        <v>7.7</v>
      </c>
      <c r="I4729" t="s">
        <v>65</v>
      </c>
      <c r="J4729" t="s">
        <v>112</v>
      </c>
      <c r="K4729" t="s">
        <v>343</v>
      </c>
      <c r="L4729">
        <v>2523.1</v>
      </c>
      <c r="M4729" t="s">
        <v>114</v>
      </c>
      <c r="N4729" t="s">
        <v>81</v>
      </c>
      <c r="O4729" t="s">
        <v>107</v>
      </c>
      <c r="P4729" t="s">
        <v>184</v>
      </c>
      <c r="Q4729" t="s">
        <v>131</v>
      </c>
      <c r="R4729" t="s">
        <v>2427</v>
      </c>
      <c r="S4729" t="s">
        <v>130</v>
      </c>
      <c r="T4729" t="s">
        <v>148</v>
      </c>
      <c r="U4729" t="s">
        <v>75</v>
      </c>
      <c r="V4729">
        <v>93964</v>
      </c>
      <c r="W4729">
        <v>61900</v>
      </c>
      <c r="X4729">
        <v>2.9</v>
      </c>
      <c r="Y4729">
        <v>12.2</v>
      </c>
      <c r="Z4729">
        <v>74474.89</v>
      </c>
      <c r="AB4729">
        <v>40.94</v>
      </c>
      <c r="AC4729">
        <v>3049002</v>
      </c>
      <c r="AD4729">
        <v>51763772.289999999</v>
      </c>
      <c r="AE4729">
        <v>217.16</v>
      </c>
      <c r="AF4729">
        <v>11241020790.5</v>
      </c>
      <c r="AG4729">
        <v>249594.68</v>
      </c>
      <c r="AH4729">
        <v>1.3</v>
      </c>
      <c r="AI4729">
        <v>25581.85</v>
      </c>
      <c r="AJ4729">
        <v>13.08</v>
      </c>
      <c r="AK4729">
        <v>0</v>
      </c>
      <c r="AL4729">
        <v>8.4000000000000005E-2</v>
      </c>
      <c r="AM4729">
        <v>43481.57</v>
      </c>
      <c r="AN4729">
        <v>216.7</v>
      </c>
      <c r="AO4729">
        <v>531.24</v>
      </c>
      <c r="AP4729">
        <v>115119.71</v>
      </c>
      <c r="AQ4729">
        <v>3482779.81</v>
      </c>
      <c r="AR4729" t="s">
        <v>61</v>
      </c>
      <c r="AS4729" t="s">
        <v>61</v>
      </c>
      <c r="AT4729" t="s">
        <v>62</v>
      </c>
      <c r="AU4729" t="s">
        <v>63</v>
      </c>
    </row>
    <row r="4730" spans="1:47" x14ac:dyDescent="0.25">
      <c r="A4730" t="s">
        <v>6068</v>
      </c>
      <c r="B4730">
        <v>2020</v>
      </c>
      <c r="C4730">
        <v>4</v>
      </c>
      <c r="D4730" t="s">
        <v>77</v>
      </c>
      <c r="E4730" s="1">
        <v>43930</v>
      </c>
      <c r="F4730" s="1">
        <v>43952</v>
      </c>
      <c r="G4730">
        <v>22</v>
      </c>
      <c r="H4730">
        <v>3.9</v>
      </c>
      <c r="I4730" t="s">
        <v>65</v>
      </c>
      <c r="J4730" t="s">
        <v>66</v>
      </c>
      <c r="K4730" t="s">
        <v>245</v>
      </c>
      <c r="L4730">
        <v>8905.9</v>
      </c>
      <c r="M4730" t="s">
        <v>68</v>
      </c>
      <c r="N4730" t="s">
        <v>81</v>
      </c>
      <c r="O4730" t="s">
        <v>91</v>
      </c>
      <c r="P4730" t="s">
        <v>82</v>
      </c>
      <c r="Q4730" t="s">
        <v>230</v>
      </c>
      <c r="R4730" t="s">
        <v>882</v>
      </c>
      <c r="S4730" t="s">
        <v>137</v>
      </c>
      <c r="T4730" t="s">
        <v>59</v>
      </c>
      <c r="U4730" t="s">
        <v>87</v>
      </c>
      <c r="V4730">
        <v>9876</v>
      </c>
      <c r="W4730">
        <v>5462</v>
      </c>
      <c r="X4730">
        <v>20.8</v>
      </c>
      <c r="Y4730">
        <v>15.5</v>
      </c>
      <c r="Z4730">
        <v>7743.33</v>
      </c>
      <c r="AB4730">
        <v>22.88</v>
      </c>
      <c r="AC4730">
        <v>177167.39</v>
      </c>
      <c r="AD4730">
        <v>8931776.2899999991</v>
      </c>
      <c r="AE4730">
        <v>158.83000000000001</v>
      </c>
      <c r="AF4730">
        <v>1418634028.1400001</v>
      </c>
      <c r="AG4730">
        <v>208846.48</v>
      </c>
      <c r="AH4730">
        <v>0</v>
      </c>
      <c r="AJ4730">
        <v>16.88</v>
      </c>
      <c r="AK4730">
        <v>0</v>
      </c>
      <c r="AL4730">
        <v>0.14499999999999999</v>
      </c>
      <c r="AM4730">
        <v>12951.08</v>
      </c>
      <c r="AN4730">
        <v>1022.1</v>
      </c>
      <c r="AO4730">
        <v>700.02</v>
      </c>
      <c r="AP4730">
        <v>715490.44</v>
      </c>
      <c r="AQ4730">
        <v>1114455.3899999999</v>
      </c>
      <c r="AR4730" t="s">
        <v>61</v>
      </c>
      <c r="AS4730" t="s">
        <v>61</v>
      </c>
      <c r="AT4730" t="s">
        <v>62</v>
      </c>
      <c r="AU4730" t="s">
        <v>63</v>
      </c>
    </row>
    <row r="4731" spans="1:47" x14ac:dyDescent="0.25">
      <c r="A4731" t="s">
        <v>6069</v>
      </c>
      <c r="B4731">
        <v>2020</v>
      </c>
      <c r="C4731">
        <v>12</v>
      </c>
      <c r="D4731" t="s">
        <v>119</v>
      </c>
      <c r="E4731" s="1">
        <v>44179</v>
      </c>
      <c r="F4731" s="1">
        <v>44187</v>
      </c>
      <c r="G4731">
        <v>8</v>
      </c>
      <c r="H4731">
        <v>7.7</v>
      </c>
      <c r="I4731" t="s">
        <v>65</v>
      </c>
      <c r="J4731" t="s">
        <v>112</v>
      </c>
      <c r="K4731" t="s">
        <v>113</v>
      </c>
      <c r="L4731">
        <v>7304.39</v>
      </c>
      <c r="M4731" t="s">
        <v>52</v>
      </c>
      <c r="N4731" t="s">
        <v>168</v>
      </c>
      <c r="O4731" t="s">
        <v>107</v>
      </c>
      <c r="P4731" t="s">
        <v>82</v>
      </c>
      <c r="Q4731" t="s">
        <v>121</v>
      </c>
      <c r="R4731" t="s">
        <v>6070</v>
      </c>
      <c r="S4731" t="s">
        <v>73</v>
      </c>
      <c r="T4731" t="s">
        <v>148</v>
      </c>
      <c r="U4731" t="s">
        <v>96</v>
      </c>
      <c r="V4731">
        <v>5180</v>
      </c>
      <c r="W4731">
        <v>3842</v>
      </c>
      <c r="X4731">
        <v>22</v>
      </c>
      <c r="Y4731">
        <v>11.3</v>
      </c>
      <c r="Z4731">
        <v>4507.32</v>
      </c>
      <c r="AB4731">
        <v>16.97</v>
      </c>
      <c r="AC4731">
        <v>76489.22</v>
      </c>
      <c r="AD4731">
        <v>5132665.58</v>
      </c>
      <c r="AE4731">
        <v>162.04</v>
      </c>
      <c r="AF4731">
        <v>831697130.58000004</v>
      </c>
      <c r="AG4731">
        <v>112693.43</v>
      </c>
      <c r="AH4731">
        <v>0</v>
      </c>
      <c r="AI4731">
        <v>0</v>
      </c>
      <c r="AJ4731">
        <v>5.2</v>
      </c>
      <c r="AK4731">
        <v>0</v>
      </c>
      <c r="AL4731">
        <v>7.2999999999999995E-2</v>
      </c>
      <c r="AM4731">
        <v>3746.85</v>
      </c>
      <c r="AN4731">
        <v>164.6</v>
      </c>
      <c r="AO4731">
        <v>361.65</v>
      </c>
      <c r="AP4731">
        <v>59527.59</v>
      </c>
      <c r="AQ4731">
        <v>252457.09</v>
      </c>
      <c r="AR4731" t="s">
        <v>61</v>
      </c>
      <c r="AS4731" t="s">
        <v>124</v>
      </c>
      <c r="AT4731" t="s">
        <v>62</v>
      </c>
      <c r="AU4731" t="s">
        <v>63</v>
      </c>
    </row>
    <row r="4732" spans="1:47" x14ac:dyDescent="0.25">
      <c r="A4732" t="s">
        <v>6071</v>
      </c>
      <c r="B4732">
        <v>2021</v>
      </c>
      <c r="C4732">
        <v>3</v>
      </c>
      <c r="D4732" t="s">
        <v>48</v>
      </c>
      <c r="E4732" s="1">
        <v>44268</v>
      </c>
      <c r="F4732" s="1">
        <v>44296</v>
      </c>
      <c r="G4732">
        <v>28</v>
      </c>
      <c r="H4732">
        <v>8.6999999999999993</v>
      </c>
      <c r="I4732" t="s">
        <v>65</v>
      </c>
      <c r="J4732" t="s">
        <v>78</v>
      </c>
      <c r="K4732" t="s">
        <v>315</v>
      </c>
      <c r="L4732">
        <v>1511.9</v>
      </c>
      <c r="M4732" t="s">
        <v>114</v>
      </c>
      <c r="N4732" t="s">
        <v>168</v>
      </c>
      <c r="O4732" t="s">
        <v>200</v>
      </c>
      <c r="P4732" t="s">
        <v>82</v>
      </c>
      <c r="Q4732" t="s">
        <v>174</v>
      </c>
      <c r="R4732" t="s">
        <v>2805</v>
      </c>
      <c r="S4732" t="s">
        <v>85</v>
      </c>
      <c r="T4732" t="s">
        <v>59</v>
      </c>
      <c r="U4732" t="s">
        <v>228</v>
      </c>
      <c r="V4732">
        <v>38521</v>
      </c>
      <c r="W4732">
        <v>23584</v>
      </c>
      <c r="X4732">
        <v>6.7</v>
      </c>
      <c r="Y4732">
        <v>10.8</v>
      </c>
      <c r="Z4732">
        <v>31306.41</v>
      </c>
      <c r="AB4732">
        <v>28.81</v>
      </c>
      <c r="AC4732">
        <v>901937.67</v>
      </c>
      <c r="AD4732">
        <v>36510787.600000001</v>
      </c>
      <c r="AE4732">
        <v>174.83</v>
      </c>
      <c r="AF4732">
        <v>6383180996.1099997</v>
      </c>
      <c r="AG4732">
        <v>51584.91</v>
      </c>
      <c r="AH4732">
        <v>1.2</v>
      </c>
      <c r="AI4732">
        <v>25091.26</v>
      </c>
      <c r="AJ4732">
        <v>4.5599999999999996</v>
      </c>
      <c r="AK4732">
        <v>0</v>
      </c>
      <c r="AL4732">
        <v>0.19400000000000001</v>
      </c>
      <c r="AM4732">
        <v>70830.929999999993</v>
      </c>
      <c r="AN4732">
        <v>776.3</v>
      </c>
      <c r="AO4732">
        <v>395.26</v>
      </c>
      <c r="AP4732">
        <v>306840.34000000003</v>
      </c>
      <c r="AQ4732">
        <v>1356285.11</v>
      </c>
      <c r="AR4732" t="s">
        <v>61</v>
      </c>
      <c r="AS4732" t="s">
        <v>61</v>
      </c>
      <c r="AT4732" t="s">
        <v>62</v>
      </c>
      <c r="AU4732" t="s">
        <v>63</v>
      </c>
    </row>
    <row r="4733" spans="1:47" x14ac:dyDescent="0.25">
      <c r="A4733" t="s">
        <v>6072</v>
      </c>
      <c r="B4733">
        <v>2020</v>
      </c>
      <c r="C4733">
        <v>4</v>
      </c>
      <c r="D4733" t="s">
        <v>77</v>
      </c>
      <c r="E4733" s="1">
        <v>43950</v>
      </c>
      <c r="F4733" s="1">
        <v>43962</v>
      </c>
      <c r="G4733">
        <v>12</v>
      </c>
      <c r="H4733">
        <v>14.4</v>
      </c>
      <c r="I4733" t="s">
        <v>65</v>
      </c>
      <c r="J4733" t="s">
        <v>50</v>
      </c>
      <c r="K4733" t="s">
        <v>120</v>
      </c>
      <c r="L4733">
        <v>2710.1921000000002</v>
      </c>
      <c r="M4733" t="s">
        <v>114</v>
      </c>
      <c r="N4733" t="s">
        <v>53</v>
      </c>
      <c r="O4733" t="s">
        <v>54</v>
      </c>
      <c r="P4733" t="s">
        <v>70</v>
      </c>
      <c r="Q4733" t="s">
        <v>159</v>
      </c>
      <c r="R4733" t="s">
        <v>792</v>
      </c>
      <c r="S4733" t="s">
        <v>123</v>
      </c>
      <c r="T4733" t="s">
        <v>187</v>
      </c>
      <c r="U4733" t="s">
        <v>96</v>
      </c>
      <c r="V4733">
        <v>22818</v>
      </c>
      <c r="W4733">
        <v>15591</v>
      </c>
      <c r="X4733">
        <v>1.7</v>
      </c>
      <c r="Y4733">
        <v>12.3</v>
      </c>
      <c r="Z4733">
        <v>21614.73</v>
      </c>
      <c r="AB4733">
        <v>23.72</v>
      </c>
      <c r="AC4733">
        <v>512701.4</v>
      </c>
      <c r="AD4733">
        <v>18497885.93</v>
      </c>
      <c r="AE4733">
        <v>159.52000000000001</v>
      </c>
      <c r="AF4733">
        <v>2950782763.5500002</v>
      </c>
      <c r="AG4733">
        <v>248462.44</v>
      </c>
      <c r="AH4733">
        <v>3.2</v>
      </c>
      <c r="AI4733">
        <v>49303.7</v>
      </c>
      <c r="AJ4733">
        <v>22.57</v>
      </c>
      <c r="AK4733">
        <v>0</v>
      </c>
      <c r="AL4733">
        <v>7.6999999999999999E-2</v>
      </c>
      <c r="AM4733">
        <v>14243.37</v>
      </c>
      <c r="AN4733">
        <v>606.9</v>
      </c>
      <c r="AO4733">
        <v>669.07</v>
      </c>
      <c r="AP4733">
        <v>406058.58</v>
      </c>
      <c r="AQ4733">
        <v>1230769.49</v>
      </c>
      <c r="AR4733" t="s">
        <v>61</v>
      </c>
      <c r="AS4733" t="s">
        <v>61</v>
      </c>
      <c r="AT4733" t="s">
        <v>293</v>
      </c>
      <c r="AU4733" t="s">
        <v>63</v>
      </c>
    </row>
    <row r="4734" spans="1:47" x14ac:dyDescent="0.25">
      <c r="A4734" t="s">
        <v>6073</v>
      </c>
      <c r="B4734">
        <v>2023</v>
      </c>
      <c r="C4734">
        <v>2</v>
      </c>
      <c r="D4734" t="s">
        <v>48</v>
      </c>
      <c r="E4734" s="1">
        <v>44968</v>
      </c>
      <c r="F4734" s="1">
        <v>44986</v>
      </c>
      <c r="G4734">
        <v>18</v>
      </c>
      <c r="H4734">
        <v>2.1</v>
      </c>
      <c r="I4734" t="s">
        <v>49</v>
      </c>
      <c r="J4734" t="s">
        <v>50</v>
      </c>
      <c r="K4734" t="s">
        <v>145</v>
      </c>
      <c r="L4734">
        <v>2710.19</v>
      </c>
      <c r="M4734" t="s">
        <v>52</v>
      </c>
      <c r="N4734" t="s">
        <v>81</v>
      </c>
      <c r="O4734" t="s">
        <v>99</v>
      </c>
      <c r="P4734" t="s">
        <v>71</v>
      </c>
      <c r="Q4734" t="s">
        <v>128</v>
      </c>
      <c r="R4734" t="s">
        <v>2224</v>
      </c>
      <c r="S4734" t="s">
        <v>170</v>
      </c>
      <c r="T4734" t="s">
        <v>86</v>
      </c>
      <c r="U4734" t="s">
        <v>228</v>
      </c>
      <c r="V4734">
        <v>80829</v>
      </c>
      <c r="W4734">
        <v>58067</v>
      </c>
      <c r="X4734">
        <v>2.8</v>
      </c>
      <c r="Y4734">
        <v>14.7</v>
      </c>
      <c r="Z4734">
        <v>74006.98</v>
      </c>
      <c r="AB4734">
        <v>50.6</v>
      </c>
      <c r="AC4734">
        <v>3744753.19</v>
      </c>
      <c r="AD4734">
        <v>67548390.859999999</v>
      </c>
      <c r="AE4734">
        <v>282.64</v>
      </c>
      <c r="AF4734">
        <v>19091877192.669998</v>
      </c>
      <c r="AG4734">
        <v>25533.73</v>
      </c>
      <c r="AH4734">
        <v>3.3</v>
      </c>
      <c r="AI4734">
        <v>50336.2</v>
      </c>
      <c r="AJ4734">
        <v>15.24</v>
      </c>
      <c r="AK4734">
        <v>10294374.77</v>
      </c>
      <c r="AL4734">
        <v>0.27900000000000003</v>
      </c>
      <c r="AM4734">
        <v>188460.01</v>
      </c>
      <c r="AN4734">
        <v>740.7</v>
      </c>
      <c r="AO4734">
        <v>611.12</v>
      </c>
      <c r="AP4734">
        <v>452656.58</v>
      </c>
      <c r="AQ4734">
        <v>4461739.71</v>
      </c>
      <c r="AR4734" t="s">
        <v>61</v>
      </c>
      <c r="AS4734" t="s">
        <v>61</v>
      </c>
      <c r="AT4734" t="s">
        <v>62</v>
      </c>
      <c r="AU4734" t="s">
        <v>63</v>
      </c>
    </row>
    <row r="4735" spans="1:47" x14ac:dyDescent="0.25">
      <c r="A4735" t="s">
        <v>6074</v>
      </c>
      <c r="B4735">
        <v>2024</v>
      </c>
      <c r="C4735">
        <v>2</v>
      </c>
      <c r="D4735" t="s">
        <v>48</v>
      </c>
      <c r="E4735" s="1">
        <v>45347</v>
      </c>
      <c r="F4735" s="1">
        <v>45362</v>
      </c>
      <c r="G4735">
        <v>15</v>
      </c>
      <c r="H4735">
        <v>17.8</v>
      </c>
      <c r="I4735" t="s">
        <v>65</v>
      </c>
      <c r="J4735" t="s">
        <v>50</v>
      </c>
      <c r="K4735" t="s">
        <v>145</v>
      </c>
      <c r="L4735">
        <v>2710.19</v>
      </c>
      <c r="M4735" t="s">
        <v>114</v>
      </c>
      <c r="N4735" t="s">
        <v>168</v>
      </c>
      <c r="O4735" t="s">
        <v>189</v>
      </c>
      <c r="P4735" t="s">
        <v>82</v>
      </c>
      <c r="Q4735" t="s">
        <v>230</v>
      </c>
      <c r="R4735" t="s">
        <v>2043</v>
      </c>
      <c r="S4735" t="s">
        <v>123</v>
      </c>
      <c r="T4735" t="s">
        <v>187</v>
      </c>
      <c r="U4735" t="s">
        <v>213</v>
      </c>
      <c r="V4735">
        <v>50953</v>
      </c>
      <c r="W4735">
        <v>33203</v>
      </c>
      <c r="X4735">
        <v>11.6</v>
      </c>
      <c r="Y4735">
        <v>13.3</v>
      </c>
      <c r="Z4735">
        <v>41334.14</v>
      </c>
      <c r="AB4735">
        <v>31.67</v>
      </c>
      <c r="AC4735">
        <v>1309052.21</v>
      </c>
      <c r="AD4735">
        <v>17509968.390000001</v>
      </c>
      <c r="AE4735">
        <v>278.35000000000002</v>
      </c>
      <c r="AF4735">
        <v>4873899701.3599997</v>
      </c>
      <c r="AG4735">
        <v>31692.01</v>
      </c>
      <c r="AH4735">
        <v>0.5</v>
      </c>
      <c r="AI4735">
        <v>10320.66</v>
      </c>
      <c r="AJ4735">
        <v>16.16</v>
      </c>
      <c r="AK4735">
        <v>0</v>
      </c>
      <c r="AL4735">
        <v>8.7999999999999995E-2</v>
      </c>
      <c r="AM4735">
        <v>15408.77</v>
      </c>
      <c r="AN4735">
        <v>443.7</v>
      </c>
      <c r="AO4735">
        <v>432.73</v>
      </c>
      <c r="AP4735">
        <v>192002.3</v>
      </c>
      <c r="AQ4735">
        <v>1558475.95</v>
      </c>
      <c r="AR4735" t="s">
        <v>61</v>
      </c>
      <c r="AS4735" t="s">
        <v>61</v>
      </c>
      <c r="AT4735" t="s">
        <v>62</v>
      </c>
      <c r="AU4735" t="s">
        <v>63</v>
      </c>
    </row>
    <row r="4736" spans="1:47" x14ac:dyDescent="0.25">
      <c r="A4736" t="s">
        <v>6075</v>
      </c>
      <c r="B4736">
        <v>2026</v>
      </c>
      <c r="C4736">
        <v>2</v>
      </c>
      <c r="D4736" t="s">
        <v>48</v>
      </c>
      <c r="E4736" s="1">
        <v>46076</v>
      </c>
      <c r="F4736" s="1">
        <v>46091</v>
      </c>
      <c r="G4736">
        <v>15</v>
      </c>
      <c r="H4736">
        <v>18.600000000000001</v>
      </c>
      <c r="I4736" t="s">
        <v>65</v>
      </c>
      <c r="J4736" t="s">
        <v>78</v>
      </c>
      <c r="K4736" t="s">
        <v>158</v>
      </c>
      <c r="L4736">
        <v>1006.3</v>
      </c>
      <c r="M4736" t="s">
        <v>90</v>
      </c>
      <c r="N4736" t="s">
        <v>81</v>
      </c>
      <c r="O4736" t="s">
        <v>189</v>
      </c>
      <c r="P4736" t="s">
        <v>92</v>
      </c>
      <c r="Q4736" t="s">
        <v>154</v>
      </c>
      <c r="R4736" t="s">
        <v>1556</v>
      </c>
      <c r="S4736" t="s">
        <v>161</v>
      </c>
      <c r="T4736" t="s">
        <v>86</v>
      </c>
      <c r="U4736" t="s">
        <v>166</v>
      </c>
      <c r="V4736">
        <v>34950</v>
      </c>
      <c r="W4736">
        <v>23509</v>
      </c>
      <c r="X4736">
        <v>10.1</v>
      </c>
      <c r="Y4736">
        <v>14.7</v>
      </c>
      <c r="Z4736">
        <v>27959.37</v>
      </c>
      <c r="AB4736">
        <v>24.75</v>
      </c>
      <c r="AC4736">
        <v>691994.41</v>
      </c>
      <c r="AD4736">
        <v>27695992.73</v>
      </c>
      <c r="AE4736">
        <v>282.87</v>
      </c>
      <c r="AF4736">
        <v>7834365463.54</v>
      </c>
      <c r="AG4736">
        <v>39500.31</v>
      </c>
      <c r="AH4736">
        <v>0</v>
      </c>
      <c r="AI4736">
        <v>0</v>
      </c>
      <c r="AJ4736">
        <v>13.58</v>
      </c>
      <c r="AK4736">
        <v>0</v>
      </c>
      <c r="AL4736">
        <v>0.127</v>
      </c>
      <c r="AM4736">
        <v>35173.910000000003</v>
      </c>
      <c r="AN4736">
        <v>486.5</v>
      </c>
      <c r="AO4736">
        <v>575.53</v>
      </c>
      <c r="AP4736">
        <v>279995.34000000003</v>
      </c>
      <c r="AQ4736">
        <v>1046663.97</v>
      </c>
      <c r="AR4736" t="s">
        <v>61</v>
      </c>
      <c r="AS4736" t="s">
        <v>61</v>
      </c>
      <c r="AT4736" t="s">
        <v>62</v>
      </c>
      <c r="AU4736" t="s">
        <v>63</v>
      </c>
    </row>
    <row r="4737" spans="1:47" x14ac:dyDescent="0.25">
      <c r="A4737" t="s">
        <v>6076</v>
      </c>
      <c r="B4737">
        <v>2022</v>
      </c>
      <c r="C4737">
        <v>2</v>
      </c>
      <c r="D4737" t="s">
        <v>48</v>
      </c>
      <c r="E4737" s="1">
        <v>44599</v>
      </c>
      <c r="F4737" s="1">
        <v>44607</v>
      </c>
      <c r="G4737">
        <v>8</v>
      </c>
      <c r="H4737">
        <v>10</v>
      </c>
      <c r="I4737" t="s">
        <v>49</v>
      </c>
      <c r="J4737" t="s">
        <v>50</v>
      </c>
      <c r="K4737" t="s">
        <v>51</v>
      </c>
      <c r="L4737">
        <v>2709</v>
      </c>
      <c r="M4737" t="s">
        <v>114</v>
      </c>
      <c r="N4737" t="s">
        <v>81</v>
      </c>
      <c r="O4737" t="s">
        <v>189</v>
      </c>
      <c r="P4737" t="s">
        <v>154</v>
      </c>
      <c r="Q4737" t="s">
        <v>100</v>
      </c>
      <c r="R4737" t="s">
        <v>5120</v>
      </c>
      <c r="S4737" t="s">
        <v>58</v>
      </c>
      <c r="T4737" t="s">
        <v>95</v>
      </c>
      <c r="U4737" t="s">
        <v>166</v>
      </c>
      <c r="V4737">
        <v>364882</v>
      </c>
      <c r="W4737">
        <v>211945</v>
      </c>
      <c r="X4737">
        <v>14.9</v>
      </c>
      <c r="Y4737">
        <v>11.1</v>
      </c>
      <c r="Z4737">
        <v>285312.48</v>
      </c>
      <c r="AB4737">
        <v>21.21</v>
      </c>
      <c r="AC4737">
        <v>6051477.7000000002</v>
      </c>
      <c r="AD4737">
        <v>19038901.789999999</v>
      </c>
      <c r="AE4737">
        <v>217.27</v>
      </c>
      <c r="AF4737">
        <v>4136582191.9099998</v>
      </c>
      <c r="AG4737">
        <v>46372.6</v>
      </c>
      <c r="AH4737">
        <v>0</v>
      </c>
      <c r="AI4737">
        <v>0</v>
      </c>
      <c r="AJ4737">
        <v>10.58</v>
      </c>
      <c r="AK4737">
        <v>2014315.81</v>
      </c>
      <c r="AL4737">
        <v>0.13900000000000001</v>
      </c>
      <c r="AM4737">
        <v>26464.07</v>
      </c>
      <c r="AN4737">
        <v>204.4</v>
      </c>
      <c r="AO4737">
        <v>572.21</v>
      </c>
      <c r="AP4737">
        <v>116959.72</v>
      </c>
      <c r="AQ4737">
        <v>6241274.0899999999</v>
      </c>
      <c r="AR4737" t="s">
        <v>61</v>
      </c>
      <c r="AS4737" t="s">
        <v>61</v>
      </c>
      <c r="AT4737" t="s">
        <v>62</v>
      </c>
      <c r="AU4737" t="s">
        <v>63</v>
      </c>
    </row>
    <row r="4738" spans="1:47" x14ac:dyDescent="0.25">
      <c r="A4738" t="s">
        <v>6077</v>
      </c>
      <c r="B4738">
        <v>2025</v>
      </c>
      <c r="C4738">
        <v>6</v>
      </c>
      <c r="D4738" t="s">
        <v>77</v>
      </c>
      <c r="E4738" s="1">
        <v>45835</v>
      </c>
      <c r="F4738" s="1">
        <v>45843</v>
      </c>
      <c r="G4738">
        <v>8</v>
      </c>
      <c r="H4738">
        <v>7.1</v>
      </c>
      <c r="I4738" t="s">
        <v>65</v>
      </c>
      <c r="J4738" t="s">
        <v>50</v>
      </c>
      <c r="K4738" t="s">
        <v>139</v>
      </c>
      <c r="L4738">
        <v>2710.1210999999998</v>
      </c>
      <c r="M4738" t="s">
        <v>90</v>
      </c>
      <c r="N4738" t="s">
        <v>106</v>
      </c>
      <c r="O4738" t="s">
        <v>200</v>
      </c>
      <c r="P4738" t="s">
        <v>82</v>
      </c>
      <c r="Q4738" t="s">
        <v>146</v>
      </c>
      <c r="R4738" t="s">
        <v>2182</v>
      </c>
      <c r="S4738" t="s">
        <v>142</v>
      </c>
      <c r="T4738" t="s">
        <v>86</v>
      </c>
      <c r="U4738" t="s">
        <v>143</v>
      </c>
      <c r="V4738">
        <v>64708</v>
      </c>
      <c r="W4738">
        <v>39210</v>
      </c>
      <c r="X4738">
        <v>2.1</v>
      </c>
      <c r="Y4738">
        <v>13</v>
      </c>
      <c r="Z4738">
        <v>50856.800000000003</v>
      </c>
      <c r="AB4738">
        <v>44.33</v>
      </c>
      <c r="AC4738">
        <v>2254481.94</v>
      </c>
      <c r="AD4738">
        <v>25132413.420000002</v>
      </c>
      <c r="AE4738">
        <v>277.04000000000002</v>
      </c>
      <c r="AF4738">
        <v>6962683813.8800001</v>
      </c>
      <c r="AG4738">
        <v>42502.84</v>
      </c>
      <c r="AH4738">
        <v>0.3</v>
      </c>
      <c r="AI4738">
        <v>9884.24</v>
      </c>
      <c r="AJ4738">
        <v>6.93</v>
      </c>
      <c r="AK4738">
        <v>0</v>
      </c>
      <c r="AL4738">
        <v>0.17799999999999999</v>
      </c>
      <c r="AM4738">
        <v>44735.7</v>
      </c>
      <c r="AN4738">
        <v>362.6</v>
      </c>
      <c r="AO4738">
        <v>457.08</v>
      </c>
      <c r="AP4738">
        <v>165737.21</v>
      </c>
      <c r="AQ4738">
        <v>2517341.9300000002</v>
      </c>
      <c r="AR4738" t="s">
        <v>61</v>
      </c>
      <c r="AS4738" t="s">
        <v>61</v>
      </c>
      <c r="AT4738" t="s">
        <v>62</v>
      </c>
      <c r="AU4738" t="s">
        <v>63</v>
      </c>
    </row>
    <row r="4739" spans="1:47" x14ac:dyDescent="0.25">
      <c r="A4739" t="s">
        <v>6078</v>
      </c>
      <c r="B4739">
        <v>2024</v>
      </c>
      <c r="C4739">
        <v>1</v>
      </c>
      <c r="D4739" t="s">
        <v>48</v>
      </c>
      <c r="E4739" s="1">
        <v>45303</v>
      </c>
      <c r="F4739" s="1">
        <v>45323</v>
      </c>
      <c r="G4739">
        <v>20</v>
      </c>
      <c r="I4739" t="s">
        <v>49</v>
      </c>
      <c r="J4739" t="s">
        <v>66</v>
      </c>
      <c r="K4739" t="s">
        <v>245</v>
      </c>
      <c r="L4739">
        <v>8905.9</v>
      </c>
      <c r="M4739" t="s">
        <v>114</v>
      </c>
      <c r="N4739" t="s">
        <v>53</v>
      </c>
      <c r="O4739" t="s">
        <v>200</v>
      </c>
      <c r="P4739" t="s">
        <v>204</v>
      </c>
      <c r="Q4739" t="s">
        <v>82</v>
      </c>
      <c r="R4739" t="s">
        <v>659</v>
      </c>
      <c r="S4739" t="s">
        <v>137</v>
      </c>
      <c r="T4739" t="s">
        <v>102</v>
      </c>
      <c r="U4739" t="s">
        <v>166</v>
      </c>
      <c r="V4739">
        <v>7348</v>
      </c>
      <c r="W4739">
        <v>4408</v>
      </c>
      <c r="X4739">
        <v>18</v>
      </c>
      <c r="Y4739">
        <v>13.5</v>
      </c>
      <c r="Z4739">
        <v>5883.71</v>
      </c>
      <c r="AB4739">
        <v>31.75</v>
      </c>
      <c r="AC4739">
        <v>186807.79</v>
      </c>
      <c r="AD4739">
        <v>2714390.77</v>
      </c>
      <c r="AE4739">
        <v>277.73</v>
      </c>
      <c r="AF4739">
        <v>753867748.54999995</v>
      </c>
      <c r="AG4739">
        <v>73981.5</v>
      </c>
      <c r="AI4739">
        <v>18684.03</v>
      </c>
      <c r="AJ4739">
        <v>3.86</v>
      </c>
      <c r="AK4739">
        <v>104775.48</v>
      </c>
      <c r="AL4739">
        <v>6.6000000000000003E-2</v>
      </c>
      <c r="AM4739">
        <v>1791.5</v>
      </c>
      <c r="AN4739">
        <v>590.9</v>
      </c>
      <c r="AO4739">
        <v>432.9</v>
      </c>
      <c r="AP4739">
        <v>255800.61</v>
      </c>
      <c r="AQ4739">
        <v>537065.43000000005</v>
      </c>
      <c r="AR4739" t="s">
        <v>61</v>
      </c>
      <c r="AS4739" t="s">
        <v>61</v>
      </c>
      <c r="AT4739" t="s">
        <v>62</v>
      </c>
      <c r="AU4739" t="s">
        <v>63</v>
      </c>
    </row>
    <row r="4740" spans="1:47" x14ac:dyDescent="0.25">
      <c r="A4740" t="s">
        <v>6079</v>
      </c>
      <c r="B4740">
        <v>2025</v>
      </c>
      <c r="C4740">
        <v>12</v>
      </c>
      <c r="D4740" t="s">
        <v>119</v>
      </c>
      <c r="E4740" s="1">
        <v>46022</v>
      </c>
      <c r="F4740" s="1">
        <v>46048</v>
      </c>
      <c r="G4740">
        <v>26</v>
      </c>
      <c r="H4740">
        <v>15.7</v>
      </c>
      <c r="I4740" t="s">
        <v>65</v>
      </c>
      <c r="J4740" t="s">
        <v>239</v>
      </c>
      <c r="K4740" t="s">
        <v>265</v>
      </c>
      <c r="L4740">
        <v>3102.1</v>
      </c>
      <c r="M4740" t="s">
        <v>114</v>
      </c>
      <c r="N4740" t="s">
        <v>106</v>
      </c>
      <c r="O4740" t="s">
        <v>189</v>
      </c>
      <c r="P4740" t="s">
        <v>100</v>
      </c>
      <c r="Q4740" t="s">
        <v>146</v>
      </c>
      <c r="R4740" t="s">
        <v>546</v>
      </c>
      <c r="S4740" t="s">
        <v>161</v>
      </c>
      <c r="T4740" t="s">
        <v>102</v>
      </c>
      <c r="U4740" t="s">
        <v>60</v>
      </c>
      <c r="V4740">
        <v>18625</v>
      </c>
      <c r="W4740">
        <v>11391</v>
      </c>
      <c r="X4740">
        <v>14.2</v>
      </c>
      <c r="Y4740">
        <v>12.9</v>
      </c>
      <c r="Z4740">
        <v>17292.12</v>
      </c>
      <c r="AB4740">
        <v>34.44</v>
      </c>
      <c r="AC4740">
        <v>595540.61</v>
      </c>
      <c r="AD4740">
        <v>6435435.3799999999</v>
      </c>
      <c r="AE4740">
        <v>284.07</v>
      </c>
      <c r="AF4740">
        <v>1828114128.4000001</v>
      </c>
      <c r="AG4740">
        <v>60309.33</v>
      </c>
      <c r="AH4740">
        <v>1.4</v>
      </c>
      <c r="AI4740">
        <v>32837.879999999997</v>
      </c>
      <c r="AJ4740">
        <v>1.94</v>
      </c>
      <c r="AK4740">
        <v>0</v>
      </c>
      <c r="AL4740">
        <v>0.32500000000000001</v>
      </c>
      <c r="AM4740">
        <v>20915.16</v>
      </c>
      <c r="AN4740">
        <v>1153.7</v>
      </c>
      <c r="AO4740">
        <v>631.86</v>
      </c>
      <c r="AP4740">
        <v>728976.88</v>
      </c>
      <c r="AQ4740">
        <v>1438579.86</v>
      </c>
      <c r="AR4740" t="s">
        <v>61</v>
      </c>
      <c r="AS4740" t="s">
        <v>61</v>
      </c>
      <c r="AT4740" t="s">
        <v>62</v>
      </c>
      <c r="AU4740" t="s">
        <v>63</v>
      </c>
    </row>
    <row r="4741" spans="1:47" x14ac:dyDescent="0.25">
      <c r="A4741" t="s">
        <v>6080</v>
      </c>
      <c r="B4741">
        <v>2023</v>
      </c>
      <c r="C4741">
        <v>2</v>
      </c>
      <c r="D4741" t="s">
        <v>48</v>
      </c>
      <c r="E4741" s="1">
        <v>44964</v>
      </c>
      <c r="F4741" s="1">
        <v>44981</v>
      </c>
      <c r="G4741">
        <v>17</v>
      </c>
      <c r="H4741">
        <v>17.7</v>
      </c>
      <c r="I4741" t="s">
        <v>49</v>
      </c>
      <c r="J4741" t="s">
        <v>50</v>
      </c>
      <c r="K4741" t="s">
        <v>223</v>
      </c>
      <c r="L4741">
        <v>2710.1109999999999</v>
      </c>
      <c r="M4741" t="s">
        <v>68</v>
      </c>
      <c r="N4741" t="s">
        <v>69</v>
      </c>
      <c r="O4741" t="s">
        <v>200</v>
      </c>
      <c r="P4741" t="s">
        <v>196</v>
      </c>
      <c r="Q4741" t="s">
        <v>82</v>
      </c>
      <c r="R4741" t="s">
        <v>197</v>
      </c>
      <c r="S4741" t="s">
        <v>186</v>
      </c>
      <c r="T4741" t="s">
        <v>102</v>
      </c>
      <c r="U4741" t="s">
        <v>110</v>
      </c>
      <c r="V4741">
        <v>79768</v>
      </c>
      <c r="W4741">
        <v>50813</v>
      </c>
      <c r="X4741">
        <v>24.1</v>
      </c>
      <c r="Y4741">
        <v>15.3</v>
      </c>
      <c r="Z4741">
        <v>70695.05</v>
      </c>
      <c r="AB4741">
        <v>41.04</v>
      </c>
      <c r="AC4741">
        <v>2901324.85</v>
      </c>
      <c r="AD4741">
        <v>36014179.32</v>
      </c>
      <c r="AE4741">
        <v>281.91000000000003</v>
      </c>
      <c r="AF4741">
        <v>10152757292.1</v>
      </c>
      <c r="AG4741">
        <v>137350.84</v>
      </c>
      <c r="AH4741">
        <v>0</v>
      </c>
      <c r="AI4741">
        <v>0</v>
      </c>
      <c r="AJ4741">
        <v>13.25</v>
      </c>
      <c r="AK4741">
        <v>4771878.76</v>
      </c>
      <c r="AL4741">
        <v>0.112</v>
      </c>
      <c r="AM4741">
        <v>40335.879999999997</v>
      </c>
      <c r="AN4741">
        <v>303.89999999999998</v>
      </c>
      <c r="AO4741">
        <v>623.1</v>
      </c>
      <c r="AP4741">
        <v>189360.09</v>
      </c>
      <c r="AQ4741">
        <v>3268371.66</v>
      </c>
      <c r="AR4741" t="s">
        <v>61</v>
      </c>
      <c r="AS4741" t="s">
        <v>61</v>
      </c>
      <c r="AT4741" t="s">
        <v>62</v>
      </c>
      <c r="AU4741" t="s">
        <v>63</v>
      </c>
    </row>
    <row r="4742" spans="1:47" x14ac:dyDescent="0.25">
      <c r="A4742" t="s">
        <v>6081</v>
      </c>
      <c r="B4742">
        <v>2025</v>
      </c>
      <c r="C4742">
        <v>4</v>
      </c>
      <c r="D4742" t="s">
        <v>77</v>
      </c>
      <c r="E4742" s="1">
        <v>45765</v>
      </c>
      <c r="F4742" s="1">
        <v>45787</v>
      </c>
      <c r="G4742">
        <v>22</v>
      </c>
      <c r="I4742" t="s">
        <v>65</v>
      </c>
      <c r="J4742" t="s">
        <v>112</v>
      </c>
      <c r="K4742" t="s">
        <v>126</v>
      </c>
      <c r="L4742">
        <v>2701.12</v>
      </c>
      <c r="M4742" t="s">
        <v>98</v>
      </c>
      <c r="N4742" t="s">
        <v>53</v>
      </c>
      <c r="O4742" t="s">
        <v>107</v>
      </c>
      <c r="P4742" t="s">
        <v>128</v>
      </c>
      <c r="Q4742" t="s">
        <v>140</v>
      </c>
      <c r="R4742" t="s">
        <v>1891</v>
      </c>
      <c r="S4742" t="s">
        <v>130</v>
      </c>
      <c r="T4742" t="s">
        <v>74</v>
      </c>
      <c r="U4742" t="s">
        <v>166</v>
      </c>
      <c r="V4742">
        <v>87377</v>
      </c>
      <c r="W4742">
        <v>55531</v>
      </c>
      <c r="X4742">
        <v>9</v>
      </c>
      <c r="Y4742">
        <v>12.9</v>
      </c>
      <c r="Z4742">
        <v>74922.75</v>
      </c>
      <c r="AB4742">
        <v>26.64</v>
      </c>
      <c r="AC4742">
        <v>1995942.06</v>
      </c>
      <c r="AD4742">
        <v>14340214.35</v>
      </c>
      <c r="AE4742">
        <v>277.51</v>
      </c>
      <c r="AF4742">
        <v>3979552884.27</v>
      </c>
      <c r="AG4742">
        <v>139941.69</v>
      </c>
      <c r="AH4742">
        <v>1.8</v>
      </c>
      <c r="AI4742">
        <v>22159.87</v>
      </c>
      <c r="AJ4742">
        <v>5.44</v>
      </c>
      <c r="AK4742">
        <v>0</v>
      </c>
      <c r="AL4742">
        <v>0.28100000000000003</v>
      </c>
      <c r="AM4742">
        <v>40296</v>
      </c>
      <c r="AN4742">
        <v>782.4</v>
      </c>
      <c r="AO4742">
        <v>708.99</v>
      </c>
      <c r="AP4742">
        <v>554713.78</v>
      </c>
      <c r="AQ4742">
        <v>2753053.4</v>
      </c>
      <c r="AR4742" t="s">
        <v>61</v>
      </c>
      <c r="AS4742" t="s">
        <v>61</v>
      </c>
      <c r="AT4742" t="s">
        <v>62</v>
      </c>
      <c r="AU4742" t="s">
        <v>63</v>
      </c>
    </row>
    <row r="4743" spans="1:47" x14ac:dyDescent="0.25">
      <c r="A4743" t="s">
        <v>6082</v>
      </c>
      <c r="B4743">
        <v>2026</v>
      </c>
      <c r="C4743">
        <v>3</v>
      </c>
      <c r="D4743" t="s">
        <v>48</v>
      </c>
      <c r="E4743" s="1">
        <v>46091</v>
      </c>
      <c r="F4743" s="1">
        <v>46106</v>
      </c>
      <c r="G4743">
        <v>15</v>
      </c>
      <c r="H4743">
        <v>9.1999999999999993</v>
      </c>
      <c r="I4743" t="s">
        <v>65</v>
      </c>
      <c r="J4743" t="s">
        <v>78</v>
      </c>
      <c r="K4743" t="s">
        <v>105</v>
      </c>
      <c r="L4743">
        <v>1201.9000000000001</v>
      </c>
      <c r="M4743" t="s">
        <v>90</v>
      </c>
      <c r="N4743" t="s">
        <v>168</v>
      </c>
      <c r="O4743" t="s">
        <v>54</v>
      </c>
      <c r="P4743" t="s">
        <v>82</v>
      </c>
      <c r="Q4743" t="s">
        <v>230</v>
      </c>
      <c r="R4743" t="s">
        <v>2913</v>
      </c>
      <c r="S4743" t="s">
        <v>85</v>
      </c>
      <c r="T4743" t="s">
        <v>74</v>
      </c>
      <c r="U4743" t="s">
        <v>60</v>
      </c>
      <c r="V4743">
        <v>44687</v>
      </c>
      <c r="W4743">
        <v>31870</v>
      </c>
      <c r="X4743">
        <v>12.6</v>
      </c>
      <c r="Y4743">
        <v>10.6</v>
      </c>
      <c r="Z4743">
        <v>36719.43</v>
      </c>
      <c r="AB4743">
        <v>22.87</v>
      </c>
      <c r="AC4743">
        <v>839773.36</v>
      </c>
      <c r="AD4743">
        <v>21214650.68</v>
      </c>
      <c r="AE4743">
        <v>283.58999999999997</v>
      </c>
      <c r="AF4743">
        <v>6016262786.3400002</v>
      </c>
      <c r="AG4743">
        <v>147175.92000000001</v>
      </c>
      <c r="AH4743">
        <v>0.9</v>
      </c>
      <c r="AI4743">
        <v>18658.53</v>
      </c>
      <c r="AJ4743">
        <v>22.27</v>
      </c>
      <c r="AK4743">
        <v>0</v>
      </c>
      <c r="AL4743">
        <v>8.5999999999999993E-2</v>
      </c>
      <c r="AM4743">
        <v>18244.599999999999</v>
      </c>
      <c r="AN4743">
        <v>618.4</v>
      </c>
      <c r="AO4743">
        <v>505.88</v>
      </c>
      <c r="AP4743">
        <v>312836.19</v>
      </c>
      <c r="AQ4743">
        <v>1336688.6000000001</v>
      </c>
      <c r="AR4743" t="s">
        <v>61</v>
      </c>
      <c r="AS4743" t="s">
        <v>61</v>
      </c>
      <c r="AT4743" t="s">
        <v>62</v>
      </c>
      <c r="AU4743" t="s">
        <v>63</v>
      </c>
    </row>
    <row r="4744" spans="1:47" x14ac:dyDescent="0.25">
      <c r="A4744" t="s">
        <v>6083</v>
      </c>
      <c r="B4744">
        <v>2021</v>
      </c>
      <c r="C4744">
        <v>9</v>
      </c>
      <c r="D4744" t="s">
        <v>89</v>
      </c>
      <c r="E4744" s="1">
        <v>44441</v>
      </c>
      <c r="F4744" s="1">
        <v>44454</v>
      </c>
      <c r="G4744">
        <v>13</v>
      </c>
      <c r="H4744">
        <v>5.7</v>
      </c>
      <c r="I4744" t="s">
        <v>49</v>
      </c>
      <c r="J4744" t="s">
        <v>50</v>
      </c>
      <c r="K4744" t="s">
        <v>120</v>
      </c>
      <c r="L4744">
        <v>2710.1921000000002</v>
      </c>
      <c r="M4744" t="s">
        <v>80</v>
      </c>
      <c r="N4744" t="s">
        <v>53</v>
      </c>
      <c r="O4744" t="s">
        <v>189</v>
      </c>
      <c r="P4744" t="s">
        <v>127</v>
      </c>
      <c r="Q4744" t="s">
        <v>226</v>
      </c>
      <c r="R4744" t="s">
        <v>1246</v>
      </c>
      <c r="S4744" t="s">
        <v>142</v>
      </c>
      <c r="T4744" t="s">
        <v>131</v>
      </c>
      <c r="U4744" t="s">
        <v>96</v>
      </c>
      <c r="V4744">
        <v>44642</v>
      </c>
      <c r="W4744">
        <v>28844</v>
      </c>
      <c r="X4744">
        <v>12.1</v>
      </c>
      <c r="Y4744">
        <v>10.199999999999999</v>
      </c>
      <c r="Z4744">
        <v>40507.15</v>
      </c>
      <c r="AB4744">
        <v>34.97</v>
      </c>
      <c r="AC4744">
        <v>1416535.04</v>
      </c>
      <c r="AD4744">
        <v>19973670.59</v>
      </c>
      <c r="AE4744">
        <v>165.44</v>
      </c>
      <c r="AF4744">
        <v>3304444062.4099998</v>
      </c>
      <c r="AG4744">
        <v>118138.96</v>
      </c>
      <c r="AH4744">
        <v>0.3</v>
      </c>
      <c r="AI4744">
        <v>7032.91</v>
      </c>
      <c r="AJ4744">
        <v>4.09</v>
      </c>
      <c r="AK4744">
        <v>816923.13</v>
      </c>
      <c r="AL4744">
        <v>0.155</v>
      </c>
      <c r="AM4744">
        <v>30959.19</v>
      </c>
      <c r="AN4744">
        <v>281.60000000000002</v>
      </c>
      <c r="AO4744">
        <v>642.54</v>
      </c>
      <c r="AP4744">
        <v>180939.26</v>
      </c>
      <c r="AQ4744">
        <v>1753605.36</v>
      </c>
      <c r="AR4744" t="s">
        <v>61</v>
      </c>
      <c r="AS4744" t="s">
        <v>61</v>
      </c>
      <c r="AT4744" t="s">
        <v>62</v>
      </c>
      <c r="AU4744" t="s">
        <v>63</v>
      </c>
    </row>
    <row r="4745" spans="1:47" x14ac:dyDescent="0.25">
      <c r="A4745" t="s">
        <v>6084</v>
      </c>
      <c r="B4745">
        <v>2026</v>
      </c>
      <c r="C4745">
        <v>1</v>
      </c>
      <c r="D4745" t="s">
        <v>48</v>
      </c>
      <c r="E4745" s="1">
        <v>46051</v>
      </c>
      <c r="F4745" s="1">
        <v>46062</v>
      </c>
      <c r="G4745">
        <v>11</v>
      </c>
      <c r="H4745">
        <v>14.4</v>
      </c>
      <c r="I4745" t="s">
        <v>65</v>
      </c>
      <c r="J4745" t="s">
        <v>78</v>
      </c>
      <c r="K4745" t="s">
        <v>79</v>
      </c>
      <c r="L4745">
        <v>1005.9</v>
      </c>
      <c r="M4745" t="s">
        <v>98</v>
      </c>
      <c r="N4745" t="s">
        <v>168</v>
      </c>
      <c r="O4745" t="s">
        <v>107</v>
      </c>
      <c r="P4745" t="s">
        <v>82</v>
      </c>
      <c r="Q4745" t="s">
        <v>201</v>
      </c>
      <c r="R4745" t="s">
        <v>879</v>
      </c>
      <c r="S4745" t="s">
        <v>85</v>
      </c>
      <c r="T4745" t="s">
        <v>148</v>
      </c>
      <c r="U4745" t="s">
        <v>143</v>
      </c>
      <c r="V4745">
        <v>52078</v>
      </c>
      <c r="W4745">
        <v>31680</v>
      </c>
      <c r="X4745">
        <v>4.9000000000000004</v>
      </c>
      <c r="Y4745">
        <v>15</v>
      </c>
      <c r="Z4745">
        <v>48175.75</v>
      </c>
      <c r="AB4745">
        <v>22.32</v>
      </c>
      <c r="AC4745">
        <v>1075282.74</v>
      </c>
      <c r="AD4745">
        <v>38350305.789999999</v>
      </c>
      <c r="AE4745">
        <v>285.29000000000002</v>
      </c>
      <c r="AF4745">
        <v>10940958738.83</v>
      </c>
      <c r="AG4745">
        <v>212199</v>
      </c>
      <c r="AH4745">
        <v>1.9</v>
      </c>
      <c r="AI4745">
        <v>48769.54</v>
      </c>
      <c r="AJ4745">
        <v>6.45</v>
      </c>
      <c r="AK4745">
        <v>0</v>
      </c>
      <c r="AL4745">
        <v>0.189</v>
      </c>
      <c r="AM4745">
        <v>72482.080000000002</v>
      </c>
      <c r="AN4745">
        <v>557.4</v>
      </c>
      <c r="AO4745">
        <v>685.42</v>
      </c>
      <c r="AP4745">
        <v>382053.11</v>
      </c>
      <c r="AQ4745">
        <v>1790786.47</v>
      </c>
      <c r="AR4745" t="s">
        <v>61</v>
      </c>
      <c r="AS4745" t="s">
        <v>61</v>
      </c>
      <c r="AT4745" t="s">
        <v>62</v>
      </c>
      <c r="AU4745" t="s">
        <v>63</v>
      </c>
    </row>
    <row r="4746" spans="1:47" x14ac:dyDescent="0.25">
      <c r="A4746" t="s">
        <v>6085</v>
      </c>
      <c r="B4746">
        <v>2023</v>
      </c>
      <c r="C4746">
        <v>4</v>
      </c>
      <c r="D4746" t="s">
        <v>77</v>
      </c>
      <c r="E4746" s="1">
        <v>45017</v>
      </c>
      <c r="F4746" s="1">
        <v>45040</v>
      </c>
      <c r="G4746">
        <v>23</v>
      </c>
      <c r="H4746">
        <v>4.5</v>
      </c>
      <c r="I4746" t="s">
        <v>65</v>
      </c>
      <c r="J4746" t="s">
        <v>78</v>
      </c>
      <c r="K4746" t="s">
        <v>177</v>
      </c>
      <c r="L4746">
        <v>1001.99</v>
      </c>
      <c r="M4746" t="s">
        <v>114</v>
      </c>
      <c r="N4746" t="s">
        <v>168</v>
      </c>
      <c r="O4746" t="s">
        <v>54</v>
      </c>
      <c r="P4746" t="s">
        <v>128</v>
      </c>
      <c r="Q4746" t="s">
        <v>71</v>
      </c>
      <c r="R4746" t="s">
        <v>1408</v>
      </c>
      <c r="S4746" t="s">
        <v>130</v>
      </c>
      <c r="T4746" t="s">
        <v>74</v>
      </c>
      <c r="U4746" t="s">
        <v>181</v>
      </c>
      <c r="V4746">
        <v>60834</v>
      </c>
      <c r="W4746">
        <v>41604</v>
      </c>
      <c r="X4746">
        <v>9.3000000000000007</v>
      </c>
      <c r="Y4746">
        <v>13.6</v>
      </c>
      <c r="Z4746">
        <v>53493.16</v>
      </c>
      <c r="AB4746">
        <v>28.22</v>
      </c>
      <c r="AC4746">
        <v>1509576.98</v>
      </c>
      <c r="AD4746">
        <v>19847567.149999999</v>
      </c>
      <c r="AE4746">
        <v>286.19</v>
      </c>
      <c r="AF4746">
        <v>5680175242.6599998</v>
      </c>
      <c r="AG4746">
        <v>73173.100000000006</v>
      </c>
      <c r="AH4746">
        <v>1.9</v>
      </c>
      <c r="AI4746">
        <v>63661.97</v>
      </c>
      <c r="AJ4746">
        <v>11.6</v>
      </c>
      <c r="AK4746">
        <v>0</v>
      </c>
      <c r="AL4746">
        <v>5.5E-2</v>
      </c>
      <c r="AM4746">
        <v>10916.16</v>
      </c>
      <c r="AN4746">
        <v>1066.3</v>
      </c>
      <c r="AO4746">
        <v>431.5</v>
      </c>
      <c r="AP4746">
        <v>460108.45</v>
      </c>
      <c r="AQ4746">
        <v>2117436.66</v>
      </c>
      <c r="AR4746" t="s">
        <v>61</v>
      </c>
      <c r="AS4746" t="s">
        <v>124</v>
      </c>
      <c r="AT4746" t="s">
        <v>62</v>
      </c>
      <c r="AU4746" t="s">
        <v>117</v>
      </c>
    </row>
    <row r="4747" spans="1:47" x14ac:dyDescent="0.25">
      <c r="A4747" t="s">
        <v>6086</v>
      </c>
      <c r="B4747">
        <v>2020</v>
      </c>
      <c r="C4747">
        <v>8</v>
      </c>
      <c r="D4747" t="s">
        <v>89</v>
      </c>
      <c r="E4747" s="1">
        <v>44045</v>
      </c>
      <c r="F4747" s="1">
        <v>44052</v>
      </c>
      <c r="G4747">
        <v>7</v>
      </c>
      <c r="H4747">
        <v>16.8</v>
      </c>
      <c r="I4747" t="s">
        <v>49</v>
      </c>
      <c r="J4747" t="s">
        <v>66</v>
      </c>
      <c r="K4747" t="s">
        <v>67</v>
      </c>
      <c r="L4747">
        <v>8479.8989999999994</v>
      </c>
      <c r="M4747" t="s">
        <v>68</v>
      </c>
      <c r="N4747" t="s">
        <v>168</v>
      </c>
      <c r="O4747" t="s">
        <v>189</v>
      </c>
      <c r="P4747" t="s">
        <v>164</v>
      </c>
      <c r="Q4747" t="s">
        <v>56</v>
      </c>
      <c r="R4747" t="s">
        <v>2485</v>
      </c>
      <c r="S4747" t="s">
        <v>73</v>
      </c>
      <c r="T4747" t="s">
        <v>187</v>
      </c>
      <c r="U4747" t="s">
        <v>75</v>
      </c>
      <c r="V4747">
        <v>7766</v>
      </c>
      <c r="W4747">
        <v>5130</v>
      </c>
      <c r="X4747">
        <v>3.6</v>
      </c>
      <c r="Y4747">
        <v>12.7</v>
      </c>
      <c r="Z4747">
        <v>5993.22</v>
      </c>
      <c r="AB4747">
        <v>16.350000000000001</v>
      </c>
      <c r="AC4747">
        <v>97989.15</v>
      </c>
      <c r="AD4747">
        <v>5118869.13</v>
      </c>
      <c r="AE4747">
        <v>163.63999999999999</v>
      </c>
      <c r="AF4747">
        <v>837651744.42999995</v>
      </c>
      <c r="AG4747">
        <v>209203.1</v>
      </c>
      <c r="AH4747">
        <v>2.7</v>
      </c>
      <c r="AJ4747">
        <v>16.47</v>
      </c>
      <c r="AK4747">
        <v>843077.75</v>
      </c>
      <c r="AL4747">
        <v>0.31900000000000001</v>
      </c>
      <c r="AM4747">
        <v>16329.19</v>
      </c>
      <c r="AN4747">
        <v>224.6</v>
      </c>
      <c r="AO4747">
        <v>360.45</v>
      </c>
      <c r="AP4747">
        <v>80957.070000000007</v>
      </c>
      <c r="AQ4747">
        <v>496816.57</v>
      </c>
      <c r="AR4747" t="s">
        <v>61</v>
      </c>
      <c r="AS4747" t="s">
        <v>61</v>
      </c>
      <c r="AT4747" t="s">
        <v>62</v>
      </c>
      <c r="AU4747" t="s">
        <v>63</v>
      </c>
    </row>
    <row r="4748" spans="1:47" x14ac:dyDescent="0.25">
      <c r="A4748" t="s">
        <v>6087</v>
      </c>
      <c r="B4748">
        <v>2025</v>
      </c>
      <c r="C4748">
        <v>7</v>
      </c>
      <c r="D4748" t="s">
        <v>89</v>
      </c>
      <c r="E4748" s="1">
        <v>45863</v>
      </c>
      <c r="F4748" s="1">
        <v>45873</v>
      </c>
      <c r="G4748">
        <v>10</v>
      </c>
      <c r="H4748">
        <v>17.8</v>
      </c>
      <c r="I4748" t="s">
        <v>65</v>
      </c>
      <c r="J4748" t="s">
        <v>50</v>
      </c>
      <c r="K4748" t="s">
        <v>51</v>
      </c>
      <c r="L4748">
        <v>2709</v>
      </c>
      <c r="M4748" t="s">
        <v>98</v>
      </c>
      <c r="N4748" t="s">
        <v>81</v>
      </c>
      <c r="O4748" t="s">
        <v>189</v>
      </c>
      <c r="P4748" t="s">
        <v>226</v>
      </c>
      <c r="Q4748" t="s">
        <v>83</v>
      </c>
      <c r="R4748" t="s">
        <v>1287</v>
      </c>
      <c r="S4748" t="s">
        <v>186</v>
      </c>
      <c r="T4748" t="s">
        <v>131</v>
      </c>
      <c r="U4748" t="s">
        <v>143</v>
      </c>
      <c r="V4748">
        <v>73515</v>
      </c>
      <c r="W4748">
        <v>48933</v>
      </c>
      <c r="X4748">
        <v>23.6</v>
      </c>
      <c r="Y4748">
        <v>13.4</v>
      </c>
      <c r="Z4748">
        <v>60938.99</v>
      </c>
      <c r="AB4748">
        <v>26.7</v>
      </c>
      <c r="AC4748">
        <v>1627071.03</v>
      </c>
      <c r="AD4748">
        <v>4483281.49</v>
      </c>
      <c r="AE4748">
        <v>281.60000000000002</v>
      </c>
      <c r="AF4748">
        <v>1262492067.5799999</v>
      </c>
      <c r="AG4748">
        <v>70982.25</v>
      </c>
      <c r="AH4748">
        <v>0</v>
      </c>
      <c r="AI4748">
        <v>0</v>
      </c>
      <c r="AJ4748">
        <v>14.14</v>
      </c>
      <c r="AK4748">
        <v>0</v>
      </c>
      <c r="AL4748">
        <v>0.252</v>
      </c>
      <c r="AM4748">
        <v>11297.87</v>
      </c>
      <c r="AN4748">
        <v>380.1</v>
      </c>
      <c r="AO4748">
        <v>645.70000000000005</v>
      </c>
      <c r="AP4748">
        <v>245430.57</v>
      </c>
      <c r="AQ4748">
        <v>1954781.72</v>
      </c>
      <c r="AR4748" t="s">
        <v>61</v>
      </c>
      <c r="AS4748" t="s">
        <v>61</v>
      </c>
      <c r="AT4748" t="s">
        <v>62</v>
      </c>
      <c r="AU4748" t="s">
        <v>63</v>
      </c>
    </row>
    <row r="4749" spans="1:47" x14ac:dyDescent="0.25">
      <c r="A4749" t="s">
        <v>6088</v>
      </c>
      <c r="B4749">
        <v>2024</v>
      </c>
      <c r="C4749">
        <v>12</v>
      </c>
      <c r="D4749" t="s">
        <v>119</v>
      </c>
      <c r="E4749" s="1">
        <v>45652</v>
      </c>
      <c r="F4749" s="1">
        <v>45676</v>
      </c>
      <c r="G4749">
        <v>24</v>
      </c>
      <c r="H4749">
        <v>3.7</v>
      </c>
      <c r="I4749" t="s">
        <v>65</v>
      </c>
      <c r="J4749" t="s">
        <v>78</v>
      </c>
      <c r="K4749" t="s">
        <v>105</v>
      </c>
      <c r="L4749">
        <v>1201.9000000000001</v>
      </c>
      <c r="M4749" t="s">
        <v>114</v>
      </c>
      <c r="N4749" t="s">
        <v>53</v>
      </c>
      <c r="O4749" t="s">
        <v>107</v>
      </c>
      <c r="P4749" t="s">
        <v>92</v>
      </c>
      <c r="Q4749" t="s">
        <v>230</v>
      </c>
      <c r="R4749" t="s">
        <v>3801</v>
      </c>
      <c r="S4749" t="s">
        <v>85</v>
      </c>
      <c r="T4749" t="s">
        <v>74</v>
      </c>
      <c r="U4749" t="s">
        <v>75</v>
      </c>
      <c r="V4749">
        <v>51702</v>
      </c>
      <c r="W4749">
        <v>36658</v>
      </c>
      <c r="X4749">
        <v>23.4</v>
      </c>
      <c r="Y4749">
        <v>13.7</v>
      </c>
      <c r="Z4749">
        <v>41094.839999999997</v>
      </c>
      <c r="AB4749">
        <v>41.83</v>
      </c>
      <c r="AC4749">
        <v>1718997.16</v>
      </c>
      <c r="AD4749">
        <v>44264895.960000001</v>
      </c>
      <c r="AE4749">
        <v>280.25</v>
      </c>
      <c r="AF4749">
        <v>12405237092.790001</v>
      </c>
      <c r="AG4749">
        <v>189705.16</v>
      </c>
      <c r="AH4749">
        <v>1.9</v>
      </c>
      <c r="AI4749">
        <v>36399.25</v>
      </c>
      <c r="AJ4749">
        <v>19.670000000000002</v>
      </c>
      <c r="AK4749">
        <v>0</v>
      </c>
      <c r="AL4749">
        <v>0.189</v>
      </c>
      <c r="AM4749">
        <v>83660.649999999994</v>
      </c>
      <c r="AN4749">
        <v>1311.5</v>
      </c>
      <c r="AO4749">
        <v>493.74</v>
      </c>
      <c r="AP4749">
        <v>647540.01</v>
      </c>
      <c r="AQ4749">
        <v>2676302.23</v>
      </c>
      <c r="AR4749" t="s">
        <v>61</v>
      </c>
      <c r="AS4749" t="s">
        <v>61</v>
      </c>
      <c r="AT4749" t="s">
        <v>62</v>
      </c>
      <c r="AU4749" t="s">
        <v>63</v>
      </c>
    </row>
    <row r="4750" spans="1:47" x14ac:dyDescent="0.25">
      <c r="A4750" t="s">
        <v>6089</v>
      </c>
      <c r="B4750">
        <v>2020</v>
      </c>
      <c r="C4750">
        <v>10</v>
      </c>
      <c r="D4750" t="s">
        <v>119</v>
      </c>
      <c r="E4750" s="1">
        <v>44133</v>
      </c>
      <c r="F4750" s="1">
        <v>44148</v>
      </c>
      <c r="G4750">
        <v>15</v>
      </c>
      <c r="H4750">
        <v>8</v>
      </c>
      <c r="I4750" t="s">
        <v>49</v>
      </c>
      <c r="J4750" t="s">
        <v>50</v>
      </c>
      <c r="K4750" t="s">
        <v>51</v>
      </c>
      <c r="L4750">
        <v>2709</v>
      </c>
      <c r="M4750" t="s">
        <v>80</v>
      </c>
      <c r="N4750" t="s">
        <v>168</v>
      </c>
      <c r="O4750" t="s">
        <v>54</v>
      </c>
      <c r="P4750" t="s">
        <v>204</v>
      </c>
      <c r="Q4750" t="s">
        <v>226</v>
      </c>
      <c r="R4750" t="s">
        <v>155</v>
      </c>
      <c r="S4750" t="s">
        <v>170</v>
      </c>
      <c r="T4750" t="s">
        <v>187</v>
      </c>
      <c r="U4750" t="s">
        <v>110</v>
      </c>
      <c r="V4750">
        <v>95870</v>
      </c>
      <c r="W4750">
        <v>70136</v>
      </c>
      <c r="X4750">
        <v>22.9</v>
      </c>
      <c r="Y4750">
        <v>12.9</v>
      </c>
      <c r="Z4750">
        <v>80911.7</v>
      </c>
      <c r="AB4750">
        <v>15.1</v>
      </c>
      <c r="AC4750">
        <v>1221766.67</v>
      </c>
      <c r="AD4750">
        <v>4560183.41</v>
      </c>
      <c r="AE4750">
        <v>159.68</v>
      </c>
      <c r="AF4750">
        <v>728170086.90999997</v>
      </c>
      <c r="AG4750">
        <v>135853.21</v>
      </c>
      <c r="AH4750">
        <v>0.9</v>
      </c>
      <c r="AI4750">
        <v>27780.27</v>
      </c>
      <c r="AJ4750">
        <v>21.85</v>
      </c>
      <c r="AK4750">
        <v>996400.08</v>
      </c>
      <c r="AL4750">
        <v>0.22600000000000001</v>
      </c>
      <c r="AM4750">
        <v>10306.01</v>
      </c>
      <c r="AN4750">
        <v>689.6</v>
      </c>
      <c r="AO4750">
        <v>665.85</v>
      </c>
      <c r="AP4750">
        <v>459170.16</v>
      </c>
      <c r="AQ4750">
        <v>1854876.32</v>
      </c>
      <c r="AR4750" t="s">
        <v>61</v>
      </c>
      <c r="AS4750" t="s">
        <v>61</v>
      </c>
      <c r="AT4750" t="s">
        <v>62</v>
      </c>
      <c r="AU4750" t="s">
        <v>63</v>
      </c>
    </row>
    <row r="4751" spans="1:47" x14ac:dyDescent="0.25">
      <c r="A4751" t="s">
        <v>6090</v>
      </c>
      <c r="B4751">
        <v>2025</v>
      </c>
      <c r="C4751">
        <v>11</v>
      </c>
      <c r="D4751" t="s">
        <v>119</v>
      </c>
      <c r="E4751" s="1">
        <v>45965</v>
      </c>
      <c r="F4751" s="1">
        <v>45976</v>
      </c>
      <c r="G4751">
        <v>11</v>
      </c>
      <c r="H4751">
        <v>18.600000000000001</v>
      </c>
      <c r="I4751" t="s">
        <v>65</v>
      </c>
      <c r="J4751" t="s">
        <v>78</v>
      </c>
      <c r="K4751" t="s">
        <v>211</v>
      </c>
      <c r="L4751">
        <v>1701.99</v>
      </c>
      <c r="M4751" t="s">
        <v>80</v>
      </c>
      <c r="N4751" t="s">
        <v>106</v>
      </c>
      <c r="O4751" t="s">
        <v>99</v>
      </c>
      <c r="P4751" t="s">
        <v>82</v>
      </c>
      <c r="Q4751" t="s">
        <v>257</v>
      </c>
      <c r="R4751" t="s">
        <v>276</v>
      </c>
      <c r="S4751" t="s">
        <v>85</v>
      </c>
      <c r="T4751" t="s">
        <v>187</v>
      </c>
      <c r="U4751" t="s">
        <v>166</v>
      </c>
      <c r="V4751">
        <v>60913</v>
      </c>
      <c r="W4751">
        <v>42512</v>
      </c>
      <c r="X4751">
        <v>23.2</v>
      </c>
      <c r="Y4751">
        <v>11.1</v>
      </c>
      <c r="Z4751">
        <v>48911.83</v>
      </c>
      <c r="AB4751">
        <v>38.76</v>
      </c>
      <c r="AC4751">
        <v>1895822.53</v>
      </c>
      <c r="AD4751">
        <v>56555770.789999999</v>
      </c>
      <c r="AE4751">
        <v>283.73</v>
      </c>
      <c r="AF4751">
        <v>16046568846.25</v>
      </c>
      <c r="AG4751">
        <v>32449.52</v>
      </c>
      <c r="AH4751">
        <v>0</v>
      </c>
      <c r="AI4751">
        <v>0</v>
      </c>
      <c r="AJ4751">
        <v>0.26</v>
      </c>
      <c r="AK4751">
        <v>0</v>
      </c>
      <c r="AL4751">
        <v>0.34300000000000003</v>
      </c>
      <c r="AM4751">
        <v>193986.29</v>
      </c>
      <c r="AN4751">
        <v>545.29999999999995</v>
      </c>
      <c r="AO4751">
        <v>721.84</v>
      </c>
      <c r="AP4751">
        <v>393619.35</v>
      </c>
      <c r="AQ4751">
        <v>2515877.69</v>
      </c>
      <c r="AR4751" t="s">
        <v>61</v>
      </c>
      <c r="AS4751" t="s">
        <v>61</v>
      </c>
      <c r="AT4751" t="s">
        <v>62</v>
      </c>
      <c r="AU4751" t="s">
        <v>117</v>
      </c>
    </row>
    <row r="4752" spans="1:47" x14ac:dyDescent="0.25">
      <c r="A4752" t="s">
        <v>6091</v>
      </c>
      <c r="B4752">
        <v>2023</v>
      </c>
      <c r="C4752">
        <v>8</v>
      </c>
      <c r="D4752" t="s">
        <v>89</v>
      </c>
      <c r="E4752" s="1">
        <v>45168</v>
      </c>
      <c r="F4752" s="1">
        <v>45202</v>
      </c>
      <c r="G4752">
        <v>34</v>
      </c>
      <c r="H4752">
        <v>15.2</v>
      </c>
      <c r="I4752" t="s">
        <v>49</v>
      </c>
      <c r="J4752" t="s">
        <v>134</v>
      </c>
      <c r="K4752" t="s">
        <v>135</v>
      </c>
      <c r="L4752">
        <v>9999.0098999999991</v>
      </c>
      <c r="M4752" t="s">
        <v>68</v>
      </c>
      <c r="N4752" t="s">
        <v>69</v>
      </c>
      <c r="O4752" t="s">
        <v>99</v>
      </c>
      <c r="P4752" t="s">
        <v>146</v>
      </c>
      <c r="Q4752" t="s">
        <v>100</v>
      </c>
      <c r="R4752" t="s">
        <v>2427</v>
      </c>
      <c r="S4752" t="s">
        <v>137</v>
      </c>
      <c r="T4752" t="s">
        <v>102</v>
      </c>
      <c r="U4752" t="s">
        <v>96</v>
      </c>
      <c r="V4752">
        <v>2513</v>
      </c>
      <c r="W4752">
        <v>1834</v>
      </c>
      <c r="X4752">
        <v>12.4</v>
      </c>
      <c r="Y4752">
        <v>11.6</v>
      </c>
      <c r="Z4752">
        <v>2028.9</v>
      </c>
      <c r="AB4752">
        <v>42.15</v>
      </c>
      <c r="AC4752">
        <v>85518.13</v>
      </c>
      <c r="AD4752">
        <v>2122817.7799999998</v>
      </c>
      <c r="AE4752">
        <v>289.22000000000003</v>
      </c>
      <c r="AF4752">
        <v>613961358.33000004</v>
      </c>
      <c r="AG4752">
        <v>56567.34</v>
      </c>
      <c r="AH4752">
        <v>0.4</v>
      </c>
      <c r="AI4752">
        <v>5983.04</v>
      </c>
      <c r="AJ4752">
        <v>3.48</v>
      </c>
      <c r="AK4752">
        <v>73874.06</v>
      </c>
      <c r="AL4752">
        <v>0.125</v>
      </c>
      <c r="AM4752">
        <v>2653.52</v>
      </c>
      <c r="AN4752">
        <v>977.9</v>
      </c>
      <c r="AO4752">
        <v>616.58000000000004</v>
      </c>
      <c r="AP4752">
        <v>602953.57999999996</v>
      </c>
      <c r="AQ4752">
        <v>753675.61</v>
      </c>
      <c r="AR4752" t="s">
        <v>61</v>
      </c>
      <c r="AS4752" t="s">
        <v>61</v>
      </c>
      <c r="AT4752" t="s">
        <v>62</v>
      </c>
      <c r="AU4752" t="s">
        <v>63</v>
      </c>
    </row>
    <row r="4753" spans="1:47" x14ac:dyDescent="0.25">
      <c r="A4753" t="s">
        <v>6092</v>
      </c>
      <c r="B4753">
        <v>2023</v>
      </c>
      <c r="C4753">
        <v>3</v>
      </c>
      <c r="D4753" t="s">
        <v>48</v>
      </c>
      <c r="E4753" s="1">
        <v>45014</v>
      </c>
      <c r="F4753" s="1">
        <v>45034</v>
      </c>
      <c r="G4753">
        <v>20</v>
      </c>
      <c r="H4753">
        <v>5.9</v>
      </c>
      <c r="I4753" t="s">
        <v>65</v>
      </c>
      <c r="J4753" t="s">
        <v>50</v>
      </c>
      <c r="K4753" t="s">
        <v>51</v>
      </c>
      <c r="L4753">
        <v>2709</v>
      </c>
      <c r="M4753" t="s">
        <v>98</v>
      </c>
      <c r="N4753" t="s">
        <v>81</v>
      </c>
      <c r="O4753" t="s">
        <v>54</v>
      </c>
      <c r="P4753" t="s">
        <v>100</v>
      </c>
      <c r="Q4753" t="s">
        <v>154</v>
      </c>
      <c r="R4753" t="s">
        <v>1316</v>
      </c>
      <c r="S4753" t="s">
        <v>170</v>
      </c>
      <c r="T4753" t="s">
        <v>59</v>
      </c>
      <c r="U4753" t="s">
        <v>259</v>
      </c>
      <c r="V4753">
        <v>139263</v>
      </c>
      <c r="W4753">
        <v>85904</v>
      </c>
      <c r="X4753">
        <v>13.4</v>
      </c>
      <c r="Y4753">
        <v>12.1</v>
      </c>
      <c r="Z4753">
        <v>113659.95</v>
      </c>
      <c r="AB4753">
        <v>24.03</v>
      </c>
      <c r="AC4753">
        <v>2731248.6</v>
      </c>
      <c r="AD4753">
        <v>9955475.0199999996</v>
      </c>
      <c r="AE4753">
        <v>283.17</v>
      </c>
      <c r="AF4753">
        <v>2819091861.4099998</v>
      </c>
      <c r="AG4753">
        <v>137779.23000000001</v>
      </c>
      <c r="AH4753">
        <v>2.8</v>
      </c>
      <c r="AI4753">
        <v>60511.95</v>
      </c>
      <c r="AJ4753">
        <v>6.37</v>
      </c>
      <c r="AK4753">
        <v>0</v>
      </c>
      <c r="AL4753">
        <v>0.34399999999999997</v>
      </c>
      <c r="AM4753">
        <v>34246.83</v>
      </c>
      <c r="AN4753">
        <v>945.3</v>
      </c>
      <c r="AO4753">
        <v>378.55</v>
      </c>
      <c r="AP4753">
        <v>357843.32</v>
      </c>
      <c r="AQ4753">
        <v>3321629.93</v>
      </c>
      <c r="AR4753" t="s">
        <v>61</v>
      </c>
      <c r="AS4753" t="s">
        <v>61</v>
      </c>
      <c r="AT4753" t="s">
        <v>62</v>
      </c>
      <c r="AU4753" t="s">
        <v>63</v>
      </c>
    </row>
    <row r="4754" spans="1:47" x14ac:dyDescent="0.25">
      <c r="A4754" t="s">
        <v>6093</v>
      </c>
      <c r="B4754">
        <v>2026</v>
      </c>
      <c r="C4754">
        <v>3</v>
      </c>
      <c r="D4754" t="s">
        <v>48</v>
      </c>
      <c r="E4754" s="1">
        <v>46112</v>
      </c>
      <c r="F4754" s="1">
        <v>46128</v>
      </c>
      <c r="G4754">
        <v>16</v>
      </c>
      <c r="H4754">
        <v>16.7</v>
      </c>
      <c r="I4754" t="s">
        <v>65</v>
      </c>
      <c r="J4754" t="s">
        <v>50</v>
      </c>
      <c r="K4754" t="s">
        <v>120</v>
      </c>
      <c r="L4754">
        <v>2710.1921000000002</v>
      </c>
      <c r="M4754" t="s">
        <v>114</v>
      </c>
      <c r="N4754" t="s">
        <v>69</v>
      </c>
      <c r="O4754" t="s">
        <v>200</v>
      </c>
      <c r="P4754" t="s">
        <v>82</v>
      </c>
      <c r="Q4754" t="s">
        <v>150</v>
      </c>
      <c r="R4754" t="s">
        <v>1361</v>
      </c>
      <c r="S4754" t="s">
        <v>142</v>
      </c>
      <c r="T4754" t="s">
        <v>59</v>
      </c>
      <c r="U4754" t="s">
        <v>103</v>
      </c>
      <c r="V4754">
        <v>29944</v>
      </c>
      <c r="W4754">
        <v>18054</v>
      </c>
      <c r="X4754">
        <v>13.6</v>
      </c>
      <c r="Y4754">
        <v>11</v>
      </c>
      <c r="Z4754">
        <v>24034.400000000001</v>
      </c>
      <c r="AB4754">
        <v>34.64</v>
      </c>
      <c r="AC4754">
        <v>832551.62</v>
      </c>
      <c r="AD4754">
        <v>17100235.260000002</v>
      </c>
      <c r="AE4754">
        <v>285.8</v>
      </c>
      <c r="AF4754">
        <v>4887247237.3100004</v>
      </c>
      <c r="AG4754">
        <v>217621.76000000001</v>
      </c>
      <c r="AH4754">
        <v>1.6</v>
      </c>
      <c r="AI4754">
        <v>50405.78</v>
      </c>
      <c r="AJ4754">
        <v>7.94</v>
      </c>
      <c r="AK4754">
        <v>0</v>
      </c>
      <c r="AL4754">
        <v>0.123</v>
      </c>
      <c r="AM4754">
        <v>21033.29</v>
      </c>
      <c r="AO4754">
        <v>446.99</v>
      </c>
      <c r="AP4754">
        <v>286699.39</v>
      </c>
      <c r="AQ4754">
        <v>1408311.84</v>
      </c>
      <c r="AR4754" t="s">
        <v>61</v>
      </c>
      <c r="AS4754" t="s">
        <v>61</v>
      </c>
      <c r="AT4754" t="s">
        <v>116</v>
      </c>
      <c r="AU4754" t="s">
        <v>63</v>
      </c>
    </row>
    <row r="4755" spans="1:47" x14ac:dyDescent="0.25">
      <c r="A4755" t="s">
        <v>6094</v>
      </c>
      <c r="B4755">
        <v>2020</v>
      </c>
      <c r="C4755">
        <v>2</v>
      </c>
      <c r="D4755" t="s">
        <v>48</v>
      </c>
      <c r="E4755" s="1">
        <v>43869</v>
      </c>
      <c r="F4755" s="1">
        <v>43879</v>
      </c>
      <c r="G4755">
        <v>10</v>
      </c>
      <c r="H4755">
        <v>19.5</v>
      </c>
      <c r="I4755" t="s">
        <v>49</v>
      </c>
      <c r="J4755" t="s">
        <v>50</v>
      </c>
      <c r="K4755" t="s">
        <v>145</v>
      </c>
      <c r="L4755">
        <v>2710.19</v>
      </c>
      <c r="M4755" t="s">
        <v>68</v>
      </c>
      <c r="N4755" t="s">
        <v>106</v>
      </c>
      <c r="O4755" t="s">
        <v>91</v>
      </c>
      <c r="P4755" t="s">
        <v>121</v>
      </c>
      <c r="Q4755" t="s">
        <v>92</v>
      </c>
      <c r="R4755" t="s">
        <v>3186</v>
      </c>
      <c r="S4755" t="s">
        <v>170</v>
      </c>
      <c r="T4755" t="s">
        <v>102</v>
      </c>
      <c r="U4755" t="s">
        <v>60</v>
      </c>
      <c r="V4755">
        <v>106945</v>
      </c>
      <c r="W4755">
        <v>65768</v>
      </c>
      <c r="X4755">
        <v>11</v>
      </c>
      <c r="Y4755">
        <v>12.2</v>
      </c>
      <c r="Z4755">
        <v>82489.66</v>
      </c>
      <c r="AB4755">
        <v>43.36</v>
      </c>
      <c r="AC4755">
        <v>3576751.66</v>
      </c>
      <c r="AD4755">
        <v>83681635.590000004</v>
      </c>
      <c r="AE4755">
        <v>161.15</v>
      </c>
      <c r="AF4755">
        <v>13485295575.33</v>
      </c>
      <c r="AG4755">
        <v>213058.02</v>
      </c>
      <c r="AH4755">
        <v>1.4</v>
      </c>
      <c r="AI4755">
        <v>13390.76</v>
      </c>
      <c r="AJ4755">
        <v>3.31</v>
      </c>
      <c r="AK4755">
        <v>2769862.14</v>
      </c>
      <c r="AL4755">
        <v>0.157</v>
      </c>
      <c r="AM4755">
        <v>131380.17000000001</v>
      </c>
      <c r="AN4755">
        <v>319.7</v>
      </c>
      <c r="AO4755">
        <v>689.34</v>
      </c>
      <c r="AP4755">
        <v>220382</v>
      </c>
      <c r="AQ4755">
        <v>4154962.61</v>
      </c>
      <c r="AR4755" t="s">
        <v>61</v>
      </c>
      <c r="AS4755" t="s">
        <v>61</v>
      </c>
      <c r="AT4755" t="s">
        <v>62</v>
      </c>
      <c r="AU4755" t="s">
        <v>63</v>
      </c>
    </row>
    <row r="4756" spans="1:47" x14ac:dyDescent="0.25">
      <c r="A4756" t="s">
        <v>6095</v>
      </c>
      <c r="B4756">
        <v>2021</v>
      </c>
      <c r="C4756">
        <v>12</v>
      </c>
      <c r="D4756" t="s">
        <v>119</v>
      </c>
      <c r="E4756" s="1">
        <v>44559</v>
      </c>
      <c r="F4756" s="1">
        <v>44589</v>
      </c>
      <c r="G4756">
        <v>30</v>
      </c>
      <c r="H4756">
        <v>2.8</v>
      </c>
      <c r="I4756" t="s">
        <v>65</v>
      </c>
      <c r="J4756" t="s">
        <v>66</v>
      </c>
      <c r="K4756" t="s">
        <v>245</v>
      </c>
      <c r="L4756">
        <v>8905.9</v>
      </c>
      <c r="M4756" t="s">
        <v>98</v>
      </c>
      <c r="N4756" t="s">
        <v>53</v>
      </c>
      <c r="O4756" t="s">
        <v>99</v>
      </c>
      <c r="P4756" t="s">
        <v>128</v>
      </c>
      <c r="Q4756" t="s">
        <v>164</v>
      </c>
      <c r="R4756" t="s">
        <v>4269</v>
      </c>
      <c r="S4756" t="s">
        <v>137</v>
      </c>
      <c r="T4756" t="s">
        <v>131</v>
      </c>
      <c r="U4756" t="s">
        <v>110</v>
      </c>
      <c r="V4756">
        <v>14677</v>
      </c>
      <c r="W4756">
        <v>8613</v>
      </c>
      <c r="X4756">
        <v>17.5</v>
      </c>
      <c r="Y4756">
        <v>13.7</v>
      </c>
      <c r="Z4756">
        <v>13041.96</v>
      </c>
      <c r="AB4756">
        <v>31.52</v>
      </c>
      <c r="AC4756">
        <v>411082.58</v>
      </c>
      <c r="AD4756">
        <v>15553580.66</v>
      </c>
      <c r="AE4756">
        <v>173.44</v>
      </c>
      <c r="AF4756">
        <v>2697613029.6700001</v>
      </c>
      <c r="AG4756">
        <v>175051.28</v>
      </c>
      <c r="AH4756">
        <v>0.8</v>
      </c>
      <c r="AI4756">
        <v>11020.39</v>
      </c>
      <c r="AJ4756">
        <v>13.29</v>
      </c>
      <c r="AK4756">
        <v>0</v>
      </c>
      <c r="AL4756">
        <v>0.05</v>
      </c>
      <c r="AM4756">
        <v>7776.79</v>
      </c>
      <c r="AN4756">
        <v>1531.6</v>
      </c>
      <c r="AO4756">
        <v>426.1</v>
      </c>
      <c r="AP4756">
        <v>652614.76</v>
      </c>
      <c r="AQ4756">
        <v>1257545.8</v>
      </c>
      <c r="AR4756" t="s">
        <v>124</v>
      </c>
      <c r="AS4756" t="s">
        <v>61</v>
      </c>
      <c r="AT4756" t="s">
        <v>62</v>
      </c>
      <c r="AU4756" t="s">
        <v>63</v>
      </c>
    </row>
    <row r="4757" spans="1:47" x14ac:dyDescent="0.25">
      <c r="A4757" t="s">
        <v>6096</v>
      </c>
      <c r="B4757">
        <v>2024</v>
      </c>
      <c r="C4757">
        <v>3</v>
      </c>
      <c r="D4757" t="s">
        <v>48</v>
      </c>
      <c r="E4757" s="1">
        <v>45379</v>
      </c>
      <c r="F4757" s="1">
        <v>45399</v>
      </c>
      <c r="G4757">
        <v>20</v>
      </c>
      <c r="H4757">
        <v>14.6</v>
      </c>
      <c r="I4757" t="s">
        <v>65</v>
      </c>
      <c r="J4757" t="s">
        <v>50</v>
      </c>
      <c r="K4757" t="s">
        <v>120</v>
      </c>
      <c r="L4757">
        <v>2710.1921000000002</v>
      </c>
      <c r="M4757" t="s">
        <v>80</v>
      </c>
      <c r="N4757" t="s">
        <v>106</v>
      </c>
      <c r="O4757" t="s">
        <v>54</v>
      </c>
      <c r="P4757" t="s">
        <v>100</v>
      </c>
      <c r="Q4757" t="s">
        <v>257</v>
      </c>
      <c r="R4757" t="s">
        <v>811</v>
      </c>
      <c r="S4757" t="s">
        <v>123</v>
      </c>
      <c r="T4757" t="s">
        <v>59</v>
      </c>
      <c r="U4757" t="s">
        <v>132</v>
      </c>
      <c r="V4757">
        <v>45272</v>
      </c>
      <c r="W4757">
        <v>25465</v>
      </c>
      <c r="X4757">
        <v>4.7</v>
      </c>
      <c r="Y4757">
        <v>15.8</v>
      </c>
      <c r="Z4757">
        <v>37224.61</v>
      </c>
      <c r="AB4757">
        <v>42.24</v>
      </c>
      <c r="AC4757">
        <v>1572367.53</v>
      </c>
      <c r="AD4757">
        <v>34748428.939999998</v>
      </c>
      <c r="AE4757">
        <v>274.35000000000002</v>
      </c>
      <c r="AF4757">
        <v>9533231479.6900005</v>
      </c>
      <c r="AG4757">
        <v>104768.71</v>
      </c>
      <c r="AH4757">
        <v>0</v>
      </c>
      <c r="AI4757">
        <v>0</v>
      </c>
      <c r="AJ4757">
        <v>15.23</v>
      </c>
      <c r="AK4757">
        <v>0</v>
      </c>
      <c r="AL4757">
        <v>6.8000000000000005E-2</v>
      </c>
      <c r="AM4757">
        <v>23628.93</v>
      </c>
      <c r="AN4757">
        <v>502</v>
      </c>
      <c r="AO4757">
        <v>504.41</v>
      </c>
      <c r="AP4757">
        <v>253213.82</v>
      </c>
      <c r="AQ4757">
        <v>1953978.99</v>
      </c>
      <c r="AR4757" t="s">
        <v>61</v>
      </c>
      <c r="AS4757" t="s">
        <v>61</v>
      </c>
      <c r="AT4757" t="s">
        <v>62</v>
      </c>
      <c r="AU4757" t="s">
        <v>63</v>
      </c>
    </row>
    <row r="4758" spans="1:47" x14ac:dyDescent="0.25">
      <c r="A4758" t="s">
        <v>6097</v>
      </c>
      <c r="B4758">
        <v>2020</v>
      </c>
      <c r="C4758">
        <v>4</v>
      </c>
      <c r="D4758" t="s">
        <v>77</v>
      </c>
      <c r="E4758" s="1">
        <v>43944</v>
      </c>
      <c r="F4758" s="1">
        <v>43963</v>
      </c>
      <c r="G4758">
        <v>19</v>
      </c>
      <c r="H4758">
        <v>10.8</v>
      </c>
      <c r="I4758" t="s">
        <v>49</v>
      </c>
      <c r="J4758" t="s">
        <v>50</v>
      </c>
      <c r="K4758" t="s">
        <v>120</v>
      </c>
      <c r="L4758">
        <v>2710.1921000000002</v>
      </c>
      <c r="M4758" t="s">
        <v>80</v>
      </c>
      <c r="N4758" t="s">
        <v>81</v>
      </c>
      <c r="O4758" t="s">
        <v>189</v>
      </c>
      <c r="P4758" t="s">
        <v>93</v>
      </c>
      <c r="Q4758" t="s">
        <v>56</v>
      </c>
      <c r="R4758" t="s">
        <v>1117</v>
      </c>
      <c r="S4758" t="s">
        <v>123</v>
      </c>
      <c r="T4758" t="s">
        <v>59</v>
      </c>
      <c r="U4758" t="s">
        <v>166</v>
      </c>
      <c r="V4758">
        <v>35889</v>
      </c>
      <c r="W4758">
        <v>21901</v>
      </c>
      <c r="X4758">
        <v>15.7</v>
      </c>
      <c r="Y4758">
        <v>13</v>
      </c>
      <c r="Z4758">
        <v>27991.89</v>
      </c>
      <c r="AB4758">
        <v>39.340000000000003</v>
      </c>
      <c r="AC4758">
        <v>1101200.95</v>
      </c>
      <c r="AD4758">
        <v>32647221.23</v>
      </c>
      <c r="AE4758">
        <v>160.13</v>
      </c>
      <c r="AF4758">
        <v>5227799535.5600004</v>
      </c>
      <c r="AG4758">
        <v>81544.73</v>
      </c>
      <c r="AH4758">
        <v>0.9</v>
      </c>
      <c r="AI4758">
        <v>9753.14</v>
      </c>
      <c r="AJ4758">
        <v>12.51</v>
      </c>
      <c r="AK4758">
        <v>4084167.38</v>
      </c>
      <c r="AL4758">
        <v>0.20799999999999999</v>
      </c>
      <c r="AM4758">
        <v>67906.22</v>
      </c>
      <c r="AN4758">
        <v>712</v>
      </c>
      <c r="AO4758">
        <v>507.34</v>
      </c>
      <c r="AP4758">
        <v>361226.08</v>
      </c>
      <c r="AQ4758">
        <v>1621631.12</v>
      </c>
      <c r="AR4758" t="s">
        <v>124</v>
      </c>
      <c r="AS4758" t="s">
        <v>61</v>
      </c>
      <c r="AT4758" t="s">
        <v>62</v>
      </c>
      <c r="AU4758" t="s">
        <v>63</v>
      </c>
    </row>
    <row r="4759" spans="1:47" x14ac:dyDescent="0.25">
      <c r="A4759" t="s">
        <v>6098</v>
      </c>
      <c r="B4759">
        <v>2023</v>
      </c>
      <c r="C4759">
        <v>1</v>
      </c>
      <c r="D4759" t="s">
        <v>48</v>
      </c>
      <c r="E4759" s="1">
        <v>44939</v>
      </c>
      <c r="F4759" s="1">
        <v>44959</v>
      </c>
      <c r="G4759">
        <v>20</v>
      </c>
      <c r="H4759">
        <v>3.5</v>
      </c>
      <c r="I4759" t="s">
        <v>49</v>
      </c>
      <c r="J4759" t="s">
        <v>50</v>
      </c>
      <c r="K4759" t="s">
        <v>51</v>
      </c>
      <c r="L4759">
        <v>2709</v>
      </c>
      <c r="M4759" t="s">
        <v>68</v>
      </c>
      <c r="N4759" t="s">
        <v>81</v>
      </c>
      <c r="O4759" t="s">
        <v>91</v>
      </c>
      <c r="P4759" t="s">
        <v>55</v>
      </c>
      <c r="Q4759" t="s">
        <v>70</v>
      </c>
      <c r="R4759" t="s">
        <v>3336</v>
      </c>
      <c r="S4759" t="s">
        <v>58</v>
      </c>
      <c r="T4759" t="s">
        <v>131</v>
      </c>
      <c r="U4759" t="s">
        <v>96</v>
      </c>
      <c r="V4759">
        <v>222574</v>
      </c>
      <c r="W4759">
        <v>157384</v>
      </c>
      <c r="X4759">
        <v>2.5</v>
      </c>
      <c r="Y4759">
        <v>14.4</v>
      </c>
      <c r="Z4759">
        <v>171924.4</v>
      </c>
      <c r="AB4759">
        <v>25.94</v>
      </c>
      <c r="AC4759">
        <v>4459718.9400000004</v>
      </c>
      <c r="AD4759">
        <v>15407864.73</v>
      </c>
      <c r="AE4759">
        <v>288.41000000000003</v>
      </c>
      <c r="AF4759">
        <v>4443782266.7799997</v>
      </c>
      <c r="AG4759">
        <v>20158.740000000002</v>
      </c>
      <c r="AH4759">
        <v>3.3</v>
      </c>
      <c r="AI4759">
        <v>62452.12</v>
      </c>
      <c r="AJ4759">
        <v>20.62</v>
      </c>
      <c r="AK4759">
        <v>3177101.71</v>
      </c>
      <c r="AL4759">
        <v>0.252</v>
      </c>
      <c r="AM4759">
        <v>38827.82</v>
      </c>
      <c r="AN4759">
        <v>1081.9000000000001</v>
      </c>
      <c r="AO4759">
        <v>725.79</v>
      </c>
      <c r="AP4759">
        <v>785232.2</v>
      </c>
      <c r="AQ4759">
        <v>5366389.82</v>
      </c>
      <c r="AR4759" t="s">
        <v>61</v>
      </c>
      <c r="AS4759" t="s">
        <v>61</v>
      </c>
      <c r="AT4759" t="s">
        <v>62</v>
      </c>
      <c r="AU4759" t="s">
        <v>63</v>
      </c>
    </row>
    <row r="4760" spans="1:47" x14ac:dyDescent="0.25">
      <c r="A4760" t="s">
        <v>6099</v>
      </c>
      <c r="B4760">
        <v>2020</v>
      </c>
      <c r="C4760">
        <v>11</v>
      </c>
      <c r="D4760" t="s">
        <v>119</v>
      </c>
      <c r="E4760" s="1">
        <v>44137</v>
      </c>
      <c r="F4760" s="1">
        <v>44156</v>
      </c>
      <c r="G4760">
        <v>19</v>
      </c>
      <c r="H4760">
        <v>15.7</v>
      </c>
      <c r="I4760" t="s">
        <v>49</v>
      </c>
      <c r="J4760" t="s">
        <v>50</v>
      </c>
      <c r="K4760" t="s">
        <v>223</v>
      </c>
      <c r="L4760">
        <v>2710.1109999999999</v>
      </c>
      <c r="M4760" t="s">
        <v>114</v>
      </c>
      <c r="N4760" t="s">
        <v>168</v>
      </c>
      <c r="O4760" t="s">
        <v>107</v>
      </c>
      <c r="P4760" t="s">
        <v>131</v>
      </c>
      <c r="Q4760" t="s">
        <v>92</v>
      </c>
      <c r="R4760" t="s">
        <v>1874</v>
      </c>
      <c r="S4760" t="s">
        <v>186</v>
      </c>
      <c r="T4760" t="s">
        <v>102</v>
      </c>
      <c r="U4760" t="s">
        <v>132</v>
      </c>
      <c r="V4760">
        <v>83573</v>
      </c>
      <c r="W4760">
        <v>55581</v>
      </c>
      <c r="X4760">
        <v>1.9</v>
      </c>
      <c r="Y4760">
        <v>15.2</v>
      </c>
      <c r="Z4760">
        <v>78262.289999999994</v>
      </c>
      <c r="AB4760">
        <v>24.38</v>
      </c>
      <c r="AC4760">
        <v>1908034.63</v>
      </c>
      <c r="AD4760">
        <v>52158685.789999999</v>
      </c>
      <c r="AE4760">
        <v>159.81</v>
      </c>
      <c r="AF4760">
        <v>8335479576.1000004</v>
      </c>
      <c r="AG4760">
        <v>104566.7</v>
      </c>
      <c r="AH4760">
        <v>0.5</v>
      </c>
      <c r="AI4760">
        <v>16860.11</v>
      </c>
      <c r="AJ4760">
        <v>5.44</v>
      </c>
      <c r="AK4760">
        <v>2837432.51</v>
      </c>
      <c r="AL4760">
        <v>0.20100000000000001</v>
      </c>
      <c r="AM4760">
        <v>104838.96</v>
      </c>
      <c r="AN4760">
        <v>863.9</v>
      </c>
      <c r="AO4760">
        <v>442.73</v>
      </c>
      <c r="AP4760">
        <v>382474.45</v>
      </c>
      <c r="AQ4760">
        <v>2516774.85</v>
      </c>
      <c r="AR4760" t="s">
        <v>124</v>
      </c>
      <c r="AS4760" t="s">
        <v>61</v>
      </c>
      <c r="AT4760" t="s">
        <v>293</v>
      </c>
      <c r="AU4760" t="s">
        <v>63</v>
      </c>
    </row>
    <row r="4761" spans="1:47" x14ac:dyDescent="0.25">
      <c r="A4761" t="s">
        <v>6100</v>
      </c>
      <c r="B4761">
        <v>2024</v>
      </c>
      <c r="C4761">
        <v>3</v>
      </c>
      <c r="D4761" t="s">
        <v>48</v>
      </c>
      <c r="E4761" s="1">
        <v>45356</v>
      </c>
      <c r="F4761" s="1">
        <v>45366</v>
      </c>
      <c r="G4761">
        <v>10</v>
      </c>
      <c r="H4761">
        <v>7.6</v>
      </c>
      <c r="I4761" t="s">
        <v>49</v>
      </c>
      <c r="J4761" t="s">
        <v>50</v>
      </c>
      <c r="K4761" t="s">
        <v>51</v>
      </c>
      <c r="L4761">
        <v>2709</v>
      </c>
      <c r="M4761" t="s">
        <v>98</v>
      </c>
      <c r="N4761" t="s">
        <v>81</v>
      </c>
      <c r="O4761" t="s">
        <v>54</v>
      </c>
      <c r="P4761" t="s">
        <v>55</v>
      </c>
      <c r="Q4761" t="s">
        <v>184</v>
      </c>
      <c r="R4761" t="s">
        <v>5246</v>
      </c>
      <c r="S4761" t="s">
        <v>58</v>
      </c>
      <c r="T4761" t="s">
        <v>148</v>
      </c>
      <c r="U4761" t="s">
        <v>87</v>
      </c>
      <c r="V4761">
        <v>259649</v>
      </c>
      <c r="W4761">
        <v>177032</v>
      </c>
      <c r="X4761">
        <v>4.8</v>
      </c>
      <c r="Y4761">
        <v>12.7</v>
      </c>
      <c r="Z4761">
        <v>200170.71</v>
      </c>
      <c r="AB4761">
        <v>16.260000000000002</v>
      </c>
      <c r="AC4761">
        <v>3254775.74</v>
      </c>
      <c r="AD4761">
        <v>17210677.649999999</v>
      </c>
      <c r="AE4761">
        <v>282.68</v>
      </c>
      <c r="AF4761">
        <v>4865114358.1000004</v>
      </c>
      <c r="AG4761">
        <v>80818.429999999993</v>
      </c>
      <c r="AH4761">
        <v>1.1000000000000001</v>
      </c>
      <c r="AI4761">
        <v>26272.53</v>
      </c>
      <c r="AJ4761">
        <v>24.79</v>
      </c>
      <c r="AK4761">
        <v>4266526.99</v>
      </c>
      <c r="AL4761">
        <v>8.3000000000000004E-2</v>
      </c>
      <c r="AM4761">
        <v>14284.86</v>
      </c>
      <c r="AN4761">
        <v>252</v>
      </c>
      <c r="AO4761">
        <v>362.67</v>
      </c>
      <c r="AP4761">
        <v>91392.84</v>
      </c>
      <c r="AQ4761">
        <v>3467544.4</v>
      </c>
      <c r="AR4761" t="s">
        <v>124</v>
      </c>
      <c r="AS4761" t="s">
        <v>124</v>
      </c>
      <c r="AT4761" t="s">
        <v>62</v>
      </c>
      <c r="AU4761" t="s">
        <v>63</v>
      </c>
    </row>
    <row r="4762" spans="1:47" x14ac:dyDescent="0.25">
      <c r="A4762" t="s">
        <v>6101</v>
      </c>
      <c r="B4762">
        <v>2024</v>
      </c>
      <c r="C4762">
        <v>1</v>
      </c>
      <c r="D4762" t="s">
        <v>48</v>
      </c>
      <c r="E4762" s="1">
        <v>45317</v>
      </c>
      <c r="F4762" s="1">
        <v>45326</v>
      </c>
      <c r="G4762">
        <v>9</v>
      </c>
      <c r="H4762">
        <v>5.9</v>
      </c>
      <c r="I4762" t="s">
        <v>65</v>
      </c>
      <c r="J4762" t="s">
        <v>78</v>
      </c>
      <c r="K4762" t="s">
        <v>158</v>
      </c>
      <c r="L4762">
        <v>1006.3</v>
      </c>
      <c r="M4762" t="s">
        <v>90</v>
      </c>
      <c r="N4762" t="s">
        <v>69</v>
      </c>
      <c r="O4762" t="s">
        <v>200</v>
      </c>
      <c r="P4762" t="s">
        <v>82</v>
      </c>
      <c r="Q4762" t="s">
        <v>93</v>
      </c>
      <c r="R4762" t="s">
        <v>3314</v>
      </c>
      <c r="S4762" t="s">
        <v>161</v>
      </c>
      <c r="T4762" t="s">
        <v>148</v>
      </c>
      <c r="U4762" t="s">
        <v>96</v>
      </c>
      <c r="V4762">
        <v>41221</v>
      </c>
      <c r="W4762">
        <v>28821</v>
      </c>
      <c r="X4762">
        <v>14.7</v>
      </c>
      <c r="Y4762">
        <v>14</v>
      </c>
      <c r="Z4762">
        <v>34271.94</v>
      </c>
      <c r="AB4762">
        <v>30.75</v>
      </c>
      <c r="AC4762">
        <v>1053862.1599999999</v>
      </c>
      <c r="AD4762">
        <v>31897237.280000001</v>
      </c>
      <c r="AE4762">
        <v>279.2</v>
      </c>
      <c r="AF4762">
        <v>8905708648.5799999</v>
      </c>
      <c r="AG4762">
        <v>49891.3</v>
      </c>
      <c r="AH4762">
        <v>1.1000000000000001</v>
      </c>
      <c r="AI4762">
        <v>31960.34</v>
      </c>
      <c r="AJ4762">
        <v>18.29</v>
      </c>
      <c r="AK4762">
        <v>0</v>
      </c>
      <c r="AL4762">
        <v>0.17299999999999999</v>
      </c>
      <c r="AM4762">
        <v>55182.22</v>
      </c>
      <c r="AN4762">
        <v>233.9</v>
      </c>
      <c r="AO4762">
        <v>404.99</v>
      </c>
      <c r="AP4762">
        <v>94727.16</v>
      </c>
      <c r="AQ4762">
        <v>1285623.18</v>
      </c>
      <c r="AR4762" t="s">
        <v>61</v>
      </c>
      <c r="AS4762" t="s">
        <v>61</v>
      </c>
      <c r="AT4762" t="s">
        <v>62</v>
      </c>
      <c r="AU4762" t="s">
        <v>63</v>
      </c>
    </row>
    <row r="4763" spans="1:47" x14ac:dyDescent="0.25">
      <c r="A4763" t="s">
        <v>6102</v>
      </c>
      <c r="B4763">
        <v>2020</v>
      </c>
      <c r="C4763">
        <v>2</v>
      </c>
      <c r="D4763" t="s">
        <v>48</v>
      </c>
      <c r="E4763" s="1">
        <v>43862</v>
      </c>
      <c r="F4763" s="1">
        <v>43880</v>
      </c>
      <c r="G4763">
        <v>18</v>
      </c>
      <c r="H4763">
        <v>12.3</v>
      </c>
      <c r="I4763" t="s">
        <v>65</v>
      </c>
      <c r="J4763" t="s">
        <v>66</v>
      </c>
      <c r="K4763" t="s">
        <v>251</v>
      </c>
      <c r="L4763">
        <v>8543.7000000000007</v>
      </c>
      <c r="M4763" t="s">
        <v>80</v>
      </c>
      <c r="N4763" t="s">
        <v>106</v>
      </c>
      <c r="O4763" t="s">
        <v>189</v>
      </c>
      <c r="P4763" t="s">
        <v>100</v>
      </c>
      <c r="Q4763" t="s">
        <v>196</v>
      </c>
      <c r="R4763" t="s">
        <v>2149</v>
      </c>
      <c r="S4763" t="s">
        <v>156</v>
      </c>
      <c r="T4763" t="s">
        <v>74</v>
      </c>
      <c r="U4763" t="s">
        <v>132</v>
      </c>
      <c r="V4763">
        <v>6165</v>
      </c>
      <c r="W4763">
        <v>3893</v>
      </c>
      <c r="X4763">
        <v>5.7</v>
      </c>
      <c r="Y4763">
        <v>10</v>
      </c>
      <c r="Z4763">
        <v>5583.18</v>
      </c>
      <c r="AA4763">
        <v>398</v>
      </c>
      <c r="AB4763">
        <v>3674.59</v>
      </c>
      <c r="AC4763">
        <v>1462486.82</v>
      </c>
      <c r="AD4763">
        <v>9085341.3200000003</v>
      </c>
      <c r="AE4763">
        <v>161.63</v>
      </c>
      <c r="AF4763">
        <v>1468463717.55</v>
      </c>
      <c r="AG4763">
        <v>195680.91</v>
      </c>
      <c r="AH4763">
        <v>0</v>
      </c>
      <c r="AI4763">
        <v>0</v>
      </c>
      <c r="AJ4763">
        <v>9.81</v>
      </c>
      <c r="AK4763">
        <v>0</v>
      </c>
      <c r="AL4763">
        <v>0.32100000000000001</v>
      </c>
      <c r="AM4763">
        <v>29163.95</v>
      </c>
      <c r="AN4763">
        <v>559.4</v>
      </c>
      <c r="AO4763">
        <v>647.13</v>
      </c>
      <c r="AP4763">
        <v>362004.52</v>
      </c>
      <c r="AQ4763">
        <v>2049336.2</v>
      </c>
      <c r="AR4763" t="s">
        <v>61</v>
      </c>
      <c r="AS4763" t="s">
        <v>124</v>
      </c>
      <c r="AT4763" t="s">
        <v>62</v>
      </c>
      <c r="AU4763" t="s">
        <v>63</v>
      </c>
    </row>
    <row r="4764" spans="1:47" x14ac:dyDescent="0.25">
      <c r="A4764" t="s">
        <v>6103</v>
      </c>
      <c r="B4764">
        <v>2024</v>
      </c>
      <c r="C4764">
        <v>5</v>
      </c>
      <c r="D4764" t="s">
        <v>77</v>
      </c>
      <c r="E4764" s="1">
        <v>45440</v>
      </c>
      <c r="F4764" s="1">
        <v>45448</v>
      </c>
      <c r="G4764">
        <v>8</v>
      </c>
      <c r="H4764">
        <v>15.7</v>
      </c>
      <c r="I4764" t="s">
        <v>49</v>
      </c>
      <c r="J4764" t="s">
        <v>112</v>
      </c>
      <c r="K4764" t="s">
        <v>199</v>
      </c>
      <c r="L4764">
        <v>7204.49</v>
      </c>
      <c r="M4764" t="s">
        <v>114</v>
      </c>
      <c r="N4764" t="s">
        <v>53</v>
      </c>
      <c r="O4764" t="s">
        <v>99</v>
      </c>
      <c r="P4764" t="s">
        <v>55</v>
      </c>
      <c r="Q4764" t="s">
        <v>128</v>
      </c>
      <c r="R4764" t="s">
        <v>4756</v>
      </c>
      <c r="S4764" t="s">
        <v>161</v>
      </c>
      <c r="T4764" t="s">
        <v>59</v>
      </c>
      <c r="U4764" t="s">
        <v>259</v>
      </c>
      <c r="V4764">
        <v>41562</v>
      </c>
      <c r="W4764">
        <v>23309</v>
      </c>
      <c r="X4764">
        <v>12.5</v>
      </c>
      <c r="Y4764">
        <v>12</v>
      </c>
      <c r="Z4764">
        <v>32817.82</v>
      </c>
      <c r="AB4764">
        <v>23.83</v>
      </c>
      <c r="AC4764">
        <v>782048.65</v>
      </c>
      <c r="AD4764">
        <v>29740493.02</v>
      </c>
      <c r="AE4764">
        <v>278.8</v>
      </c>
      <c r="AF4764">
        <v>8291649453.9799995</v>
      </c>
      <c r="AG4764">
        <v>62360.13</v>
      </c>
      <c r="AH4764">
        <v>0</v>
      </c>
      <c r="AI4764">
        <v>0</v>
      </c>
      <c r="AJ4764">
        <v>11.68</v>
      </c>
      <c r="AK4764">
        <v>3473689.58</v>
      </c>
      <c r="AL4764">
        <v>7.8E-2</v>
      </c>
      <c r="AM4764">
        <v>23197.58</v>
      </c>
      <c r="AO4764">
        <v>640.54</v>
      </c>
      <c r="AP4764">
        <v>136435.01999999999</v>
      </c>
      <c r="AQ4764">
        <v>1004041.38</v>
      </c>
      <c r="AR4764" t="s">
        <v>61</v>
      </c>
      <c r="AS4764" t="s">
        <v>124</v>
      </c>
      <c r="AT4764" t="s">
        <v>62</v>
      </c>
      <c r="AU4764" t="s">
        <v>63</v>
      </c>
    </row>
    <row r="4765" spans="1:47" x14ac:dyDescent="0.25">
      <c r="A4765" t="s">
        <v>6104</v>
      </c>
      <c r="B4765">
        <v>2021</v>
      </c>
      <c r="C4765">
        <v>5</v>
      </c>
      <c r="D4765" t="s">
        <v>77</v>
      </c>
      <c r="E4765" s="1">
        <v>44333</v>
      </c>
      <c r="F4765" s="1">
        <v>44359</v>
      </c>
      <c r="G4765">
        <v>26</v>
      </c>
      <c r="H4765">
        <v>20.2</v>
      </c>
      <c r="I4765" t="s">
        <v>49</v>
      </c>
      <c r="J4765" t="s">
        <v>239</v>
      </c>
      <c r="K4765" t="s">
        <v>240</v>
      </c>
      <c r="L4765">
        <v>3105.2</v>
      </c>
      <c r="M4765" t="s">
        <v>90</v>
      </c>
      <c r="N4765" t="s">
        <v>69</v>
      </c>
      <c r="O4765" t="s">
        <v>54</v>
      </c>
      <c r="P4765" t="s">
        <v>93</v>
      </c>
      <c r="Q4765" t="s">
        <v>184</v>
      </c>
      <c r="R4765" t="s">
        <v>830</v>
      </c>
      <c r="S4765" t="s">
        <v>161</v>
      </c>
      <c r="T4765" t="s">
        <v>74</v>
      </c>
      <c r="U4765" t="s">
        <v>103</v>
      </c>
      <c r="V4765">
        <v>25448</v>
      </c>
      <c r="W4765">
        <v>14811</v>
      </c>
      <c r="X4765">
        <v>10.8</v>
      </c>
      <c r="Y4765">
        <v>10.199999999999999</v>
      </c>
      <c r="Z4765">
        <v>23481.33</v>
      </c>
      <c r="AB4765">
        <v>31.37</v>
      </c>
      <c r="AC4765">
        <v>736609.32</v>
      </c>
      <c r="AD4765">
        <v>11165137.6</v>
      </c>
      <c r="AE4765">
        <v>172.24</v>
      </c>
      <c r="AF4765">
        <v>1923083300.22</v>
      </c>
      <c r="AG4765">
        <v>183741.95</v>
      </c>
      <c r="AH4765">
        <v>1.7</v>
      </c>
      <c r="AI4765">
        <v>34199.449999999997</v>
      </c>
      <c r="AJ4765">
        <v>23.75</v>
      </c>
      <c r="AK4765">
        <v>2651720.1800000002</v>
      </c>
      <c r="AL4765">
        <v>0.187</v>
      </c>
      <c r="AM4765">
        <v>20878.810000000001</v>
      </c>
      <c r="AN4765">
        <v>779.6</v>
      </c>
      <c r="AO4765">
        <v>708.04</v>
      </c>
      <c r="AP4765">
        <v>551987.98</v>
      </c>
      <c r="AQ4765">
        <v>1527417.51</v>
      </c>
      <c r="AR4765" t="s">
        <v>61</v>
      </c>
      <c r="AS4765" t="s">
        <v>61</v>
      </c>
      <c r="AT4765" t="s">
        <v>62</v>
      </c>
      <c r="AU4765" t="s">
        <v>63</v>
      </c>
    </row>
    <row r="4766" spans="1:47" x14ac:dyDescent="0.25">
      <c r="A4766" t="s">
        <v>6105</v>
      </c>
      <c r="B4766">
        <v>2020</v>
      </c>
      <c r="C4766">
        <v>6</v>
      </c>
      <c r="D4766" t="s">
        <v>77</v>
      </c>
      <c r="E4766" s="1">
        <v>43983</v>
      </c>
      <c r="F4766" s="1">
        <v>44001</v>
      </c>
      <c r="G4766">
        <v>18</v>
      </c>
      <c r="I4766" t="s">
        <v>65</v>
      </c>
      <c r="J4766" t="s">
        <v>50</v>
      </c>
      <c r="K4766" t="s">
        <v>51</v>
      </c>
      <c r="L4766">
        <v>2709</v>
      </c>
      <c r="M4766" t="s">
        <v>98</v>
      </c>
      <c r="N4766" t="s">
        <v>53</v>
      </c>
      <c r="O4766" t="s">
        <v>99</v>
      </c>
      <c r="P4766" t="s">
        <v>226</v>
      </c>
      <c r="Q4766" t="s">
        <v>230</v>
      </c>
      <c r="R4766" t="s">
        <v>1015</v>
      </c>
      <c r="S4766" t="s">
        <v>170</v>
      </c>
      <c r="T4766" t="s">
        <v>131</v>
      </c>
      <c r="U4766" t="s">
        <v>75</v>
      </c>
      <c r="V4766">
        <v>94806</v>
      </c>
      <c r="W4766">
        <v>66278</v>
      </c>
      <c r="X4766">
        <v>12.5</v>
      </c>
      <c r="Y4766">
        <v>15.9</v>
      </c>
      <c r="Z4766">
        <v>77281.27</v>
      </c>
      <c r="AB4766">
        <v>24.79</v>
      </c>
      <c r="AC4766">
        <v>1915802.68</v>
      </c>
      <c r="AD4766">
        <v>4575051.18</v>
      </c>
      <c r="AE4766">
        <v>166.25</v>
      </c>
      <c r="AF4766">
        <v>760602258.66999996</v>
      </c>
      <c r="AG4766">
        <v>224595.87</v>
      </c>
      <c r="AH4766">
        <v>2.8</v>
      </c>
      <c r="AI4766">
        <v>51019.14</v>
      </c>
      <c r="AJ4766">
        <v>20.56</v>
      </c>
      <c r="AK4766">
        <v>0</v>
      </c>
      <c r="AL4766">
        <v>0.20499999999999999</v>
      </c>
      <c r="AM4766">
        <v>9378.85</v>
      </c>
      <c r="AN4766">
        <v>707.1</v>
      </c>
      <c r="AO4766">
        <v>375.95</v>
      </c>
      <c r="AP4766">
        <v>265834.23999999999</v>
      </c>
      <c r="AQ4766">
        <v>2466630.7799999998</v>
      </c>
      <c r="AR4766" t="s">
        <v>61</v>
      </c>
      <c r="AS4766" t="s">
        <v>61</v>
      </c>
      <c r="AT4766" t="s">
        <v>62</v>
      </c>
      <c r="AU4766" t="s">
        <v>63</v>
      </c>
    </row>
    <row r="4767" spans="1:47" x14ac:dyDescent="0.25">
      <c r="A4767" t="s">
        <v>6106</v>
      </c>
      <c r="B4767">
        <v>2025</v>
      </c>
      <c r="C4767">
        <v>3</v>
      </c>
      <c r="D4767" t="s">
        <v>48</v>
      </c>
      <c r="E4767" s="1">
        <v>45738</v>
      </c>
      <c r="F4767" s="1">
        <v>45745</v>
      </c>
      <c r="G4767">
        <v>7</v>
      </c>
      <c r="H4767">
        <v>12.6</v>
      </c>
      <c r="I4767" t="s">
        <v>49</v>
      </c>
      <c r="J4767" t="s">
        <v>50</v>
      </c>
      <c r="K4767" t="s">
        <v>223</v>
      </c>
      <c r="L4767">
        <v>2710.1109999999999</v>
      </c>
      <c r="M4767" t="s">
        <v>98</v>
      </c>
      <c r="N4767" t="s">
        <v>69</v>
      </c>
      <c r="O4767" t="s">
        <v>99</v>
      </c>
      <c r="P4767" t="s">
        <v>121</v>
      </c>
      <c r="Q4767" t="s">
        <v>92</v>
      </c>
      <c r="R4767" t="s">
        <v>3168</v>
      </c>
      <c r="S4767" t="s">
        <v>186</v>
      </c>
      <c r="T4767" t="s">
        <v>187</v>
      </c>
      <c r="U4767" t="s">
        <v>213</v>
      </c>
      <c r="V4767">
        <v>124197</v>
      </c>
      <c r="W4767">
        <v>87544</v>
      </c>
      <c r="X4767">
        <v>7.6</v>
      </c>
      <c r="Y4767">
        <v>15.7</v>
      </c>
      <c r="Z4767">
        <v>103822.06</v>
      </c>
      <c r="AB4767">
        <v>39.06</v>
      </c>
      <c r="AC4767">
        <v>4055289.66</v>
      </c>
      <c r="AD4767">
        <v>43746463.200000003</v>
      </c>
      <c r="AE4767">
        <v>281.79000000000002</v>
      </c>
      <c r="AF4767">
        <v>12327315865.129999</v>
      </c>
      <c r="AG4767">
        <v>231415.41</v>
      </c>
      <c r="AH4767">
        <v>2.6</v>
      </c>
      <c r="AI4767">
        <v>38450.1</v>
      </c>
      <c r="AJ4767">
        <v>10.7</v>
      </c>
      <c r="AK4767">
        <v>4680871.5599999996</v>
      </c>
      <c r="AL4767">
        <v>5.8999999999999997E-2</v>
      </c>
      <c r="AM4767">
        <v>25810.41</v>
      </c>
      <c r="AN4767">
        <v>244.4</v>
      </c>
      <c r="AO4767">
        <v>671.64</v>
      </c>
      <c r="AP4767">
        <v>164148.82</v>
      </c>
      <c r="AQ4767">
        <v>4515114.4000000004</v>
      </c>
      <c r="AR4767" t="s">
        <v>61</v>
      </c>
      <c r="AS4767" t="s">
        <v>61</v>
      </c>
      <c r="AT4767" t="s">
        <v>62</v>
      </c>
      <c r="AU4767" t="s">
        <v>63</v>
      </c>
    </row>
    <row r="4768" spans="1:47" x14ac:dyDescent="0.25">
      <c r="A4768" t="s">
        <v>6107</v>
      </c>
      <c r="B4768">
        <v>2023</v>
      </c>
      <c r="C4768">
        <v>1</v>
      </c>
      <c r="D4768" t="s">
        <v>48</v>
      </c>
      <c r="E4768" s="1">
        <v>44952</v>
      </c>
      <c r="F4768" s="1">
        <v>44961</v>
      </c>
      <c r="G4768">
        <v>9</v>
      </c>
      <c r="H4768">
        <v>18.5</v>
      </c>
      <c r="I4768" t="s">
        <v>49</v>
      </c>
      <c r="J4768" t="s">
        <v>50</v>
      </c>
      <c r="K4768" t="s">
        <v>145</v>
      </c>
      <c r="L4768">
        <v>2710.19</v>
      </c>
      <c r="M4768" t="s">
        <v>98</v>
      </c>
      <c r="N4768" t="s">
        <v>69</v>
      </c>
      <c r="O4768" t="s">
        <v>200</v>
      </c>
      <c r="P4768" t="s">
        <v>150</v>
      </c>
      <c r="Q4768" t="s">
        <v>82</v>
      </c>
      <c r="R4768" t="s">
        <v>692</v>
      </c>
      <c r="S4768" t="s">
        <v>170</v>
      </c>
      <c r="T4768" t="s">
        <v>148</v>
      </c>
      <c r="U4768" t="s">
        <v>228</v>
      </c>
      <c r="V4768">
        <v>90086</v>
      </c>
      <c r="W4768">
        <v>53102</v>
      </c>
      <c r="X4768">
        <v>11.3</v>
      </c>
      <c r="Y4768">
        <v>12</v>
      </c>
      <c r="Z4768">
        <v>83513.69</v>
      </c>
      <c r="AB4768">
        <v>48.96</v>
      </c>
      <c r="AC4768">
        <v>4088830.26</v>
      </c>
      <c r="AD4768">
        <v>37083418.909999996</v>
      </c>
      <c r="AE4768">
        <v>282.31</v>
      </c>
      <c r="AF4768">
        <v>10469019992.48</v>
      </c>
      <c r="AG4768">
        <v>93346.98</v>
      </c>
      <c r="AH4768">
        <v>0.3</v>
      </c>
      <c r="AI4768">
        <v>6335.99</v>
      </c>
      <c r="AJ4768">
        <v>12.73</v>
      </c>
      <c r="AK4768">
        <v>4720719.2300000004</v>
      </c>
      <c r="AL4768">
        <v>0.33600000000000002</v>
      </c>
      <c r="AM4768">
        <v>124600.29</v>
      </c>
      <c r="AN4768">
        <v>257.89999999999998</v>
      </c>
      <c r="AO4768">
        <v>485.48</v>
      </c>
      <c r="AP4768">
        <v>125205.29</v>
      </c>
      <c r="AQ4768">
        <v>4438318.8099999996</v>
      </c>
      <c r="AR4768" t="s">
        <v>61</v>
      </c>
      <c r="AS4768" t="s">
        <v>61</v>
      </c>
      <c r="AT4768" t="s">
        <v>62</v>
      </c>
      <c r="AU4768" t="s">
        <v>63</v>
      </c>
    </row>
    <row r="4769" spans="1:47" x14ac:dyDescent="0.25">
      <c r="A4769" t="s">
        <v>6108</v>
      </c>
      <c r="B4769">
        <v>2021</v>
      </c>
      <c r="C4769">
        <v>4</v>
      </c>
      <c r="D4769" t="s">
        <v>77</v>
      </c>
      <c r="E4769" s="1">
        <v>44291</v>
      </c>
      <c r="F4769" s="1">
        <v>44306</v>
      </c>
      <c r="G4769">
        <v>15</v>
      </c>
      <c r="H4769">
        <v>10.7</v>
      </c>
      <c r="I4769" t="s">
        <v>65</v>
      </c>
      <c r="J4769" t="s">
        <v>112</v>
      </c>
      <c r="K4769" t="s">
        <v>199</v>
      </c>
      <c r="L4769">
        <v>7204.49</v>
      </c>
      <c r="M4769" t="s">
        <v>98</v>
      </c>
      <c r="N4769" t="s">
        <v>81</v>
      </c>
      <c r="O4769" t="s">
        <v>91</v>
      </c>
      <c r="P4769" t="s">
        <v>100</v>
      </c>
      <c r="Q4769" t="s">
        <v>121</v>
      </c>
      <c r="R4769" t="s">
        <v>569</v>
      </c>
      <c r="S4769" t="s">
        <v>161</v>
      </c>
      <c r="T4769" t="s">
        <v>187</v>
      </c>
      <c r="U4769" t="s">
        <v>228</v>
      </c>
      <c r="V4769">
        <v>25896</v>
      </c>
      <c r="W4769">
        <v>16939</v>
      </c>
      <c r="X4769">
        <v>8</v>
      </c>
      <c r="Y4769">
        <v>10.7</v>
      </c>
      <c r="Z4769">
        <v>20365.689999999999</v>
      </c>
      <c r="AB4769">
        <v>37.880000000000003</v>
      </c>
      <c r="AC4769">
        <v>771452.34</v>
      </c>
      <c r="AD4769">
        <v>11292164.130000001</v>
      </c>
      <c r="AE4769">
        <v>167.88</v>
      </c>
      <c r="AF4769">
        <v>1895728514.1400001</v>
      </c>
      <c r="AG4769">
        <v>26020.62</v>
      </c>
      <c r="AH4769">
        <v>0</v>
      </c>
      <c r="AI4769">
        <v>0</v>
      </c>
      <c r="AJ4769">
        <v>2.19</v>
      </c>
      <c r="AK4769">
        <v>0</v>
      </c>
      <c r="AL4769">
        <v>0.20899999999999999</v>
      </c>
      <c r="AM4769">
        <v>23600.62</v>
      </c>
      <c r="AN4769">
        <v>485.5</v>
      </c>
      <c r="AO4769">
        <v>385.12</v>
      </c>
      <c r="AP4769">
        <v>186975.76</v>
      </c>
      <c r="AQ4769">
        <v>1008049.34</v>
      </c>
      <c r="AR4769" t="s">
        <v>61</v>
      </c>
      <c r="AS4769" t="s">
        <v>61</v>
      </c>
      <c r="AT4769" t="s">
        <v>116</v>
      </c>
      <c r="AU4769" t="s">
        <v>63</v>
      </c>
    </row>
    <row r="4770" spans="1:47" x14ac:dyDescent="0.25">
      <c r="A4770" t="s">
        <v>6109</v>
      </c>
      <c r="B4770">
        <v>2021</v>
      </c>
      <c r="C4770">
        <v>9</v>
      </c>
      <c r="D4770" t="s">
        <v>89</v>
      </c>
      <c r="E4770" s="1">
        <v>44468</v>
      </c>
      <c r="F4770" s="1">
        <v>44486</v>
      </c>
      <c r="G4770">
        <v>18</v>
      </c>
      <c r="H4770">
        <v>3.5</v>
      </c>
      <c r="I4770" t="s">
        <v>49</v>
      </c>
      <c r="J4770" t="s">
        <v>112</v>
      </c>
      <c r="K4770" t="s">
        <v>113</v>
      </c>
      <c r="L4770">
        <v>7304.39</v>
      </c>
      <c r="M4770" t="s">
        <v>90</v>
      </c>
      <c r="N4770" t="s">
        <v>81</v>
      </c>
      <c r="O4770" t="s">
        <v>54</v>
      </c>
      <c r="P4770" t="s">
        <v>140</v>
      </c>
      <c r="Q4770" t="s">
        <v>56</v>
      </c>
      <c r="R4770" t="s">
        <v>1136</v>
      </c>
      <c r="S4770" t="s">
        <v>73</v>
      </c>
      <c r="T4770" t="s">
        <v>74</v>
      </c>
      <c r="U4770" t="s">
        <v>181</v>
      </c>
      <c r="V4770">
        <v>10965</v>
      </c>
      <c r="W4770">
        <v>7450</v>
      </c>
      <c r="X4770">
        <v>19.5</v>
      </c>
      <c r="Y4770">
        <v>11</v>
      </c>
      <c r="Z4770">
        <v>9655.91</v>
      </c>
      <c r="AB4770">
        <v>13.62</v>
      </c>
      <c r="AC4770">
        <v>131513.49</v>
      </c>
      <c r="AD4770">
        <v>8358059.1399999997</v>
      </c>
      <c r="AE4770">
        <v>172.07</v>
      </c>
      <c r="AF4770">
        <v>1438171236.22</v>
      </c>
      <c r="AG4770">
        <v>149152.85</v>
      </c>
      <c r="AH4770">
        <v>0</v>
      </c>
      <c r="AI4770">
        <v>0</v>
      </c>
      <c r="AJ4770">
        <v>17.2</v>
      </c>
      <c r="AK4770">
        <v>1437586.17</v>
      </c>
      <c r="AL4770">
        <v>0.222</v>
      </c>
      <c r="AM4770">
        <v>18554.89</v>
      </c>
      <c r="AN4770">
        <v>813.8</v>
      </c>
      <c r="AO4770">
        <v>682.12</v>
      </c>
      <c r="AP4770">
        <v>555109.26</v>
      </c>
      <c r="AQ4770">
        <v>854330.49</v>
      </c>
      <c r="AR4770" t="s">
        <v>61</v>
      </c>
      <c r="AS4770" t="s">
        <v>61</v>
      </c>
      <c r="AT4770" t="s">
        <v>62</v>
      </c>
      <c r="AU4770" t="s">
        <v>63</v>
      </c>
    </row>
    <row r="4771" spans="1:47" x14ac:dyDescent="0.25">
      <c r="A4771" t="s">
        <v>6110</v>
      </c>
      <c r="B4771">
        <v>2022</v>
      </c>
      <c r="C4771">
        <v>7</v>
      </c>
      <c r="D4771" t="s">
        <v>89</v>
      </c>
      <c r="E4771" s="1">
        <v>44747</v>
      </c>
      <c r="F4771" s="1">
        <v>44756</v>
      </c>
      <c r="G4771">
        <v>9</v>
      </c>
      <c r="H4771">
        <v>4.5</v>
      </c>
      <c r="I4771" t="s">
        <v>49</v>
      </c>
      <c r="J4771" t="s">
        <v>50</v>
      </c>
      <c r="K4771" t="s">
        <v>51</v>
      </c>
      <c r="L4771">
        <v>2709</v>
      </c>
      <c r="M4771" t="s">
        <v>114</v>
      </c>
      <c r="N4771" t="s">
        <v>81</v>
      </c>
      <c r="O4771" t="s">
        <v>99</v>
      </c>
      <c r="P4771" t="s">
        <v>154</v>
      </c>
      <c r="Q4771" t="s">
        <v>92</v>
      </c>
      <c r="R4771" t="s">
        <v>3134</v>
      </c>
      <c r="S4771" t="s">
        <v>170</v>
      </c>
      <c r="T4771" t="s">
        <v>148</v>
      </c>
      <c r="U4771" t="s">
        <v>96</v>
      </c>
      <c r="V4771">
        <v>83529</v>
      </c>
      <c r="W4771">
        <v>54500</v>
      </c>
      <c r="X4771">
        <v>13.8</v>
      </c>
      <c r="Y4771">
        <v>15.2</v>
      </c>
      <c r="Z4771">
        <v>73953.45</v>
      </c>
      <c r="AB4771">
        <v>25.17</v>
      </c>
      <c r="AC4771">
        <v>1861408.34</v>
      </c>
      <c r="AD4771">
        <v>5096132.24</v>
      </c>
      <c r="AE4771">
        <v>210.58</v>
      </c>
      <c r="AF4771">
        <v>1073143527.1</v>
      </c>
      <c r="AG4771">
        <v>217418.01</v>
      </c>
      <c r="AH4771">
        <v>0.4</v>
      </c>
      <c r="AI4771">
        <v>12064.04</v>
      </c>
      <c r="AJ4771">
        <v>3.64</v>
      </c>
      <c r="AK4771">
        <v>185499.21</v>
      </c>
      <c r="AL4771">
        <v>0.30299999999999999</v>
      </c>
      <c r="AM4771">
        <v>15441.28</v>
      </c>
      <c r="AN4771">
        <v>396.1</v>
      </c>
      <c r="AO4771">
        <v>379.11</v>
      </c>
      <c r="AP4771">
        <v>150165.47</v>
      </c>
      <c r="AQ4771">
        <v>2256497.14</v>
      </c>
      <c r="AR4771" t="s">
        <v>61</v>
      </c>
      <c r="AS4771" t="s">
        <v>61</v>
      </c>
      <c r="AT4771" t="s">
        <v>62</v>
      </c>
      <c r="AU4771" t="s">
        <v>63</v>
      </c>
    </row>
    <row r="4772" spans="1:47" x14ac:dyDescent="0.25">
      <c r="A4772" t="s">
        <v>6111</v>
      </c>
      <c r="B4772">
        <v>2022</v>
      </c>
      <c r="C4772">
        <v>9</v>
      </c>
      <c r="D4772" t="s">
        <v>89</v>
      </c>
      <c r="E4772" s="1">
        <v>44833</v>
      </c>
      <c r="F4772" s="1">
        <v>44852</v>
      </c>
      <c r="G4772">
        <v>19</v>
      </c>
      <c r="H4772">
        <v>12.9</v>
      </c>
      <c r="I4772" t="s">
        <v>49</v>
      </c>
      <c r="J4772" t="s">
        <v>66</v>
      </c>
      <c r="K4772" t="s">
        <v>245</v>
      </c>
      <c r="L4772">
        <v>8905.9</v>
      </c>
      <c r="M4772" t="s">
        <v>98</v>
      </c>
      <c r="N4772" t="s">
        <v>168</v>
      </c>
      <c r="O4772" t="s">
        <v>107</v>
      </c>
      <c r="P4772" t="s">
        <v>108</v>
      </c>
      <c r="Q4772" t="s">
        <v>100</v>
      </c>
      <c r="R4772" t="s">
        <v>4164</v>
      </c>
      <c r="S4772" t="s">
        <v>137</v>
      </c>
      <c r="T4772" t="s">
        <v>102</v>
      </c>
      <c r="U4772" t="s">
        <v>110</v>
      </c>
      <c r="V4772">
        <v>17352</v>
      </c>
      <c r="W4772">
        <v>12692</v>
      </c>
      <c r="X4772">
        <v>5.6</v>
      </c>
      <c r="Y4772">
        <v>10.1</v>
      </c>
      <c r="Z4772">
        <v>13818.85</v>
      </c>
      <c r="AB4772">
        <v>44.36</v>
      </c>
      <c r="AC4772">
        <v>613004.18999999994</v>
      </c>
      <c r="AD4772">
        <v>13791903.24</v>
      </c>
      <c r="AE4772">
        <v>213.53</v>
      </c>
      <c r="AF4772">
        <v>2944985098.8400002</v>
      </c>
      <c r="AG4772">
        <v>110357.07</v>
      </c>
      <c r="AH4772">
        <v>0</v>
      </c>
      <c r="AI4772">
        <v>0</v>
      </c>
      <c r="AJ4772">
        <v>13.88</v>
      </c>
      <c r="AK4772">
        <v>1914316.17</v>
      </c>
      <c r="AL4772">
        <v>0.28299999999999997</v>
      </c>
      <c r="AM4772">
        <v>39031.089999999997</v>
      </c>
      <c r="AN4772">
        <v>827.3</v>
      </c>
      <c r="AO4772">
        <v>589.4</v>
      </c>
      <c r="AP4772">
        <v>487610.62</v>
      </c>
      <c r="AQ4772">
        <v>1250002.97</v>
      </c>
      <c r="AR4772" t="s">
        <v>61</v>
      </c>
      <c r="AS4772" t="s">
        <v>61</v>
      </c>
      <c r="AT4772" t="s">
        <v>62</v>
      </c>
      <c r="AU4772" t="s">
        <v>63</v>
      </c>
    </row>
    <row r="4773" spans="1:47" x14ac:dyDescent="0.25">
      <c r="A4773" t="s">
        <v>6112</v>
      </c>
      <c r="B4773">
        <v>2020</v>
      </c>
      <c r="C4773">
        <v>6</v>
      </c>
      <c r="D4773" t="s">
        <v>77</v>
      </c>
      <c r="E4773" s="1">
        <v>43998</v>
      </c>
      <c r="F4773" s="1">
        <v>44015</v>
      </c>
      <c r="G4773">
        <v>17</v>
      </c>
      <c r="H4773">
        <v>6.3</v>
      </c>
      <c r="I4773" t="s">
        <v>65</v>
      </c>
      <c r="J4773" t="s">
        <v>50</v>
      </c>
      <c r="K4773" t="s">
        <v>145</v>
      </c>
      <c r="L4773">
        <v>2710.19</v>
      </c>
      <c r="M4773" t="s">
        <v>80</v>
      </c>
      <c r="N4773" t="s">
        <v>53</v>
      </c>
      <c r="O4773" t="s">
        <v>99</v>
      </c>
      <c r="P4773" t="s">
        <v>56</v>
      </c>
      <c r="Q4773" t="s">
        <v>108</v>
      </c>
      <c r="R4773" t="s">
        <v>1117</v>
      </c>
      <c r="S4773" t="s">
        <v>123</v>
      </c>
      <c r="T4773" t="s">
        <v>131</v>
      </c>
      <c r="U4773" t="s">
        <v>181</v>
      </c>
      <c r="V4773">
        <v>56354</v>
      </c>
      <c r="W4773">
        <v>40047</v>
      </c>
      <c r="X4773">
        <v>5.7</v>
      </c>
      <c r="Y4773">
        <v>15.1</v>
      </c>
      <c r="Z4773">
        <v>43570.13</v>
      </c>
      <c r="AB4773">
        <v>23.69</v>
      </c>
      <c r="AC4773">
        <v>1032176.38</v>
      </c>
      <c r="AD4773">
        <v>45595705.340000004</v>
      </c>
      <c r="AE4773">
        <v>160.51</v>
      </c>
      <c r="AF4773">
        <v>7318566664.1199999</v>
      </c>
      <c r="AG4773">
        <v>130096.63</v>
      </c>
      <c r="AH4773">
        <v>1.5</v>
      </c>
      <c r="AI4773">
        <v>18402.25</v>
      </c>
      <c r="AJ4773">
        <v>6.4</v>
      </c>
      <c r="AK4773">
        <v>0</v>
      </c>
      <c r="AL4773">
        <v>0.17699999999999999</v>
      </c>
      <c r="AM4773">
        <v>80704.399999999994</v>
      </c>
      <c r="AN4773">
        <v>722.5</v>
      </c>
      <c r="AO4773">
        <v>698.65</v>
      </c>
      <c r="AP4773">
        <v>504774.62</v>
      </c>
      <c r="AQ4773">
        <v>1766154.28</v>
      </c>
      <c r="AR4773" t="s">
        <v>124</v>
      </c>
      <c r="AS4773" t="s">
        <v>61</v>
      </c>
      <c r="AT4773" t="s">
        <v>62</v>
      </c>
      <c r="AU4773" t="s">
        <v>63</v>
      </c>
    </row>
    <row r="4774" spans="1:47" x14ac:dyDescent="0.25">
      <c r="A4774" t="s">
        <v>6113</v>
      </c>
      <c r="B4774">
        <v>2024</v>
      </c>
      <c r="C4774">
        <v>11</v>
      </c>
      <c r="D4774" t="s">
        <v>119</v>
      </c>
      <c r="E4774" s="1">
        <v>45610</v>
      </c>
      <c r="F4774" s="1">
        <v>45636</v>
      </c>
      <c r="G4774">
        <v>26</v>
      </c>
      <c r="H4774">
        <v>15.8</v>
      </c>
      <c r="I4774" t="s">
        <v>65</v>
      </c>
      <c r="J4774" t="s">
        <v>66</v>
      </c>
      <c r="K4774" t="s">
        <v>67</v>
      </c>
      <c r="L4774">
        <v>8479.8989999999994</v>
      </c>
      <c r="M4774" t="s">
        <v>114</v>
      </c>
      <c r="N4774" t="s">
        <v>168</v>
      </c>
      <c r="O4774" t="s">
        <v>200</v>
      </c>
      <c r="P4774" t="s">
        <v>128</v>
      </c>
      <c r="Q4774" t="s">
        <v>174</v>
      </c>
      <c r="R4774" t="s">
        <v>3156</v>
      </c>
      <c r="S4774" t="s">
        <v>73</v>
      </c>
      <c r="T4774" t="s">
        <v>148</v>
      </c>
      <c r="U4774" t="s">
        <v>228</v>
      </c>
      <c r="V4774">
        <v>3007</v>
      </c>
      <c r="W4774">
        <v>2179</v>
      </c>
      <c r="X4774">
        <v>20</v>
      </c>
      <c r="Y4774">
        <v>14</v>
      </c>
      <c r="Z4774">
        <v>2613.7600000000002</v>
      </c>
      <c r="AB4774">
        <v>43.54</v>
      </c>
      <c r="AC4774">
        <v>113803.11</v>
      </c>
      <c r="AD4774">
        <v>965575.22</v>
      </c>
      <c r="AE4774">
        <v>280.20999999999998</v>
      </c>
      <c r="AF4774">
        <v>270563832.39999998</v>
      </c>
      <c r="AG4774">
        <v>63685.69</v>
      </c>
      <c r="AH4774">
        <v>0.7</v>
      </c>
      <c r="AI4774">
        <v>16018.62</v>
      </c>
      <c r="AJ4774">
        <v>22.67</v>
      </c>
      <c r="AK4774">
        <v>0</v>
      </c>
      <c r="AL4774">
        <v>0.23799999999999999</v>
      </c>
      <c r="AM4774">
        <v>2298.0700000000002</v>
      </c>
      <c r="AN4774">
        <v>984.7</v>
      </c>
      <c r="AO4774">
        <v>545.26</v>
      </c>
      <c r="AP4774">
        <v>536917.52</v>
      </c>
      <c r="AQ4774">
        <v>732723.01</v>
      </c>
      <c r="AR4774" t="s">
        <v>61</v>
      </c>
      <c r="AS4774" t="s">
        <v>61</v>
      </c>
      <c r="AT4774" t="s">
        <v>62</v>
      </c>
      <c r="AU4774" t="s">
        <v>63</v>
      </c>
    </row>
    <row r="4775" spans="1:47" x14ac:dyDescent="0.25">
      <c r="A4775" t="s">
        <v>6114</v>
      </c>
      <c r="B4775">
        <v>2021</v>
      </c>
      <c r="C4775">
        <v>11</v>
      </c>
      <c r="D4775" t="s">
        <v>119</v>
      </c>
      <c r="E4775" s="1">
        <v>44526</v>
      </c>
      <c r="F4775" s="1">
        <v>44544</v>
      </c>
      <c r="G4775">
        <v>18</v>
      </c>
      <c r="H4775">
        <v>15.3</v>
      </c>
      <c r="I4775" t="s">
        <v>49</v>
      </c>
      <c r="J4775" t="s">
        <v>50</v>
      </c>
      <c r="K4775" t="s">
        <v>223</v>
      </c>
      <c r="L4775">
        <v>2710.1109999999999</v>
      </c>
      <c r="M4775" t="s">
        <v>114</v>
      </c>
      <c r="N4775" t="s">
        <v>106</v>
      </c>
      <c r="O4775" t="s">
        <v>91</v>
      </c>
      <c r="P4775" t="s">
        <v>230</v>
      </c>
      <c r="Q4775" t="s">
        <v>56</v>
      </c>
      <c r="R4775" t="s">
        <v>155</v>
      </c>
      <c r="S4775" t="s">
        <v>186</v>
      </c>
      <c r="T4775" t="s">
        <v>148</v>
      </c>
      <c r="U4775" t="s">
        <v>181</v>
      </c>
      <c r="V4775">
        <v>104629</v>
      </c>
      <c r="W4775">
        <v>60295</v>
      </c>
      <c r="X4775">
        <v>13.6</v>
      </c>
      <c r="Y4775">
        <v>13.3</v>
      </c>
      <c r="Z4775">
        <v>99291.64</v>
      </c>
      <c r="AB4775">
        <v>30.52</v>
      </c>
      <c r="AC4775">
        <v>3030380.85</v>
      </c>
      <c r="AD4775">
        <v>95133306.120000005</v>
      </c>
      <c r="AE4775">
        <v>174.34</v>
      </c>
      <c r="AF4775">
        <v>16585540588.959999</v>
      </c>
      <c r="AG4775">
        <v>102666.09</v>
      </c>
      <c r="AH4775">
        <v>0.6</v>
      </c>
      <c r="AI4775">
        <v>11460.93</v>
      </c>
      <c r="AJ4775">
        <v>19.489999999999998</v>
      </c>
      <c r="AK4775">
        <v>18541481.359999999</v>
      </c>
      <c r="AL4775">
        <v>0.26700000000000002</v>
      </c>
      <c r="AM4775">
        <v>254005.93</v>
      </c>
      <c r="AN4775">
        <v>654.6</v>
      </c>
      <c r="AO4775">
        <v>608.62</v>
      </c>
      <c r="AP4775">
        <v>398402.65</v>
      </c>
      <c r="AQ4775">
        <v>3796916.45</v>
      </c>
      <c r="AR4775" t="s">
        <v>61</v>
      </c>
      <c r="AS4775" t="s">
        <v>61</v>
      </c>
      <c r="AT4775" t="s">
        <v>62</v>
      </c>
      <c r="AU4775" t="s">
        <v>63</v>
      </c>
    </row>
    <row r="4776" spans="1:47" x14ac:dyDescent="0.25">
      <c r="A4776" t="s">
        <v>6115</v>
      </c>
      <c r="B4776">
        <v>2023</v>
      </c>
      <c r="C4776">
        <v>7</v>
      </c>
      <c r="D4776" t="s">
        <v>89</v>
      </c>
      <c r="E4776" s="1">
        <v>45126</v>
      </c>
      <c r="F4776" s="1">
        <v>45140</v>
      </c>
      <c r="G4776">
        <v>14</v>
      </c>
      <c r="H4776">
        <v>5.8</v>
      </c>
      <c r="I4776" t="s">
        <v>65</v>
      </c>
      <c r="J4776" t="s">
        <v>66</v>
      </c>
      <c r="K4776" t="s">
        <v>67</v>
      </c>
      <c r="L4776">
        <v>8479.8989999999994</v>
      </c>
      <c r="M4776" t="s">
        <v>90</v>
      </c>
      <c r="N4776" t="s">
        <v>53</v>
      </c>
      <c r="O4776" t="s">
        <v>200</v>
      </c>
      <c r="P4776" t="s">
        <v>82</v>
      </c>
      <c r="Q4776" t="s">
        <v>93</v>
      </c>
      <c r="R4776" t="s">
        <v>1834</v>
      </c>
      <c r="S4776" t="s">
        <v>73</v>
      </c>
      <c r="T4776" t="s">
        <v>148</v>
      </c>
      <c r="U4776" t="s">
        <v>166</v>
      </c>
      <c r="V4776">
        <v>10189</v>
      </c>
      <c r="W4776">
        <v>5880</v>
      </c>
      <c r="X4776">
        <v>11.9</v>
      </c>
      <c r="Y4776">
        <v>11.1</v>
      </c>
      <c r="Z4776">
        <v>9211.11</v>
      </c>
      <c r="AB4776">
        <v>36.76</v>
      </c>
      <c r="AC4776">
        <v>338600.4</v>
      </c>
      <c r="AD4776">
        <v>10179013.439999999</v>
      </c>
      <c r="AE4776">
        <v>285.36</v>
      </c>
      <c r="AF4776">
        <v>2904683275.2399998</v>
      </c>
      <c r="AG4776">
        <v>40930.28</v>
      </c>
      <c r="AH4776">
        <v>0</v>
      </c>
      <c r="AI4776">
        <v>0</v>
      </c>
      <c r="AJ4776">
        <v>18.350000000000001</v>
      </c>
      <c r="AK4776">
        <v>0</v>
      </c>
      <c r="AL4776">
        <v>0.34599999999999997</v>
      </c>
      <c r="AM4776">
        <v>35219.39</v>
      </c>
      <c r="AN4776">
        <v>399.9</v>
      </c>
      <c r="AO4776">
        <v>490.27</v>
      </c>
      <c r="AP4776">
        <v>196058.97</v>
      </c>
      <c r="AQ4776">
        <v>610809.04</v>
      </c>
      <c r="AR4776" t="s">
        <v>61</v>
      </c>
      <c r="AS4776" t="s">
        <v>61</v>
      </c>
      <c r="AT4776" t="s">
        <v>62</v>
      </c>
      <c r="AU4776" t="s">
        <v>63</v>
      </c>
    </row>
    <row r="4777" spans="1:47" x14ac:dyDescent="0.25">
      <c r="A4777" t="s">
        <v>6116</v>
      </c>
      <c r="B4777">
        <v>2020</v>
      </c>
      <c r="C4777">
        <v>2</v>
      </c>
      <c r="D4777" t="s">
        <v>48</v>
      </c>
      <c r="E4777" s="1">
        <v>43869</v>
      </c>
      <c r="F4777" s="1">
        <v>43889</v>
      </c>
      <c r="G4777">
        <v>20</v>
      </c>
      <c r="H4777">
        <v>6.1</v>
      </c>
      <c r="I4777" t="s">
        <v>49</v>
      </c>
      <c r="J4777" t="s">
        <v>112</v>
      </c>
      <c r="K4777" t="s">
        <v>199</v>
      </c>
      <c r="L4777">
        <v>7204.49</v>
      </c>
      <c r="M4777" t="s">
        <v>114</v>
      </c>
      <c r="N4777" t="s">
        <v>81</v>
      </c>
      <c r="O4777" t="s">
        <v>189</v>
      </c>
      <c r="P4777" t="s">
        <v>257</v>
      </c>
      <c r="Q4777" t="s">
        <v>100</v>
      </c>
      <c r="R4777" t="s">
        <v>1483</v>
      </c>
      <c r="S4777" t="s">
        <v>161</v>
      </c>
      <c r="T4777" t="s">
        <v>162</v>
      </c>
      <c r="U4777" t="s">
        <v>103</v>
      </c>
      <c r="V4777">
        <v>21695</v>
      </c>
      <c r="W4777">
        <v>14957</v>
      </c>
      <c r="X4777">
        <v>15.2</v>
      </c>
      <c r="Y4777">
        <v>10.5</v>
      </c>
      <c r="Z4777">
        <v>19466.52</v>
      </c>
      <c r="AB4777">
        <v>18.73</v>
      </c>
      <c r="AC4777">
        <v>364607.92</v>
      </c>
      <c r="AD4777">
        <v>8147127.9500000002</v>
      </c>
      <c r="AE4777">
        <v>167.08</v>
      </c>
      <c r="AF4777">
        <v>1361222137.8900001</v>
      </c>
      <c r="AG4777">
        <v>167602.5</v>
      </c>
      <c r="AH4777">
        <v>0</v>
      </c>
      <c r="AI4777">
        <v>0</v>
      </c>
      <c r="AJ4777">
        <v>8.68</v>
      </c>
      <c r="AK4777">
        <v>707170.71</v>
      </c>
      <c r="AL4777">
        <v>0.13700000000000001</v>
      </c>
      <c r="AM4777">
        <v>11161.57</v>
      </c>
      <c r="AN4777">
        <v>609.20000000000005</v>
      </c>
      <c r="AO4777">
        <v>563.44000000000005</v>
      </c>
      <c r="AP4777">
        <v>343247.65</v>
      </c>
      <c r="AQ4777">
        <v>886619.64</v>
      </c>
      <c r="AR4777" t="s">
        <v>61</v>
      </c>
      <c r="AS4777" t="s">
        <v>61</v>
      </c>
      <c r="AT4777" t="s">
        <v>62</v>
      </c>
      <c r="AU4777" t="s">
        <v>63</v>
      </c>
    </row>
    <row r="4778" spans="1:47" x14ac:dyDescent="0.25">
      <c r="A4778" t="s">
        <v>6117</v>
      </c>
      <c r="B4778">
        <v>2025</v>
      </c>
      <c r="C4778">
        <v>1</v>
      </c>
      <c r="D4778" t="s">
        <v>48</v>
      </c>
      <c r="E4778" s="1">
        <v>45679</v>
      </c>
      <c r="F4778" s="1">
        <v>45691</v>
      </c>
      <c r="G4778">
        <v>12</v>
      </c>
      <c r="H4778">
        <v>17.8</v>
      </c>
      <c r="I4778" t="s">
        <v>65</v>
      </c>
      <c r="J4778" t="s">
        <v>50</v>
      </c>
      <c r="K4778" t="s">
        <v>51</v>
      </c>
      <c r="L4778">
        <v>2709</v>
      </c>
      <c r="M4778" t="s">
        <v>68</v>
      </c>
      <c r="N4778" t="s">
        <v>69</v>
      </c>
      <c r="O4778" t="s">
        <v>107</v>
      </c>
      <c r="P4778" t="s">
        <v>70</v>
      </c>
      <c r="Q4778" t="s">
        <v>83</v>
      </c>
      <c r="R4778" t="s">
        <v>190</v>
      </c>
      <c r="S4778" t="s">
        <v>58</v>
      </c>
      <c r="T4778" t="s">
        <v>162</v>
      </c>
      <c r="U4778" t="s">
        <v>132</v>
      </c>
      <c r="V4778">
        <v>288741</v>
      </c>
      <c r="W4778">
        <v>165269</v>
      </c>
      <c r="X4778">
        <v>8.1</v>
      </c>
      <c r="Y4778">
        <v>13</v>
      </c>
      <c r="Z4778">
        <v>248304.94</v>
      </c>
      <c r="AB4778">
        <v>19.25</v>
      </c>
      <c r="AC4778">
        <v>4779870.09</v>
      </c>
      <c r="AD4778">
        <v>24624400.899999999</v>
      </c>
      <c r="AE4778">
        <v>281.26</v>
      </c>
      <c r="AF4778">
        <v>6925858997.1300001</v>
      </c>
      <c r="AG4778">
        <v>223347.37</v>
      </c>
      <c r="AH4778">
        <v>0</v>
      </c>
      <c r="AI4778">
        <v>0</v>
      </c>
      <c r="AJ4778">
        <v>16.84</v>
      </c>
      <c r="AK4778">
        <v>0</v>
      </c>
      <c r="AL4778">
        <v>0.35</v>
      </c>
      <c r="AM4778">
        <v>86185.4</v>
      </c>
      <c r="AN4778">
        <v>338.7</v>
      </c>
      <c r="AO4778">
        <v>455.52</v>
      </c>
      <c r="AP4778">
        <v>154284.62</v>
      </c>
      <c r="AQ4778">
        <v>5243687.4800000004</v>
      </c>
      <c r="AR4778" t="s">
        <v>61</v>
      </c>
      <c r="AS4778" t="s">
        <v>61</v>
      </c>
      <c r="AT4778" t="s">
        <v>62</v>
      </c>
      <c r="AU4778" t="s">
        <v>63</v>
      </c>
    </row>
    <row r="4779" spans="1:47" x14ac:dyDescent="0.25">
      <c r="A4779" t="s">
        <v>6118</v>
      </c>
      <c r="B4779">
        <v>2026</v>
      </c>
      <c r="C4779">
        <v>3</v>
      </c>
      <c r="D4779" t="s">
        <v>48</v>
      </c>
      <c r="E4779" s="1">
        <v>46092</v>
      </c>
      <c r="F4779" s="1">
        <v>46101</v>
      </c>
      <c r="G4779">
        <v>9</v>
      </c>
      <c r="H4779">
        <v>7.4</v>
      </c>
      <c r="I4779" t="s">
        <v>49</v>
      </c>
      <c r="J4779" t="s">
        <v>78</v>
      </c>
      <c r="K4779" t="s">
        <v>105</v>
      </c>
      <c r="L4779">
        <v>1201.9000000000001</v>
      </c>
      <c r="M4779" t="s">
        <v>80</v>
      </c>
      <c r="N4779" t="s">
        <v>81</v>
      </c>
      <c r="O4779" t="s">
        <v>200</v>
      </c>
      <c r="P4779" t="s">
        <v>230</v>
      </c>
      <c r="Q4779" t="s">
        <v>82</v>
      </c>
      <c r="R4779" t="s">
        <v>2023</v>
      </c>
      <c r="S4779" t="s">
        <v>85</v>
      </c>
      <c r="T4779" t="s">
        <v>187</v>
      </c>
      <c r="U4779" t="s">
        <v>181</v>
      </c>
      <c r="V4779">
        <v>53703</v>
      </c>
      <c r="W4779">
        <v>37956</v>
      </c>
      <c r="X4779">
        <v>17.7</v>
      </c>
      <c r="Y4779">
        <v>12</v>
      </c>
      <c r="Z4779">
        <v>42190.11</v>
      </c>
      <c r="AB4779">
        <v>22.23</v>
      </c>
      <c r="AC4779">
        <v>937886.15</v>
      </c>
      <c r="AD4779">
        <v>50277110.280000001</v>
      </c>
      <c r="AE4779">
        <v>278.83</v>
      </c>
      <c r="AF4779">
        <v>14018766659.370001</v>
      </c>
      <c r="AG4779">
        <v>19495.48</v>
      </c>
      <c r="AH4779">
        <v>0</v>
      </c>
      <c r="AI4779">
        <v>0</v>
      </c>
      <c r="AJ4779">
        <v>15.57</v>
      </c>
      <c r="AK4779">
        <v>7828146.0700000003</v>
      </c>
      <c r="AL4779">
        <v>0.26200000000000001</v>
      </c>
      <c r="AM4779">
        <v>131726.03</v>
      </c>
      <c r="AN4779">
        <v>395.8</v>
      </c>
      <c r="AO4779">
        <v>601.86</v>
      </c>
      <c r="AP4779">
        <v>238216.19</v>
      </c>
      <c r="AQ4779">
        <v>1327323.8500000001</v>
      </c>
      <c r="AR4779" t="s">
        <v>124</v>
      </c>
      <c r="AS4779" t="s">
        <v>61</v>
      </c>
      <c r="AT4779" t="s">
        <v>62</v>
      </c>
      <c r="AU4779" t="s">
        <v>63</v>
      </c>
    </row>
    <row r="4780" spans="1:47" x14ac:dyDescent="0.25">
      <c r="A4780" t="s">
        <v>6119</v>
      </c>
      <c r="B4780">
        <v>2020</v>
      </c>
      <c r="C4780">
        <v>8</v>
      </c>
      <c r="D4780" t="s">
        <v>89</v>
      </c>
      <c r="E4780" s="1">
        <v>44074</v>
      </c>
      <c r="F4780" s="1">
        <v>44092</v>
      </c>
      <c r="G4780">
        <v>18</v>
      </c>
      <c r="H4780">
        <v>10.3</v>
      </c>
      <c r="I4780" t="s">
        <v>65</v>
      </c>
      <c r="J4780" t="s">
        <v>78</v>
      </c>
      <c r="K4780" t="s">
        <v>105</v>
      </c>
      <c r="L4780">
        <v>1201.9000000000001</v>
      </c>
      <c r="M4780" t="s">
        <v>114</v>
      </c>
      <c r="N4780" t="s">
        <v>69</v>
      </c>
      <c r="O4780" t="s">
        <v>99</v>
      </c>
      <c r="P4780" t="s">
        <v>56</v>
      </c>
      <c r="Q4780" t="s">
        <v>121</v>
      </c>
      <c r="R4780" t="s">
        <v>479</v>
      </c>
      <c r="S4780" t="s">
        <v>85</v>
      </c>
      <c r="T4780" t="s">
        <v>187</v>
      </c>
      <c r="U4780" t="s">
        <v>103</v>
      </c>
      <c r="V4780">
        <v>41588</v>
      </c>
      <c r="W4780">
        <v>30102</v>
      </c>
      <c r="X4780">
        <v>16.899999999999999</v>
      </c>
      <c r="Y4780">
        <v>11.9</v>
      </c>
      <c r="Z4780">
        <v>38294.58</v>
      </c>
      <c r="AB4780">
        <v>13.74</v>
      </c>
      <c r="AC4780">
        <v>526167.53</v>
      </c>
      <c r="AD4780">
        <v>19686477.690000001</v>
      </c>
      <c r="AE4780">
        <v>164.2</v>
      </c>
      <c r="AF4780">
        <v>3232519636.6999998</v>
      </c>
      <c r="AG4780">
        <v>155772.20000000001</v>
      </c>
      <c r="AH4780">
        <v>0</v>
      </c>
      <c r="AI4780">
        <v>0</v>
      </c>
      <c r="AJ4780">
        <v>5.32</v>
      </c>
      <c r="AK4780">
        <v>0</v>
      </c>
      <c r="AL4780">
        <v>0.29799999999999999</v>
      </c>
      <c r="AM4780">
        <v>58665.7</v>
      </c>
      <c r="AN4780">
        <v>697.7</v>
      </c>
      <c r="AO4780">
        <v>380.17</v>
      </c>
      <c r="AP4780">
        <v>265244.61</v>
      </c>
      <c r="AQ4780">
        <v>1005850.04</v>
      </c>
      <c r="AR4780" t="s">
        <v>61</v>
      </c>
      <c r="AS4780" t="s">
        <v>61</v>
      </c>
      <c r="AT4780" t="s">
        <v>62</v>
      </c>
      <c r="AU4780" t="s">
        <v>63</v>
      </c>
    </row>
    <row r="4781" spans="1:47" x14ac:dyDescent="0.25">
      <c r="A4781" t="s">
        <v>6120</v>
      </c>
      <c r="B4781">
        <v>2026</v>
      </c>
      <c r="C4781">
        <v>2</v>
      </c>
      <c r="D4781" t="s">
        <v>48</v>
      </c>
      <c r="E4781" s="1">
        <v>46076</v>
      </c>
      <c r="F4781" s="1">
        <v>46096</v>
      </c>
      <c r="G4781">
        <v>20</v>
      </c>
      <c r="H4781">
        <v>13.7</v>
      </c>
      <c r="I4781" t="s">
        <v>49</v>
      </c>
      <c r="J4781" t="s">
        <v>50</v>
      </c>
      <c r="K4781" t="s">
        <v>145</v>
      </c>
      <c r="L4781">
        <v>2710.19</v>
      </c>
      <c r="M4781" t="s">
        <v>98</v>
      </c>
      <c r="N4781" t="s">
        <v>106</v>
      </c>
      <c r="O4781" t="s">
        <v>54</v>
      </c>
      <c r="P4781" t="s">
        <v>159</v>
      </c>
      <c r="Q4781" t="s">
        <v>100</v>
      </c>
      <c r="R4781" t="s">
        <v>421</v>
      </c>
      <c r="S4781" t="s">
        <v>123</v>
      </c>
      <c r="T4781" t="s">
        <v>95</v>
      </c>
      <c r="U4781" t="s">
        <v>143</v>
      </c>
      <c r="V4781">
        <v>67473</v>
      </c>
      <c r="W4781">
        <v>44341</v>
      </c>
      <c r="X4781">
        <v>1.3</v>
      </c>
      <c r="Y4781">
        <v>14.9</v>
      </c>
      <c r="Z4781">
        <v>52307.18</v>
      </c>
      <c r="AB4781">
        <v>33.43</v>
      </c>
      <c r="AC4781">
        <v>1748629.03</v>
      </c>
      <c r="AD4781">
        <v>35621712.649999999</v>
      </c>
      <c r="AE4781">
        <v>286.35000000000002</v>
      </c>
      <c r="AF4781">
        <v>10200277417.33</v>
      </c>
      <c r="AG4781">
        <v>130500.04</v>
      </c>
      <c r="AH4781">
        <v>0.6</v>
      </c>
      <c r="AI4781">
        <v>5071.3599999999997</v>
      </c>
      <c r="AJ4781">
        <v>22.36</v>
      </c>
      <c r="AK4781">
        <v>7965014.9500000002</v>
      </c>
      <c r="AL4781">
        <v>0.254</v>
      </c>
      <c r="AM4781">
        <v>90479.15</v>
      </c>
      <c r="AN4781">
        <v>915.9</v>
      </c>
      <c r="AO4781">
        <v>435.41</v>
      </c>
      <c r="AP4781">
        <v>398792.02</v>
      </c>
      <c r="AQ4781">
        <v>2373471.6</v>
      </c>
      <c r="AR4781" t="s">
        <v>61</v>
      </c>
      <c r="AS4781" t="s">
        <v>124</v>
      </c>
      <c r="AT4781" t="s">
        <v>62</v>
      </c>
      <c r="AU4781" t="s">
        <v>63</v>
      </c>
    </row>
    <row r="4782" spans="1:47" x14ac:dyDescent="0.25">
      <c r="A4782" t="s">
        <v>6121</v>
      </c>
      <c r="B4782">
        <v>2026</v>
      </c>
      <c r="C4782">
        <v>3</v>
      </c>
      <c r="D4782" t="s">
        <v>48</v>
      </c>
      <c r="E4782" s="1">
        <v>46112</v>
      </c>
      <c r="F4782" s="1">
        <v>46130</v>
      </c>
      <c r="G4782">
        <v>18</v>
      </c>
      <c r="H4782">
        <v>3.9</v>
      </c>
      <c r="I4782" t="s">
        <v>65</v>
      </c>
      <c r="J4782" t="s">
        <v>50</v>
      </c>
      <c r="K4782" t="s">
        <v>145</v>
      </c>
      <c r="L4782">
        <v>2710.19</v>
      </c>
      <c r="M4782" t="s">
        <v>52</v>
      </c>
      <c r="N4782" t="s">
        <v>81</v>
      </c>
      <c r="O4782" t="s">
        <v>99</v>
      </c>
      <c r="P4782" t="s">
        <v>184</v>
      </c>
      <c r="Q4782" t="s">
        <v>140</v>
      </c>
      <c r="R4782" t="s">
        <v>4678</v>
      </c>
      <c r="S4782" t="s">
        <v>170</v>
      </c>
      <c r="T4782" t="s">
        <v>102</v>
      </c>
      <c r="U4782" t="s">
        <v>213</v>
      </c>
      <c r="V4782">
        <v>122070</v>
      </c>
      <c r="W4782">
        <v>83445</v>
      </c>
      <c r="X4782">
        <v>1.8</v>
      </c>
      <c r="Y4782">
        <v>10.6</v>
      </c>
      <c r="Z4782">
        <v>102028.08</v>
      </c>
      <c r="AB4782">
        <v>40.5</v>
      </c>
      <c r="AC4782">
        <v>4132137.24</v>
      </c>
      <c r="AD4782">
        <v>53010729.530000001</v>
      </c>
      <c r="AE4782">
        <v>278.27999999999997</v>
      </c>
      <c r="AF4782">
        <v>14751825813.610001</v>
      </c>
      <c r="AG4782">
        <v>191635.25</v>
      </c>
      <c r="AI4782">
        <v>0</v>
      </c>
      <c r="AJ4782">
        <v>10.33</v>
      </c>
      <c r="AK4782">
        <v>0</v>
      </c>
      <c r="AL4782">
        <v>0.14599999999999999</v>
      </c>
      <c r="AM4782">
        <v>77395.67</v>
      </c>
      <c r="AN4782">
        <v>686.7</v>
      </c>
      <c r="AO4782">
        <v>494.5</v>
      </c>
      <c r="AP4782">
        <v>339573.15</v>
      </c>
      <c r="AQ4782">
        <v>4740741.3099999996</v>
      </c>
      <c r="AR4782" t="s">
        <v>61</v>
      </c>
      <c r="AS4782" t="s">
        <v>61</v>
      </c>
      <c r="AT4782" t="s">
        <v>62</v>
      </c>
      <c r="AU4782" t="s">
        <v>63</v>
      </c>
    </row>
    <row r="4783" spans="1:47" x14ac:dyDescent="0.25">
      <c r="A4783" t="s">
        <v>6122</v>
      </c>
      <c r="B4783">
        <v>2020</v>
      </c>
      <c r="C4783">
        <v>2</v>
      </c>
      <c r="D4783" t="s">
        <v>48</v>
      </c>
      <c r="E4783" s="1">
        <v>43865</v>
      </c>
      <c r="F4783" s="1">
        <v>43871</v>
      </c>
      <c r="G4783">
        <v>6</v>
      </c>
      <c r="H4783">
        <v>8.6</v>
      </c>
      <c r="I4783" t="s">
        <v>49</v>
      </c>
      <c r="J4783" t="s">
        <v>50</v>
      </c>
      <c r="K4783" t="s">
        <v>120</v>
      </c>
      <c r="L4783">
        <v>2710.1921000000002</v>
      </c>
      <c r="M4783" t="s">
        <v>98</v>
      </c>
      <c r="N4783" t="s">
        <v>106</v>
      </c>
      <c r="O4783" t="s">
        <v>54</v>
      </c>
      <c r="P4783" t="s">
        <v>201</v>
      </c>
      <c r="Q4783" t="s">
        <v>128</v>
      </c>
      <c r="R4783" t="s">
        <v>351</v>
      </c>
      <c r="S4783" t="s">
        <v>142</v>
      </c>
      <c r="T4783" t="s">
        <v>102</v>
      </c>
      <c r="U4783" t="s">
        <v>181</v>
      </c>
      <c r="V4783">
        <v>24505</v>
      </c>
      <c r="W4783">
        <v>15770</v>
      </c>
      <c r="X4783">
        <v>20.100000000000001</v>
      </c>
      <c r="Y4783">
        <v>11.9</v>
      </c>
      <c r="Z4783">
        <v>21979.32</v>
      </c>
      <c r="AB4783">
        <v>26.67</v>
      </c>
      <c r="AC4783">
        <v>586188.46</v>
      </c>
      <c r="AD4783">
        <v>18269870.16</v>
      </c>
      <c r="AE4783">
        <v>159.30000000000001</v>
      </c>
      <c r="AF4783">
        <v>2910390316.4899998</v>
      </c>
      <c r="AG4783">
        <v>152473.57</v>
      </c>
      <c r="AH4783">
        <v>1.3</v>
      </c>
      <c r="AI4783">
        <v>21001.05</v>
      </c>
      <c r="AJ4783">
        <v>20.329999999999998</v>
      </c>
      <c r="AK4783">
        <v>3714264.6</v>
      </c>
      <c r="AL4783">
        <v>0.32300000000000001</v>
      </c>
      <c r="AM4783">
        <v>59011.68</v>
      </c>
      <c r="AN4783">
        <v>102.1</v>
      </c>
      <c r="AO4783">
        <v>566.29</v>
      </c>
      <c r="AP4783">
        <v>57818.21</v>
      </c>
      <c r="AQ4783">
        <v>876492.97</v>
      </c>
      <c r="AR4783" t="s">
        <v>61</v>
      </c>
      <c r="AS4783" t="s">
        <v>61</v>
      </c>
      <c r="AT4783" t="s">
        <v>62</v>
      </c>
      <c r="AU4783" t="s">
        <v>63</v>
      </c>
    </row>
    <row r="4784" spans="1:47" x14ac:dyDescent="0.25">
      <c r="A4784" t="s">
        <v>6123</v>
      </c>
      <c r="B4784">
        <v>2021</v>
      </c>
      <c r="C4784">
        <v>3</v>
      </c>
      <c r="D4784" t="s">
        <v>48</v>
      </c>
      <c r="E4784" s="1">
        <v>44261</v>
      </c>
      <c r="F4784" s="1">
        <v>44276</v>
      </c>
      <c r="G4784">
        <v>15</v>
      </c>
      <c r="H4784">
        <v>18.899999999999999</v>
      </c>
      <c r="I4784" t="s">
        <v>65</v>
      </c>
      <c r="J4784" t="s">
        <v>50</v>
      </c>
      <c r="K4784" t="s">
        <v>51</v>
      </c>
      <c r="L4784">
        <v>2709</v>
      </c>
      <c r="M4784" t="s">
        <v>68</v>
      </c>
      <c r="N4784" t="s">
        <v>81</v>
      </c>
      <c r="O4784" t="s">
        <v>189</v>
      </c>
      <c r="P4784" t="s">
        <v>226</v>
      </c>
      <c r="Q4784" t="s">
        <v>131</v>
      </c>
      <c r="R4784" t="s">
        <v>6124</v>
      </c>
      <c r="S4784" t="s">
        <v>186</v>
      </c>
      <c r="T4784" t="s">
        <v>59</v>
      </c>
      <c r="U4784" t="s">
        <v>213</v>
      </c>
      <c r="V4784">
        <v>131999</v>
      </c>
      <c r="W4784">
        <v>88816</v>
      </c>
      <c r="X4784">
        <v>8.9</v>
      </c>
      <c r="Y4784">
        <v>14.6</v>
      </c>
      <c r="Z4784">
        <v>102909.22</v>
      </c>
      <c r="AB4784">
        <v>23.87</v>
      </c>
      <c r="AC4784">
        <v>2456443.08</v>
      </c>
      <c r="AD4784">
        <v>8685538.1699999999</v>
      </c>
      <c r="AE4784">
        <v>171.47</v>
      </c>
      <c r="AF4784">
        <v>1489309230.01</v>
      </c>
      <c r="AG4784">
        <v>239658.8</v>
      </c>
      <c r="AH4784">
        <v>0</v>
      </c>
      <c r="AI4784">
        <v>0</v>
      </c>
      <c r="AJ4784">
        <v>1.26</v>
      </c>
      <c r="AK4784">
        <v>0</v>
      </c>
      <c r="AL4784">
        <v>0.314</v>
      </c>
      <c r="AM4784">
        <v>27272.59</v>
      </c>
      <c r="AN4784">
        <v>349.7</v>
      </c>
      <c r="AO4784">
        <v>480.2</v>
      </c>
      <c r="AP4784">
        <v>167925.94</v>
      </c>
      <c r="AQ4784">
        <v>2891300.41</v>
      </c>
      <c r="AR4784" t="s">
        <v>61</v>
      </c>
      <c r="AS4784" t="s">
        <v>61</v>
      </c>
      <c r="AT4784" t="s">
        <v>62</v>
      </c>
      <c r="AU4784" t="s">
        <v>63</v>
      </c>
    </row>
    <row r="4785" spans="1:47" x14ac:dyDescent="0.25">
      <c r="A4785" t="s">
        <v>6125</v>
      </c>
      <c r="B4785">
        <v>2023</v>
      </c>
      <c r="C4785">
        <v>12</v>
      </c>
      <c r="D4785" t="s">
        <v>119</v>
      </c>
      <c r="E4785" s="1">
        <v>45285</v>
      </c>
      <c r="F4785" s="1">
        <v>45301</v>
      </c>
      <c r="G4785">
        <v>16</v>
      </c>
      <c r="H4785">
        <v>5.3</v>
      </c>
      <c r="I4785" t="s">
        <v>49</v>
      </c>
      <c r="J4785" t="s">
        <v>50</v>
      </c>
      <c r="K4785" t="s">
        <v>145</v>
      </c>
      <c r="L4785">
        <v>2710.19</v>
      </c>
      <c r="M4785" t="s">
        <v>114</v>
      </c>
      <c r="N4785" t="s">
        <v>106</v>
      </c>
      <c r="O4785" t="s">
        <v>99</v>
      </c>
      <c r="P4785" t="s">
        <v>196</v>
      </c>
      <c r="Q4785" t="s">
        <v>100</v>
      </c>
      <c r="R4785" t="s">
        <v>1583</v>
      </c>
      <c r="S4785" t="s">
        <v>170</v>
      </c>
      <c r="T4785" t="s">
        <v>102</v>
      </c>
      <c r="U4785" t="s">
        <v>259</v>
      </c>
      <c r="V4785">
        <v>88275</v>
      </c>
      <c r="W4785">
        <v>59600</v>
      </c>
      <c r="X4785">
        <v>23.5</v>
      </c>
      <c r="Y4785">
        <v>12.4</v>
      </c>
      <c r="Z4785">
        <v>78635.199999999997</v>
      </c>
      <c r="AB4785">
        <v>23.85</v>
      </c>
      <c r="AC4785">
        <v>1875449.52</v>
      </c>
      <c r="AD4785">
        <v>68779850.379999995</v>
      </c>
      <c r="AE4785">
        <v>289.83</v>
      </c>
      <c r="AF4785">
        <v>19934464035.639999</v>
      </c>
      <c r="AG4785">
        <v>54153.77</v>
      </c>
      <c r="AH4785">
        <v>0</v>
      </c>
      <c r="AI4785">
        <v>0</v>
      </c>
      <c r="AJ4785">
        <v>20.100000000000001</v>
      </c>
      <c r="AK4785">
        <v>13824749.93</v>
      </c>
      <c r="AL4785">
        <v>0.32700000000000001</v>
      </c>
      <c r="AM4785">
        <v>224910.11</v>
      </c>
      <c r="AN4785">
        <v>350.6</v>
      </c>
      <c r="AO4785">
        <v>473.97</v>
      </c>
      <c r="AP4785">
        <v>166173.88</v>
      </c>
      <c r="AQ4785">
        <v>2320687.2799999998</v>
      </c>
      <c r="AR4785" t="s">
        <v>61</v>
      </c>
      <c r="AS4785" t="s">
        <v>61</v>
      </c>
      <c r="AT4785" t="s">
        <v>62</v>
      </c>
      <c r="AU4785" t="s">
        <v>63</v>
      </c>
    </row>
    <row r="4786" spans="1:47" x14ac:dyDescent="0.25">
      <c r="A4786" t="s">
        <v>6126</v>
      </c>
      <c r="B4786">
        <v>2025</v>
      </c>
      <c r="C4786">
        <v>10</v>
      </c>
      <c r="D4786" t="s">
        <v>119</v>
      </c>
      <c r="E4786" s="1">
        <v>45961</v>
      </c>
      <c r="F4786" s="1">
        <v>45973</v>
      </c>
      <c r="G4786">
        <v>12</v>
      </c>
      <c r="H4786">
        <v>2</v>
      </c>
      <c r="I4786" t="s">
        <v>49</v>
      </c>
      <c r="J4786" t="s">
        <v>50</v>
      </c>
      <c r="K4786" t="s">
        <v>183</v>
      </c>
      <c r="L4786">
        <v>2710.19</v>
      </c>
      <c r="M4786" t="s">
        <v>90</v>
      </c>
      <c r="N4786" t="s">
        <v>106</v>
      </c>
      <c r="O4786" t="s">
        <v>200</v>
      </c>
      <c r="P4786" t="s">
        <v>146</v>
      </c>
      <c r="Q4786" t="s">
        <v>226</v>
      </c>
      <c r="R4786" t="s">
        <v>2151</v>
      </c>
      <c r="S4786" t="s">
        <v>186</v>
      </c>
      <c r="T4786" t="s">
        <v>59</v>
      </c>
      <c r="U4786" t="s">
        <v>103</v>
      </c>
      <c r="V4786">
        <v>89584</v>
      </c>
      <c r="W4786">
        <v>67165</v>
      </c>
      <c r="X4786">
        <v>5.9</v>
      </c>
      <c r="Y4786">
        <v>15.9</v>
      </c>
      <c r="Z4786">
        <v>73026.89</v>
      </c>
      <c r="AB4786">
        <v>13.44</v>
      </c>
      <c r="AC4786">
        <v>981481.4</v>
      </c>
      <c r="AD4786">
        <v>33133030.260000002</v>
      </c>
      <c r="AE4786">
        <v>283.76</v>
      </c>
      <c r="AF4786">
        <v>9401828666.5799999</v>
      </c>
      <c r="AG4786">
        <v>35183.68</v>
      </c>
      <c r="AH4786">
        <v>0.1</v>
      </c>
      <c r="AJ4786">
        <v>3.41</v>
      </c>
      <c r="AK4786">
        <v>1129836.33</v>
      </c>
      <c r="AL4786">
        <v>0.28599999999999998</v>
      </c>
      <c r="AM4786">
        <v>94760.47</v>
      </c>
      <c r="AN4786">
        <v>637.9</v>
      </c>
      <c r="AO4786">
        <v>669.29</v>
      </c>
      <c r="AP4786">
        <v>426940.09</v>
      </c>
      <c r="AQ4786">
        <v>1539957.81</v>
      </c>
      <c r="AR4786" t="s">
        <v>61</v>
      </c>
      <c r="AS4786" t="s">
        <v>61</v>
      </c>
      <c r="AT4786" t="s">
        <v>62</v>
      </c>
      <c r="AU4786" t="s">
        <v>63</v>
      </c>
    </row>
    <row r="4787" spans="1:47" x14ac:dyDescent="0.25">
      <c r="A4787" t="s">
        <v>6127</v>
      </c>
      <c r="B4787">
        <v>2020</v>
      </c>
      <c r="C4787">
        <v>8</v>
      </c>
      <c r="D4787" t="s">
        <v>89</v>
      </c>
      <c r="E4787" s="1">
        <v>44068</v>
      </c>
      <c r="F4787" s="1">
        <v>44082</v>
      </c>
      <c r="G4787">
        <v>14</v>
      </c>
      <c r="H4787">
        <v>16.8</v>
      </c>
      <c r="I4787" t="s">
        <v>65</v>
      </c>
      <c r="J4787" t="s">
        <v>50</v>
      </c>
      <c r="K4787" t="s">
        <v>145</v>
      </c>
      <c r="L4787">
        <v>2710.19</v>
      </c>
      <c r="M4787" t="s">
        <v>68</v>
      </c>
      <c r="N4787" t="s">
        <v>81</v>
      </c>
      <c r="O4787" t="s">
        <v>99</v>
      </c>
      <c r="P4787" t="s">
        <v>82</v>
      </c>
      <c r="Q4787" t="s">
        <v>174</v>
      </c>
      <c r="R4787" t="s">
        <v>4869</v>
      </c>
      <c r="S4787" t="s">
        <v>170</v>
      </c>
      <c r="T4787" t="s">
        <v>59</v>
      </c>
      <c r="U4787" t="s">
        <v>110</v>
      </c>
      <c r="V4787">
        <v>124372</v>
      </c>
      <c r="W4787">
        <v>85110</v>
      </c>
      <c r="X4787">
        <v>15.9</v>
      </c>
      <c r="Y4787">
        <v>12.6</v>
      </c>
      <c r="Z4787">
        <v>118379.19</v>
      </c>
      <c r="AB4787">
        <v>48.63</v>
      </c>
      <c r="AC4787">
        <v>5756780.0099999998</v>
      </c>
      <c r="AD4787">
        <v>41695518.299999997</v>
      </c>
      <c r="AE4787">
        <v>166.46</v>
      </c>
      <c r="AF4787">
        <v>6940635976.2200003</v>
      </c>
      <c r="AG4787">
        <v>128688.28</v>
      </c>
      <c r="AH4787">
        <v>0.4</v>
      </c>
      <c r="AI4787">
        <v>8132.93</v>
      </c>
      <c r="AJ4787">
        <v>8.15</v>
      </c>
      <c r="AK4787">
        <v>0</v>
      </c>
      <c r="AL4787">
        <v>8.7999999999999995E-2</v>
      </c>
      <c r="AM4787">
        <v>36692.06</v>
      </c>
      <c r="AN4787">
        <v>412.9</v>
      </c>
      <c r="AO4787">
        <v>651.25</v>
      </c>
      <c r="AP4787">
        <v>268901.12</v>
      </c>
      <c r="AQ4787">
        <v>6199194.4000000004</v>
      </c>
      <c r="AR4787" t="s">
        <v>61</v>
      </c>
      <c r="AS4787" t="s">
        <v>61</v>
      </c>
      <c r="AT4787" t="s">
        <v>62</v>
      </c>
      <c r="AU4787" t="s">
        <v>63</v>
      </c>
    </row>
    <row r="4788" spans="1:47" x14ac:dyDescent="0.25">
      <c r="A4788" t="s">
        <v>6128</v>
      </c>
      <c r="B4788">
        <v>2020</v>
      </c>
      <c r="C4788">
        <v>10</v>
      </c>
      <c r="D4788" t="s">
        <v>119</v>
      </c>
      <c r="E4788" s="1">
        <v>44107</v>
      </c>
      <c r="F4788" s="1">
        <v>44127</v>
      </c>
      <c r="G4788">
        <v>20</v>
      </c>
      <c r="H4788">
        <v>5.0999999999999996</v>
      </c>
      <c r="I4788" t="s">
        <v>49</v>
      </c>
      <c r="J4788" t="s">
        <v>112</v>
      </c>
      <c r="K4788" t="s">
        <v>126</v>
      </c>
      <c r="L4788">
        <v>2701.12</v>
      </c>
      <c r="M4788" t="s">
        <v>98</v>
      </c>
      <c r="N4788" t="s">
        <v>81</v>
      </c>
      <c r="O4788" t="s">
        <v>91</v>
      </c>
      <c r="P4788" t="s">
        <v>150</v>
      </c>
      <c r="Q4788" t="s">
        <v>82</v>
      </c>
      <c r="R4788" t="s">
        <v>2496</v>
      </c>
      <c r="S4788" t="s">
        <v>130</v>
      </c>
      <c r="T4788" t="s">
        <v>74</v>
      </c>
      <c r="U4788" t="s">
        <v>181</v>
      </c>
      <c r="V4788">
        <v>73483</v>
      </c>
      <c r="W4788">
        <v>51837</v>
      </c>
      <c r="X4788">
        <v>18</v>
      </c>
      <c r="Y4788">
        <v>14.5</v>
      </c>
      <c r="Z4788">
        <v>56883.16</v>
      </c>
      <c r="AB4788">
        <v>12.76</v>
      </c>
      <c r="AC4788">
        <v>725829.12</v>
      </c>
      <c r="AD4788">
        <v>8807219.6600000001</v>
      </c>
      <c r="AE4788">
        <v>164.28</v>
      </c>
      <c r="AF4788">
        <v>1446850045.74</v>
      </c>
      <c r="AG4788">
        <v>81034.44</v>
      </c>
      <c r="AH4788">
        <v>0.3</v>
      </c>
      <c r="AI4788">
        <v>10191.209999999999</v>
      </c>
      <c r="AJ4788">
        <v>9.3699999999999992</v>
      </c>
      <c r="AK4788">
        <v>825236.47999999998</v>
      </c>
      <c r="AL4788">
        <v>0.23100000000000001</v>
      </c>
      <c r="AM4788">
        <v>20344.68</v>
      </c>
      <c r="AN4788">
        <v>433.3</v>
      </c>
      <c r="AO4788">
        <v>533.04999999999995</v>
      </c>
      <c r="AP4788">
        <v>230970.56</v>
      </c>
      <c r="AQ4788">
        <v>1068370.01</v>
      </c>
      <c r="AR4788" t="s">
        <v>61</v>
      </c>
      <c r="AS4788" t="s">
        <v>61</v>
      </c>
      <c r="AT4788" t="s">
        <v>62</v>
      </c>
      <c r="AU4788" t="s">
        <v>63</v>
      </c>
    </row>
    <row r="4789" spans="1:47" x14ac:dyDescent="0.25">
      <c r="A4789" t="s">
        <v>6129</v>
      </c>
      <c r="B4789">
        <v>2020</v>
      </c>
      <c r="C4789">
        <v>2</v>
      </c>
      <c r="D4789" t="s">
        <v>48</v>
      </c>
      <c r="E4789" s="1">
        <v>43885</v>
      </c>
      <c r="F4789" s="1">
        <v>43901</v>
      </c>
      <c r="G4789">
        <v>16</v>
      </c>
      <c r="H4789">
        <v>6</v>
      </c>
      <c r="I4789" t="s">
        <v>49</v>
      </c>
      <c r="J4789" t="s">
        <v>50</v>
      </c>
      <c r="K4789" t="s">
        <v>139</v>
      </c>
      <c r="L4789">
        <v>2710.1210999999998</v>
      </c>
      <c r="M4789" t="s">
        <v>98</v>
      </c>
      <c r="N4789" t="s">
        <v>81</v>
      </c>
      <c r="O4789" t="s">
        <v>107</v>
      </c>
      <c r="P4789" t="s">
        <v>93</v>
      </c>
      <c r="Q4789" t="s">
        <v>56</v>
      </c>
      <c r="R4789" t="s">
        <v>141</v>
      </c>
      <c r="S4789" t="s">
        <v>142</v>
      </c>
      <c r="T4789" t="s">
        <v>95</v>
      </c>
      <c r="U4789" t="s">
        <v>213</v>
      </c>
      <c r="V4789">
        <v>34349</v>
      </c>
      <c r="W4789">
        <v>24633</v>
      </c>
      <c r="X4789">
        <v>9</v>
      </c>
      <c r="Y4789">
        <v>10.199999999999999</v>
      </c>
      <c r="Z4789">
        <v>27323.95</v>
      </c>
      <c r="AB4789">
        <v>32.9</v>
      </c>
      <c r="AC4789">
        <v>898957.95</v>
      </c>
      <c r="AD4789">
        <v>27185964.050000001</v>
      </c>
      <c r="AE4789">
        <v>166.33</v>
      </c>
      <c r="AF4789">
        <v>4521841400.4399996</v>
      </c>
      <c r="AG4789">
        <v>187105.81</v>
      </c>
      <c r="AH4789">
        <v>0</v>
      </c>
      <c r="AI4789">
        <v>0</v>
      </c>
      <c r="AJ4789">
        <v>11.89</v>
      </c>
      <c r="AK4789">
        <v>3232411.13</v>
      </c>
      <c r="AL4789">
        <v>0.223</v>
      </c>
      <c r="AM4789">
        <v>60624.7</v>
      </c>
      <c r="AN4789">
        <v>818.4</v>
      </c>
      <c r="AO4789">
        <v>554.62</v>
      </c>
      <c r="AP4789">
        <v>453901.01</v>
      </c>
      <c r="AQ4789">
        <v>1600589.47</v>
      </c>
      <c r="AR4789" t="s">
        <v>61</v>
      </c>
      <c r="AS4789" t="s">
        <v>124</v>
      </c>
      <c r="AT4789" t="s">
        <v>62</v>
      </c>
      <c r="AU4789" t="s">
        <v>63</v>
      </c>
    </row>
    <row r="4790" spans="1:47" x14ac:dyDescent="0.25">
      <c r="A4790" t="s">
        <v>6130</v>
      </c>
      <c r="B4790">
        <v>2020</v>
      </c>
      <c r="C4790">
        <v>12</v>
      </c>
      <c r="D4790" t="s">
        <v>119</v>
      </c>
      <c r="E4790" s="1">
        <v>44174</v>
      </c>
      <c r="F4790" s="1">
        <v>44202</v>
      </c>
      <c r="G4790">
        <v>28</v>
      </c>
      <c r="H4790">
        <v>5.2</v>
      </c>
      <c r="I4790" t="s">
        <v>49</v>
      </c>
      <c r="J4790" t="s">
        <v>112</v>
      </c>
      <c r="K4790" t="s">
        <v>126</v>
      </c>
      <c r="L4790">
        <v>2701.12</v>
      </c>
      <c r="M4790" t="s">
        <v>52</v>
      </c>
      <c r="N4790" t="s">
        <v>53</v>
      </c>
      <c r="O4790" t="s">
        <v>54</v>
      </c>
      <c r="P4790" t="s">
        <v>93</v>
      </c>
      <c r="Q4790" t="s">
        <v>82</v>
      </c>
      <c r="R4790" t="s">
        <v>571</v>
      </c>
      <c r="S4790" t="s">
        <v>130</v>
      </c>
      <c r="T4790" t="s">
        <v>102</v>
      </c>
      <c r="U4790" t="s">
        <v>132</v>
      </c>
      <c r="V4790">
        <v>65389</v>
      </c>
      <c r="W4790">
        <v>37798</v>
      </c>
      <c r="X4790">
        <v>9.1999999999999993</v>
      </c>
      <c r="Y4790">
        <v>15.6</v>
      </c>
      <c r="Z4790">
        <v>55761.25</v>
      </c>
      <c r="AB4790">
        <v>13.22</v>
      </c>
      <c r="AC4790">
        <v>737163.73</v>
      </c>
      <c r="AD4790">
        <v>10968795.49</v>
      </c>
      <c r="AE4790">
        <v>158.82</v>
      </c>
      <c r="AF4790">
        <v>1742064099.72</v>
      </c>
      <c r="AG4790">
        <v>118358.1</v>
      </c>
      <c r="AH4790">
        <v>0</v>
      </c>
      <c r="AI4790">
        <v>0</v>
      </c>
      <c r="AJ4790">
        <v>11.77</v>
      </c>
      <c r="AK4790">
        <v>1291027.23</v>
      </c>
      <c r="AL4790">
        <v>0.09</v>
      </c>
      <c r="AM4790">
        <v>9871.92</v>
      </c>
      <c r="AN4790">
        <v>1288.5</v>
      </c>
      <c r="AO4790">
        <v>480.22</v>
      </c>
      <c r="AP4790">
        <v>618763.47</v>
      </c>
      <c r="AQ4790">
        <v>1484157.22</v>
      </c>
      <c r="AR4790" t="s">
        <v>61</v>
      </c>
      <c r="AS4790" t="s">
        <v>61</v>
      </c>
      <c r="AT4790" t="s">
        <v>62</v>
      </c>
      <c r="AU4790" t="s">
        <v>63</v>
      </c>
    </row>
    <row r="4791" spans="1:47" x14ac:dyDescent="0.25">
      <c r="A4791" t="s">
        <v>6131</v>
      </c>
      <c r="B4791">
        <v>2026</v>
      </c>
      <c r="C4791">
        <v>3</v>
      </c>
      <c r="D4791" t="s">
        <v>48</v>
      </c>
      <c r="E4791" s="1">
        <v>46092</v>
      </c>
      <c r="F4791" s="1">
        <v>46121</v>
      </c>
      <c r="G4791">
        <v>29</v>
      </c>
      <c r="H4791">
        <v>5.4</v>
      </c>
      <c r="I4791" t="s">
        <v>65</v>
      </c>
      <c r="J4791" t="s">
        <v>78</v>
      </c>
      <c r="K4791" t="s">
        <v>79</v>
      </c>
      <c r="L4791">
        <v>1005.9</v>
      </c>
      <c r="M4791" t="s">
        <v>98</v>
      </c>
      <c r="N4791" t="s">
        <v>81</v>
      </c>
      <c r="O4791" t="s">
        <v>99</v>
      </c>
      <c r="P4791" t="s">
        <v>82</v>
      </c>
      <c r="Q4791" t="s">
        <v>159</v>
      </c>
      <c r="R4791" t="s">
        <v>2203</v>
      </c>
      <c r="S4791" t="s">
        <v>85</v>
      </c>
      <c r="T4791" t="s">
        <v>86</v>
      </c>
      <c r="U4791" t="s">
        <v>103</v>
      </c>
      <c r="V4791">
        <v>46669</v>
      </c>
      <c r="W4791">
        <v>31992</v>
      </c>
      <c r="X4791">
        <v>14</v>
      </c>
      <c r="Y4791">
        <v>11.1</v>
      </c>
      <c r="Z4791">
        <v>37233.96</v>
      </c>
      <c r="AB4791">
        <v>40.85</v>
      </c>
      <c r="AC4791">
        <v>1521007.27</v>
      </c>
      <c r="AD4791">
        <v>25476964.789999999</v>
      </c>
      <c r="AE4791">
        <v>285.63</v>
      </c>
      <c r="AF4791">
        <v>7276985452.9700003</v>
      </c>
      <c r="AG4791">
        <v>189477.25</v>
      </c>
      <c r="AH4791">
        <v>0.9</v>
      </c>
      <c r="AI4791">
        <v>9438.4699999999993</v>
      </c>
      <c r="AJ4791">
        <v>0.01</v>
      </c>
      <c r="AK4791">
        <v>0</v>
      </c>
      <c r="AL4791">
        <v>0.15</v>
      </c>
      <c r="AM4791">
        <v>38215.449999999997</v>
      </c>
      <c r="AN4791">
        <v>939.9</v>
      </c>
      <c r="AO4791">
        <v>386.36</v>
      </c>
      <c r="AP4791">
        <v>363139.76</v>
      </c>
      <c r="AQ4791">
        <v>2121278.2000000002</v>
      </c>
      <c r="AR4791" t="s">
        <v>61</v>
      </c>
      <c r="AS4791" t="s">
        <v>61</v>
      </c>
      <c r="AT4791" t="s">
        <v>62</v>
      </c>
      <c r="AU4791" t="s">
        <v>63</v>
      </c>
    </row>
    <row r="4792" spans="1:47" x14ac:dyDescent="0.25">
      <c r="A4792" t="s">
        <v>6132</v>
      </c>
      <c r="B4792">
        <v>2022</v>
      </c>
      <c r="C4792">
        <v>8</v>
      </c>
      <c r="D4792" t="s">
        <v>89</v>
      </c>
      <c r="E4792" s="1">
        <v>44789</v>
      </c>
      <c r="F4792" s="1">
        <v>44803</v>
      </c>
      <c r="G4792">
        <v>14</v>
      </c>
      <c r="H4792">
        <v>12.4</v>
      </c>
      <c r="I4792" t="s">
        <v>49</v>
      </c>
      <c r="J4792" t="s">
        <v>239</v>
      </c>
      <c r="K4792" t="s">
        <v>270</v>
      </c>
      <c r="L4792">
        <v>2710.1990999999998</v>
      </c>
      <c r="M4792" t="s">
        <v>114</v>
      </c>
      <c r="N4792" t="s">
        <v>168</v>
      </c>
      <c r="O4792" t="s">
        <v>200</v>
      </c>
      <c r="P4792" t="s">
        <v>140</v>
      </c>
      <c r="Q4792" t="s">
        <v>226</v>
      </c>
      <c r="R4792" t="s">
        <v>2301</v>
      </c>
      <c r="S4792" t="s">
        <v>142</v>
      </c>
      <c r="T4792" t="s">
        <v>187</v>
      </c>
      <c r="U4792" t="s">
        <v>166</v>
      </c>
      <c r="V4792">
        <v>63854</v>
      </c>
      <c r="W4792">
        <v>36653</v>
      </c>
      <c r="X4792">
        <v>2.7</v>
      </c>
      <c r="Y4792">
        <v>12.1</v>
      </c>
      <c r="Z4792">
        <v>60277.08</v>
      </c>
      <c r="AB4792">
        <v>15.92</v>
      </c>
      <c r="AC4792">
        <v>959611.11</v>
      </c>
      <c r="AD4792">
        <v>59539891.310000002</v>
      </c>
      <c r="AE4792">
        <v>219.39</v>
      </c>
      <c r="AF4792">
        <v>13062456754.5</v>
      </c>
      <c r="AG4792">
        <v>49833.69</v>
      </c>
      <c r="AH4792">
        <v>2.4</v>
      </c>
      <c r="AI4792">
        <v>65497.14</v>
      </c>
      <c r="AJ4792">
        <v>1.38</v>
      </c>
      <c r="AK4792">
        <v>821650.5</v>
      </c>
      <c r="AL4792">
        <v>0.22700000000000001</v>
      </c>
      <c r="AM4792">
        <v>135155.54999999999</v>
      </c>
      <c r="AN4792">
        <v>584.9</v>
      </c>
      <c r="AO4792">
        <v>662.82</v>
      </c>
      <c r="AP4792">
        <v>387683.42</v>
      </c>
      <c r="AQ4792">
        <v>1597780.91</v>
      </c>
      <c r="AR4792" t="s">
        <v>61</v>
      </c>
      <c r="AS4792" t="s">
        <v>61</v>
      </c>
      <c r="AT4792" t="s">
        <v>62</v>
      </c>
      <c r="AU4792" t="s">
        <v>63</v>
      </c>
    </row>
    <row r="4793" spans="1:47" x14ac:dyDescent="0.25">
      <c r="A4793" t="s">
        <v>6133</v>
      </c>
      <c r="B4793">
        <v>2024</v>
      </c>
      <c r="C4793">
        <v>4</v>
      </c>
      <c r="D4793" t="s">
        <v>77</v>
      </c>
      <c r="E4793" s="1">
        <v>45411</v>
      </c>
      <c r="F4793" s="1">
        <v>45423</v>
      </c>
      <c r="G4793">
        <v>12</v>
      </c>
      <c r="H4793">
        <v>3.1</v>
      </c>
      <c r="I4793" t="s">
        <v>65</v>
      </c>
      <c r="J4793" t="s">
        <v>50</v>
      </c>
      <c r="K4793" t="s">
        <v>183</v>
      </c>
      <c r="L4793">
        <v>2710.19</v>
      </c>
      <c r="M4793" t="s">
        <v>52</v>
      </c>
      <c r="N4793" t="s">
        <v>106</v>
      </c>
      <c r="O4793" t="s">
        <v>189</v>
      </c>
      <c r="P4793" t="s">
        <v>56</v>
      </c>
      <c r="Q4793" t="s">
        <v>154</v>
      </c>
      <c r="R4793" t="s">
        <v>1324</v>
      </c>
      <c r="S4793" t="s">
        <v>186</v>
      </c>
      <c r="T4793" t="s">
        <v>131</v>
      </c>
      <c r="U4793" t="s">
        <v>166</v>
      </c>
      <c r="V4793">
        <v>125866</v>
      </c>
      <c r="W4793">
        <v>74749</v>
      </c>
      <c r="X4793">
        <v>18.5</v>
      </c>
      <c r="Y4793">
        <v>15.5</v>
      </c>
      <c r="Z4793">
        <v>107483.96</v>
      </c>
      <c r="AB4793">
        <v>9.02</v>
      </c>
      <c r="AC4793">
        <v>969505.32</v>
      </c>
      <c r="AD4793">
        <v>123873114.22</v>
      </c>
      <c r="AE4793">
        <v>278.87</v>
      </c>
      <c r="AF4793">
        <v>34544495362.529999</v>
      </c>
      <c r="AG4793">
        <v>225489.29</v>
      </c>
      <c r="AH4793">
        <v>0</v>
      </c>
      <c r="AI4793">
        <v>0</v>
      </c>
      <c r="AJ4793">
        <v>2.2599999999999998</v>
      </c>
      <c r="AK4793">
        <v>0</v>
      </c>
      <c r="AL4793">
        <v>0.30499999999999999</v>
      </c>
      <c r="AM4793">
        <v>377813</v>
      </c>
      <c r="AN4793">
        <v>570.9</v>
      </c>
      <c r="AO4793">
        <v>711.77</v>
      </c>
      <c r="AP4793">
        <v>406349.49</v>
      </c>
      <c r="AQ4793">
        <v>1979157.1</v>
      </c>
      <c r="AR4793" t="s">
        <v>61</v>
      </c>
      <c r="AS4793" t="s">
        <v>124</v>
      </c>
      <c r="AT4793" t="s">
        <v>62</v>
      </c>
      <c r="AU4793" t="s">
        <v>63</v>
      </c>
    </row>
    <row r="4794" spans="1:47" x14ac:dyDescent="0.25">
      <c r="A4794" t="s">
        <v>6134</v>
      </c>
      <c r="B4794">
        <v>2026</v>
      </c>
      <c r="C4794">
        <v>4</v>
      </c>
      <c r="D4794" t="s">
        <v>77</v>
      </c>
      <c r="E4794" s="1">
        <v>46117</v>
      </c>
      <c r="F4794" s="1">
        <v>46133</v>
      </c>
      <c r="G4794">
        <v>16</v>
      </c>
      <c r="H4794">
        <v>8.6999999999999993</v>
      </c>
      <c r="I4794" t="s">
        <v>49</v>
      </c>
      <c r="J4794" t="s">
        <v>112</v>
      </c>
      <c r="K4794" t="s">
        <v>113</v>
      </c>
      <c r="L4794">
        <v>7304.39</v>
      </c>
      <c r="M4794" t="s">
        <v>114</v>
      </c>
      <c r="N4794" t="s">
        <v>69</v>
      </c>
      <c r="O4794" t="s">
        <v>99</v>
      </c>
      <c r="P4794" t="s">
        <v>131</v>
      </c>
      <c r="Q4794" t="s">
        <v>82</v>
      </c>
      <c r="R4794" t="s">
        <v>1200</v>
      </c>
      <c r="S4794" t="s">
        <v>73</v>
      </c>
      <c r="T4794" t="s">
        <v>131</v>
      </c>
      <c r="U4794" t="s">
        <v>181</v>
      </c>
      <c r="V4794">
        <v>15681</v>
      </c>
      <c r="W4794">
        <v>9442</v>
      </c>
      <c r="X4794">
        <v>17.7</v>
      </c>
      <c r="Y4794">
        <v>10.9</v>
      </c>
      <c r="Z4794">
        <v>14802.08</v>
      </c>
      <c r="AB4794">
        <v>29.36</v>
      </c>
      <c r="AC4794">
        <v>434589.07</v>
      </c>
      <c r="AD4794">
        <v>6490564.0599999996</v>
      </c>
      <c r="AE4794">
        <v>283.08</v>
      </c>
      <c r="AF4794">
        <v>1837348874.0999999</v>
      </c>
      <c r="AG4794">
        <v>98164.92</v>
      </c>
      <c r="AH4794">
        <v>2.4</v>
      </c>
      <c r="AI4794">
        <v>25074.16</v>
      </c>
      <c r="AJ4794">
        <v>7.69</v>
      </c>
      <c r="AK4794">
        <v>499124.38</v>
      </c>
      <c r="AL4794">
        <v>0.23400000000000001</v>
      </c>
      <c r="AM4794">
        <v>15187.92</v>
      </c>
      <c r="AN4794">
        <v>701.2</v>
      </c>
      <c r="AO4794">
        <v>719.97</v>
      </c>
      <c r="AP4794">
        <v>504842.96</v>
      </c>
      <c r="AQ4794">
        <v>1077859.03</v>
      </c>
      <c r="AR4794" t="s">
        <v>124</v>
      </c>
      <c r="AS4794" t="s">
        <v>61</v>
      </c>
      <c r="AT4794" t="s">
        <v>62</v>
      </c>
      <c r="AU4794" t="s">
        <v>63</v>
      </c>
    </row>
    <row r="4795" spans="1:47" x14ac:dyDescent="0.25">
      <c r="A4795" t="s">
        <v>6135</v>
      </c>
      <c r="B4795">
        <v>2022</v>
      </c>
      <c r="C4795">
        <v>6</v>
      </c>
      <c r="D4795" t="s">
        <v>77</v>
      </c>
      <c r="E4795" s="1">
        <v>44724</v>
      </c>
      <c r="F4795" s="1">
        <v>44736</v>
      </c>
      <c r="G4795">
        <v>12</v>
      </c>
      <c r="H4795">
        <v>3.2</v>
      </c>
      <c r="I4795" t="s">
        <v>65</v>
      </c>
      <c r="J4795" t="s">
        <v>50</v>
      </c>
      <c r="K4795" t="s">
        <v>145</v>
      </c>
      <c r="L4795">
        <v>2710.19</v>
      </c>
      <c r="M4795" t="s">
        <v>68</v>
      </c>
      <c r="N4795" t="s">
        <v>168</v>
      </c>
      <c r="O4795" t="s">
        <v>91</v>
      </c>
      <c r="P4795" t="s">
        <v>100</v>
      </c>
      <c r="Q4795" t="s">
        <v>230</v>
      </c>
      <c r="R4795" t="s">
        <v>5593</v>
      </c>
      <c r="S4795" t="s">
        <v>170</v>
      </c>
      <c r="T4795" t="s">
        <v>59</v>
      </c>
      <c r="U4795" t="s">
        <v>166</v>
      </c>
      <c r="V4795">
        <v>123104</v>
      </c>
      <c r="W4795">
        <v>73717</v>
      </c>
      <c r="X4795">
        <v>18.899999999999999</v>
      </c>
      <c r="Y4795">
        <v>11.8</v>
      </c>
      <c r="Z4795">
        <v>110166.52</v>
      </c>
      <c r="AB4795">
        <v>51.28</v>
      </c>
      <c r="AC4795">
        <v>5649339.1500000004</v>
      </c>
      <c r="AD4795">
        <v>125959992.31</v>
      </c>
      <c r="AE4795">
        <v>213.72</v>
      </c>
      <c r="AF4795">
        <v>26920169556.490002</v>
      </c>
      <c r="AG4795">
        <v>201998.94</v>
      </c>
      <c r="AH4795">
        <v>0</v>
      </c>
      <c r="AI4795">
        <v>0</v>
      </c>
      <c r="AJ4795">
        <v>17.62</v>
      </c>
      <c r="AK4795">
        <v>0</v>
      </c>
      <c r="AL4795">
        <v>0.13600000000000001</v>
      </c>
      <c r="AM4795">
        <v>171305.59</v>
      </c>
      <c r="AN4795">
        <v>602.9</v>
      </c>
      <c r="AO4795">
        <v>404.22</v>
      </c>
      <c r="AP4795">
        <v>243704.24</v>
      </c>
      <c r="AQ4795">
        <v>6266347.9199999999</v>
      </c>
      <c r="AR4795" t="s">
        <v>61</v>
      </c>
      <c r="AS4795" t="s">
        <v>61</v>
      </c>
      <c r="AT4795" t="s">
        <v>62</v>
      </c>
      <c r="AU4795" t="s">
        <v>63</v>
      </c>
    </row>
    <row r="4796" spans="1:47" x14ac:dyDescent="0.25">
      <c r="A4796" t="s">
        <v>6136</v>
      </c>
      <c r="B4796">
        <v>2021</v>
      </c>
      <c r="C4796">
        <v>11</v>
      </c>
      <c r="D4796" t="s">
        <v>119</v>
      </c>
      <c r="E4796" s="1">
        <v>44513</v>
      </c>
      <c r="F4796" s="1">
        <v>44529</v>
      </c>
      <c r="G4796">
        <v>16</v>
      </c>
      <c r="H4796">
        <v>8.5</v>
      </c>
      <c r="I4796" t="s">
        <v>49</v>
      </c>
      <c r="J4796" t="s">
        <v>50</v>
      </c>
      <c r="K4796" t="s">
        <v>51</v>
      </c>
      <c r="L4796">
        <v>2709</v>
      </c>
      <c r="M4796" t="s">
        <v>68</v>
      </c>
      <c r="N4796" t="s">
        <v>106</v>
      </c>
      <c r="O4796" t="s">
        <v>54</v>
      </c>
      <c r="P4796" t="s">
        <v>257</v>
      </c>
      <c r="Q4796" t="s">
        <v>128</v>
      </c>
      <c r="R4796" t="s">
        <v>4026</v>
      </c>
      <c r="S4796" t="s">
        <v>58</v>
      </c>
      <c r="T4796" t="s">
        <v>86</v>
      </c>
      <c r="U4796" t="s">
        <v>132</v>
      </c>
      <c r="V4796">
        <v>324612</v>
      </c>
      <c r="W4796">
        <v>235806</v>
      </c>
      <c r="X4796">
        <v>5.9</v>
      </c>
      <c r="Y4796">
        <v>14.3</v>
      </c>
      <c r="Z4796">
        <v>264726.90000000002</v>
      </c>
      <c r="AB4796">
        <v>18.43</v>
      </c>
      <c r="AC4796">
        <v>4878916.7699999996</v>
      </c>
      <c r="AD4796">
        <v>25056401.09</v>
      </c>
      <c r="AE4796">
        <v>169.4</v>
      </c>
      <c r="AF4796">
        <v>4244554344.6500001</v>
      </c>
      <c r="AG4796">
        <v>111120.38</v>
      </c>
      <c r="AH4796">
        <v>2.2999999999999998</v>
      </c>
      <c r="AI4796">
        <v>19052.68</v>
      </c>
      <c r="AJ4796">
        <v>8.4700000000000006</v>
      </c>
      <c r="AK4796">
        <v>2122277.17</v>
      </c>
      <c r="AL4796">
        <v>0.26400000000000001</v>
      </c>
      <c r="AM4796">
        <v>66148.899999999994</v>
      </c>
      <c r="AN4796">
        <v>645.6</v>
      </c>
      <c r="AO4796">
        <v>481.92</v>
      </c>
      <c r="AP4796">
        <v>311127.55</v>
      </c>
      <c r="AQ4796">
        <v>5386366.2800000003</v>
      </c>
      <c r="AR4796" t="s">
        <v>61</v>
      </c>
      <c r="AS4796" t="s">
        <v>61</v>
      </c>
      <c r="AT4796" t="s">
        <v>62</v>
      </c>
      <c r="AU4796" t="s">
        <v>63</v>
      </c>
    </row>
    <row r="4797" spans="1:47" x14ac:dyDescent="0.25">
      <c r="A4797" t="s">
        <v>6137</v>
      </c>
      <c r="B4797">
        <v>2023</v>
      </c>
      <c r="C4797">
        <v>5</v>
      </c>
      <c r="D4797" t="s">
        <v>77</v>
      </c>
      <c r="E4797" s="1">
        <v>45070</v>
      </c>
      <c r="F4797" s="1">
        <v>45085</v>
      </c>
      <c r="G4797">
        <v>15</v>
      </c>
      <c r="H4797">
        <v>14</v>
      </c>
      <c r="I4797" t="s">
        <v>49</v>
      </c>
      <c r="J4797" t="s">
        <v>50</v>
      </c>
      <c r="K4797" t="s">
        <v>139</v>
      </c>
      <c r="L4797">
        <v>2710.1210999999998</v>
      </c>
      <c r="M4797" t="s">
        <v>98</v>
      </c>
      <c r="N4797" t="s">
        <v>69</v>
      </c>
      <c r="O4797" t="s">
        <v>107</v>
      </c>
      <c r="P4797" t="s">
        <v>146</v>
      </c>
      <c r="Q4797" t="s">
        <v>184</v>
      </c>
      <c r="R4797" t="s">
        <v>3233</v>
      </c>
      <c r="S4797" t="s">
        <v>142</v>
      </c>
      <c r="T4797" t="s">
        <v>162</v>
      </c>
      <c r="U4797" t="s">
        <v>96</v>
      </c>
      <c r="V4797">
        <v>53685</v>
      </c>
      <c r="W4797">
        <v>36941</v>
      </c>
      <c r="X4797">
        <v>24.9</v>
      </c>
      <c r="Y4797">
        <v>10.9</v>
      </c>
      <c r="Z4797">
        <v>47465.89</v>
      </c>
      <c r="AB4797">
        <v>13.79</v>
      </c>
      <c r="AC4797">
        <v>654554.62</v>
      </c>
      <c r="AD4797">
        <v>55044294</v>
      </c>
      <c r="AE4797">
        <v>284.52999999999997</v>
      </c>
      <c r="AF4797">
        <v>15661752971.82</v>
      </c>
      <c r="AG4797">
        <v>86552.27</v>
      </c>
      <c r="AH4797">
        <v>0.1</v>
      </c>
      <c r="AI4797">
        <v>3124.1</v>
      </c>
      <c r="AJ4797">
        <v>3.8</v>
      </c>
      <c r="AK4797">
        <v>2091683.17</v>
      </c>
      <c r="AL4797">
        <v>0.23300000000000001</v>
      </c>
      <c r="AM4797">
        <v>128253.21</v>
      </c>
      <c r="AN4797">
        <v>695.2</v>
      </c>
      <c r="AO4797">
        <v>405.36</v>
      </c>
      <c r="AP4797">
        <v>281806.27</v>
      </c>
      <c r="AQ4797">
        <v>1154290.47</v>
      </c>
      <c r="AR4797" t="s">
        <v>61</v>
      </c>
      <c r="AS4797" t="s">
        <v>61</v>
      </c>
      <c r="AT4797" t="s">
        <v>62</v>
      </c>
      <c r="AU4797" t="s">
        <v>63</v>
      </c>
    </row>
    <row r="4798" spans="1:47" x14ac:dyDescent="0.25">
      <c r="A4798" t="s">
        <v>6138</v>
      </c>
      <c r="B4798">
        <v>2022</v>
      </c>
      <c r="C4798">
        <v>10</v>
      </c>
      <c r="D4798" t="s">
        <v>119</v>
      </c>
      <c r="E4798" s="1">
        <v>44839</v>
      </c>
      <c r="F4798" s="1">
        <v>44847</v>
      </c>
      <c r="G4798">
        <v>8</v>
      </c>
      <c r="H4798">
        <v>2.4</v>
      </c>
      <c r="I4798" t="s">
        <v>65</v>
      </c>
      <c r="J4798" t="s">
        <v>50</v>
      </c>
      <c r="K4798" t="s">
        <v>120</v>
      </c>
      <c r="L4798">
        <v>2710.1921000000002</v>
      </c>
      <c r="M4798" t="s">
        <v>90</v>
      </c>
      <c r="N4798" t="s">
        <v>69</v>
      </c>
      <c r="O4798" t="s">
        <v>54</v>
      </c>
      <c r="P4798" t="s">
        <v>70</v>
      </c>
      <c r="Q4798" t="s">
        <v>196</v>
      </c>
      <c r="R4798" t="s">
        <v>2654</v>
      </c>
      <c r="S4798" t="s">
        <v>123</v>
      </c>
      <c r="T4798" t="s">
        <v>74</v>
      </c>
      <c r="U4798" t="s">
        <v>87</v>
      </c>
      <c r="V4798">
        <v>38123</v>
      </c>
      <c r="W4798">
        <v>23788</v>
      </c>
      <c r="X4798">
        <v>20.9</v>
      </c>
      <c r="Y4798">
        <v>13.9</v>
      </c>
      <c r="Z4798">
        <v>36147.47</v>
      </c>
      <c r="AB4798">
        <v>27.73</v>
      </c>
      <c r="AC4798">
        <v>1002369.34</v>
      </c>
      <c r="AD4798">
        <v>37039228.079999998</v>
      </c>
      <c r="AE4798">
        <v>216.33</v>
      </c>
      <c r="AF4798">
        <v>8012696210.5500002</v>
      </c>
      <c r="AG4798">
        <v>190772.33</v>
      </c>
      <c r="AH4798">
        <v>0</v>
      </c>
      <c r="AI4798">
        <v>0</v>
      </c>
      <c r="AJ4798">
        <v>21.81</v>
      </c>
      <c r="AK4798">
        <v>0</v>
      </c>
      <c r="AL4798">
        <v>0.34</v>
      </c>
      <c r="AM4798">
        <v>125933.38</v>
      </c>
      <c r="AN4798">
        <v>234.1</v>
      </c>
      <c r="AO4798">
        <v>515.5</v>
      </c>
      <c r="AP4798">
        <v>120678.55</v>
      </c>
      <c r="AQ4798">
        <v>1439753.6</v>
      </c>
      <c r="AR4798" t="s">
        <v>61</v>
      </c>
      <c r="AS4798" t="s">
        <v>61</v>
      </c>
      <c r="AT4798" t="s">
        <v>62</v>
      </c>
      <c r="AU4798" t="s">
        <v>63</v>
      </c>
    </row>
    <row r="4799" spans="1:47" x14ac:dyDescent="0.25">
      <c r="A4799" t="s">
        <v>6139</v>
      </c>
      <c r="B4799">
        <v>2021</v>
      </c>
      <c r="C4799">
        <v>2</v>
      </c>
      <c r="D4799" t="s">
        <v>48</v>
      </c>
      <c r="E4799" s="1">
        <v>44252</v>
      </c>
      <c r="F4799" s="1">
        <v>44260</v>
      </c>
      <c r="G4799">
        <v>8</v>
      </c>
      <c r="H4799">
        <v>6.6</v>
      </c>
      <c r="I4799" t="s">
        <v>65</v>
      </c>
      <c r="J4799" t="s">
        <v>50</v>
      </c>
      <c r="K4799" t="s">
        <v>120</v>
      </c>
      <c r="L4799">
        <v>2710.1921000000002</v>
      </c>
      <c r="M4799" t="s">
        <v>80</v>
      </c>
      <c r="N4799" t="s">
        <v>53</v>
      </c>
      <c r="O4799" t="s">
        <v>189</v>
      </c>
      <c r="P4799" t="s">
        <v>92</v>
      </c>
      <c r="Q4799" t="s">
        <v>71</v>
      </c>
      <c r="R4799" t="s">
        <v>1136</v>
      </c>
      <c r="S4799" t="s">
        <v>123</v>
      </c>
      <c r="T4799" t="s">
        <v>102</v>
      </c>
      <c r="U4799" t="s">
        <v>110</v>
      </c>
      <c r="V4799">
        <v>35392</v>
      </c>
      <c r="W4799">
        <v>23375</v>
      </c>
      <c r="X4799">
        <v>5</v>
      </c>
      <c r="Y4799">
        <v>14.7</v>
      </c>
      <c r="Z4799">
        <v>31527</v>
      </c>
      <c r="AB4799">
        <v>35.47</v>
      </c>
      <c r="AC4799">
        <v>1118262.69</v>
      </c>
      <c r="AD4799">
        <v>19561242.420000002</v>
      </c>
      <c r="AE4799">
        <v>165.32</v>
      </c>
      <c r="AF4799">
        <v>3233864596.8699999</v>
      </c>
      <c r="AG4799">
        <v>25848.11</v>
      </c>
      <c r="AH4799">
        <v>0</v>
      </c>
      <c r="AI4799">
        <v>0</v>
      </c>
      <c r="AJ4799">
        <v>1.83</v>
      </c>
      <c r="AK4799">
        <v>0</v>
      </c>
      <c r="AL4799">
        <v>0.108</v>
      </c>
      <c r="AM4799">
        <v>21126.14</v>
      </c>
      <c r="AN4799">
        <v>392.6</v>
      </c>
      <c r="AO4799">
        <v>698.86</v>
      </c>
      <c r="AP4799">
        <v>274372.44</v>
      </c>
      <c r="AQ4799">
        <v>1439609.38</v>
      </c>
      <c r="AR4799" t="s">
        <v>61</v>
      </c>
      <c r="AS4799" t="s">
        <v>61</v>
      </c>
      <c r="AT4799" t="s">
        <v>62</v>
      </c>
      <c r="AU4799" t="s">
        <v>63</v>
      </c>
    </row>
    <row r="4800" spans="1:47" x14ac:dyDescent="0.25">
      <c r="A4800" t="s">
        <v>6140</v>
      </c>
      <c r="B4800">
        <v>2025</v>
      </c>
      <c r="C4800">
        <v>12</v>
      </c>
      <c r="D4800" t="s">
        <v>119</v>
      </c>
      <c r="E4800" s="1">
        <v>46003</v>
      </c>
      <c r="F4800" s="1">
        <v>46019</v>
      </c>
      <c r="G4800">
        <v>16</v>
      </c>
      <c r="H4800">
        <v>14</v>
      </c>
      <c r="I4800" t="s">
        <v>65</v>
      </c>
      <c r="J4800" t="s">
        <v>50</v>
      </c>
      <c r="K4800" t="s">
        <v>120</v>
      </c>
      <c r="L4800">
        <v>2710.1921000000002</v>
      </c>
      <c r="M4800" t="s">
        <v>68</v>
      </c>
      <c r="N4800" t="s">
        <v>69</v>
      </c>
      <c r="O4800" t="s">
        <v>54</v>
      </c>
      <c r="P4800" t="s">
        <v>184</v>
      </c>
      <c r="Q4800" t="s">
        <v>140</v>
      </c>
      <c r="R4800" t="s">
        <v>4551</v>
      </c>
      <c r="S4800" t="s">
        <v>123</v>
      </c>
      <c r="T4800" t="s">
        <v>59</v>
      </c>
      <c r="U4800" t="s">
        <v>181</v>
      </c>
      <c r="V4800">
        <v>54632</v>
      </c>
      <c r="W4800">
        <v>35956</v>
      </c>
      <c r="X4800">
        <v>2.2999999999999998</v>
      </c>
      <c r="Y4800">
        <v>13.8</v>
      </c>
      <c r="Z4800">
        <v>44067.48</v>
      </c>
      <c r="AB4800">
        <v>43.38</v>
      </c>
      <c r="AC4800">
        <v>1911647.28</v>
      </c>
      <c r="AD4800">
        <v>19235455.02</v>
      </c>
      <c r="AE4800">
        <v>281.77999999999997</v>
      </c>
      <c r="AF4800">
        <v>5420166515.54</v>
      </c>
      <c r="AG4800">
        <v>180501.47</v>
      </c>
      <c r="AH4800">
        <v>0.4</v>
      </c>
      <c r="AI4800">
        <v>13449.72</v>
      </c>
      <c r="AJ4800">
        <v>24.33</v>
      </c>
      <c r="AK4800">
        <v>0</v>
      </c>
      <c r="AL4800">
        <v>0.26500000000000001</v>
      </c>
      <c r="AM4800">
        <v>50973.96</v>
      </c>
      <c r="AN4800">
        <v>821.5</v>
      </c>
      <c r="AO4800">
        <v>614.37</v>
      </c>
      <c r="AP4800">
        <v>504704.96</v>
      </c>
      <c r="AQ4800">
        <v>2661277.39</v>
      </c>
      <c r="AR4800" t="s">
        <v>61</v>
      </c>
      <c r="AS4800" t="s">
        <v>61</v>
      </c>
      <c r="AT4800" t="s">
        <v>62</v>
      </c>
      <c r="AU4800" t="s">
        <v>63</v>
      </c>
    </row>
    <row r="4801" spans="1:47" x14ac:dyDescent="0.25">
      <c r="A4801" t="s">
        <v>6141</v>
      </c>
      <c r="B4801">
        <v>2025</v>
      </c>
      <c r="C4801">
        <v>3</v>
      </c>
      <c r="D4801" t="s">
        <v>48</v>
      </c>
      <c r="E4801" s="1">
        <v>45736</v>
      </c>
      <c r="F4801" s="1">
        <v>45742</v>
      </c>
      <c r="G4801">
        <v>6</v>
      </c>
      <c r="H4801">
        <v>15.2</v>
      </c>
      <c r="I4801" t="s">
        <v>65</v>
      </c>
      <c r="J4801" t="s">
        <v>50</v>
      </c>
      <c r="K4801" t="s">
        <v>183</v>
      </c>
      <c r="L4801">
        <v>2710.19</v>
      </c>
      <c r="M4801" t="s">
        <v>114</v>
      </c>
      <c r="N4801" t="s">
        <v>69</v>
      </c>
      <c r="O4801" t="s">
        <v>54</v>
      </c>
      <c r="P4801" t="s">
        <v>100</v>
      </c>
      <c r="Q4801" t="s">
        <v>204</v>
      </c>
      <c r="R4801" t="s">
        <v>4269</v>
      </c>
      <c r="S4801" t="s">
        <v>186</v>
      </c>
      <c r="T4801" t="s">
        <v>86</v>
      </c>
      <c r="U4801" t="s">
        <v>213</v>
      </c>
      <c r="V4801">
        <v>147916</v>
      </c>
      <c r="W4801">
        <v>86069</v>
      </c>
      <c r="X4801">
        <v>7.5</v>
      </c>
      <c r="Y4801">
        <v>15.2</v>
      </c>
      <c r="Z4801">
        <v>115927.32</v>
      </c>
      <c r="AB4801">
        <v>21.3</v>
      </c>
      <c r="AC4801">
        <v>2469251.92</v>
      </c>
      <c r="AD4801">
        <v>109749553.12</v>
      </c>
      <c r="AE4801">
        <v>281.32</v>
      </c>
      <c r="AF4801">
        <v>30874744283.720001</v>
      </c>
      <c r="AG4801">
        <v>144843.62</v>
      </c>
      <c r="AH4801">
        <v>0.3</v>
      </c>
      <c r="AI4801">
        <v>5025.17</v>
      </c>
      <c r="AJ4801">
        <v>13.66</v>
      </c>
      <c r="AK4801">
        <v>0</v>
      </c>
      <c r="AL4801">
        <v>0.129</v>
      </c>
      <c r="AM4801">
        <v>141576.92000000001</v>
      </c>
      <c r="AN4801">
        <v>158.69999999999999</v>
      </c>
      <c r="AO4801">
        <v>375.51</v>
      </c>
      <c r="AP4801">
        <v>59593.440000000002</v>
      </c>
      <c r="AQ4801">
        <v>2820291.07</v>
      </c>
      <c r="AR4801" t="s">
        <v>61</v>
      </c>
      <c r="AS4801" t="s">
        <v>61</v>
      </c>
      <c r="AT4801" t="s">
        <v>62</v>
      </c>
      <c r="AU4801" t="s">
        <v>117</v>
      </c>
    </row>
    <row r="4802" spans="1:47" x14ac:dyDescent="0.25">
      <c r="A4802" t="s">
        <v>6142</v>
      </c>
      <c r="B4802">
        <v>2024</v>
      </c>
      <c r="C4802">
        <v>4</v>
      </c>
      <c r="D4802" t="s">
        <v>77</v>
      </c>
      <c r="E4802" s="1">
        <v>45409</v>
      </c>
      <c r="F4802" s="1">
        <v>45427</v>
      </c>
      <c r="G4802">
        <v>18</v>
      </c>
      <c r="H4802">
        <v>8.3000000000000007</v>
      </c>
      <c r="I4802" t="s">
        <v>49</v>
      </c>
      <c r="J4802" t="s">
        <v>50</v>
      </c>
      <c r="K4802" t="s">
        <v>51</v>
      </c>
      <c r="L4802">
        <v>2709</v>
      </c>
      <c r="M4802" t="s">
        <v>52</v>
      </c>
      <c r="N4802" t="s">
        <v>53</v>
      </c>
      <c r="O4802" t="s">
        <v>200</v>
      </c>
      <c r="P4802" t="s">
        <v>71</v>
      </c>
      <c r="Q4802" t="s">
        <v>92</v>
      </c>
      <c r="R4802" t="s">
        <v>6143</v>
      </c>
      <c r="S4802" t="s">
        <v>186</v>
      </c>
      <c r="T4802" t="s">
        <v>59</v>
      </c>
      <c r="U4802" t="s">
        <v>110</v>
      </c>
      <c r="V4802">
        <v>68097</v>
      </c>
      <c r="W4802">
        <v>42726</v>
      </c>
      <c r="X4802">
        <v>17.7</v>
      </c>
      <c r="Y4802">
        <v>13.2</v>
      </c>
      <c r="Z4802">
        <v>60922</v>
      </c>
      <c r="AB4802">
        <v>32.92</v>
      </c>
      <c r="AC4802">
        <v>2005552.24</v>
      </c>
      <c r="AD4802">
        <v>4271241.42</v>
      </c>
      <c r="AE4802">
        <v>275.13</v>
      </c>
      <c r="AF4802">
        <v>1175146651.8800001</v>
      </c>
      <c r="AG4802">
        <v>148268.82999999999</v>
      </c>
      <c r="AH4802">
        <v>0.5</v>
      </c>
      <c r="AI4802">
        <v>15994.82</v>
      </c>
      <c r="AJ4802">
        <v>9.18</v>
      </c>
      <c r="AK4802">
        <v>392099.96</v>
      </c>
      <c r="AL4802">
        <v>0.24199999999999999</v>
      </c>
      <c r="AM4802">
        <v>10336.4</v>
      </c>
      <c r="AN4802">
        <v>813.6</v>
      </c>
      <c r="AO4802">
        <v>411.19</v>
      </c>
      <c r="AP4802">
        <v>334544.18</v>
      </c>
      <c r="AQ4802">
        <v>2514696.4700000002</v>
      </c>
      <c r="AR4802" t="s">
        <v>61</v>
      </c>
      <c r="AS4802" t="s">
        <v>61</v>
      </c>
      <c r="AT4802" t="s">
        <v>62</v>
      </c>
      <c r="AU4802" t="s">
        <v>63</v>
      </c>
    </row>
    <row r="4803" spans="1:47" x14ac:dyDescent="0.25">
      <c r="A4803" t="s">
        <v>6144</v>
      </c>
      <c r="B4803">
        <v>2020</v>
      </c>
      <c r="C4803">
        <v>9</v>
      </c>
      <c r="D4803" t="s">
        <v>89</v>
      </c>
      <c r="E4803" s="1">
        <v>44082</v>
      </c>
      <c r="F4803" s="1">
        <v>44099</v>
      </c>
      <c r="G4803">
        <v>17</v>
      </c>
      <c r="H4803">
        <v>5</v>
      </c>
      <c r="I4803" t="s">
        <v>65</v>
      </c>
      <c r="J4803" t="s">
        <v>50</v>
      </c>
      <c r="K4803" t="s">
        <v>51</v>
      </c>
      <c r="L4803">
        <v>2709</v>
      </c>
      <c r="M4803" t="s">
        <v>90</v>
      </c>
      <c r="N4803" t="s">
        <v>53</v>
      </c>
      <c r="O4803" t="s">
        <v>54</v>
      </c>
      <c r="P4803" t="s">
        <v>184</v>
      </c>
      <c r="Q4803" t="s">
        <v>257</v>
      </c>
      <c r="R4803" t="s">
        <v>1228</v>
      </c>
      <c r="S4803" t="s">
        <v>58</v>
      </c>
      <c r="T4803" t="s">
        <v>86</v>
      </c>
      <c r="U4803" t="s">
        <v>60</v>
      </c>
      <c r="V4803">
        <v>271737</v>
      </c>
      <c r="W4803">
        <v>182392</v>
      </c>
      <c r="X4803">
        <v>18.7</v>
      </c>
      <c r="Y4803">
        <v>14.4</v>
      </c>
      <c r="Z4803">
        <v>213814.06</v>
      </c>
      <c r="AB4803">
        <v>31.23</v>
      </c>
      <c r="AC4803">
        <v>6677413.0899999999</v>
      </c>
      <c r="AD4803">
        <v>10724913.25</v>
      </c>
      <c r="AE4803">
        <v>164.23</v>
      </c>
      <c r="AF4803">
        <v>1761352503.05</v>
      </c>
      <c r="AG4803">
        <v>199648.2</v>
      </c>
      <c r="AH4803">
        <v>0.5</v>
      </c>
      <c r="AI4803">
        <v>9182.0400000000009</v>
      </c>
      <c r="AJ4803">
        <v>16.75</v>
      </c>
      <c r="AK4803">
        <v>0</v>
      </c>
      <c r="AL4803">
        <v>0.3</v>
      </c>
      <c r="AM4803">
        <v>32174.74</v>
      </c>
      <c r="AN4803">
        <v>645.9</v>
      </c>
      <c r="AO4803">
        <v>635.83000000000004</v>
      </c>
      <c r="AP4803">
        <v>410682.6</v>
      </c>
      <c r="AQ4803">
        <v>7329100.6699999999</v>
      </c>
      <c r="AR4803" t="s">
        <v>61</v>
      </c>
      <c r="AS4803" t="s">
        <v>61</v>
      </c>
      <c r="AT4803" t="s">
        <v>62</v>
      </c>
      <c r="AU4803" t="s">
        <v>63</v>
      </c>
    </row>
    <row r="4804" spans="1:47" x14ac:dyDescent="0.25">
      <c r="A4804" t="s">
        <v>6145</v>
      </c>
      <c r="B4804">
        <v>2022</v>
      </c>
      <c r="C4804">
        <v>3</v>
      </c>
      <c r="D4804" t="s">
        <v>48</v>
      </c>
      <c r="E4804" s="1">
        <v>44638</v>
      </c>
      <c r="F4804" s="1">
        <v>44655</v>
      </c>
      <c r="G4804">
        <v>17</v>
      </c>
      <c r="H4804">
        <v>7.6</v>
      </c>
      <c r="I4804" t="s">
        <v>49</v>
      </c>
      <c r="J4804" t="s">
        <v>50</v>
      </c>
      <c r="K4804" t="s">
        <v>223</v>
      </c>
      <c r="L4804">
        <v>2710.1109999999999</v>
      </c>
      <c r="M4804" t="s">
        <v>68</v>
      </c>
      <c r="N4804" t="s">
        <v>81</v>
      </c>
      <c r="O4804" t="s">
        <v>200</v>
      </c>
      <c r="P4804" t="s">
        <v>93</v>
      </c>
      <c r="Q4804" t="s">
        <v>70</v>
      </c>
      <c r="R4804" t="s">
        <v>1652</v>
      </c>
      <c r="S4804" t="s">
        <v>123</v>
      </c>
      <c r="T4804" t="s">
        <v>86</v>
      </c>
      <c r="U4804" t="s">
        <v>132</v>
      </c>
      <c r="V4804">
        <v>78087</v>
      </c>
      <c r="W4804">
        <v>48668</v>
      </c>
      <c r="X4804">
        <v>13.3</v>
      </c>
      <c r="Y4804">
        <v>10.9</v>
      </c>
      <c r="Z4804">
        <v>63959.99</v>
      </c>
      <c r="AB4804">
        <v>12.36</v>
      </c>
      <c r="AC4804">
        <v>790545.48</v>
      </c>
      <c r="AD4804">
        <v>57406649.420000002</v>
      </c>
      <c r="AE4804">
        <v>217.93</v>
      </c>
      <c r="AF4804">
        <v>12510631108.1</v>
      </c>
      <c r="AG4804">
        <v>165139.51</v>
      </c>
      <c r="AH4804">
        <v>1.7</v>
      </c>
      <c r="AI4804">
        <v>55520.43</v>
      </c>
      <c r="AJ4804">
        <v>18.079999999999998</v>
      </c>
      <c r="AK4804">
        <v>10379122.220000001</v>
      </c>
      <c r="AL4804">
        <v>0.23200000000000001</v>
      </c>
      <c r="AM4804">
        <v>133183.43</v>
      </c>
      <c r="AN4804">
        <v>350.9</v>
      </c>
      <c r="AO4804">
        <v>378.44</v>
      </c>
      <c r="AP4804">
        <v>132794.6</v>
      </c>
      <c r="AQ4804">
        <v>1277183.45</v>
      </c>
      <c r="AR4804" t="s">
        <v>61</v>
      </c>
      <c r="AS4804" t="s">
        <v>61</v>
      </c>
      <c r="AT4804" t="s">
        <v>62</v>
      </c>
      <c r="AU4804" t="s">
        <v>63</v>
      </c>
    </row>
    <row r="4805" spans="1:47" x14ac:dyDescent="0.25">
      <c r="A4805" t="s">
        <v>6146</v>
      </c>
      <c r="B4805">
        <v>2025</v>
      </c>
      <c r="C4805">
        <v>11</v>
      </c>
      <c r="D4805" t="s">
        <v>119</v>
      </c>
      <c r="E4805" s="1">
        <v>45988</v>
      </c>
      <c r="F4805" s="1">
        <v>45998</v>
      </c>
      <c r="G4805">
        <v>10</v>
      </c>
      <c r="H4805">
        <v>12.9</v>
      </c>
      <c r="I4805" t="s">
        <v>49</v>
      </c>
      <c r="J4805" t="s">
        <v>50</v>
      </c>
      <c r="K4805" t="s">
        <v>51</v>
      </c>
      <c r="L4805">
        <v>2709</v>
      </c>
      <c r="M4805" t="s">
        <v>80</v>
      </c>
      <c r="N4805" t="s">
        <v>106</v>
      </c>
      <c r="O4805" t="s">
        <v>54</v>
      </c>
      <c r="P4805" t="s">
        <v>201</v>
      </c>
      <c r="Q4805" t="s">
        <v>184</v>
      </c>
      <c r="R4805" t="s">
        <v>738</v>
      </c>
      <c r="S4805" t="s">
        <v>58</v>
      </c>
      <c r="T4805" t="s">
        <v>74</v>
      </c>
      <c r="U4805" t="s">
        <v>181</v>
      </c>
      <c r="V4805">
        <v>305150</v>
      </c>
      <c r="W4805">
        <v>201331</v>
      </c>
      <c r="X4805">
        <v>11.6</v>
      </c>
      <c r="Y4805">
        <v>13.4</v>
      </c>
      <c r="Z4805">
        <v>252526.79</v>
      </c>
      <c r="AB4805">
        <v>16.489999999999998</v>
      </c>
      <c r="AC4805">
        <v>4164166.77</v>
      </c>
      <c r="AD4805">
        <v>12881391.560000001</v>
      </c>
      <c r="AE4805">
        <v>278.38</v>
      </c>
      <c r="AF4805">
        <v>3585921782.4699998</v>
      </c>
      <c r="AG4805">
        <v>210547.41</v>
      </c>
      <c r="AH4805">
        <v>0</v>
      </c>
      <c r="AI4805">
        <v>0</v>
      </c>
      <c r="AJ4805">
        <v>11.37</v>
      </c>
      <c r="AK4805">
        <v>1464614.22</v>
      </c>
      <c r="AL4805">
        <v>6.7000000000000004E-2</v>
      </c>
      <c r="AM4805">
        <v>8630.5300000000007</v>
      </c>
      <c r="AN4805">
        <v>309</v>
      </c>
      <c r="AO4805">
        <v>429.95</v>
      </c>
      <c r="AP4805">
        <v>132854.54999999999</v>
      </c>
      <c r="AQ4805">
        <v>4516199.26</v>
      </c>
      <c r="AR4805" t="s">
        <v>61</v>
      </c>
      <c r="AS4805" t="s">
        <v>61</v>
      </c>
      <c r="AT4805" t="s">
        <v>62</v>
      </c>
      <c r="AU4805" t="s">
        <v>63</v>
      </c>
    </row>
    <row r="4806" spans="1:47" x14ac:dyDescent="0.25">
      <c r="A4806" t="s">
        <v>6147</v>
      </c>
      <c r="B4806">
        <v>2025</v>
      </c>
      <c r="C4806">
        <v>9</v>
      </c>
      <c r="D4806" t="s">
        <v>89</v>
      </c>
      <c r="E4806" s="1">
        <v>45915</v>
      </c>
      <c r="F4806" s="1">
        <v>45933</v>
      </c>
      <c r="G4806">
        <v>18</v>
      </c>
      <c r="H4806">
        <v>16</v>
      </c>
      <c r="I4806" t="s">
        <v>65</v>
      </c>
      <c r="J4806" t="s">
        <v>50</v>
      </c>
      <c r="K4806" t="s">
        <v>223</v>
      </c>
      <c r="L4806">
        <v>2710.1109999999999</v>
      </c>
      <c r="M4806" t="s">
        <v>80</v>
      </c>
      <c r="N4806" t="s">
        <v>81</v>
      </c>
      <c r="O4806" t="s">
        <v>189</v>
      </c>
      <c r="P4806" t="s">
        <v>82</v>
      </c>
      <c r="Q4806" t="s">
        <v>121</v>
      </c>
      <c r="R4806" t="s">
        <v>4050</v>
      </c>
      <c r="S4806" t="s">
        <v>123</v>
      </c>
      <c r="T4806" t="s">
        <v>162</v>
      </c>
      <c r="U4806" t="s">
        <v>75</v>
      </c>
      <c r="V4806">
        <v>68394</v>
      </c>
      <c r="W4806">
        <v>42261</v>
      </c>
      <c r="X4806">
        <v>7.7</v>
      </c>
      <c r="Y4806">
        <v>13.9</v>
      </c>
      <c r="Z4806">
        <v>60342.87</v>
      </c>
      <c r="AB4806">
        <v>36.29</v>
      </c>
      <c r="AC4806">
        <v>2189842.75</v>
      </c>
      <c r="AD4806">
        <v>33530119.140000001</v>
      </c>
      <c r="AE4806">
        <v>280.39</v>
      </c>
      <c r="AF4806">
        <v>9401510105.6599998</v>
      </c>
      <c r="AG4806">
        <v>241331.6</v>
      </c>
      <c r="AH4806">
        <v>1.1000000000000001</v>
      </c>
      <c r="AI4806">
        <v>38001.269999999997</v>
      </c>
      <c r="AJ4806">
        <v>8.43</v>
      </c>
      <c r="AK4806">
        <v>0</v>
      </c>
      <c r="AL4806">
        <v>8.1000000000000003E-2</v>
      </c>
      <c r="AM4806">
        <v>27159.4</v>
      </c>
      <c r="AN4806">
        <v>430.5</v>
      </c>
      <c r="AO4806">
        <v>351.67</v>
      </c>
      <c r="AP4806">
        <v>151393.93</v>
      </c>
      <c r="AQ4806">
        <v>2647728.9500000002</v>
      </c>
      <c r="AR4806" t="s">
        <v>61</v>
      </c>
      <c r="AS4806" t="s">
        <v>61</v>
      </c>
      <c r="AT4806" t="s">
        <v>62</v>
      </c>
      <c r="AU4806" t="s">
        <v>63</v>
      </c>
    </row>
    <row r="4807" spans="1:47" x14ac:dyDescent="0.25">
      <c r="A4807" t="s">
        <v>6148</v>
      </c>
      <c r="B4807">
        <v>2021</v>
      </c>
      <c r="C4807">
        <v>3</v>
      </c>
      <c r="D4807" t="s">
        <v>48</v>
      </c>
      <c r="E4807" s="1">
        <v>44285</v>
      </c>
      <c r="F4807" s="1">
        <v>44305</v>
      </c>
      <c r="G4807">
        <v>20</v>
      </c>
      <c r="H4807">
        <v>2.7</v>
      </c>
      <c r="I4807" t="s">
        <v>49</v>
      </c>
      <c r="J4807" t="s">
        <v>50</v>
      </c>
      <c r="K4807" t="s">
        <v>183</v>
      </c>
      <c r="L4807">
        <v>2710.19</v>
      </c>
      <c r="M4807" t="s">
        <v>68</v>
      </c>
      <c r="N4807" t="s">
        <v>106</v>
      </c>
      <c r="O4807" t="s">
        <v>99</v>
      </c>
      <c r="P4807" t="s">
        <v>83</v>
      </c>
      <c r="Q4807" t="s">
        <v>70</v>
      </c>
      <c r="R4807" t="s">
        <v>1976</v>
      </c>
      <c r="S4807" t="s">
        <v>186</v>
      </c>
      <c r="T4807" t="s">
        <v>74</v>
      </c>
      <c r="U4807" t="s">
        <v>103</v>
      </c>
      <c r="V4807">
        <v>79046</v>
      </c>
      <c r="W4807">
        <v>53997</v>
      </c>
      <c r="X4807">
        <v>22.1</v>
      </c>
      <c r="Y4807">
        <v>14.8</v>
      </c>
      <c r="Z4807">
        <v>71949.45</v>
      </c>
      <c r="AB4807">
        <v>30.12</v>
      </c>
      <c r="AC4807">
        <v>2167117.4300000002</v>
      </c>
      <c r="AD4807">
        <v>82469898.579999998</v>
      </c>
      <c r="AE4807">
        <v>171.62</v>
      </c>
      <c r="AF4807">
        <v>14153483994.299999</v>
      </c>
      <c r="AG4807">
        <v>87965.1</v>
      </c>
      <c r="AH4807">
        <v>3.4</v>
      </c>
      <c r="AI4807">
        <v>67270.460000000006</v>
      </c>
      <c r="AJ4807">
        <v>9.17</v>
      </c>
      <c r="AK4807">
        <v>7562489.7000000002</v>
      </c>
      <c r="AL4807">
        <v>0.21099999999999999</v>
      </c>
      <c r="AM4807">
        <v>174011.49</v>
      </c>
      <c r="AN4807">
        <v>1036.4000000000001</v>
      </c>
      <c r="AO4807">
        <v>403.07</v>
      </c>
      <c r="AP4807">
        <v>417741.75</v>
      </c>
      <c r="AQ4807">
        <v>2914106.23</v>
      </c>
      <c r="AR4807" t="s">
        <v>61</v>
      </c>
      <c r="AS4807" t="s">
        <v>61</v>
      </c>
      <c r="AT4807" t="s">
        <v>62</v>
      </c>
      <c r="AU4807" t="s">
        <v>63</v>
      </c>
    </row>
    <row r="4808" spans="1:47" x14ac:dyDescent="0.25">
      <c r="A4808" t="s">
        <v>6149</v>
      </c>
      <c r="B4808">
        <v>2021</v>
      </c>
      <c r="C4808">
        <v>4</v>
      </c>
      <c r="D4808" t="s">
        <v>77</v>
      </c>
      <c r="E4808" s="1">
        <v>44295</v>
      </c>
      <c r="F4808" s="1">
        <v>44317</v>
      </c>
      <c r="G4808">
        <v>22</v>
      </c>
      <c r="H4808">
        <v>6.3</v>
      </c>
      <c r="I4808" t="s">
        <v>49</v>
      </c>
      <c r="J4808" t="s">
        <v>134</v>
      </c>
      <c r="K4808" t="s">
        <v>135</v>
      </c>
      <c r="L4808">
        <v>9999.0098999999991</v>
      </c>
      <c r="M4808" t="s">
        <v>114</v>
      </c>
      <c r="N4808" t="s">
        <v>81</v>
      </c>
      <c r="O4808" t="s">
        <v>107</v>
      </c>
      <c r="P4808" t="s">
        <v>131</v>
      </c>
      <c r="Q4808" t="s">
        <v>56</v>
      </c>
      <c r="R4808" t="s">
        <v>2652</v>
      </c>
      <c r="S4808" t="s">
        <v>137</v>
      </c>
      <c r="T4808" t="s">
        <v>162</v>
      </c>
      <c r="U4808" t="s">
        <v>259</v>
      </c>
      <c r="V4808">
        <v>15056</v>
      </c>
      <c r="W4808">
        <v>9378</v>
      </c>
      <c r="X4808">
        <v>24.9</v>
      </c>
      <c r="Y4808">
        <v>11.7</v>
      </c>
      <c r="Z4808">
        <v>12849.22</v>
      </c>
      <c r="AB4808">
        <v>14.17</v>
      </c>
      <c r="AC4808">
        <v>182073.45</v>
      </c>
      <c r="AD4808">
        <v>6635851.1799999997</v>
      </c>
      <c r="AE4808">
        <v>165.21</v>
      </c>
      <c r="AF4808">
        <v>1096308973.45</v>
      </c>
      <c r="AG4808">
        <v>29999.67</v>
      </c>
      <c r="AH4808">
        <v>0</v>
      </c>
      <c r="AI4808">
        <v>0</v>
      </c>
      <c r="AJ4808">
        <v>24.08</v>
      </c>
      <c r="AK4808">
        <v>1597912.96</v>
      </c>
      <c r="AL4808">
        <v>0.22800000000000001</v>
      </c>
      <c r="AM4808">
        <v>15129.74</v>
      </c>
      <c r="AN4808">
        <v>583</v>
      </c>
      <c r="AO4808">
        <v>384.55</v>
      </c>
      <c r="AP4808">
        <v>224192.65</v>
      </c>
      <c r="AQ4808">
        <v>451395.51</v>
      </c>
      <c r="AR4808" t="s">
        <v>61</v>
      </c>
      <c r="AS4808" t="s">
        <v>61</v>
      </c>
      <c r="AT4808" t="s">
        <v>62</v>
      </c>
      <c r="AU4808" t="s">
        <v>63</v>
      </c>
    </row>
    <row r="4809" spans="1:47" x14ac:dyDescent="0.25">
      <c r="A4809" t="s">
        <v>6150</v>
      </c>
      <c r="B4809">
        <v>2025</v>
      </c>
      <c r="C4809">
        <v>7</v>
      </c>
      <c r="D4809" t="s">
        <v>89</v>
      </c>
      <c r="E4809" s="1">
        <v>45849</v>
      </c>
      <c r="F4809" s="1">
        <v>45854</v>
      </c>
      <c r="G4809">
        <v>5</v>
      </c>
      <c r="H4809">
        <v>20.8</v>
      </c>
      <c r="I4809" t="s">
        <v>65</v>
      </c>
      <c r="J4809" t="s">
        <v>50</v>
      </c>
      <c r="K4809" t="s">
        <v>145</v>
      </c>
      <c r="L4809">
        <v>2710.19</v>
      </c>
      <c r="M4809" t="s">
        <v>80</v>
      </c>
      <c r="N4809" t="s">
        <v>168</v>
      </c>
      <c r="O4809" t="s">
        <v>189</v>
      </c>
      <c r="P4809" t="s">
        <v>226</v>
      </c>
      <c r="Q4809" t="s">
        <v>174</v>
      </c>
      <c r="R4809" t="s">
        <v>841</v>
      </c>
      <c r="S4809" t="s">
        <v>123</v>
      </c>
      <c r="T4809" t="s">
        <v>162</v>
      </c>
      <c r="U4809" t="s">
        <v>259</v>
      </c>
      <c r="V4809">
        <v>50137</v>
      </c>
      <c r="W4809">
        <v>30749</v>
      </c>
      <c r="X4809">
        <v>6.8</v>
      </c>
      <c r="Y4809">
        <v>11.6</v>
      </c>
      <c r="Z4809">
        <v>45059.09</v>
      </c>
      <c r="AB4809">
        <v>43.95</v>
      </c>
      <c r="AC4809">
        <v>1980347.01</v>
      </c>
      <c r="AD4809">
        <v>32768772.609999999</v>
      </c>
      <c r="AE4809">
        <v>283.83999999999997</v>
      </c>
      <c r="AF4809">
        <v>9301088417.6200008</v>
      </c>
      <c r="AG4809">
        <v>128731.72</v>
      </c>
      <c r="AI4809">
        <v>26027.51</v>
      </c>
      <c r="AJ4809">
        <v>9.02</v>
      </c>
      <c r="AK4809">
        <v>0</v>
      </c>
      <c r="AL4809">
        <v>0.20699999999999999</v>
      </c>
      <c r="AM4809">
        <v>67831.360000000001</v>
      </c>
      <c r="AN4809">
        <v>103.7</v>
      </c>
      <c r="AO4809">
        <v>608.33000000000004</v>
      </c>
      <c r="AP4809">
        <v>63083.82</v>
      </c>
      <c r="AQ4809">
        <v>2266021.42</v>
      </c>
      <c r="AR4809" t="s">
        <v>61</v>
      </c>
      <c r="AS4809" t="s">
        <v>61</v>
      </c>
      <c r="AT4809" t="s">
        <v>62</v>
      </c>
      <c r="AU4809" t="s">
        <v>63</v>
      </c>
    </row>
    <row r="4810" spans="1:47" x14ac:dyDescent="0.25">
      <c r="A4810" t="s">
        <v>6151</v>
      </c>
      <c r="B4810">
        <v>2021</v>
      </c>
      <c r="C4810">
        <v>11</v>
      </c>
      <c r="D4810" t="s">
        <v>119</v>
      </c>
      <c r="E4810" s="1">
        <v>44521</v>
      </c>
      <c r="F4810" s="1">
        <v>44552</v>
      </c>
      <c r="G4810">
        <v>31</v>
      </c>
      <c r="H4810">
        <v>18.100000000000001</v>
      </c>
      <c r="I4810" t="s">
        <v>49</v>
      </c>
      <c r="J4810" t="s">
        <v>66</v>
      </c>
      <c r="K4810" t="s">
        <v>153</v>
      </c>
      <c r="L4810">
        <v>6309</v>
      </c>
      <c r="M4810" t="s">
        <v>98</v>
      </c>
      <c r="N4810" t="s">
        <v>168</v>
      </c>
      <c r="O4810" t="s">
        <v>200</v>
      </c>
      <c r="P4810" t="s">
        <v>140</v>
      </c>
      <c r="Q4810" t="s">
        <v>82</v>
      </c>
      <c r="R4810" t="s">
        <v>1575</v>
      </c>
      <c r="S4810" t="s">
        <v>156</v>
      </c>
      <c r="T4810" t="s">
        <v>187</v>
      </c>
      <c r="U4810" t="s">
        <v>60</v>
      </c>
      <c r="V4810">
        <v>18881</v>
      </c>
      <c r="W4810">
        <v>11782</v>
      </c>
      <c r="X4810">
        <v>19.600000000000001</v>
      </c>
      <c r="Y4810">
        <v>15.8</v>
      </c>
      <c r="Z4810">
        <v>15904.4</v>
      </c>
      <c r="AA4810">
        <v>1136</v>
      </c>
      <c r="AB4810">
        <v>584.87</v>
      </c>
      <c r="AC4810">
        <v>664412.31999999995</v>
      </c>
      <c r="AD4810">
        <v>71692422.920000002</v>
      </c>
      <c r="AE4810">
        <v>170.08</v>
      </c>
      <c r="AF4810">
        <v>12193447290.23</v>
      </c>
      <c r="AG4810">
        <v>93800.15</v>
      </c>
      <c r="AH4810">
        <v>0</v>
      </c>
      <c r="AI4810">
        <v>0</v>
      </c>
      <c r="AJ4810">
        <v>17.440000000000001</v>
      </c>
      <c r="AK4810">
        <v>12503158.560000001</v>
      </c>
      <c r="AL4810">
        <v>0.28100000000000003</v>
      </c>
      <c r="AM4810">
        <v>201455.71</v>
      </c>
      <c r="AN4810">
        <v>1512.5</v>
      </c>
      <c r="AO4810">
        <v>488.72</v>
      </c>
      <c r="AP4810">
        <v>739189</v>
      </c>
      <c r="AQ4810">
        <v>1698857.18</v>
      </c>
      <c r="AR4810" t="s">
        <v>61</v>
      </c>
      <c r="AS4810" t="s">
        <v>61</v>
      </c>
      <c r="AT4810" t="s">
        <v>62</v>
      </c>
      <c r="AU4810" t="s">
        <v>63</v>
      </c>
    </row>
    <row r="4811" spans="1:47" x14ac:dyDescent="0.25">
      <c r="A4811" t="s">
        <v>6152</v>
      </c>
      <c r="B4811">
        <v>2022</v>
      </c>
      <c r="C4811">
        <v>7</v>
      </c>
      <c r="D4811" t="s">
        <v>89</v>
      </c>
      <c r="E4811" s="1">
        <v>44770</v>
      </c>
      <c r="F4811" s="1">
        <v>44789</v>
      </c>
      <c r="G4811">
        <v>19</v>
      </c>
      <c r="H4811">
        <v>18.5</v>
      </c>
      <c r="I4811" t="s">
        <v>49</v>
      </c>
      <c r="J4811" t="s">
        <v>78</v>
      </c>
      <c r="K4811" t="s">
        <v>177</v>
      </c>
      <c r="L4811">
        <v>1001.99</v>
      </c>
      <c r="M4811" t="s">
        <v>68</v>
      </c>
      <c r="N4811" t="s">
        <v>69</v>
      </c>
      <c r="O4811" t="s">
        <v>99</v>
      </c>
      <c r="P4811" t="s">
        <v>127</v>
      </c>
      <c r="Q4811" t="s">
        <v>92</v>
      </c>
      <c r="R4811" t="s">
        <v>2397</v>
      </c>
      <c r="S4811" t="s">
        <v>130</v>
      </c>
      <c r="T4811" t="s">
        <v>162</v>
      </c>
      <c r="U4811" t="s">
        <v>166</v>
      </c>
      <c r="V4811">
        <v>85980</v>
      </c>
      <c r="W4811">
        <v>59500</v>
      </c>
      <c r="X4811">
        <v>22.3</v>
      </c>
      <c r="Y4811">
        <v>15.7</v>
      </c>
      <c r="Z4811">
        <v>69374.33</v>
      </c>
      <c r="AB4811">
        <v>27.37</v>
      </c>
      <c r="AC4811">
        <v>1898775.41</v>
      </c>
      <c r="AD4811">
        <v>22982328.039999999</v>
      </c>
      <c r="AE4811">
        <v>216.83</v>
      </c>
      <c r="AF4811">
        <v>4983258188.9099998</v>
      </c>
      <c r="AG4811">
        <v>55481.38</v>
      </c>
      <c r="AH4811">
        <v>0.9</v>
      </c>
      <c r="AI4811">
        <v>27026.720000000001</v>
      </c>
      <c r="AJ4811">
        <v>4.0599999999999996</v>
      </c>
      <c r="AK4811">
        <v>933082.52</v>
      </c>
      <c r="AL4811">
        <v>0.29399999999999998</v>
      </c>
      <c r="AM4811">
        <v>67568.039999999994</v>
      </c>
      <c r="AN4811">
        <v>904.8</v>
      </c>
      <c r="AO4811">
        <v>596.09</v>
      </c>
      <c r="AP4811">
        <v>539342.23</v>
      </c>
      <c r="AQ4811">
        <v>2588193.7799999998</v>
      </c>
      <c r="AR4811" t="s">
        <v>61</v>
      </c>
      <c r="AS4811" t="s">
        <v>61</v>
      </c>
      <c r="AT4811" t="s">
        <v>62</v>
      </c>
      <c r="AU4811" t="s">
        <v>63</v>
      </c>
    </row>
    <row r="4812" spans="1:47" x14ac:dyDescent="0.25">
      <c r="A4812" t="s">
        <v>6153</v>
      </c>
      <c r="B4812">
        <v>2020</v>
      </c>
      <c r="C4812">
        <v>4</v>
      </c>
      <c r="D4812" t="s">
        <v>77</v>
      </c>
      <c r="E4812" s="1">
        <v>43941</v>
      </c>
      <c r="F4812" s="1">
        <v>43976</v>
      </c>
      <c r="G4812">
        <v>35</v>
      </c>
      <c r="H4812">
        <v>17.100000000000001</v>
      </c>
      <c r="I4812" t="s">
        <v>49</v>
      </c>
      <c r="J4812" t="s">
        <v>134</v>
      </c>
      <c r="K4812" t="s">
        <v>135</v>
      </c>
      <c r="L4812">
        <v>9999.0098999999991</v>
      </c>
      <c r="M4812" t="s">
        <v>90</v>
      </c>
      <c r="N4812" t="s">
        <v>81</v>
      </c>
      <c r="O4812" t="s">
        <v>107</v>
      </c>
      <c r="P4812" t="s">
        <v>230</v>
      </c>
      <c r="Q4812" t="s">
        <v>128</v>
      </c>
      <c r="R4812" t="s">
        <v>4774</v>
      </c>
      <c r="S4812" t="s">
        <v>137</v>
      </c>
      <c r="T4812" t="s">
        <v>131</v>
      </c>
      <c r="U4812" t="s">
        <v>60</v>
      </c>
      <c r="V4812">
        <v>17381</v>
      </c>
      <c r="W4812">
        <v>11193</v>
      </c>
      <c r="X4812">
        <v>5.0999999999999996</v>
      </c>
      <c r="Y4812">
        <v>13.8</v>
      </c>
      <c r="Z4812">
        <v>14044.5</v>
      </c>
      <c r="AB4812">
        <v>15.12</v>
      </c>
      <c r="AC4812">
        <v>212352.84</v>
      </c>
      <c r="AD4812">
        <v>4426545.51</v>
      </c>
      <c r="AE4812">
        <v>167.65</v>
      </c>
      <c r="AF4812">
        <v>742110354.75</v>
      </c>
      <c r="AG4812">
        <v>175506.22</v>
      </c>
      <c r="AH4812">
        <v>0</v>
      </c>
      <c r="AI4812">
        <v>0</v>
      </c>
      <c r="AJ4812">
        <v>24.17</v>
      </c>
      <c r="AK4812">
        <v>1069896.05</v>
      </c>
      <c r="AL4812">
        <v>0.23699999999999999</v>
      </c>
      <c r="AM4812">
        <v>10490.91</v>
      </c>
      <c r="AN4812">
        <v>1182.0999999999999</v>
      </c>
      <c r="AO4812">
        <v>565.62</v>
      </c>
      <c r="AP4812">
        <v>668619.4</v>
      </c>
      <c r="AQ4812">
        <v>1066969.3700000001</v>
      </c>
      <c r="AR4812" t="s">
        <v>61</v>
      </c>
      <c r="AS4812" t="s">
        <v>61</v>
      </c>
      <c r="AT4812" t="s">
        <v>62</v>
      </c>
      <c r="AU4812" t="s">
        <v>63</v>
      </c>
    </row>
    <row r="4813" spans="1:47" x14ac:dyDescent="0.25">
      <c r="A4813" t="s">
        <v>6154</v>
      </c>
      <c r="B4813">
        <v>2022</v>
      </c>
      <c r="C4813">
        <v>3</v>
      </c>
      <c r="D4813" t="s">
        <v>48</v>
      </c>
      <c r="E4813" s="1">
        <v>44621</v>
      </c>
      <c r="F4813" s="1">
        <v>44636</v>
      </c>
      <c r="G4813">
        <v>15</v>
      </c>
      <c r="H4813">
        <v>6.6</v>
      </c>
      <c r="I4813" t="s">
        <v>49</v>
      </c>
      <c r="J4813" t="s">
        <v>112</v>
      </c>
      <c r="K4813" t="s">
        <v>126</v>
      </c>
      <c r="L4813">
        <v>2701.12</v>
      </c>
      <c r="M4813" t="s">
        <v>90</v>
      </c>
      <c r="N4813" t="s">
        <v>168</v>
      </c>
      <c r="O4813" t="s">
        <v>54</v>
      </c>
      <c r="P4813" t="s">
        <v>93</v>
      </c>
      <c r="Q4813" t="s">
        <v>100</v>
      </c>
      <c r="R4813" t="s">
        <v>734</v>
      </c>
      <c r="S4813" t="s">
        <v>130</v>
      </c>
      <c r="T4813" t="s">
        <v>162</v>
      </c>
      <c r="U4813" t="s">
        <v>75</v>
      </c>
      <c r="V4813">
        <v>55685</v>
      </c>
      <c r="W4813">
        <v>37130</v>
      </c>
      <c r="X4813">
        <v>8.3000000000000007</v>
      </c>
      <c r="Y4813">
        <v>13.8</v>
      </c>
      <c r="Z4813">
        <v>52968.01</v>
      </c>
      <c r="AB4813">
        <v>16.989999999999998</v>
      </c>
      <c r="AC4813">
        <v>899926.49</v>
      </c>
      <c r="AD4813">
        <v>8805401.9800000004</v>
      </c>
      <c r="AE4813">
        <v>212.75</v>
      </c>
      <c r="AF4813">
        <v>1873349271.25</v>
      </c>
      <c r="AG4813">
        <v>99559.82</v>
      </c>
      <c r="AH4813">
        <v>0</v>
      </c>
      <c r="AI4813">
        <v>0</v>
      </c>
      <c r="AJ4813">
        <v>16.91</v>
      </c>
      <c r="AK4813">
        <v>1488993.47</v>
      </c>
      <c r="AL4813">
        <v>0.14000000000000001</v>
      </c>
      <c r="AM4813">
        <v>12327.56</v>
      </c>
      <c r="AN4813">
        <v>734.9</v>
      </c>
      <c r="AO4813">
        <v>613.46</v>
      </c>
      <c r="AP4813">
        <v>450831.75</v>
      </c>
      <c r="AQ4813">
        <v>1462645.62</v>
      </c>
      <c r="AR4813" t="s">
        <v>61</v>
      </c>
      <c r="AS4813" t="s">
        <v>61</v>
      </c>
      <c r="AT4813" t="s">
        <v>62</v>
      </c>
      <c r="AU4813" t="s">
        <v>63</v>
      </c>
    </row>
    <row r="4814" spans="1:47" x14ac:dyDescent="0.25">
      <c r="A4814" t="s">
        <v>6155</v>
      </c>
      <c r="B4814">
        <v>2021</v>
      </c>
      <c r="C4814">
        <v>2</v>
      </c>
      <c r="D4814" t="s">
        <v>48</v>
      </c>
      <c r="E4814" s="1">
        <v>44231</v>
      </c>
      <c r="F4814" s="1">
        <v>44245</v>
      </c>
      <c r="G4814">
        <v>14</v>
      </c>
      <c r="H4814">
        <v>5.0999999999999996</v>
      </c>
      <c r="I4814" t="s">
        <v>65</v>
      </c>
      <c r="J4814" t="s">
        <v>50</v>
      </c>
      <c r="K4814" t="s">
        <v>139</v>
      </c>
      <c r="L4814">
        <v>2710.1210999999998</v>
      </c>
      <c r="M4814" t="s">
        <v>114</v>
      </c>
      <c r="N4814" t="s">
        <v>69</v>
      </c>
      <c r="O4814" t="s">
        <v>99</v>
      </c>
      <c r="P4814" t="s">
        <v>226</v>
      </c>
      <c r="Q4814" t="s">
        <v>121</v>
      </c>
      <c r="R4814" t="s">
        <v>1337</v>
      </c>
      <c r="S4814" t="s">
        <v>142</v>
      </c>
      <c r="T4814" t="s">
        <v>86</v>
      </c>
      <c r="U4814" t="s">
        <v>87</v>
      </c>
      <c r="V4814">
        <v>26237</v>
      </c>
      <c r="W4814">
        <v>18741</v>
      </c>
      <c r="X4814">
        <v>14.1</v>
      </c>
      <c r="Y4814">
        <v>14.5</v>
      </c>
      <c r="Z4814">
        <v>22244.799999999999</v>
      </c>
      <c r="AB4814">
        <v>38.24</v>
      </c>
      <c r="AC4814">
        <v>850641.15</v>
      </c>
      <c r="AD4814">
        <v>10933764.1</v>
      </c>
      <c r="AE4814">
        <v>171.35</v>
      </c>
      <c r="AF4814">
        <v>1873500478.53</v>
      </c>
      <c r="AG4814">
        <v>166982.42000000001</v>
      </c>
      <c r="AH4814">
        <v>0.5</v>
      </c>
      <c r="AI4814">
        <v>9075.51</v>
      </c>
      <c r="AJ4814">
        <v>21.17</v>
      </c>
      <c r="AK4814">
        <v>0</v>
      </c>
      <c r="AL4814">
        <v>0.16</v>
      </c>
      <c r="AM4814">
        <v>17494.02</v>
      </c>
      <c r="AN4814">
        <v>398</v>
      </c>
      <c r="AO4814">
        <v>633.54999999999995</v>
      </c>
      <c r="AP4814">
        <v>252152.9</v>
      </c>
      <c r="AQ4814">
        <v>1296346</v>
      </c>
      <c r="AR4814" t="s">
        <v>61</v>
      </c>
      <c r="AS4814" t="s">
        <v>61</v>
      </c>
      <c r="AT4814" t="s">
        <v>62</v>
      </c>
      <c r="AU4814" t="s">
        <v>63</v>
      </c>
    </row>
    <row r="4815" spans="1:47" x14ac:dyDescent="0.25">
      <c r="A4815" t="s">
        <v>6156</v>
      </c>
      <c r="B4815">
        <v>2022</v>
      </c>
      <c r="C4815">
        <v>9</v>
      </c>
      <c r="D4815" t="s">
        <v>89</v>
      </c>
      <c r="E4815" s="1">
        <v>44819</v>
      </c>
      <c r="F4815" s="1">
        <v>44828</v>
      </c>
      <c r="G4815">
        <v>9</v>
      </c>
      <c r="H4815">
        <v>20.399999999999999</v>
      </c>
      <c r="I4815" t="s">
        <v>65</v>
      </c>
      <c r="J4815" t="s">
        <v>50</v>
      </c>
      <c r="K4815" t="s">
        <v>120</v>
      </c>
      <c r="L4815">
        <v>2710.1921000000002</v>
      </c>
      <c r="M4815" t="s">
        <v>68</v>
      </c>
      <c r="N4815" t="s">
        <v>53</v>
      </c>
      <c r="O4815" t="s">
        <v>54</v>
      </c>
      <c r="P4815" t="s">
        <v>92</v>
      </c>
      <c r="Q4815" t="s">
        <v>83</v>
      </c>
      <c r="R4815" t="s">
        <v>631</v>
      </c>
      <c r="S4815" t="s">
        <v>123</v>
      </c>
      <c r="T4815" t="s">
        <v>95</v>
      </c>
      <c r="U4815" t="s">
        <v>103</v>
      </c>
      <c r="V4815">
        <v>70648</v>
      </c>
      <c r="W4815">
        <v>41890</v>
      </c>
      <c r="X4815">
        <v>6.3</v>
      </c>
      <c r="Y4815">
        <v>10</v>
      </c>
      <c r="Z4815">
        <v>55963.07</v>
      </c>
      <c r="AB4815">
        <v>30.42</v>
      </c>
      <c r="AC4815">
        <v>1702396.59</v>
      </c>
      <c r="AD4815">
        <v>47993369.200000003</v>
      </c>
      <c r="AE4815">
        <v>217.08</v>
      </c>
      <c r="AF4815">
        <v>10418400585.940001</v>
      </c>
      <c r="AG4815">
        <v>176780.43</v>
      </c>
      <c r="AH4815">
        <v>2.6</v>
      </c>
      <c r="AJ4815">
        <v>21.28</v>
      </c>
      <c r="AK4815">
        <v>0</v>
      </c>
      <c r="AL4815">
        <v>0.22800000000000001</v>
      </c>
      <c r="AM4815">
        <v>109424.88</v>
      </c>
      <c r="AO4815">
        <v>650.64</v>
      </c>
      <c r="AP4815">
        <v>288038.33</v>
      </c>
      <c r="AQ4815">
        <v>2348504.7999999998</v>
      </c>
      <c r="AR4815" t="s">
        <v>61</v>
      </c>
      <c r="AS4815" t="s">
        <v>61</v>
      </c>
      <c r="AT4815" t="s">
        <v>62</v>
      </c>
      <c r="AU4815" t="s">
        <v>63</v>
      </c>
    </row>
    <row r="4816" spans="1:47" x14ac:dyDescent="0.25">
      <c r="A4816" t="s">
        <v>6157</v>
      </c>
      <c r="B4816">
        <v>2020</v>
      </c>
      <c r="C4816">
        <v>2</v>
      </c>
      <c r="D4816" t="s">
        <v>48</v>
      </c>
      <c r="E4816" s="1">
        <v>43876</v>
      </c>
      <c r="F4816" s="1">
        <v>43899</v>
      </c>
      <c r="G4816">
        <v>23</v>
      </c>
      <c r="H4816">
        <v>9.6999999999999993</v>
      </c>
      <c r="I4816" t="s">
        <v>65</v>
      </c>
      <c r="J4816" t="s">
        <v>78</v>
      </c>
      <c r="K4816" t="s">
        <v>79</v>
      </c>
      <c r="L4816">
        <v>1005.9</v>
      </c>
      <c r="M4816" t="s">
        <v>90</v>
      </c>
      <c r="N4816" t="s">
        <v>69</v>
      </c>
      <c r="O4816" t="s">
        <v>200</v>
      </c>
      <c r="P4816" t="s">
        <v>70</v>
      </c>
      <c r="Q4816" t="s">
        <v>127</v>
      </c>
      <c r="R4816" t="s">
        <v>3632</v>
      </c>
      <c r="S4816" t="s">
        <v>85</v>
      </c>
      <c r="T4816" t="s">
        <v>102</v>
      </c>
      <c r="U4816" t="s">
        <v>259</v>
      </c>
      <c r="V4816">
        <v>65918</v>
      </c>
      <c r="W4816">
        <v>44396</v>
      </c>
      <c r="X4816">
        <v>2.2999999999999998</v>
      </c>
      <c r="Y4816">
        <v>12.7</v>
      </c>
      <c r="Z4816">
        <v>56778.53</v>
      </c>
      <c r="AB4816">
        <v>12.43</v>
      </c>
      <c r="AC4816">
        <v>705757.13</v>
      </c>
      <c r="AD4816">
        <v>18491063.870000001</v>
      </c>
      <c r="AE4816">
        <v>163.16999999999999</v>
      </c>
      <c r="AF4816">
        <v>3017186891.6700001</v>
      </c>
      <c r="AG4816">
        <v>216171.56</v>
      </c>
      <c r="AH4816">
        <v>0.4</v>
      </c>
      <c r="AI4816">
        <v>12415.72</v>
      </c>
      <c r="AJ4816">
        <v>12.28</v>
      </c>
      <c r="AK4816">
        <v>0</v>
      </c>
      <c r="AL4816">
        <v>0.33500000000000002</v>
      </c>
      <c r="AM4816">
        <v>61945.06</v>
      </c>
      <c r="AN4816">
        <v>1077.8</v>
      </c>
      <c r="AO4816">
        <v>373.57</v>
      </c>
      <c r="AP4816">
        <v>402633.75</v>
      </c>
      <c r="AQ4816">
        <v>1398923.22</v>
      </c>
      <c r="AR4816" t="s">
        <v>61</v>
      </c>
      <c r="AS4816" t="s">
        <v>61</v>
      </c>
      <c r="AT4816" t="s">
        <v>62</v>
      </c>
      <c r="AU4816" t="s">
        <v>63</v>
      </c>
    </row>
    <row r="4817" spans="1:47" x14ac:dyDescent="0.25">
      <c r="A4817" t="s">
        <v>6158</v>
      </c>
      <c r="B4817">
        <v>2025</v>
      </c>
      <c r="C4817">
        <v>4</v>
      </c>
      <c r="D4817" t="s">
        <v>77</v>
      </c>
      <c r="E4817" s="1">
        <v>45774</v>
      </c>
      <c r="F4817" s="1">
        <v>45806</v>
      </c>
      <c r="G4817">
        <v>32</v>
      </c>
      <c r="H4817">
        <v>16.3</v>
      </c>
      <c r="I4817" t="s">
        <v>49</v>
      </c>
      <c r="J4817" t="s">
        <v>134</v>
      </c>
      <c r="K4817" t="s">
        <v>135</v>
      </c>
      <c r="L4817">
        <v>9999.0098999999991</v>
      </c>
      <c r="M4817" t="s">
        <v>80</v>
      </c>
      <c r="N4817" t="s">
        <v>81</v>
      </c>
      <c r="O4817" t="s">
        <v>99</v>
      </c>
      <c r="P4817" t="s">
        <v>159</v>
      </c>
      <c r="Q4817" t="s">
        <v>226</v>
      </c>
      <c r="R4817" t="s">
        <v>5710</v>
      </c>
      <c r="S4817" t="s">
        <v>137</v>
      </c>
      <c r="T4817" t="s">
        <v>59</v>
      </c>
      <c r="U4817" t="s">
        <v>259</v>
      </c>
      <c r="V4817">
        <v>8903</v>
      </c>
      <c r="W4817">
        <v>6426</v>
      </c>
      <c r="X4817">
        <v>8.1999999999999993</v>
      </c>
      <c r="Y4817">
        <v>10.6</v>
      </c>
      <c r="Z4817">
        <v>8227.51</v>
      </c>
      <c r="AB4817">
        <v>31.36</v>
      </c>
      <c r="AC4817">
        <v>258014.71</v>
      </c>
      <c r="AD4817">
        <v>3306718.54</v>
      </c>
      <c r="AE4817">
        <v>278.02</v>
      </c>
      <c r="AF4817">
        <v>919333888.49000001</v>
      </c>
      <c r="AG4817">
        <v>188804.51</v>
      </c>
      <c r="AI4817">
        <v>27227.51</v>
      </c>
      <c r="AJ4817">
        <v>19.420000000000002</v>
      </c>
      <c r="AK4817">
        <v>642164.74</v>
      </c>
      <c r="AL4817">
        <v>0.14699999999999999</v>
      </c>
      <c r="AM4817">
        <v>4860.88</v>
      </c>
      <c r="AN4817">
        <v>520.9</v>
      </c>
      <c r="AO4817">
        <v>584.48</v>
      </c>
      <c r="AP4817">
        <v>304455.63</v>
      </c>
      <c r="AQ4817">
        <v>783363.24</v>
      </c>
      <c r="AR4817" t="s">
        <v>61</v>
      </c>
      <c r="AS4817" t="s">
        <v>124</v>
      </c>
      <c r="AT4817" t="s">
        <v>62</v>
      </c>
      <c r="AU4817" t="s">
        <v>63</v>
      </c>
    </row>
    <row r="4818" spans="1:47" x14ac:dyDescent="0.25">
      <c r="A4818" t="s">
        <v>6159</v>
      </c>
      <c r="B4818">
        <v>2023</v>
      </c>
      <c r="C4818">
        <v>12</v>
      </c>
      <c r="D4818" t="s">
        <v>119</v>
      </c>
      <c r="E4818" s="1">
        <v>45277</v>
      </c>
      <c r="F4818" s="1">
        <v>45284</v>
      </c>
      <c r="G4818">
        <v>7</v>
      </c>
      <c r="H4818">
        <v>11.2</v>
      </c>
      <c r="I4818" t="s">
        <v>65</v>
      </c>
      <c r="J4818" t="s">
        <v>50</v>
      </c>
      <c r="K4818" t="s">
        <v>51</v>
      </c>
      <c r="L4818">
        <v>2709</v>
      </c>
      <c r="M4818" t="s">
        <v>98</v>
      </c>
      <c r="N4818" t="s">
        <v>81</v>
      </c>
      <c r="O4818" t="s">
        <v>189</v>
      </c>
      <c r="P4818" t="s">
        <v>128</v>
      </c>
      <c r="Q4818" t="s">
        <v>121</v>
      </c>
      <c r="R4818" t="s">
        <v>1357</v>
      </c>
      <c r="S4818" t="s">
        <v>170</v>
      </c>
      <c r="T4818" t="s">
        <v>162</v>
      </c>
      <c r="U4818" t="s">
        <v>259</v>
      </c>
      <c r="V4818">
        <v>131354</v>
      </c>
      <c r="W4818">
        <v>96087</v>
      </c>
      <c r="X4818">
        <v>7.5</v>
      </c>
      <c r="Y4818">
        <v>15.5</v>
      </c>
      <c r="Z4818">
        <v>102137.14</v>
      </c>
      <c r="AB4818">
        <v>18.2</v>
      </c>
      <c r="AC4818">
        <v>1858895.95</v>
      </c>
      <c r="AD4818">
        <v>7807362.9800000004</v>
      </c>
      <c r="AE4818">
        <v>282.79000000000002</v>
      </c>
      <c r="AF4818">
        <v>2207844177.1100001</v>
      </c>
      <c r="AG4818">
        <v>100611.02</v>
      </c>
      <c r="AH4818">
        <v>1.9</v>
      </c>
      <c r="AI4818">
        <v>16641.099999999999</v>
      </c>
      <c r="AJ4818">
        <v>12.48</v>
      </c>
      <c r="AK4818">
        <v>0</v>
      </c>
      <c r="AL4818">
        <v>0.185</v>
      </c>
      <c r="AM4818">
        <v>14443.62</v>
      </c>
      <c r="AN4818">
        <v>163.30000000000001</v>
      </c>
      <c r="AO4818">
        <v>594.66</v>
      </c>
      <c r="AP4818">
        <v>97107.98</v>
      </c>
      <c r="AQ4818">
        <v>2087699.67</v>
      </c>
      <c r="AR4818" t="s">
        <v>61</v>
      </c>
      <c r="AS4818" t="s">
        <v>61</v>
      </c>
      <c r="AT4818" t="s">
        <v>62</v>
      </c>
      <c r="AU4818" t="s">
        <v>63</v>
      </c>
    </row>
    <row r="4819" spans="1:47" x14ac:dyDescent="0.25">
      <c r="A4819" t="s">
        <v>6160</v>
      </c>
      <c r="B4819">
        <v>2021</v>
      </c>
      <c r="C4819">
        <v>8</v>
      </c>
      <c r="D4819" t="s">
        <v>89</v>
      </c>
      <c r="E4819" s="1">
        <v>44424</v>
      </c>
      <c r="F4819" s="1">
        <v>44448</v>
      </c>
      <c r="G4819">
        <v>24</v>
      </c>
      <c r="H4819">
        <v>20.399999999999999</v>
      </c>
      <c r="I4819" t="s">
        <v>49</v>
      </c>
      <c r="J4819" t="s">
        <v>78</v>
      </c>
      <c r="K4819" t="s">
        <v>211</v>
      </c>
      <c r="L4819">
        <v>1701.99</v>
      </c>
      <c r="M4819" t="s">
        <v>90</v>
      </c>
      <c r="N4819" t="s">
        <v>81</v>
      </c>
      <c r="O4819" t="s">
        <v>54</v>
      </c>
      <c r="P4819" t="s">
        <v>146</v>
      </c>
      <c r="Q4819" t="s">
        <v>184</v>
      </c>
      <c r="R4819" t="s">
        <v>886</v>
      </c>
      <c r="S4819" t="s">
        <v>85</v>
      </c>
      <c r="T4819" t="s">
        <v>187</v>
      </c>
      <c r="U4819" t="s">
        <v>87</v>
      </c>
      <c r="V4819">
        <v>42375</v>
      </c>
      <c r="W4819">
        <v>24215</v>
      </c>
      <c r="X4819">
        <v>10.4</v>
      </c>
      <c r="Y4819">
        <v>12.5</v>
      </c>
      <c r="Z4819">
        <v>38897.89</v>
      </c>
      <c r="AB4819">
        <v>42.2</v>
      </c>
      <c r="AC4819">
        <v>1641490.96</v>
      </c>
      <c r="AD4819">
        <v>17597794.41</v>
      </c>
      <c r="AE4819">
        <v>171.76</v>
      </c>
      <c r="AF4819">
        <v>3022597167.8600001</v>
      </c>
      <c r="AG4819">
        <v>114113.23</v>
      </c>
      <c r="AH4819">
        <v>2</v>
      </c>
      <c r="AI4819">
        <v>51706.03</v>
      </c>
      <c r="AJ4819">
        <v>5.35</v>
      </c>
      <c r="AK4819">
        <v>941482</v>
      </c>
      <c r="AL4819">
        <v>0.34799999999999998</v>
      </c>
      <c r="AM4819">
        <v>61240.32</v>
      </c>
      <c r="AO4819">
        <v>357.03</v>
      </c>
      <c r="AP4819">
        <v>153058.76</v>
      </c>
      <c r="AQ4819">
        <v>2021609.3</v>
      </c>
      <c r="AR4819" t="s">
        <v>124</v>
      </c>
      <c r="AS4819" t="s">
        <v>61</v>
      </c>
      <c r="AT4819" t="s">
        <v>62</v>
      </c>
      <c r="AU4819" t="s">
        <v>63</v>
      </c>
    </row>
    <row r="4820" spans="1:47" x14ac:dyDescent="0.25">
      <c r="A4820" t="s">
        <v>6161</v>
      </c>
      <c r="B4820">
        <v>2023</v>
      </c>
      <c r="C4820">
        <v>4</v>
      </c>
      <c r="D4820" t="s">
        <v>77</v>
      </c>
      <c r="E4820" s="1">
        <v>45037</v>
      </c>
      <c r="F4820" s="1">
        <v>45057</v>
      </c>
      <c r="G4820">
        <v>20</v>
      </c>
      <c r="H4820">
        <v>1.9</v>
      </c>
      <c r="I4820" t="s">
        <v>49</v>
      </c>
      <c r="J4820" t="s">
        <v>239</v>
      </c>
      <c r="K4820" t="s">
        <v>270</v>
      </c>
      <c r="L4820">
        <v>2710.1990999999998</v>
      </c>
      <c r="M4820" t="s">
        <v>80</v>
      </c>
      <c r="N4820" t="s">
        <v>81</v>
      </c>
      <c r="O4820" t="s">
        <v>91</v>
      </c>
      <c r="P4820" t="s">
        <v>93</v>
      </c>
      <c r="Q4820" t="s">
        <v>56</v>
      </c>
      <c r="R4820" t="s">
        <v>5077</v>
      </c>
      <c r="S4820" t="s">
        <v>142</v>
      </c>
      <c r="T4820" t="s">
        <v>148</v>
      </c>
      <c r="U4820" t="s">
        <v>166</v>
      </c>
      <c r="V4820">
        <v>56026</v>
      </c>
      <c r="W4820">
        <v>38949</v>
      </c>
      <c r="X4820">
        <v>7.9</v>
      </c>
      <c r="Y4820">
        <v>10.9</v>
      </c>
      <c r="Z4820">
        <v>46953.04</v>
      </c>
      <c r="AB4820">
        <v>32.29</v>
      </c>
      <c r="AC4820">
        <v>1516113.66</v>
      </c>
      <c r="AD4820">
        <v>36262302.32</v>
      </c>
      <c r="AE4820">
        <v>280.66000000000003</v>
      </c>
      <c r="AF4820">
        <v>10177377769.129999</v>
      </c>
      <c r="AG4820">
        <v>92903.53</v>
      </c>
      <c r="AH4820">
        <v>2.6</v>
      </c>
      <c r="AI4820">
        <v>50203.6</v>
      </c>
      <c r="AJ4820">
        <v>24.71</v>
      </c>
      <c r="AK4820">
        <v>8960414.9000000004</v>
      </c>
      <c r="AL4820">
        <v>0.24199999999999999</v>
      </c>
      <c r="AM4820">
        <v>87754.77</v>
      </c>
      <c r="AN4820">
        <v>874</v>
      </c>
      <c r="AO4820">
        <v>664.62</v>
      </c>
      <c r="AP4820">
        <v>580877.88</v>
      </c>
      <c r="AQ4820">
        <v>2327853.44</v>
      </c>
      <c r="AR4820" t="s">
        <v>61</v>
      </c>
      <c r="AS4820" t="s">
        <v>61</v>
      </c>
      <c r="AT4820" t="s">
        <v>62</v>
      </c>
      <c r="AU4820" t="s">
        <v>63</v>
      </c>
    </row>
    <row r="4821" spans="1:47" x14ac:dyDescent="0.25">
      <c r="A4821" t="s">
        <v>6162</v>
      </c>
      <c r="B4821">
        <v>2025</v>
      </c>
      <c r="C4821">
        <v>2</v>
      </c>
      <c r="D4821" t="s">
        <v>48</v>
      </c>
      <c r="E4821" s="1">
        <v>45707</v>
      </c>
      <c r="F4821" s="1">
        <v>45731</v>
      </c>
      <c r="G4821">
        <v>24</v>
      </c>
      <c r="H4821">
        <v>2.2000000000000002</v>
      </c>
      <c r="I4821" t="s">
        <v>65</v>
      </c>
      <c r="J4821" t="s">
        <v>134</v>
      </c>
      <c r="K4821" t="s">
        <v>135</v>
      </c>
      <c r="L4821">
        <v>9999.0098999999991</v>
      </c>
      <c r="M4821" t="s">
        <v>114</v>
      </c>
      <c r="N4821" t="s">
        <v>81</v>
      </c>
      <c r="O4821" t="s">
        <v>189</v>
      </c>
      <c r="P4821" t="s">
        <v>56</v>
      </c>
      <c r="Q4821" t="s">
        <v>174</v>
      </c>
      <c r="R4821" t="s">
        <v>991</v>
      </c>
      <c r="S4821" t="s">
        <v>137</v>
      </c>
      <c r="T4821" t="s">
        <v>148</v>
      </c>
      <c r="U4821" t="s">
        <v>132</v>
      </c>
      <c r="V4821">
        <v>14043</v>
      </c>
      <c r="W4821">
        <v>9535</v>
      </c>
      <c r="X4821">
        <v>2.4</v>
      </c>
      <c r="Y4821">
        <v>11.1</v>
      </c>
      <c r="Z4821">
        <v>12251.75</v>
      </c>
      <c r="AB4821">
        <v>20.93</v>
      </c>
      <c r="AC4821">
        <v>256429.13</v>
      </c>
      <c r="AD4821">
        <v>14245967.35</v>
      </c>
      <c r="AE4821">
        <v>275.18</v>
      </c>
      <c r="AF4821">
        <v>3920205295.3699999</v>
      </c>
      <c r="AG4821">
        <v>104262.27</v>
      </c>
      <c r="AH4821">
        <v>0</v>
      </c>
      <c r="AI4821">
        <v>0</v>
      </c>
      <c r="AJ4821">
        <v>15.4</v>
      </c>
      <c r="AK4821">
        <v>0</v>
      </c>
      <c r="AL4821">
        <v>0.12</v>
      </c>
      <c r="AM4821">
        <v>17095.16</v>
      </c>
      <c r="AN4821">
        <v>693.1</v>
      </c>
      <c r="AO4821">
        <v>606.38</v>
      </c>
      <c r="AP4821">
        <v>420281.98</v>
      </c>
      <c r="AQ4821">
        <v>798068.54</v>
      </c>
      <c r="AR4821" t="s">
        <v>61</v>
      </c>
      <c r="AS4821" t="s">
        <v>61</v>
      </c>
      <c r="AT4821" t="s">
        <v>62</v>
      </c>
      <c r="AU4821" t="s">
        <v>63</v>
      </c>
    </row>
    <row r="4822" spans="1:47" x14ac:dyDescent="0.25">
      <c r="A4822" t="s">
        <v>6163</v>
      </c>
      <c r="B4822">
        <v>2024</v>
      </c>
      <c r="C4822">
        <v>10</v>
      </c>
      <c r="D4822" t="s">
        <v>119</v>
      </c>
      <c r="E4822" s="1">
        <v>45581</v>
      </c>
      <c r="F4822" s="1">
        <v>45597</v>
      </c>
      <c r="G4822">
        <v>16</v>
      </c>
      <c r="H4822">
        <v>17.8</v>
      </c>
      <c r="I4822" t="s">
        <v>49</v>
      </c>
      <c r="J4822" t="s">
        <v>50</v>
      </c>
      <c r="K4822" t="s">
        <v>51</v>
      </c>
      <c r="L4822">
        <v>2709</v>
      </c>
      <c r="M4822" t="s">
        <v>68</v>
      </c>
      <c r="N4822" t="s">
        <v>69</v>
      </c>
      <c r="O4822" t="s">
        <v>200</v>
      </c>
      <c r="P4822" t="s">
        <v>230</v>
      </c>
      <c r="Q4822" t="s">
        <v>128</v>
      </c>
      <c r="R4822" t="s">
        <v>2172</v>
      </c>
      <c r="S4822" t="s">
        <v>58</v>
      </c>
      <c r="T4822" t="s">
        <v>102</v>
      </c>
      <c r="U4822" t="s">
        <v>228</v>
      </c>
      <c r="V4822">
        <v>281591</v>
      </c>
      <c r="W4822">
        <v>185903</v>
      </c>
      <c r="X4822">
        <v>20.8</v>
      </c>
      <c r="Y4822">
        <v>15.6</v>
      </c>
      <c r="Z4822">
        <v>236730.07</v>
      </c>
      <c r="AB4822">
        <v>26.37</v>
      </c>
      <c r="AC4822">
        <v>6242571.9500000002</v>
      </c>
      <c r="AD4822">
        <v>22714250.219999999</v>
      </c>
      <c r="AE4822">
        <v>275.02999999999997</v>
      </c>
      <c r="AF4822">
        <v>6247100238.0100002</v>
      </c>
      <c r="AG4822">
        <v>112138.92</v>
      </c>
      <c r="AH4822">
        <v>1.4</v>
      </c>
      <c r="AI4822">
        <v>21912.55</v>
      </c>
      <c r="AJ4822">
        <v>15.28</v>
      </c>
      <c r="AK4822">
        <v>3470737.43</v>
      </c>
      <c r="AL4822">
        <v>0.311</v>
      </c>
      <c r="AM4822">
        <v>70641.320000000007</v>
      </c>
      <c r="AN4822">
        <v>565</v>
      </c>
      <c r="AO4822">
        <v>666.26</v>
      </c>
      <c r="AP4822">
        <v>376436.9</v>
      </c>
      <c r="AQ4822">
        <v>6823701.6399999997</v>
      </c>
      <c r="AR4822" t="s">
        <v>61</v>
      </c>
      <c r="AS4822" t="s">
        <v>61</v>
      </c>
      <c r="AT4822" t="s">
        <v>62</v>
      </c>
      <c r="AU4822" t="s">
        <v>63</v>
      </c>
    </row>
    <row r="4823" spans="1:47" x14ac:dyDescent="0.25">
      <c r="A4823" t="s">
        <v>6164</v>
      </c>
      <c r="B4823">
        <v>2024</v>
      </c>
      <c r="C4823">
        <v>1</v>
      </c>
      <c r="D4823" t="s">
        <v>48</v>
      </c>
      <c r="E4823" s="1">
        <v>45307</v>
      </c>
      <c r="F4823" s="1">
        <v>45313</v>
      </c>
      <c r="G4823">
        <v>6</v>
      </c>
      <c r="H4823">
        <v>18.600000000000001</v>
      </c>
      <c r="I4823" t="s">
        <v>49</v>
      </c>
      <c r="J4823" t="s">
        <v>50</v>
      </c>
      <c r="K4823" t="s">
        <v>183</v>
      </c>
      <c r="L4823">
        <v>2710.19</v>
      </c>
      <c r="M4823" t="s">
        <v>98</v>
      </c>
      <c r="N4823" t="s">
        <v>69</v>
      </c>
      <c r="O4823" t="s">
        <v>107</v>
      </c>
      <c r="P4823" t="s">
        <v>146</v>
      </c>
      <c r="Q4823" t="s">
        <v>128</v>
      </c>
      <c r="R4823" t="s">
        <v>738</v>
      </c>
      <c r="S4823" t="s">
        <v>186</v>
      </c>
      <c r="T4823" t="s">
        <v>131</v>
      </c>
      <c r="U4823" t="s">
        <v>87</v>
      </c>
      <c r="V4823">
        <v>98731</v>
      </c>
      <c r="W4823">
        <v>62251</v>
      </c>
      <c r="X4823">
        <v>7.8</v>
      </c>
      <c r="Y4823">
        <v>13.3</v>
      </c>
      <c r="Z4823">
        <v>88128.93</v>
      </c>
      <c r="AB4823">
        <v>27.04</v>
      </c>
      <c r="AC4823">
        <v>2383006.27</v>
      </c>
      <c r="AD4823">
        <v>29413911.68</v>
      </c>
      <c r="AE4823">
        <v>282.67</v>
      </c>
      <c r="AF4823">
        <v>8314430414.5900002</v>
      </c>
      <c r="AG4823">
        <v>225168.36</v>
      </c>
      <c r="AH4823">
        <v>0</v>
      </c>
      <c r="AI4823">
        <v>0</v>
      </c>
      <c r="AJ4823">
        <v>21.47</v>
      </c>
      <c r="AK4823">
        <v>6315166.8399999999</v>
      </c>
      <c r="AL4823">
        <v>0.13700000000000001</v>
      </c>
      <c r="AM4823">
        <v>40297.06</v>
      </c>
      <c r="AN4823">
        <v>204</v>
      </c>
      <c r="AO4823">
        <v>610.27</v>
      </c>
      <c r="AP4823">
        <v>124495.08</v>
      </c>
      <c r="AQ4823">
        <v>2772966.77</v>
      </c>
      <c r="AR4823" t="s">
        <v>124</v>
      </c>
      <c r="AS4823" t="s">
        <v>61</v>
      </c>
      <c r="AT4823" t="s">
        <v>62</v>
      </c>
      <c r="AU4823" t="s">
        <v>63</v>
      </c>
    </row>
    <row r="4824" spans="1:47" x14ac:dyDescent="0.25">
      <c r="A4824" t="s">
        <v>6165</v>
      </c>
      <c r="B4824">
        <v>2020</v>
      </c>
      <c r="C4824">
        <v>1</v>
      </c>
      <c r="D4824" t="s">
        <v>48</v>
      </c>
      <c r="E4824" s="1">
        <v>43860</v>
      </c>
      <c r="F4824" s="1">
        <v>43885</v>
      </c>
      <c r="G4824">
        <v>25</v>
      </c>
      <c r="H4824">
        <v>4.5999999999999996</v>
      </c>
      <c r="I4824" t="s">
        <v>49</v>
      </c>
      <c r="J4824" t="s">
        <v>78</v>
      </c>
      <c r="K4824" t="s">
        <v>315</v>
      </c>
      <c r="L4824">
        <v>1511.9</v>
      </c>
      <c r="M4824" t="s">
        <v>68</v>
      </c>
      <c r="N4824" t="s">
        <v>81</v>
      </c>
      <c r="O4824" t="s">
        <v>200</v>
      </c>
      <c r="P4824" t="s">
        <v>201</v>
      </c>
      <c r="Q4824" t="s">
        <v>100</v>
      </c>
      <c r="R4824" t="s">
        <v>2585</v>
      </c>
      <c r="S4824" t="s">
        <v>85</v>
      </c>
      <c r="T4824" t="s">
        <v>74</v>
      </c>
      <c r="U4824" t="s">
        <v>87</v>
      </c>
      <c r="V4824">
        <v>41585</v>
      </c>
      <c r="W4824">
        <v>25862</v>
      </c>
      <c r="X4824">
        <v>12.4</v>
      </c>
      <c r="Y4824">
        <v>14.9</v>
      </c>
      <c r="Z4824">
        <v>35989.199999999997</v>
      </c>
      <c r="AB4824">
        <v>14.81</v>
      </c>
      <c r="AC4824">
        <v>533000.05000000005</v>
      </c>
      <c r="AD4824">
        <v>22378084.559999999</v>
      </c>
      <c r="AE4824">
        <v>161.81</v>
      </c>
      <c r="AF4824">
        <v>3620997862.6500001</v>
      </c>
      <c r="AG4824">
        <v>237453.78</v>
      </c>
      <c r="AH4824">
        <v>2.2000000000000002</v>
      </c>
      <c r="AI4824">
        <v>73742.720000000001</v>
      </c>
      <c r="AJ4824">
        <v>19.16</v>
      </c>
      <c r="AK4824">
        <v>4287641</v>
      </c>
      <c r="AL4824">
        <v>0.32200000000000001</v>
      </c>
      <c r="AM4824">
        <v>72057.429999999993</v>
      </c>
      <c r="AN4824">
        <v>422.7</v>
      </c>
      <c r="AO4824">
        <v>469.66</v>
      </c>
      <c r="AP4824">
        <v>198525.28</v>
      </c>
      <c r="AQ4824">
        <v>1114779.26</v>
      </c>
      <c r="AR4824" t="s">
        <v>61</v>
      </c>
      <c r="AS4824" t="s">
        <v>61</v>
      </c>
      <c r="AT4824" t="s">
        <v>62</v>
      </c>
      <c r="AU4824" t="s">
        <v>63</v>
      </c>
    </row>
    <row r="4825" spans="1:47" x14ac:dyDescent="0.25">
      <c r="A4825" t="s">
        <v>6166</v>
      </c>
      <c r="B4825">
        <v>2024</v>
      </c>
      <c r="C4825">
        <v>5</v>
      </c>
      <c r="D4825" t="s">
        <v>77</v>
      </c>
      <c r="E4825" s="1">
        <v>45424</v>
      </c>
      <c r="F4825" s="1">
        <v>45438</v>
      </c>
      <c r="G4825">
        <v>14</v>
      </c>
      <c r="H4825">
        <v>20.100000000000001</v>
      </c>
      <c r="I4825" t="s">
        <v>65</v>
      </c>
      <c r="J4825" t="s">
        <v>239</v>
      </c>
      <c r="K4825" t="s">
        <v>240</v>
      </c>
      <c r="L4825">
        <v>3105.2</v>
      </c>
      <c r="M4825" t="s">
        <v>114</v>
      </c>
      <c r="N4825" t="s">
        <v>106</v>
      </c>
      <c r="O4825" t="s">
        <v>54</v>
      </c>
      <c r="P4825" t="s">
        <v>226</v>
      </c>
      <c r="Q4825" t="s">
        <v>83</v>
      </c>
      <c r="R4825" t="s">
        <v>599</v>
      </c>
      <c r="S4825" t="s">
        <v>161</v>
      </c>
      <c r="T4825" t="s">
        <v>102</v>
      </c>
      <c r="U4825" t="s">
        <v>110</v>
      </c>
      <c r="V4825">
        <v>34893</v>
      </c>
      <c r="W4825">
        <v>21402</v>
      </c>
      <c r="X4825">
        <v>16.600000000000001</v>
      </c>
      <c r="Y4825">
        <v>12.1</v>
      </c>
      <c r="Z4825">
        <v>26841.71</v>
      </c>
      <c r="AB4825">
        <v>22.8</v>
      </c>
      <c r="AC4825">
        <v>611990.99</v>
      </c>
      <c r="AD4825">
        <v>8523585.0099999998</v>
      </c>
      <c r="AE4825">
        <v>278.38</v>
      </c>
      <c r="AF4825">
        <v>2372795595.0799999</v>
      </c>
      <c r="AG4825">
        <v>137550.66</v>
      </c>
      <c r="AH4825">
        <v>1.7</v>
      </c>
      <c r="AJ4825">
        <v>14.28</v>
      </c>
      <c r="AK4825">
        <v>0</v>
      </c>
      <c r="AL4825">
        <v>0.24399999999999999</v>
      </c>
      <c r="AM4825">
        <v>20797.55</v>
      </c>
      <c r="AN4825">
        <v>463</v>
      </c>
      <c r="AO4825">
        <v>517.45000000000005</v>
      </c>
      <c r="AP4825">
        <v>239579.35</v>
      </c>
      <c r="AQ4825">
        <v>1056102.7</v>
      </c>
      <c r="AR4825" t="s">
        <v>61</v>
      </c>
      <c r="AS4825" t="s">
        <v>61</v>
      </c>
      <c r="AT4825" t="s">
        <v>62</v>
      </c>
      <c r="AU4825" t="s">
        <v>63</v>
      </c>
    </row>
    <row r="4826" spans="1:47" x14ac:dyDescent="0.25">
      <c r="A4826" t="s">
        <v>6167</v>
      </c>
      <c r="B4826">
        <v>2020</v>
      </c>
      <c r="C4826">
        <v>9</v>
      </c>
      <c r="D4826" t="s">
        <v>89</v>
      </c>
      <c r="E4826" s="1">
        <v>44093</v>
      </c>
      <c r="F4826" s="1">
        <v>44119</v>
      </c>
      <c r="G4826">
        <v>26</v>
      </c>
      <c r="H4826">
        <v>16.399999999999999</v>
      </c>
      <c r="I4826" t="s">
        <v>49</v>
      </c>
      <c r="J4826" t="s">
        <v>66</v>
      </c>
      <c r="K4826" t="s">
        <v>245</v>
      </c>
      <c r="L4826">
        <v>8905.9</v>
      </c>
      <c r="M4826" t="s">
        <v>80</v>
      </c>
      <c r="N4826" t="s">
        <v>168</v>
      </c>
      <c r="O4826" t="s">
        <v>200</v>
      </c>
      <c r="P4826" t="s">
        <v>146</v>
      </c>
      <c r="Q4826" t="s">
        <v>100</v>
      </c>
      <c r="R4826" t="s">
        <v>744</v>
      </c>
      <c r="S4826" t="s">
        <v>73</v>
      </c>
      <c r="T4826" t="s">
        <v>74</v>
      </c>
      <c r="U4826" t="s">
        <v>166</v>
      </c>
      <c r="V4826">
        <v>17614</v>
      </c>
      <c r="W4826">
        <v>10644</v>
      </c>
      <c r="X4826">
        <v>3.2</v>
      </c>
      <c r="Y4826">
        <v>12.5</v>
      </c>
      <c r="Z4826">
        <v>14170.8</v>
      </c>
      <c r="AB4826">
        <v>38.72</v>
      </c>
      <c r="AC4826">
        <v>548693.38</v>
      </c>
      <c r="AD4826">
        <v>5408002.4000000004</v>
      </c>
      <c r="AE4826">
        <v>161.13999999999999</v>
      </c>
      <c r="AF4826">
        <v>871445506.74000001</v>
      </c>
      <c r="AG4826">
        <v>28086.81</v>
      </c>
      <c r="AH4826">
        <v>0</v>
      </c>
      <c r="AI4826">
        <v>0</v>
      </c>
      <c r="AJ4826">
        <v>12.79</v>
      </c>
      <c r="AK4826">
        <v>691683.51</v>
      </c>
      <c r="AL4826">
        <v>0.29499999999999998</v>
      </c>
      <c r="AM4826">
        <v>15953.61</v>
      </c>
      <c r="AN4826">
        <v>1237.5</v>
      </c>
      <c r="AO4826">
        <v>565.27</v>
      </c>
      <c r="AP4826">
        <v>699521.62</v>
      </c>
      <c r="AQ4826">
        <v>1292255.42</v>
      </c>
      <c r="AR4826" t="s">
        <v>61</v>
      </c>
      <c r="AS4826" t="s">
        <v>61</v>
      </c>
      <c r="AT4826" t="s">
        <v>62</v>
      </c>
      <c r="AU4826" t="s">
        <v>63</v>
      </c>
    </row>
    <row r="4827" spans="1:47" x14ac:dyDescent="0.25">
      <c r="A4827" t="s">
        <v>6168</v>
      </c>
      <c r="B4827">
        <v>2024</v>
      </c>
      <c r="C4827">
        <v>1</v>
      </c>
      <c r="D4827" t="s">
        <v>48</v>
      </c>
      <c r="E4827" s="1">
        <v>45318</v>
      </c>
      <c r="F4827" s="1">
        <v>45347</v>
      </c>
      <c r="G4827">
        <v>29</v>
      </c>
      <c r="H4827">
        <v>11.5</v>
      </c>
      <c r="I4827" t="s">
        <v>65</v>
      </c>
      <c r="J4827" t="s">
        <v>78</v>
      </c>
      <c r="K4827" t="s">
        <v>315</v>
      </c>
      <c r="L4827">
        <v>1511.9</v>
      </c>
      <c r="M4827" t="s">
        <v>52</v>
      </c>
      <c r="N4827" t="s">
        <v>81</v>
      </c>
      <c r="O4827" t="s">
        <v>99</v>
      </c>
      <c r="P4827" t="s">
        <v>92</v>
      </c>
      <c r="Q4827" t="s">
        <v>127</v>
      </c>
      <c r="R4827" t="s">
        <v>115</v>
      </c>
      <c r="S4827" t="s">
        <v>85</v>
      </c>
      <c r="T4827" t="s">
        <v>59</v>
      </c>
      <c r="U4827" t="s">
        <v>143</v>
      </c>
      <c r="V4827">
        <v>39004</v>
      </c>
      <c r="W4827">
        <v>28394</v>
      </c>
      <c r="X4827">
        <v>19</v>
      </c>
      <c r="Y4827">
        <v>15.4</v>
      </c>
      <c r="Z4827">
        <v>32462.71</v>
      </c>
      <c r="AB4827">
        <v>27.56</v>
      </c>
      <c r="AC4827">
        <v>894672.29</v>
      </c>
      <c r="AD4827">
        <v>33853087.869999997</v>
      </c>
      <c r="AE4827">
        <v>279.12</v>
      </c>
      <c r="AF4827">
        <v>9449073886.2700005</v>
      </c>
      <c r="AG4827">
        <v>233052.57</v>
      </c>
      <c r="AH4827">
        <v>0.7</v>
      </c>
      <c r="AI4827">
        <v>9069.23</v>
      </c>
      <c r="AJ4827">
        <v>5.35</v>
      </c>
      <c r="AK4827">
        <v>0</v>
      </c>
      <c r="AL4827">
        <v>0.29499999999999998</v>
      </c>
      <c r="AM4827">
        <v>99866.61</v>
      </c>
      <c r="AN4827">
        <v>558.4</v>
      </c>
      <c r="AO4827">
        <v>441.89</v>
      </c>
      <c r="AP4827">
        <v>246751.38</v>
      </c>
      <c r="AQ4827">
        <v>1483412.08</v>
      </c>
      <c r="AR4827" t="s">
        <v>61</v>
      </c>
      <c r="AS4827" t="s">
        <v>61</v>
      </c>
      <c r="AT4827" t="s">
        <v>62</v>
      </c>
      <c r="AU4827" t="s">
        <v>63</v>
      </c>
    </row>
    <row r="4828" spans="1:47" x14ac:dyDescent="0.25">
      <c r="A4828" t="s">
        <v>6169</v>
      </c>
      <c r="B4828">
        <v>2025</v>
      </c>
      <c r="C4828">
        <v>12</v>
      </c>
      <c r="D4828" t="s">
        <v>119</v>
      </c>
      <c r="E4828" s="1">
        <v>46014</v>
      </c>
      <c r="F4828" s="1">
        <v>46030</v>
      </c>
      <c r="G4828">
        <v>16</v>
      </c>
      <c r="H4828">
        <v>14.9</v>
      </c>
      <c r="I4828" t="s">
        <v>49</v>
      </c>
      <c r="J4828" t="s">
        <v>50</v>
      </c>
      <c r="K4828" t="s">
        <v>51</v>
      </c>
      <c r="L4828">
        <v>2709</v>
      </c>
      <c r="M4828" t="s">
        <v>114</v>
      </c>
      <c r="N4828" t="s">
        <v>106</v>
      </c>
      <c r="O4828" t="s">
        <v>54</v>
      </c>
      <c r="P4828" t="s">
        <v>164</v>
      </c>
      <c r="Q4828" t="s">
        <v>82</v>
      </c>
      <c r="R4828" t="s">
        <v>452</v>
      </c>
      <c r="S4828" t="s">
        <v>186</v>
      </c>
      <c r="T4828" t="s">
        <v>131</v>
      </c>
      <c r="U4828" t="s">
        <v>213</v>
      </c>
      <c r="V4828">
        <v>125591</v>
      </c>
      <c r="W4828">
        <v>75787</v>
      </c>
      <c r="X4828">
        <v>20.7</v>
      </c>
      <c r="Y4828">
        <v>14.7</v>
      </c>
      <c r="Z4828">
        <v>112287.8</v>
      </c>
      <c r="AB4828">
        <v>21.08</v>
      </c>
      <c r="AC4828">
        <v>2367026.8199999998</v>
      </c>
      <c r="AD4828">
        <v>6564344.79</v>
      </c>
      <c r="AE4828">
        <v>281.45</v>
      </c>
      <c r="AF4828">
        <v>1847534841.1500001</v>
      </c>
      <c r="AG4828">
        <v>122697.9</v>
      </c>
      <c r="AH4828">
        <v>0</v>
      </c>
      <c r="AI4828">
        <v>0</v>
      </c>
      <c r="AJ4828">
        <v>13.15</v>
      </c>
      <c r="AK4828">
        <v>863211.34</v>
      </c>
      <c r="AL4828">
        <v>0.20599999999999999</v>
      </c>
      <c r="AM4828">
        <v>13522.55</v>
      </c>
      <c r="AN4828">
        <v>635.4</v>
      </c>
      <c r="AO4828">
        <v>413.94</v>
      </c>
      <c r="AP4828">
        <v>263017.48</v>
      </c>
      <c r="AQ4828">
        <v>2766264.75</v>
      </c>
      <c r="AR4828" t="s">
        <v>124</v>
      </c>
      <c r="AS4828" t="s">
        <v>61</v>
      </c>
      <c r="AT4828" t="s">
        <v>62</v>
      </c>
      <c r="AU4828" t="s">
        <v>63</v>
      </c>
    </row>
    <row r="4829" spans="1:47" x14ac:dyDescent="0.25">
      <c r="A4829" t="s">
        <v>6170</v>
      </c>
      <c r="B4829">
        <v>2023</v>
      </c>
      <c r="C4829">
        <v>8</v>
      </c>
      <c r="D4829" t="s">
        <v>89</v>
      </c>
      <c r="E4829" s="1">
        <v>45163</v>
      </c>
      <c r="F4829" s="1">
        <v>45177</v>
      </c>
      <c r="G4829">
        <v>14</v>
      </c>
      <c r="H4829">
        <v>10</v>
      </c>
      <c r="I4829" t="s">
        <v>49</v>
      </c>
      <c r="J4829" t="s">
        <v>50</v>
      </c>
      <c r="K4829" t="s">
        <v>223</v>
      </c>
      <c r="L4829">
        <v>2710.1109999999999</v>
      </c>
      <c r="M4829" t="s">
        <v>90</v>
      </c>
      <c r="N4829" t="s">
        <v>53</v>
      </c>
      <c r="O4829" t="s">
        <v>107</v>
      </c>
      <c r="P4829" t="s">
        <v>159</v>
      </c>
      <c r="Q4829" t="s">
        <v>92</v>
      </c>
      <c r="R4829" t="s">
        <v>1439</v>
      </c>
      <c r="S4829" t="s">
        <v>123</v>
      </c>
      <c r="T4829" t="s">
        <v>86</v>
      </c>
      <c r="U4829" t="s">
        <v>60</v>
      </c>
      <c r="V4829">
        <v>32842</v>
      </c>
      <c r="W4829">
        <v>18091</v>
      </c>
      <c r="X4829">
        <v>24.9</v>
      </c>
      <c r="Y4829">
        <v>13.8</v>
      </c>
      <c r="Z4829">
        <v>29934.39</v>
      </c>
      <c r="AB4829">
        <v>29.94</v>
      </c>
      <c r="AC4829">
        <v>896235.64</v>
      </c>
      <c r="AD4829">
        <v>31753802.219999999</v>
      </c>
      <c r="AE4829">
        <v>281.52</v>
      </c>
      <c r="AF4829">
        <v>8939330400.9699993</v>
      </c>
      <c r="AG4829">
        <v>40120.400000000001</v>
      </c>
      <c r="AH4829">
        <v>0</v>
      </c>
      <c r="AI4829">
        <v>0</v>
      </c>
      <c r="AJ4829">
        <v>4.0599999999999996</v>
      </c>
      <c r="AK4829">
        <v>1289204.3700000001</v>
      </c>
      <c r="AL4829">
        <v>0.254</v>
      </c>
      <c r="AM4829">
        <v>80654.66</v>
      </c>
      <c r="AO4829">
        <v>575.36</v>
      </c>
      <c r="AP4829">
        <v>380888.32000000001</v>
      </c>
      <c r="AQ4829">
        <v>1397899.02</v>
      </c>
      <c r="AR4829" t="s">
        <v>124</v>
      </c>
      <c r="AS4829" t="s">
        <v>61</v>
      </c>
      <c r="AT4829" t="s">
        <v>293</v>
      </c>
      <c r="AU4829" t="s">
        <v>63</v>
      </c>
    </row>
    <row r="4830" spans="1:47" x14ac:dyDescent="0.25">
      <c r="A4830" t="s">
        <v>6171</v>
      </c>
      <c r="B4830">
        <v>2022</v>
      </c>
      <c r="C4830">
        <v>12</v>
      </c>
      <c r="D4830" t="s">
        <v>119</v>
      </c>
      <c r="E4830" s="1">
        <v>44923</v>
      </c>
      <c r="F4830" s="1">
        <v>44946</v>
      </c>
      <c r="G4830">
        <v>23</v>
      </c>
      <c r="H4830">
        <v>11.5</v>
      </c>
      <c r="I4830" t="s">
        <v>65</v>
      </c>
      <c r="J4830" t="s">
        <v>66</v>
      </c>
      <c r="K4830" t="s">
        <v>67</v>
      </c>
      <c r="L4830">
        <v>8479.8989999999994</v>
      </c>
      <c r="M4830" t="s">
        <v>114</v>
      </c>
      <c r="N4830" t="s">
        <v>81</v>
      </c>
      <c r="O4830" t="s">
        <v>99</v>
      </c>
      <c r="P4830" t="s">
        <v>226</v>
      </c>
      <c r="Q4830" t="s">
        <v>55</v>
      </c>
      <c r="R4830" t="s">
        <v>1703</v>
      </c>
      <c r="S4830" t="s">
        <v>73</v>
      </c>
      <c r="T4830" t="s">
        <v>95</v>
      </c>
      <c r="U4830" t="s">
        <v>259</v>
      </c>
      <c r="V4830">
        <v>5568</v>
      </c>
      <c r="W4830">
        <v>4161</v>
      </c>
      <c r="X4830">
        <v>15.9</v>
      </c>
      <c r="Y4830">
        <v>13.5</v>
      </c>
      <c r="Z4830">
        <v>4461.79</v>
      </c>
      <c r="AB4830">
        <v>13.76</v>
      </c>
      <c r="AC4830">
        <v>61394.23</v>
      </c>
      <c r="AD4830">
        <v>4238388.17</v>
      </c>
      <c r="AE4830">
        <v>214.4</v>
      </c>
      <c r="AF4830">
        <v>908710423.64999998</v>
      </c>
      <c r="AG4830">
        <v>67220.02</v>
      </c>
      <c r="AH4830">
        <v>0</v>
      </c>
      <c r="AI4830">
        <v>0</v>
      </c>
      <c r="AJ4830">
        <v>13.04</v>
      </c>
      <c r="AK4830">
        <v>0</v>
      </c>
      <c r="AL4830">
        <v>0.107</v>
      </c>
      <c r="AM4830">
        <v>4535.08</v>
      </c>
      <c r="AN4830">
        <v>904.7</v>
      </c>
      <c r="AO4830">
        <v>432.61</v>
      </c>
      <c r="AP4830">
        <v>391382.27</v>
      </c>
      <c r="AQ4830">
        <v>524531.6</v>
      </c>
      <c r="AR4830" t="s">
        <v>124</v>
      </c>
      <c r="AS4830" t="s">
        <v>61</v>
      </c>
      <c r="AT4830" t="s">
        <v>62</v>
      </c>
      <c r="AU4830" t="s">
        <v>63</v>
      </c>
    </row>
    <row r="4831" spans="1:47" x14ac:dyDescent="0.25">
      <c r="A4831" t="s">
        <v>6172</v>
      </c>
      <c r="B4831">
        <v>2023</v>
      </c>
      <c r="C4831">
        <v>4</v>
      </c>
      <c r="D4831" t="s">
        <v>77</v>
      </c>
      <c r="E4831" s="1">
        <v>45020</v>
      </c>
      <c r="F4831" s="1">
        <v>45035</v>
      </c>
      <c r="G4831">
        <v>15</v>
      </c>
      <c r="H4831">
        <v>15.6</v>
      </c>
      <c r="I4831" t="s">
        <v>65</v>
      </c>
      <c r="J4831" t="s">
        <v>50</v>
      </c>
      <c r="K4831" t="s">
        <v>51</v>
      </c>
      <c r="L4831">
        <v>2709</v>
      </c>
      <c r="M4831" t="s">
        <v>80</v>
      </c>
      <c r="N4831" t="s">
        <v>69</v>
      </c>
      <c r="O4831" t="s">
        <v>200</v>
      </c>
      <c r="P4831" t="s">
        <v>100</v>
      </c>
      <c r="Q4831" t="s">
        <v>71</v>
      </c>
      <c r="R4831" t="s">
        <v>2211</v>
      </c>
      <c r="S4831" t="s">
        <v>58</v>
      </c>
      <c r="T4831" t="s">
        <v>86</v>
      </c>
      <c r="U4831" t="s">
        <v>60</v>
      </c>
      <c r="V4831">
        <v>195949</v>
      </c>
      <c r="W4831">
        <v>116803</v>
      </c>
      <c r="X4831">
        <v>17.2</v>
      </c>
      <c r="Y4831">
        <v>13.9</v>
      </c>
      <c r="Z4831">
        <v>163194.91</v>
      </c>
      <c r="AB4831">
        <v>17.96</v>
      </c>
      <c r="AC4831">
        <v>2930980.58</v>
      </c>
      <c r="AD4831">
        <v>9564853.6799999997</v>
      </c>
      <c r="AE4831">
        <v>285.02999999999997</v>
      </c>
      <c r="AF4831">
        <v>2726270244.4099998</v>
      </c>
      <c r="AG4831">
        <v>138635.81</v>
      </c>
      <c r="AH4831">
        <v>0</v>
      </c>
      <c r="AI4831">
        <v>0</v>
      </c>
      <c r="AJ4831">
        <v>13.12</v>
      </c>
      <c r="AK4831">
        <v>0</v>
      </c>
      <c r="AL4831">
        <v>0.18099999999999999</v>
      </c>
      <c r="AM4831">
        <v>17312.39</v>
      </c>
      <c r="AN4831">
        <v>525.79999999999995</v>
      </c>
      <c r="AO4831">
        <v>560.27</v>
      </c>
      <c r="AP4831">
        <v>294589.96999999997</v>
      </c>
      <c r="AQ4831">
        <v>3381518.75</v>
      </c>
      <c r="AR4831" t="s">
        <v>61</v>
      </c>
      <c r="AS4831" t="s">
        <v>61</v>
      </c>
      <c r="AT4831" t="s">
        <v>62</v>
      </c>
      <c r="AU4831" t="s">
        <v>63</v>
      </c>
    </row>
    <row r="4832" spans="1:47" x14ac:dyDescent="0.25">
      <c r="A4832" t="s">
        <v>6173</v>
      </c>
      <c r="B4832">
        <v>2022</v>
      </c>
      <c r="C4832">
        <v>3</v>
      </c>
      <c r="D4832" t="s">
        <v>48</v>
      </c>
      <c r="E4832" s="1">
        <v>44642</v>
      </c>
      <c r="F4832" s="1">
        <v>44659</v>
      </c>
      <c r="G4832">
        <v>17</v>
      </c>
      <c r="H4832">
        <v>20.3</v>
      </c>
      <c r="I4832" t="s">
        <v>65</v>
      </c>
      <c r="J4832" t="s">
        <v>50</v>
      </c>
      <c r="K4832" t="s">
        <v>120</v>
      </c>
      <c r="L4832">
        <v>2710.1921000000002</v>
      </c>
      <c r="M4832" t="s">
        <v>52</v>
      </c>
      <c r="N4832" t="s">
        <v>106</v>
      </c>
      <c r="O4832" t="s">
        <v>107</v>
      </c>
      <c r="P4832" t="s">
        <v>70</v>
      </c>
      <c r="Q4832" t="s">
        <v>150</v>
      </c>
      <c r="R4832" t="s">
        <v>2813</v>
      </c>
      <c r="S4832" t="s">
        <v>123</v>
      </c>
      <c r="T4832" t="s">
        <v>59</v>
      </c>
      <c r="U4832" t="s">
        <v>181</v>
      </c>
      <c r="V4832">
        <v>25616</v>
      </c>
      <c r="W4832">
        <v>18439</v>
      </c>
      <c r="X4832">
        <v>23.5</v>
      </c>
      <c r="Y4832">
        <v>12.5</v>
      </c>
      <c r="Z4832">
        <v>21046.15</v>
      </c>
      <c r="AB4832">
        <v>38.47</v>
      </c>
      <c r="AC4832">
        <v>809645.39</v>
      </c>
      <c r="AD4832">
        <v>14348423.220000001</v>
      </c>
      <c r="AE4832">
        <v>215.18</v>
      </c>
      <c r="AF4832">
        <v>3087493708.48</v>
      </c>
      <c r="AG4832">
        <v>106628.97</v>
      </c>
      <c r="AH4832">
        <v>0</v>
      </c>
      <c r="AI4832">
        <v>0</v>
      </c>
      <c r="AJ4832">
        <v>19.54</v>
      </c>
      <c r="AK4832">
        <v>0</v>
      </c>
      <c r="AL4832">
        <v>0.24</v>
      </c>
      <c r="AM4832">
        <v>34436.22</v>
      </c>
      <c r="AN4832">
        <v>338.7</v>
      </c>
      <c r="AO4832">
        <v>450.32</v>
      </c>
      <c r="AP4832">
        <v>152523.38</v>
      </c>
      <c r="AQ4832">
        <v>1103233.96</v>
      </c>
      <c r="AR4832" t="s">
        <v>61</v>
      </c>
      <c r="AS4832" t="s">
        <v>61</v>
      </c>
      <c r="AT4832" t="s">
        <v>62</v>
      </c>
      <c r="AU4832" t="s">
        <v>63</v>
      </c>
    </row>
    <row r="4833" spans="1:47" x14ac:dyDescent="0.25">
      <c r="A4833" t="s">
        <v>6174</v>
      </c>
      <c r="B4833">
        <v>2020</v>
      </c>
      <c r="C4833">
        <v>3</v>
      </c>
      <c r="D4833" t="s">
        <v>48</v>
      </c>
      <c r="E4833" s="1">
        <v>43905</v>
      </c>
      <c r="F4833" s="1">
        <v>43910</v>
      </c>
      <c r="G4833">
        <v>5</v>
      </c>
      <c r="I4833" t="s">
        <v>49</v>
      </c>
      <c r="J4833" t="s">
        <v>50</v>
      </c>
      <c r="K4833" t="s">
        <v>145</v>
      </c>
      <c r="L4833">
        <v>2710.19</v>
      </c>
      <c r="M4833" t="s">
        <v>114</v>
      </c>
      <c r="N4833" t="s">
        <v>106</v>
      </c>
      <c r="O4833" t="s">
        <v>54</v>
      </c>
      <c r="P4833" t="s">
        <v>55</v>
      </c>
      <c r="Q4833" t="s">
        <v>184</v>
      </c>
      <c r="R4833" t="s">
        <v>395</v>
      </c>
      <c r="S4833" t="s">
        <v>170</v>
      </c>
      <c r="T4833" t="s">
        <v>162</v>
      </c>
      <c r="U4833" t="s">
        <v>96</v>
      </c>
      <c r="V4833">
        <v>81161</v>
      </c>
      <c r="W4833">
        <v>59889</v>
      </c>
      <c r="X4833">
        <v>24.7</v>
      </c>
      <c r="Y4833">
        <v>11.2</v>
      </c>
      <c r="Z4833">
        <v>76270.5</v>
      </c>
      <c r="AB4833">
        <v>32.119999999999997</v>
      </c>
      <c r="AC4833">
        <v>2449808.46</v>
      </c>
      <c r="AD4833">
        <v>64742976.630000003</v>
      </c>
      <c r="AE4833">
        <v>164.19</v>
      </c>
      <c r="AF4833">
        <v>10630149332.879999</v>
      </c>
      <c r="AG4833">
        <v>122052.52</v>
      </c>
      <c r="AH4833">
        <v>0.6</v>
      </c>
      <c r="AI4833">
        <v>9249.23</v>
      </c>
      <c r="AJ4833">
        <v>15.13</v>
      </c>
      <c r="AK4833">
        <v>9795612.3599999994</v>
      </c>
      <c r="AL4833">
        <v>0.13900000000000001</v>
      </c>
      <c r="AM4833">
        <v>89992.74</v>
      </c>
      <c r="AN4833">
        <v>211.9</v>
      </c>
      <c r="AO4833">
        <v>664.48</v>
      </c>
      <c r="AP4833">
        <v>140803.31</v>
      </c>
      <c r="AQ4833">
        <v>2811906.26</v>
      </c>
      <c r="AR4833" t="s">
        <v>61</v>
      </c>
      <c r="AS4833" t="s">
        <v>61</v>
      </c>
      <c r="AT4833" t="s">
        <v>62</v>
      </c>
      <c r="AU4833" t="s">
        <v>63</v>
      </c>
    </row>
    <row r="4834" spans="1:47" x14ac:dyDescent="0.25">
      <c r="A4834" t="s">
        <v>6175</v>
      </c>
      <c r="B4834">
        <v>2021</v>
      </c>
      <c r="C4834">
        <v>8</v>
      </c>
      <c r="D4834" t="s">
        <v>89</v>
      </c>
      <c r="E4834" s="1">
        <v>44411</v>
      </c>
      <c r="F4834" s="1">
        <v>44429</v>
      </c>
      <c r="G4834">
        <v>18</v>
      </c>
      <c r="H4834">
        <v>5.3</v>
      </c>
      <c r="I4834" t="s">
        <v>65</v>
      </c>
      <c r="J4834" t="s">
        <v>134</v>
      </c>
      <c r="K4834" t="s">
        <v>135</v>
      </c>
      <c r="L4834">
        <v>9999.0098999999991</v>
      </c>
      <c r="M4834" t="s">
        <v>52</v>
      </c>
      <c r="N4834" t="s">
        <v>106</v>
      </c>
      <c r="O4834" t="s">
        <v>200</v>
      </c>
      <c r="P4834" t="s">
        <v>128</v>
      </c>
      <c r="Q4834" t="s">
        <v>83</v>
      </c>
      <c r="R4834" t="s">
        <v>2923</v>
      </c>
      <c r="S4834" t="s">
        <v>137</v>
      </c>
      <c r="T4834" t="s">
        <v>131</v>
      </c>
      <c r="U4834" t="s">
        <v>60</v>
      </c>
      <c r="V4834">
        <v>8961</v>
      </c>
      <c r="W4834">
        <v>6398</v>
      </c>
      <c r="X4834">
        <v>13</v>
      </c>
      <c r="Y4834">
        <v>11.7</v>
      </c>
      <c r="Z4834">
        <v>7285.71</v>
      </c>
      <c r="AB4834">
        <v>13.95</v>
      </c>
      <c r="AC4834">
        <v>101635.65</v>
      </c>
      <c r="AD4834">
        <v>4818404.3099999996</v>
      </c>
      <c r="AE4834">
        <v>170.32</v>
      </c>
      <c r="AF4834">
        <v>820670622.08000004</v>
      </c>
      <c r="AG4834">
        <v>224905.88</v>
      </c>
      <c r="AH4834">
        <v>2.4</v>
      </c>
      <c r="AI4834">
        <v>32330.51</v>
      </c>
      <c r="AJ4834">
        <v>12.87</v>
      </c>
      <c r="AK4834">
        <v>0</v>
      </c>
      <c r="AL4834">
        <v>0.113</v>
      </c>
      <c r="AM4834">
        <v>5444.8</v>
      </c>
      <c r="AN4834">
        <v>869.2</v>
      </c>
      <c r="AO4834">
        <v>625.12</v>
      </c>
      <c r="AP4834">
        <v>543354.30000000005</v>
      </c>
      <c r="AQ4834">
        <v>907671.14</v>
      </c>
      <c r="AR4834" t="s">
        <v>61</v>
      </c>
      <c r="AS4834" t="s">
        <v>61</v>
      </c>
      <c r="AT4834" t="s">
        <v>62</v>
      </c>
      <c r="AU4834" t="s">
        <v>63</v>
      </c>
    </row>
    <row r="4835" spans="1:47" x14ac:dyDescent="0.25">
      <c r="A4835" t="s">
        <v>6176</v>
      </c>
      <c r="B4835">
        <v>2020</v>
      </c>
      <c r="C4835">
        <v>11</v>
      </c>
      <c r="D4835" t="s">
        <v>119</v>
      </c>
      <c r="E4835" s="1">
        <v>44142</v>
      </c>
      <c r="F4835" s="1">
        <v>44157</v>
      </c>
      <c r="G4835">
        <v>15</v>
      </c>
      <c r="H4835">
        <v>19.600000000000001</v>
      </c>
      <c r="I4835" t="s">
        <v>65</v>
      </c>
      <c r="J4835" t="s">
        <v>50</v>
      </c>
      <c r="K4835" t="s">
        <v>51</v>
      </c>
      <c r="L4835">
        <v>2709</v>
      </c>
      <c r="M4835" t="s">
        <v>68</v>
      </c>
      <c r="N4835" t="s">
        <v>53</v>
      </c>
      <c r="O4835" t="s">
        <v>200</v>
      </c>
      <c r="P4835" t="s">
        <v>92</v>
      </c>
      <c r="Q4835" t="s">
        <v>83</v>
      </c>
      <c r="R4835" t="s">
        <v>773</v>
      </c>
      <c r="S4835" t="s">
        <v>170</v>
      </c>
      <c r="T4835" t="s">
        <v>102</v>
      </c>
      <c r="U4835" t="s">
        <v>166</v>
      </c>
      <c r="V4835">
        <v>130979</v>
      </c>
      <c r="W4835">
        <v>93364</v>
      </c>
      <c r="X4835">
        <v>5.3</v>
      </c>
      <c r="Y4835">
        <v>15.9</v>
      </c>
      <c r="Z4835">
        <v>103709.28</v>
      </c>
      <c r="AB4835">
        <v>9.85</v>
      </c>
      <c r="AC4835">
        <v>1021536.41</v>
      </c>
      <c r="AD4835">
        <v>8964630.1600000001</v>
      </c>
      <c r="AE4835">
        <v>162.91</v>
      </c>
      <c r="AF4835">
        <v>1460427899.3699999</v>
      </c>
      <c r="AG4835">
        <v>122898.79</v>
      </c>
      <c r="AH4835">
        <v>1.9</v>
      </c>
      <c r="AI4835">
        <v>36367.760000000002</v>
      </c>
      <c r="AJ4835">
        <v>4.21</v>
      </c>
      <c r="AK4835">
        <v>0</v>
      </c>
      <c r="AL4835">
        <v>0.35</v>
      </c>
      <c r="AM4835">
        <v>31376.21</v>
      </c>
      <c r="AN4835">
        <v>597.79999999999995</v>
      </c>
      <c r="AO4835">
        <v>457.41</v>
      </c>
      <c r="AP4835">
        <v>273439.7</v>
      </c>
      <c r="AQ4835">
        <v>1485618.87</v>
      </c>
      <c r="AR4835" t="s">
        <v>61</v>
      </c>
      <c r="AS4835" t="s">
        <v>61</v>
      </c>
      <c r="AT4835" t="s">
        <v>62</v>
      </c>
      <c r="AU4835" t="s">
        <v>63</v>
      </c>
    </row>
    <row r="4836" spans="1:47" x14ac:dyDescent="0.25">
      <c r="A4836" t="s">
        <v>6177</v>
      </c>
      <c r="B4836">
        <v>2021</v>
      </c>
      <c r="C4836">
        <v>5</v>
      </c>
      <c r="D4836" t="s">
        <v>77</v>
      </c>
      <c r="E4836" s="1">
        <v>44324</v>
      </c>
      <c r="F4836" s="1">
        <v>44358</v>
      </c>
      <c r="G4836">
        <v>34</v>
      </c>
      <c r="H4836">
        <v>8.6</v>
      </c>
      <c r="I4836" t="s">
        <v>49</v>
      </c>
      <c r="J4836" t="s">
        <v>66</v>
      </c>
      <c r="K4836" t="s">
        <v>245</v>
      </c>
      <c r="L4836">
        <v>8905.9</v>
      </c>
      <c r="M4836" t="s">
        <v>114</v>
      </c>
      <c r="N4836" t="s">
        <v>69</v>
      </c>
      <c r="O4836" t="s">
        <v>189</v>
      </c>
      <c r="P4836" t="s">
        <v>127</v>
      </c>
      <c r="Q4836" t="s">
        <v>56</v>
      </c>
      <c r="R4836" t="s">
        <v>2092</v>
      </c>
      <c r="S4836" t="s">
        <v>137</v>
      </c>
      <c r="T4836" t="s">
        <v>148</v>
      </c>
      <c r="U4836" t="s">
        <v>87</v>
      </c>
      <c r="V4836">
        <v>9841</v>
      </c>
      <c r="W4836">
        <v>7025</v>
      </c>
      <c r="X4836">
        <v>16.100000000000001</v>
      </c>
      <c r="Y4836">
        <v>12.1</v>
      </c>
      <c r="Z4836">
        <v>7585.13</v>
      </c>
      <c r="AB4836">
        <v>17.62</v>
      </c>
      <c r="AC4836">
        <v>133649.99</v>
      </c>
      <c r="AD4836">
        <v>3096098.36</v>
      </c>
      <c r="AE4836">
        <v>172.04</v>
      </c>
      <c r="AF4836">
        <v>532652761.85000002</v>
      </c>
      <c r="AG4836">
        <v>151263.82</v>
      </c>
      <c r="AH4836">
        <v>0</v>
      </c>
      <c r="AI4836">
        <v>0</v>
      </c>
      <c r="AJ4836">
        <v>21.09</v>
      </c>
      <c r="AK4836">
        <v>652967.14</v>
      </c>
      <c r="AL4836">
        <v>0.26700000000000002</v>
      </c>
      <c r="AM4836">
        <v>8266.58</v>
      </c>
      <c r="AN4836">
        <v>1486.1</v>
      </c>
      <c r="AO4836">
        <v>720.25</v>
      </c>
      <c r="AP4836">
        <v>1070363.52</v>
      </c>
      <c r="AQ4836">
        <v>1363543.91</v>
      </c>
      <c r="AR4836" t="s">
        <v>61</v>
      </c>
      <c r="AS4836" t="s">
        <v>61</v>
      </c>
      <c r="AT4836" t="s">
        <v>62</v>
      </c>
      <c r="AU4836" t="s">
        <v>117</v>
      </c>
    </row>
    <row r="4837" spans="1:47" x14ac:dyDescent="0.25">
      <c r="A4837" t="s">
        <v>6178</v>
      </c>
      <c r="B4837">
        <v>2024</v>
      </c>
      <c r="C4837">
        <v>8</v>
      </c>
      <c r="D4837" t="s">
        <v>89</v>
      </c>
      <c r="E4837" s="1">
        <v>45509</v>
      </c>
      <c r="F4837" s="1">
        <v>45539</v>
      </c>
      <c r="G4837">
        <v>30</v>
      </c>
      <c r="H4837">
        <v>20.9</v>
      </c>
      <c r="I4837" t="s">
        <v>65</v>
      </c>
      <c r="J4837" t="s">
        <v>78</v>
      </c>
      <c r="K4837" t="s">
        <v>177</v>
      </c>
      <c r="L4837">
        <v>1001.99</v>
      </c>
      <c r="M4837" t="s">
        <v>80</v>
      </c>
      <c r="N4837" t="s">
        <v>53</v>
      </c>
      <c r="O4837" t="s">
        <v>107</v>
      </c>
      <c r="P4837" t="s">
        <v>128</v>
      </c>
      <c r="Q4837" t="s">
        <v>71</v>
      </c>
      <c r="R4837" t="s">
        <v>180</v>
      </c>
      <c r="S4837" t="s">
        <v>130</v>
      </c>
      <c r="T4837" t="s">
        <v>148</v>
      </c>
      <c r="U4837" t="s">
        <v>132</v>
      </c>
      <c r="V4837">
        <v>64962</v>
      </c>
      <c r="W4837">
        <v>41051</v>
      </c>
      <c r="X4837">
        <v>16.600000000000001</v>
      </c>
      <c r="Y4837">
        <v>12.9</v>
      </c>
      <c r="Z4837">
        <v>56411.94</v>
      </c>
      <c r="AB4837">
        <v>20.95</v>
      </c>
      <c r="AC4837">
        <v>1181830.1399999999</v>
      </c>
      <c r="AD4837">
        <v>24914897.420000002</v>
      </c>
      <c r="AE4837">
        <v>281.20999999999998</v>
      </c>
      <c r="AF4837">
        <v>7006318303.4799995</v>
      </c>
      <c r="AG4837">
        <v>160768.43</v>
      </c>
      <c r="AH4837">
        <v>1.1000000000000001</v>
      </c>
      <c r="AI4837">
        <v>10872.03</v>
      </c>
      <c r="AJ4837">
        <v>18.829999999999998</v>
      </c>
      <c r="AK4837">
        <v>0</v>
      </c>
      <c r="AL4837">
        <v>0.106</v>
      </c>
      <c r="AM4837">
        <v>26409.79</v>
      </c>
      <c r="AN4837">
        <v>910.8</v>
      </c>
      <c r="AO4837">
        <v>587.54</v>
      </c>
      <c r="AP4837">
        <v>535131.43000000005</v>
      </c>
      <c r="AQ4837">
        <v>1915011.82</v>
      </c>
      <c r="AR4837" t="s">
        <v>61</v>
      </c>
      <c r="AS4837" t="s">
        <v>61</v>
      </c>
      <c r="AT4837" t="s">
        <v>62</v>
      </c>
      <c r="AU4837" t="s">
        <v>63</v>
      </c>
    </row>
    <row r="4838" spans="1:47" x14ac:dyDescent="0.25">
      <c r="A4838" t="s">
        <v>6179</v>
      </c>
      <c r="B4838">
        <v>2021</v>
      </c>
      <c r="C4838">
        <v>4</v>
      </c>
      <c r="D4838" t="s">
        <v>77</v>
      </c>
      <c r="E4838" s="1">
        <v>44312</v>
      </c>
      <c r="F4838" s="1">
        <v>44334</v>
      </c>
      <c r="G4838">
        <v>22</v>
      </c>
      <c r="H4838">
        <v>1.6</v>
      </c>
      <c r="I4838" t="s">
        <v>49</v>
      </c>
      <c r="J4838" t="s">
        <v>78</v>
      </c>
      <c r="K4838" t="s">
        <v>79</v>
      </c>
      <c r="L4838">
        <v>1005.9</v>
      </c>
      <c r="M4838" t="s">
        <v>52</v>
      </c>
      <c r="N4838" t="s">
        <v>53</v>
      </c>
      <c r="O4838" t="s">
        <v>91</v>
      </c>
      <c r="P4838" t="s">
        <v>159</v>
      </c>
      <c r="Q4838" t="s">
        <v>128</v>
      </c>
      <c r="R4838" t="s">
        <v>426</v>
      </c>
      <c r="S4838" t="s">
        <v>85</v>
      </c>
      <c r="T4838" t="s">
        <v>59</v>
      </c>
      <c r="U4838" t="s">
        <v>166</v>
      </c>
      <c r="V4838">
        <v>45994</v>
      </c>
      <c r="W4838">
        <v>31698</v>
      </c>
      <c r="X4838">
        <v>8.8000000000000007</v>
      </c>
      <c r="Y4838">
        <v>10.9</v>
      </c>
      <c r="Z4838">
        <v>42503.81</v>
      </c>
      <c r="AB4838">
        <v>19.850000000000001</v>
      </c>
      <c r="AC4838">
        <v>843700.63</v>
      </c>
      <c r="AD4838">
        <v>40460651.850000001</v>
      </c>
      <c r="AE4838">
        <v>166.07</v>
      </c>
      <c r="AF4838">
        <v>6719300452.7299995</v>
      </c>
      <c r="AG4838">
        <v>140051.49</v>
      </c>
      <c r="AH4838">
        <v>0</v>
      </c>
      <c r="AI4838">
        <v>0</v>
      </c>
      <c r="AJ4838">
        <v>7.78</v>
      </c>
      <c r="AK4838">
        <v>3147838.71</v>
      </c>
      <c r="AL4838">
        <v>5.1999999999999998E-2</v>
      </c>
      <c r="AM4838">
        <v>21039.54</v>
      </c>
      <c r="AN4838">
        <v>861.7</v>
      </c>
      <c r="AO4838">
        <v>532.69000000000005</v>
      </c>
      <c r="AP4838">
        <v>459018.97</v>
      </c>
      <c r="AQ4838">
        <v>1463810.63</v>
      </c>
      <c r="AR4838" t="s">
        <v>61</v>
      </c>
      <c r="AS4838" t="s">
        <v>61</v>
      </c>
      <c r="AT4838" t="s">
        <v>62</v>
      </c>
      <c r="AU4838" t="s">
        <v>63</v>
      </c>
    </row>
    <row r="4839" spans="1:47" x14ac:dyDescent="0.25">
      <c r="A4839" t="s">
        <v>6180</v>
      </c>
      <c r="B4839">
        <v>2020</v>
      </c>
      <c r="C4839">
        <v>6</v>
      </c>
      <c r="D4839" t="s">
        <v>77</v>
      </c>
      <c r="E4839" s="1">
        <v>44012</v>
      </c>
      <c r="F4839" s="1">
        <v>44026</v>
      </c>
      <c r="G4839">
        <v>14</v>
      </c>
      <c r="H4839">
        <v>18.100000000000001</v>
      </c>
      <c r="I4839" t="s">
        <v>65</v>
      </c>
      <c r="J4839" t="s">
        <v>50</v>
      </c>
      <c r="K4839" t="s">
        <v>120</v>
      </c>
      <c r="L4839">
        <v>2710.1921000000002</v>
      </c>
      <c r="M4839" t="s">
        <v>98</v>
      </c>
      <c r="N4839" t="s">
        <v>106</v>
      </c>
      <c r="O4839" t="s">
        <v>99</v>
      </c>
      <c r="P4839" t="s">
        <v>92</v>
      </c>
      <c r="Q4839" t="s">
        <v>55</v>
      </c>
      <c r="R4839" t="s">
        <v>989</v>
      </c>
      <c r="S4839" t="s">
        <v>123</v>
      </c>
      <c r="T4839" t="s">
        <v>131</v>
      </c>
      <c r="U4839" t="s">
        <v>103</v>
      </c>
      <c r="V4839">
        <v>28744</v>
      </c>
      <c r="W4839">
        <v>21220</v>
      </c>
      <c r="X4839">
        <v>17.7</v>
      </c>
      <c r="Y4839">
        <v>10.3</v>
      </c>
      <c r="Z4839">
        <v>27021.17</v>
      </c>
      <c r="AB4839">
        <v>14.57</v>
      </c>
      <c r="AC4839">
        <v>393698.45</v>
      </c>
      <c r="AD4839">
        <v>9476054.1099999994</v>
      </c>
      <c r="AE4839">
        <v>158.85</v>
      </c>
      <c r="AF4839">
        <v>1505271195.3699999</v>
      </c>
      <c r="AG4839">
        <v>37578.050000000003</v>
      </c>
      <c r="AH4839">
        <v>0</v>
      </c>
      <c r="AI4839">
        <v>0</v>
      </c>
      <c r="AJ4839">
        <v>6.65</v>
      </c>
      <c r="AK4839">
        <v>0</v>
      </c>
      <c r="AL4839">
        <v>0.111</v>
      </c>
      <c r="AM4839">
        <v>10518.42</v>
      </c>
      <c r="AN4839">
        <v>297.39999999999998</v>
      </c>
      <c r="AO4839">
        <v>577.11</v>
      </c>
      <c r="AP4839">
        <v>171632.51</v>
      </c>
      <c r="AQ4839">
        <v>613427.43000000005</v>
      </c>
      <c r="AR4839" t="s">
        <v>61</v>
      </c>
      <c r="AS4839" t="s">
        <v>61</v>
      </c>
      <c r="AT4839" t="s">
        <v>62</v>
      </c>
      <c r="AU4839" t="s">
        <v>63</v>
      </c>
    </row>
    <row r="4840" spans="1:47" x14ac:dyDescent="0.25">
      <c r="A4840" t="s">
        <v>6181</v>
      </c>
      <c r="B4840">
        <v>2021</v>
      </c>
      <c r="C4840">
        <v>5</v>
      </c>
      <c r="D4840" t="s">
        <v>77</v>
      </c>
      <c r="E4840" s="1">
        <v>44334</v>
      </c>
      <c r="F4840" s="1">
        <v>44340</v>
      </c>
      <c r="G4840">
        <v>6</v>
      </c>
      <c r="H4840">
        <v>10.5</v>
      </c>
      <c r="I4840" t="s">
        <v>65</v>
      </c>
      <c r="J4840" t="s">
        <v>50</v>
      </c>
      <c r="K4840" t="s">
        <v>139</v>
      </c>
      <c r="L4840">
        <v>2710.1210999999998</v>
      </c>
      <c r="M4840" t="s">
        <v>90</v>
      </c>
      <c r="N4840" t="s">
        <v>106</v>
      </c>
      <c r="O4840" t="s">
        <v>54</v>
      </c>
      <c r="P4840" t="s">
        <v>226</v>
      </c>
      <c r="Q4840" t="s">
        <v>174</v>
      </c>
      <c r="R4840" t="s">
        <v>2327</v>
      </c>
      <c r="S4840" t="s">
        <v>142</v>
      </c>
      <c r="T4840" t="s">
        <v>148</v>
      </c>
      <c r="U4840" t="s">
        <v>60</v>
      </c>
      <c r="V4840">
        <v>77209</v>
      </c>
      <c r="W4840">
        <v>50341</v>
      </c>
      <c r="X4840">
        <v>20.8</v>
      </c>
      <c r="Y4840">
        <v>10</v>
      </c>
      <c r="Z4840">
        <v>64915.62</v>
      </c>
      <c r="AB4840">
        <v>40.35</v>
      </c>
      <c r="AC4840">
        <v>2619345.27</v>
      </c>
      <c r="AD4840">
        <v>49558531.780000001</v>
      </c>
      <c r="AE4840">
        <v>169.23</v>
      </c>
      <c r="AF4840">
        <v>8386790333.1300001</v>
      </c>
      <c r="AG4840">
        <v>49739.08</v>
      </c>
      <c r="AH4840">
        <v>3.2</v>
      </c>
      <c r="AI4840">
        <v>77049</v>
      </c>
      <c r="AJ4840">
        <v>7.64</v>
      </c>
      <c r="AK4840">
        <v>0</v>
      </c>
      <c r="AL4840">
        <v>0.104</v>
      </c>
      <c r="AM4840">
        <v>51540.87</v>
      </c>
      <c r="AN4840">
        <v>167.3</v>
      </c>
      <c r="AO4840">
        <v>603.23</v>
      </c>
      <c r="AP4840">
        <v>100920.38</v>
      </c>
      <c r="AQ4840">
        <v>2898594.6</v>
      </c>
      <c r="AR4840" t="s">
        <v>61</v>
      </c>
      <c r="AS4840" t="s">
        <v>61</v>
      </c>
      <c r="AT4840" t="s">
        <v>62</v>
      </c>
      <c r="AU4840" t="s">
        <v>63</v>
      </c>
    </row>
    <row r="4841" spans="1:47" x14ac:dyDescent="0.25">
      <c r="A4841" t="s">
        <v>6182</v>
      </c>
      <c r="B4841">
        <v>2023</v>
      </c>
      <c r="C4841">
        <v>10</v>
      </c>
      <c r="D4841" t="s">
        <v>119</v>
      </c>
      <c r="E4841" s="1">
        <v>45205</v>
      </c>
      <c r="F4841" s="1">
        <v>45228</v>
      </c>
      <c r="G4841">
        <v>23</v>
      </c>
      <c r="H4841">
        <v>19.899999999999999</v>
      </c>
      <c r="I4841" t="s">
        <v>49</v>
      </c>
      <c r="J4841" t="s">
        <v>66</v>
      </c>
      <c r="K4841" t="s">
        <v>251</v>
      </c>
      <c r="L4841">
        <v>8543.7000000000007</v>
      </c>
      <c r="M4841" t="s">
        <v>68</v>
      </c>
      <c r="N4841" t="s">
        <v>69</v>
      </c>
      <c r="O4841" t="s">
        <v>99</v>
      </c>
      <c r="P4841" t="s">
        <v>230</v>
      </c>
      <c r="Q4841" t="s">
        <v>82</v>
      </c>
      <c r="R4841" t="s">
        <v>3448</v>
      </c>
      <c r="S4841" t="s">
        <v>156</v>
      </c>
      <c r="T4841" t="s">
        <v>95</v>
      </c>
      <c r="U4841" t="s">
        <v>96</v>
      </c>
      <c r="V4841">
        <v>18357</v>
      </c>
      <c r="W4841">
        <v>12162</v>
      </c>
      <c r="X4841">
        <v>6.2</v>
      </c>
      <c r="Y4841">
        <v>12.8</v>
      </c>
      <c r="Z4841">
        <v>16177.95</v>
      </c>
      <c r="AA4841">
        <v>1155</v>
      </c>
      <c r="AB4841">
        <v>2528.17</v>
      </c>
      <c r="AC4841">
        <v>2920036.35</v>
      </c>
      <c r="AD4841">
        <v>65423306.240000002</v>
      </c>
      <c r="AE4841">
        <v>282.33</v>
      </c>
      <c r="AF4841">
        <v>18470962050.740002</v>
      </c>
      <c r="AG4841">
        <v>174456.43</v>
      </c>
      <c r="AH4841">
        <v>0</v>
      </c>
      <c r="AI4841">
        <v>0</v>
      </c>
      <c r="AJ4841">
        <v>1.91</v>
      </c>
      <c r="AK4841">
        <v>1249585.1499999999</v>
      </c>
      <c r="AL4841">
        <v>0.33600000000000002</v>
      </c>
      <c r="AM4841">
        <v>219822.31</v>
      </c>
      <c r="AN4841">
        <v>998.2</v>
      </c>
      <c r="AO4841">
        <v>671.28</v>
      </c>
      <c r="AP4841">
        <v>670071.69999999995</v>
      </c>
      <c r="AQ4841">
        <v>3984386.79</v>
      </c>
      <c r="AR4841" t="s">
        <v>61</v>
      </c>
      <c r="AS4841" t="s">
        <v>61</v>
      </c>
      <c r="AT4841" t="s">
        <v>62</v>
      </c>
      <c r="AU4841" t="s">
        <v>63</v>
      </c>
    </row>
    <row r="4842" spans="1:47" x14ac:dyDescent="0.25">
      <c r="A4842" t="s">
        <v>6183</v>
      </c>
      <c r="B4842">
        <v>2020</v>
      </c>
      <c r="C4842">
        <v>5</v>
      </c>
      <c r="D4842" t="s">
        <v>77</v>
      </c>
      <c r="E4842" s="1">
        <v>43976</v>
      </c>
      <c r="F4842" s="1">
        <v>44003</v>
      </c>
      <c r="G4842">
        <v>27</v>
      </c>
      <c r="H4842">
        <v>19.100000000000001</v>
      </c>
      <c r="I4842" t="s">
        <v>65</v>
      </c>
      <c r="J4842" t="s">
        <v>112</v>
      </c>
      <c r="K4842" t="s">
        <v>340</v>
      </c>
      <c r="L4842">
        <v>7208.39</v>
      </c>
      <c r="M4842" t="s">
        <v>68</v>
      </c>
      <c r="N4842" t="s">
        <v>53</v>
      </c>
      <c r="O4842" t="s">
        <v>54</v>
      </c>
      <c r="P4842" t="s">
        <v>128</v>
      </c>
      <c r="Q4842" t="s">
        <v>164</v>
      </c>
      <c r="R4842" t="s">
        <v>2065</v>
      </c>
      <c r="S4842" t="s">
        <v>73</v>
      </c>
      <c r="T4842" t="s">
        <v>102</v>
      </c>
      <c r="U4842" t="s">
        <v>132</v>
      </c>
      <c r="V4842">
        <v>4852</v>
      </c>
      <c r="W4842">
        <v>2831</v>
      </c>
      <c r="X4842">
        <v>15.6</v>
      </c>
      <c r="Y4842">
        <v>13.2</v>
      </c>
      <c r="Z4842">
        <v>3969.69</v>
      </c>
      <c r="AB4842">
        <v>13.48</v>
      </c>
      <c r="AC4842">
        <v>53511.42</v>
      </c>
      <c r="AD4842">
        <v>1649961.95</v>
      </c>
      <c r="AE4842">
        <v>161.41</v>
      </c>
      <c r="AF4842">
        <v>266320358.34999999</v>
      </c>
      <c r="AG4842">
        <v>239790.24</v>
      </c>
      <c r="AH4842">
        <v>0</v>
      </c>
      <c r="AI4842">
        <v>0</v>
      </c>
      <c r="AJ4842">
        <v>3.32</v>
      </c>
      <c r="AK4842">
        <v>0</v>
      </c>
      <c r="AL4842">
        <v>0.20300000000000001</v>
      </c>
      <c r="AM4842">
        <v>3349.42</v>
      </c>
      <c r="AN4842">
        <v>1345.1</v>
      </c>
      <c r="AO4842">
        <v>358.86</v>
      </c>
      <c r="AP4842">
        <v>482702.59</v>
      </c>
      <c r="AQ4842">
        <v>779353.67</v>
      </c>
      <c r="AR4842" t="s">
        <v>61</v>
      </c>
      <c r="AS4842" t="s">
        <v>61</v>
      </c>
      <c r="AT4842" t="s">
        <v>62</v>
      </c>
      <c r="AU4842" t="s">
        <v>63</v>
      </c>
    </row>
    <row r="4843" spans="1:47" x14ac:dyDescent="0.25">
      <c r="A4843" t="s">
        <v>6184</v>
      </c>
      <c r="B4843">
        <v>2022</v>
      </c>
      <c r="C4843">
        <v>3</v>
      </c>
      <c r="D4843" t="s">
        <v>48</v>
      </c>
      <c r="E4843" s="1">
        <v>44643</v>
      </c>
      <c r="F4843" s="1">
        <v>44666</v>
      </c>
      <c r="G4843">
        <v>23</v>
      </c>
      <c r="H4843">
        <v>16.600000000000001</v>
      </c>
      <c r="I4843" t="s">
        <v>49</v>
      </c>
      <c r="J4843" t="s">
        <v>78</v>
      </c>
      <c r="K4843" t="s">
        <v>158</v>
      </c>
      <c r="L4843">
        <v>1006.3</v>
      </c>
      <c r="M4843" t="s">
        <v>52</v>
      </c>
      <c r="N4843" t="s">
        <v>106</v>
      </c>
      <c r="O4843" t="s">
        <v>91</v>
      </c>
      <c r="P4843" t="s">
        <v>108</v>
      </c>
      <c r="Q4843" t="s">
        <v>82</v>
      </c>
      <c r="R4843" t="s">
        <v>3302</v>
      </c>
      <c r="S4843" t="s">
        <v>161</v>
      </c>
      <c r="T4843" t="s">
        <v>86</v>
      </c>
      <c r="U4843" t="s">
        <v>87</v>
      </c>
      <c r="V4843">
        <v>22084</v>
      </c>
      <c r="W4843">
        <v>15542</v>
      </c>
      <c r="X4843">
        <v>10.8</v>
      </c>
      <c r="Y4843">
        <v>10.6</v>
      </c>
      <c r="Z4843">
        <v>17729.03</v>
      </c>
      <c r="AB4843">
        <v>17.63</v>
      </c>
      <c r="AC4843">
        <v>312562.8</v>
      </c>
      <c r="AD4843">
        <v>6321994.8099999996</v>
      </c>
      <c r="AE4843">
        <v>216.31</v>
      </c>
      <c r="AF4843">
        <v>1367510697.3499999</v>
      </c>
      <c r="AG4843">
        <v>68955.97</v>
      </c>
      <c r="AH4843">
        <v>0.7</v>
      </c>
      <c r="AI4843">
        <v>16499.060000000001</v>
      </c>
      <c r="AJ4843">
        <v>6.59</v>
      </c>
      <c r="AK4843">
        <v>416619.46</v>
      </c>
      <c r="AL4843">
        <v>5.5E-2</v>
      </c>
      <c r="AM4843">
        <v>3477.1</v>
      </c>
      <c r="AN4843">
        <v>1102.5999999999999</v>
      </c>
      <c r="AO4843">
        <v>512.12</v>
      </c>
      <c r="AP4843">
        <v>564663.51</v>
      </c>
      <c r="AQ4843">
        <v>966158.44</v>
      </c>
      <c r="AR4843" t="s">
        <v>61</v>
      </c>
      <c r="AS4843" t="s">
        <v>61</v>
      </c>
      <c r="AT4843" t="s">
        <v>62</v>
      </c>
      <c r="AU4843" t="s">
        <v>117</v>
      </c>
    </row>
    <row r="4844" spans="1:47" x14ac:dyDescent="0.25">
      <c r="A4844" t="s">
        <v>6185</v>
      </c>
      <c r="B4844">
        <v>2022</v>
      </c>
      <c r="C4844">
        <v>2</v>
      </c>
      <c r="D4844" t="s">
        <v>48</v>
      </c>
      <c r="E4844" s="1">
        <v>44610</v>
      </c>
      <c r="F4844" s="1">
        <v>44630</v>
      </c>
      <c r="G4844">
        <v>20</v>
      </c>
      <c r="H4844">
        <v>13.6</v>
      </c>
      <c r="I4844" t="s">
        <v>65</v>
      </c>
      <c r="J4844" t="s">
        <v>112</v>
      </c>
      <c r="K4844" t="s">
        <v>340</v>
      </c>
      <c r="L4844">
        <v>7208.39</v>
      </c>
      <c r="M4844" t="s">
        <v>68</v>
      </c>
      <c r="N4844" t="s">
        <v>69</v>
      </c>
      <c r="O4844" t="s">
        <v>54</v>
      </c>
      <c r="P4844" t="s">
        <v>56</v>
      </c>
      <c r="Q4844" t="s">
        <v>127</v>
      </c>
      <c r="R4844" t="s">
        <v>1495</v>
      </c>
      <c r="S4844" t="s">
        <v>73</v>
      </c>
      <c r="T4844" t="s">
        <v>102</v>
      </c>
      <c r="U4844" t="s">
        <v>96</v>
      </c>
      <c r="V4844">
        <v>14162</v>
      </c>
      <c r="W4844">
        <v>9851</v>
      </c>
      <c r="X4844">
        <v>17.2</v>
      </c>
      <c r="Y4844">
        <v>14.3</v>
      </c>
      <c r="Z4844">
        <v>12908.25</v>
      </c>
      <c r="AB4844">
        <v>30.07</v>
      </c>
      <c r="AC4844">
        <v>388151.08</v>
      </c>
      <c r="AD4844">
        <v>6165754.7000000002</v>
      </c>
      <c r="AE4844">
        <v>217.12</v>
      </c>
      <c r="AF4844">
        <v>1338708660.46</v>
      </c>
      <c r="AG4844">
        <v>146173.79</v>
      </c>
      <c r="AH4844">
        <v>0</v>
      </c>
      <c r="AI4844">
        <v>0</v>
      </c>
      <c r="AJ4844">
        <v>8.43</v>
      </c>
      <c r="AK4844">
        <v>0</v>
      </c>
      <c r="AL4844">
        <v>0.182</v>
      </c>
      <c r="AM4844">
        <v>11221.67</v>
      </c>
      <c r="AN4844">
        <v>827.9</v>
      </c>
      <c r="AO4844">
        <v>659.21</v>
      </c>
      <c r="AP4844">
        <v>545759.96</v>
      </c>
      <c r="AQ4844">
        <v>1091306.5</v>
      </c>
      <c r="AR4844" t="s">
        <v>61</v>
      </c>
      <c r="AS4844" t="s">
        <v>61</v>
      </c>
      <c r="AT4844" t="s">
        <v>62</v>
      </c>
      <c r="AU4844" t="s">
        <v>63</v>
      </c>
    </row>
    <row r="4845" spans="1:47" x14ac:dyDescent="0.25">
      <c r="A4845" t="s">
        <v>6186</v>
      </c>
      <c r="B4845">
        <v>2023</v>
      </c>
      <c r="C4845">
        <v>4</v>
      </c>
      <c r="D4845" t="s">
        <v>77</v>
      </c>
      <c r="E4845" s="1">
        <v>45026</v>
      </c>
      <c r="F4845" s="1">
        <v>45044</v>
      </c>
      <c r="G4845">
        <v>18</v>
      </c>
      <c r="H4845">
        <v>9.1</v>
      </c>
      <c r="I4845" t="s">
        <v>49</v>
      </c>
      <c r="J4845" t="s">
        <v>112</v>
      </c>
      <c r="K4845" t="s">
        <v>126</v>
      </c>
      <c r="L4845">
        <v>2701.12</v>
      </c>
      <c r="M4845" t="s">
        <v>114</v>
      </c>
      <c r="N4845" t="s">
        <v>53</v>
      </c>
      <c r="O4845" t="s">
        <v>189</v>
      </c>
      <c r="P4845" t="s">
        <v>196</v>
      </c>
      <c r="Q4845" t="s">
        <v>226</v>
      </c>
      <c r="R4845" t="s">
        <v>1096</v>
      </c>
      <c r="S4845" t="s">
        <v>130</v>
      </c>
      <c r="T4845" t="s">
        <v>59</v>
      </c>
      <c r="U4845" t="s">
        <v>75</v>
      </c>
      <c r="V4845">
        <v>71920</v>
      </c>
      <c r="W4845">
        <v>41965</v>
      </c>
      <c r="X4845">
        <v>15.9</v>
      </c>
      <c r="Y4845">
        <v>11.4</v>
      </c>
      <c r="Z4845">
        <v>57234.13</v>
      </c>
      <c r="AB4845">
        <v>10.09</v>
      </c>
      <c r="AC4845">
        <v>577492.37</v>
      </c>
      <c r="AD4845">
        <v>7171436.4900000002</v>
      </c>
      <c r="AE4845">
        <v>283.48</v>
      </c>
      <c r="AF4845">
        <v>2032958816.1900001</v>
      </c>
      <c r="AG4845">
        <v>240720.66</v>
      </c>
      <c r="AH4845">
        <v>0.1</v>
      </c>
      <c r="AI4845">
        <v>1387.88</v>
      </c>
      <c r="AJ4845">
        <v>12.75</v>
      </c>
      <c r="AK4845">
        <v>914358.15</v>
      </c>
      <c r="AL4845">
        <v>0.153</v>
      </c>
      <c r="AM4845">
        <v>10972.3</v>
      </c>
      <c r="AN4845">
        <v>452.1</v>
      </c>
      <c r="AO4845">
        <v>584.08000000000004</v>
      </c>
      <c r="AP4845">
        <v>264062.57</v>
      </c>
      <c r="AQ4845">
        <v>1094635.78</v>
      </c>
      <c r="AR4845" t="s">
        <v>61</v>
      </c>
      <c r="AS4845" t="s">
        <v>61</v>
      </c>
      <c r="AT4845" t="s">
        <v>62</v>
      </c>
      <c r="AU4845" t="s">
        <v>63</v>
      </c>
    </row>
    <row r="4846" spans="1:47" x14ac:dyDescent="0.25">
      <c r="A4846" t="s">
        <v>6187</v>
      </c>
      <c r="B4846">
        <v>2025</v>
      </c>
      <c r="C4846">
        <v>3</v>
      </c>
      <c r="D4846" t="s">
        <v>48</v>
      </c>
      <c r="E4846" s="1">
        <v>45729</v>
      </c>
      <c r="F4846" s="1">
        <v>45744</v>
      </c>
      <c r="G4846">
        <v>15</v>
      </c>
      <c r="H4846">
        <v>20.5</v>
      </c>
      <c r="I4846" t="s">
        <v>49</v>
      </c>
      <c r="J4846" t="s">
        <v>50</v>
      </c>
      <c r="K4846" t="s">
        <v>51</v>
      </c>
      <c r="L4846">
        <v>2709</v>
      </c>
      <c r="M4846" t="s">
        <v>114</v>
      </c>
      <c r="N4846" t="s">
        <v>81</v>
      </c>
      <c r="O4846" t="s">
        <v>99</v>
      </c>
      <c r="P4846" t="s">
        <v>93</v>
      </c>
      <c r="Q4846" t="s">
        <v>226</v>
      </c>
      <c r="R4846" t="s">
        <v>1405</v>
      </c>
      <c r="S4846" t="s">
        <v>58</v>
      </c>
      <c r="T4846" t="s">
        <v>59</v>
      </c>
      <c r="U4846" t="s">
        <v>132</v>
      </c>
      <c r="V4846">
        <v>317675</v>
      </c>
      <c r="W4846">
        <v>210802</v>
      </c>
      <c r="X4846">
        <v>13.9</v>
      </c>
      <c r="Y4846">
        <v>13</v>
      </c>
      <c r="Z4846">
        <v>253215.91</v>
      </c>
      <c r="AB4846">
        <v>20.66</v>
      </c>
      <c r="AC4846">
        <v>5231440.7</v>
      </c>
      <c r="AD4846">
        <v>24584732.699999999</v>
      </c>
      <c r="AE4846">
        <v>282.29000000000002</v>
      </c>
      <c r="AF4846">
        <v>6940024193.8800001</v>
      </c>
      <c r="AG4846">
        <v>224563.12</v>
      </c>
      <c r="AH4846">
        <v>0</v>
      </c>
      <c r="AI4846">
        <v>0</v>
      </c>
      <c r="AJ4846">
        <v>9.15</v>
      </c>
      <c r="AK4846">
        <v>2249503.04</v>
      </c>
      <c r="AL4846">
        <v>0.29099999999999998</v>
      </c>
      <c r="AM4846">
        <v>71541.570000000007</v>
      </c>
      <c r="AN4846">
        <v>503.2</v>
      </c>
      <c r="AO4846">
        <v>408.23</v>
      </c>
      <c r="AP4846">
        <v>205421.34</v>
      </c>
      <c r="AQ4846">
        <v>5732966.7300000004</v>
      </c>
      <c r="AR4846" t="s">
        <v>61</v>
      </c>
      <c r="AS4846" t="s">
        <v>61</v>
      </c>
      <c r="AT4846" t="s">
        <v>62</v>
      </c>
      <c r="AU4846" t="s">
        <v>63</v>
      </c>
    </row>
    <row r="4847" spans="1:47" x14ac:dyDescent="0.25">
      <c r="A4847" t="s">
        <v>6188</v>
      </c>
      <c r="B4847">
        <v>2025</v>
      </c>
      <c r="C4847">
        <v>9</v>
      </c>
      <c r="D4847" t="s">
        <v>89</v>
      </c>
      <c r="E4847" s="1">
        <v>45913</v>
      </c>
      <c r="F4847" s="1">
        <v>45923</v>
      </c>
      <c r="G4847">
        <v>10</v>
      </c>
      <c r="H4847">
        <v>6.6</v>
      </c>
      <c r="I4847" t="s">
        <v>49</v>
      </c>
      <c r="J4847" t="s">
        <v>112</v>
      </c>
      <c r="K4847" t="s">
        <v>340</v>
      </c>
      <c r="L4847">
        <v>7208.39</v>
      </c>
      <c r="M4847" t="s">
        <v>90</v>
      </c>
      <c r="N4847" t="s">
        <v>168</v>
      </c>
      <c r="O4847" t="s">
        <v>99</v>
      </c>
      <c r="P4847" t="s">
        <v>131</v>
      </c>
      <c r="Q4847" t="s">
        <v>82</v>
      </c>
      <c r="R4847" t="s">
        <v>2907</v>
      </c>
      <c r="S4847" t="s">
        <v>73</v>
      </c>
      <c r="T4847" t="s">
        <v>187</v>
      </c>
      <c r="U4847" t="s">
        <v>103</v>
      </c>
      <c r="V4847">
        <v>15024</v>
      </c>
      <c r="W4847">
        <v>10902</v>
      </c>
      <c r="X4847">
        <v>17.7</v>
      </c>
      <c r="Y4847">
        <v>10.1</v>
      </c>
      <c r="Z4847">
        <v>11729.14</v>
      </c>
      <c r="AB4847">
        <v>39.17</v>
      </c>
      <c r="AC4847">
        <v>459430.41</v>
      </c>
      <c r="AD4847">
        <v>8067185.2000000002</v>
      </c>
      <c r="AE4847">
        <v>282.64</v>
      </c>
      <c r="AF4847">
        <v>2280109224.9299998</v>
      </c>
      <c r="AG4847">
        <v>151563.38</v>
      </c>
      <c r="AH4847">
        <v>0.5</v>
      </c>
      <c r="AI4847">
        <v>7476.98</v>
      </c>
      <c r="AJ4847">
        <v>22.91</v>
      </c>
      <c r="AK4847">
        <v>1848192.13</v>
      </c>
      <c r="AL4847">
        <v>0.159</v>
      </c>
      <c r="AM4847">
        <v>12826.82</v>
      </c>
      <c r="AN4847">
        <v>180</v>
      </c>
      <c r="AO4847">
        <v>385.74</v>
      </c>
      <c r="AP4847">
        <v>69433.2</v>
      </c>
      <c r="AQ4847">
        <v>700730.79</v>
      </c>
      <c r="AR4847" t="s">
        <v>61</v>
      </c>
      <c r="AS4847" t="s">
        <v>61</v>
      </c>
      <c r="AT4847" t="s">
        <v>293</v>
      </c>
      <c r="AU4847" t="s">
        <v>117</v>
      </c>
    </row>
    <row r="4848" spans="1:47" x14ac:dyDescent="0.25">
      <c r="A4848" t="s">
        <v>6189</v>
      </c>
      <c r="B4848">
        <v>2023</v>
      </c>
      <c r="C4848">
        <v>10</v>
      </c>
      <c r="D4848" t="s">
        <v>119</v>
      </c>
      <c r="E4848" s="1">
        <v>45224</v>
      </c>
      <c r="F4848" s="1">
        <v>45250</v>
      </c>
      <c r="G4848">
        <v>26</v>
      </c>
      <c r="H4848">
        <v>2.2000000000000002</v>
      </c>
      <c r="I4848" t="s">
        <v>49</v>
      </c>
      <c r="J4848" t="s">
        <v>78</v>
      </c>
      <c r="K4848" t="s">
        <v>177</v>
      </c>
      <c r="L4848">
        <v>1001.99</v>
      </c>
      <c r="M4848" t="s">
        <v>68</v>
      </c>
      <c r="N4848" t="s">
        <v>69</v>
      </c>
      <c r="O4848" t="s">
        <v>189</v>
      </c>
      <c r="P4848" t="s">
        <v>121</v>
      </c>
      <c r="Q4848" t="s">
        <v>128</v>
      </c>
      <c r="R4848" t="s">
        <v>645</v>
      </c>
      <c r="S4848" t="s">
        <v>130</v>
      </c>
      <c r="T4848" t="s">
        <v>102</v>
      </c>
      <c r="U4848" t="s">
        <v>75</v>
      </c>
      <c r="V4848">
        <v>65002</v>
      </c>
      <c r="W4848">
        <v>43658</v>
      </c>
      <c r="X4848">
        <v>7.3</v>
      </c>
      <c r="Y4848">
        <v>14.9</v>
      </c>
      <c r="Z4848">
        <v>56214.3</v>
      </c>
      <c r="AB4848">
        <v>13.73</v>
      </c>
      <c r="AC4848">
        <v>771822.34</v>
      </c>
      <c r="AD4848">
        <v>12056280.92</v>
      </c>
      <c r="AE4848">
        <v>288.95</v>
      </c>
      <c r="AF4848">
        <v>3483662371.8299999</v>
      </c>
      <c r="AG4848">
        <v>209652.87</v>
      </c>
      <c r="AH4848">
        <v>0.3</v>
      </c>
      <c r="AI4848">
        <v>5843.7</v>
      </c>
      <c r="AJ4848">
        <v>16.47</v>
      </c>
      <c r="AK4848">
        <v>1985669.47</v>
      </c>
      <c r="AL4848">
        <v>0.20399999999999999</v>
      </c>
      <c r="AM4848">
        <v>24594.81</v>
      </c>
      <c r="AN4848">
        <v>1401.7</v>
      </c>
      <c r="AO4848">
        <v>700.64</v>
      </c>
      <c r="AP4848">
        <v>982087.09</v>
      </c>
      <c r="AQ4848">
        <v>1994000.81</v>
      </c>
      <c r="AR4848" t="s">
        <v>61</v>
      </c>
      <c r="AS4848" t="s">
        <v>61</v>
      </c>
      <c r="AT4848" t="s">
        <v>62</v>
      </c>
      <c r="AU4848" t="s">
        <v>63</v>
      </c>
    </row>
    <row r="4849" spans="1:47" x14ac:dyDescent="0.25">
      <c r="A4849" t="s">
        <v>6190</v>
      </c>
      <c r="B4849">
        <v>2025</v>
      </c>
      <c r="C4849">
        <v>10</v>
      </c>
      <c r="D4849" t="s">
        <v>119</v>
      </c>
      <c r="E4849" s="1">
        <v>45948</v>
      </c>
      <c r="F4849" s="1">
        <v>45966</v>
      </c>
      <c r="G4849">
        <v>18</v>
      </c>
      <c r="H4849">
        <v>13.9</v>
      </c>
      <c r="I4849" t="s">
        <v>65</v>
      </c>
      <c r="J4849" t="s">
        <v>50</v>
      </c>
      <c r="K4849" t="s">
        <v>120</v>
      </c>
      <c r="L4849">
        <v>2710.1921000000002</v>
      </c>
      <c r="M4849" t="s">
        <v>52</v>
      </c>
      <c r="N4849" t="s">
        <v>106</v>
      </c>
      <c r="O4849" t="s">
        <v>99</v>
      </c>
      <c r="P4849" t="s">
        <v>100</v>
      </c>
      <c r="Q4849" t="s">
        <v>150</v>
      </c>
      <c r="R4849" t="s">
        <v>274</v>
      </c>
      <c r="S4849" t="s">
        <v>123</v>
      </c>
      <c r="T4849" t="s">
        <v>131</v>
      </c>
      <c r="U4849" t="s">
        <v>259</v>
      </c>
      <c r="V4849">
        <v>62525</v>
      </c>
      <c r="W4849">
        <v>45343</v>
      </c>
      <c r="X4849">
        <v>10.5</v>
      </c>
      <c r="Y4849">
        <v>12</v>
      </c>
      <c r="Z4849">
        <v>52396.59</v>
      </c>
      <c r="AB4849">
        <v>26.28</v>
      </c>
      <c r="AC4849">
        <v>1376982.39</v>
      </c>
      <c r="AD4849">
        <v>25835186.629999999</v>
      </c>
      <c r="AE4849">
        <v>281.64999999999998</v>
      </c>
      <c r="AF4849">
        <v>7276480314.3400002</v>
      </c>
      <c r="AG4849">
        <v>62375.79</v>
      </c>
      <c r="AH4849">
        <v>2.9</v>
      </c>
      <c r="AI4849">
        <v>24786.28</v>
      </c>
      <c r="AJ4849">
        <v>16.18</v>
      </c>
      <c r="AK4849">
        <v>0</v>
      </c>
      <c r="AL4849">
        <v>0.28599999999999998</v>
      </c>
      <c r="AM4849">
        <v>73888.63</v>
      </c>
      <c r="AN4849">
        <v>959.9</v>
      </c>
      <c r="AO4849">
        <v>438.53</v>
      </c>
      <c r="AP4849">
        <v>420944.95</v>
      </c>
      <c r="AQ4849">
        <v>1958978.04</v>
      </c>
      <c r="AR4849" t="s">
        <v>61</v>
      </c>
      <c r="AS4849" t="s">
        <v>61</v>
      </c>
      <c r="AT4849" t="s">
        <v>62</v>
      </c>
      <c r="AU4849" t="s">
        <v>63</v>
      </c>
    </row>
    <row r="4850" spans="1:47" x14ac:dyDescent="0.25">
      <c r="A4850" t="s">
        <v>6191</v>
      </c>
      <c r="B4850">
        <v>2025</v>
      </c>
      <c r="C4850">
        <v>4</v>
      </c>
      <c r="D4850" t="s">
        <v>77</v>
      </c>
      <c r="E4850" s="1">
        <v>45755</v>
      </c>
      <c r="F4850" s="1">
        <v>45786</v>
      </c>
      <c r="G4850">
        <v>31</v>
      </c>
      <c r="H4850">
        <v>1.8</v>
      </c>
      <c r="I4850" t="s">
        <v>65</v>
      </c>
      <c r="J4850" t="s">
        <v>66</v>
      </c>
      <c r="K4850" t="s">
        <v>251</v>
      </c>
      <c r="L4850">
        <v>8543.7000000000007</v>
      </c>
      <c r="M4850" t="s">
        <v>80</v>
      </c>
      <c r="N4850" t="s">
        <v>81</v>
      </c>
      <c r="O4850" t="s">
        <v>200</v>
      </c>
      <c r="P4850" t="s">
        <v>184</v>
      </c>
      <c r="Q4850" t="s">
        <v>159</v>
      </c>
      <c r="R4850" t="s">
        <v>2367</v>
      </c>
      <c r="S4850" t="s">
        <v>156</v>
      </c>
      <c r="T4850" t="s">
        <v>59</v>
      </c>
      <c r="U4850" t="s">
        <v>75</v>
      </c>
      <c r="V4850">
        <v>28339</v>
      </c>
      <c r="W4850">
        <v>19212</v>
      </c>
      <c r="X4850">
        <v>10.7</v>
      </c>
      <c r="Y4850">
        <v>11.7</v>
      </c>
      <c r="Z4850">
        <v>22433.599999999999</v>
      </c>
      <c r="AA4850">
        <v>1602</v>
      </c>
      <c r="AB4850">
        <v>4125.53</v>
      </c>
      <c r="AC4850">
        <v>6609099.0599999996</v>
      </c>
      <c r="AD4850">
        <v>21625317.390000001</v>
      </c>
      <c r="AE4850">
        <v>281.32</v>
      </c>
      <c r="AF4850">
        <v>6083634288.1499996</v>
      </c>
      <c r="AG4850">
        <v>191113.9</v>
      </c>
      <c r="AH4850">
        <v>2.7</v>
      </c>
      <c r="AI4850">
        <v>32415.119999999999</v>
      </c>
      <c r="AJ4850">
        <v>5.57</v>
      </c>
      <c r="AK4850">
        <v>0</v>
      </c>
      <c r="AL4850">
        <v>0.193</v>
      </c>
      <c r="AM4850">
        <v>41736.86</v>
      </c>
      <c r="AN4850">
        <v>1652.7</v>
      </c>
      <c r="AO4850">
        <v>667.97</v>
      </c>
      <c r="AP4850">
        <v>1103954.02</v>
      </c>
      <c r="AQ4850">
        <v>7978318.96</v>
      </c>
      <c r="AR4850" t="s">
        <v>61</v>
      </c>
      <c r="AS4850" t="s">
        <v>61</v>
      </c>
      <c r="AT4850" t="s">
        <v>62</v>
      </c>
      <c r="AU4850" t="s">
        <v>63</v>
      </c>
    </row>
    <row r="4851" spans="1:47" x14ac:dyDescent="0.25">
      <c r="A4851" t="s">
        <v>6192</v>
      </c>
      <c r="B4851">
        <v>2026</v>
      </c>
      <c r="C4851">
        <v>1</v>
      </c>
      <c r="D4851" t="s">
        <v>48</v>
      </c>
      <c r="E4851" s="1">
        <v>46027</v>
      </c>
      <c r="F4851" s="1">
        <v>46038</v>
      </c>
      <c r="G4851">
        <v>11</v>
      </c>
      <c r="H4851">
        <v>14.6</v>
      </c>
      <c r="I4851" t="s">
        <v>65</v>
      </c>
      <c r="J4851" t="s">
        <v>50</v>
      </c>
      <c r="K4851" t="s">
        <v>223</v>
      </c>
      <c r="L4851">
        <v>2710.1109999999999</v>
      </c>
      <c r="M4851" t="s">
        <v>68</v>
      </c>
      <c r="N4851" t="s">
        <v>53</v>
      </c>
      <c r="O4851" t="s">
        <v>200</v>
      </c>
      <c r="P4851" t="s">
        <v>128</v>
      </c>
      <c r="Q4851" t="s">
        <v>55</v>
      </c>
      <c r="R4851" t="s">
        <v>1844</v>
      </c>
      <c r="S4851" t="s">
        <v>123</v>
      </c>
      <c r="T4851" t="s">
        <v>102</v>
      </c>
      <c r="U4851" t="s">
        <v>213</v>
      </c>
      <c r="V4851">
        <v>69651</v>
      </c>
      <c r="W4851">
        <v>47362</v>
      </c>
      <c r="X4851">
        <v>15.6</v>
      </c>
      <c r="Y4851">
        <v>15.5</v>
      </c>
      <c r="Z4851">
        <v>58919.6</v>
      </c>
      <c r="AB4851">
        <v>27.39</v>
      </c>
      <c r="AC4851">
        <v>1613807.84</v>
      </c>
      <c r="AD4851">
        <v>42792127.090000004</v>
      </c>
      <c r="AE4851">
        <v>285.05</v>
      </c>
      <c r="AF4851">
        <v>12197895827</v>
      </c>
      <c r="AG4851">
        <v>106070.19</v>
      </c>
      <c r="AH4851">
        <v>1</v>
      </c>
      <c r="AI4851">
        <v>20982.93</v>
      </c>
      <c r="AJ4851">
        <v>11.1</v>
      </c>
      <c r="AK4851">
        <v>0</v>
      </c>
      <c r="AL4851">
        <v>0.13900000000000001</v>
      </c>
      <c r="AM4851">
        <v>59481.06</v>
      </c>
      <c r="AN4851">
        <v>528.79999999999995</v>
      </c>
      <c r="AO4851">
        <v>351.37</v>
      </c>
      <c r="AP4851">
        <v>185804.46</v>
      </c>
      <c r="AQ4851">
        <v>1986146.48</v>
      </c>
      <c r="AR4851" t="s">
        <v>61</v>
      </c>
      <c r="AS4851" t="s">
        <v>61</v>
      </c>
      <c r="AT4851" t="s">
        <v>62</v>
      </c>
      <c r="AU4851" t="s">
        <v>63</v>
      </c>
    </row>
    <row r="4852" spans="1:47" x14ac:dyDescent="0.25">
      <c r="A4852" t="s">
        <v>6193</v>
      </c>
      <c r="B4852">
        <v>2023</v>
      </c>
      <c r="C4852">
        <v>2</v>
      </c>
      <c r="D4852" t="s">
        <v>48</v>
      </c>
      <c r="E4852" s="1">
        <v>44978</v>
      </c>
      <c r="F4852" s="1">
        <v>45006</v>
      </c>
      <c r="G4852">
        <v>28</v>
      </c>
      <c r="H4852">
        <v>10.7</v>
      </c>
      <c r="I4852" t="s">
        <v>49</v>
      </c>
      <c r="J4852" t="s">
        <v>78</v>
      </c>
      <c r="K4852" t="s">
        <v>315</v>
      </c>
      <c r="L4852">
        <v>1511.9</v>
      </c>
      <c r="M4852" t="s">
        <v>114</v>
      </c>
      <c r="N4852" t="s">
        <v>69</v>
      </c>
      <c r="O4852" t="s">
        <v>107</v>
      </c>
      <c r="P4852" t="s">
        <v>204</v>
      </c>
      <c r="Q4852" t="s">
        <v>226</v>
      </c>
      <c r="R4852" t="s">
        <v>4633</v>
      </c>
      <c r="S4852" t="s">
        <v>85</v>
      </c>
      <c r="T4852" t="s">
        <v>59</v>
      </c>
      <c r="U4852" t="s">
        <v>213</v>
      </c>
      <c r="V4852">
        <v>46934</v>
      </c>
      <c r="W4852">
        <v>31247</v>
      </c>
      <c r="X4852">
        <v>20.9</v>
      </c>
      <c r="Y4852">
        <v>13.4</v>
      </c>
      <c r="Z4852">
        <v>44361.86</v>
      </c>
      <c r="AB4852">
        <v>21.06</v>
      </c>
      <c r="AC4852">
        <v>934260.77</v>
      </c>
      <c r="AD4852">
        <v>49427097.170000002</v>
      </c>
      <c r="AE4852">
        <v>285.02999999999997</v>
      </c>
      <c r="AF4852">
        <v>14088205506.370001</v>
      </c>
      <c r="AG4852">
        <v>19974.12</v>
      </c>
      <c r="AH4852">
        <v>0</v>
      </c>
      <c r="AI4852">
        <v>0</v>
      </c>
      <c r="AJ4852">
        <v>16.899999999999999</v>
      </c>
      <c r="AK4852">
        <v>8353179.4199999999</v>
      </c>
      <c r="AL4852">
        <v>0.154</v>
      </c>
      <c r="AM4852">
        <v>76117.73</v>
      </c>
      <c r="AN4852">
        <v>699.2</v>
      </c>
      <c r="AO4852">
        <v>375.18</v>
      </c>
      <c r="AP4852">
        <v>262325.86</v>
      </c>
      <c r="AQ4852">
        <v>1292678.48</v>
      </c>
      <c r="AR4852" t="s">
        <v>61</v>
      </c>
      <c r="AS4852" t="s">
        <v>61</v>
      </c>
      <c r="AT4852" t="s">
        <v>293</v>
      </c>
      <c r="AU4852" t="s">
        <v>63</v>
      </c>
    </row>
    <row r="4853" spans="1:47" x14ac:dyDescent="0.25">
      <c r="A4853" t="s">
        <v>6194</v>
      </c>
      <c r="B4853">
        <v>2020</v>
      </c>
      <c r="C4853">
        <v>11</v>
      </c>
      <c r="D4853" t="s">
        <v>119</v>
      </c>
      <c r="E4853" s="1">
        <v>44153</v>
      </c>
      <c r="F4853" s="1">
        <v>44161</v>
      </c>
      <c r="G4853">
        <v>8</v>
      </c>
      <c r="H4853">
        <v>17.3</v>
      </c>
      <c r="I4853" t="s">
        <v>49</v>
      </c>
      <c r="J4853" t="s">
        <v>78</v>
      </c>
      <c r="K4853" t="s">
        <v>158</v>
      </c>
      <c r="L4853">
        <v>1006.3</v>
      </c>
      <c r="M4853" t="s">
        <v>114</v>
      </c>
      <c r="N4853" t="s">
        <v>81</v>
      </c>
      <c r="O4853" t="s">
        <v>107</v>
      </c>
      <c r="P4853" t="s">
        <v>140</v>
      </c>
      <c r="Q4853" t="s">
        <v>128</v>
      </c>
      <c r="R4853" t="s">
        <v>2115</v>
      </c>
      <c r="S4853" t="s">
        <v>161</v>
      </c>
      <c r="T4853" t="s">
        <v>95</v>
      </c>
      <c r="U4853" t="s">
        <v>75</v>
      </c>
      <c r="V4853">
        <v>28302</v>
      </c>
      <c r="W4853">
        <v>18125</v>
      </c>
      <c r="X4853">
        <v>19.3</v>
      </c>
      <c r="Y4853">
        <v>11.1</v>
      </c>
      <c r="Z4853">
        <v>26226.87</v>
      </c>
      <c r="AB4853">
        <v>19.3</v>
      </c>
      <c r="AC4853">
        <v>506178.59</v>
      </c>
      <c r="AD4853">
        <v>25572247.32</v>
      </c>
      <c r="AE4853">
        <v>162.52000000000001</v>
      </c>
      <c r="AF4853">
        <v>4156001634.4499998</v>
      </c>
      <c r="AG4853">
        <v>73843.64</v>
      </c>
      <c r="AH4853">
        <v>1.9</v>
      </c>
      <c r="AI4853">
        <v>46408.14</v>
      </c>
      <c r="AJ4853">
        <v>3.45</v>
      </c>
      <c r="AK4853">
        <v>882242.53</v>
      </c>
      <c r="AL4853">
        <v>0.16500000000000001</v>
      </c>
      <c r="AM4853">
        <v>42194.21</v>
      </c>
      <c r="AN4853">
        <v>139.6</v>
      </c>
      <c r="AO4853">
        <v>732.14</v>
      </c>
      <c r="AP4853">
        <v>102206.74</v>
      </c>
      <c r="AQ4853">
        <v>770831.32</v>
      </c>
      <c r="AR4853" t="s">
        <v>61</v>
      </c>
      <c r="AS4853" t="s">
        <v>61</v>
      </c>
      <c r="AT4853" t="s">
        <v>62</v>
      </c>
      <c r="AU4853" t="s">
        <v>63</v>
      </c>
    </row>
    <row r="4854" spans="1:47" x14ac:dyDescent="0.25">
      <c r="A4854" t="s">
        <v>6195</v>
      </c>
      <c r="B4854">
        <v>2026</v>
      </c>
      <c r="C4854">
        <v>2</v>
      </c>
      <c r="D4854" t="s">
        <v>48</v>
      </c>
      <c r="E4854" s="1">
        <v>46058</v>
      </c>
      <c r="F4854" s="1">
        <v>46065</v>
      </c>
      <c r="G4854">
        <v>7</v>
      </c>
      <c r="H4854">
        <v>3.5</v>
      </c>
      <c r="I4854" t="s">
        <v>49</v>
      </c>
      <c r="J4854" t="s">
        <v>50</v>
      </c>
      <c r="K4854" t="s">
        <v>183</v>
      </c>
      <c r="L4854">
        <v>2710.19</v>
      </c>
      <c r="M4854" t="s">
        <v>90</v>
      </c>
      <c r="N4854" t="s">
        <v>168</v>
      </c>
      <c r="O4854" t="s">
        <v>99</v>
      </c>
      <c r="P4854" t="s">
        <v>159</v>
      </c>
      <c r="Q4854" t="s">
        <v>100</v>
      </c>
      <c r="R4854" t="s">
        <v>2534</v>
      </c>
      <c r="S4854" t="s">
        <v>186</v>
      </c>
      <c r="T4854" t="s">
        <v>86</v>
      </c>
      <c r="U4854" t="s">
        <v>181</v>
      </c>
      <c r="V4854">
        <v>127801</v>
      </c>
      <c r="W4854">
        <v>79044</v>
      </c>
      <c r="X4854">
        <v>7</v>
      </c>
      <c r="Y4854">
        <v>15.2</v>
      </c>
      <c r="Z4854">
        <v>103598.91</v>
      </c>
      <c r="AB4854">
        <v>16.79</v>
      </c>
      <c r="AC4854">
        <v>1739425.7</v>
      </c>
      <c r="AD4854">
        <v>54030975.520000003</v>
      </c>
      <c r="AE4854">
        <v>279.04000000000002</v>
      </c>
      <c r="AF4854">
        <v>15076803409.1</v>
      </c>
      <c r="AG4854">
        <v>25107.46</v>
      </c>
      <c r="AH4854">
        <v>2</v>
      </c>
      <c r="AI4854">
        <v>46682.44</v>
      </c>
      <c r="AJ4854">
        <v>14.69</v>
      </c>
      <c r="AK4854">
        <v>7937150.2999999998</v>
      </c>
      <c r="AL4854">
        <v>0.33</v>
      </c>
      <c r="AM4854">
        <v>178302.22</v>
      </c>
      <c r="AN4854">
        <v>260.39999999999998</v>
      </c>
      <c r="AO4854">
        <v>607.84</v>
      </c>
      <c r="AP4854">
        <v>158281.54</v>
      </c>
      <c r="AQ4854">
        <v>2147799.36</v>
      </c>
      <c r="AR4854" t="s">
        <v>61</v>
      </c>
      <c r="AS4854" t="s">
        <v>61</v>
      </c>
      <c r="AT4854" t="s">
        <v>62</v>
      </c>
      <c r="AU4854" t="s">
        <v>63</v>
      </c>
    </row>
    <row r="4855" spans="1:47" x14ac:dyDescent="0.25">
      <c r="A4855" t="s">
        <v>6196</v>
      </c>
      <c r="B4855">
        <v>2020</v>
      </c>
      <c r="C4855">
        <v>12</v>
      </c>
      <c r="D4855" t="s">
        <v>119</v>
      </c>
      <c r="E4855" s="1">
        <v>44172</v>
      </c>
      <c r="F4855" s="1">
        <v>44203</v>
      </c>
      <c r="G4855">
        <v>31</v>
      </c>
      <c r="H4855">
        <v>19</v>
      </c>
      <c r="I4855" t="s">
        <v>49</v>
      </c>
      <c r="J4855" t="s">
        <v>66</v>
      </c>
      <c r="K4855" t="s">
        <v>67</v>
      </c>
      <c r="L4855">
        <v>8479.8989999999994</v>
      </c>
      <c r="M4855" t="s">
        <v>52</v>
      </c>
      <c r="N4855" t="s">
        <v>53</v>
      </c>
      <c r="O4855" t="s">
        <v>99</v>
      </c>
      <c r="P4855" t="s">
        <v>257</v>
      </c>
      <c r="Q4855" t="s">
        <v>70</v>
      </c>
      <c r="R4855" t="s">
        <v>347</v>
      </c>
      <c r="S4855" t="s">
        <v>156</v>
      </c>
      <c r="T4855" t="s">
        <v>86</v>
      </c>
      <c r="U4855" t="s">
        <v>110</v>
      </c>
      <c r="V4855">
        <v>26783</v>
      </c>
      <c r="W4855">
        <v>16005</v>
      </c>
      <c r="X4855">
        <v>17.899999999999999</v>
      </c>
      <c r="Y4855">
        <v>12.6</v>
      </c>
      <c r="Z4855">
        <v>24846.18</v>
      </c>
      <c r="AA4855">
        <v>1774</v>
      </c>
      <c r="AB4855">
        <v>2472.89</v>
      </c>
      <c r="AC4855">
        <v>4386906.8600000003</v>
      </c>
      <c r="AD4855">
        <v>110726255.78</v>
      </c>
      <c r="AE4855">
        <v>163.01</v>
      </c>
      <c r="AF4855">
        <v>18049486954.700001</v>
      </c>
      <c r="AG4855">
        <v>26249.07</v>
      </c>
      <c r="AH4855">
        <v>3.1</v>
      </c>
      <c r="AI4855">
        <v>103031.16</v>
      </c>
      <c r="AJ4855">
        <v>5.01</v>
      </c>
      <c r="AK4855">
        <v>5547385.4100000001</v>
      </c>
      <c r="AL4855">
        <v>9.1999999999999998E-2</v>
      </c>
      <c r="AM4855">
        <v>101868.16</v>
      </c>
      <c r="AN4855">
        <v>1080.9000000000001</v>
      </c>
      <c r="AO4855">
        <v>677.57</v>
      </c>
      <c r="AP4855">
        <v>732385.41</v>
      </c>
      <c r="AQ4855">
        <v>5350440.66</v>
      </c>
      <c r="AR4855" t="s">
        <v>61</v>
      </c>
      <c r="AS4855" t="s">
        <v>61</v>
      </c>
      <c r="AT4855" t="s">
        <v>62</v>
      </c>
      <c r="AU4855" t="s">
        <v>63</v>
      </c>
    </row>
    <row r="4856" spans="1:47" x14ac:dyDescent="0.25">
      <c r="A4856" t="s">
        <v>6197</v>
      </c>
      <c r="B4856">
        <v>2025</v>
      </c>
      <c r="C4856">
        <v>11</v>
      </c>
      <c r="D4856" t="s">
        <v>119</v>
      </c>
      <c r="E4856" s="1">
        <v>45983</v>
      </c>
      <c r="F4856" s="1">
        <v>45992</v>
      </c>
      <c r="G4856">
        <v>9</v>
      </c>
      <c r="H4856">
        <v>16.8</v>
      </c>
      <c r="I4856" t="s">
        <v>49</v>
      </c>
      <c r="J4856" t="s">
        <v>50</v>
      </c>
      <c r="K4856" t="s">
        <v>145</v>
      </c>
      <c r="L4856">
        <v>2710.19</v>
      </c>
      <c r="M4856" t="s">
        <v>68</v>
      </c>
      <c r="N4856" t="s">
        <v>53</v>
      </c>
      <c r="O4856" t="s">
        <v>54</v>
      </c>
      <c r="P4856" t="s">
        <v>108</v>
      </c>
      <c r="Q4856" t="s">
        <v>128</v>
      </c>
      <c r="R4856" t="s">
        <v>1067</v>
      </c>
      <c r="S4856" t="s">
        <v>170</v>
      </c>
      <c r="T4856" t="s">
        <v>131</v>
      </c>
      <c r="U4856" t="s">
        <v>166</v>
      </c>
      <c r="V4856">
        <v>116452</v>
      </c>
      <c r="W4856">
        <v>71135</v>
      </c>
      <c r="X4856">
        <v>21.8</v>
      </c>
      <c r="Y4856">
        <v>11.4</v>
      </c>
      <c r="Z4856">
        <v>105744.17</v>
      </c>
      <c r="AB4856">
        <v>28.13</v>
      </c>
      <c r="AC4856">
        <v>2974583.5</v>
      </c>
      <c r="AD4856">
        <v>68358318.700000003</v>
      </c>
      <c r="AE4856">
        <v>280.77</v>
      </c>
      <c r="AF4856">
        <v>19192965141.400002</v>
      </c>
      <c r="AG4856">
        <v>144620.37</v>
      </c>
      <c r="AH4856">
        <v>0.4</v>
      </c>
      <c r="AJ4856">
        <v>14.13</v>
      </c>
      <c r="AK4856">
        <v>9659030.4299999997</v>
      </c>
      <c r="AL4856">
        <v>0.313</v>
      </c>
      <c r="AM4856">
        <v>213961.54</v>
      </c>
      <c r="AN4856">
        <v>387.5</v>
      </c>
      <c r="AO4856">
        <v>689.58</v>
      </c>
      <c r="AP4856">
        <v>267212.25</v>
      </c>
      <c r="AQ4856">
        <v>3613227.56</v>
      </c>
      <c r="AR4856" t="s">
        <v>61</v>
      </c>
      <c r="AS4856" t="s">
        <v>61</v>
      </c>
      <c r="AT4856" t="s">
        <v>62</v>
      </c>
      <c r="AU4856" t="s">
        <v>63</v>
      </c>
    </row>
    <row r="4857" spans="1:47" x14ac:dyDescent="0.25">
      <c r="A4857" t="s">
        <v>6198</v>
      </c>
      <c r="B4857">
        <v>2023</v>
      </c>
      <c r="C4857">
        <v>10</v>
      </c>
      <c r="D4857" t="s">
        <v>119</v>
      </c>
      <c r="E4857" s="1">
        <v>45219</v>
      </c>
      <c r="F4857" s="1">
        <v>45226</v>
      </c>
      <c r="G4857">
        <v>7</v>
      </c>
      <c r="H4857">
        <v>19.399999999999999</v>
      </c>
      <c r="I4857" t="s">
        <v>49</v>
      </c>
      <c r="J4857" t="s">
        <v>239</v>
      </c>
      <c r="K4857" t="s">
        <v>265</v>
      </c>
      <c r="L4857">
        <v>3102.1</v>
      </c>
      <c r="M4857" t="s">
        <v>90</v>
      </c>
      <c r="N4857" t="s">
        <v>53</v>
      </c>
      <c r="O4857" t="s">
        <v>189</v>
      </c>
      <c r="P4857" t="s">
        <v>108</v>
      </c>
      <c r="Q4857" t="s">
        <v>70</v>
      </c>
      <c r="R4857" t="s">
        <v>979</v>
      </c>
      <c r="S4857" t="s">
        <v>161</v>
      </c>
      <c r="T4857" t="s">
        <v>95</v>
      </c>
      <c r="U4857" t="s">
        <v>60</v>
      </c>
      <c r="V4857">
        <v>38381</v>
      </c>
      <c r="W4857">
        <v>23404</v>
      </c>
      <c r="X4857">
        <v>5</v>
      </c>
      <c r="Y4857">
        <v>12.7</v>
      </c>
      <c r="Z4857">
        <v>30533.81</v>
      </c>
      <c r="AB4857">
        <v>30.68</v>
      </c>
      <c r="AC4857">
        <v>936777.29</v>
      </c>
      <c r="AD4857">
        <v>16913593.370000001</v>
      </c>
      <c r="AE4857">
        <v>281.97000000000003</v>
      </c>
      <c r="AF4857">
        <v>4769125922.54</v>
      </c>
      <c r="AG4857">
        <v>65868.960000000006</v>
      </c>
      <c r="AH4857">
        <v>2.2000000000000002</v>
      </c>
      <c r="AI4857">
        <v>33477.06</v>
      </c>
      <c r="AJ4857">
        <v>18.88</v>
      </c>
      <c r="AK4857">
        <v>3193286.43</v>
      </c>
      <c r="AL4857">
        <v>0.27</v>
      </c>
      <c r="AM4857">
        <v>45666.7</v>
      </c>
      <c r="AN4857">
        <v>301.7</v>
      </c>
      <c r="AO4857">
        <v>576.29</v>
      </c>
      <c r="AP4857">
        <v>173866.69</v>
      </c>
      <c r="AQ4857">
        <v>1255656.7</v>
      </c>
      <c r="AR4857" t="s">
        <v>124</v>
      </c>
      <c r="AS4857" t="s">
        <v>61</v>
      </c>
      <c r="AT4857" t="s">
        <v>62</v>
      </c>
      <c r="AU4857" t="s">
        <v>117</v>
      </c>
    </row>
    <row r="4858" spans="1:47" x14ac:dyDescent="0.25">
      <c r="A4858" t="s">
        <v>6199</v>
      </c>
      <c r="B4858">
        <v>2022</v>
      </c>
      <c r="C4858">
        <v>4</v>
      </c>
      <c r="D4858" t="s">
        <v>77</v>
      </c>
      <c r="E4858" s="1">
        <v>44677</v>
      </c>
      <c r="F4858" s="1">
        <v>44693</v>
      </c>
      <c r="G4858">
        <v>16</v>
      </c>
      <c r="H4858">
        <v>3.1</v>
      </c>
      <c r="I4858" t="s">
        <v>49</v>
      </c>
      <c r="J4858" t="s">
        <v>50</v>
      </c>
      <c r="K4858" t="s">
        <v>51</v>
      </c>
      <c r="L4858">
        <v>2709</v>
      </c>
      <c r="M4858" t="s">
        <v>90</v>
      </c>
      <c r="N4858" t="s">
        <v>106</v>
      </c>
      <c r="O4858" t="s">
        <v>91</v>
      </c>
      <c r="P4858" t="s">
        <v>146</v>
      </c>
      <c r="Q4858" t="s">
        <v>56</v>
      </c>
      <c r="R4858" t="s">
        <v>6200</v>
      </c>
      <c r="S4858" t="s">
        <v>58</v>
      </c>
      <c r="T4858" t="s">
        <v>59</v>
      </c>
      <c r="U4858" t="s">
        <v>110</v>
      </c>
      <c r="V4858">
        <v>197567</v>
      </c>
      <c r="W4858">
        <v>114163</v>
      </c>
      <c r="X4858">
        <v>16.2</v>
      </c>
      <c r="Y4858">
        <v>13.6</v>
      </c>
      <c r="Z4858">
        <v>160719.69</v>
      </c>
      <c r="AB4858">
        <v>23.57</v>
      </c>
      <c r="AC4858">
        <v>3788163.09</v>
      </c>
      <c r="AD4858">
        <v>11669856.689999999</v>
      </c>
      <c r="AE4858">
        <v>211.14</v>
      </c>
      <c r="AF4858">
        <v>2463973541.5300002</v>
      </c>
      <c r="AG4858">
        <v>95902.28</v>
      </c>
      <c r="AH4858">
        <v>0.6</v>
      </c>
      <c r="AI4858">
        <v>19605.23</v>
      </c>
      <c r="AJ4858">
        <v>6.17</v>
      </c>
      <c r="AK4858">
        <v>720030.16</v>
      </c>
      <c r="AL4858">
        <v>0.14399999999999999</v>
      </c>
      <c r="AM4858">
        <v>16804.59</v>
      </c>
      <c r="AN4858">
        <v>801.5</v>
      </c>
      <c r="AO4858">
        <v>706.29</v>
      </c>
      <c r="AP4858">
        <v>566091.43000000005</v>
      </c>
      <c r="AQ4858">
        <v>4486566.62</v>
      </c>
      <c r="AR4858" t="s">
        <v>61</v>
      </c>
      <c r="AS4858" t="s">
        <v>61</v>
      </c>
      <c r="AT4858" t="s">
        <v>62</v>
      </c>
      <c r="AU4858" t="s">
        <v>63</v>
      </c>
    </row>
    <row r="4859" spans="1:47" x14ac:dyDescent="0.25">
      <c r="A4859" t="s">
        <v>6201</v>
      </c>
      <c r="B4859">
        <v>2020</v>
      </c>
      <c r="C4859">
        <v>12</v>
      </c>
      <c r="D4859" t="s">
        <v>119</v>
      </c>
      <c r="E4859" s="1">
        <v>44173</v>
      </c>
      <c r="F4859" s="1">
        <v>44190</v>
      </c>
      <c r="G4859">
        <v>17</v>
      </c>
      <c r="H4859">
        <v>19</v>
      </c>
      <c r="I4859" t="s">
        <v>49</v>
      </c>
      <c r="J4859" t="s">
        <v>50</v>
      </c>
      <c r="K4859" t="s">
        <v>51</v>
      </c>
      <c r="L4859">
        <v>2709</v>
      </c>
      <c r="M4859" t="s">
        <v>80</v>
      </c>
      <c r="N4859" t="s">
        <v>53</v>
      </c>
      <c r="O4859" t="s">
        <v>200</v>
      </c>
      <c r="P4859" t="s">
        <v>131</v>
      </c>
      <c r="Q4859" t="s">
        <v>100</v>
      </c>
      <c r="R4859" t="s">
        <v>2723</v>
      </c>
      <c r="S4859" t="s">
        <v>170</v>
      </c>
      <c r="T4859" t="s">
        <v>74</v>
      </c>
      <c r="U4859" t="s">
        <v>228</v>
      </c>
      <c r="V4859">
        <v>108611</v>
      </c>
      <c r="W4859">
        <v>67316</v>
      </c>
      <c r="X4859">
        <v>20.8</v>
      </c>
      <c r="Y4859">
        <v>12.6</v>
      </c>
      <c r="Z4859">
        <v>100941.4</v>
      </c>
      <c r="AB4859">
        <v>23.5</v>
      </c>
      <c r="AC4859">
        <v>2372122.9</v>
      </c>
      <c r="AD4859">
        <v>6280573.9100000001</v>
      </c>
      <c r="AE4859">
        <v>167.38</v>
      </c>
      <c r="AF4859">
        <v>1051242461.0599999</v>
      </c>
      <c r="AG4859">
        <v>172711.51</v>
      </c>
      <c r="AH4859">
        <v>0.6</v>
      </c>
      <c r="AI4859">
        <v>13442.01</v>
      </c>
      <c r="AJ4859">
        <v>4.21</v>
      </c>
      <c r="AK4859">
        <v>264412.15999999997</v>
      </c>
      <c r="AL4859">
        <v>6.5000000000000002E-2</v>
      </c>
      <c r="AM4859">
        <v>4082.37</v>
      </c>
      <c r="AN4859">
        <v>308.2</v>
      </c>
      <c r="AO4859">
        <v>374.72</v>
      </c>
      <c r="AP4859">
        <v>115488.7</v>
      </c>
      <c r="AQ4859">
        <v>2677847.4900000002</v>
      </c>
      <c r="AR4859" t="s">
        <v>61</v>
      </c>
      <c r="AS4859" t="s">
        <v>61</v>
      </c>
      <c r="AT4859" t="s">
        <v>62</v>
      </c>
      <c r="AU4859" t="s">
        <v>63</v>
      </c>
    </row>
    <row r="4860" spans="1:47" x14ac:dyDescent="0.25">
      <c r="A4860" t="s">
        <v>6202</v>
      </c>
      <c r="B4860">
        <v>2024</v>
      </c>
      <c r="C4860">
        <v>10</v>
      </c>
      <c r="D4860" t="s">
        <v>119</v>
      </c>
      <c r="E4860" s="1">
        <v>45581</v>
      </c>
      <c r="F4860" s="1">
        <v>45587</v>
      </c>
      <c r="G4860">
        <v>6</v>
      </c>
      <c r="H4860">
        <v>1.1000000000000001</v>
      </c>
      <c r="I4860" t="s">
        <v>49</v>
      </c>
      <c r="J4860" t="s">
        <v>50</v>
      </c>
      <c r="K4860" t="s">
        <v>120</v>
      </c>
      <c r="L4860">
        <v>2710.1921000000002</v>
      </c>
      <c r="M4860" t="s">
        <v>98</v>
      </c>
      <c r="N4860" t="s">
        <v>168</v>
      </c>
      <c r="O4860" t="s">
        <v>189</v>
      </c>
      <c r="P4860" t="s">
        <v>174</v>
      </c>
      <c r="Q4860" t="s">
        <v>128</v>
      </c>
      <c r="R4860" t="s">
        <v>419</v>
      </c>
      <c r="S4860" t="s">
        <v>123</v>
      </c>
      <c r="T4860" t="s">
        <v>148</v>
      </c>
      <c r="U4860" t="s">
        <v>87</v>
      </c>
      <c r="V4860">
        <v>57099</v>
      </c>
      <c r="W4860">
        <v>35024</v>
      </c>
      <c r="X4860">
        <v>3.3</v>
      </c>
      <c r="Y4860">
        <v>13.8</v>
      </c>
      <c r="Z4860">
        <v>52117.95</v>
      </c>
      <c r="AB4860">
        <v>20.49</v>
      </c>
      <c r="AC4860">
        <v>1067896.8</v>
      </c>
      <c r="AD4860">
        <v>45601642.710000001</v>
      </c>
      <c r="AE4860">
        <v>278.70999999999998</v>
      </c>
      <c r="AF4860">
        <v>12709633839.700001</v>
      </c>
      <c r="AG4860">
        <v>48076.89</v>
      </c>
      <c r="AH4860">
        <v>0</v>
      </c>
      <c r="AI4860">
        <v>0</v>
      </c>
      <c r="AJ4860">
        <v>18.940000000000001</v>
      </c>
      <c r="AK4860">
        <v>8636951.1300000008</v>
      </c>
      <c r="AL4860">
        <v>9.7000000000000003E-2</v>
      </c>
      <c r="AM4860">
        <v>44233.59</v>
      </c>
      <c r="AN4860">
        <v>289.8</v>
      </c>
      <c r="AO4860">
        <v>716.9</v>
      </c>
      <c r="AP4860">
        <v>207757.62</v>
      </c>
      <c r="AQ4860">
        <v>1367964.9</v>
      </c>
      <c r="AR4860" t="s">
        <v>61</v>
      </c>
      <c r="AS4860" t="s">
        <v>61</v>
      </c>
      <c r="AT4860" t="s">
        <v>62</v>
      </c>
      <c r="AU4860" t="s">
        <v>117</v>
      </c>
    </row>
    <row r="4861" spans="1:47" x14ac:dyDescent="0.25">
      <c r="A4861" t="s">
        <v>6203</v>
      </c>
      <c r="B4861">
        <v>2023</v>
      </c>
      <c r="C4861">
        <v>6</v>
      </c>
      <c r="D4861" t="s">
        <v>77</v>
      </c>
      <c r="E4861" s="1">
        <v>45106</v>
      </c>
      <c r="F4861" s="1">
        <v>45120</v>
      </c>
      <c r="G4861">
        <v>14</v>
      </c>
      <c r="H4861">
        <v>18.7</v>
      </c>
      <c r="I4861" t="s">
        <v>65</v>
      </c>
      <c r="J4861" t="s">
        <v>50</v>
      </c>
      <c r="K4861" t="s">
        <v>51</v>
      </c>
      <c r="L4861">
        <v>2709</v>
      </c>
      <c r="M4861" t="s">
        <v>68</v>
      </c>
      <c r="N4861" t="s">
        <v>168</v>
      </c>
      <c r="O4861" t="s">
        <v>99</v>
      </c>
      <c r="P4861" t="s">
        <v>100</v>
      </c>
      <c r="Q4861" t="s">
        <v>121</v>
      </c>
      <c r="R4861" t="s">
        <v>6200</v>
      </c>
      <c r="S4861" t="s">
        <v>170</v>
      </c>
      <c r="T4861" t="s">
        <v>102</v>
      </c>
      <c r="U4861" t="s">
        <v>87</v>
      </c>
      <c r="V4861">
        <v>113778</v>
      </c>
      <c r="W4861">
        <v>76616</v>
      </c>
      <c r="X4861">
        <v>19.8</v>
      </c>
      <c r="Y4861">
        <v>14.5</v>
      </c>
      <c r="Z4861">
        <v>93454.49</v>
      </c>
      <c r="AB4861">
        <v>29.28</v>
      </c>
      <c r="AC4861">
        <v>2736347.47</v>
      </c>
      <c r="AD4861">
        <v>6797879.5999999996</v>
      </c>
      <c r="AE4861">
        <v>284.89999999999998</v>
      </c>
      <c r="AF4861">
        <v>1936715898.04</v>
      </c>
      <c r="AG4861">
        <v>143491.46</v>
      </c>
      <c r="AH4861">
        <v>0.2</v>
      </c>
      <c r="AI4861">
        <v>5218.74</v>
      </c>
      <c r="AJ4861">
        <v>17.73</v>
      </c>
      <c r="AK4861">
        <v>0</v>
      </c>
      <c r="AL4861">
        <v>0.32900000000000001</v>
      </c>
      <c r="AM4861">
        <v>22365.02</v>
      </c>
      <c r="AN4861">
        <v>623.70000000000005</v>
      </c>
      <c r="AO4861">
        <v>694.16</v>
      </c>
      <c r="AP4861">
        <v>432947.59</v>
      </c>
      <c r="AQ4861">
        <v>3340370.28</v>
      </c>
      <c r="AR4861" t="s">
        <v>61</v>
      </c>
      <c r="AS4861" t="s">
        <v>61</v>
      </c>
      <c r="AT4861" t="s">
        <v>62</v>
      </c>
      <c r="AU4861" t="s">
        <v>63</v>
      </c>
    </row>
    <row r="4862" spans="1:47" x14ac:dyDescent="0.25">
      <c r="A4862" t="s">
        <v>6204</v>
      </c>
      <c r="B4862">
        <v>2022</v>
      </c>
      <c r="C4862">
        <v>12</v>
      </c>
      <c r="D4862" t="s">
        <v>119</v>
      </c>
      <c r="E4862" s="1">
        <v>44925</v>
      </c>
      <c r="F4862" s="1">
        <v>44942</v>
      </c>
      <c r="G4862">
        <v>17</v>
      </c>
      <c r="H4862">
        <v>1</v>
      </c>
      <c r="I4862" t="s">
        <v>49</v>
      </c>
      <c r="J4862" t="s">
        <v>66</v>
      </c>
      <c r="K4862" t="s">
        <v>248</v>
      </c>
      <c r="L4862">
        <v>9999</v>
      </c>
      <c r="M4862" t="s">
        <v>114</v>
      </c>
      <c r="N4862" t="s">
        <v>168</v>
      </c>
      <c r="O4862" t="s">
        <v>189</v>
      </c>
      <c r="P4862" t="s">
        <v>140</v>
      </c>
      <c r="Q4862" t="s">
        <v>70</v>
      </c>
      <c r="R4862" t="s">
        <v>263</v>
      </c>
      <c r="S4862" t="s">
        <v>156</v>
      </c>
      <c r="T4862" t="s">
        <v>131</v>
      </c>
      <c r="U4862" t="s">
        <v>228</v>
      </c>
      <c r="V4862">
        <v>19664</v>
      </c>
      <c r="W4862">
        <v>11273</v>
      </c>
      <c r="X4862">
        <v>10.8</v>
      </c>
      <c r="Y4862">
        <v>12.5</v>
      </c>
      <c r="Z4862">
        <v>18116.2</v>
      </c>
      <c r="AA4862">
        <v>1294</v>
      </c>
      <c r="AB4862">
        <v>1054.22</v>
      </c>
      <c r="AC4862">
        <v>1364160.68</v>
      </c>
      <c r="AD4862">
        <v>20805912.210000001</v>
      </c>
      <c r="AE4862">
        <v>213.16</v>
      </c>
      <c r="AF4862">
        <v>4434988246.6800003</v>
      </c>
      <c r="AG4862">
        <v>206382.56</v>
      </c>
      <c r="AH4862">
        <v>0</v>
      </c>
      <c r="AI4862">
        <v>0</v>
      </c>
      <c r="AJ4862">
        <v>15.33</v>
      </c>
      <c r="AK4862">
        <v>3189546.34</v>
      </c>
      <c r="AL4862">
        <v>0.19400000000000001</v>
      </c>
      <c r="AM4862">
        <v>40363.47</v>
      </c>
      <c r="AN4862">
        <v>308.5</v>
      </c>
      <c r="AO4862">
        <v>585.28</v>
      </c>
      <c r="AP4862">
        <v>180558.88</v>
      </c>
      <c r="AQ4862">
        <v>1791465.59</v>
      </c>
      <c r="AR4862" t="s">
        <v>61</v>
      </c>
      <c r="AS4862" t="s">
        <v>61</v>
      </c>
      <c r="AT4862" t="s">
        <v>62</v>
      </c>
      <c r="AU4862" t="s">
        <v>63</v>
      </c>
    </row>
    <row r="4863" spans="1:47" x14ac:dyDescent="0.25">
      <c r="A4863" t="s">
        <v>6205</v>
      </c>
      <c r="B4863">
        <v>2021</v>
      </c>
      <c r="C4863">
        <v>5</v>
      </c>
      <c r="D4863" t="s">
        <v>77</v>
      </c>
      <c r="E4863" s="1">
        <v>44320</v>
      </c>
      <c r="F4863" s="1">
        <v>44328</v>
      </c>
      <c r="G4863">
        <v>8</v>
      </c>
      <c r="H4863">
        <v>10.6</v>
      </c>
      <c r="I4863" t="s">
        <v>49</v>
      </c>
      <c r="J4863" t="s">
        <v>50</v>
      </c>
      <c r="K4863" t="s">
        <v>183</v>
      </c>
      <c r="L4863">
        <v>2710.19</v>
      </c>
      <c r="M4863" t="s">
        <v>52</v>
      </c>
      <c r="N4863" t="s">
        <v>168</v>
      </c>
      <c r="O4863" t="s">
        <v>91</v>
      </c>
      <c r="P4863" t="s">
        <v>71</v>
      </c>
      <c r="Q4863" t="s">
        <v>70</v>
      </c>
      <c r="R4863" t="s">
        <v>573</v>
      </c>
      <c r="S4863" t="s">
        <v>186</v>
      </c>
      <c r="T4863" t="s">
        <v>131</v>
      </c>
      <c r="U4863" t="s">
        <v>110</v>
      </c>
      <c r="V4863">
        <v>137352</v>
      </c>
      <c r="W4863">
        <v>78295</v>
      </c>
      <c r="X4863">
        <v>20.9</v>
      </c>
      <c r="Y4863">
        <v>14.1</v>
      </c>
      <c r="Z4863">
        <v>106800.06</v>
      </c>
      <c r="AB4863">
        <v>9.82</v>
      </c>
      <c r="AC4863">
        <v>1048776.5900000001</v>
      </c>
      <c r="AD4863">
        <v>71781388.329999998</v>
      </c>
      <c r="AE4863">
        <v>168.12</v>
      </c>
      <c r="AF4863">
        <v>12067887006.040001</v>
      </c>
      <c r="AG4863">
        <v>224591.01</v>
      </c>
      <c r="AH4863">
        <v>1.8</v>
      </c>
      <c r="AI4863">
        <v>27165.07</v>
      </c>
      <c r="AJ4863">
        <v>16.23</v>
      </c>
      <c r="AK4863">
        <v>11650119.33</v>
      </c>
      <c r="AL4863">
        <v>0.22800000000000001</v>
      </c>
      <c r="AM4863">
        <v>163661.57</v>
      </c>
      <c r="AN4863">
        <v>256.39999999999998</v>
      </c>
      <c r="AO4863">
        <v>711.9</v>
      </c>
      <c r="AP4863">
        <v>182531.16</v>
      </c>
      <c r="AQ4863">
        <v>1646725.4</v>
      </c>
      <c r="AR4863" t="s">
        <v>61</v>
      </c>
      <c r="AS4863" t="s">
        <v>61</v>
      </c>
      <c r="AT4863" t="s">
        <v>62</v>
      </c>
      <c r="AU4863" t="s">
        <v>63</v>
      </c>
    </row>
    <row r="4864" spans="1:47" x14ac:dyDescent="0.25">
      <c r="A4864" t="s">
        <v>6206</v>
      </c>
      <c r="B4864">
        <v>2023</v>
      </c>
      <c r="C4864">
        <v>11</v>
      </c>
      <c r="D4864" t="s">
        <v>119</v>
      </c>
      <c r="E4864" s="1">
        <v>45253</v>
      </c>
      <c r="F4864" s="1">
        <v>45261</v>
      </c>
      <c r="G4864">
        <v>8</v>
      </c>
      <c r="H4864">
        <v>7.2</v>
      </c>
      <c r="I4864" t="s">
        <v>65</v>
      </c>
      <c r="J4864" t="s">
        <v>112</v>
      </c>
      <c r="K4864" t="s">
        <v>126</v>
      </c>
      <c r="L4864">
        <v>2701.12</v>
      </c>
      <c r="M4864" t="s">
        <v>90</v>
      </c>
      <c r="N4864" t="s">
        <v>69</v>
      </c>
      <c r="O4864" t="s">
        <v>200</v>
      </c>
      <c r="P4864" t="s">
        <v>226</v>
      </c>
      <c r="Q4864" t="s">
        <v>55</v>
      </c>
      <c r="R4864" t="s">
        <v>2930</v>
      </c>
      <c r="S4864" t="s">
        <v>130</v>
      </c>
      <c r="T4864" t="s">
        <v>86</v>
      </c>
      <c r="U4864" t="s">
        <v>181</v>
      </c>
      <c r="V4864">
        <v>74805</v>
      </c>
      <c r="W4864">
        <v>42316</v>
      </c>
      <c r="X4864">
        <v>10.3</v>
      </c>
      <c r="Y4864">
        <v>14.3</v>
      </c>
      <c r="Z4864">
        <v>58110.83</v>
      </c>
      <c r="AB4864">
        <v>11.88</v>
      </c>
      <c r="AC4864">
        <v>690356.66</v>
      </c>
      <c r="AD4864">
        <v>14310373</v>
      </c>
      <c r="AE4864">
        <v>286.52</v>
      </c>
      <c r="AF4864">
        <v>4100208071.96</v>
      </c>
      <c r="AG4864">
        <v>169911.42</v>
      </c>
      <c r="AH4864">
        <v>0</v>
      </c>
      <c r="AI4864">
        <v>0</v>
      </c>
      <c r="AJ4864">
        <v>21.84</v>
      </c>
      <c r="AK4864">
        <v>0</v>
      </c>
      <c r="AL4864">
        <v>7.8E-2</v>
      </c>
      <c r="AM4864">
        <v>11162.09</v>
      </c>
      <c r="AN4864">
        <v>205.2</v>
      </c>
      <c r="AO4864">
        <v>648.30999999999995</v>
      </c>
      <c r="AP4864">
        <v>133033.21</v>
      </c>
      <c r="AQ4864">
        <v>1004463.38</v>
      </c>
      <c r="AR4864" t="s">
        <v>61</v>
      </c>
      <c r="AS4864" t="s">
        <v>61</v>
      </c>
      <c r="AT4864" t="s">
        <v>62</v>
      </c>
      <c r="AU4864" t="s">
        <v>63</v>
      </c>
    </row>
    <row r="4865" spans="1:47" x14ac:dyDescent="0.25">
      <c r="A4865" t="s">
        <v>6207</v>
      </c>
      <c r="B4865">
        <v>2023</v>
      </c>
      <c r="C4865">
        <v>7</v>
      </c>
      <c r="D4865" t="s">
        <v>89</v>
      </c>
      <c r="E4865" s="1">
        <v>45125</v>
      </c>
      <c r="F4865" s="1">
        <v>45143</v>
      </c>
      <c r="G4865">
        <v>18</v>
      </c>
      <c r="H4865">
        <v>17.7</v>
      </c>
      <c r="I4865" t="s">
        <v>49</v>
      </c>
      <c r="J4865" t="s">
        <v>66</v>
      </c>
      <c r="K4865" t="s">
        <v>391</v>
      </c>
      <c r="L4865">
        <v>9999.99</v>
      </c>
      <c r="M4865" t="s">
        <v>90</v>
      </c>
      <c r="N4865" t="s">
        <v>81</v>
      </c>
      <c r="O4865" t="s">
        <v>54</v>
      </c>
      <c r="P4865" t="s">
        <v>127</v>
      </c>
      <c r="Q4865" t="s">
        <v>82</v>
      </c>
      <c r="R4865" t="s">
        <v>2813</v>
      </c>
      <c r="S4865" t="s">
        <v>130</v>
      </c>
      <c r="T4865" t="s">
        <v>95</v>
      </c>
      <c r="U4865" t="s">
        <v>75</v>
      </c>
      <c r="V4865">
        <v>80331</v>
      </c>
      <c r="W4865">
        <v>57628</v>
      </c>
      <c r="X4865">
        <v>8</v>
      </c>
      <c r="Y4865">
        <v>11.8</v>
      </c>
      <c r="Z4865">
        <v>65436.63</v>
      </c>
      <c r="AB4865">
        <v>33.01</v>
      </c>
      <c r="AC4865">
        <v>2160063.16</v>
      </c>
      <c r="AD4865">
        <v>23520542.289999999</v>
      </c>
      <c r="AE4865">
        <v>281.68</v>
      </c>
      <c r="AF4865">
        <v>6625266352.25</v>
      </c>
      <c r="AG4865">
        <v>29877.5</v>
      </c>
      <c r="AH4865">
        <v>2.4</v>
      </c>
      <c r="AI4865">
        <v>72697.38</v>
      </c>
      <c r="AJ4865">
        <v>3.44</v>
      </c>
      <c r="AK4865">
        <v>809106.65</v>
      </c>
      <c r="AL4865">
        <v>0.26400000000000001</v>
      </c>
      <c r="AM4865">
        <v>62094.23</v>
      </c>
      <c r="AO4865">
        <v>522.05999999999995</v>
      </c>
      <c r="AP4865">
        <v>316577.18</v>
      </c>
      <c r="AQ4865">
        <v>2641309.4500000002</v>
      </c>
      <c r="AR4865" t="s">
        <v>61</v>
      </c>
      <c r="AS4865" t="s">
        <v>124</v>
      </c>
      <c r="AT4865" t="s">
        <v>62</v>
      </c>
      <c r="AU4865" t="s">
        <v>63</v>
      </c>
    </row>
    <row r="4866" spans="1:47" x14ac:dyDescent="0.25">
      <c r="A4866" t="s">
        <v>6208</v>
      </c>
      <c r="B4866">
        <v>2023</v>
      </c>
      <c r="C4866">
        <v>6</v>
      </c>
      <c r="D4866" t="s">
        <v>77</v>
      </c>
      <c r="E4866" s="1">
        <v>45082</v>
      </c>
      <c r="F4866" s="1">
        <v>45089</v>
      </c>
      <c r="G4866">
        <v>7</v>
      </c>
      <c r="H4866">
        <v>18.8</v>
      </c>
      <c r="I4866" t="s">
        <v>49</v>
      </c>
      <c r="J4866" t="s">
        <v>112</v>
      </c>
      <c r="K4866" t="s">
        <v>113</v>
      </c>
      <c r="L4866">
        <v>7304.39</v>
      </c>
      <c r="M4866" t="s">
        <v>52</v>
      </c>
      <c r="N4866" t="s">
        <v>168</v>
      </c>
      <c r="O4866" t="s">
        <v>91</v>
      </c>
      <c r="P4866" t="s">
        <v>230</v>
      </c>
      <c r="Q4866" t="s">
        <v>56</v>
      </c>
      <c r="R4866" t="s">
        <v>1008</v>
      </c>
      <c r="S4866" t="s">
        <v>73</v>
      </c>
      <c r="T4866" t="s">
        <v>187</v>
      </c>
      <c r="U4866" t="s">
        <v>132</v>
      </c>
      <c r="V4866">
        <v>11824</v>
      </c>
      <c r="W4866">
        <v>7966</v>
      </c>
      <c r="X4866">
        <v>15.7</v>
      </c>
      <c r="Y4866">
        <v>11.9</v>
      </c>
      <c r="Z4866">
        <v>9802.39</v>
      </c>
      <c r="AB4866">
        <v>23.46</v>
      </c>
      <c r="AC4866">
        <v>229964.07</v>
      </c>
      <c r="AD4866">
        <v>3586988.57</v>
      </c>
      <c r="AE4866">
        <v>286.73</v>
      </c>
      <c r="AF4866">
        <v>1028497232.6799999</v>
      </c>
      <c r="AG4866">
        <v>240734.18</v>
      </c>
      <c r="AH4866">
        <v>1.2</v>
      </c>
      <c r="AI4866">
        <v>14901.34</v>
      </c>
      <c r="AJ4866">
        <v>17.91</v>
      </c>
      <c r="AK4866">
        <v>642429.65</v>
      </c>
      <c r="AL4866">
        <v>0.28499999999999998</v>
      </c>
      <c r="AM4866">
        <v>10222.92</v>
      </c>
      <c r="AN4866">
        <v>180.7</v>
      </c>
      <c r="AO4866">
        <v>432.71</v>
      </c>
      <c r="AP4866">
        <v>78190.7</v>
      </c>
      <c r="AQ4866">
        <v>574013.21</v>
      </c>
      <c r="AR4866" t="s">
        <v>61</v>
      </c>
      <c r="AS4866" t="s">
        <v>61</v>
      </c>
      <c r="AT4866" t="s">
        <v>62</v>
      </c>
      <c r="AU4866" t="s">
        <v>63</v>
      </c>
    </row>
    <row r="4867" spans="1:47" x14ac:dyDescent="0.25">
      <c r="A4867" t="s">
        <v>6209</v>
      </c>
      <c r="B4867">
        <v>2024</v>
      </c>
      <c r="C4867">
        <v>2</v>
      </c>
      <c r="D4867" t="s">
        <v>48</v>
      </c>
      <c r="E4867" s="1">
        <v>45349</v>
      </c>
      <c r="F4867" s="1">
        <v>45364</v>
      </c>
      <c r="G4867">
        <v>15</v>
      </c>
      <c r="H4867">
        <v>3.6</v>
      </c>
      <c r="I4867" t="s">
        <v>65</v>
      </c>
      <c r="J4867" t="s">
        <v>50</v>
      </c>
      <c r="K4867" t="s">
        <v>139</v>
      </c>
      <c r="L4867">
        <v>2710.1210999999998</v>
      </c>
      <c r="M4867" t="s">
        <v>90</v>
      </c>
      <c r="N4867" t="s">
        <v>81</v>
      </c>
      <c r="O4867" t="s">
        <v>107</v>
      </c>
      <c r="P4867" t="s">
        <v>82</v>
      </c>
      <c r="Q4867" t="s">
        <v>174</v>
      </c>
      <c r="R4867" t="s">
        <v>1096</v>
      </c>
      <c r="S4867" t="s">
        <v>142</v>
      </c>
      <c r="T4867" t="s">
        <v>162</v>
      </c>
      <c r="U4867" t="s">
        <v>87</v>
      </c>
      <c r="V4867">
        <v>60388</v>
      </c>
      <c r="W4867">
        <v>44320</v>
      </c>
      <c r="X4867">
        <v>4.5</v>
      </c>
      <c r="Y4867">
        <v>12.4</v>
      </c>
      <c r="Z4867">
        <v>55026.69</v>
      </c>
      <c r="AB4867">
        <v>35.049999999999997</v>
      </c>
      <c r="AC4867">
        <v>1928685.48</v>
      </c>
      <c r="AD4867">
        <v>33449624.32</v>
      </c>
      <c r="AE4867">
        <v>274.41000000000003</v>
      </c>
      <c r="AF4867">
        <v>9178911409.6499996</v>
      </c>
      <c r="AG4867">
        <v>213966.82</v>
      </c>
      <c r="AH4867">
        <v>3.5</v>
      </c>
      <c r="AI4867">
        <v>64314.27</v>
      </c>
      <c r="AJ4867">
        <v>8.99</v>
      </c>
      <c r="AK4867">
        <v>0</v>
      </c>
      <c r="AL4867">
        <v>0.24</v>
      </c>
      <c r="AM4867">
        <v>80279.100000000006</v>
      </c>
      <c r="AN4867">
        <v>511.5</v>
      </c>
      <c r="AO4867">
        <v>671.05</v>
      </c>
      <c r="AP4867">
        <v>343242.07</v>
      </c>
      <c r="AQ4867">
        <v>2630487.7400000002</v>
      </c>
      <c r="AR4867" t="s">
        <v>61</v>
      </c>
      <c r="AS4867" t="s">
        <v>61</v>
      </c>
      <c r="AT4867" t="s">
        <v>62</v>
      </c>
      <c r="AU4867" t="s">
        <v>63</v>
      </c>
    </row>
    <row r="4868" spans="1:47" x14ac:dyDescent="0.25">
      <c r="A4868" t="s">
        <v>6210</v>
      </c>
      <c r="B4868">
        <v>2024</v>
      </c>
      <c r="C4868">
        <v>3</v>
      </c>
      <c r="D4868" t="s">
        <v>48</v>
      </c>
      <c r="E4868" s="1">
        <v>45381</v>
      </c>
      <c r="F4868" s="1">
        <v>45400</v>
      </c>
      <c r="G4868">
        <v>19</v>
      </c>
      <c r="H4868">
        <v>10.7</v>
      </c>
      <c r="I4868" t="s">
        <v>65</v>
      </c>
      <c r="J4868" t="s">
        <v>50</v>
      </c>
      <c r="K4868" t="s">
        <v>423</v>
      </c>
      <c r="L4868">
        <v>2710.1941000000002</v>
      </c>
      <c r="M4868" t="s">
        <v>68</v>
      </c>
      <c r="N4868" t="s">
        <v>81</v>
      </c>
      <c r="O4868" t="s">
        <v>189</v>
      </c>
      <c r="P4868" t="s">
        <v>56</v>
      </c>
      <c r="Q4868" t="s">
        <v>83</v>
      </c>
      <c r="R4868" t="s">
        <v>1590</v>
      </c>
      <c r="S4868" t="s">
        <v>142</v>
      </c>
      <c r="T4868" t="s">
        <v>86</v>
      </c>
      <c r="U4868" t="s">
        <v>103</v>
      </c>
      <c r="V4868">
        <v>83569</v>
      </c>
      <c r="W4868">
        <v>56858</v>
      </c>
      <c r="X4868">
        <v>7.9</v>
      </c>
      <c r="Y4868">
        <v>11</v>
      </c>
      <c r="Z4868">
        <v>64965.55</v>
      </c>
      <c r="AB4868">
        <v>33.69</v>
      </c>
      <c r="AC4868">
        <v>2188689.38</v>
      </c>
      <c r="AD4868">
        <v>41639019.619999997</v>
      </c>
      <c r="AE4868">
        <v>277.07</v>
      </c>
      <c r="AF4868">
        <v>11536923166.110001</v>
      </c>
      <c r="AG4868">
        <v>101740.51</v>
      </c>
      <c r="AH4868">
        <v>0</v>
      </c>
      <c r="AI4868">
        <v>0</v>
      </c>
      <c r="AJ4868">
        <v>18.309999999999999</v>
      </c>
      <c r="AK4868">
        <v>0</v>
      </c>
      <c r="AL4868">
        <v>0.192</v>
      </c>
      <c r="AM4868">
        <v>79946.92</v>
      </c>
      <c r="AN4868">
        <v>948</v>
      </c>
      <c r="AO4868">
        <v>620.30999999999995</v>
      </c>
      <c r="AP4868">
        <v>588053.88</v>
      </c>
      <c r="AQ4868">
        <v>2958430.69</v>
      </c>
      <c r="AR4868" t="s">
        <v>61</v>
      </c>
      <c r="AS4868" t="s">
        <v>61</v>
      </c>
      <c r="AT4868" t="s">
        <v>62</v>
      </c>
      <c r="AU4868" t="s">
        <v>63</v>
      </c>
    </row>
    <row r="4869" spans="1:47" x14ac:dyDescent="0.25">
      <c r="A4869" t="s">
        <v>6211</v>
      </c>
      <c r="B4869">
        <v>2023</v>
      </c>
      <c r="C4869">
        <v>3</v>
      </c>
      <c r="D4869" t="s">
        <v>48</v>
      </c>
      <c r="E4869" s="1">
        <v>44988</v>
      </c>
      <c r="F4869" s="1">
        <v>44996</v>
      </c>
      <c r="G4869">
        <v>8</v>
      </c>
      <c r="H4869">
        <v>17.2</v>
      </c>
      <c r="I4869" t="s">
        <v>65</v>
      </c>
      <c r="J4869" t="s">
        <v>50</v>
      </c>
      <c r="K4869" t="s">
        <v>51</v>
      </c>
      <c r="L4869">
        <v>2709</v>
      </c>
      <c r="M4869" t="s">
        <v>80</v>
      </c>
      <c r="N4869" t="s">
        <v>106</v>
      </c>
      <c r="O4869" t="s">
        <v>107</v>
      </c>
      <c r="P4869" t="s">
        <v>128</v>
      </c>
      <c r="Q4869" t="s">
        <v>108</v>
      </c>
      <c r="R4869" t="s">
        <v>657</v>
      </c>
      <c r="S4869" t="s">
        <v>170</v>
      </c>
      <c r="T4869" t="s">
        <v>102</v>
      </c>
      <c r="U4869" t="s">
        <v>75</v>
      </c>
      <c r="V4869">
        <v>106534</v>
      </c>
      <c r="W4869">
        <v>66145</v>
      </c>
      <c r="X4869">
        <v>3.1</v>
      </c>
      <c r="Y4869">
        <v>10.9</v>
      </c>
      <c r="Z4869">
        <v>91552.25</v>
      </c>
      <c r="AB4869">
        <v>30.44</v>
      </c>
      <c r="AC4869">
        <v>2786850.49</v>
      </c>
      <c r="AD4869">
        <v>9046277.8200000003</v>
      </c>
      <c r="AE4869">
        <v>284.08999999999997</v>
      </c>
      <c r="AF4869">
        <v>2569957065.8800001</v>
      </c>
      <c r="AG4869">
        <v>97969.38</v>
      </c>
      <c r="AH4869">
        <v>0</v>
      </c>
      <c r="AI4869">
        <v>0</v>
      </c>
      <c r="AJ4869">
        <v>17.670000000000002</v>
      </c>
      <c r="AK4869">
        <v>0</v>
      </c>
      <c r="AL4869">
        <v>0.309</v>
      </c>
      <c r="AM4869">
        <v>27953</v>
      </c>
      <c r="AN4869">
        <v>198.1</v>
      </c>
      <c r="AO4869">
        <v>435.89</v>
      </c>
      <c r="AP4869">
        <v>86349.81</v>
      </c>
      <c r="AQ4869">
        <v>2999122.68</v>
      </c>
      <c r="AR4869" t="s">
        <v>61</v>
      </c>
      <c r="AS4869" t="s">
        <v>61</v>
      </c>
      <c r="AT4869" t="s">
        <v>62</v>
      </c>
      <c r="AU4869" t="s">
        <v>63</v>
      </c>
    </row>
    <row r="4870" spans="1:47" x14ac:dyDescent="0.25">
      <c r="A4870" t="s">
        <v>6212</v>
      </c>
      <c r="B4870">
        <v>2026</v>
      </c>
      <c r="C4870">
        <v>1</v>
      </c>
      <c r="D4870" t="s">
        <v>48</v>
      </c>
      <c r="E4870" s="1">
        <v>46036</v>
      </c>
      <c r="F4870" s="1">
        <v>46060</v>
      </c>
      <c r="G4870">
        <v>24</v>
      </c>
      <c r="H4870">
        <v>4.4000000000000004</v>
      </c>
      <c r="I4870" t="s">
        <v>49</v>
      </c>
      <c r="J4870" t="s">
        <v>239</v>
      </c>
      <c r="K4870" t="s">
        <v>240</v>
      </c>
      <c r="L4870">
        <v>3105.2</v>
      </c>
      <c r="M4870" t="s">
        <v>52</v>
      </c>
      <c r="N4870" t="s">
        <v>53</v>
      </c>
      <c r="O4870" t="s">
        <v>54</v>
      </c>
      <c r="P4870" t="s">
        <v>121</v>
      </c>
      <c r="Q4870" t="s">
        <v>70</v>
      </c>
      <c r="R4870" t="s">
        <v>1682</v>
      </c>
      <c r="S4870" t="s">
        <v>161</v>
      </c>
      <c r="T4870" t="s">
        <v>74</v>
      </c>
      <c r="U4870" t="s">
        <v>259</v>
      </c>
      <c r="V4870">
        <v>42183</v>
      </c>
      <c r="W4870">
        <v>23840</v>
      </c>
      <c r="X4870">
        <v>7.7</v>
      </c>
      <c r="Y4870">
        <v>15.2</v>
      </c>
      <c r="Z4870">
        <v>34426.660000000003</v>
      </c>
      <c r="AB4870">
        <v>17.57</v>
      </c>
      <c r="AC4870">
        <v>604876.42000000004</v>
      </c>
      <c r="AD4870">
        <v>17869846.41</v>
      </c>
      <c r="AE4870">
        <v>283.33</v>
      </c>
      <c r="AF4870">
        <v>5063063583.3500004</v>
      </c>
      <c r="AG4870">
        <v>160439.95000000001</v>
      </c>
      <c r="AH4870">
        <v>0.3</v>
      </c>
      <c r="AI4870">
        <v>3077.88</v>
      </c>
      <c r="AJ4870">
        <v>7.18</v>
      </c>
      <c r="AK4870">
        <v>1283054.97</v>
      </c>
      <c r="AL4870">
        <v>0.18</v>
      </c>
      <c r="AM4870">
        <v>32165.72</v>
      </c>
      <c r="AN4870">
        <v>875</v>
      </c>
      <c r="AO4870">
        <v>538.79</v>
      </c>
      <c r="AP4870">
        <v>471441.25</v>
      </c>
      <c r="AQ4870">
        <v>1272001.22</v>
      </c>
      <c r="AR4870" t="s">
        <v>61</v>
      </c>
      <c r="AS4870" t="s">
        <v>124</v>
      </c>
      <c r="AT4870" t="s">
        <v>62</v>
      </c>
      <c r="AU4870" t="s">
        <v>63</v>
      </c>
    </row>
    <row r="4871" spans="1:47" x14ac:dyDescent="0.25">
      <c r="A4871" t="s">
        <v>6213</v>
      </c>
      <c r="B4871">
        <v>2021</v>
      </c>
      <c r="C4871">
        <v>11</v>
      </c>
      <c r="D4871" t="s">
        <v>119</v>
      </c>
      <c r="E4871" s="1">
        <v>44520</v>
      </c>
      <c r="F4871" s="1">
        <v>44529</v>
      </c>
      <c r="G4871">
        <v>9</v>
      </c>
      <c r="H4871">
        <v>3.8</v>
      </c>
      <c r="I4871" t="s">
        <v>49</v>
      </c>
      <c r="J4871" t="s">
        <v>78</v>
      </c>
      <c r="K4871" t="s">
        <v>105</v>
      </c>
      <c r="L4871">
        <v>1201.9000000000001</v>
      </c>
      <c r="M4871" t="s">
        <v>90</v>
      </c>
      <c r="N4871" t="s">
        <v>69</v>
      </c>
      <c r="O4871" t="s">
        <v>99</v>
      </c>
      <c r="P4871" t="s">
        <v>230</v>
      </c>
      <c r="Q4871" t="s">
        <v>128</v>
      </c>
      <c r="R4871" t="s">
        <v>1243</v>
      </c>
      <c r="S4871" t="s">
        <v>85</v>
      </c>
      <c r="T4871" t="s">
        <v>74</v>
      </c>
      <c r="U4871" t="s">
        <v>103</v>
      </c>
      <c r="V4871">
        <v>40559</v>
      </c>
      <c r="W4871">
        <v>22892</v>
      </c>
      <c r="X4871">
        <v>10.7</v>
      </c>
      <c r="Y4871">
        <v>10</v>
      </c>
      <c r="Z4871">
        <v>35355.22</v>
      </c>
      <c r="AB4871">
        <v>43.66</v>
      </c>
      <c r="AC4871">
        <v>1543608.91</v>
      </c>
      <c r="AD4871">
        <v>39515115.189999998</v>
      </c>
      <c r="AE4871">
        <v>173.16</v>
      </c>
      <c r="AF4871">
        <v>6842437346.3000002</v>
      </c>
      <c r="AG4871">
        <v>90940.54</v>
      </c>
      <c r="AH4871">
        <v>3.4</v>
      </c>
      <c r="AI4871">
        <v>78757.42</v>
      </c>
      <c r="AJ4871">
        <v>24.03</v>
      </c>
      <c r="AK4871">
        <v>9495482.1799999997</v>
      </c>
      <c r="AL4871">
        <v>0.23300000000000001</v>
      </c>
      <c r="AM4871">
        <v>92070.22</v>
      </c>
      <c r="AN4871">
        <v>426.3</v>
      </c>
      <c r="AO4871">
        <v>384.82</v>
      </c>
      <c r="AP4871">
        <v>164048.76999999999</v>
      </c>
      <c r="AQ4871">
        <v>1969425.86</v>
      </c>
      <c r="AR4871" t="s">
        <v>61</v>
      </c>
      <c r="AS4871" t="s">
        <v>61</v>
      </c>
      <c r="AT4871" t="s">
        <v>62</v>
      </c>
      <c r="AU4871" t="s">
        <v>63</v>
      </c>
    </row>
    <row r="4872" spans="1:47" x14ac:dyDescent="0.25">
      <c r="A4872" t="s">
        <v>6214</v>
      </c>
      <c r="B4872">
        <v>2024</v>
      </c>
      <c r="C4872">
        <v>4</v>
      </c>
      <c r="D4872" t="s">
        <v>77</v>
      </c>
      <c r="E4872" s="1">
        <v>45390</v>
      </c>
      <c r="F4872" s="1">
        <v>45416</v>
      </c>
      <c r="G4872">
        <v>26</v>
      </c>
      <c r="H4872">
        <v>11.1</v>
      </c>
      <c r="I4872" t="s">
        <v>65</v>
      </c>
      <c r="J4872" t="s">
        <v>66</v>
      </c>
      <c r="K4872" t="s">
        <v>391</v>
      </c>
      <c r="L4872">
        <v>9999.99</v>
      </c>
      <c r="M4872" t="s">
        <v>98</v>
      </c>
      <c r="N4872" t="s">
        <v>81</v>
      </c>
      <c r="O4872" t="s">
        <v>200</v>
      </c>
      <c r="P4872" t="s">
        <v>70</v>
      </c>
      <c r="Q4872" t="s">
        <v>131</v>
      </c>
      <c r="R4872" t="s">
        <v>1897</v>
      </c>
      <c r="S4872" t="s">
        <v>130</v>
      </c>
      <c r="T4872" t="s">
        <v>86</v>
      </c>
      <c r="U4872" t="s">
        <v>60</v>
      </c>
      <c r="V4872">
        <v>86197</v>
      </c>
      <c r="W4872">
        <v>63490</v>
      </c>
      <c r="X4872">
        <v>4</v>
      </c>
      <c r="Y4872">
        <v>11.1</v>
      </c>
      <c r="Z4872">
        <v>71244.67</v>
      </c>
      <c r="AB4872">
        <v>32.49</v>
      </c>
      <c r="AC4872">
        <v>2314739.33</v>
      </c>
      <c r="AD4872">
        <v>19829529</v>
      </c>
      <c r="AE4872">
        <v>278.31</v>
      </c>
      <c r="AF4872">
        <v>5518756215.9899998</v>
      </c>
      <c r="AG4872">
        <v>26147.3</v>
      </c>
      <c r="AH4872">
        <v>1.7</v>
      </c>
      <c r="AI4872">
        <v>30236.67</v>
      </c>
      <c r="AJ4872">
        <v>0.61</v>
      </c>
      <c r="AK4872">
        <v>0</v>
      </c>
      <c r="AL4872">
        <v>0.21099999999999999</v>
      </c>
      <c r="AM4872">
        <v>41840.31</v>
      </c>
      <c r="AN4872">
        <v>593.6</v>
      </c>
      <c r="AO4872">
        <v>590.15</v>
      </c>
      <c r="AP4872">
        <v>350313.04</v>
      </c>
      <c r="AQ4872">
        <v>2763276.65</v>
      </c>
      <c r="AR4872" t="s">
        <v>61</v>
      </c>
      <c r="AS4872" t="s">
        <v>61</v>
      </c>
      <c r="AT4872" t="s">
        <v>62</v>
      </c>
      <c r="AU4872" t="s">
        <v>63</v>
      </c>
    </row>
    <row r="4873" spans="1:47" x14ac:dyDescent="0.25">
      <c r="A4873" t="s">
        <v>6215</v>
      </c>
      <c r="B4873">
        <v>2024</v>
      </c>
      <c r="C4873">
        <v>8</v>
      </c>
      <c r="D4873" t="s">
        <v>89</v>
      </c>
      <c r="E4873" s="1">
        <v>45509</v>
      </c>
      <c r="F4873" s="1">
        <v>45516</v>
      </c>
      <c r="G4873">
        <v>7</v>
      </c>
      <c r="I4873" t="s">
        <v>49</v>
      </c>
      <c r="J4873" t="s">
        <v>50</v>
      </c>
      <c r="K4873" t="s">
        <v>423</v>
      </c>
      <c r="L4873">
        <v>2710.1941000000002</v>
      </c>
      <c r="M4873" t="s">
        <v>90</v>
      </c>
      <c r="N4873" t="s">
        <v>69</v>
      </c>
      <c r="O4873" t="s">
        <v>200</v>
      </c>
      <c r="P4873" t="s">
        <v>257</v>
      </c>
      <c r="Q4873" t="s">
        <v>226</v>
      </c>
      <c r="R4873" t="s">
        <v>586</v>
      </c>
      <c r="S4873" t="s">
        <v>142</v>
      </c>
      <c r="T4873" t="s">
        <v>131</v>
      </c>
      <c r="U4873" t="s">
        <v>103</v>
      </c>
      <c r="V4873">
        <v>32089</v>
      </c>
      <c r="W4873">
        <v>20546</v>
      </c>
      <c r="X4873">
        <v>22.7</v>
      </c>
      <c r="Y4873">
        <v>13</v>
      </c>
      <c r="Z4873">
        <v>30187.26</v>
      </c>
      <c r="AB4873">
        <v>23.56</v>
      </c>
      <c r="AC4873">
        <v>711211.85</v>
      </c>
      <c r="AD4873">
        <v>23753147.399999999</v>
      </c>
      <c r="AE4873">
        <v>275.35000000000002</v>
      </c>
      <c r="AF4873">
        <v>6540429136.5900002</v>
      </c>
      <c r="AG4873">
        <v>40970.46</v>
      </c>
      <c r="AH4873">
        <v>0</v>
      </c>
      <c r="AI4873">
        <v>0</v>
      </c>
      <c r="AJ4873">
        <v>5.62</v>
      </c>
      <c r="AK4873">
        <v>1334926.8799999999</v>
      </c>
      <c r="AL4873">
        <v>0.33700000000000002</v>
      </c>
      <c r="AM4873">
        <v>80048.11</v>
      </c>
      <c r="AN4873">
        <v>205.5</v>
      </c>
      <c r="AO4873">
        <v>476.04</v>
      </c>
      <c r="AP4873">
        <v>97826.22</v>
      </c>
      <c r="AQ4873">
        <v>930056.64</v>
      </c>
      <c r="AR4873" t="s">
        <v>61</v>
      </c>
      <c r="AS4873" t="s">
        <v>61</v>
      </c>
      <c r="AT4873" t="s">
        <v>62</v>
      </c>
      <c r="AU4873" t="s">
        <v>63</v>
      </c>
    </row>
    <row r="4874" spans="1:47" x14ac:dyDescent="0.25">
      <c r="A4874" t="s">
        <v>6216</v>
      </c>
      <c r="B4874">
        <v>2025</v>
      </c>
      <c r="C4874">
        <v>10</v>
      </c>
      <c r="D4874" t="s">
        <v>119</v>
      </c>
      <c r="E4874" s="1">
        <v>45950</v>
      </c>
      <c r="F4874" s="1">
        <v>45966</v>
      </c>
      <c r="G4874">
        <v>16</v>
      </c>
      <c r="H4874">
        <v>8.9</v>
      </c>
      <c r="I4874" t="s">
        <v>49</v>
      </c>
      <c r="J4874" t="s">
        <v>239</v>
      </c>
      <c r="K4874" t="s">
        <v>240</v>
      </c>
      <c r="L4874">
        <v>3105.2</v>
      </c>
      <c r="M4874" t="s">
        <v>114</v>
      </c>
      <c r="N4874" t="s">
        <v>168</v>
      </c>
      <c r="O4874" t="s">
        <v>99</v>
      </c>
      <c r="P4874" t="s">
        <v>150</v>
      </c>
      <c r="Q4874" t="s">
        <v>226</v>
      </c>
      <c r="R4874" t="s">
        <v>573</v>
      </c>
      <c r="S4874" t="s">
        <v>161</v>
      </c>
      <c r="T4874" t="s">
        <v>162</v>
      </c>
      <c r="U4874" t="s">
        <v>103</v>
      </c>
      <c r="V4874">
        <v>25111</v>
      </c>
      <c r="W4874">
        <v>17302</v>
      </c>
      <c r="X4874">
        <v>11.4</v>
      </c>
      <c r="Y4874">
        <v>10.3</v>
      </c>
      <c r="Z4874">
        <v>23339.41</v>
      </c>
      <c r="AB4874">
        <v>18.989999999999998</v>
      </c>
      <c r="AC4874">
        <v>443215.4</v>
      </c>
      <c r="AD4874">
        <v>13702801.01</v>
      </c>
      <c r="AE4874">
        <v>280.08</v>
      </c>
      <c r="AF4874">
        <v>3837880506.8800001</v>
      </c>
      <c r="AG4874">
        <v>191586.91</v>
      </c>
      <c r="AH4874">
        <v>0.5</v>
      </c>
      <c r="AI4874">
        <v>5076.4799999999996</v>
      </c>
      <c r="AJ4874">
        <v>20.5</v>
      </c>
      <c r="AK4874">
        <v>2809074.21</v>
      </c>
      <c r="AL4874">
        <v>0.14899999999999999</v>
      </c>
      <c r="AM4874">
        <v>20417.169999999998</v>
      </c>
      <c r="AN4874">
        <v>245.3</v>
      </c>
      <c r="AO4874">
        <v>693.78</v>
      </c>
      <c r="AP4874">
        <v>170184.23</v>
      </c>
      <c r="AQ4874">
        <v>830480.19</v>
      </c>
      <c r="AR4874" t="s">
        <v>61</v>
      </c>
      <c r="AS4874" t="s">
        <v>61</v>
      </c>
      <c r="AT4874" t="s">
        <v>62</v>
      </c>
      <c r="AU4874" t="s">
        <v>63</v>
      </c>
    </row>
    <row r="4875" spans="1:47" x14ac:dyDescent="0.25">
      <c r="A4875" t="s">
        <v>6217</v>
      </c>
      <c r="B4875">
        <v>2020</v>
      </c>
      <c r="C4875">
        <v>9</v>
      </c>
      <c r="D4875" t="s">
        <v>89</v>
      </c>
      <c r="E4875" s="1">
        <v>44084</v>
      </c>
      <c r="F4875" s="1">
        <v>44106</v>
      </c>
      <c r="G4875">
        <v>22</v>
      </c>
      <c r="H4875">
        <v>5.2</v>
      </c>
      <c r="I4875" t="s">
        <v>65</v>
      </c>
      <c r="J4875" t="s">
        <v>66</v>
      </c>
      <c r="K4875" t="s">
        <v>153</v>
      </c>
      <c r="L4875">
        <v>6309</v>
      </c>
      <c r="M4875" t="s">
        <v>80</v>
      </c>
      <c r="N4875" t="s">
        <v>81</v>
      </c>
      <c r="O4875" t="s">
        <v>54</v>
      </c>
      <c r="P4875" t="s">
        <v>70</v>
      </c>
      <c r="Q4875" t="s">
        <v>140</v>
      </c>
      <c r="R4875" t="s">
        <v>2162</v>
      </c>
      <c r="S4875" t="s">
        <v>156</v>
      </c>
      <c r="T4875" t="s">
        <v>86</v>
      </c>
      <c r="U4875" t="s">
        <v>213</v>
      </c>
      <c r="V4875">
        <v>30871</v>
      </c>
      <c r="W4875">
        <v>19979</v>
      </c>
      <c r="X4875">
        <v>25</v>
      </c>
      <c r="Y4875">
        <v>11.6</v>
      </c>
      <c r="Z4875">
        <v>24689.25</v>
      </c>
      <c r="AA4875">
        <v>1763</v>
      </c>
      <c r="AB4875">
        <v>857.76</v>
      </c>
      <c r="AC4875">
        <v>1512230.88</v>
      </c>
      <c r="AD4875">
        <v>26184677.870000001</v>
      </c>
      <c r="AE4875">
        <v>167.14</v>
      </c>
      <c r="AF4875">
        <v>4376507059.1899996</v>
      </c>
      <c r="AG4875">
        <v>38677.75</v>
      </c>
      <c r="AH4875">
        <v>1.3</v>
      </c>
      <c r="AI4875">
        <v>18416.990000000002</v>
      </c>
      <c r="AJ4875">
        <v>21.19</v>
      </c>
      <c r="AK4875">
        <v>0</v>
      </c>
      <c r="AL4875">
        <v>0.16800000000000001</v>
      </c>
      <c r="AM4875">
        <v>43990.26</v>
      </c>
      <c r="AN4875">
        <v>761.6</v>
      </c>
      <c r="AO4875">
        <v>692.32</v>
      </c>
      <c r="AP4875">
        <v>527270.91</v>
      </c>
      <c r="AQ4875">
        <v>2140586.79</v>
      </c>
      <c r="AR4875" t="s">
        <v>61</v>
      </c>
      <c r="AS4875" t="s">
        <v>61</v>
      </c>
      <c r="AT4875" t="s">
        <v>62</v>
      </c>
      <c r="AU4875" t="s">
        <v>63</v>
      </c>
    </row>
    <row r="4876" spans="1:47" x14ac:dyDescent="0.25">
      <c r="A4876" t="s">
        <v>6218</v>
      </c>
      <c r="B4876">
        <v>2022</v>
      </c>
      <c r="C4876">
        <v>2</v>
      </c>
      <c r="D4876" t="s">
        <v>48</v>
      </c>
      <c r="E4876" s="1">
        <v>44607</v>
      </c>
      <c r="F4876" s="1">
        <v>44633</v>
      </c>
      <c r="G4876">
        <v>26</v>
      </c>
      <c r="H4876">
        <v>15</v>
      </c>
      <c r="I4876" t="s">
        <v>49</v>
      </c>
      <c r="J4876" t="s">
        <v>239</v>
      </c>
      <c r="K4876" t="s">
        <v>240</v>
      </c>
      <c r="L4876">
        <v>3105.2</v>
      </c>
      <c r="M4876" t="s">
        <v>52</v>
      </c>
      <c r="N4876" t="s">
        <v>81</v>
      </c>
      <c r="O4876" t="s">
        <v>189</v>
      </c>
      <c r="P4876" t="s">
        <v>71</v>
      </c>
      <c r="Q4876" t="s">
        <v>128</v>
      </c>
      <c r="R4876" t="s">
        <v>235</v>
      </c>
      <c r="S4876" t="s">
        <v>161</v>
      </c>
      <c r="T4876" t="s">
        <v>74</v>
      </c>
      <c r="U4876" t="s">
        <v>132</v>
      </c>
      <c r="V4876">
        <v>21293</v>
      </c>
      <c r="W4876">
        <v>14297</v>
      </c>
      <c r="X4876">
        <v>21</v>
      </c>
      <c r="Y4876">
        <v>12.6</v>
      </c>
      <c r="Z4876">
        <v>19660.02</v>
      </c>
      <c r="AB4876">
        <v>25.99</v>
      </c>
      <c r="AC4876">
        <v>510963.92</v>
      </c>
      <c r="AD4876">
        <v>8845239.5999999996</v>
      </c>
      <c r="AE4876">
        <v>218.33</v>
      </c>
      <c r="AF4876">
        <v>1931181161.8699999</v>
      </c>
      <c r="AG4876">
        <v>173861.22</v>
      </c>
      <c r="AH4876">
        <v>1.6</v>
      </c>
      <c r="AI4876">
        <v>38403.599999999999</v>
      </c>
      <c r="AJ4876">
        <v>19.47</v>
      </c>
      <c r="AK4876">
        <v>1722168.15</v>
      </c>
      <c r="AL4876">
        <v>0.14399999999999999</v>
      </c>
      <c r="AM4876">
        <v>12737.15</v>
      </c>
      <c r="AN4876">
        <v>952.9</v>
      </c>
      <c r="AO4876">
        <v>487.13</v>
      </c>
      <c r="AP4876">
        <v>464186.18</v>
      </c>
      <c r="AQ4876">
        <v>1200152.07</v>
      </c>
      <c r="AR4876" t="s">
        <v>124</v>
      </c>
      <c r="AS4876" t="s">
        <v>124</v>
      </c>
      <c r="AT4876" t="s">
        <v>62</v>
      </c>
      <c r="AU4876" t="s">
        <v>63</v>
      </c>
    </row>
    <row r="4877" spans="1:47" x14ac:dyDescent="0.25">
      <c r="A4877" t="s">
        <v>6219</v>
      </c>
      <c r="B4877">
        <v>2022</v>
      </c>
      <c r="C4877">
        <v>8</v>
      </c>
      <c r="D4877" t="s">
        <v>89</v>
      </c>
      <c r="E4877" s="1">
        <v>44790</v>
      </c>
      <c r="F4877" s="1">
        <v>44803</v>
      </c>
      <c r="G4877">
        <v>13</v>
      </c>
      <c r="H4877">
        <v>7.9</v>
      </c>
      <c r="I4877" t="s">
        <v>49</v>
      </c>
      <c r="J4877" t="s">
        <v>134</v>
      </c>
      <c r="K4877" t="s">
        <v>135</v>
      </c>
      <c r="L4877">
        <v>9999.0098999999991</v>
      </c>
      <c r="M4877" t="s">
        <v>68</v>
      </c>
      <c r="N4877" t="s">
        <v>81</v>
      </c>
      <c r="O4877" t="s">
        <v>189</v>
      </c>
      <c r="P4877" t="s">
        <v>55</v>
      </c>
      <c r="Q4877" t="s">
        <v>100</v>
      </c>
      <c r="R4877" t="s">
        <v>1987</v>
      </c>
      <c r="S4877" t="s">
        <v>137</v>
      </c>
      <c r="T4877" t="s">
        <v>59</v>
      </c>
      <c r="U4877" t="s">
        <v>143</v>
      </c>
      <c r="V4877">
        <v>6067</v>
      </c>
      <c r="W4877">
        <v>4350</v>
      </c>
      <c r="X4877">
        <v>13.7</v>
      </c>
      <c r="Y4877">
        <v>12</v>
      </c>
      <c r="Z4877">
        <v>5360.98</v>
      </c>
      <c r="AB4877">
        <v>37.64</v>
      </c>
      <c r="AC4877">
        <v>201787.29</v>
      </c>
      <c r="AD4877">
        <v>5244968.3899999997</v>
      </c>
      <c r="AE4877">
        <v>218.32</v>
      </c>
      <c r="AF4877">
        <v>1145081498.9000001</v>
      </c>
      <c r="AG4877">
        <v>178723.32</v>
      </c>
      <c r="AH4877">
        <v>2</v>
      </c>
      <c r="AI4877">
        <v>32833.269999999997</v>
      </c>
      <c r="AJ4877">
        <v>19.149999999999999</v>
      </c>
      <c r="AK4877">
        <v>1004411.45</v>
      </c>
      <c r="AL4877">
        <v>0.14199999999999999</v>
      </c>
      <c r="AM4877">
        <v>7447.86</v>
      </c>
      <c r="AN4877">
        <v>586.20000000000005</v>
      </c>
      <c r="AO4877">
        <v>621.42999999999995</v>
      </c>
      <c r="AP4877">
        <v>364282.27</v>
      </c>
      <c r="AQ4877">
        <v>785074.01</v>
      </c>
      <c r="AR4877" t="s">
        <v>61</v>
      </c>
      <c r="AS4877" t="s">
        <v>61</v>
      </c>
      <c r="AT4877" t="s">
        <v>62</v>
      </c>
      <c r="AU4877" t="s">
        <v>63</v>
      </c>
    </row>
    <row r="4878" spans="1:47" x14ac:dyDescent="0.25">
      <c r="A4878" t="s">
        <v>6220</v>
      </c>
      <c r="B4878">
        <v>2023</v>
      </c>
      <c r="C4878">
        <v>8</v>
      </c>
      <c r="D4878" t="s">
        <v>89</v>
      </c>
      <c r="E4878" s="1">
        <v>45154</v>
      </c>
      <c r="F4878" s="1">
        <v>45173</v>
      </c>
      <c r="G4878">
        <v>19</v>
      </c>
      <c r="H4878">
        <v>8.6</v>
      </c>
      <c r="I4878" t="s">
        <v>65</v>
      </c>
      <c r="J4878" t="s">
        <v>50</v>
      </c>
      <c r="K4878" t="s">
        <v>223</v>
      </c>
      <c r="L4878">
        <v>2710.1109999999999</v>
      </c>
      <c r="M4878" t="s">
        <v>68</v>
      </c>
      <c r="N4878" t="s">
        <v>69</v>
      </c>
      <c r="O4878" t="s">
        <v>91</v>
      </c>
      <c r="P4878" t="s">
        <v>226</v>
      </c>
      <c r="Q4878" t="s">
        <v>83</v>
      </c>
      <c r="R4878" t="s">
        <v>4269</v>
      </c>
      <c r="S4878" t="s">
        <v>186</v>
      </c>
      <c r="T4878" t="s">
        <v>162</v>
      </c>
      <c r="U4878" t="s">
        <v>166</v>
      </c>
      <c r="V4878">
        <v>92990</v>
      </c>
      <c r="W4878">
        <v>69289</v>
      </c>
      <c r="X4878">
        <v>7.1</v>
      </c>
      <c r="Y4878">
        <v>15.8</v>
      </c>
      <c r="Z4878">
        <v>72493.7</v>
      </c>
      <c r="AB4878">
        <v>39.29</v>
      </c>
      <c r="AC4878">
        <v>2848277.47</v>
      </c>
      <c r="AD4878">
        <v>72939536.25</v>
      </c>
      <c r="AE4878">
        <v>287.97000000000003</v>
      </c>
      <c r="AF4878">
        <v>21004398253.91</v>
      </c>
      <c r="AG4878">
        <v>125532.53</v>
      </c>
      <c r="AH4878">
        <v>1.8</v>
      </c>
      <c r="AI4878">
        <v>42987.15</v>
      </c>
      <c r="AJ4878">
        <v>9.61</v>
      </c>
      <c r="AK4878">
        <v>0</v>
      </c>
      <c r="AL4878">
        <v>0.122</v>
      </c>
      <c r="AM4878">
        <v>88986.23</v>
      </c>
      <c r="AN4878">
        <v>315.2</v>
      </c>
      <c r="AO4878">
        <v>539.34</v>
      </c>
      <c r="AP4878">
        <v>169999.97</v>
      </c>
      <c r="AQ4878">
        <v>3275783.35</v>
      </c>
      <c r="AR4878" t="s">
        <v>61</v>
      </c>
      <c r="AS4878" t="s">
        <v>61</v>
      </c>
      <c r="AT4878" t="s">
        <v>62</v>
      </c>
      <c r="AU4878" t="s">
        <v>63</v>
      </c>
    </row>
    <row r="4879" spans="1:47" x14ac:dyDescent="0.25">
      <c r="A4879" t="s">
        <v>6221</v>
      </c>
      <c r="B4879">
        <v>2024</v>
      </c>
      <c r="C4879">
        <v>8</v>
      </c>
      <c r="D4879" t="s">
        <v>89</v>
      </c>
      <c r="E4879" s="1">
        <v>45533</v>
      </c>
      <c r="F4879" s="1">
        <v>45540</v>
      </c>
      <c r="G4879">
        <v>7</v>
      </c>
      <c r="H4879">
        <v>10.199999999999999</v>
      </c>
      <c r="I4879" t="s">
        <v>65</v>
      </c>
      <c r="J4879" t="s">
        <v>50</v>
      </c>
      <c r="K4879" t="s">
        <v>120</v>
      </c>
      <c r="L4879">
        <v>2710.1921000000002</v>
      </c>
      <c r="M4879" t="s">
        <v>114</v>
      </c>
      <c r="N4879" t="s">
        <v>53</v>
      </c>
      <c r="O4879" t="s">
        <v>91</v>
      </c>
      <c r="P4879" t="s">
        <v>128</v>
      </c>
      <c r="Q4879" t="s">
        <v>121</v>
      </c>
      <c r="R4879" t="s">
        <v>819</v>
      </c>
      <c r="S4879" t="s">
        <v>123</v>
      </c>
      <c r="T4879" t="s">
        <v>131</v>
      </c>
      <c r="U4879" t="s">
        <v>75</v>
      </c>
      <c r="V4879">
        <v>43537</v>
      </c>
      <c r="W4879">
        <v>31969</v>
      </c>
      <c r="X4879">
        <v>10.4</v>
      </c>
      <c r="Y4879">
        <v>10.4</v>
      </c>
      <c r="Z4879">
        <v>36446.67</v>
      </c>
      <c r="AB4879">
        <v>17.260000000000002</v>
      </c>
      <c r="AC4879">
        <v>629069.52</v>
      </c>
      <c r="AD4879">
        <v>34329847.409999996</v>
      </c>
      <c r="AE4879">
        <v>281.98</v>
      </c>
      <c r="AF4879">
        <v>9680330372.6700001</v>
      </c>
      <c r="AG4879">
        <v>72238.77</v>
      </c>
      <c r="AH4879">
        <v>0</v>
      </c>
      <c r="AI4879">
        <v>0</v>
      </c>
      <c r="AJ4879">
        <v>24.57</v>
      </c>
      <c r="AK4879">
        <v>0</v>
      </c>
      <c r="AL4879">
        <v>0.13900000000000001</v>
      </c>
      <c r="AM4879">
        <v>47718.49</v>
      </c>
      <c r="AN4879">
        <v>266</v>
      </c>
      <c r="AO4879">
        <v>679.34</v>
      </c>
      <c r="AP4879">
        <v>180704.44</v>
      </c>
      <c r="AQ4879">
        <v>929731.22</v>
      </c>
      <c r="AR4879" t="s">
        <v>124</v>
      </c>
      <c r="AS4879" t="s">
        <v>124</v>
      </c>
      <c r="AT4879" t="s">
        <v>62</v>
      </c>
      <c r="AU4879" t="s">
        <v>63</v>
      </c>
    </row>
    <row r="4880" spans="1:47" x14ac:dyDescent="0.25">
      <c r="A4880" t="s">
        <v>6222</v>
      </c>
      <c r="B4880">
        <v>2021</v>
      </c>
      <c r="C4880">
        <v>3</v>
      </c>
      <c r="D4880" t="s">
        <v>48</v>
      </c>
      <c r="E4880" s="1">
        <v>44261</v>
      </c>
      <c r="F4880" s="1">
        <v>44281</v>
      </c>
      <c r="G4880">
        <v>20</v>
      </c>
      <c r="H4880">
        <v>14.2</v>
      </c>
      <c r="I4880" t="s">
        <v>65</v>
      </c>
      <c r="J4880" t="s">
        <v>50</v>
      </c>
      <c r="K4880" t="s">
        <v>145</v>
      </c>
      <c r="L4880">
        <v>2710.19</v>
      </c>
      <c r="M4880" t="s">
        <v>80</v>
      </c>
      <c r="N4880" t="s">
        <v>81</v>
      </c>
      <c r="O4880" t="s">
        <v>54</v>
      </c>
      <c r="P4880" t="s">
        <v>82</v>
      </c>
      <c r="Q4880" t="s">
        <v>55</v>
      </c>
      <c r="R4880" t="s">
        <v>4878</v>
      </c>
      <c r="S4880" t="s">
        <v>123</v>
      </c>
      <c r="T4880" t="s">
        <v>59</v>
      </c>
      <c r="U4880" t="s">
        <v>87</v>
      </c>
      <c r="V4880">
        <v>41268</v>
      </c>
      <c r="W4880">
        <v>24888</v>
      </c>
      <c r="X4880">
        <v>20.7</v>
      </c>
      <c r="Y4880">
        <v>14</v>
      </c>
      <c r="Z4880">
        <v>37477.61</v>
      </c>
      <c r="AB4880">
        <v>22.4</v>
      </c>
      <c r="AC4880">
        <v>839498.46</v>
      </c>
      <c r="AD4880">
        <v>36144156.640000001</v>
      </c>
      <c r="AE4880">
        <v>167.71</v>
      </c>
      <c r="AF4880">
        <v>6061736510.0900002</v>
      </c>
      <c r="AG4880">
        <v>195888.36</v>
      </c>
      <c r="AH4880">
        <v>1.1000000000000001</v>
      </c>
      <c r="AI4880">
        <v>35164.01</v>
      </c>
      <c r="AJ4880">
        <v>6.09</v>
      </c>
      <c r="AK4880">
        <v>0</v>
      </c>
      <c r="AL4880">
        <v>8.4000000000000005E-2</v>
      </c>
      <c r="AM4880">
        <v>30361.09</v>
      </c>
      <c r="AN4880">
        <v>775.9</v>
      </c>
      <c r="AO4880">
        <v>510.59</v>
      </c>
      <c r="AP4880">
        <v>396166.78</v>
      </c>
      <c r="AQ4880">
        <v>1497078.7</v>
      </c>
      <c r="AR4880" t="s">
        <v>61</v>
      </c>
      <c r="AS4880" t="s">
        <v>61</v>
      </c>
      <c r="AT4880" t="s">
        <v>293</v>
      </c>
      <c r="AU4880" t="s">
        <v>63</v>
      </c>
    </row>
    <row r="4881" spans="1:47" x14ac:dyDescent="0.25">
      <c r="A4881" t="s">
        <v>6223</v>
      </c>
      <c r="B4881">
        <v>2024</v>
      </c>
      <c r="C4881">
        <v>8</v>
      </c>
      <c r="D4881" t="s">
        <v>89</v>
      </c>
      <c r="E4881" s="1">
        <v>45507</v>
      </c>
      <c r="F4881" s="1">
        <v>45535</v>
      </c>
      <c r="G4881">
        <v>28</v>
      </c>
      <c r="H4881">
        <v>1.5</v>
      </c>
      <c r="I4881" t="s">
        <v>65</v>
      </c>
      <c r="J4881" t="s">
        <v>78</v>
      </c>
      <c r="K4881" t="s">
        <v>105</v>
      </c>
      <c r="L4881">
        <v>1201.9000000000001</v>
      </c>
      <c r="M4881" t="s">
        <v>80</v>
      </c>
      <c r="N4881" t="s">
        <v>53</v>
      </c>
      <c r="O4881" t="s">
        <v>189</v>
      </c>
      <c r="P4881" t="s">
        <v>92</v>
      </c>
      <c r="Q4881" t="s">
        <v>55</v>
      </c>
      <c r="R4881" t="s">
        <v>1107</v>
      </c>
      <c r="S4881" t="s">
        <v>85</v>
      </c>
      <c r="T4881" t="s">
        <v>95</v>
      </c>
      <c r="U4881" t="s">
        <v>96</v>
      </c>
      <c r="V4881">
        <v>36544</v>
      </c>
      <c r="W4881">
        <v>27014</v>
      </c>
      <c r="X4881">
        <v>5.7</v>
      </c>
      <c r="Y4881">
        <v>14.5</v>
      </c>
      <c r="Z4881">
        <v>31027.11</v>
      </c>
      <c r="AB4881">
        <v>27.68</v>
      </c>
      <c r="AC4881">
        <v>858830.4</v>
      </c>
      <c r="AD4881">
        <v>13460801.4</v>
      </c>
      <c r="AE4881">
        <v>276.58999999999997</v>
      </c>
      <c r="AF4881">
        <v>3723123059.23</v>
      </c>
      <c r="AG4881">
        <v>152756.51999999999</v>
      </c>
      <c r="AH4881">
        <v>0</v>
      </c>
      <c r="AI4881">
        <v>0</v>
      </c>
      <c r="AJ4881">
        <v>16.07</v>
      </c>
      <c r="AK4881">
        <v>0</v>
      </c>
      <c r="AL4881">
        <v>0.129</v>
      </c>
      <c r="AM4881">
        <v>17364.43</v>
      </c>
      <c r="AN4881">
        <v>791</v>
      </c>
      <c r="AO4881">
        <v>521.5</v>
      </c>
      <c r="AP4881">
        <v>412506.5</v>
      </c>
      <c r="AQ4881">
        <v>1441457.85</v>
      </c>
      <c r="AR4881" t="s">
        <v>61</v>
      </c>
      <c r="AS4881" t="s">
        <v>61</v>
      </c>
      <c r="AT4881" t="s">
        <v>62</v>
      </c>
      <c r="AU4881" t="s">
        <v>63</v>
      </c>
    </row>
    <row r="4882" spans="1:47" x14ac:dyDescent="0.25">
      <c r="A4882" t="s">
        <v>6224</v>
      </c>
      <c r="B4882">
        <v>2023</v>
      </c>
      <c r="C4882">
        <v>5</v>
      </c>
      <c r="D4882" t="s">
        <v>77</v>
      </c>
      <c r="E4882" s="1">
        <v>45062</v>
      </c>
      <c r="F4882" s="1">
        <v>45077</v>
      </c>
      <c r="G4882">
        <v>15</v>
      </c>
      <c r="H4882">
        <v>4.0999999999999996</v>
      </c>
      <c r="I4882" t="s">
        <v>65</v>
      </c>
      <c r="J4882" t="s">
        <v>134</v>
      </c>
      <c r="K4882" t="s">
        <v>135</v>
      </c>
      <c r="L4882">
        <v>9999.0098999999991</v>
      </c>
      <c r="M4882" t="s">
        <v>98</v>
      </c>
      <c r="N4882" t="s">
        <v>168</v>
      </c>
      <c r="O4882" t="s">
        <v>107</v>
      </c>
      <c r="P4882" t="s">
        <v>226</v>
      </c>
      <c r="Q4882" t="s">
        <v>121</v>
      </c>
      <c r="R4882" t="s">
        <v>2346</v>
      </c>
      <c r="S4882" t="s">
        <v>137</v>
      </c>
      <c r="T4882" t="s">
        <v>74</v>
      </c>
      <c r="U4882" t="s">
        <v>60</v>
      </c>
      <c r="V4882">
        <v>13847</v>
      </c>
      <c r="W4882">
        <v>8933</v>
      </c>
      <c r="X4882">
        <v>10.4</v>
      </c>
      <c r="Y4882">
        <v>15.1</v>
      </c>
      <c r="Z4882">
        <v>12015.42</v>
      </c>
      <c r="AB4882">
        <v>41.63</v>
      </c>
      <c r="AC4882">
        <v>500201.93</v>
      </c>
      <c r="AD4882">
        <v>5578759.5099999998</v>
      </c>
      <c r="AE4882">
        <v>282.95999999999998</v>
      </c>
      <c r="AF4882">
        <v>1578565790.95</v>
      </c>
      <c r="AG4882">
        <v>16016.32</v>
      </c>
      <c r="AH4882">
        <v>0</v>
      </c>
      <c r="AI4882">
        <v>0</v>
      </c>
      <c r="AJ4882">
        <v>1.44</v>
      </c>
      <c r="AK4882">
        <v>0</v>
      </c>
      <c r="AL4882">
        <v>0.26700000000000002</v>
      </c>
      <c r="AM4882">
        <v>14895.29</v>
      </c>
      <c r="AN4882">
        <v>711.1</v>
      </c>
      <c r="AO4882">
        <v>600.65</v>
      </c>
      <c r="AP4882">
        <v>427122.22</v>
      </c>
      <c r="AQ4882">
        <v>958235.76</v>
      </c>
      <c r="AR4882" t="s">
        <v>61</v>
      </c>
      <c r="AS4882" t="s">
        <v>61</v>
      </c>
      <c r="AT4882" t="s">
        <v>62</v>
      </c>
      <c r="AU4882" t="s">
        <v>63</v>
      </c>
    </row>
    <row r="4883" spans="1:47" x14ac:dyDescent="0.25">
      <c r="A4883" t="s">
        <v>6225</v>
      </c>
      <c r="B4883">
        <v>2024</v>
      </c>
      <c r="C4883">
        <v>8</v>
      </c>
      <c r="D4883" t="s">
        <v>89</v>
      </c>
      <c r="E4883" s="1">
        <v>45516</v>
      </c>
      <c r="F4883" s="1">
        <v>45544</v>
      </c>
      <c r="G4883">
        <v>28</v>
      </c>
      <c r="H4883">
        <v>17.899999999999999</v>
      </c>
      <c r="I4883" t="s">
        <v>65</v>
      </c>
      <c r="J4883" t="s">
        <v>112</v>
      </c>
      <c r="K4883" t="s">
        <v>126</v>
      </c>
      <c r="L4883">
        <v>2701.12</v>
      </c>
      <c r="M4883" t="s">
        <v>114</v>
      </c>
      <c r="N4883" t="s">
        <v>106</v>
      </c>
      <c r="O4883" t="s">
        <v>91</v>
      </c>
      <c r="P4883" t="s">
        <v>92</v>
      </c>
      <c r="Q4883" t="s">
        <v>164</v>
      </c>
      <c r="R4883" t="s">
        <v>916</v>
      </c>
      <c r="S4883" t="s">
        <v>130</v>
      </c>
      <c r="T4883" t="s">
        <v>59</v>
      </c>
      <c r="U4883" t="s">
        <v>259</v>
      </c>
      <c r="V4883">
        <v>89965</v>
      </c>
      <c r="W4883">
        <v>60527</v>
      </c>
      <c r="X4883">
        <v>13.7</v>
      </c>
      <c r="Y4883">
        <v>14.2</v>
      </c>
      <c r="Z4883">
        <v>79064.34</v>
      </c>
      <c r="AB4883">
        <v>10.029999999999999</v>
      </c>
      <c r="AC4883">
        <v>793015.33</v>
      </c>
      <c r="AD4883">
        <v>10619922.15</v>
      </c>
      <c r="AE4883">
        <v>276.10000000000002</v>
      </c>
      <c r="AF4883">
        <v>2932160505.6199999</v>
      </c>
      <c r="AG4883">
        <v>97173.14</v>
      </c>
      <c r="AH4883">
        <v>0</v>
      </c>
      <c r="AI4883">
        <v>0</v>
      </c>
      <c r="AJ4883">
        <v>15.4</v>
      </c>
      <c r="AK4883">
        <v>0</v>
      </c>
      <c r="AL4883">
        <v>0.16400000000000001</v>
      </c>
      <c r="AM4883">
        <v>17416.669999999998</v>
      </c>
      <c r="AN4883">
        <v>997.4</v>
      </c>
      <c r="AO4883">
        <v>561.36</v>
      </c>
      <c r="AP4883">
        <v>559900.46</v>
      </c>
      <c r="AQ4883">
        <v>1467505.6</v>
      </c>
      <c r="AR4883" t="s">
        <v>61</v>
      </c>
      <c r="AS4883" t="s">
        <v>61</v>
      </c>
      <c r="AT4883" t="s">
        <v>62</v>
      </c>
      <c r="AU4883" t="s">
        <v>63</v>
      </c>
    </row>
    <row r="4884" spans="1:47" x14ac:dyDescent="0.25">
      <c r="A4884" t="s">
        <v>6226</v>
      </c>
      <c r="B4884">
        <v>2021</v>
      </c>
      <c r="C4884">
        <v>4</v>
      </c>
      <c r="D4884" t="s">
        <v>77</v>
      </c>
      <c r="E4884" s="1">
        <v>44299</v>
      </c>
      <c r="F4884" s="1">
        <v>44311</v>
      </c>
      <c r="G4884">
        <v>12</v>
      </c>
      <c r="H4884">
        <v>15.6</v>
      </c>
      <c r="I4884" t="s">
        <v>49</v>
      </c>
      <c r="J4884" t="s">
        <v>50</v>
      </c>
      <c r="K4884" t="s">
        <v>223</v>
      </c>
      <c r="L4884">
        <v>2710.1109999999999</v>
      </c>
      <c r="M4884" t="s">
        <v>114</v>
      </c>
      <c r="N4884" t="s">
        <v>53</v>
      </c>
      <c r="O4884" t="s">
        <v>107</v>
      </c>
      <c r="P4884" t="s">
        <v>146</v>
      </c>
      <c r="Q4884" t="s">
        <v>92</v>
      </c>
      <c r="R4884" t="s">
        <v>2921</v>
      </c>
      <c r="S4884" t="s">
        <v>123</v>
      </c>
      <c r="T4884" t="s">
        <v>102</v>
      </c>
      <c r="U4884" t="s">
        <v>166</v>
      </c>
      <c r="V4884">
        <v>41747</v>
      </c>
      <c r="W4884">
        <v>29402</v>
      </c>
      <c r="X4884">
        <v>2.1</v>
      </c>
      <c r="Y4884">
        <v>13.3</v>
      </c>
      <c r="Z4884">
        <v>35081.86</v>
      </c>
      <c r="AB4884">
        <v>12.05</v>
      </c>
      <c r="AC4884">
        <v>422736.41</v>
      </c>
      <c r="AD4884">
        <v>21759874.48</v>
      </c>
      <c r="AE4884">
        <v>168.03</v>
      </c>
      <c r="AF4884">
        <v>3656311708.8699999</v>
      </c>
      <c r="AG4884">
        <v>38579.67</v>
      </c>
      <c r="AH4884">
        <v>0.7</v>
      </c>
      <c r="AI4884">
        <v>15982.39</v>
      </c>
      <c r="AJ4884">
        <v>24.43</v>
      </c>
      <c r="AK4884">
        <v>5315937.34</v>
      </c>
      <c r="AL4884">
        <v>0.105</v>
      </c>
      <c r="AM4884">
        <v>22847.87</v>
      </c>
      <c r="AN4884">
        <v>565.79999999999995</v>
      </c>
      <c r="AO4884">
        <v>399.74</v>
      </c>
      <c r="AP4884">
        <v>226172.89</v>
      </c>
      <c r="AQ4884">
        <v>726319.23</v>
      </c>
      <c r="AR4884" t="s">
        <v>61</v>
      </c>
      <c r="AS4884" t="s">
        <v>61</v>
      </c>
      <c r="AT4884" t="s">
        <v>293</v>
      </c>
      <c r="AU4884" t="s">
        <v>63</v>
      </c>
    </row>
    <row r="4885" spans="1:47" x14ac:dyDescent="0.25">
      <c r="A4885" t="s">
        <v>6227</v>
      </c>
      <c r="B4885">
        <v>2020</v>
      </c>
      <c r="C4885">
        <v>10</v>
      </c>
      <c r="D4885" t="s">
        <v>119</v>
      </c>
      <c r="E4885" s="1">
        <v>44118</v>
      </c>
      <c r="F4885" s="1">
        <v>44128</v>
      </c>
      <c r="G4885">
        <v>10</v>
      </c>
      <c r="H4885">
        <v>5.3</v>
      </c>
      <c r="I4885" t="s">
        <v>49</v>
      </c>
      <c r="J4885" t="s">
        <v>78</v>
      </c>
      <c r="K4885" t="s">
        <v>177</v>
      </c>
      <c r="L4885">
        <v>1001.99</v>
      </c>
      <c r="M4885" t="s">
        <v>114</v>
      </c>
      <c r="N4885" t="s">
        <v>53</v>
      </c>
      <c r="O4885" t="s">
        <v>200</v>
      </c>
      <c r="P4885" t="s">
        <v>154</v>
      </c>
      <c r="Q4885" t="s">
        <v>184</v>
      </c>
      <c r="R4885" t="s">
        <v>2419</v>
      </c>
      <c r="S4885" t="s">
        <v>130</v>
      </c>
      <c r="T4885" t="s">
        <v>131</v>
      </c>
      <c r="U4885" t="s">
        <v>75</v>
      </c>
      <c r="V4885">
        <v>85478</v>
      </c>
      <c r="W4885">
        <v>63261</v>
      </c>
      <c r="X4885">
        <v>2.9</v>
      </c>
      <c r="Y4885">
        <v>13</v>
      </c>
      <c r="Z4885">
        <v>73687.12</v>
      </c>
      <c r="AB4885">
        <v>15.4</v>
      </c>
      <c r="AC4885">
        <v>1134781.6499999999</v>
      </c>
      <c r="AD4885">
        <v>19910996.699999999</v>
      </c>
      <c r="AE4885">
        <v>167.46</v>
      </c>
      <c r="AF4885">
        <v>3334295507.3800001</v>
      </c>
      <c r="AG4885">
        <v>88760.18</v>
      </c>
      <c r="AH4885">
        <v>0</v>
      </c>
      <c r="AI4885">
        <v>0</v>
      </c>
      <c r="AJ4885">
        <v>6.69</v>
      </c>
      <c r="AK4885">
        <v>1332045.68</v>
      </c>
      <c r="AL4885">
        <v>0.16300000000000001</v>
      </c>
      <c r="AM4885">
        <v>32454.92</v>
      </c>
      <c r="AN4885">
        <v>207.7</v>
      </c>
      <c r="AO4885">
        <v>601.97</v>
      </c>
      <c r="AP4885">
        <v>125029.17</v>
      </c>
      <c r="AQ4885">
        <v>1381025.92</v>
      </c>
      <c r="AR4885" t="s">
        <v>61</v>
      </c>
      <c r="AS4885" t="s">
        <v>61</v>
      </c>
      <c r="AT4885" t="s">
        <v>62</v>
      </c>
      <c r="AU4885" t="s">
        <v>63</v>
      </c>
    </row>
    <row r="4886" spans="1:47" x14ac:dyDescent="0.25">
      <c r="A4886" t="s">
        <v>6228</v>
      </c>
      <c r="B4886">
        <v>2022</v>
      </c>
      <c r="C4886">
        <v>10</v>
      </c>
      <c r="D4886" t="s">
        <v>119</v>
      </c>
      <c r="E4886" s="1">
        <v>44857</v>
      </c>
      <c r="F4886" s="1">
        <v>44880</v>
      </c>
      <c r="G4886">
        <v>23</v>
      </c>
      <c r="H4886">
        <v>9.6</v>
      </c>
      <c r="I4886" t="s">
        <v>49</v>
      </c>
      <c r="J4886" t="s">
        <v>134</v>
      </c>
      <c r="K4886" t="s">
        <v>135</v>
      </c>
      <c r="L4886">
        <v>9999.0098999999991</v>
      </c>
      <c r="M4886" t="s">
        <v>68</v>
      </c>
      <c r="N4886" t="s">
        <v>106</v>
      </c>
      <c r="O4886" t="s">
        <v>107</v>
      </c>
      <c r="P4886" t="s">
        <v>159</v>
      </c>
      <c r="Q4886" t="s">
        <v>128</v>
      </c>
      <c r="R4886" t="s">
        <v>3670</v>
      </c>
      <c r="S4886" t="s">
        <v>137</v>
      </c>
      <c r="T4886" t="s">
        <v>162</v>
      </c>
      <c r="U4886" t="s">
        <v>87</v>
      </c>
      <c r="V4886">
        <v>9633</v>
      </c>
      <c r="W4886">
        <v>5467</v>
      </c>
      <c r="X4886">
        <v>23.1</v>
      </c>
      <c r="Y4886">
        <v>14.2</v>
      </c>
      <c r="Z4886">
        <v>8691.1299999999992</v>
      </c>
      <c r="AB4886">
        <v>22</v>
      </c>
      <c r="AC4886">
        <v>191204.86</v>
      </c>
      <c r="AD4886">
        <v>8025302.5300000003</v>
      </c>
      <c r="AE4886">
        <v>215.14</v>
      </c>
      <c r="AF4886">
        <v>1726563586.3</v>
      </c>
      <c r="AG4886">
        <v>212561.12</v>
      </c>
      <c r="AH4886">
        <v>0.3</v>
      </c>
      <c r="AI4886">
        <v>6462.3</v>
      </c>
      <c r="AJ4886">
        <v>4.63</v>
      </c>
      <c r="AK4886">
        <v>371571.51</v>
      </c>
      <c r="AL4886">
        <v>0.255</v>
      </c>
      <c r="AM4886">
        <v>20464.52</v>
      </c>
      <c r="AN4886">
        <v>1147.7</v>
      </c>
      <c r="AO4886">
        <v>513.59</v>
      </c>
      <c r="AP4886">
        <v>589447.24</v>
      </c>
      <c r="AQ4886">
        <v>1020140.04</v>
      </c>
      <c r="AR4886" t="s">
        <v>124</v>
      </c>
      <c r="AS4886" t="s">
        <v>61</v>
      </c>
      <c r="AT4886" t="s">
        <v>62</v>
      </c>
      <c r="AU4886" t="s">
        <v>117</v>
      </c>
    </row>
    <row r="4887" spans="1:47" x14ac:dyDescent="0.25">
      <c r="A4887" t="s">
        <v>6229</v>
      </c>
      <c r="B4887">
        <v>2020</v>
      </c>
      <c r="C4887">
        <v>7</v>
      </c>
      <c r="D4887" t="s">
        <v>89</v>
      </c>
      <c r="E4887" s="1">
        <v>44041</v>
      </c>
      <c r="F4887" s="1">
        <v>44053</v>
      </c>
      <c r="G4887">
        <v>12</v>
      </c>
      <c r="H4887">
        <v>19.600000000000001</v>
      </c>
      <c r="I4887" t="s">
        <v>65</v>
      </c>
      <c r="J4887" t="s">
        <v>50</v>
      </c>
      <c r="K4887" t="s">
        <v>120</v>
      </c>
      <c r="L4887">
        <v>2710.1921000000002</v>
      </c>
      <c r="M4887" t="s">
        <v>90</v>
      </c>
      <c r="N4887" t="s">
        <v>69</v>
      </c>
      <c r="O4887" t="s">
        <v>91</v>
      </c>
      <c r="P4887" t="s">
        <v>184</v>
      </c>
      <c r="Q4887" t="s">
        <v>204</v>
      </c>
      <c r="R4887" t="s">
        <v>1778</v>
      </c>
      <c r="S4887" t="s">
        <v>142</v>
      </c>
      <c r="T4887" t="s">
        <v>187</v>
      </c>
      <c r="U4887" t="s">
        <v>166</v>
      </c>
      <c r="V4887">
        <v>68467</v>
      </c>
      <c r="W4887">
        <v>37767</v>
      </c>
      <c r="X4887">
        <v>4.7</v>
      </c>
      <c r="Y4887">
        <v>12.7</v>
      </c>
      <c r="Z4887">
        <v>54879.97</v>
      </c>
      <c r="AB4887">
        <v>30.14</v>
      </c>
      <c r="AC4887">
        <v>1654082.3</v>
      </c>
      <c r="AD4887">
        <v>56583444.270000003</v>
      </c>
      <c r="AE4887">
        <v>158.85</v>
      </c>
      <c r="AF4887">
        <v>8988280122.2900009</v>
      </c>
      <c r="AG4887">
        <v>123910.2</v>
      </c>
      <c r="AH4887">
        <v>0</v>
      </c>
      <c r="AI4887">
        <v>0</v>
      </c>
      <c r="AJ4887">
        <v>12.11</v>
      </c>
      <c r="AK4887">
        <v>0</v>
      </c>
      <c r="AL4887">
        <v>0.34599999999999997</v>
      </c>
      <c r="AM4887">
        <v>195778.72</v>
      </c>
      <c r="AO4887">
        <v>647.66999999999996</v>
      </c>
      <c r="AP4887">
        <v>300259.81</v>
      </c>
      <c r="AQ4887">
        <v>2274031.0299999998</v>
      </c>
      <c r="AR4887" t="s">
        <v>61</v>
      </c>
      <c r="AS4887" t="s">
        <v>61</v>
      </c>
      <c r="AT4887" t="s">
        <v>293</v>
      </c>
      <c r="AU4887" t="s">
        <v>63</v>
      </c>
    </row>
    <row r="4888" spans="1:47" x14ac:dyDescent="0.25">
      <c r="A4888" t="s">
        <v>6230</v>
      </c>
      <c r="B4888">
        <v>2024</v>
      </c>
      <c r="C4888">
        <v>5</v>
      </c>
      <c r="D4888" t="s">
        <v>77</v>
      </c>
      <c r="E4888" s="1">
        <v>45428</v>
      </c>
      <c r="F4888" s="1">
        <v>45443</v>
      </c>
      <c r="G4888">
        <v>15</v>
      </c>
      <c r="H4888">
        <v>10.6</v>
      </c>
      <c r="I4888" t="s">
        <v>49</v>
      </c>
      <c r="J4888" t="s">
        <v>50</v>
      </c>
      <c r="K4888" t="s">
        <v>145</v>
      </c>
      <c r="L4888">
        <v>2710.19</v>
      </c>
      <c r="M4888" t="s">
        <v>90</v>
      </c>
      <c r="N4888" t="s">
        <v>69</v>
      </c>
      <c r="O4888" t="s">
        <v>54</v>
      </c>
      <c r="P4888" t="s">
        <v>146</v>
      </c>
      <c r="Q4888" t="s">
        <v>100</v>
      </c>
      <c r="R4888" t="s">
        <v>1253</v>
      </c>
      <c r="S4888" t="s">
        <v>123</v>
      </c>
      <c r="T4888" t="s">
        <v>95</v>
      </c>
      <c r="U4888" t="s">
        <v>259</v>
      </c>
      <c r="V4888">
        <v>39304</v>
      </c>
      <c r="W4888">
        <v>23684</v>
      </c>
      <c r="X4888">
        <v>19.3</v>
      </c>
      <c r="Y4888">
        <v>13.6</v>
      </c>
      <c r="Z4888">
        <v>32635.93</v>
      </c>
      <c r="AB4888">
        <v>20.309999999999999</v>
      </c>
      <c r="AC4888">
        <v>662835.74</v>
      </c>
      <c r="AD4888">
        <v>29209810.07</v>
      </c>
      <c r="AE4888">
        <v>278.11</v>
      </c>
      <c r="AF4888">
        <v>8123540278.5699997</v>
      </c>
      <c r="AG4888">
        <v>209298.27</v>
      </c>
      <c r="AH4888">
        <v>0.6</v>
      </c>
      <c r="AI4888">
        <v>7809.25</v>
      </c>
      <c r="AJ4888">
        <v>10.51</v>
      </c>
      <c r="AK4888">
        <v>3069951.04</v>
      </c>
      <c r="AL4888">
        <v>0.27600000000000002</v>
      </c>
      <c r="AM4888">
        <v>80619.08</v>
      </c>
      <c r="AN4888">
        <v>297.39999999999998</v>
      </c>
      <c r="AO4888">
        <v>740.7</v>
      </c>
      <c r="AP4888">
        <v>220284.18</v>
      </c>
      <c r="AQ4888">
        <v>1180846.52</v>
      </c>
      <c r="AR4888" t="s">
        <v>61</v>
      </c>
      <c r="AS4888" t="s">
        <v>61</v>
      </c>
      <c r="AT4888" t="s">
        <v>116</v>
      </c>
      <c r="AU4888" t="s">
        <v>63</v>
      </c>
    </row>
    <row r="4889" spans="1:47" x14ac:dyDescent="0.25">
      <c r="A4889" t="s">
        <v>6231</v>
      </c>
      <c r="B4889">
        <v>2025</v>
      </c>
      <c r="C4889">
        <v>6</v>
      </c>
      <c r="D4889" t="s">
        <v>77</v>
      </c>
      <c r="E4889" s="1">
        <v>45817</v>
      </c>
      <c r="F4889" s="1">
        <v>45831</v>
      </c>
      <c r="G4889">
        <v>14</v>
      </c>
      <c r="I4889" t="s">
        <v>65</v>
      </c>
      <c r="J4889" t="s">
        <v>66</v>
      </c>
      <c r="K4889" t="s">
        <v>67</v>
      </c>
      <c r="L4889">
        <v>8479.8989999999994</v>
      </c>
      <c r="M4889" t="s">
        <v>114</v>
      </c>
      <c r="N4889" t="s">
        <v>69</v>
      </c>
      <c r="O4889" t="s">
        <v>200</v>
      </c>
      <c r="P4889" t="s">
        <v>56</v>
      </c>
      <c r="Q4889" t="s">
        <v>93</v>
      </c>
      <c r="R4889" t="s">
        <v>3058</v>
      </c>
      <c r="S4889" t="s">
        <v>156</v>
      </c>
      <c r="T4889" t="s">
        <v>74</v>
      </c>
      <c r="U4889" t="s">
        <v>166</v>
      </c>
      <c r="V4889">
        <v>25026</v>
      </c>
      <c r="W4889">
        <v>16846</v>
      </c>
      <c r="X4889">
        <v>2</v>
      </c>
      <c r="Y4889">
        <v>13.2</v>
      </c>
      <c r="Z4889">
        <v>23246.75</v>
      </c>
      <c r="AA4889">
        <v>1660</v>
      </c>
      <c r="AB4889">
        <v>2730.62</v>
      </c>
      <c r="AC4889">
        <v>4532829.2</v>
      </c>
      <c r="AD4889">
        <v>94507337.450000003</v>
      </c>
      <c r="AE4889">
        <v>275.2</v>
      </c>
      <c r="AF4889">
        <v>26008419266.240002</v>
      </c>
      <c r="AG4889">
        <v>62350.58</v>
      </c>
      <c r="AH4889">
        <v>0</v>
      </c>
      <c r="AI4889">
        <v>0</v>
      </c>
      <c r="AJ4889">
        <v>4.58</v>
      </c>
      <c r="AK4889">
        <v>0</v>
      </c>
      <c r="AL4889">
        <v>7.3999999999999996E-2</v>
      </c>
      <c r="AM4889">
        <v>69935.429999999993</v>
      </c>
      <c r="AN4889">
        <v>589.1</v>
      </c>
      <c r="AO4889">
        <v>423.32</v>
      </c>
      <c r="AP4889">
        <v>249377.81</v>
      </c>
      <c r="AQ4889">
        <v>4914493.0199999996</v>
      </c>
      <c r="AR4889" t="s">
        <v>61</v>
      </c>
      <c r="AS4889" t="s">
        <v>61</v>
      </c>
      <c r="AT4889" t="s">
        <v>62</v>
      </c>
      <c r="AU4889" t="s">
        <v>63</v>
      </c>
    </row>
    <row r="4890" spans="1:47" x14ac:dyDescent="0.25">
      <c r="A4890" t="s">
        <v>6232</v>
      </c>
      <c r="B4890">
        <v>2025</v>
      </c>
      <c r="C4890">
        <v>11</v>
      </c>
      <c r="D4890" t="s">
        <v>119</v>
      </c>
      <c r="E4890" s="1">
        <v>45974</v>
      </c>
      <c r="F4890" s="1">
        <v>45980</v>
      </c>
      <c r="G4890">
        <v>6</v>
      </c>
      <c r="H4890">
        <v>15.7</v>
      </c>
      <c r="I4890" t="s">
        <v>65</v>
      </c>
      <c r="J4890" t="s">
        <v>50</v>
      </c>
      <c r="K4890" t="s">
        <v>120</v>
      </c>
      <c r="L4890">
        <v>2710.1921000000002</v>
      </c>
      <c r="M4890" t="s">
        <v>114</v>
      </c>
      <c r="N4890" t="s">
        <v>106</v>
      </c>
      <c r="O4890" t="s">
        <v>99</v>
      </c>
      <c r="P4890" t="s">
        <v>128</v>
      </c>
      <c r="Q4890" t="s">
        <v>257</v>
      </c>
      <c r="R4890" t="s">
        <v>1234</v>
      </c>
      <c r="S4890" t="s">
        <v>123</v>
      </c>
      <c r="T4890" t="s">
        <v>148</v>
      </c>
      <c r="U4890" t="s">
        <v>228</v>
      </c>
      <c r="V4890">
        <v>50402</v>
      </c>
      <c r="W4890">
        <v>34053</v>
      </c>
      <c r="X4890">
        <v>2.7</v>
      </c>
      <c r="Y4890">
        <v>12.6</v>
      </c>
      <c r="Z4890">
        <v>41094.089999999997</v>
      </c>
      <c r="AB4890">
        <v>12.67</v>
      </c>
      <c r="AC4890">
        <v>520662.12</v>
      </c>
      <c r="AD4890">
        <v>22116428.300000001</v>
      </c>
      <c r="AE4890">
        <v>276.8</v>
      </c>
      <c r="AF4890">
        <v>6121827353.4399996</v>
      </c>
      <c r="AG4890">
        <v>54001.62</v>
      </c>
      <c r="AH4890">
        <v>1.5</v>
      </c>
      <c r="AI4890">
        <v>50464.9</v>
      </c>
      <c r="AJ4890">
        <v>2.78</v>
      </c>
      <c r="AK4890">
        <v>0</v>
      </c>
      <c r="AL4890">
        <v>0.13800000000000001</v>
      </c>
      <c r="AM4890">
        <v>30520.67</v>
      </c>
      <c r="AN4890">
        <v>164.6</v>
      </c>
      <c r="AO4890">
        <v>557.33000000000004</v>
      </c>
      <c r="AP4890">
        <v>91736.52</v>
      </c>
      <c r="AQ4890">
        <v>747385.83</v>
      </c>
      <c r="AR4890" t="s">
        <v>61</v>
      </c>
      <c r="AS4890" t="s">
        <v>61</v>
      </c>
      <c r="AT4890" t="s">
        <v>62</v>
      </c>
      <c r="AU4890" t="s">
        <v>63</v>
      </c>
    </row>
    <row r="4891" spans="1:47" x14ac:dyDescent="0.25">
      <c r="A4891" t="s">
        <v>6233</v>
      </c>
      <c r="B4891">
        <v>2025</v>
      </c>
      <c r="C4891">
        <v>10</v>
      </c>
      <c r="D4891" t="s">
        <v>119</v>
      </c>
      <c r="E4891" s="1">
        <v>45960</v>
      </c>
      <c r="F4891" s="1">
        <v>45969</v>
      </c>
      <c r="G4891">
        <v>9</v>
      </c>
      <c r="H4891">
        <v>6.8</v>
      </c>
      <c r="I4891" t="s">
        <v>65</v>
      </c>
      <c r="J4891" t="s">
        <v>50</v>
      </c>
      <c r="K4891" t="s">
        <v>51</v>
      </c>
      <c r="L4891">
        <v>2709</v>
      </c>
      <c r="M4891" t="s">
        <v>68</v>
      </c>
      <c r="N4891" t="s">
        <v>53</v>
      </c>
      <c r="O4891" t="s">
        <v>200</v>
      </c>
      <c r="P4891" t="s">
        <v>226</v>
      </c>
      <c r="Q4891" t="s">
        <v>150</v>
      </c>
      <c r="R4891" t="s">
        <v>6234</v>
      </c>
      <c r="S4891" t="s">
        <v>186</v>
      </c>
      <c r="T4891" t="s">
        <v>148</v>
      </c>
      <c r="U4891" t="s">
        <v>259</v>
      </c>
      <c r="V4891">
        <v>77938</v>
      </c>
      <c r="W4891">
        <v>48440</v>
      </c>
      <c r="X4891">
        <v>11.2</v>
      </c>
      <c r="Y4891">
        <v>14.6</v>
      </c>
      <c r="Z4891">
        <v>67855.210000000006</v>
      </c>
      <c r="AB4891">
        <v>20.010000000000002</v>
      </c>
      <c r="AC4891">
        <v>1357782.75</v>
      </c>
      <c r="AD4891">
        <v>5880332.5</v>
      </c>
      <c r="AE4891">
        <v>279.61</v>
      </c>
      <c r="AF4891">
        <v>1644199770.3299999</v>
      </c>
      <c r="AG4891">
        <v>64452.2</v>
      </c>
      <c r="AH4891">
        <v>0</v>
      </c>
      <c r="AI4891">
        <v>0</v>
      </c>
      <c r="AJ4891">
        <v>15.05</v>
      </c>
      <c r="AK4891">
        <v>0</v>
      </c>
      <c r="AL4891">
        <v>0.106</v>
      </c>
      <c r="AM4891">
        <v>6233.15</v>
      </c>
      <c r="AN4891">
        <v>308.39999999999998</v>
      </c>
      <c r="AO4891">
        <v>703.43</v>
      </c>
      <c r="AP4891">
        <v>216937.81</v>
      </c>
      <c r="AQ4891">
        <v>1645405.91</v>
      </c>
      <c r="AR4891" t="s">
        <v>61</v>
      </c>
      <c r="AS4891" t="s">
        <v>61</v>
      </c>
      <c r="AT4891" t="s">
        <v>62</v>
      </c>
      <c r="AU4891" t="s">
        <v>63</v>
      </c>
    </row>
    <row r="4892" spans="1:47" x14ac:dyDescent="0.25">
      <c r="A4892" t="s">
        <v>6235</v>
      </c>
      <c r="B4892">
        <v>2023</v>
      </c>
      <c r="C4892">
        <v>7</v>
      </c>
      <c r="D4892" t="s">
        <v>89</v>
      </c>
      <c r="E4892" s="1">
        <v>45134</v>
      </c>
      <c r="F4892" s="1">
        <v>45149</v>
      </c>
      <c r="G4892">
        <v>15</v>
      </c>
      <c r="H4892">
        <v>6.1</v>
      </c>
      <c r="I4892" t="s">
        <v>49</v>
      </c>
      <c r="J4892" t="s">
        <v>66</v>
      </c>
      <c r="K4892" t="s">
        <v>245</v>
      </c>
      <c r="L4892">
        <v>8905.9</v>
      </c>
      <c r="M4892" t="s">
        <v>52</v>
      </c>
      <c r="N4892" t="s">
        <v>53</v>
      </c>
      <c r="O4892" t="s">
        <v>107</v>
      </c>
      <c r="P4892" t="s">
        <v>154</v>
      </c>
      <c r="Q4892" t="s">
        <v>92</v>
      </c>
      <c r="R4892" t="s">
        <v>1559</v>
      </c>
      <c r="S4892" t="s">
        <v>137</v>
      </c>
      <c r="T4892" t="s">
        <v>102</v>
      </c>
      <c r="U4892" t="s">
        <v>166</v>
      </c>
      <c r="V4892">
        <v>16686</v>
      </c>
      <c r="W4892">
        <v>9190</v>
      </c>
      <c r="X4892">
        <v>16.100000000000001</v>
      </c>
      <c r="Y4892">
        <v>15</v>
      </c>
      <c r="Z4892">
        <v>14205.58</v>
      </c>
      <c r="AB4892">
        <v>24.64</v>
      </c>
      <c r="AC4892">
        <v>350025.49</v>
      </c>
      <c r="AD4892">
        <v>6292219.6100000003</v>
      </c>
      <c r="AE4892">
        <v>285.05</v>
      </c>
      <c r="AF4892">
        <v>1793597199.8299999</v>
      </c>
      <c r="AG4892">
        <v>78556.17</v>
      </c>
      <c r="AH4892">
        <v>0</v>
      </c>
      <c r="AI4892">
        <v>0</v>
      </c>
      <c r="AJ4892">
        <v>4.26</v>
      </c>
      <c r="AK4892">
        <v>268048.56</v>
      </c>
      <c r="AL4892">
        <v>0.26300000000000001</v>
      </c>
      <c r="AM4892">
        <v>16548.54</v>
      </c>
      <c r="AN4892">
        <v>660.5</v>
      </c>
      <c r="AO4892">
        <v>739.87</v>
      </c>
      <c r="AP4892">
        <v>488684.14</v>
      </c>
      <c r="AQ4892">
        <v>933814.34</v>
      </c>
      <c r="AR4892" t="s">
        <v>124</v>
      </c>
      <c r="AS4892" t="s">
        <v>61</v>
      </c>
      <c r="AT4892" t="s">
        <v>62</v>
      </c>
      <c r="AU4892" t="s">
        <v>63</v>
      </c>
    </row>
    <row r="4893" spans="1:47" x14ac:dyDescent="0.25">
      <c r="A4893" t="s">
        <v>6236</v>
      </c>
      <c r="B4893">
        <v>2022</v>
      </c>
      <c r="C4893">
        <v>3</v>
      </c>
      <c r="D4893" t="s">
        <v>48</v>
      </c>
      <c r="E4893" s="1">
        <v>44637</v>
      </c>
      <c r="F4893" s="1">
        <v>44654</v>
      </c>
      <c r="G4893">
        <v>17</v>
      </c>
      <c r="H4893">
        <v>4.3</v>
      </c>
      <c r="I4893" t="s">
        <v>65</v>
      </c>
      <c r="J4893" t="s">
        <v>50</v>
      </c>
      <c r="K4893" t="s">
        <v>51</v>
      </c>
      <c r="L4893">
        <v>2709</v>
      </c>
      <c r="M4893" t="s">
        <v>114</v>
      </c>
      <c r="N4893" t="s">
        <v>106</v>
      </c>
      <c r="O4893" t="s">
        <v>54</v>
      </c>
      <c r="P4893" t="s">
        <v>184</v>
      </c>
      <c r="Q4893" t="s">
        <v>127</v>
      </c>
      <c r="R4893" t="s">
        <v>1234</v>
      </c>
      <c r="S4893" t="s">
        <v>170</v>
      </c>
      <c r="T4893" t="s">
        <v>162</v>
      </c>
      <c r="U4893" t="s">
        <v>103</v>
      </c>
      <c r="V4893">
        <v>83678</v>
      </c>
      <c r="W4893">
        <v>53004</v>
      </c>
      <c r="X4893">
        <v>9.9</v>
      </c>
      <c r="Y4893">
        <v>12.4</v>
      </c>
      <c r="Z4893">
        <v>64634.85</v>
      </c>
      <c r="AB4893">
        <v>20.55</v>
      </c>
      <c r="AC4893">
        <v>1328246.17</v>
      </c>
      <c r="AD4893">
        <v>6138371.7000000002</v>
      </c>
      <c r="AE4893">
        <v>213.19</v>
      </c>
      <c r="AF4893">
        <v>1308639462.72</v>
      </c>
      <c r="AG4893">
        <v>203544.52</v>
      </c>
      <c r="AH4893">
        <v>0</v>
      </c>
      <c r="AI4893">
        <v>0</v>
      </c>
      <c r="AJ4893">
        <v>3.99</v>
      </c>
      <c r="AK4893">
        <v>0</v>
      </c>
      <c r="AL4893">
        <v>0.308</v>
      </c>
      <c r="AM4893">
        <v>18906.18</v>
      </c>
      <c r="AN4893">
        <v>676.9</v>
      </c>
      <c r="AO4893">
        <v>650.9</v>
      </c>
      <c r="AP4893">
        <v>440594.21</v>
      </c>
      <c r="AQ4893">
        <v>1991291.08</v>
      </c>
      <c r="AR4893" t="s">
        <v>61</v>
      </c>
      <c r="AS4893" t="s">
        <v>61</v>
      </c>
      <c r="AT4893" t="s">
        <v>62</v>
      </c>
      <c r="AU4893" t="s">
        <v>63</v>
      </c>
    </row>
    <row r="4894" spans="1:47" x14ac:dyDescent="0.25">
      <c r="A4894" t="s">
        <v>6237</v>
      </c>
      <c r="B4894">
        <v>2024</v>
      </c>
      <c r="C4894">
        <v>4</v>
      </c>
      <c r="D4894" t="s">
        <v>77</v>
      </c>
      <c r="E4894" s="1">
        <v>45387</v>
      </c>
      <c r="F4894" s="1">
        <v>45415</v>
      </c>
      <c r="G4894">
        <v>28</v>
      </c>
      <c r="H4894">
        <v>18.2</v>
      </c>
      <c r="I4894" t="s">
        <v>65</v>
      </c>
      <c r="J4894" t="s">
        <v>112</v>
      </c>
      <c r="K4894" t="s">
        <v>126</v>
      </c>
      <c r="L4894">
        <v>2701.12</v>
      </c>
      <c r="M4894" t="s">
        <v>114</v>
      </c>
      <c r="N4894" t="s">
        <v>168</v>
      </c>
      <c r="O4894" t="s">
        <v>54</v>
      </c>
      <c r="P4894" t="s">
        <v>82</v>
      </c>
      <c r="Q4894" t="s">
        <v>230</v>
      </c>
      <c r="R4894" t="s">
        <v>762</v>
      </c>
      <c r="S4894" t="s">
        <v>130</v>
      </c>
      <c r="T4894" t="s">
        <v>187</v>
      </c>
      <c r="U4894" t="s">
        <v>103</v>
      </c>
      <c r="V4894">
        <v>66809</v>
      </c>
      <c r="W4894">
        <v>39086</v>
      </c>
      <c r="X4894">
        <v>14</v>
      </c>
      <c r="Y4894">
        <v>13.1</v>
      </c>
      <c r="Z4894">
        <v>63147.3</v>
      </c>
      <c r="AB4894">
        <v>29.08</v>
      </c>
      <c r="AC4894">
        <v>1836323.48</v>
      </c>
      <c r="AD4894">
        <v>15123146.880000001</v>
      </c>
      <c r="AE4894">
        <v>279.8</v>
      </c>
      <c r="AF4894">
        <v>4231456497.02</v>
      </c>
      <c r="AG4894">
        <v>248873.84</v>
      </c>
      <c r="AH4894">
        <v>1.5</v>
      </c>
      <c r="AI4894">
        <v>17147.48</v>
      </c>
      <c r="AJ4894">
        <v>10.51</v>
      </c>
      <c r="AK4894">
        <v>0</v>
      </c>
      <c r="AL4894">
        <v>0.28100000000000003</v>
      </c>
      <c r="AM4894">
        <v>42496.04</v>
      </c>
      <c r="AN4894">
        <v>1012.1</v>
      </c>
      <c r="AO4894">
        <v>622.74</v>
      </c>
      <c r="AP4894">
        <v>630275.15</v>
      </c>
      <c r="AQ4894">
        <v>2775115.99</v>
      </c>
      <c r="AR4894" t="s">
        <v>61</v>
      </c>
      <c r="AS4894" t="s">
        <v>61</v>
      </c>
      <c r="AT4894" t="s">
        <v>62</v>
      </c>
      <c r="AU4894" t="s">
        <v>63</v>
      </c>
    </row>
    <row r="4895" spans="1:47" x14ac:dyDescent="0.25">
      <c r="A4895" t="s">
        <v>6238</v>
      </c>
      <c r="B4895">
        <v>2025</v>
      </c>
      <c r="C4895">
        <v>12</v>
      </c>
      <c r="D4895" t="s">
        <v>119</v>
      </c>
      <c r="E4895" s="1">
        <v>45995</v>
      </c>
      <c r="F4895" s="1">
        <v>46023</v>
      </c>
      <c r="G4895">
        <v>28</v>
      </c>
      <c r="H4895">
        <v>3</v>
      </c>
      <c r="I4895" t="s">
        <v>65</v>
      </c>
      <c r="J4895" t="s">
        <v>66</v>
      </c>
      <c r="K4895" t="s">
        <v>245</v>
      </c>
      <c r="L4895">
        <v>8905.9</v>
      </c>
      <c r="M4895" t="s">
        <v>52</v>
      </c>
      <c r="N4895" t="s">
        <v>168</v>
      </c>
      <c r="O4895" t="s">
        <v>200</v>
      </c>
      <c r="P4895" t="s">
        <v>56</v>
      </c>
      <c r="Q4895" t="s">
        <v>230</v>
      </c>
      <c r="R4895" t="s">
        <v>1561</v>
      </c>
      <c r="S4895" t="s">
        <v>137</v>
      </c>
      <c r="T4895" t="s">
        <v>131</v>
      </c>
      <c r="U4895" t="s">
        <v>96</v>
      </c>
      <c r="V4895">
        <v>8262</v>
      </c>
      <c r="W4895">
        <v>5014</v>
      </c>
      <c r="X4895">
        <v>21.4</v>
      </c>
      <c r="Y4895">
        <v>12.9</v>
      </c>
      <c r="Z4895">
        <v>6360.87</v>
      </c>
      <c r="AB4895">
        <v>43.31</v>
      </c>
      <c r="AC4895">
        <v>275489.28000000003</v>
      </c>
      <c r="AD4895">
        <v>4200527.72</v>
      </c>
      <c r="AE4895">
        <v>278.98</v>
      </c>
      <c r="AF4895">
        <v>1171863223.3299999</v>
      </c>
      <c r="AG4895">
        <v>181244.23</v>
      </c>
      <c r="AH4895">
        <v>0.8</v>
      </c>
      <c r="AI4895">
        <v>20143.04</v>
      </c>
      <c r="AJ4895">
        <v>2.67</v>
      </c>
      <c r="AK4895">
        <v>0</v>
      </c>
      <c r="AL4895">
        <v>0.158</v>
      </c>
      <c r="AM4895">
        <v>6636.83</v>
      </c>
      <c r="AN4895">
        <v>1133.5999999999999</v>
      </c>
      <c r="AO4895">
        <v>693.09</v>
      </c>
      <c r="AP4895">
        <v>785686.82</v>
      </c>
      <c r="AQ4895">
        <v>1269200.2</v>
      </c>
      <c r="AR4895" t="s">
        <v>61</v>
      </c>
      <c r="AS4895" t="s">
        <v>61</v>
      </c>
      <c r="AT4895" t="s">
        <v>62</v>
      </c>
      <c r="AU4895" t="s">
        <v>63</v>
      </c>
    </row>
    <row r="4896" spans="1:47" x14ac:dyDescent="0.25">
      <c r="A4896" t="s">
        <v>6239</v>
      </c>
      <c r="B4896">
        <v>2025</v>
      </c>
      <c r="C4896">
        <v>11</v>
      </c>
      <c r="D4896" t="s">
        <v>119</v>
      </c>
      <c r="E4896" s="1">
        <v>45962</v>
      </c>
      <c r="F4896" s="1">
        <v>45983</v>
      </c>
      <c r="G4896">
        <v>21</v>
      </c>
      <c r="H4896">
        <v>5.9</v>
      </c>
      <c r="I4896" t="s">
        <v>65</v>
      </c>
      <c r="J4896" t="s">
        <v>112</v>
      </c>
      <c r="K4896" t="s">
        <v>340</v>
      </c>
      <c r="L4896">
        <v>7208.39</v>
      </c>
      <c r="M4896" t="s">
        <v>68</v>
      </c>
      <c r="N4896" t="s">
        <v>69</v>
      </c>
      <c r="O4896" t="s">
        <v>189</v>
      </c>
      <c r="P4896" t="s">
        <v>128</v>
      </c>
      <c r="Q4896" t="s">
        <v>71</v>
      </c>
      <c r="R4896" t="s">
        <v>2393</v>
      </c>
      <c r="S4896" t="s">
        <v>73</v>
      </c>
      <c r="T4896" t="s">
        <v>74</v>
      </c>
      <c r="U4896" t="s">
        <v>96</v>
      </c>
      <c r="V4896">
        <v>18634</v>
      </c>
      <c r="W4896">
        <v>11797</v>
      </c>
      <c r="X4896">
        <v>3</v>
      </c>
      <c r="Y4896">
        <v>14.2</v>
      </c>
      <c r="Z4896">
        <v>14864.03</v>
      </c>
      <c r="AB4896">
        <v>25.49</v>
      </c>
      <c r="AC4896">
        <v>378884.12</v>
      </c>
      <c r="AD4896">
        <v>11757745.01</v>
      </c>
      <c r="AE4896">
        <v>281.01</v>
      </c>
      <c r="AF4896">
        <v>3304043925.2600002</v>
      </c>
      <c r="AG4896">
        <v>146262.01</v>
      </c>
      <c r="AH4896">
        <v>1</v>
      </c>
      <c r="AI4896">
        <v>26326.55</v>
      </c>
      <c r="AJ4896">
        <v>16.52</v>
      </c>
      <c r="AK4896">
        <v>0</v>
      </c>
      <c r="AL4896">
        <v>0.114</v>
      </c>
      <c r="AM4896">
        <v>13403.83</v>
      </c>
      <c r="AN4896">
        <v>640.79999999999995</v>
      </c>
      <c r="AO4896">
        <v>525.76</v>
      </c>
      <c r="AP4896">
        <v>336907.01</v>
      </c>
      <c r="AQ4896">
        <v>901783.52</v>
      </c>
      <c r="AR4896" t="s">
        <v>61</v>
      </c>
      <c r="AS4896" t="s">
        <v>61</v>
      </c>
      <c r="AT4896" t="s">
        <v>62</v>
      </c>
      <c r="AU4896" t="s">
        <v>63</v>
      </c>
    </row>
    <row r="4897" spans="1:47" x14ac:dyDescent="0.25">
      <c r="A4897" t="s">
        <v>6240</v>
      </c>
      <c r="B4897">
        <v>2023</v>
      </c>
      <c r="C4897">
        <v>6</v>
      </c>
      <c r="D4897" t="s">
        <v>77</v>
      </c>
      <c r="E4897" s="1">
        <v>45099</v>
      </c>
      <c r="F4897" s="1">
        <v>45131</v>
      </c>
      <c r="G4897">
        <v>32</v>
      </c>
      <c r="H4897">
        <v>3.8</v>
      </c>
      <c r="I4897" t="s">
        <v>49</v>
      </c>
      <c r="J4897" t="s">
        <v>134</v>
      </c>
      <c r="K4897" t="s">
        <v>135</v>
      </c>
      <c r="L4897">
        <v>9999.0098999999991</v>
      </c>
      <c r="M4897" t="s">
        <v>52</v>
      </c>
      <c r="N4897" t="s">
        <v>106</v>
      </c>
      <c r="O4897" t="s">
        <v>107</v>
      </c>
      <c r="P4897" t="s">
        <v>204</v>
      </c>
      <c r="Q4897" t="s">
        <v>56</v>
      </c>
      <c r="R4897" t="s">
        <v>2048</v>
      </c>
      <c r="S4897" t="s">
        <v>137</v>
      </c>
      <c r="T4897" t="s">
        <v>59</v>
      </c>
      <c r="U4897" t="s">
        <v>110</v>
      </c>
      <c r="V4897">
        <v>14840</v>
      </c>
      <c r="W4897">
        <v>9797</v>
      </c>
      <c r="X4897">
        <v>9.3000000000000007</v>
      </c>
      <c r="Y4897">
        <v>12.3</v>
      </c>
      <c r="Z4897">
        <v>12634.17</v>
      </c>
      <c r="AB4897">
        <v>23.49</v>
      </c>
      <c r="AC4897">
        <v>296776.65000000002</v>
      </c>
      <c r="AD4897">
        <v>6707986.2199999997</v>
      </c>
      <c r="AE4897">
        <v>288.5</v>
      </c>
      <c r="AF4897">
        <v>1935254024.47</v>
      </c>
      <c r="AG4897">
        <v>176068.79</v>
      </c>
      <c r="AH4897">
        <v>1.6</v>
      </c>
      <c r="AI4897">
        <v>30248.29</v>
      </c>
      <c r="AJ4897">
        <v>22.21</v>
      </c>
      <c r="AK4897">
        <v>1489843.74</v>
      </c>
      <c r="AL4897">
        <v>0.216</v>
      </c>
      <c r="AM4897">
        <v>14489.25</v>
      </c>
      <c r="AN4897">
        <v>1211.5999999999999</v>
      </c>
      <c r="AO4897">
        <v>414.48</v>
      </c>
      <c r="AP4897">
        <v>502183.97</v>
      </c>
      <c r="AQ4897">
        <v>1019766.95</v>
      </c>
      <c r="AR4897" t="s">
        <v>61</v>
      </c>
      <c r="AS4897" t="s">
        <v>61</v>
      </c>
      <c r="AT4897" t="s">
        <v>62</v>
      </c>
      <c r="AU4897" t="s">
        <v>63</v>
      </c>
    </row>
    <row r="4898" spans="1:47" x14ac:dyDescent="0.25">
      <c r="A4898" t="s">
        <v>6241</v>
      </c>
      <c r="B4898">
        <v>2023</v>
      </c>
      <c r="C4898">
        <v>8</v>
      </c>
      <c r="D4898" t="s">
        <v>89</v>
      </c>
      <c r="E4898" s="1">
        <v>45147</v>
      </c>
      <c r="F4898" s="1">
        <v>45162</v>
      </c>
      <c r="G4898">
        <v>15</v>
      </c>
      <c r="H4898">
        <v>8.4</v>
      </c>
      <c r="I4898" t="s">
        <v>49</v>
      </c>
      <c r="J4898" t="s">
        <v>66</v>
      </c>
      <c r="K4898" t="s">
        <v>245</v>
      </c>
      <c r="L4898">
        <v>8905.9</v>
      </c>
      <c r="M4898" t="s">
        <v>114</v>
      </c>
      <c r="N4898" t="s">
        <v>106</v>
      </c>
      <c r="O4898" t="s">
        <v>189</v>
      </c>
      <c r="P4898" t="s">
        <v>140</v>
      </c>
      <c r="Q4898" t="s">
        <v>70</v>
      </c>
      <c r="R4898" t="s">
        <v>6070</v>
      </c>
      <c r="S4898" t="s">
        <v>73</v>
      </c>
      <c r="T4898" t="s">
        <v>86</v>
      </c>
      <c r="U4898" t="s">
        <v>87</v>
      </c>
      <c r="V4898">
        <v>3725</v>
      </c>
      <c r="W4898">
        <v>2182</v>
      </c>
      <c r="X4898">
        <v>7.1</v>
      </c>
      <c r="Y4898">
        <v>10.9</v>
      </c>
      <c r="Z4898">
        <v>3020.15</v>
      </c>
      <c r="AB4898">
        <v>30.09</v>
      </c>
      <c r="AC4898">
        <v>90876.31</v>
      </c>
      <c r="AD4898">
        <v>1097673.52</v>
      </c>
      <c r="AE4898">
        <v>286.61</v>
      </c>
      <c r="AF4898">
        <v>314604207.56999999</v>
      </c>
      <c r="AG4898">
        <v>203056.76</v>
      </c>
      <c r="AH4898">
        <v>0</v>
      </c>
      <c r="AI4898">
        <v>0</v>
      </c>
      <c r="AJ4898">
        <v>2.08</v>
      </c>
      <c r="AK4898">
        <v>22831.61</v>
      </c>
      <c r="AL4898">
        <v>9.4E-2</v>
      </c>
      <c r="AM4898">
        <v>1031.81</v>
      </c>
      <c r="AN4898">
        <v>360.6</v>
      </c>
      <c r="AO4898">
        <v>698.28</v>
      </c>
      <c r="AP4898">
        <v>251799.77</v>
      </c>
      <c r="AQ4898">
        <v>546764.65</v>
      </c>
      <c r="AR4898" t="s">
        <v>61</v>
      </c>
      <c r="AS4898" t="s">
        <v>61</v>
      </c>
      <c r="AT4898" t="s">
        <v>62</v>
      </c>
      <c r="AU4898" t="s">
        <v>63</v>
      </c>
    </row>
    <row r="4899" spans="1:47" x14ac:dyDescent="0.25">
      <c r="A4899" t="s">
        <v>6242</v>
      </c>
      <c r="B4899">
        <v>2021</v>
      </c>
      <c r="C4899">
        <v>3</v>
      </c>
      <c r="D4899" t="s">
        <v>48</v>
      </c>
      <c r="E4899" s="1">
        <v>44267</v>
      </c>
      <c r="F4899" s="1">
        <v>44283</v>
      </c>
      <c r="G4899">
        <v>16</v>
      </c>
      <c r="H4899">
        <v>16.7</v>
      </c>
      <c r="I4899" t="s">
        <v>65</v>
      </c>
      <c r="J4899" t="s">
        <v>50</v>
      </c>
      <c r="K4899" t="s">
        <v>120</v>
      </c>
      <c r="L4899">
        <v>2710.1921000000002</v>
      </c>
      <c r="M4899" t="s">
        <v>98</v>
      </c>
      <c r="N4899" t="s">
        <v>81</v>
      </c>
      <c r="O4899" t="s">
        <v>54</v>
      </c>
      <c r="P4899" t="s">
        <v>100</v>
      </c>
      <c r="Q4899" t="s">
        <v>154</v>
      </c>
      <c r="R4899" t="s">
        <v>613</v>
      </c>
      <c r="S4899" t="s">
        <v>142</v>
      </c>
      <c r="T4899" t="s">
        <v>162</v>
      </c>
      <c r="U4899" t="s">
        <v>87</v>
      </c>
      <c r="V4899">
        <v>43020</v>
      </c>
      <c r="W4899">
        <v>31002</v>
      </c>
      <c r="X4899">
        <v>18.899999999999999</v>
      </c>
      <c r="Y4899">
        <v>14.5</v>
      </c>
      <c r="Z4899">
        <v>33285.65</v>
      </c>
      <c r="AB4899">
        <v>21.04</v>
      </c>
      <c r="AC4899">
        <v>700330.08</v>
      </c>
      <c r="AD4899">
        <v>13759954.85</v>
      </c>
      <c r="AE4899">
        <v>165.16</v>
      </c>
      <c r="AF4899">
        <v>2272594143.0300002</v>
      </c>
      <c r="AG4899">
        <v>52689.03</v>
      </c>
      <c r="AH4899">
        <v>0.8</v>
      </c>
      <c r="AI4899">
        <v>22016.18</v>
      </c>
      <c r="AJ4899">
        <v>7.4</v>
      </c>
      <c r="AK4899">
        <v>0</v>
      </c>
      <c r="AL4899">
        <v>0.26900000000000002</v>
      </c>
      <c r="AM4899">
        <v>37014.28</v>
      </c>
      <c r="AN4899">
        <v>405.5</v>
      </c>
      <c r="AO4899">
        <v>718.26</v>
      </c>
      <c r="AP4899">
        <v>291254.43</v>
      </c>
      <c r="AQ4899">
        <v>1103304</v>
      </c>
      <c r="AR4899" t="s">
        <v>61</v>
      </c>
      <c r="AS4899" t="s">
        <v>61</v>
      </c>
      <c r="AT4899" t="s">
        <v>62</v>
      </c>
      <c r="AU4899" t="s">
        <v>63</v>
      </c>
    </row>
    <row r="4900" spans="1:47" x14ac:dyDescent="0.25">
      <c r="A4900" t="s">
        <v>6243</v>
      </c>
      <c r="B4900">
        <v>2025</v>
      </c>
      <c r="C4900">
        <v>1</v>
      </c>
      <c r="D4900" t="s">
        <v>48</v>
      </c>
      <c r="E4900" s="1">
        <v>45668</v>
      </c>
      <c r="F4900" s="1">
        <v>45684</v>
      </c>
      <c r="G4900">
        <v>16</v>
      </c>
      <c r="H4900">
        <v>11.7</v>
      </c>
      <c r="I4900" t="s">
        <v>49</v>
      </c>
      <c r="J4900" t="s">
        <v>50</v>
      </c>
      <c r="K4900" t="s">
        <v>145</v>
      </c>
      <c r="L4900">
        <v>2710.19</v>
      </c>
      <c r="M4900" t="s">
        <v>68</v>
      </c>
      <c r="N4900" t="s">
        <v>53</v>
      </c>
      <c r="O4900" t="s">
        <v>200</v>
      </c>
      <c r="P4900" t="s">
        <v>131</v>
      </c>
      <c r="Q4900" t="s">
        <v>82</v>
      </c>
      <c r="R4900" t="s">
        <v>1698</v>
      </c>
      <c r="S4900" t="s">
        <v>170</v>
      </c>
      <c r="T4900" t="s">
        <v>86</v>
      </c>
      <c r="U4900" t="s">
        <v>166</v>
      </c>
      <c r="V4900">
        <v>143583</v>
      </c>
      <c r="W4900">
        <v>106095</v>
      </c>
      <c r="X4900">
        <v>4.5999999999999996</v>
      </c>
      <c r="Y4900">
        <v>13.1</v>
      </c>
      <c r="Z4900">
        <v>119876.83</v>
      </c>
      <c r="AB4900">
        <v>37.450000000000003</v>
      </c>
      <c r="AC4900">
        <v>4489387.28</v>
      </c>
      <c r="AD4900">
        <v>70120752.939999998</v>
      </c>
      <c r="AE4900">
        <v>278.58</v>
      </c>
      <c r="AF4900">
        <v>19534239354.029999</v>
      </c>
      <c r="AG4900">
        <v>151874.26</v>
      </c>
      <c r="AH4900">
        <v>0.7</v>
      </c>
      <c r="AJ4900">
        <v>13.9</v>
      </c>
      <c r="AK4900">
        <v>9746784.6600000001</v>
      </c>
      <c r="AL4900">
        <v>0.21299999999999999</v>
      </c>
      <c r="AM4900">
        <v>149357.20000000001</v>
      </c>
      <c r="AN4900">
        <v>840.6</v>
      </c>
      <c r="AO4900">
        <v>590.80999999999995</v>
      </c>
      <c r="AP4900">
        <v>496634.89</v>
      </c>
      <c r="AQ4900">
        <v>5304270.24</v>
      </c>
      <c r="AR4900" t="s">
        <v>61</v>
      </c>
      <c r="AS4900" t="s">
        <v>61</v>
      </c>
      <c r="AT4900" t="s">
        <v>62</v>
      </c>
      <c r="AU4900" t="s">
        <v>63</v>
      </c>
    </row>
    <row r="4901" spans="1:47" x14ac:dyDescent="0.25">
      <c r="A4901" t="s">
        <v>6244</v>
      </c>
      <c r="B4901">
        <v>2025</v>
      </c>
      <c r="C4901">
        <v>9</v>
      </c>
      <c r="D4901" t="s">
        <v>89</v>
      </c>
      <c r="E4901" s="1">
        <v>45914</v>
      </c>
      <c r="F4901" s="1">
        <v>45930</v>
      </c>
      <c r="G4901">
        <v>16</v>
      </c>
      <c r="H4901">
        <v>11.9</v>
      </c>
      <c r="I4901" t="s">
        <v>65</v>
      </c>
      <c r="J4901" t="s">
        <v>239</v>
      </c>
      <c r="K4901" t="s">
        <v>265</v>
      </c>
      <c r="L4901">
        <v>3102.1</v>
      </c>
      <c r="M4901" t="s">
        <v>114</v>
      </c>
      <c r="N4901" t="s">
        <v>53</v>
      </c>
      <c r="O4901" t="s">
        <v>91</v>
      </c>
      <c r="P4901" t="s">
        <v>82</v>
      </c>
      <c r="Q4901" t="s">
        <v>154</v>
      </c>
      <c r="R4901" t="s">
        <v>2545</v>
      </c>
      <c r="S4901" t="s">
        <v>161</v>
      </c>
      <c r="T4901" t="s">
        <v>86</v>
      </c>
      <c r="U4901" t="s">
        <v>103</v>
      </c>
      <c r="V4901">
        <v>27750</v>
      </c>
      <c r="W4901">
        <v>18474</v>
      </c>
      <c r="X4901">
        <v>11.1</v>
      </c>
      <c r="Y4901">
        <v>10</v>
      </c>
      <c r="Z4901">
        <v>24702.5</v>
      </c>
      <c r="AB4901">
        <v>37.29</v>
      </c>
      <c r="AC4901">
        <v>921156.22</v>
      </c>
      <c r="AD4901">
        <v>8970959.9000000004</v>
      </c>
      <c r="AE4901">
        <v>276.92</v>
      </c>
      <c r="AF4901">
        <v>2484238215.5100002</v>
      </c>
      <c r="AG4901">
        <v>118214.97</v>
      </c>
      <c r="AH4901">
        <v>0</v>
      </c>
      <c r="AI4901">
        <v>0</v>
      </c>
      <c r="AJ4901">
        <v>9.19</v>
      </c>
      <c r="AK4901">
        <v>0</v>
      </c>
      <c r="AL4901">
        <v>0.153</v>
      </c>
      <c r="AM4901">
        <v>13725.57</v>
      </c>
      <c r="AN4901">
        <v>803.9</v>
      </c>
      <c r="AO4901">
        <v>442.51</v>
      </c>
      <c r="AP4901">
        <v>355733.79</v>
      </c>
      <c r="AQ4901">
        <v>1408830.55</v>
      </c>
      <c r="AR4901" t="s">
        <v>61</v>
      </c>
      <c r="AS4901" t="s">
        <v>61</v>
      </c>
      <c r="AT4901" t="s">
        <v>62</v>
      </c>
      <c r="AU4901" t="s">
        <v>63</v>
      </c>
    </row>
    <row r="4902" spans="1:47" x14ac:dyDescent="0.25">
      <c r="A4902" t="s">
        <v>6245</v>
      </c>
      <c r="B4902">
        <v>2022</v>
      </c>
      <c r="C4902">
        <v>5</v>
      </c>
      <c r="D4902" t="s">
        <v>77</v>
      </c>
      <c r="E4902" s="1">
        <v>44695</v>
      </c>
      <c r="F4902" s="1">
        <v>44708</v>
      </c>
      <c r="G4902">
        <v>13</v>
      </c>
      <c r="H4902">
        <v>17.7</v>
      </c>
      <c r="I4902" t="s">
        <v>49</v>
      </c>
      <c r="J4902" t="s">
        <v>66</v>
      </c>
      <c r="K4902" t="s">
        <v>153</v>
      </c>
      <c r="L4902">
        <v>6309</v>
      </c>
      <c r="M4902" t="s">
        <v>98</v>
      </c>
      <c r="N4902" t="s">
        <v>81</v>
      </c>
      <c r="O4902" t="s">
        <v>99</v>
      </c>
      <c r="P4902" t="s">
        <v>121</v>
      </c>
      <c r="Q4902" t="s">
        <v>184</v>
      </c>
      <c r="R4902" t="s">
        <v>1079</v>
      </c>
      <c r="S4902" t="s">
        <v>156</v>
      </c>
      <c r="T4902" t="s">
        <v>131</v>
      </c>
      <c r="U4902" t="s">
        <v>75</v>
      </c>
      <c r="V4902">
        <v>14863</v>
      </c>
      <c r="W4902">
        <v>9577</v>
      </c>
      <c r="X4902">
        <v>15.7</v>
      </c>
      <c r="Y4902">
        <v>14.3</v>
      </c>
      <c r="Z4902">
        <v>12160.06</v>
      </c>
      <c r="AA4902">
        <v>868</v>
      </c>
      <c r="AB4902">
        <v>385.07</v>
      </c>
      <c r="AC4902">
        <v>334240.76</v>
      </c>
      <c r="AD4902">
        <v>58596167.520000003</v>
      </c>
      <c r="AE4902">
        <v>214.95</v>
      </c>
      <c r="AF4902">
        <v>12595246208.42</v>
      </c>
      <c r="AG4902">
        <v>20469.03</v>
      </c>
      <c r="AH4902">
        <v>1.3</v>
      </c>
      <c r="AI4902">
        <v>23587.13</v>
      </c>
      <c r="AJ4902">
        <v>1.01</v>
      </c>
      <c r="AK4902">
        <v>591821.29</v>
      </c>
      <c r="AL4902">
        <v>0.32400000000000001</v>
      </c>
      <c r="AM4902">
        <v>189851.58</v>
      </c>
      <c r="AN4902">
        <v>644.1</v>
      </c>
      <c r="AO4902">
        <v>356.77</v>
      </c>
      <c r="AP4902">
        <v>229795.56</v>
      </c>
      <c r="AQ4902">
        <v>797944.06</v>
      </c>
      <c r="AR4902" t="s">
        <v>61</v>
      </c>
      <c r="AS4902" t="s">
        <v>61</v>
      </c>
      <c r="AT4902" t="s">
        <v>62</v>
      </c>
      <c r="AU4902" t="s">
        <v>63</v>
      </c>
    </row>
    <row r="4903" spans="1:47" x14ac:dyDescent="0.25">
      <c r="A4903" t="s">
        <v>6246</v>
      </c>
      <c r="B4903">
        <v>2024</v>
      </c>
      <c r="C4903">
        <v>11</v>
      </c>
      <c r="D4903" t="s">
        <v>119</v>
      </c>
      <c r="E4903" s="1">
        <v>45609</v>
      </c>
      <c r="F4903" s="1">
        <v>45617</v>
      </c>
      <c r="G4903">
        <v>8</v>
      </c>
      <c r="H4903">
        <v>5.4</v>
      </c>
      <c r="I4903" t="s">
        <v>65</v>
      </c>
      <c r="J4903" t="s">
        <v>50</v>
      </c>
      <c r="K4903" t="s">
        <v>51</v>
      </c>
      <c r="L4903">
        <v>2709</v>
      </c>
      <c r="M4903" t="s">
        <v>68</v>
      </c>
      <c r="N4903" t="s">
        <v>168</v>
      </c>
      <c r="O4903" t="s">
        <v>99</v>
      </c>
      <c r="P4903" t="s">
        <v>82</v>
      </c>
      <c r="Q4903" t="s">
        <v>204</v>
      </c>
      <c r="R4903" t="s">
        <v>1552</v>
      </c>
      <c r="S4903" t="s">
        <v>170</v>
      </c>
      <c r="T4903" t="s">
        <v>102</v>
      </c>
      <c r="U4903" t="s">
        <v>259</v>
      </c>
      <c r="V4903">
        <v>81483</v>
      </c>
      <c r="W4903">
        <v>55097</v>
      </c>
      <c r="X4903">
        <v>15</v>
      </c>
      <c r="Y4903">
        <v>12.5</v>
      </c>
      <c r="Z4903">
        <v>65087.68</v>
      </c>
      <c r="AB4903">
        <v>13.56</v>
      </c>
      <c r="AC4903">
        <v>882588.94</v>
      </c>
      <c r="AD4903">
        <v>5186186.34</v>
      </c>
      <c r="AE4903">
        <v>273.92</v>
      </c>
      <c r="AF4903">
        <v>1420600162.25</v>
      </c>
      <c r="AG4903">
        <v>233913.55</v>
      </c>
      <c r="AH4903">
        <v>0</v>
      </c>
      <c r="AJ4903">
        <v>22.75</v>
      </c>
      <c r="AK4903">
        <v>0</v>
      </c>
      <c r="AL4903">
        <v>0.245</v>
      </c>
      <c r="AM4903">
        <v>12706.16</v>
      </c>
      <c r="AN4903">
        <v>402.1</v>
      </c>
      <c r="AO4903">
        <v>695.53</v>
      </c>
      <c r="AP4903">
        <v>279672.61</v>
      </c>
      <c r="AQ4903">
        <v>1408881.26</v>
      </c>
      <c r="AR4903" t="s">
        <v>61</v>
      </c>
      <c r="AS4903" t="s">
        <v>61</v>
      </c>
      <c r="AT4903" t="s">
        <v>62</v>
      </c>
      <c r="AU4903" t="s">
        <v>63</v>
      </c>
    </row>
    <row r="4904" spans="1:47" x14ac:dyDescent="0.25">
      <c r="A4904" t="s">
        <v>6247</v>
      </c>
      <c r="B4904">
        <v>2023</v>
      </c>
      <c r="C4904">
        <v>1</v>
      </c>
      <c r="D4904" t="s">
        <v>48</v>
      </c>
      <c r="E4904" s="1">
        <v>44940</v>
      </c>
      <c r="F4904" s="1">
        <v>44952</v>
      </c>
      <c r="G4904">
        <v>12</v>
      </c>
      <c r="H4904">
        <v>18.7</v>
      </c>
      <c r="I4904" t="s">
        <v>49</v>
      </c>
      <c r="J4904" t="s">
        <v>50</v>
      </c>
      <c r="K4904" t="s">
        <v>223</v>
      </c>
      <c r="L4904">
        <v>2710.1109999999999</v>
      </c>
      <c r="M4904" t="s">
        <v>114</v>
      </c>
      <c r="N4904" t="s">
        <v>168</v>
      </c>
      <c r="O4904" t="s">
        <v>99</v>
      </c>
      <c r="P4904" t="s">
        <v>55</v>
      </c>
      <c r="Q4904" t="s">
        <v>226</v>
      </c>
      <c r="R4904" t="s">
        <v>465</v>
      </c>
      <c r="S4904" t="s">
        <v>123</v>
      </c>
      <c r="T4904" t="s">
        <v>59</v>
      </c>
      <c r="U4904" t="s">
        <v>143</v>
      </c>
      <c r="V4904">
        <v>24934</v>
      </c>
      <c r="W4904">
        <v>18442</v>
      </c>
      <c r="X4904">
        <v>22.6</v>
      </c>
      <c r="Y4904">
        <v>13.7</v>
      </c>
      <c r="Z4904">
        <v>20024.259999999998</v>
      </c>
      <c r="AB4904">
        <v>42.52</v>
      </c>
      <c r="AC4904">
        <v>851431.54</v>
      </c>
      <c r="AD4904">
        <v>12556812.960000001</v>
      </c>
      <c r="AE4904">
        <v>284.22000000000003</v>
      </c>
      <c r="AF4904">
        <v>3568897379.4899998</v>
      </c>
      <c r="AG4904">
        <v>35048.660000000003</v>
      </c>
      <c r="AH4904">
        <v>0.7</v>
      </c>
      <c r="AI4904">
        <v>22717.81</v>
      </c>
      <c r="AJ4904">
        <v>5.25</v>
      </c>
      <c r="AK4904">
        <v>659232.68000000005</v>
      </c>
      <c r="AL4904">
        <v>7.0999999999999994E-2</v>
      </c>
      <c r="AM4904">
        <v>8915.34</v>
      </c>
      <c r="AN4904">
        <v>254.4</v>
      </c>
      <c r="AO4904">
        <v>695.24</v>
      </c>
      <c r="AP4904">
        <v>176869.06</v>
      </c>
      <c r="AQ4904">
        <v>1094982.4099999999</v>
      </c>
      <c r="AR4904" t="s">
        <v>61</v>
      </c>
      <c r="AS4904" t="s">
        <v>61</v>
      </c>
      <c r="AT4904" t="s">
        <v>62</v>
      </c>
      <c r="AU4904" t="s">
        <v>63</v>
      </c>
    </row>
    <row r="4905" spans="1:47" x14ac:dyDescent="0.25">
      <c r="A4905" t="s">
        <v>6248</v>
      </c>
      <c r="B4905">
        <v>2024</v>
      </c>
      <c r="C4905">
        <v>5</v>
      </c>
      <c r="D4905" t="s">
        <v>77</v>
      </c>
      <c r="E4905" s="1">
        <v>45413</v>
      </c>
      <c r="F4905" s="1">
        <v>45420</v>
      </c>
      <c r="G4905">
        <v>7</v>
      </c>
      <c r="H4905">
        <v>15.9</v>
      </c>
      <c r="I4905" t="s">
        <v>49</v>
      </c>
      <c r="J4905" t="s">
        <v>112</v>
      </c>
      <c r="K4905" t="s">
        <v>199</v>
      </c>
      <c r="L4905">
        <v>7204.49</v>
      </c>
      <c r="M4905" t="s">
        <v>98</v>
      </c>
      <c r="N4905" t="s">
        <v>81</v>
      </c>
      <c r="O4905" t="s">
        <v>91</v>
      </c>
      <c r="P4905" t="s">
        <v>257</v>
      </c>
      <c r="Q4905" t="s">
        <v>92</v>
      </c>
      <c r="R4905" t="s">
        <v>432</v>
      </c>
      <c r="S4905" t="s">
        <v>161</v>
      </c>
      <c r="T4905" t="s">
        <v>148</v>
      </c>
      <c r="U4905" t="s">
        <v>60</v>
      </c>
      <c r="V4905">
        <v>38778</v>
      </c>
      <c r="W4905">
        <v>26492</v>
      </c>
      <c r="X4905">
        <v>8.3000000000000007</v>
      </c>
      <c r="Y4905">
        <v>12.8</v>
      </c>
      <c r="Z4905">
        <v>33949.129999999997</v>
      </c>
      <c r="AB4905">
        <v>16</v>
      </c>
      <c r="AC4905">
        <v>543186.07999999996</v>
      </c>
      <c r="AD4905">
        <v>17390781.329999998</v>
      </c>
      <c r="AE4905">
        <v>279.25</v>
      </c>
      <c r="AF4905">
        <v>4856375686.3999996</v>
      </c>
      <c r="AG4905">
        <v>185435.61</v>
      </c>
      <c r="AH4905">
        <v>2.1</v>
      </c>
      <c r="AI4905">
        <v>45848.1</v>
      </c>
      <c r="AJ4905">
        <v>7.22</v>
      </c>
      <c r="AK4905">
        <v>1255614.4099999999</v>
      </c>
      <c r="AL4905">
        <v>0.14799999999999999</v>
      </c>
      <c r="AM4905">
        <v>25738.36</v>
      </c>
      <c r="AN4905">
        <v>231.1</v>
      </c>
      <c r="AO4905">
        <v>687.06</v>
      </c>
      <c r="AP4905">
        <v>158779.57</v>
      </c>
      <c r="AQ4905">
        <v>958987.72</v>
      </c>
      <c r="AR4905" t="s">
        <v>61</v>
      </c>
      <c r="AS4905" t="s">
        <v>61</v>
      </c>
      <c r="AT4905" t="s">
        <v>62</v>
      </c>
      <c r="AU4905" t="s">
        <v>63</v>
      </c>
    </row>
    <row r="4906" spans="1:47" x14ac:dyDescent="0.25">
      <c r="A4906" t="s">
        <v>6249</v>
      </c>
      <c r="B4906">
        <v>2022</v>
      </c>
      <c r="C4906">
        <v>1</v>
      </c>
      <c r="D4906" t="s">
        <v>48</v>
      </c>
      <c r="E4906" s="1">
        <v>44562</v>
      </c>
      <c r="F4906" s="1">
        <v>44582</v>
      </c>
      <c r="G4906">
        <v>20</v>
      </c>
      <c r="H4906">
        <v>7.7</v>
      </c>
      <c r="I4906" t="s">
        <v>65</v>
      </c>
      <c r="J4906" t="s">
        <v>50</v>
      </c>
      <c r="K4906" t="s">
        <v>223</v>
      </c>
      <c r="L4906">
        <v>2710.1109999999999</v>
      </c>
      <c r="M4906" t="s">
        <v>52</v>
      </c>
      <c r="N4906" t="s">
        <v>106</v>
      </c>
      <c r="O4906" t="s">
        <v>200</v>
      </c>
      <c r="P4906" t="s">
        <v>184</v>
      </c>
      <c r="Q4906" t="s">
        <v>71</v>
      </c>
      <c r="R4906" t="s">
        <v>1965</v>
      </c>
      <c r="S4906" t="s">
        <v>123</v>
      </c>
      <c r="T4906" t="s">
        <v>187</v>
      </c>
      <c r="U4906" t="s">
        <v>143</v>
      </c>
      <c r="V4906">
        <v>47635</v>
      </c>
      <c r="W4906">
        <v>28653</v>
      </c>
      <c r="X4906">
        <v>16.8</v>
      </c>
      <c r="Y4906">
        <v>11.1</v>
      </c>
      <c r="Z4906">
        <v>39660.93</v>
      </c>
      <c r="AB4906">
        <v>44.29</v>
      </c>
      <c r="AC4906">
        <v>1756582.59</v>
      </c>
      <c r="AD4906">
        <v>22998183.48</v>
      </c>
      <c r="AE4906">
        <v>216.93</v>
      </c>
      <c r="AF4906">
        <v>4988995942.3199997</v>
      </c>
      <c r="AG4906">
        <v>193350.02</v>
      </c>
      <c r="AH4906">
        <v>0</v>
      </c>
      <c r="AI4906">
        <v>0</v>
      </c>
      <c r="AJ4906">
        <v>21.55</v>
      </c>
      <c r="AK4906">
        <v>0</v>
      </c>
      <c r="AL4906">
        <v>0.29299999999999998</v>
      </c>
      <c r="AM4906">
        <v>67384.679999999993</v>
      </c>
      <c r="AN4906">
        <v>1046.7</v>
      </c>
      <c r="AO4906">
        <v>601.21</v>
      </c>
      <c r="AP4906">
        <v>629286.51</v>
      </c>
      <c r="AQ4906">
        <v>2646603.7999999998</v>
      </c>
      <c r="AR4906" t="s">
        <v>61</v>
      </c>
      <c r="AS4906" t="s">
        <v>61</v>
      </c>
      <c r="AT4906" t="s">
        <v>62</v>
      </c>
      <c r="AU4906" t="s">
        <v>63</v>
      </c>
    </row>
    <row r="4907" spans="1:47" x14ac:dyDescent="0.25">
      <c r="A4907" t="s">
        <v>6250</v>
      </c>
      <c r="B4907">
        <v>2024</v>
      </c>
      <c r="C4907">
        <v>5</v>
      </c>
      <c r="D4907" t="s">
        <v>77</v>
      </c>
      <c r="E4907" s="1">
        <v>45433</v>
      </c>
      <c r="F4907" s="1">
        <v>45448</v>
      </c>
      <c r="G4907">
        <v>15</v>
      </c>
      <c r="H4907">
        <v>16.8</v>
      </c>
      <c r="I4907" t="s">
        <v>49</v>
      </c>
      <c r="J4907" t="s">
        <v>50</v>
      </c>
      <c r="K4907" t="s">
        <v>183</v>
      </c>
      <c r="L4907">
        <v>2710.19</v>
      </c>
      <c r="M4907" t="s">
        <v>114</v>
      </c>
      <c r="N4907" t="s">
        <v>168</v>
      </c>
      <c r="O4907" t="s">
        <v>54</v>
      </c>
      <c r="P4907" t="s">
        <v>201</v>
      </c>
      <c r="Q4907" t="s">
        <v>226</v>
      </c>
      <c r="R4907" t="s">
        <v>2459</v>
      </c>
      <c r="S4907" t="s">
        <v>186</v>
      </c>
      <c r="T4907" t="s">
        <v>95</v>
      </c>
      <c r="U4907" t="s">
        <v>213</v>
      </c>
      <c r="V4907">
        <v>113988</v>
      </c>
      <c r="W4907">
        <v>64338</v>
      </c>
      <c r="X4907">
        <v>23.9</v>
      </c>
      <c r="Y4907">
        <v>14.7</v>
      </c>
      <c r="Z4907">
        <v>89805.29</v>
      </c>
      <c r="AB4907">
        <v>13.42</v>
      </c>
      <c r="AC4907">
        <v>1205186.99</v>
      </c>
      <c r="AD4907">
        <v>85959827.480000004</v>
      </c>
      <c r="AE4907">
        <v>282.20999999999998</v>
      </c>
      <c r="AF4907">
        <v>24258722913.130001</v>
      </c>
      <c r="AG4907">
        <v>30262.87</v>
      </c>
      <c r="AH4907">
        <v>2.6</v>
      </c>
      <c r="AI4907">
        <v>57356.28</v>
      </c>
      <c r="AJ4907">
        <v>7.04</v>
      </c>
      <c r="AK4907">
        <v>6051571.8499999996</v>
      </c>
      <c r="AL4907">
        <v>0.21199999999999999</v>
      </c>
      <c r="AM4907">
        <v>182234.83</v>
      </c>
      <c r="AN4907">
        <v>552.1</v>
      </c>
      <c r="AO4907">
        <v>394.02</v>
      </c>
      <c r="AP4907">
        <v>217538.44</v>
      </c>
      <c r="AQ4907">
        <v>1692579.41</v>
      </c>
      <c r="AR4907" t="s">
        <v>61</v>
      </c>
      <c r="AS4907" t="s">
        <v>61</v>
      </c>
      <c r="AT4907" t="s">
        <v>62</v>
      </c>
      <c r="AU4907" t="s">
        <v>63</v>
      </c>
    </row>
    <row r="4908" spans="1:47" x14ac:dyDescent="0.25">
      <c r="A4908" t="s">
        <v>6251</v>
      </c>
      <c r="B4908">
        <v>2024</v>
      </c>
      <c r="C4908">
        <v>11</v>
      </c>
      <c r="D4908" t="s">
        <v>119</v>
      </c>
      <c r="E4908" s="1">
        <v>45597</v>
      </c>
      <c r="F4908" s="1">
        <v>45626</v>
      </c>
      <c r="G4908">
        <v>29</v>
      </c>
      <c r="H4908">
        <v>9.1999999999999993</v>
      </c>
      <c r="I4908" t="s">
        <v>65</v>
      </c>
      <c r="J4908" t="s">
        <v>66</v>
      </c>
      <c r="K4908" t="s">
        <v>245</v>
      </c>
      <c r="L4908">
        <v>8905.9</v>
      </c>
      <c r="M4908" t="s">
        <v>80</v>
      </c>
      <c r="N4908" t="s">
        <v>69</v>
      </c>
      <c r="O4908" t="s">
        <v>107</v>
      </c>
      <c r="P4908" t="s">
        <v>56</v>
      </c>
      <c r="Q4908" t="s">
        <v>150</v>
      </c>
      <c r="R4908" t="s">
        <v>1277</v>
      </c>
      <c r="S4908" t="s">
        <v>73</v>
      </c>
      <c r="T4908" t="s">
        <v>162</v>
      </c>
      <c r="U4908" t="s">
        <v>166</v>
      </c>
      <c r="V4908">
        <v>10707</v>
      </c>
      <c r="W4908">
        <v>7274</v>
      </c>
      <c r="X4908">
        <v>10.199999999999999</v>
      </c>
      <c r="Y4908">
        <v>14</v>
      </c>
      <c r="Z4908">
        <v>9676.9500000000007</v>
      </c>
      <c r="AB4908">
        <v>15.89</v>
      </c>
      <c r="AC4908">
        <v>153766.74</v>
      </c>
      <c r="AD4908">
        <v>5929067.2699999996</v>
      </c>
      <c r="AE4908">
        <v>278.58</v>
      </c>
      <c r="AF4908">
        <v>1651719560.0799999</v>
      </c>
      <c r="AG4908">
        <v>247982.52</v>
      </c>
      <c r="AH4908">
        <v>0</v>
      </c>
      <c r="AI4908">
        <v>0</v>
      </c>
      <c r="AJ4908">
        <v>18.239999999999998</v>
      </c>
      <c r="AK4908">
        <v>0</v>
      </c>
      <c r="AL4908">
        <v>0.245</v>
      </c>
      <c r="AM4908">
        <v>14526.21</v>
      </c>
      <c r="AN4908">
        <v>922.5</v>
      </c>
      <c r="AO4908">
        <v>372.05</v>
      </c>
      <c r="AP4908">
        <v>343216.12</v>
      </c>
      <c r="AQ4908">
        <v>759491.59</v>
      </c>
      <c r="AR4908" t="s">
        <v>61</v>
      </c>
      <c r="AS4908" t="s">
        <v>61</v>
      </c>
      <c r="AT4908" t="s">
        <v>62</v>
      </c>
      <c r="AU4908" t="s">
        <v>63</v>
      </c>
    </row>
    <row r="4909" spans="1:47" x14ac:dyDescent="0.25">
      <c r="A4909" t="s">
        <v>6252</v>
      </c>
      <c r="B4909">
        <v>2020</v>
      </c>
      <c r="C4909">
        <v>12</v>
      </c>
      <c r="D4909" t="s">
        <v>119</v>
      </c>
      <c r="E4909" s="1">
        <v>44191</v>
      </c>
      <c r="F4909" s="1">
        <v>44199</v>
      </c>
      <c r="G4909">
        <v>8</v>
      </c>
      <c r="H4909">
        <v>12.4</v>
      </c>
      <c r="I4909" t="s">
        <v>49</v>
      </c>
      <c r="J4909" t="s">
        <v>50</v>
      </c>
      <c r="K4909" t="s">
        <v>145</v>
      </c>
      <c r="L4909">
        <v>2710.19</v>
      </c>
      <c r="M4909" t="s">
        <v>68</v>
      </c>
      <c r="N4909" t="s">
        <v>106</v>
      </c>
      <c r="O4909" t="s">
        <v>91</v>
      </c>
      <c r="P4909" t="s">
        <v>127</v>
      </c>
      <c r="Q4909" t="s">
        <v>128</v>
      </c>
      <c r="R4909" t="s">
        <v>297</v>
      </c>
      <c r="S4909" t="s">
        <v>123</v>
      </c>
      <c r="T4909" t="s">
        <v>148</v>
      </c>
      <c r="U4909" t="s">
        <v>60</v>
      </c>
      <c r="V4909">
        <v>66260</v>
      </c>
      <c r="W4909">
        <v>49324</v>
      </c>
      <c r="X4909">
        <v>23.9</v>
      </c>
      <c r="Y4909">
        <v>14.8</v>
      </c>
      <c r="Z4909">
        <v>59271.83</v>
      </c>
      <c r="AB4909">
        <v>17.96</v>
      </c>
      <c r="AC4909">
        <v>1064522.07</v>
      </c>
      <c r="AD4909">
        <v>42535243.359999999</v>
      </c>
      <c r="AE4909">
        <v>161.02000000000001</v>
      </c>
      <c r="AF4909">
        <v>6849024885.8299999</v>
      </c>
      <c r="AG4909">
        <v>84637.77</v>
      </c>
      <c r="AH4909">
        <v>2.1</v>
      </c>
      <c r="AI4909">
        <v>29649.599999999999</v>
      </c>
      <c r="AJ4909">
        <v>13.12</v>
      </c>
      <c r="AK4909">
        <v>5580623.9299999997</v>
      </c>
      <c r="AL4909">
        <v>6.5000000000000002E-2</v>
      </c>
      <c r="AM4909">
        <v>27647.91</v>
      </c>
      <c r="AN4909">
        <v>174.6</v>
      </c>
      <c r="AO4909">
        <v>407.03</v>
      </c>
      <c r="AP4909">
        <v>71067.44</v>
      </c>
      <c r="AQ4909">
        <v>1277524.79</v>
      </c>
      <c r="AR4909" t="s">
        <v>61</v>
      </c>
      <c r="AS4909" t="s">
        <v>61</v>
      </c>
      <c r="AT4909" t="s">
        <v>62</v>
      </c>
      <c r="AU4909" t="s">
        <v>63</v>
      </c>
    </row>
    <row r="4910" spans="1:47" x14ac:dyDescent="0.25">
      <c r="A4910" t="s">
        <v>6253</v>
      </c>
      <c r="B4910">
        <v>2020</v>
      </c>
      <c r="C4910">
        <v>7</v>
      </c>
      <c r="D4910" t="s">
        <v>89</v>
      </c>
      <c r="E4910" s="1">
        <v>44015</v>
      </c>
      <c r="F4910" s="1">
        <v>44029</v>
      </c>
      <c r="G4910">
        <v>14</v>
      </c>
      <c r="H4910">
        <v>19.899999999999999</v>
      </c>
      <c r="I4910" t="s">
        <v>49</v>
      </c>
      <c r="J4910" t="s">
        <v>78</v>
      </c>
      <c r="K4910" t="s">
        <v>211</v>
      </c>
      <c r="L4910">
        <v>1701.99</v>
      </c>
      <c r="M4910" t="s">
        <v>98</v>
      </c>
      <c r="N4910" t="s">
        <v>69</v>
      </c>
      <c r="O4910" t="s">
        <v>107</v>
      </c>
      <c r="P4910" t="s">
        <v>108</v>
      </c>
      <c r="Q4910" t="s">
        <v>226</v>
      </c>
      <c r="R4910" t="s">
        <v>731</v>
      </c>
      <c r="S4910" t="s">
        <v>85</v>
      </c>
      <c r="T4910" t="s">
        <v>95</v>
      </c>
      <c r="U4910" t="s">
        <v>259</v>
      </c>
      <c r="V4910">
        <v>48452</v>
      </c>
      <c r="W4910">
        <v>34248</v>
      </c>
      <c r="X4910">
        <v>16.100000000000001</v>
      </c>
      <c r="Y4910">
        <v>13.4</v>
      </c>
      <c r="Z4910">
        <v>41873.99</v>
      </c>
      <c r="AB4910">
        <v>23.47</v>
      </c>
      <c r="AC4910">
        <v>982782.55</v>
      </c>
      <c r="AD4910">
        <v>16203977.91</v>
      </c>
      <c r="AE4910">
        <v>159.47999999999999</v>
      </c>
      <c r="AF4910">
        <v>2584210397.0900002</v>
      </c>
      <c r="AG4910">
        <v>248199.22</v>
      </c>
      <c r="AH4910">
        <v>1.5</v>
      </c>
      <c r="AI4910">
        <v>24296.47</v>
      </c>
      <c r="AJ4910">
        <v>3.07</v>
      </c>
      <c r="AK4910">
        <v>497462.12</v>
      </c>
      <c r="AL4910">
        <v>0.107</v>
      </c>
      <c r="AM4910">
        <v>17338.259999999998</v>
      </c>
      <c r="AN4910">
        <v>735.6</v>
      </c>
      <c r="AO4910">
        <v>531.02</v>
      </c>
      <c r="AP4910">
        <v>390618.31</v>
      </c>
      <c r="AQ4910">
        <v>1663234.81</v>
      </c>
      <c r="AR4910" t="s">
        <v>61</v>
      </c>
      <c r="AS4910" t="s">
        <v>61</v>
      </c>
      <c r="AT4910" t="s">
        <v>293</v>
      </c>
      <c r="AU4910" t="s">
        <v>63</v>
      </c>
    </row>
    <row r="4911" spans="1:47" x14ac:dyDescent="0.25">
      <c r="A4911" t="s">
        <v>6254</v>
      </c>
      <c r="B4911">
        <v>2020</v>
      </c>
      <c r="C4911">
        <v>7</v>
      </c>
      <c r="D4911" t="s">
        <v>89</v>
      </c>
      <c r="E4911" s="1">
        <v>44029</v>
      </c>
      <c r="F4911" s="1">
        <v>44048</v>
      </c>
      <c r="G4911">
        <v>19</v>
      </c>
      <c r="H4911">
        <v>6</v>
      </c>
      <c r="I4911" t="s">
        <v>65</v>
      </c>
      <c r="J4911" t="s">
        <v>239</v>
      </c>
      <c r="K4911" t="s">
        <v>270</v>
      </c>
      <c r="L4911">
        <v>2710.1990999999998</v>
      </c>
      <c r="M4911" t="s">
        <v>80</v>
      </c>
      <c r="N4911" t="s">
        <v>53</v>
      </c>
      <c r="O4911" t="s">
        <v>189</v>
      </c>
      <c r="P4911" t="s">
        <v>56</v>
      </c>
      <c r="Q4911" t="s">
        <v>204</v>
      </c>
      <c r="R4911" t="s">
        <v>1298</v>
      </c>
      <c r="S4911" t="s">
        <v>142</v>
      </c>
      <c r="T4911" t="s">
        <v>59</v>
      </c>
      <c r="U4911" t="s">
        <v>96</v>
      </c>
      <c r="V4911">
        <v>59382</v>
      </c>
      <c r="W4911">
        <v>36715</v>
      </c>
      <c r="X4911">
        <v>6.1</v>
      </c>
      <c r="Y4911">
        <v>10.3</v>
      </c>
      <c r="Z4911">
        <v>48527.59</v>
      </c>
      <c r="AB4911">
        <v>21.69</v>
      </c>
      <c r="AC4911">
        <v>1052563.43</v>
      </c>
      <c r="AD4911">
        <v>50010593.149999999</v>
      </c>
      <c r="AE4911">
        <v>164.05</v>
      </c>
      <c r="AF4911">
        <v>8204237806.2600002</v>
      </c>
      <c r="AG4911">
        <v>104724.96</v>
      </c>
      <c r="AH4911">
        <v>2.8</v>
      </c>
      <c r="AI4911">
        <v>63422.17</v>
      </c>
      <c r="AJ4911">
        <v>24</v>
      </c>
      <c r="AK4911">
        <v>0</v>
      </c>
      <c r="AL4911">
        <v>6.3E-2</v>
      </c>
      <c r="AM4911">
        <v>31506.67</v>
      </c>
      <c r="AN4911">
        <v>555.4</v>
      </c>
      <c r="AO4911">
        <v>565.21</v>
      </c>
      <c r="AP4911">
        <v>313917.63</v>
      </c>
      <c r="AQ4911">
        <v>1566134.86</v>
      </c>
      <c r="AR4911" t="s">
        <v>61</v>
      </c>
      <c r="AS4911" t="s">
        <v>61</v>
      </c>
      <c r="AT4911" t="s">
        <v>62</v>
      </c>
      <c r="AU4911" t="s">
        <v>63</v>
      </c>
    </row>
    <row r="4912" spans="1:47" x14ac:dyDescent="0.25">
      <c r="A4912" t="s">
        <v>6255</v>
      </c>
      <c r="B4912">
        <v>2020</v>
      </c>
      <c r="C4912">
        <v>4</v>
      </c>
      <c r="D4912" t="s">
        <v>77</v>
      </c>
      <c r="E4912" s="1">
        <v>43941</v>
      </c>
      <c r="F4912" s="1">
        <v>43957</v>
      </c>
      <c r="G4912">
        <v>16</v>
      </c>
      <c r="H4912">
        <v>13.2</v>
      </c>
      <c r="I4912" t="s">
        <v>65</v>
      </c>
      <c r="J4912" t="s">
        <v>50</v>
      </c>
      <c r="K4912" t="s">
        <v>120</v>
      </c>
      <c r="L4912">
        <v>2710.1921000000002</v>
      </c>
      <c r="M4912" t="s">
        <v>98</v>
      </c>
      <c r="N4912" t="s">
        <v>168</v>
      </c>
      <c r="O4912" t="s">
        <v>91</v>
      </c>
      <c r="P4912" t="s">
        <v>82</v>
      </c>
      <c r="Q4912" t="s">
        <v>150</v>
      </c>
      <c r="R4912" t="s">
        <v>1713</v>
      </c>
      <c r="S4912" t="s">
        <v>142</v>
      </c>
      <c r="T4912" t="s">
        <v>148</v>
      </c>
      <c r="U4912" t="s">
        <v>110</v>
      </c>
      <c r="V4912">
        <v>41066</v>
      </c>
      <c r="W4912">
        <v>24798</v>
      </c>
      <c r="X4912">
        <v>21.9</v>
      </c>
      <c r="Y4912">
        <v>13.7</v>
      </c>
      <c r="Z4912">
        <v>34800.379999999997</v>
      </c>
      <c r="AB4912">
        <v>40.28</v>
      </c>
      <c r="AC4912">
        <v>1401759.31</v>
      </c>
      <c r="AD4912">
        <v>15745431.93</v>
      </c>
      <c r="AE4912">
        <v>161.65</v>
      </c>
      <c r="AF4912">
        <v>2545249071.48</v>
      </c>
      <c r="AG4912">
        <v>129668.43</v>
      </c>
      <c r="AH4912">
        <v>0</v>
      </c>
      <c r="AI4912">
        <v>0</v>
      </c>
      <c r="AJ4912">
        <v>19.079999999999998</v>
      </c>
      <c r="AK4912">
        <v>0</v>
      </c>
      <c r="AL4912">
        <v>0.17599999999999999</v>
      </c>
      <c r="AM4912">
        <v>27711.96</v>
      </c>
      <c r="AN4912">
        <v>792.5</v>
      </c>
      <c r="AO4912">
        <v>406.31</v>
      </c>
      <c r="AP4912">
        <v>322000.67</v>
      </c>
      <c r="AQ4912">
        <v>1881140.37</v>
      </c>
      <c r="AR4912" t="s">
        <v>61</v>
      </c>
      <c r="AS4912" t="s">
        <v>61</v>
      </c>
      <c r="AT4912" t="s">
        <v>62</v>
      </c>
      <c r="AU4912" t="s">
        <v>63</v>
      </c>
    </row>
    <row r="4913" spans="1:47" x14ac:dyDescent="0.25">
      <c r="A4913" t="s">
        <v>6256</v>
      </c>
      <c r="B4913">
        <v>2025</v>
      </c>
      <c r="C4913">
        <v>11</v>
      </c>
      <c r="D4913" t="s">
        <v>119</v>
      </c>
      <c r="E4913" s="1">
        <v>45966</v>
      </c>
      <c r="F4913" s="1">
        <v>45976</v>
      </c>
      <c r="G4913">
        <v>10</v>
      </c>
      <c r="H4913">
        <v>4.5</v>
      </c>
      <c r="I4913" t="s">
        <v>65</v>
      </c>
      <c r="J4913" t="s">
        <v>50</v>
      </c>
      <c r="K4913" t="s">
        <v>51</v>
      </c>
      <c r="L4913">
        <v>2709</v>
      </c>
      <c r="M4913" t="s">
        <v>90</v>
      </c>
      <c r="N4913" t="s">
        <v>168</v>
      </c>
      <c r="O4913" t="s">
        <v>99</v>
      </c>
      <c r="P4913" t="s">
        <v>184</v>
      </c>
      <c r="Q4913" t="s">
        <v>154</v>
      </c>
      <c r="R4913" t="s">
        <v>3100</v>
      </c>
      <c r="S4913" t="s">
        <v>58</v>
      </c>
      <c r="T4913" t="s">
        <v>102</v>
      </c>
      <c r="U4913" t="s">
        <v>60</v>
      </c>
      <c r="V4913">
        <v>247308</v>
      </c>
      <c r="W4913">
        <v>182848</v>
      </c>
      <c r="X4913">
        <v>14.9</v>
      </c>
      <c r="Y4913">
        <v>14</v>
      </c>
      <c r="Z4913">
        <v>203211.26</v>
      </c>
      <c r="AB4913">
        <v>30.25</v>
      </c>
      <c r="AC4913">
        <v>6147140.6200000001</v>
      </c>
      <c r="AD4913">
        <v>12505620.939999999</v>
      </c>
      <c r="AE4913">
        <v>280.56</v>
      </c>
      <c r="AF4913">
        <v>3508577010.9299998</v>
      </c>
      <c r="AG4913">
        <v>117933.65</v>
      </c>
      <c r="AH4913">
        <v>0</v>
      </c>
      <c r="AI4913">
        <v>0</v>
      </c>
      <c r="AJ4913">
        <v>20.88</v>
      </c>
      <c r="AK4913">
        <v>0</v>
      </c>
      <c r="AL4913">
        <v>0.19700000000000001</v>
      </c>
      <c r="AM4913">
        <v>24636.07</v>
      </c>
      <c r="AN4913">
        <v>259.5</v>
      </c>
      <c r="AO4913">
        <v>387.85</v>
      </c>
      <c r="AP4913">
        <v>100647.08</v>
      </c>
      <c r="AQ4913">
        <v>6390357.4199999999</v>
      </c>
      <c r="AR4913" t="s">
        <v>61</v>
      </c>
      <c r="AS4913" t="s">
        <v>61</v>
      </c>
      <c r="AT4913" t="s">
        <v>62</v>
      </c>
      <c r="AU4913" t="s">
        <v>63</v>
      </c>
    </row>
    <row r="4914" spans="1:47" x14ac:dyDescent="0.25">
      <c r="A4914" t="s">
        <v>6257</v>
      </c>
      <c r="B4914">
        <v>2024</v>
      </c>
      <c r="C4914">
        <v>11</v>
      </c>
      <c r="D4914" t="s">
        <v>119</v>
      </c>
      <c r="E4914" s="1">
        <v>45613</v>
      </c>
      <c r="F4914" s="1">
        <v>45625</v>
      </c>
      <c r="G4914">
        <v>12</v>
      </c>
      <c r="H4914">
        <v>8.6</v>
      </c>
      <c r="I4914" t="s">
        <v>65</v>
      </c>
      <c r="J4914" t="s">
        <v>50</v>
      </c>
      <c r="K4914" t="s">
        <v>145</v>
      </c>
      <c r="L4914">
        <v>2710.19</v>
      </c>
      <c r="M4914" t="s">
        <v>114</v>
      </c>
      <c r="N4914" t="s">
        <v>106</v>
      </c>
      <c r="O4914" t="s">
        <v>54</v>
      </c>
      <c r="P4914" t="s">
        <v>70</v>
      </c>
      <c r="Q4914" t="s">
        <v>131</v>
      </c>
      <c r="R4914" t="s">
        <v>1945</v>
      </c>
      <c r="S4914" t="s">
        <v>170</v>
      </c>
      <c r="T4914" t="s">
        <v>148</v>
      </c>
      <c r="U4914" t="s">
        <v>166</v>
      </c>
      <c r="V4914">
        <v>130798</v>
      </c>
      <c r="W4914">
        <v>81738</v>
      </c>
      <c r="X4914">
        <v>8.6999999999999993</v>
      </c>
      <c r="Y4914">
        <v>14.9</v>
      </c>
      <c r="Z4914">
        <v>106662.36</v>
      </c>
      <c r="AB4914">
        <v>25.07</v>
      </c>
      <c r="AC4914">
        <v>2674025.37</v>
      </c>
      <c r="AD4914">
        <v>69464928.569999993</v>
      </c>
      <c r="AE4914">
        <v>273.48</v>
      </c>
      <c r="AF4914">
        <v>18997268665.32</v>
      </c>
      <c r="AG4914">
        <v>167797.92</v>
      </c>
      <c r="AH4914">
        <v>1.4</v>
      </c>
      <c r="AI4914">
        <v>44880.58</v>
      </c>
      <c r="AJ4914">
        <v>3.24</v>
      </c>
      <c r="AK4914">
        <v>0</v>
      </c>
      <c r="AL4914">
        <v>0.33400000000000002</v>
      </c>
      <c r="AM4914">
        <v>232012.86</v>
      </c>
      <c r="AN4914">
        <v>249.7</v>
      </c>
      <c r="AO4914">
        <v>728.59</v>
      </c>
      <c r="AP4914">
        <v>181928.92</v>
      </c>
      <c r="AQ4914">
        <v>3300645.65</v>
      </c>
      <c r="AR4914" t="s">
        <v>124</v>
      </c>
      <c r="AS4914" t="s">
        <v>61</v>
      </c>
      <c r="AT4914" t="s">
        <v>62</v>
      </c>
      <c r="AU4914" t="s">
        <v>63</v>
      </c>
    </row>
    <row r="4915" spans="1:47" x14ac:dyDescent="0.25">
      <c r="A4915" t="s">
        <v>6258</v>
      </c>
      <c r="B4915">
        <v>2021</v>
      </c>
      <c r="C4915">
        <v>5</v>
      </c>
      <c r="D4915" t="s">
        <v>77</v>
      </c>
      <c r="E4915" s="1">
        <v>44345</v>
      </c>
      <c r="F4915" s="1">
        <v>44350</v>
      </c>
      <c r="G4915">
        <v>5</v>
      </c>
      <c r="H4915">
        <v>4.2</v>
      </c>
      <c r="I4915" t="s">
        <v>49</v>
      </c>
      <c r="J4915" t="s">
        <v>50</v>
      </c>
      <c r="K4915" t="s">
        <v>145</v>
      </c>
      <c r="L4915">
        <v>2710.19</v>
      </c>
      <c r="M4915" t="s">
        <v>98</v>
      </c>
      <c r="N4915" t="s">
        <v>69</v>
      </c>
      <c r="O4915" t="s">
        <v>107</v>
      </c>
      <c r="P4915" t="s">
        <v>131</v>
      </c>
      <c r="Q4915" t="s">
        <v>70</v>
      </c>
      <c r="R4915" t="s">
        <v>1990</v>
      </c>
      <c r="S4915" t="s">
        <v>170</v>
      </c>
      <c r="T4915" t="s">
        <v>102</v>
      </c>
      <c r="U4915" t="s">
        <v>103</v>
      </c>
      <c r="V4915">
        <v>128991</v>
      </c>
      <c r="W4915">
        <v>93583</v>
      </c>
      <c r="X4915">
        <v>1.2</v>
      </c>
      <c r="Y4915">
        <v>14.9</v>
      </c>
      <c r="Z4915">
        <v>110593.45</v>
      </c>
      <c r="AB4915">
        <v>51.75</v>
      </c>
      <c r="AC4915">
        <v>5723211.04</v>
      </c>
      <c r="AD4915">
        <v>61609399.130000003</v>
      </c>
      <c r="AE4915">
        <v>168.36</v>
      </c>
      <c r="AF4915">
        <v>10372558437.530001</v>
      </c>
      <c r="AG4915">
        <v>125432.48</v>
      </c>
      <c r="AH4915">
        <v>0.9</v>
      </c>
      <c r="AI4915">
        <v>12648.08</v>
      </c>
      <c r="AJ4915">
        <v>12.52</v>
      </c>
      <c r="AK4915">
        <v>7713496.7699999996</v>
      </c>
      <c r="AL4915">
        <v>0.32900000000000001</v>
      </c>
      <c r="AM4915">
        <v>202694.92</v>
      </c>
      <c r="AN4915">
        <v>230.2</v>
      </c>
      <c r="AO4915">
        <v>592.17999999999995</v>
      </c>
      <c r="AP4915">
        <v>136319.84</v>
      </c>
      <c r="AQ4915">
        <v>6200306.3600000003</v>
      </c>
      <c r="AR4915" t="s">
        <v>61</v>
      </c>
      <c r="AS4915" t="s">
        <v>61</v>
      </c>
      <c r="AT4915" t="s">
        <v>62</v>
      </c>
      <c r="AU4915" t="s">
        <v>63</v>
      </c>
    </row>
    <row r="4916" spans="1:47" x14ac:dyDescent="0.25">
      <c r="A4916" t="s">
        <v>6259</v>
      </c>
      <c r="B4916">
        <v>2020</v>
      </c>
      <c r="C4916">
        <v>10</v>
      </c>
      <c r="D4916" t="s">
        <v>119</v>
      </c>
      <c r="E4916" s="1">
        <v>44123</v>
      </c>
      <c r="F4916" s="1">
        <v>44143</v>
      </c>
      <c r="G4916">
        <v>20</v>
      </c>
      <c r="H4916">
        <v>12.5</v>
      </c>
      <c r="I4916" t="s">
        <v>49</v>
      </c>
      <c r="J4916" t="s">
        <v>50</v>
      </c>
      <c r="K4916" t="s">
        <v>145</v>
      </c>
      <c r="L4916">
        <v>2710.19</v>
      </c>
      <c r="M4916" t="s">
        <v>52</v>
      </c>
      <c r="N4916" t="s">
        <v>53</v>
      </c>
      <c r="O4916" t="s">
        <v>99</v>
      </c>
      <c r="P4916" t="s">
        <v>108</v>
      </c>
      <c r="Q4916" t="s">
        <v>82</v>
      </c>
      <c r="R4916" t="s">
        <v>1391</v>
      </c>
      <c r="S4916" t="s">
        <v>170</v>
      </c>
      <c r="T4916" t="s">
        <v>187</v>
      </c>
      <c r="U4916" t="s">
        <v>213</v>
      </c>
      <c r="V4916">
        <v>105206</v>
      </c>
      <c r="W4916">
        <v>66505</v>
      </c>
      <c r="X4916">
        <v>6.5</v>
      </c>
      <c r="Y4916">
        <v>12.2</v>
      </c>
      <c r="Z4916">
        <v>86176.41</v>
      </c>
      <c r="AB4916">
        <v>32.840000000000003</v>
      </c>
      <c r="AC4916">
        <v>2830033.3</v>
      </c>
      <c r="AD4916">
        <v>32597950.609999999</v>
      </c>
      <c r="AE4916">
        <v>158.65</v>
      </c>
      <c r="AF4916">
        <v>5171664864.2799997</v>
      </c>
      <c r="AG4916">
        <v>213208.05</v>
      </c>
      <c r="AH4916">
        <v>0</v>
      </c>
      <c r="AI4916">
        <v>0</v>
      </c>
      <c r="AJ4916">
        <v>14.91</v>
      </c>
      <c r="AK4916">
        <v>4860354.4400000004</v>
      </c>
      <c r="AL4916">
        <v>0.20300000000000001</v>
      </c>
      <c r="AM4916">
        <v>66173.84</v>
      </c>
      <c r="AN4916">
        <v>355.1</v>
      </c>
      <c r="AO4916">
        <v>358.91</v>
      </c>
      <c r="AP4916">
        <v>127448.94</v>
      </c>
      <c r="AQ4916">
        <v>3236864.13</v>
      </c>
      <c r="AR4916" t="s">
        <v>61</v>
      </c>
      <c r="AS4916" t="s">
        <v>61</v>
      </c>
      <c r="AT4916" t="s">
        <v>62</v>
      </c>
      <c r="AU4916" t="s">
        <v>63</v>
      </c>
    </row>
    <row r="4917" spans="1:47" x14ac:dyDescent="0.25">
      <c r="A4917" t="s">
        <v>6260</v>
      </c>
      <c r="B4917">
        <v>2024</v>
      </c>
      <c r="C4917">
        <v>4</v>
      </c>
      <c r="D4917" t="s">
        <v>77</v>
      </c>
      <c r="E4917" s="1">
        <v>45401</v>
      </c>
      <c r="F4917" s="1">
        <v>45412</v>
      </c>
      <c r="G4917">
        <v>11</v>
      </c>
      <c r="H4917">
        <v>13.7</v>
      </c>
      <c r="I4917" t="s">
        <v>49</v>
      </c>
      <c r="J4917" t="s">
        <v>66</v>
      </c>
      <c r="K4917" t="s">
        <v>391</v>
      </c>
      <c r="L4917">
        <v>9999.99</v>
      </c>
      <c r="M4917" t="s">
        <v>90</v>
      </c>
      <c r="N4917" t="s">
        <v>69</v>
      </c>
      <c r="O4917" t="s">
        <v>200</v>
      </c>
      <c r="P4917" t="s">
        <v>83</v>
      </c>
      <c r="Q4917" t="s">
        <v>56</v>
      </c>
      <c r="R4917" t="s">
        <v>334</v>
      </c>
      <c r="S4917" t="s">
        <v>130</v>
      </c>
      <c r="T4917" t="s">
        <v>95</v>
      </c>
      <c r="U4917" t="s">
        <v>228</v>
      </c>
      <c r="V4917">
        <v>72230</v>
      </c>
      <c r="W4917">
        <v>40595</v>
      </c>
      <c r="X4917">
        <v>5.3</v>
      </c>
      <c r="Y4917">
        <v>14.3</v>
      </c>
      <c r="Z4917">
        <v>63786.04</v>
      </c>
      <c r="AB4917">
        <v>18.7</v>
      </c>
      <c r="AC4917">
        <v>1192798.95</v>
      </c>
      <c r="AD4917">
        <v>42884630.409999996</v>
      </c>
      <c r="AE4917">
        <v>279.39999999999998</v>
      </c>
      <c r="AF4917">
        <v>11981965736.549999</v>
      </c>
      <c r="AG4917">
        <v>152594.41</v>
      </c>
      <c r="AH4917">
        <v>0.3</v>
      </c>
      <c r="AI4917">
        <v>5693.07</v>
      </c>
      <c r="AJ4917">
        <v>19.48</v>
      </c>
      <c r="AK4917">
        <v>8353926</v>
      </c>
      <c r="AL4917">
        <v>0.307</v>
      </c>
      <c r="AM4917">
        <v>131655.82</v>
      </c>
      <c r="AN4917">
        <v>559.70000000000005</v>
      </c>
      <c r="AO4917">
        <v>743.12</v>
      </c>
      <c r="AP4917">
        <v>415924.26</v>
      </c>
      <c r="AQ4917">
        <v>1898666.51</v>
      </c>
      <c r="AR4917" t="s">
        <v>61</v>
      </c>
      <c r="AS4917" t="s">
        <v>61</v>
      </c>
      <c r="AT4917" t="s">
        <v>62</v>
      </c>
      <c r="AU4917" t="s">
        <v>63</v>
      </c>
    </row>
    <row r="4918" spans="1:47" x14ac:dyDescent="0.25">
      <c r="A4918" t="s">
        <v>6261</v>
      </c>
      <c r="B4918">
        <v>2026</v>
      </c>
      <c r="C4918">
        <v>3</v>
      </c>
      <c r="D4918" t="s">
        <v>48</v>
      </c>
      <c r="E4918" s="1">
        <v>46089</v>
      </c>
      <c r="F4918" s="1">
        <v>46116</v>
      </c>
      <c r="G4918">
        <v>27</v>
      </c>
      <c r="I4918" t="s">
        <v>65</v>
      </c>
      <c r="J4918" t="s">
        <v>66</v>
      </c>
      <c r="K4918" t="s">
        <v>245</v>
      </c>
      <c r="L4918">
        <v>8905.9</v>
      </c>
      <c r="M4918" t="s">
        <v>98</v>
      </c>
      <c r="N4918" t="s">
        <v>69</v>
      </c>
      <c r="O4918" t="s">
        <v>54</v>
      </c>
      <c r="P4918" t="s">
        <v>92</v>
      </c>
      <c r="Q4918" t="s">
        <v>164</v>
      </c>
      <c r="R4918" t="s">
        <v>3254</v>
      </c>
      <c r="S4918" t="s">
        <v>137</v>
      </c>
      <c r="T4918" t="s">
        <v>187</v>
      </c>
      <c r="U4918" t="s">
        <v>132</v>
      </c>
      <c r="V4918">
        <v>16958</v>
      </c>
      <c r="W4918">
        <v>11966</v>
      </c>
      <c r="X4918">
        <v>8.1</v>
      </c>
      <c r="Y4918">
        <v>13.9</v>
      </c>
      <c r="Z4918">
        <v>14501.68</v>
      </c>
      <c r="AB4918">
        <v>31.54</v>
      </c>
      <c r="AC4918">
        <v>457382.99</v>
      </c>
      <c r="AD4918">
        <v>7276652.9900000002</v>
      </c>
      <c r="AE4918">
        <v>278.06</v>
      </c>
      <c r="AF4918">
        <v>2023346130.4000001</v>
      </c>
      <c r="AG4918">
        <v>248572.37</v>
      </c>
      <c r="AH4918">
        <v>2.6</v>
      </c>
      <c r="AI4918">
        <v>83334.16</v>
      </c>
      <c r="AJ4918">
        <v>2.15</v>
      </c>
      <c r="AK4918">
        <v>0</v>
      </c>
      <c r="AL4918">
        <v>0.316</v>
      </c>
      <c r="AM4918">
        <v>22994.22</v>
      </c>
      <c r="AN4918">
        <v>444.8</v>
      </c>
      <c r="AO4918">
        <v>353.62</v>
      </c>
      <c r="AP4918">
        <v>157290.18</v>
      </c>
      <c r="AQ4918">
        <v>969573.92</v>
      </c>
      <c r="AR4918" t="s">
        <v>124</v>
      </c>
      <c r="AS4918" t="s">
        <v>61</v>
      </c>
      <c r="AT4918" t="s">
        <v>62</v>
      </c>
      <c r="AU4918" t="s">
        <v>63</v>
      </c>
    </row>
    <row r="4919" spans="1:47" x14ac:dyDescent="0.25">
      <c r="A4919" t="s">
        <v>6262</v>
      </c>
      <c r="B4919">
        <v>2023</v>
      </c>
      <c r="C4919">
        <v>10</v>
      </c>
      <c r="D4919" t="s">
        <v>119</v>
      </c>
      <c r="E4919" s="1">
        <v>45206</v>
      </c>
      <c r="F4919" s="1">
        <v>45214</v>
      </c>
      <c r="G4919">
        <v>8</v>
      </c>
      <c r="H4919">
        <v>18.2</v>
      </c>
      <c r="I4919" t="s">
        <v>49</v>
      </c>
      <c r="J4919" t="s">
        <v>50</v>
      </c>
      <c r="K4919" t="s">
        <v>183</v>
      </c>
      <c r="L4919">
        <v>2710.19</v>
      </c>
      <c r="M4919" t="s">
        <v>90</v>
      </c>
      <c r="N4919" t="s">
        <v>69</v>
      </c>
      <c r="O4919" t="s">
        <v>99</v>
      </c>
      <c r="P4919" t="s">
        <v>159</v>
      </c>
      <c r="Q4919" t="s">
        <v>100</v>
      </c>
      <c r="R4919" t="s">
        <v>1107</v>
      </c>
      <c r="S4919" t="s">
        <v>186</v>
      </c>
      <c r="T4919" t="s">
        <v>148</v>
      </c>
      <c r="U4919" t="s">
        <v>75</v>
      </c>
      <c r="V4919">
        <v>69881</v>
      </c>
      <c r="W4919">
        <v>43752</v>
      </c>
      <c r="X4919">
        <v>15.8</v>
      </c>
      <c r="Y4919">
        <v>11</v>
      </c>
      <c r="Z4919">
        <v>65263.29</v>
      </c>
      <c r="AB4919">
        <v>30.19</v>
      </c>
      <c r="AC4919">
        <v>1970298.73</v>
      </c>
      <c r="AD4919">
        <v>47849738.960000001</v>
      </c>
      <c r="AE4919">
        <v>283.35000000000002</v>
      </c>
      <c r="AF4919">
        <v>13558223534.32</v>
      </c>
      <c r="AG4919">
        <v>73583.95</v>
      </c>
      <c r="AH4919">
        <v>0</v>
      </c>
      <c r="AI4919">
        <v>0</v>
      </c>
      <c r="AJ4919">
        <v>18.86</v>
      </c>
      <c r="AK4919">
        <v>9024460.7699999996</v>
      </c>
      <c r="AL4919">
        <v>5.6000000000000001E-2</v>
      </c>
      <c r="AM4919">
        <v>26795.85</v>
      </c>
      <c r="AN4919">
        <v>271.7</v>
      </c>
      <c r="AO4919">
        <v>613.47</v>
      </c>
      <c r="AP4919">
        <v>166679.79999999999</v>
      </c>
      <c r="AQ4919">
        <v>2237358.33</v>
      </c>
      <c r="AR4919" t="s">
        <v>61</v>
      </c>
      <c r="AS4919" t="s">
        <v>61</v>
      </c>
      <c r="AT4919" t="s">
        <v>62</v>
      </c>
      <c r="AU4919" t="s">
        <v>63</v>
      </c>
    </row>
    <row r="4920" spans="1:47" x14ac:dyDescent="0.25">
      <c r="A4920" t="s">
        <v>6263</v>
      </c>
      <c r="B4920">
        <v>2024</v>
      </c>
      <c r="C4920">
        <v>4</v>
      </c>
      <c r="D4920" t="s">
        <v>77</v>
      </c>
      <c r="E4920" s="1">
        <v>45401</v>
      </c>
      <c r="F4920" s="1">
        <v>45429</v>
      </c>
      <c r="G4920">
        <v>28</v>
      </c>
      <c r="H4920">
        <v>4.0999999999999996</v>
      </c>
      <c r="I4920" t="s">
        <v>65</v>
      </c>
      <c r="J4920" t="s">
        <v>66</v>
      </c>
      <c r="K4920" t="s">
        <v>391</v>
      </c>
      <c r="L4920">
        <v>9999.99</v>
      </c>
      <c r="M4920" t="s">
        <v>98</v>
      </c>
      <c r="N4920" t="s">
        <v>168</v>
      </c>
      <c r="O4920" t="s">
        <v>54</v>
      </c>
      <c r="P4920" t="s">
        <v>184</v>
      </c>
      <c r="Q4920" t="s">
        <v>159</v>
      </c>
      <c r="R4920" t="s">
        <v>2688</v>
      </c>
      <c r="S4920" t="s">
        <v>130</v>
      </c>
      <c r="T4920" t="s">
        <v>102</v>
      </c>
      <c r="U4920" t="s">
        <v>60</v>
      </c>
      <c r="V4920">
        <v>92331</v>
      </c>
      <c r="W4920">
        <v>55404</v>
      </c>
      <c r="X4920">
        <v>6.5</v>
      </c>
      <c r="Y4920">
        <v>10</v>
      </c>
      <c r="Z4920">
        <v>71453.78</v>
      </c>
      <c r="AB4920">
        <v>38.94</v>
      </c>
      <c r="AC4920">
        <v>2782410.19</v>
      </c>
      <c r="AD4920">
        <v>19446146.23</v>
      </c>
      <c r="AE4920">
        <v>273.18</v>
      </c>
      <c r="AF4920">
        <v>5312298227.1099997</v>
      </c>
      <c r="AG4920">
        <v>156118.85</v>
      </c>
      <c r="AH4920">
        <v>1.8</v>
      </c>
      <c r="AI4920">
        <v>21967.78</v>
      </c>
      <c r="AJ4920">
        <v>1.08</v>
      </c>
      <c r="AK4920">
        <v>0</v>
      </c>
      <c r="AL4920">
        <v>0.29299999999999998</v>
      </c>
      <c r="AM4920">
        <v>56977.21</v>
      </c>
      <c r="AN4920">
        <v>939.4</v>
      </c>
      <c r="AO4920">
        <v>386.79</v>
      </c>
      <c r="AP4920">
        <v>363350.53</v>
      </c>
      <c r="AQ4920">
        <v>3380824.56</v>
      </c>
      <c r="AR4920" t="s">
        <v>61</v>
      </c>
      <c r="AS4920" t="s">
        <v>61</v>
      </c>
      <c r="AT4920" t="s">
        <v>62</v>
      </c>
      <c r="AU4920" t="s">
        <v>63</v>
      </c>
    </row>
    <row r="4921" spans="1:47" x14ac:dyDescent="0.25">
      <c r="A4921" t="s">
        <v>6264</v>
      </c>
      <c r="B4921">
        <v>2021</v>
      </c>
      <c r="C4921">
        <v>7</v>
      </c>
      <c r="D4921" t="s">
        <v>89</v>
      </c>
      <c r="E4921" s="1">
        <v>44407</v>
      </c>
      <c r="F4921" s="1">
        <v>44426</v>
      </c>
      <c r="G4921">
        <v>19</v>
      </c>
      <c r="H4921">
        <v>13.2</v>
      </c>
      <c r="I4921" t="s">
        <v>65</v>
      </c>
      <c r="J4921" t="s">
        <v>50</v>
      </c>
      <c r="K4921" t="s">
        <v>423</v>
      </c>
      <c r="L4921">
        <v>2710.1941000000002</v>
      </c>
      <c r="M4921" t="s">
        <v>114</v>
      </c>
      <c r="N4921" t="s">
        <v>81</v>
      </c>
      <c r="O4921" t="s">
        <v>91</v>
      </c>
      <c r="P4921" t="s">
        <v>100</v>
      </c>
      <c r="Q4921" t="s">
        <v>131</v>
      </c>
      <c r="R4921" t="s">
        <v>233</v>
      </c>
      <c r="S4921" t="s">
        <v>142</v>
      </c>
      <c r="T4921" t="s">
        <v>95</v>
      </c>
      <c r="U4921" t="s">
        <v>96</v>
      </c>
      <c r="V4921">
        <v>27502</v>
      </c>
      <c r="W4921">
        <v>18077</v>
      </c>
      <c r="X4921">
        <v>17.600000000000001</v>
      </c>
      <c r="Y4921">
        <v>13.2</v>
      </c>
      <c r="Z4921">
        <v>22015.79</v>
      </c>
      <c r="AB4921">
        <v>52.39</v>
      </c>
      <c r="AC4921">
        <v>1153407.24</v>
      </c>
      <c r="AD4921">
        <v>22959386.760000002</v>
      </c>
      <c r="AE4921">
        <v>168.95</v>
      </c>
      <c r="AF4921">
        <v>3878988393.0999999</v>
      </c>
      <c r="AG4921">
        <v>122769.53</v>
      </c>
      <c r="AH4921">
        <v>1.5</v>
      </c>
      <c r="AI4921">
        <v>47158.559999999998</v>
      </c>
      <c r="AJ4921">
        <v>9.83</v>
      </c>
      <c r="AK4921">
        <v>0</v>
      </c>
      <c r="AL4921">
        <v>0.20799999999999999</v>
      </c>
      <c r="AM4921">
        <v>47755.519999999997</v>
      </c>
      <c r="AN4921">
        <v>942.3</v>
      </c>
      <c r="AO4921">
        <v>437.46</v>
      </c>
      <c r="AP4921">
        <v>412218.56</v>
      </c>
      <c r="AQ4921">
        <v>1783309.41</v>
      </c>
      <c r="AR4921" t="s">
        <v>61</v>
      </c>
      <c r="AS4921" t="s">
        <v>61</v>
      </c>
      <c r="AT4921" t="s">
        <v>62</v>
      </c>
      <c r="AU4921" t="s">
        <v>63</v>
      </c>
    </row>
    <row r="4922" spans="1:47" x14ac:dyDescent="0.25">
      <c r="A4922" t="s">
        <v>6265</v>
      </c>
      <c r="B4922">
        <v>2023</v>
      </c>
      <c r="C4922">
        <v>8</v>
      </c>
      <c r="D4922" t="s">
        <v>89</v>
      </c>
      <c r="E4922" s="1">
        <v>45143</v>
      </c>
      <c r="F4922" s="1">
        <v>45171</v>
      </c>
      <c r="G4922">
        <v>28</v>
      </c>
      <c r="H4922">
        <v>15.1</v>
      </c>
      <c r="I4922" t="s">
        <v>49</v>
      </c>
      <c r="J4922" t="s">
        <v>66</v>
      </c>
      <c r="K4922" t="s">
        <v>391</v>
      </c>
      <c r="L4922">
        <v>9999.99</v>
      </c>
      <c r="M4922" t="s">
        <v>90</v>
      </c>
      <c r="N4922" t="s">
        <v>69</v>
      </c>
      <c r="O4922" t="s">
        <v>200</v>
      </c>
      <c r="P4922" t="s">
        <v>93</v>
      </c>
      <c r="Q4922" t="s">
        <v>184</v>
      </c>
      <c r="R4922" t="s">
        <v>1015</v>
      </c>
      <c r="S4922" t="s">
        <v>130</v>
      </c>
      <c r="T4922" t="s">
        <v>102</v>
      </c>
      <c r="U4922" t="s">
        <v>110</v>
      </c>
      <c r="V4922">
        <v>63566</v>
      </c>
      <c r="W4922">
        <v>42203</v>
      </c>
      <c r="X4922">
        <v>22.2</v>
      </c>
      <c r="Y4922">
        <v>12.1</v>
      </c>
      <c r="Z4922">
        <v>57398.65</v>
      </c>
      <c r="AB4922">
        <v>18.96</v>
      </c>
      <c r="AC4922">
        <v>1088278.3999999999</v>
      </c>
      <c r="AD4922">
        <v>29309472.649999999</v>
      </c>
      <c r="AE4922">
        <v>286.95</v>
      </c>
      <c r="AF4922">
        <v>8410353176.9200001</v>
      </c>
      <c r="AG4922">
        <v>71048.09</v>
      </c>
      <c r="AH4922">
        <v>2.1</v>
      </c>
      <c r="AJ4922">
        <v>23.13</v>
      </c>
      <c r="AK4922">
        <v>6779281.0199999996</v>
      </c>
      <c r="AL4922">
        <v>0.112</v>
      </c>
      <c r="AM4922">
        <v>32826.61</v>
      </c>
      <c r="AN4922">
        <v>906.6</v>
      </c>
      <c r="AO4922">
        <v>443.16</v>
      </c>
      <c r="AP4922">
        <v>401768.86</v>
      </c>
      <c r="AQ4922">
        <v>1628927.09</v>
      </c>
      <c r="AR4922" t="s">
        <v>61</v>
      </c>
      <c r="AS4922" t="s">
        <v>61</v>
      </c>
      <c r="AT4922" t="s">
        <v>62</v>
      </c>
      <c r="AU4922" t="s">
        <v>63</v>
      </c>
    </row>
    <row r="4923" spans="1:47" x14ac:dyDescent="0.25">
      <c r="A4923" t="s">
        <v>6266</v>
      </c>
      <c r="B4923">
        <v>2020</v>
      </c>
      <c r="C4923">
        <v>2</v>
      </c>
      <c r="D4923" t="s">
        <v>48</v>
      </c>
      <c r="E4923" s="1">
        <v>43879</v>
      </c>
      <c r="F4923" s="1">
        <v>43891</v>
      </c>
      <c r="G4923">
        <v>12</v>
      </c>
      <c r="H4923">
        <v>17.2</v>
      </c>
      <c r="I4923" t="s">
        <v>65</v>
      </c>
      <c r="J4923" t="s">
        <v>78</v>
      </c>
      <c r="K4923" t="s">
        <v>177</v>
      </c>
      <c r="L4923">
        <v>1001.99</v>
      </c>
      <c r="M4923" t="s">
        <v>114</v>
      </c>
      <c r="N4923" t="s">
        <v>69</v>
      </c>
      <c r="O4923" t="s">
        <v>189</v>
      </c>
      <c r="P4923" t="s">
        <v>56</v>
      </c>
      <c r="Q4923" t="s">
        <v>174</v>
      </c>
      <c r="R4923" t="s">
        <v>2699</v>
      </c>
      <c r="S4923" t="s">
        <v>130</v>
      </c>
      <c r="T4923" t="s">
        <v>95</v>
      </c>
      <c r="U4923" t="s">
        <v>143</v>
      </c>
      <c r="V4923">
        <v>92440</v>
      </c>
      <c r="W4923">
        <v>54428</v>
      </c>
      <c r="X4923">
        <v>3.6</v>
      </c>
      <c r="Y4923">
        <v>13.4</v>
      </c>
      <c r="Z4923">
        <v>75212.62</v>
      </c>
      <c r="AB4923">
        <v>11.67</v>
      </c>
      <c r="AC4923">
        <v>877731.28</v>
      </c>
      <c r="AD4923">
        <v>19539486.550000001</v>
      </c>
      <c r="AE4923">
        <v>159.91</v>
      </c>
      <c r="AF4923">
        <v>3124559294.21</v>
      </c>
      <c r="AG4923">
        <v>239047.06</v>
      </c>
      <c r="AH4923">
        <v>2.7</v>
      </c>
      <c r="AI4923">
        <v>67334.12</v>
      </c>
      <c r="AJ4923">
        <v>14.19</v>
      </c>
      <c r="AK4923">
        <v>0</v>
      </c>
      <c r="AL4923">
        <v>6.4000000000000001E-2</v>
      </c>
      <c r="AM4923">
        <v>12505.27</v>
      </c>
      <c r="AN4923">
        <v>408.2</v>
      </c>
      <c r="AO4923">
        <v>411.48</v>
      </c>
      <c r="AP4923">
        <v>167966.14</v>
      </c>
      <c r="AQ4923">
        <v>1364583.87</v>
      </c>
      <c r="AR4923" t="s">
        <v>61</v>
      </c>
      <c r="AS4923" t="s">
        <v>61</v>
      </c>
      <c r="AT4923" t="s">
        <v>62</v>
      </c>
      <c r="AU4923" t="s">
        <v>63</v>
      </c>
    </row>
    <row r="4924" spans="1:47" x14ac:dyDescent="0.25">
      <c r="A4924" t="s">
        <v>6267</v>
      </c>
      <c r="B4924">
        <v>2023</v>
      </c>
      <c r="C4924">
        <v>7</v>
      </c>
      <c r="D4924" t="s">
        <v>89</v>
      </c>
      <c r="E4924" s="1">
        <v>45123</v>
      </c>
      <c r="F4924" s="1">
        <v>45141</v>
      </c>
      <c r="G4924">
        <v>18</v>
      </c>
      <c r="H4924">
        <v>10.8</v>
      </c>
      <c r="I4924" t="s">
        <v>49</v>
      </c>
      <c r="J4924" t="s">
        <v>112</v>
      </c>
      <c r="K4924" t="s">
        <v>340</v>
      </c>
      <c r="L4924">
        <v>7208.39</v>
      </c>
      <c r="M4924" t="s">
        <v>52</v>
      </c>
      <c r="N4924" t="s">
        <v>69</v>
      </c>
      <c r="O4924" t="s">
        <v>200</v>
      </c>
      <c r="P4924" t="s">
        <v>71</v>
      </c>
      <c r="Q4924" t="s">
        <v>226</v>
      </c>
      <c r="R4924" t="s">
        <v>679</v>
      </c>
      <c r="S4924" t="s">
        <v>73</v>
      </c>
      <c r="T4924" t="s">
        <v>102</v>
      </c>
      <c r="U4924" t="s">
        <v>110</v>
      </c>
      <c r="V4924">
        <v>11519</v>
      </c>
      <c r="W4924">
        <v>7610</v>
      </c>
      <c r="X4924">
        <v>14.7</v>
      </c>
      <c r="Y4924">
        <v>15.4</v>
      </c>
      <c r="Z4924">
        <v>9708.23</v>
      </c>
      <c r="AB4924">
        <v>17.739999999999998</v>
      </c>
      <c r="AC4924">
        <v>172224</v>
      </c>
      <c r="AD4924">
        <v>10002486.449999999</v>
      </c>
      <c r="AE4924">
        <v>286.18</v>
      </c>
      <c r="AF4924">
        <v>2862511572.2600002</v>
      </c>
      <c r="AG4924">
        <v>219758.25</v>
      </c>
      <c r="AH4924">
        <v>1.1000000000000001</v>
      </c>
      <c r="AI4924">
        <v>31389.360000000001</v>
      </c>
      <c r="AJ4924">
        <v>20.14</v>
      </c>
      <c r="AK4924">
        <v>2014500.77</v>
      </c>
      <c r="AL4924">
        <v>0.19600000000000001</v>
      </c>
      <c r="AM4924">
        <v>19604.87</v>
      </c>
      <c r="AN4924">
        <v>852.2</v>
      </c>
      <c r="AO4924">
        <v>626.98</v>
      </c>
      <c r="AP4924">
        <v>534312.36</v>
      </c>
      <c r="AQ4924">
        <v>977288.84</v>
      </c>
      <c r="AR4924" t="s">
        <v>61</v>
      </c>
      <c r="AS4924" t="s">
        <v>61</v>
      </c>
      <c r="AT4924" t="s">
        <v>62</v>
      </c>
      <c r="AU4924" t="s">
        <v>63</v>
      </c>
    </row>
    <row r="4925" spans="1:47" x14ac:dyDescent="0.25">
      <c r="A4925" t="s">
        <v>6268</v>
      </c>
      <c r="B4925">
        <v>2025</v>
      </c>
      <c r="C4925">
        <v>8</v>
      </c>
      <c r="D4925" t="s">
        <v>89</v>
      </c>
      <c r="E4925" s="1">
        <v>45897</v>
      </c>
      <c r="F4925" s="1">
        <v>45925</v>
      </c>
      <c r="G4925">
        <v>28</v>
      </c>
      <c r="H4925">
        <v>20.100000000000001</v>
      </c>
      <c r="I4925" t="s">
        <v>49</v>
      </c>
      <c r="J4925" t="s">
        <v>112</v>
      </c>
      <c r="K4925" t="s">
        <v>340</v>
      </c>
      <c r="L4925">
        <v>7208.39</v>
      </c>
      <c r="M4925" t="s">
        <v>68</v>
      </c>
      <c r="N4925" t="s">
        <v>106</v>
      </c>
      <c r="O4925" t="s">
        <v>200</v>
      </c>
      <c r="P4925" t="s">
        <v>121</v>
      </c>
      <c r="Q4925" t="s">
        <v>128</v>
      </c>
      <c r="R4925" t="s">
        <v>979</v>
      </c>
      <c r="S4925" t="s">
        <v>73</v>
      </c>
      <c r="T4925" t="s">
        <v>102</v>
      </c>
      <c r="U4925" t="s">
        <v>166</v>
      </c>
      <c r="V4925">
        <v>15398</v>
      </c>
      <c r="W4925">
        <v>8707</v>
      </c>
      <c r="X4925">
        <v>16.2</v>
      </c>
      <c r="Y4925">
        <v>12.9</v>
      </c>
      <c r="Z4925">
        <v>13682.56</v>
      </c>
      <c r="AB4925">
        <v>29.72</v>
      </c>
      <c r="AC4925">
        <v>406645.68</v>
      </c>
      <c r="AD4925">
        <v>14225210.33</v>
      </c>
      <c r="AE4925">
        <v>277.42</v>
      </c>
      <c r="AF4925">
        <v>3946357849.75</v>
      </c>
      <c r="AG4925">
        <v>32149.279999999999</v>
      </c>
      <c r="AH4925">
        <v>0</v>
      </c>
      <c r="AI4925">
        <v>0</v>
      </c>
      <c r="AJ4925">
        <v>12.88</v>
      </c>
      <c r="AK4925">
        <v>1832207.09</v>
      </c>
      <c r="AL4925">
        <v>5.2999999999999999E-2</v>
      </c>
      <c r="AM4925">
        <v>7539.36</v>
      </c>
      <c r="AN4925">
        <v>1304.5</v>
      </c>
      <c r="AO4925">
        <v>696.09</v>
      </c>
      <c r="AP4925">
        <v>908049.41</v>
      </c>
      <c r="AQ4925">
        <v>1354383.73</v>
      </c>
      <c r="AR4925" t="s">
        <v>61</v>
      </c>
      <c r="AS4925" t="s">
        <v>61</v>
      </c>
      <c r="AT4925" t="s">
        <v>62</v>
      </c>
      <c r="AU4925" t="s">
        <v>63</v>
      </c>
    </row>
    <row r="4926" spans="1:47" x14ac:dyDescent="0.25">
      <c r="A4926" t="s">
        <v>6269</v>
      </c>
      <c r="B4926">
        <v>2021</v>
      </c>
      <c r="C4926">
        <v>6</v>
      </c>
      <c r="D4926" t="s">
        <v>77</v>
      </c>
      <c r="E4926" s="1">
        <v>44368</v>
      </c>
      <c r="F4926" s="1">
        <v>44395</v>
      </c>
      <c r="G4926">
        <v>27</v>
      </c>
      <c r="H4926">
        <v>12.6</v>
      </c>
      <c r="I4926" t="s">
        <v>49</v>
      </c>
      <c r="J4926" t="s">
        <v>134</v>
      </c>
      <c r="K4926" t="s">
        <v>135</v>
      </c>
      <c r="L4926">
        <v>9999.0098999999991</v>
      </c>
      <c r="M4926" t="s">
        <v>68</v>
      </c>
      <c r="N4926" t="s">
        <v>168</v>
      </c>
      <c r="O4926" t="s">
        <v>189</v>
      </c>
      <c r="P4926" t="s">
        <v>93</v>
      </c>
      <c r="Q4926" t="s">
        <v>82</v>
      </c>
      <c r="R4926" t="s">
        <v>692</v>
      </c>
      <c r="S4926" t="s">
        <v>137</v>
      </c>
      <c r="T4926" t="s">
        <v>131</v>
      </c>
      <c r="U4926" t="s">
        <v>166</v>
      </c>
      <c r="V4926">
        <v>9572</v>
      </c>
      <c r="W4926">
        <v>5360</v>
      </c>
      <c r="X4926">
        <v>8.6</v>
      </c>
      <c r="Y4926">
        <v>13.5</v>
      </c>
      <c r="Z4926">
        <v>7996.4</v>
      </c>
      <c r="AB4926">
        <v>16.16</v>
      </c>
      <c r="AC4926">
        <v>129221.82</v>
      </c>
      <c r="AD4926">
        <v>8920384.0199999996</v>
      </c>
      <c r="AE4926">
        <v>174.81</v>
      </c>
      <c r="AF4926">
        <v>1559372330.54</v>
      </c>
      <c r="AG4926">
        <v>29850.57</v>
      </c>
      <c r="AH4926">
        <v>0.7</v>
      </c>
      <c r="AI4926">
        <v>15690.72</v>
      </c>
      <c r="AJ4926">
        <v>3.79</v>
      </c>
      <c r="AK4926">
        <v>338082.55</v>
      </c>
      <c r="AL4926">
        <v>0.152</v>
      </c>
      <c r="AM4926">
        <v>13558.98</v>
      </c>
      <c r="AN4926">
        <v>630.20000000000005</v>
      </c>
      <c r="AO4926">
        <v>566.99</v>
      </c>
      <c r="AP4926">
        <v>357317.1</v>
      </c>
      <c r="AQ4926">
        <v>545639.18999999994</v>
      </c>
      <c r="AR4926" t="s">
        <v>61</v>
      </c>
      <c r="AS4926" t="s">
        <v>61</v>
      </c>
      <c r="AT4926" t="s">
        <v>62</v>
      </c>
      <c r="AU4926" t="s">
        <v>63</v>
      </c>
    </row>
    <row r="4927" spans="1:47" x14ac:dyDescent="0.25">
      <c r="A4927" t="s">
        <v>6270</v>
      </c>
      <c r="B4927">
        <v>2025</v>
      </c>
      <c r="C4927">
        <v>6</v>
      </c>
      <c r="D4927" t="s">
        <v>77</v>
      </c>
      <c r="E4927" s="1">
        <v>45835</v>
      </c>
      <c r="F4927" s="1">
        <v>45844</v>
      </c>
      <c r="G4927">
        <v>9</v>
      </c>
      <c r="H4927">
        <v>11.9</v>
      </c>
      <c r="I4927" t="s">
        <v>49</v>
      </c>
      <c r="J4927" t="s">
        <v>50</v>
      </c>
      <c r="K4927" t="s">
        <v>145</v>
      </c>
      <c r="L4927">
        <v>2710.19</v>
      </c>
      <c r="M4927" t="s">
        <v>68</v>
      </c>
      <c r="N4927" t="s">
        <v>69</v>
      </c>
      <c r="O4927" t="s">
        <v>107</v>
      </c>
      <c r="P4927" t="s">
        <v>164</v>
      </c>
      <c r="Q4927" t="s">
        <v>184</v>
      </c>
      <c r="R4927" t="s">
        <v>2054</v>
      </c>
      <c r="S4927" t="s">
        <v>170</v>
      </c>
      <c r="T4927" t="s">
        <v>148</v>
      </c>
      <c r="U4927" t="s">
        <v>60</v>
      </c>
      <c r="V4927">
        <v>116023</v>
      </c>
      <c r="W4927">
        <v>70366</v>
      </c>
      <c r="X4927">
        <v>5.4</v>
      </c>
      <c r="Y4927">
        <v>15.6</v>
      </c>
      <c r="Z4927">
        <v>102883.09</v>
      </c>
      <c r="AB4927">
        <v>17.63</v>
      </c>
      <c r="AC4927">
        <v>1813828.88</v>
      </c>
      <c r="AD4927">
        <v>88225336.170000002</v>
      </c>
      <c r="AE4927">
        <v>280.08999999999997</v>
      </c>
      <c r="AF4927">
        <v>24711034407.860001</v>
      </c>
      <c r="AG4927">
        <v>37899.199999999997</v>
      </c>
      <c r="AH4927">
        <v>0</v>
      </c>
      <c r="AI4927">
        <v>0</v>
      </c>
      <c r="AJ4927">
        <v>14.5</v>
      </c>
      <c r="AK4927">
        <v>12792673.74</v>
      </c>
      <c r="AL4927">
        <v>0.10100000000000001</v>
      </c>
      <c r="AM4927">
        <v>89107.59</v>
      </c>
      <c r="AN4927">
        <v>253.4</v>
      </c>
      <c r="AO4927">
        <v>457.32</v>
      </c>
      <c r="AP4927">
        <v>115884.89</v>
      </c>
      <c r="AQ4927">
        <v>2056720.56</v>
      </c>
      <c r="AR4927" t="s">
        <v>61</v>
      </c>
      <c r="AS4927" t="s">
        <v>61</v>
      </c>
      <c r="AT4927" t="s">
        <v>62</v>
      </c>
      <c r="AU4927" t="s">
        <v>63</v>
      </c>
    </row>
    <row r="4928" spans="1:47" x14ac:dyDescent="0.25">
      <c r="A4928" t="s">
        <v>6271</v>
      </c>
      <c r="B4928">
        <v>2022</v>
      </c>
      <c r="C4928">
        <v>1</v>
      </c>
      <c r="D4928" t="s">
        <v>48</v>
      </c>
      <c r="E4928" s="1">
        <v>44580</v>
      </c>
      <c r="F4928" s="1">
        <v>44610</v>
      </c>
      <c r="G4928">
        <v>30</v>
      </c>
      <c r="H4928">
        <v>6.7</v>
      </c>
      <c r="I4928" t="s">
        <v>65</v>
      </c>
      <c r="J4928" t="s">
        <v>66</v>
      </c>
      <c r="K4928" t="s">
        <v>251</v>
      </c>
      <c r="L4928">
        <v>8543.7000000000007</v>
      </c>
      <c r="M4928" t="s">
        <v>90</v>
      </c>
      <c r="N4928" t="s">
        <v>168</v>
      </c>
      <c r="O4928" t="s">
        <v>189</v>
      </c>
      <c r="P4928" t="s">
        <v>70</v>
      </c>
      <c r="Q4928" t="s">
        <v>159</v>
      </c>
      <c r="R4928" t="s">
        <v>1718</v>
      </c>
      <c r="S4928" t="s">
        <v>156</v>
      </c>
      <c r="T4928" t="s">
        <v>95</v>
      </c>
      <c r="U4928" t="s">
        <v>60</v>
      </c>
      <c r="V4928">
        <v>9609</v>
      </c>
      <c r="W4928">
        <v>5660</v>
      </c>
      <c r="X4928">
        <v>8.8000000000000007</v>
      </c>
      <c r="Y4928">
        <v>15.3</v>
      </c>
      <c r="Z4928">
        <v>8734.4599999999991</v>
      </c>
      <c r="AA4928">
        <v>623</v>
      </c>
      <c r="AB4928">
        <v>806.21</v>
      </c>
      <c r="AC4928">
        <v>502268.83</v>
      </c>
      <c r="AD4928">
        <v>43014944.539999999</v>
      </c>
      <c r="AE4928">
        <v>216.75</v>
      </c>
      <c r="AF4928">
        <v>9323489229.0499992</v>
      </c>
      <c r="AG4928">
        <v>199952.22</v>
      </c>
      <c r="AH4928">
        <v>0</v>
      </c>
      <c r="AI4928">
        <v>0</v>
      </c>
      <c r="AJ4928">
        <v>16.59</v>
      </c>
      <c r="AK4928">
        <v>0</v>
      </c>
      <c r="AL4928">
        <v>0.14299999999999999</v>
      </c>
      <c r="AM4928">
        <v>61511.37</v>
      </c>
      <c r="AN4928">
        <v>508.4</v>
      </c>
      <c r="AO4928">
        <v>491.89</v>
      </c>
      <c r="AP4928">
        <v>250076.88</v>
      </c>
      <c r="AQ4928">
        <v>1013809.3</v>
      </c>
      <c r="AR4928" t="s">
        <v>61</v>
      </c>
      <c r="AS4928" t="s">
        <v>124</v>
      </c>
      <c r="AT4928" t="s">
        <v>62</v>
      </c>
      <c r="AU4928" t="s">
        <v>63</v>
      </c>
    </row>
    <row r="4929" spans="1:47" x14ac:dyDescent="0.25">
      <c r="A4929" t="s">
        <v>6272</v>
      </c>
      <c r="B4929">
        <v>2022</v>
      </c>
      <c r="C4929">
        <v>3</v>
      </c>
      <c r="D4929" t="s">
        <v>48</v>
      </c>
      <c r="E4929" s="1">
        <v>44637</v>
      </c>
      <c r="F4929" s="1">
        <v>44667</v>
      </c>
      <c r="G4929">
        <v>30</v>
      </c>
      <c r="H4929">
        <v>3.1</v>
      </c>
      <c r="I4929" t="s">
        <v>65</v>
      </c>
      <c r="J4929" t="s">
        <v>78</v>
      </c>
      <c r="K4929" t="s">
        <v>211</v>
      </c>
      <c r="L4929">
        <v>1701.99</v>
      </c>
      <c r="M4929" t="s">
        <v>80</v>
      </c>
      <c r="N4929" t="s">
        <v>81</v>
      </c>
      <c r="O4929" t="s">
        <v>200</v>
      </c>
      <c r="P4929" t="s">
        <v>56</v>
      </c>
      <c r="Q4929" t="s">
        <v>164</v>
      </c>
      <c r="R4929" t="s">
        <v>3283</v>
      </c>
      <c r="S4929" t="s">
        <v>85</v>
      </c>
      <c r="T4929" t="s">
        <v>59</v>
      </c>
      <c r="U4929" t="s">
        <v>60</v>
      </c>
      <c r="V4929">
        <v>66942</v>
      </c>
      <c r="W4929">
        <v>39701</v>
      </c>
      <c r="X4929">
        <v>10.199999999999999</v>
      </c>
      <c r="Y4929">
        <v>13.6</v>
      </c>
      <c r="Z4929">
        <v>54099.8</v>
      </c>
      <c r="AB4929">
        <v>32.51</v>
      </c>
      <c r="AC4929">
        <v>1758784.5</v>
      </c>
      <c r="AD4929">
        <v>53767627.229999997</v>
      </c>
      <c r="AE4929">
        <v>213.24</v>
      </c>
      <c r="AF4929">
        <v>11465408830.530001</v>
      </c>
      <c r="AG4929">
        <v>101786.64</v>
      </c>
      <c r="AH4929">
        <v>0</v>
      </c>
      <c r="AI4929">
        <v>0</v>
      </c>
      <c r="AJ4929">
        <v>21.55</v>
      </c>
      <c r="AK4929">
        <v>0</v>
      </c>
      <c r="AL4929">
        <v>0.25900000000000001</v>
      </c>
      <c r="AM4929">
        <v>139258.15</v>
      </c>
      <c r="AN4929">
        <v>1381.9</v>
      </c>
      <c r="AO4929">
        <v>716</v>
      </c>
      <c r="AP4929">
        <v>989440.4</v>
      </c>
      <c r="AQ4929">
        <v>2989269.69</v>
      </c>
      <c r="AR4929" t="s">
        <v>61</v>
      </c>
      <c r="AS4929" t="s">
        <v>61</v>
      </c>
      <c r="AT4929" t="s">
        <v>293</v>
      </c>
      <c r="AU4929" t="s">
        <v>63</v>
      </c>
    </row>
    <row r="4930" spans="1:47" x14ac:dyDescent="0.25">
      <c r="A4930" t="s">
        <v>6273</v>
      </c>
      <c r="B4930">
        <v>2024</v>
      </c>
      <c r="C4930">
        <v>1</v>
      </c>
      <c r="D4930" t="s">
        <v>48</v>
      </c>
      <c r="E4930" s="1">
        <v>45297</v>
      </c>
      <c r="F4930" s="1">
        <v>45309</v>
      </c>
      <c r="G4930">
        <v>12</v>
      </c>
      <c r="H4930">
        <v>6.1</v>
      </c>
      <c r="I4930" t="s">
        <v>65</v>
      </c>
      <c r="J4930" t="s">
        <v>66</v>
      </c>
      <c r="K4930" t="s">
        <v>391</v>
      </c>
      <c r="L4930">
        <v>9999.99</v>
      </c>
      <c r="M4930" t="s">
        <v>90</v>
      </c>
      <c r="N4930" t="s">
        <v>53</v>
      </c>
      <c r="O4930" t="s">
        <v>107</v>
      </c>
      <c r="P4930" t="s">
        <v>226</v>
      </c>
      <c r="Q4930" t="s">
        <v>83</v>
      </c>
      <c r="R4930" t="s">
        <v>3869</v>
      </c>
      <c r="S4930" t="s">
        <v>130</v>
      </c>
      <c r="T4930" t="s">
        <v>95</v>
      </c>
      <c r="U4930" t="s">
        <v>60</v>
      </c>
      <c r="V4930">
        <v>81127</v>
      </c>
      <c r="W4930">
        <v>50766</v>
      </c>
      <c r="X4930">
        <v>7.4</v>
      </c>
      <c r="Y4930">
        <v>15.2</v>
      </c>
      <c r="Z4930">
        <v>72847.679999999993</v>
      </c>
      <c r="AB4930">
        <v>25.88</v>
      </c>
      <c r="AC4930">
        <v>1885297.96</v>
      </c>
      <c r="AD4930">
        <v>23996754.27</v>
      </c>
      <c r="AE4930">
        <v>280.14</v>
      </c>
      <c r="AF4930">
        <v>6722450741.1999998</v>
      </c>
      <c r="AG4930">
        <v>72979.520000000004</v>
      </c>
      <c r="AH4930">
        <v>0</v>
      </c>
      <c r="AJ4930">
        <v>5.64</v>
      </c>
      <c r="AK4930">
        <v>0</v>
      </c>
      <c r="AL4930">
        <v>0.16800000000000001</v>
      </c>
      <c r="AM4930">
        <v>40314.550000000003</v>
      </c>
      <c r="AN4930">
        <v>213.8</v>
      </c>
      <c r="AO4930">
        <v>468.5</v>
      </c>
      <c r="AP4930">
        <v>100165.3</v>
      </c>
      <c r="AQ4930">
        <v>2098757.33</v>
      </c>
      <c r="AR4930" t="s">
        <v>61</v>
      </c>
      <c r="AS4930" t="s">
        <v>61</v>
      </c>
      <c r="AT4930" t="s">
        <v>62</v>
      </c>
      <c r="AU4930" t="s">
        <v>63</v>
      </c>
    </row>
    <row r="4931" spans="1:47" x14ac:dyDescent="0.25">
      <c r="A4931" t="s">
        <v>6274</v>
      </c>
      <c r="B4931">
        <v>2021</v>
      </c>
      <c r="C4931">
        <v>7</v>
      </c>
      <c r="D4931" t="s">
        <v>89</v>
      </c>
      <c r="E4931" s="1">
        <v>44387</v>
      </c>
      <c r="F4931" s="1">
        <v>44404</v>
      </c>
      <c r="G4931">
        <v>17</v>
      </c>
      <c r="H4931">
        <v>12.2</v>
      </c>
      <c r="I4931" t="s">
        <v>65</v>
      </c>
      <c r="J4931" t="s">
        <v>50</v>
      </c>
      <c r="K4931" t="s">
        <v>51</v>
      </c>
      <c r="L4931">
        <v>2709</v>
      </c>
      <c r="M4931" t="s">
        <v>98</v>
      </c>
      <c r="N4931" t="s">
        <v>168</v>
      </c>
      <c r="O4931" t="s">
        <v>91</v>
      </c>
      <c r="P4931" t="s">
        <v>128</v>
      </c>
      <c r="Q4931" t="s">
        <v>108</v>
      </c>
      <c r="R4931" t="s">
        <v>3019</v>
      </c>
      <c r="S4931" t="s">
        <v>58</v>
      </c>
      <c r="T4931" t="s">
        <v>148</v>
      </c>
      <c r="U4931" t="s">
        <v>166</v>
      </c>
      <c r="V4931">
        <v>295953</v>
      </c>
      <c r="W4931">
        <v>196459</v>
      </c>
      <c r="X4931">
        <v>11.9</v>
      </c>
      <c r="Y4931">
        <v>11.4</v>
      </c>
      <c r="Z4931">
        <v>234346.26</v>
      </c>
      <c r="AB4931">
        <v>31.61</v>
      </c>
      <c r="AC4931">
        <v>7407685.2800000003</v>
      </c>
      <c r="AD4931">
        <v>15047373.35</v>
      </c>
      <c r="AE4931">
        <v>168.49</v>
      </c>
      <c r="AF4931">
        <v>2535331935.7399998</v>
      </c>
      <c r="AG4931">
        <v>202518.42</v>
      </c>
      <c r="AH4931">
        <v>2.2000000000000002</v>
      </c>
      <c r="AI4931">
        <v>39727.550000000003</v>
      </c>
      <c r="AJ4931">
        <v>2.98</v>
      </c>
      <c r="AK4931">
        <v>0</v>
      </c>
      <c r="AL4931">
        <v>0.156</v>
      </c>
      <c r="AM4931">
        <v>23473.9</v>
      </c>
      <c r="AN4931">
        <v>719.5</v>
      </c>
      <c r="AO4931">
        <v>723.46</v>
      </c>
      <c r="AP4931">
        <v>520529.47</v>
      </c>
      <c r="AQ4931">
        <v>8193934.6200000001</v>
      </c>
      <c r="AR4931" t="s">
        <v>61</v>
      </c>
      <c r="AS4931" t="s">
        <v>61</v>
      </c>
      <c r="AT4931" t="s">
        <v>62</v>
      </c>
      <c r="AU4931" t="s">
        <v>63</v>
      </c>
    </row>
    <row r="4932" spans="1:47" x14ac:dyDescent="0.25">
      <c r="A4932" t="s">
        <v>6275</v>
      </c>
      <c r="B4932">
        <v>2022</v>
      </c>
      <c r="C4932">
        <v>10</v>
      </c>
      <c r="D4932" t="s">
        <v>119</v>
      </c>
      <c r="E4932" s="1">
        <v>44852</v>
      </c>
      <c r="F4932" s="1">
        <v>44881</v>
      </c>
      <c r="G4932">
        <v>29</v>
      </c>
      <c r="H4932">
        <v>13.8</v>
      </c>
      <c r="I4932" t="s">
        <v>65</v>
      </c>
      <c r="J4932" t="s">
        <v>239</v>
      </c>
      <c r="K4932" t="s">
        <v>240</v>
      </c>
      <c r="L4932">
        <v>3105.2</v>
      </c>
      <c r="M4932" t="s">
        <v>52</v>
      </c>
      <c r="N4932" t="s">
        <v>106</v>
      </c>
      <c r="O4932" t="s">
        <v>107</v>
      </c>
      <c r="P4932" t="s">
        <v>92</v>
      </c>
      <c r="Q4932" t="s">
        <v>83</v>
      </c>
      <c r="R4932" t="s">
        <v>3310</v>
      </c>
      <c r="S4932" t="s">
        <v>161</v>
      </c>
      <c r="T4932" t="s">
        <v>59</v>
      </c>
      <c r="U4932" t="s">
        <v>166</v>
      </c>
      <c r="V4932">
        <v>23061</v>
      </c>
      <c r="W4932">
        <v>13613</v>
      </c>
      <c r="X4932">
        <v>7.8</v>
      </c>
      <c r="Y4932">
        <v>11.9</v>
      </c>
      <c r="Z4932">
        <v>19248.39</v>
      </c>
      <c r="AB4932">
        <v>15.01</v>
      </c>
      <c r="AC4932">
        <v>288918.33</v>
      </c>
      <c r="AD4932">
        <v>9200152.9700000007</v>
      </c>
      <c r="AE4932">
        <v>213.91</v>
      </c>
      <c r="AF4932">
        <v>1968004721.8099999</v>
      </c>
      <c r="AG4932">
        <v>23393.66</v>
      </c>
      <c r="AH4932">
        <v>0</v>
      </c>
      <c r="AI4932">
        <v>0</v>
      </c>
      <c r="AJ4932">
        <v>18.760000000000002</v>
      </c>
      <c r="AK4932">
        <v>0</v>
      </c>
      <c r="AL4932">
        <v>0.20799999999999999</v>
      </c>
      <c r="AM4932">
        <v>19136.32</v>
      </c>
      <c r="AN4932">
        <v>1029.5</v>
      </c>
      <c r="AO4932">
        <v>589.89</v>
      </c>
      <c r="AP4932">
        <v>607291.76</v>
      </c>
      <c r="AQ4932">
        <v>938740.07</v>
      </c>
      <c r="AR4932" t="s">
        <v>61</v>
      </c>
      <c r="AS4932" t="s">
        <v>61</v>
      </c>
      <c r="AT4932" t="s">
        <v>62</v>
      </c>
      <c r="AU4932" t="s">
        <v>63</v>
      </c>
    </row>
    <row r="4933" spans="1:47" x14ac:dyDescent="0.25">
      <c r="A4933" t="s">
        <v>6276</v>
      </c>
      <c r="B4933">
        <v>2020</v>
      </c>
      <c r="C4933">
        <v>4</v>
      </c>
      <c r="D4933" t="s">
        <v>77</v>
      </c>
      <c r="E4933" s="1">
        <v>43927</v>
      </c>
      <c r="F4933" s="1">
        <v>43940</v>
      </c>
      <c r="G4933">
        <v>13</v>
      </c>
      <c r="H4933">
        <v>5.9</v>
      </c>
      <c r="I4933" t="s">
        <v>65</v>
      </c>
      <c r="J4933" t="s">
        <v>50</v>
      </c>
      <c r="K4933" t="s">
        <v>139</v>
      </c>
      <c r="L4933">
        <v>2710.1210999999998</v>
      </c>
      <c r="M4933" t="s">
        <v>80</v>
      </c>
      <c r="N4933" t="s">
        <v>81</v>
      </c>
      <c r="O4933" t="s">
        <v>107</v>
      </c>
      <c r="P4933" t="s">
        <v>70</v>
      </c>
      <c r="Q4933" t="s">
        <v>71</v>
      </c>
      <c r="R4933" t="s">
        <v>1293</v>
      </c>
      <c r="S4933" t="s">
        <v>142</v>
      </c>
      <c r="T4933" t="s">
        <v>86</v>
      </c>
      <c r="U4933" t="s">
        <v>60</v>
      </c>
      <c r="V4933">
        <v>28297</v>
      </c>
      <c r="W4933">
        <v>17975</v>
      </c>
      <c r="X4933">
        <v>12.7</v>
      </c>
      <c r="Y4933">
        <v>12.2</v>
      </c>
      <c r="Z4933">
        <v>22334.98</v>
      </c>
      <c r="AB4933">
        <v>26.65</v>
      </c>
      <c r="AC4933">
        <v>595227.22</v>
      </c>
      <c r="AD4933">
        <v>18727880.73</v>
      </c>
      <c r="AE4933">
        <v>159.29</v>
      </c>
      <c r="AF4933">
        <v>2983164121.48</v>
      </c>
      <c r="AG4933">
        <v>120476.52</v>
      </c>
      <c r="AH4933">
        <v>1.6</v>
      </c>
      <c r="AI4933">
        <v>27778.67</v>
      </c>
      <c r="AJ4933">
        <v>23.94</v>
      </c>
      <c r="AK4933">
        <v>0</v>
      </c>
      <c r="AL4933">
        <v>0.33800000000000002</v>
      </c>
      <c r="AM4933">
        <v>63300.24</v>
      </c>
      <c r="AN4933">
        <v>678.1</v>
      </c>
      <c r="AO4933">
        <v>597.44000000000005</v>
      </c>
      <c r="AP4933">
        <v>405124.06</v>
      </c>
      <c r="AQ4933">
        <v>1211906.71</v>
      </c>
      <c r="AR4933" t="s">
        <v>124</v>
      </c>
      <c r="AS4933" t="s">
        <v>61</v>
      </c>
      <c r="AT4933" t="s">
        <v>116</v>
      </c>
      <c r="AU4933" t="s">
        <v>63</v>
      </c>
    </row>
    <row r="4934" spans="1:47" x14ac:dyDescent="0.25">
      <c r="A4934" t="s">
        <v>6277</v>
      </c>
      <c r="B4934">
        <v>2022</v>
      </c>
      <c r="C4934">
        <v>11</v>
      </c>
      <c r="D4934" t="s">
        <v>119</v>
      </c>
      <c r="E4934" s="1">
        <v>44882</v>
      </c>
      <c r="F4934" s="1">
        <v>44889</v>
      </c>
      <c r="G4934">
        <v>7</v>
      </c>
      <c r="H4934">
        <v>3.4</v>
      </c>
      <c r="I4934" t="s">
        <v>49</v>
      </c>
      <c r="J4934" t="s">
        <v>50</v>
      </c>
      <c r="K4934" t="s">
        <v>51</v>
      </c>
      <c r="L4934">
        <v>2709</v>
      </c>
      <c r="M4934" t="s">
        <v>90</v>
      </c>
      <c r="N4934" t="s">
        <v>106</v>
      </c>
      <c r="O4934" t="s">
        <v>200</v>
      </c>
      <c r="P4934" t="s">
        <v>108</v>
      </c>
      <c r="Q4934" t="s">
        <v>184</v>
      </c>
      <c r="R4934" t="s">
        <v>415</v>
      </c>
      <c r="S4934" t="s">
        <v>186</v>
      </c>
      <c r="T4934" t="s">
        <v>74</v>
      </c>
      <c r="U4934" t="s">
        <v>181</v>
      </c>
      <c r="V4934">
        <v>128572</v>
      </c>
      <c r="W4934">
        <v>85130</v>
      </c>
      <c r="X4934">
        <v>4.8</v>
      </c>
      <c r="Y4934">
        <v>15.2</v>
      </c>
      <c r="Z4934">
        <v>106862.83</v>
      </c>
      <c r="AB4934">
        <v>10.43</v>
      </c>
      <c r="AC4934">
        <v>1114579.32</v>
      </c>
      <c r="AD4934">
        <v>5457484.7300000004</v>
      </c>
      <c r="AE4934">
        <v>215.14</v>
      </c>
      <c r="AF4934">
        <v>1174123264.8099999</v>
      </c>
      <c r="AG4934">
        <v>32838.42</v>
      </c>
      <c r="AH4934">
        <v>0</v>
      </c>
      <c r="AI4934">
        <v>0</v>
      </c>
      <c r="AJ4934">
        <v>3.64</v>
      </c>
      <c r="AK4934">
        <v>198652.44</v>
      </c>
      <c r="AL4934">
        <v>7.3999999999999996E-2</v>
      </c>
      <c r="AM4934">
        <v>4038.54</v>
      </c>
      <c r="AN4934">
        <v>257.8</v>
      </c>
      <c r="AO4934">
        <v>481.16</v>
      </c>
      <c r="AP4934">
        <v>124043.05</v>
      </c>
      <c r="AQ4934">
        <v>1275499.33</v>
      </c>
      <c r="AR4934" t="s">
        <v>61</v>
      </c>
      <c r="AS4934" t="s">
        <v>61</v>
      </c>
      <c r="AT4934" t="s">
        <v>62</v>
      </c>
      <c r="AU4934" t="s">
        <v>63</v>
      </c>
    </row>
    <row r="4935" spans="1:47" x14ac:dyDescent="0.25">
      <c r="A4935" t="s">
        <v>6278</v>
      </c>
      <c r="B4935">
        <v>2020</v>
      </c>
      <c r="C4935">
        <v>5</v>
      </c>
      <c r="D4935" t="s">
        <v>77</v>
      </c>
      <c r="E4935" s="1">
        <v>43958</v>
      </c>
      <c r="F4935" s="1">
        <v>43966</v>
      </c>
      <c r="G4935">
        <v>8</v>
      </c>
      <c r="H4935">
        <v>10.9</v>
      </c>
      <c r="I4935" t="s">
        <v>49</v>
      </c>
      <c r="J4935" t="s">
        <v>50</v>
      </c>
      <c r="K4935" t="s">
        <v>223</v>
      </c>
      <c r="L4935">
        <v>2710.1109999999999</v>
      </c>
      <c r="M4935" t="s">
        <v>68</v>
      </c>
      <c r="N4935" t="s">
        <v>106</v>
      </c>
      <c r="O4935" t="s">
        <v>99</v>
      </c>
      <c r="P4935" t="s">
        <v>140</v>
      </c>
      <c r="Q4935" t="s">
        <v>184</v>
      </c>
      <c r="R4935" t="s">
        <v>1768</v>
      </c>
      <c r="S4935" t="s">
        <v>186</v>
      </c>
      <c r="T4935" t="s">
        <v>74</v>
      </c>
      <c r="U4935" t="s">
        <v>143</v>
      </c>
      <c r="V4935">
        <v>76883</v>
      </c>
      <c r="W4935">
        <v>56870</v>
      </c>
      <c r="X4935">
        <v>7.2</v>
      </c>
      <c r="Y4935">
        <v>15.1</v>
      </c>
      <c r="Z4935">
        <v>60040.67</v>
      </c>
      <c r="AB4935">
        <v>27.58</v>
      </c>
      <c r="AC4935">
        <v>1655921.68</v>
      </c>
      <c r="AD4935">
        <v>45720970.200000003</v>
      </c>
      <c r="AE4935">
        <v>161.37</v>
      </c>
      <c r="AF4935">
        <v>7377992961.1700001</v>
      </c>
      <c r="AG4935">
        <v>128816.32000000001</v>
      </c>
      <c r="AH4935">
        <v>0.4</v>
      </c>
      <c r="AI4935">
        <v>4287.8100000000004</v>
      </c>
      <c r="AJ4935">
        <v>21.42</v>
      </c>
      <c r="AK4935">
        <v>9793431.8200000003</v>
      </c>
      <c r="AL4935">
        <v>0.223</v>
      </c>
      <c r="AM4935">
        <v>101957.75999999999</v>
      </c>
      <c r="AO4935">
        <v>424.59</v>
      </c>
      <c r="AP4935">
        <v>52309.49</v>
      </c>
      <c r="AQ4935">
        <v>1943293.06</v>
      </c>
      <c r="AR4935" t="s">
        <v>61</v>
      </c>
      <c r="AS4935" t="s">
        <v>61</v>
      </c>
      <c r="AT4935" t="s">
        <v>62</v>
      </c>
      <c r="AU4935" t="s">
        <v>63</v>
      </c>
    </row>
    <row r="4936" spans="1:47" x14ac:dyDescent="0.25">
      <c r="A4936" t="s">
        <v>6279</v>
      </c>
      <c r="B4936">
        <v>2021</v>
      </c>
      <c r="C4936">
        <v>6</v>
      </c>
      <c r="D4936" t="s">
        <v>77</v>
      </c>
      <c r="E4936" s="1">
        <v>44351</v>
      </c>
      <c r="F4936" s="1">
        <v>44372</v>
      </c>
      <c r="G4936">
        <v>21</v>
      </c>
      <c r="H4936">
        <v>20.399999999999999</v>
      </c>
      <c r="I4936" t="s">
        <v>49</v>
      </c>
      <c r="J4936" t="s">
        <v>239</v>
      </c>
      <c r="K4936" t="s">
        <v>265</v>
      </c>
      <c r="L4936">
        <v>3102.1</v>
      </c>
      <c r="M4936" t="s">
        <v>52</v>
      </c>
      <c r="N4936" t="s">
        <v>81</v>
      </c>
      <c r="O4936" t="s">
        <v>54</v>
      </c>
      <c r="P4936" t="s">
        <v>164</v>
      </c>
      <c r="Q4936" t="s">
        <v>82</v>
      </c>
      <c r="R4936" t="s">
        <v>593</v>
      </c>
      <c r="S4936" t="s">
        <v>161</v>
      </c>
      <c r="T4936" t="s">
        <v>162</v>
      </c>
      <c r="U4936" t="s">
        <v>132</v>
      </c>
      <c r="V4936">
        <v>24231</v>
      </c>
      <c r="W4936">
        <v>16508</v>
      </c>
      <c r="X4936">
        <v>2.2000000000000002</v>
      </c>
      <c r="Y4936">
        <v>12.2</v>
      </c>
      <c r="Z4936">
        <v>22078.1</v>
      </c>
      <c r="AB4936">
        <v>21.77</v>
      </c>
      <c r="AC4936">
        <v>480640.24</v>
      </c>
      <c r="AD4936">
        <v>14925457.939999999</v>
      </c>
      <c r="AE4936">
        <v>168.95</v>
      </c>
      <c r="AF4936">
        <v>2521656118.96</v>
      </c>
      <c r="AG4936">
        <v>243446.5</v>
      </c>
      <c r="AH4936">
        <v>2</v>
      </c>
      <c r="AI4936">
        <v>37268.19</v>
      </c>
      <c r="AJ4936">
        <v>2.96</v>
      </c>
      <c r="AK4936">
        <v>441793.56</v>
      </c>
      <c r="AL4936">
        <v>0.28199999999999997</v>
      </c>
      <c r="AM4936">
        <v>42089.79</v>
      </c>
      <c r="AN4936">
        <v>1149.5</v>
      </c>
      <c r="AO4936">
        <v>698.01</v>
      </c>
      <c r="AP4936">
        <v>802362.49</v>
      </c>
      <c r="AQ4936">
        <v>1605807.21</v>
      </c>
      <c r="AR4936" t="s">
        <v>61</v>
      </c>
      <c r="AS4936" t="s">
        <v>61</v>
      </c>
      <c r="AT4936" t="s">
        <v>62</v>
      </c>
      <c r="AU4936" t="s">
        <v>63</v>
      </c>
    </row>
    <row r="4937" spans="1:47" x14ac:dyDescent="0.25">
      <c r="A4937" t="s">
        <v>6280</v>
      </c>
      <c r="B4937">
        <v>2023</v>
      </c>
      <c r="C4937">
        <v>12</v>
      </c>
      <c r="D4937" t="s">
        <v>119</v>
      </c>
      <c r="E4937" s="1">
        <v>45263</v>
      </c>
      <c r="F4937" s="1">
        <v>45272</v>
      </c>
      <c r="G4937">
        <v>9</v>
      </c>
      <c r="H4937">
        <v>12.2</v>
      </c>
      <c r="I4937" t="s">
        <v>65</v>
      </c>
      <c r="J4937" t="s">
        <v>50</v>
      </c>
      <c r="K4937" t="s">
        <v>51</v>
      </c>
      <c r="L4937">
        <v>2709</v>
      </c>
      <c r="M4937" t="s">
        <v>98</v>
      </c>
      <c r="N4937" t="s">
        <v>53</v>
      </c>
      <c r="O4937" t="s">
        <v>107</v>
      </c>
      <c r="P4937" t="s">
        <v>184</v>
      </c>
      <c r="Q4937" t="s">
        <v>93</v>
      </c>
      <c r="R4937" t="s">
        <v>2264</v>
      </c>
      <c r="S4937" t="s">
        <v>186</v>
      </c>
      <c r="T4937" t="s">
        <v>187</v>
      </c>
      <c r="U4937" t="s">
        <v>259</v>
      </c>
      <c r="V4937">
        <v>82364</v>
      </c>
      <c r="W4937">
        <v>47201</v>
      </c>
      <c r="X4937">
        <v>15.2</v>
      </c>
      <c r="Y4937">
        <v>15.1</v>
      </c>
      <c r="Z4937">
        <v>73846.02</v>
      </c>
      <c r="AB4937">
        <v>28.68</v>
      </c>
      <c r="AC4937">
        <v>2117903.85</v>
      </c>
      <c r="AD4937">
        <v>6403188.3899999997</v>
      </c>
      <c r="AE4937">
        <v>287.63</v>
      </c>
      <c r="AF4937">
        <v>1841749076.6199999</v>
      </c>
      <c r="AG4937">
        <v>34463.39</v>
      </c>
      <c r="AH4937">
        <v>1.2</v>
      </c>
      <c r="AI4937">
        <v>35825.089999999997</v>
      </c>
      <c r="AJ4937">
        <v>22.66</v>
      </c>
      <c r="AK4937">
        <v>0</v>
      </c>
      <c r="AL4937">
        <v>0.10299999999999999</v>
      </c>
      <c r="AM4937">
        <v>6595.28</v>
      </c>
      <c r="AN4937">
        <v>291.8</v>
      </c>
      <c r="AO4937">
        <v>478.93</v>
      </c>
      <c r="AP4937">
        <v>139751.76999999999</v>
      </c>
      <c r="AQ4937">
        <v>2334539.38</v>
      </c>
      <c r="AR4937" t="s">
        <v>61</v>
      </c>
      <c r="AS4937" t="s">
        <v>61</v>
      </c>
      <c r="AT4937" t="s">
        <v>62</v>
      </c>
      <c r="AU4937" t="s">
        <v>63</v>
      </c>
    </row>
    <row r="4938" spans="1:47" x14ac:dyDescent="0.25">
      <c r="A4938" t="s">
        <v>6281</v>
      </c>
      <c r="B4938">
        <v>2023</v>
      </c>
      <c r="C4938">
        <v>3</v>
      </c>
      <c r="D4938" t="s">
        <v>48</v>
      </c>
      <c r="E4938" s="1">
        <v>44993</v>
      </c>
      <c r="F4938" s="1">
        <v>45018</v>
      </c>
      <c r="G4938">
        <v>25</v>
      </c>
      <c r="H4938">
        <v>5.0999999999999996</v>
      </c>
      <c r="I4938" t="s">
        <v>65</v>
      </c>
      <c r="J4938" t="s">
        <v>66</v>
      </c>
      <c r="K4938" t="s">
        <v>391</v>
      </c>
      <c r="L4938">
        <v>9999.99</v>
      </c>
      <c r="M4938" t="s">
        <v>52</v>
      </c>
      <c r="N4938" t="s">
        <v>81</v>
      </c>
      <c r="O4938" t="s">
        <v>54</v>
      </c>
      <c r="P4938" t="s">
        <v>70</v>
      </c>
      <c r="Q4938" t="s">
        <v>204</v>
      </c>
      <c r="R4938" t="s">
        <v>979</v>
      </c>
      <c r="S4938" t="s">
        <v>130</v>
      </c>
      <c r="T4938" t="s">
        <v>131</v>
      </c>
      <c r="U4938" t="s">
        <v>110</v>
      </c>
      <c r="V4938">
        <v>65314</v>
      </c>
      <c r="W4938">
        <v>46595</v>
      </c>
      <c r="X4938">
        <v>5.4</v>
      </c>
      <c r="Y4938">
        <v>13.8</v>
      </c>
      <c r="Z4938">
        <v>51712.94</v>
      </c>
      <c r="AB4938">
        <v>29.44</v>
      </c>
      <c r="AC4938">
        <v>1522428.95</v>
      </c>
      <c r="AD4938">
        <v>17580848.210000001</v>
      </c>
      <c r="AE4938">
        <v>289.39999999999998</v>
      </c>
      <c r="AF4938">
        <v>5087897471.9700003</v>
      </c>
      <c r="AG4938">
        <v>70963.44</v>
      </c>
      <c r="AH4938">
        <v>2.6</v>
      </c>
      <c r="AI4938">
        <v>44444.92</v>
      </c>
      <c r="AJ4938">
        <v>0.98</v>
      </c>
      <c r="AK4938">
        <v>0</v>
      </c>
      <c r="AL4938">
        <v>0.33300000000000002</v>
      </c>
      <c r="AM4938">
        <v>58544.22</v>
      </c>
      <c r="AN4938">
        <v>1005.5</v>
      </c>
      <c r="AO4938">
        <v>456.02</v>
      </c>
      <c r="AP4938">
        <v>458528.11</v>
      </c>
      <c r="AQ4938">
        <v>2154909.64</v>
      </c>
      <c r="AR4938" t="s">
        <v>61</v>
      </c>
      <c r="AS4938" t="s">
        <v>61</v>
      </c>
      <c r="AT4938" t="s">
        <v>62</v>
      </c>
      <c r="AU4938" t="s">
        <v>63</v>
      </c>
    </row>
    <row r="4939" spans="1:47" x14ac:dyDescent="0.25">
      <c r="A4939" t="s">
        <v>6282</v>
      </c>
      <c r="B4939">
        <v>2022</v>
      </c>
      <c r="C4939">
        <v>11</v>
      </c>
      <c r="D4939" t="s">
        <v>119</v>
      </c>
      <c r="E4939" s="1">
        <v>44888</v>
      </c>
      <c r="F4939" s="1">
        <v>44907</v>
      </c>
      <c r="G4939">
        <v>19</v>
      </c>
      <c r="H4939">
        <v>5.5</v>
      </c>
      <c r="I4939" t="s">
        <v>65</v>
      </c>
      <c r="J4939" t="s">
        <v>239</v>
      </c>
      <c r="K4939" t="s">
        <v>265</v>
      </c>
      <c r="L4939">
        <v>3102.1</v>
      </c>
      <c r="M4939" t="s">
        <v>52</v>
      </c>
      <c r="N4939" t="s">
        <v>53</v>
      </c>
      <c r="O4939" t="s">
        <v>107</v>
      </c>
      <c r="P4939" t="s">
        <v>92</v>
      </c>
      <c r="Q4939" t="s">
        <v>159</v>
      </c>
      <c r="R4939" t="s">
        <v>1659</v>
      </c>
      <c r="S4939" t="s">
        <v>161</v>
      </c>
      <c r="T4939" t="s">
        <v>187</v>
      </c>
      <c r="U4939" t="s">
        <v>60</v>
      </c>
      <c r="V4939">
        <v>22627</v>
      </c>
      <c r="W4939">
        <v>16038</v>
      </c>
      <c r="X4939">
        <v>7.6</v>
      </c>
      <c r="Y4939">
        <v>14.5</v>
      </c>
      <c r="Z4939">
        <v>17783.41</v>
      </c>
      <c r="AB4939">
        <v>35.299999999999997</v>
      </c>
      <c r="AC4939">
        <v>627754.37</v>
      </c>
      <c r="AD4939">
        <v>8597033.9000000004</v>
      </c>
      <c r="AE4939">
        <v>213.18</v>
      </c>
      <c r="AF4939">
        <v>1832715686.8</v>
      </c>
      <c r="AG4939">
        <v>89445.09</v>
      </c>
      <c r="AH4939">
        <v>3.6</v>
      </c>
      <c r="AI4939">
        <v>115235.77</v>
      </c>
      <c r="AJ4939">
        <v>20.2</v>
      </c>
      <c r="AK4939">
        <v>0</v>
      </c>
      <c r="AL4939">
        <v>8.7999999999999995E-2</v>
      </c>
      <c r="AM4939">
        <v>7565.39</v>
      </c>
      <c r="AN4939">
        <v>707.3</v>
      </c>
      <c r="AO4939">
        <v>397.05</v>
      </c>
      <c r="AP4939">
        <v>280833.46000000002</v>
      </c>
      <c r="AQ4939">
        <v>1120834.08</v>
      </c>
      <c r="AR4939" t="s">
        <v>61</v>
      </c>
      <c r="AS4939" t="s">
        <v>61</v>
      </c>
      <c r="AT4939" t="s">
        <v>62</v>
      </c>
      <c r="AU4939" t="s">
        <v>63</v>
      </c>
    </row>
    <row r="4940" spans="1:47" x14ac:dyDescent="0.25">
      <c r="A4940" t="s">
        <v>6283</v>
      </c>
      <c r="B4940">
        <v>2026</v>
      </c>
      <c r="C4940">
        <v>2</v>
      </c>
      <c r="D4940" t="s">
        <v>48</v>
      </c>
      <c r="E4940" s="1">
        <v>46055</v>
      </c>
      <c r="F4940" s="1">
        <v>46089</v>
      </c>
      <c r="G4940">
        <v>34</v>
      </c>
      <c r="H4940">
        <v>12.1</v>
      </c>
      <c r="I4940" t="s">
        <v>65</v>
      </c>
      <c r="J4940" t="s">
        <v>66</v>
      </c>
      <c r="K4940" t="s">
        <v>245</v>
      </c>
      <c r="L4940">
        <v>8905.9</v>
      </c>
      <c r="M4940" t="s">
        <v>90</v>
      </c>
      <c r="N4940" t="s">
        <v>69</v>
      </c>
      <c r="O4940" t="s">
        <v>107</v>
      </c>
      <c r="P4940" t="s">
        <v>56</v>
      </c>
      <c r="Q4940" t="s">
        <v>131</v>
      </c>
      <c r="R4940" t="s">
        <v>1028</v>
      </c>
      <c r="S4940" t="s">
        <v>137</v>
      </c>
      <c r="T4940" t="s">
        <v>162</v>
      </c>
      <c r="U4940" t="s">
        <v>110</v>
      </c>
      <c r="V4940">
        <v>12716</v>
      </c>
      <c r="W4940">
        <v>9527</v>
      </c>
      <c r="X4940">
        <v>2.9</v>
      </c>
      <c r="Y4940">
        <v>11</v>
      </c>
      <c r="Z4940">
        <v>10004.790000000001</v>
      </c>
      <c r="AB4940">
        <v>18.350000000000001</v>
      </c>
      <c r="AC4940">
        <v>183587.9</v>
      </c>
      <c r="AD4940">
        <v>4749373.8600000003</v>
      </c>
      <c r="AE4940">
        <v>281.47000000000003</v>
      </c>
      <c r="AF4940">
        <v>1336806260.3699999</v>
      </c>
      <c r="AG4940">
        <v>241606.39</v>
      </c>
      <c r="AH4940">
        <v>0.5</v>
      </c>
      <c r="AI4940">
        <v>9058.75</v>
      </c>
      <c r="AJ4940">
        <v>13.51</v>
      </c>
      <c r="AK4940">
        <v>0</v>
      </c>
      <c r="AL4940">
        <v>0.13800000000000001</v>
      </c>
      <c r="AM4940">
        <v>6554.14</v>
      </c>
      <c r="AN4940">
        <v>1435.2</v>
      </c>
      <c r="AO4940">
        <v>494.68</v>
      </c>
      <c r="AP4940">
        <v>709964.74</v>
      </c>
      <c r="AQ4940">
        <v>1150771.92</v>
      </c>
      <c r="AR4940" t="s">
        <v>61</v>
      </c>
      <c r="AS4940" t="s">
        <v>61</v>
      </c>
      <c r="AT4940" t="s">
        <v>62</v>
      </c>
      <c r="AU4940" t="s">
        <v>63</v>
      </c>
    </row>
    <row r="4941" spans="1:47" x14ac:dyDescent="0.25">
      <c r="A4941" t="s">
        <v>6284</v>
      </c>
      <c r="B4941">
        <v>2025</v>
      </c>
      <c r="C4941">
        <v>9</v>
      </c>
      <c r="D4941" t="s">
        <v>89</v>
      </c>
      <c r="E4941" s="1">
        <v>45920</v>
      </c>
      <c r="F4941" s="1">
        <v>45936</v>
      </c>
      <c r="G4941">
        <v>16</v>
      </c>
      <c r="H4941">
        <v>12.6</v>
      </c>
      <c r="I4941" t="s">
        <v>65</v>
      </c>
      <c r="J4941" t="s">
        <v>78</v>
      </c>
      <c r="K4941" t="s">
        <v>211</v>
      </c>
      <c r="L4941">
        <v>1701.99</v>
      </c>
      <c r="M4941" t="s">
        <v>98</v>
      </c>
      <c r="N4941" t="s">
        <v>81</v>
      </c>
      <c r="O4941" t="s">
        <v>200</v>
      </c>
      <c r="P4941" t="s">
        <v>184</v>
      </c>
      <c r="Q4941" t="s">
        <v>174</v>
      </c>
      <c r="R4941" t="s">
        <v>3305</v>
      </c>
      <c r="S4941" t="s">
        <v>85</v>
      </c>
      <c r="T4941" t="s">
        <v>95</v>
      </c>
      <c r="U4941" t="s">
        <v>166</v>
      </c>
      <c r="V4941">
        <v>45120</v>
      </c>
      <c r="W4941">
        <v>26067</v>
      </c>
      <c r="X4941">
        <v>7.5</v>
      </c>
      <c r="Y4941">
        <v>13.7</v>
      </c>
      <c r="Z4941">
        <v>38468.449999999997</v>
      </c>
      <c r="AB4941">
        <v>17.36</v>
      </c>
      <c r="AC4941">
        <v>667812.29</v>
      </c>
      <c r="AD4941">
        <v>30067709.890000001</v>
      </c>
      <c r="AE4941">
        <v>280.88</v>
      </c>
      <c r="AF4941">
        <v>8445418353.8999996</v>
      </c>
      <c r="AG4941">
        <v>119120.68</v>
      </c>
      <c r="AH4941">
        <v>2.2999999999999998</v>
      </c>
      <c r="AI4941">
        <v>19147.32</v>
      </c>
      <c r="AJ4941">
        <v>16.78</v>
      </c>
      <c r="AK4941">
        <v>0</v>
      </c>
      <c r="AL4941">
        <v>0.20599999999999999</v>
      </c>
      <c r="AM4941">
        <v>61939.48</v>
      </c>
      <c r="AN4941">
        <v>628.20000000000005</v>
      </c>
      <c r="AO4941">
        <v>399.7</v>
      </c>
      <c r="AP4941">
        <v>251091.54</v>
      </c>
      <c r="AQ4941">
        <v>1119111.31</v>
      </c>
      <c r="AR4941" t="s">
        <v>124</v>
      </c>
      <c r="AS4941" t="s">
        <v>61</v>
      </c>
      <c r="AT4941" t="s">
        <v>62</v>
      </c>
      <c r="AU4941" t="s">
        <v>63</v>
      </c>
    </row>
    <row r="4942" spans="1:47" x14ac:dyDescent="0.25">
      <c r="A4942" t="s">
        <v>6285</v>
      </c>
      <c r="B4942">
        <v>2021</v>
      </c>
      <c r="C4942">
        <v>12</v>
      </c>
      <c r="D4942" t="s">
        <v>119</v>
      </c>
      <c r="E4942" s="1">
        <v>44560</v>
      </c>
      <c r="F4942" s="1">
        <v>44572</v>
      </c>
      <c r="G4942">
        <v>12</v>
      </c>
      <c r="H4942">
        <v>8</v>
      </c>
      <c r="I4942" t="s">
        <v>65</v>
      </c>
      <c r="J4942" t="s">
        <v>50</v>
      </c>
      <c r="K4942" t="s">
        <v>51</v>
      </c>
      <c r="L4942">
        <v>2709</v>
      </c>
      <c r="M4942" t="s">
        <v>90</v>
      </c>
      <c r="N4942" t="s">
        <v>168</v>
      </c>
      <c r="O4942" t="s">
        <v>54</v>
      </c>
      <c r="P4942" t="s">
        <v>128</v>
      </c>
      <c r="Q4942" t="s">
        <v>201</v>
      </c>
      <c r="R4942" t="s">
        <v>2545</v>
      </c>
      <c r="S4942" t="s">
        <v>170</v>
      </c>
      <c r="T4942" t="s">
        <v>102</v>
      </c>
      <c r="U4942" t="s">
        <v>228</v>
      </c>
      <c r="V4942">
        <v>87244</v>
      </c>
      <c r="W4942">
        <v>49835</v>
      </c>
      <c r="X4942">
        <v>5.5</v>
      </c>
      <c r="Y4942">
        <v>14.6</v>
      </c>
      <c r="Z4942">
        <v>72948.55</v>
      </c>
      <c r="AB4942">
        <v>8.26</v>
      </c>
      <c r="AC4942">
        <v>602555.02</v>
      </c>
      <c r="AD4942">
        <v>7229201.2999999998</v>
      </c>
      <c r="AE4942">
        <v>167.11</v>
      </c>
      <c r="AF4942">
        <v>1208071829.24</v>
      </c>
      <c r="AG4942">
        <v>206455.54</v>
      </c>
      <c r="AH4942">
        <v>1.6</v>
      </c>
      <c r="AJ4942">
        <v>20.64</v>
      </c>
      <c r="AK4942">
        <v>0</v>
      </c>
      <c r="AL4942">
        <v>0.219</v>
      </c>
      <c r="AM4942">
        <v>15831.95</v>
      </c>
      <c r="AN4942">
        <v>607.4</v>
      </c>
      <c r="AO4942">
        <v>574.21</v>
      </c>
      <c r="AP4942">
        <v>348775.15</v>
      </c>
      <c r="AQ4942">
        <v>1205846.78</v>
      </c>
      <c r="AR4942" t="s">
        <v>124</v>
      </c>
      <c r="AS4942" t="s">
        <v>61</v>
      </c>
      <c r="AT4942" t="s">
        <v>62</v>
      </c>
      <c r="AU4942" t="s">
        <v>63</v>
      </c>
    </row>
    <row r="4943" spans="1:47" x14ac:dyDescent="0.25">
      <c r="A4943" t="s">
        <v>6286</v>
      </c>
      <c r="B4943">
        <v>2020</v>
      </c>
      <c r="C4943">
        <v>1</v>
      </c>
      <c r="D4943" t="s">
        <v>48</v>
      </c>
      <c r="E4943" s="1">
        <v>43855</v>
      </c>
      <c r="F4943" s="1">
        <v>43870</v>
      </c>
      <c r="G4943">
        <v>15</v>
      </c>
      <c r="H4943">
        <v>12.5</v>
      </c>
      <c r="I4943" t="s">
        <v>49</v>
      </c>
      <c r="J4943" t="s">
        <v>50</v>
      </c>
      <c r="K4943" t="s">
        <v>145</v>
      </c>
      <c r="L4943">
        <v>2710.19</v>
      </c>
      <c r="M4943" t="s">
        <v>98</v>
      </c>
      <c r="N4943" t="s">
        <v>69</v>
      </c>
      <c r="O4943" t="s">
        <v>54</v>
      </c>
      <c r="P4943" t="s">
        <v>127</v>
      </c>
      <c r="Q4943" t="s">
        <v>56</v>
      </c>
      <c r="R4943" t="s">
        <v>856</v>
      </c>
      <c r="S4943" t="s">
        <v>170</v>
      </c>
      <c r="T4943" t="s">
        <v>131</v>
      </c>
      <c r="U4943" t="s">
        <v>103</v>
      </c>
      <c r="V4943">
        <v>104439</v>
      </c>
      <c r="W4943">
        <v>65988</v>
      </c>
      <c r="X4943">
        <v>14.5</v>
      </c>
      <c r="Y4943">
        <v>12.1</v>
      </c>
      <c r="Z4943">
        <v>82036.88</v>
      </c>
      <c r="AB4943">
        <v>49.23</v>
      </c>
      <c r="AC4943">
        <v>4038675.6</v>
      </c>
      <c r="AD4943">
        <v>41565625.990000002</v>
      </c>
      <c r="AE4943">
        <v>158.25</v>
      </c>
      <c r="AF4943">
        <v>6577760312.9200001</v>
      </c>
      <c r="AG4943">
        <v>26908.26</v>
      </c>
      <c r="AH4943">
        <v>2</v>
      </c>
      <c r="AI4943">
        <v>47440.82</v>
      </c>
      <c r="AJ4943">
        <v>16.78</v>
      </c>
      <c r="AK4943">
        <v>6974712.04</v>
      </c>
      <c r="AL4943">
        <v>0.27800000000000002</v>
      </c>
      <c r="AM4943">
        <v>115552.44</v>
      </c>
      <c r="AN4943">
        <v>457.1</v>
      </c>
      <c r="AO4943">
        <v>359.46</v>
      </c>
      <c r="AP4943">
        <v>164309.17000000001</v>
      </c>
      <c r="AQ4943">
        <v>4392886.29</v>
      </c>
      <c r="AR4943" t="s">
        <v>61</v>
      </c>
      <c r="AS4943" t="s">
        <v>61</v>
      </c>
      <c r="AT4943" t="s">
        <v>62</v>
      </c>
      <c r="AU4943" t="s">
        <v>63</v>
      </c>
    </row>
    <row r="4944" spans="1:47" x14ac:dyDescent="0.25">
      <c r="A4944" t="s">
        <v>6287</v>
      </c>
      <c r="B4944">
        <v>2025</v>
      </c>
      <c r="C4944">
        <v>3</v>
      </c>
      <c r="D4944" t="s">
        <v>48</v>
      </c>
      <c r="E4944" s="1">
        <v>45744</v>
      </c>
      <c r="F4944" s="1">
        <v>45762</v>
      </c>
      <c r="G4944">
        <v>18</v>
      </c>
      <c r="H4944">
        <v>18.5</v>
      </c>
      <c r="I4944" t="s">
        <v>65</v>
      </c>
      <c r="J4944" t="s">
        <v>50</v>
      </c>
      <c r="K4944" t="s">
        <v>51</v>
      </c>
      <c r="L4944">
        <v>2709</v>
      </c>
      <c r="M4944" t="s">
        <v>114</v>
      </c>
      <c r="N4944" t="s">
        <v>168</v>
      </c>
      <c r="O4944" t="s">
        <v>91</v>
      </c>
      <c r="P4944" t="s">
        <v>100</v>
      </c>
      <c r="Q4944" t="s">
        <v>131</v>
      </c>
      <c r="R4944" t="s">
        <v>1718</v>
      </c>
      <c r="S4944" t="s">
        <v>58</v>
      </c>
      <c r="T4944" t="s">
        <v>95</v>
      </c>
      <c r="U4944" t="s">
        <v>143</v>
      </c>
      <c r="V4944">
        <v>317159</v>
      </c>
      <c r="W4944">
        <v>178770</v>
      </c>
      <c r="X4944">
        <v>8.9</v>
      </c>
      <c r="Y4944">
        <v>15</v>
      </c>
      <c r="Z4944">
        <v>247444.16</v>
      </c>
      <c r="AB4944">
        <v>28.97</v>
      </c>
      <c r="AC4944">
        <v>7168457.3200000003</v>
      </c>
      <c r="AD4944">
        <v>18694406.289999999</v>
      </c>
      <c r="AE4944">
        <v>278.77</v>
      </c>
      <c r="AF4944">
        <v>5211439641.46</v>
      </c>
      <c r="AG4944">
        <v>93290.67</v>
      </c>
      <c r="AH4944">
        <v>0</v>
      </c>
      <c r="AI4944">
        <v>0</v>
      </c>
      <c r="AJ4944">
        <v>6.84</v>
      </c>
      <c r="AK4944">
        <v>0</v>
      </c>
      <c r="AL4944">
        <v>0.34699999999999998</v>
      </c>
      <c r="AM4944">
        <v>64869.59</v>
      </c>
      <c r="AN4944">
        <v>577.4</v>
      </c>
      <c r="AO4944">
        <v>601.28</v>
      </c>
      <c r="AP4944">
        <v>347179.07</v>
      </c>
      <c r="AQ4944">
        <v>7673796.6500000004</v>
      </c>
      <c r="AR4944" t="s">
        <v>61</v>
      </c>
      <c r="AS4944" t="s">
        <v>124</v>
      </c>
      <c r="AT4944" t="s">
        <v>62</v>
      </c>
      <c r="AU4944" t="s">
        <v>63</v>
      </c>
    </row>
    <row r="4945" spans="1:47" x14ac:dyDescent="0.25">
      <c r="A4945" t="s">
        <v>6288</v>
      </c>
      <c r="B4945">
        <v>2020</v>
      </c>
      <c r="C4945">
        <v>4</v>
      </c>
      <c r="D4945" t="s">
        <v>77</v>
      </c>
      <c r="E4945" s="1">
        <v>43936</v>
      </c>
      <c r="F4945" s="1">
        <v>43944</v>
      </c>
      <c r="G4945">
        <v>8</v>
      </c>
      <c r="H4945">
        <v>2.1</v>
      </c>
      <c r="I4945" t="s">
        <v>49</v>
      </c>
      <c r="J4945" t="s">
        <v>50</v>
      </c>
      <c r="K4945" t="s">
        <v>51</v>
      </c>
      <c r="L4945">
        <v>2709</v>
      </c>
      <c r="M4945" t="s">
        <v>90</v>
      </c>
      <c r="N4945" t="s">
        <v>106</v>
      </c>
      <c r="O4945" t="s">
        <v>54</v>
      </c>
      <c r="P4945" t="s">
        <v>55</v>
      </c>
      <c r="Q4945" t="s">
        <v>56</v>
      </c>
      <c r="R4945" t="s">
        <v>899</v>
      </c>
      <c r="S4945" t="s">
        <v>186</v>
      </c>
      <c r="T4945" t="s">
        <v>74</v>
      </c>
      <c r="U4945" t="s">
        <v>103</v>
      </c>
      <c r="V4945">
        <v>94802</v>
      </c>
      <c r="W4945">
        <v>65862</v>
      </c>
      <c r="X4945">
        <v>4.2</v>
      </c>
      <c r="Y4945">
        <v>12.9</v>
      </c>
      <c r="Z4945">
        <v>76652.36</v>
      </c>
      <c r="AB4945">
        <v>10.27</v>
      </c>
      <c r="AC4945">
        <v>787219.74</v>
      </c>
      <c r="AD4945">
        <v>5847808.54</v>
      </c>
      <c r="AE4945">
        <v>162.25</v>
      </c>
      <c r="AF4945">
        <v>948806935.62</v>
      </c>
      <c r="AG4945">
        <v>242930.75</v>
      </c>
      <c r="AH4945">
        <v>2.2999999999999998</v>
      </c>
      <c r="AI4945">
        <v>55501.84</v>
      </c>
      <c r="AJ4945">
        <v>15.33</v>
      </c>
      <c r="AK4945">
        <v>896469.05</v>
      </c>
      <c r="AL4945">
        <v>0.30199999999999999</v>
      </c>
      <c r="AM4945">
        <v>17660.38</v>
      </c>
      <c r="AN4945">
        <v>188.8</v>
      </c>
      <c r="AO4945">
        <v>527.48</v>
      </c>
      <c r="AP4945">
        <v>99588.22</v>
      </c>
      <c r="AQ4945">
        <v>1202900.93</v>
      </c>
      <c r="AR4945" t="s">
        <v>61</v>
      </c>
      <c r="AS4945" t="s">
        <v>61</v>
      </c>
      <c r="AT4945" t="s">
        <v>62</v>
      </c>
      <c r="AU4945" t="s">
        <v>63</v>
      </c>
    </row>
    <row r="4946" spans="1:47" x14ac:dyDescent="0.25">
      <c r="A4946" t="s">
        <v>6289</v>
      </c>
      <c r="B4946">
        <v>2026</v>
      </c>
      <c r="C4946">
        <v>3</v>
      </c>
      <c r="D4946" t="s">
        <v>48</v>
      </c>
      <c r="E4946" s="1">
        <v>46088</v>
      </c>
      <c r="F4946" s="1">
        <v>46093</v>
      </c>
      <c r="G4946">
        <v>5</v>
      </c>
      <c r="H4946">
        <v>17.399999999999999</v>
      </c>
      <c r="I4946" t="s">
        <v>65</v>
      </c>
      <c r="J4946" t="s">
        <v>50</v>
      </c>
      <c r="K4946" t="s">
        <v>223</v>
      </c>
      <c r="L4946">
        <v>2710.1109999999999</v>
      </c>
      <c r="M4946" t="s">
        <v>114</v>
      </c>
      <c r="N4946" t="s">
        <v>106</v>
      </c>
      <c r="O4946" t="s">
        <v>54</v>
      </c>
      <c r="P4946" t="s">
        <v>128</v>
      </c>
      <c r="Q4946" t="s">
        <v>174</v>
      </c>
      <c r="R4946" t="s">
        <v>1136</v>
      </c>
      <c r="S4946" t="s">
        <v>123</v>
      </c>
      <c r="T4946" t="s">
        <v>102</v>
      </c>
      <c r="U4946" t="s">
        <v>60</v>
      </c>
      <c r="V4946">
        <v>67648</v>
      </c>
      <c r="W4946">
        <v>49823</v>
      </c>
      <c r="X4946">
        <v>10.7</v>
      </c>
      <c r="Y4946">
        <v>10.199999999999999</v>
      </c>
      <c r="Z4946">
        <v>57850.45</v>
      </c>
      <c r="AB4946">
        <v>35.57</v>
      </c>
      <c r="AC4946">
        <v>2057740.51</v>
      </c>
      <c r="AD4946">
        <v>48877845.200000003</v>
      </c>
      <c r="AE4946">
        <v>283.94</v>
      </c>
      <c r="AF4946">
        <v>13878375366.09</v>
      </c>
      <c r="AG4946">
        <v>211036.1</v>
      </c>
      <c r="AH4946">
        <v>0.8</v>
      </c>
      <c r="AI4946">
        <v>23822.28</v>
      </c>
      <c r="AJ4946">
        <v>24.72</v>
      </c>
      <c r="AK4946">
        <v>0</v>
      </c>
      <c r="AL4946">
        <v>0.24299999999999999</v>
      </c>
      <c r="AM4946">
        <v>118773.16</v>
      </c>
      <c r="AN4946">
        <v>105.8</v>
      </c>
      <c r="AO4946">
        <v>678.13</v>
      </c>
      <c r="AP4946">
        <v>71746.149999999994</v>
      </c>
      <c r="AQ4946">
        <v>2483118.2000000002</v>
      </c>
      <c r="AR4946" t="s">
        <v>61</v>
      </c>
      <c r="AS4946" t="s">
        <v>61</v>
      </c>
      <c r="AT4946" t="s">
        <v>293</v>
      </c>
      <c r="AU4946" t="s">
        <v>63</v>
      </c>
    </row>
    <row r="4947" spans="1:47" x14ac:dyDescent="0.25">
      <c r="A4947" t="s">
        <v>6290</v>
      </c>
      <c r="B4947">
        <v>2025</v>
      </c>
      <c r="C4947">
        <v>8</v>
      </c>
      <c r="D4947" t="s">
        <v>89</v>
      </c>
      <c r="E4947" s="1">
        <v>45876</v>
      </c>
      <c r="F4947" s="1">
        <v>45904</v>
      </c>
      <c r="G4947">
        <v>28</v>
      </c>
      <c r="H4947">
        <v>3.7</v>
      </c>
      <c r="I4947" t="s">
        <v>49</v>
      </c>
      <c r="J4947" t="s">
        <v>112</v>
      </c>
      <c r="K4947" t="s">
        <v>199</v>
      </c>
      <c r="L4947">
        <v>7204.49</v>
      </c>
      <c r="M4947" t="s">
        <v>80</v>
      </c>
      <c r="N4947" t="s">
        <v>106</v>
      </c>
      <c r="O4947" t="s">
        <v>200</v>
      </c>
      <c r="P4947" t="s">
        <v>71</v>
      </c>
      <c r="Q4947" t="s">
        <v>56</v>
      </c>
      <c r="R4947" t="s">
        <v>2725</v>
      </c>
      <c r="S4947" t="s">
        <v>161</v>
      </c>
      <c r="T4947" t="s">
        <v>162</v>
      </c>
      <c r="U4947" t="s">
        <v>110</v>
      </c>
      <c r="V4947">
        <v>35299</v>
      </c>
      <c r="W4947">
        <v>20082</v>
      </c>
      <c r="X4947">
        <v>21.2</v>
      </c>
      <c r="Y4947">
        <v>10.4</v>
      </c>
      <c r="Z4947">
        <v>27779.84</v>
      </c>
      <c r="AB4947">
        <v>18.54</v>
      </c>
      <c r="AC4947">
        <v>515038.23</v>
      </c>
      <c r="AD4947">
        <v>8632307.4800000004</v>
      </c>
      <c r="AE4947">
        <v>277.63</v>
      </c>
      <c r="AF4947">
        <v>2396587525.6700001</v>
      </c>
      <c r="AG4947">
        <v>47327.38</v>
      </c>
      <c r="AH4947">
        <v>0.2</v>
      </c>
      <c r="AI4947">
        <v>6331.65</v>
      </c>
      <c r="AJ4947">
        <v>3.39</v>
      </c>
      <c r="AK4947">
        <v>292635.21999999997</v>
      </c>
      <c r="AL4947">
        <v>0.128</v>
      </c>
      <c r="AM4947">
        <v>11049.35</v>
      </c>
      <c r="AN4947">
        <v>1519.4</v>
      </c>
      <c r="AO4947">
        <v>692.06</v>
      </c>
      <c r="AP4947">
        <v>1051515.96</v>
      </c>
      <c r="AQ4947">
        <v>1631262.57</v>
      </c>
      <c r="AR4947" t="s">
        <v>61</v>
      </c>
      <c r="AS4947" t="s">
        <v>61</v>
      </c>
      <c r="AT4947" t="s">
        <v>62</v>
      </c>
      <c r="AU4947" t="s">
        <v>63</v>
      </c>
    </row>
    <row r="4948" spans="1:47" x14ac:dyDescent="0.25">
      <c r="A4948" t="s">
        <v>6291</v>
      </c>
      <c r="B4948">
        <v>2025</v>
      </c>
      <c r="C4948">
        <v>2</v>
      </c>
      <c r="D4948" t="s">
        <v>48</v>
      </c>
      <c r="E4948" s="1">
        <v>45711</v>
      </c>
      <c r="F4948" s="1">
        <v>45720</v>
      </c>
      <c r="G4948">
        <v>9</v>
      </c>
      <c r="H4948">
        <v>13.4</v>
      </c>
      <c r="I4948" t="s">
        <v>49</v>
      </c>
      <c r="J4948" t="s">
        <v>50</v>
      </c>
      <c r="K4948" t="s">
        <v>51</v>
      </c>
      <c r="L4948">
        <v>2709</v>
      </c>
      <c r="M4948" t="s">
        <v>90</v>
      </c>
      <c r="N4948" t="s">
        <v>81</v>
      </c>
      <c r="O4948" t="s">
        <v>91</v>
      </c>
      <c r="P4948" t="s">
        <v>196</v>
      </c>
      <c r="Q4948" t="s">
        <v>128</v>
      </c>
      <c r="R4948" t="s">
        <v>5114</v>
      </c>
      <c r="S4948" t="s">
        <v>186</v>
      </c>
      <c r="T4948" t="s">
        <v>102</v>
      </c>
      <c r="U4948" t="s">
        <v>228</v>
      </c>
      <c r="V4948">
        <v>69945</v>
      </c>
      <c r="W4948">
        <v>39304</v>
      </c>
      <c r="X4948">
        <v>5.6</v>
      </c>
      <c r="Y4948">
        <v>14.1</v>
      </c>
      <c r="Z4948">
        <v>64151.28</v>
      </c>
      <c r="AB4948">
        <v>11.88</v>
      </c>
      <c r="AC4948">
        <v>762117.21</v>
      </c>
      <c r="AD4948">
        <v>4049228.79</v>
      </c>
      <c r="AE4948">
        <v>282.75</v>
      </c>
      <c r="AF4948">
        <v>1144919440.3699999</v>
      </c>
      <c r="AG4948">
        <v>182813.02</v>
      </c>
      <c r="AH4948">
        <v>1.6</v>
      </c>
      <c r="AI4948">
        <v>14367.61</v>
      </c>
      <c r="AJ4948">
        <v>5.24</v>
      </c>
      <c r="AK4948">
        <v>212179.59</v>
      </c>
      <c r="AL4948">
        <v>0.19500000000000001</v>
      </c>
      <c r="AM4948">
        <v>7896</v>
      </c>
      <c r="AN4948">
        <v>349.3</v>
      </c>
      <c r="AO4948">
        <v>466.05</v>
      </c>
      <c r="AP4948">
        <v>162791.26999999999</v>
      </c>
      <c r="AQ4948">
        <v>1129985.1100000001</v>
      </c>
      <c r="AR4948" t="s">
        <v>61</v>
      </c>
      <c r="AS4948" t="s">
        <v>61</v>
      </c>
      <c r="AT4948" t="s">
        <v>62</v>
      </c>
      <c r="AU4948" t="s">
        <v>63</v>
      </c>
    </row>
    <row r="4949" spans="1:47" x14ac:dyDescent="0.25">
      <c r="A4949" t="s">
        <v>6292</v>
      </c>
      <c r="B4949">
        <v>2021</v>
      </c>
      <c r="C4949">
        <v>1</v>
      </c>
      <c r="D4949" t="s">
        <v>48</v>
      </c>
      <c r="E4949" s="1">
        <v>44202</v>
      </c>
      <c r="F4949" s="1">
        <v>44216</v>
      </c>
      <c r="G4949">
        <v>14</v>
      </c>
      <c r="H4949">
        <v>2.4</v>
      </c>
      <c r="I4949" t="s">
        <v>49</v>
      </c>
      <c r="J4949" t="s">
        <v>112</v>
      </c>
      <c r="K4949" t="s">
        <v>126</v>
      </c>
      <c r="L4949">
        <v>2701.12</v>
      </c>
      <c r="M4949" t="s">
        <v>98</v>
      </c>
      <c r="N4949" t="s">
        <v>69</v>
      </c>
      <c r="O4949" t="s">
        <v>200</v>
      </c>
      <c r="P4949" t="s">
        <v>196</v>
      </c>
      <c r="Q4949" t="s">
        <v>100</v>
      </c>
      <c r="R4949" t="s">
        <v>2242</v>
      </c>
      <c r="S4949" t="s">
        <v>130</v>
      </c>
      <c r="T4949" t="s">
        <v>86</v>
      </c>
      <c r="U4949" t="s">
        <v>259</v>
      </c>
      <c r="V4949">
        <v>68631</v>
      </c>
      <c r="W4949">
        <v>42245</v>
      </c>
      <c r="X4949">
        <v>9.1</v>
      </c>
      <c r="Y4949">
        <v>10.9</v>
      </c>
      <c r="Z4949">
        <v>62425.3</v>
      </c>
      <c r="AB4949">
        <v>16.8</v>
      </c>
      <c r="AC4949">
        <v>1048745.04</v>
      </c>
      <c r="AD4949">
        <v>14040698.48</v>
      </c>
      <c r="AE4949">
        <v>169.2</v>
      </c>
      <c r="AF4949">
        <v>2375686182.8200002</v>
      </c>
      <c r="AG4949">
        <v>29492.17</v>
      </c>
      <c r="AH4949">
        <v>0.8</v>
      </c>
      <c r="AI4949">
        <v>19778.150000000001</v>
      </c>
      <c r="AJ4949">
        <v>23.77</v>
      </c>
      <c r="AK4949">
        <v>3337474.03</v>
      </c>
      <c r="AL4949">
        <v>0.214</v>
      </c>
      <c r="AM4949">
        <v>30047.09</v>
      </c>
      <c r="AN4949">
        <v>521.20000000000005</v>
      </c>
      <c r="AO4949">
        <v>530.63</v>
      </c>
      <c r="AP4949">
        <v>276564.36</v>
      </c>
      <c r="AQ4949">
        <v>1404626.81</v>
      </c>
      <c r="AR4949" t="s">
        <v>61</v>
      </c>
      <c r="AS4949" t="s">
        <v>61</v>
      </c>
      <c r="AT4949" t="s">
        <v>62</v>
      </c>
      <c r="AU4949" t="s">
        <v>63</v>
      </c>
    </row>
    <row r="4950" spans="1:47" x14ac:dyDescent="0.25">
      <c r="A4950" t="s">
        <v>6293</v>
      </c>
      <c r="B4950">
        <v>2020</v>
      </c>
      <c r="C4950">
        <v>12</v>
      </c>
      <c r="D4950" t="s">
        <v>119</v>
      </c>
      <c r="E4950" s="1">
        <v>44169</v>
      </c>
      <c r="F4950" s="1">
        <v>44188</v>
      </c>
      <c r="G4950">
        <v>19</v>
      </c>
      <c r="H4950">
        <v>16</v>
      </c>
      <c r="I4950" t="s">
        <v>49</v>
      </c>
      <c r="J4950" t="s">
        <v>50</v>
      </c>
      <c r="K4950" t="s">
        <v>51</v>
      </c>
      <c r="L4950">
        <v>2709</v>
      </c>
      <c r="M4950" t="s">
        <v>98</v>
      </c>
      <c r="N4950" t="s">
        <v>53</v>
      </c>
      <c r="O4950" t="s">
        <v>200</v>
      </c>
      <c r="P4950" t="s">
        <v>196</v>
      </c>
      <c r="Q4950" t="s">
        <v>92</v>
      </c>
      <c r="R4950" t="s">
        <v>243</v>
      </c>
      <c r="S4950" t="s">
        <v>170</v>
      </c>
      <c r="T4950" t="s">
        <v>74</v>
      </c>
      <c r="U4950" t="s">
        <v>87</v>
      </c>
      <c r="V4950">
        <v>104208</v>
      </c>
      <c r="W4950">
        <v>69673</v>
      </c>
      <c r="X4950">
        <v>20.2</v>
      </c>
      <c r="Y4950">
        <v>11</v>
      </c>
      <c r="Z4950">
        <v>80692.12</v>
      </c>
      <c r="AB4950">
        <v>20.76</v>
      </c>
      <c r="AC4950">
        <v>1675168.41</v>
      </c>
      <c r="AD4950">
        <v>6736178.1799999997</v>
      </c>
      <c r="AE4950">
        <v>160</v>
      </c>
      <c r="AF4950">
        <v>1077788508.8</v>
      </c>
      <c r="AG4950">
        <v>141401.98000000001</v>
      </c>
      <c r="AH4950">
        <v>0</v>
      </c>
      <c r="AI4950">
        <v>0</v>
      </c>
      <c r="AJ4950">
        <v>13.14</v>
      </c>
      <c r="AK4950">
        <v>885133.81</v>
      </c>
      <c r="AL4950">
        <v>0.34599999999999997</v>
      </c>
      <c r="AM4950">
        <v>23307.18</v>
      </c>
      <c r="AN4950">
        <v>831.9</v>
      </c>
      <c r="AO4950">
        <v>352.38</v>
      </c>
      <c r="AP4950">
        <v>293144.92</v>
      </c>
      <c r="AQ4950">
        <v>2133022.4900000002</v>
      </c>
      <c r="AR4950" t="s">
        <v>124</v>
      </c>
      <c r="AS4950" t="s">
        <v>61</v>
      </c>
      <c r="AT4950" t="s">
        <v>62</v>
      </c>
      <c r="AU4950" t="s">
        <v>63</v>
      </c>
    </row>
    <row r="4951" spans="1:47" x14ac:dyDescent="0.25">
      <c r="A4951" t="s">
        <v>6294</v>
      </c>
      <c r="B4951">
        <v>2020</v>
      </c>
      <c r="C4951">
        <v>11</v>
      </c>
      <c r="D4951" t="s">
        <v>119</v>
      </c>
      <c r="E4951" s="1">
        <v>44139</v>
      </c>
      <c r="F4951" s="1">
        <v>44158</v>
      </c>
      <c r="G4951">
        <v>19</v>
      </c>
      <c r="H4951">
        <v>17.5</v>
      </c>
      <c r="I4951" t="s">
        <v>65</v>
      </c>
      <c r="J4951" t="s">
        <v>50</v>
      </c>
      <c r="K4951" t="s">
        <v>51</v>
      </c>
      <c r="L4951">
        <v>2709</v>
      </c>
      <c r="M4951" t="s">
        <v>68</v>
      </c>
      <c r="N4951" t="s">
        <v>168</v>
      </c>
      <c r="O4951" t="s">
        <v>107</v>
      </c>
      <c r="P4951" t="s">
        <v>128</v>
      </c>
      <c r="Q4951" t="s">
        <v>83</v>
      </c>
      <c r="R4951" t="s">
        <v>5533</v>
      </c>
      <c r="S4951" t="s">
        <v>58</v>
      </c>
      <c r="T4951" t="s">
        <v>95</v>
      </c>
      <c r="U4951" t="s">
        <v>259</v>
      </c>
      <c r="V4951">
        <v>214873</v>
      </c>
      <c r="W4951">
        <v>137197</v>
      </c>
      <c r="X4951">
        <v>11.9</v>
      </c>
      <c r="Y4951">
        <v>15.6</v>
      </c>
      <c r="Z4951">
        <v>168854.26</v>
      </c>
      <c r="AB4951">
        <v>27.49</v>
      </c>
      <c r="AC4951">
        <v>4641803.6100000003</v>
      </c>
      <c r="AD4951">
        <v>14854109.25</v>
      </c>
      <c r="AE4951">
        <v>158.38999999999999</v>
      </c>
      <c r="AF4951">
        <v>2352742364.1100001</v>
      </c>
      <c r="AG4951">
        <v>93456.7</v>
      </c>
      <c r="AH4951">
        <v>1.4</v>
      </c>
      <c r="AI4951">
        <v>15667.61</v>
      </c>
      <c r="AJ4951">
        <v>17.38</v>
      </c>
      <c r="AK4951">
        <v>0</v>
      </c>
      <c r="AL4951">
        <v>0.32700000000000001</v>
      </c>
      <c r="AM4951">
        <v>48572.94</v>
      </c>
      <c r="AN4951">
        <v>523</v>
      </c>
      <c r="AO4951">
        <v>609.35</v>
      </c>
      <c r="AP4951">
        <v>318690.05</v>
      </c>
      <c r="AQ4951">
        <v>5118190.91</v>
      </c>
      <c r="AR4951" t="s">
        <v>61</v>
      </c>
      <c r="AS4951" t="s">
        <v>61</v>
      </c>
      <c r="AT4951" t="s">
        <v>62</v>
      </c>
      <c r="AU4951" t="s">
        <v>63</v>
      </c>
    </row>
    <row r="4952" spans="1:47" x14ac:dyDescent="0.25">
      <c r="A4952" t="s">
        <v>6295</v>
      </c>
      <c r="B4952">
        <v>2021</v>
      </c>
      <c r="C4952">
        <v>12</v>
      </c>
      <c r="D4952" t="s">
        <v>119</v>
      </c>
      <c r="E4952" s="1">
        <v>44538</v>
      </c>
      <c r="F4952" s="1">
        <v>44549</v>
      </c>
      <c r="G4952">
        <v>11</v>
      </c>
      <c r="H4952">
        <v>13.1</v>
      </c>
      <c r="I4952" t="s">
        <v>65</v>
      </c>
      <c r="J4952" t="s">
        <v>50</v>
      </c>
      <c r="K4952" t="s">
        <v>223</v>
      </c>
      <c r="L4952">
        <v>2710.1109999999999</v>
      </c>
      <c r="M4952" t="s">
        <v>90</v>
      </c>
      <c r="N4952" t="s">
        <v>168</v>
      </c>
      <c r="O4952" t="s">
        <v>54</v>
      </c>
      <c r="P4952" t="s">
        <v>82</v>
      </c>
      <c r="Q4952" t="s">
        <v>55</v>
      </c>
      <c r="R4952" t="s">
        <v>1761</v>
      </c>
      <c r="S4952" t="s">
        <v>123</v>
      </c>
      <c r="T4952" t="s">
        <v>102</v>
      </c>
      <c r="U4952" t="s">
        <v>181</v>
      </c>
      <c r="V4952">
        <v>52743</v>
      </c>
      <c r="W4952">
        <v>33359</v>
      </c>
      <c r="X4952">
        <v>24.1</v>
      </c>
      <c r="Y4952">
        <v>15.5</v>
      </c>
      <c r="Z4952">
        <v>44380.52</v>
      </c>
      <c r="AB4952">
        <v>31.66</v>
      </c>
      <c r="AC4952">
        <v>1405087.26</v>
      </c>
      <c r="AD4952">
        <v>38290625.049999997</v>
      </c>
      <c r="AE4952">
        <v>165.6</v>
      </c>
      <c r="AF4952">
        <v>6340927508.2799997</v>
      </c>
      <c r="AG4952">
        <v>225340.48</v>
      </c>
      <c r="AH4952">
        <v>0.2</v>
      </c>
      <c r="AI4952">
        <v>3177.23</v>
      </c>
      <c r="AJ4952">
        <v>3.53</v>
      </c>
      <c r="AK4952">
        <v>0</v>
      </c>
      <c r="AL4952">
        <v>0.189</v>
      </c>
      <c r="AM4952">
        <v>72369.279999999999</v>
      </c>
      <c r="AN4952">
        <v>575.29999999999995</v>
      </c>
      <c r="AO4952">
        <v>568.57000000000005</v>
      </c>
      <c r="AP4952">
        <v>327098.32</v>
      </c>
      <c r="AQ4952">
        <v>2033072.57</v>
      </c>
      <c r="AR4952" t="s">
        <v>61</v>
      </c>
      <c r="AS4952" t="s">
        <v>61</v>
      </c>
      <c r="AT4952" t="s">
        <v>62</v>
      </c>
      <c r="AU4952" t="s">
        <v>117</v>
      </c>
    </row>
    <row r="4953" spans="1:47" x14ac:dyDescent="0.25">
      <c r="A4953" t="s">
        <v>6296</v>
      </c>
      <c r="B4953">
        <v>2022</v>
      </c>
      <c r="C4953">
        <v>10</v>
      </c>
      <c r="D4953" t="s">
        <v>119</v>
      </c>
      <c r="E4953" s="1">
        <v>44850</v>
      </c>
      <c r="F4953" s="1">
        <v>44870</v>
      </c>
      <c r="G4953">
        <v>20</v>
      </c>
      <c r="H4953">
        <v>4.7</v>
      </c>
      <c r="I4953" t="s">
        <v>65</v>
      </c>
      <c r="J4953" t="s">
        <v>50</v>
      </c>
      <c r="K4953" t="s">
        <v>51</v>
      </c>
      <c r="L4953">
        <v>2709</v>
      </c>
      <c r="M4953" t="s">
        <v>68</v>
      </c>
      <c r="N4953" t="s">
        <v>106</v>
      </c>
      <c r="O4953" t="s">
        <v>189</v>
      </c>
      <c r="P4953" t="s">
        <v>82</v>
      </c>
      <c r="Q4953" t="s">
        <v>164</v>
      </c>
      <c r="R4953" t="s">
        <v>800</v>
      </c>
      <c r="S4953" t="s">
        <v>58</v>
      </c>
      <c r="T4953" t="s">
        <v>162</v>
      </c>
      <c r="U4953" t="s">
        <v>181</v>
      </c>
      <c r="V4953">
        <v>330259</v>
      </c>
      <c r="W4953">
        <v>183044</v>
      </c>
      <c r="X4953">
        <v>19.5</v>
      </c>
      <c r="Y4953">
        <v>13.5</v>
      </c>
      <c r="Z4953">
        <v>265288.43</v>
      </c>
      <c r="AB4953">
        <v>8.09</v>
      </c>
      <c r="AC4953">
        <v>2146183.4</v>
      </c>
      <c r="AD4953">
        <v>20315787.969999999</v>
      </c>
      <c r="AE4953">
        <v>217.32</v>
      </c>
      <c r="AF4953">
        <v>4415027041.6400003</v>
      </c>
      <c r="AG4953">
        <v>92518.81</v>
      </c>
      <c r="AJ4953">
        <v>17.84</v>
      </c>
      <c r="AK4953">
        <v>0</v>
      </c>
      <c r="AL4953">
        <v>0.219</v>
      </c>
      <c r="AM4953">
        <v>44491.58</v>
      </c>
      <c r="AN4953">
        <v>311.8</v>
      </c>
      <c r="AO4953">
        <v>526.82000000000005</v>
      </c>
      <c r="AP4953">
        <v>164262.48000000001</v>
      </c>
      <c r="AQ4953">
        <v>2447456.27</v>
      </c>
      <c r="AR4953" t="s">
        <v>61</v>
      </c>
      <c r="AS4953" t="s">
        <v>61</v>
      </c>
      <c r="AT4953" t="s">
        <v>293</v>
      </c>
      <c r="AU4953" t="s">
        <v>63</v>
      </c>
    </row>
    <row r="4954" spans="1:47" x14ac:dyDescent="0.25">
      <c r="A4954" t="s">
        <v>6297</v>
      </c>
      <c r="B4954">
        <v>2025</v>
      </c>
      <c r="C4954">
        <v>2</v>
      </c>
      <c r="D4954" t="s">
        <v>48</v>
      </c>
      <c r="E4954" s="1">
        <v>45706</v>
      </c>
      <c r="F4954" s="1">
        <v>45739</v>
      </c>
      <c r="G4954">
        <v>33</v>
      </c>
      <c r="H4954">
        <v>12.8</v>
      </c>
      <c r="I4954" t="s">
        <v>49</v>
      </c>
      <c r="J4954" t="s">
        <v>66</v>
      </c>
      <c r="K4954" t="s">
        <v>67</v>
      </c>
      <c r="L4954">
        <v>8479.8989999999994</v>
      </c>
      <c r="M4954" t="s">
        <v>114</v>
      </c>
      <c r="N4954" t="s">
        <v>81</v>
      </c>
      <c r="O4954" t="s">
        <v>99</v>
      </c>
      <c r="P4954" t="s">
        <v>127</v>
      </c>
      <c r="Q4954" t="s">
        <v>82</v>
      </c>
      <c r="R4954" t="s">
        <v>3904</v>
      </c>
      <c r="S4954" t="s">
        <v>156</v>
      </c>
      <c r="T4954" t="s">
        <v>59</v>
      </c>
      <c r="U4954" t="s">
        <v>96</v>
      </c>
      <c r="V4954">
        <v>23663</v>
      </c>
      <c r="W4954">
        <v>13437</v>
      </c>
      <c r="X4954">
        <v>13.5</v>
      </c>
      <c r="Y4954">
        <v>11.6</v>
      </c>
      <c r="Z4954">
        <v>20728.71</v>
      </c>
      <c r="AA4954">
        <v>1480</v>
      </c>
      <c r="AB4954">
        <v>3086.94</v>
      </c>
      <c r="AC4954">
        <v>4568671.2</v>
      </c>
      <c r="AD4954">
        <v>66418932.579999998</v>
      </c>
      <c r="AE4954">
        <v>281.97000000000003</v>
      </c>
      <c r="AF4954">
        <v>18728146419.580002</v>
      </c>
      <c r="AG4954">
        <v>214981.17</v>
      </c>
      <c r="AH4954">
        <v>0.3</v>
      </c>
      <c r="AI4954">
        <v>4893.1400000000003</v>
      </c>
      <c r="AJ4954">
        <v>11.33</v>
      </c>
      <c r="AK4954">
        <v>7525265.0599999996</v>
      </c>
      <c r="AL4954">
        <v>0.27800000000000002</v>
      </c>
      <c r="AM4954">
        <v>184644.63</v>
      </c>
      <c r="AN4954">
        <v>582.5</v>
      </c>
      <c r="AO4954">
        <v>707.83</v>
      </c>
      <c r="AP4954">
        <v>412310.98</v>
      </c>
      <c r="AQ4954">
        <v>5385501.1200000001</v>
      </c>
      <c r="AR4954" t="s">
        <v>61</v>
      </c>
      <c r="AS4954" t="s">
        <v>61</v>
      </c>
      <c r="AT4954" t="s">
        <v>293</v>
      </c>
      <c r="AU4954" t="s">
        <v>63</v>
      </c>
    </row>
    <row r="4955" spans="1:47" x14ac:dyDescent="0.25">
      <c r="A4955" t="s">
        <v>6298</v>
      </c>
      <c r="B4955">
        <v>2024</v>
      </c>
      <c r="C4955">
        <v>3</v>
      </c>
      <c r="D4955" t="s">
        <v>48</v>
      </c>
      <c r="E4955" s="1">
        <v>45359</v>
      </c>
      <c r="F4955" s="1">
        <v>45373</v>
      </c>
      <c r="G4955">
        <v>14</v>
      </c>
      <c r="H4955">
        <v>11.1</v>
      </c>
      <c r="I4955" t="s">
        <v>49</v>
      </c>
      <c r="J4955" t="s">
        <v>50</v>
      </c>
      <c r="K4955" t="s">
        <v>423</v>
      </c>
      <c r="L4955">
        <v>2710.1941000000002</v>
      </c>
      <c r="M4955" t="s">
        <v>114</v>
      </c>
      <c r="N4955" t="s">
        <v>106</v>
      </c>
      <c r="O4955" t="s">
        <v>107</v>
      </c>
      <c r="P4955" t="s">
        <v>127</v>
      </c>
      <c r="Q4955" t="s">
        <v>100</v>
      </c>
      <c r="R4955" t="s">
        <v>4707</v>
      </c>
      <c r="S4955" t="s">
        <v>142</v>
      </c>
      <c r="T4955" t="s">
        <v>148</v>
      </c>
      <c r="U4955" t="s">
        <v>75</v>
      </c>
      <c r="V4955">
        <v>24307</v>
      </c>
      <c r="W4955">
        <v>17239</v>
      </c>
      <c r="X4955">
        <v>23</v>
      </c>
      <c r="Y4955">
        <v>15.1</v>
      </c>
      <c r="Z4955">
        <v>23063.46</v>
      </c>
      <c r="AB4955">
        <v>52.09</v>
      </c>
      <c r="AC4955">
        <v>1201375.6299999999</v>
      </c>
      <c r="AD4955">
        <v>17245471.579999998</v>
      </c>
      <c r="AE4955">
        <v>273.56</v>
      </c>
      <c r="AF4955">
        <v>4717671205.4200001</v>
      </c>
      <c r="AG4955">
        <v>44573.279999999999</v>
      </c>
      <c r="AH4955">
        <v>2.2999999999999998</v>
      </c>
      <c r="AI4955">
        <v>51496.42</v>
      </c>
      <c r="AJ4955">
        <v>23.16</v>
      </c>
      <c r="AK4955">
        <v>3994051.22</v>
      </c>
      <c r="AL4955">
        <v>0.128</v>
      </c>
      <c r="AM4955">
        <v>22074.2</v>
      </c>
      <c r="AN4955">
        <v>660.9</v>
      </c>
      <c r="AO4955">
        <v>582.73</v>
      </c>
      <c r="AP4955">
        <v>385126.26</v>
      </c>
      <c r="AQ4955">
        <v>1704645.79</v>
      </c>
      <c r="AR4955" t="s">
        <v>61</v>
      </c>
      <c r="AS4955" t="s">
        <v>61</v>
      </c>
      <c r="AT4955" t="s">
        <v>62</v>
      </c>
      <c r="AU4955" t="s">
        <v>117</v>
      </c>
    </row>
    <row r="4956" spans="1:47" x14ac:dyDescent="0.25">
      <c r="A4956" t="s">
        <v>6299</v>
      </c>
      <c r="B4956">
        <v>2021</v>
      </c>
      <c r="C4956">
        <v>8</v>
      </c>
      <c r="D4956" t="s">
        <v>89</v>
      </c>
      <c r="E4956" s="1">
        <v>44435</v>
      </c>
      <c r="F4956" s="1">
        <v>44449</v>
      </c>
      <c r="G4956">
        <v>14</v>
      </c>
      <c r="H4956">
        <v>20.5</v>
      </c>
      <c r="I4956" t="s">
        <v>49</v>
      </c>
      <c r="J4956" t="s">
        <v>66</v>
      </c>
      <c r="K4956" t="s">
        <v>245</v>
      </c>
      <c r="L4956">
        <v>8905.9</v>
      </c>
      <c r="M4956" t="s">
        <v>114</v>
      </c>
      <c r="N4956" t="s">
        <v>168</v>
      </c>
      <c r="O4956" t="s">
        <v>91</v>
      </c>
      <c r="P4956" t="s">
        <v>257</v>
      </c>
      <c r="Q4956" t="s">
        <v>184</v>
      </c>
      <c r="R4956" t="s">
        <v>3724</v>
      </c>
      <c r="S4956" t="s">
        <v>137</v>
      </c>
      <c r="T4956" t="s">
        <v>148</v>
      </c>
      <c r="U4956" t="s">
        <v>181</v>
      </c>
      <c r="V4956">
        <v>7690</v>
      </c>
      <c r="W4956">
        <v>4352</v>
      </c>
      <c r="X4956">
        <v>23.3</v>
      </c>
      <c r="Y4956">
        <v>10.3</v>
      </c>
      <c r="Z4956">
        <v>6144.95</v>
      </c>
      <c r="AB4956">
        <v>30.42</v>
      </c>
      <c r="AC4956">
        <v>186929.38</v>
      </c>
      <c r="AD4956">
        <v>7137359.4199999999</v>
      </c>
      <c r="AE4956">
        <v>165.85</v>
      </c>
      <c r="AF4956">
        <v>1183731059.8099999</v>
      </c>
      <c r="AG4956">
        <v>62236.81</v>
      </c>
      <c r="AH4956">
        <v>2.6</v>
      </c>
      <c r="AI4956">
        <v>32345.85</v>
      </c>
      <c r="AJ4956">
        <v>7.03</v>
      </c>
      <c r="AK4956">
        <v>501756.37</v>
      </c>
      <c r="AL4956">
        <v>0.14299999999999999</v>
      </c>
      <c r="AM4956">
        <v>10206.42</v>
      </c>
      <c r="AN4956">
        <v>488.5</v>
      </c>
      <c r="AO4956">
        <v>731.9</v>
      </c>
      <c r="AP4956">
        <v>357533.15</v>
      </c>
      <c r="AQ4956">
        <v>649251.61</v>
      </c>
      <c r="AR4956" t="s">
        <v>61</v>
      </c>
      <c r="AS4956" t="s">
        <v>61</v>
      </c>
      <c r="AT4956" t="s">
        <v>62</v>
      </c>
      <c r="AU4956" t="s">
        <v>63</v>
      </c>
    </row>
    <row r="4957" spans="1:47" x14ac:dyDescent="0.25">
      <c r="A4957" t="s">
        <v>6300</v>
      </c>
      <c r="B4957">
        <v>2021</v>
      </c>
      <c r="C4957">
        <v>1</v>
      </c>
      <c r="D4957" t="s">
        <v>48</v>
      </c>
      <c r="E4957" s="1">
        <v>44213</v>
      </c>
      <c r="F4957" s="1">
        <v>44228</v>
      </c>
      <c r="G4957">
        <v>15</v>
      </c>
      <c r="H4957">
        <v>5.0999999999999996</v>
      </c>
      <c r="I4957" t="s">
        <v>49</v>
      </c>
      <c r="J4957" t="s">
        <v>50</v>
      </c>
      <c r="K4957" t="s">
        <v>51</v>
      </c>
      <c r="L4957">
        <v>2709</v>
      </c>
      <c r="M4957" t="s">
        <v>98</v>
      </c>
      <c r="N4957" t="s">
        <v>53</v>
      </c>
      <c r="O4957" t="s">
        <v>189</v>
      </c>
      <c r="P4957" t="s">
        <v>150</v>
      </c>
      <c r="Q4957" t="s">
        <v>82</v>
      </c>
      <c r="R4957" t="s">
        <v>611</v>
      </c>
      <c r="S4957" t="s">
        <v>58</v>
      </c>
      <c r="T4957" t="s">
        <v>148</v>
      </c>
      <c r="U4957" t="s">
        <v>132</v>
      </c>
      <c r="V4957">
        <v>214874</v>
      </c>
      <c r="W4957">
        <v>124357</v>
      </c>
      <c r="X4957">
        <v>16.899999999999999</v>
      </c>
      <c r="Y4957">
        <v>14</v>
      </c>
      <c r="Z4957">
        <v>174147.7</v>
      </c>
      <c r="AB4957">
        <v>23.58</v>
      </c>
      <c r="AC4957">
        <v>4106402.77</v>
      </c>
      <c r="AD4957">
        <v>11096691.439999999</v>
      </c>
      <c r="AE4957">
        <v>165.19</v>
      </c>
      <c r="AF4957">
        <v>1833062458.97</v>
      </c>
      <c r="AG4957">
        <v>246979.05</v>
      </c>
      <c r="AH4957">
        <v>2.2000000000000002</v>
      </c>
      <c r="AI4957">
        <v>60140.89</v>
      </c>
      <c r="AJ4957">
        <v>9.64</v>
      </c>
      <c r="AK4957">
        <v>1069721.05</v>
      </c>
      <c r="AL4957">
        <v>0.34899999999999998</v>
      </c>
      <c r="AM4957">
        <v>38727.449999999997</v>
      </c>
      <c r="AN4957">
        <v>490.4</v>
      </c>
      <c r="AO4957">
        <v>543.89</v>
      </c>
      <c r="AP4957">
        <v>266723.65999999997</v>
      </c>
      <c r="AQ4957">
        <v>4718973.82</v>
      </c>
      <c r="AR4957" t="s">
        <v>61</v>
      </c>
      <c r="AS4957" t="s">
        <v>61</v>
      </c>
      <c r="AT4957" t="s">
        <v>62</v>
      </c>
      <c r="AU4957" t="s">
        <v>63</v>
      </c>
    </row>
    <row r="4958" spans="1:47" x14ac:dyDescent="0.25">
      <c r="A4958" t="s">
        <v>6301</v>
      </c>
      <c r="B4958">
        <v>2020</v>
      </c>
      <c r="C4958">
        <v>6</v>
      </c>
      <c r="D4958" t="s">
        <v>77</v>
      </c>
      <c r="E4958" s="1">
        <v>44001</v>
      </c>
      <c r="F4958" s="1">
        <v>44007</v>
      </c>
      <c r="G4958">
        <v>6</v>
      </c>
      <c r="H4958">
        <v>19.2</v>
      </c>
      <c r="I4958" t="s">
        <v>65</v>
      </c>
      <c r="J4958" t="s">
        <v>50</v>
      </c>
      <c r="K4958" t="s">
        <v>223</v>
      </c>
      <c r="L4958">
        <v>2710.1109999999999</v>
      </c>
      <c r="M4958" t="s">
        <v>68</v>
      </c>
      <c r="N4958" t="s">
        <v>53</v>
      </c>
      <c r="O4958" t="s">
        <v>189</v>
      </c>
      <c r="P4958" t="s">
        <v>100</v>
      </c>
      <c r="Q4958" t="s">
        <v>127</v>
      </c>
      <c r="R4958" t="s">
        <v>393</v>
      </c>
      <c r="S4958" t="s">
        <v>186</v>
      </c>
      <c r="T4958" t="s">
        <v>86</v>
      </c>
      <c r="U4958" t="s">
        <v>181</v>
      </c>
      <c r="V4958">
        <v>126929</v>
      </c>
      <c r="W4958">
        <v>93405</v>
      </c>
      <c r="X4958">
        <v>8.9</v>
      </c>
      <c r="Y4958">
        <v>15.3</v>
      </c>
      <c r="Z4958">
        <v>115332.34</v>
      </c>
      <c r="AB4958">
        <v>18.48</v>
      </c>
      <c r="AC4958">
        <v>2131341.64</v>
      </c>
      <c r="AD4958">
        <v>67906528.469999999</v>
      </c>
      <c r="AE4958">
        <v>161.71</v>
      </c>
      <c r="AF4958">
        <v>10981164718.879999</v>
      </c>
      <c r="AG4958">
        <v>225942.86</v>
      </c>
      <c r="AH4958">
        <v>1.2</v>
      </c>
      <c r="AI4958">
        <v>19797.16</v>
      </c>
      <c r="AJ4958">
        <v>10.55</v>
      </c>
      <c r="AK4958">
        <v>0</v>
      </c>
      <c r="AL4958">
        <v>0.14799999999999999</v>
      </c>
      <c r="AM4958">
        <v>100501.66</v>
      </c>
      <c r="AN4958">
        <v>197.1</v>
      </c>
      <c r="AO4958">
        <v>365.48</v>
      </c>
      <c r="AP4958">
        <v>72036.11</v>
      </c>
      <c r="AQ4958">
        <v>2549619.4300000002</v>
      </c>
      <c r="AR4958" t="s">
        <v>61</v>
      </c>
      <c r="AS4958" t="s">
        <v>61</v>
      </c>
      <c r="AT4958" t="s">
        <v>62</v>
      </c>
      <c r="AU4958" t="s">
        <v>63</v>
      </c>
    </row>
    <row r="4959" spans="1:47" x14ac:dyDescent="0.25">
      <c r="A4959" t="s">
        <v>6302</v>
      </c>
      <c r="B4959">
        <v>2023</v>
      </c>
      <c r="C4959">
        <v>2</v>
      </c>
      <c r="D4959" t="s">
        <v>48</v>
      </c>
      <c r="E4959" s="1">
        <v>44961</v>
      </c>
      <c r="F4959" s="1">
        <v>44978</v>
      </c>
      <c r="G4959">
        <v>17</v>
      </c>
      <c r="H4959">
        <v>1</v>
      </c>
      <c r="I4959" t="s">
        <v>49</v>
      </c>
      <c r="J4959" t="s">
        <v>50</v>
      </c>
      <c r="K4959" t="s">
        <v>51</v>
      </c>
      <c r="L4959">
        <v>2709</v>
      </c>
      <c r="M4959" t="s">
        <v>80</v>
      </c>
      <c r="N4959" t="s">
        <v>168</v>
      </c>
      <c r="O4959" t="s">
        <v>200</v>
      </c>
      <c r="P4959" t="s">
        <v>154</v>
      </c>
      <c r="Q4959" t="s">
        <v>56</v>
      </c>
      <c r="R4959" t="s">
        <v>1091</v>
      </c>
      <c r="S4959" t="s">
        <v>186</v>
      </c>
      <c r="T4959" t="s">
        <v>102</v>
      </c>
      <c r="U4959" t="s">
        <v>228</v>
      </c>
      <c r="V4959">
        <v>85933</v>
      </c>
      <c r="W4959">
        <v>47837</v>
      </c>
      <c r="X4959">
        <v>22.6</v>
      </c>
      <c r="Y4959">
        <v>11.8</v>
      </c>
      <c r="Z4959">
        <v>80744.39</v>
      </c>
      <c r="AB4959">
        <v>24.4</v>
      </c>
      <c r="AC4959">
        <v>1970163.12</v>
      </c>
      <c r="AD4959">
        <v>7850777.04</v>
      </c>
      <c r="AE4959">
        <v>284.25</v>
      </c>
      <c r="AF4959">
        <v>2231583373.6199999</v>
      </c>
      <c r="AG4959">
        <v>71429.37</v>
      </c>
      <c r="AH4959">
        <v>2.6</v>
      </c>
      <c r="AI4959">
        <v>47791.76</v>
      </c>
      <c r="AJ4959">
        <v>15.35</v>
      </c>
      <c r="AK4959">
        <v>1205094.28</v>
      </c>
      <c r="AL4959">
        <v>9.6000000000000002E-2</v>
      </c>
      <c r="AM4959">
        <v>7536.75</v>
      </c>
      <c r="AN4959">
        <v>588.9</v>
      </c>
      <c r="AO4959">
        <v>666.85</v>
      </c>
      <c r="AP4959">
        <v>392707.97</v>
      </c>
      <c r="AQ4959">
        <v>2489628.9700000002</v>
      </c>
      <c r="AR4959" t="s">
        <v>61</v>
      </c>
      <c r="AS4959" t="s">
        <v>61</v>
      </c>
      <c r="AT4959" t="s">
        <v>62</v>
      </c>
      <c r="AU4959" t="s">
        <v>63</v>
      </c>
    </row>
    <row r="4960" spans="1:47" x14ac:dyDescent="0.25">
      <c r="A4960" t="s">
        <v>6303</v>
      </c>
      <c r="B4960">
        <v>2021</v>
      </c>
      <c r="C4960">
        <v>4</v>
      </c>
      <c r="D4960" t="s">
        <v>77</v>
      </c>
      <c r="E4960" s="1">
        <v>44293</v>
      </c>
      <c r="F4960" s="1">
        <v>44301</v>
      </c>
      <c r="G4960">
        <v>8</v>
      </c>
      <c r="H4960">
        <v>7.2</v>
      </c>
      <c r="I4960" t="s">
        <v>49</v>
      </c>
      <c r="J4960" t="s">
        <v>78</v>
      </c>
      <c r="K4960" t="s">
        <v>158</v>
      </c>
      <c r="L4960">
        <v>1006.3</v>
      </c>
      <c r="M4960" t="s">
        <v>80</v>
      </c>
      <c r="N4960" t="s">
        <v>81</v>
      </c>
      <c r="O4960" t="s">
        <v>200</v>
      </c>
      <c r="P4960" t="s">
        <v>174</v>
      </c>
      <c r="Q4960" t="s">
        <v>100</v>
      </c>
      <c r="R4960" t="s">
        <v>1785</v>
      </c>
      <c r="S4960" t="s">
        <v>161</v>
      </c>
      <c r="T4960" t="s">
        <v>187</v>
      </c>
      <c r="U4960" t="s">
        <v>143</v>
      </c>
      <c r="V4960">
        <v>24737</v>
      </c>
      <c r="W4960">
        <v>14719</v>
      </c>
      <c r="X4960">
        <v>15.4</v>
      </c>
      <c r="Y4960">
        <v>11.7</v>
      </c>
      <c r="Z4960">
        <v>22750.21</v>
      </c>
      <c r="AB4960">
        <v>43.58</v>
      </c>
      <c r="AC4960">
        <v>991454.15</v>
      </c>
      <c r="AD4960">
        <v>16104418.65</v>
      </c>
      <c r="AE4960">
        <v>174.2</v>
      </c>
      <c r="AF4960">
        <v>2805389728.8299999</v>
      </c>
      <c r="AG4960">
        <v>121297.59</v>
      </c>
      <c r="AH4960">
        <v>1.4</v>
      </c>
      <c r="AI4960">
        <v>36711.269999999997</v>
      </c>
      <c r="AJ4960">
        <v>20.95</v>
      </c>
      <c r="AK4960">
        <v>3373875.71</v>
      </c>
      <c r="AL4960">
        <v>0.255</v>
      </c>
      <c r="AM4960">
        <v>41066.269999999997</v>
      </c>
      <c r="AN4960">
        <v>121.5</v>
      </c>
      <c r="AO4960">
        <v>562.47</v>
      </c>
      <c r="AP4960">
        <v>68340.11</v>
      </c>
      <c r="AQ4960">
        <v>1258869.3899999999</v>
      </c>
      <c r="AR4960" t="s">
        <v>61</v>
      </c>
      <c r="AS4960" t="s">
        <v>61</v>
      </c>
      <c r="AT4960" t="s">
        <v>62</v>
      </c>
      <c r="AU4960" t="s">
        <v>63</v>
      </c>
    </row>
    <row r="4961" spans="1:47" x14ac:dyDescent="0.25">
      <c r="A4961" t="s">
        <v>6304</v>
      </c>
      <c r="B4961">
        <v>2025</v>
      </c>
      <c r="C4961">
        <v>7</v>
      </c>
      <c r="D4961" t="s">
        <v>89</v>
      </c>
      <c r="E4961" s="1">
        <v>45853</v>
      </c>
      <c r="F4961" s="1">
        <v>45878</v>
      </c>
      <c r="G4961">
        <v>25</v>
      </c>
      <c r="H4961">
        <v>6.5</v>
      </c>
      <c r="I4961" t="s">
        <v>49</v>
      </c>
      <c r="J4961" t="s">
        <v>112</v>
      </c>
      <c r="K4961" t="s">
        <v>343</v>
      </c>
      <c r="L4961">
        <v>2523.1</v>
      </c>
      <c r="M4961" t="s">
        <v>80</v>
      </c>
      <c r="N4961" t="s">
        <v>106</v>
      </c>
      <c r="O4961" t="s">
        <v>99</v>
      </c>
      <c r="P4961" t="s">
        <v>154</v>
      </c>
      <c r="Q4961" t="s">
        <v>70</v>
      </c>
      <c r="R4961" t="s">
        <v>1489</v>
      </c>
      <c r="S4961" t="s">
        <v>130</v>
      </c>
      <c r="T4961" t="s">
        <v>187</v>
      </c>
      <c r="U4961" t="s">
        <v>181</v>
      </c>
      <c r="V4961">
        <v>73027</v>
      </c>
      <c r="W4961">
        <v>46973</v>
      </c>
      <c r="X4961">
        <v>20.8</v>
      </c>
      <c r="Y4961">
        <v>10.1</v>
      </c>
      <c r="Z4961">
        <v>57505.14</v>
      </c>
      <c r="AB4961">
        <v>12.93</v>
      </c>
      <c r="AC4961">
        <v>743541.46</v>
      </c>
      <c r="AD4961">
        <v>20526459.719999999</v>
      </c>
      <c r="AE4961">
        <v>281.73</v>
      </c>
      <c r="AF4961">
        <v>5782919496.9200001</v>
      </c>
      <c r="AG4961">
        <v>112356.84</v>
      </c>
      <c r="AH4961">
        <v>0.5</v>
      </c>
      <c r="AI4961">
        <v>7543.45</v>
      </c>
      <c r="AJ4961">
        <v>12.68</v>
      </c>
      <c r="AK4961">
        <v>2602755.09</v>
      </c>
      <c r="AL4961">
        <v>0.27600000000000002</v>
      </c>
      <c r="AM4961">
        <v>56653.03</v>
      </c>
      <c r="AN4961">
        <v>987.6</v>
      </c>
      <c r="AO4961">
        <v>634.04999999999995</v>
      </c>
      <c r="AP4961">
        <v>626187.78</v>
      </c>
      <c r="AQ4961">
        <v>1546282.56</v>
      </c>
      <c r="AR4961" t="s">
        <v>61</v>
      </c>
      <c r="AS4961" t="s">
        <v>61</v>
      </c>
      <c r="AT4961" t="s">
        <v>62</v>
      </c>
      <c r="AU4961" t="s">
        <v>63</v>
      </c>
    </row>
    <row r="4962" spans="1:47" x14ac:dyDescent="0.25">
      <c r="A4962" t="s">
        <v>6305</v>
      </c>
      <c r="B4962">
        <v>2020</v>
      </c>
      <c r="C4962">
        <v>5</v>
      </c>
      <c r="D4962" t="s">
        <v>77</v>
      </c>
      <c r="E4962" s="1">
        <v>43970</v>
      </c>
      <c r="F4962" s="1">
        <v>43985</v>
      </c>
      <c r="G4962">
        <v>15</v>
      </c>
      <c r="H4962">
        <v>14.4</v>
      </c>
      <c r="I4962" t="s">
        <v>65</v>
      </c>
      <c r="J4962" t="s">
        <v>50</v>
      </c>
      <c r="K4962" t="s">
        <v>183</v>
      </c>
      <c r="L4962">
        <v>2710.19</v>
      </c>
      <c r="M4962" t="s">
        <v>98</v>
      </c>
      <c r="N4962" t="s">
        <v>69</v>
      </c>
      <c r="O4962" t="s">
        <v>54</v>
      </c>
      <c r="P4962" t="s">
        <v>184</v>
      </c>
      <c r="Q4962" t="s">
        <v>150</v>
      </c>
      <c r="R4962" t="s">
        <v>1146</v>
      </c>
      <c r="S4962" t="s">
        <v>186</v>
      </c>
      <c r="T4962" t="s">
        <v>162</v>
      </c>
      <c r="U4962" t="s">
        <v>213</v>
      </c>
      <c r="V4962">
        <v>140246</v>
      </c>
      <c r="W4962">
        <v>100678</v>
      </c>
      <c r="X4962">
        <v>10.8</v>
      </c>
      <c r="Y4962">
        <v>14.6</v>
      </c>
      <c r="Z4962">
        <v>109007.73</v>
      </c>
      <c r="AB4962">
        <v>13.85</v>
      </c>
      <c r="AC4962">
        <v>1509757.06</v>
      </c>
      <c r="AD4962">
        <v>52660544.289999999</v>
      </c>
      <c r="AE4962">
        <v>160.16</v>
      </c>
      <c r="AF4962">
        <v>8434112773.4899998</v>
      </c>
      <c r="AG4962">
        <v>233886.5</v>
      </c>
      <c r="AH4962">
        <v>1.1000000000000001</v>
      </c>
      <c r="AI4962">
        <v>38106.49</v>
      </c>
      <c r="AJ4962">
        <v>21.71</v>
      </c>
      <c r="AK4962">
        <v>0</v>
      </c>
      <c r="AL4962">
        <v>9.8000000000000004E-2</v>
      </c>
      <c r="AM4962">
        <v>51607.33</v>
      </c>
      <c r="AN4962">
        <v>576.9</v>
      </c>
      <c r="AO4962">
        <v>566.04</v>
      </c>
      <c r="AP4962">
        <v>326548.47999999998</v>
      </c>
      <c r="AQ4962">
        <v>2159905.86</v>
      </c>
      <c r="AR4962" t="s">
        <v>61</v>
      </c>
      <c r="AS4962" t="s">
        <v>61</v>
      </c>
      <c r="AT4962" t="s">
        <v>62</v>
      </c>
      <c r="AU4962" t="s">
        <v>63</v>
      </c>
    </row>
    <row r="4963" spans="1:47" x14ac:dyDescent="0.25">
      <c r="A4963" t="s">
        <v>6306</v>
      </c>
      <c r="B4963">
        <v>2020</v>
      </c>
      <c r="C4963">
        <v>10</v>
      </c>
      <c r="D4963" t="s">
        <v>119</v>
      </c>
      <c r="E4963" s="1">
        <v>44131</v>
      </c>
      <c r="F4963" s="1">
        <v>44139</v>
      </c>
      <c r="G4963">
        <v>8</v>
      </c>
      <c r="H4963">
        <v>7.7</v>
      </c>
      <c r="I4963" t="s">
        <v>49</v>
      </c>
      <c r="J4963" t="s">
        <v>78</v>
      </c>
      <c r="K4963" t="s">
        <v>315</v>
      </c>
      <c r="L4963">
        <v>1511.9</v>
      </c>
      <c r="M4963" t="s">
        <v>80</v>
      </c>
      <c r="N4963" t="s">
        <v>106</v>
      </c>
      <c r="O4963" t="s">
        <v>189</v>
      </c>
      <c r="P4963" t="s">
        <v>146</v>
      </c>
      <c r="Q4963" t="s">
        <v>184</v>
      </c>
      <c r="R4963" t="s">
        <v>723</v>
      </c>
      <c r="S4963" t="s">
        <v>85</v>
      </c>
      <c r="T4963" t="s">
        <v>187</v>
      </c>
      <c r="U4963" t="s">
        <v>143</v>
      </c>
      <c r="V4963">
        <v>65513</v>
      </c>
      <c r="W4963">
        <v>39118</v>
      </c>
      <c r="X4963">
        <v>5.7</v>
      </c>
      <c r="Y4963">
        <v>11.1</v>
      </c>
      <c r="Z4963">
        <v>50409.2</v>
      </c>
      <c r="AB4963">
        <v>21.01</v>
      </c>
      <c r="AC4963">
        <v>1059097.29</v>
      </c>
      <c r="AD4963">
        <v>33253436.960000001</v>
      </c>
      <c r="AE4963">
        <v>163.02000000000001</v>
      </c>
      <c r="AF4963">
        <v>5420975293.2200003</v>
      </c>
      <c r="AG4963">
        <v>86001.43</v>
      </c>
      <c r="AH4963">
        <v>0</v>
      </c>
      <c r="AI4963">
        <v>0</v>
      </c>
      <c r="AJ4963">
        <v>12.43</v>
      </c>
      <c r="AK4963">
        <v>4133402.21</v>
      </c>
      <c r="AL4963">
        <v>0.311</v>
      </c>
      <c r="AM4963">
        <v>103418.19</v>
      </c>
      <c r="AN4963">
        <v>317.10000000000002</v>
      </c>
      <c r="AO4963">
        <v>497.41</v>
      </c>
      <c r="AP4963">
        <v>157728.71</v>
      </c>
      <c r="AQ4963">
        <v>1406245.62</v>
      </c>
      <c r="AR4963" t="s">
        <v>61</v>
      </c>
      <c r="AS4963" t="s">
        <v>61</v>
      </c>
      <c r="AT4963" t="s">
        <v>293</v>
      </c>
      <c r="AU4963" t="s">
        <v>63</v>
      </c>
    </row>
    <row r="4964" spans="1:47" x14ac:dyDescent="0.25">
      <c r="A4964" t="s">
        <v>6307</v>
      </c>
      <c r="B4964">
        <v>2024</v>
      </c>
      <c r="C4964">
        <v>3</v>
      </c>
      <c r="D4964" t="s">
        <v>48</v>
      </c>
      <c r="E4964" s="1">
        <v>45356</v>
      </c>
      <c r="F4964" s="1">
        <v>45380</v>
      </c>
      <c r="G4964">
        <v>24</v>
      </c>
      <c r="H4964">
        <v>7.5</v>
      </c>
      <c r="I4964" t="s">
        <v>65</v>
      </c>
      <c r="J4964" t="s">
        <v>78</v>
      </c>
      <c r="K4964" t="s">
        <v>105</v>
      </c>
      <c r="L4964">
        <v>1201.9000000000001</v>
      </c>
      <c r="M4964" t="s">
        <v>90</v>
      </c>
      <c r="N4964" t="s">
        <v>53</v>
      </c>
      <c r="O4964" t="s">
        <v>200</v>
      </c>
      <c r="P4964" t="s">
        <v>70</v>
      </c>
      <c r="Q4964" t="s">
        <v>230</v>
      </c>
      <c r="R4964" t="s">
        <v>372</v>
      </c>
      <c r="S4964" t="s">
        <v>85</v>
      </c>
      <c r="T4964" t="s">
        <v>59</v>
      </c>
      <c r="U4964" t="s">
        <v>132</v>
      </c>
      <c r="V4964">
        <v>61306</v>
      </c>
      <c r="W4964">
        <v>36761</v>
      </c>
      <c r="X4964">
        <v>17.600000000000001</v>
      </c>
      <c r="Y4964">
        <v>13.1</v>
      </c>
      <c r="Z4964">
        <v>52313.61</v>
      </c>
      <c r="AB4964">
        <v>31.86</v>
      </c>
      <c r="AC4964">
        <v>1666711.61</v>
      </c>
      <c r="AD4964">
        <v>53128656.039999999</v>
      </c>
      <c r="AE4964">
        <v>281.55</v>
      </c>
      <c r="AF4964">
        <v>14958373108.059999</v>
      </c>
      <c r="AG4964">
        <v>229350.59</v>
      </c>
      <c r="AH4964">
        <v>0</v>
      </c>
      <c r="AI4964">
        <v>0</v>
      </c>
      <c r="AJ4964">
        <v>17.5</v>
      </c>
      <c r="AK4964">
        <v>0</v>
      </c>
      <c r="AL4964">
        <v>0.113</v>
      </c>
      <c r="AM4964">
        <v>60035.38</v>
      </c>
      <c r="AN4964">
        <v>877.1</v>
      </c>
      <c r="AO4964">
        <v>716.78</v>
      </c>
      <c r="AP4964">
        <v>628687.74</v>
      </c>
      <c r="AQ4964">
        <v>2584785.3199999998</v>
      </c>
      <c r="AR4964" t="s">
        <v>61</v>
      </c>
      <c r="AS4964" t="s">
        <v>61</v>
      </c>
      <c r="AT4964" t="s">
        <v>62</v>
      </c>
      <c r="AU4964" t="s">
        <v>63</v>
      </c>
    </row>
    <row r="4965" spans="1:47" x14ac:dyDescent="0.25">
      <c r="A4965" t="s">
        <v>6308</v>
      </c>
      <c r="B4965">
        <v>2023</v>
      </c>
      <c r="C4965">
        <v>4</v>
      </c>
      <c r="D4965" t="s">
        <v>77</v>
      </c>
      <c r="E4965" s="1">
        <v>45037</v>
      </c>
      <c r="F4965" s="1">
        <v>45061</v>
      </c>
      <c r="G4965">
        <v>24</v>
      </c>
      <c r="H4965">
        <v>10.6</v>
      </c>
      <c r="I4965" t="s">
        <v>49</v>
      </c>
      <c r="J4965" t="s">
        <v>66</v>
      </c>
      <c r="K4965" t="s">
        <v>245</v>
      </c>
      <c r="L4965">
        <v>8905.9</v>
      </c>
      <c r="M4965" t="s">
        <v>114</v>
      </c>
      <c r="N4965" t="s">
        <v>81</v>
      </c>
      <c r="O4965" t="s">
        <v>54</v>
      </c>
      <c r="P4965" t="s">
        <v>257</v>
      </c>
      <c r="Q4965" t="s">
        <v>184</v>
      </c>
      <c r="R4965" t="s">
        <v>573</v>
      </c>
      <c r="S4965" t="s">
        <v>137</v>
      </c>
      <c r="T4965" t="s">
        <v>131</v>
      </c>
      <c r="U4965" t="s">
        <v>213</v>
      </c>
      <c r="V4965">
        <v>8664</v>
      </c>
      <c r="W4965">
        <v>5857</v>
      </c>
      <c r="X4965">
        <v>17.399999999999999</v>
      </c>
      <c r="Y4965">
        <v>11.3</v>
      </c>
      <c r="Z4965">
        <v>7229.56</v>
      </c>
      <c r="AB4965">
        <v>18.95</v>
      </c>
      <c r="AC4965">
        <v>137000.16</v>
      </c>
      <c r="AD4965">
        <v>3300294.14</v>
      </c>
      <c r="AE4965">
        <v>282.93</v>
      </c>
      <c r="AF4965">
        <v>933752221.02999997</v>
      </c>
      <c r="AG4965">
        <v>80546.320000000007</v>
      </c>
      <c r="AH4965">
        <v>1</v>
      </c>
      <c r="AI4965">
        <v>28255.33</v>
      </c>
      <c r="AJ4965">
        <v>23.21</v>
      </c>
      <c r="AK4965">
        <v>765998.27</v>
      </c>
      <c r="AL4965">
        <v>0.29499999999999998</v>
      </c>
      <c r="AM4965">
        <v>9735.8700000000008</v>
      </c>
      <c r="AN4965">
        <v>766.7</v>
      </c>
      <c r="AO4965">
        <v>465.16</v>
      </c>
      <c r="AP4965">
        <v>356638.17</v>
      </c>
      <c r="AQ4965">
        <v>612175.85</v>
      </c>
      <c r="AR4965" t="s">
        <v>124</v>
      </c>
      <c r="AS4965" t="s">
        <v>61</v>
      </c>
      <c r="AT4965" t="s">
        <v>293</v>
      </c>
      <c r="AU4965" t="s">
        <v>63</v>
      </c>
    </row>
    <row r="4966" spans="1:47" x14ac:dyDescent="0.25">
      <c r="A4966" t="s">
        <v>6309</v>
      </c>
      <c r="B4966">
        <v>2021</v>
      </c>
      <c r="C4966">
        <v>8</v>
      </c>
      <c r="D4966" t="s">
        <v>89</v>
      </c>
      <c r="E4966" s="1">
        <v>44413</v>
      </c>
      <c r="F4966" s="1">
        <v>44429</v>
      </c>
      <c r="G4966">
        <v>16</v>
      </c>
      <c r="I4966" t="s">
        <v>49</v>
      </c>
      <c r="J4966" t="s">
        <v>239</v>
      </c>
      <c r="K4966" t="s">
        <v>265</v>
      </c>
      <c r="L4966">
        <v>3102.1</v>
      </c>
      <c r="M4966" t="s">
        <v>90</v>
      </c>
      <c r="N4966" t="s">
        <v>53</v>
      </c>
      <c r="O4966" t="s">
        <v>91</v>
      </c>
      <c r="P4966" t="s">
        <v>174</v>
      </c>
      <c r="Q4966" t="s">
        <v>92</v>
      </c>
      <c r="R4966" t="s">
        <v>1082</v>
      </c>
      <c r="S4966" t="s">
        <v>161</v>
      </c>
      <c r="T4966" t="s">
        <v>86</v>
      </c>
      <c r="U4966" t="s">
        <v>228</v>
      </c>
      <c r="V4966">
        <v>33174</v>
      </c>
      <c r="W4966">
        <v>23793</v>
      </c>
      <c r="X4966">
        <v>11</v>
      </c>
      <c r="Y4966">
        <v>12.1</v>
      </c>
      <c r="Z4966">
        <v>29913.72</v>
      </c>
      <c r="AB4966">
        <v>23.37</v>
      </c>
      <c r="AC4966">
        <v>699083.64</v>
      </c>
      <c r="AD4966">
        <v>16096572.73</v>
      </c>
      <c r="AE4966">
        <v>167.92</v>
      </c>
      <c r="AF4966">
        <v>2702936492.8200002</v>
      </c>
      <c r="AG4966">
        <v>55337.06</v>
      </c>
      <c r="AH4966">
        <v>1.4</v>
      </c>
      <c r="AI4966">
        <v>42274.76</v>
      </c>
      <c r="AJ4966">
        <v>9.25</v>
      </c>
      <c r="AK4966">
        <v>1488932.98</v>
      </c>
      <c r="AL4966">
        <v>0.33500000000000002</v>
      </c>
      <c r="AM4966">
        <v>53923.519999999997</v>
      </c>
      <c r="AN4966">
        <v>375.7</v>
      </c>
      <c r="AO4966">
        <v>408.69</v>
      </c>
      <c r="AP4966">
        <v>153544.82999999999</v>
      </c>
      <c r="AQ4966">
        <v>1004163.81</v>
      </c>
      <c r="AR4966" t="s">
        <v>61</v>
      </c>
      <c r="AS4966" t="s">
        <v>61</v>
      </c>
      <c r="AT4966" t="s">
        <v>62</v>
      </c>
      <c r="AU4966" t="s">
        <v>63</v>
      </c>
    </row>
    <row r="4967" spans="1:47" x14ac:dyDescent="0.25">
      <c r="A4967" t="s">
        <v>6310</v>
      </c>
      <c r="B4967">
        <v>2021</v>
      </c>
      <c r="C4967">
        <v>4</v>
      </c>
      <c r="D4967" t="s">
        <v>77</v>
      </c>
      <c r="E4967" s="1">
        <v>44314</v>
      </c>
      <c r="F4967" s="1">
        <v>44334</v>
      </c>
      <c r="G4967">
        <v>20</v>
      </c>
      <c r="H4967">
        <v>14.6</v>
      </c>
      <c r="I4967" t="s">
        <v>49</v>
      </c>
      <c r="J4967" t="s">
        <v>50</v>
      </c>
      <c r="K4967" t="s">
        <v>51</v>
      </c>
      <c r="L4967">
        <v>2709</v>
      </c>
      <c r="M4967" t="s">
        <v>68</v>
      </c>
      <c r="N4967" t="s">
        <v>69</v>
      </c>
      <c r="O4967" t="s">
        <v>54</v>
      </c>
      <c r="P4967" t="s">
        <v>140</v>
      </c>
      <c r="Q4967" t="s">
        <v>226</v>
      </c>
      <c r="R4967" t="s">
        <v>1127</v>
      </c>
      <c r="S4967" t="s">
        <v>170</v>
      </c>
      <c r="T4967" t="s">
        <v>131</v>
      </c>
      <c r="U4967" t="s">
        <v>87</v>
      </c>
      <c r="V4967">
        <v>127960</v>
      </c>
      <c r="W4967">
        <v>84551</v>
      </c>
      <c r="X4967">
        <v>10.6</v>
      </c>
      <c r="Y4967">
        <v>15.1</v>
      </c>
      <c r="Z4967">
        <v>102079.11</v>
      </c>
      <c r="AB4967">
        <v>8.7799999999999994</v>
      </c>
      <c r="AC4967">
        <v>896254.59</v>
      </c>
      <c r="AD4967">
        <v>9420881.0600000005</v>
      </c>
      <c r="AE4967">
        <v>168.04</v>
      </c>
      <c r="AF4967">
        <v>1583084853.3199999</v>
      </c>
      <c r="AG4967">
        <v>101904.64</v>
      </c>
      <c r="AH4967">
        <v>0</v>
      </c>
      <c r="AI4967">
        <v>0</v>
      </c>
      <c r="AJ4967">
        <v>17.22</v>
      </c>
      <c r="AK4967">
        <v>1622275.72</v>
      </c>
      <c r="AL4967">
        <v>0.21</v>
      </c>
      <c r="AM4967">
        <v>19783.849999999999</v>
      </c>
      <c r="AN4967">
        <v>973.2</v>
      </c>
      <c r="AO4967">
        <v>689.52</v>
      </c>
      <c r="AP4967">
        <v>671040.86</v>
      </c>
      <c r="AQ4967">
        <v>1688983.94</v>
      </c>
      <c r="AR4967" t="s">
        <v>124</v>
      </c>
      <c r="AS4967" t="s">
        <v>61</v>
      </c>
      <c r="AT4967" t="s">
        <v>293</v>
      </c>
      <c r="AU4967" t="s">
        <v>63</v>
      </c>
    </row>
    <row r="4968" spans="1:47" x14ac:dyDescent="0.25">
      <c r="A4968" t="s">
        <v>6311</v>
      </c>
      <c r="B4968">
        <v>2020</v>
      </c>
      <c r="C4968">
        <v>5</v>
      </c>
      <c r="D4968" t="s">
        <v>77</v>
      </c>
      <c r="E4968" s="1">
        <v>43980</v>
      </c>
      <c r="F4968" s="1">
        <v>43990</v>
      </c>
      <c r="G4968">
        <v>10</v>
      </c>
      <c r="H4968">
        <v>19.399999999999999</v>
      </c>
      <c r="I4968" t="s">
        <v>65</v>
      </c>
      <c r="J4968" t="s">
        <v>78</v>
      </c>
      <c r="K4968" t="s">
        <v>79</v>
      </c>
      <c r="L4968">
        <v>1005.9</v>
      </c>
      <c r="M4968" t="s">
        <v>80</v>
      </c>
      <c r="N4968" t="s">
        <v>53</v>
      </c>
      <c r="O4968" t="s">
        <v>54</v>
      </c>
      <c r="P4968" t="s">
        <v>70</v>
      </c>
      <c r="Q4968" t="s">
        <v>55</v>
      </c>
      <c r="R4968" t="s">
        <v>2041</v>
      </c>
      <c r="S4968" t="s">
        <v>85</v>
      </c>
      <c r="T4968" t="s">
        <v>148</v>
      </c>
      <c r="U4968" t="s">
        <v>60</v>
      </c>
      <c r="V4968">
        <v>42927</v>
      </c>
      <c r="W4968">
        <v>24770</v>
      </c>
      <c r="X4968">
        <v>10</v>
      </c>
      <c r="Y4968">
        <v>14.4</v>
      </c>
      <c r="Z4968">
        <v>37510.11</v>
      </c>
      <c r="AB4968">
        <v>20.48</v>
      </c>
      <c r="AC4968">
        <v>768207.05</v>
      </c>
      <c r="AD4968">
        <v>15973305.24</v>
      </c>
      <c r="AE4968">
        <v>166.26</v>
      </c>
      <c r="AF4968">
        <v>2655721729.1999998</v>
      </c>
      <c r="AG4968">
        <v>29255.17</v>
      </c>
      <c r="AH4968">
        <v>0.1</v>
      </c>
      <c r="AI4968">
        <v>3179.84</v>
      </c>
      <c r="AJ4968">
        <v>19.04</v>
      </c>
      <c r="AK4968">
        <v>0</v>
      </c>
      <c r="AL4968">
        <v>0.11799999999999999</v>
      </c>
      <c r="AM4968">
        <v>18848.5</v>
      </c>
      <c r="AN4968">
        <v>191.5</v>
      </c>
      <c r="AO4968">
        <v>559.52</v>
      </c>
      <c r="AP4968">
        <v>107148.08</v>
      </c>
      <c r="AQ4968">
        <v>926638.64</v>
      </c>
      <c r="AR4968" t="s">
        <v>61</v>
      </c>
      <c r="AS4968" t="s">
        <v>61</v>
      </c>
      <c r="AT4968" t="s">
        <v>62</v>
      </c>
      <c r="AU4968" t="s">
        <v>63</v>
      </c>
    </row>
    <row r="4969" spans="1:47" x14ac:dyDescent="0.25">
      <c r="A4969" t="s">
        <v>6312</v>
      </c>
      <c r="B4969">
        <v>2023</v>
      </c>
      <c r="C4969">
        <v>1</v>
      </c>
      <c r="D4969" t="s">
        <v>48</v>
      </c>
      <c r="E4969" s="1">
        <v>44955</v>
      </c>
      <c r="F4969" s="1">
        <v>44960</v>
      </c>
      <c r="G4969">
        <v>5</v>
      </c>
      <c r="H4969">
        <v>11.4</v>
      </c>
      <c r="I4969" t="s">
        <v>65</v>
      </c>
      <c r="J4969" t="s">
        <v>50</v>
      </c>
      <c r="K4969" t="s">
        <v>51</v>
      </c>
      <c r="L4969">
        <v>2709</v>
      </c>
      <c r="M4969" t="s">
        <v>68</v>
      </c>
      <c r="N4969" t="s">
        <v>81</v>
      </c>
      <c r="O4969" t="s">
        <v>54</v>
      </c>
      <c r="P4969" t="s">
        <v>70</v>
      </c>
      <c r="Q4969" t="s">
        <v>108</v>
      </c>
      <c r="R4969" t="s">
        <v>2872</v>
      </c>
      <c r="S4969" t="s">
        <v>58</v>
      </c>
      <c r="T4969" t="s">
        <v>187</v>
      </c>
      <c r="U4969" t="s">
        <v>87</v>
      </c>
      <c r="V4969">
        <v>230186</v>
      </c>
      <c r="W4969">
        <v>127304</v>
      </c>
      <c r="X4969">
        <v>19.8</v>
      </c>
      <c r="Y4969">
        <v>10.3</v>
      </c>
      <c r="Z4969">
        <v>188140.07</v>
      </c>
      <c r="AB4969">
        <v>30.97</v>
      </c>
      <c r="AC4969">
        <v>5826697.9699999997</v>
      </c>
      <c r="AD4969">
        <v>14215863.689999999</v>
      </c>
      <c r="AE4969">
        <v>289.20999999999998</v>
      </c>
      <c r="AF4969">
        <v>4111369937.7800002</v>
      </c>
      <c r="AG4969">
        <v>152513.68</v>
      </c>
      <c r="AH4969">
        <v>1.4</v>
      </c>
      <c r="AI4969">
        <v>30250.33</v>
      </c>
      <c r="AJ4969">
        <v>19.39</v>
      </c>
      <c r="AK4969">
        <v>0</v>
      </c>
      <c r="AL4969">
        <v>0.17199999999999999</v>
      </c>
      <c r="AM4969">
        <v>24451.29</v>
      </c>
      <c r="AN4969">
        <v>78.5</v>
      </c>
      <c r="AO4969">
        <v>667.54</v>
      </c>
      <c r="AP4969">
        <v>52401.89</v>
      </c>
      <c r="AQ4969">
        <v>6086315.1600000001</v>
      </c>
      <c r="AR4969" t="s">
        <v>61</v>
      </c>
      <c r="AS4969" t="s">
        <v>61</v>
      </c>
      <c r="AT4969" t="s">
        <v>116</v>
      </c>
      <c r="AU4969" t="s">
        <v>63</v>
      </c>
    </row>
    <row r="4970" spans="1:47" x14ac:dyDescent="0.25">
      <c r="A4970" t="s">
        <v>6313</v>
      </c>
      <c r="B4970">
        <v>2025</v>
      </c>
      <c r="C4970">
        <v>4</v>
      </c>
      <c r="D4970" t="s">
        <v>77</v>
      </c>
      <c r="E4970" s="1">
        <v>45748</v>
      </c>
      <c r="F4970" s="1">
        <v>45774</v>
      </c>
      <c r="G4970">
        <v>26</v>
      </c>
      <c r="H4970">
        <v>20</v>
      </c>
      <c r="I4970" t="s">
        <v>49</v>
      </c>
      <c r="J4970" t="s">
        <v>66</v>
      </c>
      <c r="K4970" t="s">
        <v>245</v>
      </c>
      <c r="L4970">
        <v>8905.9</v>
      </c>
      <c r="M4970" t="s">
        <v>80</v>
      </c>
      <c r="N4970" t="s">
        <v>106</v>
      </c>
      <c r="O4970" t="s">
        <v>200</v>
      </c>
      <c r="P4970" t="s">
        <v>121</v>
      </c>
      <c r="Q4970" t="s">
        <v>82</v>
      </c>
      <c r="R4970" t="s">
        <v>720</v>
      </c>
      <c r="S4970" t="s">
        <v>73</v>
      </c>
      <c r="T4970" t="s">
        <v>148</v>
      </c>
      <c r="U4970" t="s">
        <v>87</v>
      </c>
      <c r="V4970">
        <v>5784</v>
      </c>
      <c r="W4970">
        <v>3977</v>
      </c>
      <c r="X4970">
        <v>24.5</v>
      </c>
      <c r="Y4970">
        <v>15.6</v>
      </c>
      <c r="Z4970">
        <v>4574.9799999999996</v>
      </c>
      <c r="AB4970">
        <v>17.77</v>
      </c>
      <c r="AC4970">
        <v>81297.39</v>
      </c>
      <c r="AD4970">
        <v>2564733.79</v>
      </c>
      <c r="AE4970">
        <v>276.02</v>
      </c>
      <c r="AF4970">
        <v>707917820.72000003</v>
      </c>
      <c r="AG4970">
        <v>27522.33</v>
      </c>
      <c r="AH4970">
        <v>0</v>
      </c>
      <c r="AI4970">
        <v>0</v>
      </c>
      <c r="AJ4970">
        <v>10.59</v>
      </c>
      <c r="AK4970">
        <v>271605.31</v>
      </c>
      <c r="AL4970">
        <v>0.28699999999999998</v>
      </c>
      <c r="AM4970">
        <v>7360.79</v>
      </c>
      <c r="AN4970">
        <v>445.3</v>
      </c>
      <c r="AO4970">
        <v>476.98</v>
      </c>
      <c r="AP4970">
        <v>212399.19</v>
      </c>
      <c r="AQ4970">
        <v>328579.7</v>
      </c>
      <c r="AR4970" t="s">
        <v>61</v>
      </c>
      <c r="AS4970" t="s">
        <v>61</v>
      </c>
      <c r="AT4970" t="s">
        <v>62</v>
      </c>
      <c r="AU4970" t="s">
        <v>63</v>
      </c>
    </row>
    <row r="4971" spans="1:47" x14ac:dyDescent="0.25">
      <c r="A4971" t="s">
        <v>6314</v>
      </c>
      <c r="B4971">
        <v>2025</v>
      </c>
      <c r="C4971">
        <v>3</v>
      </c>
      <c r="D4971" t="s">
        <v>48</v>
      </c>
      <c r="E4971" s="1">
        <v>45737</v>
      </c>
      <c r="F4971" s="1">
        <v>45752</v>
      </c>
      <c r="G4971">
        <v>15</v>
      </c>
      <c r="H4971">
        <v>9.5</v>
      </c>
      <c r="I4971" t="s">
        <v>49</v>
      </c>
      <c r="J4971" t="s">
        <v>239</v>
      </c>
      <c r="K4971" t="s">
        <v>240</v>
      </c>
      <c r="L4971">
        <v>3105.2</v>
      </c>
      <c r="M4971" t="s">
        <v>52</v>
      </c>
      <c r="N4971" t="s">
        <v>69</v>
      </c>
      <c r="O4971" t="s">
        <v>189</v>
      </c>
      <c r="P4971" t="s">
        <v>154</v>
      </c>
      <c r="Q4971" t="s">
        <v>70</v>
      </c>
      <c r="R4971" t="s">
        <v>613</v>
      </c>
      <c r="S4971" t="s">
        <v>161</v>
      </c>
      <c r="T4971" t="s">
        <v>95</v>
      </c>
      <c r="U4971" t="s">
        <v>103</v>
      </c>
      <c r="V4971">
        <v>38080</v>
      </c>
      <c r="W4971">
        <v>27758</v>
      </c>
      <c r="X4971">
        <v>6</v>
      </c>
      <c r="Y4971">
        <v>12.5</v>
      </c>
      <c r="Z4971">
        <v>29805.07</v>
      </c>
      <c r="AB4971">
        <v>22.4</v>
      </c>
      <c r="AC4971">
        <v>667633.56999999995</v>
      </c>
      <c r="AD4971">
        <v>7679574.3399999999</v>
      </c>
      <c r="AE4971">
        <v>283.07</v>
      </c>
      <c r="AF4971">
        <v>2173857108.4200001</v>
      </c>
      <c r="AG4971">
        <v>53709.88</v>
      </c>
      <c r="AH4971">
        <v>1.6</v>
      </c>
      <c r="AI4971">
        <v>26661.53</v>
      </c>
      <c r="AJ4971">
        <v>22.95</v>
      </c>
      <c r="AK4971">
        <v>1762462.31</v>
      </c>
      <c r="AL4971">
        <v>0.313</v>
      </c>
      <c r="AM4971">
        <v>24037.07</v>
      </c>
      <c r="AN4971">
        <v>778.1</v>
      </c>
      <c r="AO4971">
        <v>603.09</v>
      </c>
      <c r="AP4971">
        <v>469264.33</v>
      </c>
      <c r="AQ4971">
        <v>1241306.3799999999</v>
      </c>
      <c r="AR4971" t="s">
        <v>61</v>
      </c>
      <c r="AS4971" t="s">
        <v>61</v>
      </c>
      <c r="AT4971" t="s">
        <v>62</v>
      </c>
      <c r="AU4971" t="s">
        <v>63</v>
      </c>
    </row>
    <row r="4972" spans="1:47" x14ac:dyDescent="0.25">
      <c r="A4972" t="s">
        <v>6315</v>
      </c>
      <c r="B4972">
        <v>2024</v>
      </c>
      <c r="C4972">
        <v>9</v>
      </c>
      <c r="D4972" t="s">
        <v>89</v>
      </c>
      <c r="E4972" s="1">
        <v>45554</v>
      </c>
      <c r="F4972" s="1">
        <v>45566</v>
      </c>
      <c r="G4972">
        <v>12</v>
      </c>
      <c r="H4972">
        <v>5.4</v>
      </c>
      <c r="I4972" t="s">
        <v>65</v>
      </c>
      <c r="J4972" t="s">
        <v>50</v>
      </c>
      <c r="K4972" t="s">
        <v>51</v>
      </c>
      <c r="L4972">
        <v>2709</v>
      </c>
      <c r="M4972" t="s">
        <v>52</v>
      </c>
      <c r="N4972" t="s">
        <v>53</v>
      </c>
      <c r="O4972" t="s">
        <v>107</v>
      </c>
      <c r="P4972" t="s">
        <v>70</v>
      </c>
      <c r="Q4972" t="s">
        <v>164</v>
      </c>
      <c r="R4972" t="s">
        <v>2001</v>
      </c>
      <c r="S4972" t="s">
        <v>170</v>
      </c>
      <c r="T4972" t="s">
        <v>131</v>
      </c>
      <c r="U4972" t="s">
        <v>96</v>
      </c>
      <c r="V4972">
        <v>104344</v>
      </c>
      <c r="W4972">
        <v>67920</v>
      </c>
      <c r="X4972">
        <v>11.1</v>
      </c>
      <c r="Y4972">
        <v>11.4</v>
      </c>
      <c r="Z4972">
        <v>88536.91</v>
      </c>
      <c r="AB4972">
        <v>22.33</v>
      </c>
      <c r="AC4972">
        <v>1977029.2</v>
      </c>
      <c r="AD4972">
        <v>4707507.5</v>
      </c>
      <c r="AE4972">
        <v>281.08</v>
      </c>
      <c r="AF4972">
        <v>1323186208.0999999</v>
      </c>
      <c r="AG4972">
        <v>83729.64</v>
      </c>
      <c r="AH4972">
        <v>1.9</v>
      </c>
      <c r="AI4972">
        <v>34222.449999999997</v>
      </c>
      <c r="AJ4972">
        <v>22.12</v>
      </c>
      <c r="AK4972">
        <v>0</v>
      </c>
      <c r="AL4972">
        <v>0.23300000000000001</v>
      </c>
      <c r="AM4972">
        <v>10968.49</v>
      </c>
      <c r="AN4972">
        <v>223.9</v>
      </c>
      <c r="AO4972">
        <v>564.19000000000005</v>
      </c>
      <c r="AP4972">
        <v>126322.14</v>
      </c>
      <c r="AQ4972">
        <v>2232271.92</v>
      </c>
      <c r="AR4972" t="s">
        <v>61</v>
      </c>
      <c r="AS4972" t="s">
        <v>61</v>
      </c>
      <c r="AT4972" t="s">
        <v>62</v>
      </c>
      <c r="AU4972" t="s">
        <v>63</v>
      </c>
    </row>
    <row r="4973" spans="1:47" x14ac:dyDescent="0.25">
      <c r="A4973" t="s">
        <v>6316</v>
      </c>
      <c r="B4973">
        <v>2021</v>
      </c>
      <c r="C4973">
        <v>9</v>
      </c>
      <c r="D4973" t="s">
        <v>89</v>
      </c>
      <c r="E4973" s="1">
        <v>44443</v>
      </c>
      <c r="F4973" s="1">
        <v>44449</v>
      </c>
      <c r="G4973">
        <v>6</v>
      </c>
      <c r="H4973">
        <v>3</v>
      </c>
      <c r="I4973" t="s">
        <v>65</v>
      </c>
      <c r="J4973" t="s">
        <v>50</v>
      </c>
      <c r="K4973" t="s">
        <v>183</v>
      </c>
      <c r="L4973">
        <v>2710.19</v>
      </c>
      <c r="M4973" t="s">
        <v>52</v>
      </c>
      <c r="N4973" t="s">
        <v>69</v>
      </c>
      <c r="O4973" t="s">
        <v>54</v>
      </c>
      <c r="P4973" t="s">
        <v>82</v>
      </c>
      <c r="Q4973" t="s">
        <v>257</v>
      </c>
      <c r="R4973" t="s">
        <v>1763</v>
      </c>
      <c r="S4973" t="s">
        <v>186</v>
      </c>
      <c r="T4973" t="s">
        <v>162</v>
      </c>
      <c r="U4973" t="s">
        <v>60</v>
      </c>
      <c r="V4973">
        <v>111733</v>
      </c>
      <c r="W4973">
        <v>77418</v>
      </c>
      <c r="X4973">
        <v>21.7</v>
      </c>
      <c r="Y4973">
        <v>11.5</v>
      </c>
      <c r="Z4973">
        <v>88087.17</v>
      </c>
      <c r="AB4973">
        <v>33.18</v>
      </c>
      <c r="AC4973">
        <v>2922732.3</v>
      </c>
      <c r="AD4973">
        <v>44715690.109999999</v>
      </c>
      <c r="AE4973">
        <v>173.82</v>
      </c>
      <c r="AF4973">
        <v>7772481254.9200001</v>
      </c>
      <c r="AG4973">
        <v>195126.17</v>
      </c>
      <c r="AH4973">
        <v>0</v>
      </c>
      <c r="AI4973">
        <v>0</v>
      </c>
      <c r="AJ4973">
        <v>4</v>
      </c>
      <c r="AK4973">
        <v>0</v>
      </c>
      <c r="AL4973">
        <v>0.22700000000000001</v>
      </c>
      <c r="AM4973">
        <v>101504.62</v>
      </c>
      <c r="AN4973">
        <v>222.3</v>
      </c>
      <c r="AO4973">
        <v>574.30999999999995</v>
      </c>
      <c r="AP4973">
        <v>127669.11</v>
      </c>
      <c r="AQ4973">
        <v>3347032.2</v>
      </c>
      <c r="AR4973" t="s">
        <v>61</v>
      </c>
      <c r="AS4973" t="s">
        <v>61</v>
      </c>
      <c r="AT4973" t="s">
        <v>62</v>
      </c>
      <c r="AU4973" t="s">
        <v>63</v>
      </c>
    </row>
    <row r="4974" spans="1:47" x14ac:dyDescent="0.25">
      <c r="A4974" t="s">
        <v>6317</v>
      </c>
      <c r="B4974">
        <v>2025</v>
      </c>
      <c r="C4974">
        <v>6</v>
      </c>
      <c r="D4974" t="s">
        <v>77</v>
      </c>
      <c r="E4974" s="1">
        <v>45824</v>
      </c>
      <c r="F4974" s="1">
        <v>45844</v>
      </c>
      <c r="G4974">
        <v>20</v>
      </c>
      <c r="H4974">
        <v>3.7</v>
      </c>
      <c r="I4974" t="s">
        <v>49</v>
      </c>
      <c r="J4974" t="s">
        <v>78</v>
      </c>
      <c r="K4974" t="s">
        <v>105</v>
      </c>
      <c r="L4974">
        <v>1201.9000000000001</v>
      </c>
      <c r="M4974" t="s">
        <v>80</v>
      </c>
      <c r="N4974" t="s">
        <v>106</v>
      </c>
      <c r="O4974" t="s">
        <v>54</v>
      </c>
      <c r="P4974" t="s">
        <v>201</v>
      </c>
      <c r="Q4974" t="s">
        <v>226</v>
      </c>
      <c r="R4974" t="s">
        <v>1204</v>
      </c>
      <c r="S4974" t="s">
        <v>85</v>
      </c>
      <c r="T4974" t="s">
        <v>59</v>
      </c>
      <c r="U4974" t="s">
        <v>75</v>
      </c>
      <c r="V4974">
        <v>51147</v>
      </c>
      <c r="W4974">
        <v>33609</v>
      </c>
      <c r="X4974">
        <v>14.2</v>
      </c>
      <c r="Y4974">
        <v>13.9</v>
      </c>
      <c r="Z4974">
        <v>46438.65</v>
      </c>
      <c r="AB4974">
        <v>30.8</v>
      </c>
      <c r="AC4974">
        <v>1430310.42</v>
      </c>
      <c r="AD4974">
        <v>29782499.399999999</v>
      </c>
      <c r="AE4974">
        <v>277.10000000000002</v>
      </c>
      <c r="AF4974">
        <v>8252730583.7399998</v>
      </c>
      <c r="AG4974">
        <v>136857.56</v>
      </c>
      <c r="AI4974">
        <v>0</v>
      </c>
      <c r="AJ4974">
        <v>15.15</v>
      </c>
      <c r="AK4974">
        <v>4512048.66</v>
      </c>
      <c r="AL4974">
        <v>0.17699999999999999</v>
      </c>
      <c r="AM4974">
        <v>52715.02</v>
      </c>
      <c r="AN4974">
        <v>1010.4</v>
      </c>
      <c r="AO4974">
        <v>473.42</v>
      </c>
      <c r="AP4974">
        <v>478343.57</v>
      </c>
      <c r="AQ4974">
        <v>2098226.5699999998</v>
      </c>
      <c r="AR4974" t="s">
        <v>61</v>
      </c>
      <c r="AS4974" t="s">
        <v>61</v>
      </c>
      <c r="AT4974" t="s">
        <v>293</v>
      </c>
      <c r="AU4974" t="s">
        <v>63</v>
      </c>
    </row>
    <row r="4975" spans="1:47" x14ac:dyDescent="0.25">
      <c r="A4975" t="s">
        <v>6318</v>
      </c>
      <c r="B4975">
        <v>2023</v>
      </c>
      <c r="C4975">
        <v>12</v>
      </c>
      <c r="D4975" t="s">
        <v>119</v>
      </c>
      <c r="E4975" s="1">
        <v>45261</v>
      </c>
      <c r="F4975" s="1">
        <v>45286</v>
      </c>
      <c r="G4975">
        <v>25</v>
      </c>
      <c r="H4975">
        <v>6.1</v>
      </c>
      <c r="I4975" t="s">
        <v>65</v>
      </c>
      <c r="J4975" t="s">
        <v>66</v>
      </c>
      <c r="K4975" t="s">
        <v>67</v>
      </c>
      <c r="L4975">
        <v>8479.8989999999994</v>
      </c>
      <c r="M4975" t="s">
        <v>68</v>
      </c>
      <c r="N4975" t="s">
        <v>81</v>
      </c>
      <c r="O4975" t="s">
        <v>189</v>
      </c>
      <c r="P4975" t="s">
        <v>92</v>
      </c>
      <c r="Q4975" t="s">
        <v>204</v>
      </c>
      <c r="R4975" t="s">
        <v>3058</v>
      </c>
      <c r="S4975" t="s">
        <v>73</v>
      </c>
      <c r="T4975" t="s">
        <v>131</v>
      </c>
      <c r="U4975" t="s">
        <v>103</v>
      </c>
      <c r="V4975">
        <v>7605</v>
      </c>
      <c r="W4975">
        <v>5003</v>
      </c>
      <c r="X4975">
        <v>12.1</v>
      </c>
      <c r="Y4975">
        <v>15.7</v>
      </c>
      <c r="Z4975">
        <v>6515</v>
      </c>
      <c r="AB4975">
        <v>34.33</v>
      </c>
      <c r="AC4975">
        <v>223659.95</v>
      </c>
      <c r="AD4975">
        <v>7519873.5999999996</v>
      </c>
      <c r="AE4975">
        <v>284.86</v>
      </c>
      <c r="AF4975">
        <v>2142111193.7</v>
      </c>
      <c r="AG4975">
        <v>54782.33</v>
      </c>
      <c r="AH4975">
        <v>0.4</v>
      </c>
      <c r="AJ4975">
        <v>19.62</v>
      </c>
      <c r="AK4975">
        <v>0</v>
      </c>
      <c r="AL4975">
        <v>0.24199999999999999</v>
      </c>
      <c r="AM4975">
        <v>18198.09</v>
      </c>
      <c r="AN4975">
        <v>578.9</v>
      </c>
      <c r="AO4975">
        <v>597.65</v>
      </c>
      <c r="AP4975">
        <v>345979.58</v>
      </c>
      <c r="AQ4975">
        <v>655918.01</v>
      </c>
      <c r="AR4975" t="s">
        <v>61</v>
      </c>
      <c r="AS4975" t="s">
        <v>61</v>
      </c>
      <c r="AT4975" t="s">
        <v>62</v>
      </c>
      <c r="AU4975" t="s">
        <v>63</v>
      </c>
    </row>
    <row r="4976" spans="1:47" x14ac:dyDescent="0.25">
      <c r="A4976" t="s">
        <v>6319</v>
      </c>
      <c r="B4976">
        <v>2023</v>
      </c>
      <c r="C4976">
        <v>10</v>
      </c>
      <c r="D4976" t="s">
        <v>119</v>
      </c>
      <c r="E4976" s="1">
        <v>45217</v>
      </c>
      <c r="F4976" s="1">
        <v>45234</v>
      </c>
      <c r="G4976">
        <v>17</v>
      </c>
      <c r="H4976">
        <v>3.3</v>
      </c>
      <c r="I4976" t="s">
        <v>65</v>
      </c>
      <c r="J4976" t="s">
        <v>50</v>
      </c>
      <c r="K4976" t="s">
        <v>51</v>
      </c>
      <c r="L4976">
        <v>2709</v>
      </c>
      <c r="M4976" t="s">
        <v>90</v>
      </c>
      <c r="N4976" t="s">
        <v>69</v>
      </c>
      <c r="O4976" t="s">
        <v>54</v>
      </c>
      <c r="P4976" t="s">
        <v>128</v>
      </c>
      <c r="Q4976" t="s">
        <v>230</v>
      </c>
      <c r="R4976" t="s">
        <v>533</v>
      </c>
      <c r="S4976" t="s">
        <v>58</v>
      </c>
      <c r="T4976" t="s">
        <v>131</v>
      </c>
      <c r="U4976" t="s">
        <v>60</v>
      </c>
      <c r="V4976">
        <v>279587</v>
      </c>
      <c r="W4976">
        <v>157659</v>
      </c>
      <c r="X4976">
        <v>16.5</v>
      </c>
      <c r="Y4976">
        <v>10.199999999999999</v>
      </c>
      <c r="Z4976">
        <v>227495.11</v>
      </c>
      <c r="AB4976">
        <v>32.159999999999997</v>
      </c>
      <c r="AC4976">
        <v>7316242.7400000002</v>
      </c>
      <c r="AD4976">
        <v>11720548.07</v>
      </c>
      <c r="AE4976">
        <v>287.61</v>
      </c>
      <c r="AF4976">
        <v>3370946830.4099998</v>
      </c>
      <c r="AG4976">
        <v>161419.03</v>
      </c>
      <c r="AH4976">
        <v>1.9</v>
      </c>
      <c r="AI4976">
        <v>45456.639999999999</v>
      </c>
      <c r="AJ4976">
        <v>8.4600000000000009</v>
      </c>
      <c r="AK4976">
        <v>0</v>
      </c>
      <c r="AL4976">
        <v>0.253</v>
      </c>
      <c r="AM4976">
        <v>29652.99</v>
      </c>
      <c r="AN4976">
        <v>780.4</v>
      </c>
      <c r="AO4976">
        <v>431.2</v>
      </c>
      <c r="AP4976">
        <v>336508.48</v>
      </c>
      <c r="AQ4976">
        <v>7889279.8799999999</v>
      </c>
      <c r="AR4976" t="s">
        <v>61</v>
      </c>
      <c r="AS4976" t="s">
        <v>61</v>
      </c>
      <c r="AT4976" t="s">
        <v>62</v>
      </c>
      <c r="AU4976" t="s">
        <v>63</v>
      </c>
    </row>
    <row r="4977" spans="1:47" x14ac:dyDescent="0.25">
      <c r="A4977" t="s">
        <v>6320</v>
      </c>
      <c r="B4977">
        <v>2022</v>
      </c>
      <c r="C4977">
        <v>1</v>
      </c>
      <c r="D4977" t="s">
        <v>48</v>
      </c>
      <c r="E4977" s="1">
        <v>44582</v>
      </c>
      <c r="F4977" s="1">
        <v>44594</v>
      </c>
      <c r="G4977">
        <v>12</v>
      </c>
      <c r="H4977">
        <v>13.4</v>
      </c>
      <c r="I4977" t="s">
        <v>49</v>
      </c>
      <c r="J4977" t="s">
        <v>50</v>
      </c>
      <c r="K4977" t="s">
        <v>51</v>
      </c>
      <c r="L4977">
        <v>2709</v>
      </c>
      <c r="M4977" t="s">
        <v>52</v>
      </c>
      <c r="N4977" t="s">
        <v>106</v>
      </c>
      <c r="O4977" t="s">
        <v>107</v>
      </c>
      <c r="P4977" t="s">
        <v>93</v>
      </c>
      <c r="Q4977" t="s">
        <v>56</v>
      </c>
      <c r="R4977" t="s">
        <v>241</v>
      </c>
      <c r="S4977" t="s">
        <v>58</v>
      </c>
      <c r="T4977" t="s">
        <v>148</v>
      </c>
      <c r="U4977" t="s">
        <v>213</v>
      </c>
      <c r="V4977">
        <v>248462</v>
      </c>
      <c r="W4977">
        <v>158465</v>
      </c>
      <c r="X4977">
        <v>22.2</v>
      </c>
      <c r="Y4977">
        <v>14.8</v>
      </c>
      <c r="Z4977">
        <v>233927.94</v>
      </c>
      <c r="AB4977">
        <v>13.43</v>
      </c>
      <c r="AC4977">
        <v>3141652.23</v>
      </c>
      <c r="AD4977">
        <v>13754962.869999999</v>
      </c>
      <c r="AE4977">
        <v>213.34</v>
      </c>
      <c r="AF4977">
        <v>2934483778.6900001</v>
      </c>
      <c r="AG4977">
        <v>231554.55</v>
      </c>
      <c r="AH4977">
        <v>0.9</v>
      </c>
      <c r="AI4977">
        <v>12979.63</v>
      </c>
      <c r="AJ4977">
        <v>22.14</v>
      </c>
      <c r="AK4977">
        <v>3045348.78</v>
      </c>
      <c r="AL4977">
        <v>0.27700000000000002</v>
      </c>
      <c r="AM4977">
        <v>38101.25</v>
      </c>
      <c r="AN4977">
        <v>410.4</v>
      </c>
      <c r="AO4977">
        <v>624.94000000000005</v>
      </c>
      <c r="AP4977">
        <v>256475.38</v>
      </c>
      <c r="AQ4977">
        <v>3680763.04</v>
      </c>
      <c r="AR4977" t="s">
        <v>61</v>
      </c>
      <c r="AS4977" t="s">
        <v>61</v>
      </c>
      <c r="AT4977" t="s">
        <v>62</v>
      </c>
      <c r="AU4977" t="s">
        <v>63</v>
      </c>
    </row>
    <row r="4978" spans="1:47" x14ac:dyDescent="0.25">
      <c r="A4978" t="s">
        <v>6321</v>
      </c>
      <c r="B4978">
        <v>2022</v>
      </c>
      <c r="C4978">
        <v>1</v>
      </c>
      <c r="D4978" t="s">
        <v>48</v>
      </c>
      <c r="E4978" s="1">
        <v>44566</v>
      </c>
      <c r="F4978" s="1">
        <v>44575</v>
      </c>
      <c r="G4978">
        <v>9</v>
      </c>
      <c r="H4978">
        <v>4.8</v>
      </c>
      <c r="I4978" t="s">
        <v>49</v>
      </c>
      <c r="J4978" t="s">
        <v>50</v>
      </c>
      <c r="K4978" t="s">
        <v>51</v>
      </c>
      <c r="L4978">
        <v>2709</v>
      </c>
      <c r="M4978" t="s">
        <v>114</v>
      </c>
      <c r="N4978" t="s">
        <v>106</v>
      </c>
      <c r="O4978" t="s">
        <v>107</v>
      </c>
      <c r="P4978" t="s">
        <v>140</v>
      </c>
      <c r="Q4978" t="s">
        <v>100</v>
      </c>
      <c r="R4978" t="s">
        <v>2427</v>
      </c>
      <c r="S4978" t="s">
        <v>58</v>
      </c>
      <c r="T4978" t="s">
        <v>59</v>
      </c>
      <c r="U4978" t="s">
        <v>166</v>
      </c>
      <c r="V4978">
        <v>321562</v>
      </c>
      <c r="W4978">
        <v>185108</v>
      </c>
      <c r="X4978">
        <v>20.100000000000001</v>
      </c>
      <c r="Y4978">
        <v>14.2</v>
      </c>
      <c r="Z4978">
        <v>294564.99</v>
      </c>
      <c r="AB4978">
        <v>32.020000000000003</v>
      </c>
      <c r="AC4978">
        <v>9431970.9800000004</v>
      </c>
      <c r="AD4978">
        <v>23747829.489999998</v>
      </c>
      <c r="AE4978">
        <v>210.85</v>
      </c>
      <c r="AF4978">
        <v>5007229847.9700003</v>
      </c>
      <c r="AG4978">
        <v>245229.84</v>
      </c>
      <c r="AH4978">
        <v>0</v>
      </c>
      <c r="AI4978">
        <v>0</v>
      </c>
      <c r="AJ4978">
        <v>4.29</v>
      </c>
      <c r="AK4978">
        <v>1018781.89</v>
      </c>
      <c r="AL4978">
        <v>0.161</v>
      </c>
      <c r="AM4978">
        <v>38234.01</v>
      </c>
      <c r="AN4978">
        <v>366.8</v>
      </c>
      <c r="AO4978">
        <v>639.88</v>
      </c>
      <c r="AP4978">
        <v>234707.98</v>
      </c>
      <c r="AQ4978">
        <v>9950142.8100000005</v>
      </c>
      <c r="AR4978" t="s">
        <v>61</v>
      </c>
      <c r="AS4978" t="s">
        <v>61</v>
      </c>
      <c r="AT4978" t="s">
        <v>62</v>
      </c>
      <c r="AU4978" t="s">
        <v>63</v>
      </c>
    </row>
    <row r="4979" spans="1:47" x14ac:dyDescent="0.25">
      <c r="A4979" t="s">
        <v>6322</v>
      </c>
      <c r="B4979">
        <v>2022</v>
      </c>
      <c r="C4979">
        <v>9</v>
      </c>
      <c r="D4979" t="s">
        <v>89</v>
      </c>
      <c r="E4979" s="1">
        <v>44826</v>
      </c>
      <c r="F4979" s="1">
        <v>44852</v>
      </c>
      <c r="G4979">
        <v>26</v>
      </c>
      <c r="H4979">
        <v>1.2</v>
      </c>
      <c r="I4979" t="s">
        <v>49</v>
      </c>
      <c r="J4979" t="s">
        <v>78</v>
      </c>
      <c r="K4979" t="s">
        <v>211</v>
      </c>
      <c r="L4979">
        <v>1701.99</v>
      </c>
      <c r="M4979" t="s">
        <v>114</v>
      </c>
      <c r="N4979" t="s">
        <v>53</v>
      </c>
      <c r="O4979" t="s">
        <v>54</v>
      </c>
      <c r="P4979" t="s">
        <v>131</v>
      </c>
      <c r="Q4979" t="s">
        <v>82</v>
      </c>
      <c r="R4979" t="s">
        <v>960</v>
      </c>
      <c r="S4979" t="s">
        <v>85</v>
      </c>
      <c r="T4979" t="s">
        <v>95</v>
      </c>
      <c r="U4979" t="s">
        <v>259</v>
      </c>
      <c r="V4979">
        <v>53858</v>
      </c>
      <c r="W4979">
        <v>34897</v>
      </c>
      <c r="X4979">
        <v>5.6</v>
      </c>
      <c r="Y4979">
        <v>10.7</v>
      </c>
      <c r="Z4979">
        <v>50350.73</v>
      </c>
      <c r="AB4979">
        <v>12.1</v>
      </c>
      <c r="AC4979">
        <v>609243.82999999996</v>
      </c>
      <c r="AD4979">
        <v>46125800.25</v>
      </c>
      <c r="AE4979">
        <v>216.85</v>
      </c>
      <c r="AF4979">
        <v>10002379784.209999</v>
      </c>
      <c r="AG4979">
        <v>29596.26</v>
      </c>
      <c r="AH4979">
        <v>0</v>
      </c>
      <c r="AI4979">
        <v>0</v>
      </c>
      <c r="AJ4979">
        <v>2.37</v>
      </c>
      <c r="AK4979">
        <v>1093181.47</v>
      </c>
      <c r="AL4979">
        <v>7.4999999999999997E-2</v>
      </c>
      <c r="AM4979">
        <v>34594.35</v>
      </c>
      <c r="AN4979">
        <v>441.8</v>
      </c>
      <c r="AO4979">
        <v>594.83000000000004</v>
      </c>
      <c r="AP4979">
        <v>262795.89</v>
      </c>
      <c r="AQ4979">
        <v>936230.33</v>
      </c>
      <c r="AR4979" t="s">
        <v>61</v>
      </c>
      <c r="AS4979" t="s">
        <v>61</v>
      </c>
      <c r="AT4979" t="s">
        <v>62</v>
      </c>
      <c r="AU4979" t="s">
        <v>63</v>
      </c>
    </row>
    <row r="4980" spans="1:47" x14ac:dyDescent="0.25">
      <c r="A4980" t="s">
        <v>6323</v>
      </c>
      <c r="B4980">
        <v>2020</v>
      </c>
      <c r="C4980">
        <v>2</v>
      </c>
      <c r="D4980" t="s">
        <v>48</v>
      </c>
      <c r="E4980" s="1">
        <v>43888</v>
      </c>
      <c r="F4980" s="1">
        <v>43902</v>
      </c>
      <c r="G4980">
        <v>14</v>
      </c>
      <c r="H4980">
        <v>15.9</v>
      </c>
      <c r="I4980" t="s">
        <v>65</v>
      </c>
      <c r="J4980" t="s">
        <v>50</v>
      </c>
      <c r="K4980" t="s">
        <v>120</v>
      </c>
      <c r="L4980">
        <v>2710.1921000000002</v>
      </c>
      <c r="M4980" t="s">
        <v>52</v>
      </c>
      <c r="N4980" t="s">
        <v>53</v>
      </c>
      <c r="O4980" t="s">
        <v>200</v>
      </c>
      <c r="P4980" t="s">
        <v>184</v>
      </c>
      <c r="Q4980" t="s">
        <v>154</v>
      </c>
      <c r="R4980" t="s">
        <v>6324</v>
      </c>
      <c r="S4980" t="s">
        <v>123</v>
      </c>
      <c r="T4980" t="s">
        <v>102</v>
      </c>
      <c r="U4980" t="s">
        <v>143</v>
      </c>
      <c r="V4980">
        <v>34897</v>
      </c>
      <c r="W4980">
        <v>22725</v>
      </c>
      <c r="X4980">
        <v>9.3000000000000007</v>
      </c>
      <c r="Y4980">
        <v>15.8</v>
      </c>
      <c r="Z4980">
        <v>28036.85</v>
      </c>
      <c r="AB4980">
        <v>40.47</v>
      </c>
      <c r="AC4980">
        <v>1134651.32</v>
      </c>
      <c r="AD4980">
        <v>30737359.390000001</v>
      </c>
      <c r="AE4980">
        <v>164.91</v>
      </c>
      <c r="AF4980">
        <v>5068897937</v>
      </c>
      <c r="AG4980">
        <v>30264.66</v>
      </c>
      <c r="AH4980">
        <v>0.2</v>
      </c>
      <c r="AI4980">
        <v>2578.02</v>
      </c>
      <c r="AJ4980">
        <v>2.5299999999999998</v>
      </c>
      <c r="AK4980">
        <v>0</v>
      </c>
      <c r="AL4980">
        <v>0.10100000000000001</v>
      </c>
      <c r="AM4980">
        <v>31044.73</v>
      </c>
      <c r="AN4980">
        <v>609.6</v>
      </c>
      <c r="AO4980">
        <v>442.45</v>
      </c>
      <c r="AP4980">
        <v>269717.52</v>
      </c>
      <c r="AQ4980">
        <v>1468256.25</v>
      </c>
      <c r="AR4980" t="s">
        <v>61</v>
      </c>
      <c r="AS4980" t="s">
        <v>61</v>
      </c>
      <c r="AT4980" t="s">
        <v>62</v>
      </c>
      <c r="AU4980" t="s">
        <v>63</v>
      </c>
    </row>
    <row r="4981" spans="1:47" x14ac:dyDescent="0.25">
      <c r="A4981" t="s">
        <v>6325</v>
      </c>
      <c r="B4981">
        <v>2022</v>
      </c>
      <c r="C4981">
        <v>10</v>
      </c>
      <c r="D4981" t="s">
        <v>119</v>
      </c>
      <c r="E4981" s="1">
        <v>44854</v>
      </c>
      <c r="F4981" s="1">
        <v>44887</v>
      </c>
      <c r="G4981">
        <v>33</v>
      </c>
      <c r="H4981">
        <v>6.4</v>
      </c>
      <c r="I4981" t="s">
        <v>49</v>
      </c>
      <c r="J4981" t="s">
        <v>66</v>
      </c>
      <c r="K4981" t="s">
        <v>245</v>
      </c>
      <c r="L4981">
        <v>8905.9</v>
      </c>
      <c r="M4981" t="s">
        <v>52</v>
      </c>
      <c r="N4981" t="s">
        <v>168</v>
      </c>
      <c r="O4981" t="s">
        <v>99</v>
      </c>
      <c r="P4981" t="s">
        <v>159</v>
      </c>
      <c r="Q4981" t="s">
        <v>56</v>
      </c>
      <c r="R4981" t="s">
        <v>2539</v>
      </c>
      <c r="S4981" t="s">
        <v>137</v>
      </c>
      <c r="T4981" t="s">
        <v>102</v>
      </c>
      <c r="U4981" t="s">
        <v>132</v>
      </c>
      <c r="V4981">
        <v>12251</v>
      </c>
      <c r="W4981">
        <v>9053</v>
      </c>
      <c r="X4981">
        <v>4.3</v>
      </c>
      <c r="Y4981">
        <v>13.9</v>
      </c>
      <c r="Z4981">
        <v>9459.2199999999993</v>
      </c>
      <c r="AB4981">
        <v>18.2</v>
      </c>
      <c r="AC4981">
        <v>172157.8</v>
      </c>
      <c r="AD4981">
        <v>10205741.640000001</v>
      </c>
      <c r="AE4981">
        <v>214.49</v>
      </c>
      <c r="AF4981">
        <v>2189029524.3600001</v>
      </c>
      <c r="AG4981">
        <v>204614.65</v>
      </c>
      <c r="AH4981">
        <v>1.9</v>
      </c>
      <c r="AI4981">
        <v>65059.29</v>
      </c>
      <c r="AJ4981">
        <v>8.99</v>
      </c>
      <c r="AK4981">
        <v>917496.17</v>
      </c>
      <c r="AL4981">
        <v>6.9000000000000006E-2</v>
      </c>
      <c r="AM4981">
        <v>7041.96</v>
      </c>
      <c r="AN4981">
        <v>1345.2</v>
      </c>
      <c r="AO4981">
        <v>660.82</v>
      </c>
      <c r="AP4981">
        <v>888935.06</v>
      </c>
      <c r="AQ4981">
        <v>1337808.76</v>
      </c>
      <c r="AR4981" t="s">
        <v>61</v>
      </c>
      <c r="AS4981" t="s">
        <v>61</v>
      </c>
      <c r="AT4981" t="s">
        <v>62</v>
      </c>
      <c r="AU4981" t="s">
        <v>63</v>
      </c>
    </row>
    <row r="4982" spans="1:47" x14ac:dyDescent="0.25">
      <c r="A4982" t="s">
        <v>6326</v>
      </c>
      <c r="B4982">
        <v>2024</v>
      </c>
      <c r="C4982">
        <v>11</v>
      </c>
      <c r="D4982" t="s">
        <v>119</v>
      </c>
      <c r="E4982" s="1">
        <v>45620</v>
      </c>
      <c r="F4982" s="1">
        <v>45633</v>
      </c>
      <c r="G4982">
        <v>13</v>
      </c>
      <c r="H4982">
        <v>18</v>
      </c>
      <c r="I4982" t="s">
        <v>65</v>
      </c>
      <c r="J4982" t="s">
        <v>50</v>
      </c>
      <c r="K4982" t="s">
        <v>183</v>
      </c>
      <c r="L4982">
        <v>2710.19</v>
      </c>
      <c r="M4982" t="s">
        <v>68</v>
      </c>
      <c r="N4982" t="s">
        <v>69</v>
      </c>
      <c r="O4982" t="s">
        <v>200</v>
      </c>
      <c r="P4982" t="s">
        <v>92</v>
      </c>
      <c r="Q4982" t="s">
        <v>196</v>
      </c>
      <c r="R4982" t="s">
        <v>2251</v>
      </c>
      <c r="S4982" t="s">
        <v>186</v>
      </c>
      <c r="T4982" t="s">
        <v>95</v>
      </c>
      <c r="U4982" t="s">
        <v>259</v>
      </c>
      <c r="V4982">
        <v>144696</v>
      </c>
      <c r="W4982">
        <v>93917</v>
      </c>
      <c r="X4982">
        <v>6</v>
      </c>
      <c r="Y4982">
        <v>12.7</v>
      </c>
      <c r="Z4982">
        <v>116775.61</v>
      </c>
      <c r="AB4982">
        <v>19.559999999999999</v>
      </c>
      <c r="AC4982">
        <v>2284130.9300000002</v>
      </c>
      <c r="AD4982">
        <v>77853131.430000007</v>
      </c>
      <c r="AE4982">
        <v>279.39</v>
      </c>
      <c r="AF4982">
        <v>21751386390.23</v>
      </c>
      <c r="AG4982">
        <v>171841.43</v>
      </c>
      <c r="AH4982">
        <v>1.7</v>
      </c>
      <c r="AJ4982">
        <v>8.24</v>
      </c>
      <c r="AK4982">
        <v>0</v>
      </c>
      <c r="AL4982">
        <v>0.32</v>
      </c>
      <c r="AM4982">
        <v>249130.02</v>
      </c>
      <c r="AN4982">
        <v>560.4</v>
      </c>
      <c r="AO4982">
        <v>639.07000000000005</v>
      </c>
      <c r="AP4982">
        <v>358134.83</v>
      </c>
      <c r="AQ4982">
        <v>3079231.96</v>
      </c>
      <c r="AR4982" t="s">
        <v>61</v>
      </c>
      <c r="AS4982" t="s">
        <v>61</v>
      </c>
      <c r="AT4982" t="s">
        <v>62</v>
      </c>
      <c r="AU4982" t="s">
        <v>63</v>
      </c>
    </row>
    <row r="4983" spans="1:47" x14ac:dyDescent="0.25">
      <c r="A4983" t="s">
        <v>6327</v>
      </c>
      <c r="B4983">
        <v>2025</v>
      </c>
      <c r="C4983">
        <v>9</v>
      </c>
      <c r="D4983" t="s">
        <v>89</v>
      </c>
      <c r="E4983" s="1">
        <v>45919</v>
      </c>
      <c r="F4983" s="1">
        <v>45944</v>
      </c>
      <c r="G4983">
        <v>25</v>
      </c>
      <c r="H4983">
        <v>5.7</v>
      </c>
      <c r="I4983" t="s">
        <v>65</v>
      </c>
      <c r="J4983" t="s">
        <v>112</v>
      </c>
      <c r="K4983" t="s">
        <v>343</v>
      </c>
      <c r="L4983">
        <v>2523.1</v>
      </c>
      <c r="M4983" t="s">
        <v>98</v>
      </c>
      <c r="N4983" t="s">
        <v>168</v>
      </c>
      <c r="O4983" t="s">
        <v>99</v>
      </c>
      <c r="P4983" t="s">
        <v>82</v>
      </c>
      <c r="Q4983" t="s">
        <v>230</v>
      </c>
      <c r="R4983" t="s">
        <v>1055</v>
      </c>
      <c r="S4983" t="s">
        <v>130</v>
      </c>
      <c r="T4983" t="s">
        <v>131</v>
      </c>
      <c r="U4983" t="s">
        <v>75</v>
      </c>
      <c r="V4983">
        <v>68395</v>
      </c>
      <c r="W4983">
        <v>40249</v>
      </c>
      <c r="X4983">
        <v>6.9</v>
      </c>
      <c r="Y4983">
        <v>11.4</v>
      </c>
      <c r="Z4983">
        <v>57824.41</v>
      </c>
      <c r="AB4983">
        <v>41.72</v>
      </c>
      <c r="AC4983">
        <v>2412434.39</v>
      </c>
      <c r="AD4983">
        <v>23832330.579999998</v>
      </c>
      <c r="AE4983">
        <v>280.89999999999998</v>
      </c>
      <c r="AF4983">
        <v>6694501659.9200001</v>
      </c>
      <c r="AG4983">
        <v>233316.97</v>
      </c>
      <c r="AH4983">
        <v>0.3</v>
      </c>
      <c r="AI4983">
        <v>2651.05</v>
      </c>
      <c r="AJ4983">
        <v>22.57</v>
      </c>
      <c r="AK4983">
        <v>0</v>
      </c>
      <c r="AL4983">
        <v>0.17799999999999999</v>
      </c>
      <c r="AM4983">
        <v>42421.55</v>
      </c>
      <c r="AN4983">
        <v>1302.5999999999999</v>
      </c>
      <c r="AO4983">
        <v>478.65</v>
      </c>
      <c r="AP4983">
        <v>623489.49</v>
      </c>
      <c r="AQ4983">
        <v>3314313.45</v>
      </c>
      <c r="AR4983" t="s">
        <v>124</v>
      </c>
      <c r="AS4983" t="s">
        <v>61</v>
      </c>
      <c r="AT4983" t="s">
        <v>62</v>
      </c>
      <c r="AU4983" t="s">
        <v>63</v>
      </c>
    </row>
    <row r="4984" spans="1:47" x14ac:dyDescent="0.25">
      <c r="A4984" t="s">
        <v>6328</v>
      </c>
      <c r="B4984">
        <v>2021</v>
      </c>
      <c r="C4984">
        <v>2</v>
      </c>
      <c r="D4984" t="s">
        <v>48</v>
      </c>
      <c r="E4984" s="1">
        <v>44248</v>
      </c>
      <c r="F4984" s="1">
        <v>44257</v>
      </c>
      <c r="G4984">
        <v>9</v>
      </c>
      <c r="H4984">
        <v>16.3</v>
      </c>
      <c r="I4984" t="s">
        <v>65</v>
      </c>
      <c r="J4984" t="s">
        <v>50</v>
      </c>
      <c r="K4984" t="s">
        <v>51</v>
      </c>
      <c r="L4984">
        <v>2709</v>
      </c>
      <c r="M4984" t="s">
        <v>98</v>
      </c>
      <c r="N4984" t="s">
        <v>53</v>
      </c>
      <c r="O4984" t="s">
        <v>54</v>
      </c>
      <c r="P4984" t="s">
        <v>70</v>
      </c>
      <c r="Q4984" t="s">
        <v>146</v>
      </c>
      <c r="R4984" t="s">
        <v>2671</v>
      </c>
      <c r="S4984" t="s">
        <v>170</v>
      </c>
      <c r="T4984" t="s">
        <v>102</v>
      </c>
      <c r="U4984" t="s">
        <v>60</v>
      </c>
      <c r="V4984">
        <v>115528</v>
      </c>
      <c r="W4984">
        <v>82750</v>
      </c>
      <c r="X4984">
        <v>7.7</v>
      </c>
      <c r="Y4984">
        <v>15.8</v>
      </c>
      <c r="Z4984">
        <v>103407.99</v>
      </c>
      <c r="AB4984">
        <v>22.5</v>
      </c>
      <c r="AC4984">
        <v>2326679.77</v>
      </c>
      <c r="AD4984">
        <v>8682134.8399999999</v>
      </c>
      <c r="AE4984">
        <v>166.83</v>
      </c>
      <c r="AF4984">
        <v>1448440555.3599999</v>
      </c>
      <c r="AG4984">
        <v>174453.94</v>
      </c>
      <c r="AH4984">
        <v>0.4</v>
      </c>
      <c r="AI4984">
        <v>8544.6299999999992</v>
      </c>
      <c r="AJ4984">
        <v>7.77</v>
      </c>
      <c r="AK4984">
        <v>0</v>
      </c>
      <c r="AL4984">
        <v>0.153</v>
      </c>
      <c r="AM4984">
        <v>13283.67</v>
      </c>
      <c r="AN4984">
        <v>477.1</v>
      </c>
      <c r="AO4984">
        <v>739.24</v>
      </c>
      <c r="AP4984">
        <v>352691.4</v>
      </c>
      <c r="AQ4984">
        <v>2875653.41</v>
      </c>
      <c r="AR4984" t="s">
        <v>61</v>
      </c>
      <c r="AS4984" t="s">
        <v>61</v>
      </c>
      <c r="AT4984" t="s">
        <v>62</v>
      </c>
      <c r="AU4984" t="s">
        <v>63</v>
      </c>
    </row>
    <row r="4985" spans="1:47" x14ac:dyDescent="0.25">
      <c r="A4985" t="s">
        <v>6329</v>
      </c>
      <c r="B4985">
        <v>2020</v>
      </c>
      <c r="C4985">
        <v>2</v>
      </c>
      <c r="D4985" t="s">
        <v>48</v>
      </c>
      <c r="E4985" s="1">
        <v>43887</v>
      </c>
      <c r="F4985" s="1">
        <v>43911</v>
      </c>
      <c r="G4985">
        <v>24</v>
      </c>
      <c r="H4985">
        <v>8.1999999999999993</v>
      </c>
      <c r="I4985" t="s">
        <v>65</v>
      </c>
      <c r="J4985" t="s">
        <v>134</v>
      </c>
      <c r="K4985" t="s">
        <v>135</v>
      </c>
      <c r="L4985">
        <v>9999.0098999999991</v>
      </c>
      <c r="M4985" t="s">
        <v>114</v>
      </c>
      <c r="N4985" t="s">
        <v>81</v>
      </c>
      <c r="O4985" t="s">
        <v>54</v>
      </c>
      <c r="P4985" t="s">
        <v>92</v>
      </c>
      <c r="Q4985" t="s">
        <v>164</v>
      </c>
      <c r="R4985" t="s">
        <v>2003</v>
      </c>
      <c r="S4985" t="s">
        <v>137</v>
      </c>
      <c r="T4985" t="s">
        <v>162</v>
      </c>
      <c r="U4985" t="s">
        <v>60</v>
      </c>
      <c r="V4985">
        <v>17753</v>
      </c>
      <c r="W4985">
        <v>11835</v>
      </c>
      <c r="X4985">
        <v>15.4</v>
      </c>
      <c r="Y4985">
        <v>13.1</v>
      </c>
      <c r="Z4985">
        <v>14209.6</v>
      </c>
      <c r="AB4985">
        <v>32.729999999999997</v>
      </c>
      <c r="AC4985">
        <v>465080.21</v>
      </c>
      <c r="AD4985">
        <v>8205901.9000000004</v>
      </c>
      <c r="AE4985">
        <v>167.69</v>
      </c>
      <c r="AF4985">
        <v>1376047689.6099999</v>
      </c>
      <c r="AG4985">
        <v>189562.29</v>
      </c>
      <c r="AH4985">
        <v>0.4</v>
      </c>
      <c r="AI4985">
        <v>10881.46</v>
      </c>
      <c r="AJ4985">
        <v>3.77</v>
      </c>
      <c r="AK4985">
        <v>0</v>
      </c>
      <c r="AL4985">
        <v>0.182</v>
      </c>
      <c r="AM4985">
        <v>14934.74</v>
      </c>
      <c r="AN4985">
        <v>1202.7</v>
      </c>
      <c r="AO4985">
        <v>510.64</v>
      </c>
      <c r="AP4985">
        <v>614146.73</v>
      </c>
      <c r="AQ4985">
        <v>1294605.43</v>
      </c>
      <c r="AR4985" t="s">
        <v>124</v>
      </c>
      <c r="AS4985" t="s">
        <v>61</v>
      </c>
      <c r="AT4985" t="s">
        <v>62</v>
      </c>
      <c r="AU4985" t="s">
        <v>63</v>
      </c>
    </row>
    <row r="4986" spans="1:47" x14ac:dyDescent="0.25">
      <c r="A4986" t="s">
        <v>6330</v>
      </c>
      <c r="B4986">
        <v>2023</v>
      </c>
      <c r="C4986">
        <v>7</v>
      </c>
      <c r="D4986" t="s">
        <v>89</v>
      </c>
      <c r="E4986" s="1">
        <v>45113</v>
      </c>
      <c r="F4986" s="1">
        <v>45137</v>
      </c>
      <c r="G4986">
        <v>24</v>
      </c>
      <c r="H4986">
        <v>15.2</v>
      </c>
      <c r="I4986" t="s">
        <v>49</v>
      </c>
      <c r="J4986" t="s">
        <v>78</v>
      </c>
      <c r="K4986" t="s">
        <v>177</v>
      </c>
      <c r="L4986">
        <v>1001.99</v>
      </c>
      <c r="M4986" t="s">
        <v>114</v>
      </c>
      <c r="N4986" t="s">
        <v>168</v>
      </c>
      <c r="O4986" t="s">
        <v>91</v>
      </c>
      <c r="P4986" t="s">
        <v>140</v>
      </c>
      <c r="Q4986" t="s">
        <v>92</v>
      </c>
      <c r="R4986" t="s">
        <v>1772</v>
      </c>
      <c r="S4986" t="s">
        <v>130</v>
      </c>
      <c r="T4986" t="s">
        <v>59</v>
      </c>
      <c r="U4986" t="s">
        <v>132</v>
      </c>
      <c r="V4986">
        <v>93343</v>
      </c>
      <c r="W4986">
        <v>69056</v>
      </c>
      <c r="X4986">
        <v>10.4</v>
      </c>
      <c r="Y4986">
        <v>10.4</v>
      </c>
      <c r="Z4986">
        <v>76490.559999999998</v>
      </c>
      <c r="AB4986">
        <v>16.350000000000001</v>
      </c>
      <c r="AC4986">
        <v>1250620.6599999999</v>
      </c>
      <c r="AD4986">
        <v>33362887.559999999</v>
      </c>
      <c r="AE4986">
        <v>280.39</v>
      </c>
      <c r="AF4986">
        <v>9354620042.9500008</v>
      </c>
      <c r="AG4986">
        <v>138453.14000000001</v>
      </c>
      <c r="AH4986">
        <v>0</v>
      </c>
      <c r="AI4986">
        <v>0</v>
      </c>
      <c r="AJ4986">
        <v>11.07</v>
      </c>
      <c r="AK4986">
        <v>3693271.65</v>
      </c>
      <c r="AL4986">
        <v>0.23799999999999999</v>
      </c>
      <c r="AM4986">
        <v>79403.67</v>
      </c>
      <c r="AN4986">
        <v>925.6</v>
      </c>
      <c r="AO4986">
        <v>616.46</v>
      </c>
      <c r="AP4986">
        <v>570595.38</v>
      </c>
      <c r="AQ4986">
        <v>2039072.85</v>
      </c>
      <c r="AR4986" t="s">
        <v>61</v>
      </c>
      <c r="AS4986" t="s">
        <v>61</v>
      </c>
      <c r="AT4986" t="s">
        <v>62</v>
      </c>
      <c r="AU4986" t="s">
        <v>63</v>
      </c>
    </row>
    <row r="4987" spans="1:47" x14ac:dyDescent="0.25">
      <c r="A4987" t="s">
        <v>6331</v>
      </c>
      <c r="B4987">
        <v>2022</v>
      </c>
      <c r="C4987">
        <v>8</v>
      </c>
      <c r="D4987" t="s">
        <v>89</v>
      </c>
      <c r="E4987" s="1">
        <v>44802</v>
      </c>
      <c r="F4987" s="1">
        <v>44814</v>
      </c>
      <c r="G4987">
        <v>12</v>
      </c>
      <c r="H4987">
        <v>2.4</v>
      </c>
      <c r="I4987" t="s">
        <v>65</v>
      </c>
      <c r="J4987" t="s">
        <v>66</v>
      </c>
      <c r="K4987" t="s">
        <v>67</v>
      </c>
      <c r="L4987">
        <v>8479.8989999999994</v>
      </c>
      <c r="M4987" t="s">
        <v>114</v>
      </c>
      <c r="N4987" t="s">
        <v>69</v>
      </c>
      <c r="O4987" t="s">
        <v>200</v>
      </c>
      <c r="P4987" t="s">
        <v>82</v>
      </c>
      <c r="Q4987" t="s">
        <v>146</v>
      </c>
      <c r="R4987" t="s">
        <v>1300</v>
      </c>
      <c r="S4987" t="s">
        <v>73</v>
      </c>
      <c r="T4987" t="s">
        <v>74</v>
      </c>
      <c r="U4987" t="s">
        <v>110</v>
      </c>
      <c r="V4987">
        <v>3747</v>
      </c>
      <c r="W4987">
        <v>2614</v>
      </c>
      <c r="X4987">
        <v>8.1999999999999993</v>
      </c>
      <c r="Y4987">
        <v>14.4</v>
      </c>
      <c r="Z4987">
        <v>3380.14</v>
      </c>
      <c r="AB4987">
        <v>34.520000000000003</v>
      </c>
      <c r="AC4987">
        <v>116682.43</v>
      </c>
      <c r="AD4987">
        <v>2456043.5299999998</v>
      </c>
      <c r="AE4987">
        <v>214.8</v>
      </c>
      <c r="AF4987">
        <v>527558150.24000001</v>
      </c>
      <c r="AG4987">
        <v>185040.73</v>
      </c>
      <c r="AH4987">
        <v>0</v>
      </c>
      <c r="AI4987">
        <v>0</v>
      </c>
      <c r="AJ4987">
        <v>21.02</v>
      </c>
      <c r="AK4987">
        <v>0</v>
      </c>
      <c r="AL4987">
        <v>0.22500000000000001</v>
      </c>
      <c r="AM4987">
        <v>5526.1</v>
      </c>
      <c r="AN4987">
        <v>345</v>
      </c>
      <c r="AO4987">
        <v>439.1</v>
      </c>
      <c r="AP4987">
        <v>151489.5</v>
      </c>
      <c r="AQ4987">
        <v>458738.76</v>
      </c>
      <c r="AR4987" t="s">
        <v>61</v>
      </c>
      <c r="AS4987" t="s">
        <v>61</v>
      </c>
      <c r="AT4987" t="s">
        <v>62</v>
      </c>
      <c r="AU4987" t="s">
        <v>63</v>
      </c>
    </row>
    <row r="4988" spans="1:47" x14ac:dyDescent="0.25">
      <c r="A4988" t="s">
        <v>6332</v>
      </c>
      <c r="B4988">
        <v>2026</v>
      </c>
      <c r="C4988">
        <v>2</v>
      </c>
      <c r="D4988" t="s">
        <v>48</v>
      </c>
      <c r="E4988" s="1">
        <v>46060</v>
      </c>
      <c r="F4988" s="1">
        <v>46080</v>
      </c>
      <c r="G4988">
        <v>20</v>
      </c>
      <c r="H4988">
        <v>17.399999999999999</v>
      </c>
      <c r="I4988" t="s">
        <v>65</v>
      </c>
      <c r="J4988" t="s">
        <v>50</v>
      </c>
      <c r="K4988" t="s">
        <v>145</v>
      </c>
      <c r="L4988">
        <v>2710.19</v>
      </c>
      <c r="M4988" t="s">
        <v>114</v>
      </c>
      <c r="N4988" t="s">
        <v>53</v>
      </c>
      <c r="O4988" t="s">
        <v>189</v>
      </c>
      <c r="P4988" t="s">
        <v>184</v>
      </c>
      <c r="Q4988" t="s">
        <v>174</v>
      </c>
      <c r="R4988" t="s">
        <v>5290</v>
      </c>
      <c r="S4988" t="s">
        <v>170</v>
      </c>
      <c r="T4988" t="s">
        <v>187</v>
      </c>
      <c r="U4988" t="s">
        <v>110</v>
      </c>
      <c r="V4988">
        <v>116964</v>
      </c>
      <c r="W4988">
        <v>73183</v>
      </c>
      <c r="X4988">
        <v>17</v>
      </c>
      <c r="Y4988">
        <v>12.9</v>
      </c>
      <c r="Z4988">
        <v>108274.54</v>
      </c>
      <c r="AB4988">
        <v>19.09</v>
      </c>
      <c r="AC4988">
        <v>2066960.97</v>
      </c>
      <c r="AD4988">
        <v>48644502.590000004</v>
      </c>
      <c r="AE4988">
        <v>279.85000000000002</v>
      </c>
      <c r="AF4988">
        <v>13613164049.809999</v>
      </c>
      <c r="AG4988">
        <v>97537.34</v>
      </c>
      <c r="AH4988">
        <v>2.2000000000000002</v>
      </c>
      <c r="AI4988">
        <v>64880.33</v>
      </c>
      <c r="AJ4988">
        <v>21.28</v>
      </c>
      <c r="AK4988">
        <v>0</v>
      </c>
      <c r="AL4988">
        <v>0.107</v>
      </c>
      <c r="AM4988">
        <v>52049.62</v>
      </c>
      <c r="AN4988">
        <v>775.5</v>
      </c>
      <c r="AO4988">
        <v>567.63</v>
      </c>
      <c r="AP4988">
        <v>440197.07</v>
      </c>
      <c r="AQ4988">
        <v>2721625.33</v>
      </c>
      <c r="AR4988" t="s">
        <v>61</v>
      </c>
      <c r="AS4988" t="s">
        <v>61</v>
      </c>
      <c r="AT4988" t="s">
        <v>62</v>
      </c>
      <c r="AU4988" t="s">
        <v>63</v>
      </c>
    </row>
    <row r="4989" spans="1:47" x14ac:dyDescent="0.25">
      <c r="A4989" t="s">
        <v>6333</v>
      </c>
      <c r="B4989">
        <v>2021</v>
      </c>
      <c r="C4989">
        <v>6</v>
      </c>
      <c r="D4989" t="s">
        <v>77</v>
      </c>
      <c r="E4989" s="1">
        <v>44365</v>
      </c>
      <c r="F4989" s="1">
        <v>44375</v>
      </c>
      <c r="G4989">
        <v>10</v>
      </c>
      <c r="H4989">
        <v>11.8</v>
      </c>
      <c r="I4989" t="s">
        <v>65</v>
      </c>
      <c r="J4989" t="s">
        <v>78</v>
      </c>
      <c r="K4989" t="s">
        <v>105</v>
      </c>
      <c r="L4989">
        <v>1201.9000000000001</v>
      </c>
      <c r="M4989" t="s">
        <v>80</v>
      </c>
      <c r="N4989" t="s">
        <v>106</v>
      </c>
      <c r="O4989" t="s">
        <v>99</v>
      </c>
      <c r="P4989" t="s">
        <v>82</v>
      </c>
      <c r="Q4989" t="s">
        <v>154</v>
      </c>
      <c r="R4989" t="s">
        <v>1644</v>
      </c>
      <c r="S4989" t="s">
        <v>85</v>
      </c>
      <c r="T4989" t="s">
        <v>74</v>
      </c>
      <c r="U4989" t="s">
        <v>166</v>
      </c>
      <c r="V4989">
        <v>42335</v>
      </c>
      <c r="W4989">
        <v>27790</v>
      </c>
      <c r="X4989">
        <v>17.5</v>
      </c>
      <c r="Y4989">
        <v>11</v>
      </c>
      <c r="Z4989">
        <v>37049.58</v>
      </c>
      <c r="AB4989">
        <v>20.99</v>
      </c>
      <c r="AC4989">
        <v>777670.68</v>
      </c>
      <c r="AD4989">
        <v>39730858.100000001</v>
      </c>
      <c r="AE4989">
        <v>165.33</v>
      </c>
      <c r="AF4989">
        <v>6568702769.6700001</v>
      </c>
      <c r="AG4989">
        <v>76655.31</v>
      </c>
      <c r="AH4989">
        <v>0</v>
      </c>
      <c r="AI4989">
        <v>0</v>
      </c>
      <c r="AJ4989">
        <v>18.28</v>
      </c>
      <c r="AK4989">
        <v>0</v>
      </c>
      <c r="AL4989">
        <v>0.29399999999999998</v>
      </c>
      <c r="AM4989">
        <v>116808.72</v>
      </c>
      <c r="AN4989">
        <v>193.2</v>
      </c>
      <c r="AO4989">
        <v>470.49</v>
      </c>
      <c r="AP4989">
        <v>90898.67</v>
      </c>
      <c r="AQ4989">
        <v>1062033.3799999999</v>
      </c>
      <c r="AR4989" t="s">
        <v>61</v>
      </c>
      <c r="AS4989" t="s">
        <v>61</v>
      </c>
      <c r="AT4989" t="s">
        <v>62</v>
      </c>
      <c r="AU4989" t="s">
        <v>63</v>
      </c>
    </row>
    <row r="4990" spans="1:47" x14ac:dyDescent="0.25">
      <c r="A4990" t="s">
        <v>6334</v>
      </c>
      <c r="B4990">
        <v>2023</v>
      </c>
      <c r="C4990">
        <v>4</v>
      </c>
      <c r="D4990" t="s">
        <v>77</v>
      </c>
      <c r="E4990" s="1">
        <v>45034</v>
      </c>
      <c r="F4990" s="1">
        <v>45061</v>
      </c>
      <c r="G4990">
        <v>27</v>
      </c>
      <c r="H4990">
        <v>9.6</v>
      </c>
      <c r="I4990" t="s">
        <v>65</v>
      </c>
      <c r="J4990" t="s">
        <v>239</v>
      </c>
      <c r="K4990" t="s">
        <v>240</v>
      </c>
      <c r="L4990">
        <v>3105.2</v>
      </c>
      <c r="M4990" t="s">
        <v>90</v>
      </c>
      <c r="N4990" t="s">
        <v>168</v>
      </c>
      <c r="O4990" t="s">
        <v>91</v>
      </c>
      <c r="P4990" t="s">
        <v>184</v>
      </c>
      <c r="Q4990" t="s">
        <v>230</v>
      </c>
      <c r="R4990" t="s">
        <v>1476</v>
      </c>
      <c r="S4990" t="s">
        <v>161</v>
      </c>
      <c r="T4990" t="s">
        <v>187</v>
      </c>
      <c r="U4990" t="s">
        <v>60</v>
      </c>
      <c r="V4990">
        <v>39918</v>
      </c>
      <c r="W4990">
        <v>28270</v>
      </c>
      <c r="X4990">
        <v>11.6</v>
      </c>
      <c r="Y4990">
        <v>15.4</v>
      </c>
      <c r="Z4990">
        <v>31551.07</v>
      </c>
      <c r="AB4990">
        <v>29.88</v>
      </c>
      <c r="AC4990">
        <v>942745.97</v>
      </c>
      <c r="AD4990">
        <v>9915554.7699999996</v>
      </c>
      <c r="AE4990">
        <v>281.64</v>
      </c>
      <c r="AF4990">
        <v>2792616845.4200001</v>
      </c>
      <c r="AG4990">
        <v>226093.23</v>
      </c>
      <c r="AH4990">
        <v>0</v>
      </c>
      <c r="AI4990">
        <v>0</v>
      </c>
      <c r="AJ4990">
        <v>17.29</v>
      </c>
      <c r="AK4990">
        <v>0</v>
      </c>
      <c r="AL4990">
        <v>0.222</v>
      </c>
      <c r="AM4990">
        <v>22012.53</v>
      </c>
      <c r="AN4990">
        <v>756.1</v>
      </c>
      <c r="AO4990">
        <v>658.17</v>
      </c>
      <c r="AP4990">
        <v>497642.34</v>
      </c>
      <c r="AQ4990">
        <v>1688494.07</v>
      </c>
      <c r="AR4990" t="s">
        <v>61</v>
      </c>
      <c r="AS4990" t="s">
        <v>61</v>
      </c>
      <c r="AT4990" t="s">
        <v>62</v>
      </c>
      <c r="AU4990" t="s">
        <v>63</v>
      </c>
    </row>
    <row r="4991" spans="1:47" x14ac:dyDescent="0.25">
      <c r="A4991" t="s">
        <v>6335</v>
      </c>
      <c r="B4991">
        <v>2023</v>
      </c>
      <c r="C4991">
        <v>10</v>
      </c>
      <c r="D4991" t="s">
        <v>119</v>
      </c>
      <c r="E4991" s="1">
        <v>45208</v>
      </c>
      <c r="F4991" s="1">
        <v>45242</v>
      </c>
      <c r="G4991">
        <v>34</v>
      </c>
      <c r="H4991">
        <v>13.9</v>
      </c>
      <c r="I4991" t="s">
        <v>65</v>
      </c>
      <c r="J4991" t="s">
        <v>134</v>
      </c>
      <c r="K4991" t="s">
        <v>135</v>
      </c>
      <c r="L4991">
        <v>9999.0098999999991</v>
      </c>
      <c r="M4991" t="s">
        <v>98</v>
      </c>
      <c r="N4991" t="s">
        <v>69</v>
      </c>
      <c r="O4991" t="s">
        <v>99</v>
      </c>
      <c r="P4991" t="s">
        <v>226</v>
      </c>
      <c r="Q4991" t="s">
        <v>154</v>
      </c>
      <c r="R4991" t="s">
        <v>635</v>
      </c>
      <c r="S4991" t="s">
        <v>137</v>
      </c>
      <c r="T4991" t="s">
        <v>86</v>
      </c>
      <c r="U4991" t="s">
        <v>259</v>
      </c>
      <c r="V4991">
        <v>13913</v>
      </c>
      <c r="W4991">
        <v>8270</v>
      </c>
      <c r="X4991">
        <v>11.8</v>
      </c>
      <c r="Y4991">
        <v>11.7</v>
      </c>
      <c r="Z4991">
        <v>10891.19</v>
      </c>
      <c r="AB4991">
        <v>39.68</v>
      </c>
      <c r="AC4991">
        <v>432162.42</v>
      </c>
      <c r="AD4991">
        <v>9222550.7799999993</v>
      </c>
      <c r="AE4991">
        <v>284.60000000000002</v>
      </c>
      <c r="AF4991">
        <v>2624737951.9899998</v>
      </c>
      <c r="AG4991">
        <v>26621.71</v>
      </c>
      <c r="AH4991">
        <v>0</v>
      </c>
      <c r="AI4991">
        <v>0</v>
      </c>
      <c r="AJ4991">
        <v>3.04</v>
      </c>
      <c r="AK4991">
        <v>0</v>
      </c>
      <c r="AL4991">
        <v>6.2E-2</v>
      </c>
      <c r="AM4991">
        <v>5717.98</v>
      </c>
      <c r="AN4991">
        <v>1434.7</v>
      </c>
      <c r="AO4991">
        <v>675.68</v>
      </c>
      <c r="AP4991">
        <v>969398.1</v>
      </c>
      <c r="AQ4991">
        <v>1433900.21</v>
      </c>
      <c r="AR4991" t="s">
        <v>61</v>
      </c>
      <c r="AS4991" t="s">
        <v>61</v>
      </c>
      <c r="AT4991" t="s">
        <v>62</v>
      </c>
      <c r="AU4991" t="s">
        <v>63</v>
      </c>
    </row>
    <row r="4992" spans="1:47" x14ac:dyDescent="0.25">
      <c r="A4992" t="s">
        <v>6336</v>
      </c>
      <c r="B4992">
        <v>2023</v>
      </c>
      <c r="C4992">
        <v>6</v>
      </c>
      <c r="D4992" t="s">
        <v>77</v>
      </c>
      <c r="E4992" s="1">
        <v>45090</v>
      </c>
      <c r="F4992" s="1">
        <v>45109</v>
      </c>
      <c r="G4992">
        <v>19</v>
      </c>
      <c r="H4992">
        <v>6.7</v>
      </c>
      <c r="I4992" t="s">
        <v>49</v>
      </c>
      <c r="J4992" t="s">
        <v>50</v>
      </c>
      <c r="K4992" t="s">
        <v>145</v>
      </c>
      <c r="L4992">
        <v>2710.19</v>
      </c>
      <c r="M4992" t="s">
        <v>80</v>
      </c>
      <c r="N4992" t="s">
        <v>53</v>
      </c>
      <c r="O4992" t="s">
        <v>91</v>
      </c>
      <c r="P4992" t="s">
        <v>140</v>
      </c>
      <c r="Q4992" t="s">
        <v>100</v>
      </c>
      <c r="R4992" t="s">
        <v>1772</v>
      </c>
      <c r="S4992" t="s">
        <v>170</v>
      </c>
      <c r="T4992" t="s">
        <v>148</v>
      </c>
      <c r="U4992" t="s">
        <v>132</v>
      </c>
      <c r="V4992">
        <v>89033</v>
      </c>
      <c r="W4992">
        <v>63111</v>
      </c>
      <c r="X4992">
        <v>21.4</v>
      </c>
      <c r="Y4992">
        <v>14.8</v>
      </c>
      <c r="Z4992">
        <v>69411.289999999994</v>
      </c>
      <c r="AB4992">
        <v>52.85</v>
      </c>
      <c r="AC4992">
        <v>3668386.68</v>
      </c>
      <c r="AD4992">
        <v>55311774.659999996</v>
      </c>
      <c r="AE4992">
        <v>289.25</v>
      </c>
      <c r="AF4992">
        <v>15998930820.4</v>
      </c>
      <c r="AG4992">
        <v>50200.51</v>
      </c>
      <c r="AH4992">
        <v>0</v>
      </c>
      <c r="AI4992">
        <v>0</v>
      </c>
      <c r="AJ4992">
        <v>8.48</v>
      </c>
      <c r="AK4992">
        <v>4690438.49</v>
      </c>
      <c r="AL4992">
        <v>0.128</v>
      </c>
      <c r="AM4992">
        <v>70799.070000000007</v>
      </c>
      <c r="AN4992">
        <v>583.5</v>
      </c>
      <c r="AO4992">
        <v>741.47</v>
      </c>
      <c r="AP4992">
        <v>432647.74</v>
      </c>
      <c r="AQ4992">
        <v>4222034</v>
      </c>
      <c r="AR4992" t="s">
        <v>61</v>
      </c>
      <c r="AS4992" t="s">
        <v>124</v>
      </c>
      <c r="AT4992" t="s">
        <v>62</v>
      </c>
      <c r="AU4992" t="s">
        <v>63</v>
      </c>
    </row>
    <row r="4993" spans="1:47" x14ac:dyDescent="0.25">
      <c r="A4993" t="s">
        <v>6337</v>
      </c>
      <c r="B4993">
        <v>2025</v>
      </c>
      <c r="C4993">
        <v>4</v>
      </c>
      <c r="D4993" t="s">
        <v>77</v>
      </c>
      <c r="E4993" s="1">
        <v>45765</v>
      </c>
      <c r="F4993" s="1">
        <v>45770</v>
      </c>
      <c r="G4993">
        <v>5</v>
      </c>
      <c r="H4993">
        <v>6.4</v>
      </c>
      <c r="I4993" t="s">
        <v>49</v>
      </c>
      <c r="J4993" t="s">
        <v>50</v>
      </c>
      <c r="K4993" t="s">
        <v>120</v>
      </c>
      <c r="L4993">
        <v>2710.1921000000002</v>
      </c>
      <c r="M4993" t="s">
        <v>68</v>
      </c>
      <c r="N4993" t="s">
        <v>53</v>
      </c>
      <c r="O4993" t="s">
        <v>189</v>
      </c>
      <c r="P4993" t="s">
        <v>201</v>
      </c>
      <c r="Q4993" t="s">
        <v>70</v>
      </c>
      <c r="R4993" t="s">
        <v>3281</v>
      </c>
      <c r="S4993" t="s">
        <v>123</v>
      </c>
      <c r="T4993" t="s">
        <v>187</v>
      </c>
      <c r="U4993" t="s">
        <v>87</v>
      </c>
      <c r="V4993">
        <v>46852</v>
      </c>
      <c r="W4993">
        <v>34244</v>
      </c>
      <c r="X4993">
        <v>21.7</v>
      </c>
      <c r="Y4993">
        <v>13.2</v>
      </c>
      <c r="Z4993">
        <v>36394.230000000003</v>
      </c>
      <c r="AB4993">
        <v>17.600000000000001</v>
      </c>
      <c r="AC4993">
        <v>640538.44999999995</v>
      </c>
      <c r="AD4993">
        <v>41375508.259999998</v>
      </c>
      <c r="AE4993">
        <v>282.83</v>
      </c>
      <c r="AF4993">
        <v>11702235001.18</v>
      </c>
      <c r="AG4993">
        <v>152060.73000000001</v>
      </c>
      <c r="AH4993">
        <v>0</v>
      </c>
      <c r="AI4993">
        <v>0</v>
      </c>
      <c r="AJ4993">
        <v>12.77</v>
      </c>
      <c r="AK4993">
        <v>5283652.4000000004</v>
      </c>
      <c r="AL4993">
        <v>0.28899999999999998</v>
      </c>
      <c r="AM4993">
        <v>119575.22</v>
      </c>
      <c r="AN4993">
        <v>203.4</v>
      </c>
      <c r="AO4993">
        <v>719.14</v>
      </c>
      <c r="AP4993">
        <v>146273.07999999999</v>
      </c>
      <c r="AQ4993">
        <v>1058447.48</v>
      </c>
      <c r="AR4993" t="s">
        <v>61</v>
      </c>
      <c r="AS4993" t="s">
        <v>61</v>
      </c>
      <c r="AT4993" t="s">
        <v>62</v>
      </c>
      <c r="AU4993" t="s">
        <v>63</v>
      </c>
    </row>
    <row r="4994" spans="1:47" x14ac:dyDescent="0.25">
      <c r="A4994" t="s">
        <v>6338</v>
      </c>
      <c r="B4994">
        <v>2023</v>
      </c>
      <c r="C4994">
        <v>4</v>
      </c>
      <c r="D4994" t="s">
        <v>77</v>
      </c>
      <c r="E4994" s="1">
        <v>45037</v>
      </c>
      <c r="F4994" s="1">
        <v>45057</v>
      </c>
      <c r="G4994">
        <v>20</v>
      </c>
      <c r="H4994">
        <v>12.1</v>
      </c>
      <c r="I4994" t="s">
        <v>65</v>
      </c>
      <c r="J4994" t="s">
        <v>50</v>
      </c>
      <c r="K4994" t="s">
        <v>183</v>
      </c>
      <c r="L4994">
        <v>2710.19</v>
      </c>
      <c r="M4994" t="s">
        <v>114</v>
      </c>
      <c r="N4994" t="s">
        <v>81</v>
      </c>
      <c r="O4994" t="s">
        <v>189</v>
      </c>
      <c r="P4994" t="s">
        <v>92</v>
      </c>
      <c r="Q4994" t="s">
        <v>146</v>
      </c>
      <c r="R4994" t="s">
        <v>836</v>
      </c>
      <c r="S4994" t="s">
        <v>186</v>
      </c>
      <c r="T4994" t="s">
        <v>102</v>
      </c>
      <c r="U4994" t="s">
        <v>96</v>
      </c>
      <c r="V4994">
        <v>100994</v>
      </c>
      <c r="W4994">
        <v>68707</v>
      </c>
      <c r="X4994">
        <v>3</v>
      </c>
      <c r="Y4994">
        <v>15.7</v>
      </c>
      <c r="Z4994">
        <v>77720.649999999994</v>
      </c>
      <c r="AB4994">
        <v>22.56</v>
      </c>
      <c r="AC4994">
        <v>1753377.86</v>
      </c>
      <c r="AD4994">
        <v>62734554.270000003</v>
      </c>
      <c r="AE4994">
        <v>283.60000000000002</v>
      </c>
      <c r="AF4994">
        <v>17791519590.970001</v>
      </c>
      <c r="AG4994">
        <v>101544.14</v>
      </c>
      <c r="AH4994">
        <v>0.2</v>
      </c>
      <c r="AI4994">
        <v>5651.94</v>
      </c>
      <c r="AJ4994">
        <v>15.26</v>
      </c>
      <c r="AK4994">
        <v>0</v>
      </c>
      <c r="AL4994">
        <v>5.7000000000000002E-2</v>
      </c>
      <c r="AM4994">
        <v>35758.699999999997</v>
      </c>
      <c r="AN4994">
        <v>368.3</v>
      </c>
      <c r="AO4994">
        <v>472.99</v>
      </c>
      <c r="AP4994">
        <v>174202.22</v>
      </c>
      <c r="AQ4994">
        <v>2070534.86</v>
      </c>
      <c r="AR4994" t="s">
        <v>124</v>
      </c>
      <c r="AS4994" t="s">
        <v>61</v>
      </c>
      <c r="AT4994" t="s">
        <v>62</v>
      </c>
      <c r="AU4994" t="s">
        <v>63</v>
      </c>
    </row>
    <row r="4995" spans="1:47" x14ac:dyDescent="0.25">
      <c r="A4995" t="s">
        <v>6339</v>
      </c>
      <c r="B4995">
        <v>2023</v>
      </c>
      <c r="C4995">
        <v>1</v>
      </c>
      <c r="D4995" t="s">
        <v>48</v>
      </c>
      <c r="E4995" s="1">
        <v>44935</v>
      </c>
      <c r="F4995" s="1">
        <v>44955</v>
      </c>
      <c r="G4995">
        <v>20</v>
      </c>
      <c r="H4995">
        <v>11.5</v>
      </c>
      <c r="I4995" t="s">
        <v>65</v>
      </c>
      <c r="J4995" t="s">
        <v>50</v>
      </c>
      <c r="K4995" t="s">
        <v>423</v>
      </c>
      <c r="L4995">
        <v>2710.1941000000002</v>
      </c>
      <c r="M4995" t="s">
        <v>114</v>
      </c>
      <c r="N4995" t="s">
        <v>81</v>
      </c>
      <c r="O4995" t="s">
        <v>91</v>
      </c>
      <c r="P4995" t="s">
        <v>56</v>
      </c>
      <c r="Q4995" t="s">
        <v>257</v>
      </c>
      <c r="R4995" t="s">
        <v>517</v>
      </c>
      <c r="S4995" t="s">
        <v>142</v>
      </c>
      <c r="T4995" t="s">
        <v>74</v>
      </c>
      <c r="U4995" t="s">
        <v>181</v>
      </c>
      <c r="V4995">
        <v>40977</v>
      </c>
      <c r="W4995">
        <v>25122</v>
      </c>
      <c r="X4995">
        <v>23.3</v>
      </c>
      <c r="Y4995">
        <v>13.8</v>
      </c>
      <c r="Z4995">
        <v>33423.4</v>
      </c>
      <c r="AB4995">
        <v>44.32</v>
      </c>
      <c r="AC4995">
        <v>1481325.09</v>
      </c>
      <c r="AD4995">
        <v>30209405.859999999</v>
      </c>
      <c r="AE4995">
        <v>280.62</v>
      </c>
      <c r="AF4995">
        <v>8477363472.4300003</v>
      </c>
      <c r="AG4995">
        <v>50181.58</v>
      </c>
      <c r="AH4995">
        <v>3.9</v>
      </c>
      <c r="AI4995">
        <v>64768.04</v>
      </c>
      <c r="AJ4995">
        <v>9.32</v>
      </c>
      <c r="AK4995">
        <v>0</v>
      </c>
      <c r="AL4995">
        <v>0.223</v>
      </c>
      <c r="AM4995">
        <v>67366.98</v>
      </c>
      <c r="AN4995">
        <v>714.6</v>
      </c>
      <c r="AO4995">
        <v>505.61</v>
      </c>
      <c r="AP4995">
        <v>361308.91</v>
      </c>
      <c r="AQ4995">
        <v>2024950.6</v>
      </c>
      <c r="AR4995" t="s">
        <v>61</v>
      </c>
      <c r="AS4995" t="s">
        <v>61</v>
      </c>
      <c r="AT4995" t="s">
        <v>62</v>
      </c>
      <c r="AU4995" t="s">
        <v>117</v>
      </c>
    </row>
    <row r="4996" spans="1:47" x14ac:dyDescent="0.25">
      <c r="A4996" t="s">
        <v>6340</v>
      </c>
      <c r="B4996">
        <v>2023</v>
      </c>
      <c r="C4996">
        <v>4</v>
      </c>
      <c r="D4996" t="s">
        <v>77</v>
      </c>
      <c r="E4996" s="1">
        <v>45018</v>
      </c>
      <c r="F4996" s="1">
        <v>45024</v>
      </c>
      <c r="G4996">
        <v>6</v>
      </c>
      <c r="H4996">
        <v>8.5</v>
      </c>
      <c r="I4996" t="s">
        <v>49</v>
      </c>
      <c r="J4996" t="s">
        <v>50</v>
      </c>
      <c r="K4996" t="s">
        <v>145</v>
      </c>
      <c r="L4996">
        <v>2710.19</v>
      </c>
      <c r="M4996" t="s">
        <v>98</v>
      </c>
      <c r="N4996" t="s">
        <v>69</v>
      </c>
      <c r="O4996" t="s">
        <v>99</v>
      </c>
      <c r="P4996" t="s">
        <v>159</v>
      </c>
      <c r="Q4996" t="s">
        <v>70</v>
      </c>
      <c r="R4996" t="s">
        <v>1318</v>
      </c>
      <c r="S4996" t="s">
        <v>170</v>
      </c>
      <c r="T4996" t="s">
        <v>59</v>
      </c>
      <c r="U4996" t="s">
        <v>228</v>
      </c>
      <c r="V4996">
        <v>118718</v>
      </c>
      <c r="W4996">
        <v>77564</v>
      </c>
      <c r="X4996">
        <v>22.1</v>
      </c>
      <c r="Y4996">
        <v>12.2</v>
      </c>
      <c r="Z4996">
        <v>112786.98</v>
      </c>
      <c r="AB4996">
        <v>47.08</v>
      </c>
      <c r="AC4996">
        <v>5310011.0199999996</v>
      </c>
      <c r="AD4996">
        <v>135183090.62</v>
      </c>
      <c r="AE4996">
        <v>284.13</v>
      </c>
      <c r="AF4996">
        <v>38409571537.860001</v>
      </c>
      <c r="AG4996">
        <v>24104.720000000001</v>
      </c>
      <c r="AH4996">
        <v>2.2999999999999998</v>
      </c>
      <c r="AI4996">
        <v>76574.3</v>
      </c>
      <c r="AJ4996">
        <v>5.55</v>
      </c>
      <c r="AK4996">
        <v>7502661.5300000003</v>
      </c>
      <c r="AL4996">
        <v>0.29399999999999998</v>
      </c>
      <c r="AM4996">
        <v>397438.29</v>
      </c>
      <c r="AN4996">
        <v>235.1</v>
      </c>
      <c r="AO4996">
        <v>554.66999999999996</v>
      </c>
      <c r="AP4996">
        <v>130402.92</v>
      </c>
      <c r="AQ4996">
        <v>5938531.25</v>
      </c>
      <c r="AR4996" t="s">
        <v>61</v>
      </c>
      <c r="AS4996" t="s">
        <v>61</v>
      </c>
      <c r="AT4996" t="s">
        <v>62</v>
      </c>
      <c r="AU4996" t="s">
        <v>63</v>
      </c>
    </row>
    <row r="4997" spans="1:47" x14ac:dyDescent="0.25">
      <c r="A4997" t="s">
        <v>6341</v>
      </c>
      <c r="B4997">
        <v>2021</v>
      </c>
      <c r="C4997">
        <v>9</v>
      </c>
      <c r="D4997" t="s">
        <v>89</v>
      </c>
      <c r="E4997" s="1">
        <v>44447</v>
      </c>
      <c r="F4997" s="1">
        <v>44467</v>
      </c>
      <c r="G4997">
        <v>20</v>
      </c>
      <c r="H4997">
        <v>12.7</v>
      </c>
      <c r="I4997" t="s">
        <v>49</v>
      </c>
      <c r="J4997" t="s">
        <v>50</v>
      </c>
      <c r="K4997" t="s">
        <v>183</v>
      </c>
      <c r="L4997">
        <v>2710.19</v>
      </c>
      <c r="M4997" t="s">
        <v>68</v>
      </c>
      <c r="N4997" t="s">
        <v>81</v>
      </c>
      <c r="O4997" t="s">
        <v>91</v>
      </c>
      <c r="P4997" t="s">
        <v>196</v>
      </c>
      <c r="Q4997" t="s">
        <v>82</v>
      </c>
      <c r="R4997" t="s">
        <v>4869</v>
      </c>
      <c r="S4997" t="s">
        <v>186</v>
      </c>
      <c r="T4997" t="s">
        <v>187</v>
      </c>
      <c r="U4997" t="s">
        <v>181</v>
      </c>
      <c r="V4997">
        <v>94119</v>
      </c>
      <c r="W4997">
        <v>54020</v>
      </c>
      <c r="X4997">
        <v>22.6</v>
      </c>
      <c r="Y4997">
        <v>15.9</v>
      </c>
      <c r="Z4997">
        <v>75789.279999999999</v>
      </c>
      <c r="AB4997">
        <v>29.27</v>
      </c>
      <c r="AC4997">
        <v>2218352.23</v>
      </c>
      <c r="AD4997">
        <v>43075595.18</v>
      </c>
      <c r="AE4997">
        <v>172.87</v>
      </c>
      <c r="AF4997">
        <v>7446478138.7700005</v>
      </c>
      <c r="AG4997">
        <v>111242.17</v>
      </c>
      <c r="AH4997">
        <v>1.4</v>
      </c>
      <c r="AI4997">
        <v>12337.22</v>
      </c>
      <c r="AJ4997">
        <v>1.79</v>
      </c>
      <c r="AK4997">
        <v>771053.15</v>
      </c>
      <c r="AL4997">
        <v>0.29899999999999999</v>
      </c>
      <c r="AM4997">
        <v>128796.03</v>
      </c>
      <c r="AN4997">
        <v>696</v>
      </c>
      <c r="AO4997">
        <v>475.36</v>
      </c>
      <c r="AP4997">
        <v>330850.56</v>
      </c>
      <c r="AQ4997">
        <v>2801578.21</v>
      </c>
      <c r="AR4997" t="s">
        <v>61</v>
      </c>
      <c r="AS4997" t="s">
        <v>61</v>
      </c>
      <c r="AT4997" t="s">
        <v>62</v>
      </c>
      <c r="AU4997" t="s">
        <v>63</v>
      </c>
    </row>
    <row r="4998" spans="1:47" x14ac:dyDescent="0.25">
      <c r="A4998" t="s">
        <v>6342</v>
      </c>
      <c r="B4998">
        <v>2023</v>
      </c>
      <c r="C4998">
        <v>10</v>
      </c>
      <c r="D4998" t="s">
        <v>119</v>
      </c>
      <c r="E4998" s="1">
        <v>45207</v>
      </c>
      <c r="F4998" s="1">
        <v>45225</v>
      </c>
      <c r="G4998">
        <v>18</v>
      </c>
      <c r="H4998">
        <v>6.5</v>
      </c>
      <c r="I4998" t="s">
        <v>49</v>
      </c>
      <c r="J4998" t="s">
        <v>50</v>
      </c>
      <c r="K4998" t="s">
        <v>51</v>
      </c>
      <c r="L4998">
        <v>2709</v>
      </c>
      <c r="M4998" t="s">
        <v>80</v>
      </c>
      <c r="N4998" t="s">
        <v>81</v>
      </c>
      <c r="O4998" t="s">
        <v>189</v>
      </c>
      <c r="P4998" t="s">
        <v>71</v>
      </c>
      <c r="Q4998" t="s">
        <v>82</v>
      </c>
      <c r="R4998" t="s">
        <v>3804</v>
      </c>
      <c r="S4998" t="s">
        <v>58</v>
      </c>
      <c r="T4998" t="s">
        <v>95</v>
      </c>
      <c r="U4998" t="s">
        <v>110</v>
      </c>
      <c r="V4998">
        <v>321061</v>
      </c>
      <c r="W4998">
        <v>184829</v>
      </c>
      <c r="X4998">
        <v>11.8</v>
      </c>
      <c r="Y4998">
        <v>10.4</v>
      </c>
      <c r="Z4998">
        <v>276862.39</v>
      </c>
      <c r="AB4998">
        <v>22.06</v>
      </c>
      <c r="AC4998">
        <v>6107584.3200000003</v>
      </c>
      <c r="AD4998">
        <v>20058680.16</v>
      </c>
      <c r="AE4998">
        <v>282.27999999999997</v>
      </c>
      <c r="AF4998">
        <v>5662164235.5600004</v>
      </c>
      <c r="AG4998">
        <v>159764.19</v>
      </c>
      <c r="AH4998">
        <v>0</v>
      </c>
      <c r="AI4998">
        <v>0</v>
      </c>
      <c r="AJ4998">
        <v>4.01</v>
      </c>
      <c r="AK4998">
        <v>804353.07</v>
      </c>
      <c r="AL4998">
        <v>0.32</v>
      </c>
      <c r="AM4998">
        <v>64187.78</v>
      </c>
      <c r="AN4998">
        <v>902.7</v>
      </c>
      <c r="AO4998">
        <v>561.15</v>
      </c>
      <c r="AP4998">
        <v>506550.1</v>
      </c>
      <c r="AQ4998">
        <v>6838086.3899999997</v>
      </c>
      <c r="AR4998" t="s">
        <v>61</v>
      </c>
      <c r="AS4998" t="s">
        <v>61</v>
      </c>
      <c r="AT4998" t="s">
        <v>62</v>
      </c>
      <c r="AU4998" t="s">
        <v>63</v>
      </c>
    </row>
    <row r="4999" spans="1:47" x14ac:dyDescent="0.25">
      <c r="A4999" t="s">
        <v>6343</v>
      </c>
      <c r="B4999">
        <v>2023</v>
      </c>
      <c r="C4999">
        <v>5</v>
      </c>
      <c r="D4999" t="s">
        <v>77</v>
      </c>
      <c r="E4999" s="1">
        <v>45050</v>
      </c>
      <c r="F4999" s="1">
        <v>45076</v>
      </c>
      <c r="G4999">
        <v>26</v>
      </c>
      <c r="H4999">
        <v>7.6</v>
      </c>
      <c r="I4999" t="s">
        <v>49</v>
      </c>
      <c r="J4999" t="s">
        <v>66</v>
      </c>
      <c r="K4999" t="s">
        <v>245</v>
      </c>
      <c r="L4999">
        <v>8905.9</v>
      </c>
      <c r="M4999" t="s">
        <v>98</v>
      </c>
      <c r="N4999" t="s">
        <v>168</v>
      </c>
      <c r="O4999" t="s">
        <v>91</v>
      </c>
      <c r="P4999" t="s">
        <v>108</v>
      </c>
      <c r="Q4999" t="s">
        <v>92</v>
      </c>
      <c r="R4999" t="s">
        <v>2135</v>
      </c>
      <c r="S4999" t="s">
        <v>137</v>
      </c>
      <c r="T4999" t="s">
        <v>187</v>
      </c>
      <c r="U4999" t="s">
        <v>87</v>
      </c>
      <c r="V4999">
        <v>11304</v>
      </c>
      <c r="W4999">
        <v>8454</v>
      </c>
      <c r="X4999">
        <v>11.9</v>
      </c>
      <c r="Y4999">
        <v>12</v>
      </c>
      <c r="Z4999">
        <v>10649.18</v>
      </c>
      <c r="AB4999">
        <v>42.47</v>
      </c>
      <c r="AC4999">
        <v>452270.67</v>
      </c>
      <c r="AD4999">
        <v>6696736.8399999999</v>
      </c>
      <c r="AE4999">
        <v>287.02999999999997</v>
      </c>
      <c r="AF4999">
        <v>1922164375.1900001</v>
      </c>
      <c r="AG4999">
        <v>172848.77</v>
      </c>
      <c r="AH4999">
        <v>1.5</v>
      </c>
      <c r="AI4999">
        <v>52028.05</v>
      </c>
      <c r="AJ4999">
        <v>24.14</v>
      </c>
      <c r="AK4999">
        <v>1616592.27</v>
      </c>
      <c r="AL4999">
        <v>0.29499999999999998</v>
      </c>
      <c r="AM4999">
        <v>19755.37</v>
      </c>
      <c r="AN4999">
        <v>420.3</v>
      </c>
      <c r="AO4999">
        <v>462.14</v>
      </c>
      <c r="AP4999">
        <v>194237.44</v>
      </c>
      <c r="AQ4999">
        <v>891140.3</v>
      </c>
      <c r="AR4999" t="s">
        <v>61</v>
      </c>
      <c r="AS4999" t="s">
        <v>61</v>
      </c>
      <c r="AT4999" t="s">
        <v>62</v>
      </c>
      <c r="AU4999" t="s">
        <v>63</v>
      </c>
    </row>
    <row r="5000" spans="1:47" x14ac:dyDescent="0.25">
      <c r="A5000" t="s">
        <v>6344</v>
      </c>
      <c r="B5000">
        <v>2020</v>
      </c>
      <c r="C5000">
        <v>5</v>
      </c>
      <c r="D5000" t="s">
        <v>77</v>
      </c>
      <c r="E5000" s="1">
        <v>43975</v>
      </c>
      <c r="F5000" s="1">
        <v>43998</v>
      </c>
      <c r="G5000">
        <v>23</v>
      </c>
      <c r="H5000">
        <v>16.7</v>
      </c>
      <c r="I5000" t="s">
        <v>65</v>
      </c>
      <c r="J5000" t="s">
        <v>239</v>
      </c>
      <c r="K5000" t="s">
        <v>265</v>
      </c>
      <c r="L5000">
        <v>3102.1</v>
      </c>
      <c r="M5000" t="s">
        <v>68</v>
      </c>
      <c r="N5000" t="s">
        <v>81</v>
      </c>
      <c r="O5000" t="s">
        <v>99</v>
      </c>
      <c r="P5000" t="s">
        <v>184</v>
      </c>
      <c r="Q5000" t="s">
        <v>93</v>
      </c>
      <c r="R5000" t="s">
        <v>2987</v>
      </c>
      <c r="S5000" t="s">
        <v>161</v>
      </c>
      <c r="T5000" t="s">
        <v>86</v>
      </c>
      <c r="U5000" t="s">
        <v>143</v>
      </c>
      <c r="V5000">
        <v>21723</v>
      </c>
      <c r="W5000">
        <v>15799</v>
      </c>
      <c r="X5000">
        <v>13.4</v>
      </c>
      <c r="Y5000">
        <v>10.1</v>
      </c>
      <c r="Z5000">
        <v>17474.419999999998</v>
      </c>
      <c r="AB5000">
        <v>26.14</v>
      </c>
      <c r="AC5000">
        <v>456781.34</v>
      </c>
      <c r="AD5000">
        <v>11756615.029999999</v>
      </c>
      <c r="AE5000">
        <v>163.13</v>
      </c>
      <c r="AF5000">
        <v>1917856609.8399999</v>
      </c>
      <c r="AG5000">
        <v>120164.42</v>
      </c>
      <c r="AH5000">
        <v>1.3</v>
      </c>
      <c r="AI5000">
        <v>26383.62</v>
      </c>
      <c r="AJ5000">
        <v>3.63</v>
      </c>
      <c r="AK5000">
        <v>0</v>
      </c>
      <c r="AL5000">
        <v>9.0999999999999998E-2</v>
      </c>
      <c r="AM5000">
        <v>10698.52</v>
      </c>
      <c r="AN5000">
        <v>684.5</v>
      </c>
      <c r="AO5000">
        <v>371.85</v>
      </c>
      <c r="AP5000">
        <v>254531.33</v>
      </c>
      <c r="AQ5000">
        <v>868559.23</v>
      </c>
      <c r="AR5000" t="s">
        <v>61</v>
      </c>
      <c r="AS5000" t="s">
        <v>61</v>
      </c>
      <c r="AT5000" t="s">
        <v>62</v>
      </c>
      <c r="AU5000" t="s">
        <v>63</v>
      </c>
    </row>
    <row r="5001" spans="1:47" x14ac:dyDescent="0.25">
      <c r="A5001" t="s">
        <v>6345</v>
      </c>
      <c r="B5001">
        <v>2022</v>
      </c>
      <c r="C5001">
        <v>1</v>
      </c>
      <c r="D5001" t="s">
        <v>48</v>
      </c>
      <c r="E5001" s="1">
        <v>44582</v>
      </c>
      <c r="F5001" s="1">
        <v>44605</v>
      </c>
      <c r="G5001">
        <v>23</v>
      </c>
      <c r="H5001">
        <v>1.1000000000000001</v>
      </c>
      <c r="I5001" t="s">
        <v>49</v>
      </c>
      <c r="J5001" t="s">
        <v>66</v>
      </c>
      <c r="K5001" t="s">
        <v>245</v>
      </c>
      <c r="L5001">
        <v>8905.9</v>
      </c>
      <c r="M5001" t="s">
        <v>98</v>
      </c>
      <c r="N5001" t="s">
        <v>168</v>
      </c>
      <c r="O5001" t="s">
        <v>54</v>
      </c>
      <c r="P5001" t="s">
        <v>131</v>
      </c>
      <c r="Q5001" t="s">
        <v>82</v>
      </c>
      <c r="R5001" t="s">
        <v>1172</v>
      </c>
      <c r="S5001" t="s">
        <v>137</v>
      </c>
      <c r="T5001" t="s">
        <v>74</v>
      </c>
      <c r="U5001" t="s">
        <v>60</v>
      </c>
      <c r="V5001">
        <v>9492</v>
      </c>
      <c r="W5001">
        <v>6716</v>
      </c>
      <c r="X5001">
        <v>14.5</v>
      </c>
      <c r="Y5001">
        <v>14.7</v>
      </c>
      <c r="Z5001">
        <v>7849.37</v>
      </c>
      <c r="AB5001">
        <v>19.96</v>
      </c>
      <c r="AC5001">
        <v>156673.43</v>
      </c>
      <c r="AD5001">
        <v>5874547</v>
      </c>
      <c r="AE5001">
        <v>211.58</v>
      </c>
      <c r="AF5001">
        <v>1242936654.26</v>
      </c>
      <c r="AG5001">
        <v>144059.69</v>
      </c>
      <c r="AH5001">
        <v>0</v>
      </c>
      <c r="AI5001">
        <v>0</v>
      </c>
      <c r="AJ5001">
        <v>7.06</v>
      </c>
      <c r="AK5001">
        <v>414743.02</v>
      </c>
      <c r="AL5001">
        <v>0.34599999999999997</v>
      </c>
      <c r="AM5001">
        <v>20325.93</v>
      </c>
      <c r="AN5001">
        <v>428</v>
      </c>
      <c r="AO5001">
        <v>480.58</v>
      </c>
      <c r="AP5001">
        <v>205688.24</v>
      </c>
      <c r="AQ5001">
        <v>526747.29</v>
      </c>
      <c r="AR5001" t="s">
        <v>61</v>
      </c>
      <c r="AS5001" t="s">
        <v>61</v>
      </c>
      <c r="AT5001" t="s">
        <v>62</v>
      </c>
      <c r="AU500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6A49-5452-4FC3-A59A-E598F126F253}">
  <dimension ref="A1:R5001"/>
  <sheetViews>
    <sheetView topLeftCell="J1" workbookViewId="0">
      <selection activeCell="R2" sqref="R2"/>
    </sheetView>
  </sheetViews>
  <sheetFormatPr defaultRowHeight="15" x14ac:dyDescent="0.25"/>
  <cols>
    <col min="1" max="1" width="14.85546875" bestFit="1" customWidth="1"/>
    <col min="2" max="2" width="17.140625" bestFit="1" customWidth="1"/>
    <col min="3" max="3" width="22.85546875" bestFit="1" customWidth="1"/>
    <col min="4" max="4" width="24.140625" bestFit="1" customWidth="1"/>
    <col min="5" max="6" width="43.140625" bestFit="1" customWidth="1"/>
    <col min="7" max="7" width="17.7109375" bestFit="1" customWidth="1"/>
    <col min="8" max="8" width="14.140625" bestFit="1" customWidth="1"/>
    <col min="9" max="9" width="16.140625" bestFit="1" customWidth="1"/>
    <col min="10" max="10" width="19" bestFit="1" customWidth="1"/>
    <col min="11" max="11" width="17.85546875" bestFit="1" customWidth="1"/>
    <col min="12" max="12" width="19.28515625" bestFit="1" customWidth="1"/>
    <col min="13" max="13" width="19.7109375" bestFit="1" customWidth="1"/>
    <col min="14" max="14" width="20.28515625" bestFit="1" customWidth="1"/>
    <col min="15" max="15" width="22.28515625" bestFit="1" customWidth="1"/>
    <col min="16" max="16" width="23.42578125" bestFit="1" customWidth="1"/>
    <col min="17" max="17" width="25.28515625" bestFit="1" customWidth="1"/>
    <col min="18" max="18" width="21.5703125" customWidth="1"/>
  </cols>
  <sheetData>
    <row r="1" spans="1:18" x14ac:dyDescent="0.25">
      <c r="A1" t="s">
        <v>0</v>
      </c>
      <c r="B1" t="s">
        <v>6346</v>
      </c>
      <c r="C1" t="s">
        <v>6347</v>
      </c>
      <c r="D1" t="s">
        <v>6348</v>
      </c>
      <c r="E1" t="s">
        <v>15</v>
      </c>
      <c r="F1" t="s">
        <v>16</v>
      </c>
      <c r="G1" t="s">
        <v>4</v>
      </c>
      <c r="H1" t="s">
        <v>5</v>
      </c>
      <c r="I1" t="s">
        <v>6349</v>
      </c>
      <c r="J1" t="s">
        <v>6350</v>
      </c>
      <c r="K1" t="s">
        <v>6351</v>
      </c>
      <c r="L1" t="s">
        <v>29</v>
      </c>
      <c r="M1" t="s">
        <v>41</v>
      </c>
      <c r="N1" t="s">
        <v>32</v>
      </c>
      <c r="O1" t="s">
        <v>38</v>
      </c>
      <c r="P1" t="s">
        <v>34</v>
      </c>
      <c r="Q1" t="s">
        <v>42</v>
      </c>
      <c r="R1" t="s">
        <v>6368</v>
      </c>
    </row>
    <row r="2" spans="1:18" x14ac:dyDescent="0.25">
      <c r="A2" t="s">
        <v>47</v>
      </c>
      <c r="B2" t="s">
        <v>49</v>
      </c>
      <c r="C2" t="s">
        <v>50</v>
      </c>
      <c r="D2" t="s">
        <v>51</v>
      </c>
      <c r="E2" t="s">
        <v>55</v>
      </c>
      <c r="F2" t="s">
        <v>56</v>
      </c>
      <c r="G2" s="1">
        <v>44957</v>
      </c>
      <c r="H2" s="1">
        <v>44969</v>
      </c>
      <c r="I2">
        <f>YEAR((vw_maritime_trade_analysis[[#This Row],[Departure_Date]]))</f>
        <v>2023</v>
      </c>
      <c r="J2" t="str">
        <f>"Q"&amp;ROUNDUP(MONTH(vw_maritime_trade_analysis[[#This Row],[Departure_Date]])/3,0)</f>
        <v>Q1</v>
      </c>
      <c r="K2" t="str">
        <f>TEXT(vw_maritime_trade_analysis[[#This Row],[Departure_Date]],"mmmm")</f>
        <v>January</v>
      </c>
      <c r="L2">
        <v>17855276</v>
      </c>
      <c r="M2">
        <v>225788.6875</v>
      </c>
      <c r="N2">
        <v>51664.37890625</v>
      </c>
      <c r="O2">
        <v>18748.0390625</v>
      </c>
      <c r="P2">
        <v>24406.16015625</v>
      </c>
      <c r="Q2">
        <v>7262722</v>
      </c>
      <c r="R2">
        <f t="shared" ref="R2:R65" si="0">Q2/L2</f>
        <v>0.40675495579009813</v>
      </c>
    </row>
    <row r="3" spans="1:18" x14ac:dyDescent="0.25">
      <c r="A3" t="s">
        <v>64</v>
      </c>
      <c r="B3" t="s">
        <v>65</v>
      </c>
      <c r="C3" t="s">
        <v>66</v>
      </c>
      <c r="D3" t="s">
        <v>67</v>
      </c>
      <c r="E3" t="s">
        <v>70</v>
      </c>
      <c r="F3" t="s">
        <v>71</v>
      </c>
      <c r="G3" s="1">
        <v>45670</v>
      </c>
      <c r="H3" s="1">
        <v>45695</v>
      </c>
      <c r="I3">
        <f>YEAR((vw_maritime_trade_analysis[[#This Row],[Departure_Date]]))</f>
        <v>2025</v>
      </c>
      <c r="J3" t="str">
        <f>"Q"&amp;ROUNDUP(MONTH(vw_maritime_trade_analysis[[#This Row],[Departure_Date]])/3,0)</f>
        <v>Q1</v>
      </c>
      <c r="K3" t="str">
        <f>TEXT(vw_maritime_trade_analysis[[#This Row],[Departure_Date]],"mmmm")</f>
        <v>January</v>
      </c>
      <c r="L3">
        <v>2462166</v>
      </c>
      <c r="M3">
        <v>321074.96875</v>
      </c>
      <c r="N3">
        <v>101095.03125</v>
      </c>
      <c r="O3">
        <v>5712.22021484375</v>
      </c>
      <c r="P3">
        <v>40627.78125</v>
      </c>
      <c r="Q3">
        <v>654760.6875</v>
      </c>
      <c r="R3">
        <f t="shared" si="0"/>
        <v>0.26592873409022788</v>
      </c>
    </row>
    <row r="4" spans="1:18" x14ac:dyDescent="0.25">
      <c r="A4" t="s">
        <v>76</v>
      </c>
      <c r="B4" t="s">
        <v>65</v>
      </c>
      <c r="C4" t="s">
        <v>78</v>
      </c>
      <c r="D4" t="s">
        <v>79</v>
      </c>
      <c r="E4" t="s">
        <v>82</v>
      </c>
      <c r="F4" t="s">
        <v>83</v>
      </c>
      <c r="G4" s="1">
        <v>44008</v>
      </c>
      <c r="H4" s="1">
        <v>44038</v>
      </c>
      <c r="I4">
        <f>YEAR((vw_maritime_trade_analysis[[#This Row],[Departure_Date]]))</f>
        <v>2020</v>
      </c>
      <c r="J4" t="str">
        <f>"Q"&amp;ROUNDUP(MONTH(vw_maritime_trade_analysis[[#This Row],[Departure_Date]])/3,0)</f>
        <v>Q2</v>
      </c>
      <c r="K4" t="str">
        <f>TEXT(vw_maritime_trade_analysis[[#This Row],[Departure_Date]],"mmmm")</f>
        <v>June</v>
      </c>
      <c r="L4">
        <v>32748196</v>
      </c>
      <c r="M4">
        <v>495674.1875</v>
      </c>
      <c r="N4">
        <v>175794.765625</v>
      </c>
      <c r="O4">
        <v>67461.28125</v>
      </c>
      <c r="P4">
        <v>0</v>
      </c>
      <c r="Q4">
        <v>2945148.5</v>
      </c>
      <c r="R4">
        <f t="shared" si="0"/>
        <v>8.9933152348300349E-2</v>
      </c>
    </row>
    <row r="5" spans="1:18" x14ac:dyDescent="0.25">
      <c r="A5" t="s">
        <v>88</v>
      </c>
      <c r="B5" t="s">
        <v>65</v>
      </c>
      <c r="C5" t="s">
        <v>50</v>
      </c>
      <c r="D5" t="s">
        <v>51</v>
      </c>
      <c r="E5" t="s">
        <v>92</v>
      </c>
      <c r="F5" t="s">
        <v>93</v>
      </c>
      <c r="G5" s="1">
        <v>44784</v>
      </c>
      <c r="H5" s="1">
        <v>44792</v>
      </c>
      <c r="I5">
        <f>YEAR((vw_maritime_trade_analysis[[#This Row],[Departure_Date]]))</f>
        <v>2022</v>
      </c>
      <c r="J5" t="str">
        <f>"Q"&amp;ROUNDUP(MONTH(vw_maritime_trade_analysis[[#This Row],[Departure_Date]])/3,0)</f>
        <v>Q3</v>
      </c>
      <c r="K5" t="str">
        <f>TEXT(vw_maritime_trade_analysis[[#This Row],[Departure_Date]],"mmmm")</f>
        <v>August</v>
      </c>
      <c r="L5">
        <v>25226412</v>
      </c>
      <c r="M5">
        <v>119030.09375</v>
      </c>
      <c r="N5">
        <v>231640.453125</v>
      </c>
      <c r="O5">
        <v>75426.96875</v>
      </c>
      <c r="P5">
        <v>3116.7900390625</v>
      </c>
      <c r="Q5">
        <v>9314642</v>
      </c>
      <c r="R5">
        <f t="shared" si="0"/>
        <v>0.36924165037818302</v>
      </c>
    </row>
    <row r="6" spans="1:18" x14ac:dyDescent="0.25">
      <c r="A6" t="s">
        <v>97</v>
      </c>
      <c r="B6" t="s">
        <v>49</v>
      </c>
      <c r="C6" t="s">
        <v>50</v>
      </c>
      <c r="D6" t="s">
        <v>51</v>
      </c>
      <c r="E6" t="s">
        <v>93</v>
      </c>
      <c r="F6" t="s">
        <v>100</v>
      </c>
      <c r="G6" s="1">
        <v>45724</v>
      </c>
      <c r="H6" s="1">
        <v>45741</v>
      </c>
      <c r="I6">
        <f>YEAR((vw_maritime_trade_analysis[[#This Row],[Departure_Date]]))</f>
        <v>2025</v>
      </c>
      <c r="J6" t="str">
        <f>"Q"&amp;ROUNDUP(MONTH(vw_maritime_trade_analysis[[#This Row],[Departure_Date]])/3,0)</f>
        <v>Q1</v>
      </c>
      <c r="K6" t="str">
        <f>TEXT(vw_maritime_trade_analysis[[#This Row],[Departure_Date]],"mmmm")</f>
        <v>March</v>
      </c>
      <c r="L6">
        <v>9195279</v>
      </c>
      <c r="M6">
        <v>141463.09375</v>
      </c>
      <c r="N6">
        <v>196477.515625</v>
      </c>
      <c r="O6">
        <v>21792.810546875</v>
      </c>
      <c r="P6">
        <v>38756.46875</v>
      </c>
      <c r="Q6">
        <v>5474461.5</v>
      </c>
      <c r="R6">
        <f t="shared" si="0"/>
        <v>0.59535567110035492</v>
      </c>
    </row>
    <row r="7" spans="1:18" x14ac:dyDescent="0.25">
      <c r="A7" t="s">
        <v>104</v>
      </c>
      <c r="B7" t="s">
        <v>65</v>
      </c>
      <c r="C7" t="s">
        <v>78</v>
      </c>
      <c r="D7" t="s">
        <v>105</v>
      </c>
      <c r="E7" t="s">
        <v>70</v>
      </c>
      <c r="F7" t="s">
        <v>108</v>
      </c>
      <c r="G7" s="1">
        <v>45710</v>
      </c>
      <c r="H7" s="1">
        <v>45721</v>
      </c>
      <c r="I7">
        <f>YEAR((vw_maritime_trade_analysis[[#This Row],[Departure_Date]]))</f>
        <v>2025</v>
      </c>
      <c r="J7" t="str">
        <f>"Q"&amp;ROUNDUP(MONTH(vw_maritime_trade_analysis[[#This Row],[Departure_Date]])/3,0)</f>
        <v>Q1</v>
      </c>
      <c r="K7" t="str">
        <f>TEXT(vw_maritime_trade_analysis[[#This Row],[Departure_Date]],"mmmm")</f>
        <v>February</v>
      </c>
      <c r="L7">
        <v>34170064</v>
      </c>
      <c r="M7">
        <v>69274.7890625</v>
      </c>
      <c r="N7">
        <v>125970.5078125</v>
      </c>
      <c r="O7">
        <v>70732.03125</v>
      </c>
      <c r="P7">
        <v>20212.279296875</v>
      </c>
      <c r="Q7">
        <v>1697102.75</v>
      </c>
      <c r="R7">
        <f t="shared" si="0"/>
        <v>4.9666361467745571E-2</v>
      </c>
    </row>
    <row r="8" spans="1:18" x14ac:dyDescent="0.25">
      <c r="A8" t="s">
        <v>111</v>
      </c>
      <c r="B8" t="s">
        <v>49</v>
      </c>
      <c r="C8" t="s">
        <v>112</v>
      </c>
      <c r="D8" t="s">
        <v>113</v>
      </c>
      <c r="E8" t="s">
        <v>108</v>
      </c>
      <c r="F8" t="s">
        <v>56</v>
      </c>
      <c r="G8" s="1">
        <v>44023</v>
      </c>
      <c r="H8" s="1">
        <v>44033</v>
      </c>
      <c r="I8">
        <f>YEAR((vw_maritime_trade_analysis[[#This Row],[Departure_Date]]))</f>
        <v>2020</v>
      </c>
      <c r="J8" t="str">
        <f>"Q"&amp;ROUNDUP(MONTH(vw_maritime_trade_analysis[[#This Row],[Departure_Date]])/3,0)</f>
        <v>Q3</v>
      </c>
      <c r="K8" t="str">
        <f>TEXT(vw_maritime_trade_analysis[[#This Row],[Departure_Date]],"mmmm")</f>
        <v>July</v>
      </c>
      <c r="L8">
        <v>1404009.5</v>
      </c>
      <c r="M8">
        <v>334794.9375</v>
      </c>
      <c r="N8">
        <v>228278.125</v>
      </c>
      <c r="O8">
        <v>4099.7099609375</v>
      </c>
      <c r="P8">
        <v>0</v>
      </c>
      <c r="Q8">
        <v>646655.9375</v>
      </c>
      <c r="R8">
        <f t="shared" si="0"/>
        <v>0.46057803561870486</v>
      </c>
    </row>
    <row r="9" spans="1:18" x14ac:dyDescent="0.25">
      <c r="A9" t="s">
        <v>118</v>
      </c>
      <c r="B9" t="s">
        <v>65</v>
      </c>
      <c r="C9" t="s">
        <v>50</v>
      </c>
      <c r="D9" t="s">
        <v>120</v>
      </c>
      <c r="E9" t="s">
        <v>70</v>
      </c>
      <c r="F9" t="s">
        <v>121</v>
      </c>
      <c r="G9" s="1">
        <v>45224</v>
      </c>
      <c r="H9" s="1">
        <v>45232</v>
      </c>
      <c r="I9">
        <f>YEAR((vw_maritime_trade_analysis[[#This Row],[Departure_Date]]))</f>
        <v>2023</v>
      </c>
      <c r="J9" t="str">
        <f>"Q"&amp;ROUNDUP(MONTH(vw_maritime_trade_analysis[[#This Row],[Departure_Date]])/3,0)</f>
        <v>Q4</v>
      </c>
      <c r="K9" t="str">
        <f>TEXT(vw_maritime_trade_analysis[[#This Row],[Departure_Date]],"mmmm")</f>
        <v>October</v>
      </c>
      <c r="L9">
        <v>22302228</v>
      </c>
      <c r="M9">
        <v>111289.8203125</v>
      </c>
      <c r="N9">
        <v>225581.453125</v>
      </c>
      <c r="O9">
        <v>11597.16015625</v>
      </c>
      <c r="P9">
        <v>0</v>
      </c>
      <c r="Q9">
        <v>1525468.125</v>
      </c>
      <c r="R9">
        <f t="shared" si="0"/>
        <v>6.8399808530340556E-2</v>
      </c>
    </row>
    <row r="10" spans="1:18" x14ac:dyDescent="0.25">
      <c r="A10" t="s">
        <v>125</v>
      </c>
      <c r="B10" t="s">
        <v>49</v>
      </c>
      <c r="C10" t="s">
        <v>112</v>
      </c>
      <c r="D10" t="s">
        <v>126</v>
      </c>
      <c r="E10" t="s">
        <v>127</v>
      </c>
      <c r="F10" t="s">
        <v>128</v>
      </c>
      <c r="G10" s="1">
        <v>44492</v>
      </c>
      <c r="H10" s="1">
        <v>44516</v>
      </c>
      <c r="I10">
        <f>YEAR((vw_maritime_trade_analysis[[#This Row],[Departure_Date]]))</f>
        <v>2021</v>
      </c>
      <c r="J10" t="str">
        <f>"Q"&amp;ROUNDUP(MONTH(vw_maritime_trade_analysis[[#This Row],[Departure_Date]])/3,0)</f>
        <v>Q4</v>
      </c>
      <c r="K10" t="str">
        <f>TEXT(vw_maritime_trade_analysis[[#This Row],[Departure_Date]],"mmmm")</f>
        <v>October</v>
      </c>
      <c r="L10">
        <v>12878573</v>
      </c>
      <c r="M10">
        <v>312259.125</v>
      </c>
      <c r="N10">
        <v>136915.796875</v>
      </c>
      <c r="O10">
        <v>7855.93017578125</v>
      </c>
      <c r="P10">
        <v>0</v>
      </c>
      <c r="Q10">
        <v>1354763.25</v>
      </c>
      <c r="R10">
        <f t="shared" si="0"/>
        <v>0.10519513691462555</v>
      </c>
    </row>
    <row r="11" spans="1:18" x14ac:dyDescent="0.25">
      <c r="A11" t="s">
        <v>133</v>
      </c>
      <c r="B11" t="s">
        <v>49</v>
      </c>
      <c r="C11" t="s">
        <v>134</v>
      </c>
      <c r="D11" t="s">
        <v>135</v>
      </c>
      <c r="E11" t="s">
        <v>83</v>
      </c>
      <c r="F11" t="s">
        <v>56</v>
      </c>
      <c r="G11" s="1">
        <v>45821</v>
      </c>
      <c r="H11" s="1">
        <v>45835</v>
      </c>
      <c r="I11">
        <f>YEAR((vw_maritime_trade_analysis[[#This Row],[Departure_Date]]))</f>
        <v>2025</v>
      </c>
      <c r="J11" t="str">
        <f>"Q"&amp;ROUNDUP(MONTH(vw_maritime_trade_analysis[[#This Row],[Departure_Date]])/3,0)</f>
        <v>Q2</v>
      </c>
      <c r="K11" t="str">
        <f>TEXT(vw_maritime_trade_analysis[[#This Row],[Departure_Date]],"mmmm")</f>
        <v>June</v>
      </c>
      <c r="L11">
        <v>2898965.75</v>
      </c>
      <c r="M11">
        <v>318722.28125</v>
      </c>
      <c r="N11">
        <v>130021.3984375</v>
      </c>
      <c r="O11">
        <v>4638.35009765625</v>
      </c>
      <c r="P11">
        <v>89992.65625</v>
      </c>
      <c r="Q11">
        <v>779346.8125</v>
      </c>
      <c r="R11">
        <f t="shared" si="0"/>
        <v>0.26883615734335597</v>
      </c>
    </row>
    <row r="12" spans="1:18" x14ac:dyDescent="0.25">
      <c r="A12" t="s">
        <v>138</v>
      </c>
      <c r="B12" t="s">
        <v>65</v>
      </c>
      <c r="C12" t="s">
        <v>50</v>
      </c>
      <c r="D12" t="s">
        <v>139</v>
      </c>
      <c r="E12" t="s">
        <v>82</v>
      </c>
      <c r="F12" t="s">
        <v>140</v>
      </c>
      <c r="G12" s="1">
        <v>45360</v>
      </c>
      <c r="H12" s="1">
        <v>45379</v>
      </c>
      <c r="I12">
        <f>YEAR((vw_maritime_trade_analysis[[#This Row],[Departure_Date]]))</f>
        <v>2024</v>
      </c>
      <c r="J12" t="str">
        <f>"Q"&amp;ROUNDUP(MONTH(vw_maritime_trade_analysis[[#This Row],[Departure_Date]])/3,0)</f>
        <v>Q1</v>
      </c>
      <c r="K12" t="str">
        <f>TEXT(vw_maritime_trade_analysis[[#This Row],[Departure_Date]],"mmmm")</f>
        <v>March</v>
      </c>
      <c r="L12">
        <v>14165912</v>
      </c>
      <c r="M12">
        <v>189464.484375</v>
      </c>
      <c r="N12">
        <v>24582.16015625</v>
      </c>
      <c r="O12">
        <v>23515.41015625</v>
      </c>
      <c r="P12">
        <v>26188.400390625</v>
      </c>
      <c r="Q12">
        <v>1215684.375</v>
      </c>
      <c r="R12">
        <f t="shared" si="0"/>
        <v>8.5817586259183315E-2</v>
      </c>
    </row>
    <row r="13" spans="1:18" x14ac:dyDescent="0.25">
      <c r="A13" t="s">
        <v>144</v>
      </c>
      <c r="B13" t="s">
        <v>65</v>
      </c>
      <c r="C13" t="s">
        <v>50</v>
      </c>
      <c r="D13" t="s">
        <v>145</v>
      </c>
      <c r="E13" t="s">
        <v>70</v>
      </c>
      <c r="F13" t="s">
        <v>146</v>
      </c>
      <c r="G13" s="1">
        <v>45936</v>
      </c>
      <c r="H13" s="1">
        <v>45948</v>
      </c>
      <c r="I13">
        <f>YEAR((vw_maritime_trade_analysis[[#This Row],[Departure_Date]]))</f>
        <v>2025</v>
      </c>
      <c r="J13" t="str">
        <f>"Q"&amp;ROUNDUP(MONTH(vw_maritime_trade_analysis[[#This Row],[Departure_Date]])/3,0)</f>
        <v>Q4</v>
      </c>
      <c r="K13" t="str">
        <f>TEXT(vw_maritime_trade_analysis[[#This Row],[Departure_Date]],"mmmm")</f>
        <v>October</v>
      </c>
      <c r="L13">
        <v>27356086</v>
      </c>
      <c r="M13">
        <v>167813.34375</v>
      </c>
      <c r="N13">
        <v>170096.25</v>
      </c>
      <c r="O13">
        <v>87539.4765625</v>
      </c>
      <c r="P13">
        <v>54117</v>
      </c>
      <c r="Q13">
        <v>1784843.125</v>
      </c>
      <c r="R13">
        <f t="shared" si="0"/>
        <v>6.5244827969907687E-2</v>
      </c>
    </row>
    <row r="14" spans="1:18" x14ac:dyDescent="0.25">
      <c r="A14" t="s">
        <v>149</v>
      </c>
      <c r="B14" t="s">
        <v>65</v>
      </c>
      <c r="C14" t="s">
        <v>50</v>
      </c>
      <c r="D14" t="s">
        <v>145</v>
      </c>
      <c r="E14" t="s">
        <v>82</v>
      </c>
      <c r="F14" t="s">
        <v>150</v>
      </c>
      <c r="G14" s="1">
        <v>45565</v>
      </c>
      <c r="H14" s="1">
        <v>45583</v>
      </c>
      <c r="I14">
        <f>YEAR((vw_maritime_trade_analysis[[#This Row],[Departure_Date]]))</f>
        <v>2024</v>
      </c>
      <c r="J14" t="str">
        <f>"Q"&amp;ROUNDUP(MONTH(vw_maritime_trade_analysis[[#This Row],[Departure_Date]])/3,0)</f>
        <v>Q3</v>
      </c>
      <c r="K14" t="str">
        <f>TEXT(vw_maritime_trade_analysis[[#This Row],[Departure_Date]],"mmmm")</f>
        <v>September</v>
      </c>
      <c r="L14">
        <v>57849488</v>
      </c>
      <c r="M14">
        <v>273946.40625</v>
      </c>
      <c r="N14">
        <v>165877.4375</v>
      </c>
      <c r="O14">
        <v>149251.6875</v>
      </c>
      <c r="P14">
        <v>6598.66015625</v>
      </c>
      <c r="Q14">
        <v>3275422.5</v>
      </c>
      <c r="R14">
        <f t="shared" si="0"/>
        <v>5.6619731880773086E-2</v>
      </c>
    </row>
    <row r="15" spans="1:18" x14ac:dyDescent="0.25">
      <c r="A15" t="s">
        <v>152</v>
      </c>
      <c r="B15" t="s">
        <v>65</v>
      </c>
      <c r="C15" t="s">
        <v>66</v>
      </c>
      <c r="D15" t="s">
        <v>153</v>
      </c>
      <c r="E15" t="s">
        <v>100</v>
      </c>
      <c r="F15" t="s">
        <v>154</v>
      </c>
      <c r="G15" s="1">
        <v>44971</v>
      </c>
      <c r="H15" s="1">
        <v>44997</v>
      </c>
      <c r="I15">
        <f>YEAR((vw_maritime_trade_analysis[[#This Row],[Departure_Date]]))</f>
        <v>2023</v>
      </c>
      <c r="J15" t="str">
        <f>"Q"&amp;ROUNDUP(MONTH(vw_maritime_trade_analysis[[#This Row],[Departure_Date]])/3,0)</f>
        <v>Q1</v>
      </c>
      <c r="K15" t="str">
        <f>TEXT(vw_maritime_trade_analysis[[#This Row],[Departure_Date]],"mmmm")</f>
        <v>February</v>
      </c>
      <c r="L15">
        <v>38349028</v>
      </c>
      <c r="M15">
        <v>793861.5625</v>
      </c>
      <c r="N15">
        <v>214567.5</v>
      </c>
      <c r="O15">
        <v>131153.6875</v>
      </c>
      <c r="P15">
        <v>46359.98828125</v>
      </c>
      <c r="Q15">
        <v>2345952</v>
      </c>
      <c r="R15">
        <f t="shared" si="0"/>
        <v>6.1173701716768412E-2</v>
      </c>
    </row>
    <row r="16" spans="1:18" x14ac:dyDescent="0.25">
      <c r="A16" t="s">
        <v>157</v>
      </c>
      <c r="B16" t="s">
        <v>65</v>
      </c>
      <c r="C16" t="s">
        <v>78</v>
      </c>
      <c r="D16" t="s">
        <v>158</v>
      </c>
      <c r="E16" t="s">
        <v>56</v>
      </c>
      <c r="F16" t="s">
        <v>159</v>
      </c>
      <c r="G16" s="1">
        <v>45473</v>
      </c>
      <c r="H16" s="1">
        <v>45481</v>
      </c>
      <c r="I16">
        <f>YEAR((vw_maritime_trade_analysis[[#This Row],[Departure_Date]]))</f>
        <v>2024</v>
      </c>
      <c r="J16" t="str">
        <f>"Q"&amp;ROUNDUP(MONTH(vw_maritime_trade_analysis[[#This Row],[Departure_Date]])/3,0)</f>
        <v>Q2</v>
      </c>
      <c r="K16" t="str">
        <f>TEXT(vw_maritime_trade_analysis[[#This Row],[Departure_Date]],"mmmm")</f>
        <v>June</v>
      </c>
      <c r="L16">
        <v>25310500</v>
      </c>
      <c r="M16">
        <v>217421.71875</v>
      </c>
      <c r="N16">
        <v>60882.1015625</v>
      </c>
      <c r="O16">
        <v>40749.91015625</v>
      </c>
      <c r="P16">
        <v>0</v>
      </c>
      <c r="Q16">
        <v>1202377</v>
      </c>
      <c r="R16">
        <f t="shared" si="0"/>
        <v>4.750506706702752E-2</v>
      </c>
    </row>
    <row r="17" spans="1:18" x14ac:dyDescent="0.25">
      <c r="A17" t="s">
        <v>163</v>
      </c>
      <c r="B17" t="s">
        <v>49</v>
      </c>
      <c r="C17" t="s">
        <v>66</v>
      </c>
      <c r="D17" t="s">
        <v>153</v>
      </c>
      <c r="E17" t="s">
        <v>164</v>
      </c>
      <c r="F17" t="s">
        <v>128</v>
      </c>
      <c r="G17" s="1">
        <v>44722</v>
      </c>
      <c r="H17" s="1">
        <v>44735</v>
      </c>
      <c r="I17">
        <f>YEAR((vw_maritime_trade_analysis[[#This Row],[Departure_Date]]))</f>
        <v>2022</v>
      </c>
      <c r="J17" t="str">
        <f>"Q"&amp;ROUNDUP(MONTH(vw_maritime_trade_analysis[[#This Row],[Departure_Date]])/3,0)</f>
        <v>Q2</v>
      </c>
      <c r="K17" t="str">
        <f>TEXT(vw_maritime_trade_analysis[[#This Row],[Departure_Date]],"mmmm")</f>
        <v>June</v>
      </c>
      <c r="L17">
        <v>106643216</v>
      </c>
      <c r="M17">
        <v>384051.09375</v>
      </c>
      <c r="N17">
        <v>105497.96875</v>
      </c>
      <c r="O17">
        <v>235681.515625</v>
      </c>
      <c r="P17">
        <v>61961.37890625</v>
      </c>
      <c r="Q17">
        <v>8342625.5</v>
      </c>
      <c r="R17">
        <f t="shared" si="0"/>
        <v>7.8229312776914001E-2</v>
      </c>
    </row>
    <row r="18" spans="1:18" x14ac:dyDescent="0.25">
      <c r="A18" t="s">
        <v>167</v>
      </c>
      <c r="B18" t="s">
        <v>49</v>
      </c>
      <c r="C18" t="s">
        <v>50</v>
      </c>
      <c r="D18" t="s">
        <v>51</v>
      </c>
      <c r="E18" t="s">
        <v>140</v>
      </c>
      <c r="F18" t="s">
        <v>100</v>
      </c>
      <c r="G18" s="1">
        <v>44794</v>
      </c>
      <c r="H18" s="1">
        <v>44811</v>
      </c>
      <c r="I18">
        <f>YEAR((vw_maritime_trade_analysis[[#This Row],[Departure_Date]]))</f>
        <v>2022</v>
      </c>
      <c r="J18" t="str">
        <f>"Q"&amp;ROUNDUP(MONTH(vw_maritime_trade_analysis[[#This Row],[Departure_Date]])/3,0)</f>
        <v>Q3</v>
      </c>
      <c r="K18" t="str">
        <f>TEXT(vw_maritime_trade_analysis[[#This Row],[Departure_Date]],"mmmm")</f>
        <v>August</v>
      </c>
      <c r="L18">
        <v>6421181</v>
      </c>
      <c r="M18">
        <v>439660.625</v>
      </c>
      <c r="N18">
        <v>178798.703125</v>
      </c>
      <c r="O18">
        <v>12842.3603515625</v>
      </c>
      <c r="P18">
        <v>0</v>
      </c>
      <c r="Q18">
        <v>2135528.5</v>
      </c>
      <c r="R18">
        <f t="shared" si="0"/>
        <v>0.3325756585899074</v>
      </c>
    </row>
    <row r="19" spans="1:18" x14ac:dyDescent="0.25">
      <c r="A19" t="s">
        <v>171</v>
      </c>
      <c r="B19" t="s">
        <v>49</v>
      </c>
      <c r="C19" t="s">
        <v>50</v>
      </c>
      <c r="D19" t="s">
        <v>51</v>
      </c>
      <c r="E19" t="s">
        <v>131</v>
      </c>
      <c r="F19" t="s">
        <v>82</v>
      </c>
      <c r="G19" s="1">
        <v>45452</v>
      </c>
      <c r="H19" s="1">
        <v>45461</v>
      </c>
      <c r="I19">
        <f>YEAR((vw_maritime_trade_analysis[[#This Row],[Departure_Date]]))</f>
        <v>2024</v>
      </c>
      <c r="J19" t="str">
        <f>"Q"&amp;ROUNDUP(MONTH(vw_maritime_trade_analysis[[#This Row],[Departure_Date]])/3,0)</f>
        <v>Q2</v>
      </c>
      <c r="K19" t="str">
        <f>TEXT(vw_maritime_trade_analysis[[#This Row],[Departure_Date]],"mmmm")</f>
        <v>June</v>
      </c>
      <c r="L19">
        <v>18020780</v>
      </c>
      <c r="M19">
        <v>212997.890625</v>
      </c>
      <c r="N19">
        <v>37085.76171875</v>
      </c>
      <c r="O19">
        <v>10632.259765625</v>
      </c>
      <c r="P19">
        <v>61395.26953125</v>
      </c>
      <c r="Q19">
        <v>8949997</v>
      </c>
      <c r="R19">
        <f t="shared" si="0"/>
        <v>0.49664870222043661</v>
      </c>
    </row>
    <row r="20" spans="1:18" x14ac:dyDescent="0.25">
      <c r="A20" t="s">
        <v>173</v>
      </c>
      <c r="B20" t="s">
        <v>65</v>
      </c>
      <c r="C20" t="s">
        <v>112</v>
      </c>
      <c r="D20" t="s">
        <v>126</v>
      </c>
      <c r="E20" t="s">
        <v>70</v>
      </c>
      <c r="F20" t="s">
        <v>174</v>
      </c>
      <c r="G20" s="1">
        <v>44831</v>
      </c>
      <c r="H20" s="1">
        <v>44849</v>
      </c>
      <c r="I20">
        <f>YEAR((vw_maritime_trade_analysis[[#This Row],[Departure_Date]]))</f>
        <v>2022</v>
      </c>
      <c r="J20" t="str">
        <f>"Q"&amp;ROUNDUP(MONTH(vw_maritime_trade_analysis[[#This Row],[Departure_Date]])/3,0)</f>
        <v>Q3</v>
      </c>
      <c r="K20" t="str">
        <f>TEXT(vw_maritime_trade_analysis[[#This Row],[Departure_Date]],"mmmm")</f>
        <v>September</v>
      </c>
      <c r="L20">
        <v>11348913</v>
      </c>
      <c r="M20">
        <v>117585.7109375</v>
      </c>
      <c r="N20">
        <v>161379.265625</v>
      </c>
      <c r="O20">
        <v>14867.080078125</v>
      </c>
      <c r="P20">
        <v>103363.4921875</v>
      </c>
      <c r="Q20">
        <v>1497109.125</v>
      </c>
      <c r="R20">
        <f t="shared" si="0"/>
        <v>0.13191652143249313</v>
      </c>
    </row>
    <row r="21" spans="1:18" x14ac:dyDescent="0.25">
      <c r="A21" t="s">
        <v>176</v>
      </c>
      <c r="B21" t="s">
        <v>49</v>
      </c>
      <c r="C21" t="s">
        <v>78</v>
      </c>
      <c r="D21" t="s">
        <v>177</v>
      </c>
      <c r="E21" t="s">
        <v>93</v>
      </c>
      <c r="F21" t="s">
        <v>70</v>
      </c>
      <c r="G21" s="1">
        <v>46097</v>
      </c>
      <c r="H21" s="1">
        <v>46108</v>
      </c>
      <c r="I21">
        <f>YEAR((vw_maritime_trade_analysis[[#This Row],[Departure_Date]]))</f>
        <v>2026</v>
      </c>
      <c r="J21" t="str">
        <f>"Q"&amp;ROUNDUP(MONTH(vw_maritime_trade_analysis[[#This Row],[Departure_Date]])/3,0)</f>
        <v>Q1</v>
      </c>
      <c r="K21" t="str">
        <f>TEXT(vw_maritime_trade_analysis[[#This Row],[Departure_Date]],"mmmm")</f>
        <v>March</v>
      </c>
      <c r="L21">
        <v>29500126</v>
      </c>
      <c r="M21">
        <v>243168.734375</v>
      </c>
      <c r="N21">
        <v>55724.171875</v>
      </c>
      <c r="O21">
        <v>99120.421875</v>
      </c>
      <c r="P21">
        <v>40338.5390625</v>
      </c>
      <c r="Q21">
        <v>2546010.75</v>
      </c>
      <c r="R21">
        <f t="shared" si="0"/>
        <v>8.6305080527452657E-2</v>
      </c>
    </row>
    <row r="22" spans="1:18" x14ac:dyDescent="0.25">
      <c r="A22" t="s">
        <v>179</v>
      </c>
      <c r="B22" t="s">
        <v>65</v>
      </c>
      <c r="C22" t="s">
        <v>50</v>
      </c>
      <c r="D22" t="s">
        <v>51</v>
      </c>
      <c r="E22" t="s">
        <v>56</v>
      </c>
      <c r="F22" t="s">
        <v>93</v>
      </c>
      <c r="G22" s="1">
        <v>43845</v>
      </c>
      <c r="H22" s="1">
        <v>43860</v>
      </c>
      <c r="I22">
        <f>YEAR((vw_maritime_trade_analysis[[#This Row],[Departure_Date]]))</f>
        <v>2020</v>
      </c>
      <c r="J22" t="str">
        <f>"Q"&amp;ROUNDUP(MONTH(vw_maritime_trade_analysis[[#This Row],[Departure_Date]])/3,0)</f>
        <v>Q1</v>
      </c>
      <c r="K22" t="str">
        <f>TEXT(vw_maritime_trade_analysis[[#This Row],[Departure_Date]],"mmmm")</f>
        <v>January</v>
      </c>
      <c r="L22">
        <v>14437333</v>
      </c>
      <c r="M22">
        <v>126062.171875</v>
      </c>
      <c r="N22">
        <v>18382.470703125</v>
      </c>
      <c r="O22">
        <v>33927.73046875</v>
      </c>
      <c r="P22">
        <v>1064.1500244140625</v>
      </c>
      <c r="Q22">
        <v>3307525.25</v>
      </c>
      <c r="R22">
        <f t="shared" si="0"/>
        <v>0.22909530797689573</v>
      </c>
    </row>
    <row r="23" spans="1:18" x14ac:dyDescent="0.25">
      <c r="A23" t="s">
        <v>182</v>
      </c>
      <c r="B23" t="s">
        <v>49</v>
      </c>
      <c r="C23" t="s">
        <v>50</v>
      </c>
      <c r="D23" t="s">
        <v>183</v>
      </c>
      <c r="E23" t="s">
        <v>131</v>
      </c>
      <c r="F23" t="s">
        <v>184</v>
      </c>
      <c r="G23" s="1">
        <v>44353</v>
      </c>
      <c r="H23" s="1">
        <v>44359</v>
      </c>
      <c r="I23">
        <f>YEAR((vw_maritime_trade_analysis[[#This Row],[Departure_Date]]))</f>
        <v>2021</v>
      </c>
      <c r="J23" t="str">
        <f>"Q"&amp;ROUNDUP(MONTH(vw_maritime_trade_analysis[[#This Row],[Departure_Date]])/3,0)</f>
        <v>Q2</v>
      </c>
      <c r="K23" t="str">
        <f>TEXT(vw_maritime_trade_analysis[[#This Row],[Departure_Date]],"mmmm")</f>
        <v>June</v>
      </c>
      <c r="L23">
        <v>104462144</v>
      </c>
      <c r="M23">
        <v>113650</v>
      </c>
      <c r="N23">
        <v>53289.58984375</v>
      </c>
      <c r="O23">
        <v>173407.15625</v>
      </c>
      <c r="P23">
        <v>32687.6796875</v>
      </c>
      <c r="Q23">
        <v>2478197.75</v>
      </c>
      <c r="R23">
        <f t="shared" si="0"/>
        <v>2.3723405006889384E-2</v>
      </c>
    </row>
    <row r="24" spans="1:18" x14ac:dyDescent="0.25">
      <c r="A24" t="s">
        <v>188</v>
      </c>
      <c r="B24" t="s">
        <v>49</v>
      </c>
      <c r="C24" t="s">
        <v>50</v>
      </c>
      <c r="D24" t="s">
        <v>51</v>
      </c>
      <c r="E24" t="s">
        <v>71</v>
      </c>
      <c r="F24" t="s">
        <v>56</v>
      </c>
      <c r="G24" s="1">
        <v>44556</v>
      </c>
      <c r="H24" s="1">
        <v>44574</v>
      </c>
      <c r="I24">
        <f>YEAR((vw_maritime_trade_analysis[[#This Row],[Departure_Date]]))</f>
        <v>2021</v>
      </c>
      <c r="J24" t="str">
        <f>"Q"&amp;ROUNDUP(MONTH(vw_maritime_trade_analysis[[#This Row],[Departure_Date]])/3,0)</f>
        <v>Q4</v>
      </c>
      <c r="K24" t="str">
        <f>TEXT(vw_maritime_trade_analysis[[#This Row],[Departure_Date]],"mmmm")</f>
        <v>December</v>
      </c>
      <c r="L24">
        <v>11422802</v>
      </c>
      <c r="M24">
        <v>580786.25</v>
      </c>
      <c r="N24">
        <v>61010.921875</v>
      </c>
      <c r="O24">
        <v>29585.060546875</v>
      </c>
      <c r="P24">
        <v>0</v>
      </c>
      <c r="Q24">
        <v>2817089.25</v>
      </c>
      <c r="R24">
        <f t="shared" si="0"/>
        <v>0.24661980922018958</v>
      </c>
    </row>
    <row r="25" spans="1:18" x14ac:dyDescent="0.25">
      <c r="A25" t="s">
        <v>191</v>
      </c>
      <c r="B25" t="s">
        <v>49</v>
      </c>
      <c r="C25" t="s">
        <v>50</v>
      </c>
      <c r="D25" t="s">
        <v>183</v>
      </c>
      <c r="E25" t="s">
        <v>131</v>
      </c>
      <c r="F25" t="s">
        <v>100</v>
      </c>
      <c r="G25" s="1">
        <v>45716</v>
      </c>
      <c r="H25" s="1">
        <v>45732</v>
      </c>
      <c r="I25">
        <f>YEAR((vw_maritime_trade_analysis[[#This Row],[Departure_Date]]))</f>
        <v>2025</v>
      </c>
      <c r="J25" t="str">
        <f>"Q"&amp;ROUNDUP(MONTH(vw_maritime_trade_analysis[[#This Row],[Departure_Date]])/3,0)</f>
        <v>Q1</v>
      </c>
      <c r="K25" t="str">
        <f>TEXT(vw_maritime_trade_analysis[[#This Row],[Departure_Date]],"mmmm")</f>
        <v>February</v>
      </c>
      <c r="L25">
        <v>49743612</v>
      </c>
      <c r="M25">
        <v>469701.5</v>
      </c>
      <c r="N25">
        <v>204606.15625</v>
      </c>
      <c r="O25">
        <v>153210.328125</v>
      </c>
      <c r="Q25">
        <v>2544453.25</v>
      </c>
      <c r="R25">
        <f t="shared" si="0"/>
        <v>5.1151356881764032E-2</v>
      </c>
    </row>
    <row r="26" spans="1:18" x14ac:dyDescent="0.25">
      <c r="A26" t="s">
        <v>193</v>
      </c>
      <c r="B26" t="s">
        <v>49</v>
      </c>
      <c r="C26" t="s">
        <v>50</v>
      </c>
      <c r="D26" t="s">
        <v>51</v>
      </c>
      <c r="E26" t="s">
        <v>164</v>
      </c>
      <c r="F26" t="s">
        <v>70</v>
      </c>
      <c r="G26" s="1">
        <v>44900</v>
      </c>
      <c r="H26" s="1">
        <v>44910</v>
      </c>
      <c r="I26">
        <f>YEAR((vw_maritime_trade_analysis[[#This Row],[Departure_Date]]))</f>
        <v>2022</v>
      </c>
      <c r="J26" t="str">
        <f>"Q"&amp;ROUNDUP(MONTH(vw_maritime_trade_analysis[[#This Row],[Departure_Date]])/3,0)</f>
        <v>Q4</v>
      </c>
      <c r="K26" t="str">
        <f>TEXT(vw_maritime_trade_analysis[[#This Row],[Departure_Date]],"mmmm")</f>
        <v>December</v>
      </c>
      <c r="L26">
        <v>12453165</v>
      </c>
      <c r="M26">
        <v>153922.03125</v>
      </c>
      <c r="N26">
        <v>90211.65625</v>
      </c>
      <c r="O26">
        <v>27646.029296875</v>
      </c>
      <c r="P26">
        <v>829.260009765625</v>
      </c>
      <c r="Q26">
        <v>5628827</v>
      </c>
      <c r="R26">
        <f t="shared" si="0"/>
        <v>0.45199971252288074</v>
      </c>
    </row>
    <row r="27" spans="1:18" x14ac:dyDescent="0.25">
      <c r="A27" t="s">
        <v>195</v>
      </c>
      <c r="B27" t="s">
        <v>65</v>
      </c>
      <c r="C27" t="s">
        <v>78</v>
      </c>
      <c r="D27" t="s">
        <v>177</v>
      </c>
      <c r="E27" t="s">
        <v>100</v>
      </c>
      <c r="F27" t="s">
        <v>196</v>
      </c>
      <c r="G27" s="1">
        <v>45960</v>
      </c>
      <c r="H27" s="1">
        <v>45984</v>
      </c>
      <c r="I27">
        <f>YEAR((vw_maritime_trade_analysis[[#This Row],[Departure_Date]]))</f>
        <v>2025</v>
      </c>
      <c r="J27" t="str">
        <f>"Q"&amp;ROUNDUP(MONTH(vw_maritime_trade_analysis[[#This Row],[Departure_Date]])/3,0)</f>
        <v>Q4</v>
      </c>
      <c r="K27" t="str">
        <f>TEXT(vw_maritime_trade_analysis[[#This Row],[Departure_Date]],"mmmm")</f>
        <v>October</v>
      </c>
      <c r="L27">
        <v>23231044</v>
      </c>
      <c r="M27">
        <v>325532.59375</v>
      </c>
      <c r="N27">
        <v>200560.265625</v>
      </c>
      <c r="O27">
        <v>36008.12109375</v>
      </c>
      <c r="P27">
        <v>18832.619140625</v>
      </c>
      <c r="Q27">
        <v>1984649.125</v>
      </c>
      <c r="R27">
        <f t="shared" si="0"/>
        <v>8.5430905515912245E-2</v>
      </c>
    </row>
    <row r="28" spans="1:18" x14ac:dyDescent="0.25">
      <c r="A28" t="s">
        <v>198</v>
      </c>
      <c r="B28" t="s">
        <v>65</v>
      </c>
      <c r="C28" t="s">
        <v>112</v>
      </c>
      <c r="D28" t="s">
        <v>199</v>
      </c>
      <c r="E28" t="s">
        <v>56</v>
      </c>
      <c r="F28" t="s">
        <v>201</v>
      </c>
      <c r="G28" s="1">
        <v>45042</v>
      </c>
      <c r="H28" s="1">
        <v>45066</v>
      </c>
      <c r="I28">
        <f>YEAR((vw_maritime_trade_analysis[[#This Row],[Departure_Date]]))</f>
        <v>2023</v>
      </c>
      <c r="J28" t="str">
        <f>"Q"&amp;ROUNDUP(MONTH(vw_maritime_trade_analysis[[#This Row],[Departure_Date]])/3,0)</f>
        <v>Q2</v>
      </c>
      <c r="K28" t="str">
        <f>TEXT(vw_maritime_trade_analysis[[#This Row],[Departure_Date]],"mmmm")</f>
        <v>April</v>
      </c>
      <c r="L28">
        <v>10280790</v>
      </c>
      <c r="M28">
        <v>542141.625</v>
      </c>
      <c r="N28">
        <v>32099.310546875</v>
      </c>
      <c r="O28">
        <v>34337.83984375</v>
      </c>
      <c r="P28">
        <v>13255.33984375</v>
      </c>
      <c r="Q28">
        <v>1041603.375</v>
      </c>
      <c r="R28">
        <f t="shared" si="0"/>
        <v>0.10131549958709399</v>
      </c>
    </row>
    <row r="29" spans="1:18" x14ac:dyDescent="0.25">
      <c r="A29" t="s">
        <v>203</v>
      </c>
      <c r="B29" t="s">
        <v>65</v>
      </c>
      <c r="C29" t="s">
        <v>112</v>
      </c>
      <c r="D29" t="s">
        <v>126</v>
      </c>
      <c r="E29" t="s">
        <v>82</v>
      </c>
      <c r="F29" t="s">
        <v>204</v>
      </c>
      <c r="G29" s="1">
        <v>45150</v>
      </c>
      <c r="H29" s="1">
        <v>45171</v>
      </c>
      <c r="I29">
        <f>YEAR((vw_maritime_trade_analysis[[#This Row],[Departure_Date]]))</f>
        <v>2023</v>
      </c>
      <c r="J29" t="str">
        <f>"Q"&amp;ROUNDUP(MONTH(vw_maritime_trade_analysis[[#This Row],[Departure_Date]])/3,0)</f>
        <v>Q3</v>
      </c>
      <c r="K29" t="str">
        <f>TEXT(vw_maritime_trade_analysis[[#This Row],[Departure_Date]],"mmmm")</f>
        <v>August</v>
      </c>
      <c r="L29">
        <v>9184703</v>
      </c>
      <c r="M29">
        <v>549340.6875</v>
      </c>
      <c r="N29">
        <v>227993.28125</v>
      </c>
      <c r="O29">
        <v>7807</v>
      </c>
      <c r="P29">
        <v>19804.19921875</v>
      </c>
      <c r="Q29">
        <v>2145923.5</v>
      </c>
      <c r="R29">
        <f t="shared" si="0"/>
        <v>0.23364103335731159</v>
      </c>
    </row>
    <row r="30" spans="1:18" x14ac:dyDescent="0.25">
      <c r="A30" t="s">
        <v>206</v>
      </c>
      <c r="B30" t="s">
        <v>65</v>
      </c>
      <c r="C30" t="s">
        <v>50</v>
      </c>
      <c r="D30" t="s">
        <v>145</v>
      </c>
      <c r="E30" t="s">
        <v>128</v>
      </c>
      <c r="F30" t="s">
        <v>150</v>
      </c>
      <c r="G30" s="1">
        <v>44646</v>
      </c>
      <c r="H30" s="1">
        <v>44655</v>
      </c>
      <c r="I30">
        <f>YEAR((vw_maritime_trade_analysis[[#This Row],[Departure_Date]]))</f>
        <v>2022</v>
      </c>
      <c r="J30" t="str">
        <f>"Q"&amp;ROUNDUP(MONTH(vw_maritime_trade_analysis[[#This Row],[Departure_Date]])/3,0)</f>
        <v>Q1</v>
      </c>
      <c r="K30" t="str">
        <f>TEXT(vw_maritime_trade_analysis[[#This Row],[Departure_Date]],"mmmm")</f>
        <v>March</v>
      </c>
      <c r="L30">
        <v>35265716</v>
      </c>
      <c r="M30">
        <v>210668.15625</v>
      </c>
      <c r="N30">
        <v>67545.0234375</v>
      </c>
      <c r="O30">
        <v>91338.203125</v>
      </c>
      <c r="P30">
        <v>20886.029296875</v>
      </c>
      <c r="Q30">
        <v>2288737.25</v>
      </c>
      <c r="R30">
        <f t="shared" si="0"/>
        <v>6.4899781135877119E-2</v>
      </c>
    </row>
    <row r="31" spans="1:18" x14ac:dyDescent="0.25">
      <c r="A31" t="s">
        <v>208</v>
      </c>
      <c r="B31" t="s">
        <v>49</v>
      </c>
      <c r="C31" t="s">
        <v>50</v>
      </c>
      <c r="D31" t="s">
        <v>51</v>
      </c>
      <c r="E31" t="s">
        <v>174</v>
      </c>
      <c r="F31" t="s">
        <v>82</v>
      </c>
      <c r="G31" s="1">
        <v>45572</v>
      </c>
      <c r="H31" s="1">
        <v>45584</v>
      </c>
      <c r="I31">
        <f>YEAR((vw_maritime_trade_analysis[[#This Row],[Departure_Date]]))</f>
        <v>2024</v>
      </c>
      <c r="J31" t="str">
        <f>"Q"&amp;ROUNDUP(MONTH(vw_maritime_trade_analysis[[#This Row],[Departure_Date]])/3,0)</f>
        <v>Q4</v>
      </c>
      <c r="K31" t="str">
        <f>TEXT(vw_maritime_trade_analysis[[#This Row],[Departure_Date]],"mmmm")</f>
        <v>October</v>
      </c>
      <c r="L31">
        <v>7306150</v>
      </c>
      <c r="M31">
        <v>482199.6875</v>
      </c>
      <c r="N31">
        <v>224211.984375</v>
      </c>
      <c r="O31">
        <v>16438.83984375</v>
      </c>
      <c r="P31">
        <v>40605.4609375</v>
      </c>
      <c r="Q31">
        <v>1816317.25</v>
      </c>
      <c r="R31">
        <f t="shared" si="0"/>
        <v>0.24860114424149518</v>
      </c>
    </row>
    <row r="32" spans="1:18" x14ac:dyDescent="0.25">
      <c r="A32" t="s">
        <v>210</v>
      </c>
      <c r="B32" t="s">
        <v>65</v>
      </c>
      <c r="C32" t="s">
        <v>78</v>
      </c>
      <c r="D32" t="s">
        <v>211</v>
      </c>
      <c r="E32" t="s">
        <v>82</v>
      </c>
      <c r="F32" t="s">
        <v>204</v>
      </c>
      <c r="G32" s="1">
        <v>45657</v>
      </c>
      <c r="H32" s="1">
        <v>45669</v>
      </c>
      <c r="I32">
        <f>YEAR((vw_maritime_trade_analysis[[#This Row],[Departure_Date]]))</f>
        <v>2024</v>
      </c>
      <c r="J32" t="str">
        <f>"Q"&amp;ROUNDUP(MONTH(vw_maritime_trade_analysis[[#This Row],[Departure_Date]])/3,0)</f>
        <v>Q4</v>
      </c>
      <c r="K32" t="str">
        <f>TEXT(vw_maritime_trade_analysis[[#This Row],[Departure_Date]],"mmmm")</f>
        <v>December</v>
      </c>
      <c r="L32">
        <v>28667292</v>
      </c>
      <c r="M32">
        <v>148205.328125</v>
      </c>
      <c r="N32">
        <v>175911.828125</v>
      </c>
      <c r="O32">
        <v>83995.171875</v>
      </c>
      <c r="P32">
        <v>30868.099609375</v>
      </c>
      <c r="Q32">
        <v>1910076.25</v>
      </c>
      <c r="R32">
        <f t="shared" si="0"/>
        <v>6.6629113416084088E-2</v>
      </c>
    </row>
    <row r="33" spans="1:18" x14ac:dyDescent="0.25">
      <c r="A33" t="s">
        <v>214</v>
      </c>
      <c r="B33" t="s">
        <v>65</v>
      </c>
      <c r="C33" t="s">
        <v>50</v>
      </c>
      <c r="D33" t="s">
        <v>120</v>
      </c>
      <c r="E33" t="s">
        <v>184</v>
      </c>
      <c r="F33" t="s">
        <v>83</v>
      </c>
      <c r="G33" s="1">
        <v>44943</v>
      </c>
      <c r="H33" s="1">
        <v>44958</v>
      </c>
      <c r="I33">
        <f>YEAR((vw_maritime_trade_analysis[[#This Row],[Departure_Date]]))</f>
        <v>2023</v>
      </c>
      <c r="J33" t="str">
        <f>"Q"&amp;ROUNDUP(MONTH(vw_maritime_trade_analysis[[#This Row],[Departure_Date]])/3,0)</f>
        <v>Q1</v>
      </c>
      <c r="K33" t="str">
        <f>TEXT(vw_maritime_trade_analysis[[#This Row],[Departure_Date]],"mmmm")</f>
        <v>January</v>
      </c>
      <c r="L33">
        <v>39290872</v>
      </c>
      <c r="M33">
        <v>499637.40625</v>
      </c>
      <c r="N33">
        <v>125142.890625</v>
      </c>
      <c r="O33">
        <v>137125.15625</v>
      </c>
      <c r="P33">
        <v>51840.33984375</v>
      </c>
      <c r="Q33">
        <v>2448281.25</v>
      </c>
      <c r="R33">
        <f t="shared" si="0"/>
        <v>6.2311705629745251E-2</v>
      </c>
    </row>
    <row r="34" spans="1:18" x14ac:dyDescent="0.25">
      <c r="A34" t="s">
        <v>216</v>
      </c>
      <c r="B34" t="s">
        <v>49</v>
      </c>
      <c r="C34" t="s">
        <v>66</v>
      </c>
      <c r="D34" t="s">
        <v>67</v>
      </c>
      <c r="E34" t="s">
        <v>164</v>
      </c>
      <c r="F34" t="s">
        <v>128</v>
      </c>
      <c r="G34" s="1">
        <v>45551</v>
      </c>
      <c r="H34" s="1">
        <v>45575</v>
      </c>
      <c r="I34">
        <f>YEAR((vw_maritime_trade_analysis[[#This Row],[Departure_Date]]))</f>
        <v>2024</v>
      </c>
      <c r="J34" t="str">
        <f>"Q"&amp;ROUNDUP(MONTH(vw_maritime_trade_analysis[[#This Row],[Departure_Date]])/3,0)</f>
        <v>Q3</v>
      </c>
      <c r="K34" t="str">
        <f>TEXT(vw_maritime_trade_analysis[[#This Row],[Departure_Date]],"mmmm")</f>
        <v>September</v>
      </c>
      <c r="L34">
        <v>59211400</v>
      </c>
      <c r="M34">
        <v>672412.375</v>
      </c>
      <c r="N34">
        <v>239201.984375</v>
      </c>
      <c r="O34">
        <v>166976.15625</v>
      </c>
      <c r="P34">
        <v>0</v>
      </c>
      <c r="Q34">
        <v>3180600.75</v>
      </c>
      <c r="R34">
        <f t="shared" si="0"/>
        <v>5.3716020056948491E-2</v>
      </c>
    </row>
    <row r="35" spans="1:18" x14ac:dyDescent="0.25">
      <c r="A35" t="s">
        <v>218</v>
      </c>
      <c r="B35" t="s">
        <v>65</v>
      </c>
      <c r="C35" t="s">
        <v>66</v>
      </c>
      <c r="D35" t="s">
        <v>67</v>
      </c>
      <c r="E35" t="s">
        <v>82</v>
      </c>
      <c r="F35" t="s">
        <v>71</v>
      </c>
      <c r="G35" s="1">
        <v>44948</v>
      </c>
      <c r="H35" s="1">
        <v>44968</v>
      </c>
      <c r="I35">
        <f>YEAR((vw_maritime_trade_analysis[[#This Row],[Departure_Date]]))</f>
        <v>2023</v>
      </c>
      <c r="J35" t="str">
        <f>"Q"&amp;ROUNDUP(MONTH(vw_maritime_trade_analysis[[#This Row],[Departure_Date]])/3,0)</f>
        <v>Q1</v>
      </c>
      <c r="K35" t="str">
        <f>TEXT(vw_maritime_trade_analysis[[#This Row],[Departure_Date]],"mmmm")</f>
        <v>January</v>
      </c>
      <c r="L35">
        <v>6161930</v>
      </c>
      <c r="M35">
        <v>322238.875</v>
      </c>
      <c r="N35">
        <v>21763.9296875</v>
      </c>
      <c r="O35">
        <v>9550.990234375</v>
      </c>
      <c r="P35">
        <v>36905.3203125</v>
      </c>
      <c r="Q35">
        <v>770788.4375</v>
      </c>
      <c r="R35">
        <f t="shared" si="0"/>
        <v>0.1250888013171198</v>
      </c>
    </row>
    <row r="36" spans="1:18" x14ac:dyDescent="0.25">
      <c r="A36" t="s">
        <v>220</v>
      </c>
      <c r="B36" t="s">
        <v>49</v>
      </c>
      <c r="C36" t="s">
        <v>134</v>
      </c>
      <c r="D36" t="s">
        <v>135</v>
      </c>
      <c r="E36" t="s">
        <v>204</v>
      </c>
      <c r="F36" t="s">
        <v>56</v>
      </c>
      <c r="G36" s="1">
        <v>45586</v>
      </c>
      <c r="H36" s="1">
        <v>45602</v>
      </c>
      <c r="I36">
        <f>YEAR((vw_maritime_trade_analysis[[#This Row],[Departure_Date]]))</f>
        <v>2024</v>
      </c>
      <c r="J36" t="str">
        <f>"Q"&amp;ROUNDUP(MONTH(vw_maritime_trade_analysis[[#This Row],[Departure_Date]])/3,0)</f>
        <v>Q4</v>
      </c>
      <c r="K36" t="str">
        <f>TEXT(vw_maritime_trade_analysis[[#This Row],[Departure_Date]],"mmmm")</f>
        <v>October</v>
      </c>
      <c r="L36">
        <v>10488709</v>
      </c>
      <c r="M36">
        <v>271753.34375</v>
      </c>
      <c r="N36">
        <v>108187.546875</v>
      </c>
      <c r="O36">
        <v>36081.16015625</v>
      </c>
      <c r="P36">
        <v>67274.109375</v>
      </c>
      <c r="Q36">
        <v>806379</v>
      </c>
      <c r="R36">
        <f t="shared" si="0"/>
        <v>7.6880672349666682E-2</v>
      </c>
    </row>
    <row r="37" spans="1:18" x14ac:dyDescent="0.25">
      <c r="A37" t="s">
        <v>222</v>
      </c>
      <c r="B37" t="s">
        <v>49</v>
      </c>
      <c r="C37" t="s">
        <v>50</v>
      </c>
      <c r="D37" t="s">
        <v>223</v>
      </c>
      <c r="E37" t="s">
        <v>196</v>
      </c>
      <c r="F37" t="s">
        <v>100</v>
      </c>
      <c r="G37" s="1">
        <v>46040</v>
      </c>
      <c r="H37" s="1">
        <v>46046</v>
      </c>
      <c r="I37">
        <f>YEAR((vw_maritime_trade_analysis[[#This Row],[Departure_Date]]))</f>
        <v>2026</v>
      </c>
      <c r="J37" t="str">
        <f>"Q"&amp;ROUNDUP(MONTH(vw_maritime_trade_analysis[[#This Row],[Departure_Date]])/3,0)</f>
        <v>Q1</v>
      </c>
      <c r="K37" t="str">
        <f>TEXT(vw_maritime_trade_analysis[[#This Row],[Departure_Date]],"mmmm")</f>
        <v>January</v>
      </c>
      <c r="L37">
        <v>12815217</v>
      </c>
      <c r="M37">
        <v>49860.23828125</v>
      </c>
      <c r="N37">
        <v>50697.12890625</v>
      </c>
      <c r="O37">
        <v>32038.0390625</v>
      </c>
      <c r="P37">
        <v>11748.330078125</v>
      </c>
      <c r="Q37">
        <v>591038.6875</v>
      </c>
      <c r="R37">
        <f t="shared" si="0"/>
        <v>4.6120068626227709E-2</v>
      </c>
    </row>
    <row r="38" spans="1:18" x14ac:dyDescent="0.25">
      <c r="A38" t="s">
        <v>225</v>
      </c>
      <c r="B38" t="s">
        <v>49</v>
      </c>
      <c r="C38" t="s">
        <v>50</v>
      </c>
      <c r="D38" t="s">
        <v>51</v>
      </c>
      <c r="E38" t="s">
        <v>174</v>
      </c>
      <c r="F38" t="s">
        <v>226</v>
      </c>
      <c r="G38" s="1">
        <v>44880</v>
      </c>
      <c r="H38" s="1">
        <v>44896</v>
      </c>
      <c r="I38">
        <f>YEAR((vw_maritime_trade_analysis[[#This Row],[Departure_Date]]))</f>
        <v>2022</v>
      </c>
      <c r="J38" t="str">
        <f>"Q"&amp;ROUNDUP(MONTH(vw_maritime_trade_analysis[[#This Row],[Departure_Date]])/3,0)</f>
        <v>Q4</v>
      </c>
      <c r="K38" t="str">
        <f>TEXT(vw_maritime_trade_analysis[[#This Row],[Departure_Date]],"mmmm")</f>
        <v>November</v>
      </c>
      <c r="L38">
        <v>10318774</v>
      </c>
      <c r="M38">
        <v>310552.25</v>
      </c>
      <c r="N38">
        <v>43349.4296875</v>
      </c>
      <c r="O38">
        <v>7739.080078125</v>
      </c>
      <c r="P38">
        <v>0</v>
      </c>
      <c r="Q38">
        <v>3082921.5</v>
      </c>
      <c r="R38">
        <f t="shared" si="0"/>
        <v>0.298768196686932</v>
      </c>
    </row>
    <row r="39" spans="1:18" x14ac:dyDescent="0.25">
      <c r="A39" t="s">
        <v>229</v>
      </c>
      <c r="B39" t="s">
        <v>49</v>
      </c>
      <c r="C39" t="s">
        <v>134</v>
      </c>
      <c r="D39" t="s">
        <v>135</v>
      </c>
      <c r="E39" t="s">
        <v>230</v>
      </c>
      <c r="F39" t="s">
        <v>226</v>
      </c>
      <c r="G39" s="1">
        <v>45066</v>
      </c>
      <c r="H39" s="1">
        <v>45099</v>
      </c>
      <c r="I39">
        <f>YEAR((vw_maritime_trade_analysis[[#This Row],[Departure_Date]]))</f>
        <v>2023</v>
      </c>
      <c r="J39" t="str">
        <f>"Q"&amp;ROUNDUP(MONTH(vw_maritime_trade_analysis[[#This Row],[Departure_Date]])/3,0)</f>
        <v>Q2</v>
      </c>
      <c r="K39" t="str">
        <f>TEXT(vw_maritime_trade_analysis[[#This Row],[Departure_Date]],"mmmm")</f>
        <v>May</v>
      </c>
      <c r="L39">
        <v>5450633.5</v>
      </c>
      <c r="M39">
        <v>1017227.75</v>
      </c>
      <c r="N39">
        <v>64197.08984375</v>
      </c>
      <c r="O39">
        <v>3324.889892578125</v>
      </c>
      <c r="P39">
        <v>3600.550048828125</v>
      </c>
      <c r="Q39">
        <v>1304487.5</v>
      </c>
      <c r="R39">
        <f t="shared" si="0"/>
        <v>0.23932768548830149</v>
      </c>
    </row>
    <row r="40" spans="1:18" x14ac:dyDescent="0.25">
      <c r="A40" t="s">
        <v>232</v>
      </c>
      <c r="B40" t="s">
        <v>65</v>
      </c>
      <c r="C40" t="s">
        <v>50</v>
      </c>
      <c r="D40" t="s">
        <v>223</v>
      </c>
      <c r="E40" t="s">
        <v>92</v>
      </c>
      <c r="F40" t="s">
        <v>174</v>
      </c>
      <c r="G40" s="1">
        <v>45714</v>
      </c>
      <c r="H40" s="1">
        <v>45723</v>
      </c>
      <c r="I40">
        <f>YEAR((vw_maritime_trade_analysis[[#This Row],[Departure_Date]]))</f>
        <v>2025</v>
      </c>
      <c r="J40" t="str">
        <f>"Q"&amp;ROUNDUP(MONTH(vw_maritime_trade_analysis[[#This Row],[Departure_Date]])/3,0)</f>
        <v>Q1</v>
      </c>
      <c r="K40" t="str">
        <f>TEXT(vw_maritime_trade_analysis[[#This Row],[Departure_Date]],"mmmm")</f>
        <v>February</v>
      </c>
      <c r="L40">
        <v>17057452</v>
      </c>
      <c r="M40">
        <v>252621.765625</v>
      </c>
      <c r="N40">
        <v>140165.0625</v>
      </c>
      <c r="O40">
        <v>54072.12109375</v>
      </c>
      <c r="P40">
        <v>0</v>
      </c>
      <c r="Q40">
        <v>1718692.125</v>
      </c>
      <c r="R40">
        <f t="shared" si="0"/>
        <v>0.10075901869751708</v>
      </c>
    </row>
    <row r="41" spans="1:18" x14ac:dyDescent="0.25">
      <c r="A41" t="s">
        <v>234</v>
      </c>
      <c r="B41" t="s">
        <v>49</v>
      </c>
      <c r="C41" t="s">
        <v>78</v>
      </c>
      <c r="D41" t="s">
        <v>105</v>
      </c>
      <c r="E41" t="s">
        <v>204</v>
      </c>
      <c r="F41" t="s">
        <v>92</v>
      </c>
      <c r="G41" s="1">
        <v>45677</v>
      </c>
      <c r="H41" s="1">
        <v>45691</v>
      </c>
      <c r="I41">
        <f>YEAR((vw_maritime_trade_analysis[[#This Row],[Departure_Date]]))</f>
        <v>2025</v>
      </c>
      <c r="J41" t="str">
        <f>"Q"&amp;ROUNDUP(MONTH(vw_maritime_trade_analysis[[#This Row],[Departure_Date]])/3,0)</f>
        <v>Q1</v>
      </c>
      <c r="K41" t="str">
        <f>TEXT(vw_maritime_trade_analysis[[#This Row],[Departure_Date]],"mmmm")</f>
        <v>January</v>
      </c>
      <c r="L41">
        <v>34435428</v>
      </c>
      <c r="M41">
        <v>244333.59375</v>
      </c>
      <c r="N41">
        <v>190178.28125</v>
      </c>
      <c r="O41">
        <v>54063.62109375</v>
      </c>
      <c r="P41">
        <v>0</v>
      </c>
      <c r="Q41">
        <v>1142206.875</v>
      </c>
      <c r="R41">
        <f t="shared" si="0"/>
        <v>3.3169527470371503E-2</v>
      </c>
    </row>
    <row r="42" spans="1:18" x14ac:dyDescent="0.25">
      <c r="A42" t="s">
        <v>236</v>
      </c>
      <c r="B42" t="s">
        <v>49</v>
      </c>
      <c r="C42" t="s">
        <v>78</v>
      </c>
      <c r="D42" t="s">
        <v>177</v>
      </c>
      <c r="E42" t="s">
        <v>121</v>
      </c>
      <c r="F42" t="s">
        <v>82</v>
      </c>
      <c r="G42" s="1">
        <v>44819</v>
      </c>
      <c r="H42" s="1">
        <v>44849</v>
      </c>
      <c r="I42">
        <f>YEAR((vw_maritime_trade_analysis[[#This Row],[Departure_Date]]))</f>
        <v>2022</v>
      </c>
      <c r="J42" t="str">
        <f>"Q"&amp;ROUNDUP(MONTH(vw_maritime_trade_analysis[[#This Row],[Departure_Date]])/3,0)</f>
        <v>Q3</v>
      </c>
      <c r="K42" t="str">
        <f>TEXT(vw_maritime_trade_analysis[[#This Row],[Departure_Date]],"mmmm")</f>
        <v>September</v>
      </c>
      <c r="L42">
        <v>13872952</v>
      </c>
      <c r="M42">
        <v>1007529.125</v>
      </c>
      <c r="N42">
        <v>58843.25</v>
      </c>
      <c r="O42">
        <v>23445.2890625</v>
      </c>
      <c r="P42">
        <v>0</v>
      </c>
      <c r="Q42">
        <v>1782696</v>
      </c>
      <c r="R42">
        <f t="shared" si="0"/>
        <v>0.12850156188819797</v>
      </c>
    </row>
    <row r="43" spans="1:18" x14ac:dyDescent="0.25">
      <c r="A43" t="s">
        <v>238</v>
      </c>
      <c r="B43" t="s">
        <v>65</v>
      </c>
      <c r="C43" t="s">
        <v>239</v>
      </c>
      <c r="D43" t="s">
        <v>240</v>
      </c>
      <c r="E43" t="s">
        <v>184</v>
      </c>
      <c r="F43" t="s">
        <v>121</v>
      </c>
      <c r="G43" s="1">
        <v>45342</v>
      </c>
      <c r="H43" s="1">
        <v>45364</v>
      </c>
      <c r="I43">
        <f>YEAR((vw_maritime_trade_analysis[[#This Row],[Departure_Date]]))</f>
        <v>2024</v>
      </c>
      <c r="J43" t="str">
        <f>"Q"&amp;ROUNDUP(MONTH(vw_maritime_trade_analysis[[#This Row],[Departure_Date]])/3,0)</f>
        <v>Q1</v>
      </c>
      <c r="K43" t="str">
        <f>TEXT(vw_maritime_trade_analysis[[#This Row],[Departure_Date]],"mmmm")</f>
        <v>February</v>
      </c>
      <c r="L43">
        <v>11104874</v>
      </c>
      <c r="M43">
        <v>256181.1875</v>
      </c>
      <c r="N43">
        <v>145839.28125</v>
      </c>
      <c r="O43">
        <v>22431.83984375</v>
      </c>
      <c r="P43">
        <v>0</v>
      </c>
      <c r="Q43">
        <v>780040.5</v>
      </c>
      <c r="R43">
        <f t="shared" si="0"/>
        <v>7.0243075247859638E-2</v>
      </c>
    </row>
    <row r="44" spans="1:18" x14ac:dyDescent="0.25">
      <c r="A44" t="s">
        <v>242</v>
      </c>
      <c r="B44" t="s">
        <v>49</v>
      </c>
      <c r="C44" t="s">
        <v>50</v>
      </c>
      <c r="D44" t="s">
        <v>120</v>
      </c>
      <c r="E44" t="s">
        <v>93</v>
      </c>
      <c r="F44" t="s">
        <v>70</v>
      </c>
      <c r="G44" s="1">
        <v>44717</v>
      </c>
      <c r="H44" s="1">
        <v>44737</v>
      </c>
      <c r="I44">
        <f>YEAR((vw_maritime_trade_analysis[[#This Row],[Departure_Date]]))</f>
        <v>2022</v>
      </c>
      <c r="J44" t="str">
        <f>"Q"&amp;ROUNDUP(MONTH(vw_maritime_trade_analysis[[#This Row],[Departure_Date]])/3,0)</f>
        <v>Q2</v>
      </c>
      <c r="K44" t="str">
        <f>TEXT(vw_maritime_trade_analysis[[#This Row],[Departure_Date]],"mmmm")</f>
        <v>June</v>
      </c>
      <c r="L44">
        <v>14479585</v>
      </c>
      <c r="M44">
        <v>418246.1875</v>
      </c>
      <c r="N44">
        <v>140158.515625</v>
      </c>
      <c r="O44">
        <v>36778.1484375</v>
      </c>
      <c r="P44">
        <v>3488.760009765625</v>
      </c>
      <c r="Q44">
        <v>1627249</v>
      </c>
      <c r="R44">
        <f t="shared" si="0"/>
        <v>0.11238229548705989</v>
      </c>
    </row>
    <row r="45" spans="1:18" x14ac:dyDescent="0.25">
      <c r="A45" t="s">
        <v>244</v>
      </c>
      <c r="B45" t="s">
        <v>49</v>
      </c>
      <c r="C45" t="s">
        <v>66</v>
      </c>
      <c r="D45" t="s">
        <v>245</v>
      </c>
      <c r="E45" t="s">
        <v>71</v>
      </c>
      <c r="F45" t="s">
        <v>70</v>
      </c>
      <c r="G45" s="1">
        <v>45841</v>
      </c>
      <c r="H45" s="1">
        <v>45851</v>
      </c>
      <c r="I45">
        <f>YEAR((vw_maritime_trade_analysis[[#This Row],[Departure_Date]]))</f>
        <v>2025</v>
      </c>
      <c r="J45" t="str">
        <f>"Q"&amp;ROUNDUP(MONTH(vw_maritime_trade_analysis[[#This Row],[Departure_Date]])/3,0)</f>
        <v>Q3</v>
      </c>
      <c r="K45" t="str">
        <f>TEXT(vw_maritime_trade_analysis[[#This Row],[Departure_Date]],"mmmm")</f>
        <v>July</v>
      </c>
      <c r="L45">
        <v>8358330</v>
      </c>
      <c r="M45">
        <v>137563.84375</v>
      </c>
      <c r="N45">
        <v>241781.3125</v>
      </c>
      <c r="O45">
        <v>18555.490234375</v>
      </c>
      <c r="P45">
        <v>0</v>
      </c>
      <c r="Q45">
        <v>570791.5625</v>
      </c>
      <c r="R45">
        <f t="shared" si="0"/>
        <v>6.8290144382909021E-2</v>
      </c>
    </row>
    <row r="46" spans="1:18" x14ac:dyDescent="0.25">
      <c r="A46" t="s">
        <v>247</v>
      </c>
      <c r="B46" t="s">
        <v>49</v>
      </c>
      <c r="C46" t="s">
        <v>66</v>
      </c>
      <c r="D46" t="s">
        <v>248</v>
      </c>
      <c r="E46" t="s">
        <v>131</v>
      </c>
      <c r="F46" t="s">
        <v>226</v>
      </c>
      <c r="G46" s="1">
        <v>44442</v>
      </c>
      <c r="H46" s="1">
        <v>44472</v>
      </c>
      <c r="I46">
        <f>YEAR((vw_maritime_trade_analysis[[#This Row],[Departure_Date]]))</f>
        <v>2021</v>
      </c>
      <c r="J46" t="str">
        <f>"Q"&amp;ROUNDUP(MONTH(vw_maritime_trade_analysis[[#This Row],[Departure_Date]])/3,0)</f>
        <v>Q3</v>
      </c>
      <c r="K46" t="str">
        <f>TEXT(vw_maritime_trade_analysis[[#This Row],[Departure_Date]],"mmmm")</f>
        <v>September</v>
      </c>
      <c r="L46">
        <v>13457777</v>
      </c>
      <c r="M46">
        <v>466496.03125</v>
      </c>
      <c r="N46">
        <v>171321.34375</v>
      </c>
      <c r="O46">
        <v>18840.890625</v>
      </c>
      <c r="P46">
        <v>0</v>
      </c>
      <c r="Q46">
        <v>1293499</v>
      </c>
      <c r="R46">
        <f t="shared" si="0"/>
        <v>9.6115353969678644E-2</v>
      </c>
    </row>
    <row r="47" spans="1:18" x14ac:dyDescent="0.25">
      <c r="A47" t="s">
        <v>250</v>
      </c>
      <c r="B47" t="s">
        <v>65</v>
      </c>
      <c r="C47" t="s">
        <v>66</v>
      </c>
      <c r="D47" t="s">
        <v>251</v>
      </c>
      <c r="E47" t="s">
        <v>226</v>
      </c>
      <c r="F47" t="s">
        <v>201</v>
      </c>
      <c r="G47" s="1">
        <v>44077</v>
      </c>
      <c r="H47" s="1">
        <v>44108</v>
      </c>
      <c r="I47">
        <f>YEAR((vw_maritime_trade_analysis[[#This Row],[Departure_Date]]))</f>
        <v>2020</v>
      </c>
      <c r="J47" t="str">
        <f>"Q"&amp;ROUNDUP(MONTH(vw_maritime_trade_analysis[[#This Row],[Departure_Date]])/3,0)</f>
        <v>Q3</v>
      </c>
      <c r="K47" t="str">
        <f>TEXT(vw_maritime_trade_analysis[[#This Row],[Departure_Date]],"mmmm")</f>
        <v>September</v>
      </c>
      <c r="L47">
        <v>70880928</v>
      </c>
      <c r="M47">
        <v>1047003.3125</v>
      </c>
      <c r="N47">
        <v>161695.9375</v>
      </c>
      <c r="O47">
        <v>167278.984375</v>
      </c>
      <c r="P47">
        <v>11156.25</v>
      </c>
      <c r="Q47">
        <v>4527196.5</v>
      </c>
      <c r="R47">
        <f t="shared" si="0"/>
        <v>6.3870446222148783E-2</v>
      </c>
    </row>
    <row r="48" spans="1:18" x14ac:dyDescent="0.25">
      <c r="A48" t="s">
        <v>252</v>
      </c>
      <c r="B48" t="s">
        <v>65</v>
      </c>
      <c r="C48" t="s">
        <v>66</v>
      </c>
      <c r="D48" t="s">
        <v>245</v>
      </c>
      <c r="E48" t="s">
        <v>70</v>
      </c>
      <c r="F48" t="s">
        <v>204</v>
      </c>
      <c r="G48" s="1">
        <v>44779</v>
      </c>
      <c r="H48" s="1">
        <v>44800</v>
      </c>
      <c r="I48">
        <f>YEAR((vw_maritime_trade_analysis[[#This Row],[Departure_Date]]))</f>
        <v>2022</v>
      </c>
      <c r="J48" t="str">
        <f>"Q"&amp;ROUNDUP(MONTH(vw_maritime_trade_analysis[[#This Row],[Departure_Date]])/3,0)</f>
        <v>Q3</v>
      </c>
      <c r="K48" t="str">
        <f>TEXT(vw_maritime_trade_analysis[[#This Row],[Departure_Date]],"mmmm")</f>
        <v>August</v>
      </c>
      <c r="L48">
        <v>2079777.625</v>
      </c>
      <c r="M48">
        <v>194745.53125</v>
      </c>
      <c r="N48">
        <v>22880.119140625</v>
      </c>
      <c r="O48">
        <v>3514.820068359375</v>
      </c>
      <c r="P48">
        <v>88683.4765625</v>
      </c>
      <c r="Q48">
        <v>398354.6875</v>
      </c>
      <c r="R48">
        <f t="shared" si="0"/>
        <v>0.19153715412242692</v>
      </c>
    </row>
    <row r="49" spans="1:18" x14ac:dyDescent="0.25">
      <c r="A49" t="s">
        <v>254</v>
      </c>
      <c r="B49" t="s">
        <v>65</v>
      </c>
      <c r="C49" t="s">
        <v>50</v>
      </c>
      <c r="D49" t="s">
        <v>120</v>
      </c>
      <c r="E49" t="s">
        <v>56</v>
      </c>
      <c r="F49" t="s">
        <v>131</v>
      </c>
      <c r="G49" s="1">
        <v>44123</v>
      </c>
      <c r="H49" s="1">
        <v>44129</v>
      </c>
      <c r="I49">
        <f>YEAR((vw_maritime_trade_analysis[[#This Row],[Departure_Date]]))</f>
        <v>2020</v>
      </c>
      <c r="J49" t="str">
        <f>"Q"&amp;ROUNDUP(MONTH(vw_maritime_trade_analysis[[#This Row],[Departure_Date]])/3,0)</f>
        <v>Q4</v>
      </c>
      <c r="K49" t="str">
        <f>TEXT(vw_maritime_trade_analysis[[#This Row],[Departure_Date]],"mmmm")</f>
        <v>October</v>
      </c>
      <c r="L49">
        <v>46045276</v>
      </c>
      <c r="M49">
        <v>74113.328125</v>
      </c>
      <c r="N49">
        <v>142540.234375</v>
      </c>
      <c r="O49">
        <v>87025.5703125</v>
      </c>
      <c r="P49">
        <v>16278.4296875</v>
      </c>
      <c r="Q49">
        <v>2197406.5</v>
      </c>
      <c r="R49">
        <f t="shared" si="0"/>
        <v>4.772273490118726E-2</v>
      </c>
    </row>
    <row r="50" spans="1:18" x14ac:dyDescent="0.25">
      <c r="A50" t="s">
        <v>256</v>
      </c>
      <c r="B50" t="s">
        <v>49</v>
      </c>
      <c r="C50" t="s">
        <v>66</v>
      </c>
      <c r="D50" t="s">
        <v>67</v>
      </c>
      <c r="E50" t="s">
        <v>257</v>
      </c>
      <c r="F50" t="s">
        <v>70</v>
      </c>
      <c r="G50" s="1">
        <v>43994</v>
      </c>
      <c r="H50" s="1">
        <v>44019</v>
      </c>
      <c r="I50">
        <f>YEAR((vw_maritime_trade_analysis[[#This Row],[Departure_Date]]))</f>
        <v>2020</v>
      </c>
      <c r="J50" t="str">
        <f>"Q"&amp;ROUNDUP(MONTH(vw_maritime_trade_analysis[[#This Row],[Departure_Date]])/3,0)</f>
        <v>Q2</v>
      </c>
      <c r="K50" t="str">
        <f>TEXT(vw_maritime_trade_analysis[[#This Row],[Departure_Date]],"mmmm")</f>
        <v>June</v>
      </c>
      <c r="L50">
        <v>13244074</v>
      </c>
      <c r="M50">
        <v>689760.1875</v>
      </c>
      <c r="N50">
        <v>234047.796875</v>
      </c>
      <c r="O50">
        <v>35891.44140625</v>
      </c>
      <c r="P50">
        <v>105303.953125</v>
      </c>
      <c r="Q50">
        <v>4159694</v>
      </c>
      <c r="R50">
        <f t="shared" si="0"/>
        <v>0.31407964044900383</v>
      </c>
    </row>
    <row r="51" spans="1:18" x14ac:dyDescent="0.25">
      <c r="A51" t="s">
        <v>260</v>
      </c>
      <c r="B51" t="s">
        <v>65</v>
      </c>
      <c r="C51" t="s">
        <v>50</v>
      </c>
      <c r="D51" t="s">
        <v>51</v>
      </c>
      <c r="E51" t="s">
        <v>56</v>
      </c>
      <c r="F51" t="s">
        <v>164</v>
      </c>
      <c r="G51" s="1">
        <v>45642</v>
      </c>
      <c r="H51" s="1">
        <v>45655</v>
      </c>
      <c r="I51">
        <f>YEAR((vw_maritime_trade_analysis[[#This Row],[Departure_Date]]))</f>
        <v>2024</v>
      </c>
      <c r="J51" t="str">
        <f>"Q"&amp;ROUNDUP(MONTH(vw_maritime_trade_analysis[[#This Row],[Departure_Date]])/3,0)</f>
        <v>Q4</v>
      </c>
      <c r="K51" t="str">
        <f>TEXT(vw_maritime_trade_analysis[[#This Row],[Departure_Date]],"mmmm")</f>
        <v>December</v>
      </c>
      <c r="L51">
        <v>6141066</v>
      </c>
      <c r="M51">
        <v>187615.0625</v>
      </c>
      <c r="N51">
        <v>231397.84375</v>
      </c>
      <c r="O51">
        <v>17870.5</v>
      </c>
      <c r="P51">
        <v>44082.078125</v>
      </c>
      <c r="Q51">
        <v>2791379.75</v>
      </c>
      <c r="R51">
        <f t="shared" si="0"/>
        <v>0.45454319331529736</v>
      </c>
    </row>
    <row r="52" spans="1:18" x14ac:dyDescent="0.25">
      <c r="A52" t="s">
        <v>262</v>
      </c>
      <c r="B52" t="s">
        <v>65</v>
      </c>
      <c r="C52" t="s">
        <v>78</v>
      </c>
      <c r="D52" t="s">
        <v>158</v>
      </c>
      <c r="E52" t="s">
        <v>128</v>
      </c>
      <c r="F52" t="s">
        <v>204</v>
      </c>
      <c r="G52" s="1">
        <v>45471</v>
      </c>
      <c r="H52" s="1">
        <v>45495</v>
      </c>
      <c r="I52">
        <f>YEAR((vw_maritime_trade_analysis[[#This Row],[Departure_Date]]))</f>
        <v>2024</v>
      </c>
      <c r="J52" t="str">
        <f>"Q"&amp;ROUNDUP(MONTH(vw_maritime_trade_analysis[[#This Row],[Departure_Date]])/3,0)</f>
        <v>Q2</v>
      </c>
      <c r="K52" t="str">
        <f>TEXT(vw_maritime_trade_analysis[[#This Row],[Departure_Date]],"mmmm")</f>
        <v>June</v>
      </c>
      <c r="L52">
        <v>15750254</v>
      </c>
      <c r="M52">
        <v>343517.09375</v>
      </c>
      <c r="N52">
        <v>188312.796875</v>
      </c>
      <c r="O52">
        <v>25042.900390625</v>
      </c>
      <c r="P52">
        <v>0</v>
      </c>
      <c r="Q52">
        <v>1647554.25</v>
      </c>
      <c r="R52">
        <f t="shared" si="0"/>
        <v>0.1046049320855397</v>
      </c>
    </row>
    <row r="53" spans="1:18" x14ac:dyDescent="0.25">
      <c r="A53" t="s">
        <v>264</v>
      </c>
      <c r="B53" t="s">
        <v>49</v>
      </c>
      <c r="C53" t="s">
        <v>239</v>
      </c>
      <c r="D53" t="s">
        <v>265</v>
      </c>
      <c r="E53" t="s">
        <v>146</v>
      </c>
      <c r="F53" t="s">
        <v>82</v>
      </c>
      <c r="G53" s="1">
        <v>45312</v>
      </c>
      <c r="H53" s="1">
        <v>45338</v>
      </c>
      <c r="I53">
        <f>YEAR((vw_maritime_trade_analysis[[#This Row],[Departure_Date]]))</f>
        <v>2024</v>
      </c>
      <c r="J53" t="str">
        <f>"Q"&amp;ROUNDUP(MONTH(vw_maritime_trade_analysis[[#This Row],[Departure_Date]])/3,0)</f>
        <v>Q1</v>
      </c>
      <c r="K53" t="str">
        <f>TEXT(vw_maritime_trade_analysis[[#This Row],[Departure_Date]],"mmmm")</f>
        <v>January</v>
      </c>
      <c r="L53">
        <v>19294222</v>
      </c>
      <c r="M53">
        <v>257174.71875</v>
      </c>
      <c r="N53">
        <v>112436.671875</v>
      </c>
      <c r="O53">
        <v>21802.470703125</v>
      </c>
      <c r="P53">
        <v>1030.43994140625</v>
      </c>
      <c r="Q53">
        <v>897925.3125</v>
      </c>
      <c r="R53">
        <f t="shared" si="0"/>
        <v>4.6538560222848066E-2</v>
      </c>
    </row>
    <row r="54" spans="1:18" x14ac:dyDescent="0.25">
      <c r="A54" t="s">
        <v>267</v>
      </c>
      <c r="B54" t="s">
        <v>49</v>
      </c>
      <c r="C54" t="s">
        <v>50</v>
      </c>
      <c r="D54" t="s">
        <v>145</v>
      </c>
      <c r="E54" t="s">
        <v>55</v>
      </c>
      <c r="F54" t="s">
        <v>226</v>
      </c>
      <c r="G54" s="1">
        <v>45502</v>
      </c>
      <c r="H54" s="1">
        <v>45509</v>
      </c>
      <c r="I54">
        <f>YEAR((vw_maritime_trade_analysis[[#This Row],[Departure_Date]]))</f>
        <v>2024</v>
      </c>
      <c r="J54" t="str">
        <f>"Q"&amp;ROUNDUP(MONTH(vw_maritime_trade_analysis[[#This Row],[Departure_Date]])/3,0)</f>
        <v>Q3</v>
      </c>
      <c r="K54" t="str">
        <f>TEXT(vw_maritime_trade_analysis[[#This Row],[Departure_Date]],"mmmm")</f>
        <v>July</v>
      </c>
      <c r="L54">
        <v>50274316</v>
      </c>
      <c r="M54">
        <v>109854.078125</v>
      </c>
      <c r="N54">
        <v>197248.984375</v>
      </c>
      <c r="O54">
        <v>167916.21875</v>
      </c>
      <c r="P54">
        <v>51741.5390625</v>
      </c>
      <c r="Q54">
        <v>2633859</v>
      </c>
      <c r="R54">
        <f t="shared" si="0"/>
        <v>5.2389753050046471E-2</v>
      </c>
    </row>
    <row r="55" spans="1:18" x14ac:dyDescent="0.25">
      <c r="A55" t="s">
        <v>269</v>
      </c>
      <c r="B55" t="s">
        <v>49</v>
      </c>
      <c r="C55" t="s">
        <v>239</v>
      </c>
      <c r="D55" t="s">
        <v>270</v>
      </c>
      <c r="E55" t="s">
        <v>154</v>
      </c>
      <c r="F55" t="s">
        <v>70</v>
      </c>
      <c r="G55" s="1">
        <v>44611</v>
      </c>
      <c r="H55" s="1">
        <v>44620</v>
      </c>
      <c r="I55">
        <f>YEAR((vw_maritime_trade_analysis[[#This Row],[Departure_Date]]))</f>
        <v>2022</v>
      </c>
      <c r="J55" t="str">
        <f>"Q"&amp;ROUNDUP(MONTH(vw_maritime_trade_analysis[[#This Row],[Departure_Date]])/3,0)</f>
        <v>Q1</v>
      </c>
      <c r="K55" t="str">
        <f>TEXT(vw_maritime_trade_analysis[[#This Row],[Departure_Date]],"mmmm")</f>
        <v>February</v>
      </c>
      <c r="L55">
        <v>16913670</v>
      </c>
      <c r="M55">
        <v>164749.90625</v>
      </c>
      <c r="N55">
        <v>169847.125</v>
      </c>
      <c r="O55">
        <v>49049.640625</v>
      </c>
      <c r="P55">
        <v>0</v>
      </c>
      <c r="Q55">
        <v>876613.3125</v>
      </c>
      <c r="R55">
        <f t="shared" si="0"/>
        <v>5.1828687239375011E-2</v>
      </c>
    </row>
    <row r="56" spans="1:18" x14ac:dyDescent="0.25">
      <c r="A56" t="s">
        <v>271</v>
      </c>
      <c r="B56" t="s">
        <v>65</v>
      </c>
      <c r="C56" t="s">
        <v>66</v>
      </c>
      <c r="D56" t="s">
        <v>67</v>
      </c>
      <c r="E56" t="s">
        <v>92</v>
      </c>
      <c r="F56" t="s">
        <v>204</v>
      </c>
      <c r="G56" s="1">
        <v>46091</v>
      </c>
      <c r="H56" s="1">
        <v>46120</v>
      </c>
      <c r="I56">
        <f>YEAR((vw_maritime_trade_analysis[[#This Row],[Departure_Date]]))</f>
        <v>2026</v>
      </c>
      <c r="J56" t="str">
        <f>"Q"&amp;ROUNDUP(MONTH(vw_maritime_trade_analysis[[#This Row],[Departure_Date]])/3,0)</f>
        <v>Q1</v>
      </c>
      <c r="K56" t="str">
        <f>TEXT(vw_maritime_trade_analysis[[#This Row],[Departure_Date]],"mmmm")</f>
        <v>March</v>
      </c>
      <c r="L56">
        <v>26791820</v>
      </c>
      <c r="M56">
        <v>576286.8125</v>
      </c>
      <c r="N56">
        <v>210101.671875</v>
      </c>
      <c r="O56">
        <v>15539.259765625</v>
      </c>
      <c r="P56">
        <v>40603.73046875</v>
      </c>
      <c r="Q56">
        <v>1501870.125</v>
      </c>
      <c r="R56">
        <f t="shared" si="0"/>
        <v>5.6057039984592313E-2</v>
      </c>
    </row>
    <row r="57" spans="1:18" x14ac:dyDescent="0.25">
      <c r="A57" t="s">
        <v>273</v>
      </c>
      <c r="B57" t="s">
        <v>49</v>
      </c>
      <c r="C57" t="s">
        <v>78</v>
      </c>
      <c r="D57" t="s">
        <v>158</v>
      </c>
      <c r="E57" t="s">
        <v>127</v>
      </c>
      <c r="F57" t="s">
        <v>184</v>
      </c>
      <c r="G57" s="1">
        <v>43982</v>
      </c>
      <c r="H57" s="1">
        <v>43993</v>
      </c>
      <c r="I57">
        <f>YEAR((vw_maritime_trade_analysis[[#This Row],[Departure_Date]]))</f>
        <v>2020</v>
      </c>
      <c r="J57" t="str">
        <f>"Q"&amp;ROUNDUP(MONTH(vw_maritime_trade_analysis[[#This Row],[Departure_Date]])/3,0)</f>
        <v>Q2</v>
      </c>
      <c r="K57" t="str">
        <f>TEXT(vw_maritime_trade_analysis[[#This Row],[Departure_Date]],"mmmm")</f>
        <v>May</v>
      </c>
      <c r="L57">
        <v>19963058</v>
      </c>
      <c r="M57">
        <v>203431.046875</v>
      </c>
      <c r="N57">
        <v>104227.71875</v>
      </c>
      <c r="O57">
        <v>27549.01953125</v>
      </c>
      <c r="P57">
        <v>0</v>
      </c>
      <c r="Q57">
        <v>1615834.5</v>
      </c>
      <c r="R57">
        <f t="shared" si="0"/>
        <v>8.0941231548793777E-2</v>
      </c>
    </row>
    <row r="58" spans="1:18" x14ac:dyDescent="0.25">
      <c r="A58" t="s">
        <v>275</v>
      </c>
      <c r="B58" t="s">
        <v>65</v>
      </c>
      <c r="C58" t="s">
        <v>66</v>
      </c>
      <c r="D58" t="s">
        <v>251</v>
      </c>
      <c r="E58" t="s">
        <v>226</v>
      </c>
      <c r="F58" t="s">
        <v>257</v>
      </c>
      <c r="G58" s="1">
        <v>45459</v>
      </c>
      <c r="H58" s="1">
        <v>45491</v>
      </c>
      <c r="I58">
        <f>YEAR((vw_maritime_trade_analysis[[#This Row],[Departure_Date]]))</f>
        <v>2024</v>
      </c>
      <c r="J58" t="str">
        <f>"Q"&amp;ROUNDUP(MONTH(vw_maritime_trade_analysis[[#This Row],[Departure_Date]])/3,0)</f>
        <v>Q2</v>
      </c>
      <c r="K58" t="str">
        <f>TEXT(vw_maritime_trade_analysis[[#This Row],[Departure_Date]],"mmmm")</f>
        <v>June</v>
      </c>
      <c r="L58">
        <v>101939856</v>
      </c>
      <c r="M58">
        <v>655334.125</v>
      </c>
      <c r="N58">
        <v>114925.171875</v>
      </c>
      <c r="O58">
        <v>134560.609375</v>
      </c>
      <c r="P58">
        <v>55362.98046875</v>
      </c>
      <c r="Q58">
        <v>4708677.5</v>
      </c>
      <c r="R58">
        <f t="shared" si="0"/>
        <v>4.6190741136616871E-2</v>
      </c>
    </row>
    <row r="59" spans="1:18" x14ac:dyDescent="0.25">
      <c r="A59" t="s">
        <v>277</v>
      </c>
      <c r="B59" t="s">
        <v>65</v>
      </c>
      <c r="C59" t="s">
        <v>50</v>
      </c>
      <c r="D59" t="s">
        <v>145</v>
      </c>
      <c r="E59" t="s">
        <v>226</v>
      </c>
      <c r="F59" t="s">
        <v>140</v>
      </c>
      <c r="G59" s="1">
        <v>44201</v>
      </c>
      <c r="H59" s="1">
        <v>44219</v>
      </c>
      <c r="I59">
        <f>YEAR((vw_maritime_trade_analysis[[#This Row],[Departure_Date]]))</f>
        <v>2021</v>
      </c>
      <c r="J59" t="str">
        <f>"Q"&amp;ROUNDUP(MONTH(vw_maritime_trade_analysis[[#This Row],[Departure_Date]])/3,0)</f>
        <v>Q1</v>
      </c>
      <c r="K59" t="str">
        <f>TEXT(vw_maritime_trade_analysis[[#This Row],[Departure_Date]],"mmmm")</f>
        <v>January</v>
      </c>
      <c r="L59">
        <v>36697624</v>
      </c>
      <c r="M59">
        <v>283655.6875</v>
      </c>
      <c r="N59">
        <v>209989.3125</v>
      </c>
      <c r="O59">
        <v>84404.53125</v>
      </c>
      <c r="P59">
        <v>20360.060546875</v>
      </c>
      <c r="Q59">
        <v>1791096.125</v>
      </c>
      <c r="R59">
        <f t="shared" si="0"/>
        <v>4.880686894061588E-2</v>
      </c>
    </row>
    <row r="60" spans="1:18" x14ac:dyDescent="0.25">
      <c r="A60" t="s">
        <v>279</v>
      </c>
      <c r="B60" t="s">
        <v>49</v>
      </c>
      <c r="C60" t="s">
        <v>239</v>
      </c>
      <c r="D60" t="s">
        <v>270</v>
      </c>
      <c r="E60" t="s">
        <v>230</v>
      </c>
      <c r="F60" t="s">
        <v>92</v>
      </c>
      <c r="G60" s="1">
        <v>44548</v>
      </c>
      <c r="H60" s="1">
        <v>44555</v>
      </c>
      <c r="I60">
        <f>YEAR((vw_maritime_trade_analysis[[#This Row],[Departure_Date]]))</f>
        <v>2021</v>
      </c>
      <c r="J60" t="str">
        <f>"Q"&amp;ROUNDUP(MONTH(vw_maritime_trade_analysis[[#This Row],[Departure_Date]])/3,0)</f>
        <v>Q4</v>
      </c>
      <c r="K60" t="str">
        <f>TEXT(vw_maritime_trade_analysis[[#This Row],[Departure_Date]],"mmmm")</f>
        <v>December</v>
      </c>
      <c r="L60">
        <v>29795028</v>
      </c>
      <c r="M60">
        <v>146666.5</v>
      </c>
      <c r="N60">
        <v>54076.58984375</v>
      </c>
      <c r="O60">
        <v>41415.08984375</v>
      </c>
      <c r="P60">
        <v>0</v>
      </c>
      <c r="Q60">
        <v>1199290.875</v>
      </c>
      <c r="R60">
        <f t="shared" si="0"/>
        <v>4.0251376001391913E-2</v>
      </c>
    </row>
    <row r="61" spans="1:18" x14ac:dyDescent="0.25">
      <c r="A61" t="s">
        <v>281</v>
      </c>
      <c r="B61" t="s">
        <v>65</v>
      </c>
      <c r="C61" t="s">
        <v>50</v>
      </c>
      <c r="D61" t="s">
        <v>183</v>
      </c>
      <c r="E61" t="s">
        <v>226</v>
      </c>
      <c r="F61" t="s">
        <v>204</v>
      </c>
      <c r="G61" s="1">
        <v>46069</v>
      </c>
      <c r="H61" s="1">
        <v>46079</v>
      </c>
      <c r="I61">
        <f>YEAR((vw_maritime_trade_analysis[[#This Row],[Departure_Date]]))</f>
        <v>2026</v>
      </c>
      <c r="J61" t="str">
        <f>"Q"&amp;ROUNDUP(MONTH(vw_maritime_trade_analysis[[#This Row],[Departure_Date]])/3,0)</f>
        <v>Q1</v>
      </c>
      <c r="K61" t="str">
        <f>TEXT(vw_maritime_trade_analysis[[#This Row],[Departure_Date]],"mmmm")</f>
        <v>February</v>
      </c>
      <c r="L61">
        <v>57343716</v>
      </c>
      <c r="M61">
        <v>241920.65625</v>
      </c>
      <c r="N61">
        <v>76632.046875</v>
      </c>
      <c r="O61">
        <v>47021.8515625</v>
      </c>
      <c r="P61">
        <v>19253.6796875</v>
      </c>
      <c r="Q61">
        <v>3613136</v>
      </c>
      <c r="R61">
        <f t="shared" si="0"/>
        <v>6.3008403571195137E-2</v>
      </c>
    </row>
    <row r="62" spans="1:18" x14ac:dyDescent="0.25">
      <c r="A62" t="s">
        <v>283</v>
      </c>
      <c r="B62" t="s">
        <v>65</v>
      </c>
      <c r="C62" t="s">
        <v>50</v>
      </c>
      <c r="D62" t="s">
        <v>145</v>
      </c>
      <c r="E62" t="s">
        <v>70</v>
      </c>
      <c r="F62" t="s">
        <v>71</v>
      </c>
      <c r="G62" s="1">
        <v>45301</v>
      </c>
      <c r="H62" s="1">
        <v>45315</v>
      </c>
      <c r="I62">
        <f>YEAR((vw_maritime_trade_analysis[[#This Row],[Departure_Date]]))</f>
        <v>2024</v>
      </c>
      <c r="J62" t="str">
        <f>"Q"&amp;ROUNDUP(MONTH(vw_maritime_trade_analysis[[#This Row],[Departure_Date]])/3,0)</f>
        <v>Q1</v>
      </c>
      <c r="K62" t="str">
        <f>TEXT(vw_maritime_trade_analysis[[#This Row],[Departure_Date]],"mmmm")</f>
        <v>January</v>
      </c>
      <c r="L62">
        <v>26598338</v>
      </c>
      <c r="M62">
        <v>359028.9375</v>
      </c>
      <c r="N62">
        <v>202862.734375</v>
      </c>
      <c r="O62">
        <v>48940.94140625</v>
      </c>
      <c r="P62">
        <v>0</v>
      </c>
      <c r="Q62">
        <v>2262013.5</v>
      </c>
      <c r="R62">
        <f t="shared" si="0"/>
        <v>8.5043415118643884E-2</v>
      </c>
    </row>
    <row r="63" spans="1:18" x14ac:dyDescent="0.25">
      <c r="A63" t="s">
        <v>285</v>
      </c>
      <c r="B63" t="s">
        <v>49</v>
      </c>
      <c r="C63" t="s">
        <v>50</v>
      </c>
      <c r="D63" t="s">
        <v>139</v>
      </c>
      <c r="E63" t="s">
        <v>108</v>
      </c>
      <c r="F63" t="s">
        <v>226</v>
      </c>
      <c r="G63" s="1">
        <v>44609</v>
      </c>
      <c r="H63" s="1">
        <v>44622</v>
      </c>
      <c r="I63">
        <f>YEAR((vw_maritime_trade_analysis[[#This Row],[Departure_Date]]))</f>
        <v>2022</v>
      </c>
      <c r="J63" t="str">
        <f>"Q"&amp;ROUNDUP(MONTH(vw_maritime_trade_analysis[[#This Row],[Departure_Date]])/3,0)</f>
        <v>Q1</v>
      </c>
      <c r="K63" t="str">
        <f>TEXT(vw_maritime_trade_analysis[[#This Row],[Departure_Date]],"mmmm")</f>
        <v>February</v>
      </c>
      <c r="L63">
        <v>47279692</v>
      </c>
      <c r="M63">
        <v>166747.296875</v>
      </c>
      <c r="N63">
        <v>214560.984375</v>
      </c>
      <c r="O63">
        <v>123872.7890625</v>
      </c>
      <c r="P63">
        <v>28007.970703125</v>
      </c>
      <c r="Q63">
        <v>2578122.75</v>
      </c>
      <c r="R63">
        <f t="shared" si="0"/>
        <v>5.4529178193462008E-2</v>
      </c>
    </row>
    <row r="64" spans="1:18" x14ac:dyDescent="0.25">
      <c r="A64" t="s">
        <v>287</v>
      </c>
      <c r="B64" t="s">
        <v>49</v>
      </c>
      <c r="C64" t="s">
        <v>239</v>
      </c>
      <c r="D64" t="s">
        <v>240</v>
      </c>
      <c r="E64" t="s">
        <v>127</v>
      </c>
      <c r="F64" t="s">
        <v>70</v>
      </c>
      <c r="G64" s="1">
        <v>46040</v>
      </c>
      <c r="H64" s="1">
        <v>46058</v>
      </c>
      <c r="I64">
        <f>YEAR((vw_maritime_trade_analysis[[#This Row],[Departure_Date]]))</f>
        <v>2026</v>
      </c>
      <c r="J64" t="str">
        <f>"Q"&amp;ROUNDUP(MONTH(vw_maritime_trade_analysis[[#This Row],[Departure_Date]])/3,0)</f>
        <v>Q1</v>
      </c>
      <c r="K64" t="str">
        <f>TEXT(vw_maritime_trade_analysis[[#This Row],[Departure_Date]],"mmmm")</f>
        <v>January</v>
      </c>
      <c r="L64">
        <v>18781380</v>
      </c>
      <c r="M64">
        <v>374813.21875</v>
      </c>
      <c r="N64">
        <v>232233.109375</v>
      </c>
      <c r="O64">
        <v>16151.990234375</v>
      </c>
      <c r="P64">
        <v>67766.2265625</v>
      </c>
      <c r="Q64">
        <v>1127988.75</v>
      </c>
      <c r="R64">
        <f t="shared" si="0"/>
        <v>6.0058885449312031E-2</v>
      </c>
    </row>
    <row r="65" spans="1:18" x14ac:dyDescent="0.25">
      <c r="A65" t="s">
        <v>289</v>
      </c>
      <c r="B65" t="s">
        <v>65</v>
      </c>
      <c r="C65" t="s">
        <v>239</v>
      </c>
      <c r="D65" t="s">
        <v>270</v>
      </c>
      <c r="E65" t="s">
        <v>70</v>
      </c>
      <c r="F65" t="s">
        <v>83</v>
      </c>
      <c r="G65" s="1">
        <v>45447</v>
      </c>
      <c r="H65" s="1">
        <v>45452</v>
      </c>
      <c r="I65">
        <f>YEAR((vw_maritime_trade_analysis[[#This Row],[Departure_Date]]))</f>
        <v>2024</v>
      </c>
      <c r="J65" t="str">
        <f>"Q"&amp;ROUNDUP(MONTH(vw_maritime_trade_analysis[[#This Row],[Departure_Date]])/3,0)</f>
        <v>Q2</v>
      </c>
      <c r="K65" t="str">
        <f>TEXT(vw_maritime_trade_analysis[[#This Row],[Departure_Date]],"mmmm")</f>
        <v>June</v>
      </c>
      <c r="L65">
        <v>30714240</v>
      </c>
      <c r="M65">
        <v>140336.34375</v>
      </c>
      <c r="N65">
        <v>200819.9375</v>
      </c>
      <c r="O65">
        <v>95521.2890625</v>
      </c>
      <c r="P65">
        <v>6642.52978515625</v>
      </c>
      <c r="Q65">
        <v>1188341.375</v>
      </c>
      <c r="R65">
        <f t="shared" si="0"/>
        <v>3.8690241887801881E-2</v>
      </c>
    </row>
    <row r="66" spans="1:18" x14ac:dyDescent="0.25">
      <c r="A66" t="s">
        <v>291</v>
      </c>
      <c r="B66" t="s">
        <v>65</v>
      </c>
      <c r="C66" t="s">
        <v>50</v>
      </c>
      <c r="D66" t="s">
        <v>51</v>
      </c>
      <c r="E66" t="s">
        <v>226</v>
      </c>
      <c r="F66" t="s">
        <v>204</v>
      </c>
      <c r="G66" s="1">
        <v>45174</v>
      </c>
      <c r="H66" s="1">
        <v>45186</v>
      </c>
      <c r="I66">
        <f>YEAR((vw_maritime_trade_analysis[[#This Row],[Departure_Date]]))</f>
        <v>2023</v>
      </c>
      <c r="J66" t="str">
        <f>"Q"&amp;ROUNDUP(MONTH(vw_maritime_trade_analysis[[#This Row],[Departure_Date]])/3,0)</f>
        <v>Q3</v>
      </c>
      <c r="K66" t="str">
        <f>TEXT(vw_maritime_trade_analysis[[#This Row],[Departure_Date]],"mmmm")</f>
        <v>September</v>
      </c>
      <c r="L66">
        <v>29056928</v>
      </c>
      <c r="M66">
        <v>114601.046875</v>
      </c>
      <c r="N66">
        <v>195289.25</v>
      </c>
      <c r="O66">
        <v>78744.28125</v>
      </c>
      <c r="P66">
        <v>0</v>
      </c>
      <c r="Q66">
        <v>8989369</v>
      </c>
      <c r="R66">
        <f t="shared" ref="R66:R129" si="1">Q66/L66</f>
        <v>0.3093709355648333</v>
      </c>
    </row>
    <row r="67" spans="1:18" x14ac:dyDescent="0.25">
      <c r="A67" t="s">
        <v>294</v>
      </c>
      <c r="B67" t="s">
        <v>65</v>
      </c>
      <c r="C67" t="s">
        <v>66</v>
      </c>
      <c r="D67" t="s">
        <v>67</v>
      </c>
      <c r="E67" t="s">
        <v>92</v>
      </c>
      <c r="F67" t="s">
        <v>164</v>
      </c>
      <c r="G67" s="1">
        <v>45350</v>
      </c>
      <c r="H67" s="1">
        <v>45378</v>
      </c>
      <c r="I67">
        <f>YEAR((vw_maritime_trade_analysis[[#This Row],[Departure_Date]]))</f>
        <v>2024</v>
      </c>
      <c r="J67" t="str">
        <f>"Q"&amp;ROUNDUP(MONTH(vw_maritime_trade_analysis[[#This Row],[Departure_Date]])/3,0)</f>
        <v>Q1</v>
      </c>
      <c r="K67" t="str">
        <f>TEXT(vw_maritime_trade_analysis[[#This Row],[Departure_Date]],"mmmm")</f>
        <v>February</v>
      </c>
      <c r="L67">
        <v>2925829.75</v>
      </c>
      <c r="M67">
        <v>622854.6875</v>
      </c>
      <c r="N67">
        <v>19200.369140625</v>
      </c>
      <c r="O67">
        <v>8367.8701171875</v>
      </c>
      <c r="P67">
        <v>0</v>
      </c>
      <c r="Q67">
        <v>775311.875</v>
      </c>
      <c r="R67">
        <f t="shared" si="1"/>
        <v>0.26498871815764402</v>
      </c>
    </row>
    <row r="68" spans="1:18" x14ac:dyDescent="0.25">
      <c r="A68" t="s">
        <v>296</v>
      </c>
      <c r="B68" t="s">
        <v>65</v>
      </c>
      <c r="C68" t="s">
        <v>78</v>
      </c>
      <c r="D68" t="s">
        <v>105</v>
      </c>
      <c r="E68" t="s">
        <v>226</v>
      </c>
      <c r="F68" t="s">
        <v>196</v>
      </c>
      <c r="G68" s="1">
        <v>44798</v>
      </c>
      <c r="H68" s="1">
        <v>44816</v>
      </c>
      <c r="I68">
        <f>YEAR((vw_maritime_trade_analysis[[#This Row],[Departure_Date]]))</f>
        <v>2022</v>
      </c>
      <c r="J68" t="str">
        <f>"Q"&amp;ROUNDUP(MONTH(vw_maritime_trade_analysis[[#This Row],[Departure_Date]])/3,0)</f>
        <v>Q3</v>
      </c>
      <c r="K68" t="str">
        <f>TEXT(vw_maritime_trade_analysis[[#This Row],[Departure_Date]],"mmmm")</f>
        <v>August</v>
      </c>
      <c r="L68">
        <v>48101480</v>
      </c>
      <c r="M68">
        <v>680857</v>
      </c>
      <c r="N68">
        <v>247924.625</v>
      </c>
      <c r="O68">
        <v>74557.296875</v>
      </c>
      <c r="Q68">
        <v>2601504.5</v>
      </c>
      <c r="R68">
        <f t="shared" si="1"/>
        <v>5.4083668527454873E-2</v>
      </c>
    </row>
    <row r="69" spans="1:18" x14ac:dyDescent="0.25">
      <c r="A69" t="s">
        <v>298</v>
      </c>
      <c r="B69" t="s">
        <v>49</v>
      </c>
      <c r="C69" t="s">
        <v>50</v>
      </c>
      <c r="D69" t="s">
        <v>51</v>
      </c>
      <c r="E69" t="s">
        <v>108</v>
      </c>
      <c r="F69" t="s">
        <v>100</v>
      </c>
      <c r="G69" s="1">
        <v>45197</v>
      </c>
      <c r="H69" s="1">
        <v>45209</v>
      </c>
      <c r="I69">
        <f>YEAR((vw_maritime_trade_analysis[[#This Row],[Departure_Date]]))</f>
        <v>2023</v>
      </c>
      <c r="J69" t="str">
        <f>"Q"&amp;ROUNDUP(MONTH(vw_maritime_trade_analysis[[#This Row],[Departure_Date]])/3,0)</f>
        <v>Q3</v>
      </c>
      <c r="K69" t="str">
        <f>TEXT(vw_maritime_trade_analysis[[#This Row],[Departure_Date]],"mmmm")</f>
        <v>September</v>
      </c>
      <c r="L69">
        <v>16970968</v>
      </c>
      <c r="M69">
        <v>156949.421875</v>
      </c>
      <c r="N69">
        <v>193186.046875</v>
      </c>
      <c r="O69">
        <v>38693.80078125</v>
      </c>
      <c r="P69">
        <v>77698.40625</v>
      </c>
      <c r="Q69">
        <v>10546744</v>
      </c>
      <c r="R69">
        <f t="shared" si="1"/>
        <v>0.62145800993791278</v>
      </c>
    </row>
    <row r="70" spans="1:18" x14ac:dyDescent="0.25">
      <c r="A70" t="s">
        <v>300</v>
      </c>
      <c r="B70" t="s">
        <v>49</v>
      </c>
      <c r="C70" t="s">
        <v>112</v>
      </c>
      <c r="D70" t="s">
        <v>126</v>
      </c>
      <c r="E70" t="s">
        <v>140</v>
      </c>
      <c r="F70" t="s">
        <v>128</v>
      </c>
      <c r="G70" s="1">
        <v>44857</v>
      </c>
      <c r="H70" s="1">
        <v>44869</v>
      </c>
      <c r="I70">
        <f>YEAR((vw_maritime_trade_analysis[[#This Row],[Departure_Date]]))</f>
        <v>2022</v>
      </c>
      <c r="J70" t="str">
        <f>"Q"&amp;ROUNDUP(MONTH(vw_maritime_trade_analysis[[#This Row],[Departure_Date]])/3,0)</f>
        <v>Q4</v>
      </c>
      <c r="K70" t="str">
        <f>TEXT(vw_maritime_trade_analysis[[#This Row],[Departure_Date]],"mmmm")</f>
        <v>October</v>
      </c>
      <c r="L70">
        <v>13395825</v>
      </c>
      <c r="M70">
        <v>178076.8125</v>
      </c>
      <c r="N70">
        <v>217599.984375</v>
      </c>
      <c r="O70">
        <v>26657.689453125</v>
      </c>
      <c r="P70">
        <v>29735.08984375</v>
      </c>
      <c r="Q70">
        <v>1181886.75</v>
      </c>
      <c r="R70">
        <f t="shared" si="1"/>
        <v>8.8227992676822811E-2</v>
      </c>
    </row>
    <row r="71" spans="1:18" x14ac:dyDescent="0.25">
      <c r="A71" t="s">
        <v>302</v>
      </c>
      <c r="B71" t="s">
        <v>49</v>
      </c>
      <c r="C71" t="s">
        <v>239</v>
      </c>
      <c r="D71" t="s">
        <v>265</v>
      </c>
      <c r="E71" t="s">
        <v>127</v>
      </c>
      <c r="F71" t="s">
        <v>226</v>
      </c>
      <c r="G71" s="1">
        <v>45667</v>
      </c>
      <c r="H71" s="1">
        <v>45685</v>
      </c>
      <c r="I71">
        <f>YEAR((vw_maritime_trade_analysis[[#This Row],[Departure_Date]]))</f>
        <v>2025</v>
      </c>
      <c r="J71" t="str">
        <f>"Q"&amp;ROUNDUP(MONTH(vw_maritime_trade_analysis[[#This Row],[Departure_Date]])/3,0)</f>
        <v>Q1</v>
      </c>
      <c r="K71" t="str">
        <f>TEXT(vw_maritime_trade_analysis[[#This Row],[Departure_Date]],"mmmm")</f>
        <v>January</v>
      </c>
      <c r="L71">
        <v>7812225</v>
      </c>
      <c r="M71">
        <v>614962.1875</v>
      </c>
      <c r="N71">
        <v>154215.828125</v>
      </c>
      <c r="O71">
        <v>22577.330078125</v>
      </c>
      <c r="P71">
        <v>63559.41015625</v>
      </c>
      <c r="Q71">
        <v>1517706.625</v>
      </c>
      <c r="R71">
        <f t="shared" si="1"/>
        <v>0.19427328641968197</v>
      </c>
    </row>
    <row r="72" spans="1:18" x14ac:dyDescent="0.25">
      <c r="A72" t="s">
        <v>304</v>
      </c>
      <c r="B72" t="s">
        <v>49</v>
      </c>
      <c r="C72" t="s">
        <v>50</v>
      </c>
      <c r="D72" t="s">
        <v>51</v>
      </c>
      <c r="E72" t="s">
        <v>140</v>
      </c>
      <c r="F72" t="s">
        <v>82</v>
      </c>
      <c r="G72" s="1">
        <v>45476</v>
      </c>
      <c r="H72" s="1">
        <v>45494</v>
      </c>
      <c r="I72">
        <f>YEAR((vw_maritime_trade_analysis[[#This Row],[Departure_Date]]))</f>
        <v>2024</v>
      </c>
      <c r="J72" t="str">
        <f>"Q"&amp;ROUNDUP(MONTH(vw_maritime_trade_analysis[[#This Row],[Departure_Date]])/3,0)</f>
        <v>Q3</v>
      </c>
      <c r="K72" t="str">
        <f>TEXT(vw_maritime_trade_analysis[[#This Row],[Departure_Date]],"mmmm")</f>
        <v>July</v>
      </c>
      <c r="L72">
        <v>21748316</v>
      </c>
      <c r="M72">
        <v>586499.875</v>
      </c>
      <c r="N72">
        <v>160373.671875</v>
      </c>
      <c r="O72">
        <v>59372.8984375</v>
      </c>
      <c r="P72">
        <v>0</v>
      </c>
      <c r="Q72">
        <v>8647633</v>
      </c>
      <c r="R72">
        <f t="shared" si="1"/>
        <v>0.39762310792247085</v>
      </c>
    </row>
    <row r="73" spans="1:18" x14ac:dyDescent="0.25">
      <c r="A73" t="s">
        <v>306</v>
      </c>
      <c r="B73" t="s">
        <v>65</v>
      </c>
      <c r="C73" t="s">
        <v>78</v>
      </c>
      <c r="D73" t="s">
        <v>211</v>
      </c>
      <c r="E73" t="s">
        <v>92</v>
      </c>
      <c r="F73" t="s">
        <v>140</v>
      </c>
      <c r="G73" s="1">
        <v>45901</v>
      </c>
      <c r="H73" s="1">
        <v>45927</v>
      </c>
      <c r="I73">
        <f>YEAR((vw_maritime_trade_analysis[[#This Row],[Departure_Date]]))</f>
        <v>2025</v>
      </c>
      <c r="J73" t="str">
        <f>"Q"&amp;ROUNDUP(MONTH(vw_maritime_trade_analysis[[#This Row],[Departure_Date]])/3,0)</f>
        <v>Q3</v>
      </c>
      <c r="K73" t="str">
        <f>TEXT(vw_maritime_trade_analysis[[#This Row],[Departure_Date]],"mmmm")</f>
        <v>September</v>
      </c>
      <c r="L73">
        <v>24683266</v>
      </c>
      <c r="M73">
        <v>677312.625</v>
      </c>
      <c r="N73">
        <v>245578.75</v>
      </c>
      <c r="O73">
        <v>68619.4765625</v>
      </c>
      <c r="P73">
        <v>30070.759765625</v>
      </c>
      <c r="Q73">
        <v>1561374.75</v>
      </c>
      <c r="R73">
        <f t="shared" si="1"/>
        <v>6.3256408207892745E-2</v>
      </c>
    </row>
    <row r="74" spans="1:18" x14ac:dyDescent="0.25">
      <c r="A74" t="s">
        <v>308</v>
      </c>
      <c r="B74" t="s">
        <v>65</v>
      </c>
      <c r="C74" t="s">
        <v>239</v>
      </c>
      <c r="D74" t="s">
        <v>265</v>
      </c>
      <c r="E74" t="s">
        <v>70</v>
      </c>
      <c r="F74" t="s">
        <v>196</v>
      </c>
      <c r="G74" s="1">
        <v>45111</v>
      </c>
      <c r="H74" s="1">
        <v>45139</v>
      </c>
      <c r="I74">
        <f>YEAR((vw_maritime_trade_analysis[[#This Row],[Departure_Date]]))</f>
        <v>2023</v>
      </c>
      <c r="J74" t="str">
        <f>"Q"&amp;ROUNDUP(MONTH(vw_maritime_trade_analysis[[#This Row],[Departure_Date]])/3,0)</f>
        <v>Q3</v>
      </c>
      <c r="K74" t="str">
        <f>TEXT(vw_maritime_trade_analysis[[#This Row],[Departure_Date]],"mmmm")</f>
        <v>July</v>
      </c>
      <c r="L74">
        <v>8188717</v>
      </c>
      <c r="M74">
        <v>978104.3125</v>
      </c>
      <c r="N74">
        <v>176653.140625</v>
      </c>
      <c r="O74">
        <v>25466.91015625</v>
      </c>
      <c r="P74">
        <v>5424.1298828125</v>
      </c>
      <c r="Q74">
        <v>2368066.75</v>
      </c>
      <c r="R74">
        <f t="shared" si="1"/>
        <v>0.28918654167679747</v>
      </c>
    </row>
    <row r="75" spans="1:18" x14ac:dyDescent="0.25">
      <c r="A75" t="s">
        <v>310</v>
      </c>
      <c r="B75" t="s">
        <v>65</v>
      </c>
      <c r="C75" t="s">
        <v>50</v>
      </c>
      <c r="D75" t="s">
        <v>223</v>
      </c>
      <c r="E75" t="s">
        <v>184</v>
      </c>
      <c r="F75" t="s">
        <v>121</v>
      </c>
      <c r="G75" s="1">
        <v>44331</v>
      </c>
      <c r="H75" s="1">
        <v>44349</v>
      </c>
      <c r="I75">
        <f>YEAR((vw_maritime_trade_analysis[[#This Row],[Departure_Date]]))</f>
        <v>2021</v>
      </c>
      <c r="J75" t="str">
        <f>"Q"&amp;ROUNDUP(MONTH(vw_maritime_trade_analysis[[#This Row],[Departure_Date]])/3,0)</f>
        <v>Q2</v>
      </c>
      <c r="K75" t="str">
        <f>TEXT(vw_maritime_trade_analysis[[#This Row],[Departure_Date]],"mmmm")</f>
        <v>May</v>
      </c>
      <c r="L75">
        <v>21842080</v>
      </c>
      <c r="M75">
        <v>259019.375</v>
      </c>
      <c r="N75">
        <v>91048.3984375</v>
      </c>
      <c r="O75">
        <v>38878.8984375</v>
      </c>
      <c r="P75">
        <v>0</v>
      </c>
      <c r="Q75">
        <v>2899094</v>
      </c>
      <c r="R75">
        <f t="shared" si="1"/>
        <v>0.13272975833803374</v>
      </c>
    </row>
    <row r="76" spans="1:18" x14ac:dyDescent="0.25">
      <c r="A76" t="s">
        <v>312</v>
      </c>
      <c r="B76" t="s">
        <v>65</v>
      </c>
      <c r="C76" t="s">
        <v>50</v>
      </c>
      <c r="D76" t="s">
        <v>223</v>
      </c>
      <c r="E76" t="s">
        <v>92</v>
      </c>
      <c r="F76" t="s">
        <v>83</v>
      </c>
      <c r="G76" s="1">
        <v>44972</v>
      </c>
      <c r="H76" s="1">
        <v>44984</v>
      </c>
      <c r="I76">
        <f>YEAR((vw_maritime_trade_analysis[[#This Row],[Departure_Date]]))</f>
        <v>2023</v>
      </c>
      <c r="J76" t="str">
        <f>"Q"&amp;ROUNDUP(MONTH(vw_maritime_trade_analysis[[#This Row],[Departure_Date]])/3,0)</f>
        <v>Q1</v>
      </c>
      <c r="K76" t="str">
        <f>TEXT(vw_maritime_trade_analysis[[#This Row],[Departure_Date]],"mmmm")</f>
        <v>February</v>
      </c>
      <c r="L76">
        <v>19161842</v>
      </c>
      <c r="M76">
        <v>126393.703125</v>
      </c>
      <c r="N76">
        <v>168810.140625</v>
      </c>
      <c r="O76">
        <v>33149.98828125</v>
      </c>
      <c r="P76">
        <v>6695.52978515625</v>
      </c>
      <c r="Q76">
        <v>1323000.25</v>
      </c>
      <c r="R76">
        <f t="shared" si="1"/>
        <v>6.9043479744796979E-2</v>
      </c>
    </row>
    <row r="77" spans="1:18" x14ac:dyDescent="0.25">
      <c r="A77" t="s">
        <v>314</v>
      </c>
      <c r="B77" t="s">
        <v>49</v>
      </c>
      <c r="C77" t="s">
        <v>78</v>
      </c>
      <c r="D77" t="s">
        <v>315</v>
      </c>
      <c r="E77" t="s">
        <v>108</v>
      </c>
      <c r="F77" t="s">
        <v>128</v>
      </c>
      <c r="G77" s="1">
        <v>45472</v>
      </c>
      <c r="H77" s="1">
        <v>45481</v>
      </c>
      <c r="I77">
        <f>YEAR((vw_maritime_trade_analysis[[#This Row],[Departure_Date]]))</f>
        <v>2024</v>
      </c>
      <c r="J77" t="str">
        <f>"Q"&amp;ROUNDUP(MONTH(vw_maritime_trade_analysis[[#This Row],[Departure_Date]])/3,0)</f>
        <v>Q2</v>
      </c>
      <c r="K77" t="str">
        <f>TEXT(vw_maritime_trade_analysis[[#This Row],[Departure_Date]],"mmmm")</f>
        <v>June</v>
      </c>
      <c r="L77">
        <v>27624660</v>
      </c>
      <c r="M77">
        <v>66140.421875</v>
      </c>
      <c r="N77">
        <v>126204.328125</v>
      </c>
      <c r="O77">
        <v>76796.546875</v>
      </c>
      <c r="P77">
        <v>0</v>
      </c>
      <c r="Q77">
        <v>1303653.625</v>
      </c>
      <c r="R77">
        <f t="shared" si="1"/>
        <v>4.7191662268422488E-2</v>
      </c>
    </row>
    <row r="78" spans="1:18" x14ac:dyDescent="0.25">
      <c r="A78" t="s">
        <v>317</v>
      </c>
      <c r="B78" t="s">
        <v>49</v>
      </c>
      <c r="C78" t="s">
        <v>134</v>
      </c>
      <c r="D78" t="s">
        <v>135</v>
      </c>
      <c r="E78" t="s">
        <v>150</v>
      </c>
      <c r="F78" t="s">
        <v>226</v>
      </c>
      <c r="G78" s="1">
        <v>44475</v>
      </c>
      <c r="H78" s="1">
        <v>44506</v>
      </c>
      <c r="I78">
        <f>YEAR((vw_maritime_trade_analysis[[#This Row],[Departure_Date]]))</f>
        <v>2021</v>
      </c>
      <c r="J78" t="str">
        <f>"Q"&amp;ROUNDUP(MONTH(vw_maritime_trade_analysis[[#This Row],[Departure_Date]])/3,0)</f>
        <v>Q4</v>
      </c>
      <c r="K78" t="str">
        <f>TEXT(vw_maritime_trade_analysis[[#This Row],[Departure_Date]],"mmmm")</f>
        <v>October</v>
      </c>
      <c r="L78">
        <v>14206851</v>
      </c>
      <c r="M78">
        <v>365112.15625</v>
      </c>
      <c r="N78">
        <v>42567.421875</v>
      </c>
      <c r="O78">
        <v>41057.80078125</v>
      </c>
      <c r="P78">
        <v>21580.08984375</v>
      </c>
      <c r="Q78">
        <v>922280</v>
      </c>
      <c r="R78">
        <f t="shared" si="1"/>
        <v>6.4917975137488246E-2</v>
      </c>
    </row>
    <row r="79" spans="1:18" x14ac:dyDescent="0.25">
      <c r="A79" t="s">
        <v>319</v>
      </c>
      <c r="B79" t="s">
        <v>65</v>
      </c>
      <c r="C79" t="s">
        <v>50</v>
      </c>
      <c r="D79" t="s">
        <v>223</v>
      </c>
      <c r="E79" t="s">
        <v>100</v>
      </c>
      <c r="F79" t="s">
        <v>159</v>
      </c>
      <c r="G79" s="1">
        <v>45094</v>
      </c>
      <c r="H79" s="1">
        <v>45100</v>
      </c>
      <c r="I79">
        <f>YEAR((vw_maritime_trade_analysis[[#This Row],[Departure_Date]]))</f>
        <v>2023</v>
      </c>
      <c r="J79" t="str">
        <f>"Q"&amp;ROUNDUP(MONTH(vw_maritime_trade_analysis[[#This Row],[Departure_Date]])/3,0)</f>
        <v>Q2</v>
      </c>
      <c r="K79" t="str">
        <f>TEXT(vw_maritime_trade_analysis[[#This Row],[Departure_Date]],"mmmm")</f>
        <v>June</v>
      </c>
      <c r="L79">
        <v>17025004</v>
      </c>
      <c r="M79">
        <v>68255.3515625</v>
      </c>
      <c r="N79">
        <v>83540.7109375</v>
      </c>
      <c r="O79">
        <v>20940.759765625</v>
      </c>
      <c r="P79">
        <v>0</v>
      </c>
      <c r="Q79">
        <v>753076.5625</v>
      </c>
      <c r="R79">
        <f t="shared" si="1"/>
        <v>4.4233561560396699E-2</v>
      </c>
    </row>
    <row r="80" spans="1:18" x14ac:dyDescent="0.25">
      <c r="A80" t="s">
        <v>321</v>
      </c>
      <c r="B80" t="s">
        <v>49</v>
      </c>
      <c r="C80" t="s">
        <v>66</v>
      </c>
      <c r="D80" t="s">
        <v>67</v>
      </c>
      <c r="E80" t="s">
        <v>55</v>
      </c>
      <c r="F80" t="s">
        <v>184</v>
      </c>
      <c r="G80" s="1">
        <v>45388</v>
      </c>
      <c r="H80" s="1">
        <v>45417</v>
      </c>
      <c r="I80">
        <f>YEAR((vw_maritime_trade_analysis[[#This Row],[Departure_Date]]))</f>
        <v>2024</v>
      </c>
      <c r="J80" t="str">
        <f>"Q"&amp;ROUNDUP(MONTH(vw_maritime_trade_analysis[[#This Row],[Departure_Date]])/3,0)</f>
        <v>Q2</v>
      </c>
      <c r="K80" t="str">
        <f>TEXT(vw_maritime_trade_analysis[[#This Row],[Departure_Date]],"mmmm")</f>
        <v>April</v>
      </c>
      <c r="L80">
        <v>54702824</v>
      </c>
      <c r="M80">
        <v>278215.71875</v>
      </c>
      <c r="N80">
        <v>91718.40625</v>
      </c>
      <c r="O80">
        <v>140586.265625</v>
      </c>
      <c r="P80">
        <v>0</v>
      </c>
      <c r="Q80">
        <v>4540954.5</v>
      </c>
      <c r="R80">
        <f t="shared" si="1"/>
        <v>8.3011335941266945E-2</v>
      </c>
    </row>
    <row r="81" spans="1:18" x14ac:dyDescent="0.25">
      <c r="A81" t="s">
        <v>323</v>
      </c>
      <c r="B81" t="s">
        <v>65</v>
      </c>
      <c r="C81" t="s">
        <v>50</v>
      </c>
      <c r="D81" t="s">
        <v>51</v>
      </c>
      <c r="E81" t="s">
        <v>184</v>
      </c>
      <c r="F81" t="s">
        <v>174</v>
      </c>
      <c r="G81" s="1">
        <v>45490</v>
      </c>
      <c r="H81" s="1">
        <v>45495</v>
      </c>
      <c r="I81">
        <f>YEAR((vw_maritime_trade_analysis[[#This Row],[Departure_Date]]))</f>
        <v>2024</v>
      </c>
      <c r="J81" t="str">
        <f>"Q"&amp;ROUNDUP(MONTH(vw_maritime_trade_analysis[[#This Row],[Departure_Date]])/3,0)</f>
        <v>Q3</v>
      </c>
      <c r="K81" t="str">
        <f>TEXT(vw_maritime_trade_analysis[[#This Row],[Departure_Date]],"mmmm")</f>
        <v>July</v>
      </c>
      <c r="L81">
        <v>14136260</v>
      </c>
      <c r="M81">
        <v>64421.62890625</v>
      </c>
      <c r="N81">
        <v>235009.875</v>
      </c>
      <c r="O81">
        <v>21487.109375</v>
      </c>
      <c r="P81">
        <v>5641.93017578125</v>
      </c>
      <c r="Q81">
        <v>4498513.5</v>
      </c>
      <c r="R81">
        <f t="shared" si="1"/>
        <v>0.31822515290465797</v>
      </c>
    </row>
    <row r="82" spans="1:18" x14ac:dyDescent="0.25">
      <c r="A82" t="s">
        <v>325</v>
      </c>
      <c r="B82" t="s">
        <v>65</v>
      </c>
      <c r="C82" t="s">
        <v>78</v>
      </c>
      <c r="D82" t="s">
        <v>105</v>
      </c>
      <c r="E82" t="s">
        <v>226</v>
      </c>
      <c r="F82" t="s">
        <v>127</v>
      </c>
      <c r="G82" s="1">
        <v>44519</v>
      </c>
      <c r="H82" s="1">
        <v>44528</v>
      </c>
      <c r="I82">
        <f>YEAR((vw_maritime_trade_analysis[[#This Row],[Departure_Date]]))</f>
        <v>2021</v>
      </c>
      <c r="J82" t="str">
        <f>"Q"&amp;ROUNDUP(MONTH(vw_maritime_trade_analysis[[#This Row],[Departure_Date]])/3,0)</f>
        <v>Q4</v>
      </c>
      <c r="K82" t="str">
        <f>TEXT(vw_maritime_trade_analysis[[#This Row],[Departure_Date]],"mmmm")</f>
        <v>November</v>
      </c>
      <c r="L82">
        <v>32054222</v>
      </c>
      <c r="M82">
        <v>257232.15625</v>
      </c>
      <c r="N82">
        <v>138704.625</v>
      </c>
      <c r="O82">
        <v>48401.87109375</v>
      </c>
      <c r="P82">
        <v>0</v>
      </c>
      <c r="Q82">
        <v>2210949.75</v>
      </c>
      <c r="R82">
        <f t="shared" si="1"/>
        <v>6.8975305343551938E-2</v>
      </c>
    </row>
    <row r="83" spans="1:18" x14ac:dyDescent="0.25">
      <c r="A83" t="s">
        <v>327</v>
      </c>
      <c r="B83" t="s">
        <v>49</v>
      </c>
      <c r="C83" t="s">
        <v>134</v>
      </c>
      <c r="D83" t="s">
        <v>135</v>
      </c>
      <c r="E83" t="s">
        <v>164</v>
      </c>
      <c r="F83" t="s">
        <v>82</v>
      </c>
      <c r="G83" s="1">
        <v>45854</v>
      </c>
      <c r="H83" s="1">
        <v>45880</v>
      </c>
      <c r="I83">
        <f>YEAR((vw_maritime_trade_analysis[[#This Row],[Departure_Date]]))</f>
        <v>2025</v>
      </c>
      <c r="J83" t="str">
        <f>"Q"&amp;ROUNDUP(MONTH(vw_maritime_trade_analysis[[#This Row],[Departure_Date]])/3,0)</f>
        <v>Q3</v>
      </c>
      <c r="K83" t="str">
        <f>TEXT(vw_maritime_trade_analysis[[#This Row],[Departure_Date]],"mmmm")</f>
        <v>July</v>
      </c>
      <c r="L83">
        <v>8029657</v>
      </c>
      <c r="M83">
        <v>828644.9375</v>
      </c>
      <c r="N83">
        <v>249138.46875</v>
      </c>
      <c r="O83">
        <v>10197.66015625</v>
      </c>
      <c r="P83">
        <v>27455.529296875</v>
      </c>
      <c r="Q83">
        <v>1372530</v>
      </c>
      <c r="R83">
        <f t="shared" si="1"/>
        <v>0.17093258155360808</v>
      </c>
    </row>
    <row r="84" spans="1:18" x14ac:dyDescent="0.25">
      <c r="A84" t="s">
        <v>329</v>
      </c>
      <c r="B84" t="s">
        <v>65</v>
      </c>
      <c r="C84" t="s">
        <v>134</v>
      </c>
      <c r="D84" t="s">
        <v>135</v>
      </c>
      <c r="E84" t="s">
        <v>82</v>
      </c>
      <c r="F84" t="s">
        <v>204</v>
      </c>
      <c r="G84" s="1">
        <v>44134</v>
      </c>
      <c r="H84" s="1">
        <v>44155</v>
      </c>
      <c r="I84">
        <f>YEAR((vw_maritime_trade_analysis[[#This Row],[Departure_Date]]))</f>
        <v>2020</v>
      </c>
      <c r="J84" t="str">
        <f>"Q"&amp;ROUNDUP(MONTH(vw_maritime_trade_analysis[[#This Row],[Departure_Date]])/3,0)</f>
        <v>Q4</v>
      </c>
      <c r="K84" t="str">
        <f>TEXT(vw_maritime_trade_analysis[[#This Row],[Departure_Date]],"mmmm")</f>
        <v>October</v>
      </c>
      <c r="L84">
        <v>7125277.5</v>
      </c>
      <c r="M84">
        <v>294801.46875</v>
      </c>
      <c r="N84">
        <v>247097.65625</v>
      </c>
      <c r="O84">
        <v>16245.6298828125</v>
      </c>
      <c r="P84">
        <v>0</v>
      </c>
      <c r="Q84">
        <v>861645.625</v>
      </c>
      <c r="R84">
        <f t="shared" si="1"/>
        <v>0.12092800947050834</v>
      </c>
    </row>
    <row r="85" spans="1:18" x14ac:dyDescent="0.25">
      <c r="A85" t="s">
        <v>331</v>
      </c>
      <c r="B85" t="s">
        <v>49</v>
      </c>
      <c r="C85" t="s">
        <v>78</v>
      </c>
      <c r="D85" t="s">
        <v>158</v>
      </c>
      <c r="E85" t="s">
        <v>230</v>
      </c>
      <c r="F85" t="s">
        <v>82</v>
      </c>
      <c r="G85" s="1">
        <v>44602</v>
      </c>
      <c r="H85" s="1">
        <v>44619</v>
      </c>
      <c r="I85">
        <f>YEAR((vw_maritime_trade_analysis[[#This Row],[Departure_Date]]))</f>
        <v>2022</v>
      </c>
      <c r="J85" t="str">
        <f>"Q"&amp;ROUNDUP(MONTH(vw_maritime_trade_analysis[[#This Row],[Departure_Date]])/3,0)</f>
        <v>Q1</v>
      </c>
      <c r="K85" t="str">
        <f>TEXT(vw_maritime_trade_analysis[[#This Row],[Departure_Date]],"mmmm")</f>
        <v>February</v>
      </c>
      <c r="L85">
        <v>11561170</v>
      </c>
      <c r="M85">
        <v>310097.75</v>
      </c>
      <c r="N85">
        <v>228622.640625</v>
      </c>
      <c r="O85">
        <v>14335.849609375</v>
      </c>
      <c r="P85">
        <v>44980.05078125</v>
      </c>
      <c r="Q85">
        <v>1598009.375</v>
      </c>
      <c r="R85">
        <f t="shared" si="1"/>
        <v>0.13822211549523103</v>
      </c>
    </row>
    <row r="86" spans="1:18" x14ac:dyDescent="0.25">
      <c r="A86" t="s">
        <v>333</v>
      </c>
      <c r="B86" t="s">
        <v>49</v>
      </c>
      <c r="C86" t="s">
        <v>66</v>
      </c>
      <c r="D86" t="s">
        <v>67</v>
      </c>
      <c r="E86" t="s">
        <v>159</v>
      </c>
      <c r="F86" t="s">
        <v>92</v>
      </c>
      <c r="G86" s="1">
        <v>45358</v>
      </c>
      <c r="H86" s="1">
        <v>45379</v>
      </c>
      <c r="I86">
        <f>YEAR((vw_maritime_trade_analysis[[#This Row],[Departure_Date]]))</f>
        <v>2024</v>
      </c>
      <c r="J86" t="str">
        <f>"Q"&amp;ROUNDUP(MONTH(vw_maritime_trade_analysis[[#This Row],[Departure_Date]])/3,0)</f>
        <v>Q1</v>
      </c>
      <c r="K86" t="str">
        <f>TEXT(vw_maritime_trade_analysis[[#This Row],[Departure_Date]],"mmmm")</f>
        <v>March</v>
      </c>
      <c r="L86">
        <v>18116168</v>
      </c>
      <c r="M86">
        <v>364375.6875</v>
      </c>
      <c r="N86">
        <v>242811.90625</v>
      </c>
      <c r="O86">
        <v>13043.6396484375</v>
      </c>
      <c r="P86">
        <v>28526.220703125</v>
      </c>
      <c r="Q86">
        <v>3076396.75</v>
      </c>
      <c r="R86">
        <f t="shared" si="1"/>
        <v>0.16981498239583559</v>
      </c>
    </row>
    <row r="87" spans="1:18" x14ac:dyDescent="0.25">
      <c r="A87" t="s">
        <v>335</v>
      </c>
      <c r="B87" t="s">
        <v>65</v>
      </c>
      <c r="C87" t="s">
        <v>112</v>
      </c>
      <c r="D87" t="s">
        <v>126</v>
      </c>
      <c r="E87" t="s">
        <v>70</v>
      </c>
      <c r="F87" t="s">
        <v>159</v>
      </c>
      <c r="G87" s="1">
        <v>44410</v>
      </c>
      <c r="H87" s="1">
        <v>44428</v>
      </c>
      <c r="I87">
        <f>YEAR((vw_maritime_trade_analysis[[#This Row],[Departure_Date]]))</f>
        <v>2021</v>
      </c>
      <c r="J87" t="str">
        <f>"Q"&amp;ROUNDUP(MONTH(vw_maritime_trade_analysis[[#This Row],[Departure_Date]])/3,0)</f>
        <v>Q3</v>
      </c>
      <c r="K87" t="str">
        <f>TEXT(vw_maritime_trade_analysis[[#This Row],[Departure_Date]],"mmmm")</f>
        <v>August</v>
      </c>
      <c r="L87">
        <v>9154676</v>
      </c>
      <c r="M87">
        <v>482189.875</v>
      </c>
      <c r="N87">
        <v>181092.65625</v>
      </c>
      <c r="O87">
        <v>27738.669921875</v>
      </c>
      <c r="P87">
        <v>0</v>
      </c>
      <c r="Q87">
        <v>2085035.375</v>
      </c>
      <c r="R87">
        <f t="shared" si="1"/>
        <v>0.22775632638446189</v>
      </c>
    </row>
    <row r="88" spans="1:18" x14ac:dyDescent="0.25">
      <c r="A88" t="s">
        <v>337</v>
      </c>
      <c r="B88" t="s">
        <v>65</v>
      </c>
      <c r="C88" t="s">
        <v>50</v>
      </c>
      <c r="D88" t="s">
        <v>51</v>
      </c>
      <c r="E88" t="s">
        <v>56</v>
      </c>
      <c r="F88" t="s">
        <v>201</v>
      </c>
      <c r="G88" s="1">
        <v>45316</v>
      </c>
      <c r="H88" s="1">
        <v>45330</v>
      </c>
      <c r="I88">
        <f>YEAR((vw_maritime_trade_analysis[[#This Row],[Departure_Date]]))</f>
        <v>2024</v>
      </c>
      <c r="J88" t="str">
        <f>"Q"&amp;ROUNDUP(MONTH(vw_maritime_trade_analysis[[#This Row],[Departure_Date]])/3,0)</f>
        <v>Q1</v>
      </c>
      <c r="K88" t="str">
        <f>TEXT(vw_maritime_trade_analysis[[#This Row],[Departure_Date]],"mmmm")</f>
        <v>January</v>
      </c>
      <c r="L88">
        <v>11483829</v>
      </c>
      <c r="M88">
        <v>449997.9375</v>
      </c>
      <c r="N88">
        <v>139824.84375</v>
      </c>
      <c r="O88">
        <v>39045.01953125</v>
      </c>
      <c r="P88">
        <v>9964.3896484375</v>
      </c>
      <c r="Q88">
        <v>2632087.75</v>
      </c>
      <c r="R88">
        <f t="shared" si="1"/>
        <v>0.22919948999588899</v>
      </c>
    </row>
    <row r="89" spans="1:18" x14ac:dyDescent="0.25">
      <c r="A89" t="s">
        <v>339</v>
      </c>
      <c r="B89" t="s">
        <v>65</v>
      </c>
      <c r="C89" t="s">
        <v>112</v>
      </c>
      <c r="D89" t="s">
        <v>340</v>
      </c>
      <c r="E89" t="s">
        <v>92</v>
      </c>
      <c r="F89" t="s">
        <v>108</v>
      </c>
      <c r="G89" s="1">
        <v>44367</v>
      </c>
      <c r="H89" s="1">
        <v>44393</v>
      </c>
      <c r="I89">
        <f>YEAR((vw_maritime_trade_analysis[[#This Row],[Departure_Date]]))</f>
        <v>2021</v>
      </c>
      <c r="J89" t="str">
        <f>"Q"&amp;ROUNDUP(MONTH(vw_maritime_trade_analysis[[#This Row],[Departure_Date]])/3,0)</f>
        <v>Q2</v>
      </c>
      <c r="K89" t="str">
        <f>TEXT(vw_maritime_trade_analysis[[#This Row],[Departure_Date]],"mmmm")</f>
        <v>June</v>
      </c>
      <c r="L89">
        <v>10148697</v>
      </c>
      <c r="M89">
        <v>574711.25</v>
      </c>
      <c r="N89">
        <v>171713.09375</v>
      </c>
      <c r="O89">
        <v>34607.05859375</v>
      </c>
      <c r="P89">
        <v>0</v>
      </c>
      <c r="Q89">
        <v>1139803.625</v>
      </c>
      <c r="R89">
        <f t="shared" si="1"/>
        <v>0.1123103414162429</v>
      </c>
    </row>
    <row r="90" spans="1:18" x14ac:dyDescent="0.25">
      <c r="A90" t="s">
        <v>342</v>
      </c>
      <c r="B90" t="s">
        <v>49</v>
      </c>
      <c r="C90" t="s">
        <v>112</v>
      </c>
      <c r="D90" t="s">
        <v>343</v>
      </c>
      <c r="E90" t="s">
        <v>146</v>
      </c>
      <c r="F90" t="s">
        <v>100</v>
      </c>
      <c r="G90" s="1">
        <v>44810</v>
      </c>
      <c r="H90" s="1">
        <v>44826</v>
      </c>
      <c r="I90">
        <f>YEAR((vw_maritime_trade_analysis[[#This Row],[Departure_Date]]))</f>
        <v>2022</v>
      </c>
      <c r="J90" t="str">
        <f>"Q"&amp;ROUNDUP(MONTH(vw_maritime_trade_analysis[[#This Row],[Departure_Date]])/3,0)</f>
        <v>Q3</v>
      </c>
      <c r="K90" t="str">
        <f>TEXT(vw_maritime_trade_analysis[[#This Row],[Departure_Date]],"mmmm")</f>
        <v>September</v>
      </c>
      <c r="L90">
        <v>70216240</v>
      </c>
      <c r="M90">
        <v>335845.84375</v>
      </c>
      <c r="N90">
        <v>236984.34375</v>
      </c>
      <c r="O90">
        <v>177647.078125</v>
      </c>
      <c r="P90">
        <v>12340.9404296875</v>
      </c>
      <c r="Q90">
        <v>2120208.5</v>
      </c>
      <c r="R90">
        <f t="shared" si="1"/>
        <v>3.0195414906864851E-2</v>
      </c>
    </row>
    <row r="91" spans="1:18" x14ac:dyDescent="0.25">
      <c r="A91" t="s">
        <v>344</v>
      </c>
      <c r="B91" t="s">
        <v>65</v>
      </c>
      <c r="C91" t="s">
        <v>134</v>
      </c>
      <c r="D91" t="s">
        <v>135</v>
      </c>
      <c r="E91" t="s">
        <v>226</v>
      </c>
      <c r="F91" t="s">
        <v>127</v>
      </c>
      <c r="G91" s="1">
        <v>45799</v>
      </c>
      <c r="H91" s="1">
        <v>45822</v>
      </c>
      <c r="I91">
        <f>YEAR((vw_maritime_trade_analysis[[#This Row],[Departure_Date]]))</f>
        <v>2025</v>
      </c>
      <c r="J91" t="str">
        <f>"Q"&amp;ROUNDUP(MONTH(vw_maritime_trade_analysis[[#This Row],[Departure_Date]])/3,0)</f>
        <v>Q2</v>
      </c>
      <c r="K91" t="str">
        <f>TEXT(vw_maritime_trade_analysis[[#This Row],[Departure_Date]],"mmmm")</f>
        <v>May</v>
      </c>
      <c r="L91">
        <v>9336327</v>
      </c>
      <c r="M91">
        <v>398546.125</v>
      </c>
      <c r="N91">
        <v>26329.830078125</v>
      </c>
      <c r="O91">
        <v>29316.0703125</v>
      </c>
      <c r="P91">
        <v>120342.9609375</v>
      </c>
      <c r="Q91">
        <v>736967.8125</v>
      </c>
      <c r="R91">
        <f t="shared" si="1"/>
        <v>7.8935518486017042E-2</v>
      </c>
    </row>
    <row r="92" spans="1:18" x14ac:dyDescent="0.25">
      <c r="A92" t="s">
        <v>346</v>
      </c>
      <c r="B92" t="s">
        <v>49</v>
      </c>
      <c r="C92" t="s">
        <v>66</v>
      </c>
      <c r="D92" t="s">
        <v>251</v>
      </c>
      <c r="E92" t="s">
        <v>127</v>
      </c>
      <c r="F92" t="s">
        <v>184</v>
      </c>
      <c r="G92" s="1">
        <v>44049</v>
      </c>
      <c r="H92" s="1">
        <v>44073</v>
      </c>
      <c r="I92">
        <f>YEAR((vw_maritime_trade_analysis[[#This Row],[Departure_Date]]))</f>
        <v>2020</v>
      </c>
      <c r="J92" t="str">
        <f>"Q"&amp;ROUNDUP(MONTH(vw_maritime_trade_analysis[[#This Row],[Departure_Date]])/3,0)</f>
        <v>Q3</v>
      </c>
      <c r="K92" t="str">
        <f>TEXT(vw_maritime_trade_analysis[[#This Row],[Departure_Date]],"mmmm")</f>
        <v>August</v>
      </c>
      <c r="L92">
        <v>87818568</v>
      </c>
      <c r="M92">
        <v>316705.65625</v>
      </c>
      <c r="N92">
        <v>207191.046875</v>
      </c>
      <c r="O92">
        <v>162464.34375</v>
      </c>
      <c r="P92">
        <v>5708.83984375</v>
      </c>
      <c r="Q92">
        <v>5982987.5</v>
      </c>
      <c r="R92">
        <f t="shared" si="1"/>
        <v>6.8128957648227656E-2</v>
      </c>
    </row>
    <row r="93" spans="1:18" x14ac:dyDescent="0.25">
      <c r="A93" t="s">
        <v>348</v>
      </c>
      <c r="B93" t="s">
        <v>65</v>
      </c>
      <c r="C93" t="s">
        <v>50</v>
      </c>
      <c r="D93" t="s">
        <v>51</v>
      </c>
      <c r="E93" t="s">
        <v>82</v>
      </c>
      <c r="F93" t="s">
        <v>230</v>
      </c>
      <c r="G93" s="1">
        <v>44399</v>
      </c>
      <c r="H93" s="1">
        <v>44419</v>
      </c>
      <c r="I93">
        <f>YEAR((vw_maritime_trade_analysis[[#This Row],[Departure_Date]]))</f>
        <v>2021</v>
      </c>
      <c r="J93" t="str">
        <f>"Q"&amp;ROUNDUP(MONTH(vw_maritime_trade_analysis[[#This Row],[Departure_Date]])/3,0)</f>
        <v>Q3</v>
      </c>
      <c r="K93" t="str">
        <f>TEXT(vw_maritime_trade_analysis[[#This Row],[Departure_Date]],"mmmm")</f>
        <v>July</v>
      </c>
      <c r="L93">
        <v>5370916.5</v>
      </c>
      <c r="M93">
        <v>430524.5</v>
      </c>
      <c r="N93">
        <v>123921.1015625</v>
      </c>
      <c r="O93">
        <v>8808.2998046875</v>
      </c>
      <c r="P93">
        <v>0</v>
      </c>
      <c r="Q93">
        <v>2127329.75</v>
      </c>
      <c r="R93">
        <f t="shared" si="1"/>
        <v>0.39608319176066131</v>
      </c>
    </row>
    <row r="94" spans="1:18" x14ac:dyDescent="0.25">
      <c r="A94" t="s">
        <v>350</v>
      </c>
      <c r="B94" t="s">
        <v>49</v>
      </c>
      <c r="C94" t="s">
        <v>50</v>
      </c>
      <c r="D94" t="s">
        <v>139</v>
      </c>
      <c r="E94" t="s">
        <v>230</v>
      </c>
      <c r="F94" t="s">
        <v>82</v>
      </c>
      <c r="G94" s="1">
        <v>44807</v>
      </c>
      <c r="H94" s="1">
        <v>44825</v>
      </c>
      <c r="I94">
        <f>YEAR((vw_maritime_trade_analysis[[#This Row],[Departure_Date]]))</f>
        <v>2022</v>
      </c>
      <c r="J94" t="str">
        <f>"Q"&amp;ROUNDUP(MONTH(vw_maritime_trade_analysis[[#This Row],[Departure_Date]])/3,0)</f>
        <v>Q3</v>
      </c>
      <c r="K94" t="str">
        <f>TEXT(vw_maritime_trade_analysis[[#This Row],[Departure_Date]],"mmmm")</f>
        <v>September</v>
      </c>
      <c r="L94">
        <v>48856432</v>
      </c>
      <c r="M94">
        <v>329698.34375</v>
      </c>
      <c r="N94">
        <v>239548.0625</v>
      </c>
      <c r="O94">
        <v>62047.671875</v>
      </c>
      <c r="P94">
        <v>3302.989990234375</v>
      </c>
      <c r="Q94">
        <v>2398124.5</v>
      </c>
      <c r="R94">
        <f t="shared" si="1"/>
        <v>4.9085133764987174E-2</v>
      </c>
    </row>
    <row r="95" spans="1:18" x14ac:dyDescent="0.25">
      <c r="A95" t="s">
        <v>352</v>
      </c>
      <c r="B95" t="s">
        <v>65</v>
      </c>
      <c r="C95" t="s">
        <v>50</v>
      </c>
      <c r="D95" t="s">
        <v>223</v>
      </c>
      <c r="E95" t="s">
        <v>226</v>
      </c>
      <c r="F95" t="s">
        <v>127</v>
      </c>
      <c r="G95" s="1">
        <v>45537</v>
      </c>
      <c r="H95" s="1">
        <v>45547</v>
      </c>
      <c r="I95">
        <f>YEAR((vw_maritime_trade_analysis[[#This Row],[Departure_Date]]))</f>
        <v>2024</v>
      </c>
      <c r="J95" t="str">
        <f>"Q"&amp;ROUNDUP(MONTH(vw_maritime_trade_analysis[[#This Row],[Departure_Date]])/3,0)</f>
        <v>Q3</v>
      </c>
      <c r="K95" t="str">
        <f>TEXT(vw_maritime_trade_analysis[[#This Row],[Departure_Date]],"mmmm")</f>
        <v>September</v>
      </c>
      <c r="L95">
        <v>78432584</v>
      </c>
      <c r="M95">
        <v>170596.25</v>
      </c>
      <c r="N95">
        <v>79066.640625</v>
      </c>
      <c r="O95">
        <v>206277.6875</v>
      </c>
      <c r="P95">
        <v>21082.41015625</v>
      </c>
      <c r="Q95">
        <v>2533650.25</v>
      </c>
      <c r="R95">
        <f t="shared" si="1"/>
        <v>3.2303541726994484E-2</v>
      </c>
    </row>
    <row r="96" spans="1:18" x14ac:dyDescent="0.25">
      <c r="A96" t="s">
        <v>354</v>
      </c>
      <c r="B96" t="s">
        <v>65</v>
      </c>
      <c r="C96" t="s">
        <v>78</v>
      </c>
      <c r="D96" t="s">
        <v>177</v>
      </c>
      <c r="E96" t="s">
        <v>100</v>
      </c>
      <c r="F96" t="s">
        <v>140</v>
      </c>
      <c r="G96" s="1">
        <v>44107</v>
      </c>
      <c r="H96" s="1">
        <v>44125</v>
      </c>
      <c r="I96">
        <f>YEAR((vw_maritime_trade_analysis[[#This Row],[Departure_Date]]))</f>
        <v>2020</v>
      </c>
      <c r="J96" t="str">
        <f>"Q"&amp;ROUNDUP(MONTH(vw_maritime_trade_analysis[[#This Row],[Departure_Date]])/3,0)</f>
        <v>Q4</v>
      </c>
      <c r="K96" t="str">
        <f>TEXT(vw_maritime_trade_analysis[[#This Row],[Departure_Date]],"mmmm")</f>
        <v>October</v>
      </c>
      <c r="L96">
        <v>31673456</v>
      </c>
      <c r="M96">
        <v>451077.65625</v>
      </c>
      <c r="N96">
        <v>25201.94921875</v>
      </c>
      <c r="O96">
        <v>54795.078125</v>
      </c>
      <c r="P96">
        <v>29092.220703125</v>
      </c>
      <c r="Q96">
        <v>2111890.25</v>
      </c>
      <c r="R96">
        <f t="shared" si="1"/>
        <v>6.6676975509082428E-2</v>
      </c>
    </row>
    <row r="97" spans="1:18" x14ac:dyDescent="0.25">
      <c r="A97" t="s">
        <v>356</v>
      </c>
      <c r="B97" t="s">
        <v>49</v>
      </c>
      <c r="C97" t="s">
        <v>66</v>
      </c>
      <c r="D97" t="s">
        <v>153</v>
      </c>
      <c r="E97" t="s">
        <v>131</v>
      </c>
      <c r="F97" t="s">
        <v>100</v>
      </c>
      <c r="G97" s="1">
        <v>45705</v>
      </c>
      <c r="H97" s="1">
        <v>45718</v>
      </c>
      <c r="I97">
        <f>YEAR((vw_maritime_trade_analysis[[#This Row],[Departure_Date]]))</f>
        <v>2025</v>
      </c>
      <c r="J97" t="str">
        <f>"Q"&amp;ROUNDUP(MONTH(vw_maritime_trade_analysis[[#This Row],[Departure_Date]])/3,0)</f>
        <v>Q1</v>
      </c>
      <c r="K97" t="str">
        <f>TEXT(vw_maritime_trade_analysis[[#This Row],[Departure_Date]],"mmmm")</f>
        <v>February</v>
      </c>
      <c r="L97">
        <v>19028750</v>
      </c>
      <c r="M97">
        <v>119476.828125</v>
      </c>
      <c r="N97">
        <v>114578.4921875</v>
      </c>
      <c r="O97">
        <v>51567.91015625</v>
      </c>
      <c r="P97">
        <v>18216.689453125</v>
      </c>
      <c r="Q97">
        <v>2790695.75</v>
      </c>
      <c r="R97">
        <f t="shared" si="1"/>
        <v>0.14665680877619391</v>
      </c>
    </row>
    <row r="98" spans="1:18" x14ac:dyDescent="0.25">
      <c r="A98" t="s">
        <v>358</v>
      </c>
      <c r="B98" t="s">
        <v>65</v>
      </c>
      <c r="C98" t="s">
        <v>50</v>
      </c>
      <c r="D98" t="s">
        <v>51</v>
      </c>
      <c r="E98" t="s">
        <v>70</v>
      </c>
      <c r="F98" t="s">
        <v>140</v>
      </c>
      <c r="G98" s="1">
        <v>44026</v>
      </c>
      <c r="H98" s="1">
        <v>44041</v>
      </c>
      <c r="I98">
        <f>YEAR((vw_maritime_trade_analysis[[#This Row],[Departure_Date]]))</f>
        <v>2020</v>
      </c>
      <c r="J98" t="str">
        <f>"Q"&amp;ROUNDUP(MONTH(vw_maritime_trade_analysis[[#This Row],[Departure_Date]])/3,0)</f>
        <v>Q3</v>
      </c>
      <c r="K98" t="str">
        <f>TEXT(vw_maritime_trade_analysis[[#This Row],[Departure_Date]],"mmmm")</f>
        <v>July</v>
      </c>
      <c r="L98">
        <v>12337404</v>
      </c>
      <c r="M98">
        <v>329034.9375</v>
      </c>
      <c r="N98">
        <v>69507.5703125</v>
      </c>
      <c r="O98">
        <v>32694.119140625</v>
      </c>
      <c r="P98">
        <v>57814.30078125</v>
      </c>
      <c r="Q98">
        <v>4378366</v>
      </c>
      <c r="R98">
        <f t="shared" si="1"/>
        <v>0.35488551724495687</v>
      </c>
    </row>
    <row r="99" spans="1:18" x14ac:dyDescent="0.25">
      <c r="A99" t="s">
        <v>360</v>
      </c>
      <c r="B99" t="s">
        <v>65</v>
      </c>
      <c r="C99" t="s">
        <v>78</v>
      </c>
      <c r="D99" t="s">
        <v>177</v>
      </c>
      <c r="E99" t="s">
        <v>56</v>
      </c>
      <c r="F99" t="s">
        <v>83</v>
      </c>
      <c r="G99" s="1">
        <v>45594</v>
      </c>
      <c r="H99" s="1">
        <v>45620</v>
      </c>
      <c r="I99">
        <f>YEAR((vw_maritime_trade_analysis[[#This Row],[Departure_Date]]))</f>
        <v>2024</v>
      </c>
      <c r="J99" t="str">
        <f>"Q"&amp;ROUNDUP(MONTH(vw_maritime_trade_analysis[[#This Row],[Departure_Date]])/3,0)</f>
        <v>Q4</v>
      </c>
      <c r="K99" t="str">
        <f>TEXT(vw_maritime_trade_analysis[[#This Row],[Departure_Date]],"mmmm")</f>
        <v>October</v>
      </c>
      <c r="L99">
        <v>18306286</v>
      </c>
      <c r="M99">
        <v>308465.4375</v>
      </c>
      <c r="N99">
        <v>33663.55078125</v>
      </c>
      <c r="O99">
        <v>12997.4599609375</v>
      </c>
      <c r="P99">
        <v>0</v>
      </c>
      <c r="Q99">
        <v>1656115.875</v>
      </c>
      <c r="R99">
        <f t="shared" si="1"/>
        <v>9.0467060057949494E-2</v>
      </c>
    </row>
    <row r="100" spans="1:18" x14ac:dyDescent="0.25">
      <c r="A100" t="s">
        <v>362</v>
      </c>
      <c r="B100" t="s">
        <v>65</v>
      </c>
      <c r="C100" t="s">
        <v>66</v>
      </c>
      <c r="D100" t="s">
        <v>251</v>
      </c>
      <c r="E100" t="s">
        <v>92</v>
      </c>
      <c r="F100" t="s">
        <v>93</v>
      </c>
      <c r="G100" s="1">
        <v>45275</v>
      </c>
      <c r="H100" s="1">
        <v>45306</v>
      </c>
      <c r="I100">
        <f>YEAR((vw_maritime_trade_analysis[[#This Row],[Departure_Date]]))</f>
        <v>2023</v>
      </c>
      <c r="J100" t="str">
        <f>"Q"&amp;ROUNDUP(MONTH(vw_maritime_trade_analysis[[#This Row],[Departure_Date]])/3,0)</f>
        <v>Q4</v>
      </c>
      <c r="K100" t="str">
        <f>TEXT(vw_maritime_trade_analysis[[#This Row],[Departure_Date]],"mmmm")</f>
        <v>December</v>
      </c>
      <c r="L100">
        <v>43498576</v>
      </c>
      <c r="M100">
        <v>694248.3125</v>
      </c>
      <c r="N100">
        <v>140245.078125</v>
      </c>
      <c r="O100">
        <v>29579.029296875</v>
      </c>
      <c r="P100">
        <v>0</v>
      </c>
      <c r="Q100">
        <v>2638595</v>
      </c>
      <c r="R100">
        <f t="shared" si="1"/>
        <v>6.0659342043748746E-2</v>
      </c>
    </row>
    <row r="101" spans="1:18" x14ac:dyDescent="0.25">
      <c r="A101" t="s">
        <v>364</v>
      </c>
      <c r="B101" t="s">
        <v>49</v>
      </c>
      <c r="C101" t="s">
        <v>66</v>
      </c>
      <c r="D101" t="s">
        <v>245</v>
      </c>
      <c r="E101" t="s">
        <v>196</v>
      </c>
      <c r="F101" t="s">
        <v>184</v>
      </c>
      <c r="G101" s="1">
        <v>44106</v>
      </c>
      <c r="H101" s="1">
        <v>44125</v>
      </c>
      <c r="I101">
        <f>YEAR((vw_maritime_trade_analysis[[#This Row],[Departure_Date]]))</f>
        <v>2020</v>
      </c>
      <c r="J101" t="str">
        <f>"Q"&amp;ROUNDUP(MONTH(vw_maritime_trade_analysis[[#This Row],[Departure_Date]])/3,0)</f>
        <v>Q4</v>
      </c>
      <c r="K101" t="str">
        <f>TEXT(vw_maritime_trade_analysis[[#This Row],[Departure_Date]],"mmmm")</f>
        <v>October</v>
      </c>
      <c r="L101">
        <v>8581220</v>
      </c>
      <c r="M101">
        <v>749127.4375</v>
      </c>
      <c r="N101">
        <v>120837.171875</v>
      </c>
      <c r="O101">
        <v>14588.0703125</v>
      </c>
      <c r="P101">
        <v>0</v>
      </c>
      <c r="Q101">
        <v>1088924.875</v>
      </c>
      <c r="R101">
        <f t="shared" si="1"/>
        <v>0.12689627756892377</v>
      </c>
    </row>
    <row r="102" spans="1:18" x14ac:dyDescent="0.25">
      <c r="A102" t="s">
        <v>366</v>
      </c>
      <c r="B102" t="s">
        <v>65</v>
      </c>
      <c r="C102" t="s">
        <v>50</v>
      </c>
      <c r="D102" t="s">
        <v>145</v>
      </c>
      <c r="E102" t="s">
        <v>226</v>
      </c>
      <c r="F102" t="s">
        <v>71</v>
      </c>
      <c r="G102" s="1">
        <v>44972</v>
      </c>
      <c r="H102" s="1">
        <v>44984</v>
      </c>
      <c r="I102">
        <f>YEAR((vw_maritime_trade_analysis[[#This Row],[Departure_Date]]))</f>
        <v>2023</v>
      </c>
      <c r="J102" t="str">
        <f>"Q"&amp;ROUNDUP(MONTH(vw_maritime_trade_analysis[[#This Row],[Departure_Date]])/3,0)</f>
        <v>Q1</v>
      </c>
      <c r="K102" t="str">
        <f>TEXT(vw_maritime_trade_analysis[[#This Row],[Departure_Date]],"mmmm")</f>
        <v>February</v>
      </c>
      <c r="L102">
        <v>71040688</v>
      </c>
      <c r="M102">
        <v>359886.125</v>
      </c>
      <c r="N102">
        <v>35944.23828125</v>
      </c>
      <c r="O102">
        <v>112244.2890625</v>
      </c>
      <c r="P102">
        <v>0</v>
      </c>
      <c r="Q102">
        <v>5005981.5</v>
      </c>
      <c r="R102">
        <f t="shared" si="1"/>
        <v>7.0466399480815844E-2</v>
      </c>
    </row>
    <row r="103" spans="1:18" x14ac:dyDescent="0.25">
      <c r="A103" t="s">
        <v>368</v>
      </c>
      <c r="B103" t="s">
        <v>49</v>
      </c>
      <c r="C103" t="s">
        <v>112</v>
      </c>
      <c r="D103" t="s">
        <v>343</v>
      </c>
      <c r="E103" t="s">
        <v>204</v>
      </c>
      <c r="F103" t="s">
        <v>56</v>
      </c>
      <c r="G103" s="1">
        <v>44386</v>
      </c>
      <c r="H103" s="1">
        <v>44395</v>
      </c>
      <c r="I103">
        <f>YEAR((vw_maritime_trade_analysis[[#This Row],[Departure_Date]]))</f>
        <v>2021</v>
      </c>
      <c r="J103" t="str">
        <f>"Q"&amp;ROUNDUP(MONTH(vw_maritime_trade_analysis[[#This Row],[Departure_Date]])/3,0)</f>
        <v>Q3</v>
      </c>
      <c r="K103" t="str">
        <f>TEXT(vw_maritime_trade_analysis[[#This Row],[Departure_Date]],"mmmm")</f>
        <v>July</v>
      </c>
      <c r="L103">
        <v>41562744</v>
      </c>
      <c r="M103">
        <v>190723.6875</v>
      </c>
      <c r="N103">
        <v>136184.671875</v>
      </c>
      <c r="O103">
        <v>35328.328125</v>
      </c>
      <c r="P103">
        <v>32823.578125</v>
      </c>
      <c r="Q103">
        <v>1880120.125</v>
      </c>
      <c r="R103">
        <f t="shared" si="1"/>
        <v>4.5235707368117946E-2</v>
      </c>
    </row>
    <row r="104" spans="1:18" x14ac:dyDescent="0.25">
      <c r="A104" t="s">
        <v>369</v>
      </c>
      <c r="B104" t="s">
        <v>65</v>
      </c>
      <c r="C104" t="s">
        <v>50</v>
      </c>
      <c r="D104" t="s">
        <v>51</v>
      </c>
      <c r="E104" t="s">
        <v>100</v>
      </c>
      <c r="F104" t="s">
        <v>108</v>
      </c>
      <c r="G104" s="1">
        <v>44749</v>
      </c>
      <c r="H104" s="1">
        <v>44757</v>
      </c>
      <c r="I104">
        <f>YEAR((vw_maritime_trade_analysis[[#This Row],[Departure_Date]]))</f>
        <v>2022</v>
      </c>
      <c r="J104" t="str">
        <f>"Q"&amp;ROUNDUP(MONTH(vw_maritime_trade_analysis[[#This Row],[Departure_Date]])/3,0)</f>
        <v>Q3</v>
      </c>
      <c r="K104" t="str">
        <f>TEXT(vw_maritime_trade_analysis[[#This Row],[Departure_Date]],"mmmm")</f>
        <v>July</v>
      </c>
      <c r="L104">
        <v>10031464</v>
      </c>
      <c r="M104">
        <v>163470.75</v>
      </c>
      <c r="N104">
        <v>34016.03125</v>
      </c>
      <c r="O104">
        <v>30997.220703125</v>
      </c>
      <c r="P104">
        <v>0</v>
      </c>
      <c r="Q104">
        <v>3564086</v>
      </c>
      <c r="R104">
        <f t="shared" si="1"/>
        <v>0.35529071329967393</v>
      </c>
    </row>
    <row r="105" spans="1:18" x14ac:dyDescent="0.25">
      <c r="A105" t="s">
        <v>371</v>
      </c>
      <c r="B105" t="s">
        <v>65</v>
      </c>
      <c r="C105" t="s">
        <v>50</v>
      </c>
      <c r="D105" t="s">
        <v>223</v>
      </c>
      <c r="E105" t="s">
        <v>92</v>
      </c>
      <c r="F105" t="s">
        <v>164</v>
      </c>
      <c r="G105" s="1">
        <v>45791</v>
      </c>
      <c r="H105" s="1">
        <v>45809</v>
      </c>
      <c r="I105">
        <f>YEAR((vw_maritime_trade_analysis[[#This Row],[Departure_Date]]))</f>
        <v>2025</v>
      </c>
      <c r="J105" t="str">
        <f>"Q"&amp;ROUNDUP(MONTH(vw_maritime_trade_analysis[[#This Row],[Departure_Date]])/3,0)</f>
        <v>Q2</v>
      </c>
      <c r="K105" t="str">
        <f>TEXT(vw_maritime_trade_analysis[[#This Row],[Departure_Date]],"mmmm")</f>
        <v>May</v>
      </c>
      <c r="L105">
        <v>40938032</v>
      </c>
      <c r="M105">
        <v>273191.46875</v>
      </c>
      <c r="N105">
        <v>49397.890625</v>
      </c>
      <c r="O105">
        <v>139189.3125</v>
      </c>
      <c r="P105">
        <v>0</v>
      </c>
      <c r="Q105">
        <v>1428758.75</v>
      </c>
      <c r="R105">
        <f t="shared" si="1"/>
        <v>3.490052355228019E-2</v>
      </c>
    </row>
    <row r="106" spans="1:18" x14ac:dyDescent="0.25">
      <c r="A106" t="s">
        <v>373</v>
      </c>
      <c r="B106" t="s">
        <v>49</v>
      </c>
      <c r="C106" t="s">
        <v>134</v>
      </c>
      <c r="D106" t="s">
        <v>135</v>
      </c>
      <c r="E106" t="s">
        <v>140</v>
      </c>
      <c r="F106" t="s">
        <v>56</v>
      </c>
      <c r="G106" s="1">
        <v>45890</v>
      </c>
      <c r="H106" s="1">
        <v>45903</v>
      </c>
      <c r="I106">
        <f>YEAR((vw_maritime_trade_analysis[[#This Row],[Departure_Date]]))</f>
        <v>2025</v>
      </c>
      <c r="J106" t="str">
        <f>"Q"&amp;ROUNDUP(MONTH(vw_maritime_trade_analysis[[#This Row],[Departure_Date]])/3,0)</f>
        <v>Q3</v>
      </c>
      <c r="K106" t="str">
        <f>TEXT(vw_maritime_trade_analysis[[#This Row],[Departure_Date]],"mmmm")</f>
        <v>August</v>
      </c>
      <c r="L106">
        <v>6762865.5</v>
      </c>
      <c r="M106">
        <v>129963.859375</v>
      </c>
      <c r="N106">
        <v>160603.171875</v>
      </c>
      <c r="O106">
        <v>17515.8203125</v>
      </c>
      <c r="P106">
        <v>0</v>
      </c>
      <c r="Q106">
        <v>427567.28125</v>
      </c>
      <c r="R106">
        <f t="shared" si="1"/>
        <v>6.3222798272418695E-2</v>
      </c>
    </row>
    <row r="107" spans="1:18" x14ac:dyDescent="0.25">
      <c r="A107" t="s">
        <v>375</v>
      </c>
      <c r="B107" t="s">
        <v>65</v>
      </c>
      <c r="C107" t="s">
        <v>112</v>
      </c>
      <c r="D107" t="s">
        <v>126</v>
      </c>
      <c r="E107" t="s">
        <v>226</v>
      </c>
      <c r="F107" t="s">
        <v>127</v>
      </c>
      <c r="G107" s="1">
        <v>45071</v>
      </c>
      <c r="H107" s="1">
        <v>45097</v>
      </c>
      <c r="I107">
        <f>YEAR((vw_maritime_trade_analysis[[#This Row],[Departure_Date]]))</f>
        <v>2023</v>
      </c>
      <c r="J107" t="str">
        <f>"Q"&amp;ROUNDUP(MONTH(vw_maritime_trade_analysis[[#This Row],[Departure_Date]])/3,0)</f>
        <v>Q2</v>
      </c>
      <c r="K107" t="str">
        <f>TEXT(vw_maritime_trade_analysis[[#This Row],[Departure_Date]],"mmmm")</f>
        <v>May</v>
      </c>
      <c r="L107">
        <v>5212886</v>
      </c>
      <c r="M107">
        <v>370570.1875</v>
      </c>
      <c r="N107">
        <v>29638.5703125</v>
      </c>
      <c r="O107">
        <v>10842.7998046875</v>
      </c>
      <c r="P107">
        <v>23929.83984375</v>
      </c>
      <c r="Q107">
        <v>1297001.125</v>
      </c>
      <c r="R107">
        <f t="shared" si="1"/>
        <v>0.2488067310507078</v>
      </c>
    </row>
    <row r="108" spans="1:18" x14ac:dyDescent="0.25">
      <c r="A108" t="s">
        <v>377</v>
      </c>
      <c r="B108" t="s">
        <v>49</v>
      </c>
      <c r="C108" t="s">
        <v>50</v>
      </c>
      <c r="D108" t="s">
        <v>51</v>
      </c>
      <c r="E108" t="s">
        <v>164</v>
      </c>
      <c r="F108" t="s">
        <v>92</v>
      </c>
      <c r="G108" s="1">
        <v>44915</v>
      </c>
      <c r="H108" s="1">
        <v>44926</v>
      </c>
      <c r="I108">
        <f>YEAR((vw_maritime_trade_analysis[[#This Row],[Departure_Date]]))</f>
        <v>2022</v>
      </c>
      <c r="J108" t="str">
        <f>"Q"&amp;ROUNDUP(MONTH(vw_maritime_trade_analysis[[#This Row],[Departure_Date]])/3,0)</f>
        <v>Q4</v>
      </c>
      <c r="K108" t="str">
        <f>TEXT(vw_maritime_trade_analysis[[#This Row],[Departure_Date]],"mmmm")</f>
        <v>December</v>
      </c>
      <c r="L108">
        <v>5949046.5</v>
      </c>
      <c r="M108">
        <v>92154.5390625</v>
      </c>
      <c r="N108">
        <v>209471.40625</v>
      </c>
      <c r="O108">
        <v>5413.6298828125</v>
      </c>
      <c r="P108">
        <v>14936.1201171875</v>
      </c>
      <c r="Q108">
        <v>1474554.5</v>
      </c>
      <c r="R108">
        <f t="shared" si="1"/>
        <v>0.24786400644204076</v>
      </c>
    </row>
    <row r="109" spans="1:18" x14ac:dyDescent="0.25">
      <c r="A109" t="s">
        <v>379</v>
      </c>
      <c r="B109" t="s">
        <v>65</v>
      </c>
      <c r="C109" t="s">
        <v>112</v>
      </c>
      <c r="D109" t="s">
        <v>199</v>
      </c>
      <c r="E109" t="s">
        <v>82</v>
      </c>
      <c r="F109" t="s">
        <v>121</v>
      </c>
      <c r="G109" s="1">
        <v>44076</v>
      </c>
      <c r="H109" s="1">
        <v>44088</v>
      </c>
      <c r="I109">
        <f>YEAR((vw_maritime_trade_analysis[[#This Row],[Departure_Date]]))</f>
        <v>2020</v>
      </c>
      <c r="J109" t="str">
        <f>"Q"&amp;ROUNDUP(MONTH(vw_maritime_trade_analysis[[#This Row],[Departure_Date]])/3,0)</f>
        <v>Q3</v>
      </c>
      <c r="K109" t="str">
        <f>TEXT(vw_maritime_trade_analysis[[#This Row],[Departure_Date]],"mmmm")</f>
        <v>September</v>
      </c>
      <c r="L109">
        <v>20247868</v>
      </c>
      <c r="M109">
        <v>288524.90625</v>
      </c>
      <c r="N109">
        <v>129645.703125</v>
      </c>
      <c r="O109">
        <v>19235.470703125</v>
      </c>
      <c r="P109">
        <v>17540.599609375</v>
      </c>
      <c r="Q109">
        <v>1331168.75</v>
      </c>
      <c r="R109">
        <f t="shared" si="1"/>
        <v>6.574365014627713E-2</v>
      </c>
    </row>
    <row r="110" spans="1:18" x14ac:dyDescent="0.25">
      <c r="A110" t="s">
        <v>381</v>
      </c>
      <c r="B110" t="s">
        <v>49</v>
      </c>
      <c r="C110" t="s">
        <v>50</v>
      </c>
      <c r="D110" t="s">
        <v>145</v>
      </c>
      <c r="E110" t="s">
        <v>140</v>
      </c>
      <c r="F110" t="s">
        <v>70</v>
      </c>
      <c r="G110" s="1">
        <v>44821</v>
      </c>
      <c r="H110" s="1">
        <v>44840</v>
      </c>
      <c r="I110">
        <f>YEAR((vw_maritime_trade_analysis[[#This Row],[Departure_Date]]))</f>
        <v>2022</v>
      </c>
      <c r="J110" t="str">
        <f>"Q"&amp;ROUNDUP(MONTH(vw_maritime_trade_analysis[[#This Row],[Departure_Date]])/3,0)</f>
        <v>Q3</v>
      </c>
      <c r="K110" t="str">
        <f>TEXT(vw_maritime_trade_analysis[[#This Row],[Departure_Date]],"mmmm")</f>
        <v>September</v>
      </c>
      <c r="L110">
        <v>58901780</v>
      </c>
      <c r="M110">
        <v>583687.9375</v>
      </c>
      <c r="N110">
        <v>224639.90625</v>
      </c>
      <c r="O110">
        <v>141953.296875</v>
      </c>
      <c r="P110">
        <v>43593.62890625</v>
      </c>
      <c r="Q110">
        <v>3534865.25</v>
      </c>
      <c r="R110">
        <f t="shared" si="1"/>
        <v>6.0012876520879332E-2</v>
      </c>
    </row>
    <row r="111" spans="1:18" x14ac:dyDescent="0.25">
      <c r="A111" t="s">
        <v>383</v>
      </c>
      <c r="B111" t="s">
        <v>49</v>
      </c>
      <c r="C111" t="s">
        <v>66</v>
      </c>
      <c r="D111" t="s">
        <v>245</v>
      </c>
      <c r="E111" t="s">
        <v>127</v>
      </c>
      <c r="F111" t="s">
        <v>82</v>
      </c>
      <c r="G111" s="1">
        <v>44483</v>
      </c>
      <c r="H111" s="1">
        <v>44510</v>
      </c>
      <c r="I111">
        <f>YEAR((vw_maritime_trade_analysis[[#This Row],[Departure_Date]]))</f>
        <v>2021</v>
      </c>
      <c r="J111" t="str">
        <f>"Q"&amp;ROUNDUP(MONTH(vw_maritime_trade_analysis[[#This Row],[Departure_Date]])/3,0)</f>
        <v>Q4</v>
      </c>
      <c r="K111" t="str">
        <f>TEXT(vw_maritime_trade_analysis[[#This Row],[Departure_Date]],"mmmm")</f>
        <v>October</v>
      </c>
      <c r="L111">
        <v>7651242.5</v>
      </c>
      <c r="M111">
        <v>927510</v>
      </c>
      <c r="N111">
        <v>188296.9375</v>
      </c>
      <c r="O111">
        <v>5432.3798828125</v>
      </c>
      <c r="P111">
        <v>0</v>
      </c>
      <c r="Q111">
        <v>1262971.5</v>
      </c>
      <c r="R111">
        <f t="shared" si="1"/>
        <v>0.1650675037420393</v>
      </c>
    </row>
    <row r="112" spans="1:18" x14ac:dyDescent="0.25">
      <c r="A112" t="s">
        <v>385</v>
      </c>
      <c r="B112" t="s">
        <v>65</v>
      </c>
      <c r="C112" t="s">
        <v>50</v>
      </c>
      <c r="D112" t="s">
        <v>183</v>
      </c>
      <c r="E112" t="s">
        <v>128</v>
      </c>
      <c r="F112" t="s">
        <v>140</v>
      </c>
      <c r="G112" s="1">
        <v>45758</v>
      </c>
      <c r="H112" s="1">
        <v>45772</v>
      </c>
      <c r="I112">
        <f>YEAR((vw_maritime_trade_analysis[[#This Row],[Departure_Date]]))</f>
        <v>2025</v>
      </c>
      <c r="J112" t="str">
        <f>"Q"&amp;ROUNDUP(MONTH(vw_maritime_trade_analysis[[#This Row],[Departure_Date]])/3,0)</f>
        <v>Q2</v>
      </c>
      <c r="K112" t="str">
        <f>TEXT(vw_maritime_trade_analysis[[#This Row],[Departure_Date]],"mmmm")</f>
        <v>April</v>
      </c>
      <c r="L112">
        <v>49913052</v>
      </c>
      <c r="M112">
        <v>384396.6875</v>
      </c>
      <c r="N112">
        <v>170422.09375</v>
      </c>
      <c r="O112">
        <v>169704.375</v>
      </c>
      <c r="P112">
        <v>0</v>
      </c>
      <c r="Q112">
        <v>2024456.375</v>
      </c>
      <c r="R112">
        <f t="shared" si="1"/>
        <v>4.0559659124831719E-2</v>
      </c>
    </row>
    <row r="113" spans="1:18" x14ac:dyDescent="0.25">
      <c r="A113" t="s">
        <v>387</v>
      </c>
      <c r="B113" t="s">
        <v>49</v>
      </c>
      <c r="C113" t="s">
        <v>66</v>
      </c>
      <c r="D113" t="s">
        <v>245</v>
      </c>
      <c r="E113" t="s">
        <v>83</v>
      </c>
      <c r="F113" t="s">
        <v>70</v>
      </c>
      <c r="G113" s="1">
        <v>45896</v>
      </c>
      <c r="H113" s="1">
        <v>45917</v>
      </c>
      <c r="I113">
        <f>YEAR((vw_maritime_trade_analysis[[#This Row],[Departure_Date]]))</f>
        <v>2025</v>
      </c>
      <c r="J113" t="str">
        <f>"Q"&amp;ROUNDUP(MONTH(vw_maritime_trade_analysis[[#This Row],[Departure_Date]])/3,0)</f>
        <v>Q3</v>
      </c>
      <c r="K113" t="str">
        <f>TEXT(vw_maritime_trade_analysis[[#This Row],[Departure_Date]],"mmmm")</f>
        <v>August</v>
      </c>
      <c r="L113">
        <v>2850516.25</v>
      </c>
      <c r="M113">
        <v>522110.78125</v>
      </c>
      <c r="N113">
        <v>197038.9375</v>
      </c>
      <c r="O113">
        <v>9805.7802734375</v>
      </c>
      <c r="P113">
        <v>0</v>
      </c>
      <c r="Q113">
        <v>859832</v>
      </c>
      <c r="R113">
        <f t="shared" si="1"/>
        <v>0.30164079927627147</v>
      </c>
    </row>
    <row r="114" spans="1:18" x14ac:dyDescent="0.25">
      <c r="A114" t="s">
        <v>388</v>
      </c>
      <c r="B114" t="s">
        <v>49</v>
      </c>
      <c r="C114" t="s">
        <v>239</v>
      </c>
      <c r="D114" t="s">
        <v>270</v>
      </c>
      <c r="E114" t="s">
        <v>257</v>
      </c>
      <c r="F114" t="s">
        <v>82</v>
      </c>
      <c r="G114" s="1">
        <v>43990</v>
      </c>
      <c r="H114" s="1">
        <v>43999</v>
      </c>
      <c r="I114">
        <f>YEAR((vw_maritime_trade_analysis[[#This Row],[Departure_Date]]))</f>
        <v>2020</v>
      </c>
      <c r="J114" t="str">
        <f>"Q"&amp;ROUNDUP(MONTH(vw_maritime_trade_analysis[[#This Row],[Departure_Date]])/3,0)</f>
        <v>Q2</v>
      </c>
      <c r="K114" t="str">
        <f>TEXT(vw_maritime_trade_analysis[[#This Row],[Departure_Date]],"mmmm")</f>
        <v>June</v>
      </c>
      <c r="L114">
        <v>23476194</v>
      </c>
      <c r="M114">
        <v>170652.296875</v>
      </c>
      <c r="N114">
        <v>233099.65625</v>
      </c>
      <c r="O114">
        <v>25589.05078125</v>
      </c>
      <c r="P114">
        <v>0</v>
      </c>
      <c r="Q114">
        <v>2332128.75</v>
      </c>
      <c r="R114">
        <f t="shared" si="1"/>
        <v>9.9340154967197836E-2</v>
      </c>
    </row>
    <row r="115" spans="1:18" x14ac:dyDescent="0.25">
      <c r="A115" t="s">
        <v>390</v>
      </c>
      <c r="B115" t="s">
        <v>65</v>
      </c>
      <c r="C115" t="s">
        <v>66</v>
      </c>
      <c r="D115" t="s">
        <v>391</v>
      </c>
      <c r="E115" t="s">
        <v>128</v>
      </c>
      <c r="F115" t="s">
        <v>196</v>
      </c>
      <c r="G115" s="1">
        <v>45058</v>
      </c>
      <c r="H115" s="1">
        <v>45080</v>
      </c>
      <c r="I115">
        <f>YEAR((vw_maritime_trade_analysis[[#This Row],[Departure_Date]]))</f>
        <v>2023</v>
      </c>
      <c r="J115" t="str">
        <f>"Q"&amp;ROUNDUP(MONTH(vw_maritime_trade_analysis[[#This Row],[Departure_Date]])/3,0)</f>
        <v>Q2</v>
      </c>
      <c r="K115" t="str">
        <f>TEXT(vw_maritime_trade_analysis[[#This Row],[Departure_Date]],"mmmm")</f>
        <v>May</v>
      </c>
      <c r="L115">
        <v>46990664</v>
      </c>
      <c r="M115">
        <v>867414.625</v>
      </c>
      <c r="N115">
        <v>74276.640625</v>
      </c>
      <c r="O115">
        <v>48400.37890625</v>
      </c>
      <c r="P115">
        <v>0</v>
      </c>
      <c r="Q115">
        <v>4001253.75</v>
      </c>
      <c r="R115">
        <f t="shared" si="1"/>
        <v>8.5149972556250744E-2</v>
      </c>
    </row>
    <row r="116" spans="1:18" x14ac:dyDescent="0.25">
      <c r="A116" t="s">
        <v>392</v>
      </c>
      <c r="B116" t="s">
        <v>49</v>
      </c>
      <c r="C116" t="s">
        <v>66</v>
      </c>
      <c r="D116" t="s">
        <v>251</v>
      </c>
      <c r="E116" t="s">
        <v>146</v>
      </c>
      <c r="F116" t="s">
        <v>56</v>
      </c>
      <c r="G116" s="1">
        <v>44041</v>
      </c>
      <c r="H116" s="1">
        <v>44071</v>
      </c>
      <c r="I116">
        <f>YEAR((vw_maritime_trade_analysis[[#This Row],[Departure_Date]]))</f>
        <v>2020</v>
      </c>
      <c r="J116" t="str">
        <f>"Q"&amp;ROUNDUP(MONTH(vw_maritime_trade_analysis[[#This Row],[Departure_Date]])/3,0)</f>
        <v>Q3</v>
      </c>
      <c r="K116" t="str">
        <f>TEXT(vw_maritime_trade_analysis[[#This Row],[Departure_Date]],"mmmm")</f>
        <v>July</v>
      </c>
      <c r="L116">
        <v>7934799.5</v>
      </c>
      <c r="M116">
        <v>905570.9375</v>
      </c>
      <c r="N116">
        <v>207179.546875</v>
      </c>
      <c r="O116">
        <v>17456.560546875</v>
      </c>
      <c r="P116">
        <v>15349.490234375</v>
      </c>
      <c r="Q116">
        <v>1560304.5</v>
      </c>
      <c r="R116">
        <f t="shared" si="1"/>
        <v>0.19664069646624341</v>
      </c>
    </row>
    <row r="117" spans="1:18" x14ac:dyDescent="0.25">
      <c r="A117" t="s">
        <v>394</v>
      </c>
      <c r="B117" t="s">
        <v>65</v>
      </c>
      <c r="C117" t="s">
        <v>66</v>
      </c>
      <c r="D117" t="s">
        <v>251</v>
      </c>
      <c r="E117" t="s">
        <v>100</v>
      </c>
      <c r="F117" t="s">
        <v>121</v>
      </c>
      <c r="G117" s="1">
        <v>45522</v>
      </c>
      <c r="H117" s="1">
        <v>45556</v>
      </c>
      <c r="I117">
        <f>YEAR((vw_maritime_trade_analysis[[#This Row],[Departure_Date]]))</f>
        <v>2024</v>
      </c>
      <c r="J117" t="str">
        <f>"Q"&amp;ROUNDUP(MONTH(vw_maritime_trade_analysis[[#This Row],[Departure_Date]])/3,0)</f>
        <v>Q3</v>
      </c>
      <c r="K117" t="str">
        <f>TEXT(vw_maritime_trade_analysis[[#This Row],[Departure_Date]],"mmmm")</f>
        <v>August</v>
      </c>
      <c r="L117">
        <v>55379932</v>
      </c>
      <c r="M117">
        <v>573055.5</v>
      </c>
      <c r="N117">
        <v>72969.53125</v>
      </c>
      <c r="O117">
        <v>120174.4609375</v>
      </c>
      <c r="P117">
        <v>0</v>
      </c>
      <c r="Q117">
        <v>2170200.75</v>
      </c>
      <c r="R117">
        <f t="shared" si="1"/>
        <v>3.9187493946363096E-2</v>
      </c>
    </row>
    <row r="118" spans="1:18" x14ac:dyDescent="0.25">
      <c r="A118" t="s">
        <v>396</v>
      </c>
      <c r="B118" t="s">
        <v>65</v>
      </c>
      <c r="C118" t="s">
        <v>50</v>
      </c>
      <c r="D118" t="s">
        <v>51</v>
      </c>
      <c r="E118" t="s">
        <v>184</v>
      </c>
      <c r="F118" t="s">
        <v>83</v>
      </c>
      <c r="G118" s="1">
        <v>44540</v>
      </c>
      <c r="H118" s="1">
        <v>44559</v>
      </c>
      <c r="I118">
        <f>YEAR((vw_maritime_trade_analysis[[#This Row],[Departure_Date]]))</f>
        <v>2021</v>
      </c>
      <c r="J118" t="str">
        <f>"Q"&amp;ROUNDUP(MONTH(vw_maritime_trade_analysis[[#This Row],[Departure_Date]])/3,0)</f>
        <v>Q4</v>
      </c>
      <c r="K118" t="str">
        <f>TEXT(vw_maritime_trade_analysis[[#This Row],[Departure_Date]],"mmmm")</f>
        <v>December</v>
      </c>
      <c r="L118">
        <v>15799041</v>
      </c>
      <c r="M118">
        <v>372712.96875</v>
      </c>
      <c r="N118">
        <v>193832.828125</v>
      </c>
      <c r="O118">
        <v>42183.44140625</v>
      </c>
      <c r="P118">
        <v>0</v>
      </c>
      <c r="Q118">
        <v>6537181.5</v>
      </c>
      <c r="R118">
        <f t="shared" si="1"/>
        <v>0.41377077887195812</v>
      </c>
    </row>
    <row r="119" spans="1:18" x14ac:dyDescent="0.25">
      <c r="A119" t="s">
        <v>397</v>
      </c>
      <c r="B119" t="s">
        <v>65</v>
      </c>
      <c r="C119" t="s">
        <v>239</v>
      </c>
      <c r="D119" t="s">
        <v>270</v>
      </c>
      <c r="E119" t="s">
        <v>70</v>
      </c>
      <c r="F119" t="s">
        <v>140</v>
      </c>
      <c r="G119" s="1">
        <v>45259</v>
      </c>
      <c r="H119" s="1">
        <v>45272</v>
      </c>
      <c r="I119">
        <f>YEAR((vw_maritime_trade_analysis[[#This Row],[Departure_Date]]))</f>
        <v>2023</v>
      </c>
      <c r="J119" t="str">
        <f>"Q"&amp;ROUNDUP(MONTH(vw_maritime_trade_analysis[[#This Row],[Departure_Date]])/3,0)</f>
        <v>Q4</v>
      </c>
      <c r="K119" t="str">
        <f>TEXT(vw_maritime_trade_analysis[[#This Row],[Departure_Date]],"mmmm")</f>
        <v>November</v>
      </c>
      <c r="L119">
        <v>11682241</v>
      </c>
      <c r="M119">
        <v>287716.09375</v>
      </c>
      <c r="N119">
        <v>98540.859375</v>
      </c>
      <c r="O119">
        <v>26168.220703125</v>
      </c>
      <c r="P119">
        <v>0</v>
      </c>
      <c r="Q119">
        <v>1760761.75</v>
      </c>
      <c r="R119">
        <f t="shared" si="1"/>
        <v>0.15072123148289784</v>
      </c>
    </row>
    <row r="120" spans="1:18" x14ac:dyDescent="0.25">
      <c r="A120" t="s">
        <v>399</v>
      </c>
      <c r="B120" t="s">
        <v>65</v>
      </c>
      <c r="C120" t="s">
        <v>78</v>
      </c>
      <c r="D120" t="s">
        <v>177</v>
      </c>
      <c r="E120" t="s">
        <v>82</v>
      </c>
      <c r="F120" t="s">
        <v>201</v>
      </c>
      <c r="G120" s="1">
        <v>44881</v>
      </c>
      <c r="H120" s="1">
        <v>44911</v>
      </c>
      <c r="I120">
        <f>YEAR((vw_maritime_trade_analysis[[#This Row],[Departure_Date]]))</f>
        <v>2022</v>
      </c>
      <c r="J120" t="str">
        <f>"Q"&amp;ROUNDUP(MONTH(vw_maritime_trade_analysis[[#This Row],[Departure_Date]])/3,0)</f>
        <v>Q4</v>
      </c>
      <c r="K120" t="str">
        <f>TEXT(vw_maritime_trade_analysis[[#This Row],[Departure_Date]],"mmmm")</f>
        <v>November</v>
      </c>
      <c r="L120">
        <v>18800844</v>
      </c>
      <c r="M120">
        <v>421165.5625</v>
      </c>
      <c r="N120">
        <v>132090.09375</v>
      </c>
      <c r="O120">
        <v>33841.51953125</v>
      </c>
      <c r="P120">
        <v>59636.25</v>
      </c>
      <c r="Q120">
        <v>2481407.75</v>
      </c>
      <c r="R120">
        <f t="shared" si="1"/>
        <v>0.13198384870381352</v>
      </c>
    </row>
    <row r="121" spans="1:18" x14ac:dyDescent="0.25">
      <c r="A121" t="s">
        <v>401</v>
      </c>
      <c r="B121" t="s">
        <v>49</v>
      </c>
      <c r="C121" t="s">
        <v>50</v>
      </c>
      <c r="D121" t="s">
        <v>223</v>
      </c>
      <c r="E121" t="s">
        <v>140</v>
      </c>
      <c r="F121" t="s">
        <v>92</v>
      </c>
      <c r="G121" s="1">
        <v>44784</v>
      </c>
      <c r="H121" s="1">
        <v>44790</v>
      </c>
      <c r="I121">
        <f>YEAR((vw_maritime_trade_analysis[[#This Row],[Departure_Date]]))</f>
        <v>2022</v>
      </c>
      <c r="J121" t="str">
        <f>"Q"&amp;ROUNDUP(MONTH(vw_maritime_trade_analysis[[#This Row],[Departure_Date]])/3,0)</f>
        <v>Q3</v>
      </c>
      <c r="K121" t="str">
        <f>TEXT(vw_maritime_trade_analysis[[#This Row],[Departure_Date]],"mmmm")</f>
        <v>August</v>
      </c>
      <c r="L121">
        <v>118698536</v>
      </c>
      <c r="M121">
        <v>66463.7265625</v>
      </c>
      <c r="N121">
        <v>113993.2890625</v>
      </c>
      <c r="O121">
        <v>263510.75</v>
      </c>
      <c r="P121">
        <v>0</v>
      </c>
      <c r="Q121">
        <v>5125051.5</v>
      </c>
      <c r="R121">
        <f t="shared" si="1"/>
        <v>4.317704053232805E-2</v>
      </c>
    </row>
    <row r="122" spans="1:18" x14ac:dyDescent="0.25">
      <c r="A122" t="s">
        <v>403</v>
      </c>
      <c r="B122" t="s">
        <v>49</v>
      </c>
      <c r="C122" t="s">
        <v>66</v>
      </c>
      <c r="D122" t="s">
        <v>67</v>
      </c>
      <c r="E122" t="s">
        <v>131</v>
      </c>
      <c r="F122" t="s">
        <v>128</v>
      </c>
      <c r="G122" s="1">
        <v>45007</v>
      </c>
      <c r="H122" s="1">
        <v>45029</v>
      </c>
      <c r="I122">
        <f>YEAR((vw_maritime_trade_analysis[[#This Row],[Departure_Date]]))</f>
        <v>2023</v>
      </c>
      <c r="J122" t="str">
        <f>"Q"&amp;ROUNDUP(MONTH(vw_maritime_trade_analysis[[#This Row],[Departure_Date]])/3,0)</f>
        <v>Q1</v>
      </c>
      <c r="K122" t="str">
        <f>TEXT(vw_maritime_trade_analysis[[#This Row],[Departure_Date]],"mmmm")</f>
        <v>March</v>
      </c>
      <c r="L122">
        <v>10540028</v>
      </c>
      <c r="M122">
        <v>304559.4375</v>
      </c>
      <c r="N122">
        <v>79171.640625</v>
      </c>
      <c r="O122">
        <v>30671.48046875</v>
      </c>
      <c r="P122">
        <v>0</v>
      </c>
      <c r="Q122">
        <v>756777.625</v>
      </c>
      <c r="R122">
        <f t="shared" si="1"/>
        <v>7.1800342940265438E-2</v>
      </c>
    </row>
    <row r="123" spans="1:18" x14ac:dyDescent="0.25">
      <c r="A123" t="s">
        <v>405</v>
      </c>
      <c r="B123" t="s">
        <v>65</v>
      </c>
      <c r="C123" t="s">
        <v>50</v>
      </c>
      <c r="D123" t="s">
        <v>183</v>
      </c>
      <c r="E123" t="s">
        <v>128</v>
      </c>
      <c r="F123" t="s">
        <v>131</v>
      </c>
      <c r="G123" s="1">
        <v>45016</v>
      </c>
      <c r="H123" s="1">
        <v>45022</v>
      </c>
      <c r="I123">
        <f>YEAR((vw_maritime_trade_analysis[[#This Row],[Departure_Date]]))</f>
        <v>2023</v>
      </c>
      <c r="J123" t="str">
        <f>"Q"&amp;ROUNDUP(MONTH(vw_maritime_trade_analysis[[#This Row],[Departure_Date]])/3,0)</f>
        <v>Q1</v>
      </c>
      <c r="K123" t="str">
        <f>TEXT(vw_maritime_trade_analysis[[#This Row],[Departure_Date]],"mmmm")</f>
        <v>March</v>
      </c>
      <c r="L123">
        <v>48420888</v>
      </c>
      <c r="M123">
        <v>47999.62109375</v>
      </c>
      <c r="N123">
        <v>186434.4375</v>
      </c>
      <c r="O123">
        <v>163178.40625</v>
      </c>
      <c r="P123">
        <v>22935.080078125</v>
      </c>
      <c r="Q123">
        <v>2213265.5</v>
      </c>
      <c r="R123">
        <f t="shared" si="1"/>
        <v>4.5708899431997199E-2</v>
      </c>
    </row>
    <row r="124" spans="1:18" x14ac:dyDescent="0.25">
      <c r="A124" t="s">
        <v>407</v>
      </c>
      <c r="B124" t="s">
        <v>65</v>
      </c>
      <c r="C124" t="s">
        <v>112</v>
      </c>
      <c r="D124" t="s">
        <v>113</v>
      </c>
      <c r="E124" t="s">
        <v>56</v>
      </c>
      <c r="F124" t="s">
        <v>204</v>
      </c>
      <c r="G124" s="1">
        <v>44292</v>
      </c>
      <c r="H124" s="1">
        <v>44309</v>
      </c>
      <c r="I124">
        <f>YEAR((vw_maritime_trade_analysis[[#This Row],[Departure_Date]]))</f>
        <v>2021</v>
      </c>
      <c r="J124" t="str">
        <f>"Q"&amp;ROUNDUP(MONTH(vw_maritime_trade_analysis[[#This Row],[Departure_Date]])/3,0)</f>
        <v>Q2</v>
      </c>
      <c r="K124" t="str">
        <f>TEXT(vw_maritime_trade_analysis[[#This Row],[Departure_Date]],"mmmm")</f>
        <v>April</v>
      </c>
      <c r="L124">
        <v>6026823</v>
      </c>
      <c r="M124">
        <v>261338.4375</v>
      </c>
      <c r="N124">
        <v>78908.1875</v>
      </c>
      <c r="O124">
        <v>5544.68017578125</v>
      </c>
      <c r="P124">
        <v>0</v>
      </c>
      <c r="Q124">
        <v>454645.03125</v>
      </c>
      <c r="R124">
        <f t="shared" si="1"/>
        <v>7.543693107463087E-2</v>
      </c>
    </row>
    <row r="125" spans="1:18" x14ac:dyDescent="0.25">
      <c r="A125" t="s">
        <v>409</v>
      </c>
      <c r="B125" t="s">
        <v>65</v>
      </c>
      <c r="C125" t="s">
        <v>50</v>
      </c>
      <c r="D125" t="s">
        <v>51</v>
      </c>
      <c r="E125" t="s">
        <v>92</v>
      </c>
      <c r="F125" t="s">
        <v>140</v>
      </c>
      <c r="G125" s="1">
        <v>45174</v>
      </c>
      <c r="H125" s="1">
        <v>45181</v>
      </c>
      <c r="I125">
        <f>YEAR((vw_maritime_trade_analysis[[#This Row],[Departure_Date]]))</f>
        <v>2023</v>
      </c>
      <c r="J125" t="str">
        <f>"Q"&amp;ROUNDUP(MONTH(vw_maritime_trade_analysis[[#This Row],[Departure_Date]])/3,0)</f>
        <v>Q3</v>
      </c>
      <c r="K125" t="str">
        <f>TEXT(vw_maritime_trade_analysis[[#This Row],[Departure_Date]],"mmmm")</f>
        <v>September</v>
      </c>
      <c r="L125">
        <v>23707070</v>
      </c>
      <c r="M125">
        <v>92468.8671875</v>
      </c>
      <c r="N125">
        <v>146639.515625</v>
      </c>
      <c r="O125">
        <v>30107.98046875</v>
      </c>
      <c r="P125">
        <v>96553.203125</v>
      </c>
      <c r="Q125">
        <v>2813704.75</v>
      </c>
      <c r="R125">
        <f t="shared" si="1"/>
        <v>0.11868631382958754</v>
      </c>
    </row>
    <row r="126" spans="1:18" x14ac:dyDescent="0.25">
      <c r="A126" t="s">
        <v>411</v>
      </c>
      <c r="B126" t="s">
        <v>65</v>
      </c>
      <c r="C126" t="s">
        <v>78</v>
      </c>
      <c r="D126" t="s">
        <v>177</v>
      </c>
      <c r="E126" t="s">
        <v>100</v>
      </c>
      <c r="F126" t="s">
        <v>150</v>
      </c>
      <c r="G126" s="1">
        <v>45303</v>
      </c>
      <c r="H126" s="1">
        <v>45332</v>
      </c>
      <c r="I126">
        <f>YEAR((vw_maritime_trade_analysis[[#This Row],[Departure_Date]]))</f>
        <v>2024</v>
      </c>
      <c r="J126" t="str">
        <f>"Q"&amp;ROUNDUP(MONTH(vw_maritime_trade_analysis[[#This Row],[Departure_Date]])/3,0)</f>
        <v>Q1</v>
      </c>
      <c r="K126" t="str">
        <f>TEXT(vw_maritime_trade_analysis[[#This Row],[Departure_Date]],"mmmm")</f>
        <v>January</v>
      </c>
      <c r="L126">
        <v>22507434</v>
      </c>
      <c r="M126">
        <v>712736.25</v>
      </c>
      <c r="N126">
        <v>41812.51171875</v>
      </c>
      <c r="O126">
        <v>60094.8515625</v>
      </c>
      <c r="P126">
        <v>0</v>
      </c>
      <c r="Q126">
        <v>2696388.75</v>
      </c>
      <c r="R126">
        <f t="shared" si="1"/>
        <v>0.11979991810705742</v>
      </c>
    </row>
    <row r="127" spans="1:18" x14ac:dyDescent="0.25">
      <c r="A127" t="s">
        <v>413</v>
      </c>
      <c r="B127" t="s">
        <v>65</v>
      </c>
      <c r="C127" t="s">
        <v>50</v>
      </c>
      <c r="D127" t="s">
        <v>120</v>
      </c>
      <c r="E127" t="s">
        <v>56</v>
      </c>
      <c r="F127" t="s">
        <v>146</v>
      </c>
      <c r="G127" s="1">
        <v>44735</v>
      </c>
      <c r="H127" s="1">
        <v>44747</v>
      </c>
      <c r="I127">
        <f>YEAR((vw_maritime_trade_analysis[[#This Row],[Departure_Date]]))</f>
        <v>2022</v>
      </c>
      <c r="J127" t="str">
        <f>"Q"&amp;ROUNDUP(MONTH(vw_maritime_trade_analysis[[#This Row],[Departure_Date]])/3,0)</f>
        <v>Q2</v>
      </c>
      <c r="K127" t="str">
        <f>TEXT(vw_maritime_trade_analysis[[#This Row],[Departure_Date]],"mmmm")</f>
        <v>June</v>
      </c>
      <c r="L127">
        <v>17432188</v>
      </c>
      <c r="M127">
        <v>302661.28125</v>
      </c>
      <c r="N127">
        <v>237239.0625</v>
      </c>
      <c r="O127">
        <v>12028.2099609375</v>
      </c>
      <c r="P127">
        <v>0</v>
      </c>
      <c r="Q127">
        <v>1194066.125</v>
      </c>
      <c r="R127">
        <f t="shared" si="1"/>
        <v>6.8497776928518675E-2</v>
      </c>
    </row>
    <row r="128" spans="1:18" x14ac:dyDescent="0.25">
      <c r="A128" t="s">
        <v>414</v>
      </c>
      <c r="B128" t="s">
        <v>65</v>
      </c>
      <c r="C128" t="s">
        <v>50</v>
      </c>
      <c r="D128" t="s">
        <v>51</v>
      </c>
      <c r="E128" t="s">
        <v>226</v>
      </c>
      <c r="F128" t="s">
        <v>150</v>
      </c>
      <c r="G128" s="1">
        <v>45312</v>
      </c>
      <c r="H128" s="1">
        <v>45319</v>
      </c>
      <c r="I128">
        <f>YEAR((vw_maritime_trade_analysis[[#This Row],[Departure_Date]]))</f>
        <v>2024</v>
      </c>
      <c r="J128" t="str">
        <f>"Q"&amp;ROUNDUP(MONTH(vw_maritime_trade_analysis[[#This Row],[Departure_Date]])/3,0)</f>
        <v>Q1</v>
      </c>
      <c r="K128" t="str">
        <f>TEXT(vw_maritime_trade_analysis[[#This Row],[Departure_Date]],"mmmm")</f>
        <v>January</v>
      </c>
      <c r="L128">
        <v>9478655</v>
      </c>
      <c r="M128">
        <v>115911.4375</v>
      </c>
      <c r="N128">
        <v>53705.98828125</v>
      </c>
      <c r="O128">
        <v>17535.509765625</v>
      </c>
      <c r="P128">
        <v>48451.51953125</v>
      </c>
      <c r="Q128">
        <v>4847908</v>
      </c>
      <c r="R128">
        <f t="shared" si="1"/>
        <v>0.51145526448636436</v>
      </c>
    </row>
    <row r="129" spans="1:18" x14ac:dyDescent="0.25">
      <c r="A129" t="s">
        <v>416</v>
      </c>
      <c r="B129" t="s">
        <v>49</v>
      </c>
      <c r="C129" t="s">
        <v>66</v>
      </c>
      <c r="D129" t="s">
        <v>245</v>
      </c>
      <c r="E129" t="s">
        <v>204</v>
      </c>
      <c r="F129" t="s">
        <v>56</v>
      </c>
      <c r="G129" s="1">
        <v>45655</v>
      </c>
      <c r="H129" s="1">
        <v>45668</v>
      </c>
      <c r="I129">
        <f>YEAR((vw_maritime_trade_analysis[[#This Row],[Departure_Date]]))</f>
        <v>2024</v>
      </c>
      <c r="J129" t="str">
        <f>"Q"&amp;ROUNDUP(MONTH(vw_maritime_trade_analysis[[#This Row],[Departure_Date]])/3,0)</f>
        <v>Q4</v>
      </c>
      <c r="K129" t="str">
        <f>TEXT(vw_maritime_trade_analysis[[#This Row],[Departure_Date]],"mmmm")</f>
        <v>December</v>
      </c>
      <c r="L129">
        <v>3184538.25</v>
      </c>
      <c r="M129">
        <v>229696.296875</v>
      </c>
      <c r="N129">
        <v>131985.9375</v>
      </c>
      <c r="O129">
        <v>3534.840087890625</v>
      </c>
      <c r="P129">
        <v>0</v>
      </c>
      <c r="Q129">
        <v>442986.65625</v>
      </c>
      <c r="R129">
        <f t="shared" si="1"/>
        <v>0.13910545940215979</v>
      </c>
    </row>
    <row r="130" spans="1:18" x14ac:dyDescent="0.25">
      <c r="A130" t="s">
        <v>418</v>
      </c>
      <c r="B130" t="s">
        <v>49</v>
      </c>
      <c r="C130" t="s">
        <v>50</v>
      </c>
      <c r="D130" t="s">
        <v>223</v>
      </c>
      <c r="E130" t="s">
        <v>121</v>
      </c>
      <c r="F130" t="s">
        <v>184</v>
      </c>
      <c r="G130" s="1">
        <v>44130</v>
      </c>
      <c r="H130" s="1">
        <v>44136</v>
      </c>
      <c r="I130">
        <f>YEAR((vw_maritime_trade_analysis[[#This Row],[Departure_Date]]))</f>
        <v>2020</v>
      </c>
      <c r="J130" t="str">
        <f>"Q"&amp;ROUNDUP(MONTH(vw_maritime_trade_analysis[[#This Row],[Departure_Date]])/3,0)</f>
        <v>Q4</v>
      </c>
      <c r="K130" t="str">
        <f>TEXT(vw_maritime_trade_analysis[[#This Row],[Departure_Date]],"mmmm")</f>
        <v>October</v>
      </c>
      <c r="L130">
        <v>96370760</v>
      </c>
      <c r="M130">
        <v>58681.0703125</v>
      </c>
      <c r="N130">
        <v>230046.171875</v>
      </c>
      <c r="O130">
        <v>332479.125</v>
      </c>
      <c r="P130">
        <v>0</v>
      </c>
      <c r="Q130">
        <v>3739161.75</v>
      </c>
      <c r="R130">
        <f t="shared" ref="R130:R193" si="2">Q130/L130</f>
        <v>3.8799753680473205E-2</v>
      </c>
    </row>
    <row r="131" spans="1:18" x14ac:dyDescent="0.25">
      <c r="A131" t="s">
        <v>420</v>
      </c>
      <c r="B131" t="s">
        <v>65</v>
      </c>
      <c r="C131" t="s">
        <v>50</v>
      </c>
      <c r="D131" t="s">
        <v>51</v>
      </c>
      <c r="E131" t="s">
        <v>92</v>
      </c>
      <c r="F131" t="s">
        <v>154</v>
      </c>
      <c r="G131" s="1">
        <v>45668</v>
      </c>
      <c r="H131" s="1">
        <v>45685</v>
      </c>
      <c r="I131">
        <f>YEAR((vw_maritime_trade_analysis[[#This Row],[Departure_Date]]))</f>
        <v>2025</v>
      </c>
      <c r="J131" t="str">
        <f>"Q"&amp;ROUNDUP(MONTH(vw_maritime_trade_analysis[[#This Row],[Departure_Date]])/3,0)</f>
        <v>Q1</v>
      </c>
      <c r="K131" t="str">
        <f>TEXT(vw_maritime_trade_analysis[[#This Row],[Departure_Date]],"mmmm")</f>
        <v>January</v>
      </c>
      <c r="L131">
        <v>16366912</v>
      </c>
      <c r="M131">
        <v>285886.5</v>
      </c>
      <c r="N131">
        <v>159595.046875</v>
      </c>
      <c r="O131">
        <v>56465.8515625</v>
      </c>
      <c r="P131">
        <v>7177.47021484375</v>
      </c>
      <c r="Q131">
        <v>7801932.5</v>
      </c>
      <c r="R131">
        <f t="shared" si="2"/>
        <v>0.47668934127586193</v>
      </c>
    </row>
    <row r="132" spans="1:18" x14ac:dyDescent="0.25">
      <c r="A132" t="s">
        <v>422</v>
      </c>
      <c r="B132" t="s">
        <v>49</v>
      </c>
      <c r="C132" t="s">
        <v>50</v>
      </c>
      <c r="D132" t="s">
        <v>423</v>
      </c>
      <c r="E132" t="s">
        <v>83</v>
      </c>
      <c r="F132" t="s">
        <v>92</v>
      </c>
      <c r="G132" s="1">
        <v>45727</v>
      </c>
      <c r="H132" s="1">
        <v>45745</v>
      </c>
      <c r="I132">
        <f>YEAR((vw_maritime_trade_analysis[[#This Row],[Departure_Date]]))</f>
        <v>2025</v>
      </c>
      <c r="J132" t="str">
        <f>"Q"&amp;ROUNDUP(MONTH(vw_maritime_trade_analysis[[#This Row],[Departure_Date]])/3,0)</f>
        <v>Q1</v>
      </c>
      <c r="K132" t="str">
        <f>TEXT(vw_maritime_trade_analysis[[#This Row],[Departure_Date]],"mmmm")</f>
        <v>March</v>
      </c>
      <c r="L132">
        <v>26620888</v>
      </c>
      <c r="M132">
        <v>267242.65625</v>
      </c>
      <c r="N132">
        <v>146542.59375</v>
      </c>
      <c r="O132">
        <v>56436.28125</v>
      </c>
      <c r="P132">
        <v>102518.296875</v>
      </c>
      <c r="Q132">
        <v>2488684.5</v>
      </c>
      <c r="R132">
        <f t="shared" si="2"/>
        <v>9.3486156434751541E-2</v>
      </c>
    </row>
    <row r="133" spans="1:18" x14ac:dyDescent="0.25">
      <c r="A133" t="s">
        <v>425</v>
      </c>
      <c r="B133" t="s">
        <v>49</v>
      </c>
      <c r="C133" t="s">
        <v>239</v>
      </c>
      <c r="D133" t="s">
        <v>265</v>
      </c>
      <c r="E133" t="s">
        <v>230</v>
      </c>
      <c r="F133" t="s">
        <v>128</v>
      </c>
      <c r="G133" s="1">
        <v>44106</v>
      </c>
      <c r="H133" s="1">
        <v>44116</v>
      </c>
      <c r="I133">
        <f>YEAR((vw_maritime_trade_analysis[[#This Row],[Departure_Date]]))</f>
        <v>2020</v>
      </c>
      <c r="J133" t="str">
        <f>"Q"&amp;ROUNDUP(MONTH(vw_maritime_trade_analysis[[#This Row],[Departure_Date]])/3,0)</f>
        <v>Q4</v>
      </c>
      <c r="K133" t="str">
        <f>TEXT(vw_maritime_trade_analysis[[#This Row],[Departure_Date]],"mmmm")</f>
        <v>October</v>
      </c>
      <c r="L133">
        <v>12919170</v>
      </c>
      <c r="M133">
        <v>214409.84375</v>
      </c>
      <c r="N133">
        <v>209638.5625</v>
      </c>
      <c r="O133">
        <v>12014.830078125</v>
      </c>
      <c r="P133">
        <v>13640.490234375</v>
      </c>
      <c r="Q133">
        <v>1303417</v>
      </c>
      <c r="R133">
        <f t="shared" si="2"/>
        <v>0.10089015006381989</v>
      </c>
    </row>
    <row r="134" spans="1:18" x14ac:dyDescent="0.25">
      <c r="A134" t="s">
        <v>427</v>
      </c>
      <c r="B134" t="s">
        <v>49</v>
      </c>
      <c r="C134" t="s">
        <v>66</v>
      </c>
      <c r="D134" t="s">
        <v>245</v>
      </c>
      <c r="E134" t="s">
        <v>230</v>
      </c>
      <c r="F134" t="s">
        <v>184</v>
      </c>
      <c r="G134" s="1">
        <v>45137</v>
      </c>
      <c r="H134" s="1">
        <v>45162</v>
      </c>
      <c r="I134">
        <f>YEAR((vw_maritime_trade_analysis[[#This Row],[Departure_Date]]))</f>
        <v>2023</v>
      </c>
      <c r="J134" t="str">
        <f>"Q"&amp;ROUNDUP(MONTH(vw_maritime_trade_analysis[[#This Row],[Departure_Date]])/3,0)</f>
        <v>Q3</v>
      </c>
      <c r="K134" t="str">
        <f>TEXT(vw_maritime_trade_analysis[[#This Row],[Departure_Date]],"mmmm")</f>
        <v>July</v>
      </c>
      <c r="L134">
        <v>6458320.5</v>
      </c>
      <c r="M134">
        <v>559592.5</v>
      </c>
      <c r="N134">
        <v>125752.4765625</v>
      </c>
      <c r="O134">
        <v>19827.0390625</v>
      </c>
      <c r="P134">
        <v>6845.490234375</v>
      </c>
      <c r="Q134">
        <v>1052022.75</v>
      </c>
      <c r="R134">
        <f t="shared" si="2"/>
        <v>0.16289416884776778</v>
      </c>
    </row>
    <row r="135" spans="1:18" x14ac:dyDescent="0.25">
      <c r="A135" t="s">
        <v>429</v>
      </c>
      <c r="B135" t="s">
        <v>65</v>
      </c>
      <c r="C135" t="s">
        <v>50</v>
      </c>
      <c r="D135" t="s">
        <v>145</v>
      </c>
      <c r="E135" t="s">
        <v>184</v>
      </c>
      <c r="F135" t="s">
        <v>121</v>
      </c>
      <c r="G135" s="1">
        <v>45241</v>
      </c>
      <c r="H135" s="1">
        <v>45258</v>
      </c>
      <c r="I135">
        <f>YEAR((vw_maritime_trade_analysis[[#This Row],[Departure_Date]]))</f>
        <v>2023</v>
      </c>
      <c r="J135" t="str">
        <f>"Q"&amp;ROUNDUP(MONTH(vw_maritime_trade_analysis[[#This Row],[Departure_Date]])/3,0)</f>
        <v>Q4</v>
      </c>
      <c r="K135" t="str">
        <f>TEXT(vw_maritime_trade_analysis[[#This Row],[Departure_Date]],"mmmm")</f>
        <v>November</v>
      </c>
      <c r="L135">
        <v>75052424</v>
      </c>
      <c r="M135">
        <v>307964.15625</v>
      </c>
      <c r="N135">
        <v>64971.4296875</v>
      </c>
      <c r="O135">
        <v>215400.46875</v>
      </c>
      <c r="P135">
        <v>6227.27978515625</v>
      </c>
      <c r="Q135">
        <v>4810526.5</v>
      </c>
      <c r="R135">
        <f t="shared" si="2"/>
        <v>6.4095551397513828E-2</v>
      </c>
    </row>
    <row r="136" spans="1:18" x14ac:dyDescent="0.25">
      <c r="A136" t="s">
        <v>431</v>
      </c>
      <c r="B136" t="s">
        <v>65</v>
      </c>
      <c r="C136" t="s">
        <v>50</v>
      </c>
      <c r="D136" t="s">
        <v>223</v>
      </c>
      <c r="E136" t="s">
        <v>92</v>
      </c>
      <c r="F136" t="s">
        <v>55</v>
      </c>
      <c r="G136" s="1">
        <v>46113</v>
      </c>
      <c r="H136" s="1">
        <v>46122</v>
      </c>
      <c r="I136">
        <f>YEAR((vw_maritime_trade_analysis[[#This Row],[Departure_Date]]))</f>
        <v>2026</v>
      </c>
      <c r="J136" t="str">
        <f>"Q"&amp;ROUNDUP(MONTH(vw_maritime_trade_analysis[[#This Row],[Departure_Date]])/3,0)</f>
        <v>Q2</v>
      </c>
      <c r="K136" t="str">
        <f>TEXT(vw_maritime_trade_analysis[[#This Row],[Departure_Date]],"mmmm")</f>
        <v>April</v>
      </c>
      <c r="L136">
        <v>40086548</v>
      </c>
      <c r="M136">
        <v>207299.15625</v>
      </c>
      <c r="N136">
        <v>123184.1875</v>
      </c>
      <c r="O136">
        <v>130281.28125</v>
      </c>
      <c r="P136">
        <v>12789.5703125</v>
      </c>
      <c r="Q136">
        <v>3529992</v>
      </c>
      <c r="R136">
        <f t="shared" si="2"/>
        <v>8.8059266165797068E-2</v>
      </c>
    </row>
    <row r="137" spans="1:18" x14ac:dyDescent="0.25">
      <c r="A137" t="s">
        <v>433</v>
      </c>
      <c r="B137" t="s">
        <v>49</v>
      </c>
      <c r="C137" t="s">
        <v>112</v>
      </c>
      <c r="D137" t="s">
        <v>343</v>
      </c>
      <c r="E137" t="s">
        <v>83</v>
      </c>
      <c r="F137" t="s">
        <v>100</v>
      </c>
      <c r="G137" s="1">
        <v>44601</v>
      </c>
      <c r="H137" s="1">
        <v>44626</v>
      </c>
      <c r="I137">
        <f>YEAR((vw_maritime_trade_analysis[[#This Row],[Departure_Date]]))</f>
        <v>2022</v>
      </c>
      <c r="J137" t="str">
        <f>"Q"&amp;ROUNDUP(MONTH(vw_maritime_trade_analysis[[#This Row],[Departure_Date]])/3,0)</f>
        <v>Q1</v>
      </c>
      <c r="K137" t="str">
        <f>TEXT(vw_maritime_trade_analysis[[#This Row],[Departure_Date]],"mmmm")</f>
        <v>February</v>
      </c>
      <c r="L137">
        <v>79211328</v>
      </c>
      <c r="M137">
        <v>210647.34375</v>
      </c>
      <c r="N137">
        <v>241260.4375</v>
      </c>
      <c r="O137">
        <v>206741.5625</v>
      </c>
      <c r="P137">
        <v>60764.26171875</v>
      </c>
      <c r="Q137">
        <v>3571089.5</v>
      </c>
      <c r="R137">
        <f t="shared" si="2"/>
        <v>4.508306564434824E-2</v>
      </c>
    </row>
    <row r="138" spans="1:18" x14ac:dyDescent="0.25">
      <c r="A138" t="s">
        <v>435</v>
      </c>
      <c r="B138" t="s">
        <v>65</v>
      </c>
      <c r="C138" t="s">
        <v>134</v>
      </c>
      <c r="D138" t="s">
        <v>135</v>
      </c>
      <c r="E138" t="s">
        <v>70</v>
      </c>
      <c r="F138" t="s">
        <v>159</v>
      </c>
      <c r="G138" s="1">
        <v>46092</v>
      </c>
      <c r="H138" s="1">
        <v>46114</v>
      </c>
      <c r="I138">
        <f>YEAR((vw_maritime_trade_analysis[[#This Row],[Departure_Date]]))</f>
        <v>2026</v>
      </c>
      <c r="J138" t="str">
        <f>"Q"&amp;ROUNDUP(MONTH(vw_maritime_trade_analysis[[#This Row],[Departure_Date]])/3,0)</f>
        <v>Q1</v>
      </c>
      <c r="K138" t="str">
        <f>TEXT(vw_maritime_trade_analysis[[#This Row],[Departure_Date]],"mmmm")</f>
        <v>March</v>
      </c>
      <c r="L138">
        <v>1234376.375</v>
      </c>
      <c r="M138">
        <v>361162.46875</v>
      </c>
      <c r="N138">
        <v>84850.8828125</v>
      </c>
      <c r="O138">
        <v>1308.43994140625</v>
      </c>
      <c r="P138">
        <v>19529.69921875</v>
      </c>
      <c r="Q138">
        <v>526221</v>
      </c>
      <c r="R138">
        <f t="shared" si="2"/>
        <v>0.42630514538161018</v>
      </c>
    </row>
    <row r="139" spans="1:18" x14ac:dyDescent="0.25">
      <c r="A139" t="s">
        <v>437</v>
      </c>
      <c r="B139" t="s">
        <v>65</v>
      </c>
      <c r="C139" t="s">
        <v>50</v>
      </c>
      <c r="D139" t="s">
        <v>139</v>
      </c>
      <c r="E139" t="s">
        <v>56</v>
      </c>
      <c r="F139" t="s">
        <v>71</v>
      </c>
      <c r="G139" s="1">
        <v>44018</v>
      </c>
      <c r="H139" s="1">
        <v>44030</v>
      </c>
      <c r="I139">
        <f>YEAR((vw_maritime_trade_analysis[[#This Row],[Departure_Date]]))</f>
        <v>2020</v>
      </c>
      <c r="J139" t="str">
        <f>"Q"&amp;ROUNDUP(MONTH(vw_maritime_trade_analysis[[#This Row],[Departure_Date]])/3,0)</f>
        <v>Q3</v>
      </c>
      <c r="K139" t="str">
        <f>TEXT(vw_maritime_trade_analysis[[#This Row],[Departure_Date]],"mmmm")</f>
        <v>July</v>
      </c>
      <c r="L139">
        <v>25783580</v>
      </c>
      <c r="M139">
        <v>348325.5625</v>
      </c>
      <c r="N139">
        <v>137539.734375</v>
      </c>
      <c r="O139">
        <v>64716.7890625</v>
      </c>
      <c r="P139">
        <v>0</v>
      </c>
      <c r="Q139">
        <v>1223905.875</v>
      </c>
      <c r="R139">
        <f t="shared" si="2"/>
        <v>4.7468422732607339E-2</v>
      </c>
    </row>
    <row r="140" spans="1:18" x14ac:dyDescent="0.25">
      <c r="A140" t="s">
        <v>439</v>
      </c>
      <c r="B140" t="s">
        <v>65</v>
      </c>
      <c r="C140" t="s">
        <v>50</v>
      </c>
      <c r="D140" t="s">
        <v>51</v>
      </c>
      <c r="E140" t="s">
        <v>82</v>
      </c>
      <c r="F140" t="s">
        <v>174</v>
      </c>
      <c r="G140" s="1">
        <v>45832</v>
      </c>
      <c r="H140" s="1">
        <v>45852</v>
      </c>
      <c r="I140">
        <f>YEAR((vw_maritime_trade_analysis[[#This Row],[Departure_Date]]))</f>
        <v>2025</v>
      </c>
      <c r="J140" t="str">
        <f>"Q"&amp;ROUNDUP(MONTH(vw_maritime_trade_analysis[[#This Row],[Departure_Date]])/3,0)</f>
        <v>Q2</v>
      </c>
      <c r="K140" t="str">
        <f>TEXT(vw_maritime_trade_analysis[[#This Row],[Departure_Date]],"mmmm")</f>
        <v>June</v>
      </c>
      <c r="L140">
        <v>14988576</v>
      </c>
      <c r="M140">
        <v>331184.53125</v>
      </c>
      <c r="N140">
        <v>196861.71875</v>
      </c>
      <c r="O140">
        <v>30576.69921875</v>
      </c>
      <c r="P140">
        <v>35948.26953125</v>
      </c>
      <c r="Q140">
        <v>5060416</v>
      </c>
      <c r="R140">
        <f t="shared" si="2"/>
        <v>0.33761819668526216</v>
      </c>
    </row>
    <row r="141" spans="1:18" x14ac:dyDescent="0.25">
      <c r="A141" t="s">
        <v>441</v>
      </c>
      <c r="B141" t="s">
        <v>49</v>
      </c>
      <c r="C141" t="s">
        <v>50</v>
      </c>
      <c r="D141" t="s">
        <v>51</v>
      </c>
      <c r="E141" t="s">
        <v>108</v>
      </c>
      <c r="F141" t="s">
        <v>100</v>
      </c>
      <c r="G141" s="1">
        <v>43857</v>
      </c>
      <c r="H141" s="1">
        <v>43875</v>
      </c>
      <c r="I141">
        <f>YEAR((vw_maritime_trade_analysis[[#This Row],[Departure_Date]]))</f>
        <v>2020</v>
      </c>
      <c r="J141" t="str">
        <f>"Q"&amp;ROUNDUP(MONTH(vw_maritime_trade_analysis[[#This Row],[Departure_Date]])/3,0)</f>
        <v>Q1</v>
      </c>
      <c r="K141" t="str">
        <f>TEXT(vw_maritime_trade_analysis[[#This Row],[Departure_Date]],"mmmm")</f>
        <v>January</v>
      </c>
      <c r="L141">
        <v>7933651</v>
      </c>
      <c r="M141">
        <v>467822.53125</v>
      </c>
      <c r="N141">
        <v>133972.515625</v>
      </c>
      <c r="O141">
        <v>7298.9599609375</v>
      </c>
      <c r="P141">
        <v>20096.650390625</v>
      </c>
      <c r="Q141">
        <v>3966023</v>
      </c>
      <c r="R141">
        <f t="shared" si="2"/>
        <v>0.49989884858812167</v>
      </c>
    </row>
    <row r="142" spans="1:18" x14ac:dyDescent="0.25">
      <c r="A142" t="s">
        <v>443</v>
      </c>
      <c r="B142" t="s">
        <v>49</v>
      </c>
      <c r="C142" t="s">
        <v>50</v>
      </c>
      <c r="D142" t="s">
        <v>51</v>
      </c>
      <c r="E142" t="s">
        <v>71</v>
      </c>
      <c r="F142" t="s">
        <v>128</v>
      </c>
      <c r="G142" s="1">
        <v>46010</v>
      </c>
      <c r="H142" s="1">
        <v>46028</v>
      </c>
      <c r="I142">
        <f>YEAR((vw_maritime_trade_analysis[[#This Row],[Departure_Date]]))</f>
        <v>2025</v>
      </c>
      <c r="J142" t="str">
        <f>"Q"&amp;ROUNDUP(MONTH(vw_maritime_trade_analysis[[#This Row],[Departure_Date]])/3,0)</f>
        <v>Q4</v>
      </c>
      <c r="K142" t="str">
        <f>TEXT(vw_maritime_trade_analysis[[#This Row],[Departure_Date]],"mmmm")</f>
        <v>December</v>
      </c>
      <c r="L142">
        <v>17904538</v>
      </c>
      <c r="M142">
        <v>347835.5</v>
      </c>
      <c r="N142">
        <v>63643.26171875</v>
      </c>
      <c r="O142">
        <v>39748.0703125</v>
      </c>
      <c r="P142">
        <v>1641.3900146484375</v>
      </c>
      <c r="Q142">
        <v>3407317</v>
      </c>
      <c r="R142">
        <f t="shared" si="2"/>
        <v>0.19030465907581642</v>
      </c>
    </row>
    <row r="143" spans="1:18" x14ac:dyDescent="0.25">
      <c r="A143" t="s">
        <v>445</v>
      </c>
      <c r="B143" t="s">
        <v>49</v>
      </c>
      <c r="C143" t="s">
        <v>50</v>
      </c>
      <c r="D143" t="s">
        <v>120</v>
      </c>
      <c r="E143" t="s">
        <v>196</v>
      </c>
      <c r="F143" t="s">
        <v>70</v>
      </c>
      <c r="G143" s="1">
        <v>44617</v>
      </c>
      <c r="H143" s="1">
        <v>44630</v>
      </c>
      <c r="I143">
        <f>YEAR((vw_maritime_trade_analysis[[#This Row],[Departure_Date]]))</f>
        <v>2022</v>
      </c>
      <c r="J143" t="str">
        <f>"Q"&amp;ROUNDUP(MONTH(vw_maritime_trade_analysis[[#This Row],[Departure_Date]])/3,0)</f>
        <v>Q1</v>
      </c>
      <c r="K143" t="str">
        <f>TEXT(vw_maritime_trade_analysis[[#This Row],[Departure_Date]],"mmmm")</f>
        <v>February</v>
      </c>
      <c r="L143">
        <v>32388788</v>
      </c>
      <c r="M143">
        <v>213171.5</v>
      </c>
      <c r="N143">
        <v>96127.4375</v>
      </c>
      <c r="O143">
        <v>42753.19921875</v>
      </c>
      <c r="P143">
        <v>10850.0595703125</v>
      </c>
      <c r="Q143">
        <v>925964.875</v>
      </c>
      <c r="R143">
        <f t="shared" si="2"/>
        <v>2.8589056033834919E-2</v>
      </c>
    </row>
    <row r="144" spans="1:18" x14ac:dyDescent="0.25">
      <c r="A144" t="s">
        <v>447</v>
      </c>
      <c r="B144" t="s">
        <v>49</v>
      </c>
      <c r="C144" t="s">
        <v>50</v>
      </c>
      <c r="D144" t="s">
        <v>51</v>
      </c>
      <c r="E144" t="s">
        <v>83</v>
      </c>
      <c r="F144" t="s">
        <v>82</v>
      </c>
      <c r="G144" s="1">
        <v>45384</v>
      </c>
      <c r="H144" s="1">
        <v>45401</v>
      </c>
      <c r="I144">
        <f>YEAR((vw_maritime_trade_analysis[[#This Row],[Departure_Date]]))</f>
        <v>2024</v>
      </c>
      <c r="J144" t="str">
        <f>"Q"&amp;ROUNDUP(MONTH(vw_maritime_trade_analysis[[#This Row],[Departure_Date]])/3,0)</f>
        <v>Q2</v>
      </c>
      <c r="K144" t="str">
        <f>TEXT(vw_maritime_trade_analysis[[#This Row],[Departure_Date]],"mmmm")</f>
        <v>April</v>
      </c>
      <c r="L144">
        <v>23005788</v>
      </c>
      <c r="M144">
        <v>115881.828125</v>
      </c>
      <c r="N144">
        <v>208590.734375</v>
      </c>
      <c r="O144">
        <v>40490.19140625</v>
      </c>
      <c r="P144">
        <v>18576.55078125</v>
      </c>
      <c r="Q144">
        <v>8189483.5</v>
      </c>
      <c r="R144">
        <f t="shared" si="2"/>
        <v>0.35597491813799204</v>
      </c>
    </row>
    <row r="145" spans="1:18" x14ac:dyDescent="0.25">
      <c r="A145" t="s">
        <v>449</v>
      </c>
      <c r="B145" t="s">
        <v>49</v>
      </c>
      <c r="C145" t="s">
        <v>112</v>
      </c>
      <c r="D145" t="s">
        <v>340</v>
      </c>
      <c r="E145" t="s">
        <v>150</v>
      </c>
      <c r="F145" t="s">
        <v>226</v>
      </c>
      <c r="G145" s="1">
        <v>45778</v>
      </c>
      <c r="H145" s="1">
        <v>45793</v>
      </c>
      <c r="I145">
        <f>YEAR((vw_maritime_trade_analysis[[#This Row],[Departure_Date]]))</f>
        <v>2025</v>
      </c>
      <c r="J145" t="str">
        <f>"Q"&amp;ROUNDUP(MONTH(vw_maritime_trade_analysis[[#This Row],[Departure_Date]])/3,0)</f>
        <v>Q2</v>
      </c>
      <c r="K145" t="str">
        <f>TEXT(vw_maritime_trade_analysis[[#This Row],[Departure_Date]],"mmmm")</f>
        <v>May</v>
      </c>
      <c r="L145">
        <v>5962199.5</v>
      </c>
      <c r="M145">
        <v>288648.5625</v>
      </c>
      <c r="N145">
        <v>100051.203125</v>
      </c>
      <c r="O145">
        <v>15919.0703125</v>
      </c>
      <c r="P145">
        <v>0</v>
      </c>
      <c r="Q145">
        <v>689465.0625</v>
      </c>
      <c r="R145">
        <f t="shared" si="2"/>
        <v>0.11563938149000214</v>
      </c>
    </row>
    <row r="146" spans="1:18" x14ac:dyDescent="0.25">
      <c r="A146" t="s">
        <v>451</v>
      </c>
      <c r="B146" t="s">
        <v>49</v>
      </c>
      <c r="C146" t="s">
        <v>50</v>
      </c>
      <c r="D146" t="s">
        <v>145</v>
      </c>
      <c r="E146" t="s">
        <v>164</v>
      </c>
      <c r="F146" t="s">
        <v>92</v>
      </c>
      <c r="G146" s="1">
        <v>44496</v>
      </c>
      <c r="H146" s="1">
        <v>44508</v>
      </c>
      <c r="I146">
        <f>YEAR((vw_maritime_trade_analysis[[#This Row],[Departure_Date]]))</f>
        <v>2021</v>
      </c>
      <c r="J146" t="str">
        <f>"Q"&amp;ROUNDUP(MONTH(vw_maritime_trade_analysis[[#This Row],[Departure_Date]])/3,0)</f>
        <v>Q4</v>
      </c>
      <c r="K146" t="str">
        <f>TEXT(vw_maritime_trade_analysis[[#This Row],[Departure_Date]],"mmmm")</f>
        <v>October</v>
      </c>
      <c r="L146">
        <v>28581496</v>
      </c>
      <c r="M146">
        <v>239255.015625</v>
      </c>
      <c r="N146">
        <v>84334.5703125</v>
      </c>
      <c r="O146">
        <v>86887.75</v>
      </c>
      <c r="P146">
        <v>41314.30078125</v>
      </c>
      <c r="Q146">
        <v>2356059</v>
      </c>
      <c r="R146">
        <f t="shared" si="2"/>
        <v>8.2433018901459876E-2</v>
      </c>
    </row>
    <row r="147" spans="1:18" x14ac:dyDescent="0.25">
      <c r="A147" t="s">
        <v>453</v>
      </c>
      <c r="B147" t="s">
        <v>49</v>
      </c>
      <c r="C147" t="s">
        <v>78</v>
      </c>
      <c r="D147" t="s">
        <v>315</v>
      </c>
      <c r="E147" t="s">
        <v>257</v>
      </c>
      <c r="F147" t="s">
        <v>92</v>
      </c>
      <c r="G147" s="1">
        <v>44781</v>
      </c>
      <c r="H147" s="1">
        <v>44790</v>
      </c>
      <c r="I147">
        <f>YEAR((vw_maritime_trade_analysis[[#This Row],[Departure_Date]]))</f>
        <v>2022</v>
      </c>
      <c r="J147" t="str">
        <f>"Q"&amp;ROUNDUP(MONTH(vw_maritime_trade_analysis[[#This Row],[Departure_Date]])/3,0)</f>
        <v>Q3</v>
      </c>
      <c r="K147" t="str">
        <f>TEXT(vw_maritime_trade_analysis[[#This Row],[Departure_Date]],"mmmm")</f>
        <v>August</v>
      </c>
      <c r="L147">
        <v>46429000</v>
      </c>
      <c r="M147">
        <v>243265.046875</v>
      </c>
      <c r="N147">
        <v>202619.375</v>
      </c>
      <c r="O147">
        <v>74750.6875</v>
      </c>
      <c r="P147">
        <v>0</v>
      </c>
      <c r="Q147">
        <v>1354418</v>
      </c>
      <c r="R147">
        <f t="shared" si="2"/>
        <v>2.9171810721747182E-2</v>
      </c>
    </row>
    <row r="148" spans="1:18" x14ac:dyDescent="0.25">
      <c r="A148" t="s">
        <v>454</v>
      </c>
      <c r="B148" t="s">
        <v>49</v>
      </c>
      <c r="C148" t="s">
        <v>50</v>
      </c>
      <c r="D148" t="s">
        <v>51</v>
      </c>
      <c r="E148" t="s">
        <v>154</v>
      </c>
      <c r="F148" t="s">
        <v>226</v>
      </c>
      <c r="G148" s="1">
        <v>45040</v>
      </c>
      <c r="H148" s="1">
        <v>45052</v>
      </c>
      <c r="I148">
        <f>YEAR((vw_maritime_trade_analysis[[#This Row],[Departure_Date]]))</f>
        <v>2023</v>
      </c>
      <c r="J148" t="str">
        <f>"Q"&amp;ROUNDUP(MONTH(vw_maritime_trade_analysis[[#This Row],[Departure_Date]])/3,0)</f>
        <v>Q2</v>
      </c>
      <c r="K148" t="str">
        <f>TEXT(vw_maritime_trade_analysis[[#This Row],[Departure_Date]],"mmmm")</f>
        <v>April</v>
      </c>
      <c r="L148">
        <v>14748265</v>
      </c>
      <c r="M148">
        <v>233441.46875</v>
      </c>
      <c r="N148">
        <v>224172.796875</v>
      </c>
      <c r="O148">
        <v>21090.01953125</v>
      </c>
      <c r="P148">
        <v>0</v>
      </c>
      <c r="Q148">
        <v>3058052.75</v>
      </c>
      <c r="R148">
        <f t="shared" si="2"/>
        <v>0.2073500001525603</v>
      </c>
    </row>
    <row r="149" spans="1:18" x14ac:dyDescent="0.25">
      <c r="A149" t="s">
        <v>456</v>
      </c>
      <c r="B149" t="s">
        <v>65</v>
      </c>
      <c r="C149" t="s">
        <v>112</v>
      </c>
      <c r="D149" t="s">
        <v>343</v>
      </c>
      <c r="E149" t="s">
        <v>56</v>
      </c>
      <c r="F149" t="s">
        <v>154</v>
      </c>
      <c r="G149" s="1">
        <v>44935</v>
      </c>
      <c r="H149" s="1">
        <v>44945</v>
      </c>
      <c r="I149">
        <f>YEAR((vw_maritime_trade_analysis[[#This Row],[Departure_Date]]))</f>
        <v>2023</v>
      </c>
      <c r="J149" t="str">
        <f>"Q"&amp;ROUNDUP(MONTH(vw_maritime_trade_analysis[[#This Row],[Departure_Date]])/3,0)</f>
        <v>Q1</v>
      </c>
      <c r="K149" t="str">
        <f>TEXT(vw_maritime_trade_analysis[[#This Row],[Departure_Date]],"mmmm")</f>
        <v>January</v>
      </c>
      <c r="L149">
        <v>40061964</v>
      </c>
      <c r="M149">
        <v>76898.7578125</v>
      </c>
      <c r="N149">
        <v>48029.94921875</v>
      </c>
      <c r="O149">
        <v>23636.560546875</v>
      </c>
      <c r="P149">
        <v>0</v>
      </c>
      <c r="Q149">
        <v>2670671</v>
      </c>
      <c r="R149">
        <f t="shared" si="2"/>
        <v>6.6663506561984831E-2</v>
      </c>
    </row>
    <row r="150" spans="1:18" x14ac:dyDescent="0.25">
      <c r="A150" t="s">
        <v>458</v>
      </c>
      <c r="B150" t="s">
        <v>65</v>
      </c>
      <c r="C150" t="s">
        <v>66</v>
      </c>
      <c r="D150" t="s">
        <v>245</v>
      </c>
      <c r="E150" t="s">
        <v>92</v>
      </c>
      <c r="F150" t="s">
        <v>154</v>
      </c>
      <c r="G150" s="1">
        <v>45026</v>
      </c>
      <c r="H150" s="1">
        <v>45051</v>
      </c>
      <c r="I150">
        <f>YEAR((vw_maritime_trade_analysis[[#This Row],[Departure_Date]]))</f>
        <v>2023</v>
      </c>
      <c r="J150" t="str">
        <f>"Q"&amp;ROUNDUP(MONTH(vw_maritime_trade_analysis[[#This Row],[Departure_Date]])/3,0)</f>
        <v>Q2</v>
      </c>
      <c r="K150" t="str">
        <f>TEXT(vw_maritime_trade_analysis[[#This Row],[Departure_Date]],"mmmm")</f>
        <v>April</v>
      </c>
      <c r="L150">
        <v>6629022.5</v>
      </c>
      <c r="M150">
        <v>405317.03125</v>
      </c>
      <c r="N150">
        <v>42292.66015625</v>
      </c>
      <c r="O150">
        <v>11070.4697265625</v>
      </c>
      <c r="P150">
        <v>12794.759765625</v>
      </c>
      <c r="Q150">
        <v>792444</v>
      </c>
      <c r="R150">
        <f t="shared" si="2"/>
        <v>0.11954160662450611</v>
      </c>
    </row>
    <row r="151" spans="1:18" x14ac:dyDescent="0.25">
      <c r="A151" t="s">
        <v>460</v>
      </c>
      <c r="B151" t="s">
        <v>49</v>
      </c>
      <c r="C151" t="s">
        <v>50</v>
      </c>
      <c r="D151" t="s">
        <v>51</v>
      </c>
      <c r="E151" t="s">
        <v>131</v>
      </c>
      <c r="F151" t="s">
        <v>82</v>
      </c>
      <c r="G151" s="1">
        <v>44961</v>
      </c>
      <c r="H151" s="1">
        <v>44979</v>
      </c>
      <c r="I151">
        <f>YEAR((vw_maritime_trade_analysis[[#This Row],[Departure_Date]]))</f>
        <v>2023</v>
      </c>
      <c r="J151" t="str">
        <f>"Q"&amp;ROUNDUP(MONTH(vw_maritime_trade_analysis[[#This Row],[Departure_Date]])/3,0)</f>
        <v>Q1</v>
      </c>
      <c r="K151" t="str">
        <f>TEXT(vw_maritime_trade_analysis[[#This Row],[Departure_Date]],"mmmm")</f>
        <v>February</v>
      </c>
      <c r="L151">
        <v>5338382.5</v>
      </c>
      <c r="M151">
        <v>328351.96875</v>
      </c>
      <c r="N151">
        <v>210907.734375</v>
      </c>
      <c r="O151">
        <v>6993.27978515625</v>
      </c>
      <c r="P151">
        <v>15913.5302734375</v>
      </c>
      <c r="Q151">
        <v>2151424.25</v>
      </c>
      <c r="R151">
        <f t="shared" si="2"/>
        <v>0.40301050926942761</v>
      </c>
    </row>
    <row r="152" spans="1:18" x14ac:dyDescent="0.25">
      <c r="A152" t="s">
        <v>462</v>
      </c>
      <c r="B152" t="s">
        <v>65</v>
      </c>
      <c r="C152" t="s">
        <v>78</v>
      </c>
      <c r="D152" t="s">
        <v>177</v>
      </c>
      <c r="E152" t="s">
        <v>82</v>
      </c>
      <c r="F152" t="s">
        <v>257</v>
      </c>
      <c r="G152" s="1">
        <v>45387</v>
      </c>
      <c r="H152" s="1">
        <v>45404</v>
      </c>
      <c r="I152">
        <f>YEAR((vw_maritime_trade_analysis[[#This Row],[Departure_Date]]))</f>
        <v>2024</v>
      </c>
      <c r="J152" t="str">
        <f>"Q"&amp;ROUNDUP(MONTH(vw_maritime_trade_analysis[[#This Row],[Departure_Date]])/3,0)</f>
        <v>Q2</v>
      </c>
      <c r="K152" t="str">
        <f>TEXT(vw_maritime_trade_analysis[[#This Row],[Departure_Date]],"mmmm")</f>
        <v>April</v>
      </c>
      <c r="L152">
        <v>20966438</v>
      </c>
      <c r="M152">
        <v>649896.6875</v>
      </c>
      <c r="N152">
        <v>129890.9921875</v>
      </c>
      <c r="O152">
        <v>44658.51171875</v>
      </c>
      <c r="P152">
        <v>21035.869140625</v>
      </c>
      <c r="Q152">
        <v>1707033.375</v>
      </c>
      <c r="R152">
        <f t="shared" si="2"/>
        <v>8.1417424123258322E-2</v>
      </c>
    </row>
    <row r="153" spans="1:18" x14ac:dyDescent="0.25">
      <c r="A153" t="s">
        <v>464</v>
      </c>
      <c r="B153" t="s">
        <v>49</v>
      </c>
      <c r="C153" t="s">
        <v>112</v>
      </c>
      <c r="D153" t="s">
        <v>343</v>
      </c>
      <c r="E153" t="s">
        <v>159</v>
      </c>
      <c r="F153" t="s">
        <v>184</v>
      </c>
      <c r="G153" s="1">
        <v>45371</v>
      </c>
      <c r="H153" s="1">
        <v>45386</v>
      </c>
      <c r="I153">
        <f>YEAR((vw_maritime_trade_analysis[[#This Row],[Departure_Date]]))</f>
        <v>2024</v>
      </c>
      <c r="J153" t="str">
        <f>"Q"&amp;ROUNDUP(MONTH(vw_maritime_trade_analysis[[#This Row],[Departure_Date]])/3,0)</f>
        <v>Q1</v>
      </c>
      <c r="K153" t="str">
        <f>TEXT(vw_maritime_trade_analysis[[#This Row],[Departure_Date]],"mmmm")</f>
        <v>March</v>
      </c>
      <c r="L153">
        <v>77610288</v>
      </c>
      <c r="M153">
        <v>358141.3125</v>
      </c>
      <c r="N153">
        <v>200769.796875</v>
      </c>
      <c r="O153">
        <v>146683.4375</v>
      </c>
      <c r="P153">
        <v>20466.2890625</v>
      </c>
      <c r="Q153">
        <v>2847324</v>
      </c>
      <c r="R153">
        <f t="shared" si="2"/>
        <v>3.6687455663094566E-2</v>
      </c>
    </row>
    <row r="154" spans="1:18" x14ac:dyDescent="0.25">
      <c r="A154" t="s">
        <v>466</v>
      </c>
      <c r="B154" t="s">
        <v>65</v>
      </c>
      <c r="C154" t="s">
        <v>239</v>
      </c>
      <c r="D154" t="s">
        <v>270</v>
      </c>
      <c r="E154" t="s">
        <v>82</v>
      </c>
      <c r="F154" t="s">
        <v>108</v>
      </c>
      <c r="G154" s="1">
        <v>44114</v>
      </c>
      <c r="H154" s="1">
        <v>44132</v>
      </c>
      <c r="I154">
        <f>YEAR((vw_maritime_trade_analysis[[#This Row],[Departure_Date]]))</f>
        <v>2020</v>
      </c>
      <c r="J154" t="str">
        <f>"Q"&amp;ROUNDUP(MONTH(vw_maritime_trade_analysis[[#This Row],[Departure_Date]])/3,0)</f>
        <v>Q4</v>
      </c>
      <c r="K154" t="str">
        <f>TEXT(vw_maritime_trade_analysis[[#This Row],[Departure_Date]],"mmmm")</f>
        <v>October</v>
      </c>
      <c r="L154">
        <v>25906320</v>
      </c>
      <c r="M154">
        <v>412294.09375</v>
      </c>
      <c r="N154">
        <v>194022.5625</v>
      </c>
      <c r="O154">
        <v>72278.6328125</v>
      </c>
      <c r="P154">
        <v>19163.509765625</v>
      </c>
      <c r="Q154">
        <v>1831721.125</v>
      </c>
      <c r="R154">
        <f t="shared" si="2"/>
        <v>7.0705570107989099E-2</v>
      </c>
    </row>
    <row r="155" spans="1:18" x14ac:dyDescent="0.25">
      <c r="A155" t="s">
        <v>468</v>
      </c>
      <c r="B155" t="s">
        <v>65</v>
      </c>
      <c r="C155" t="s">
        <v>66</v>
      </c>
      <c r="D155" t="s">
        <v>245</v>
      </c>
      <c r="E155" t="s">
        <v>226</v>
      </c>
      <c r="F155" t="s">
        <v>140</v>
      </c>
      <c r="G155" s="1">
        <v>43981</v>
      </c>
      <c r="H155" s="1">
        <v>44004</v>
      </c>
      <c r="I155">
        <f>YEAR((vw_maritime_trade_analysis[[#This Row],[Departure_Date]]))</f>
        <v>2020</v>
      </c>
      <c r="J155" t="str">
        <f>"Q"&amp;ROUNDUP(MONTH(vw_maritime_trade_analysis[[#This Row],[Departure_Date]])/3,0)</f>
        <v>Q2</v>
      </c>
      <c r="K155" t="str">
        <f>TEXT(vw_maritime_trade_analysis[[#This Row],[Departure_Date]],"mmmm")</f>
        <v>May</v>
      </c>
      <c r="L155">
        <v>2377985.5</v>
      </c>
      <c r="M155">
        <v>624828.5</v>
      </c>
      <c r="N155">
        <v>224876.203125</v>
      </c>
      <c r="O155">
        <v>1331.6700439453125</v>
      </c>
      <c r="P155">
        <v>0</v>
      </c>
      <c r="Q155">
        <v>988469.25</v>
      </c>
      <c r="R155">
        <f t="shared" si="2"/>
        <v>0.41567505352745004</v>
      </c>
    </row>
    <row r="156" spans="1:18" x14ac:dyDescent="0.25">
      <c r="A156" t="s">
        <v>470</v>
      </c>
      <c r="B156" t="s">
        <v>49</v>
      </c>
      <c r="C156" t="s">
        <v>239</v>
      </c>
      <c r="D156" t="s">
        <v>265</v>
      </c>
      <c r="E156" t="s">
        <v>127</v>
      </c>
      <c r="F156" t="s">
        <v>100</v>
      </c>
      <c r="G156" s="1">
        <v>44890</v>
      </c>
      <c r="H156" s="1">
        <v>44904</v>
      </c>
      <c r="I156">
        <f>YEAR((vw_maritime_trade_analysis[[#This Row],[Departure_Date]]))</f>
        <v>2022</v>
      </c>
      <c r="J156" t="str">
        <f>"Q"&amp;ROUNDUP(MONTH(vw_maritime_trade_analysis[[#This Row],[Departure_Date]])/3,0)</f>
        <v>Q4</v>
      </c>
      <c r="K156" t="str">
        <f>TEXT(vw_maritime_trade_analysis[[#This Row],[Departure_Date]],"mmmm")</f>
        <v>November</v>
      </c>
      <c r="L156">
        <v>11099711</v>
      </c>
      <c r="M156">
        <v>437535.25</v>
      </c>
      <c r="N156">
        <v>204042.734375</v>
      </c>
      <c r="O156">
        <v>5993.83984375</v>
      </c>
      <c r="P156">
        <v>0</v>
      </c>
      <c r="Q156">
        <v>1121876.5</v>
      </c>
      <c r="R156">
        <f t="shared" si="2"/>
        <v>0.10107258648445892</v>
      </c>
    </row>
    <row r="157" spans="1:18" x14ac:dyDescent="0.25">
      <c r="A157" t="s">
        <v>472</v>
      </c>
      <c r="B157" t="s">
        <v>65</v>
      </c>
      <c r="C157" t="s">
        <v>50</v>
      </c>
      <c r="D157" t="s">
        <v>223</v>
      </c>
      <c r="E157" t="s">
        <v>184</v>
      </c>
      <c r="F157" t="s">
        <v>131</v>
      </c>
      <c r="G157" s="1">
        <v>44306</v>
      </c>
      <c r="H157" s="1">
        <v>44315</v>
      </c>
      <c r="I157">
        <f>YEAR((vw_maritime_trade_analysis[[#This Row],[Departure_Date]]))</f>
        <v>2021</v>
      </c>
      <c r="J157" t="str">
        <f>"Q"&amp;ROUNDUP(MONTH(vw_maritime_trade_analysis[[#This Row],[Departure_Date]])/3,0)</f>
        <v>Q2</v>
      </c>
      <c r="K157" t="str">
        <f>TEXT(vw_maritime_trade_analysis[[#This Row],[Departure_Date]],"mmmm")</f>
        <v>April</v>
      </c>
      <c r="L157">
        <v>26217626</v>
      </c>
      <c r="M157">
        <v>102780.640625</v>
      </c>
      <c r="N157">
        <v>195037.234375</v>
      </c>
      <c r="O157">
        <v>45094.3203125</v>
      </c>
      <c r="P157">
        <v>0</v>
      </c>
      <c r="Q157">
        <v>1317057.875</v>
      </c>
      <c r="R157">
        <f t="shared" si="2"/>
        <v>5.0235588645592855E-2</v>
      </c>
    </row>
    <row r="158" spans="1:18" x14ac:dyDescent="0.25">
      <c r="A158" t="s">
        <v>474</v>
      </c>
      <c r="B158" t="s">
        <v>49</v>
      </c>
      <c r="C158" t="s">
        <v>78</v>
      </c>
      <c r="D158" t="s">
        <v>177</v>
      </c>
      <c r="E158" t="s">
        <v>140</v>
      </c>
      <c r="F158" t="s">
        <v>56</v>
      </c>
      <c r="G158" s="1">
        <v>45236</v>
      </c>
      <c r="H158" s="1">
        <v>45263</v>
      </c>
      <c r="I158">
        <f>YEAR((vw_maritime_trade_analysis[[#This Row],[Departure_Date]]))</f>
        <v>2023</v>
      </c>
      <c r="J158" t="str">
        <f>"Q"&amp;ROUNDUP(MONTH(vw_maritime_trade_analysis[[#This Row],[Departure_Date]])/3,0)</f>
        <v>Q4</v>
      </c>
      <c r="K158" t="str">
        <f>TEXT(vw_maritime_trade_analysis[[#This Row],[Departure_Date]],"mmmm")</f>
        <v>November</v>
      </c>
      <c r="L158">
        <v>16191799</v>
      </c>
      <c r="M158">
        <v>475679.8125</v>
      </c>
      <c r="N158">
        <v>137805.5</v>
      </c>
      <c r="O158">
        <v>22506.599609375</v>
      </c>
      <c r="P158">
        <v>0</v>
      </c>
      <c r="Q158">
        <v>2785444.25</v>
      </c>
      <c r="R158">
        <f t="shared" si="2"/>
        <v>0.17202808965205163</v>
      </c>
    </row>
    <row r="159" spans="1:18" x14ac:dyDescent="0.25">
      <c r="A159" t="s">
        <v>476</v>
      </c>
      <c r="B159" t="s">
        <v>65</v>
      </c>
      <c r="C159" t="s">
        <v>50</v>
      </c>
      <c r="D159" t="s">
        <v>51</v>
      </c>
      <c r="E159" t="s">
        <v>82</v>
      </c>
      <c r="F159" t="s">
        <v>164</v>
      </c>
      <c r="G159" s="1">
        <v>43950</v>
      </c>
      <c r="H159" s="1">
        <v>43961</v>
      </c>
      <c r="I159">
        <f>YEAR((vw_maritime_trade_analysis[[#This Row],[Departure_Date]]))</f>
        <v>2020</v>
      </c>
      <c r="J159" t="str">
        <f>"Q"&amp;ROUNDUP(MONTH(vw_maritime_trade_analysis[[#This Row],[Departure_Date]])/3,0)</f>
        <v>Q2</v>
      </c>
      <c r="K159" t="str">
        <f>TEXT(vw_maritime_trade_analysis[[#This Row],[Departure_Date]],"mmmm")</f>
        <v>April</v>
      </c>
      <c r="L159">
        <v>11032483</v>
      </c>
      <c r="M159">
        <v>204691.546875</v>
      </c>
      <c r="N159">
        <v>126962.6875</v>
      </c>
      <c r="O159">
        <v>9598.259765625</v>
      </c>
      <c r="P159">
        <v>2820.56005859375</v>
      </c>
      <c r="Q159">
        <v>2536447.75</v>
      </c>
      <c r="R159">
        <f t="shared" si="2"/>
        <v>0.22990724300232324</v>
      </c>
    </row>
    <row r="160" spans="1:18" x14ac:dyDescent="0.25">
      <c r="A160" t="s">
        <v>478</v>
      </c>
      <c r="B160" t="s">
        <v>65</v>
      </c>
      <c r="C160" t="s">
        <v>66</v>
      </c>
      <c r="D160" t="s">
        <v>67</v>
      </c>
      <c r="E160" t="s">
        <v>226</v>
      </c>
      <c r="F160" t="s">
        <v>93</v>
      </c>
      <c r="G160" s="1">
        <v>44638</v>
      </c>
      <c r="H160" s="1">
        <v>44659</v>
      </c>
      <c r="I160">
        <f>YEAR((vw_maritime_trade_analysis[[#This Row],[Departure_Date]]))</f>
        <v>2022</v>
      </c>
      <c r="J160" t="str">
        <f>"Q"&amp;ROUNDUP(MONTH(vw_maritime_trade_analysis[[#This Row],[Departure_Date]])/3,0)</f>
        <v>Q1</v>
      </c>
      <c r="K160" t="str">
        <f>TEXT(vw_maritime_trade_analysis[[#This Row],[Departure_Date]],"mmmm")</f>
        <v>March</v>
      </c>
      <c r="L160">
        <v>3506081</v>
      </c>
      <c r="M160">
        <v>257217.875</v>
      </c>
      <c r="N160">
        <v>71853.9375</v>
      </c>
      <c r="O160">
        <v>6977.10009765625</v>
      </c>
      <c r="P160">
        <v>53472.37890625</v>
      </c>
      <c r="Q160">
        <v>703203.0625</v>
      </c>
      <c r="R160">
        <f t="shared" si="2"/>
        <v>0.20056669041588029</v>
      </c>
    </row>
    <row r="161" spans="1:18" x14ac:dyDescent="0.25">
      <c r="A161" t="s">
        <v>480</v>
      </c>
      <c r="B161" t="s">
        <v>65</v>
      </c>
      <c r="C161" t="s">
        <v>66</v>
      </c>
      <c r="D161" t="s">
        <v>153</v>
      </c>
      <c r="E161" t="s">
        <v>56</v>
      </c>
      <c r="F161" t="s">
        <v>257</v>
      </c>
      <c r="G161" s="1">
        <v>44178</v>
      </c>
      <c r="H161" s="1">
        <v>44211</v>
      </c>
      <c r="I161">
        <f>YEAR((vw_maritime_trade_analysis[[#This Row],[Departure_Date]]))</f>
        <v>2020</v>
      </c>
      <c r="J161" t="str">
        <f>"Q"&amp;ROUNDUP(MONTH(vw_maritime_trade_analysis[[#This Row],[Departure_Date]])/3,0)</f>
        <v>Q4</v>
      </c>
      <c r="K161" t="str">
        <f>TEXT(vw_maritime_trade_analysis[[#This Row],[Departure_Date]],"mmmm")</f>
        <v>December</v>
      </c>
      <c r="L161">
        <v>12988038</v>
      </c>
      <c r="M161">
        <v>356568.5</v>
      </c>
      <c r="N161">
        <v>135115.34375</v>
      </c>
      <c r="O161">
        <v>16105.169921875</v>
      </c>
      <c r="P161">
        <v>12044.5</v>
      </c>
      <c r="Q161">
        <v>2014664</v>
      </c>
      <c r="R161">
        <f t="shared" si="2"/>
        <v>0.15511688524471517</v>
      </c>
    </row>
    <row r="162" spans="1:18" x14ac:dyDescent="0.25">
      <c r="A162" t="s">
        <v>482</v>
      </c>
      <c r="B162" t="s">
        <v>49</v>
      </c>
      <c r="C162" t="s">
        <v>78</v>
      </c>
      <c r="D162" t="s">
        <v>158</v>
      </c>
      <c r="E162" t="s">
        <v>174</v>
      </c>
      <c r="F162" t="s">
        <v>56</v>
      </c>
      <c r="G162" s="1">
        <v>46032</v>
      </c>
      <c r="H162" s="1">
        <v>46061</v>
      </c>
      <c r="I162">
        <f>YEAR((vw_maritime_trade_analysis[[#This Row],[Departure_Date]]))</f>
        <v>2026</v>
      </c>
      <c r="J162" t="str">
        <f>"Q"&amp;ROUNDUP(MONTH(vw_maritime_trade_analysis[[#This Row],[Departure_Date]])/3,0)</f>
        <v>Q1</v>
      </c>
      <c r="K162" t="str">
        <f>TEXT(vw_maritime_trade_analysis[[#This Row],[Departure_Date]],"mmmm")</f>
        <v>January</v>
      </c>
      <c r="L162">
        <v>23502322</v>
      </c>
      <c r="M162">
        <v>440215.125</v>
      </c>
      <c r="N162">
        <v>200399.125</v>
      </c>
      <c r="O162">
        <v>39013.8515625</v>
      </c>
      <c r="P162">
        <v>9770.5400390625</v>
      </c>
      <c r="Q162">
        <v>1153920.5</v>
      </c>
      <c r="R162">
        <f t="shared" si="2"/>
        <v>4.9098148685053335E-2</v>
      </c>
    </row>
    <row r="163" spans="1:18" x14ac:dyDescent="0.25">
      <c r="A163" t="s">
        <v>484</v>
      </c>
      <c r="B163" t="s">
        <v>65</v>
      </c>
      <c r="C163" t="s">
        <v>239</v>
      </c>
      <c r="D163" t="s">
        <v>270</v>
      </c>
      <c r="E163" t="s">
        <v>82</v>
      </c>
      <c r="F163" t="s">
        <v>146</v>
      </c>
      <c r="G163" s="1">
        <v>45845</v>
      </c>
      <c r="H163" s="1">
        <v>45863</v>
      </c>
      <c r="I163">
        <f>YEAR((vw_maritime_trade_analysis[[#This Row],[Departure_Date]]))</f>
        <v>2025</v>
      </c>
      <c r="J163" t="str">
        <f>"Q"&amp;ROUNDUP(MONTH(vw_maritime_trade_analysis[[#This Row],[Departure_Date]])/3,0)</f>
        <v>Q3</v>
      </c>
      <c r="K163" t="str">
        <f>TEXT(vw_maritime_trade_analysis[[#This Row],[Departure_Date]],"mmmm")</f>
        <v>July</v>
      </c>
      <c r="L163">
        <v>24754722</v>
      </c>
      <c r="M163">
        <v>527548.4375</v>
      </c>
      <c r="N163">
        <v>193843.875</v>
      </c>
      <c r="O163">
        <v>15843.01953125</v>
      </c>
      <c r="P163">
        <v>63974.640625</v>
      </c>
      <c r="Q163">
        <v>1778743</v>
      </c>
      <c r="R163">
        <f t="shared" si="2"/>
        <v>7.1854695035557262E-2</v>
      </c>
    </row>
    <row r="164" spans="1:18" x14ac:dyDescent="0.25">
      <c r="A164" t="s">
        <v>486</v>
      </c>
      <c r="B164" t="s">
        <v>49</v>
      </c>
      <c r="C164" t="s">
        <v>66</v>
      </c>
      <c r="D164" t="s">
        <v>245</v>
      </c>
      <c r="E164" t="s">
        <v>83</v>
      </c>
      <c r="F164" t="s">
        <v>184</v>
      </c>
      <c r="G164" s="1">
        <v>44298</v>
      </c>
      <c r="H164" s="1">
        <v>44318</v>
      </c>
      <c r="I164">
        <f>YEAR((vw_maritime_trade_analysis[[#This Row],[Departure_Date]]))</f>
        <v>2021</v>
      </c>
      <c r="J164" t="str">
        <f>"Q"&amp;ROUNDUP(MONTH(vw_maritime_trade_analysis[[#This Row],[Departure_Date]])/3,0)</f>
        <v>Q2</v>
      </c>
      <c r="K164" t="str">
        <f>TEXT(vw_maritime_trade_analysis[[#This Row],[Departure_Date]],"mmmm")</f>
        <v>April</v>
      </c>
      <c r="L164">
        <v>3721158</v>
      </c>
      <c r="M164">
        <v>216967.96875</v>
      </c>
      <c r="N164">
        <v>101906.1171875</v>
      </c>
      <c r="O164">
        <v>9414.5302734375</v>
      </c>
      <c r="Q164">
        <v>609241.6875</v>
      </c>
      <c r="R164">
        <f t="shared" si="2"/>
        <v>0.1637236815797663</v>
      </c>
    </row>
    <row r="165" spans="1:18" x14ac:dyDescent="0.25">
      <c r="A165" t="s">
        <v>488</v>
      </c>
      <c r="B165" t="s">
        <v>65</v>
      </c>
      <c r="C165" t="s">
        <v>50</v>
      </c>
      <c r="D165" t="s">
        <v>183</v>
      </c>
      <c r="E165" t="s">
        <v>226</v>
      </c>
      <c r="F165" t="s">
        <v>55</v>
      </c>
      <c r="G165" s="1">
        <v>44187</v>
      </c>
      <c r="H165" s="1">
        <v>44206</v>
      </c>
      <c r="I165">
        <f>YEAR((vw_maritime_trade_analysis[[#This Row],[Departure_Date]]))</f>
        <v>2020</v>
      </c>
      <c r="J165" t="str">
        <f>"Q"&amp;ROUNDUP(MONTH(vw_maritime_trade_analysis[[#This Row],[Departure_Date]])/3,0)</f>
        <v>Q4</v>
      </c>
      <c r="K165" t="str">
        <f>TEXT(vw_maritime_trade_analysis[[#This Row],[Departure_Date]],"mmmm")</f>
        <v>December</v>
      </c>
      <c r="L165">
        <v>57879404</v>
      </c>
      <c r="M165">
        <v>334158.40625</v>
      </c>
      <c r="N165">
        <v>107855.7578125</v>
      </c>
      <c r="O165">
        <v>48039.91015625</v>
      </c>
      <c r="P165">
        <v>0</v>
      </c>
      <c r="Q165">
        <v>3258863</v>
      </c>
      <c r="R165">
        <f t="shared" si="2"/>
        <v>5.6304363465802101E-2</v>
      </c>
    </row>
    <row r="166" spans="1:18" x14ac:dyDescent="0.25">
      <c r="A166" t="s">
        <v>490</v>
      </c>
      <c r="B166" t="s">
        <v>65</v>
      </c>
      <c r="C166" t="s">
        <v>50</v>
      </c>
      <c r="D166" t="s">
        <v>223</v>
      </c>
      <c r="E166" t="s">
        <v>184</v>
      </c>
      <c r="F166" t="s">
        <v>131</v>
      </c>
      <c r="G166" s="1">
        <v>44982</v>
      </c>
      <c r="H166" s="1">
        <v>44992</v>
      </c>
      <c r="I166">
        <f>YEAR((vw_maritime_trade_analysis[[#This Row],[Departure_Date]]))</f>
        <v>2023</v>
      </c>
      <c r="J166" t="str">
        <f>"Q"&amp;ROUNDUP(MONTH(vw_maritime_trade_analysis[[#This Row],[Departure_Date]])/3,0)</f>
        <v>Q1</v>
      </c>
      <c r="K166" t="str">
        <f>TEXT(vw_maritime_trade_analysis[[#This Row],[Departure_Date]],"mmmm")</f>
        <v>February</v>
      </c>
      <c r="L166">
        <v>36748744</v>
      </c>
      <c r="M166">
        <v>181192.125</v>
      </c>
      <c r="N166">
        <v>44226.5703125</v>
      </c>
      <c r="O166">
        <v>75702.40625</v>
      </c>
      <c r="P166">
        <v>3783.159912109375</v>
      </c>
      <c r="Q166">
        <v>1797112.25</v>
      </c>
      <c r="R166">
        <f t="shared" si="2"/>
        <v>4.8902684946184827E-2</v>
      </c>
    </row>
    <row r="167" spans="1:18" x14ac:dyDescent="0.25">
      <c r="A167" t="s">
        <v>492</v>
      </c>
      <c r="B167" t="s">
        <v>49</v>
      </c>
      <c r="C167" t="s">
        <v>112</v>
      </c>
      <c r="D167" t="s">
        <v>126</v>
      </c>
      <c r="E167" t="s">
        <v>257</v>
      </c>
      <c r="F167" t="s">
        <v>100</v>
      </c>
      <c r="G167" s="1">
        <v>44430</v>
      </c>
      <c r="H167" s="1">
        <v>44459</v>
      </c>
      <c r="I167">
        <f>YEAR((vw_maritime_trade_analysis[[#This Row],[Departure_Date]]))</f>
        <v>2021</v>
      </c>
      <c r="J167" t="str">
        <f>"Q"&amp;ROUNDUP(MONTH(vw_maritime_trade_analysis[[#This Row],[Departure_Date]])/3,0)</f>
        <v>Q3</v>
      </c>
      <c r="K167" t="str">
        <f>TEXT(vw_maritime_trade_analysis[[#This Row],[Departure_Date]],"mmmm")</f>
        <v>August</v>
      </c>
      <c r="L167">
        <v>17998304</v>
      </c>
      <c r="M167">
        <v>418309.5625</v>
      </c>
      <c r="N167">
        <v>18982.69921875</v>
      </c>
      <c r="O167">
        <v>50755.21875</v>
      </c>
      <c r="P167">
        <v>0</v>
      </c>
      <c r="Q167">
        <v>1983271</v>
      </c>
      <c r="R167">
        <f t="shared" si="2"/>
        <v>0.11019210476720473</v>
      </c>
    </row>
    <row r="168" spans="1:18" x14ac:dyDescent="0.25">
      <c r="A168" t="s">
        <v>493</v>
      </c>
      <c r="B168" t="s">
        <v>65</v>
      </c>
      <c r="C168" t="s">
        <v>66</v>
      </c>
      <c r="D168" t="s">
        <v>245</v>
      </c>
      <c r="E168" t="s">
        <v>128</v>
      </c>
      <c r="F168" t="s">
        <v>154</v>
      </c>
      <c r="G168" s="1">
        <v>45830</v>
      </c>
      <c r="H168" s="1">
        <v>45847</v>
      </c>
      <c r="I168">
        <f>YEAR((vw_maritime_trade_analysis[[#This Row],[Departure_Date]]))</f>
        <v>2025</v>
      </c>
      <c r="J168" t="str">
        <f>"Q"&amp;ROUNDUP(MONTH(vw_maritime_trade_analysis[[#This Row],[Departure_Date]])/3,0)</f>
        <v>Q2</v>
      </c>
      <c r="K168" t="str">
        <f>TEXT(vw_maritime_trade_analysis[[#This Row],[Departure_Date]],"mmmm")</f>
        <v>June</v>
      </c>
      <c r="L168">
        <v>1779139.875</v>
      </c>
      <c r="M168">
        <v>215376.40625</v>
      </c>
      <c r="N168">
        <v>214059.296875</v>
      </c>
      <c r="O168">
        <v>3469.320068359375</v>
      </c>
      <c r="P168">
        <v>30548.830078125</v>
      </c>
      <c r="Q168">
        <v>507619.125</v>
      </c>
      <c r="R168">
        <f t="shared" si="2"/>
        <v>0.28531715360491261</v>
      </c>
    </row>
    <row r="169" spans="1:18" x14ac:dyDescent="0.25">
      <c r="A169" t="s">
        <v>495</v>
      </c>
      <c r="B169" t="s">
        <v>65</v>
      </c>
      <c r="C169" t="s">
        <v>78</v>
      </c>
      <c r="D169" t="s">
        <v>79</v>
      </c>
      <c r="E169" t="s">
        <v>82</v>
      </c>
      <c r="F169" t="s">
        <v>257</v>
      </c>
      <c r="G169" s="1">
        <v>44365</v>
      </c>
      <c r="H169" s="1">
        <v>44390</v>
      </c>
      <c r="I169">
        <f>YEAR((vw_maritime_trade_analysis[[#This Row],[Departure_Date]]))</f>
        <v>2021</v>
      </c>
      <c r="J169" t="str">
        <f>"Q"&amp;ROUNDUP(MONTH(vw_maritime_trade_analysis[[#This Row],[Departure_Date]])/3,0)</f>
        <v>Q2</v>
      </c>
      <c r="K169" t="str">
        <f>TEXT(vw_maritime_trade_analysis[[#This Row],[Departure_Date]],"mmmm")</f>
        <v>June</v>
      </c>
      <c r="L169">
        <v>57197088</v>
      </c>
      <c r="M169">
        <v>389699.5</v>
      </c>
      <c r="N169">
        <v>142953.34375</v>
      </c>
      <c r="O169">
        <v>135557.09375</v>
      </c>
      <c r="P169">
        <v>50992.12109375</v>
      </c>
      <c r="Q169">
        <v>3168630.75</v>
      </c>
      <c r="R169">
        <f t="shared" si="2"/>
        <v>5.5398462767894757E-2</v>
      </c>
    </row>
    <row r="170" spans="1:18" x14ac:dyDescent="0.25">
      <c r="A170" t="s">
        <v>497</v>
      </c>
      <c r="B170" t="s">
        <v>65</v>
      </c>
      <c r="C170" t="s">
        <v>66</v>
      </c>
      <c r="D170" t="s">
        <v>248</v>
      </c>
      <c r="E170" t="s">
        <v>70</v>
      </c>
      <c r="F170" t="s">
        <v>174</v>
      </c>
      <c r="G170" s="1">
        <v>44371</v>
      </c>
      <c r="H170" s="1">
        <v>44403</v>
      </c>
      <c r="I170">
        <f>YEAR((vw_maritime_trade_analysis[[#This Row],[Departure_Date]]))</f>
        <v>2021</v>
      </c>
      <c r="J170" t="str">
        <f>"Q"&amp;ROUNDUP(MONTH(vw_maritime_trade_analysis[[#This Row],[Departure_Date]])/3,0)</f>
        <v>Q2</v>
      </c>
      <c r="K170" t="str">
        <f>TEXT(vw_maritime_trade_analysis[[#This Row],[Departure_Date]],"mmmm")</f>
        <v>June</v>
      </c>
      <c r="L170">
        <v>51576992</v>
      </c>
      <c r="M170">
        <v>425106.625</v>
      </c>
      <c r="N170">
        <v>76077.671875</v>
      </c>
      <c r="O170">
        <v>26820.0390625</v>
      </c>
      <c r="P170">
        <v>23765.4296875</v>
      </c>
      <c r="Q170">
        <v>5052850</v>
      </c>
      <c r="R170">
        <f t="shared" si="2"/>
        <v>9.7967132321326533E-2</v>
      </c>
    </row>
    <row r="171" spans="1:18" x14ac:dyDescent="0.25">
      <c r="A171" t="s">
        <v>499</v>
      </c>
      <c r="B171" t="s">
        <v>49</v>
      </c>
      <c r="C171" t="s">
        <v>239</v>
      </c>
      <c r="D171" t="s">
        <v>270</v>
      </c>
      <c r="E171" t="s">
        <v>201</v>
      </c>
      <c r="F171" t="s">
        <v>82</v>
      </c>
      <c r="G171" s="1">
        <v>44220</v>
      </c>
      <c r="H171" s="1">
        <v>44225</v>
      </c>
      <c r="I171">
        <f>YEAR((vw_maritime_trade_analysis[[#This Row],[Departure_Date]]))</f>
        <v>2021</v>
      </c>
      <c r="J171" t="str">
        <f>"Q"&amp;ROUNDUP(MONTH(vw_maritime_trade_analysis[[#This Row],[Departure_Date]])/3,0)</f>
        <v>Q1</v>
      </c>
      <c r="K171" t="str">
        <f>TEXT(vw_maritime_trade_analysis[[#This Row],[Departure_Date]],"mmmm")</f>
        <v>January</v>
      </c>
      <c r="L171">
        <v>32670514</v>
      </c>
      <c r="M171">
        <v>71165.25</v>
      </c>
      <c r="N171">
        <v>174710.78125</v>
      </c>
      <c r="O171">
        <v>20582.419921875</v>
      </c>
      <c r="P171">
        <v>1005.8499755859375</v>
      </c>
      <c r="Q171">
        <v>2127859.75</v>
      </c>
      <c r="R171">
        <f t="shared" si="2"/>
        <v>6.5130892951362804E-2</v>
      </c>
    </row>
    <row r="172" spans="1:18" x14ac:dyDescent="0.25">
      <c r="A172" t="s">
        <v>500</v>
      </c>
      <c r="B172" t="s">
        <v>49</v>
      </c>
      <c r="C172" t="s">
        <v>50</v>
      </c>
      <c r="D172" t="s">
        <v>145</v>
      </c>
      <c r="E172" t="s">
        <v>140</v>
      </c>
      <c r="F172" t="s">
        <v>226</v>
      </c>
      <c r="G172" s="1">
        <v>45400</v>
      </c>
      <c r="H172" s="1">
        <v>45407</v>
      </c>
      <c r="I172">
        <f>YEAR((vw_maritime_trade_analysis[[#This Row],[Departure_Date]]))</f>
        <v>2024</v>
      </c>
      <c r="J172" t="str">
        <f>"Q"&amp;ROUNDUP(MONTH(vw_maritime_trade_analysis[[#This Row],[Departure_Date]])/3,0)</f>
        <v>Q2</v>
      </c>
      <c r="K172" t="str">
        <f>TEXT(vw_maritime_trade_analysis[[#This Row],[Departure_Date]],"mmmm")</f>
        <v>April</v>
      </c>
      <c r="L172">
        <v>74531920</v>
      </c>
      <c r="M172">
        <v>261310.8125</v>
      </c>
      <c r="N172">
        <v>215639.453125</v>
      </c>
      <c r="O172">
        <v>79749.1484375</v>
      </c>
      <c r="P172">
        <v>9004.580078125</v>
      </c>
      <c r="Q172">
        <v>3636892.5</v>
      </c>
      <c r="R172">
        <f t="shared" si="2"/>
        <v>4.8796441846661133E-2</v>
      </c>
    </row>
    <row r="173" spans="1:18" x14ac:dyDescent="0.25">
      <c r="A173" t="s">
        <v>502</v>
      </c>
      <c r="B173" t="s">
        <v>65</v>
      </c>
      <c r="C173" t="s">
        <v>134</v>
      </c>
      <c r="D173" t="s">
        <v>135</v>
      </c>
      <c r="E173" t="s">
        <v>56</v>
      </c>
      <c r="F173" t="s">
        <v>121</v>
      </c>
      <c r="G173" s="1">
        <v>44703</v>
      </c>
      <c r="H173" s="1">
        <v>44735</v>
      </c>
      <c r="I173">
        <f>YEAR((vw_maritime_trade_analysis[[#This Row],[Departure_Date]]))</f>
        <v>2022</v>
      </c>
      <c r="J173" t="str">
        <f>"Q"&amp;ROUNDUP(MONTH(vw_maritime_trade_analysis[[#This Row],[Departure_Date]])/3,0)</f>
        <v>Q2</v>
      </c>
      <c r="K173" t="str">
        <f>TEXT(vw_maritime_trade_analysis[[#This Row],[Departure_Date]],"mmmm")</f>
        <v>May</v>
      </c>
      <c r="L173">
        <v>17082394</v>
      </c>
      <c r="M173">
        <v>396924.03125</v>
      </c>
      <c r="N173">
        <v>52992.7890625</v>
      </c>
      <c r="O173">
        <v>37581.26953125</v>
      </c>
      <c r="P173">
        <v>20876.30078125</v>
      </c>
      <c r="Q173">
        <v>931386.5625</v>
      </c>
      <c r="R173">
        <f t="shared" si="2"/>
        <v>5.4523187001775046E-2</v>
      </c>
    </row>
    <row r="174" spans="1:18" x14ac:dyDescent="0.25">
      <c r="A174" t="s">
        <v>503</v>
      </c>
      <c r="B174" t="s">
        <v>49</v>
      </c>
      <c r="C174" t="s">
        <v>112</v>
      </c>
      <c r="D174" t="s">
        <v>199</v>
      </c>
      <c r="E174" t="s">
        <v>154</v>
      </c>
      <c r="F174" t="s">
        <v>100</v>
      </c>
      <c r="G174" s="1">
        <v>44965</v>
      </c>
      <c r="H174" s="1">
        <v>44992</v>
      </c>
      <c r="I174">
        <f>YEAR((vw_maritime_trade_analysis[[#This Row],[Departure_Date]]))</f>
        <v>2023</v>
      </c>
      <c r="J174" t="str">
        <f>"Q"&amp;ROUNDUP(MONTH(vw_maritime_trade_analysis[[#This Row],[Departure_Date]])/3,0)</f>
        <v>Q1</v>
      </c>
      <c r="K174" t="str">
        <f>TEXT(vw_maritime_trade_analysis[[#This Row],[Departure_Date]],"mmmm")</f>
        <v>February</v>
      </c>
      <c r="L174">
        <v>17208466</v>
      </c>
      <c r="M174">
        <v>365046.21875</v>
      </c>
      <c r="N174">
        <v>164075.46875</v>
      </c>
      <c r="O174">
        <v>42849.078125</v>
      </c>
      <c r="Q174">
        <v>932969.5</v>
      </c>
      <c r="R174">
        <f t="shared" si="2"/>
        <v>5.4215727305385618E-2</v>
      </c>
    </row>
    <row r="175" spans="1:18" x14ac:dyDescent="0.25">
      <c r="A175" t="s">
        <v>505</v>
      </c>
      <c r="B175" t="s">
        <v>65</v>
      </c>
      <c r="C175" t="s">
        <v>134</v>
      </c>
      <c r="D175" t="s">
        <v>135</v>
      </c>
      <c r="E175" t="s">
        <v>82</v>
      </c>
      <c r="F175" t="s">
        <v>159</v>
      </c>
      <c r="G175" s="1">
        <v>44054</v>
      </c>
      <c r="H175" s="1">
        <v>44073</v>
      </c>
      <c r="I175">
        <f>YEAR((vw_maritime_trade_analysis[[#This Row],[Departure_Date]]))</f>
        <v>2020</v>
      </c>
      <c r="J175" t="str">
        <f>"Q"&amp;ROUNDUP(MONTH(vw_maritime_trade_analysis[[#This Row],[Departure_Date]])/3,0)</f>
        <v>Q3</v>
      </c>
      <c r="K175" t="str">
        <f>TEXT(vw_maritime_trade_analysis[[#This Row],[Departure_Date]],"mmmm")</f>
        <v>August</v>
      </c>
      <c r="L175">
        <v>4750186.5</v>
      </c>
      <c r="M175">
        <v>352161</v>
      </c>
      <c r="N175">
        <v>102355.15625</v>
      </c>
      <c r="O175">
        <v>13585.5302734375</v>
      </c>
      <c r="P175">
        <v>0</v>
      </c>
      <c r="Q175">
        <v>1092957.375</v>
      </c>
      <c r="R175">
        <f t="shared" si="2"/>
        <v>0.2300872555214411</v>
      </c>
    </row>
    <row r="176" spans="1:18" x14ac:dyDescent="0.25">
      <c r="A176" t="s">
        <v>506</v>
      </c>
      <c r="B176" t="s">
        <v>65</v>
      </c>
      <c r="C176" t="s">
        <v>78</v>
      </c>
      <c r="D176" t="s">
        <v>158</v>
      </c>
      <c r="E176" t="s">
        <v>226</v>
      </c>
      <c r="F176" t="s">
        <v>71</v>
      </c>
      <c r="G176" s="1">
        <v>44538</v>
      </c>
      <c r="H176" s="1">
        <v>44560</v>
      </c>
      <c r="I176">
        <f>YEAR((vw_maritime_trade_analysis[[#This Row],[Departure_Date]]))</f>
        <v>2021</v>
      </c>
      <c r="J176" t="str">
        <f>"Q"&amp;ROUNDUP(MONTH(vw_maritime_trade_analysis[[#This Row],[Departure_Date]])/3,0)</f>
        <v>Q4</v>
      </c>
      <c r="K176" t="str">
        <f>TEXT(vw_maritime_trade_analysis[[#This Row],[Departure_Date]],"mmmm")</f>
        <v>December</v>
      </c>
      <c r="L176">
        <v>13290694</v>
      </c>
      <c r="M176">
        <v>467889.53125</v>
      </c>
      <c r="N176">
        <v>38923.87109375</v>
      </c>
      <c r="O176">
        <v>29771.150390625</v>
      </c>
      <c r="P176">
        <v>0</v>
      </c>
      <c r="Q176">
        <v>1097267.625</v>
      </c>
      <c r="R176">
        <f t="shared" si="2"/>
        <v>8.2559091722373565E-2</v>
      </c>
    </row>
    <row r="177" spans="1:18" x14ac:dyDescent="0.25">
      <c r="A177" t="s">
        <v>508</v>
      </c>
      <c r="B177" t="s">
        <v>65</v>
      </c>
      <c r="C177" t="s">
        <v>112</v>
      </c>
      <c r="D177" t="s">
        <v>113</v>
      </c>
      <c r="E177" t="s">
        <v>56</v>
      </c>
      <c r="F177" t="s">
        <v>93</v>
      </c>
      <c r="G177" s="1">
        <v>45478</v>
      </c>
      <c r="H177" s="1">
        <v>45487</v>
      </c>
      <c r="I177">
        <f>YEAR((vw_maritime_trade_analysis[[#This Row],[Departure_Date]]))</f>
        <v>2024</v>
      </c>
      <c r="J177" t="str">
        <f>"Q"&amp;ROUNDUP(MONTH(vw_maritime_trade_analysis[[#This Row],[Departure_Date]])/3,0)</f>
        <v>Q3</v>
      </c>
      <c r="K177" t="str">
        <f>TEXT(vw_maritime_trade_analysis[[#This Row],[Departure_Date]],"mmmm")</f>
        <v>July</v>
      </c>
      <c r="L177">
        <v>7329041.5</v>
      </c>
      <c r="M177">
        <v>176047.34375</v>
      </c>
      <c r="N177">
        <v>237417.28125</v>
      </c>
      <c r="O177">
        <v>16636.919921875</v>
      </c>
      <c r="P177">
        <v>16049.5400390625</v>
      </c>
      <c r="Q177">
        <v>699093.5</v>
      </c>
      <c r="R177">
        <f t="shared" si="2"/>
        <v>9.5386756917667889E-2</v>
      </c>
    </row>
    <row r="178" spans="1:18" x14ac:dyDescent="0.25">
      <c r="A178" t="s">
        <v>510</v>
      </c>
      <c r="B178" t="s">
        <v>65</v>
      </c>
      <c r="C178" t="s">
        <v>50</v>
      </c>
      <c r="D178" t="s">
        <v>51</v>
      </c>
      <c r="E178" t="s">
        <v>128</v>
      </c>
      <c r="F178" t="s">
        <v>55</v>
      </c>
      <c r="G178" s="1">
        <v>45622</v>
      </c>
      <c r="H178" s="1">
        <v>45634</v>
      </c>
      <c r="I178">
        <f>YEAR((vw_maritime_trade_analysis[[#This Row],[Departure_Date]]))</f>
        <v>2024</v>
      </c>
      <c r="J178" t="str">
        <f>"Q"&amp;ROUNDUP(MONTH(vw_maritime_trade_analysis[[#This Row],[Departure_Date]])/3,0)</f>
        <v>Q4</v>
      </c>
      <c r="K178" t="str">
        <f>TEXT(vw_maritime_trade_analysis[[#This Row],[Departure_Date]],"mmmm")</f>
        <v>November</v>
      </c>
      <c r="L178">
        <v>9677730</v>
      </c>
      <c r="M178">
        <v>164140.40625</v>
      </c>
      <c r="N178">
        <v>134126.296875</v>
      </c>
      <c r="O178">
        <v>30291.30078125</v>
      </c>
      <c r="P178">
        <v>73361.5234375</v>
      </c>
      <c r="Q178">
        <v>2198048.25</v>
      </c>
      <c r="R178">
        <f t="shared" si="2"/>
        <v>0.22712436180798595</v>
      </c>
    </row>
    <row r="179" spans="1:18" x14ac:dyDescent="0.25">
      <c r="A179" t="s">
        <v>512</v>
      </c>
      <c r="B179" t="s">
        <v>49</v>
      </c>
      <c r="C179" t="s">
        <v>50</v>
      </c>
      <c r="D179" t="s">
        <v>223</v>
      </c>
      <c r="E179" t="s">
        <v>146</v>
      </c>
      <c r="F179" t="s">
        <v>184</v>
      </c>
      <c r="G179" s="1">
        <v>43877</v>
      </c>
      <c r="H179" s="1">
        <v>43887</v>
      </c>
      <c r="I179">
        <f>YEAR((vw_maritime_trade_analysis[[#This Row],[Departure_Date]]))</f>
        <v>2020</v>
      </c>
      <c r="J179" t="str">
        <f>"Q"&amp;ROUNDUP(MONTH(vw_maritime_trade_analysis[[#This Row],[Departure_Date]])/3,0)</f>
        <v>Q1</v>
      </c>
      <c r="K179" t="str">
        <f>TEXT(vw_maritime_trade_analysis[[#This Row],[Departure_Date]],"mmmm")</f>
        <v>February</v>
      </c>
      <c r="L179">
        <v>61568852</v>
      </c>
      <c r="M179">
        <v>325418.0625</v>
      </c>
      <c r="N179">
        <v>112892.96875</v>
      </c>
      <c r="O179">
        <v>73266.9296875</v>
      </c>
      <c r="Q179">
        <v>1521342.25</v>
      </c>
      <c r="R179">
        <f t="shared" si="2"/>
        <v>2.4709608845719586E-2</v>
      </c>
    </row>
    <row r="180" spans="1:18" x14ac:dyDescent="0.25">
      <c r="A180" t="s">
        <v>514</v>
      </c>
      <c r="B180" t="s">
        <v>65</v>
      </c>
      <c r="C180" t="s">
        <v>78</v>
      </c>
      <c r="D180" t="s">
        <v>211</v>
      </c>
      <c r="E180" t="s">
        <v>226</v>
      </c>
      <c r="F180" t="s">
        <v>146</v>
      </c>
      <c r="G180" s="1">
        <v>44092</v>
      </c>
      <c r="H180" s="1">
        <v>44107</v>
      </c>
      <c r="I180">
        <f>YEAR((vw_maritime_trade_analysis[[#This Row],[Departure_Date]]))</f>
        <v>2020</v>
      </c>
      <c r="J180" t="str">
        <f>"Q"&amp;ROUNDUP(MONTH(vw_maritime_trade_analysis[[#This Row],[Departure_Date]])/3,0)</f>
        <v>Q3</v>
      </c>
      <c r="K180" t="str">
        <f>TEXT(vw_maritime_trade_analysis[[#This Row],[Departure_Date]],"mmmm")</f>
        <v>September</v>
      </c>
      <c r="L180">
        <v>35108732</v>
      </c>
      <c r="M180">
        <v>270207.21875</v>
      </c>
      <c r="N180">
        <v>114317.859375</v>
      </c>
      <c r="O180">
        <v>121125.1171875</v>
      </c>
      <c r="P180">
        <v>0</v>
      </c>
      <c r="Q180">
        <v>1734824</v>
      </c>
      <c r="R180">
        <f t="shared" si="2"/>
        <v>4.9412892496373838E-2</v>
      </c>
    </row>
    <row r="181" spans="1:18" x14ac:dyDescent="0.25">
      <c r="A181" t="s">
        <v>516</v>
      </c>
      <c r="B181" t="s">
        <v>49</v>
      </c>
      <c r="C181" t="s">
        <v>50</v>
      </c>
      <c r="D181" t="s">
        <v>145</v>
      </c>
      <c r="E181" t="s">
        <v>150</v>
      </c>
      <c r="F181" t="s">
        <v>82</v>
      </c>
      <c r="G181" s="1">
        <v>43881</v>
      </c>
      <c r="H181" s="1">
        <v>43893</v>
      </c>
      <c r="I181">
        <f>YEAR((vw_maritime_trade_analysis[[#This Row],[Departure_Date]]))</f>
        <v>2020</v>
      </c>
      <c r="J181" t="str">
        <f>"Q"&amp;ROUNDUP(MONTH(vw_maritime_trade_analysis[[#This Row],[Departure_Date]])/3,0)</f>
        <v>Q1</v>
      </c>
      <c r="K181" t="str">
        <f>TEXT(vw_maritime_trade_analysis[[#This Row],[Departure_Date]],"mmmm")</f>
        <v>February</v>
      </c>
      <c r="L181">
        <v>39301544</v>
      </c>
      <c r="M181">
        <v>212826.734375</v>
      </c>
      <c r="N181">
        <v>54320.51171875</v>
      </c>
      <c r="O181">
        <v>54629.140625</v>
      </c>
      <c r="P181">
        <v>0</v>
      </c>
      <c r="Q181">
        <v>1224162.25</v>
      </c>
      <c r="R181">
        <f t="shared" si="2"/>
        <v>3.1147942940867666E-2</v>
      </c>
    </row>
    <row r="182" spans="1:18" x14ac:dyDescent="0.25">
      <c r="A182" t="s">
        <v>518</v>
      </c>
      <c r="B182" t="s">
        <v>65</v>
      </c>
      <c r="C182" t="s">
        <v>78</v>
      </c>
      <c r="D182" t="s">
        <v>105</v>
      </c>
      <c r="E182" t="s">
        <v>226</v>
      </c>
      <c r="F182" t="s">
        <v>164</v>
      </c>
      <c r="G182" s="1">
        <v>45141</v>
      </c>
      <c r="H182" s="1">
        <v>45156</v>
      </c>
      <c r="I182">
        <f>YEAR((vw_maritime_trade_analysis[[#This Row],[Departure_Date]]))</f>
        <v>2023</v>
      </c>
      <c r="J182" t="str">
        <f>"Q"&amp;ROUNDUP(MONTH(vw_maritime_trade_analysis[[#This Row],[Departure_Date]])/3,0)</f>
        <v>Q3</v>
      </c>
      <c r="K182" t="str">
        <f>TEXT(vw_maritime_trade_analysis[[#This Row],[Departure_Date]],"mmmm")</f>
        <v>August</v>
      </c>
      <c r="L182">
        <v>28068702</v>
      </c>
      <c r="M182">
        <v>209288.53125</v>
      </c>
      <c r="N182">
        <v>209463.984375</v>
      </c>
      <c r="O182">
        <v>81960.609375</v>
      </c>
      <c r="Q182">
        <v>1821620.625</v>
      </c>
      <c r="R182">
        <f t="shared" si="2"/>
        <v>6.4898641376434155E-2</v>
      </c>
    </row>
    <row r="183" spans="1:18" x14ac:dyDescent="0.25">
      <c r="A183" t="s">
        <v>520</v>
      </c>
      <c r="B183" t="s">
        <v>65</v>
      </c>
      <c r="C183" t="s">
        <v>66</v>
      </c>
      <c r="D183" t="s">
        <v>251</v>
      </c>
      <c r="E183" t="s">
        <v>82</v>
      </c>
      <c r="F183" t="s">
        <v>71</v>
      </c>
      <c r="G183" s="1">
        <v>44184</v>
      </c>
      <c r="H183" s="1">
        <v>44213</v>
      </c>
      <c r="I183">
        <f>YEAR((vw_maritime_trade_analysis[[#This Row],[Departure_Date]]))</f>
        <v>2020</v>
      </c>
      <c r="J183" t="str">
        <f>"Q"&amp;ROUNDUP(MONTH(vw_maritime_trade_analysis[[#This Row],[Departure_Date]])/3,0)</f>
        <v>Q4</v>
      </c>
      <c r="K183" t="str">
        <f>TEXT(vw_maritime_trade_analysis[[#This Row],[Departure_Date]],"mmmm")</f>
        <v>December</v>
      </c>
      <c r="L183">
        <v>92014352</v>
      </c>
      <c r="M183">
        <v>499305.46875</v>
      </c>
      <c r="N183">
        <v>147087.109375</v>
      </c>
      <c r="O183">
        <v>151823.6875</v>
      </c>
      <c r="P183">
        <v>67142.8984375</v>
      </c>
      <c r="Q183">
        <v>7705401.5</v>
      </c>
      <c r="R183">
        <f t="shared" si="2"/>
        <v>8.374130048755872E-2</v>
      </c>
    </row>
    <row r="184" spans="1:18" x14ac:dyDescent="0.25">
      <c r="A184" t="s">
        <v>522</v>
      </c>
      <c r="B184" t="s">
        <v>49</v>
      </c>
      <c r="C184" t="s">
        <v>66</v>
      </c>
      <c r="D184" t="s">
        <v>67</v>
      </c>
      <c r="E184" t="s">
        <v>55</v>
      </c>
      <c r="F184" t="s">
        <v>184</v>
      </c>
      <c r="G184" s="1">
        <v>45510</v>
      </c>
      <c r="H184" s="1">
        <v>45517</v>
      </c>
      <c r="I184">
        <f>YEAR((vw_maritime_trade_analysis[[#This Row],[Departure_Date]]))</f>
        <v>2024</v>
      </c>
      <c r="J184" t="str">
        <f>"Q"&amp;ROUNDUP(MONTH(vw_maritime_trade_analysis[[#This Row],[Departure_Date]])/3,0)</f>
        <v>Q3</v>
      </c>
      <c r="K184" t="str">
        <f>TEXT(vw_maritime_trade_analysis[[#This Row],[Departure_Date]],"mmmm")</f>
        <v>August</v>
      </c>
      <c r="L184">
        <v>7735666.5</v>
      </c>
      <c r="M184">
        <v>86981.0390625</v>
      </c>
      <c r="N184">
        <v>180644.6875</v>
      </c>
      <c r="O184">
        <v>22433.4296875</v>
      </c>
      <c r="P184">
        <v>27287.9609375</v>
      </c>
      <c r="Q184">
        <v>808086.5</v>
      </c>
      <c r="R184">
        <f t="shared" si="2"/>
        <v>0.10446242738101494</v>
      </c>
    </row>
    <row r="185" spans="1:18" x14ac:dyDescent="0.25">
      <c r="A185" t="s">
        <v>524</v>
      </c>
      <c r="B185" t="s">
        <v>65</v>
      </c>
      <c r="C185" t="s">
        <v>50</v>
      </c>
      <c r="D185" t="s">
        <v>120</v>
      </c>
      <c r="E185" t="s">
        <v>70</v>
      </c>
      <c r="F185" t="s">
        <v>154</v>
      </c>
      <c r="G185" s="1">
        <v>44076</v>
      </c>
      <c r="H185" s="1">
        <v>44085</v>
      </c>
      <c r="I185">
        <f>YEAR((vw_maritime_trade_analysis[[#This Row],[Departure_Date]]))</f>
        <v>2020</v>
      </c>
      <c r="J185" t="str">
        <f>"Q"&amp;ROUNDUP(MONTH(vw_maritime_trade_analysis[[#This Row],[Departure_Date]])/3,0)</f>
        <v>Q3</v>
      </c>
      <c r="K185" t="str">
        <f>TEXT(vw_maritime_trade_analysis[[#This Row],[Departure_Date]],"mmmm")</f>
        <v>September</v>
      </c>
      <c r="L185">
        <v>34114084</v>
      </c>
      <c r="M185">
        <v>139987.65625</v>
      </c>
      <c r="N185">
        <v>219782.296875</v>
      </c>
      <c r="O185">
        <v>109847.3515625</v>
      </c>
      <c r="P185">
        <v>65407.44921875</v>
      </c>
      <c r="Q185">
        <v>1548174.25</v>
      </c>
      <c r="R185">
        <f t="shared" si="2"/>
        <v>4.5382260593601162E-2</v>
      </c>
    </row>
    <row r="186" spans="1:18" x14ac:dyDescent="0.25">
      <c r="A186" t="s">
        <v>526</v>
      </c>
      <c r="B186" t="s">
        <v>49</v>
      </c>
      <c r="C186" t="s">
        <v>50</v>
      </c>
      <c r="D186" t="s">
        <v>51</v>
      </c>
      <c r="E186" t="s">
        <v>108</v>
      </c>
      <c r="F186" t="s">
        <v>100</v>
      </c>
      <c r="G186" s="1">
        <v>44086</v>
      </c>
      <c r="H186" s="1">
        <v>44104</v>
      </c>
      <c r="I186">
        <f>YEAR((vw_maritime_trade_analysis[[#This Row],[Departure_Date]]))</f>
        <v>2020</v>
      </c>
      <c r="J186" t="str">
        <f>"Q"&amp;ROUNDUP(MONTH(vw_maritime_trade_analysis[[#This Row],[Departure_Date]])/3,0)</f>
        <v>Q3</v>
      </c>
      <c r="K186" t="str">
        <f>TEXT(vw_maritime_trade_analysis[[#This Row],[Departure_Date]],"mmmm")</f>
        <v>September</v>
      </c>
      <c r="L186">
        <v>15180364</v>
      </c>
      <c r="M186">
        <v>392418.96875</v>
      </c>
      <c r="N186">
        <v>161003.734375</v>
      </c>
      <c r="O186">
        <v>22770.55078125</v>
      </c>
      <c r="P186">
        <v>43521.1484375</v>
      </c>
      <c r="Q186">
        <v>4283539.5</v>
      </c>
      <c r="R186">
        <f t="shared" si="2"/>
        <v>0.28217633648310408</v>
      </c>
    </row>
    <row r="187" spans="1:18" x14ac:dyDescent="0.25">
      <c r="A187" t="s">
        <v>528</v>
      </c>
      <c r="B187" t="s">
        <v>49</v>
      </c>
      <c r="C187" t="s">
        <v>50</v>
      </c>
      <c r="D187" t="s">
        <v>145</v>
      </c>
      <c r="E187" t="s">
        <v>140</v>
      </c>
      <c r="F187" t="s">
        <v>56</v>
      </c>
      <c r="G187" s="1">
        <v>44277</v>
      </c>
      <c r="H187" s="1">
        <v>44286</v>
      </c>
      <c r="I187">
        <f>YEAR((vw_maritime_trade_analysis[[#This Row],[Departure_Date]]))</f>
        <v>2021</v>
      </c>
      <c r="J187" t="str">
        <f>"Q"&amp;ROUNDUP(MONTH(vw_maritime_trade_analysis[[#This Row],[Departure_Date]])/3,0)</f>
        <v>Q1</v>
      </c>
      <c r="K187" t="str">
        <f>TEXT(vw_maritime_trade_analysis[[#This Row],[Departure_Date]],"mmmm")</f>
        <v>March</v>
      </c>
      <c r="L187">
        <v>42477468</v>
      </c>
      <c r="M187">
        <v>147358.6875</v>
      </c>
      <c r="N187">
        <v>113308.4609375</v>
      </c>
      <c r="O187">
        <v>29734.23046875</v>
      </c>
      <c r="P187">
        <v>0</v>
      </c>
      <c r="Q187">
        <v>2336436.5</v>
      </c>
      <c r="R187">
        <f t="shared" si="2"/>
        <v>5.5004137723086509E-2</v>
      </c>
    </row>
    <row r="188" spans="1:18" x14ac:dyDescent="0.25">
      <c r="A188" t="s">
        <v>529</v>
      </c>
      <c r="B188" t="s">
        <v>49</v>
      </c>
      <c r="C188" t="s">
        <v>50</v>
      </c>
      <c r="D188" t="s">
        <v>145</v>
      </c>
      <c r="E188" t="s">
        <v>201</v>
      </c>
      <c r="F188" t="s">
        <v>184</v>
      </c>
      <c r="G188" s="1">
        <v>45077</v>
      </c>
      <c r="H188" s="1">
        <v>45083</v>
      </c>
      <c r="I188">
        <f>YEAR((vw_maritime_trade_analysis[[#This Row],[Departure_Date]]))</f>
        <v>2023</v>
      </c>
      <c r="J188" t="str">
        <f>"Q"&amp;ROUNDUP(MONTH(vw_maritime_trade_analysis[[#This Row],[Departure_Date]])/3,0)</f>
        <v>Q2</v>
      </c>
      <c r="K188" t="str">
        <f>TEXT(vw_maritime_trade_analysis[[#This Row],[Departure_Date]],"mmmm")</f>
        <v>May</v>
      </c>
      <c r="L188">
        <v>24197618</v>
      </c>
      <c r="M188">
        <v>41254.9609375</v>
      </c>
      <c r="N188">
        <v>114341.2265625</v>
      </c>
      <c r="O188">
        <v>82513.8828125</v>
      </c>
      <c r="P188">
        <v>0</v>
      </c>
      <c r="Q188">
        <v>1019682.3125</v>
      </c>
      <c r="R188">
        <f t="shared" si="2"/>
        <v>4.2139780556086137E-2</v>
      </c>
    </row>
    <row r="189" spans="1:18" x14ac:dyDescent="0.25">
      <c r="A189" t="s">
        <v>531</v>
      </c>
      <c r="B189" t="s">
        <v>49</v>
      </c>
      <c r="C189" t="s">
        <v>78</v>
      </c>
      <c r="D189" t="s">
        <v>158</v>
      </c>
      <c r="E189" t="s">
        <v>108</v>
      </c>
      <c r="F189" t="s">
        <v>226</v>
      </c>
      <c r="G189" s="1">
        <v>45723</v>
      </c>
      <c r="H189" s="1">
        <v>45733</v>
      </c>
      <c r="I189">
        <f>YEAR((vw_maritime_trade_analysis[[#This Row],[Departure_Date]]))</f>
        <v>2025</v>
      </c>
      <c r="J189" t="str">
        <f>"Q"&amp;ROUNDUP(MONTH(vw_maritime_trade_analysis[[#This Row],[Departure_Date]])/3,0)</f>
        <v>Q1</v>
      </c>
      <c r="K189" t="str">
        <f>TEXT(vw_maritime_trade_analysis[[#This Row],[Departure_Date]],"mmmm")</f>
        <v>March</v>
      </c>
      <c r="L189">
        <v>13028136</v>
      </c>
      <c r="M189">
        <v>126162.6875</v>
      </c>
      <c r="N189">
        <v>161557.453125</v>
      </c>
      <c r="O189">
        <v>34133.71875</v>
      </c>
      <c r="P189">
        <v>0</v>
      </c>
      <c r="Q189">
        <v>1064014.625</v>
      </c>
      <c r="R189">
        <f t="shared" si="2"/>
        <v>8.1670518714265797E-2</v>
      </c>
    </row>
    <row r="190" spans="1:18" x14ac:dyDescent="0.25">
      <c r="A190" t="s">
        <v>532</v>
      </c>
      <c r="B190" t="s">
        <v>49</v>
      </c>
      <c r="C190" t="s">
        <v>78</v>
      </c>
      <c r="D190" t="s">
        <v>177</v>
      </c>
      <c r="E190" t="s">
        <v>204</v>
      </c>
      <c r="F190" t="s">
        <v>56</v>
      </c>
      <c r="G190" s="1">
        <v>44640</v>
      </c>
      <c r="H190" s="1">
        <v>44667</v>
      </c>
      <c r="I190">
        <f>YEAR((vw_maritime_trade_analysis[[#This Row],[Departure_Date]]))</f>
        <v>2022</v>
      </c>
      <c r="J190" t="str">
        <f>"Q"&amp;ROUNDUP(MONTH(vw_maritime_trade_analysis[[#This Row],[Departure_Date]])/3,0)</f>
        <v>Q1</v>
      </c>
      <c r="K190" t="str">
        <f>TEXT(vw_maritime_trade_analysis[[#This Row],[Departure_Date]],"mmmm")</f>
        <v>March</v>
      </c>
      <c r="L190">
        <v>29663694</v>
      </c>
      <c r="M190">
        <v>733430.6875</v>
      </c>
      <c r="N190">
        <v>51384.71875</v>
      </c>
      <c r="O190">
        <v>37376.25</v>
      </c>
      <c r="P190">
        <v>4772.9599609375</v>
      </c>
      <c r="Q190">
        <v>2682813.5</v>
      </c>
      <c r="R190">
        <f t="shared" si="2"/>
        <v>9.0440978119582807E-2</v>
      </c>
    </row>
    <row r="191" spans="1:18" x14ac:dyDescent="0.25">
      <c r="A191" t="s">
        <v>534</v>
      </c>
      <c r="B191" t="s">
        <v>65</v>
      </c>
      <c r="C191" t="s">
        <v>50</v>
      </c>
      <c r="D191" t="s">
        <v>183</v>
      </c>
      <c r="E191" t="s">
        <v>56</v>
      </c>
      <c r="F191" t="s">
        <v>93</v>
      </c>
      <c r="G191" s="1">
        <v>45280</v>
      </c>
      <c r="H191" s="1">
        <v>45291</v>
      </c>
      <c r="I191">
        <f>YEAR((vw_maritime_trade_analysis[[#This Row],[Departure_Date]]))</f>
        <v>2023</v>
      </c>
      <c r="J191" t="str">
        <f>"Q"&amp;ROUNDUP(MONTH(vw_maritime_trade_analysis[[#This Row],[Departure_Date]])/3,0)</f>
        <v>Q4</v>
      </c>
      <c r="K191" t="str">
        <f>TEXT(vw_maritime_trade_analysis[[#This Row],[Departure_Date]],"mmmm")</f>
        <v>December</v>
      </c>
      <c r="L191">
        <v>99924416</v>
      </c>
      <c r="M191">
        <v>170904.546875</v>
      </c>
      <c r="N191">
        <v>38944.87890625</v>
      </c>
      <c r="O191">
        <v>127903.25</v>
      </c>
      <c r="P191">
        <v>7402.169921875</v>
      </c>
      <c r="Q191">
        <v>1790135.125</v>
      </c>
      <c r="R191">
        <f t="shared" si="2"/>
        <v>1.7914892042001026E-2</v>
      </c>
    </row>
    <row r="192" spans="1:18" x14ac:dyDescent="0.25">
      <c r="A192" t="s">
        <v>536</v>
      </c>
      <c r="B192" t="s">
        <v>65</v>
      </c>
      <c r="C192" t="s">
        <v>50</v>
      </c>
      <c r="D192" t="s">
        <v>51</v>
      </c>
      <c r="E192" t="s">
        <v>100</v>
      </c>
      <c r="F192" t="s">
        <v>127</v>
      </c>
      <c r="G192" s="1">
        <v>44393</v>
      </c>
      <c r="H192" s="1">
        <v>44411</v>
      </c>
      <c r="I192">
        <f>YEAR((vw_maritime_trade_analysis[[#This Row],[Departure_Date]]))</f>
        <v>2021</v>
      </c>
      <c r="J192" t="str">
        <f>"Q"&amp;ROUNDUP(MONTH(vw_maritime_trade_analysis[[#This Row],[Departure_Date]])/3,0)</f>
        <v>Q3</v>
      </c>
      <c r="K192" t="str">
        <f>TEXT(vw_maritime_trade_analysis[[#This Row],[Departure_Date]],"mmmm")</f>
        <v>July</v>
      </c>
      <c r="L192">
        <v>7808669.5</v>
      </c>
      <c r="M192">
        <v>437615.21875</v>
      </c>
      <c r="N192">
        <v>182802.390625</v>
      </c>
      <c r="O192">
        <v>14680.2998046875</v>
      </c>
      <c r="P192">
        <v>8371.1298828125</v>
      </c>
      <c r="Q192">
        <v>2985688.5</v>
      </c>
      <c r="R192">
        <f t="shared" si="2"/>
        <v>0.3823555984793568</v>
      </c>
    </row>
    <row r="193" spans="1:18" x14ac:dyDescent="0.25">
      <c r="A193" t="s">
        <v>538</v>
      </c>
      <c r="B193" t="s">
        <v>65</v>
      </c>
      <c r="C193" t="s">
        <v>66</v>
      </c>
      <c r="D193" t="s">
        <v>245</v>
      </c>
      <c r="E193" t="s">
        <v>184</v>
      </c>
      <c r="F193" t="s">
        <v>230</v>
      </c>
      <c r="G193" s="1">
        <v>44567</v>
      </c>
      <c r="H193" s="1">
        <v>44579</v>
      </c>
      <c r="I193">
        <f>YEAR((vw_maritime_trade_analysis[[#This Row],[Departure_Date]]))</f>
        <v>2022</v>
      </c>
      <c r="J193" t="str">
        <f>"Q"&amp;ROUNDUP(MONTH(vw_maritime_trade_analysis[[#This Row],[Departure_Date]])/3,0)</f>
        <v>Q1</v>
      </c>
      <c r="K193" t="str">
        <f>TEXT(vw_maritime_trade_analysis[[#This Row],[Departure_Date]],"mmmm")</f>
        <v>January</v>
      </c>
      <c r="L193">
        <v>3221862</v>
      </c>
      <c r="M193">
        <v>257226.8125</v>
      </c>
      <c r="N193">
        <v>208401.1875</v>
      </c>
      <c r="O193">
        <v>6637.0400390625</v>
      </c>
      <c r="P193">
        <v>46456.4609375</v>
      </c>
      <c r="Q193">
        <v>651305.875</v>
      </c>
      <c r="R193">
        <f t="shared" si="2"/>
        <v>0.20215200868317762</v>
      </c>
    </row>
    <row r="194" spans="1:18" x14ac:dyDescent="0.25">
      <c r="A194" t="s">
        <v>539</v>
      </c>
      <c r="B194" t="s">
        <v>65</v>
      </c>
      <c r="C194" t="s">
        <v>50</v>
      </c>
      <c r="D194" t="s">
        <v>120</v>
      </c>
      <c r="E194" t="s">
        <v>92</v>
      </c>
      <c r="F194" t="s">
        <v>196</v>
      </c>
      <c r="G194" s="1">
        <v>44060</v>
      </c>
      <c r="H194" s="1">
        <v>44072</v>
      </c>
      <c r="I194">
        <f>YEAR((vw_maritime_trade_analysis[[#This Row],[Departure_Date]]))</f>
        <v>2020</v>
      </c>
      <c r="J194" t="str">
        <f>"Q"&amp;ROUNDUP(MONTH(vw_maritime_trade_analysis[[#This Row],[Departure_Date]])/3,0)</f>
        <v>Q3</v>
      </c>
      <c r="K194" t="str">
        <f>TEXT(vw_maritime_trade_analysis[[#This Row],[Departure_Date]],"mmmm")</f>
        <v>August</v>
      </c>
      <c r="L194">
        <v>25093320</v>
      </c>
      <c r="M194">
        <v>143254.9375</v>
      </c>
      <c r="N194">
        <v>225406.328125</v>
      </c>
      <c r="O194">
        <v>61478.62890625</v>
      </c>
      <c r="P194">
        <v>44588.12109375</v>
      </c>
      <c r="Q194">
        <v>1852622</v>
      </c>
      <c r="R194">
        <f t="shared" ref="R194:R257" si="3">Q194/L194</f>
        <v>7.3829290026190236E-2</v>
      </c>
    </row>
    <row r="195" spans="1:18" x14ac:dyDescent="0.25">
      <c r="A195" t="s">
        <v>541</v>
      </c>
      <c r="B195" t="s">
        <v>49</v>
      </c>
      <c r="C195" t="s">
        <v>134</v>
      </c>
      <c r="D195" t="s">
        <v>135</v>
      </c>
      <c r="E195" t="s">
        <v>131</v>
      </c>
      <c r="F195" t="s">
        <v>56</v>
      </c>
      <c r="G195" s="1">
        <v>45847</v>
      </c>
      <c r="H195" s="1">
        <v>45876</v>
      </c>
      <c r="I195">
        <f>YEAR((vw_maritime_trade_analysis[[#This Row],[Departure_Date]]))</f>
        <v>2025</v>
      </c>
      <c r="J195" t="str">
        <f>"Q"&amp;ROUNDUP(MONTH(vw_maritime_trade_analysis[[#This Row],[Departure_Date]])/3,0)</f>
        <v>Q3</v>
      </c>
      <c r="K195" t="str">
        <f>TEXT(vw_maritime_trade_analysis[[#This Row],[Departure_Date]],"mmmm")</f>
        <v>July</v>
      </c>
      <c r="L195">
        <v>1854689.375</v>
      </c>
      <c r="M195">
        <v>256797.796875</v>
      </c>
      <c r="N195">
        <v>133118.34375</v>
      </c>
      <c r="O195">
        <v>4581.080078125</v>
      </c>
      <c r="P195">
        <v>14275.1298828125</v>
      </c>
      <c r="Q195">
        <v>563368.5</v>
      </c>
      <c r="R195">
        <f t="shared" si="3"/>
        <v>0.30375355981106</v>
      </c>
    </row>
    <row r="196" spans="1:18" x14ac:dyDescent="0.25">
      <c r="A196" t="s">
        <v>543</v>
      </c>
      <c r="B196" t="s">
        <v>49</v>
      </c>
      <c r="C196" t="s">
        <v>50</v>
      </c>
      <c r="D196" t="s">
        <v>145</v>
      </c>
      <c r="E196" t="s">
        <v>71</v>
      </c>
      <c r="F196" t="s">
        <v>56</v>
      </c>
      <c r="G196" s="1">
        <v>45156</v>
      </c>
      <c r="H196" s="1">
        <v>45162</v>
      </c>
      <c r="I196">
        <f>YEAR((vw_maritime_trade_analysis[[#This Row],[Departure_Date]]))</f>
        <v>2023</v>
      </c>
      <c r="J196" t="str">
        <f>"Q"&amp;ROUNDUP(MONTH(vw_maritime_trade_analysis[[#This Row],[Departure_Date]])/3,0)</f>
        <v>Q3</v>
      </c>
      <c r="K196" t="str">
        <f>TEXT(vw_maritime_trade_analysis[[#This Row],[Departure_Date]],"mmmm")</f>
        <v>August</v>
      </c>
      <c r="L196">
        <v>57665264</v>
      </c>
      <c r="M196">
        <v>132189.734375</v>
      </c>
      <c r="N196">
        <v>206319.546875</v>
      </c>
      <c r="O196">
        <v>89957.8125</v>
      </c>
      <c r="P196">
        <v>0</v>
      </c>
      <c r="Q196">
        <v>1869135.25</v>
      </c>
      <c r="R196">
        <f t="shared" si="3"/>
        <v>3.2413538417165662E-2</v>
      </c>
    </row>
    <row r="197" spans="1:18" x14ac:dyDescent="0.25">
      <c r="A197" t="s">
        <v>545</v>
      </c>
      <c r="B197" t="s">
        <v>65</v>
      </c>
      <c r="C197" t="s">
        <v>50</v>
      </c>
      <c r="D197" t="s">
        <v>223</v>
      </c>
      <c r="E197" t="s">
        <v>92</v>
      </c>
      <c r="F197" t="s">
        <v>146</v>
      </c>
      <c r="G197" s="1">
        <v>44389</v>
      </c>
      <c r="H197" s="1">
        <v>44399</v>
      </c>
      <c r="I197">
        <f>YEAR((vw_maritime_trade_analysis[[#This Row],[Departure_Date]]))</f>
        <v>2021</v>
      </c>
      <c r="J197" t="str">
        <f>"Q"&amp;ROUNDUP(MONTH(vw_maritime_trade_analysis[[#This Row],[Departure_Date]])/3,0)</f>
        <v>Q3</v>
      </c>
      <c r="K197" t="str">
        <f>TEXT(vw_maritime_trade_analysis[[#This Row],[Departure_Date]],"mmmm")</f>
        <v>July</v>
      </c>
      <c r="L197">
        <v>36309844</v>
      </c>
      <c r="M197">
        <v>288315.34375</v>
      </c>
      <c r="N197">
        <v>133824.03125</v>
      </c>
      <c r="O197">
        <v>39214.62890625</v>
      </c>
      <c r="P197">
        <v>33410.26171875</v>
      </c>
      <c r="Q197">
        <v>3149838</v>
      </c>
      <c r="R197">
        <f t="shared" si="3"/>
        <v>8.6748871738474009E-2</v>
      </c>
    </row>
    <row r="198" spans="1:18" x14ac:dyDescent="0.25">
      <c r="A198" t="s">
        <v>547</v>
      </c>
      <c r="B198" t="s">
        <v>65</v>
      </c>
      <c r="C198" t="s">
        <v>134</v>
      </c>
      <c r="D198" t="s">
        <v>135</v>
      </c>
      <c r="E198" t="s">
        <v>56</v>
      </c>
      <c r="F198" t="s">
        <v>71</v>
      </c>
      <c r="G198" s="1">
        <v>45037</v>
      </c>
      <c r="H198" s="1">
        <v>45053</v>
      </c>
      <c r="I198">
        <f>YEAR((vw_maritime_trade_analysis[[#This Row],[Departure_Date]]))</f>
        <v>2023</v>
      </c>
      <c r="J198" t="str">
        <f>"Q"&amp;ROUNDUP(MONTH(vw_maritime_trade_analysis[[#This Row],[Departure_Date]])/3,0)</f>
        <v>Q2</v>
      </c>
      <c r="K198" t="str">
        <f>TEXT(vw_maritime_trade_analysis[[#This Row],[Departure_Date]],"mmmm")</f>
        <v>April</v>
      </c>
      <c r="L198">
        <v>9152756</v>
      </c>
      <c r="M198">
        <v>131628.09375</v>
      </c>
      <c r="N198">
        <v>52685.87109375</v>
      </c>
      <c r="O198">
        <v>24712.439453125</v>
      </c>
      <c r="P198">
        <v>0</v>
      </c>
      <c r="Q198">
        <v>692143</v>
      </c>
      <c r="R198">
        <f t="shared" si="3"/>
        <v>7.5621266425107372E-2</v>
      </c>
    </row>
    <row r="199" spans="1:18" x14ac:dyDescent="0.25">
      <c r="A199" t="s">
        <v>549</v>
      </c>
      <c r="B199" t="s">
        <v>65</v>
      </c>
      <c r="C199" t="s">
        <v>50</v>
      </c>
      <c r="D199" t="s">
        <v>51</v>
      </c>
      <c r="E199" t="s">
        <v>100</v>
      </c>
      <c r="F199" t="s">
        <v>196</v>
      </c>
      <c r="G199" s="1">
        <v>45187</v>
      </c>
      <c r="H199" s="1">
        <v>45194</v>
      </c>
      <c r="I199">
        <f>YEAR((vw_maritime_trade_analysis[[#This Row],[Departure_Date]]))</f>
        <v>2023</v>
      </c>
      <c r="J199" t="str">
        <f>"Q"&amp;ROUNDUP(MONTH(vw_maritime_trade_analysis[[#This Row],[Departure_Date]])/3,0)</f>
        <v>Q3</v>
      </c>
      <c r="K199" t="str">
        <f>TEXT(vw_maritime_trade_analysis[[#This Row],[Departure_Date]],"mmmm")</f>
        <v>September</v>
      </c>
      <c r="L199">
        <v>14452267</v>
      </c>
      <c r="M199">
        <v>122202.6796875</v>
      </c>
      <c r="N199">
        <v>98253.7578125</v>
      </c>
      <c r="O199">
        <v>24135.2890625</v>
      </c>
      <c r="P199">
        <v>14097.6298828125</v>
      </c>
      <c r="Q199">
        <v>2166498.75</v>
      </c>
      <c r="R199">
        <f t="shared" si="3"/>
        <v>0.14990719103099881</v>
      </c>
    </row>
    <row r="200" spans="1:18" x14ac:dyDescent="0.25">
      <c r="A200" t="s">
        <v>551</v>
      </c>
      <c r="B200" t="s">
        <v>65</v>
      </c>
      <c r="C200" t="s">
        <v>50</v>
      </c>
      <c r="D200" t="s">
        <v>423</v>
      </c>
      <c r="E200" t="s">
        <v>128</v>
      </c>
      <c r="F200" t="s">
        <v>159</v>
      </c>
      <c r="G200" s="1">
        <v>44273</v>
      </c>
      <c r="H200" s="1">
        <v>44278</v>
      </c>
      <c r="I200">
        <f>YEAR((vw_maritime_trade_analysis[[#This Row],[Departure_Date]]))</f>
        <v>2021</v>
      </c>
      <c r="J200" t="str">
        <f>"Q"&amp;ROUNDUP(MONTH(vw_maritime_trade_analysis[[#This Row],[Departure_Date]])/3,0)</f>
        <v>Q1</v>
      </c>
      <c r="K200" t="str">
        <f>TEXT(vw_maritime_trade_analysis[[#This Row],[Departure_Date]],"mmmm")</f>
        <v>March</v>
      </c>
      <c r="L200">
        <v>32181940</v>
      </c>
      <c r="M200">
        <v>47712.19140625</v>
      </c>
      <c r="N200">
        <v>142112.6875</v>
      </c>
      <c r="O200">
        <v>27354.650390625</v>
      </c>
      <c r="P200">
        <v>26535.0390625</v>
      </c>
      <c r="Q200">
        <v>2023220.25</v>
      </c>
      <c r="R200">
        <f t="shared" si="3"/>
        <v>6.2868187871831224E-2</v>
      </c>
    </row>
    <row r="201" spans="1:18" x14ac:dyDescent="0.25">
      <c r="A201" t="s">
        <v>553</v>
      </c>
      <c r="B201" t="s">
        <v>49</v>
      </c>
      <c r="C201" t="s">
        <v>134</v>
      </c>
      <c r="D201" t="s">
        <v>135</v>
      </c>
      <c r="E201" t="s">
        <v>131</v>
      </c>
      <c r="F201" t="s">
        <v>128</v>
      </c>
      <c r="G201" s="1">
        <v>44132</v>
      </c>
      <c r="H201" s="1">
        <v>44145</v>
      </c>
      <c r="I201">
        <f>YEAR((vw_maritime_trade_analysis[[#This Row],[Departure_Date]]))</f>
        <v>2020</v>
      </c>
      <c r="J201" t="str">
        <f>"Q"&amp;ROUNDUP(MONTH(vw_maritime_trade_analysis[[#This Row],[Departure_Date]])/3,0)</f>
        <v>Q4</v>
      </c>
      <c r="K201" t="str">
        <f>TEXT(vw_maritime_trade_analysis[[#This Row],[Departure_Date]],"mmmm")</f>
        <v>October</v>
      </c>
      <c r="L201">
        <v>1873050.625</v>
      </c>
      <c r="M201">
        <v>326359.8125</v>
      </c>
      <c r="N201">
        <v>225483.5625</v>
      </c>
      <c r="O201">
        <v>3596.260009765625</v>
      </c>
      <c r="P201">
        <v>28384.740234375</v>
      </c>
      <c r="Q201">
        <v>718200.5</v>
      </c>
      <c r="R201">
        <f t="shared" si="3"/>
        <v>0.38343891532563357</v>
      </c>
    </row>
    <row r="202" spans="1:18" x14ac:dyDescent="0.25">
      <c r="A202" t="s">
        <v>555</v>
      </c>
      <c r="B202" t="s">
        <v>49</v>
      </c>
      <c r="C202" t="s">
        <v>66</v>
      </c>
      <c r="D202" t="s">
        <v>245</v>
      </c>
      <c r="E202" t="s">
        <v>121</v>
      </c>
      <c r="F202" t="s">
        <v>56</v>
      </c>
      <c r="G202" s="1">
        <v>44506</v>
      </c>
      <c r="H202" s="1">
        <v>44537</v>
      </c>
      <c r="I202">
        <f>YEAR((vw_maritime_trade_analysis[[#This Row],[Departure_Date]]))</f>
        <v>2021</v>
      </c>
      <c r="J202" t="str">
        <f>"Q"&amp;ROUNDUP(MONTH(vw_maritime_trade_analysis[[#This Row],[Departure_Date]])/3,0)</f>
        <v>Q4</v>
      </c>
      <c r="K202" t="str">
        <f>TEXT(vw_maritime_trade_analysis[[#This Row],[Departure_Date]],"mmmm")</f>
        <v>November</v>
      </c>
      <c r="L202">
        <v>5033735</v>
      </c>
      <c r="M202">
        <v>282317.15625</v>
      </c>
      <c r="N202">
        <v>211487.65625</v>
      </c>
      <c r="O202">
        <v>15856.259765625</v>
      </c>
      <c r="P202">
        <v>21097.560546875</v>
      </c>
      <c r="Q202">
        <v>596015.6875</v>
      </c>
      <c r="R202">
        <f t="shared" si="3"/>
        <v>0.11840426393125582</v>
      </c>
    </row>
    <row r="203" spans="1:18" x14ac:dyDescent="0.25">
      <c r="A203" t="s">
        <v>557</v>
      </c>
      <c r="B203" t="s">
        <v>65</v>
      </c>
      <c r="C203" t="s">
        <v>50</v>
      </c>
      <c r="D203" t="s">
        <v>51</v>
      </c>
      <c r="E203" t="s">
        <v>92</v>
      </c>
      <c r="F203" t="s">
        <v>164</v>
      </c>
      <c r="G203" s="1">
        <v>44223</v>
      </c>
      <c r="H203" s="1">
        <v>44229</v>
      </c>
      <c r="I203">
        <f>YEAR((vw_maritime_trade_analysis[[#This Row],[Departure_Date]]))</f>
        <v>2021</v>
      </c>
      <c r="J203" t="str">
        <f>"Q"&amp;ROUNDUP(MONTH(vw_maritime_trade_analysis[[#This Row],[Departure_Date]])/3,0)</f>
        <v>Q1</v>
      </c>
      <c r="K203" t="str">
        <f>TEXT(vw_maritime_trade_analysis[[#This Row],[Departure_Date]],"mmmm")</f>
        <v>January</v>
      </c>
      <c r="L203">
        <v>16277829</v>
      </c>
      <c r="M203">
        <v>145280.78125</v>
      </c>
      <c r="N203">
        <v>221177.359375</v>
      </c>
      <c r="O203">
        <v>26532.859375</v>
      </c>
      <c r="P203">
        <v>18513.9296875</v>
      </c>
      <c r="Q203">
        <v>9163171</v>
      </c>
      <c r="R203">
        <f t="shared" si="3"/>
        <v>0.56292340950381037</v>
      </c>
    </row>
    <row r="204" spans="1:18" x14ac:dyDescent="0.25">
      <c r="A204" t="s">
        <v>559</v>
      </c>
      <c r="B204" t="s">
        <v>49</v>
      </c>
      <c r="C204" t="s">
        <v>50</v>
      </c>
      <c r="D204" t="s">
        <v>423</v>
      </c>
      <c r="E204" t="s">
        <v>154</v>
      </c>
      <c r="F204" t="s">
        <v>82</v>
      </c>
      <c r="G204" s="1">
        <v>44530</v>
      </c>
      <c r="H204" s="1">
        <v>44544</v>
      </c>
      <c r="I204">
        <f>YEAR((vw_maritime_trade_analysis[[#This Row],[Departure_Date]]))</f>
        <v>2021</v>
      </c>
      <c r="J204" t="str">
        <f>"Q"&amp;ROUNDUP(MONTH(vw_maritime_trade_analysis[[#This Row],[Departure_Date]])/3,0)</f>
        <v>Q4</v>
      </c>
      <c r="K204" t="str">
        <f>TEXT(vw_maritime_trade_analysis[[#This Row],[Departure_Date]],"mmmm")</f>
        <v>November</v>
      </c>
      <c r="L204">
        <v>22493036</v>
      </c>
      <c r="M204">
        <v>143093.40625</v>
      </c>
      <c r="N204">
        <v>102545.3203125</v>
      </c>
      <c r="O204">
        <v>56007.66015625</v>
      </c>
      <c r="P204">
        <v>4106.89013671875</v>
      </c>
      <c r="Q204">
        <v>1563394.375</v>
      </c>
      <c r="R204">
        <f t="shared" si="3"/>
        <v>6.9505707233118733E-2</v>
      </c>
    </row>
    <row r="205" spans="1:18" x14ac:dyDescent="0.25">
      <c r="A205" t="s">
        <v>560</v>
      </c>
      <c r="B205" t="s">
        <v>65</v>
      </c>
      <c r="C205" t="s">
        <v>78</v>
      </c>
      <c r="D205" t="s">
        <v>105</v>
      </c>
      <c r="E205" t="s">
        <v>82</v>
      </c>
      <c r="F205" t="s">
        <v>93</v>
      </c>
      <c r="G205" s="1">
        <v>44909</v>
      </c>
      <c r="H205" s="1">
        <v>44930</v>
      </c>
      <c r="I205">
        <f>YEAR((vw_maritime_trade_analysis[[#This Row],[Departure_Date]]))</f>
        <v>2022</v>
      </c>
      <c r="J205" t="str">
        <f>"Q"&amp;ROUNDUP(MONTH(vw_maritime_trade_analysis[[#This Row],[Departure_Date]])/3,0)</f>
        <v>Q4</v>
      </c>
      <c r="K205" t="str">
        <f>TEXT(vw_maritime_trade_analysis[[#This Row],[Departure_Date]],"mmmm")</f>
        <v>December</v>
      </c>
      <c r="L205">
        <v>18580626</v>
      </c>
      <c r="M205">
        <v>195891.015625</v>
      </c>
      <c r="N205">
        <v>152172.6875</v>
      </c>
      <c r="O205">
        <v>43850.28125</v>
      </c>
      <c r="P205">
        <v>0</v>
      </c>
      <c r="Q205">
        <v>1946238</v>
      </c>
      <c r="R205">
        <f t="shared" si="3"/>
        <v>0.10474555593552122</v>
      </c>
    </row>
    <row r="206" spans="1:18" x14ac:dyDescent="0.25">
      <c r="A206" t="s">
        <v>562</v>
      </c>
      <c r="B206" t="s">
        <v>49</v>
      </c>
      <c r="C206" t="s">
        <v>134</v>
      </c>
      <c r="D206" t="s">
        <v>135</v>
      </c>
      <c r="E206" t="s">
        <v>83</v>
      </c>
      <c r="F206" t="s">
        <v>82</v>
      </c>
      <c r="G206" s="1">
        <v>45971</v>
      </c>
      <c r="H206" s="1">
        <v>45996</v>
      </c>
      <c r="I206">
        <f>YEAR((vw_maritime_trade_analysis[[#This Row],[Departure_Date]]))</f>
        <v>2025</v>
      </c>
      <c r="J206" t="str">
        <f>"Q"&amp;ROUNDUP(MONTH(vw_maritime_trade_analysis[[#This Row],[Departure_Date]])/3,0)</f>
        <v>Q4</v>
      </c>
      <c r="K206" t="str">
        <f>TEXT(vw_maritime_trade_analysis[[#This Row],[Departure_Date]],"mmmm")</f>
        <v>November</v>
      </c>
      <c r="L206">
        <v>15169198</v>
      </c>
      <c r="M206">
        <v>268775.5</v>
      </c>
      <c r="N206">
        <v>155331.5</v>
      </c>
      <c r="O206">
        <v>16837.810546875</v>
      </c>
      <c r="P206">
        <v>40167.23046875</v>
      </c>
      <c r="Q206">
        <v>980005.0625</v>
      </c>
      <c r="R206">
        <f t="shared" si="3"/>
        <v>6.4604935771818653E-2</v>
      </c>
    </row>
    <row r="207" spans="1:18" x14ac:dyDescent="0.25">
      <c r="A207" t="s">
        <v>564</v>
      </c>
      <c r="B207" t="s">
        <v>49</v>
      </c>
      <c r="C207" t="s">
        <v>50</v>
      </c>
      <c r="D207" t="s">
        <v>51</v>
      </c>
      <c r="E207" t="s">
        <v>174</v>
      </c>
      <c r="F207" t="s">
        <v>100</v>
      </c>
      <c r="G207" s="1">
        <v>45670</v>
      </c>
      <c r="H207" s="1">
        <v>45680</v>
      </c>
      <c r="I207">
        <f>YEAR((vw_maritime_trade_analysis[[#This Row],[Departure_Date]]))</f>
        <v>2025</v>
      </c>
      <c r="J207" t="str">
        <f>"Q"&amp;ROUNDUP(MONTH(vw_maritime_trade_analysis[[#This Row],[Departure_Date]])/3,0)</f>
        <v>Q1</v>
      </c>
      <c r="K207" t="str">
        <f>TEXT(vw_maritime_trade_analysis[[#This Row],[Departure_Date]],"mmmm")</f>
        <v>January</v>
      </c>
      <c r="L207">
        <v>16104377</v>
      </c>
      <c r="M207">
        <v>317751.46875</v>
      </c>
      <c r="N207">
        <v>33088.33984375</v>
      </c>
      <c r="O207">
        <v>41549.2890625</v>
      </c>
      <c r="P207">
        <v>26796.220703125</v>
      </c>
      <c r="Q207">
        <v>7367470.5</v>
      </c>
      <c r="R207">
        <f t="shared" si="3"/>
        <v>0.45748249062972135</v>
      </c>
    </row>
    <row r="208" spans="1:18" x14ac:dyDescent="0.25">
      <c r="A208" t="s">
        <v>566</v>
      </c>
      <c r="B208" t="s">
        <v>49</v>
      </c>
      <c r="C208" t="s">
        <v>78</v>
      </c>
      <c r="D208" t="s">
        <v>315</v>
      </c>
      <c r="E208" t="s">
        <v>83</v>
      </c>
      <c r="F208" t="s">
        <v>184</v>
      </c>
      <c r="G208" s="1">
        <v>46109</v>
      </c>
      <c r="H208" s="1">
        <v>46128</v>
      </c>
      <c r="I208">
        <f>YEAR((vw_maritime_trade_analysis[[#This Row],[Departure_Date]]))</f>
        <v>2026</v>
      </c>
      <c r="J208" t="str">
        <f>"Q"&amp;ROUNDUP(MONTH(vw_maritime_trade_analysis[[#This Row],[Departure_Date]])/3,0)</f>
        <v>Q1</v>
      </c>
      <c r="K208" t="str">
        <f>TEXT(vw_maritime_trade_analysis[[#This Row],[Departure_Date]],"mmmm")</f>
        <v>March</v>
      </c>
      <c r="L208">
        <v>29421844</v>
      </c>
      <c r="M208">
        <v>222405.453125</v>
      </c>
      <c r="N208">
        <v>66398.171875</v>
      </c>
      <c r="O208">
        <v>76496.7890625</v>
      </c>
      <c r="P208">
        <v>0</v>
      </c>
      <c r="Q208">
        <v>1181813.875</v>
      </c>
      <c r="R208">
        <f t="shared" si="3"/>
        <v>4.0167906369158915E-2</v>
      </c>
    </row>
    <row r="209" spans="1:18" x14ac:dyDescent="0.25">
      <c r="A209" t="s">
        <v>568</v>
      </c>
      <c r="B209" t="s">
        <v>49</v>
      </c>
      <c r="C209" t="s">
        <v>239</v>
      </c>
      <c r="D209" t="s">
        <v>240</v>
      </c>
      <c r="E209" t="s">
        <v>164</v>
      </c>
      <c r="F209" t="s">
        <v>226</v>
      </c>
      <c r="G209" s="1">
        <v>44241</v>
      </c>
      <c r="H209" s="1">
        <v>44251</v>
      </c>
      <c r="I209">
        <f>YEAR((vw_maritime_trade_analysis[[#This Row],[Departure_Date]]))</f>
        <v>2021</v>
      </c>
      <c r="J209" t="str">
        <f>"Q"&amp;ROUNDUP(MONTH(vw_maritime_trade_analysis[[#This Row],[Departure_Date]])/3,0)</f>
        <v>Q1</v>
      </c>
      <c r="K209" t="str">
        <f>TEXT(vw_maritime_trade_analysis[[#This Row],[Departure_Date]],"mmmm")</f>
        <v>February</v>
      </c>
      <c r="L209">
        <v>13036258</v>
      </c>
      <c r="M209">
        <v>330353.59375</v>
      </c>
      <c r="N209">
        <v>145974.234375</v>
      </c>
      <c r="O209">
        <v>41716.01953125</v>
      </c>
      <c r="P209">
        <v>12673.419921875</v>
      </c>
      <c r="Q209">
        <v>795428.25</v>
      </c>
      <c r="R209">
        <f t="shared" si="3"/>
        <v>6.1016608446994532E-2</v>
      </c>
    </row>
    <row r="210" spans="1:18" x14ac:dyDescent="0.25">
      <c r="A210" t="s">
        <v>570</v>
      </c>
      <c r="B210" t="s">
        <v>49</v>
      </c>
      <c r="C210" t="s">
        <v>112</v>
      </c>
      <c r="D210" t="s">
        <v>343</v>
      </c>
      <c r="E210" t="s">
        <v>159</v>
      </c>
      <c r="F210" t="s">
        <v>184</v>
      </c>
      <c r="G210" s="1">
        <v>45476</v>
      </c>
      <c r="H210" s="1">
        <v>45484</v>
      </c>
      <c r="I210">
        <f>YEAR((vw_maritime_trade_analysis[[#This Row],[Departure_Date]]))</f>
        <v>2024</v>
      </c>
      <c r="J210" t="str">
        <f>"Q"&amp;ROUNDUP(MONTH(vw_maritime_trade_analysis[[#This Row],[Departure_Date]])/3,0)</f>
        <v>Q3</v>
      </c>
      <c r="K210" t="str">
        <f>TEXT(vw_maritime_trade_analysis[[#This Row],[Departure_Date]],"mmmm")</f>
        <v>July</v>
      </c>
      <c r="L210">
        <v>20719752</v>
      </c>
      <c r="M210">
        <v>156121.546875</v>
      </c>
      <c r="N210">
        <v>249739.765625</v>
      </c>
      <c r="O210">
        <v>18440.580078125</v>
      </c>
      <c r="P210">
        <v>65515.8984375</v>
      </c>
      <c r="Q210">
        <v>2273120</v>
      </c>
      <c r="R210">
        <f t="shared" si="3"/>
        <v>0.10970787681242516</v>
      </c>
    </row>
    <row r="211" spans="1:18" x14ac:dyDescent="0.25">
      <c r="A211" t="s">
        <v>572</v>
      </c>
      <c r="B211" t="s">
        <v>49</v>
      </c>
      <c r="C211" t="s">
        <v>112</v>
      </c>
      <c r="D211" t="s">
        <v>343</v>
      </c>
      <c r="E211" t="s">
        <v>204</v>
      </c>
      <c r="F211" t="s">
        <v>184</v>
      </c>
      <c r="G211" s="1">
        <v>44381</v>
      </c>
      <c r="H211" s="1">
        <v>44397</v>
      </c>
      <c r="I211">
        <f>YEAR((vw_maritime_trade_analysis[[#This Row],[Departure_Date]]))</f>
        <v>2021</v>
      </c>
      <c r="J211" t="str">
        <f>"Q"&amp;ROUNDUP(MONTH(vw_maritime_trade_analysis[[#This Row],[Departure_Date]])/3,0)</f>
        <v>Q3</v>
      </c>
      <c r="K211" t="str">
        <f>TEXT(vw_maritime_trade_analysis[[#This Row],[Departure_Date]],"mmmm")</f>
        <v>July</v>
      </c>
      <c r="L211">
        <v>59544008</v>
      </c>
      <c r="M211">
        <v>463839.5625</v>
      </c>
      <c r="N211">
        <v>18379.640625</v>
      </c>
      <c r="O211">
        <v>130401.3828125</v>
      </c>
      <c r="P211">
        <v>0</v>
      </c>
      <c r="Q211">
        <v>2107735.25</v>
      </c>
      <c r="R211">
        <f t="shared" si="3"/>
        <v>3.5397940461112394E-2</v>
      </c>
    </row>
    <row r="212" spans="1:18" x14ac:dyDescent="0.25">
      <c r="A212" t="s">
        <v>574</v>
      </c>
      <c r="B212" t="s">
        <v>49</v>
      </c>
      <c r="C212" t="s">
        <v>78</v>
      </c>
      <c r="D212" t="s">
        <v>315</v>
      </c>
      <c r="E212" t="s">
        <v>127</v>
      </c>
      <c r="F212" t="s">
        <v>92</v>
      </c>
      <c r="G212" s="1">
        <v>45105</v>
      </c>
      <c r="H212" s="1">
        <v>45134</v>
      </c>
      <c r="I212">
        <f>YEAR((vw_maritime_trade_analysis[[#This Row],[Departure_Date]]))</f>
        <v>2023</v>
      </c>
      <c r="J212" t="str">
        <f>"Q"&amp;ROUNDUP(MONTH(vw_maritime_trade_analysis[[#This Row],[Departure_Date]])/3,0)</f>
        <v>Q2</v>
      </c>
      <c r="K212" t="str">
        <f>TEXT(vw_maritime_trade_analysis[[#This Row],[Departure_Date]],"mmmm")</f>
        <v>June</v>
      </c>
      <c r="L212">
        <v>55768848</v>
      </c>
      <c r="M212">
        <v>798331.5</v>
      </c>
      <c r="N212">
        <v>181238.296875</v>
      </c>
      <c r="O212">
        <v>194633.265625</v>
      </c>
      <c r="P212">
        <v>0</v>
      </c>
      <c r="Q212">
        <v>3241857.75</v>
      </c>
      <c r="R212">
        <f t="shared" si="3"/>
        <v>5.8130262077495304E-2</v>
      </c>
    </row>
    <row r="213" spans="1:18" x14ac:dyDescent="0.25">
      <c r="A213" t="s">
        <v>576</v>
      </c>
      <c r="B213" t="s">
        <v>65</v>
      </c>
      <c r="C213" t="s">
        <v>50</v>
      </c>
      <c r="D213" t="s">
        <v>139</v>
      </c>
      <c r="E213" t="s">
        <v>226</v>
      </c>
      <c r="F213" t="s">
        <v>71</v>
      </c>
      <c r="G213" s="1">
        <v>45899</v>
      </c>
      <c r="H213" s="1">
        <v>45916</v>
      </c>
      <c r="I213">
        <f>YEAR((vw_maritime_trade_analysis[[#This Row],[Departure_Date]]))</f>
        <v>2025</v>
      </c>
      <c r="J213" t="str">
        <f>"Q"&amp;ROUNDUP(MONTH(vw_maritime_trade_analysis[[#This Row],[Departure_Date]])/3,0)</f>
        <v>Q3</v>
      </c>
      <c r="K213" t="str">
        <f>TEXT(vw_maritime_trade_analysis[[#This Row],[Departure_Date]],"mmmm")</f>
        <v>August</v>
      </c>
      <c r="L213">
        <v>18158992</v>
      </c>
      <c r="M213">
        <v>182398.65625</v>
      </c>
      <c r="N213">
        <v>173574.78125</v>
      </c>
      <c r="O213">
        <v>47031.7890625</v>
      </c>
      <c r="P213">
        <v>0</v>
      </c>
      <c r="Q213">
        <v>2050312.375</v>
      </c>
      <c r="R213">
        <f t="shared" si="3"/>
        <v>0.11290893101335141</v>
      </c>
    </row>
    <row r="214" spans="1:18" x14ac:dyDescent="0.25">
      <c r="A214" t="s">
        <v>578</v>
      </c>
      <c r="B214" t="s">
        <v>65</v>
      </c>
      <c r="C214" t="s">
        <v>78</v>
      </c>
      <c r="D214" t="s">
        <v>177</v>
      </c>
      <c r="E214" t="s">
        <v>56</v>
      </c>
      <c r="F214" t="s">
        <v>164</v>
      </c>
      <c r="G214" s="1">
        <v>45414</v>
      </c>
      <c r="H214" s="1">
        <v>45422</v>
      </c>
      <c r="I214">
        <f>YEAR((vw_maritime_trade_analysis[[#This Row],[Departure_Date]]))</f>
        <v>2024</v>
      </c>
      <c r="J214" t="str">
        <f>"Q"&amp;ROUNDUP(MONTH(vw_maritime_trade_analysis[[#This Row],[Departure_Date]])/3,0)</f>
        <v>Q2</v>
      </c>
      <c r="K214" t="str">
        <f>TEXT(vw_maritime_trade_analysis[[#This Row],[Departure_Date]],"mmmm")</f>
        <v>May</v>
      </c>
      <c r="L214">
        <v>16913108</v>
      </c>
      <c r="M214">
        <v>158984.09375</v>
      </c>
      <c r="N214">
        <v>121965.421875</v>
      </c>
      <c r="O214">
        <v>49217.1484375</v>
      </c>
      <c r="P214">
        <v>23907.0703125</v>
      </c>
      <c r="Q214">
        <v>1873103.625</v>
      </c>
      <c r="R214">
        <f t="shared" si="3"/>
        <v>0.11074863502320212</v>
      </c>
    </row>
    <row r="215" spans="1:18" x14ac:dyDescent="0.25">
      <c r="A215" t="s">
        <v>579</v>
      </c>
      <c r="B215" t="s">
        <v>49</v>
      </c>
      <c r="C215" t="s">
        <v>50</v>
      </c>
      <c r="D215" t="s">
        <v>51</v>
      </c>
      <c r="E215" t="s">
        <v>93</v>
      </c>
      <c r="F215" t="s">
        <v>92</v>
      </c>
      <c r="G215" s="1">
        <v>44864</v>
      </c>
      <c r="H215" s="1">
        <v>44878</v>
      </c>
      <c r="I215">
        <f>YEAR((vw_maritime_trade_analysis[[#This Row],[Departure_Date]]))</f>
        <v>2022</v>
      </c>
      <c r="J215" t="str">
        <f>"Q"&amp;ROUNDUP(MONTH(vw_maritime_trade_analysis[[#This Row],[Departure_Date]])/3,0)</f>
        <v>Q4</v>
      </c>
      <c r="K215" t="str">
        <f>TEXT(vw_maritime_trade_analysis[[#This Row],[Departure_Date]],"mmmm")</f>
        <v>October</v>
      </c>
      <c r="L215">
        <v>6613823.5</v>
      </c>
      <c r="M215">
        <v>494539.46875</v>
      </c>
      <c r="N215">
        <v>231507.265625</v>
      </c>
      <c r="O215">
        <v>4960.3701171875</v>
      </c>
      <c r="P215">
        <v>28495.380859375</v>
      </c>
      <c r="Q215">
        <v>1781478.25</v>
      </c>
      <c r="R215">
        <f t="shared" si="3"/>
        <v>0.26935678734093826</v>
      </c>
    </row>
    <row r="216" spans="1:18" x14ac:dyDescent="0.25">
      <c r="A216" t="s">
        <v>581</v>
      </c>
      <c r="B216" t="s">
        <v>65</v>
      </c>
      <c r="C216" t="s">
        <v>50</v>
      </c>
      <c r="D216" t="s">
        <v>223</v>
      </c>
      <c r="E216" t="s">
        <v>226</v>
      </c>
      <c r="F216" t="s">
        <v>146</v>
      </c>
      <c r="G216" s="1">
        <v>44988</v>
      </c>
      <c r="H216" s="1">
        <v>45002</v>
      </c>
      <c r="I216">
        <f>YEAR((vw_maritime_trade_analysis[[#This Row],[Departure_Date]]))</f>
        <v>2023</v>
      </c>
      <c r="J216" t="str">
        <f>"Q"&amp;ROUNDUP(MONTH(vw_maritime_trade_analysis[[#This Row],[Departure_Date]])/3,0)</f>
        <v>Q1</v>
      </c>
      <c r="K216" t="str">
        <f>TEXT(vw_maritime_trade_analysis[[#This Row],[Departure_Date]],"mmmm")</f>
        <v>March</v>
      </c>
      <c r="L216">
        <v>107177648</v>
      </c>
      <c r="M216">
        <v>118558.5390625</v>
      </c>
      <c r="N216">
        <v>61213.58984375</v>
      </c>
      <c r="O216">
        <v>203637.53125</v>
      </c>
      <c r="P216">
        <v>0</v>
      </c>
      <c r="Q216">
        <v>2271735</v>
      </c>
      <c r="R216">
        <f t="shared" si="3"/>
        <v>2.1195977355278405E-2</v>
      </c>
    </row>
    <row r="217" spans="1:18" x14ac:dyDescent="0.25">
      <c r="A217" t="s">
        <v>583</v>
      </c>
      <c r="B217" t="s">
        <v>49</v>
      </c>
      <c r="C217" t="s">
        <v>50</v>
      </c>
      <c r="D217" t="s">
        <v>51</v>
      </c>
      <c r="E217" t="s">
        <v>108</v>
      </c>
      <c r="F217" t="s">
        <v>128</v>
      </c>
      <c r="G217" s="1">
        <v>45486</v>
      </c>
      <c r="H217" s="1">
        <v>45501</v>
      </c>
      <c r="I217">
        <f>YEAR((vw_maritime_trade_analysis[[#This Row],[Departure_Date]]))</f>
        <v>2024</v>
      </c>
      <c r="J217" t="str">
        <f>"Q"&amp;ROUNDUP(MONTH(vw_maritime_trade_analysis[[#This Row],[Departure_Date]])/3,0)</f>
        <v>Q3</v>
      </c>
      <c r="K217" t="str">
        <f>TEXT(vw_maritime_trade_analysis[[#This Row],[Departure_Date]],"mmmm")</f>
        <v>July</v>
      </c>
      <c r="L217">
        <v>5816307</v>
      </c>
      <c r="M217">
        <v>133100.203125</v>
      </c>
      <c r="N217">
        <v>235421.828125</v>
      </c>
      <c r="O217">
        <v>7619.35986328125</v>
      </c>
      <c r="P217">
        <v>20595.58984375</v>
      </c>
      <c r="Q217">
        <v>2594577.5</v>
      </c>
      <c r="R217">
        <f t="shared" si="3"/>
        <v>0.44608675229832262</v>
      </c>
    </row>
    <row r="218" spans="1:18" x14ac:dyDescent="0.25">
      <c r="A218" t="s">
        <v>585</v>
      </c>
      <c r="B218" t="s">
        <v>65</v>
      </c>
      <c r="C218" t="s">
        <v>78</v>
      </c>
      <c r="D218" t="s">
        <v>105</v>
      </c>
      <c r="E218" t="s">
        <v>70</v>
      </c>
      <c r="F218" t="s">
        <v>174</v>
      </c>
      <c r="G218" s="1">
        <v>45299</v>
      </c>
      <c r="H218" s="1">
        <v>45322</v>
      </c>
      <c r="I218">
        <f>YEAR((vw_maritime_trade_analysis[[#This Row],[Departure_Date]]))</f>
        <v>2024</v>
      </c>
      <c r="J218" t="str">
        <f>"Q"&amp;ROUNDUP(MONTH(vw_maritime_trade_analysis[[#This Row],[Departure_Date]])/3,0)</f>
        <v>Q1</v>
      </c>
      <c r="K218" t="str">
        <f>TEXT(vw_maritime_trade_analysis[[#This Row],[Departure_Date]],"mmmm")</f>
        <v>January</v>
      </c>
      <c r="L218">
        <v>67034668</v>
      </c>
      <c r="M218">
        <v>445273.15625</v>
      </c>
      <c r="N218">
        <v>80416.59375</v>
      </c>
      <c r="O218">
        <v>46253.921875</v>
      </c>
      <c r="P218">
        <v>0</v>
      </c>
      <c r="Q218">
        <v>2693486</v>
      </c>
      <c r="R218">
        <f t="shared" si="3"/>
        <v>4.0180492875716192E-2</v>
      </c>
    </row>
    <row r="219" spans="1:18" x14ac:dyDescent="0.25">
      <c r="A219" t="s">
        <v>587</v>
      </c>
      <c r="B219" t="s">
        <v>49</v>
      </c>
      <c r="C219" t="s">
        <v>78</v>
      </c>
      <c r="D219" t="s">
        <v>315</v>
      </c>
      <c r="E219" t="s">
        <v>131</v>
      </c>
      <c r="F219" t="s">
        <v>92</v>
      </c>
      <c r="G219" s="1">
        <v>44745</v>
      </c>
      <c r="H219" s="1">
        <v>44775</v>
      </c>
      <c r="I219">
        <f>YEAR((vw_maritime_trade_analysis[[#This Row],[Departure_Date]]))</f>
        <v>2022</v>
      </c>
      <c r="J219" t="str">
        <f>"Q"&amp;ROUNDUP(MONTH(vw_maritime_trade_analysis[[#This Row],[Departure_Date]])/3,0)</f>
        <v>Q3</v>
      </c>
      <c r="K219" t="str">
        <f>TEXT(vw_maritime_trade_analysis[[#This Row],[Departure_Date]],"mmmm")</f>
        <v>July</v>
      </c>
      <c r="L219">
        <v>28663724</v>
      </c>
      <c r="M219">
        <v>424329.1875</v>
      </c>
      <c r="N219">
        <v>128866.4296875</v>
      </c>
      <c r="O219">
        <v>26657.259765625</v>
      </c>
      <c r="P219">
        <v>33947.19140625</v>
      </c>
      <c r="Q219">
        <v>2218547.25</v>
      </c>
      <c r="R219">
        <f t="shared" si="3"/>
        <v>7.7399128250048743E-2</v>
      </c>
    </row>
    <row r="220" spans="1:18" x14ac:dyDescent="0.25">
      <c r="A220" t="s">
        <v>588</v>
      </c>
      <c r="B220" t="s">
        <v>65</v>
      </c>
      <c r="C220" t="s">
        <v>134</v>
      </c>
      <c r="D220" t="s">
        <v>135</v>
      </c>
      <c r="E220" t="s">
        <v>92</v>
      </c>
      <c r="F220" t="s">
        <v>127</v>
      </c>
      <c r="G220" s="1">
        <v>45880</v>
      </c>
      <c r="H220" s="1">
        <v>45895</v>
      </c>
      <c r="I220">
        <f>YEAR((vw_maritime_trade_analysis[[#This Row],[Departure_Date]]))</f>
        <v>2025</v>
      </c>
      <c r="J220" t="str">
        <f>"Q"&amp;ROUNDUP(MONTH(vw_maritime_trade_analysis[[#This Row],[Departure_Date]])/3,0)</f>
        <v>Q3</v>
      </c>
      <c r="K220" t="str">
        <f>TEXT(vw_maritime_trade_analysis[[#This Row],[Departure_Date]],"mmmm")</f>
        <v>August</v>
      </c>
      <c r="L220">
        <v>1767502.5</v>
      </c>
      <c r="M220">
        <v>577846.625</v>
      </c>
      <c r="N220">
        <v>28390</v>
      </c>
      <c r="O220">
        <v>3729.429931640625</v>
      </c>
      <c r="P220">
        <v>0</v>
      </c>
      <c r="Q220">
        <v>693365.5</v>
      </c>
      <c r="R220">
        <f t="shared" si="3"/>
        <v>0.39228544231196277</v>
      </c>
    </row>
    <row r="221" spans="1:18" x14ac:dyDescent="0.25">
      <c r="A221" t="s">
        <v>590</v>
      </c>
      <c r="B221" t="s">
        <v>49</v>
      </c>
      <c r="C221" t="s">
        <v>50</v>
      </c>
      <c r="D221" t="s">
        <v>145</v>
      </c>
      <c r="E221" t="s">
        <v>257</v>
      </c>
      <c r="F221" t="s">
        <v>56</v>
      </c>
      <c r="G221" s="1">
        <v>44162</v>
      </c>
      <c r="H221" s="1">
        <v>44182</v>
      </c>
      <c r="I221">
        <f>YEAR((vw_maritime_trade_analysis[[#This Row],[Departure_Date]]))</f>
        <v>2020</v>
      </c>
      <c r="J221" t="str">
        <f>"Q"&amp;ROUNDUP(MONTH(vw_maritime_trade_analysis[[#This Row],[Departure_Date]])/3,0)</f>
        <v>Q4</v>
      </c>
      <c r="K221" t="str">
        <f>TEXT(vw_maritime_trade_analysis[[#This Row],[Departure_Date]],"mmmm")</f>
        <v>November</v>
      </c>
      <c r="L221">
        <v>60930180</v>
      </c>
      <c r="M221">
        <v>171770.859375</v>
      </c>
      <c r="N221">
        <v>130753.7265625</v>
      </c>
      <c r="O221">
        <v>113330.1328125</v>
      </c>
      <c r="P221">
        <v>0</v>
      </c>
      <c r="Q221">
        <v>2292845</v>
      </c>
      <c r="R221">
        <f t="shared" si="3"/>
        <v>3.763069467380533E-2</v>
      </c>
    </row>
    <row r="222" spans="1:18" x14ac:dyDescent="0.25">
      <c r="A222" t="s">
        <v>592</v>
      </c>
      <c r="B222" t="s">
        <v>65</v>
      </c>
      <c r="C222" t="s">
        <v>50</v>
      </c>
      <c r="D222" t="s">
        <v>145</v>
      </c>
      <c r="E222" t="s">
        <v>92</v>
      </c>
      <c r="F222" t="s">
        <v>146</v>
      </c>
      <c r="G222" s="1">
        <v>45589</v>
      </c>
      <c r="H222" s="1">
        <v>45606</v>
      </c>
      <c r="I222">
        <f>YEAR((vw_maritime_trade_analysis[[#This Row],[Departure_Date]]))</f>
        <v>2024</v>
      </c>
      <c r="J222" t="str">
        <f>"Q"&amp;ROUNDUP(MONTH(vw_maritime_trade_analysis[[#This Row],[Departure_Date]])/3,0)</f>
        <v>Q4</v>
      </c>
      <c r="K222" t="str">
        <f>TEXT(vw_maritime_trade_analysis[[#This Row],[Departure_Date]],"mmmm")</f>
        <v>October</v>
      </c>
      <c r="L222">
        <v>50939840</v>
      </c>
      <c r="M222">
        <v>258030.203125</v>
      </c>
      <c r="N222">
        <v>130061.75</v>
      </c>
      <c r="O222">
        <v>68259.390625</v>
      </c>
      <c r="P222">
        <v>0</v>
      </c>
      <c r="Q222">
        <v>1839538.125</v>
      </c>
      <c r="R222">
        <f t="shared" si="3"/>
        <v>3.6111972966542491E-2</v>
      </c>
    </row>
    <row r="223" spans="1:18" x14ac:dyDescent="0.25">
      <c r="A223" t="s">
        <v>594</v>
      </c>
      <c r="B223" t="s">
        <v>49</v>
      </c>
      <c r="C223" t="s">
        <v>50</v>
      </c>
      <c r="D223" t="s">
        <v>223</v>
      </c>
      <c r="E223" t="s">
        <v>196</v>
      </c>
      <c r="F223" t="s">
        <v>70</v>
      </c>
      <c r="G223" s="1">
        <v>44850</v>
      </c>
      <c r="H223" s="1">
        <v>44862</v>
      </c>
      <c r="I223">
        <f>YEAR((vw_maritime_trade_analysis[[#This Row],[Departure_Date]]))</f>
        <v>2022</v>
      </c>
      <c r="J223" t="str">
        <f>"Q"&amp;ROUNDUP(MONTH(vw_maritime_trade_analysis[[#This Row],[Departure_Date]])/3,0)</f>
        <v>Q4</v>
      </c>
      <c r="K223" t="str">
        <f>TEXT(vw_maritime_trade_analysis[[#This Row],[Departure_Date]],"mmmm")</f>
        <v>October</v>
      </c>
      <c r="L223">
        <v>90482696</v>
      </c>
      <c r="M223">
        <v>220370.78125</v>
      </c>
      <c r="N223">
        <v>48605.26171875</v>
      </c>
      <c r="O223">
        <v>261494.984375</v>
      </c>
      <c r="P223">
        <v>27169.19921875</v>
      </c>
      <c r="Q223">
        <v>3843908.5</v>
      </c>
      <c r="R223">
        <f t="shared" si="3"/>
        <v>4.248224986576439E-2</v>
      </c>
    </row>
    <row r="224" spans="1:18" x14ac:dyDescent="0.25">
      <c r="A224" t="s">
        <v>596</v>
      </c>
      <c r="B224" t="s">
        <v>65</v>
      </c>
      <c r="C224" t="s">
        <v>66</v>
      </c>
      <c r="D224" t="s">
        <v>245</v>
      </c>
      <c r="E224" t="s">
        <v>82</v>
      </c>
      <c r="F224" t="s">
        <v>196</v>
      </c>
      <c r="G224" s="1">
        <v>44379</v>
      </c>
      <c r="H224" s="1">
        <v>44396</v>
      </c>
      <c r="I224">
        <f>YEAR((vw_maritime_trade_analysis[[#This Row],[Departure_Date]]))</f>
        <v>2021</v>
      </c>
      <c r="J224" t="str">
        <f>"Q"&amp;ROUNDUP(MONTH(vw_maritime_trade_analysis[[#This Row],[Departure_Date]])/3,0)</f>
        <v>Q3</v>
      </c>
      <c r="K224" t="str">
        <f>TEXT(vw_maritime_trade_analysis[[#This Row],[Departure_Date]],"mmmm")</f>
        <v>July</v>
      </c>
      <c r="L224">
        <v>2537816.5</v>
      </c>
      <c r="M224">
        <v>131668.875</v>
      </c>
      <c r="N224">
        <v>15153.5498046875</v>
      </c>
      <c r="O224">
        <v>4974.1201171875</v>
      </c>
      <c r="P224">
        <v>22444.08984375</v>
      </c>
      <c r="Q224">
        <v>371771.46875</v>
      </c>
      <c r="R224">
        <f t="shared" si="3"/>
        <v>0.14649265175397827</v>
      </c>
    </row>
    <row r="225" spans="1:18" x14ac:dyDescent="0.25">
      <c r="A225" t="s">
        <v>598</v>
      </c>
      <c r="B225" t="s">
        <v>65</v>
      </c>
      <c r="C225" t="s">
        <v>50</v>
      </c>
      <c r="D225" t="s">
        <v>51</v>
      </c>
      <c r="E225" t="s">
        <v>70</v>
      </c>
      <c r="F225" t="s">
        <v>83</v>
      </c>
      <c r="G225" s="1">
        <v>43984</v>
      </c>
      <c r="H225" s="1">
        <v>44001</v>
      </c>
      <c r="I225">
        <f>YEAR((vw_maritime_trade_analysis[[#This Row],[Departure_Date]]))</f>
        <v>2020</v>
      </c>
      <c r="J225" t="str">
        <f>"Q"&amp;ROUNDUP(MONTH(vw_maritime_trade_analysis[[#This Row],[Departure_Date]])/3,0)</f>
        <v>Q2</v>
      </c>
      <c r="K225" t="str">
        <f>TEXT(vw_maritime_trade_analysis[[#This Row],[Departure_Date]],"mmmm")</f>
        <v>June</v>
      </c>
      <c r="L225">
        <v>6913413.5</v>
      </c>
      <c r="M225">
        <v>342027.5625</v>
      </c>
      <c r="N225">
        <v>124580.359375</v>
      </c>
      <c r="O225">
        <v>19426.689453125</v>
      </c>
      <c r="P225">
        <v>31389.099609375</v>
      </c>
      <c r="Q225">
        <v>1562912.75</v>
      </c>
      <c r="R225">
        <f t="shared" si="3"/>
        <v>0.22606961814160256</v>
      </c>
    </row>
    <row r="226" spans="1:18" x14ac:dyDescent="0.25">
      <c r="A226" t="s">
        <v>600</v>
      </c>
      <c r="B226" t="s">
        <v>65</v>
      </c>
      <c r="C226" t="s">
        <v>50</v>
      </c>
      <c r="D226" t="s">
        <v>120</v>
      </c>
      <c r="E226" t="s">
        <v>128</v>
      </c>
      <c r="F226" t="s">
        <v>131</v>
      </c>
      <c r="G226" s="1">
        <v>44458</v>
      </c>
      <c r="H226" s="1">
        <v>44469</v>
      </c>
      <c r="I226">
        <f>YEAR((vw_maritime_trade_analysis[[#This Row],[Departure_Date]]))</f>
        <v>2021</v>
      </c>
      <c r="J226" t="str">
        <f>"Q"&amp;ROUNDUP(MONTH(vw_maritime_trade_analysis[[#This Row],[Departure_Date]])/3,0)</f>
        <v>Q3</v>
      </c>
      <c r="K226" t="str">
        <f>TEXT(vw_maritime_trade_analysis[[#This Row],[Departure_Date]],"mmmm")</f>
        <v>September</v>
      </c>
      <c r="L226">
        <v>12958654</v>
      </c>
      <c r="M226">
        <v>161353.375</v>
      </c>
      <c r="N226">
        <v>159555.34375</v>
      </c>
      <c r="O226">
        <v>12699.48046875</v>
      </c>
      <c r="P226">
        <v>10767.2197265625</v>
      </c>
      <c r="Q226">
        <v>745079.25</v>
      </c>
      <c r="R226">
        <f t="shared" si="3"/>
        <v>5.7496654359318493E-2</v>
      </c>
    </row>
    <row r="227" spans="1:18" x14ac:dyDescent="0.25">
      <c r="A227" t="s">
        <v>602</v>
      </c>
      <c r="B227" t="s">
        <v>65</v>
      </c>
      <c r="C227" t="s">
        <v>134</v>
      </c>
      <c r="D227" t="s">
        <v>135</v>
      </c>
      <c r="E227" t="s">
        <v>100</v>
      </c>
      <c r="F227" t="s">
        <v>230</v>
      </c>
      <c r="G227" s="1">
        <v>44266</v>
      </c>
      <c r="H227" s="1">
        <v>44293</v>
      </c>
      <c r="I227">
        <f>YEAR((vw_maritime_trade_analysis[[#This Row],[Departure_Date]]))</f>
        <v>2021</v>
      </c>
      <c r="J227" t="str">
        <f>"Q"&amp;ROUNDUP(MONTH(vw_maritime_trade_analysis[[#This Row],[Departure_Date]])/3,0)</f>
        <v>Q1</v>
      </c>
      <c r="K227" t="str">
        <f>TEXT(vw_maritime_trade_analysis[[#This Row],[Departure_Date]],"mmmm")</f>
        <v>March</v>
      </c>
      <c r="L227">
        <v>1059133.375</v>
      </c>
      <c r="M227">
        <v>655033.9375</v>
      </c>
      <c r="N227">
        <v>81046.6875</v>
      </c>
      <c r="O227">
        <v>2986.760009765625</v>
      </c>
      <c r="P227">
        <v>22831.91015625</v>
      </c>
      <c r="Q227">
        <v>856880.875</v>
      </c>
      <c r="R227">
        <f t="shared" si="3"/>
        <v>0.80903963110406185</v>
      </c>
    </row>
    <row r="228" spans="1:18" x14ac:dyDescent="0.25">
      <c r="A228" t="s">
        <v>604</v>
      </c>
      <c r="B228" t="s">
        <v>49</v>
      </c>
      <c r="C228" t="s">
        <v>66</v>
      </c>
      <c r="D228" t="s">
        <v>251</v>
      </c>
      <c r="E228" t="s">
        <v>154</v>
      </c>
      <c r="F228" t="s">
        <v>226</v>
      </c>
      <c r="G228" s="1">
        <v>43883</v>
      </c>
      <c r="H228" s="1">
        <v>43916</v>
      </c>
      <c r="I228">
        <f>YEAR((vw_maritime_trade_analysis[[#This Row],[Departure_Date]]))</f>
        <v>2020</v>
      </c>
      <c r="J228" t="str">
        <f>"Q"&amp;ROUNDUP(MONTH(vw_maritime_trade_analysis[[#This Row],[Departure_Date]])/3,0)</f>
        <v>Q1</v>
      </c>
      <c r="K228" t="str">
        <f>TEXT(vw_maritime_trade_analysis[[#This Row],[Departure_Date]],"mmmm")</f>
        <v>February</v>
      </c>
      <c r="L228">
        <v>25419762</v>
      </c>
      <c r="M228">
        <v>663344</v>
      </c>
      <c r="N228">
        <v>209311.765625</v>
      </c>
      <c r="O228">
        <v>33045.69140625</v>
      </c>
      <c r="P228">
        <v>40122.578125</v>
      </c>
      <c r="Q228">
        <v>4190471</v>
      </c>
      <c r="R228">
        <f t="shared" si="3"/>
        <v>0.16485091402508018</v>
      </c>
    </row>
    <row r="229" spans="1:18" x14ac:dyDescent="0.25">
      <c r="A229" t="s">
        <v>606</v>
      </c>
      <c r="B229" t="s">
        <v>65</v>
      </c>
      <c r="C229" t="s">
        <v>239</v>
      </c>
      <c r="D229" t="s">
        <v>270</v>
      </c>
      <c r="E229" t="s">
        <v>226</v>
      </c>
      <c r="F229" t="s">
        <v>174</v>
      </c>
      <c r="G229" s="1">
        <v>45732</v>
      </c>
      <c r="H229" s="1">
        <v>45738</v>
      </c>
      <c r="I229">
        <f>YEAR((vw_maritime_trade_analysis[[#This Row],[Departure_Date]]))</f>
        <v>2025</v>
      </c>
      <c r="J229" t="str">
        <f>"Q"&amp;ROUNDUP(MONTH(vw_maritime_trade_analysis[[#This Row],[Departure_Date]])/3,0)</f>
        <v>Q1</v>
      </c>
      <c r="K229" t="str">
        <f>TEXT(vw_maritime_trade_analysis[[#This Row],[Departure_Date]],"mmmm")</f>
        <v>March</v>
      </c>
      <c r="L229">
        <v>63770272</v>
      </c>
      <c r="M229">
        <v>65479.12890625</v>
      </c>
      <c r="N229">
        <v>80204.203125</v>
      </c>
      <c r="O229">
        <v>221282.84375</v>
      </c>
      <c r="P229">
        <v>10922.5400390625</v>
      </c>
      <c r="Q229">
        <v>2894103.25</v>
      </c>
      <c r="R229">
        <f t="shared" si="3"/>
        <v>4.5383266516410656E-2</v>
      </c>
    </row>
    <row r="230" spans="1:18" x14ac:dyDescent="0.25">
      <c r="A230" t="s">
        <v>608</v>
      </c>
      <c r="B230" t="s">
        <v>65</v>
      </c>
      <c r="C230" t="s">
        <v>50</v>
      </c>
      <c r="D230" t="s">
        <v>51</v>
      </c>
      <c r="E230" t="s">
        <v>226</v>
      </c>
      <c r="F230" t="s">
        <v>196</v>
      </c>
      <c r="G230" s="1">
        <v>45623</v>
      </c>
      <c r="H230" s="1">
        <v>45636</v>
      </c>
      <c r="I230">
        <f>YEAR((vw_maritime_trade_analysis[[#This Row],[Departure_Date]]))</f>
        <v>2024</v>
      </c>
      <c r="J230" t="str">
        <f>"Q"&amp;ROUNDUP(MONTH(vw_maritime_trade_analysis[[#This Row],[Departure_Date]])/3,0)</f>
        <v>Q4</v>
      </c>
      <c r="K230" t="str">
        <f>TEXT(vw_maritime_trade_analysis[[#This Row],[Departure_Date]],"mmmm")</f>
        <v>November</v>
      </c>
      <c r="L230">
        <v>5814765</v>
      </c>
      <c r="M230">
        <v>204499.234375</v>
      </c>
      <c r="N230">
        <v>234838.859375</v>
      </c>
      <c r="O230">
        <v>19770.19921875</v>
      </c>
      <c r="P230">
        <v>0</v>
      </c>
      <c r="Q230">
        <v>1761955</v>
      </c>
      <c r="R230">
        <f t="shared" si="3"/>
        <v>0.30301396531072194</v>
      </c>
    </row>
    <row r="231" spans="1:18" x14ac:dyDescent="0.25">
      <c r="A231" t="s">
        <v>610</v>
      </c>
      <c r="B231" t="s">
        <v>49</v>
      </c>
      <c r="C231" t="s">
        <v>50</v>
      </c>
      <c r="D231" t="s">
        <v>51</v>
      </c>
      <c r="E231" t="s">
        <v>140</v>
      </c>
      <c r="F231" t="s">
        <v>92</v>
      </c>
      <c r="G231" s="1">
        <v>44071</v>
      </c>
      <c r="H231" s="1">
        <v>44081</v>
      </c>
      <c r="I231">
        <f>YEAR((vw_maritime_trade_analysis[[#This Row],[Departure_Date]]))</f>
        <v>2020</v>
      </c>
      <c r="J231" t="str">
        <f>"Q"&amp;ROUNDUP(MONTH(vw_maritime_trade_analysis[[#This Row],[Departure_Date]])/3,0)</f>
        <v>Q3</v>
      </c>
      <c r="K231" t="str">
        <f>TEXT(vw_maritime_trade_analysis[[#This Row],[Departure_Date]],"mmmm")</f>
        <v>August</v>
      </c>
      <c r="L231">
        <v>7727837</v>
      </c>
      <c r="M231">
        <v>218891.125</v>
      </c>
      <c r="N231">
        <v>150804.40625</v>
      </c>
      <c r="O231">
        <v>19242.310546875</v>
      </c>
      <c r="P231">
        <v>0</v>
      </c>
      <c r="Q231">
        <v>2672162.5</v>
      </c>
      <c r="R231">
        <f t="shared" si="3"/>
        <v>0.34578401433674133</v>
      </c>
    </row>
    <row r="232" spans="1:18" x14ac:dyDescent="0.25">
      <c r="A232" t="s">
        <v>612</v>
      </c>
      <c r="B232" t="s">
        <v>65</v>
      </c>
      <c r="C232" t="s">
        <v>66</v>
      </c>
      <c r="D232" t="s">
        <v>248</v>
      </c>
      <c r="E232" t="s">
        <v>70</v>
      </c>
      <c r="F232" t="s">
        <v>257</v>
      </c>
      <c r="G232" s="1">
        <v>44019</v>
      </c>
      <c r="H232" s="1">
        <v>44033</v>
      </c>
      <c r="I232">
        <f>YEAR((vw_maritime_trade_analysis[[#This Row],[Departure_Date]]))</f>
        <v>2020</v>
      </c>
      <c r="J232" t="str">
        <f>"Q"&amp;ROUNDUP(MONTH(vw_maritime_trade_analysis[[#This Row],[Departure_Date]])/3,0)</f>
        <v>Q3</v>
      </c>
      <c r="K232" t="str">
        <f>TEXT(vw_maritime_trade_analysis[[#This Row],[Departure_Date]],"mmmm")</f>
        <v>July</v>
      </c>
      <c r="L232">
        <v>48532692</v>
      </c>
      <c r="M232">
        <v>222426.546875</v>
      </c>
      <c r="N232">
        <v>78833.796875</v>
      </c>
      <c r="O232">
        <v>66004.4609375</v>
      </c>
      <c r="Q232">
        <v>7105196</v>
      </c>
      <c r="R232">
        <f t="shared" si="3"/>
        <v>0.14640020380489094</v>
      </c>
    </row>
    <row r="233" spans="1:18" x14ac:dyDescent="0.25">
      <c r="A233" t="s">
        <v>614</v>
      </c>
      <c r="B233" t="s">
        <v>65</v>
      </c>
      <c r="C233" t="s">
        <v>112</v>
      </c>
      <c r="D233" t="s">
        <v>340</v>
      </c>
      <c r="E233" t="s">
        <v>184</v>
      </c>
      <c r="F233" t="s">
        <v>159</v>
      </c>
      <c r="G233" s="1">
        <v>44849</v>
      </c>
      <c r="H233" s="1">
        <v>44871</v>
      </c>
      <c r="I233">
        <f>YEAR((vw_maritime_trade_analysis[[#This Row],[Departure_Date]]))</f>
        <v>2022</v>
      </c>
      <c r="J233" t="str">
        <f>"Q"&amp;ROUNDUP(MONTH(vw_maritime_trade_analysis[[#This Row],[Departure_Date]])/3,0)</f>
        <v>Q4</v>
      </c>
      <c r="K233" t="str">
        <f>TEXT(vw_maritime_trade_analysis[[#This Row],[Departure_Date]],"mmmm")</f>
        <v>October</v>
      </c>
      <c r="L233">
        <v>3093576.75</v>
      </c>
      <c r="M233">
        <v>327658.75</v>
      </c>
      <c r="N233">
        <v>227067.0625</v>
      </c>
      <c r="O233">
        <v>7641.1298828125</v>
      </c>
      <c r="P233">
        <v>0</v>
      </c>
      <c r="Q233">
        <v>695531.625</v>
      </c>
      <c r="R233">
        <f t="shared" si="3"/>
        <v>0.22483089356034242</v>
      </c>
    </row>
    <row r="234" spans="1:18" x14ac:dyDescent="0.25">
      <c r="A234" t="s">
        <v>616</v>
      </c>
      <c r="B234" t="s">
        <v>49</v>
      </c>
      <c r="C234" t="s">
        <v>66</v>
      </c>
      <c r="D234" t="s">
        <v>251</v>
      </c>
      <c r="E234" t="s">
        <v>127</v>
      </c>
      <c r="F234" t="s">
        <v>100</v>
      </c>
      <c r="G234" s="1">
        <v>44970</v>
      </c>
      <c r="H234" s="1">
        <v>44983</v>
      </c>
      <c r="I234">
        <f>YEAR((vw_maritime_trade_analysis[[#This Row],[Departure_Date]]))</f>
        <v>2023</v>
      </c>
      <c r="J234" t="str">
        <f>"Q"&amp;ROUNDUP(MONTH(vw_maritime_trade_analysis[[#This Row],[Departure_Date]])/3,0)</f>
        <v>Q1</v>
      </c>
      <c r="K234" t="str">
        <f>TEXT(vw_maritime_trade_analysis[[#This Row],[Departure_Date]],"mmmm")</f>
        <v>February</v>
      </c>
      <c r="L234">
        <v>21720966</v>
      </c>
      <c r="M234">
        <v>104207.7890625</v>
      </c>
      <c r="N234">
        <v>150561.484375</v>
      </c>
      <c r="O234">
        <v>53868</v>
      </c>
      <c r="P234">
        <v>0</v>
      </c>
      <c r="Q234">
        <v>1711639</v>
      </c>
      <c r="R234">
        <f t="shared" si="3"/>
        <v>7.8801237477191394E-2</v>
      </c>
    </row>
    <row r="235" spans="1:18" x14ac:dyDescent="0.25">
      <c r="A235" t="s">
        <v>617</v>
      </c>
      <c r="B235" t="s">
        <v>49</v>
      </c>
      <c r="C235" t="s">
        <v>66</v>
      </c>
      <c r="D235" t="s">
        <v>251</v>
      </c>
      <c r="E235" t="s">
        <v>159</v>
      </c>
      <c r="F235" t="s">
        <v>92</v>
      </c>
      <c r="G235" s="1">
        <v>43903</v>
      </c>
      <c r="H235" s="1">
        <v>43918</v>
      </c>
      <c r="I235">
        <f>YEAR((vw_maritime_trade_analysis[[#This Row],[Departure_Date]]))</f>
        <v>2020</v>
      </c>
      <c r="J235" t="str">
        <f>"Q"&amp;ROUNDUP(MONTH(vw_maritime_trade_analysis[[#This Row],[Departure_Date]])/3,0)</f>
        <v>Q1</v>
      </c>
      <c r="K235" t="str">
        <f>TEXT(vw_maritime_trade_analysis[[#This Row],[Departure_Date]],"mmmm")</f>
        <v>March</v>
      </c>
      <c r="L235">
        <v>77559200</v>
      </c>
      <c r="M235">
        <v>214948.4375</v>
      </c>
      <c r="N235">
        <v>246138.296875</v>
      </c>
      <c r="O235">
        <v>200102.734375</v>
      </c>
      <c r="P235">
        <v>6004.4501953125</v>
      </c>
      <c r="Q235">
        <v>2471403.5</v>
      </c>
      <c r="R235">
        <f t="shared" si="3"/>
        <v>3.186473687196361E-2</v>
      </c>
    </row>
    <row r="236" spans="1:18" x14ac:dyDescent="0.25">
      <c r="A236" t="s">
        <v>618</v>
      </c>
      <c r="B236" t="s">
        <v>65</v>
      </c>
      <c r="C236" t="s">
        <v>239</v>
      </c>
      <c r="D236" t="s">
        <v>270</v>
      </c>
      <c r="E236" t="s">
        <v>82</v>
      </c>
      <c r="F236" t="s">
        <v>257</v>
      </c>
      <c r="G236" s="1">
        <v>44053</v>
      </c>
      <c r="H236" s="1">
        <v>44065</v>
      </c>
      <c r="I236">
        <f>YEAR((vw_maritime_trade_analysis[[#This Row],[Departure_Date]]))</f>
        <v>2020</v>
      </c>
      <c r="J236" t="str">
        <f>"Q"&amp;ROUNDUP(MONTH(vw_maritime_trade_analysis[[#This Row],[Departure_Date]])/3,0)</f>
        <v>Q3</v>
      </c>
      <c r="K236" t="str">
        <f>TEXT(vw_maritime_trade_analysis[[#This Row],[Departure_Date]],"mmmm")</f>
        <v>August</v>
      </c>
      <c r="L236">
        <v>19557980</v>
      </c>
      <c r="M236">
        <v>143786.875</v>
      </c>
      <c r="N236">
        <v>207863.59375</v>
      </c>
      <c r="O236">
        <v>38138.05859375</v>
      </c>
      <c r="P236">
        <v>0</v>
      </c>
      <c r="Q236">
        <v>1364408.5</v>
      </c>
      <c r="R236">
        <f t="shared" si="3"/>
        <v>6.9762240272257151E-2</v>
      </c>
    </row>
    <row r="237" spans="1:18" x14ac:dyDescent="0.25">
      <c r="A237" t="s">
        <v>620</v>
      </c>
      <c r="B237" t="s">
        <v>65</v>
      </c>
      <c r="C237" t="s">
        <v>78</v>
      </c>
      <c r="D237" t="s">
        <v>79</v>
      </c>
      <c r="E237" t="s">
        <v>226</v>
      </c>
      <c r="F237" t="s">
        <v>150</v>
      </c>
      <c r="G237" s="1">
        <v>45969</v>
      </c>
      <c r="H237" s="1">
        <v>45987</v>
      </c>
      <c r="I237">
        <f>YEAR((vw_maritime_trade_analysis[[#This Row],[Departure_Date]]))</f>
        <v>2025</v>
      </c>
      <c r="J237" t="str">
        <f>"Q"&amp;ROUNDUP(MONTH(vw_maritime_trade_analysis[[#This Row],[Departure_Date]])/3,0)</f>
        <v>Q4</v>
      </c>
      <c r="K237" t="str">
        <f>TEXT(vw_maritime_trade_analysis[[#This Row],[Departure_Date]],"mmmm")</f>
        <v>November</v>
      </c>
      <c r="L237">
        <v>34010336</v>
      </c>
      <c r="M237">
        <v>236509.421875</v>
      </c>
      <c r="N237">
        <v>86272.1796875</v>
      </c>
      <c r="O237">
        <v>65639.953125</v>
      </c>
      <c r="P237">
        <v>0</v>
      </c>
      <c r="Q237">
        <v>2450675</v>
      </c>
      <c r="R237">
        <f t="shared" si="3"/>
        <v>7.2056771212139742E-2</v>
      </c>
    </row>
    <row r="238" spans="1:18" x14ac:dyDescent="0.25">
      <c r="A238" t="s">
        <v>622</v>
      </c>
      <c r="B238" t="s">
        <v>65</v>
      </c>
      <c r="C238" t="s">
        <v>239</v>
      </c>
      <c r="D238" t="s">
        <v>240</v>
      </c>
      <c r="E238" t="s">
        <v>184</v>
      </c>
      <c r="F238" t="s">
        <v>140</v>
      </c>
      <c r="G238" s="1">
        <v>44611</v>
      </c>
      <c r="H238" s="1">
        <v>44640</v>
      </c>
      <c r="I238">
        <f>YEAR((vw_maritime_trade_analysis[[#This Row],[Departure_Date]]))</f>
        <v>2022</v>
      </c>
      <c r="J238" t="str">
        <f>"Q"&amp;ROUNDUP(MONTH(vw_maritime_trade_analysis[[#This Row],[Departure_Date]])/3,0)</f>
        <v>Q1</v>
      </c>
      <c r="K238" t="str">
        <f>TEXT(vw_maritime_trade_analysis[[#This Row],[Departure_Date]],"mmmm")</f>
        <v>February</v>
      </c>
      <c r="L238">
        <v>19677576</v>
      </c>
      <c r="M238">
        <v>571640.3125</v>
      </c>
      <c r="N238">
        <v>113151.7421875</v>
      </c>
      <c r="O238">
        <v>59032.73046875</v>
      </c>
      <c r="P238">
        <v>30005.119140625</v>
      </c>
      <c r="Q238">
        <v>1825453.125</v>
      </c>
      <c r="R238">
        <f t="shared" si="3"/>
        <v>9.2768190807648254E-2</v>
      </c>
    </row>
    <row r="239" spans="1:18" x14ac:dyDescent="0.25">
      <c r="A239" t="s">
        <v>624</v>
      </c>
      <c r="B239" t="s">
        <v>65</v>
      </c>
      <c r="C239" t="s">
        <v>112</v>
      </c>
      <c r="D239" t="s">
        <v>340</v>
      </c>
      <c r="E239" t="s">
        <v>56</v>
      </c>
      <c r="F239" t="s">
        <v>164</v>
      </c>
      <c r="G239" s="1">
        <v>45809</v>
      </c>
      <c r="H239" s="1">
        <v>45832</v>
      </c>
      <c r="I239">
        <f>YEAR((vw_maritime_trade_analysis[[#This Row],[Departure_Date]]))</f>
        <v>2025</v>
      </c>
      <c r="J239" t="str">
        <f>"Q"&amp;ROUNDUP(MONTH(vw_maritime_trade_analysis[[#This Row],[Departure_Date]])/3,0)</f>
        <v>Q2</v>
      </c>
      <c r="K239" t="str">
        <f>TEXT(vw_maritime_trade_analysis[[#This Row],[Departure_Date]],"mmmm")</f>
        <v>June</v>
      </c>
      <c r="L239">
        <v>3294871</v>
      </c>
      <c r="M239">
        <v>350654.46875</v>
      </c>
      <c r="N239">
        <v>173818.390625</v>
      </c>
      <c r="O239">
        <v>2075.77001953125</v>
      </c>
      <c r="P239">
        <v>0</v>
      </c>
      <c r="Q239">
        <v>608945.6875</v>
      </c>
      <c r="R239">
        <f t="shared" si="3"/>
        <v>0.18481624546150668</v>
      </c>
    </row>
    <row r="240" spans="1:18" x14ac:dyDescent="0.25">
      <c r="A240" t="s">
        <v>626</v>
      </c>
      <c r="B240" t="s">
        <v>65</v>
      </c>
      <c r="C240" t="s">
        <v>134</v>
      </c>
      <c r="D240" t="s">
        <v>135</v>
      </c>
      <c r="E240" t="s">
        <v>82</v>
      </c>
      <c r="F240" t="s">
        <v>108</v>
      </c>
      <c r="G240" s="1">
        <v>45235</v>
      </c>
      <c r="H240" s="1">
        <v>45256</v>
      </c>
      <c r="I240">
        <f>YEAR((vw_maritime_trade_analysis[[#This Row],[Departure_Date]]))</f>
        <v>2023</v>
      </c>
      <c r="J240" t="str">
        <f>"Q"&amp;ROUNDUP(MONTH(vw_maritime_trade_analysis[[#This Row],[Departure_Date]])/3,0)</f>
        <v>Q4</v>
      </c>
      <c r="K240" t="str">
        <f>TEXT(vw_maritime_trade_analysis[[#This Row],[Departure_Date]],"mmmm")</f>
        <v>November</v>
      </c>
      <c r="L240">
        <v>6951294</v>
      </c>
      <c r="M240">
        <v>433690.75</v>
      </c>
      <c r="N240">
        <v>240157.734375</v>
      </c>
      <c r="O240">
        <v>14528.2001953125</v>
      </c>
      <c r="P240">
        <v>33226.2109375</v>
      </c>
      <c r="Q240">
        <v>903106.5</v>
      </c>
      <c r="R240">
        <f t="shared" si="3"/>
        <v>0.12991919202381599</v>
      </c>
    </row>
    <row r="241" spans="1:18" x14ac:dyDescent="0.25">
      <c r="A241" t="s">
        <v>628</v>
      </c>
      <c r="B241" t="s">
        <v>49</v>
      </c>
      <c r="C241" t="s">
        <v>50</v>
      </c>
      <c r="D241" t="s">
        <v>120</v>
      </c>
      <c r="E241" t="s">
        <v>108</v>
      </c>
      <c r="F241" t="s">
        <v>56</v>
      </c>
      <c r="G241" s="1">
        <v>45021</v>
      </c>
      <c r="H241" s="1">
        <v>45037</v>
      </c>
      <c r="I241">
        <f>YEAR((vw_maritime_trade_analysis[[#This Row],[Departure_Date]]))</f>
        <v>2023</v>
      </c>
      <c r="J241" t="str">
        <f>"Q"&amp;ROUNDUP(MONTH(vw_maritime_trade_analysis[[#This Row],[Departure_Date]])/3,0)</f>
        <v>Q2</v>
      </c>
      <c r="K241" t="str">
        <f>TEXT(vw_maritime_trade_analysis[[#This Row],[Departure_Date]],"mmmm")</f>
        <v>April</v>
      </c>
      <c r="L241">
        <v>59935724</v>
      </c>
      <c r="M241">
        <v>291264.53125</v>
      </c>
      <c r="N241">
        <v>213496.484375</v>
      </c>
      <c r="O241">
        <v>122268.8828125</v>
      </c>
      <c r="P241">
        <v>1964.510009765625</v>
      </c>
      <c r="Q241">
        <v>1590008</v>
      </c>
      <c r="R241">
        <f t="shared" si="3"/>
        <v>2.6528552487327925E-2</v>
      </c>
    </row>
    <row r="242" spans="1:18" x14ac:dyDescent="0.25">
      <c r="A242" t="s">
        <v>630</v>
      </c>
      <c r="B242" t="s">
        <v>65</v>
      </c>
      <c r="C242" t="s">
        <v>66</v>
      </c>
      <c r="D242" t="s">
        <v>245</v>
      </c>
      <c r="E242" t="s">
        <v>226</v>
      </c>
      <c r="F242" t="s">
        <v>71</v>
      </c>
      <c r="G242" s="1">
        <v>43883</v>
      </c>
      <c r="H242" s="1">
        <v>43906</v>
      </c>
      <c r="I242">
        <f>YEAR((vw_maritime_trade_analysis[[#This Row],[Departure_Date]]))</f>
        <v>2020</v>
      </c>
      <c r="J242" t="str">
        <f>"Q"&amp;ROUNDUP(MONTH(vw_maritime_trade_analysis[[#This Row],[Departure_Date]])/3,0)</f>
        <v>Q1</v>
      </c>
      <c r="K242" t="str">
        <f>TEXT(vw_maritime_trade_analysis[[#This Row],[Departure_Date]],"mmmm")</f>
        <v>February</v>
      </c>
      <c r="L242">
        <v>767560.25</v>
      </c>
      <c r="M242">
        <v>218052.875</v>
      </c>
      <c r="N242">
        <v>241950.59375</v>
      </c>
      <c r="O242">
        <v>997.83001708984375</v>
      </c>
      <c r="P242">
        <v>48542.94140625</v>
      </c>
      <c r="Q242">
        <v>562214.5</v>
      </c>
      <c r="R242">
        <f t="shared" si="3"/>
        <v>0.73246953577911311</v>
      </c>
    </row>
    <row r="243" spans="1:18" x14ac:dyDescent="0.25">
      <c r="A243" t="s">
        <v>632</v>
      </c>
      <c r="B243" t="s">
        <v>65</v>
      </c>
      <c r="C243" t="s">
        <v>50</v>
      </c>
      <c r="D243" t="s">
        <v>223</v>
      </c>
      <c r="E243" t="s">
        <v>184</v>
      </c>
      <c r="F243" t="s">
        <v>204</v>
      </c>
      <c r="G243" s="1">
        <v>46047</v>
      </c>
      <c r="H243" s="1">
        <v>46053</v>
      </c>
      <c r="I243">
        <f>YEAR((vw_maritime_trade_analysis[[#This Row],[Departure_Date]]))</f>
        <v>2026</v>
      </c>
      <c r="J243" t="str">
        <f>"Q"&amp;ROUNDUP(MONTH(vw_maritime_trade_analysis[[#This Row],[Departure_Date]])/3,0)</f>
        <v>Q1</v>
      </c>
      <c r="K243" t="str">
        <f>TEXT(vw_maritime_trade_analysis[[#This Row],[Departure_Date]],"mmmm")</f>
        <v>January</v>
      </c>
      <c r="L243">
        <v>40659556</v>
      </c>
      <c r="M243">
        <v>192686.921875</v>
      </c>
      <c r="N243">
        <v>57578.0703125</v>
      </c>
      <c r="O243">
        <v>41066.1484375</v>
      </c>
      <c r="Q243">
        <v>3747418.25</v>
      </c>
      <c r="R243">
        <f t="shared" si="3"/>
        <v>9.2165744505424502E-2</v>
      </c>
    </row>
    <row r="244" spans="1:18" x14ac:dyDescent="0.25">
      <c r="A244" t="s">
        <v>634</v>
      </c>
      <c r="B244" t="s">
        <v>65</v>
      </c>
      <c r="C244" t="s">
        <v>50</v>
      </c>
      <c r="D244" t="s">
        <v>51</v>
      </c>
      <c r="E244" t="s">
        <v>128</v>
      </c>
      <c r="F244" t="s">
        <v>71</v>
      </c>
      <c r="G244" s="1">
        <v>45537</v>
      </c>
      <c r="H244" s="1">
        <v>45552</v>
      </c>
      <c r="I244">
        <f>YEAR((vw_maritime_trade_analysis[[#This Row],[Departure_Date]]))</f>
        <v>2024</v>
      </c>
      <c r="J244" t="str">
        <f>"Q"&amp;ROUNDUP(MONTH(vw_maritime_trade_analysis[[#This Row],[Departure_Date]])/3,0)</f>
        <v>Q3</v>
      </c>
      <c r="K244" t="str">
        <f>TEXT(vw_maritime_trade_analysis[[#This Row],[Departure_Date]],"mmmm")</f>
        <v>September</v>
      </c>
      <c r="L244">
        <v>8945679</v>
      </c>
      <c r="M244">
        <v>176535.203125</v>
      </c>
      <c r="N244">
        <v>170503.890625</v>
      </c>
      <c r="O244">
        <v>27821.060546875</v>
      </c>
      <c r="P244">
        <v>0</v>
      </c>
      <c r="Q244">
        <v>3401202.5</v>
      </c>
      <c r="R244">
        <f t="shared" si="3"/>
        <v>0.38020618669639272</v>
      </c>
    </row>
    <row r="245" spans="1:18" x14ac:dyDescent="0.25">
      <c r="A245" t="s">
        <v>636</v>
      </c>
      <c r="B245" t="s">
        <v>49</v>
      </c>
      <c r="C245" t="s">
        <v>66</v>
      </c>
      <c r="D245" t="s">
        <v>67</v>
      </c>
      <c r="E245" t="s">
        <v>154</v>
      </c>
      <c r="F245" t="s">
        <v>56</v>
      </c>
      <c r="G245" s="1">
        <v>45669</v>
      </c>
      <c r="H245" s="1">
        <v>45681</v>
      </c>
      <c r="I245">
        <f>YEAR((vw_maritime_trade_analysis[[#This Row],[Departure_Date]]))</f>
        <v>2025</v>
      </c>
      <c r="J245" t="str">
        <f>"Q"&amp;ROUNDUP(MONTH(vw_maritime_trade_analysis[[#This Row],[Departure_Date]])/3,0)</f>
        <v>Q1</v>
      </c>
      <c r="K245" t="str">
        <f>TEXT(vw_maritime_trade_analysis[[#This Row],[Departure_Date]],"mmmm")</f>
        <v>January</v>
      </c>
      <c r="L245">
        <v>1641927.125</v>
      </c>
      <c r="M245">
        <v>197802.734375</v>
      </c>
      <c r="N245">
        <v>152064.3125</v>
      </c>
      <c r="O245">
        <v>5615.39013671875</v>
      </c>
      <c r="P245">
        <v>8305.169921875</v>
      </c>
      <c r="Q245">
        <v>441511.65625</v>
      </c>
      <c r="R245">
        <f t="shared" si="3"/>
        <v>0.268898448370539</v>
      </c>
    </row>
    <row r="246" spans="1:18" x14ac:dyDescent="0.25">
      <c r="A246" t="s">
        <v>637</v>
      </c>
      <c r="B246" t="s">
        <v>65</v>
      </c>
      <c r="C246" t="s">
        <v>50</v>
      </c>
      <c r="D246" t="s">
        <v>183</v>
      </c>
      <c r="E246" t="s">
        <v>56</v>
      </c>
      <c r="F246" t="s">
        <v>257</v>
      </c>
      <c r="G246" s="1">
        <v>44465</v>
      </c>
      <c r="H246" s="1">
        <v>44471</v>
      </c>
      <c r="I246">
        <f>YEAR((vw_maritime_trade_analysis[[#This Row],[Departure_Date]]))</f>
        <v>2021</v>
      </c>
      <c r="J246" t="str">
        <f>"Q"&amp;ROUNDUP(MONTH(vw_maritime_trade_analysis[[#This Row],[Departure_Date]])/3,0)</f>
        <v>Q3</v>
      </c>
      <c r="K246" t="str">
        <f>TEXT(vw_maritime_trade_analysis[[#This Row],[Departure_Date]],"mmmm")</f>
        <v>September</v>
      </c>
      <c r="L246">
        <v>48615496</v>
      </c>
      <c r="M246">
        <v>114639.59375</v>
      </c>
      <c r="N246">
        <v>26884.6796875</v>
      </c>
      <c r="O246">
        <v>89938.671875</v>
      </c>
      <c r="P246">
        <v>68430.7890625</v>
      </c>
      <c r="Q246">
        <v>2772437</v>
      </c>
      <c r="R246">
        <f t="shared" si="3"/>
        <v>5.7027845607087915E-2</v>
      </c>
    </row>
    <row r="247" spans="1:18" x14ac:dyDescent="0.25">
      <c r="A247" t="s">
        <v>638</v>
      </c>
      <c r="B247" t="s">
        <v>49</v>
      </c>
      <c r="C247" t="s">
        <v>50</v>
      </c>
      <c r="D247" t="s">
        <v>51</v>
      </c>
      <c r="E247" t="s">
        <v>154</v>
      </c>
      <c r="F247" t="s">
        <v>184</v>
      </c>
      <c r="G247" s="1">
        <v>46055</v>
      </c>
      <c r="H247" s="1">
        <v>46072</v>
      </c>
      <c r="I247">
        <f>YEAR((vw_maritime_trade_analysis[[#This Row],[Departure_Date]]))</f>
        <v>2026</v>
      </c>
      <c r="J247" t="str">
        <f>"Q"&amp;ROUNDUP(MONTH(vw_maritime_trade_analysis[[#This Row],[Departure_Date]])/3,0)</f>
        <v>Q1</v>
      </c>
      <c r="K247" t="str">
        <f>TEXT(vw_maritime_trade_analysis[[#This Row],[Departure_Date]],"mmmm")</f>
        <v>February</v>
      </c>
      <c r="L247">
        <v>3819407</v>
      </c>
      <c r="M247">
        <v>163016.765625</v>
      </c>
      <c r="N247">
        <v>118895.1484375</v>
      </c>
      <c r="O247">
        <v>10617.9501953125</v>
      </c>
      <c r="P247">
        <v>1702.8800048828125</v>
      </c>
      <c r="Q247">
        <v>2352178</v>
      </c>
      <c r="R247">
        <f t="shared" si="3"/>
        <v>0.61584900483242555</v>
      </c>
    </row>
    <row r="248" spans="1:18" x14ac:dyDescent="0.25">
      <c r="A248" t="s">
        <v>640</v>
      </c>
      <c r="B248" t="s">
        <v>65</v>
      </c>
      <c r="C248" t="s">
        <v>50</v>
      </c>
      <c r="D248" t="s">
        <v>51</v>
      </c>
      <c r="E248" t="s">
        <v>128</v>
      </c>
      <c r="F248" t="s">
        <v>257</v>
      </c>
      <c r="G248" s="1">
        <v>44815</v>
      </c>
      <c r="H248" s="1">
        <v>44827</v>
      </c>
      <c r="I248">
        <f>YEAR((vw_maritime_trade_analysis[[#This Row],[Departure_Date]]))</f>
        <v>2022</v>
      </c>
      <c r="J248" t="str">
        <f>"Q"&amp;ROUNDUP(MONTH(vw_maritime_trade_analysis[[#This Row],[Departure_Date]])/3,0)</f>
        <v>Q3</v>
      </c>
      <c r="K248" t="str">
        <f>TEXT(vw_maritime_trade_analysis[[#This Row],[Departure_Date]],"mmmm")</f>
        <v>September</v>
      </c>
      <c r="L248">
        <v>6858183</v>
      </c>
      <c r="M248">
        <v>182899.734375</v>
      </c>
      <c r="N248">
        <v>23148.08984375</v>
      </c>
      <c r="O248">
        <v>8161.240234375</v>
      </c>
      <c r="P248">
        <v>38345.98828125</v>
      </c>
      <c r="Q248">
        <v>1806630.125</v>
      </c>
      <c r="R248">
        <f t="shared" si="3"/>
        <v>0.26342693465601602</v>
      </c>
    </row>
    <row r="249" spans="1:18" x14ac:dyDescent="0.25">
      <c r="A249" t="s">
        <v>642</v>
      </c>
      <c r="B249" t="s">
        <v>65</v>
      </c>
      <c r="C249" t="s">
        <v>112</v>
      </c>
      <c r="D249" t="s">
        <v>113</v>
      </c>
      <c r="E249" t="s">
        <v>100</v>
      </c>
      <c r="F249" t="s">
        <v>257</v>
      </c>
      <c r="G249" s="1">
        <v>45045</v>
      </c>
      <c r="H249" s="1">
        <v>45072</v>
      </c>
      <c r="I249">
        <f>YEAR((vw_maritime_trade_analysis[[#This Row],[Departure_Date]]))</f>
        <v>2023</v>
      </c>
      <c r="J249" t="str">
        <f>"Q"&amp;ROUNDUP(MONTH(vw_maritime_trade_analysis[[#This Row],[Departure_Date]])/3,0)</f>
        <v>Q2</v>
      </c>
      <c r="K249" t="str">
        <f>TEXT(vw_maritime_trade_analysis[[#This Row],[Departure_Date]],"mmmm")</f>
        <v>April</v>
      </c>
      <c r="L249">
        <v>13272852</v>
      </c>
      <c r="M249">
        <v>974927.5625</v>
      </c>
      <c r="N249">
        <v>51734.48828125</v>
      </c>
      <c r="O249">
        <v>12874.669921875</v>
      </c>
      <c r="P249">
        <v>0</v>
      </c>
      <c r="Q249">
        <v>1475332.5</v>
      </c>
      <c r="R249">
        <f t="shared" si="3"/>
        <v>0.11115414381174446</v>
      </c>
    </row>
    <row r="250" spans="1:18" x14ac:dyDescent="0.25">
      <c r="A250" t="s">
        <v>644</v>
      </c>
      <c r="B250" t="s">
        <v>49</v>
      </c>
      <c r="C250" t="s">
        <v>239</v>
      </c>
      <c r="D250" t="s">
        <v>265</v>
      </c>
      <c r="E250" t="s">
        <v>154</v>
      </c>
      <c r="F250" t="s">
        <v>56</v>
      </c>
      <c r="G250" s="1">
        <v>45613</v>
      </c>
      <c r="H250" s="1">
        <v>45640</v>
      </c>
      <c r="I250">
        <f>YEAR((vw_maritime_trade_analysis[[#This Row],[Departure_Date]]))</f>
        <v>2024</v>
      </c>
      <c r="J250" t="str">
        <f>"Q"&amp;ROUNDUP(MONTH(vw_maritime_trade_analysis[[#This Row],[Departure_Date]])/3,0)</f>
        <v>Q4</v>
      </c>
      <c r="K250" t="str">
        <f>TEXT(vw_maritime_trade_analysis[[#This Row],[Departure_Date]],"mmmm")</f>
        <v>November</v>
      </c>
      <c r="L250">
        <v>18033568</v>
      </c>
      <c r="M250">
        <v>665582.3125</v>
      </c>
      <c r="N250">
        <v>124905.078125</v>
      </c>
      <c r="O250">
        <v>46346.26953125</v>
      </c>
      <c r="P250">
        <v>0</v>
      </c>
      <c r="Q250">
        <v>1712649.125</v>
      </c>
      <c r="R250">
        <f t="shared" si="3"/>
        <v>9.4970064992130232E-2</v>
      </c>
    </row>
    <row r="251" spans="1:18" x14ac:dyDescent="0.25">
      <c r="A251" t="s">
        <v>646</v>
      </c>
      <c r="B251" t="s">
        <v>65</v>
      </c>
      <c r="C251" t="s">
        <v>112</v>
      </c>
      <c r="D251" t="s">
        <v>343</v>
      </c>
      <c r="E251" t="s">
        <v>184</v>
      </c>
      <c r="F251" t="s">
        <v>71</v>
      </c>
      <c r="G251" s="1">
        <v>45487</v>
      </c>
      <c r="H251" s="1">
        <v>45507</v>
      </c>
      <c r="I251">
        <f>YEAR((vw_maritime_trade_analysis[[#This Row],[Departure_Date]]))</f>
        <v>2024</v>
      </c>
      <c r="J251" t="str">
        <f>"Q"&amp;ROUNDUP(MONTH(vw_maritime_trade_analysis[[#This Row],[Departure_Date]])/3,0)</f>
        <v>Q3</v>
      </c>
      <c r="K251" t="str">
        <f>TEXT(vw_maritime_trade_analysis[[#This Row],[Departure_Date]],"mmmm")</f>
        <v>July</v>
      </c>
      <c r="L251">
        <v>16969358</v>
      </c>
      <c r="M251">
        <v>577930.125</v>
      </c>
      <c r="N251">
        <v>248111.25</v>
      </c>
      <c r="O251">
        <v>14933.0302734375</v>
      </c>
      <c r="P251">
        <v>49413.44921875</v>
      </c>
      <c r="Q251">
        <v>2859847</v>
      </c>
      <c r="R251">
        <f t="shared" si="3"/>
        <v>0.16853006460232614</v>
      </c>
    </row>
    <row r="252" spans="1:18" x14ac:dyDescent="0.25">
      <c r="A252" t="s">
        <v>648</v>
      </c>
      <c r="B252" t="s">
        <v>49</v>
      </c>
      <c r="C252" t="s">
        <v>50</v>
      </c>
      <c r="D252" t="s">
        <v>223</v>
      </c>
      <c r="E252" t="s">
        <v>131</v>
      </c>
      <c r="F252" t="s">
        <v>82</v>
      </c>
      <c r="G252" s="1">
        <v>45065</v>
      </c>
      <c r="H252" s="1">
        <v>45072</v>
      </c>
      <c r="I252">
        <f>YEAR((vw_maritime_trade_analysis[[#This Row],[Departure_Date]]))</f>
        <v>2023</v>
      </c>
      <c r="J252" t="str">
        <f>"Q"&amp;ROUNDUP(MONTH(vw_maritime_trade_analysis[[#This Row],[Departure_Date]])/3,0)</f>
        <v>Q2</v>
      </c>
      <c r="K252" t="str">
        <f>TEXT(vw_maritime_trade_analysis[[#This Row],[Departure_Date]],"mmmm")</f>
        <v>May</v>
      </c>
      <c r="L252">
        <v>28880448</v>
      </c>
      <c r="M252">
        <v>49011.1015625</v>
      </c>
      <c r="N252">
        <v>175395.125</v>
      </c>
      <c r="O252">
        <v>79132.4296875</v>
      </c>
      <c r="P252">
        <v>0</v>
      </c>
      <c r="Q252">
        <v>1490832.875</v>
      </c>
      <c r="R252">
        <f t="shared" si="3"/>
        <v>5.1620836179549566E-2</v>
      </c>
    </row>
    <row r="253" spans="1:18" x14ac:dyDescent="0.25">
      <c r="A253" t="s">
        <v>650</v>
      </c>
      <c r="B253" t="s">
        <v>65</v>
      </c>
      <c r="C253" t="s">
        <v>50</v>
      </c>
      <c r="D253" t="s">
        <v>51</v>
      </c>
      <c r="E253" t="s">
        <v>56</v>
      </c>
      <c r="F253" t="s">
        <v>140</v>
      </c>
      <c r="G253" s="1">
        <v>45359</v>
      </c>
      <c r="H253" s="1">
        <v>45364</v>
      </c>
      <c r="I253">
        <f>YEAR((vw_maritime_trade_analysis[[#This Row],[Departure_Date]]))</f>
        <v>2024</v>
      </c>
      <c r="J253" t="str">
        <f>"Q"&amp;ROUNDUP(MONTH(vw_maritime_trade_analysis[[#This Row],[Departure_Date]])/3,0)</f>
        <v>Q1</v>
      </c>
      <c r="K253" t="str">
        <f>TEXT(vw_maritime_trade_analysis[[#This Row],[Departure_Date]],"mmmm")</f>
        <v>March</v>
      </c>
      <c r="L253">
        <v>12587001</v>
      </c>
      <c r="M253">
        <v>104788.7265625</v>
      </c>
      <c r="N253">
        <v>95209.8828125</v>
      </c>
      <c r="O253">
        <v>16111.3603515625</v>
      </c>
      <c r="P253">
        <v>66944.8515625</v>
      </c>
      <c r="Q253">
        <v>7736487</v>
      </c>
      <c r="R253">
        <f t="shared" si="3"/>
        <v>0.61464100940327249</v>
      </c>
    </row>
    <row r="254" spans="1:18" x14ac:dyDescent="0.25">
      <c r="A254" t="s">
        <v>652</v>
      </c>
      <c r="B254" t="s">
        <v>49</v>
      </c>
      <c r="C254" t="s">
        <v>239</v>
      </c>
      <c r="D254" t="s">
        <v>240</v>
      </c>
      <c r="E254" t="s">
        <v>93</v>
      </c>
      <c r="F254" t="s">
        <v>100</v>
      </c>
      <c r="G254" s="1">
        <v>44735</v>
      </c>
      <c r="H254" s="1">
        <v>44761</v>
      </c>
      <c r="I254">
        <f>YEAR((vw_maritime_trade_analysis[[#This Row],[Departure_Date]]))</f>
        <v>2022</v>
      </c>
      <c r="J254" t="str">
        <f>"Q"&amp;ROUNDUP(MONTH(vw_maritime_trade_analysis[[#This Row],[Departure_Date]])/3,0)</f>
        <v>Q2</v>
      </c>
      <c r="K254" t="str">
        <f>TEXT(vw_maritime_trade_analysis[[#This Row],[Departure_Date]],"mmmm")</f>
        <v>June</v>
      </c>
      <c r="L254">
        <v>9948204</v>
      </c>
      <c r="M254">
        <v>529636.4375</v>
      </c>
      <c r="N254">
        <v>241846.140625</v>
      </c>
      <c r="O254">
        <v>17110.91015625</v>
      </c>
      <c r="P254">
        <v>62371.80859375</v>
      </c>
      <c r="Q254">
        <v>1312066.375</v>
      </c>
      <c r="R254">
        <f t="shared" si="3"/>
        <v>0.13188977377223066</v>
      </c>
    </row>
    <row r="255" spans="1:18" x14ac:dyDescent="0.25">
      <c r="A255" t="s">
        <v>654</v>
      </c>
      <c r="B255" t="s">
        <v>65</v>
      </c>
      <c r="C255" t="s">
        <v>50</v>
      </c>
      <c r="D255" t="s">
        <v>145</v>
      </c>
      <c r="E255" t="s">
        <v>100</v>
      </c>
      <c r="F255" t="s">
        <v>140</v>
      </c>
      <c r="G255" s="1">
        <v>45293</v>
      </c>
      <c r="H255" s="1">
        <v>45302</v>
      </c>
      <c r="I255">
        <f>YEAR((vw_maritime_trade_analysis[[#This Row],[Departure_Date]]))</f>
        <v>2024</v>
      </c>
      <c r="J255" t="str">
        <f>"Q"&amp;ROUNDUP(MONTH(vw_maritime_trade_analysis[[#This Row],[Departure_Date]])/3,0)</f>
        <v>Q1</v>
      </c>
      <c r="K255" t="str">
        <f>TEXT(vw_maritime_trade_analysis[[#This Row],[Departure_Date]],"mmmm")</f>
        <v>January</v>
      </c>
      <c r="L255">
        <v>48457712</v>
      </c>
      <c r="M255">
        <v>124275.8984375</v>
      </c>
      <c r="N255">
        <v>173944.84375</v>
      </c>
      <c r="O255">
        <v>120659.703125</v>
      </c>
      <c r="P255">
        <v>89590.328125</v>
      </c>
      <c r="Q255">
        <v>2381327.5</v>
      </c>
      <c r="R255">
        <f t="shared" si="3"/>
        <v>4.9142384188506465E-2</v>
      </c>
    </row>
    <row r="256" spans="1:18" x14ac:dyDescent="0.25">
      <c r="A256" t="s">
        <v>656</v>
      </c>
      <c r="B256" t="s">
        <v>65</v>
      </c>
      <c r="C256" t="s">
        <v>66</v>
      </c>
      <c r="D256" t="s">
        <v>245</v>
      </c>
      <c r="E256" t="s">
        <v>184</v>
      </c>
      <c r="F256" t="s">
        <v>55</v>
      </c>
      <c r="G256" s="1">
        <v>44521</v>
      </c>
      <c r="H256" s="1">
        <v>44533</v>
      </c>
      <c r="I256">
        <f>YEAR((vw_maritime_trade_analysis[[#This Row],[Departure_Date]]))</f>
        <v>2021</v>
      </c>
      <c r="J256" t="str">
        <f>"Q"&amp;ROUNDUP(MONTH(vw_maritime_trade_analysis[[#This Row],[Departure_Date]])/3,0)</f>
        <v>Q4</v>
      </c>
      <c r="K256" t="str">
        <f>TEXT(vw_maritime_trade_analysis[[#This Row],[Departure_Date]],"mmmm")</f>
        <v>November</v>
      </c>
      <c r="L256">
        <v>10310062</v>
      </c>
      <c r="M256">
        <v>105411.5390625</v>
      </c>
      <c r="N256">
        <v>95541.7734375</v>
      </c>
      <c r="O256">
        <v>16186.7998046875</v>
      </c>
      <c r="P256">
        <v>0</v>
      </c>
      <c r="Q256">
        <v>477372.90625</v>
      </c>
      <c r="R256">
        <f t="shared" si="3"/>
        <v>4.6301652332449601E-2</v>
      </c>
    </row>
    <row r="257" spans="1:18" x14ac:dyDescent="0.25">
      <c r="A257" t="s">
        <v>658</v>
      </c>
      <c r="B257" t="s">
        <v>65</v>
      </c>
      <c r="C257" t="s">
        <v>78</v>
      </c>
      <c r="D257" t="s">
        <v>79</v>
      </c>
      <c r="E257" t="s">
        <v>226</v>
      </c>
      <c r="F257" t="s">
        <v>93</v>
      </c>
      <c r="G257" s="1">
        <v>44276</v>
      </c>
      <c r="H257" s="1">
        <v>44288</v>
      </c>
      <c r="I257">
        <f>YEAR((vw_maritime_trade_analysis[[#This Row],[Departure_Date]]))</f>
        <v>2021</v>
      </c>
      <c r="J257" t="str">
        <f>"Q"&amp;ROUNDUP(MONTH(vw_maritime_trade_analysis[[#This Row],[Departure_Date]])/3,0)</f>
        <v>Q1</v>
      </c>
      <c r="K257" t="str">
        <f>TEXT(vw_maritime_trade_analysis[[#This Row],[Departure_Date]],"mmmm")</f>
        <v>March</v>
      </c>
      <c r="L257">
        <v>43559416</v>
      </c>
      <c r="M257">
        <v>197331.953125</v>
      </c>
      <c r="N257">
        <v>34988.25</v>
      </c>
      <c r="O257">
        <v>62725.55859375</v>
      </c>
      <c r="P257">
        <v>20537.609375</v>
      </c>
      <c r="Q257">
        <v>2662668.25</v>
      </c>
      <c r="R257">
        <f t="shared" si="3"/>
        <v>6.112727154101423E-2</v>
      </c>
    </row>
    <row r="258" spans="1:18" x14ac:dyDescent="0.25">
      <c r="A258" t="s">
        <v>660</v>
      </c>
      <c r="B258" t="s">
        <v>65</v>
      </c>
      <c r="C258" t="s">
        <v>50</v>
      </c>
      <c r="D258" t="s">
        <v>223</v>
      </c>
      <c r="E258" t="s">
        <v>70</v>
      </c>
      <c r="F258" t="s">
        <v>83</v>
      </c>
      <c r="G258" s="1">
        <v>44702</v>
      </c>
      <c r="H258" s="1">
        <v>44708</v>
      </c>
      <c r="I258">
        <f>YEAR((vw_maritime_trade_analysis[[#This Row],[Departure_Date]]))</f>
        <v>2022</v>
      </c>
      <c r="J258" t="str">
        <f>"Q"&amp;ROUNDUP(MONTH(vw_maritime_trade_analysis[[#This Row],[Departure_Date]])/3,0)</f>
        <v>Q2</v>
      </c>
      <c r="K258" t="str">
        <f>TEXT(vw_maritime_trade_analysis[[#This Row],[Departure_Date]],"mmmm")</f>
        <v>May</v>
      </c>
      <c r="L258">
        <v>94120312</v>
      </c>
      <c r="M258">
        <v>143542.265625</v>
      </c>
      <c r="N258">
        <v>151937.90625</v>
      </c>
      <c r="O258">
        <v>225888.75</v>
      </c>
      <c r="P258">
        <v>0</v>
      </c>
      <c r="Q258">
        <v>3081764.5</v>
      </c>
      <c r="R258">
        <f t="shared" ref="R258:R321" si="4">Q258/L258</f>
        <v>3.274282069953189E-2</v>
      </c>
    </row>
    <row r="259" spans="1:18" x14ac:dyDescent="0.25">
      <c r="A259" t="s">
        <v>662</v>
      </c>
      <c r="B259" t="s">
        <v>65</v>
      </c>
      <c r="C259" t="s">
        <v>112</v>
      </c>
      <c r="D259" t="s">
        <v>340</v>
      </c>
      <c r="E259" t="s">
        <v>100</v>
      </c>
      <c r="F259" t="s">
        <v>230</v>
      </c>
      <c r="G259" s="1">
        <v>45887</v>
      </c>
      <c r="H259" s="1">
        <v>45894</v>
      </c>
      <c r="I259">
        <f>YEAR((vw_maritime_trade_analysis[[#This Row],[Departure_Date]]))</f>
        <v>2025</v>
      </c>
      <c r="J259" t="str">
        <f>"Q"&amp;ROUNDUP(MONTH(vw_maritime_trade_analysis[[#This Row],[Departure_Date]])/3,0)</f>
        <v>Q3</v>
      </c>
      <c r="K259" t="str">
        <f>TEXT(vw_maritime_trade_analysis[[#This Row],[Departure_Date]],"mmmm")</f>
        <v>August</v>
      </c>
      <c r="L259">
        <v>12058457</v>
      </c>
      <c r="M259">
        <v>103101.6796875</v>
      </c>
      <c r="N259">
        <v>186608.5625</v>
      </c>
      <c r="O259">
        <v>36778.2890625</v>
      </c>
      <c r="P259">
        <v>49435.328125</v>
      </c>
      <c r="Q259">
        <v>785362.875</v>
      </c>
      <c r="R259">
        <f t="shared" si="4"/>
        <v>6.5129632671908189E-2</v>
      </c>
    </row>
    <row r="260" spans="1:18" x14ac:dyDescent="0.25">
      <c r="A260" t="s">
        <v>663</v>
      </c>
      <c r="B260" t="s">
        <v>49</v>
      </c>
      <c r="C260" t="s">
        <v>66</v>
      </c>
      <c r="D260" t="s">
        <v>251</v>
      </c>
      <c r="E260" t="s">
        <v>154</v>
      </c>
      <c r="F260" t="s">
        <v>70</v>
      </c>
      <c r="G260" s="1">
        <v>45828</v>
      </c>
      <c r="H260" s="1">
        <v>45847</v>
      </c>
      <c r="I260">
        <f>YEAR((vw_maritime_trade_analysis[[#This Row],[Departure_Date]]))</f>
        <v>2025</v>
      </c>
      <c r="J260" t="str">
        <f>"Q"&amp;ROUNDUP(MONTH(vw_maritime_trade_analysis[[#This Row],[Departure_Date]])/3,0)</f>
        <v>Q2</v>
      </c>
      <c r="K260" t="str">
        <f>TEXT(vw_maritime_trade_analysis[[#This Row],[Departure_Date]],"mmmm")</f>
        <v>June</v>
      </c>
      <c r="L260">
        <v>23339990</v>
      </c>
      <c r="M260">
        <v>532870.3125</v>
      </c>
      <c r="N260">
        <v>35217.55859375</v>
      </c>
      <c r="O260">
        <v>29408.390625</v>
      </c>
      <c r="P260">
        <v>32915.30078125</v>
      </c>
      <c r="Q260">
        <v>1810647.875</v>
      </c>
      <c r="R260">
        <f t="shared" si="4"/>
        <v>7.7577063015022721E-2</v>
      </c>
    </row>
    <row r="261" spans="1:18" x14ac:dyDescent="0.25">
      <c r="A261" t="s">
        <v>665</v>
      </c>
      <c r="B261" t="s">
        <v>65</v>
      </c>
      <c r="C261" t="s">
        <v>50</v>
      </c>
      <c r="D261" t="s">
        <v>223</v>
      </c>
      <c r="E261" t="s">
        <v>70</v>
      </c>
      <c r="F261" t="s">
        <v>164</v>
      </c>
      <c r="G261" s="1">
        <v>45966</v>
      </c>
      <c r="H261" s="1">
        <v>45979</v>
      </c>
      <c r="I261">
        <f>YEAR((vw_maritime_trade_analysis[[#This Row],[Departure_Date]]))</f>
        <v>2025</v>
      </c>
      <c r="J261" t="str">
        <f>"Q"&amp;ROUNDUP(MONTH(vw_maritime_trade_analysis[[#This Row],[Departure_Date]])/3,0)</f>
        <v>Q4</v>
      </c>
      <c r="K261" t="str">
        <f>TEXT(vw_maritime_trade_analysis[[#This Row],[Departure_Date]],"mmmm")</f>
        <v>November</v>
      </c>
      <c r="L261">
        <v>103947584</v>
      </c>
      <c r="M261">
        <v>147474.609375</v>
      </c>
      <c r="N261">
        <v>165626.90625</v>
      </c>
      <c r="O261">
        <v>58210.6484375</v>
      </c>
      <c r="P261">
        <v>80288.921875</v>
      </c>
      <c r="Q261">
        <v>3844123.5</v>
      </c>
      <c r="R261">
        <f t="shared" si="4"/>
        <v>3.6981364569281382E-2</v>
      </c>
    </row>
    <row r="262" spans="1:18" x14ac:dyDescent="0.25">
      <c r="A262" t="s">
        <v>667</v>
      </c>
      <c r="B262" t="s">
        <v>65</v>
      </c>
      <c r="C262" t="s">
        <v>239</v>
      </c>
      <c r="D262" t="s">
        <v>240</v>
      </c>
      <c r="E262" t="s">
        <v>82</v>
      </c>
      <c r="F262" t="s">
        <v>230</v>
      </c>
      <c r="G262" s="1">
        <v>45244</v>
      </c>
      <c r="H262" s="1">
        <v>45266</v>
      </c>
      <c r="I262">
        <f>YEAR((vw_maritime_trade_analysis[[#This Row],[Departure_Date]]))</f>
        <v>2023</v>
      </c>
      <c r="J262" t="str">
        <f>"Q"&amp;ROUNDUP(MONTH(vw_maritime_trade_analysis[[#This Row],[Departure_Date]])/3,0)</f>
        <v>Q4</v>
      </c>
      <c r="K262" t="str">
        <f>TEXT(vw_maritime_trade_analysis[[#This Row],[Departure_Date]],"mmmm")</f>
        <v>November</v>
      </c>
      <c r="L262">
        <v>16090803</v>
      </c>
      <c r="M262">
        <v>321529.6875</v>
      </c>
      <c r="N262">
        <v>192719.640625</v>
      </c>
      <c r="O262">
        <v>11102.650390625</v>
      </c>
      <c r="P262">
        <v>0</v>
      </c>
      <c r="Q262">
        <v>1191288.5</v>
      </c>
      <c r="R262">
        <f t="shared" si="4"/>
        <v>7.4035366662558735E-2</v>
      </c>
    </row>
    <row r="263" spans="1:18" x14ac:dyDescent="0.25">
      <c r="A263" t="s">
        <v>669</v>
      </c>
      <c r="B263" t="s">
        <v>49</v>
      </c>
      <c r="C263" t="s">
        <v>78</v>
      </c>
      <c r="D263" t="s">
        <v>315</v>
      </c>
      <c r="E263" t="s">
        <v>140</v>
      </c>
      <c r="F263" t="s">
        <v>82</v>
      </c>
      <c r="G263" s="1">
        <v>45183</v>
      </c>
      <c r="H263" s="1">
        <v>45213</v>
      </c>
      <c r="I263">
        <f>YEAR((vw_maritime_trade_analysis[[#This Row],[Departure_Date]]))</f>
        <v>2023</v>
      </c>
      <c r="J263" t="str">
        <f>"Q"&amp;ROUNDUP(MONTH(vw_maritime_trade_analysis[[#This Row],[Departure_Date]])/3,0)</f>
        <v>Q3</v>
      </c>
      <c r="K263" t="str">
        <f>TEXT(vw_maritime_trade_analysis[[#This Row],[Departure_Date]],"mmmm")</f>
        <v>September</v>
      </c>
      <c r="L263">
        <v>46557100</v>
      </c>
      <c r="M263">
        <v>1035924.3125</v>
      </c>
      <c r="N263">
        <v>109165.4765625</v>
      </c>
      <c r="O263">
        <v>113599.3203125</v>
      </c>
      <c r="P263">
        <v>0</v>
      </c>
      <c r="Q263">
        <v>3434508</v>
      </c>
      <c r="R263">
        <f t="shared" si="4"/>
        <v>7.3769800954097228E-2</v>
      </c>
    </row>
    <row r="264" spans="1:18" x14ac:dyDescent="0.25">
      <c r="A264" t="s">
        <v>671</v>
      </c>
      <c r="B264" t="s">
        <v>49</v>
      </c>
      <c r="C264" t="s">
        <v>134</v>
      </c>
      <c r="D264" t="s">
        <v>135</v>
      </c>
      <c r="E264" t="s">
        <v>164</v>
      </c>
      <c r="F264" t="s">
        <v>56</v>
      </c>
      <c r="G264" s="1">
        <v>45930</v>
      </c>
      <c r="H264" s="1">
        <v>45943</v>
      </c>
      <c r="I264">
        <f>YEAR((vw_maritime_trade_analysis[[#This Row],[Departure_Date]]))</f>
        <v>2025</v>
      </c>
      <c r="J264" t="str">
        <f>"Q"&amp;ROUNDUP(MONTH(vw_maritime_trade_analysis[[#This Row],[Departure_Date]])/3,0)</f>
        <v>Q3</v>
      </c>
      <c r="K264" t="str">
        <f>TEXT(vw_maritime_trade_analysis[[#This Row],[Departure_Date]],"mmmm")</f>
        <v>September</v>
      </c>
      <c r="L264">
        <v>4552228</v>
      </c>
      <c r="M264">
        <v>352529.46875</v>
      </c>
      <c r="N264">
        <v>156424.578125</v>
      </c>
      <c r="O264">
        <v>3095.52001953125</v>
      </c>
      <c r="P264">
        <v>0</v>
      </c>
      <c r="Q264">
        <v>965926.375</v>
      </c>
      <c r="R264">
        <f t="shared" si="4"/>
        <v>0.21218760901255385</v>
      </c>
    </row>
    <row r="265" spans="1:18" x14ac:dyDescent="0.25">
      <c r="A265" t="s">
        <v>673</v>
      </c>
      <c r="B265" t="s">
        <v>49</v>
      </c>
      <c r="C265" t="s">
        <v>50</v>
      </c>
      <c r="D265" t="s">
        <v>51</v>
      </c>
      <c r="E265" t="s">
        <v>146</v>
      </c>
      <c r="F265" t="s">
        <v>56</v>
      </c>
      <c r="G265" s="1">
        <v>45670</v>
      </c>
      <c r="H265" s="1">
        <v>45690</v>
      </c>
      <c r="I265">
        <f>YEAR((vw_maritime_trade_analysis[[#This Row],[Departure_Date]]))</f>
        <v>2025</v>
      </c>
      <c r="J265" t="str">
        <f>"Q"&amp;ROUNDUP(MONTH(vw_maritime_trade_analysis[[#This Row],[Departure_Date]])/3,0)</f>
        <v>Q1</v>
      </c>
      <c r="K265" t="str">
        <f>TEXT(vw_maritime_trade_analysis[[#This Row],[Departure_Date]],"mmmm")</f>
        <v>January</v>
      </c>
      <c r="L265">
        <v>21324734</v>
      </c>
      <c r="M265">
        <v>264565.03125</v>
      </c>
      <c r="N265">
        <v>33630.87109375</v>
      </c>
      <c r="O265">
        <v>38384.51953125</v>
      </c>
      <c r="P265">
        <v>62850.51171875</v>
      </c>
      <c r="Q265">
        <v>4498794.5</v>
      </c>
      <c r="R265">
        <f t="shared" si="4"/>
        <v>0.21096603127616972</v>
      </c>
    </row>
    <row r="266" spans="1:18" x14ac:dyDescent="0.25">
      <c r="A266" t="s">
        <v>675</v>
      </c>
      <c r="B266" t="s">
        <v>49</v>
      </c>
      <c r="C266" t="s">
        <v>134</v>
      </c>
      <c r="D266" t="s">
        <v>135</v>
      </c>
      <c r="E266" t="s">
        <v>140</v>
      </c>
      <c r="F266" t="s">
        <v>128</v>
      </c>
      <c r="G266" s="1">
        <v>45409</v>
      </c>
      <c r="H266" s="1">
        <v>45425</v>
      </c>
      <c r="I266">
        <f>YEAR((vw_maritime_trade_analysis[[#This Row],[Departure_Date]]))</f>
        <v>2024</v>
      </c>
      <c r="J266" t="str">
        <f>"Q"&amp;ROUNDUP(MONTH(vw_maritime_trade_analysis[[#This Row],[Departure_Date]])/3,0)</f>
        <v>Q2</v>
      </c>
      <c r="K266" t="str">
        <f>TEXT(vw_maritime_trade_analysis[[#This Row],[Departure_Date]],"mmmm")</f>
        <v>April</v>
      </c>
      <c r="L266">
        <v>12355465</v>
      </c>
      <c r="M266">
        <v>136134.796875</v>
      </c>
      <c r="N266">
        <v>127057.140625</v>
      </c>
      <c r="O266">
        <v>12726.1298828125</v>
      </c>
      <c r="P266">
        <v>61222.71875</v>
      </c>
      <c r="Q266">
        <v>707713.75</v>
      </c>
      <c r="R266">
        <f t="shared" si="4"/>
        <v>5.7279410366182087E-2</v>
      </c>
    </row>
    <row r="267" spans="1:18" x14ac:dyDescent="0.25">
      <c r="A267" t="s">
        <v>677</v>
      </c>
      <c r="B267" t="s">
        <v>49</v>
      </c>
      <c r="C267" t="s">
        <v>112</v>
      </c>
      <c r="D267" t="s">
        <v>340</v>
      </c>
      <c r="E267" t="s">
        <v>83</v>
      </c>
      <c r="F267" t="s">
        <v>128</v>
      </c>
      <c r="G267" s="1">
        <v>44364</v>
      </c>
      <c r="H267" s="1">
        <v>44390</v>
      </c>
      <c r="I267">
        <f>YEAR((vw_maritime_trade_analysis[[#This Row],[Departure_Date]]))</f>
        <v>2021</v>
      </c>
      <c r="J267" t="str">
        <f>"Q"&amp;ROUNDUP(MONTH(vw_maritime_trade_analysis[[#This Row],[Departure_Date]])/3,0)</f>
        <v>Q2</v>
      </c>
      <c r="K267" t="str">
        <f>TEXT(vw_maritime_trade_analysis[[#This Row],[Departure_Date]],"mmmm")</f>
        <v>June</v>
      </c>
      <c r="L267">
        <v>9951701</v>
      </c>
      <c r="M267">
        <v>514863.28125</v>
      </c>
      <c r="N267">
        <v>128100.3203125</v>
      </c>
      <c r="O267">
        <v>13335.2802734375</v>
      </c>
      <c r="P267">
        <v>35833.46875</v>
      </c>
      <c r="Q267">
        <v>963588.3125</v>
      </c>
      <c r="R267">
        <f t="shared" si="4"/>
        <v>9.6826493531105895E-2</v>
      </c>
    </row>
    <row r="268" spans="1:18" x14ac:dyDescent="0.25">
      <c r="A268" t="s">
        <v>678</v>
      </c>
      <c r="B268" t="s">
        <v>65</v>
      </c>
      <c r="C268" t="s">
        <v>78</v>
      </c>
      <c r="D268" t="s">
        <v>315</v>
      </c>
      <c r="E268" t="s">
        <v>100</v>
      </c>
      <c r="F268" t="s">
        <v>154</v>
      </c>
      <c r="G268" s="1">
        <v>44873</v>
      </c>
      <c r="H268" s="1">
        <v>44895</v>
      </c>
      <c r="I268">
        <f>YEAR((vw_maritime_trade_analysis[[#This Row],[Departure_Date]]))</f>
        <v>2022</v>
      </c>
      <c r="J268" t="str">
        <f>"Q"&amp;ROUNDUP(MONTH(vw_maritime_trade_analysis[[#This Row],[Departure_Date]])/3,0)</f>
        <v>Q4</v>
      </c>
      <c r="K268" t="str">
        <f>TEXT(vw_maritime_trade_analysis[[#This Row],[Departure_Date]],"mmmm")</f>
        <v>November</v>
      </c>
      <c r="L268">
        <v>43902496</v>
      </c>
      <c r="M268">
        <v>587892.25</v>
      </c>
      <c r="N268">
        <v>105055.609375</v>
      </c>
      <c r="O268">
        <v>94829.390625</v>
      </c>
      <c r="P268">
        <v>930.58001708984375</v>
      </c>
      <c r="Q268">
        <v>1349907.625</v>
      </c>
      <c r="R268">
        <f t="shared" si="4"/>
        <v>3.0747855998893549E-2</v>
      </c>
    </row>
    <row r="269" spans="1:18" x14ac:dyDescent="0.25">
      <c r="A269" t="s">
        <v>680</v>
      </c>
      <c r="B269" t="s">
        <v>65</v>
      </c>
      <c r="C269" t="s">
        <v>112</v>
      </c>
      <c r="D269" t="s">
        <v>340</v>
      </c>
      <c r="E269" t="s">
        <v>184</v>
      </c>
      <c r="F269" t="s">
        <v>121</v>
      </c>
      <c r="G269" s="1">
        <v>44672</v>
      </c>
      <c r="H269" s="1">
        <v>44701</v>
      </c>
      <c r="I269">
        <f>YEAR((vw_maritime_trade_analysis[[#This Row],[Departure_Date]]))</f>
        <v>2022</v>
      </c>
      <c r="J269" t="str">
        <f>"Q"&amp;ROUNDUP(MONTH(vw_maritime_trade_analysis[[#This Row],[Departure_Date]])/3,0)</f>
        <v>Q2</v>
      </c>
      <c r="K269" t="str">
        <f>TEXT(vw_maritime_trade_analysis[[#This Row],[Departure_Date]],"mmmm")</f>
        <v>April</v>
      </c>
      <c r="L269">
        <v>11367361</v>
      </c>
      <c r="M269">
        <v>430455.4375</v>
      </c>
      <c r="N269">
        <v>157196.046875</v>
      </c>
      <c r="O269">
        <v>31714.939453125</v>
      </c>
      <c r="P269">
        <v>0</v>
      </c>
      <c r="Q269">
        <v>870452.875</v>
      </c>
      <c r="R269">
        <f t="shared" si="4"/>
        <v>7.6574754245950311E-2</v>
      </c>
    </row>
    <row r="270" spans="1:18" x14ac:dyDescent="0.25">
      <c r="A270" t="s">
        <v>682</v>
      </c>
      <c r="B270" t="s">
        <v>49</v>
      </c>
      <c r="C270" t="s">
        <v>112</v>
      </c>
      <c r="D270" t="s">
        <v>343</v>
      </c>
      <c r="E270" t="s">
        <v>146</v>
      </c>
      <c r="F270" t="s">
        <v>56</v>
      </c>
      <c r="G270" s="1">
        <v>46092</v>
      </c>
      <c r="H270" s="1">
        <v>46116</v>
      </c>
      <c r="I270">
        <f>YEAR((vw_maritime_trade_analysis[[#This Row],[Departure_Date]]))</f>
        <v>2026</v>
      </c>
      <c r="J270" t="str">
        <f>"Q"&amp;ROUNDUP(MONTH(vw_maritime_trade_analysis[[#This Row],[Departure_Date]])/3,0)</f>
        <v>Q1</v>
      </c>
      <c r="K270" t="str">
        <f>TEXT(vw_maritime_trade_analysis[[#This Row],[Departure_Date]],"mmmm")</f>
        <v>March</v>
      </c>
      <c r="L270">
        <v>23425790</v>
      </c>
      <c r="M270">
        <v>248221.265625</v>
      </c>
      <c r="N270">
        <v>62539.078125</v>
      </c>
      <c r="O270">
        <v>47320.08984375</v>
      </c>
      <c r="P270">
        <v>0</v>
      </c>
      <c r="Q270">
        <v>1750956.75</v>
      </c>
      <c r="R270">
        <f t="shared" si="4"/>
        <v>7.4744832511518283E-2</v>
      </c>
    </row>
    <row r="271" spans="1:18" x14ac:dyDescent="0.25">
      <c r="A271" t="s">
        <v>684</v>
      </c>
      <c r="B271" t="s">
        <v>49</v>
      </c>
      <c r="C271" t="s">
        <v>50</v>
      </c>
      <c r="D271" t="s">
        <v>120</v>
      </c>
      <c r="E271" t="s">
        <v>201</v>
      </c>
      <c r="F271" t="s">
        <v>92</v>
      </c>
      <c r="G271" s="1">
        <v>44493</v>
      </c>
      <c r="H271" s="1">
        <v>44501</v>
      </c>
      <c r="I271">
        <f>YEAR((vw_maritime_trade_analysis[[#This Row],[Departure_Date]]))</f>
        <v>2021</v>
      </c>
      <c r="J271" t="str">
        <f>"Q"&amp;ROUNDUP(MONTH(vw_maritime_trade_analysis[[#This Row],[Departure_Date]])/3,0)</f>
        <v>Q4</v>
      </c>
      <c r="K271" t="str">
        <f>TEXT(vw_maritime_trade_analysis[[#This Row],[Departure_Date]],"mmmm")</f>
        <v>October</v>
      </c>
      <c r="L271">
        <v>36471700</v>
      </c>
      <c r="M271">
        <v>81851.109375</v>
      </c>
      <c r="N271">
        <v>26443.2890625</v>
      </c>
      <c r="O271">
        <v>121815.46875</v>
      </c>
      <c r="P271">
        <v>3193.860107421875</v>
      </c>
      <c r="Q271">
        <v>2096698.375</v>
      </c>
      <c r="R271">
        <f t="shared" si="4"/>
        <v>5.7488364265992534E-2</v>
      </c>
    </row>
    <row r="272" spans="1:18" x14ac:dyDescent="0.25">
      <c r="A272" t="s">
        <v>686</v>
      </c>
      <c r="B272" t="s">
        <v>65</v>
      </c>
      <c r="C272" t="s">
        <v>50</v>
      </c>
      <c r="D272" t="s">
        <v>145</v>
      </c>
      <c r="E272" t="s">
        <v>128</v>
      </c>
      <c r="F272" t="s">
        <v>159</v>
      </c>
      <c r="G272" s="1">
        <v>45349</v>
      </c>
      <c r="H272" s="1">
        <v>45356</v>
      </c>
      <c r="I272">
        <f>YEAR((vw_maritime_trade_analysis[[#This Row],[Departure_Date]]))</f>
        <v>2024</v>
      </c>
      <c r="J272" t="str">
        <f>"Q"&amp;ROUNDUP(MONTH(vw_maritime_trade_analysis[[#This Row],[Departure_Date]])/3,0)</f>
        <v>Q1</v>
      </c>
      <c r="K272" t="str">
        <f>TEXT(vw_maritime_trade_analysis[[#This Row],[Departure_Date]],"mmmm")</f>
        <v>February</v>
      </c>
      <c r="L272">
        <v>11360956</v>
      </c>
      <c r="M272">
        <v>124967.1796875</v>
      </c>
      <c r="N272">
        <v>72774.1484375</v>
      </c>
      <c r="O272">
        <v>27607.119140625</v>
      </c>
      <c r="P272">
        <v>11849.0302734375</v>
      </c>
      <c r="Q272">
        <v>792307.5</v>
      </c>
      <c r="R272">
        <f t="shared" si="4"/>
        <v>6.9739509597607802E-2</v>
      </c>
    </row>
    <row r="273" spans="1:18" x14ac:dyDescent="0.25">
      <c r="A273" t="s">
        <v>688</v>
      </c>
      <c r="B273" t="s">
        <v>65</v>
      </c>
      <c r="C273" t="s">
        <v>50</v>
      </c>
      <c r="D273" t="s">
        <v>51</v>
      </c>
      <c r="E273" t="s">
        <v>56</v>
      </c>
      <c r="F273" t="s">
        <v>150</v>
      </c>
      <c r="G273" s="1">
        <v>43968</v>
      </c>
      <c r="H273" s="1">
        <v>43980</v>
      </c>
      <c r="I273">
        <f>YEAR((vw_maritime_trade_analysis[[#This Row],[Departure_Date]]))</f>
        <v>2020</v>
      </c>
      <c r="J273" t="str">
        <f>"Q"&amp;ROUNDUP(MONTH(vw_maritime_trade_analysis[[#This Row],[Departure_Date]])/3,0)</f>
        <v>Q2</v>
      </c>
      <c r="K273" t="str">
        <f>TEXT(vw_maritime_trade_analysis[[#This Row],[Departure_Date]],"mmmm")</f>
        <v>May</v>
      </c>
      <c r="L273">
        <v>3615761.75</v>
      </c>
      <c r="M273">
        <v>287342.59375</v>
      </c>
      <c r="N273">
        <v>239829.296875</v>
      </c>
      <c r="O273">
        <v>3760.389892578125</v>
      </c>
      <c r="P273">
        <v>16927.900390625</v>
      </c>
      <c r="Q273">
        <v>1596031.75</v>
      </c>
      <c r="R273">
        <f t="shared" si="4"/>
        <v>0.44140954530535648</v>
      </c>
    </row>
    <row r="274" spans="1:18" x14ac:dyDescent="0.25">
      <c r="A274" t="s">
        <v>690</v>
      </c>
      <c r="B274" t="s">
        <v>49</v>
      </c>
      <c r="C274" t="s">
        <v>134</v>
      </c>
      <c r="D274" t="s">
        <v>135</v>
      </c>
      <c r="E274" t="s">
        <v>83</v>
      </c>
      <c r="F274" t="s">
        <v>70</v>
      </c>
      <c r="G274" s="1">
        <v>44112</v>
      </c>
      <c r="H274" s="1">
        <v>44126</v>
      </c>
      <c r="I274">
        <f>YEAR((vw_maritime_trade_analysis[[#This Row],[Departure_Date]]))</f>
        <v>2020</v>
      </c>
      <c r="J274" t="str">
        <f>"Q"&amp;ROUNDUP(MONTH(vw_maritime_trade_analysis[[#This Row],[Departure_Date]])/3,0)</f>
        <v>Q4</v>
      </c>
      <c r="K274" t="str">
        <f>TEXT(vw_maritime_trade_analysis[[#This Row],[Departure_Date]],"mmmm")</f>
        <v>October</v>
      </c>
      <c r="L274">
        <v>2988063</v>
      </c>
      <c r="M274">
        <v>320797.40625</v>
      </c>
      <c r="N274">
        <v>97235.3984375</v>
      </c>
      <c r="O274">
        <v>8665.3798828125</v>
      </c>
      <c r="Q274">
        <v>813249.6875</v>
      </c>
      <c r="R274">
        <f t="shared" si="4"/>
        <v>0.27216617839048241</v>
      </c>
    </row>
    <row r="275" spans="1:18" x14ac:dyDescent="0.25">
      <c r="A275" t="s">
        <v>691</v>
      </c>
      <c r="B275" t="s">
        <v>49</v>
      </c>
      <c r="C275" t="s">
        <v>50</v>
      </c>
      <c r="D275" t="s">
        <v>183</v>
      </c>
      <c r="E275" t="s">
        <v>83</v>
      </c>
      <c r="F275" t="s">
        <v>226</v>
      </c>
      <c r="G275" s="1">
        <v>45904</v>
      </c>
      <c r="H275" s="1">
        <v>45912</v>
      </c>
      <c r="I275">
        <f>YEAR((vw_maritime_trade_analysis[[#This Row],[Departure_Date]]))</f>
        <v>2025</v>
      </c>
      <c r="J275" t="str">
        <f>"Q"&amp;ROUNDUP(MONTH(vw_maritime_trade_analysis[[#This Row],[Departure_Date]])/3,0)</f>
        <v>Q3</v>
      </c>
      <c r="K275" t="str">
        <f>TEXT(vw_maritime_trade_analysis[[#This Row],[Departure_Date]],"mmmm")</f>
        <v>September</v>
      </c>
      <c r="L275">
        <v>96950752</v>
      </c>
      <c r="M275">
        <v>170873.234375</v>
      </c>
      <c r="N275">
        <v>29010.0703125</v>
      </c>
      <c r="O275">
        <v>338358.125</v>
      </c>
      <c r="P275">
        <v>0</v>
      </c>
      <c r="Q275">
        <v>3424746</v>
      </c>
      <c r="R275">
        <f t="shared" si="4"/>
        <v>3.5324594491025714E-2</v>
      </c>
    </row>
    <row r="276" spans="1:18" x14ac:dyDescent="0.25">
      <c r="A276" t="s">
        <v>693</v>
      </c>
      <c r="B276" t="s">
        <v>65</v>
      </c>
      <c r="C276" t="s">
        <v>66</v>
      </c>
      <c r="D276" t="s">
        <v>67</v>
      </c>
      <c r="E276" t="s">
        <v>82</v>
      </c>
      <c r="F276" t="s">
        <v>204</v>
      </c>
      <c r="G276" s="1">
        <v>44827</v>
      </c>
      <c r="H276" s="1">
        <v>44849</v>
      </c>
      <c r="I276">
        <f>YEAR((vw_maritime_trade_analysis[[#This Row],[Departure_Date]]))</f>
        <v>2022</v>
      </c>
      <c r="J276" t="str">
        <f>"Q"&amp;ROUNDUP(MONTH(vw_maritime_trade_analysis[[#This Row],[Departure_Date]])/3,0)</f>
        <v>Q3</v>
      </c>
      <c r="K276" t="str">
        <f>TEXT(vw_maritime_trade_analysis[[#This Row],[Departure_Date]],"mmmm")</f>
        <v>September</v>
      </c>
      <c r="L276">
        <v>36668996</v>
      </c>
      <c r="M276">
        <v>361077.875</v>
      </c>
      <c r="N276">
        <v>228154.859375</v>
      </c>
      <c r="O276">
        <v>70404.46875</v>
      </c>
      <c r="P276">
        <v>54762.94140625</v>
      </c>
      <c r="Q276">
        <v>1243179.625</v>
      </c>
      <c r="R276">
        <f t="shared" si="4"/>
        <v>3.390274511470126E-2</v>
      </c>
    </row>
    <row r="277" spans="1:18" x14ac:dyDescent="0.25">
      <c r="A277" t="s">
        <v>695</v>
      </c>
      <c r="B277" t="s">
        <v>49</v>
      </c>
      <c r="C277" t="s">
        <v>112</v>
      </c>
      <c r="D277" t="s">
        <v>199</v>
      </c>
      <c r="E277" t="s">
        <v>131</v>
      </c>
      <c r="F277" t="s">
        <v>226</v>
      </c>
      <c r="G277" s="1">
        <v>44909</v>
      </c>
      <c r="H277" s="1">
        <v>44923</v>
      </c>
      <c r="I277">
        <f>YEAR((vw_maritime_trade_analysis[[#This Row],[Departure_Date]]))</f>
        <v>2022</v>
      </c>
      <c r="J277" t="str">
        <f>"Q"&amp;ROUNDUP(MONTH(vw_maritime_trade_analysis[[#This Row],[Departure_Date]])/3,0)</f>
        <v>Q4</v>
      </c>
      <c r="K277" t="str">
        <f>TEXT(vw_maritime_trade_analysis[[#This Row],[Departure_Date]],"mmmm")</f>
        <v>December</v>
      </c>
      <c r="L277">
        <v>18484768</v>
      </c>
      <c r="M277">
        <v>184435.125</v>
      </c>
      <c r="N277">
        <v>147514.84375</v>
      </c>
      <c r="O277">
        <v>36230.140625</v>
      </c>
      <c r="P277">
        <v>0</v>
      </c>
      <c r="Q277">
        <v>751097</v>
      </c>
      <c r="R277">
        <f t="shared" si="4"/>
        <v>4.0633293314798431E-2</v>
      </c>
    </row>
    <row r="278" spans="1:18" x14ac:dyDescent="0.25">
      <c r="A278" t="s">
        <v>696</v>
      </c>
      <c r="B278" t="s">
        <v>65</v>
      </c>
      <c r="C278" t="s">
        <v>50</v>
      </c>
      <c r="D278" t="s">
        <v>51</v>
      </c>
      <c r="E278" t="s">
        <v>100</v>
      </c>
      <c r="F278" t="s">
        <v>93</v>
      </c>
      <c r="G278" s="1">
        <v>44648</v>
      </c>
      <c r="H278" s="1">
        <v>44660</v>
      </c>
      <c r="I278">
        <f>YEAR((vw_maritime_trade_analysis[[#This Row],[Departure_Date]]))</f>
        <v>2022</v>
      </c>
      <c r="J278" t="str">
        <f>"Q"&amp;ROUNDUP(MONTH(vw_maritime_trade_analysis[[#This Row],[Departure_Date]])/3,0)</f>
        <v>Q1</v>
      </c>
      <c r="K278" t="str">
        <f>TEXT(vw_maritime_trade_analysis[[#This Row],[Departure_Date]],"mmmm")</f>
        <v>March</v>
      </c>
      <c r="L278">
        <v>15451630</v>
      </c>
      <c r="M278">
        <v>209735.515625</v>
      </c>
      <c r="N278">
        <v>131616.21875</v>
      </c>
      <c r="O278">
        <v>36774.87890625</v>
      </c>
      <c r="P278">
        <v>17293.099609375</v>
      </c>
      <c r="Q278">
        <v>5641921</v>
      </c>
      <c r="R278">
        <f t="shared" si="4"/>
        <v>0.36513435799329907</v>
      </c>
    </row>
    <row r="279" spans="1:18" x14ac:dyDescent="0.25">
      <c r="A279" t="s">
        <v>698</v>
      </c>
      <c r="B279" t="s">
        <v>49</v>
      </c>
      <c r="C279" t="s">
        <v>50</v>
      </c>
      <c r="D279" t="s">
        <v>51</v>
      </c>
      <c r="E279" t="s">
        <v>146</v>
      </c>
      <c r="F279" t="s">
        <v>184</v>
      </c>
      <c r="G279" s="1">
        <v>46048</v>
      </c>
      <c r="H279" s="1">
        <v>46054</v>
      </c>
      <c r="I279">
        <f>YEAR((vw_maritime_trade_analysis[[#This Row],[Departure_Date]]))</f>
        <v>2026</v>
      </c>
      <c r="J279" t="str">
        <f>"Q"&amp;ROUNDUP(MONTH(vw_maritime_trade_analysis[[#This Row],[Departure_Date]])/3,0)</f>
        <v>Q1</v>
      </c>
      <c r="K279" t="str">
        <f>TEXT(vw_maritime_trade_analysis[[#This Row],[Departure_Date]],"mmmm")</f>
        <v>January</v>
      </c>
      <c r="L279">
        <v>14545779</v>
      </c>
      <c r="M279">
        <v>66351.5703125</v>
      </c>
      <c r="N279">
        <v>150622.515625</v>
      </c>
      <c r="O279">
        <v>32291.630859375</v>
      </c>
      <c r="P279">
        <v>0</v>
      </c>
      <c r="Q279">
        <v>4032932.25</v>
      </c>
      <c r="R279">
        <f t="shared" si="4"/>
        <v>0.27725790760329855</v>
      </c>
    </row>
    <row r="280" spans="1:18" x14ac:dyDescent="0.25">
      <c r="A280" t="s">
        <v>700</v>
      </c>
      <c r="B280" t="s">
        <v>49</v>
      </c>
      <c r="C280" t="s">
        <v>239</v>
      </c>
      <c r="D280" t="s">
        <v>240</v>
      </c>
      <c r="E280" t="s">
        <v>146</v>
      </c>
      <c r="F280" t="s">
        <v>128</v>
      </c>
      <c r="G280" s="1">
        <v>45984</v>
      </c>
      <c r="H280" s="1">
        <v>46004</v>
      </c>
      <c r="I280">
        <f>YEAR((vw_maritime_trade_analysis[[#This Row],[Departure_Date]]))</f>
        <v>2025</v>
      </c>
      <c r="J280" t="str">
        <f>"Q"&amp;ROUNDUP(MONTH(vw_maritime_trade_analysis[[#This Row],[Departure_Date]])/3,0)</f>
        <v>Q4</v>
      </c>
      <c r="K280" t="str">
        <f>TEXT(vw_maritime_trade_analysis[[#This Row],[Departure_Date]],"mmmm")</f>
        <v>November</v>
      </c>
      <c r="L280">
        <v>9964782</v>
      </c>
      <c r="M280">
        <v>506082.21875</v>
      </c>
      <c r="N280">
        <v>115227.4375</v>
      </c>
      <c r="O280">
        <v>29296.4609375</v>
      </c>
      <c r="P280">
        <v>0</v>
      </c>
      <c r="Q280">
        <v>1091416.25</v>
      </c>
      <c r="R280">
        <f t="shared" si="4"/>
        <v>0.10952735845099271</v>
      </c>
    </row>
    <row r="281" spans="1:18" x14ac:dyDescent="0.25">
      <c r="A281" t="s">
        <v>702</v>
      </c>
      <c r="B281" t="s">
        <v>49</v>
      </c>
      <c r="C281" t="s">
        <v>50</v>
      </c>
      <c r="D281" t="s">
        <v>51</v>
      </c>
      <c r="E281" t="s">
        <v>196</v>
      </c>
      <c r="F281" t="s">
        <v>70</v>
      </c>
      <c r="G281" s="1">
        <v>44243</v>
      </c>
      <c r="H281" s="1">
        <v>44258</v>
      </c>
      <c r="I281">
        <f>YEAR((vw_maritime_trade_analysis[[#This Row],[Departure_Date]]))</f>
        <v>2021</v>
      </c>
      <c r="J281" t="str">
        <f>"Q"&amp;ROUNDUP(MONTH(vw_maritime_trade_analysis[[#This Row],[Departure_Date]])/3,0)</f>
        <v>Q1</v>
      </c>
      <c r="K281" t="str">
        <f>TEXT(vw_maritime_trade_analysis[[#This Row],[Departure_Date]],"mmmm")</f>
        <v>February</v>
      </c>
      <c r="L281">
        <v>5504966</v>
      </c>
      <c r="M281">
        <v>278339.59375</v>
      </c>
      <c r="N281">
        <v>223250.25</v>
      </c>
      <c r="O281">
        <v>14643.2099609375</v>
      </c>
      <c r="P281">
        <v>16304</v>
      </c>
      <c r="Q281">
        <v>4113301</v>
      </c>
      <c r="R281">
        <f t="shared" si="4"/>
        <v>0.74719825699195963</v>
      </c>
    </row>
    <row r="282" spans="1:18" x14ac:dyDescent="0.25">
      <c r="A282" t="s">
        <v>704</v>
      </c>
      <c r="B282" t="s">
        <v>65</v>
      </c>
      <c r="C282" t="s">
        <v>112</v>
      </c>
      <c r="D282" t="s">
        <v>199</v>
      </c>
      <c r="E282" t="s">
        <v>56</v>
      </c>
      <c r="F282" t="s">
        <v>164</v>
      </c>
      <c r="G282" s="1">
        <v>44976</v>
      </c>
      <c r="H282" s="1">
        <v>44997</v>
      </c>
      <c r="I282">
        <f>YEAR((vw_maritime_trade_analysis[[#This Row],[Departure_Date]]))</f>
        <v>2023</v>
      </c>
      <c r="J282" t="str">
        <f>"Q"&amp;ROUNDUP(MONTH(vw_maritime_trade_analysis[[#This Row],[Departure_Date]])/3,0)</f>
        <v>Q1</v>
      </c>
      <c r="K282" t="str">
        <f>TEXT(vw_maritime_trade_analysis[[#This Row],[Departure_Date]],"mmmm")</f>
        <v>February</v>
      </c>
      <c r="L282">
        <v>10410643</v>
      </c>
      <c r="M282">
        <v>620530.875</v>
      </c>
      <c r="N282">
        <v>47459.44140625</v>
      </c>
      <c r="O282">
        <v>11764.0302734375</v>
      </c>
      <c r="Q282">
        <v>1509321</v>
      </c>
      <c r="R282">
        <f t="shared" si="4"/>
        <v>0.14497865309568295</v>
      </c>
    </row>
    <row r="283" spans="1:18" x14ac:dyDescent="0.25">
      <c r="A283" t="s">
        <v>706</v>
      </c>
      <c r="B283" t="s">
        <v>65</v>
      </c>
      <c r="C283" t="s">
        <v>50</v>
      </c>
      <c r="D283" t="s">
        <v>51</v>
      </c>
      <c r="E283" t="s">
        <v>92</v>
      </c>
      <c r="F283" t="s">
        <v>146</v>
      </c>
      <c r="G283" s="1">
        <v>43870</v>
      </c>
      <c r="H283" s="1">
        <v>43880</v>
      </c>
      <c r="I283">
        <f>YEAR((vw_maritime_trade_analysis[[#This Row],[Departure_Date]]))</f>
        <v>2020</v>
      </c>
      <c r="J283" t="str">
        <f>"Q"&amp;ROUNDUP(MONTH(vw_maritime_trade_analysis[[#This Row],[Departure_Date]])/3,0)</f>
        <v>Q1</v>
      </c>
      <c r="K283" t="str">
        <f>TEXT(vw_maritime_trade_analysis[[#This Row],[Departure_Date]],"mmmm")</f>
        <v>February</v>
      </c>
      <c r="L283">
        <v>6904554.5</v>
      </c>
      <c r="M283">
        <v>195196.890625</v>
      </c>
      <c r="N283">
        <v>241925.15625</v>
      </c>
      <c r="O283">
        <v>13878.150390625</v>
      </c>
      <c r="P283">
        <v>40977.19140625</v>
      </c>
      <c r="Q283">
        <v>2768470.5</v>
      </c>
      <c r="R283">
        <f t="shared" si="4"/>
        <v>0.40096294409726219</v>
      </c>
    </row>
    <row r="284" spans="1:18" x14ac:dyDescent="0.25">
      <c r="A284" t="s">
        <v>708</v>
      </c>
      <c r="B284" t="s">
        <v>49</v>
      </c>
      <c r="C284" t="s">
        <v>239</v>
      </c>
      <c r="D284" t="s">
        <v>265</v>
      </c>
      <c r="E284" t="s">
        <v>146</v>
      </c>
      <c r="F284" t="s">
        <v>226</v>
      </c>
      <c r="G284" s="1">
        <v>44713</v>
      </c>
      <c r="H284" s="1">
        <v>44728</v>
      </c>
      <c r="I284">
        <f>YEAR((vw_maritime_trade_analysis[[#This Row],[Departure_Date]]))</f>
        <v>2022</v>
      </c>
      <c r="J284" t="str">
        <f>"Q"&amp;ROUNDUP(MONTH(vw_maritime_trade_analysis[[#This Row],[Departure_Date]])/3,0)</f>
        <v>Q2</v>
      </c>
      <c r="K284" t="str">
        <f>TEXT(vw_maritime_trade_analysis[[#This Row],[Departure_Date]],"mmmm")</f>
        <v>June</v>
      </c>
      <c r="L284">
        <v>12930615</v>
      </c>
      <c r="M284">
        <v>142923.375</v>
      </c>
      <c r="N284">
        <v>61678.4296875</v>
      </c>
      <c r="O284">
        <v>21076.900390625</v>
      </c>
      <c r="P284">
        <v>12597.3896484375</v>
      </c>
      <c r="Q284">
        <v>826194.4375</v>
      </c>
      <c r="R284">
        <f t="shared" si="4"/>
        <v>6.3894442569050275E-2</v>
      </c>
    </row>
    <row r="285" spans="1:18" x14ac:dyDescent="0.25">
      <c r="A285" t="s">
        <v>710</v>
      </c>
      <c r="B285" t="s">
        <v>49</v>
      </c>
      <c r="C285" t="s">
        <v>50</v>
      </c>
      <c r="D285" t="s">
        <v>223</v>
      </c>
      <c r="E285" t="s">
        <v>131</v>
      </c>
      <c r="F285" t="s">
        <v>184</v>
      </c>
      <c r="G285" s="1">
        <v>46036</v>
      </c>
      <c r="H285" s="1">
        <v>46046</v>
      </c>
      <c r="I285">
        <f>YEAR((vw_maritime_trade_analysis[[#This Row],[Departure_Date]]))</f>
        <v>2026</v>
      </c>
      <c r="J285" t="str">
        <f>"Q"&amp;ROUNDUP(MONTH(vw_maritime_trade_analysis[[#This Row],[Departure_Date]])/3,0)</f>
        <v>Q1</v>
      </c>
      <c r="K285" t="str">
        <f>TEXT(vw_maritime_trade_analysis[[#This Row],[Departure_Date]],"mmmm")</f>
        <v>January</v>
      </c>
      <c r="L285">
        <v>14576008</v>
      </c>
      <c r="M285">
        <v>155495</v>
      </c>
      <c r="N285">
        <v>220739.828125</v>
      </c>
      <c r="O285">
        <v>48683.87109375</v>
      </c>
      <c r="P285">
        <v>9699.9501953125</v>
      </c>
      <c r="Q285">
        <v>937712</v>
      </c>
      <c r="R285">
        <f t="shared" si="4"/>
        <v>6.4332566228009758E-2</v>
      </c>
    </row>
    <row r="286" spans="1:18" x14ac:dyDescent="0.25">
      <c r="A286" t="s">
        <v>711</v>
      </c>
      <c r="B286" t="s">
        <v>65</v>
      </c>
      <c r="C286" t="s">
        <v>50</v>
      </c>
      <c r="D286" t="s">
        <v>51</v>
      </c>
      <c r="E286" t="s">
        <v>226</v>
      </c>
      <c r="F286" t="s">
        <v>174</v>
      </c>
      <c r="G286" s="1">
        <v>45488</v>
      </c>
      <c r="H286" s="1">
        <v>45495</v>
      </c>
      <c r="I286">
        <f>YEAR((vw_maritime_trade_analysis[[#This Row],[Departure_Date]]))</f>
        <v>2024</v>
      </c>
      <c r="J286" t="str">
        <f>"Q"&amp;ROUNDUP(MONTH(vw_maritime_trade_analysis[[#This Row],[Departure_Date]])/3,0)</f>
        <v>Q3</v>
      </c>
      <c r="K286" t="str">
        <f>TEXT(vw_maritime_trade_analysis[[#This Row],[Departure_Date]],"mmmm")</f>
        <v>July</v>
      </c>
      <c r="L286">
        <v>5529636</v>
      </c>
      <c r="M286">
        <v>194276.953125</v>
      </c>
      <c r="N286">
        <v>203563.0625</v>
      </c>
      <c r="O286">
        <v>4976.669921875</v>
      </c>
      <c r="P286">
        <v>7764.740234375</v>
      </c>
      <c r="Q286">
        <v>2562202.25</v>
      </c>
      <c r="R286">
        <f t="shared" si="4"/>
        <v>0.46335821200527483</v>
      </c>
    </row>
    <row r="287" spans="1:18" x14ac:dyDescent="0.25">
      <c r="A287" t="s">
        <v>712</v>
      </c>
      <c r="B287" t="s">
        <v>65</v>
      </c>
      <c r="C287" t="s">
        <v>66</v>
      </c>
      <c r="D287" t="s">
        <v>245</v>
      </c>
      <c r="E287" t="s">
        <v>56</v>
      </c>
      <c r="F287" t="s">
        <v>55</v>
      </c>
      <c r="G287" s="1">
        <v>44584</v>
      </c>
      <c r="H287" s="1">
        <v>44596</v>
      </c>
      <c r="I287">
        <f>YEAR((vw_maritime_trade_analysis[[#This Row],[Departure_Date]]))</f>
        <v>2022</v>
      </c>
      <c r="J287" t="str">
        <f>"Q"&amp;ROUNDUP(MONTH(vw_maritime_trade_analysis[[#This Row],[Departure_Date]])/3,0)</f>
        <v>Q1</v>
      </c>
      <c r="K287" t="str">
        <f>TEXT(vw_maritime_trade_analysis[[#This Row],[Departure_Date]],"mmmm")</f>
        <v>January</v>
      </c>
      <c r="L287">
        <v>2386442.25</v>
      </c>
      <c r="M287">
        <v>251662.765625</v>
      </c>
      <c r="N287">
        <v>183604.265625</v>
      </c>
      <c r="O287">
        <v>2553.489990234375</v>
      </c>
      <c r="P287">
        <v>20837.83984375</v>
      </c>
      <c r="Q287">
        <v>674138.8125</v>
      </c>
      <c r="R287">
        <f t="shared" si="4"/>
        <v>0.28248695835820037</v>
      </c>
    </row>
    <row r="288" spans="1:18" x14ac:dyDescent="0.25">
      <c r="A288" t="s">
        <v>713</v>
      </c>
      <c r="B288" t="s">
        <v>49</v>
      </c>
      <c r="C288" t="s">
        <v>50</v>
      </c>
      <c r="D288" t="s">
        <v>183</v>
      </c>
      <c r="E288" t="s">
        <v>154</v>
      </c>
      <c r="F288" t="s">
        <v>92</v>
      </c>
      <c r="G288" s="1">
        <v>44906</v>
      </c>
      <c r="H288" s="1">
        <v>44915</v>
      </c>
      <c r="I288">
        <f>YEAR((vw_maritime_trade_analysis[[#This Row],[Departure_Date]]))</f>
        <v>2022</v>
      </c>
      <c r="J288" t="str">
        <f>"Q"&amp;ROUNDUP(MONTH(vw_maritime_trade_analysis[[#This Row],[Departure_Date]])/3,0)</f>
        <v>Q4</v>
      </c>
      <c r="K288" t="str">
        <f>TEXT(vw_maritime_trade_analysis[[#This Row],[Departure_Date]],"mmmm")</f>
        <v>December</v>
      </c>
      <c r="L288">
        <v>91739448</v>
      </c>
      <c r="M288">
        <v>299085.4375</v>
      </c>
      <c r="N288">
        <v>39769.3203125</v>
      </c>
      <c r="O288">
        <v>289896.65625</v>
      </c>
      <c r="P288">
        <v>32183.580078125</v>
      </c>
      <c r="Q288">
        <v>3323860.5</v>
      </c>
      <c r="R288">
        <f t="shared" si="4"/>
        <v>3.6231529319862489E-2</v>
      </c>
    </row>
    <row r="289" spans="1:18" x14ac:dyDescent="0.25">
      <c r="A289" t="s">
        <v>715</v>
      </c>
      <c r="B289" t="s">
        <v>65</v>
      </c>
      <c r="C289" t="s">
        <v>50</v>
      </c>
      <c r="D289" t="s">
        <v>51</v>
      </c>
      <c r="E289" t="s">
        <v>82</v>
      </c>
      <c r="F289" t="s">
        <v>108</v>
      </c>
      <c r="G289" s="1">
        <v>45744</v>
      </c>
      <c r="H289" s="1">
        <v>45757</v>
      </c>
      <c r="I289">
        <f>YEAR((vw_maritime_trade_analysis[[#This Row],[Departure_Date]]))</f>
        <v>2025</v>
      </c>
      <c r="J289" t="str">
        <f>"Q"&amp;ROUNDUP(MONTH(vw_maritime_trade_analysis[[#This Row],[Departure_Date]])/3,0)</f>
        <v>Q1</v>
      </c>
      <c r="K289" t="str">
        <f>TEXT(vw_maritime_trade_analysis[[#This Row],[Departure_Date]],"mmmm")</f>
        <v>March</v>
      </c>
      <c r="L289">
        <v>15279468</v>
      </c>
      <c r="M289">
        <v>208718.453125</v>
      </c>
      <c r="N289">
        <v>85094.03125</v>
      </c>
      <c r="O289">
        <v>24599.939453125</v>
      </c>
      <c r="P289">
        <v>54983.421875</v>
      </c>
      <c r="Q289">
        <v>4119850.75</v>
      </c>
      <c r="R289">
        <f t="shared" si="4"/>
        <v>0.2696331279335118</v>
      </c>
    </row>
    <row r="290" spans="1:18" x14ac:dyDescent="0.25">
      <c r="A290" t="s">
        <v>717</v>
      </c>
      <c r="B290" t="s">
        <v>65</v>
      </c>
      <c r="C290" t="s">
        <v>50</v>
      </c>
      <c r="D290" t="s">
        <v>51</v>
      </c>
      <c r="E290" t="s">
        <v>226</v>
      </c>
      <c r="F290" t="s">
        <v>204</v>
      </c>
      <c r="G290" s="1">
        <v>46041</v>
      </c>
      <c r="H290" s="1">
        <v>46053</v>
      </c>
      <c r="I290">
        <f>YEAR((vw_maritime_trade_analysis[[#This Row],[Departure_Date]]))</f>
        <v>2026</v>
      </c>
      <c r="J290" t="str">
        <f>"Q"&amp;ROUNDUP(MONTH(vw_maritime_trade_analysis[[#This Row],[Departure_Date]])/3,0)</f>
        <v>Q1</v>
      </c>
      <c r="K290" t="str">
        <f>TEXT(vw_maritime_trade_analysis[[#This Row],[Departure_Date]],"mmmm")</f>
        <v>January</v>
      </c>
      <c r="L290">
        <v>16267988</v>
      </c>
      <c r="M290">
        <v>181018.734375</v>
      </c>
      <c r="N290">
        <v>47517.3203125</v>
      </c>
      <c r="O290">
        <v>39856.5703125</v>
      </c>
      <c r="P290">
        <v>19259.91015625</v>
      </c>
      <c r="Q290">
        <v>7150980</v>
      </c>
      <c r="R290">
        <f t="shared" si="4"/>
        <v>0.43957371987242677</v>
      </c>
    </row>
    <row r="291" spans="1:18" x14ac:dyDescent="0.25">
      <c r="A291" t="s">
        <v>719</v>
      </c>
      <c r="B291" t="s">
        <v>49</v>
      </c>
      <c r="C291" t="s">
        <v>112</v>
      </c>
      <c r="D291" t="s">
        <v>343</v>
      </c>
      <c r="E291" t="s">
        <v>131</v>
      </c>
      <c r="F291" t="s">
        <v>128</v>
      </c>
      <c r="G291" s="1">
        <v>45845</v>
      </c>
      <c r="H291" s="1">
        <v>45867</v>
      </c>
      <c r="I291">
        <f>YEAR((vw_maritime_trade_analysis[[#This Row],[Departure_Date]]))</f>
        <v>2025</v>
      </c>
      <c r="J291" t="str">
        <f>"Q"&amp;ROUNDUP(MONTH(vw_maritime_trade_analysis[[#This Row],[Departure_Date]])/3,0)</f>
        <v>Q3</v>
      </c>
      <c r="K291" t="str">
        <f>TEXT(vw_maritime_trade_analysis[[#This Row],[Departure_Date]],"mmmm")</f>
        <v>July</v>
      </c>
      <c r="L291">
        <v>42723172</v>
      </c>
      <c r="M291">
        <v>780506.75</v>
      </c>
      <c r="N291">
        <v>248997.59375</v>
      </c>
      <c r="O291">
        <v>49558.87890625</v>
      </c>
      <c r="P291">
        <v>0</v>
      </c>
      <c r="Q291">
        <v>3177597.75</v>
      </c>
      <c r="R291">
        <f t="shared" si="4"/>
        <v>7.4376447282519187E-2</v>
      </c>
    </row>
    <row r="292" spans="1:18" x14ac:dyDescent="0.25">
      <c r="A292" t="s">
        <v>721</v>
      </c>
      <c r="B292" t="s">
        <v>65</v>
      </c>
      <c r="C292" t="s">
        <v>50</v>
      </c>
      <c r="D292" t="s">
        <v>145</v>
      </c>
      <c r="E292" t="s">
        <v>92</v>
      </c>
      <c r="F292" t="s">
        <v>55</v>
      </c>
      <c r="G292" s="1">
        <v>44908</v>
      </c>
      <c r="H292" s="1">
        <v>44915</v>
      </c>
      <c r="I292">
        <f>YEAR((vw_maritime_trade_analysis[[#This Row],[Departure_Date]]))</f>
        <v>2022</v>
      </c>
      <c r="J292" t="str">
        <f>"Q"&amp;ROUNDUP(MONTH(vw_maritime_trade_analysis[[#This Row],[Departure_Date]])/3,0)</f>
        <v>Q4</v>
      </c>
      <c r="K292" t="str">
        <f>TEXT(vw_maritime_trade_analysis[[#This Row],[Departure_Date]],"mmmm")</f>
        <v>December</v>
      </c>
      <c r="L292">
        <v>42685808</v>
      </c>
      <c r="M292">
        <v>169880.703125</v>
      </c>
      <c r="N292">
        <v>185146.859375</v>
      </c>
      <c r="O292">
        <v>35429.21875</v>
      </c>
      <c r="P292">
        <v>3365.0400390625</v>
      </c>
      <c r="Q292">
        <v>2663331.5</v>
      </c>
      <c r="R292">
        <f t="shared" si="4"/>
        <v>6.2393840594513285E-2</v>
      </c>
    </row>
    <row r="293" spans="1:18" x14ac:dyDescent="0.25">
      <c r="A293" t="s">
        <v>722</v>
      </c>
      <c r="B293" t="s">
        <v>49</v>
      </c>
      <c r="C293" t="s">
        <v>50</v>
      </c>
      <c r="D293" t="s">
        <v>145</v>
      </c>
      <c r="E293" t="s">
        <v>93</v>
      </c>
      <c r="F293" t="s">
        <v>82</v>
      </c>
      <c r="G293" s="1">
        <v>45696</v>
      </c>
      <c r="H293" s="1">
        <v>45715</v>
      </c>
      <c r="I293">
        <f>YEAR((vw_maritime_trade_analysis[[#This Row],[Departure_Date]]))</f>
        <v>2025</v>
      </c>
      <c r="J293" t="str">
        <f>"Q"&amp;ROUNDUP(MONTH(vw_maritime_trade_analysis[[#This Row],[Departure_Date]])/3,0)</f>
        <v>Q1</v>
      </c>
      <c r="K293" t="str">
        <f>TEXT(vw_maritime_trade_analysis[[#This Row],[Departure_Date]],"mmmm")</f>
        <v>February</v>
      </c>
      <c r="L293">
        <v>21185786</v>
      </c>
      <c r="M293">
        <v>473567</v>
      </c>
      <c r="N293">
        <v>203564.421875</v>
      </c>
      <c r="O293">
        <v>11228.4697265625</v>
      </c>
      <c r="P293">
        <v>27541.759765625</v>
      </c>
      <c r="Q293">
        <v>2144895.75</v>
      </c>
      <c r="R293">
        <f t="shared" si="4"/>
        <v>0.1012422078652168</v>
      </c>
    </row>
    <row r="294" spans="1:18" x14ac:dyDescent="0.25">
      <c r="A294" t="s">
        <v>724</v>
      </c>
      <c r="B294" t="s">
        <v>49</v>
      </c>
      <c r="C294" t="s">
        <v>66</v>
      </c>
      <c r="D294" t="s">
        <v>248</v>
      </c>
      <c r="E294" t="s">
        <v>146</v>
      </c>
      <c r="F294" t="s">
        <v>100</v>
      </c>
      <c r="G294" s="1">
        <v>44448</v>
      </c>
      <c r="H294" s="1">
        <v>44460</v>
      </c>
      <c r="I294">
        <f>YEAR((vw_maritime_trade_analysis[[#This Row],[Departure_Date]]))</f>
        <v>2021</v>
      </c>
      <c r="J294" t="str">
        <f>"Q"&amp;ROUNDUP(MONTH(vw_maritime_trade_analysis[[#This Row],[Departure_Date]])/3,0)</f>
        <v>Q3</v>
      </c>
      <c r="K294" t="str">
        <f>TEXT(vw_maritime_trade_analysis[[#This Row],[Departure_Date]],"mmmm")</f>
        <v>September</v>
      </c>
      <c r="L294">
        <v>58206744</v>
      </c>
      <c r="M294">
        <v>146352.875</v>
      </c>
      <c r="N294">
        <v>141522.8125</v>
      </c>
      <c r="O294">
        <v>173456.09375</v>
      </c>
      <c r="P294">
        <v>15597.580078125</v>
      </c>
      <c r="Q294">
        <v>5130802.5</v>
      </c>
      <c r="R294">
        <f t="shared" si="4"/>
        <v>8.8147904304697058E-2</v>
      </c>
    </row>
    <row r="295" spans="1:18" x14ac:dyDescent="0.25">
      <c r="A295" t="s">
        <v>726</v>
      </c>
      <c r="B295" t="s">
        <v>65</v>
      </c>
      <c r="C295" t="s">
        <v>50</v>
      </c>
      <c r="D295" t="s">
        <v>51</v>
      </c>
      <c r="E295" t="s">
        <v>82</v>
      </c>
      <c r="F295" t="s">
        <v>174</v>
      </c>
      <c r="G295" s="1">
        <v>45438</v>
      </c>
      <c r="H295" s="1">
        <v>45445</v>
      </c>
      <c r="I295">
        <f>YEAR((vw_maritime_trade_analysis[[#This Row],[Departure_Date]]))</f>
        <v>2024</v>
      </c>
      <c r="J295" t="str">
        <f>"Q"&amp;ROUNDUP(MONTH(vw_maritime_trade_analysis[[#This Row],[Departure_Date]])/3,0)</f>
        <v>Q2</v>
      </c>
      <c r="K295" t="str">
        <f>TEXT(vw_maritime_trade_analysis[[#This Row],[Departure_Date]],"mmmm")</f>
        <v>May</v>
      </c>
      <c r="L295">
        <v>4393473.5</v>
      </c>
      <c r="M295">
        <v>57178.41015625</v>
      </c>
      <c r="N295">
        <v>83469.8515625</v>
      </c>
      <c r="O295">
        <v>3602.64990234375</v>
      </c>
      <c r="P295">
        <v>0</v>
      </c>
      <c r="Q295">
        <v>872549.0625</v>
      </c>
      <c r="R295">
        <f t="shared" si="4"/>
        <v>0.19860118935507406</v>
      </c>
    </row>
    <row r="296" spans="1:18" x14ac:dyDescent="0.25">
      <c r="A296" t="s">
        <v>728</v>
      </c>
      <c r="B296" t="s">
        <v>65</v>
      </c>
      <c r="C296" t="s">
        <v>50</v>
      </c>
      <c r="D296" t="s">
        <v>51</v>
      </c>
      <c r="E296" t="s">
        <v>82</v>
      </c>
      <c r="F296" t="s">
        <v>159</v>
      </c>
      <c r="G296" s="1">
        <v>44215</v>
      </c>
      <c r="H296" s="1">
        <v>44226</v>
      </c>
      <c r="I296">
        <f>YEAR((vw_maritime_trade_analysis[[#This Row],[Departure_Date]]))</f>
        <v>2021</v>
      </c>
      <c r="J296" t="str">
        <f>"Q"&amp;ROUNDUP(MONTH(vw_maritime_trade_analysis[[#This Row],[Departure_Date]])/3,0)</f>
        <v>Q1</v>
      </c>
      <c r="K296" t="str">
        <f>TEXT(vw_maritime_trade_analysis[[#This Row],[Departure_Date]],"mmmm")</f>
        <v>January</v>
      </c>
      <c r="L296">
        <v>4533626</v>
      </c>
      <c r="M296">
        <v>226796.859375</v>
      </c>
      <c r="N296">
        <v>43787</v>
      </c>
      <c r="O296">
        <v>15278.3203125</v>
      </c>
      <c r="P296">
        <v>0</v>
      </c>
      <c r="Q296">
        <v>1582630.25</v>
      </c>
      <c r="R296">
        <f t="shared" si="4"/>
        <v>0.34908707731956717</v>
      </c>
    </row>
    <row r="297" spans="1:18" x14ac:dyDescent="0.25">
      <c r="A297" t="s">
        <v>730</v>
      </c>
      <c r="B297" t="s">
        <v>49</v>
      </c>
      <c r="C297" t="s">
        <v>50</v>
      </c>
      <c r="D297" t="s">
        <v>51</v>
      </c>
      <c r="E297" t="s">
        <v>140</v>
      </c>
      <c r="F297" t="s">
        <v>100</v>
      </c>
      <c r="G297" s="1">
        <v>44044</v>
      </c>
      <c r="H297" s="1">
        <v>44055</v>
      </c>
      <c r="I297">
        <f>YEAR((vw_maritime_trade_analysis[[#This Row],[Departure_Date]]))</f>
        <v>2020</v>
      </c>
      <c r="J297" t="str">
        <f>"Q"&amp;ROUNDUP(MONTH(vw_maritime_trade_analysis[[#This Row],[Departure_Date]])/3,0)</f>
        <v>Q3</v>
      </c>
      <c r="K297" t="str">
        <f>TEXT(vw_maritime_trade_analysis[[#This Row],[Departure_Date]],"mmmm")</f>
        <v>August</v>
      </c>
      <c r="L297">
        <v>21020932</v>
      </c>
      <c r="M297">
        <v>167484.171875</v>
      </c>
      <c r="N297">
        <v>234676.953125</v>
      </c>
      <c r="O297">
        <v>34264.12109375</v>
      </c>
      <c r="P297">
        <v>32548.4609375</v>
      </c>
      <c r="Q297">
        <v>2793818</v>
      </c>
      <c r="R297">
        <f t="shared" si="4"/>
        <v>0.13290647626851179</v>
      </c>
    </row>
    <row r="298" spans="1:18" x14ac:dyDescent="0.25">
      <c r="A298" t="s">
        <v>732</v>
      </c>
      <c r="B298" t="s">
        <v>65</v>
      </c>
      <c r="C298" t="s">
        <v>66</v>
      </c>
      <c r="D298" t="s">
        <v>153</v>
      </c>
      <c r="E298" t="s">
        <v>56</v>
      </c>
      <c r="F298" t="s">
        <v>146</v>
      </c>
      <c r="G298" s="1">
        <v>44197</v>
      </c>
      <c r="H298" s="1">
        <v>44216</v>
      </c>
      <c r="I298">
        <f>YEAR((vw_maritime_trade_analysis[[#This Row],[Departure_Date]]))</f>
        <v>2021</v>
      </c>
      <c r="J298" t="str">
        <f>"Q"&amp;ROUNDUP(MONTH(vw_maritime_trade_analysis[[#This Row],[Departure_Date]])/3,0)</f>
        <v>Q1</v>
      </c>
      <c r="K298" t="str">
        <f>TEXT(vw_maritime_trade_analysis[[#This Row],[Departure_Date]],"mmmm")</f>
        <v>January</v>
      </c>
      <c r="L298">
        <v>39594476</v>
      </c>
      <c r="M298">
        <v>495741.125</v>
      </c>
      <c r="N298">
        <v>202163.53125</v>
      </c>
      <c r="O298">
        <v>52264.7109375</v>
      </c>
      <c r="P298">
        <v>20749.990234375</v>
      </c>
      <c r="Q298">
        <v>2119999.75</v>
      </c>
      <c r="R298">
        <f t="shared" si="4"/>
        <v>5.3542816174660321E-2</v>
      </c>
    </row>
    <row r="299" spans="1:18" x14ac:dyDescent="0.25">
      <c r="A299" t="s">
        <v>733</v>
      </c>
      <c r="B299" t="s">
        <v>49</v>
      </c>
      <c r="C299" t="s">
        <v>50</v>
      </c>
      <c r="D299" t="s">
        <v>145</v>
      </c>
      <c r="E299" t="s">
        <v>204</v>
      </c>
      <c r="F299" t="s">
        <v>100</v>
      </c>
      <c r="G299" s="1">
        <v>46118</v>
      </c>
      <c r="H299" s="1">
        <v>46134</v>
      </c>
      <c r="I299">
        <f>YEAR((vw_maritime_trade_analysis[[#This Row],[Departure_Date]]))</f>
        <v>2026</v>
      </c>
      <c r="J299" t="str">
        <f>"Q"&amp;ROUNDUP(MONTH(vw_maritime_trade_analysis[[#This Row],[Departure_Date]])/3,0)</f>
        <v>Q2</v>
      </c>
      <c r="K299" t="str">
        <f>TEXT(vw_maritime_trade_analysis[[#This Row],[Departure_Date]],"mmmm")</f>
        <v>April</v>
      </c>
      <c r="L299">
        <v>40868664</v>
      </c>
      <c r="M299">
        <v>241864.203125</v>
      </c>
      <c r="N299">
        <v>48181.78125</v>
      </c>
      <c r="O299">
        <v>97267.421875</v>
      </c>
      <c r="P299">
        <v>71537.3203125</v>
      </c>
      <c r="Q299">
        <v>1845756.75</v>
      </c>
      <c r="R299">
        <f t="shared" si="4"/>
        <v>4.5163129139724263E-2</v>
      </c>
    </row>
    <row r="300" spans="1:18" x14ac:dyDescent="0.25">
      <c r="A300" t="s">
        <v>735</v>
      </c>
      <c r="B300" t="s">
        <v>49</v>
      </c>
      <c r="C300" t="s">
        <v>112</v>
      </c>
      <c r="D300" t="s">
        <v>113</v>
      </c>
      <c r="E300" t="s">
        <v>196</v>
      </c>
      <c r="F300" t="s">
        <v>184</v>
      </c>
      <c r="G300" s="1">
        <v>44595</v>
      </c>
      <c r="H300" s="1">
        <v>44619</v>
      </c>
      <c r="I300">
        <f>YEAR((vw_maritime_trade_analysis[[#This Row],[Departure_Date]]))</f>
        <v>2022</v>
      </c>
      <c r="J300" t="str">
        <f>"Q"&amp;ROUNDUP(MONTH(vw_maritime_trade_analysis[[#This Row],[Departure_Date]])/3,0)</f>
        <v>Q1</v>
      </c>
      <c r="K300" t="str">
        <f>TEXT(vw_maritime_trade_analysis[[#This Row],[Departure_Date]],"mmmm")</f>
        <v>February</v>
      </c>
      <c r="L300">
        <v>12019549</v>
      </c>
      <c r="M300">
        <v>276336.46875</v>
      </c>
      <c r="N300">
        <v>31223.6796875</v>
      </c>
      <c r="O300">
        <v>10817.58984375</v>
      </c>
      <c r="P300">
        <v>0</v>
      </c>
      <c r="Q300">
        <v>893523.0625</v>
      </c>
      <c r="R300">
        <f t="shared" si="4"/>
        <v>7.4339150537179058E-2</v>
      </c>
    </row>
    <row r="301" spans="1:18" x14ac:dyDescent="0.25">
      <c r="A301" t="s">
        <v>737</v>
      </c>
      <c r="B301" t="s">
        <v>65</v>
      </c>
      <c r="C301" t="s">
        <v>66</v>
      </c>
      <c r="D301" t="s">
        <v>391</v>
      </c>
      <c r="E301" t="s">
        <v>92</v>
      </c>
      <c r="F301" t="s">
        <v>174</v>
      </c>
      <c r="G301" s="1">
        <v>43833</v>
      </c>
      <c r="H301" s="1">
        <v>43860</v>
      </c>
      <c r="I301">
        <f>YEAR((vw_maritime_trade_analysis[[#This Row],[Departure_Date]]))</f>
        <v>2020</v>
      </c>
      <c r="J301" t="str">
        <f>"Q"&amp;ROUNDUP(MONTH(vw_maritime_trade_analysis[[#This Row],[Departure_Date]])/3,0)</f>
        <v>Q1</v>
      </c>
      <c r="K301" t="str">
        <f>TEXT(vw_maritime_trade_analysis[[#This Row],[Departure_Date]],"mmmm")</f>
        <v>January</v>
      </c>
      <c r="L301">
        <v>39023436</v>
      </c>
      <c r="M301">
        <v>270691.0625</v>
      </c>
      <c r="N301">
        <v>208639.453125</v>
      </c>
      <c r="O301">
        <v>59705.859375</v>
      </c>
      <c r="P301">
        <v>0</v>
      </c>
      <c r="Q301">
        <v>2744341.25</v>
      </c>
      <c r="R301">
        <f t="shared" si="4"/>
        <v>7.0325464164662482E-2</v>
      </c>
    </row>
    <row r="302" spans="1:18" x14ac:dyDescent="0.25">
      <c r="A302" t="s">
        <v>739</v>
      </c>
      <c r="B302" t="s">
        <v>49</v>
      </c>
      <c r="C302" t="s">
        <v>112</v>
      </c>
      <c r="D302" t="s">
        <v>113</v>
      </c>
      <c r="E302" t="s">
        <v>121</v>
      </c>
      <c r="F302" t="s">
        <v>184</v>
      </c>
      <c r="G302" s="1">
        <v>44990</v>
      </c>
      <c r="H302" s="1">
        <v>45007</v>
      </c>
      <c r="I302">
        <f>YEAR((vw_maritime_trade_analysis[[#This Row],[Departure_Date]]))</f>
        <v>2023</v>
      </c>
      <c r="J302" t="str">
        <f>"Q"&amp;ROUNDUP(MONTH(vw_maritime_trade_analysis[[#This Row],[Departure_Date]])/3,0)</f>
        <v>Q1</v>
      </c>
      <c r="K302" t="str">
        <f>TEXT(vw_maritime_trade_analysis[[#This Row],[Departure_Date]],"mmmm")</f>
        <v>March</v>
      </c>
      <c r="L302">
        <v>5185774</v>
      </c>
      <c r="M302">
        <v>255354.1875</v>
      </c>
      <c r="N302">
        <v>105899.703125</v>
      </c>
      <c r="O302">
        <v>5133.919921875</v>
      </c>
      <c r="P302">
        <v>0</v>
      </c>
      <c r="Q302">
        <v>450940.8125</v>
      </c>
      <c r="R302">
        <f t="shared" si="4"/>
        <v>8.6957282075925402E-2</v>
      </c>
    </row>
    <row r="303" spans="1:18" x14ac:dyDescent="0.25">
      <c r="A303" t="s">
        <v>741</v>
      </c>
      <c r="B303" t="s">
        <v>49</v>
      </c>
      <c r="C303" t="s">
        <v>66</v>
      </c>
      <c r="D303" t="s">
        <v>153</v>
      </c>
      <c r="E303" t="s">
        <v>146</v>
      </c>
      <c r="F303" t="s">
        <v>70</v>
      </c>
      <c r="G303" s="1">
        <v>45422</v>
      </c>
      <c r="H303" s="1">
        <v>45455</v>
      </c>
      <c r="I303">
        <f>YEAR((vw_maritime_trade_analysis[[#This Row],[Departure_Date]]))</f>
        <v>2024</v>
      </c>
      <c r="J303" t="str">
        <f>"Q"&amp;ROUNDUP(MONTH(vw_maritime_trade_analysis[[#This Row],[Departure_Date]])/3,0)</f>
        <v>Q2</v>
      </c>
      <c r="K303" t="str">
        <f>TEXT(vw_maritime_trade_analysis[[#This Row],[Departure_Date]],"mmmm")</f>
        <v>May</v>
      </c>
      <c r="L303">
        <v>49820548</v>
      </c>
      <c r="M303">
        <v>901549.3125</v>
      </c>
      <c r="N303">
        <v>60932.62890625</v>
      </c>
      <c r="O303">
        <v>167397.03125</v>
      </c>
      <c r="P303">
        <v>1248.8199462890625</v>
      </c>
      <c r="Q303">
        <v>5699981.5</v>
      </c>
      <c r="R303">
        <f t="shared" si="4"/>
        <v>0.11441025297433501</v>
      </c>
    </row>
    <row r="304" spans="1:18" x14ac:dyDescent="0.25">
      <c r="A304" t="s">
        <v>743</v>
      </c>
      <c r="B304" t="s">
        <v>65</v>
      </c>
      <c r="C304" t="s">
        <v>50</v>
      </c>
      <c r="D304" t="s">
        <v>51</v>
      </c>
      <c r="E304" t="s">
        <v>128</v>
      </c>
      <c r="F304" t="s">
        <v>230</v>
      </c>
      <c r="G304" s="1">
        <v>45534</v>
      </c>
      <c r="H304" s="1">
        <v>45550</v>
      </c>
      <c r="I304">
        <f>YEAR((vw_maritime_trade_analysis[[#This Row],[Departure_Date]]))</f>
        <v>2024</v>
      </c>
      <c r="J304" t="str">
        <f>"Q"&amp;ROUNDUP(MONTH(vw_maritime_trade_analysis[[#This Row],[Departure_Date]])/3,0)</f>
        <v>Q3</v>
      </c>
      <c r="K304" t="str">
        <f>TEXT(vw_maritime_trade_analysis[[#This Row],[Departure_Date]],"mmmm")</f>
        <v>August</v>
      </c>
      <c r="L304">
        <v>11532545</v>
      </c>
      <c r="M304">
        <v>369727.6875</v>
      </c>
      <c r="N304">
        <v>189817.71875</v>
      </c>
      <c r="O304">
        <v>25486.919921875</v>
      </c>
      <c r="P304">
        <v>5171.27001953125</v>
      </c>
      <c r="Q304">
        <v>2942370.5</v>
      </c>
      <c r="R304">
        <f t="shared" si="4"/>
        <v>0.25513626870738421</v>
      </c>
    </row>
    <row r="305" spans="1:18" x14ac:dyDescent="0.25">
      <c r="A305" t="s">
        <v>745</v>
      </c>
      <c r="B305" t="s">
        <v>49</v>
      </c>
      <c r="C305" t="s">
        <v>239</v>
      </c>
      <c r="D305" t="s">
        <v>270</v>
      </c>
      <c r="E305" t="s">
        <v>164</v>
      </c>
      <c r="F305" t="s">
        <v>56</v>
      </c>
      <c r="G305" s="1">
        <v>45986</v>
      </c>
      <c r="H305" s="1">
        <v>45998</v>
      </c>
      <c r="I305">
        <f>YEAR((vw_maritime_trade_analysis[[#This Row],[Departure_Date]]))</f>
        <v>2025</v>
      </c>
      <c r="J305" t="str">
        <f>"Q"&amp;ROUNDUP(MONTH(vw_maritime_trade_analysis[[#This Row],[Departure_Date]])/3,0)</f>
        <v>Q4</v>
      </c>
      <c r="K305" t="str">
        <f>TEXT(vw_maritime_trade_analysis[[#This Row],[Departure_Date]],"mmmm")</f>
        <v>November</v>
      </c>
      <c r="L305">
        <v>24773916</v>
      </c>
      <c r="M305">
        <v>257367.5625</v>
      </c>
      <c r="N305">
        <v>236133.203125</v>
      </c>
      <c r="O305">
        <v>42363.3984375</v>
      </c>
      <c r="P305">
        <v>42205.359375</v>
      </c>
      <c r="Q305">
        <v>2158719</v>
      </c>
      <c r="R305">
        <f t="shared" si="4"/>
        <v>8.713676917286714E-2</v>
      </c>
    </row>
    <row r="306" spans="1:18" x14ac:dyDescent="0.25">
      <c r="A306" t="s">
        <v>747</v>
      </c>
      <c r="B306" t="s">
        <v>65</v>
      </c>
      <c r="C306" t="s">
        <v>50</v>
      </c>
      <c r="D306" t="s">
        <v>51</v>
      </c>
      <c r="E306" t="s">
        <v>82</v>
      </c>
      <c r="F306" t="s">
        <v>196</v>
      </c>
      <c r="G306" s="1">
        <v>45213</v>
      </c>
      <c r="H306" s="1">
        <v>45223</v>
      </c>
      <c r="I306">
        <f>YEAR((vw_maritime_trade_analysis[[#This Row],[Departure_Date]]))</f>
        <v>2023</v>
      </c>
      <c r="J306" t="str">
        <f>"Q"&amp;ROUNDUP(MONTH(vw_maritime_trade_analysis[[#This Row],[Departure_Date]])/3,0)</f>
        <v>Q4</v>
      </c>
      <c r="K306" t="str">
        <f>TEXT(vw_maritime_trade_analysis[[#This Row],[Departure_Date]],"mmmm")</f>
        <v>October</v>
      </c>
      <c r="L306">
        <v>4829772</v>
      </c>
      <c r="M306">
        <v>285162.1875</v>
      </c>
      <c r="N306">
        <v>143238.546875</v>
      </c>
      <c r="O306">
        <v>8596.990234375</v>
      </c>
      <c r="P306">
        <v>0</v>
      </c>
      <c r="Q306">
        <v>2483870</v>
      </c>
      <c r="R306">
        <f t="shared" si="4"/>
        <v>0.51428307588846844</v>
      </c>
    </row>
    <row r="307" spans="1:18" x14ac:dyDescent="0.25">
      <c r="A307" t="s">
        <v>748</v>
      </c>
      <c r="B307" t="s">
        <v>65</v>
      </c>
      <c r="C307" t="s">
        <v>134</v>
      </c>
      <c r="D307" t="s">
        <v>135</v>
      </c>
      <c r="E307" t="s">
        <v>70</v>
      </c>
      <c r="F307" t="s">
        <v>196</v>
      </c>
      <c r="G307" s="1">
        <v>46084</v>
      </c>
      <c r="H307" s="1">
        <v>46119</v>
      </c>
      <c r="I307">
        <f>YEAR((vw_maritime_trade_analysis[[#This Row],[Departure_Date]]))</f>
        <v>2026</v>
      </c>
      <c r="J307" t="str">
        <f>"Q"&amp;ROUNDUP(MONTH(vw_maritime_trade_analysis[[#This Row],[Departure_Date]])/3,0)</f>
        <v>Q1</v>
      </c>
      <c r="K307" t="str">
        <f>TEXT(vw_maritime_trade_analysis[[#This Row],[Departure_Date]],"mmmm")</f>
        <v>March</v>
      </c>
      <c r="L307">
        <v>7859190</v>
      </c>
      <c r="M307">
        <v>911350.4375</v>
      </c>
      <c r="N307">
        <v>63405.30859375</v>
      </c>
      <c r="O307">
        <v>16897.259765625</v>
      </c>
      <c r="P307">
        <v>0</v>
      </c>
      <c r="Q307">
        <v>1219127.875</v>
      </c>
      <c r="R307">
        <f t="shared" si="4"/>
        <v>0.15512131339234705</v>
      </c>
    </row>
    <row r="308" spans="1:18" x14ac:dyDescent="0.25">
      <c r="A308" t="s">
        <v>750</v>
      </c>
      <c r="B308" t="s">
        <v>49</v>
      </c>
      <c r="C308" t="s">
        <v>112</v>
      </c>
      <c r="D308" t="s">
        <v>126</v>
      </c>
      <c r="E308" t="s">
        <v>93</v>
      </c>
      <c r="F308" t="s">
        <v>56</v>
      </c>
      <c r="G308" s="1">
        <v>43919</v>
      </c>
      <c r="H308" s="1">
        <v>43948</v>
      </c>
      <c r="I308">
        <f>YEAR((vw_maritime_trade_analysis[[#This Row],[Departure_Date]]))</f>
        <v>2020</v>
      </c>
      <c r="J308" t="str">
        <f>"Q"&amp;ROUNDUP(MONTH(vw_maritime_trade_analysis[[#This Row],[Departure_Date]])/3,0)</f>
        <v>Q1</v>
      </c>
      <c r="K308" t="str">
        <f>TEXT(vw_maritime_trade_analysis[[#This Row],[Departure_Date]],"mmmm")</f>
        <v>March</v>
      </c>
      <c r="L308">
        <v>17683682</v>
      </c>
      <c r="M308">
        <v>578805.0625</v>
      </c>
      <c r="N308">
        <v>95285.65625</v>
      </c>
      <c r="O308">
        <v>33952.671875</v>
      </c>
      <c r="P308">
        <v>0</v>
      </c>
      <c r="Q308">
        <v>2534537</v>
      </c>
      <c r="R308">
        <f t="shared" si="4"/>
        <v>0.14332631631806092</v>
      </c>
    </row>
    <row r="309" spans="1:18" x14ac:dyDescent="0.25">
      <c r="A309" t="s">
        <v>752</v>
      </c>
      <c r="B309" t="s">
        <v>65</v>
      </c>
      <c r="C309" t="s">
        <v>50</v>
      </c>
      <c r="D309" t="s">
        <v>120</v>
      </c>
      <c r="E309" t="s">
        <v>184</v>
      </c>
      <c r="F309" t="s">
        <v>146</v>
      </c>
      <c r="G309" s="1">
        <v>44721</v>
      </c>
      <c r="H309" s="1">
        <v>44728</v>
      </c>
      <c r="I309">
        <f>YEAR((vw_maritime_trade_analysis[[#This Row],[Departure_Date]]))</f>
        <v>2022</v>
      </c>
      <c r="J309" t="str">
        <f>"Q"&amp;ROUNDUP(MONTH(vw_maritime_trade_analysis[[#This Row],[Departure_Date]])/3,0)</f>
        <v>Q2</v>
      </c>
      <c r="K309" t="str">
        <f>TEXT(vw_maritime_trade_analysis[[#This Row],[Departure_Date]],"mmmm")</f>
        <v>June</v>
      </c>
      <c r="L309">
        <v>25470878</v>
      </c>
      <c r="M309">
        <v>181402.59375</v>
      </c>
      <c r="N309">
        <v>116131.4375</v>
      </c>
      <c r="O309">
        <v>15791.9404296875</v>
      </c>
      <c r="P309">
        <v>9974.7998046875</v>
      </c>
      <c r="Q309">
        <v>1225143.25</v>
      </c>
      <c r="R309">
        <f t="shared" si="4"/>
        <v>4.8099765151401533E-2</v>
      </c>
    </row>
    <row r="310" spans="1:18" x14ac:dyDescent="0.25">
      <c r="A310" t="s">
        <v>754</v>
      </c>
      <c r="B310" t="s">
        <v>65</v>
      </c>
      <c r="C310" t="s">
        <v>78</v>
      </c>
      <c r="D310" t="s">
        <v>211</v>
      </c>
      <c r="E310" t="s">
        <v>128</v>
      </c>
      <c r="F310" t="s">
        <v>159</v>
      </c>
      <c r="G310" s="1">
        <v>44759</v>
      </c>
      <c r="H310" s="1">
        <v>44789</v>
      </c>
      <c r="I310">
        <f>YEAR((vw_maritime_trade_analysis[[#This Row],[Departure_Date]]))</f>
        <v>2022</v>
      </c>
      <c r="J310" t="str">
        <f>"Q"&amp;ROUNDUP(MONTH(vw_maritime_trade_analysis[[#This Row],[Departure_Date]])/3,0)</f>
        <v>Q3</v>
      </c>
      <c r="K310" t="str">
        <f>TEXT(vw_maritime_trade_analysis[[#This Row],[Departure_Date]],"mmmm")</f>
        <v>July</v>
      </c>
      <c r="L310">
        <v>56355208</v>
      </c>
      <c r="M310">
        <v>540594.25</v>
      </c>
      <c r="N310">
        <v>233588.8125</v>
      </c>
      <c r="O310">
        <v>129616.9765625</v>
      </c>
      <c r="P310">
        <v>0</v>
      </c>
      <c r="Q310">
        <v>2187332.5</v>
      </c>
      <c r="R310">
        <f t="shared" si="4"/>
        <v>3.8813316064772577E-2</v>
      </c>
    </row>
    <row r="311" spans="1:18" x14ac:dyDescent="0.25">
      <c r="A311" t="s">
        <v>756</v>
      </c>
      <c r="B311" t="s">
        <v>65</v>
      </c>
      <c r="C311" t="s">
        <v>50</v>
      </c>
      <c r="D311" t="s">
        <v>51</v>
      </c>
      <c r="E311" t="s">
        <v>100</v>
      </c>
      <c r="F311" t="s">
        <v>121</v>
      </c>
      <c r="G311" s="1">
        <v>45898</v>
      </c>
      <c r="H311" s="1">
        <v>45905</v>
      </c>
      <c r="I311">
        <f>YEAR((vw_maritime_trade_analysis[[#This Row],[Departure_Date]]))</f>
        <v>2025</v>
      </c>
      <c r="J311" t="str">
        <f>"Q"&amp;ROUNDUP(MONTH(vw_maritime_trade_analysis[[#This Row],[Departure_Date]])/3,0)</f>
        <v>Q3</v>
      </c>
      <c r="K311" t="str">
        <f>TEXT(vw_maritime_trade_analysis[[#This Row],[Departure_Date]],"mmmm")</f>
        <v>August</v>
      </c>
      <c r="L311">
        <v>28403804</v>
      </c>
      <c r="M311">
        <v>107732.8203125</v>
      </c>
      <c r="N311">
        <v>154053.484375</v>
      </c>
      <c r="O311">
        <v>42605.69921875</v>
      </c>
      <c r="P311">
        <v>10547.7001953125</v>
      </c>
      <c r="Q311">
        <v>8484763</v>
      </c>
      <c r="R311">
        <f t="shared" si="4"/>
        <v>0.29871924901326596</v>
      </c>
    </row>
    <row r="312" spans="1:18" x14ac:dyDescent="0.25">
      <c r="A312" t="s">
        <v>758</v>
      </c>
      <c r="B312" t="s">
        <v>49</v>
      </c>
      <c r="C312" t="s">
        <v>78</v>
      </c>
      <c r="D312" t="s">
        <v>158</v>
      </c>
      <c r="E312" t="s">
        <v>83</v>
      </c>
      <c r="F312" t="s">
        <v>100</v>
      </c>
      <c r="G312" s="1">
        <v>44383</v>
      </c>
      <c r="H312" s="1">
        <v>44405</v>
      </c>
      <c r="I312">
        <f>YEAR((vw_maritime_trade_analysis[[#This Row],[Departure_Date]]))</f>
        <v>2021</v>
      </c>
      <c r="J312" t="str">
        <f>"Q"&amp;ROUNDUP(MONTH(vw_maritime_trade_analysis[[#This Row],[Departure_Date]])/3,0)</f>
        <v>Q3</v>
      </c>
      <c r="K312" t="str">
        <f>TEXT(vw_maritime_trade_analysis[[#This Row],[Departure_Date]],"mmmm")</f>
        <v>July</v>
      </c>
      <c r="L312">
        <v>12962757</v>
      </c>
      <c r="M312">
        <v>449599.46875</v>
      </c>
      <c r="N312">
        <v>117863.453125</v>
      </c>
      <c r="O312">
        <v>7907.27978515625</v>
      </c>
      <c r="P312">
        <v>20842.880859375</v>
      </c>
      <c r="Q312">
        <v>873203.0625</v>
      </c>
      <c r="R312">
        <f t="shared" si="4"/>
        <v>6.7362449400231755E-2</v>
      </c>
    </row>
    <row r="313" spans="1:18" x14ac:dyDescent="0.25">
      <c r="A313" t="s">
        <v>760</v>
      </c>
      <c r="B313" t="s">
        <v>49</v>
      </c>
      <c r="C313" t="s">
        <v>50</v>
      </c>
      <c r="D313" t="s">
        <v>51</v>
      </c>
      <c r="E313" t="s">
        <v>196</v>
      </c>
      <c r="F313" t="s">
        <v>184</v>
      </c>
      <c r="G313" s="1">
        <v>45525</v>
      </c>
      <c r="H313" s="1">
        <v>45543</v>
      </c>
      <c r="I313">
        <f>YEAR((vw_maritime_trade_analysis[[#This Row],[Departure_Date]]))</f>
        <v>2024</v>
      </c>
      <c r="J313" t="str">
        <f>"Q"&amp;ROUNDUP(MONTH(vw_maritime_trade_analysis[[#This Row],[Departure_Date]])/3,0)</f>
        <v>Q3</v>
      </c>
      <c r="K313" t="str">
        <f>TEXT(vw_maritime_trade_analysis[[#This Row],[Departure_Date]],"mmmm")</f>
        <v>August</v>
      </c>
      <c r="L313">
        <v>13211193</v>
      </c>
      <c r="M313">
        <v>389296.875</v>
      </c>
      <c r="N313">
        <v>35069.7109375</v>
      </c>
      <c r="O313">
        <v>9512.0595703125</v>
      </c>
      <c r="P313">
        <v>0</v>
      </c>
      <c r="Q313">
        <v>3914663</v>
      </c>
      <c r="R313">
        <f t="shared" si="4"/>
        <v>0.29631411788473605</v>
      </c>
    </row>
    <row r="314" spans="1:18" x14ac:dyDescent="0.25">
      <c r="A314" t="s">
        <v>761</v>
      </c>
      <c r="B314" t="s">
        <v>49</v>
      </c>
      <c r="C314" t="s">
        <v>50</v>
      </c>
      <c r="D314" t="s">
        <v>145</v>
      </c>
      <c r="E314" t="s">
        <v>108</v>
      </c>
      <c r="F314" t="s">
        <v>226</v>
      </c>
      <c r="G314" s="1">
        <v>44648</v>
      </c>
      <c r="H314" s="1">
        <v>44664</v>
      </c>
      <c r="I314">
        <f>YEAR((vw_maritime_trade_analysis[[#This Row],[Departure_Date]]))</f>
        <v>2022</v>
      </c>
      <c r="J314" t="str">
        <f>"Q"&amp;ROUNDUP(MONTH(vw_maritime_trade_analysis[[#This Row],[Departure_Date]])/3,0)</f>
        <v>Q1</v>
      </c>
      <c r="K314" t="str">
        <f>TEXT(vw_maritime_trade_analysis[[#This Row],[Departure_Date]],"mmmm")</f>
        <v>March</v>
      </c>
      <c r="L314">
        <v>71114600</v>
      </c>
      <c r="M314">
        <v>153089.09375</v>
      </c>
      <c r="N314">
        <v>150549.859375</v>
      </c>
      <c r="O314">
        <v>106671.8984375</v>
      </c>
      <c r="P314">
        <v>34695.55859375</v>
      </c>
      <c r="Q314">
        <v>2968758.5</v>
      </c>
      <c r="R314">
        <f t="shared" si="4"/>
        <v>4.1746118237323979E-2</v>
      </c>
    </row>
    <row r="315" spans="1:18" x14ac:dyDescent="0.25">
      <c r="A315" t="s">
        <v>763</v>
      </c>
      <c r="B315" t="s">
        <v>65</v>
      </c>
      <c r="C315" t="s">
        <v>50</v>
      </c>
      <c r="D315" t="s">
        <v>223</v>
      </c>
      <c r="E315" t="s">
        <v>100</v>
      </c>
      <c r="F315" t="s">
        <v>83</v>
      </c>
      <c r="G315" s="1">
        <v>43924</v>
      </c>
      <c r="H315" s="1">
        <v>43939</v>
      </c>
      <c r="I315">
        <f>YEAR((vw_maritime_trade_analysis[[#This Row],[Departure_Date]]))</f>
        <v>2020</v>
      </c>
      <c r="J315" t="str">
        <f>"Q"&amp;ROUNDUP(MONTH(vw_maritime_trade_analysis[[#This Row],[Departure_Date]])/3,0)</f>
        <v>Q2</v>
      </c>
      <c r="K315" t="str">
        <f>TEXT(vw_maritime_trade_analysis[[#This Row],[Departure_Date]],"mmmm")</f>
        <v>April</v>
      </c>
      <c r="L315">
        <v>28629828</v>
      </c>
      <c r="M315">
        <v>299317.78125</v>
      </c>
      <c r="N315">
        <v>218291.703125</v>
      </c>
      <c r="O315">
        <v>79304.6171875</v>
      </c>
      <c r="P315">
        <v>4844.27978515625</v>
      </c>
      <c r="Q315">
        <v>1514760.25</v>
      </c>
      <c r="R315">
        <f t="shared" si="4"/>
        <v>5.2908464905901634E-2</v>
      </c>
    </row>
    <row r="316" spans="1:18" x14ac:dyDescent="0.25">
      <c r="A316" t="s">
        <v>765</v>
      </c>
      <c r="B316" t="s">
        <v>65</v>
      </c>
      <c r="C316" t="s">
        <v>134</v>
      </c>
      <c r="D316" t="s">
        <v>135</v>
      </c>
      <c r="E316" t="s">
        <v>100</v>
      </c>
      <c r="F316" t="s">
        <v>230</v>
      </c>
      <c r="G316" s="1">
        <v>44077</v>
      </c>
      <c r="H316" s="1">
        <v>44098</v>
      </c>
      <c r="I316">
        <f>YEAR((vw_maritime_trade_analysis[[#This Row],[Departure_Date]]))</f>
        <v>2020</v>
      </c>
      <c r="J316" t="str">
        <f>"Q"&amp;ROUNDUP(MONTH(vw_maritime_trade_analysis[[#This Row],[Departure_Date]])/3,0)</f>
        <v>Q3</v>
      </c>
      <c r="K316" t="str">
        <f>TEXT(vw_maritime_trade_analysis[[#This Row],[Departure_Date]],"mmmm")</f>
        <v>September</v>
      </c>
      <c r="L316">
        <v>3062781.5</v>
      </c>
      <c r="M316">
        <v>238081.5</v>
      </c>
      <c r="N316">
        <v>143405.65625</v>
      </c>
      <c r="O316">
        <v>4992.330078125</v>
      </c>
      <c r="P316">
        <v>0</v>
      </c>
      <c r="Q316">
        <v>463027.1875</v>
      </c>
      <c r="R316">
        <f t="shared" si="4"/>
        <v>0.15117865492526972</v>
      </c>
    </row>
    <row r="317" spans="1:18" x14ac:dyDescent="0.25">
      <c r="A317" t="s">
        <v>767</v>
      </c>
      <c r="B317" t="s">
        <v>65</v>
      </c>
      <c r="C317" t="s">
        <v>50</v>
      </c>
      <c r="D317" t="s">
        <v>183</v>
      </c>
      <c r="E317" t="s">
        <v>184</v>
      </c>
      <c r="F317" t="s">
        <v>146</v>
      </c>
      <c r="G317" s="1">
        <v>45390</v>
      </c>
      <c r="H317" s="1">
        <v>45398</v>
      </c>
      <c r="I317">
        <f>YEAR((vw_maritime_trade_analysis[[#This Row],[Departure_Date]]))</f>
        <v>2024</v>
      </c>
      <c r="J317" t="str">
        <f>"Q"&amp;ROUNDUP(MONTH(vw_maritime_trade_analysis[[#This Row],[Departure_Date]])/3,0)</f>
        <v>Q2</v>
      </c>
      <c r="K317" t="str">
        <f>TEXT(vw_maritime_trade_analysis[[#This Row],[Departure_Date]],"mmmm")</f>
        <v>April</v>
      </c>
      <c r="L317">
        <v>47946980</v>
      </c>
      <c r="M317">
        <v>268728.9375</v>
      </c>
      <c r="N317">
        <v>195091.59375</v>
      </c>
      <c r="O317">
        <v>68564.1796875</v>
      </c>
      <c r="P317">
        <v>0</v>
      </c>
      <c r="Q317">
        <v>3261941.75</v>
      </c>
      <c r="R317">
        <f t="shared" si="4"/>
        <v>6.8032267100034252E-2</v>
      </c>
    </row>
    <row r="318" spans="1:18" x14ac:dyDescent="0.25">
      <c r="A318" t="s">
        <v>769</v>
      </c>
      <c r="B318" t="s">
        <v>65</v>
      </c>
      <c r="C318" t="s">
        <v>66</v>
      </c>
      <c r="D318" t="s">
        <v>245</v>
      </c>
      <c r="E318" t="s">
        <v>56</v>
      </c>
      <c r="F318" t="s">
        <v>71</v>
      </c>
      <c r="G318" s="1">
        <v>45442</v>
      </c>
      <c r="H318" s="1">
        <v>45472</v>
      </c>
      <c r="I318">
        <f>YEAR((vw_maritime_trade_analysis[[#This Row],[Departure_Date]]))</f>
        <v>2024</v>
      </c>
      <c r="J318" t="str">
        <f>"Q"&amp;ROUNDUP(MONTH(vw_maritime_trade_analysis[[#This Row],[Departure_Date]])/3,0)</f>
        <v>Q2</v>
      </c>
      <c r="K318" t="str">
        <f>TEXT(vw_maritime_trade_analysis[[#This Row],[Departure_Date]],"mmmm")</f>
        <v>May</v>
      </c>
      <c r="L318">
        <v>5025736.5</v>
      </c>
      <c r="M318">
        <v>714182.5625</v>
      </c>
      <c r="N318">
        <v>126427.1171875</v>
      </c>
      <c r="O318">
        <v>4472.91015625</v>
      </c>
      <c r="P318">
        <v>11815.7197265625</v>
      </c>
      <c r="Q318">
        <v>1093592.75</v>
      </c>
      <c r="R318">
        <f t="shared" si="4"/>
        <v>0.21759850521411139</v>
      </c>
    </row>
    <row r="319" spans="1:18" x14ac:dyDescent="0.25">
      <c r="A319" t="s">
        <v>771</v>
      </c>
      <c r="B319" t="s">
        <v>49</v>
      </c>
      <c r="C319" t="s">
        <v>112</v>
      </c>
      <c r="D319" t="s">
        <v>343</v>
      </c>
      <c r="E319" t="s">
        <v>108</v>
      </c>
      <c r="F319" t="s">
        <v>184</v>
      </c>
      <c r="G319" s="1">
        <v>44978</v>
      </c>
      <c r="H319" s="1">
        <v>44992</v>
      </c>
      <c r="I319">
        <f>YEAR((vw_maritime_trade_analysis[[#This Row],[Departure_Date]]))</f>
        <v>2023</v>
      </c>
      <c r="J319" t="str">
        <f>"Q"&amp;ROUNDUP(MONTH(vw_maritime_trade_analysis[[#This Row],[Departure_Date]])/3,0)</f>
        <v>Q1</v>
      </c>
      <c r="K319" t="str">
        <f>TEXT(vw_maritime_trade_analysis[[#This Row],[Departure_Date]],"mmmm")</f>
        <v>February</v>
      </c>
      <c r="L319">
        <v>22163912</v>
      </c>
      <c r="M319">
        <v>458295.125</v>
      </c>
      <c r="N319">
        <v>206913.984375</v>
      </c>
      <c r="O319">
        <v>19947.51953125</v>
      </c>
      <c r="P319">
        <v>0</v>
      </c>
      <c r="Q319">
        <v>1534910.5</v>
      </c>
      <c r="R319">
        <f t="shared" si="4"/>
        <v>6.9252688785264985E-2</v>
      </c>
    </row>
    <row r="320" spans="1:18" x14ac:dyDescent="0.25">
      <c r="A320" t="s">
        <v>772</v>
      </c>
      <c r="B320" t="s">
        <v>65</v>
      </c>
      <c r="C320" t="s">
        <v>50</v>
      </c>
      <c r="D320" t="s">
        <v>120</v>
      </c>
      <c r="E320" t="s">
        <v>56</v>
      </c>
      <c r="F320" t="s">
        <v>201</v>
      </c>
      <c r="G320" s="1">
        <v>45179</v>
      </c>
      <c r="H320" s="1">
        <v>45198</v>
      </c>
      <c r="I320">
        <f>YEAR((vw_maritime_trade_analysis[[#This Row],[Departure_Date]]))</f>
        <v>2023</v>
      </c>
      <c r="J320" t="str">
        <f>"Q"&amp;ROUNDUP(MONTH(vw_maritime_trade_analysis[[#This Row],[Departure_Date]])/3,0)</f>
        <v>Q3</v>
      </c>
      <c r="K320" t="str">
        <f>TEXT(vw_maritime_trade_analysis[[#This Row],[Departure_Date]],"mmmm")</f>
        <v>September</v>
      </c>
      <c r="L320">
        <v>57730420</v>
      </c>
      <c r="M320">
        <v>626537.5</v>
      </c>
      <c r="N320">
        <v>93060.5390625</v>
      </c>
      <c r="O320">
        <v>77936.0703125</v>
      </c>
      <c r="P320">
        <v>66187.7890625</v>
      </c>
      <c r="Q320">
        <v>2073964.125</v>
      </c>
      <c r="R320">
        <f t="shared" si="4"/>
        <v>3.5924978979886169E-2</v>
      </c>
    </row>
    <row r="321" spans="1:18" x14ac:dyDescent="0.25">
      <c r="A321" t="s">
        <v>774</v>
      </c>
      <c r="B321" t="s">
        <v>49</v>
      </c>
      <c r="C321" t="s">
        <v>239</v>
      </c>
      <c r="D321" t="s">
        <v>240</v>
      </c>
      <c r="E321" t="s">
        <v>83</v>
      </c>
      <c r="F321" t="s">
        <v>226</v>
      </c>
      <c r="G321" s="1">
        <v>44108</v>
      </c>
      <c r="H321" s="1">
        <v>44132</v>
      </c>
      <c r="I321">
        <f>YEAR((vw_maritime_trade_analysis[[#This Row],[Departure_Date]]))</f>
        <v>2020</v>
      </c>
      <c r="J321" t="str">
        <f>"Q"&amp;ROUNDUP(MONTH(vw_maritime_trade_analysis[[#This Row],[Departure_Date]])/3,0)</f>
        <v>Q4</v>
      </c>
      <c r="K321" t="str">
        <f>TEXT(vw_maritime_trade_analysis[[#This Row],[Departure_Date]],"mmmm")</f>
        <v>October</v>
      </c>
      <c r="L321">
        <v>12320846</v>
      </c>
      <c r="M321">
        <v>509020.25</v>
      </c>
      <c r="N321">
        <v>117114.78125</v>
      </c>
      <c r="O321">
        <v>20699.01953125</v>
      </c>
      <c r="P321">
        <v>53511.6015625</v>
      </c>
      <c r="Q321">
        <v>1998651.875</v>
      </c>
      <c r="R321">
        <f t="shared" si="4"/>
        <v>0.16221709734867232</v>
      </c>
    </row>
    <row r="322" spans="1:18" x14ac:dyDescent="0.25">
      <c r="A322" t="s">
        <v>776</v>
      </c>
      <c r="B322" t="s">
        <v>49</v>
      </c>
      <c r="C322" t="s">
        <v>50</v>
      </c>
      <c r="D322" t="s">
        <v>51</v>
      </c>
      <c r="E322" t="s">
        <v>108</v>
      </c>
      <c r="F322" t="s">
        <v>56</v>
      </c>
      <c r="G322" s="1">
        <v>44600</v>
      </c>
      <c r="H322" s="1">
        <v>44608</v>
      </c>
      <c r="I322">
        <f>YEAR((vw_maritime_trade_analysis[[#This Row],[Departure_Date]]))</f>
        <v>2022</v>
      </c>
      <c r="J322" t="str">
        <f>"Q"&amp;ROUNDUP(MONTH(vw_maritime_trade_analysis[[#This Row],[Departure_Date]])/3,0)</f>
        <v>Q1</v>
      </c>
      <c r="K322" t="str">
        <f>TEXT(vw_maritime_trade_analysis[[#This Row],[Departure_Date]],"mmmm")</f>
        <v>February</v>
      </c>
      <c r="L322">
        <v>11976230</v>
      </c>
      <c r="M322">
        <v>138735.09375</v>
      </c>
      <c r="N322">
        <v>54484.7109375</v>
      </c>
      <c r="O322">
        <v>21078.16015625</v>
      </c>
      <c r="P322">
        <v>0</v>
      </c>
      <c r="Q322">
        <v>1979410</v>
      </c>
      <c r="R322">
        <f t="shared" ref="R322:R385" si="5">Q322/L322</f>
        <v>0.16527822194463535</v>
      </c>
    </row>
    <row r="323" spans="1:18" x14ac:dyDescent="0.25">
      <c r="A323" t="s">
        <v>778</v>
      </c>
      <c r="B323" t="s">
        <v>65</v>
      </c>
      <c r="C323" t="s">
        <v>66</v>
      </c>
      <c r="D323" t="s">
        <v>153</v>
      </c>
      <c r="E323" t="s">
        <v>92</v>
      </c>
      <c r="F323" t="s">
        <v>146</v>
      </c>
      <c r="G323" s="1">
        <v>45362</v>
      </c>
      <c r="H323" s="1">
        <v>45379</v>
      </c>
      <c r="I323">
        <f>YEAR((vw_maritime_trade_analysis[[#This Row],[Departure_Date]]))</f>
        <v>2024</v>
      </c>
      <c r="J323" t="str">
        <f>"Q"&amp;ROUNDUP(MONTH(vw_maritime_trade_analysis[[#This Row],[Departure_Date]])/3,0)</f>
        <v>Q1</v>
      </c>
      <c r="K323" t="str">
        <f>TEXT(vw_maritime_trade_analysis[[#This Row],[Departure_Date]],"mmmm")</f>
        <v>March</v>
      </c>
      <c r="L323">
        <v>18414328</v>
      </c>
      <c r="M323">
        <v>305500.625</v>
      </c>
      <c r="N323">
        <v>101538.78125</v>
      </c>
      <c r="O323">
        <v>53217.41015625</v>
      </c>
      <c r="P323">
        <v>0</v>
      </c>
      <c r="Q323">
        <v>1636572.5</v>
      </c>
      <c r="R323">
        <f t="shared" si="5"/>
        <v>8.8874951070709723E-2</v>
      </c>
    </row>
    <row r="324" spans="1:18" x14ac:dyDescent="0.25">
      <c r="A324" t="s">
        <v>780</v>
      </c>
      <c r="B324" t="s">
        <v>49</v>
      </c>
      <c r="C324" t="s">
        <v>50</v>
      </c>
      <c r="D324" t="s">
        <v>51</v>
      </c>
      <c r="E324" t="s">
        <v>230</v>
      </c>
      <c r="F324" t="s">
        <v>82</v>
      </c>
      <c r="G324" s="1">
        <v>44556</v>
      </c>
      <c r="H324" s="1">
        <v>44575</v>
      </c>
      <c r="I324">
        <f>YEAR((vw_maritime_trade_analysis[[#This Row],[Departure_Date]]))</f>
        <v>2021</v>
      </c>
      <c r="J324" t="str">
        <f>"Q"&amp;ROUNDUP(MONTH(vw_maritime_trade_analysis[[#This Row],[Departure_Date]])/3,0)</f>
        <v>Q4</v>
      </c>
      <c r="K324" t="str">
        <f>TEXT(vw_maritime_trade_analysis[[#This Row],[Departure_Date]],"mmmm")</f>
        <v>December</v>
      </c>
      <c r="L324">
        <v>17643042</v>
      </c>
      <c r="M324">
        <v>314599.71875</v>
      </c>
      <c r="N324">
        <v>217795.515625</v>
      </c>
      <c r="O324">
        <v>11644.41015625</v>
      </c>
      <c r="P324">
        <v>0</v>
      </c>
      <c r="Q324">
        <v>7633690</v>
      </c>
      <c r="R324">
        <f t="shared" si="5"/>
        <v>0.43267425197990234</v>
      </c>
    </row>
    <row r="325" spans="1:18" x14ac:dyDescent="0.25">
      <c r="A325" t="s">
        <v>782</v>
      </c>
      <c r="B325" t="s">
        <v>49</v>
      </c>
      <c r="C325" t="s">
        <v>78</v>
      </c>
      <c r="D325" t="s">
        <v>211</v>
      </c>
      <c r="E325" t="s">
        <v>204</v>
      </c>
      <c r="F325" t="s">
        <v>128</v>
      </c>
      <c r="G325" s="1">
        <v>44278</v>
      </c>
      <c r="H325" s="1">
        <v>44299</v>
      </c>
      <c r="I325">
        <f>YEAR((vw_maritime_trade_analysis[[#This Row],[Departure_Date]]))</f>
        <v>2021</v>
      </c>
      <c r="J325" t="str">
        <f>"Q"&amp;ROUNDUP(MONTH(vw_maritime_trade_analysis[[#This Row],[Departure_Date]])/3,0)</f>
        <v>Q1</v>
      </c>
      <c r="K325" t="str">
        <f>TEXT(vw_maritime_trade_analysis[[#This Row],[Departure_Date]],"mmmm")</f>
        <v>March</v>
      </c>
      <c r="L325">
        <v>24781994</v>
      </c>
      <c r="M325">
        <v>622983.0625</v>
      </c>
      <c r="N325">
        <v>45331.73828125</v>
      </c>
      <c r="O325">
        <v>82276.21875</v>
      </c>
      <c r="P325">
        <v>6416.8798828125</v>
      </c>
      <c r="Q325">
        <v>2496118</v>
      </c>
      <c r="R325">
        <f t="shared" si="5"/>
        <v>0.10072304916222641</v>
      </c>
    </row>
    <row r="326" spans="1:18" x14ac:dyDescent="0.25">
      <c r="A326" t="s">
        <v>783</v>
      </c>
      <c r="B326" t="s">
        <v>65</v>
      </c>
      <c r="C326" t="s">
        <v>112</v>
      </c>
      <c r="D326" t="s">
        <v>343</v>
      </c>
      <c r="E326" t="s">
        <v>56</v>
      </c>
      <c r="F326" t="s">
        <v>121</v>
      </c>
      <c r="G326" s="1">
        <v>45002</v>
      </c>
      <c r="H326" s="1">
        <v>45023</v>
      </c>
      <c r="I326">
        <f>YEAR((vw_maritime_trade_analysis[[#This Row],[Departure_Date]]))</f>
        <v>2023</v>
      </c>
      <c r="J326" t="str">
        <f>"Q"&amp;ROUNDUP(MONTH(vw_maritime_trade_analysis[[#This Row],[Departure_Date]])/3,0)</f>
        <v>Q1</v>
      </c>
      <c r="K326" t="str">
        <f>TEXT(vw_maritime_trade_analysis[[#This Row],[Departure_Date]],"mmmm")</f>
        <v>March</v>
      </c>
      <c r="L326">
        <v>39555412</v>
      </c>
      <c r="M326">
        <v>224096.515625</v>
      </c>
      <c r="N326">
        <v>246172.21875</v>
      </c>
      <c r="O326">
        <v>91768.5625</v>
      </c>
      <c r="P326">
        <v>0</v>
      </c>
      <c r="Q326">
        <v>2855112.75</v>
      </c>
      <c r="R326">
        <f t="shared" si="5"/>
        <v>7.2180078670397871E-2</v>
      </c>
    </row>
    <row r="327" spans="1:18" x14ac:dyDescent="0.25">
      <c r="A327" t="s">
        <v>785</v>
      </c>
      <c r="B327" t="s">
        <v>65</v>
      </c>
      <c r="C327" t="s">
        <v>50</v>
      </c>
      <c r="D327" t="s">
        <v>51</v>
      </c>
      <c r="E327" t="s">
        <v>128</v>
      </c>
      <c r="F327" t="s">
        <v>174</v>
      </c>
      <c r="G327" s="1">
        <v>45155</v>
      </c>
      <c r="H327" s="1">
        <v>45174</v>
      </c>
      <c r="I327">
        <f>YEAR((vw_maritime_trade_analysis[[#This Row],[Departure_Date]]))</f>
        <v>2023</v>
      </c>
      <c r="J327" t="str">
        <f>"Q"&amp;ROUNDUP(MONTH(vw_maritime_trade_analysis[[#This Row],[Departure_Date]])/3,0)</f>
        <v>Q3</v>
      </c>
      <c r="K327" t="str">
        <f>TEXT(vw_maritime_trade_analysis[[#This Row],[Departure_Date]],"mmmm")</f>
        <v>August</v>
      </c>
      <c r="L327">
        <v>5739917</v>
      </c>
      <c r="M327">
        <v>356813.125</v>
      </c>
      <c r="N327">
        <v>140852.484375</v>
      </c>
      <c r="O327">
        <v>18826.9296875</v>
      </c>
      <c r="P327">
        <v>41757.1015625</v>
      </c>
      <c r="Q327">
        <v>2290471.25</v>
      </c>
      <c r="R327">
        <f t="shared" si="5"/>
        <v>0.39904257326369003</v>
      </c>
    </row>
    <row r="328" spans="1:18" x14ac:dyDescent="0.25">
      <c r="A328" t="s">
        <v>787</v>
      </c>
      <c r="B328" t="s">
        <v>49</v>
      </c>
      <c r="C328" t="s">
        <v>50</v>
      </c>
      <c r="D328" t="s">
        <v>145</v>
      </c>
      <c r="E328" t="s">
        <v>154</v>
      </c>
      <c r="F328" t="s">
        <v>92</v>
      </c>
      <c r="G328" s="1">
        <v>45671</v>
      </c>
      <c r="H328" s="1">
        <v>45687</v>
      </c>
      <c r="I328">
        <f>YEAR((vw_maritime_trade_analysis[[#This Row],[Departure_Date]]))</f>
        <v>2025</v>
      </c>
      <c r="J328" t="str">
        <f>"Q"&amp;ROUNDUP(MONTH(vw_maritime_trade_analysis[[#This Row],[Departure_Date]])/3,0)</f>
        <v>Q1</v>
      </c>
      <c r="K328" t="str">
        <f>TEXT(vw_maritime_trade_analysis[[#This Row],[Departure_Date]],"mmmm")</f>
        <v>January</v>
      </c>
      <c r="L328">
        <v>13944898</v>
      </c>
      <c r="M328">
        <v>170269.578125</v>
      </c>
      <c r="N328">
        <v>81399.3125</v>
      </c>
      <c r="O328">
        <v>28308.140625</v>
      </c>
      <c r="P328">
        <v>0</v>
      </c>
      <c r="Q328">
        <v>2016052.125</v>
      </c>
      <c r="R328">
        <f t="shared" si="5"/>
        <v>0.1445727408690978</v>
      </c>
    </row>
    <row r="329" spans="1:18" x14ac:dyDescent="0.25">
      <c r="A329" t="s">
        <v>789</v>
      </c>
      <c r="B329" t="s">
        <v>49</v>
      </c>
      <c r="C329" t="s">
        <v>50</v>
      </c>
      <c r="D329" t="s">
        <v>51</v>
      </c>
      <c r="E329" t="s">
        <v>204</v>
      </c>
      <c r="F329" t="s">
        <v>70</v>
      </c>
      <c r="G329" s="1">
        <v>45092</v>
      </c>
      <c r="H329" s="1">
        <v>45106</v>
      </c>
      <c r="I329">
        <f>YEAR((vw_maritime_trade_analysis[[#This Row],[Departure_Date]]))</f>
        <v>2023</v>
      </c>
      <c r="J329" t="str">
        <f>"Q"&amp;ROUNDUP(MONTH(vw_maritime_trade_analysis[[#This Row],[Departure_Date]])/3,0)</f>
        <v>Q2</v>
      </c>
      <c r="K329" t="str">
        <f>TEXT(vw_maritime_trade_analysis[[#This Row],[Departure_Date]],"mmmm")</f>
        <v>June</v>
      </c>
      <c r="L329">
        <v>7603506</v>
      </c>
      <c r="M329">
        <v>98764.8984375</v>
      </c>
      <c r="N329">
        <v>149150.6875</v>
      </c>
      <c r="O329">
        <v>25699.849609375</v>
      </c>
      <c r="P329">
        <v>0</v>
      </c>
      <c r="Q329">
        <v>2940003.25</v>
      </c>
      <c r="R329">
        <f t="shared" si="5"/>
        <v>0.38666415861314501</v>
      </c>
    </row>
    <row r="330" spans="1:18" x14ac:dyDescent="0.25">
      <c r="A330" t="s">
        <v>791</v>
      </c>
      <c r="B330" t="s">
        <v>65</v>
      </c>
      <c r="C330" t="s">
        <v>112</v>
      </c>
      <c r="D330" t="s">
        <v>340</v>
      </c>
      <c r="E330" t="s">
        <v>82</v>
      </c>
      <c r="F330" t="s">
        <v>204</v>
      </c>
      <c r="G330" s="1">
        <v>44719</v>
      </c>
      <c r="H330" s="1">
        <v>44744</v>
      </c>
      <c r="I330">
        <f>YEAR((vw_maritime_trade_analysis[[#This Row],[Departure_Date]]))</f>
        <v>2022</v>
      </c>
      <c r="J330" t="str">
        <f>"Q"&amp;ROUNDUP(MONTH(vw_maritime_trade_analysis[[#This Row],[Departure_Date]])/3,0)</f>
        <v>Q2</v>
      </c>
      <c r="K330" t="str">
        <f>TEXT(vw_maritime_trade_analysis[[#This Row],[Departure_Date]],"mmmm")</f>
        <v>June</v>
      </c>
      <c r="L330">
        <v>7534043.5</v>
      </c>
      <c r="M330">
        <v>594994.875</v>
      </c>
      <c r="N330">
        <v>82565.1328125</v>
      </c>
      <c r="O330">
        <v>8890.169921875</v>
      </c>
      <c r="P330">
        <v>66333.4765625</v>
      </c>
      <c r="Q330">
        <v>1026487.75</v>
      </c>
      <c r="R330">
        <f t="shared" si="5"/>
        <v>0.13624659188654803</v>
      </c>
    </row>
    <row r="331" spans="1:18" x14ac:dyDescent="0.25">
      <c r="A331" t="s">
        <v>793</v>
      </c>
      <c r="B331" t="s">
        <v>49</v>
      </c>
      <c r="C331" t="s">
        <v>50</v>
      </c>
      <c r="D331" t="s">
        <v>51</v>
      </c>
      <c r="E331" t="s">
        <v>108</v>
      </c>
      <c r="F331" t="s">
        <v>128</v>
      </c>
      <c r="G331" s="1">
        <v>45260</v>
      </c>
      <c r="H331" s="1">
        <v>45266</v>
      </c>
      <c r="I331">
        <f>YEAR((vw_maritime_trade_analysis[[#This Row],[Departure_Date]]))</f>
        <v>2023</v>
      </c>
      <c r="J331" t="str">
        <f>"Q"&amp;ROUNDUP(MONTH(vw_maritime_trade_analysis[[#This Row],[Departure_Date]])/3,0)</f>
        <v>Q4</v>
      </c>
      <c r="K331" t="str">
        <f>TEXT(vw_maritime_trade_analysis[[#This Row],[Departure_Date]],"mmmm")</f>
        <v>November</v>
      </c>
      <c r="L331">
        <v>8186043</v>
      </c>
      <c r="M331">
        <v>126649.0078125</v>
      </c>
      <c r="N331">
        <v>55058.69140625</v>
      </c>
      <c r="O331">
        <v>18254.880859375</v>
      </c>
      <c r="P331">
        <v>71689.5234375</v>
      </c>
      <c r="Q331">
        <v>3198565.5</v>
      </c>
      <c r="R331">
        <f t="shared" si="5"/>
        <v>0.39073402130919666</v>
      </c>
    </row>
    <row r="332" spans="1:18" x14ac:dyDescent="0.25">
      <c r="A332" t="s">
        <v>795</v>
      </c>
      <c r="B332" t="s">
        <v>65</v>
      </c>
      <c r="C332" t="s">
        <v>50</v>
      </c>
      <c r="D332" t="s">
        <v>51</v>
      </c>
      <c r="E332" t="s">
        <v>226</v>
      </c>
      <c r="F332" t="s">
        <v>131</v>
      </c>
      <c r="G332" s="1">
        <v>45306</v>
      </c>
      <c r="H332" s="1">
        <v>45312</v>
      </c>
      <c r="I332">
        <f>YEAR((vw_maritime_trade_analysis[[#This Row],[Departure_Date]]))</f>
        <v>2024</v>
      </c>
      <c r="J332" t="str">
        <f>"Q"&amp;ROUNDUP(MONTH(vw_maritime_trade_analysis[[#This Row],[Departure_Date]])/3,0)</f>
        <v>Q1</v>
      </c>
      <c r="K332" t="str">
        <f>TEXT(vw_maritime_trade_analysis[[#This Row],[Departure_Date]],"mmmm")</f>
        <v>January</v>
      </c>
      <c r="L332">
        <v>11577766</v>
      </c>
      <c r="M332">
        <v>69385.5078125</v>
      </c>
      <c r="N332">
        <v>167349.921875</v>
      </c>
      <c r="O332">
        <v>26049.970703125</v>
      </c>
      <c r="P332">
        <v>0</v>
      </c>
      <c r="Q332">
        <v>4233459.5</v>
      </c>
      <c r="R332">
        <f t="shared" si="5"/>
        <v>0.36565426352545044</v>
      </c>
    </row>
    <row r="333" spans="1:18" x14ac:dyDescent="0.25">
      <c r="A333" t="s">
        <v>796</v>
      </c>
      <c r="B333" t="s">
        <v>65</v>
      </c>
      <c r="C333" t="s">
        <v>66</v>
      </c>
      <c r="D333" t="s">
        <v>391</v>
      </c>
      <c r="E333" t="s">
        <v>100</v>
      </c>
      <c r="F333" t="s">
        <v>230</v>
      </c>
      <c r="G333" s="1">
        <v>44690</v>
      </c>
      <c r="H333" s="1">
        <v>44719</v>
      </c>
      <c r="I333">
        <f>YEAR((vw_maritime_trade_analysis[[#This Row],[Departure_Date]]))</f>
        <v>2022</v>
      </c>
      <c r="J333" t="str">
        <f>"Q"&amp;ROUNDUP(MONTH(vw_maritime_trade_analysis[[#This Row],[Departure_Date]])/3,0)</f>
        <v>Q2</v>
      </c>
      <c r="K333" t="str">
        <f>TEXT(vw_maritime_trade_analysis[[#This Row],[Departure_Date]],"mmmm")</f>
        <v>May</v>
      </c>
      <c r="L333">
        <v>40803160</v>
      </c>
      <c r="M333">
        <v>566336</v>
      </c>
      <c r="N333">
        <v>242182.546875</v>
      </c>
      <c r="O333">
        <v>59572.609375</v>
      </c>
      <c r="P333">
        <v>47417.62109375</v>
      </c>
      <c r="Q333">
        <v>2510208.75</v>
      </c>
      <c r="R333">
        <f t="shared" si="5"/>
        <v>6.1519959483530194E-2</v>
      </c>
    </row>
    <row r="334" spans="1:18" x14ac:dyDescent="0.25">
      <c r="A334" t="s">
        <v>797</v>
      </c>
      <c r="B334" t="s">
        <v>65</v>
      </c>
      <c r="C334" t="s">
        <v>66</v>
      </c>
      <c r="D334" t="s">
        <v>245</v>
      </c>
      <c r="E334" t="s">
        <v>82</v>
      </c>
      <c r="F334" t="s">
        <v>127</v>
      </c>
      <c r="G334" s="1">
        <v>45280</v>
      </c>
      <c r="H334" s="1">
        <v>45296</v>
      </c>
      <c r="I334">
        <f>YEAR((vw_maritime_trade_analysis[[#This Row],[Departure_Date]]))</f>
        <v>2023</v>
      </c>
      <c r="J334" t="str">
        <f>"Q"&amp;ROUNDUP(MONTH(vw_maritime_trade_analysis[[#This Row],[Departure_Date]])/3,0)</f>
        <v>Q4</v>
      </c>
      <c r="K334" t="str">
        <f>TEXT(vw_maritime_trade_analysis[[#This Row],[Departure_Date]],"mmmm")</f>
        <v>December</v>
      </c>
      <c r="L334">
        <v>3985790</v>
      </c>
      <c r="M334">
        <v>245642.453125</v>
      </c>
      <c r="N334">
        <v>98066.203125</v>
      </c>
      <c r="O334">
        <v>8888.3095703125</v>
      </c>
      <c r="P334">
        <v>6663.919921875</v>
      </c>
      <c r="Q334">
        <v>517826.71875</v>
      </c>
      <c r="R334">
        <f t="shared" si="5"/>
        <v>0.12991821414324387</v>
      </c>
    </row>
    <row r="335" spans="1:18" x14ac:dyDescent="0.25">
      <c r="A335" t="s">
        <v>799</v>
      </c>
      <c r="B335" t="s">
        <v>65</v>
      </c>
      <c r="C335" t="s">
        <v>50</v>
      </c>
      <c r="D335" t="s">
        <v>145</v>
      </c>
      <c r="E335" t="s">
        <v>92</v>
      </c>
      <c r="F335" t="s">
        <v>121</v>
      </c>
      <c r="G335" s="1">
        <v>44314</v>
      </c>
      <c r="H335" s="1">
        <v>44325</v>
      </c>
      <c r="I335">
        <f>YEAR((vw_maritime_trade_analysis[[#This Row],[Departure_Date]]))</f>
        <v>2021</v>
      </c>
      <c r="J335" t="str">
        <f>"Q"&amp;ROUNDUP(MONTH(vw_maritime_trade_analysis[[#This Row],[Departure_Date]])/3,0)</f>
        <v>Q2</v>
      </c>
      <c r="K335" t="str">
        <f>TEXT(vw_maritime_trade_analysis[[#This Row],[Departure_Date]],"mmmm")</f>
        <v>April</v>
      </c>
      <c r="L335">
        <v>19828716</v>
      </c>
      <c r="M335">
        <v>163742.546875</v>
      </c>
      <c r="N335">
        <v>30062.259765625</v>
      </c>
      <c r="O335">
        <v>37277.98828125</v>
      </c>
      <c r="P335">
        <v>0</v>
      </c>
      <c r="Q335">
        <v>2282779.5</v>
      </c>
      <c r="R335">
        <f t="shared" si="5"/>
        <v>0.11512492790758615</v>
      </c>
    </row>
    <row r="336" spans="1:18" x14ac:dyDescent="0.25">
      <c r="A336" t="s">
        <v>801</v>
      </c>
      <c r="B336" t="s">
        <v>65</v>
      </c>
      <c r="C336" t="s">
        <v>66</v>
      </c>
      <c r="D336" t="s">
        <v>391</v>
      </c>
      <c r="E336" t="s">
        <v>184</v>
      </c>
      <c r="F336" t="s">
        <v>257</v>
      </c>
      <c r="G336" s="1">
        <v>43856</v>
      </c>
      <c r="H336" s="1">
        <v>43866</v>
      </c>
      <c r="I336">
        <f>YEAR((vw_maritime_trade_analysis[[#This Row],[Departure_Date]]))</f>
        <v>2020</v>
      </c>
      <c r="J336" t="str">
        <f>"Q"&amp;ROUNDUP(MONTH(vw_maritime_trade_analysis[[#This Row],[Departure_Date]])/3,0)</f>
        <v>Q1</v>
      </c>
      <c r="K336" t="str">
        <f>TEXT(vw_maritime_trade_analysis[[#This Row],[Departure_Date]],"mmmm")</f>
        <v>January</v>
      </c>
      <c r="L336">
        <v>21212202</v>
      </c>
      <c r="M336">
        <v>356404.90625</v>
      </c>
      <c r="N336">
        <v>143028.265625</v>
      </c>
      <c r="O336">
        <v>35424.37890625</v>
      </c>
      <c r="P336">
        <v>0</v>
      </c>
      <c r="Q336">
        <v>1503839.625</v>
      </c>
      <c r="R336">
        <f t="shared" si="5"/>
        <v>7.0895026598370131E-2</v>
      </c>
    </row>
    <row r="337" spans="1:18" x14ac:dyDescent="0.25">
      <c r="A337" t="s">
        <v>803</v>
      </c>
      <c r="B337" t="s">
        <v>65</v>
      </c>
      <c r="C337" t="s">
        <v>50</v>
      </c>
      <c r="D337" t="s">
        <v>51</v>
      </c>
      <c r="E337" t="s">
        <v>82</v>
      </c>
      <c r="F337" t="s">
        <v>121</v>
      </c>
      <c r="G337" s="1">
        <v>45717</v>
      </c>
      <c r="H337" s="1">
        <v>45732</v>
      </c>
      <c r="I337">
        <f>YEAR((vw_maritime_trade_analysis[[#This Row],[Departure_Date]]))</f>
        <v>2025</v>
      </c>
      <c r="J337" t="str">
        <f>"Q"&amp;ROUNDUP(MONTH(vw_maritime_trade_analysis[[#This Row],[Departure_Date]])/3,0)</f>
        <v>Q1</v>
      </c>
      <c r="K337" t="str">
        <f>TEXT(vw_maritime_trade_analysis[[#This Row],[Departure_Date]],"mmmm")</f>
        <v>March</v>
      </c>
      <c r="L337">
        <v>12264486</v>
      </c>
      <c r="M337">
        <v>118606.3984375</v>
      </c>
      <c r="N337">
        <v>133892.5625</v>
      </c>
      <c r="O337">
        <v>8339.849609375</v>
      </c>
      <c r="P337">
        <v>0</v>
      </c>
      <c r="Q337">
        <v>2093527.375</v>
      </c>
      <c r="R337">
        <f t="shared" si="5"/>
        <v>0.1706983378675633</v>
      </c>
    </row>
    <row r="338" spans="1:18" x14ac:dyDescent="0.25">
      <c r="A338" t="s">
        <v>805</v>
      </c>
      <c r="B338" t="s">
        <v>49</v>
      </c>
      <c r="C338" t="s">
        <v>78</v>
      </c>
      <c r="D338" t="s">
        <v>79</v>
      </c>
      <c r="E338" t="s">
        <v>257</v>
      </c>
      <c r="F338" t="s">
        <v>92</v>
      </c>
      <c r="G338" s="1">
        <v>44979</v>
      </c>
      <c r="H338" s="1">
        <v>44986</v>
      </c>
      <c r="I338">
        <f>YEAR((vw_maritime_trade_analysis[[#This Row],[Departure_Date]]))</f>
        <v>2023</v>
      </c>
      <c r="J338" t="str">
        <f>"Q"&amp;ROUNDUP(MONTH(vw_maritime_trade_analysis[[#This Row],[Departure_Date]])/3,0)</f>
        <v>Q1</v>
      </c>
      <c r="K338" t="str">
        <f>TEXT(vw_maritime_trade_analysis[[#This Row],[Departure_Date]],"mmmm")</f>
        <v>February</v>
      </c>
      <c r="L338">
        <v>38815488</v>
      </c>
      <c r="M338">
        <v>182141.296875</v>
      </c>
      <c r="N338">
        <v>205732.34375</v>
      </c>
      <c r="O338">
        <v>126150.34375</v>
      </c>
      <c r="P338">
        <v>0</v>
      </c>
      <c r="Q338">
        <v>1882109</v>
      </c>
      <c r="R338">
        <f t="shared" si="5"/>
        <v>4.8488608464744794E-2</v>
      </c>
    </row>
    <row r="339" spans="1:18" x14ac:dyDescent="0.25">
      <c r="A339" t="s">
        <v>806</v>
      </c>
      <c r="B339" t="s">
        <v>65</v>
      </c>
      <c r="C339" t="s">
        <v>78</v>
      </c>
      <c r="D339" t="s">
        <v>315</v>
      </c>
      <c r="E339" t="s">
        <v>100</v>
      </c>
      <c r="F339" t="s">
        <v>196</v>
      </c>
      <c r="G339" s="1">
        <v>44186</v>
      </c>
      <c r="H339" s="1">
        <v>44208</v>
      </c>
      <c r="I339">
        <f>YEAR((vw_maritime_trade_analysis[[#This Row],[Departure_Date]]))</f>
        <v>2020</v>
      </c>
      <c r="J339" t="str">
        <f>"Q"&amp;ROUNDUP(MONTH(vw_maritime_trade_analysis[[#This Row],[Departure_Date]])/3,0)</f>
        <v>Q4</v>
      </c>
      <c r="K339" t="str">
        <f>TEXT(vw_maritime_trade_analysis[[#This Row],[Departure_Date]],"mmmm")</f>
        <v>December</v>
      </c>
      <c r="L339">
        <v>32678538</v>
      </c>
      <c r="M339">
        <v>370647.21875</v>
      </c>
      <c r="N339">
        <v>223915.140625</v>
      </c>
      <c r="O339">
        <v>46730.30859375</v>
      </c>
      <c r="P339">
        <v>0</v>
      </c>
      <c r="Q339">
        <v>1683815.75</v>
      </c>
      <c r="R339">
        <f t="shared" si="5"/>
        <v>5.1526654895026211E-2</v>
      </c>
    </row>
    <row r="340" spans="1:18" x14ac:dyDescent="0.25">
      <c r="A340" t="s">
        <v>808</v>
      </c>
      <c r="B340" t="s">
        <v>65</v>
      </c>
      <c r="C340" t="s">
        <v>112</v>
      </c>
      <c r="D340" t="s">
        <v>340</v>
      </c>
      <c r="E340" t="s">
        <v>184</v>
      </c>
      <c r="F340" t="s">
        <v>146</v>
      </c>
      <c r="G340" s="1">
        <v>44462</v>
      </c>
      <c r="H340" s="1">
        <v>44475</v>
      </c>
      <c r="I340">
        <f>YEAR((vw_maritime_trade_analysis[[#This Row],[Departure_Date]]))</f>
        <v>2021</v>
      </c>
      <c r="J340" t="str">
        <f>"Q"&amp;ROUNDUP(MONTH(vw_maritime_trade_analysis[[#This Row],[Departure_Date]])/3,0)</f>
        <v>Q3</v>
      </c>
      <c r="K340" t="str">
        <f>TEXT(vw_maritime_trade_analysis[[#This Row],[Departure_Date]],"mmmm")</f>
        <v>September</v>
      </c>
      <c r="L340">
        <v>2249053.75</v>
      </c>
      <c r="M340">
        <v>243289.28125</v>
      </c>
      <c r="N340">
        <v>218909.984375</v>
      </c>
      <c r="O340">
        <v>5015.39013671875</v>
      </c>
      <c r="P340">
        <v>0</v>
      </c>
      <c r="Q340">
        <v>613470.625</v>
      </c>
      <c r="R340">
        <f t="shared" si="5"/>
        <v>0.27276832534571482</v>
      </c>
    </row>
    <row r="341" spans="1:18" x14ac:dyDescent="0.25">
      <c r="A341" t="s">
        <v>810</v>
      </c>
      <c r="B341" t="s">
        <v>49</v>
      </c>
      <c r="C341" t="s">
        <v>50</v>
      </c>
      <c r="D341" t="s">
        <v>51</v>
      </c>
      <c r="E341" t="s">
        <v>71</v>
      </c>
      <c r="F341" t="s">
        <v>70</v>
      </c>
      <c r="G341" s="1">
        <v>45418</v>
      </c>
      <c r="H341" s="1">
        <v>45426</v>
      </c>
      <c r="I341">
        <f>YEAR((vw_maritime_trade_analysis[[#This Row],[Departure_Date]]))</f>
        <v>2024</v>
      </c>
      <c r="J341" t="str">
        <f>"Q"&amp;ROUNDUP(MONTH(vw_maritime_trade_analysis[[#This Row],[Departure_Date]])/3,0)</f>
        <v>Q2</v>
      </c>
      <c r="K341" t="str">
        <f>TEXT(vw_maritime_trade_analysis[[#This Row],[Departure_Date]],"mmmm")</f>
        <v>May</v>
      </c>
      <c r="L341">
        <v>3355725.25</v>
      </c>
      <c r="M341">
        <v>155164.09375</v>
      </c>
      <c r="N341">
        <v>83773.953125</v>
      </c>
      <c r="O341">
        <v>3154.3798828125</v>
      </c>
      <c r="P341">
        <v>22726.55078125</v>
      </c>
      <c r="Q341">
        <v>1831899.875</v>
      </c>
      <c r="R341">
        <f t="shared" si="5"/>
        <v>0.54590281936818275</v>
      </c>
    </row>
    <row r="342" spans="1:18" x14ac:dyDescent="0.25">
      <c r="A342" t="s">
        <v>812</v>
      </c>
      <c r="B342" t="s">
        <v>65</v>
      </c>
      <c r="C342" t="s">
        <v>112</v>
      </c>
      <c r="D342" t="s">
        <v>126</v>
      </c>
      <c r="E342" t="s">
        <v>70</v>
      </c>
      <c r="F342" t="s">
        <v>83</v>
      </c>
      <c r="G342" s="1">
        <v>44619</v>
      </c>
      <c r="H342" s="1">
        <v>44635</v>
      </c>
      <c r="I342">
        <f>YEAR((vw_maritime_trade_analysis[[#This Row],[Departure_Date]]))</f>
        <v>2022</v>
      </c>
      <c r="J342" t="str">
        <f>"Q"&amp;ROUNDUP(MONTH(vw_maritime_trade_analysis[[#This Row],[Departure_Date]])/3,0)</f>
        <v>Q1</v>
      </c>
      <c r="K342" t="str">
        <f>TEXT(vw_maritime_trade_analysis[[#This Row],[Departure_Date]],"mmmm")</f>
        <v>February</v>
      </c>
      <c r="L342">
        <v>12106499</v>
      </c>
      <c r="M342">
        <v>315660.625</v>
      </c>
      <c r="N342">
        <v>162122.859375</v>
      </c>
      <c r="O342">
        <v>32808.609375</v>
      </c>
      <c r="P342">
        <v>0</v>
      </c>
      <c r="Q342">
        <v>1733691.125</v>
      </c>
      <c r="R342">
        <f t="shared" si="5"/>
        <v>0.14320334268395843</v>
      </c>
    </row>
    <row r="343" spans="1:18" x14ac:dyDescent="0.25">
      <c r="A343" t="s">
        <v>813</v>
      </c>
      <c r="B343" t="s">
        <v>49</v>
      </c>
      <c r="C343" t="s">
        <v>112</v>
      </c>
      <c r="D343" t="s">
        <v>340</v>
      </c>
      <c r="E343" t="s">
        <v>257</v>
      </c>
      <c r="F343" t="s">
        <v>70</v>
      </c>
      <c r="G343" s="1">
        <v>45265</v>
      </c>
      <c r="H343" s="1">
        <v>45289</v>
      </c>
      <c r="I343">
        <f>YEAR((vw_maritime_trade_analysis[[#This Row],[Departure_Date]]))</f>
        <v>2023</v>
      </c>
      <c r="J343" t="str">
        <f>"Q"&amp;ROUNDUP(MONTH(vw_maritime_trade_analysis[[#This Row],[Departure_Date]])/3,0)</f>
        <v>Q4</v>
      </c>
      <c r="K343" t="str">
        <f>TEXT(vw_maritime_trade_analysis[[#This Row],[Departure_Date]],"mmmm")</f>
        <v>December</v>
      </c>
      <c r="L343">
        <v>8251620</v>
      </c>
      <c r="M343">
        <v>393875.09375</v>
      </c>
      <c r="N343">
        <v>20791.439453125</v>
      </c>
      <c r="O343">
        <v>24507.310546875</v>
      </c>
      <c r="P343">
        <v>0</v>
      </c>
      <c r="Q343">
        <v>749047.4375</v>
      </c>
      <c r="R343">
        <f t="shared" si="5"/>
        <v>9.0775803720966303E-2</v>
      </c>
    </row>
    <row r="344" spans="1:18" x14ac:dyDescent="0.25">
      <c r="A344" t="s">
        <v>815</v>
      </c>
      <c r="B344" t="s">
        <v>65</v>
      </c>
      <c r="C344" t="s">
        <v>50</v>
      </c>
      <c r="D344" t="s">
        <v>51</v>
      </c>
      <c r="E344" t="s">
        <v>92</v>
      </c>
      <c r="F344" t="s">
        <v>150</v>
      </c>
      <c r="G344" s="1">
        <v>44037</v>
      </c>
      <c r="H344" s="1">
        <v>44045</v>
      </c>
      <c r="I344">
        <f>YEAR((vw_maritime_trade_analysis[[#This Row],[Departure_Date]]))</f>
        <v>2020</v>
      </c>
      <c r="J344" t="str">
        <f>"Q"&amp;ROUNDUP(MONTH(vw_maritime_trade_analysis[[#This Row],[Departure_Date]])/3,0)</f>
        <v>Q3</v>
      </c>
      <c r="K344" t="str">
        <f>TEXT(vw_maritime_trade_analysis[[#This Row],[Departure_Date]],"mmmm")</f>
        <v>July</v>
      </c>
      <c r="L344">
        <v>9464483</v>
      </c>
      <c r="M344">
        <v>108446.6015625</v>
      </c>
      <c r="N344">
        <v>24387.76953125</v>
      </c>
      <c r="O344">
        <v>22904.05078125</v>
      </c>
      <c r="P344">
        <v>56575</v>
      </c>
      <c r="Q344">
        <v>3631171.25</v>
      </c>
      <c r="R344">
        <f t="shared" si="5"/>
        <v>0.38366292696600546</v>
      </c>
    </row>
    <row r="345" spans="1:18" x14ac:dyDescent="0.25">
      <c r="A345" t="s">
        <v>817</v>
      </c>
      <c r="B345" t="s">
        <v>65</v>
      </c>
      <c r="C345" t="s">
        <v>78</v>
      </c>
      <c r="D345" t="s">
        <v>79</v>
      </c>
      <c r="E345" t="s">
        <v>82</v>
      </c>
      <c r="F345" t="s">
        <v>164</v>
      </c>
      <c r="G345" s="1">
        <v>46016</v>
      </c>
      <c r="H345" s="1">
        <v>46025</v>
      </c>
      <c r="I345">
        <f>YEAR((vw_maritime_trade_analysis[[#This Row],[Departure_Date]]))</f>
        <v>2025</v>
      </c>
      <c r="J345" t="str">
        <f>"Q"&amp;ROUNDUP(MONTH(vw_maritime_trade_analysis[[#This Row],[Departure_Date]])/3,0)</f>
        <v>Q4</v>
      </c>
      <c r="K345" t="str">
        <f>TEXT(vw_maritime_trade_analysis[[#This Row],[Departure_Date]],"mmmm")</f>
        <v>December</v>
      </c>
      <c r="L345">
        <v>41783872</v>
      </c>
      <c r="M345">
        <v>316506.46875</v>
      </c>
      <c r="N345">
        <v>175390.265625</v>
      </c>
      <c r="O345">
        <v>25906</v>
      </c>
      <c r="P345">
        <v>0</v>
      </c>
      <c r="Q345">
        <v>1884500.75</v>
      </c>
      <c r="R345">
        <f t="shared" si="5"/>
        <v>4.5101151707529645E-2</v>
      </c>
    </row>
    <row r="346" spans="1:18" x14ac:dyDescent="0.25">
      <c r="A346" t="s">
        <v>818</v>
      </c>
      <c r="B346" t="s">
        <v>65</v>
      </c>
      <c r="C346" t="s">
        <v>50</v>
      </c>
      <c r="D346" t="s">
        <v>145</v>
      </c>
      <c r="E346" t="s">
        <v>184</v>
      </c>
      <c r="F346" t="s">
        <v>204</v>
      </c>
      <c r="G346" s="1">
        <v>44582</v>
      </c>
      <c r="H346" s="1">
        <v>44597</v>
      </c>
      <c r="I346">
        <f>YEAR((vw_maritime_trade_analysis[[#This Row],[Departure_Date]]))</f>
        <v>2022</v>
      </c>
      <c r="J346" t="str">
        <f>"Q"&amp;ROUNDUP(MONTH(vw_maritime_trade_analysis[[#This Row],[Departure_Date]])/3,0)</f>
        <v>Q1</v>
      </c>
      <c r="K346" t="str">
        <f>TEXT(vw_maritime_trade_analysis[[#This Row],[Departure_Date]],"mmmm")</f>
        <v>January</v>
      </c>
      <c r="L346">
        <v>32105172</v>
      </c>
      <c r="M346">
        <v>251636.3125</v>
      </c>
      <c r="N346">
        <v>207995.953125</v>
      </c>
      <c r="O346">
        <v>103699.7109375</v>
      </c>
      <c r="P346">
        <v>0</v>
      </c>
      <c r="Q346">
        <v>3464595.5</v>
      </c>
      <c r="R346">
        <f t="shared" si="5"/>
        <v>0.10791393673268594</v>
      </c>
    </row>
    <row r="347" spans="1:18" x14ac:dyDescent="0.25">
      <c r="A347" t="s">
        <v>820</v>
      </c>
      <c r="B347" t="s">
        <v>49</v>
      </c>
      <c r="C347" t="s">
        <v>134</v>
      </c>
      <c r="D347" t="s">
        <v>135</v>
      </c>
      <c r="E347" t="s">
        <v>83</v>
      </c>
      <c r="F347" t="s">
        <v>226</v>
      </c>
      <c r="G347" s="1">
        <v>44269</v>
      </c>
      <c r="H347" s="1">
        <v>44291</v>
      </c>
      <c r="I347">
        <f>YEAR((vw_maritime_trade_analysis[[#This Row],[Departure_Date]]))</f>
        <v>2021</v>
      </c>
      <c r="J347" t="str">
        <f>"Q"&amp;ROUNDUP(MONTH(vw_maritime_trade_analysis[[#This Row],[Departure_Date]])/3,0)</f>
        <v>Q1</v>
      </c>
      <c r="K347" t="str">
        <f>TEXT(vw_maritime_trade_analysis[[#This Row],[Departure_Date]],"mmmm")</f>
        <v>March</v>
      </c>
      <c r="L347">
        <v>7886904.5</v>
      </c>
      <c r="M347">
        <v>127659.84375</v>
      </c>
      <c r="N347">
        <v>36468.01171875</v>
      </c>
      <c r="O347">
        <v>17824.400390625</v>
      </c>
      <c r="P347">
        <v>0</v>
      </c>
      <c r="Q347">
        <v>525098</v>
      </c>
      <c r="R347">
        <f t="shared" si="5"/>
        <v>6.6578465607133958E-2</v>
      </c>
    </row>
    <row r="348" spans="1:18" x14ac:dyDescent="0.25">
      <c r="A348" t="s">
        <v>821</v>
      </c>
      <c r="B348" t="s">
        <v>49</v>
      </c>
      <c r="C348" t="s">
        <v>50</v>
      </c>
      <c r="D348" t="s">
        <v>223</v>
      </c>
      <c r="E348" t="s">
        <v>164</v>
      </c>
      <c r="F348" t="s">
        <v>184</v>
      </c>
      <c r="G348" s="1">
        <v>45596</v>
      </c>
      <c r="H348" s="1">
        <v>45614</v>
      </c>
      <c r="I348">
        <f>YEAR((vw_maritime_trade_analysis[[#This Row],[Departure_Date]]))</f>
        <v>2024</v>
      </c>
      <c r="J348" t="str">
        <f>"Q"&amp;ROUNDUP(MONTH(vw_maritime_trade_analysis[[#This Row],[Departure_Date]])/3,0)</f>
        <v>Q4</v>
      </c>
      <c r="K348" t="str">
        <f>TEXT(vw_maritime_trade_analysis[[#This Row],[Departure_Date]],"mmmm")</f>
        <v>October</v>
      </c>
      <c r="L348">
        <v>27193352</v>
      </c>
      <c r="M348">
        <v>652906.9375</v>
      </c>
      <c r="N348">
        <v>155141.4375</v>
      </c>
      <c r="O348">
        <v>24202.080078125</v>
      </c>
      <c r="P348">
        <v>37888.66015625</v>
      </c>
      <c r="Q348">
        <v>2657181.75</v>
      </c>
      <c r="R348">
        <f t="shared" si="5"/>
        <v>9.7714388060728963E-2</v>
      </c>
    </row>
    <row r="349" spans="1:18" x14ac:dyDescent="0.25">
      <c r="A349" t="s">
        <v>823</v>
      </c>
      <c r="B349" t="s">
        <v>65</v>
      </c>
      <c r="C349" t="s">
        <v>66</v>
      </c>
      <c r="D349" t="s">
        <v>245</v>
      </c>
      <c r="E349" t="s">
        <v>56</v>
      </c>
      <c r="F349" t="s">
        <v>131</v>
      </c>
      <c r="G349" s="1">
        <v>44230</v>
      </c>
      <c r="H349" s="1">
        <v>44256</v>
      </c>
      <c r="I349">
        <f>YEAR((vw_maritime_trade_analysis[[#This Row],[Departure_Date]]))</f>
        <v>2021</v>
      </c>
      <c r="J349" t="str">
        <f>"Q"&amp;ROUNDUP(MONTH(vw_maritime_trade_analysis[[#This Row],[Departure_Date]])/3,0)</f>
        <v>Q1</v>
      </c>
      <c r="K349" t="str">
        <f>TEXT(vw_maritime_trade_analysis[[#This Row],[Departure_Date]],"mmmm")</f>
        <v>February</v>
      </c>
      <c r="L349">
        <v>4017476.5</v>
      </c>
      <c r="M349">
        <v>502344.53125</v>
      </c>
      <c r="N349">
        <v>151007.765625</v>
      </c>
      <c r="O349">
        <v>12253.2998046875</v>
      </c>
      <c r="P349">
        <v>64203.609375</v>
      </c>
      <c r="Q349">
        <v>913655.875</v>
      </c>
      <c r="R349">
        <f t="shared" si="5"/>
        <v>0.22742034085326945</v>
      </c>
    </row>
    <row r="350" spans="1:18" x14ac:dyDescent="0.25">
      <c r="A350" t="s">
        <v>824</v>
      </c>
      <c r="B350" t="s">
        <v>49</v>
      </c>
      <c r="C350" t="s">
        <v>50</v>
      </c>
      <c r="D350" t="s">
        <v>120</v>
      </c>
      <c r="E350" t="s">
        <v>204</v>
      </c>
      <c r="F350" t="s">
        <v>70</v>
      </c>
      <c r="G350" s="1">
        <v>44431</v>
      </c>
      <c r="H350" s="1">
        <v>44440</v>
      </c>
      <c r="I350">
        <f>YEAR((vw_maritime_trade_analysis[[#This Row],[Departure_Date]]))</f>
        <v>2021</v>
      </c>
      <c r="J350" t="str">
        <f>"Q"&amp;ROUNDUP(MONTH(vw_maritime_trade_analysis[[#This Row],[Departure_Date]])/3,0)</f>
        <v>Q3</v>
      </c>
      <c r="K350" t="str">
        <f>TEXT(vw_maritime_trade_analysis[[#This Row],[Departure_Date]],"mmmm")</f>
        <v>August</v>
      </c>
      <c r="L350">
        <v>51863360</v>
      </c>
      <c r="M350">
        <v>162857.625</v>
      </c>
      <c r="N350">
        <v>182371.75</v>
      </c>
      <c r="O350">
        <v>168037.296875</v>
      </c>
      <c r="P350">
        <v>0</v>
      </c>
      <c r="Q350">
        <v>1339990.625</v>
      </c>
      <c r="R350">
        <f t="shared" si="5"/>
        <v>2.5836942014555171E-2</v>
      </c>
    </row>
    <row r="351" spans="1:18" x14ac:dyDescent="0.25">
      <c r="A351" t="s">
        <v>825</v>
      </c>
      <c r="B351" t="s">
        <v>49</v>
      </c>
      <c r="C351" t="s">
        <v>78</v>
      </c>
      <c r="D351" t="s">
        <v>315</v>
      </c>
      <c r="E351" t="s">
        <v>108</v>
      </c>
      <c r="F351" t="s">
        <v>70</v>
      </c>
      <c r="G351" s="1">
        <v>45921</v>
      </c>
      <c r="H351" s="1">
        <v>45940</v>
      </c>
      <c r="I351">
        <f>YEAR((vw_maritime_trade_analysis[[#This Row],[Departure_Date]]))</f>
        <v>2025</v>
      </c>
      <c r="J351" t="str">
        <f>"Q"&amp;ROUNDUP(MONTH(vw_maritime_trade_analysis[[#This Row],[Departure_Date]])/3,0)</f>
        <v>Q3</v>
      </c>
      <c r="K351" t="str">
        <f>TEXT(vw_maritime_trade_analysis[[#This Row],[Departure_Date]],"mmmm")</f>
        <v>September</v>
      </c>
      <c r="L351">
        <v>36966768</v>
      </c>
      <c r="M351">
        <v>447418.375</v>
      </c>
      <c r="N351">
        <v>87723.7109375</v>
      </c>
      <c r="O351">
        <v>80957.21875</v>
      </c>
      <c r="P351">
        <v>0</v>
      </c>
      <c r="Q351">
        <v>1804249.25</v>
      </c>
      <c r="R351">
        <f t="shared" si="5"/>
        <v>4.8807330140411519E-2</v>
      </c>
    </row>
    <row r="352" spans="1:18" x14ac:dyDescent="0.25">
      <c r="A352" t="s">
        <v>827</v>
      </c>
      <c r="B352" t="s">
        <v>65</v>
      </c>
      <c r="C352" t="s">
        <v>239</v>
      </c>
      <c r="D352" t="s">
        <v>270</v>
      </c>
      <c r="E352" t="s">
        <v>92</v>
      </c>
      <c r="F352" t="s">
        <v>159</v>
      </c>
      <c r="G352" s="1">
        <v>45134</v>
      </c>
      <c r="H352" s="1">
        <v>45151</v>
      </c>
      <c r="I352">
        <f>YEAR((vw_maritime_trade_analysis[[#This Row],[Departure_Date]]))</f>
        <v>2023</v>
      </c>
      <c r="J352" t="str">
        <f>"Q"&amp;ROUNDUP(MONTH(vw_maritime_trade_analysis[[#This Row],[Departure_Date]])/3,0)</f>
        <v>Q3</v>
      </c>
      <c r="K352" t="str">
        <f>TEXT(vw_maritime_trade_analysis[[#This Row],[Departure_Date]],"mmmm")</f>
        <v>July</v>
      </c>
      <c r="L352">
        <v>53732304</v>
      </c>
      <c r="M352">
        <v>362581.59375</v>
      </c>
      <c r="N352">
        <v>54656.12109375</v>
      </c>
      <c r="O352">
        <v>49971.0390625</v>
      </c>
      <c r="P352">
        <v>13413.7197265625</v>
      </c>
      <c r="Q352">
        <v>1410025.875</v>
      </c>
      <c r="R352">
        <f t="shared" si="5"/>
        <v>2.6241679027945646E-2</v>
      </c>
    </row>
    <row r="353" spans="1:18" x14ac:dyDescent="0.25">
      <c r="A353" t="s">
        <v>829</v>
      </c>
      <c r="B353" t="s">
        <v>49</v>
      </c>
      <c r="C353" t="s">
        <v>50</v>
      </c>
      <c r="D353" t="s">
        <v>145</v>
      </c>
      <c r="E353" t="s">
        <v>71</v>
      </c>
      <c r="F353" t="s">
        <v>56</v>
      </c>
      <c r="G353" s="1">
        <v>43878</v>
      </c>
      <c r="H353" s="1">
        <v>43885</v>
      </c>
      <c r="I353">
        <f>YEAR((vw_maritime_trade_analysis[[#This Row],[Departure_Date]]))</f>
        <v>2020</v>
      </c>
      <c r="J353" t="str">
        <f>"Q"&amp;ROUNDUP(MONTH(vw_maritime_trade_analysis[[#This Row],[Departure_Date]])/3,0)</f>
        <v>Q1</v>
      </c>
      <c r="K353" t="str">
        <f>TEXT(vw_maritime_trade_analysis[[#This Row],[Departure_Date]],"mmmm")</f>
        <v>February</v>
      </c>
      <c r="L353">
        <v>60202728</v>
      </c>
      <c r="M353">
        <v>128259.640625</v>
      </c>
      <c r="N353">
        <v>37938.359375</v>
      </c>
      <c r="O353">
        <v>152312.90625</v>
      </c>
      <c r="P353">
        <v>15005.8896484375</v>
      </c>
      <c r="Q353">
        <v>1717558.375</v>
      </c>
      <c r="R353">
        <f t="shared" si="5"/>
        <v>2.8529577181286535E-2</v>
      </c>
    </row>
    <row r="354" spans="1:18" x14ac:dyDescent="0.25">
      <c r="A354" t="s">
        <v>831</v>
      </c>
      <c r="B354" t="s">
        <v>49</v>
      </c>
      <c r="C354" t="s">
        <v>66</v>
      </c>
      <c r="D354" t="s">
        <v>245</v>
      </c>
      <c r="E354" t="s">
        <v>83</v>
      </c>
      <c r="F354" t="s">
        <v>82</v>
      </c>
      <c r="G354" s="1">
        <v>45917</v>
      </c>
      <c r="H354" s="1">
        <v>45942</v>
      </c>
      <c r="I354">
        <f>YEAR((vw_maritime_trade_analysis[[#This Row],[Departure_Date]]))</f>
        <v>2025</v>
      </c>
      <c r="J354" t="str">
        <f>"Q"&amp;ROUNDUP(MONTH(vw_maritime_trade_analysis[[#This Row],[Departure_Date]])/3,0)</f>
        <v>Q3</v>
      </c>
      <c r="K354" t="str">
        <f>TEXT(vw_maritime_trade_analysis[[#This Row],[Departure_Date]],"mmmm")</f>
        <v>September</v>
      </c>
      <c r="L354">
        <v>2762501.25</v>
      </c>
      <c r="M354">
        <v>456385.0625</v>
      </c>
      <c r="N354">
        <v>210611.890625</v>
      </c>
      <c r="O354">
        <v>7845.5</v>
      </c>
      <c r="P354">
        <v>72363.46875</v>
      </c>
      <c r="Q354">
        <v>814972.25</v>
      </c>
      <c r="R354">
        <f t="shared" si="5"/>
        <v>0.29501244569572593</v>
      </c>
    </row>
    <row r="355" spans="1:18" x14ac:dyDescent="0.25">
      <c r="A355" t="s">
        <v>833</v>
      </c>
      <c r="B355" t="s">
        <v>49</v>
      </c>
      <c r="C355" t="s">
        <v>112</v>
      </c>
      <c r="D355" t="s">
        <v>199</v>
      </c>
      <c r="E355" t="s">
        <v>196</v>
      </c>
      <c r="F355" t="s">
        <v>226</v>
      </c>
      <c r="G355" s="1">
        <v>45810</v>
      </c>
      <c r="H355" s="1">
        <v>45839</v>
      </c>
      <c r="I355">
        <f>YEAR((vw_maritime_trade_analysis[[#This Row],[Departure_Date]]))</f>
        <v>2025</v>
      </c>
      <c r="J355" t="str">
        <f>"Q"&amp;ROUNDUP(MONTH(vw_maritime_trade_analysis[[#This Row],[Departure_Date]])/3,0)</f>
        <v>Q2</v>
      </c>
      <c r="K355" t="str">
        <f>TEXT(vw_maritime_trade_analysis[[#This Row],[Departure_Date]],"mmmm")</f>
        <v>June</v>
      </c>
      <c r="L355">
        <v>13673839</v>
      </c>
      <c r="M355">
        <v>746632.1875</v>
      </c>
      <c r="N355">
        <v>235001.484375</v>
      </c>
      <c r="O355">
        <v>17775.990234375</v>
      </c>
      <c r="P355">
        <v>76820.6328125</v>
      </c>
      <c r="Q355">
        <v>1700525.625</v>
      </c>
      <c r="R355">
        <f t="shared" si="5"/>
        <v>0.12436343772952131</v>
      </c>
    </row>
    <row r="356" spans="1:18" x14ac:dyDescent="0.25">
      <c r="A356" t="s">
        <v>834</v>
      </c>
      <c r="B356" t="s">
        <v>49</v>
      </c>
      <c r="C356" t="s">
        <v>112</v>
      </c>
      <c r="D356" t="s">
        <v>340</v>
      </c>
      <c r="E356" t="s">
        <v>154</v>
      </c>
      <c r="F356" t="s">
        <v>70</v>
      </c>
      <c r="G356" s="1">
        <v>45766</v>
      </c>
      <c r="H356" s="1">
        <v>45793</v>
      </c>
      <c r="I356">
        <f>YEAR((vw_maritime_trade_analysis[[#This Row],[Departure_Date]]))</f>
        <v>2025</v>
      </c>
      <c r="J356" t="str">
        <f>"Q"&amp;ROUNDUP(MONTH(vw_maritime_trade_analysis[[#This Row],[Departure_Date]])/3,0)</f>
        <v>Q2</v>
      </c>
      <c r="K356" t="str">
        <f>TEXT(vw_maritime_trade_analysis[[#This Row],[Departure_Date]],"mmmm")</f>
        <v>April</v>
      </c>
      <c r="L356">
        <v>1738124.875</v>
      </c>
      <c r="M356">
        <v>967389.5</v>
      </c>
      <c r="N356">
        <v>162287.046875</v>
      </c>
      <c r="O356">
        <v>5614.14013671875</v>
      </c>
      <c r="P356">
        <v>12911.259765625</v>
      </c>
      <c r="Q356">
        <v>1339160.125</v>
      </c>
      <c r="R356">
        <f t="shared" si="5"/>
        <v>0.77046255091424309</v>
      </c>
    </row>
    <row r="357" spans="1:18" x14ac:dyDescent="0.25">
      <c r="A357" t="s">
        <v>835</v>
      </c>
      <c r="B357" t="s">
        <v>65</v>
      </c>
      <c r="C357" t="s">
        <v>78</v>
      </c>
      <c r="D357" t="s">
        <v>79</v>
      </c>
      <c r="E357" t="s">
        <v>70</v>
      </c>
      <c r="F357" t="s">
        <v>164</v>
      </c>
      <c r="G357" s="1">
        <v>43975</v>
      </c>
      <c r="H357" s="1">
        <v>44004</v>
      </c>
      <c r="I357">
        <f>YEAR((vw_maritime_trade_analysis[[#This Row],[Departure_Date]]))</f>
        <v>2020</v>
      </c>
      <c r="J357" t="str">
        <f>"Q"&amp;ROUNDUP(MONTH(vw_maritime_trade_analysis[[#This Row],[Departure_Date]])/3,0)</f>
        <v>Q2</v>
      </c>
      <c r="K357" t="str">
        <f>TEXT(vw_maritime_trade_analysis[[#This Row],[Departure_Date]],"mmmm")</f>
        <v>May</v>
      </c>
      <c r="L357">
        <v>32204866</v>
      </c>
      <c r="M357">
        <v>507420.28125</v>
      </c>
      <c r="N357">
        <v>230216.375</v>
      </c>
      <c r="O357">
        <v>45086.80859375</v>
      </c>
      <c r="P357">
        <v>0</v>
      </c>
      <c r="Q357">
        <v>1528065.125</v>
      </c>
      <c r="R357">
        <f t="shared" si="5"/>
        <v>4.7448268376586319E-2</v>
      </c>
    </row>
    <row r="358" spans="1:18" x14ac:dyDescent="0.25">
      <c r="A358" t="s">
        <v>837</v>
      </c>
      <c r="B358" t="s">
        <v>49</v>
      </c>
      <c r="C358" t="s">
        <v>112</v>
      </c>
      <c r="D358" t="s">
        <v>343</v>
      </c>
      <c r="E358" t="s">
        <v>93</v>
      </c>
      <c r="F358" t="s">
        <v>70</v>
      </c>
      <c r="G358" s="1">
        <v>45901</v>
      </c>
      <c r="H358" s="1">
        <v>45910</v>
      </c>
      <c r="I358">
        <f>YEAR((vw_maritime_trade_analysis[[#This Row],[Departure_Date]]))</f>
        <v>2025</v>
      </c>
      <c r="J358" t="str">
        <f>"Q"&amp;ROUNDUP(MONTH(vw_maritime_trade_analysis[[#This Row],[Departure_Date]])/3,0)</f>
        <v>Q3</v>
      </c>
      <c r="K358" t="str">
        <f>TEXT(vw_maritime_trade_analysis[[#This Row],[Departure_Date]],"mmmm")</f>
        <v>September</v>
      </c>
      <c r="L358">
        <v>37300476</v>
      </c>
      <c r="M358">
        <v>215637.078125</v>
      </c>
      <c r="N358">
        <v>162975.640625</v>
      </c>
      <c r="O358">
        <v>83553.0703125</v>
      </c>
      <c r="P358">
        <v>0</v>
      </c>
      <c r="Q358">
        <v>1377499.875</v>
      </c>
      <c r="R358">
        <f t="shared" si="5"/>
        <v>3.6929820278969093E-2</v>
      </c>
    </row>
    <row r="359" spans="1:18" x14ac:dyDescent="0.25">
      <c r="A359" t="s">
        <v>839</v>
      </c>
      <c r="B359" t="s">
        <v>65</v>
      </c>
      <c r="C359" t="s">
        <v>50</v>
      </c>
      <c r="D359" t="s">
        <v>145</v>
      </c>
      <c r="E359" t="s">
        <v>100</v>
      </c>
      <c r="F359" t="s">
        <v>146</v>
      </c>
      <c r="G359" s="1">
        <v>44549</v>
      </c>
      <c r="H359" s="1">
        <v>44562</v>
      </c>
      <c r="I359">
        <f>YEAR((vw_maritime_trade_analysis[[#This Row],[Departure_Date]]))</f>
        <v>2021</v>
      </c>
      <c r="J359" t="str">
        <f>"Q"&amp;ROUNDUP(MONTH(vw_maritime_trade_analysis[[#This Row],[Departure_Date]])/3,0)</f>
        <v>Q4</v>
      </c>
      <c r="K359" t="str">
        <f>TEXT(vw_maritime_trade_analysis[[#This Row],[Departure_Date]],"mmmm")</f>
        <v>December</v>
      </c>
      <c r="L359">
        <v>83169424</v>
      </c>
      <c r="M359">
        <v>358254.34375</v>
      </c>
      <c r="N359">
        <v>99885.7734375</v>
      </c>
      <c r="O359">
        <v>245349.796875</v>
      </c>
      <c r="P359">
        <v>2520.719970703125</v>
      </c>
      <c r="Q359">
        <v>4465894.5</v>
      </c>
      <c r="R359">
        <f t="shared" si="5"/>
        <v>5.3696349995161687E-2</v>
      </c>
    </row>
    <row r="360" spans="1:18" x14ac:dyDescent="0.25">
      <c r="A360" t="s">
        <v>840</v>
      </c>
      <c r="B360" t="s">
        <v>65</v>
      </c>
      <c r="C360" t="s">
        <v>239</v>
      </c>
      <c r="D360" t="s">
        <v>240</v>
      </c>
      <c r="E360" t="s">
        <v>184</v>
      </c>
      <c r="F360" t="s">
        <v>150</v>
      </c>
      <c r="G360" s="1">
        <v>44516</v>
      </c>
      <c r="H360" s="1">
        <v>44529</v>
      </c>
      <c r="I360">
        <f>YEAR((vw_maritime_trade_analysis[[#This Row],[Departure_Date]]))</f>
        <v>2021</v>
      </c>
      <c r="J360" t="str">
        <f>"Q"&amp;ROUNDUP(MONTH(vw_maritime_trade_analysis[[#This Row],[Departure_Date]])/3,0)</f>
        <v>Q4</v>
      </c>
      <c r="K360" t="str">
        <f>TEXT(vw_maritime_trade_analysis[[#This Row],[Departure_Date]],"mmmm")</f>
        <v>November</v>
      </c>
      <c r="L360">
        <v>17084094</v>
      </c>
      <c r="M360">
        <v>241025.0625</v>
      </c>
      <c r="N360">
        <v>113084.9921875</v>
      </c>
      <c r="O360">
        <v>52789.8515625</v>
      </c>
      <c r="P360">
        <v>0</v>
      </c>
      <c r="Q360">
        <v>1243527.5</v>
      </c>
      <c r="R360">
        <f t="shared" si="5"/>
        <v>7.2788612612410111E-2</v>
      </c>
    </row>
    <row r="361" spans="1:18" x14ac:dyDescent="0.25">
      <c r="A361" t="s">
        <v>842</v>
      </c>
      <c r="B361" t="s">
        <v>65</v>
      </c>
      <c r="C361" t="s">
        <v>78</v>
      </c>
      <c r="D361" t="s">
        <v>158</v>
      </c>
      <c r="E361" t="s">
        <v>92</v>
      </c>
      <c r="F361" t="s">
        <v>71</v>
      </c>
      <c r="G361" s="1">
        <v>44425</v>
      </c>
      <c r="H361" s="1">
        <v>44448</v>
      </c>
      <c r="I361">
        <f>YEAR((vw_maritime_trade_analysis[[#This Row],[Departure_Date]]))</f>
        <v>2021</v>
      </c>
      <c r="J361" t="str">
        <f>"Q"&amp;ROUNDUP(MONTH(vw_maritime_trade_analysis[[#This Row],[Departure_Date]])/3,0)</f>
        <v>Q3</v>
      </c>
      <c r="K361" t="str">
        <f>TEXT(vw_maritime_trade_analysis[[#This Row],[Departure_Date]],"mmmm")</f>
        <v>August</v>
      </c>
      <c r="L361">
        <v>12561820</v>
      </c>
      <c r="M361">
        <v>239643.4375</v>
      </c>
      <c r="N361">
        <v>136733.609375</v>
      </c>
      <c r="O361">
        <v>36931.75</v>
      </c>
      <c r="P361">
        <v>0</v>
      </c>
      <c r="Q361">
        <v>605391.125</v>
      </c>
      <c r="R361">
        <f t="shared" si="5"/>
        <v>4.8192946961507173E-2</v>
      </c>
    </row>
    <row r="362" spans="1:18" x14ac:dyDescent="0.25">
      <c r="A362" t="s">
        <v>843</v>
      </c>
      <c r="B362" t="s">
        <v>65</v>
      </c>
      <c r="C362" t="s">
        <v>66</v>
      </c>
      <c r="D362" t="s">
        <v>245</v>
      </c>
      <c r="E362" t="s">
        <v>70</v>
      </c>
      <c r="F362" t="s">
        <v>164</v>
      </c>
      <c r="G362" s="1">
        <v>44924</v>
      </c>
      <c r="H362" s="1">
        <v>44939</v>
      </c>
      <c r="I362">
        <f>YEAR((vw_maritime_trade_analysis[[#This Row],[Departure_Date]]))</f>
        <v>2022</v>
      </c>
      <c r="J362" t="str">
        <f>"Q"&amp;ROUNDUP(MONTH(vw_maritime_trade_analysis[[#This Row],[Departure_Date]])/3,0)</f>
        <v>Q4</v>
      </c>
      <c r="K362" t="str">
        <f>TEXT(vw_maritime_trade_analysis[[#This Row],[Departure_Date]],"mmmm")</f>
        <v>December</v>
      </c>
      <c r="L362">
        <v>6851517</v>
      </c>
      <c r="M362">
        <v>519572.78125</v>
      </c>
      <c r="N362">
        <v>218747.734375</v>
      </c>
      <c r="O362">
        <v>13428.9697265625</v>
      </c>
      <c r="Q362">
        <v>1152125.25</v>
      </c>
      <c r="R362">
        <f t="shared" si="5"/>
        <v>0.16815622729973523</v>
      </c>
    </row>
    <row r="363" spans="1:18" x14ac:dyDescent="0.25">
      <c r="A363" t="s">
        <v>845</v>
      </c>
      <c r="B363" t="s">
        <v>49</v>
      </c>
      <c r="C363" t="s">
        <v>112</v>
      </c>
      <c r="D363" t="s">
        <v>340</v>
      </c>
      <c r="E363" t="s">
        <v>140</v>
      </c>
      <c r="F363" t="s">
        <v>226</v>
      </c>
      <c r="G363" s="1">
        <v>43879</v>
      </c>
      <c r="H363" s="1">
        <v>43899</v>
      </c>
      <c r="I363">
        <f>YEAR((vw_maritime_trade_analysis[[#This Row],[Departure_Date]]))</f>
        <v>2020</v>
      </c>
      <c r="J363" t="str">
        <f>"Q"&amp;ROUNDUP(MONTH(vw_maritime_trade_analysis[[#This Row],[Departure_Date]])/3,0)</f>
        <v>Q1</v>
      </c>
      <c r="K363" t="str">
        <f>TEXT(vw_maritime_trade_analysis[[#This Row],[Departure_Date]],"mmmm")</f>
        <v>February</v>
      </c>
      <c r="L363">
        <v>6508896</v>
      </c>
      <c r="M363">
        <v>201883.15625</v>
      </c>
      <c r="N363">
        <v>60194.2109375</v>
      </c>
      <c r="O363">
        <v>15556.259765625</v>
      </c>
      <c r="P363">
        <v>69789.3515625</v>
      </c>
      <c r="Q363">
        <v>628349.6875</v>
      </c>
      <c r="R363">
        <f t="shared" si="5"/>
        <v>9.6537060586004142E-2</v>
      </c>
    </row>
    <row r="364" spans="1:18" x14ac:dyDescent="0.25">
      <c r="A364" t="s">
        <v>847</v>
      </c>
      <c r="B364" t="s">
        <v>49</v>
      </c>
      <c r="C364" t="s">
        <v>50</v>
      </c>
      <c r="D364" t="s">
        <v>51</v>
      </c>
      <c r="E364" t="s">
        <v>230</v>
      </c>
      <c r="F364" t="s">
        <v>56</v>
      </c>
      <c r="G364" s="1">
        <v>44322</v>
      </c>
      <c r="H364" s="1">
        <v>44329</v>
      </c>
      <c r="I364">
        <f>YEAR((vw_maritime_trade_analysis[[#This Row],[Departure_Date]]))</f>
        <v>2021</v>
      </c>
      <c r="J364" t="str">
        <f>"Q"&amp;ROUNDUP(MONTH(vw_maritime_trade_analysis[[#This Row],[Departure_Date]])/3,0)</f>
        <v>Q2</v>
      </c>
      <c r="K364" t="str">
        <f>TEXT(vw_maritime_trade_analysis[[#This Row],[Departure_Date]],"mmmm")</f>
        <v>May</v>
      </c>
      <c r="L364">
        <v>11926835</v>
      </c>
      <c r="M364">
        <v>105929.5078125</v>
      </c>
      <c r="N364">
        <v>66810.5625</v>
      </c>
      <c r="O364">
        <v>29817.08984375</v>
      </c>
      <c r="P364">
        <v>0</v>
      </c>
      <c r="Q364">
        <v>4294678</v>
      </c>
      <c r="R364">
        <f t="shared" si="5"/>
        <v>0.36008530343548811</v>
      </c>
    </row>
    <row r="365" spans="1:18" x14ac:dyDescent="0.25">
      <c r="A365" t="s">
        <v>848</v>
      </c>
      <c r="B365" t="s">
        <v>65</v>
      </c>
      <c r="C365" t="s">
        <v>66</v>
      </c>
      <c r="D365" t="s">
        <v>251</v>
      </c>
      <c r="E365" t="s">
        <v>56</v>
      </c>
      <c r="F365" t="s">
        <v>154</v>
      </c>
      <c r="G365" s="1">
        <v>45155</v>
      </c>
      <c r="H365" s="1">
        <v>45175</v>
      </c>
      <c r="I365">
        <f>YEAR((vw_maritime_trade_analysis[[#This Row],[Departure_Date]]))</f>
        <v>2023</v>
      </c>
      <c r="J365" t="str">
        <f>"Q"&amp;ROUNDUP(MONTH(vw_maritime_trade_analysis[[#This Row],[Departure_Date]])/3,0)</f>
        <v>Q3</v>
      </c>
      <c r="K365" t="str">
        <f>TEXT(vw_maritime_trade_analysis[[#This Row],[Departure_Date]],"mmmm")</f>
        <v>August</v>
      </c>
      <c r="L365">
        <v>85636960</v>
      </c>
      <c r="M365">
        <v>393225.0625</v>
      </c>
      <c r="N365">
        <v>183626.921875</v>
      </c>
      <c r="O365">
        <v>106189.828125</v>
      </c>
      <c r="P365">
        <v>0</v>
      </c>
      <c r="Q365">
        <v>2478239.5</v>
      </c>
      <c r="R365">
        <f t="shared" si="5"/>
        <v>2.8938900913811048E-2</v>
      </c>
    </row>
    <row r="366" spans="1:18" x14ac:dyDescent="0.25">
      <c r="A366" t="s">
        <v>849</v>
      </c>
      <c r="B366" t="s">
        <v>49</v>
      </c>
      <c r="C366" t="s">
        <v>239</v>
      </c>
      <c r="D366" t="s">
        <v>270</v>
      </c>
      <c r="E366" t="s">
        <v>108</v>
      </c>
      <c r="F366" t="s">
        <v>92</v>
      </c>
      <c r="G366" s="1">
        <v>45846</v>
      </c>
      <c r="H366" s="1">
        <v>45854</v>
      </c>
      <c r="I366">
        <f>YEAR((vw_maritime_trade_analysis[[#This Row],[Departure_Date]]))</f>
        <v>2025</v>
      </c>
      <c r="J366" t="str">
        <f>"Q"&amp;ROUNDUP(MONTH(vw_maritime_trade_analysis[[#This Row],[Departure_Date]])/3,0)</f>
        <v>Q3</v>
      </c>
      <c r="K366" t="str">
        <f>TEXT(vw_maritime_trade_analysis[[#This Row],[Departure_Date]],"mmmm")</f>
        <v>July</v>
      </c>
      <c r="L366">
        <v>26173586</v>
      </c>
      <c r="M366">
        <v>151163.546875</v>
      </c>
      <c r="N366">
        <v>111614.90625</v>
      </c>
      <c r="O366">
        <v>61507.9296875</v>
      </c>
      <c r="P366">
        <v>0</v>
      </c>
      <c r="Q366">
        <v>1289726.375</v>
      </c>
      <c r="R366">
        <f t="shared" si="5"/>
        <v>4.9275875877306224E-2</v>
      </c>
    </row>
    <row r="367" spans="1:18" x14ac:dyDescent="0.25">
      <c r="A367" t="s">
        <v>851</v>
      </c>
      <c r="B367" t="s">
        <v>49</v>
      </c>
      <c r="C367" t="s">
        <v>50</v>
      </c>
      <c r="D367" t="s">
        <v>183</v>
      </c>
      <c r="E367" t="s">
        <v>159</v>
      </c>
      <c r="F367" t="s">
        <v>70</v>
      </c>
      <c r="G367" s="1">
        <v>43834</v>
      </c>
      <c r="H367" s="1">
        <v>43840</v>
      </c>
      <c r="I367">
        <f>YEAR((vw_maritime_trade_analysis[[#This Row],[Departure_Date]]))</f>
        <v>2020</v>
      </c>
      <c r="J367" t="str">
        <f>"Q"&amp;ROUNDUP(MONTH(vw_maritime_trade_analysis[[#This Row],[Departure_Date]])/3,0)</f>
        <v>Q1</v>
      </c>
      <c r="K367" t="str">
        <f>TEXT(vw_maritime_trade_analysis[[#This Row],[Departure_Date]],"mmmm")</f>
        <v>January</v>
      </c>
      <c r="L367">
        <v>84574072</v>
      </c>
      <c r="M367">
        <v>120457.7578125</v>
      </c>
      <c r="N367">
        <v>237580.9375</v>
      </c>
      <c r="O367">
        <v>279940.1875</v>
      </c>
      <c r="P367">
        <v>0</v>
      </c>
      <c r="Q367">
        <v>3001493.5</v>
      </c>
      <c r="R367">
        <f t="shared" si="5"/>
        <v>3.5489523313953712E-2</v>
      </c>
    </row>
    <row r="368" spans="1:18" x14ac:dyDescent="0.25">
      <c r="A368" t="s">
        <v>852</v>
      </c>
      <c r="B368" t="s">
        <v>49</v>
      </c>
      <c r="C368" t="s">
        <v>239</v>
      </c>
      <c r="D368" t="s">
        <v>265</v>
      </c>
      <c r="E368" t="s">
        <v>146</v>
      </c>
      <c r="F368" t="s">
        <v>226</v>
      </c>
      <c r="G368" s="1">
        <v>45405</v>
      </c>
      <c r="H368" s="1">
        <v>45434</v>
      </c>
      <c r="I368">
        <f>YEAR((vw_maritime_trade_analysis[[#This Row],[Departure_Date]]))</f>
        <v>2024</v>
      </c>
      <c r="J368" t="str">
        <f>"Q"&amp;ROUNDUP(MONTH(vw_maritime_trade_analysis[[#This Row],[Departure_Date]])/3,0)</f>
        <v>Q2</v>
      </c>
      <c r="K368" t="str">
        <f>TEXT(vw_maritime_trade_analysis[[#This Row],[Departure_Date]],"mmmm")</f>
        <v>April</v>
      </c>
      <c r="L368">
        <v>11822637</v>
      </c>
      <c r="M368">
        <v>934678.625</v>
      </c>
      <c r="N368">
        <v>26717.130859375</v>
      </c>
      <c r="O368">
        <v>6384.22021484375</v>
      </c>
      <c r="P368">
        <v>16482.48046875</v>
      </c>
      <c r="Q368">
        <v>2229912.75</v>
      </c>
      <c r="R368">
        <f t="shared" si="5"/>
        <v>0.18861382194175461</v>
      </c>
    </row>
    <row r="369" spans="1:18" x14ac:dyDescent="0.25">
      <c r="A369" t="s">
        <v>853</v>
      </c>
      <c r="B369" t="s">
        <v>49</v>
      </c>
      <c r="C369" t="s">
        <v>66</v>
      </c>
      <c r="D369" t="s">
        <v>245</v>
      </c>
      <c r="E369" t="s">
        <v>201</v>
      </c>
      <c r="F369" t="s">
        <v>56</v>
      </c>
      <c r="G369" s="1">
        <v>45018</v>
      </c>
      <c r="H369" s="1">
        <v>45045</v>
      </c>
      <c r="I369">
        <f>YEAR((vw_maritime_trade_analysis[[#This Row],[Departure_Date]]))</f>
        <v>2023</v>
      </c>
      <c r="J369" t="str">
        <f>"Q"&amp;ROUNDUP(MONTH(vw_maritime_trade_analysis[[#This Row],[Departure_Date]])/3,0)</f>
        <v>Q2</v>
      </c>
      <c r="K369" t="str">
        <f>TEXT(vw_maritime_trade_analysis[[#This Row],[Departure_Date]],"mmmm")</f>
        <v>April</v>
      </c>
      <c r="L369">
        <v>10000893</v>
      </c>
      <c r="M369">
        <v>801920.8125</v>
      </c>
      <c r="N369">
        <v>132257.46875</v>
      </c>
      <c r="O369">
        <v>24402.1796875</v>
      </c>
      <c r="P369">
        <v>0</v>
      </c>
      <c r="Q369">
        <v>1116500.625</v>
      </c>
      <c r="R369">
        <f t="shared" si="5"/>
        <v>0.11164009303969155</v>
      </c>
    </row>
    <row r="370" spans="1:18" x14ac:dyDescent="0.25">
      <c r="A370" t="s">
        <v>855</v>
      </c>
      <c r="B370" t="s">
        <v>65</v>
      </c>
      <c r="C370" t="s">
        <v>50</v>
      </c>
      <c r="D370" t="s">
        <v>120</v>
      </c>
      <c r="E370" t="s">
        <v>128</v>
      </c>
      <c r="F370" t="s">
        <v>201</v>
      </c>
      <c r="G370" s="1">
        <v>44607</v>
      </c>
      <c r="H370" s="1">
        <v>44616</v>
      </c>
      <c r="I370">
        <f>YEAR((vw_maritime_trade_analysis[[#This Row],[Departure_Date]]))</f>
        <v>2022</v>
      </c>
      <c r="J370" t="str">
        <f>"Q"&amp;ROUNDUP(MONTH(vw_maritime_trade_analysis[[#This Row],[Departure_Date]])/3,0)</f>
        <v>Q1</v>
      </c>
      <c r="K370" t="str">
        <f>TEXT(vw_maritime_trade_analysis[[#This Row],[Departure_Date]],"mmmm")</f>
        <v>February</v>
      </c>
      <c r="L370">
        <v>20753164</v>
      </c>
      <c r="M370">
        <v>86474.171875</v>
      </c>
      <c r="N370">
        <v>162305.734375</v>
      </c>
      <c r="O370">
        <v>44411.76953125</v>
      </c>
      <c r="P370">
        <v>51138.03125</v>
      </c>
      <c r="Q370">
        <v>1529095.375</v>
      </c>
      <c r="R370">
        <f t="shared" si="5"/>
        <v>7.3680108488517707E-2</v>
      </c>
    </row>
    <row r="371" spans="1:18" x14ac:dyDescent="0.25">
      <c r="A371" t="s">
        <v>857</v>
      </c>
      <c r="B371" t="s">
        <v>49</v>
      </c>
      <c r="C371" t="s">
        <v>50</v>
      </c>
      <c r="D371" t="s">
        <v>183</v>
      </c>
      <c r="E371" t="s">
        <v>140</v>
      </c>
      <c r="F371" t="s">
        <v>100</v>
      </c>
      <c r="G371" s="1">
        <v>44006</v>
      </c>
      <c r="H371" s="1">
        <v>44023</v>
      </c>
      <c r="I371">
        <f>YEAR((vw_maritime_trade_analysis[[#This Row],[Departure_Date]]))</f>
        <v>2020</v>
      </c>
      <c r="J371" t="str">
        <f>"Q"&amp;ROUNDUP(MONTH(vw_maritime_trade_analysis[[#This Row],[Departure_Date]])/3,0)</f>
        <v>Q2</v>
      </c>
      <c r="K371" t="str">
        <f>TEXT(vw_maritime_trade_analysis[[#This Row],[Departure_Date]],"mmmm")</f>
        <v>June</v>
      </c>
      <c r="L371">
        <v>43290140</v>
      </c>
      <c r="M371">
        <v>306413.03125</v>
      </c>
      <c r="N371">
        <v>76733.4375</v>
      </c>
      <c r="O371">
        <v>124242.703125</v>
      </c>
      <c r="P371">
        <v>0</v>
      </c>
      <c r="Q371">
        <v>3967842.5</v>
      </c>
      <c r="R371">
        <f t="shared" si="5"/>
        <v>9.1656956988358088E-2</v>
      </c>
    </row>
    <row r="372" spans="1:18" x14ac:dyDescent="0.25">
      <c r="A372" t="s">
        <v>859</v>
      </c>
      <c r="B372" t="s">
        <v>49</v>
      </c>
      <c r="C372" t="s">
        <v>50</v>
      </c>
      <c r="D372" t="s">
        <v>223</v>
      </c>
      <c r="E372" t="s">
        <v>230</v>
      </c>
      <c r="F372" t="s">
        <v>128</v>
      </c>
      <c r="G372" s="1">
        <v>43909</v>
      </c>
      <c r="H372" s="1">
        <v>43929</v>
      </c>
      <c r="I372">
        <f>YEAR((vw_maritime_trade_analysis[[#This Row],[Departure_Date]]))</f>
        <v>2020</v>
      </c>
      <c r="J372" t="str">
        <f>"Q"&amp;ROUNDUP(MONTH(vw_maritime_trade_analysis[[#This Row],[Departure_Date]])/3,0)</f>
        <v>Q1</v>
      </c>
      <c r="K372" t="str">
        <f>TEXT(vw_maritime_trade_analysis[[#This Row],[Departure_Date]],"mmmm")</f>
        <v>March</v>
      </c>
      <c r="L372">
        <v>42579660</v>
      </c>
      <c r="M372">
        <v>598249.6875</v>
      </c>
      <c r="N372">
        <v>154490.1875</v>
      </c>
      <c r="O372">
        <v>140938.6875</v>
      </c>
      <c r="P372">
        <v>2468.64990234375</v>
      </c>
      <c r="Q372">
        <v>5094272</v>
      </c>
      <c r="R372">
        <f t="shared" si="5"/>
        <v>0.11964097411768905</v>
      </c>
    </row>
    <row r="373" spans="1:18" x14ac:dyDescent="0.25">
      <c r="A373" t="s">
        <v>861</v>
      </c>
      <c r="B373" t="s">
        <v>49</v>
      </c>
      <c r="C373" t="s">
        <v>50</v>
      </c>
      <c r="D373" t="s">
        <v>51</v>
      </c>
      <c r="E373" t="s">
        <v>154</v>
      </c>
      <c r="F373" t="s">
        <v>100</v>
      </c>
      <c r="G373" s="1">
        <v>45867</v>
      </c>
      <c r="H373" s="1">
        <v>45879</v>
      </c>
      <c r="I373">
        <f>YEAR((vw_maritime_trade_analysis[[#This Row],[Departure_Date]]))</f>
        <v>2025</v>
      </c>
      <c r="J373" t="str">
        <f>"Q"&amp;ROUNDUP(MONTH(vw_maritime_trade_analysis[[#This Row],[Departure_Date]])/3,0)</f>
        <v>Q3</v>
      </c>
      <c r="K373" t="str">
        <f>TEXT(vw_maritime_trade_analysis[[#This Row],[Departure_Date]],"mmmm")</f>
        <v>July</v>
      </c>
      <c r="L373">
        <v>6244579</v>
      </c>
      <c r="M373">
        <v>199976.875</v>
      </c>
      <c r="N373">
        <v>130223.4375</v>
      </c>
      <c r="O373">
        <v>7618.39013671875</v>
      </c>
      <c r="P373">
        <v>0</v>
      </c>
      <c r="Q373">
        <v>2922648</v>
      </c>
      <c r="R373">
        <f t="shared" si="5"/>
        <v>0.46802963018003296</v>
      </c>
    </row>
    <row r="374" spans="1:18" x14ac:dyDescent="0.25">
      <c r="A374" t="s">
        <v>862</v>
      </c>
      <c r="B374" t="s">
        <v>65</v>
      </c>
      <c r="C374" t="s">
        <v>134</v>
      </c>
      <c r="D374" t="s">
        <v>135</v>
      </c>
      <c r="E374" t="s">
        <v>56</v>
      </c>
      <c r="F374" t="s">
        <v>121</v>
      </c>
      <c r="G374" s="1">
        <v>44325</v>
      </c>
      <c r="H374" s="1">
        <v>44345</v>
      </c>
      <c r="I374">
        <f>YEAR((vw_maritime_trade_analysis[[#This Row],[Departure_Date]]))</f>
        <v>2021</v>
      </c>
      <c r="J374" t="str">
        <f>"Q"&amp;ROUNDUP(MONTH(vw_maritime_trade_analysis[[#This Row],[Departure_Date]])/3,0)</f>
        <v>Q2</v>
      </c>
      <c r="K374" t="str">
        <f>TEXT(vw_maritime_trade_analysis[[#This Row],[Departure_Date]],"mmmm")</f>
        <v>May</v>
      </c>
      <c r="L374">
        <v>3911711.25</v>
      </c>
      <c r="M374">
        <v>226647.765625</v>
      </c>
      <c r="N374">
        <v>54681.9296875</v>
      </c>
      <c r="O374">
        <v>13299.8203125</v>
      </c>
      <c r="P374">
        <v>0</v>
      </c>
      <c r="Q374">
        <v>361996.28125</v>
      </c>
      <c r="R374">
        <f t="shared" si="5"/>
        <v>9.2541667345717296E-2</v>
      </c>
    </row>
    <row r="375" spans="1:18" x14ac:dyDescent="0.25">
      <c r="A375" t="s">
        <v>863</v>
      </c>
      <c r="B375" t="s">
        <v>65</v>
      </c>
      <c r="C375" t="s">
        <v>50</v>
      </c>
      <c r="D375" t="s">
        <v>51</v>
      </c>
      <c r="E375" t="s">
        <v>56</v>
      </c>
      <c r="F375" t="s">
        <v>154</v>
      </c>
      <c r="G375" s="1">
        <v>43857</v>
      </c>
      <c r="H375" s="1">
        <v>43862</v>
      </c>
      <c r="I375">
        <f>YEAR((vw_maritime_trade_analysis[[#This Row],[Departure_Date]]))</f>
        <v>2020</v>
      </c>
      <c r="J375" t="str">
        <f>"Q"&amp;ROUNDUP(MONTH(vw_maritime_trade_analysis[[#This Row],[Departure_Date]])/3,0)</f>
        <v>Q1</v>
      </c>
      <c r="K375" t="str">
        <f>TEXT(vw_maritime_trade_analysis[[#This Row],[Departure_Date]],"mmmm")</f>
        <v>January</v>
      </c>
      <c r="L375">
        <v>5274192.5</v>
      </c>
      <c r="M375">
        <v>80192.5</v>
      </c>
      <c r="N375">
        <v>19970.2109375</v>
      </c>
      <c r="O375">
        <v>3480.969970703125</v>
      </c>
      <c r="P375">
        <v>0</v>
      </c>
      <c r="Q375">
        <v>2597296</v>
      </c>
      <c r="R375">
        <f t="shared" si="5"/>
        <v>0.4924537737293434</v>
      </c>
    </row>
    <row r="376" spans="1:18" x14ac:dyDescent="0.25">
      <c r="A376" t="s">
        <v>865</v>
      </c>
      <c r="B376" t="s">
        <v>49</v>
      </c>
      <c r="C376" t="s">
        <v>239</v>
      </c>
      <c r="D376" t="s">
        <v>240</v>
      </c>
      <c r="E376" t="s">
        <v>174</v>
      </c>
      <c r="F376" t="s">
        <v>82</v>
      </c>
      <c r="G376" s="1">
        <v>43985</v>
      </c>
      <c r="H376" s="1">
        <v>44011</v>
      </c>
      <c r="I376">
        <f>YEAR((vw_maritime_trade_analysis[[#This Row],[Departure_Date]]))</f>
        <v>2020</v>
      </c>
      <c r="J376" t="str">
        <f>"Q"&amp;ROUNDUP(MONTH(vw_maritime_trade_analysis[[#This Row],[Departure_Date]])/3,0)</f>
        <v>Q2</v>
      </c>
      <c r="K376" t="str">
        <f>TEXT(vw_maritime_trade_analysis[[#This Row],[Departure_Date]],"mmmm")</f>
        <v>June</v>
      </c>
      <c r="L376">
        <v>8680211</v>
      </c>
      <c r="M376">
        <v>687494</v>
      </c>
      <c r="N376">
        <v>44759.71875</v>
      </c>
      <c r="O376">
        <v>18488.849609375</v>
      </c>
      <c r="P376">
        <v>5106.169921875</v>
      </c>
      <c r="Q376">
        <v>1546362</v>
      </c>
      <c r="R376">
        <f t="shared" si="5"/>
        <v>0.17814797359188619</v>
      </c>
    </row>
    <row r="377" spans="1:18" x14ac:dyDescent="0.25">
      <c r="A377" t="s">
        <v>867</v>
      </c>
      <c r="B377" t="s">
        <v>65</v>
      </c>
      <c r="C377" t="s">
        <v>78</v>
      </c>
      <c r="D377" t="s">
        <v>105</v>
      </c>
      <c r="E377" t="s">
        <v>128</v>
      </c>
      <c r="F377" t="s">
        <v>201</v>
      </c>
      <c r="G377" s="1">
        <v>44683</v>
      </c>
      <c r="H377" s="1">
        <v>44698</v>
      </c>
      <c r="I377">
        <f>YEAR((vw_maritime_trade_analysis[[#This Row],[Departure_Date]]))</f>
        <v>2022</v>
      </c>
      <c r="J377" t="str">
        <f>"Q"&amp;ROUNDUP(MONTH(vw_maritime_trade_analysis[[#This Row],[Departure_Date]])/3,0)</f>
        <v>Q2</v>
      </c>
      <c r="K377" t="str">
        <f>TEXT(vw_maritime_trade_analysis[[#This Row],[Departure_Date]],"mmmm")</f>
        <v>May</v>
      </c>
      <c r="L377">
        <v>52205784</v>
      </c>
      <c r="M377">
        <v>294025.5</v>
      </c>
      <c r="N377">
        <v>41706.8203125</v>
      </c>
      <c r="O377">
        <v>49595.48828125</v>
      </c>
      <c r="P377">
        <v>0</v>
      </c>
      <c r="Q377">
        <v>1582509.625</v>
      </c>
      <c r="R377">
        <f t="shared" si="5"/>
        <v>3.0312917530364067E-2</v>
      </c>
    </row>
    <row r="378" spans="1:18" x14ac:dyDescent="0.25">
      <c r="A378" t="s">
        <v>869</v>
      </c>
      <c r="B378" t="s">
        <v>65</v>
      </c>
      <c r="C378" t="s">
        <v>112</v>
      </c>
      <c r="D378" t="s">
        <v>199</v>
      </c>
      <c r="E378" t="s">
        <v>226</v>
      </c>
      <c r="F378" t="s">
        <v>150</v>
      </c>
      <c r="G378" s="1">
        <v>45687</v>
      </c>
      <c r="H378" s="1">
        <v>45695</v>
      </c>
      <c r="I378">
        <f>YEAR((vw_maritime_trade_analysis[[#This Row],[Departure_Date]]))</f>
        <v>2025</v>
      </c>
      <c r="J378" t="str">
        <f>"Q"&amp;ROUNDUP(MONTH(vw_maritime_trade_analysis[[#This Row],[Departure_Date]])/3,0)</f>
        <v>Q1</v>
      </c>
      <c r="K378" t="str">
        <f>TEXT(vw_maritime_trade_analysis[[#This Row],[Departure_Date]],"mmmm")</f>
        <v>January</v>
      </c>
      <c r="L378">
        <v>8156596.5</v>
      </c>
      <c r="M378">
        <v>165611.046875</v>
      </c>
      <c r="N378">
        <v>111467.203125</v>
      </c>
      <c r="O378">
        <v>8156.60009765625</v>
      </c>
      <c r="P378">
        <v>23719.439453125</v>
      </c>
      <c r="Q378">
        <v>684503.875</v>
      </c>
      <c r="R378">
        <f t="shared" si="5"/>
        <v>8.3920281578229353E-2</v>
      </c>
    </row>
    <row r="379" spans="1:18" x14ac:dyDescent="0.25">
      <c r="A379" t="s">
        <v>871</v>
      </c>
      <c r="B379" t="s">
        <v>65</v>
      </c>
      <c r="C379" t="s">
        <v>66</v>
      </c>
      <c r="D379" t="s">
        <v>245</v>
      </c>
      <c r="E379" t="s">
        <v>226</v>
      </c>
      <c r="F379" t="s">
        <v>257</v>
      </c>
      <c r="G379" s="1">
        <v>45165</v>
      </c>
      <c r="H379" s="1">
        <v>45184</v>
      </c>
      <c r="I379">
        <f>YEAR((vw_maritime_trade_analysis[[#This Row],[Departure_Date]]))</f>
        <v>2023</v>
      </c>
      <c r="J379" t="str">
        <f>"Q"&amp;ROUNDUP(MONTH(vw_maritime_trade_analysis[[#This Row],[Departure_Date]])/3,0)</f>
        <v>Q3</v>
      </c>
      <c r="K379" t="str">
        <f>TEXT(vw_maritime_trade_analysis[[#This Row],[Departure_Date]],"mmmm")</f>
        <v>August</v>
      </c>
      <c r="L379">
        <v>11242998</v>
      </c>
      <c r="M379">
        <v>236587.859375</v>
      </c>
      <c r="N379">
        <v>29783.259765625</v>
      </c>
      <c r="O379">
        <v>10793.2802734375</v>
      </c>
      <c r="P379">
        <v>18281.7109375</v>
      </c>
      <c r="Q379">
        <v>740618.5</v>
      </c>
      <c r="R379">
        <f t="shared" si="5"/>
        <v>6.5873755380904633E-2</v>
      </c>
    </row>
    <row r="380" spans="1:18" x14ac:dyDescent="0.25">
      <c r="A380" t="s">
        <v>873</v>
      </c>
      <c r="B380" t="s">
        <v>49</v>
      </c>
      <c r="C380" t="s">
        <v>239</v>
      </c>
      <c r="D380" t="s">
        <v>240</v>
      </c>
      <c r="E380" t="s">
        <v>159</v>
      </c>
      <c r="F380" t="s">
        <v>184</v>
      </c>
      <c r="G380" s="1">
        <v>45694</v>
      </c>
      <c r="H380" s="1">
        <v>45706</v>
      </c>
      <c r="I380">
        <f>YEAR((vw_maritime_trade_analysis[[#This Row],[Departure_Date]]))</f>
        <v>2025</v>
      </c>
      <c r="J380" t="str">
        <f>"Q"&amp;ROUNDUP(MONTH(vw_maritime_trade_analysis[[#This Row],[Departure_Date]])/3,0)</f>
        <v>Q1</v>
      </c>
      <c r="K380" t="str">
        <f>TEXT(vw_maritime_trade_analysis[[#This Row],[Departure_Date]],"mmmm")</f>
        <v>February</v>
      </c>
      <c r="L380">
        <v>8707021</v>
      </c>
      <c r="M380">
        <v>111385.28125</v>
      </c>
      <c r="N380">
        <v>28142.689453125</v>
      </c>
      <c r="O380">
        <v>12712.25</v>
      </c>
      <c r="P380">
        <v>0</v>
      </c>
      <c r="Q380">
        <v>717665.125</v>
      </c>
      <c r="R380">
        <f t="shared" si="5"/>
        <v>8.2423727357496895E-2</v>
      </c>
    </row>
    <row r="381" spans="1:18" x14ac:dyDescent="0.25">
      <c r="A381" t="s">
        <v>874</v>
      </c>
      <c r="B381" t="s">
        <v>65</v>
      </c>
      <c r="C381" t="s">
        <v>50</v>
      </c>
      <c r="D381" t="s">
        <v>51</v>
      </c>
      <c r="E381" t="s">
        <v>184</v>
      </c>
      <c r="F381" t="s">
        <v>55</v>
      </c>
      <c r="G381" s="1">
        <v>45544</v>
      </c>
      <c r="H381" s="1">
        <v>45554</v>
      </c>
      <c r="I381">
        <f>YEAR((vw_maritime_trade_analysis[[#This Row],[Departure_Date]]))</f>
        <v>2024</v>
      </c>
      <c r="J381" t="str">
        <f>"Q"&amp;ROUNDUP(MONTH(vw_maritime_trade_analysis[[#This Row],[Departure_Date]])/3,0)</f>
        <v>Q3</v>
      </c>
      <c r="K381" t="str">
        <f>TEXT(vw_maritime_trade_analysis[[#This Row],[Departure_Date]],"mmmm")</f>
        <v>September</v>
      </c>
      <c r="L381">
        <v>10653998</v>
      </c>
      <c r="M381">
        <v>169934.109375</v>
      </c>
      <c r="N381">
        <v>84845.3203125</v>
      </c>
      <c r="O381">
        <v>27487.310546875</v>
      </c>
      <c r="P381">
        <v>8163.33984375</v>
      </c>
      <c r="Q381">
        <v>1305828.25</v>
      </c>
      <c r="R381">
        <f t="shared" si="5"/>
        <v>0.12256696969532001</v>
      </c>
    </row>
    <row r="382" spans="1:18" x14ac:dyDescent="0.25">
      <c r="A382" t="s">
        <v>876</v>
      </c>
      <c r="B382" t="s">
        <v>65</v>
      </c>
      <c r="C382" t="s">
        <v>50</v>
      </c>
      <c r="D382" t="s">
        <v>223</v>
      </c>
      <c r="E382" t="s">
        <v>70</v>
      </c>
      <c r="F382" t="s">
        <v>71</v>
      </c>
      <c r="G382" s="1">
        <v>45770</v>
      </c>
      <c r="H382" s="1">
        <v>45789</v>
      </c>
      <c r="I382">
        <f>YEAR((vw_maritime_trade_analysis[[#This Row],[Departure_Date]]))</f>
        <v>2025</v>
      </c>
      <c r="J382" t="str">
        <f>"Q"&amp;ROUNDUP(MONTH(vw_maritime_trade_analysis[[#This Row],[Departure_Date]])/3,0)</f>
        <v>Q2</v>
      </c>
      <c r="K382" t="str">
        <f>TEXT(vw_maritime_trade_analysis[[#This Row],[Departure_Date]],"mmmm")</f>
        <v>April</v>
      </c>
      <c r="L382">
        <v>27446242</v>
      </c>
      <c r="M382">
        <v>363515.71875</v>
      </c>
      <c r="N382">
        <v>231209.40625</v>
      </c>
      <c r="O382">
        <v>23878.23046875</v>
      </c>
      <c r="P382">
        <v>0</v>
      </c>
      <c r="Q382">
        <v>1041939.4375</v>
      </c>
      <c r="R382">
        <f t="shared" si="5"/>
        <v>3.7962918110974901E-2</v>
      </c>
    </row>
    <row r="383" spans="1:18" x14ac:dyDescent="0.25">
      <c r="A383" t="s">
        <v>878</v>
      </c>
      <c r="B383" t="s">
        <v>49</v>
      </c>
      <c r="C383" t="s">
        <v>50</v>
      </c>
      <c r="D383" t="s">
        <v>183</v>
      </c>
      <c r="E383" t="s">
        <v>121</v>
      </c>
      <c r="F383" t="s">
        <v>92</v>
      </c>
      <c r="G383" s="1">
        <v>45758</v>
      </c>
      <c r="H383" s="1">
        <v>45764</v>
      </c>
      <c r="I383">
        <f>YEAR((vw_maritime_trade_analysis[[#This Row],[Departure_Date]]))</f>
        <v>2025</v>
      </c>
      <c r="J383" t="str">
        <f>"Q"&amp;ROUNDUP(MONTH(vw_maritime_trade_analysis[[#This Row],[Departure_Date]])/3,0)</f>
        <v>Q2</v>
      </c>
      <c r="K383" t="str">
        <f>TEXT(vw_maritime_trade_analysis[[#This Row],[Departure_Date]],"mmmm")</f>
        <v>April</v>
      </c>
      <c r="L383">
        <v>68149024</v>
      </c>
      <c r="M383">
        <v>140392.140625</v>
      </c>
      <c r="N383">
        <v>50581.44921875</v>
      </c>
      <c r="O383">
        <v>58608.16015625</v>
      </c>
      <c r="P383">
        <v>26602.419921875</v>
      </c>
      <c r="Q383">
        <v>1589613.5</v>
      </c>
      <c r="R383">
        <f t="shared" si="5"/>
        <v>2.3325550487707646E-2</v>
      </c>
    </row>
    <row r="384" spans="1:18" x14ac:dyDescent="0.25">
      <c r="A384" t="s">
        <v>880</v>
      </c>
      <c r="B384" t="s">
        <v>65</v>
      </c>
      <c r="C384" t="s">
        <v>50</v>
      </c>
      <c r="D384" t="s">
        <v>145</v>
      </c>
      <c r="E384" t="s">
        <v>82</v>
      </c>
      <c r="F384" t="s">
        <v>131</v>
      </c>
      <c r="G384" s="1">
        <v>44202</v>
      </c>
      <c r="H384" s="1">
        <v>44207</v>
      </c>
      <c r="I384">
        <f>YEAR((vw_maritime_trade_analysis[[#This Row],[Departure_Date]]))</f>
        <v>2021</v>
      </c>
      <c r="J384" t="str">
        <f>"Q"&amp;ROUNDUP(MONTH(vw_maritime_trade_analysis[[#This Row],[Departure_Date]])/3,0)</f>
        <v>Q1</v>
      </c>
      <c r="K384" t="str">
        <f>TEXT(vw_maritime_trade_analysis[[#This Row],[Departure_Date]],"mmmm")</f>
        <v>January</v>
      </c>
      <c r="L384">
        <v>75647000</v>
      </c>
      <c r="M384">
        <v>81800.171875</v>
      </c>
      <c r="N384">
        <v>103995.2890625</v>
      </c>
      <c r="O384">
        <v>205759.828125</v>
      </c>
      <c r="P384">
        <v>28126.509765625</v>
      </c>
      <c r="Q384">
        <v>5292709</v>
      </c>
      <c r="R384">
        <f t="shared" si="5"/>
        <v>6.996588099990747E-2</v>
      </c>
    </row>
    <row r="385" spans="1:18" x14ac:dyDescent="0.25">
      <c r="A385" t="s">
        <v>881</v>
      </c>
      <c r="B385" t="s">
        <v>65</v>
      </c>
      <c r="C385" t="s">
        <v>239</v>
      </c>
      <c r="D385" t="s">
        <v>240</v>
      </c>
      <c r="E385" t="s">
        <v>128</v>
      </c>
      <c r="F385" t="s">
        <v>154</v>
      </c>
      <c r="G385" s="1">
        <v>45732</v>
      </c>
      <c r="H385" s="1">
        <v>45761</v>
      </c>
      <c r="I385">
        <f>YEAR((vw_maritime_trade_analysis[[#This Row],[Departure_Date]]))</f>
        <v>2025</v>
      </c>
      <c r="J385" t="str">
        <f>"Q"&amp;ROUNDUP(MONTH(vw_maritime_trade_analysis[[#This Row],[Departure_Date]])/3,0)</f>
        <v>Q1</v>
      </c>
      <c r="K385" t="str">
        <f>TEXT(vw_maritime_trade_analysis[[#This Row],[Departure_Date]],"mmmm")</f>
        <v>March</v>
      </c>
      <c r="L385">
        <v>8936663</v>
      </c>
      <c r="M385">
        <v>396962.625</v>
      </c>
      <c r="N385">
        <v>55884.69140625</v>
      </c>
      <c r="O385">
        <v>26899.359375</v>
      </c>
      <c r="P385">
        <v>34223.76171875</v>
      </c>
      <c r="Q385">
        <v>1620685.625</v>
      </c>
      <c r="R385">
        <f t="shared" si="5"/>
        <v>0.18135243826470798</v>
      </c>
    </row>
    <row r="386" spans="1:18" x14ac:dyDescent="0.25">
      <c r="A386" t="s">
        <v>883</v>
      </c>
      <c r="B386" t="s">
        <v>65</v>
      </c>
      <c r="C386" t="s">
        <v>50</v>
      </c>
      <c r="D386" t="s">
        <v>423</v>
      </c>
      <c r="E386" t="s">
        <v>128</v>
      </c>
      <c r="F386" t="s">
        <v>140</v>
      </c>
      <c r="G386" s="1">
        <v>44055</v>
      </c>
      <c r="H386" s="1">
        <v>44071</v>
      </c>
      <c r="I386">
        <f>YEAR((vw_maritime_trade_analysis[[#This Row],[Departure_Date]]))</f>
        <v>2020</v>
      </c>
      <c r="J386" t="str">
        <f>"Q"&amp;ROUNDUP(MONTH(vw_maritime_trade_analysis[[#This Row],[Departure_Date]])/3,0)</f>
        <v>Q3</v>
      </c>
      <c r="K386" t="str">
        <f>TEXT(vw_maritime_trade_analysis[[#This Row],[Departure_Date]],"mmmm")</f>
        <v>August</v>
      </c>
      <c r="L386">
        <v>28623912</v>
      </c>
      <c r="M386">
        <v>325379.5625</v>
      </c>
      <c r="N386">
        <v>245634.03125</v>
      </c>
      <c r="O386">
        <v>70414.828125</v>
      </c>
      <c r="P386">
        <v>2523.2099609375</v>
      </c>
      <c r="Q386">
        <v>2104250.5</v>
      </c>
      <c r="R386">
        <f t="shared" ref="R386:R449" si="6">Q386/L386</f>
        <v>7.3513728661547026E-2</v>
      </c>
    </row>
    <row r="387" spans="1:18" x14ac:dyDescent="0.25">
      <c r="A387" t="s">
        <v>885</v>
      </c>
      <c r="B387" t="s">
        <v>65</v>
      </c>
      <c r="C387" t="s">
        <v>50</v>
      </c>
      <c r="D387" t="s">
        <v>120</v>
      </c>
      <c r="E387" t="s">
        <v>82</v>
      </c>
      <c r="F387" t="s">
        <v>164</v>
      </c>
      <c r="G387" s="1">
        <v>46041</v>
      </c>
      <c r="H387" s="1">
        <v>46049</v>
      </c>
      <c r="I387">
        <f>YEAR((vw_maritime_trade_analysis[[#This Row],[Departure_Date]]))</f>
        <v>2026</v>
      </c>
      <c r="J387" t="str">
        <f>"Q"&amp;ROUNDUP(MONTH(vw_maritime_trade_analysis[[#This Row],[Departure_Date]])/3,0)</f>
        <v>Q1</v>
      </c>
      <c r="K387" t="str">
        <f>TEXT(vw_maritime_trade_analysis[[#This Row],[Departure_Date]],"mmmm")</f>
        <v>January</v>
      </c>
      <c r="L387">
        <v>23201792</v>
      </c>
      <c r="M387">
        <v>202864.296875</v>
      </c>
      <c r="N387">
        <v>182697.734375</v>
      </c>
      <c r="O387">
        <v>21577.669921875</v>
      </c>
      <c r="P387">
        <v>0</v>
      </c>
      <c r="Q387">
        <v>1537608.125</v>
      </c>
      <c r="R387">
        <f t="shared" si="6"/>
        <v>6.6271093413819065E-2</v>
      </c>
    </row>
    <row r="388" spans="1:18" x14ac:dyDescent="0.25">
      <c r="A388" t="s">
        <v>887</v>
      </c>
      <c r="B388" t="s">
        <v>49</v>
      </c>
      <c r="C388" t="s">
        <v>66</v>
      </c>
      <c r="D388" t="s">
        <v>67</v>
      </c>
      <c r="E388" t="s">
        <v>83</v>
      </c>
      <c r="F388" t="s">
        <v>70</v>
      </c>
      <c r="G388" s="1">
        <v>46009</v>
      </c>
      <c r="H388" s="1">
        <v>46042</v>
      </c>
      <c r="I388">
        <f>YEAR((vw_maritime_trade_analysis[[#This Row],[Departure_Date]]))</f>
        <v>2025</v>
      </c>
      <c r="J388" t="str">
        <f>"Q"&amp;ROUNDUP(MONTH(vw_maritime_trade_analysis[[#This Row],[Departure_Date]])/3,0)</f>
        <v>Q4</v>
      </c>
      <c r="K388" t="str">
        <f>TEXT(vw_maritime_trade_analysis[[#This Row],[Departure_Date]],"mmmm")</f>
        <v>December</v>
      </c>
      <c r="L388">
        <v>50779092</v>
      </c>
      <c r="M388">
        <v>773033.875</v>
      </c>
      <c r="N388">
        <v>185271.109375</v>
      </c>
      <c r="O388">
        <v>81246.546875</v>
      </c>
      <c r="P388">
        <v>41898.53125</v>
      </c>
      <c r="Q388">
        <v>7471446.5</v>
      </c>
      <c r="R388">
        <f t="shared" si="6"/>
        <v>0.14713627608780402</v>
      </c>
    </row>
    <row r="389" spans="1:18" x14ac:dyDescent="0.25">
      <c r="A389" t="s">
        <v>889</v>
      </c>
      <c r="B389" t="s">
        <v>49</v>
      </c>
      <c r="C389" t="s">
        <v>50</v>
      </c>
      <c r="D389" t="s">
        <v>223</v>
      </c>
      <c r="E389" t="s">
        <v>174</v>
      </c>
      <c r="F389" t="s">
        <v>70</v>
      </c>
      <c r="G389" s="1">
        <v>44146</v>
      </c>
      <c r="H389" s="1">
        <v>44154</v>
      </c>
      <c r="I389">
        <f>YEAR((vw_maritime_trade_analysis[[#This Row],[Departure_Date]]))</f>
        <v>2020</v>
      </c>
      <c r="J389" t="str">
        <f>"Q"&amp;ROUNDUP(MONTH(vw_maritime_trade_analysis[[#This Row],[Departure_Date]])/3,0)</f>
        <v>Q4</v>
      </c>
      <c r="K389" t="str">
        <f>TEXT(vw_maritime_trade_analysis[[#This Row],[Departure_Date]],"mmmm")</f>
        <v>November</v>
      </c>
      <c r="L389">
        <v>23648368</v>
      </c>
      <c r="M389">
        <v>62434.37109375</v>
      </c>
      <c r="N389">
        <v>234352.078125</v>
      </c>
      <c r="O389">
        <v>50607.51171875</v>
      </c>
      <c r="P389">
        <v>0</v>
      </c>
      <c r="Q389">
        <v>1835170.5</v>
      </c>
      <c r="R389">
        <f t="shared" si="6"/>
        <v>7.7602416369704663E-2</v>
      </c>
    </row>
    <row r="390" spans="1:18" x14ac:dyDescent="0.25">
      <c r="A390" t="s">
        <v>891</v>
      </c>
      <c r="B390" t="s">
        <v>65</v>
      </c>
      <c r="C390" t="s">
        <v>66</v>
      </c>
      <c r="D390" t="s">
        <v>251</v>
      </c>
      <c r="E390" t="s">
        <v>100</v>
      </c>
      <c r="F390" t="s">
        <v>154</v>
      </c>
      <c r="G390" s="1">
        <v>43918</v>
      </c>
      <c r="H390" s="1">
        <v>43939</v>
      </c>
      <c r="I390">
        <f>YEAR((vw_maritime_trade_analysis[[#This Row],[Departure_Date]]))</f>
        <v>2020</v>
      </c>
      <c r="J390" t="str">
        <f>"Q"&amp;ROUNDUP(MONTH(vw_maritime_trade_analysis[[#This Row],[Departure_Date]])/3,0)</f>
        <v>Q1</v>
      </c>
      <c r="K390" t="str">
        <f>TEXT(vw_maritime_trade_analysis[[#This Row],[Departure_Date]],"mmmm")</f>
        <v>March</v>
      </c>
      <c r="L390">
        <v>66282776</v>
      </c>
      <c r="M390">
        <v>523104.21875</v>
      </c>
      <c r="N390">
        <v>23828.060546875</v>
      </c>
      <c r="O390">
        <v>90144.578125</v>
      </c>
      <c r="Q390">
        <v>4117178</v>
      </c>
      <c r="R390">
        <f t="shared" si="6"/>
        <v>6.2115352561576478E-2</v>
      </c>
    </row>
    <row r="391" spans="1:18" x14ac:dyDescent="0.25">
      <c r="A391" t="s">
        <v>892</v>
      </c>
      <c r="B391" t="s">
        <v>65</v>
      </c>
      <c r="C391" t="s">
        <v>50</v>
      </c>
      <c r="D391" t="s">
        <v>51</v>
      </c>
      <c r="E391" t="s">
        <v>56</v>
      </c>
      <c r="F391" t="s">
        <v>93</v>
      </c>
      <c r="G391" s="1">
        <v>44371</v>
      </c>
      <c r="H391" s="1">
        <v>44385</v>
      </c>
      <c r="I391">
        <f>YEAR((vw_maritime_trade_analysis[[#This Row],[Departure_Date]]))</f>
        <v>2021</v>
      </c>
      <c r="J391" t="str">
        <f>"Q"&amp;ROUNDUP(MONTH(vw_maritime_trade_analysis[[#This Row],[Departure_Date]])/3,0)</f>
        <v>Q2</v>
      </c>
      <c r="K391" t="str">
        <f>TEXT(vw_maritime_trade_analysis[[#This Row],[Departure_Date]],"mmmm")</f>
        <v>June</v>
      </c>
      <c r="L391">
        <v>14682801</v>
      </c>
      <c r="M391">
        <v>273412.65625</v>
      </c>
      <c r="N391">
        <v>245301.28125</v>
      </c>
      <c r="O391">
        <v>47865.9296875</v>
      </c>
      <c r="P391">
        <v>77116.7421875</v>
      </c>
      <c r="Q391">
        <v>5920200</v>
      </c>
      <c r="R391">
        <f t="shared" si="6"/>
        <v>0.40320644541869088</v>
      </c>
    </row>
    <row r="392" spans="1:18" x14ac:dyDescent="0.25">
      <c r="A392" t="s">
        <v>894</v>
      </c>
      <c r="B392" t="s">
        <v>49</v>
      </c>
      <c r="C392" t="s">
        <v>66</v>
      </c>
      <c r="D392" t="s">
        <v>245</v>
      </c>
      <c r="E392" t="s">
        <v>55</v>
      </c>
      <c r="F392" t="s">
        <v>226</v>
      </c>
      <c r="G392" s="1">
        <v>44459</v>
      </c>
      <c r="H392" s="1">
        <v>44471</v>
      </c>
      <c r="I392">
        <f>YEAR((vw_maritime_trade_analysis[[#This Row],[Departure_Date]]))</f>
        <v>2021</v>
      </c>
      <c r="J392" t="str">
        <f>"Q"&amp;ROUNDUP(MONTH(vw_maritime_trade_analysis[[#This Row],[Departure_Date]])/3,0)</f>
        <v>Q3</v>
      </c>
      <c r="K392" t="str">
        <f>TEXT(vw_maritime_trade_analysis[[#This Row],[Departure_Date]],"mmmm")</f>
        <v>September</v>
      </c>
      <c r="L392">
        <v>5119965.5</v>
      </c>
      <c r="M392">
        <v>268007.9375</v>
      </c>
      <c r="N392">
        <v>71457.578125</v>
      </c>
      <c r="O392">
        <v>7782.35009765625</v>
      </c>
      <c r="P392">
        <v>0</v>
      </c>
      <c r="Q392">
        <v>836230.9375</v>
      </c>
      <c r="R392">
        <f t="shared" si="6"/>
        <v>0.16332745552679995</v>
      </c>
    </row>
    <row r="393" spans="1:18" x14ac:dyDescent="0.25">
      <c r="A393" t="s">
        <v>896</v>
      </c>
      <c r="B393" t="s">
        <v>65</v>
      </c>
      <c r="C393" t="s">
        <v>50</v>
      </c>
      <c r="D393" t="s">
        <v>145</v>
      </c>
      <c r="E393" t="s">
        <v>226</v>
      </c>
      <c r="F393" t="s">
        <v>71</v>
      </c>
      <c r="G393" s="1">
        <v>44496</v>
      </c>
      <c r="H393" s="1">
        <v>44510</v>
      </c>
      <c r="I393">
        <f>YEAR((vw_maritime_trade_analysis[[#This Row],[Departure_Date]]))</f>
        <v>2021</v>
      </c>
      <c r="J393" t="str">
        <f>"Q"&amp;ROUNDUP(MONTH(vw_maritime_trade_analysis[[#This Row],[Departure_Date]])/3,0)</f>
        <v>Q4</v>
      </c>
      <c r="K393" t="str">
        <f>TEXT(vw_maritime_trade_analysis[[#This Row],[Departure_Date]],"mmmm")</f>
        <v>October</v>
      </c>
      <c r="L393">
        <v>65162132</v>
      </c>
      <c r="M393">
        <v>211211.875</v>
      </c>
      <c r="N393">
        <v>224111.546875</v>
      </c>
      <c r="O393">
        <v>141401.828125</v>
      </c>
      <c r="P393">
        <v>0</v>
      </c>
      <c r="Q393">
        <v>3361325.25</v>
      </c>
      <c r="R393">
        <f t="shared" si="6"/>
        <v>5.1584028128484193E-2</v>
      </c>
    </row>
    <row r="394" spans="1:18" x14ac:dyDescent="0.25">
      <c r="A394" t="s">
        <v>898</v>
      </c>
      <c r="B394" t="s">
        <v>65</v>
      </c>
      <c r="C394" t="s">
        <v>50</v>
      </c>
      <c r="D394" t="s">
        <v>51</v>
      </c>
      <c r="E394" t="s">
        <v>184</v>
      </c>
      <c r="F394" t="s">
        <v>140</v>
      </c>
      <c r="G394" s="1">
        <v>44433</v>
      </c>
      <c r="H394" s="1">
        <v>44452</v>
      </c>
      <c r="I394">
        <f>YEAR((vw_maritime_trade_analysis[[#This Row],[Departure_Date]]))</f>
        <v>2021</v>
      </c>
      <c r="J394" t="str">
        <f>"Q"&amp;ROUNDUP(MONTH(vw_maritime_trade_analysis[[#This Row],[Departure_Date]])/3,0)</f>
        <v>Q3</v>
      </c>
      <c r="K394" t="str">
        <f>TEXT(vw_maritime_trade_analysis[[#This Row],[Departure_Date]],"mmmm")</f>
        <v>August</v>
      </c>
      <c r="L394">
        <v>14283499</v>
      </c>
      <c r="M394">
        <v>462509.28125</v>
      </c>
      <c r="N394">
        <v>247801.046875</v>
      </c>
      <c r="O394">
        <v>44564.51953125</v>
      </c>
      <c r="P394">
        <v>8448.66015625</v>
      </c>
      <c r="Q394">
        <v>3892276.5</v>
      </c>
      <c r="R394">
        <f t="shared" si="6"/>
        <v>0.2725016118249457</v>
      </c>
    </row>
    <row r="395" spans="1:18" x14ac:dyDescent="0.25">
      <c r="A395" t="s">
        <v>900</v>
      </c>
      <c r="B395" t="s">
        <v>65</v>
      </c>
      <c r="C395" t="s">
        <v>78</v>
      </c>
      <c r="D395" t="s">
        <v>315</v>
      </c>
      <c r="E395" t="s">
        <v>100</v>
      </c>
      <c r="F395" t="s">
        <v>93</v>
      </c>
      <c r="G395" s="1">
        <v>44630</v>
      </c>
      <c r="H395" s="1">
        <v>44655</v>
      </c>
      <c r="I395">
        <f>YEAR((vw_maritime_trade_analysis[[#This Row],[Departure_Date]]))</f>
        <v>2022</v>
      </c>
      <c r="J395" t="str">
        <f>"Q"&amp;ROUNDUP(MONTH(vw_maritime_trade_analysis[[#This Row],[Departure_Date]])/3,0)</f>
        <v>Q1</v>
      </c>
      <c r="K395" t="str">
        <f>TEXT(vw_maritime_trade_analysis[[#This Row],[Departure_Date]],"mmmm")</f>
        <v>March</v>
      </c>
      <c r="L395">
        <v>52490368</v>
      </c>
      <c r="M395">
        <v>730932.375</v>
      </c>
      <c r="N395">
        <v>97774.28125</v>
      </c>
      <c r="O395">
        <v>146448.125</v>
      </c>
      <c r="P395">
        <v>0</v>
      </c>
      <c r="Q395">
        <v>2096719</v>
      </c>
      <c r="R395">
        <f t="shared" si="6"/>
        <v>3.9944833307322215E-2</v>
      </c>
    </row>
    <row r="396" spans="1:18" x14ac:dyDescent="0.25">
      <c r="A396" t="s">
        <v>902</v>
      </c>
      <c r="B396" t="s">
        <v>49</v>
      </c>
      <c r="C396" t="s">
        <v>66</v>
      </c>
      <c r="D396" t="s">
        <v>251</v>
      </c>
      <c r="E396" t="s">
        <v>108</v>
      </c>
      <c r="F396" t="s">
        <v>92</v>
      </c>
      <c r="G396" s="1">
        <v>45309</v>
      </c>
      <c r="H396" s="1">
        <v>45333</v>
      </c>
      <c r="I396">
        <f>YEAR((vw_maritime_trade_analysis[[#This Row],[Departure_Date]]))</f>
        <v>2024</v>
      </c>
      <c r="J396" t="str">
        <f>"Q"&amp;ROUNDUP(MONTH(vw_maritime_trade_analysis[[#This Row],[Departure_Date]])/3,0)</f>
        <v>Q1</v>
      </c>
      <c r="K396" t="str">
        <f>TEXT(vw_maritime_trade_analysis[[#This Row],[Departure_Date]],"mmmm")</f>
        <v>January</v>
      </c>
      <c r="L396">
        <v>16222566</v>
      </c>
      <c r="M396">
        <v>188296.296875</v>
      </c>
      <c r="N396">
        <v>237677.796875</v>
      </c>
      <c r="O396">
        <v>35527.421875</v>
      </c>
      <c r="P396">
        <v>0</v>
      </c>
      <c r="Q396">
        <v>1078183.5</v>
      </c>
      <c r="R396">
        <f t="shared" si="6"/>
        <v>6.6461957991109419E-2</v>
      </c>
    </row>
    <row r="397" spans="1:18" x14ac:dyDescent="0.25">
      <c r="A397" t="s">
        <v>903</v>
      </c>
      <c r="B397" t="s">
        <v>65</v>
      </c>
      <c r="C397" t="s">
        <v>66</v>
      </c>
      <c r="D397" t="s">
        <v>67</v>
      </c>
      <c r="E397" t="s">
        <v>92</v>
      </c>
      <c r="F397" t="s">
        <v>121</v>
      </c>
      <c r="G397" s="1">
        <v>44501</v>
      </c>
      <c r="H397" s="1">
        <v>44536</v>
      </c>
      <c r="I397">
        <f>YEAR((vw_maritime_trade_analysis[[#This Row],[Departure_Date]]))</f>
        <v>2021</v>
      </c>
      <c r="J397" t="str">
        <f>"Q"&amp;ROUNDUP(MONTH(vw_maritime_trade_analysis[[#This Row],[Departure_Date]])/3,0)</f>
        <v>Q4</v>
      </c>
      <c r="K397" t="str">
        <f>TEXT(vw_maritime_trade_analysis[[#This Row],[Departure_Date]],"mmmm")</f>
        <v>November</v>
      </c>
      <c r="L397">
        <v>13849972</v>
      </c>
      <c r="M397">
        <v>539080.3125</v>
      </c>
      <c r="N397">
        <v>22634.349609375</v>
      </c>
      <c r="O397">
        <v>41826.91015625</v>
      </c>
      <c r="P397">
        <v>43330.44921875</v>
      </c>
      <c r="Q397">
        <v>2237593.75</v>
      </c>
      <c r="R397">
        <f t="shared" si="6"/>
        <v>0.16155944214183249</v>
      </c>
    </row>
    <row r="398" spans="1:18" x14ac:dyDescent="0.25">
      <c r="A398" t="s">
        <v>905</v>
      </c>
      <c r="B398" t="s">
        <v>49</v>
      </c>
      <c r="C398" t="s">
        <v>239</v>
      </c>
      <c r="D398" t="s">
        <v>265</v>
      </c>
      <c r="E398" t="s">
        <v>174</v>
      </c>
      <c r="F398" t="s">
        <v>82</v>
      </c>
      <c r="G398" s="1">
        <v>44950</v>
      </c>
      <c r="H398" s="1">
        <v>44970</v>
      </c>
      <c r="I398">
        <f>YEAR((vw_maritime_trade_analysis[[#This Row],[Departure_Date]]))</f>
        <v>2023</v>
      </c>
      <c r="J398" t="str">
        <f>"Q"&amp;ROUNDUP(MONTH(vw_maritime_trade_analysis[[#This Row],[Departure_Date]])/3,0)</f>
        <v>Q1</v>
      </c>
      <c r="K398" t="str">
        <f>TEXT(vw_maritime_trade_analysis[[#This Row],[Departure_Date]],"mmmm")</f>
        <v>January</v>
      </c>
      <c r="L398">
        <v>17459140</v>
      </c>
      <c r="M398">
        <v>559894.6875</v>
      </c>
      <c r="N398">
        <v>24654.359375</v>
      </c>
      <c r="O398">
        <v>12395.990234375</v>
      </c>
      <c r="P398">
        <v>0</v>
      </c>
      <c r="Q398">
        <v>1203611.5</v>
      </c>
      <c r="R398">
        <f t="shared" si="6"/>
        <v>6.8938762161251929E-2</v>
      </c>
    </row>
    <row r="399" spans="1:18" x14ac:dyDescent="0.25">
      <c r="A399" t="s">
        <v>907</v>
      </c>
      <c r="B399" t="s">
        <v>65</v>
      </c>
      <c r="C399" t="s">
        <v>112</v>
      </c>
      <c r="D399" t="s">
        <v>343</v>
      </c>
      <c r="E399" t="s">
        <v>56</v>
      </c>
      <c r="F399" t="s">
        <v>93</v>
      </c>
      <c r="G399" s="1">
        <v>43940</v>
      </c>
      <c r="H399" s="1">
        <v>43947</v>
      </c>
      <c r="I399">
        <f>YEAR((vw_maritime_trade_analysis[[#This Row],[Departure_Date]]))</f>
        <v>2020</v>
      </c>
      <c r="J399" t="str">
        <f>"Q"&amp;ROUNDUP(MONTH(vw_maritime_trade_analysis[[#This Row],[Departure_Date]])/3,0)</f>
        <v>Q2</v>
      </c>
      <c r="K399" t="str">
        <f>TEXT(vw_maritime_trade_analysis[[#This Row],[Departure_Date]],"mmmm")</f>
        <v>April</v>
      </c>
      <c r="L399">
        <v>87571928</v>
      </c>
      <c r="M399">
        <v>87226.1875</v>
      </c>
      <c r="N399">
        <v>232294.765625</v>
      </c>
      <c r="O399">
        <v>207545.484375</v>
      </c>
      <c r="P399">
        <v>0</v>
      </c>
      <c r="Q399">
        <v>3020369</v>
      </c>
      <c r="R399">
        <f t="shared" si="6"/>
        <v>3.4490150770689898E-2</v>
      </c>
    </row>
    <row r="400" spans="1:18" x14ac:dyDescent="0.25">
      <c r="A400" t="s">
        <v>909</v>
      </c>
      <c r="B400" t="s">
        <v>65</v>
      </c>
      <c r="C400" t="s">
        <v>50</v>
      </c>
      <c r="D400" t="s">
        <v>223</v>
      </c>
      <c r="E400" t="s">
        <v>92</v>
      </c>
      <c r="F400" t="s">
        <v>93</v>
      </c>
      <c r="G400" s="1">
        <v>45312</v>
      </c>
      <c r="H400" s="1">
        <v>45332</v>
      </c>
      <c r="I400">
        <f>YEAR((vw_maritime_trade_analysis[[#This Row],[Departure_Date]]))</f>
        <v>2024</v>
      </c>
      <c r="J400" t="str">
        <f>"Q"&amp;ROUNDUP(MONTH(vw_maritime_trade_analysis[[#This Row],[Departure_Date]])/3,0)</f>
        <v>Q1</v>
      </c>
      <c r="K400" t="str">
        <f>TEXT(vw_maritime_trade_analysis[[#This Row],[Departure_Date]],"mmmm")</f>
        <v>January</v>
      </c>
      <c r="L400">
        <v>42806560</v>
      </c>
      <c r="M400">
        <v>196533.90625</v>
      </c>
      <c r="N400">
        <v>156891.296875</v>
      </c>
      <c r="O400">
        <v>121570.6328125</v>
      </c>
      <c r="P400">
        <v>0</v>
      </c>
      <c r="Q400">
        <v>2022969.625</v>
      </c>
      <c r="R400">
        <f t="shared" si="6"/>
        <v>4.7258402100051958E-2</v>
      </c>
    </row>
    <row r="401" spans="1:18" x14ac:dyDescent="0.25">
      <c r="A401" t="s">
        <v>911</v>
      </c>
      <c r="B401" t="s">
        <v>49</v>
      </c>
      <c r="C401" t="s">
        <v>134</v>
      </c>
      <c r="D401" t="s">
        <v>135</v>
      </c>
      <c r="E401" t="s">
        <v>108</v>
      </c>
      <c r="F401" t="s">
        <v>184</v>
      </c>
      <c r="G401" s="1">
        <v>45719</v>
      </c>
      <c r="H401" s="1">
        <v>45753</v>
      </c>
      <c r="I401">
        <f>YEAR((vw_maritime_trade_analysis[[#This Row],[Departure_Date]]))</f>
        <v>2025</v>
      </c>
      <c r="J401" t="str">
        <f>"Q"&amp;ROUNDUP(MONTH(vw_maritime_trade_analysis[[#This Row],[Departure_Date]])/3,0)</f>
        <v>Q1</v>
      </c>
      <c r="K401" t="str">
        <f>TEXT(vw_maritime_trade_analysis[[#This Row],[Departure_Date]],"mmmm")</f>
        <v>March</v>
      </c>
      <c r="L401">
        <v>2186801</v>
      </c>
      <c r="M401">
        <v>1063587.875</v>
      </c>
      <c r="N401">
        <v>230057.625</v>
      </c>
      <c r="O401">
        <v>4439.2099609375</v>
      </c>
      <c r="P401">
        <v>0</v>
      </c>
      <c r="Q401">
        <v>1329602.75</v>
      </c>
      <c r="R401">
        <f t="shared" si="6"/>
        <v>0.60801268611089898</v>
      </c>
    </row>
    <row r="402" spans="1:18" x14ac:dyDescent="0.25">
      <c r="A402" t="s">
        <v>913</v>
      </c>
      <c r="B402" t="s">
        <v>49</v>
      </c>
      <c r="C402" t="s">
        <v>50</v>
      </c>
      <c r="D402" t="s">
        <v>120</v>
      </c>
      <c r="E402" t="s">
        <v>230</v>
      </c>
      <c r="F402" t="s">
        <v>56</v>
      </c>
      <c r="G402" s="1">
        <v>44581</v>
      </c>
      <c r="H402" s="1">
        <v>44589</v>
      </c>
      <c r="I402">
        <f>YEAR((vw_maritime_trade_analysis[[#This Row],[Departure_Date]]))</f>
        <v>2022</v>
      </c>
      <c r="J402" t="str">
        <f>"Q"&amp;ROUNDUP(MONTH(vw_maritime_trade_analysis[[#This Row],[Departure_Date]])/3,0)</f>
        <v>Q1</v>
      </c>
      <c r="K402" t="str">
        <f>TEXT(vw_maritime_trade_analysis[[#This Row],[Departure_Date]],"mmmm")</f>
        <v>January</v>
      </c>
      <c r="L402">
        <v>32265942</v>
      </c>
      <c r="M402">
        <v>215834.71875</v>
      </c>
      <c r="N402">
        <v>201246.84375</v>
      </c>
      <c r="O402">
        <v>40332.4296875</v>
      </c>
      <c r="P402">
        <v>0</v>
      </c>
      <c r="Q402">
        <v>1556675</v>
      </c>
      <c r="R402">
        <f t="shared" si="6"/>
        <v>4.8245143439481789E-2</v>
      </c>
    </row>
    <row r="403" spans="1:18" x14ac:dyDescent="0.25">
      <c r="A403" t="s">
        <v>915</v>
      </c>
      <c r="B403" t="s">
        <v>49</v>
      </c>
      <c r="C403" t="s">
        <v>66</v>
      </c>
      <c r="D403" t="s">
        <v>245</v>
      </c>
      <c r="E403" t="s">
        <v>131</v>
      </c>
      <c r="F403" t="s">
        <v>184</v>
      </c>
      <c r="G403" s="1">
        <v>44391</v>
      </c>
      <c r="H403" s="1">
        <v>44414</v>
      </c>
      <c r="I403">
        <f>YEAR((vw_maritime_trade_analysis[[#This Row],[Departure_Date]]))</f>
        <v>2021</v>
      </c>
      <c r="J403" t="str">
        <f>"Q"&amp;ROUNDUP(MONTH(vw_maritime_trade_analysis[[#This Row],[Departure_Date]])/3,0)</f>
        <v>Q3</v>
      </c>
      <c r="K403" t="str">
        <f>TEXT(vw_maritime_trade_analysis[[#This Row],[Departure_Date]],"mmmm")</f>
        <v>July</v>
      </c>
      <c r="L403">
        <v>10132674</v>
      </c>
      <c r="M403">
        <v>312334.90625</v>
      </c>
      <c r="N403">
        <v>78120.75</v>
      </c>
      <c r="O403">
        <v>15199.009765625</v>
      </c>
      <c r="P403">
        <v>44856.62890625</v>
      </c>
      <c r="Q403">
        <v>630718.9375</v>
      </c>
      <c r="R403">
        <f t="shared" si="6"/>
        <v>6.2246050499601586E-2</v>
      </c>
    </row>
    <row r="404" spans="1:18" x14ac:dyDescent="0.25">
      <c r="A404" t="s">
        <v>917</v>
      </c>
      <c r="B404" t="s">
        <v>65</v>
      </c>
      <c r="C404" t="s">
        <v>134</v>
      </c>
      <c r="D404" t="s">
        <v>135</v>
      </c>
      <c r="E404" t="s">
        <v>56</v>
      </c>
      <c r="F404" t="s">
        <v>71</v>
      </c>
      <c r="G404" s="1">
        <v>44143</v>
      </c>
      <c r="H404" s="1">
        <v>44158</v>
      </c>
      <c r="I404">
        <f>YEAR((vw_maritime_trade_analysis[[#This Row],[Departure_Date]]))</f>
        <v>2020</v>
      </c>
      <c r="J404" t="str">
        <f>"Q"&amp;ROUNDUP(MONTH(vw_maritime_trade_analysis[[#This Row],[Departure_Date]])/3,0)</f>
        <v>Q4</v>
      </c>
      <c r="K404" t="str">
        <f>TEXT(vw_maritime_trade_analysis[[#This Row],[Departure_Date]],"mmmm")</f>
        <v>November</v>
      </c>
      <c r="L404">
        <v>7488597</v>
      </c>
      <c r="M404">
        <v>87149.8984375</v>
      </c>
      <c r="N404">
        <v>192409.15625</v>
      </c>
      <c r="O404">
        <v>13179.9296875</v>
      </c>
      <c r="P404">
        <v>0</v>
      </c>
      <c r="Q404">
        <v>715300.125</v>
      </c>
      <c r="R404">
        <f t="shared" si="6"/>
        <v>9.5518576443624881E-2</v>
      </c>
    </row>
    <row r="405" spans="1:18" x14ac:dyDescent="0.25">
      <c r="A405" t="s">
        <v>919</v>
      </c>
      <c r="B405" t="s">
        <v>49</v>
      </c>
      <c r="C405" t="s">
        <v>78</v>
      </c>
      <c r="D405" t="s">
        <v>177</v>
      </c>
      <c r="E405" t="s">
        <v>108</v>
      </c>
      <c r="F405" t="s">
        <v>100</v>
      </c>
      <c r="G405" s="1">
        <v>44358</v>
      </c>
      <c r="H405" s="1">
        <v>44387</v>
      </c>
      <c r="I405">
        <f>YEAR((vw_maritime_trade_analysis[[#This Row],[Departure_Date]]))</f>
        <v>2021</v>
      </c>
      <c r="J405" t="str">
        <f>"Q"&amp;ROUNDUP(MONTH(vw_maritime_trade_analysis[[#This Row],[Departure_Date]])/3,0)</f>
        <v>Q2</v>
      </c>
      <c r="K405" t="str">
        <f>TEXT(vw_maritime_trade_analysis[[#This Row],[Departure_Date]],"mmmm")</f>
        <v>June</v>
      </c>
      <c r="L405">
        <v>28794096</v>
      </c>
      <c r="M405">
        <v>362636.46875</v>
      </c>
      <c r="N405">
        <v>78610.6484375</v>
      </c>
      <c r="O405">
        <v>72273.1796875</v>
      </c>
      <c r="P405">
        <v>0</v>
      </c>
      <c r="Q405">
        <v>1397140.5</v>
      </c>
      <c r="R405">
        <f t="shared" si="6"/>
        <v>4.8521769879491965E-2</v>
      </c>
    </row>
    <row r="406" spans="1:18" x14ac:dyDescent="0.25">
      <c r="A406" t="s">
        <v>921</v>
      </c>
      <c r="B406" t="s">
        <v>49</v>
      </c>
      <c r="C406" t="s">
        <v>239</v>
      </c>
      <c r="D406" t="s">
        <v>265</v>
      </c>
      <c r="E406" t="s">
        <v>127</v>
      </c>
      <c r="F406" t="s">
        <v>128</v>
      </c>
      <c r="G406" s="1">
        <v>43965</v>
      </c>
      <c r="H406" s="1">
        <v>43993</v>
      </c>
      <c r="I406">
        <f>YEAR((vw_maritime_trade_analysis[[#This Row],[Departure_Date]]))</f>
        <v>2020</v>
      </c>
      <c r="J406" t="str">
        <f>"Q"&amp;ROUNDUP(MONTH(vw_maritime_trade_analysis[[#This Row],[Departure_Date]])/3,0)</f>
        <v>Q2</v>
      </c>
      <c r="K406" t="str">
        <f>TEXT(vw_maritime_trade_analysis[[#This Row],[Departure_Date]],"mmmm")</f>
        <v>May</v>
      </c>
      <c r="L406">
        <v>8550113</v>
      </c>
      <c r="M406">
        <v>740526.4375</v>
      </c>
      <c r="N406">
        <v>105244.4765625</v>
      </c>
      <c r="O406">
        <v>19579.759765625</v>
      </c>
      <c r="P406">
        <v>18423.01953125</v>
      </c>
      <c r="Q406">
        <v>1600674.75</v>
      </c>
      <c r="R406">
        <f t="shared" si="6"/>
        <v>0.18721094680269137</v>
      </c>
    </row>
    <row r="407" spans="1:18" x14ac:dyDescent="0.25">
      <c r="A407" t="s">
        <v>922</v>
      </c>
      <c r="B407" t="s">
        <v>49</v>
      </c>
      <c r="C407" t="s">
        <v>134</v>
      </c>
      <c r="D407" t="s">
        <v>135</v>
      </c>
      <c r="E407" t="s">
        <v>154</v>
      </c>
      <c r="F407" t="s">
        <v>56</v>
      </c>
      <c r="G407" s="1">
        <v>45270</v>
      </c>
      <c r="H407" s="1">
        <v>45282</v>
      </c>
      <c r="I407">
        <f>YEAR((vw_maritime_trade_analysis[[#This Row],[Departure_Date]]))</f>
        <v>2023</v>
      </c>
      <c r="J407" t="str">
        <f>"Q"&amp;ROUNDUP(MONTH(vw_maritime_trade_analysis[[#This Row],[Departure_Date]])/3,0)</f>
        <v>Q4</v>
      </c>
      <c r="K407" t="str">
        <f>TEXT(vw_maritime_trade_analysis[[#This Row],[Departure_Date]],"mmmm")</f>
        <v>December</v>
      </c>
      <c r="L407">
        <v>2754972.75</v>
      </c>
      <c r="M407">
        <v>269391.9375</v>
      </c>
      <c r="N407">
        <v>87462.75</v>
      </c>
      <c r="O407">
        <v>3030.469970703125</v>
      </c>
      <c r="P407">
        <v>44068.66015625</v>
      </c>
      <c r="Q407">
        <v>461151.96875</v>
      </c>
      <c r="R407">
        <f t="shared" si="6"/>
        <v>0.16738894014468927</v>
      </c>
    </row>
    <row r="408" spans="1:18" x14ac:dyDescent="0.25">
      <c r="A408" t="s">
        <v>924</v>
      </c>
      <c r="B408" t="s">
        <v>49</v>
      </c>
      <c r="C408" t="s">
        <v>134</v>
      </c>
      <c r="D408" t="s">
        <v>135</v>
      </c>
      <c r="E408" t="s">
        <v>174</v>
      </c>
      <c r="F408" t="s">
        <v>128</v>
      </c>
      <c r="G408" s="1">
        <v>44615</v>
      </c>
      <c r="H408" s="1">
        <v>44636</v>
      </c>
      <c r="I408">
        <f>YEAR((vw_maritime_trade_analysis[[#This Row],[Departure_Date]]))</f>
        <v>2022</v>
      </c>
      <c r="J408" t="str">
        <f>"Q"&amp;ROUNDUP(MONTH(vw_maritime_trade_analysis[[#This Row],[Departure_Date]])/3,0)</f>
        <v>Q1</v>
      </c>
      <c r="K408" t="str">
        <f>TEXT(vw_maritime_trade_analysis[[#This Row],[Departure_Date]],"mmmm")</f>
        <v>February</v>
      </c>
      <c r="L408">
        <v>2557378.5</v>
      </c>
      <c r="M408">
        <v>426865.96875</v>
      </c>
      <c r="N408">
        <v>207314.75</v>
      </c>
      <c r="O408">
        <v>5293.77001953125</v>
      </c>
      <c r="P408">
        <v>32049.259765625</v>
      </c>
      <c r="Q408">
        <v>759747.5</v>
      </c>
      <c r="R408">
        <f t="shared" si="6"/>
        <v>0.29708058466902731</v>
      </c>
    </row>
    <row r="409" spans="1:18" x14ac:dyDescent="0.25">
      <c r="A409" t="s">
        <v>926</v>
      </c>
      <c r="B409" t="s">
        <v>65</v>
      </c>
      <c r="C409" t="s">
        <v>78</v>
      </c>
      <c r="D409" t="s">
        <v>211</v>
      </c>
      <c r="E409" t="s">
        <v>92</v>
      </c>
      <c r="F409" t="s">
        <v>140</v>
      </c>
      <c r="G409" s="1">
        <v>45937</v>
      </c>
      <c r="H409" s="1">
        <v>45951</v>
      </c>
      <c r="I409">
        <f>YEAR((vw_maritime_trade_analysis[[#This Row],[Departure_Date]]))</f>
        <v>2025</v>
      </c>
      <c r="J409" t="str">
        <f>"Q"&amp;ROUNDUP(MONTH(vw_maritime_trade_analysis[[#This Row],[Departure_Date]])/3,0)</f>
        <v>Q4</v>
      </c>
      <c r="K409" t="str">
        <f>TEXT(vw_maritime_trade_analysis[[#This Row],[Departure_Date]],"mmmm")</f>
        <v>October</v>
      </c>
      <c r="L409">
        <v>32736324</v>
      </c>
      <c r="M409">
        <v>180751.203125</v>
      </c>
      <c r="N409">
        <v>201621.625</v>
      </c>
      <c r="O409">
        <v>83804.9921875</v>
      </c>
      <c r="P409">
        <v>0</v>
      </c>
      <c r="Q409">
        <v>1154512.875</v>
      </c>
      <c r="R409">
        <f t="shared" si="6"/>
        <v>3.526702860712156E-2</v>
      </c>
    </row>
    <row r="410" spans="1:18" x14ac:dyDescent="0.25">
      <c r="A410" t="s">
        <v>927</v>
      </c>
      <c r="B410" t="s">
        <v>49</v>
      </c>
      <c r="C410" t="s">
        <v>78</v>
      </c>
      <c r="D410" t="s">
        <v>211</v>
      </c>
      <c r="E410" t="s">
        <v>230</v>
      </c>
      <c r="F410" t="s">
        <v>70</v>
      </c>
      <c r="G410" s="1">
        <v>44992</v>
      </c>
      <c r="H410" s="1">
        <v>45013</v>
      </c>
      <c r="I410">
        <f>YEAR((vw_maritime_trade_analysis[[#This Row],[Departure_Date]]))</f>
        <v>2023</v>
      </c>
      <c r="J410" t="str">
        <f>"Q"&amp;ROUNDUP(MONTH(vw_maritime_trade_analysis[[#This Row],[Departure_Date]])/3,0)</f>
        <v>Q1</v>
      </c>
      <c r="K410" t="str">
        <f>TEXT(vw_maritime_trade_analysis[[#This Row],[Departure_Date]],"mmmm")</f>
        <v>March</v>
      </c>
      <c r="L410">
        <v>20090100</v>
      </c>
      <c r="M410">
        <v>386265.84375</v>
      </c>
      <c r="N410">
        <v>74030.1171875</v>
      </c>
      <c r="O410">
        <v>55649.578125</v>
      </c>
      <c r="P410">
        <v>0</v>
      </c>
      <c r="Q410">
        <v>1212860.75</v>
      </c>
      <c r="R410">
        <f t="shared" si="6"/>
        <v>6.0371065848353167E-2</v>
      </c>
    </row>
    <row r="411" spans="1:18" x14ac:dyDescent="0.25">
      <c r="A411" t="s">
        <v>929</v>
      </c>
      <c r="B411" t="s">
        <v>49</v>
      </c>
      <c r="C411" t="s">
        <v>78</v>
      </c>
      <c r="D411" t="s">
        <v>105</v>
      </c>
      <c r="E411" t="s">
        <v>140</v>
      </c>
      <c r="F411" t="s">
        <v>92</v>
      </c>
      <c r="G411" s="1">
        <v>45844</v>
      </c>
      <c r="H411" s="1">
        <v>45872</v>
      </c>
      <c r="I411">
        <f>YEAR((vw_maritime_trade_analysis[[#This Row],[Departure_Date]]))</f>
        <v>2025</v>
      </c>
      <c r="J411" t="str">
        <f>"Q"&amp;ROUNDUP(MONTH(vw_maritime_trade_analysis[[#This Row],[Departure_Date]])/3,0)</f>
        <v>Q3</v>
      </c>
      <c r="K411" t="str">
        <f>TEXT(vw_maritime_trade_analysis[[#This Row],[Departure_Date]],"mmmm")</f>
        <v>July</v>
      </c>
      <c r="L411">
        <v>34555064</v>
      </c>
      <c r="M411">
        <v>657612.375</v>
      </c>
      <c r="N411">
        <v>29864.55078125</v>
      </c>
      <c r="O411">
        <v>85351.0078125</v>
      </c>
      <c r="P411">
        <v>0</v>
      </c>
      <c r="Q411">
        <v>1560548.75</v>
      </c>
      <c r="R411">
        <f t="shared" si="6"/>
        <v>4.5161217180787167E-2</v>
      </c>
    </row>
    <row r="412" spans="1:18" x14ac:dyDescent="0.25">
      <c r="A412" t="s">
        <v>931</v>
      </c>
      <c r="B412" t="s">
        <v>65</v>
      </c>
      <c r="C412" t="s">
        <v>78</v>
      </c>
      <c r="D412" t="s">
        <v>105</v>
      </c>
      <c r="E412" t="s">
        <v>100</v>
      </c>
      <c r="F412" t="s">
        <v>121</v>
      </c>
      <c r="G412" s="1">
        <v>45486</v>
      </c>
      <c r="H412" s="1">
        <v>45496</v>
      </c>
      <c r="I412">
        <f>YEAR((vw_maritime_trade_analysis[[#This Row],[Departure_Date]]))</f>
        <v>2024</v>
      </c>
      <c r="J412" t="str">
        <f>"Q"&amp;ROUNDUP(MONTH(vw_maritime_trade_analysis[[#This Row],[Departure_Date]])/3,0)</f>
        <v>Q3</v>
      </c>
      <c r="K412" t="str">
        <f>TEXT(vw_maritime_trade_analysis[[#This Row],[Departure_Date]],"mmmm")</f>
        <v>July</v>
      </c>
      <c r="L412">
        <v>31410944</v>
      </c>
      <c r="M412">
        <v>224808.15625</v>
      </c>
      <c r="N412">
        <v>142718.84375</v>
      </c>
      <c r="O412">
        <v>43347.1015625</v>
      </c>
      <c r="P412">
        <v>44530.08984375</v>
      </c>
      <c r="Q412">
        <v>1074833.375</v>
      </c>
      <c r="R412">
        <f t="shared" si="6"/>
        <v>3.4218435937487267E-2</v>
      </c>
    </row>
    <row r="413" spans="1:18" x14ac:dyDescent="0.25">
      <c r="A413" t="s">
        <v>933</v>
      </c>
      <c r="B413" t="s">
        <v>65</v>
      </c>
      <c r="C413" t="s">
        <v>66</v>
      </c>
      <c r="D413" t="s">
        <v>67</v>
      </c>
      <c r="E413" t="s">
        <v>82</v>
      </c>
      <c r="F413" t="s">
        <v>140</v>
      </c>
      <c r="G413" s="1">
        <v>44973</v>
      </c>
      <c r="H413" s="1">
        <v>44989</v>
      </c>
      <c r="I413">
        <f>YEAR((vw_maritime_trade_analysis[[#This Row],[Departure_Date]]))</f>
        <v>2023</v>
      </c>
      <c r="J413" t="str">
        <f>"Q"&amp;ROUNDUP(MONTH(vw_maritime_trade_analysis[[#This Row],[Departure_Date]])/3,0)</f>
        <v>Q1</v>
      </c>
      <c r="K413" t="str">
        <f>TEXT(vw_maritime_trade_analysis[[#This Row],[Departure_Date]],"mmmm")</f>
        <v>February</v>
      </c>
      <c r="L413">
        <v>46824384</v>
      </c>
      <c r="M413">
        <v>156062.6875</v>
      </c>
      <c r="N413">
        <v>143094.59375</v>
      </c>
      <c r="O413">
        <v>143750.84375</v>
      </c>
      <c r="P413">
        <v>0</v>
      </c>
      <c r="Q413">
        <v>2201786.5</v>
      </c>
      <c r="R413">
        <f t="shared" si="6"/>
        <v>4.7022220302994272E-2</v>
      </c>
    </row>
    <row r="414" spans="1:18" x14ac:dyDescent="0.25">
      <c r="A414" t="s">
        <v>935</v>
      </c>
      <c r="B414" t="s">
        <v>49</v>
      </c>
      <c r="C414" t="s">
        <v>50</v>
      </c>
      <c r="D414" t="s">
        <v>51</v>
      </c>
      <c r="E414" t="s">
        <v>131</v>
      </c>
      <c r="F414" t="s">
        <v>226</v>
      </c>
      <c r="G414" s="1">
        <v>45170</v>
      </c>
      <c r="H414" s="1">
        <v>45179</v>
      </c>
      <c r="I414">
        <f>YEAR((vw_maritime_trade_analysis[[#This Row],[Departure_Date]]))</f>
        <v>2023</v>
      </c>
      <c r="J414" t="str">
        <f>"Q"&amp;ROUNDUP(MONTH(vw_maritime_trade_analysis[[#This Row],[Departure_Date]])/3,0)</f>
        <v>Q3</v>
      </c>
      <c r="K414" t="str">
        <f>TEXT(vw_maritime_trade_analysis[[#This Row],[Departure_Date]],"mmmm")</f>
        <v>September</v>
      </c>
      <c r="L414">
        <v>16358309</v>
      </c>
      <c r="M414">
        <v>107368.453125</v>
      </c>
      <c r="N414">
        <v>209481.59375</v>
      </c>
      <c r="O414">
        <v>19139.220703125</v>
      </c>
      <c r="P414">
        <v>35430.0703125</v>
      </c>
      <c r="Q414">
        <v>3299337</v>
      </c>
      <c r="R414">
        <f t="shared" si="6"/>
        <v>0.20169181301074579</v>
      </c>
    </row>
    <row r="415" spans="1:18" x14ac:dyDescent="0.25">
      <c r="A415" t="s">
        <v>937</v>
      </c>
      <c r="B415" t="s">
        <v>49</v>
      </c>
      <c r="C415" t="s">
        <v>78</v>
      </c>
      <c r="D415" t="s">
        <v>315</v>
      </c>
      <c r="E415" t="s">
        <v>204</v>
      </c>
      <c r="F415" t="s">
        <v>184</v>
      </c>
      <c r="G415" s="1">
        <v>44318</v>
      </c>
      <c r="H415" s="1">
        <v>44337</v>
      </c>
      <c r="I415">
        <f>YEAR((vw_maritime_trade_analysis[[#This Row],[Departure_Date]]))</f>
        <v>2021</v>
      </c>
      <c r="J415" t="str">
        <f>"Q"&amp;ROUNDUP(MONTH(vw_maritime_trade_analysis[[#This Row],[Departure_Date]])/3,0)</f>
        <v>Q2</v>
      </c>
      <c r="K415" t="str">
        <f>TEXT(vw_maritime_trade_analysis[[#This Row],[Departure_Date]],"mmmm")</f>
        <v>May</v>
      </c>
      <c r="L415">
        <v>27601212</v>
      </c>
      <c r="M415">
        <v>533481.125</v>
      </c>
      <c r="N415">
        <v>235535.203125</v>
      </c>
      <c r="O415">
        <v>70107.078125</v>
      </c>
      <c r="P415">
        <v>0</v>
      </c>
      <c r="Q415">
        <v>2813580.75</v>
      </c>
      <c r="R415">
        <f t="shared" si="6"/>
        <v>0.10193685516418627</v>
      </c>
    </row>
    <row r="416" spans="1:18" x14ac:dyDescent="0.25">
      <c r="A416" t="s">
        <v>938</v>
      </c>
      <c r="B416" t="s">
        <v>65</v>
      </c>
      <c r="C416" t="s">
        <v>239</v>
      </c>
      <c r="D416" t="s">
        <v>240</v>
      </c>
      <c r="E416" t="s">
        <v>226</v>
      </c>
      <c r="F416" t="s">
        <v>164</v>
      </c>
      <c r="G416" s="1">
        <v>45424</v>
      </c>
      <c r="H416" s="1">
        <v>45446</v>
      </c>
      <c r="I416">
        <f>YEAR((vw_maritime_trade_analysis[[#This Row],[Departure_Date]]))</f>
        <v>2024</v>
      </c>
      <c r="J416" t="str">
        <f>"Q"&amp;ROUNDUP(MONTH(vw_maritime_trade_analysis[[#This Row],[Departure_Date]])/3,0)</f>
        <v>Q2</v>
      </c>
      <c r="K416" t="str">
        <f>TEXT(vw_maritime_trade_analysis[[#This Row],[Departure_Date]],"mmmm")</f>
        <v>May</v>
      </c>
      <c r="L416">
        <v>8028250.5</v>
      </c>
      <c r="M416">
        <v>834087.8125</v>
      </c>
      <c r="N416">
        <v>15335.66015625</v>
      </c>
      <c r="O416">
        <v>10918.419921875</v>
      </c>
      <c r="P416">
        <v>53940.76953125</v>
      </c>
      <c r="Q416">
        <v>1545230.875</v>
      </c>
      <c r="R416">
        <f t="shared" si="6"/>
        <v>0.19247417292223257</v>
      </c>
    </row>
    <row r="417" spans="1:18" x14ac:dyDescent="0.25">
      <c r="A417" t="s">
        <v>939</v>
      </c>
      <c r="B417" t="s">
        <v>65</v>
      </c>
      <c r="C417" t="s">
        <v>112</v>
      </c>
      <c r="D417" t="s">
        <v>343</v>
      </c>
      <c r="E417" t="s">
        <v>184</v>
      </c>
      <c r="F417" t="s">
        <v>150</v>
      </c>
      <c r="G417" s="1">
        <v>45275</v>
      </c>
      <c r="H417" s="1">
        <v>45291</v>
      </c>
      <c r="I417">
        <f>YEAR((vw_maritime_trade_analysis[[#This Row],[Departure_Date]]))</f>
        <v>2023</v>
      </c>
      <c r="J417" t="str">
        <f>"Q"&amp;ROUNDUP(MONTH(vw_maritime_trade_analysis[[#This Row],[Departure_Date]])/3,0)</f>
        <v>Q4</v>
      </c>
      <c r="K417" t="str">
        <f>TEXT(vw_maritime_trade_analysis[[#This Row],[Departure_Date]],"mmmm")</f>
        <v>December</v>
      </c>
      <c r="L417">
        <v>33920868</v>
      </c>
      <c r="M417">
        <v>253577.46875</v>
      </c>
      <c r="N417">
        <v>219455.859375</v>
      </c>
      <c r="O417">
        <v>117705.40625</v>
      </c>
      <c r="P417">
        <v>5034.97021484375</v>
      </c>
      <c r="Q417">
        <v>2936047.5</v>
      </c>
      <c r="R417">
        <f t="shared" si="6"/>
        <v>8.6555789197375485E-2</v>
      </c>
    </row>
    <row r="418" spans="1:18" x14ac:dyDescent="0.25">
      <c r="A418" t="s">
        <v>941</v>
      </c>
      <c r="B418" t="s">
        <v>65</v>
      </c>
      <c r="C418" t="s">
        <v>50</v>
      </c>
      <c r="D418" t="s">
        <v>223</v>
      </c>
      <c r="E418" t="s">
        <v>128</v>
      </c>
      <c r="F418" t="s">
        <v>55</v>
      </c>
      <c r="G418" s="1">
        <v>45518</v>
      </c>
      <c r="H418" s="1">
        <v>45534</v>
      </c>
      <c r="I418">
        <f>YEAR((vw_maritime_trade_analysis[[#This Row],[Departure_Date]]))</f>
        <v>2024</v>
      </c>
      <c r="J418" t="str">
        <f>"Q"&amp;ROUNDUP(MONTH(vw_maritime_trade_analysis[[#This Row],[Departure_Date]])/3,0)</f>
        <v>Q3</v>
      </c>
      <c r="K418" t="str">
        <f>TEXT(vw_maritime_trade_analysis[[#This Row],[Departure_Date]],"mmmm")</f>
        <v>August</v>
      </c>
      <c r="L418">
        <v>40778452</v>
      </c>
      <c r="M418">
        <v>171334.640625</v>
      </c>
      <c r="N418">
        <v>235599.046875</v>
      </c>
      <c r="O418">
        <v>55458.69140625</v>
      </c>
      <c r="P418">
        <v>25151.19921875</v>
      </c>
      <c r="Q418">
        <v>1443981.375</v>
      </c>
      <c r="R418">
        <f t="shared" si="6"/>
        <v>3.541040192011212E-2</v>
      </c>
    </row>
    <row r="419" spans="1:18" x14ac:dyDescent="0.25">
      <c r="A419" t="s">
        <v>943</v>
      </c>
      <c r="B419" t="s">
        <v>65</v>
      </c>
      <c r="C419" t="s">
        <v>78</v>
      </c>
      <c r="D419" t="s">
        <v>315</v>
      </c>
      <c r="E419" t="s">
        <v>92</v>
      </c>
      <c r="F419" t="s">
        <v>93</v>
      </c>
      <c r="G419" s="1">
        <v>45561</v>
      </c>
      <c r="H419" s="1">
        <v>45586</v>
      </c>
      <c r="I419">
        <f>YEAR((vw_maritime_trade_analysis[[#This Row],[Departure_Date]]))</f>
        <v>2024</v>
      </c>
      <c r="J419" t="str">
        <f>"Q"&amp;ROUNDUP(MONTH(vw_maritime_trade_analysis[[#This Row],[Departure_Date]])/3,0)</f>
        <v>Q3</v>
      </c>
      <c r="K419" t="str">
        <f>TEXT(vw_maritime_trade_analysis[[#This Row],[Departure_Date]],"mmmm")</f>
        <v>September</v>
      </c>
      <c r="L419">
        <v>30807848</v>
      </c>
      <c r="M419">
        <v>259135.71875</v>
      </c>
      <c r="N419">
        <v>124122.3125</v>
      </c>
      <c r="O419">
        <v>86878.1328125</v>
      </c>
      <c r="P419">
        <v>19697.779296875</v>
      </c>
      <c r="Q419">
        <v>1110976.125</v>
      </c>
      <c r="R419">
        <f t="shared" si="6"/>
        <v>3.6061464760537641E-2</v>
      </c>
    </row>
    <row r="420" spans="1:18" x14ac:dyDescent="0.25">
      <c r="A420" t="s">
        <v>945</v>
      </c>
      <c r="B420" t="s">
        <v>65</v>
      </c>
      <c r="C420" t="s">
        <v>50</v>
      </c>
      <c r="D420" t="s">
        <v>51</v>
      </c>
      <c r="E420" t="s">
        <v>56</v>
      </c>
      <c r="F420" t="s">
        <v>230</v>
      </c>
      <c r="G420" s="1">
        <v>45890</v>
      </c>
      <c r="H420" s="1">
        <v>45905</v>
      </c>
      <c r="I420">
        <f>YEAR((vw_maritime_trade_analysis[[#This Row],[Departure_Date]]))</f>
        <v>2025</v>
      </c>
      <c r="J420" t="str">
        <f>"Q"&amp;ROUNDUP(MONTH(vw_maritime_trade_analysis[[#This Row],[Departure_Date]])/3,0)</f>
        <v>Q3</v>
      </c>
      <c r="K420" t="str">
        <f>TEXT(vw_maritime_trade_analysis[[#This Row],[Departure_Date]],"mmmm")</f>
        <v>August</v>
      </c>
      <c r="L420">
        <v>13688716</v>
      </c>
      <c r="M420">
        <v>338186.15625</v>
      </c>
      <c r="N420">
        <v>216983.203125</v>
      </c>
      <c r="O420">
        <v>15605.1396484375</v>
      </c>
      <c r="P420">
        <v>6614.6201171875</v>
      </c>
      <c r="Q420">
        <v>3132113.75</v>
      </c>
      <c r="R420">
        <f t="shared" si="6"/>
        <v>0.22880990079712371</v>
      </c>
    </row>
    <row r="421" spans="1:18" x14ac:dyDescent="0.25">
      <c r="A421" t="s">
        <v>946</v>
      </c>
      <c r="B421" t="s">
        <v>49</v>
      </c>
      <c r="C421" t="s">
        <v>66</v>
      </c>
      <c r="D421" t="s">
        <v>391</v>
      </c>
      <c r="E421" t="s">
        <v>230</v>
      </c>
      <c r="F421" t="s">
        <v>226</v>
      </c>
      <c r="G421" s="1">
        <v>45477</v>
      </c>
      <c r="H421" s="1">
        <v>45491</v>
      </c>
      <c r="I421">
        <f>YEAR((vw_maritime_trade_analysis[[#This Row],[Departure_Date]]))</f>
        <v>2024</v>
      </c>
      <c r="J421" t="str">
        <f>"Q"&amp;ROUNDUP(MONTH(vw_maritime_trade_analysis[[#This Row],[Departure_Date]])/3,0)</f>
        <v>Q3</v>
      </c>
      <c r="K421" t="str">
        <f>TEXT(vw_maritime_trade_analysis[[#This Row],[Departure_Date]],"mmmm")</f>
        <v>July</v>
      </c>
      <c r="L421">
        <v>34937784</v>
      </c>
      <c r="M421">
        <v>307464.78125</v>
      </c>
      <c r="N421">
        <v>51784.37109375</v>
      </c>
      <c r="O421">
        <v>30046.490234375</v>
      </c>
      <c r="P421">
        <v>59067.421875</v>
      </c>
      <c r="Q421">
        <v>1969481</v>
      </c>
      <c r="R421">
        <f t="shared" si="6"/>
        <v>5.6371090965586138E-2</v>
      </c>
    </row>
    <row r="422" spans="1:18" x14ac:dyDescent="0.25">
      <c r="A422" t="s">
        <v>948</v>
      </c>
      <c r="B422" t="s">
        <v>65</v>
      </c>
      <c r="C422" t="s">
        <v>50</v>
      </c>
      <c r="D422" t="s">
        <v>120</v>
      </c>
      <c r="E422" t="s">
        <v>184</v>
      </c>
      <c r="F422" t="s">
        <v>201</v>
      </c>
      <c r="G422" s="1">
        <v>45059</v>
      </c>
      <c r="H422" s="1">
        <v>45077</v>
      </c>
      <c r="I422">
        <f>YEAR((vw_maritime_trade_analysis[[#This Row],[Departure_Date]]))</f>
        <v>2023</v>
      </c>
      <c r="J422" t="str">
        <f>"Q"&amp;ROUNDUP(MONTH(vw_maritime_trade_analysis[[#This Row],[Departure_Date]])/3,0)</f>
        <v>Q2</v>
      </c>
      <c r="K422" t="str">
        <f>TEXT(vw_maritime_trade_analysis[[#This Row],[Departure_Date]],"mmmm")</f>
        <v>May</v>
      </c>
      <c r="L422">
        <v>32501096</v>
      </c>
      <c r="M422">
        <v>247687.1875</v>
      </c>
      <c r="N422">
        <v>68288.28125</v>
      </c>
      <c r="O422">
        <v>23725.80078125</v>
      </c>
      <c r="P422">
        <v>32403.2890625</v>
      </c>
      <c r="Q422">
        <v>1410531.5</v>
      </c>
      <c r="R422">
        <f t="shared" si="6"/>
        <v>4.3399505665901235E-2</v>
      </c>
    </row>
    <row r="423" spans="1:18" x14ac:dyDescent="0.25">
      <c r="A423" t="s">
        <v>950</v>
      </c>
      <c r="B423" t="s">
        <v>49</v>
      </c>
      <c r="C423" t="s">
        <v>66</v>
      </c>
      <c r="D423" t="s">
        <v>245</v>
      </c>
      <c r="E423" t="s">
        <v>83</v>
      </c>
      <c r="F423" t="s">
        <v>92</v>
      </c>
      <c r="G423" s="1">
        <v>45745</v>
      </c>
      <c r="H423" s="1">
        <v>45765</v>
      </c>
      <c r="I423">
        <f>YEAR((vw_maritime_trade_analysis[[#This Row],[Departure_Date]]))</f>
        <v>2025</v>
      </c>
      <c r="J423" t="str">
        <f>"Q"&amp;ROUNDUP(MONTH(vw_maritime_trade_analysis[[#This Row],[Departure_Date]])/3,0)</f>
        <v>Q1</v>
      </c>
      <c r="K423" t="str">
        <f>TEXT(vw_maritime_trade_analysis[[#This Row],[Departure_Date]],"mmmm")</f>
        <v>March</v>
      </c>
      <c r="L423">
        <v>5038596.5</v>
      </c>
      <c r="M423">
        <v>395081.4375</v>
      </c>
      <c r="N423">
        <v>34484.9296875</v>
      </c>
      <c r="O423">
        <v>14158.4599609375</v>
      </c>
      <c r="P423">
        <v>0</v>
      </c>
      <c r="Q423">
        <v>578471.25</v>
      </c>
      <c r="R423">
        <f t="shared" si="6"/>
        <v>0.11480801250903898</v>
      </c>
    </row>
    <row r="424" spans="1:18" x14ac:dyDescent="0.25">
      <c r="A424" t="s">
        <v>952</v>
      </c>
      <c r="B424" t="s">
        <v>49</v>
      </c>
      <c r="C424" t="s">
        <v>112</v>
      </c>
      <c r="D424" t="s">
        <v>199</v>
      </c>
      <c r="E424" t="s">
        <v>93</v>
      </c>
      <c r="F424" t="s">
        <v>70</v>
      </c>
      <c r="G424" s="1">
        <v>44664</v>
      </c>
      <c r="H424" s="1">
        <v>44684</v>
      </c>
      <c r="I424">
        <f>YEAR((vw_maritime_trade_analysis[[#This Row],[Departure_Date]]))</f>
        <v>2022</v>
      </c>
      <c r="J424" t="str">
        <f>"Q"&amp;ROUNDUP(MONTH(vw_maritime_trade_analysis[[#This Row],[Departure_Date]])/3,0)</f>
        <v>Q2</v>
      </c>
      <c r="K424" t="str">
        <f>TEXT(vw_maritime_trade_analysis[[#This Row],[Departure_Date]],"mmmm")</f>
        <v>April</v>
      </c>
      <c r="L424">
        <v>24624784</v>
      </c>
      <c r="M424">
        <v>144792.265625</v>
      </c>
      <c r="N424">
        <v>63614.890625</v>
      </c>
      <c r="O424">
        <v>78553.0625</v>
      </c>
      <c r="P424">
        <v>0</v>
      </c>
      <c r="Q424">
        <v>873387.0625</v>
      </c>
      <c r="R424">
        <f t="shared" si="6"/>
        <v>3.5467806032329054E-2</v>
      </c>
    </row>
    <row r="425" spans="1:18" x14ac:dyDescent="0.25">
      <c r="A425" t="s">
        <v>954</v>
      </c>
      <c r="B425" t="s">
        <v>65</v>
      </c>
      <c r="C425" t="s">
        <v>66</v>
      </c>
      <c r="D425" t="s">
        <v>67</v>
      </c>
      <c r="E425" t="s">
        <v>56</v>
      </c>
      <c r="F425" t="s">
        <v>93</v>
      </c>
      <c r="G425" s="1">
        <v>43982</v>
      </c>
      <c r="H425" s="1">
        <v>44000</v>
      </c>
      <c r="I425">
        <f>YEAR((vw_maritime_trade_analysis[[#This Row],[Departure_Date]]))</f>
        <v>2020</v>
      </c>
      <c r="J425" t="str">
        <f>"Q"&amp;ROUNDUP(MONTH(vw_maritime_trade_analysis[[#This Row],[Departure_Date]])/3,0)</f>
        <v>Q2</v>
      </c>
      <c r="K425" t="str">
        <f>TEXT(vw_maritime_trade_analysis[[#This Row],[Departure_Date]],"mmmm")</f>
        <v>May</v>
      </c>
      <c r="L425">
        <v>22010004</v>
      </c>
      <c r="M425">
        <v>180736.421875</v>
      </c>
      <c r="N425">
        <v>166191.890625</v>
      </c>
      <c r="O425">
        <v>38517.51171875</v>
      </c>
      <c r="P425">
        <v>0</v>
      </c>
      <c r="Q425">
        <v>1598398.625</v>
      </c>
      <c r="R425">
        <f t="shared" si="6"/>
        <v>7.2621459996099952E-2</v>
      </c>
    </row>
    <row r="426" spans="1:18" x14ac:dyDescent="0.25">
      <c r="A426" t="s">
        <v>956</v>
      </c>
      <c r="B426" t="s">
        <v>65</v>
      </c>
      <c r="C426" t="s">
        <v>50</v>
      </c>
      <c r="D426" t="s">
        <v>51</v>
      </c>
      <c r="E426" t="s">
        <v>92</v>
      </c>
      <c r="F426" t="s">
        <v>196</v>
      </c>
      <c r="G426" s="1">
        <v>45051</v>
      </c>
      <c r="H426" s="1">
        <v>45058</v>
      </c>
      <c r="I426">
        <f>YEAR((vw_maritime_trade_analysis[[#This Row],[Departure_Date]]))</f>
        <v>2023</v>
      </c>
      <c r="J426" t="str">
        <f>"Q"&amp;ROUNDUP(MONTH(vw_maritime_trade_analysis[[#This Row],[Departure_Date]])/3,0)</f>
        <v>Q2</v>
      </c>
      <c r="K426" t="str">
        <f>TEXT(vw_maritime_trade_analysis[[#This Row],[Departure_Date]],"mmmm")</f>
        <v>May</v>
      </c>
      <c r="L426">
        <v>5346004.5</v>
      </c>
      <c r="M426">
        <v>135673.84375</v>
      </c>
      <c r="N426">
        <v>159606.734375</v>
      </c>
      <c r="O426">
        <v>13097.7099609375</v>
      </c>
      <c r="P426">
        <v>13962.7998046875</v>
      </c>
      <c r="Q426">
        <v>1303643.375</v>
      </c>
      <c r="R426">
        <f t="shared" si="6"/>
        <v>0.24385377434680425</v>
      </c>
    </row>
    <row r="427" spans="1:18" x14ac:dyDescent="0.25">
      <c r="A427" t="s">
        <v>957</v>
      </c>
      <c r="B427" t="s">
        <v>65</v>
      </c>
      <c r="C427" t="s">
        <v>66</v>
      </c>
      <c r="D427" t="s">
        <v>245</v>
      </c>
      <c r="E427" t="s">
        <v>226</v>
      </c>
      <c r="F427" t="s">
        <v>257</v>
      </c>
      <c r="G427" s="1">
        <v>44806</v>
      </c>
      <c r="H427" s="1">
        <v>44832</v>
      </c>
      <c r="I427">
        <f>YEAR((vw_maritime_trade_analysis[[#This Row],[Departure_Date]]))</f>
        <v>2022</v>
      </c>
      <c r="J427" t="str">
        <f>"Q"&amp;ROUNDUP(MONTH(vw_maritime_trade_analysis[[#This Row],[Departure_Date]])/3,0)</f>
        <v>Q3</v>
      </c>
      <c r="K427" t="str">
        <f>TEXT(vw_maritime_trade_analysis[[#This Row],[Departure_Date]],"mmmm")</f>
        <v>September</v>
      </c>
      <c r="L427">
        <v>1337370.25</v>
      </c>
      <c r="M427">
        <v>641558.25</v>
      </c>
      <c r="N427">
        <v>126665.1484375</v>
      </c>
      <c r="O427">
        <v>3370.169921875</v>
      </c>
      <c r="Q427">
        <v>860462.5625</v>
      </c>
      <c r="R427">
        <f t="shared" si="6"/>
        <v>0.64339891103454705</v>
      </c>
    </row>
    <row r="428" spans="1:18" x14ac:dyDescent="0.25">
      <c r="A428" t="s">
        <v>959</v>
      </c>
      <c r="B428" t="s">
        <v>65</v>
      </c>
      <c r="C428" t="s">
        <v>112</v>
      </c>
      <c r="D428" t="s">
        <v>343</v>
      </c>
      <c r="E428" t="s">
        <v>184</v>
      </c>
      <c r="F428" t="s">
        <v>140</v>
      </c>
      <c r="G428" s="1">
        <v>44060</v>
      </c>
      <c r="H428" s="1">
        <v>44082</v>
      </c>
      <c r="I428">
        <f>YEAR((vw_maritime_trade_analysis[[#This Row],[Departure_Date]]))</f>
        <v>2020</v>
      </c>
      <c r="J428" t="str">
        <f>"Q"&amp;ROUNDUP(MONTH(vw_maritime_trade_analysis[[#This Row],[Departure_Date]])/3,0)</f>
        <v>Q3</v>
      </c>
      <c r="K428" t="str">
        <f>TEXT(vw_maritime_trade_analysis[[#This Row],[Departure_Date]],"mmmm")</f>
        <v>August</v>
      </c>
      <c r="L428">
        <v>59193552</v>
      </c>
      <c r="M428">
        <v>498723.0625</v>
      </c>
      <c r="N428">
        <v>191890.875</v>
      </c>
      <c r="O428">
        <v>199482.265625</v>
      </c>
      <c r="P428">
        <v>0</v>
      </c>
      <c r="Q428">
        <v>1947655.25</v>
      </c>
      <c r="R428">
        <f t="shared" si="6"/>
        <v>3.2903165702913045E-2</v>
      </c>
    </row>
    <row r="429" spans="1:18" x14ac:dyDescent="0.25">
      <c r="A429" t="s">
        <v>961</v>
      </c>
      <c r="B429" t="s">
        <v>49</v>
      </c>
      <c r="C429" t="s">
        <v>78</v>
      </c>
      <c r="D429" t="s">
        <v>79</v>
      </c>
      <c r="E429" t="s">
        <v>150</v>
      </c>
      <c r="F429" t="s">
        <v>100</v>
      </c>
      <c r="G429" s="1">
        <v>43973</v>
      </c>
      <c r="H429" s="1">
        <v>44003</v>
      </c>
      <c r="I429">
        <f>YEAR((vw_maritime_trade_analysis[[#This Row],[Departure_Date]]))</f>
        <v>2020</v>
      </c>
      <c r="J429" t="str">
        <f>"Q"&amp;ROUNDUP(MONTH(vw_maritime_trade_analysis[[#This Row],[Departure_Date]])/3,0)</f>
        <v>Q2</v>
      </c>
      <c r="K429" t="str">
        <f>TEXT(vw_maritime_trade_analysis[[#This Row],[Departure_Date]],"mmmm")</f>
        <v>May</v>
      </c>
      <c r="L429">
        <v>19854708</v>
      </c>
      <c r="M429">
        <v>918489.625</v>
      </c>
      <c r="N429">
        <v>100112.6796875</v>
      </c>
      <c r="O429">
        <v>42489.0703125</v>
      </c>
      <c r="P429">
        <v>0</v>
      </c>
      <c r="Q429">
        <v>2108954.75</v>
      </c>
      <c r="R429">
        <f t="shared" si="6"/>
        <v>0.10621937879922484</v>
      </c>
    </row>
    <row r="430" spans="1:18" x14ac:dyDescent="0.25">
      <c r="A430" t="s">
        <v>962</v>
      </c>
      <c r="B430" t="s">
        <v>65</v>
      </c>
      <c r="C430" t="s">
        <v>239</v>
      </c>
      <c r="D430" t="s">
        <v>265</v>
      </c>
      <c r="E430" t="s">
        <v>100</v>
      </c>
      <c r="F430" t="s">
        <v>131</v>
      </c>
      <c r="G430" s="1">
        <v>45063</v>
      </c>
      <c r="H430" s="1">
        <v>45072</v>
      </c>
      <c r="I430">
        <f>YEAR((vw_maritime_trade_analysis[[#This Row],[Departure_Date]]))</f>
        <v>2023</v>
      </c>
      <c r="J430" t="str">
        <f>"Q"&amp;ROUNDUP(MONTH(vw_maritime_trade_analysis[[#This Row],[Departure_Date]])/3,0)</f>
        <v>Q2</v>
      </c>
      <c r="K430" t="str">
        <f>TEXT(vw_maritime_trade_analysis[[#This Row],[Departure_Date]],"mmmm")</f>
        <v>May</v>
      </c>
      <c r="L430">
        <v>10264131</v>
      </c>
      <c r="M430">
        <v>119031</v>
      </c>
      <c r="N430">
        <v>234683.1875</v>
      </c>
      <c r="O430">
        <v>12522.240234375</v>
      </c>
      <c r="P430">
        <v>14567.9599609375</v>
      </c>
      <c r="Q430">
        <v>784846.5</v>
      </c>
      <c r="R430">
        <f t="shared" si="6"/>
        <v>7.6464973021096477E-2</v>
      </c>
    </row>
    <row r="431" spans="1:18" x14ac:dyDescent="0.25">
      <c r="A431" t="s">
        <v>964</v>
      </c>
      <c r="B431" t="s">
        <v>65</v>
      </c>
      <c r="C431" t="s">
        <v>112</v>
      </c>
      <c r="D431" t="s">
        <v>199</v>
      </c>
      <c r="E431" t="s">
        <v>70</v>
      </c>
      <c r="F431" t="s">
        <v>127</v>
      </c>
      <c r="G431" s="1">
        <v>44487</v>
      </c>
      <c r="H431" s="1">
        <v>44516</v>
      </c>
      <c r="I431">
        <f>YEAR((vw_maritime_trade_analysis[[#This Row],[Departure_Date]]))</f>
        <v>2021</v>
      </c>
      <c r="J431" t="str">
        <f>"Q"&amp;ROUNDUP(MONTH(vw_maritime_trade_analysis[[#This Row],[Departure_Date]])/3,0)</f>
        <v>Q4</v>
      </c>
      <c r="K431" t="str">
        <f>TEXT(vw_maritime_trade_analysis[[#This Row],[Departure_Date]],"mmmm")</f>
        <v>October</v>
      </c>
      <c r="L431">
        <v>29797278</v>
      </c>
      <c r="M431">
        <v>309715.6875</v>
      </c>
      <c r="N431">
        <v>161054.21875</v>
      </c>
      <c r="O431">
        <v>62574.2890625</v>
      </c>
      <c r="P431">
        <v>8142.830078125</v>
      </c>
      <c r="Q431">
        <v>1445974.125</v>
      </c>
      <c r="R431">
        <f t="shared" si="6"/>
        <v>4.8527054216160284E-2</v>
      </c>
    </row>
    <row r="432" spans="1:18" x14ac:dyDescent="0.25">
      <c r="A432" t="s">
        <v>966</v>
      </c>
      <c r="B432" t="s">
        <v>65</v>
      </c>
      <c r="C432" t="s">
        <v>50</v>
      </c>
      <c r="D432" t="s">
        <v>51</v>
      </c>
      <c r="E432" t="s">
        <v>92</v>
      </c>
      <c r="F432" t="s">
        <v>201</v>
      </c>
      <c r="G432" s="1">
        <v>44388</v>
      </c>
      <c r="H432" s="1">
        <v>44393</v>
      </c>
      <c r="I432">
        <f>YEAR((vw_maritime_trade_analysis[[#This Row],[Departure_Date]]))</f>
        <v>2021</v>
      </c>
      <c r="J432" t="str">
        <f>"Q"&amp;ROUNDUP(MONTH(vw_maritime_trade_analysis[[#This Row],[Departure_Date]])/3,0)</f>
        <v>Q3</v>
      </c>
      <c r="K432" t="str">
        <f>TEXT(vw_maritime_trade_analysis[[#This Row],[Departure_Date]],"mmmm")</f>
        <v>July</v>
      </c>
      <c r="L432">
        <v>12000885</v>
      </c>
      <c r="M432">
        <v>63579.41015625</v>
      </c>
      <c r="N432">
        <v>133501.90625</v>
      </c>
      <c r="O432">
        <v>34562.55078125</v>
      </c>
      <c r="P432">
        <v>0</v>
      </c>
      <c r="Q432">
        <v>5813799.5</v>
      </c>
      <c r="R432">
        <f t="shared" si="6"/>
        <v>0.48444756365884684</v>
      </c>
    </row>
    <row r="433" spans="1:18" x14ac:dyDescent="0.25">
      <c r="A433" t="s">
        <v>967</v>
      </c>
      <c r="B433" t="s">
        <v>65</v>
      </c>
      <c r="C433" t="s">
        <v>50</v>
      </c>
      <c r="D433" t="s">
        <v>51</v>
      </c>
      <c r="E433" t="s">
        <v>70</v>
      </c>
      <c r="F433" t="s">
        <v>174</v>
      </c>
      <c r="G433" s="1">
        <v>45790</v>
      </c>
      <c r="H433" s="1">
        <v>45799</v>
      </c>
      <c r="I433">
        <f>YEAR((vw_maritime_trade_analysis[[#This Row],[Departure_Date]]))</f>
        <v>2025</v>
      </c>
      <c r="J433" t="str">
        <f>"Q"&amp;ROUNDUP(MONTH(vw_maritime_trade_analysis[[#This Row],[Departure_Date]])/3,0)</f>
        <v>Q2</v>
      </c>
      <c r="K433" t="str">
        <f>TEXT(vw_maritime_trade_analysis[[#This Row],[Departure_Date]],"mmmm")</f>
        <v>May</v>
      </c>
      <c r="L433">
        <v>17147518</v>
      </c>
      <c r="M433">
        <v>211904.21875</v>
      </c>
      <c r="N433">
        <v>81807.75</v>
      </c>
      <c r="O433">
        <v>36181.26171875</v>
      </c>
      <c r="P433">
        <v>30960.8203125</v>
      </c>
      <c r="Q433">
        <v>5822700.5</v>
      </c>
      <c r="R433">
        <f t="shared" si="6"/>
        <v>0.3395652070462909</v>
      </c>
    </row>
    <row r="434" spans="1:18" x14ac:dyDescent="0.25">
      <c r="A434" t="s">
        <v>969</v>
      </c>
      <c r="B434" t="s">
        <v>49</v>
      </c>
      <c r="C434" t="s">
        <v>50</v>
      </c>
      <c r="D434" t="s">
        <v>423</v>
      </c>
      <c r="E434" t="s">
        <v>204</v>
      </c>
      <c r="F434" t="s">
        <v>100</v>
      </c>
      <c r="G434" s="1">
        <v>44767</v>
      </c>
      <c r="H434" s="1">
        <v>44774</v>
      </c>
      <c r="I434">
        <f>YEAR((vw_maritime_trade_analysis[[#This Row],[Departure_Date]]))</f>
        <v>2022</v>
      </c>
      <c r="J434" t="str">
        <f>"Q"&amp;ROUNDUP(MONTH(vw_maritime_trade_analysis[[#This Row],[Departure_Date]])/3,0)</f>
        <v>Q3</v>
      </c>
      <c r="K434" t="str">
        <f>TEXT(vw_maritime_trade_analysis[[#This Row],[Departure_Date]],"mmmm")</f>
        <v>July</v>
      </c>
      <c r="L434">
        <v>55911780</v>
      </c>
      <c r="M434">
        <v>261835.203125</v>
      </c>
      <c r="N434">
        <v>186437.53125</v>
      </c>
      <c r="O434">
        <v>69330.609375</v>
      </c>
      <c r="P434">
        <v>46695.37109375</v>
      </c>
      <c r="Q434">
        <v>1595794.5</v>
      </c>
      <c r="R434">
        <f t="shared" si="6"/>
        <v>2.8541293087073958E-2</v>
      </c>
    </row>
    <row r="435" spans="1:18" x14ac:dyDescent="0.25">
      <c r="A435" t="s">
        <v>971</v>
      </c>
      <c r="B435" t="s">
        <v>49</v>
      </c>
      <c r="C435" t="s">
        <v>134</v>
      </c>
      <c r="D435" t="s">
        <v>135</v>
      </c>
      <c r="E435" t="s">
        <v>204</v>
      </c>
      <c r="F435" t="s">
        <v>82</v>
      </c>
      <c r="G435" s="1">
        <v>45984</v>
      </c>
      <c r="H435" s="1">
        <v>46009</v>
      </c>
      <c r="I435">
        <f>YEAR((vw_maritime_trade_analysis[[#This Row],[Departure_Date]]))</f>
        <v>2025</v>
      </c>
      <c r="J435" t="str">
        <f>"Q"&amp;ROUNDUP(MONTH(vw_maritime_trade_analysis[[#This Row],[Departure_Date]])/3,0)</f>
        <v>Q4</v>
      </c>
      <c r="K435" t="str">
        <f>TEXT(vw_maritime_trade_analysis[[#This Row],[Departure_Date]],"mmmm")</f>
        <v>November</v>
      </c>
      <c r="L435">
        <v>8768784</v>
      </c>
      <c r="M435">
        <v>371734.03125</v>
      </c>
      <c r="N435">
        <v>156224.9375</v>
      </c>
      <c r="O435">
        <v>20782.01953125</v>
      </c>
      <c r="P435">
        <v>3570.419921875</v>
      </c>
      <c r="Q435">
        <v>853232.8125</v>
      </c>
      <c r="R435">
        <f t="shared" si="6"/>
        <v>9.7303435972422178E-2</v>
      </c>
    </row>
    <row r="436" spans="1:18" x14ac:dyDescent="0.25">
      <c r="A436" t="s">
        <v>973</v>
      </c>
      <c r="B436" t="s">
        <v>49</v>
      </c>
      <c r="C436" t="s">
        <v>50</v>
      </c>
      <c r="D436" t="s">
        <v>139</v>
      </c>
      <c r="E436" t="s">
        <v>108</v>
      </c>
      <c r="F436" t="s">
        <v>128</v>
      </c>
      <c r="G436" s="1">
        <v>44569</v>
      </c>
      <c r="H436" s="1">
        <v>44587</v>
      </c>
      <c r="I436">
        <f>YEAR((vw_maritime_trade_analysis[[#This Row],[Departure_Date]]))</f>
        <v>2022</v>
      </c>
      <c r="J436" t="str">
        <f>"Q"&amp;ROUNDUP(MONTH(vw_maritime_trade_analysis[[#This Row],[Departure_Date]])/3,0)</f>
        <v>Q1</v>
      </c>
      <c r="K436" t="str">
        <f>TEXT(vw_maritime_trade_analysis[[#This Row],[Departure_Date]],"mmmm")</f>
        <v>January</v>
      </c>
      <c r="L436">
        <v>36710768</v>
      </c>
      <c r="M436">
        <v>584851.125</v>
      </c>
      <c r="N436">
        <v>93868.171875</v>
      </c>
      <c r="O436">
        <v>27900.1796875</v>
      </c>
      <c r="P436">
        <v>0</v>
      </c>
      <c r="Q436">
        <v>2220347.5</v>
      </c>
      <c r="R436">
        <f t="shared" si="6"/>
        <v>6.048218604416012E-2</v>
      </c>
    </row>
    <row r="437" spans="1:18" x14ac:dyDescent="0.25">
      <c r="A437" t="s">
        <v>974</v>
      </c>
      <c r="B437" t="s">
        <v>65</v>
      </c>
      <c r="C437" t="s">
        <v>50</v>
      </c>
      <c r="D437" t="s">
        <v>145</v>
      </c>
      <c r="E437" t="s">
        <v>92</v>
      </c>
      <c r="F437" t="s">
        <v>230</v>
      </c>
      <c r="G437" s="1">
        <v>44700</v>
      </c>
      <c r="H437" s="1">
        <v>44717</v>
      </c>
      <c r="I437">
        <f>YEAR((vw_maritime_trade_analysis[[#This Row],[Departure_Date]]))</f>
        <v>2022</v>
      </c>
      <c r="J437" t="str">
        <f>"Q"&amp;ROUNDUP(MONTH(vw_maritime_trade_analysis[[#This Row],[Departure_Date]])/3,0)</f>
        <v>Q2</v>
      </c>
      <c r="K437" t="str">
        <f>TEXT(vw_maritime_trade_analysis[[#This Row],[Departure_Date]],"mmmm")</f>
        <v>May</v>
      </c>
      <c r="L437">
        <v>56348144</v>
      </c>
      <c r="M437">
        <v>122814.1796875</v>
      </c>
      <c r="N437">
        <v>25260.3203125</v>
      </c>
      <c r="O437">
        <v>72689.109375</v>
      </c>
      <c r="P437">
        <v>40289.4609375</v>
      </c>
      <c r="Q437">
        <v>2240470.75</v>
      </c>
      <c r="R437">
        <f t="shared" si="6"/>
        <v>3.9761216447519551E-2</v>
      </c>
    </row>
    <row r="438" spans="1:18" x14ac:dyDescent="0.25">
      <c r="A438" t="s">
        <v>976</v>
      </c>
      <c r="B438" t="s">
        <v>49</v>
      </c>
      <c r="C438" t="s">
        <v>134</v>
      </c>
      <c r="D438" t="s">
        <v>135</v>
      </c>
      <c r="E438" t="s">
        <v>159</v>
      </c>
      <c r="F438" t="s">
        <v>70</v>
      </c>
      <c r="G438" s="1">
        <v>45897</v>
      </c>
      <c r="H438" s="1">
        <v>45928</v>
      </c>
      <c r="I438">
        <f>YEAR((vw_maritime_trade_analysis[[#This Row],[Departure_Date]]))</f>
        <v>2025</v>
      </c>
      <c r="J438" t="str">
        <f>"Q"&amp;ROUNDUP(MONTH(vw_maritime_trade_analysis[[#This Row],[Departure_Date]])/3,0)</f>
        <v>Q3</v>
      </c>
      <c r="K438" t="str">
        <f>TEXT(vw_maritime_trade_analysis[[#This Row],[Departure_Date]],"mmmm")</f>
        <v>August</v>
      </c>
      <c r="L438">
        <v>12763473</v>
      </c>
      <c r="M438">
        <v>799542.5625</v>
      </c>
      <c r="N438">
        <v>110889.5078125</v>
      </c>
      <c r="O438">
        <v>11104.2197265625</v>
      </c>
      <c r="P438">
        <v>19510.9609375</v>
      </c>
      <c r="Q438">
        <v>1287355.5</v>
      </c>
      <c r="R438">
        <f t="shared" si="6"/>
        <v>0.10086247685093234</v>
      </c>
    </row>
    <row r="439" spans="1:18" x14ac:dyDescent="0.25">
      <c r="A439" t="s">
        <v>977</v>
      </c>
      <c r="B439" t="s">
        <v>49</v>
      </c>
      <c r="C439" t="s">
        <v>66</v>
      </c>
      <c r="D439" t="s">
        <v>153</v>
      </c>
      <c r="E439" t="s">
        <v>108</v>
      </c>
      <c r="F439" t="s">
        <v>70</v>
      </c>
      <c r="G439" s="1">
        <v>46003</v>
      </c>
      <c r="H439" s="1">
        <v>46028</v>
      </c>
      <c r="I439">
        <f>YEAR((vw_maritime_trade_analysis[[#This Row],[Departure_Date]]))</f>
        <v>2025</v>
      </c>
      <c r="J439" t="str">
        <f>"Q"&amp;ROUNDUP(MONTH(vw_maritime_trade_analysis[[#This Row],[Departure_Date]])/3,0)</f>
        <v>Q4</v>
      </c>
      <c r="K439" t="str">
        <f>TEXT(vw_maritime_trade_analysis[[#This Row],[Departure_Date]],"mmmm")</f>
        <v>December</v>
      </c>
      <c r="L439">
        <v>28814252</v>
      </c>
      <c r="M439">
        <v>418172.5</v>
      </c>
      <c r="N439">
        <v>237103.78125</v>
      </c>
      <c r="O439">
        <v>89324.1796875</v>
      </c>
      <c r="P439">
        <v>0</v>
      </c>
      <c r="Q439">
        <v>1367347.25</v>
      </c>
      <c r="R439">
        <f t="shared" si="6"/>
        <v>4.7453852003515484E-2</v>
      </c>
    </row>
    <row r="440" spans="1:18" x14ac:dyDescent="0.25">
      <c r="A440" t="s">
        <v>978</v>
      </c>
      <c r="B440" t="s">
        <v>65</v>
      </c>
      <c r="C440" t="s">
        <v>66</v>
      </c>
      <c r="D440" t="s">
        <v>391</v>
      </c>
      <c r="E440" t="s">
        <v>82</v>
      </c>
      <c r="F440" t="s">
        <v>108</v>
      </c>
      <c r="G440" s="1">
        <v>44506</v>
      </c>
      <c r="H440" s="1">
        <v>44523</v>
      </c>
      <c r="I440">
        <f>YEAR((vw_maritime_trade_analysis[[#This Row],[Departure_Date]]))</f>
        <v>2021</v>
      </c>
      <c r="J440" t="str">
        <f>"Q"&amp;ROUNDUP(MONTH(vw_maritime_trade_analysis[[#This Row],[Departure_Date]])/3,0)</f>
        <v>Q4</v>
      </c>
      <c r="K440" t="str">
        <f>TEXT(vw_maritime_trade_analysis[[#This Row],[Departure_Date]],"mmmm")</f>
        <v>November</v>
      </c>
      <c r="L440">
        <v>46914252</v>
      </c>
      <c r="M440">
        <v>453945.28125</v>
      </c>
      <c r="N440">
        <v>234394.390625</v>
      </c>
      <c r="O440">
        <v>148718.1875</v>
      </c>
      <c r="P440">
        <v>26437.740234375</v>
      </c>
      <c r="Q440">
        <v>2146466.25</v>
      </c>
      <c r="R440">
        <f t="shared" si="6"/>
        <v>4.5752967563033937E-2</v>
      </c>
    </row>
    <row r="441" spans="1:18" x14ac:dyDescent="0.25">
      <c r="A441" t="s">
        <v>980</v>
      </c>
      <c r="B441" t="s">
        <v>49</v>
      </c>
      <c r="C441" t="s">
        <v>66</v>
      </c>
      <c r="D441" t="s">
        <v>67</v>
      </c>
      <c r="E441" t="s">
        <v>196</v>
      </c>
      <c r="F441" t="s">
        <v>82</v>
      </c>
      <c r="G441" s="1">
        <v>43998</v>
      </c>
      <c r="H441" s="1">
        <v>44024</v>
      </c>
      <c r="I441">
        <f>YEAR((vw_maritime_trade_analysis[[#This Row],[Departure_Date]]))</f>
        <v>2020</v>
      </c>
      <c r="J441" t="str">
        <f>"Q"&amp;ROUNDUP(MONTH(vw_maritime_trade_analysis[[#This Row],[Departure_Date]])/3,0)</f>
        <v>Q2</v>
      </c>
      <c r="K441" t="str">
        <f>TEXT(vw_maritime_trade_analysis[[#This Row],[Departure_Date]],"mmmm")</f>
        <v>June</v>
      </c>
      <c r="L441">
        <v>46126056</v>
      </c>
      <c r="M441">
        <v>628830.5625</v>
      </c>
      <c r="N441">
        <v>111569.2265625</v>
      </c>
      <c r="O441">
        <v>59502.609375</v>
      </c>
      <c r="P441">
        <v>42481.16015625</v>
      </c>
      <c r="Q441">
        <v>2488933.5</v>
      </c>
      <c r="R441">
        <f t="shared" si="6"/>
        <v>5.3959382523404993E-2</v>
      </c>
    </row>
    <row r="442" spans="1:18" x14ac:dyDescent="0.25">
      <c r="A442" t="s">
        <v>982</v>
      </c>
      <c r="B442" t="s">
        <v>49</v>
      </c>
      <c r="C442" t="s">
        <v>66</v>
      </c>
      <c r="D442" t="s">
        <v>245</v>
      </c>
      <c r="E442" t="s">
        <v>164</v>
      </c>
      <c r="F442" t="s">
        <v>56</v>
      </c>
      <c r="G442" s="1">
        <v>43847</v>
      </c>
      <c r="H442" s="1">
        <v>43870</v>
      </c>
      <c r="I442">
        <f>YEAR((vw_maritime_trade_analysis[[#This Row],[Departure_Date]]))</f>
        <v>2020</v>
      </c>
      <c r="J442" t="str">
        <f>"Q"&amp;ROUNDUP(MONTH(vw_maritime_trade_analysis[[#This Row],[Departure_Date]])/3,0)</f>
        <v>Q1</v>
      </c>
      <c r="K442" t="str">
        <f>TEXT(vw_maritime_trade_analysis[[#This Row],[Departure_Date]],"mmmm")</f>
        <v>January</v>
      </c>
      <c r="L442">
        <v>2678435.75</v>
      </c>
      <c r="M442">
        <v>382509.78125</v>
      </c>
      <c r="N442">
        <v>248046.234375</v>
      </c>
      <c r="O442">
        <v>8758.490234375</v>
      </c>
      <c r="P442">
        <v>0</v>
      </c>
      <c r="Q442">
        <v>893500.9375</v>
      </c>
      <c r="R442">
        <f t="shared" si="6"/>
        <v>0.33359058080821985</v>
      </c>
    </row>
    <row r="443" spans="1:18" x14ac:dyDescent="0.25">
      <c r="A443" t="s">
        <v>984</v>
      </c>
      <c r="B443" t="s">
        <v>65</v>
      </c>
      <c r="C443" t="s">
        <v>78</v>
      </c>
      <c r="D443" t="s">
        <v>315</v>
      </c>
      <c r="E443" t="s">
        <v>82</v>
      </c>
      <c r="F443" t="s">
        <v>146</v>
      </c>
      <c r="G443" s="1">
        <v>43949</v>
      </c>
      <c r="H443" s="1">
        <v>43958</v>
      </c>
      <c r="I443">
        <f>YEAR((vw_maritime_trade_analysis[[#This Row],[Departure_Date]]))</f>
        <v>2020</v>
      </c>
      <c r="J443" t="str">
        <f>"Q"&amp;ROUNDUP(MONTH(vw_maritime_trade_analysis[[#This Row],[Departure_Date]])/3,0)</f>
        <v>Q2</v>
      </c>
      <c r="K443" t="str">
        <f>TEXT(vw_maritime_trade_analysis[[#This Row],[Departure_Date]],"mmmm")</f>
        <v>April</v>
      </c>
      <c r="L443">
        <v>46431272</v>
      </c>
      <c r="M443">
        <v>127044.859375</v>
      </c>
      <c r="N443">
        <v>56456.80078125</v>
      </c>
      <c r="O443">
        <v>74754.3515625</v>
      </c>
      <c r="P443">
        <v>44915.6796875</v>
      </c>
      <c r="Q443">
        <v>1733963.875</v>
      </c>
      <c r="R443">
        <f t="shared" si="6"/>
        <v>3.7344742030758923E-2</v>
      </c>
    </row>
    <row r="444" spans="1:18" x14ac:dyDescent="0.25">
      <c r="A444" t="s">
        <v>986</v>
      </c>
      <c r="B444" t="s">
        <v>49</v>
      </c>
      <c r="C444" t="s">
        <v>134</v>
      </c>
      <c r="D444" t="s">
        <v>135</v>
      </c>
      <c r="E444" t="s">
        <v>150</v>
      </c>
      <c r="F444" t="s">
        <v>226</v>
      </c>
      <c r="G444" s="1">
        <v>44989</v>
      </c>
      <c r="H444" s="1">
        <v>45011</v>
      </c>
      <c r="I444">
        <f>YEAR((vw_maritime_trade_analysis[[#This Row],[Departure_Date]]))</f>
        <v>2023</v>
      </c>
      <c r="J444" t="str">
        <f>"Q"&amp;ROUNDUP(MONTH(vw_maritime_trade_analysis[[#This Row],[Departure_Date]])/3,0)</f>
        <v>Q1</v>
      </c>
      <c r="K444" t="str">
        <f>TEXT(vw_maritime_trade_analysis[[#This Row],[Departure_Date]],"mmmm")</f>
        <v>March</v>
      </c>
      <c r="L444">
        <v>7459679</v>
      </c>
      <c r="M444">
        <v>825165.5</v>
      </c>
      <c r="N444">
        <v>105043.6484375</v>
      </c>
      <c r="O444">
        <v>19693.55078125</v>
      </c>
      <c r="P444">
        <v>2522.14990234375</v>
      </c>
      <c r="Q444">
        <v>1207826.5</v>
      </c>
      <c r="R444">
        <f t="shared" si="6"/>
        <v>0.16191400461065417</v>
      </c>
    </row>
    <row r="445" spans="1:18" x14ac:dyDescent="0.25">
      <c r="A445" t="s">
        <v>988</v>
      </c>
      <c r="B445" t="s">
        <v>65</v>
      </c>
      <c r="C445" t="s">
        <v>50</v>
      </c>
      <c r="D445" t="s">
        <v>120</v>
      </c>
      <c r="E445" t="s">
        <v>56</v>
      </c>
      <c r="F445" t="s">
        <v>140</v>
      </c>
      <c r="G445" s="1">
        <v>45479</v>
      </c>
      <c r="H445" s="1">
        <v>45493</v>
      </c>
      <c r="I445">
        <f>YEAR((vw_maritime_trade_analysis[[#This Row],[Departure_Date]]))</f>
        <v>2024</v>
      </c>
      <c r="J445" t="str">
        <f>"Q"&amp;ROUNDUP(MONTH(vw_maritime_trade_analysis[[#This Row],[Departure_Date]])/3,0)</f>
        <v>Q3</v>
      </c>
      <c r="K445" t="str">
        <f>TEXT(vw_maritime_trade_analysis[[#This Row],[Departure_Date]],"mmmm")</f>
        <v>July</v>
      </c>
      <c r="L445">
        <v>17740530</v>
      </c>
      <c r="M445">
        <v>215532.25</v>
      </c>
      <c r="N445">
        <v>243432.5625</v>
      </c>
      <c r="O445">
        <v>11353.9404296875</v>
      </c>
      <c r="P445">
        <v>81124.609375</v>
      </c>
      <c r="Q445">
        <v>1058182.75</v>
      </c>
      <c r="R445">
        <f t="shared" si="6"/>
        <v>5.9647752913808097E-2</v>
      </c>
    </row>
    <row r="446" spans="1:18" x14ac:dyDescent="0.25">
      <c r="A446" t="s">
        <v>990</v>
      </c>
      <c r="B446" t="s">
        <v>65</v>
      </c>
      <c r="C446" t="s">
        <v>66</v>
      </c>
      <c r="D446" t="s">
        <v>67</v>
      </c>
      <c r="E446" t="s">
        <v>70</v>
      </c>
      <c r="F446" t="s">
        <v>164</v>
      </c>
      <c r="G446" s="1">
        <v>45420</v>
      </c>
      <c r="H446" s="1">
        <v>45442</v>
      </c>
      <c r="I446">
        <f>YEAR((vw_maritime_trade_analysis[[#This Row],[Departure_Date]]))</f>
        <v>2024</v>
      </c>
      <c r="J446" t="str">
        <f>"Q"&amp;ROUNDUP(MONTH(vw_maritime_trade_analysis[[#This Row],[Departure_Date]])/3,0)</f>
        <v>Q2</v>
      </c>
      <c r="K446" t="str">
        <f>TEXT(vw_maritime_trade_analysis[[#This Row],[Departure_Date]],"mmmm")</f>
        <v>May</v>
      </c>
      <c r="L446">
        <v>8931313</v>
      </c>
      <c r="M446">
        <v>538292.875</v>
      </c>
      <c r="N446">
        <v>207565.546875</v>
      </c>
      <c r="O446">
        <v>28937.44921875</v>
      </c>
      <c r="P446">
        <v>0</v>
      </c>
      <c r="Q446">
        <v>1180325</v>
      </c>
      <c r="R446">
        <f t="shared" si="6"/>
        <v>0.13215582076230001</v>
      </c>
    </row>
    <row r="447" spans="1:18" x14ac:dyDescent="0.25">
      <c r="A447" t="s">
        <v>992</v>
      </c>
      <c r="B447" t="s">
        <v>49</v>
      </c>
      <c r="C447" t="s">
        <v>78</v>
      </c>
      <c r="D447" t="s">
        <v>211</v>
      </c>
      <c r="E447" t="s">
        <v>127</v>
      </c>
      <c r="F447" t="s">
        <v>226</v>
      </c>
      <c r="G447" s="1">
        <v>44466</v>
      </c>
      <c r="H447" s="1">
        <v>44488</v>
      </c>
      <c r="I447">
        <f>YEAR((vw_maritime_trade_analysis[[#This Row],[Departure_Date]]))</f>
        <v>2021</v>
      </c>
      <c r="J447" t="str">
        <f>"Q"&amp;ROUNDUP(MONTH(vw_maritime_trade_analysis[[#This Row],[Departure_Date]])/3,0)</f>
        <v>Q3</v>
      </c>
      <c r="K447" t="str">
        <f>TEXT(vw_maritime_trade_analysis[[#This Row],[Departure_Date]],"mmmm")</f>
        <v>September</v>
      </c>
      <c r="L447">
        <v>15435069</v>
      </c>
      <c r="M447">
        <v>372296.40625</v>
      </c>
      <c r="N447">
        <v>119452.7890625</v>
      </c>
      <c r="O447">
        <v>16515.51953125</v>
      </c>
      <c r="P447">
        <v>13427.900390625</v>
      </c>
      <c r="Q447">
        <v>1143205.5</v>
      </c>
      <c r="R447">
        <f t="shared" si="6"/>
        <v>7.4065460931855898E-2</v>
      </c>
    </row>
    <row r="448" spans="1:18" x14ac:dyDescent="0.25">
      <c r="A448" t="s">
        <v>994</v>
      </c>
      <c r="B448" t="s">
        <v>65</v>
      </c>
      <c r="C448" t="s">
        <v>112</v>
      </c>
      <c r="D448" t="s">
        <v>113</v>
      </c>
      <c r="E448" t="s">
        <v>226</v>
      </c>
      <c r="F448" t="s">
        <v>150</v>
      </c>
      <c r="G448" s="1">
        <v>44026</v>
      </c>
      <c r="H448" s="1">
        <v>44050</v>
      </c>
      <c r="I448">
        <f>YEAR((vw_maritime_trade_analysis[[#This Row],[Departure_Date]]))</f>
        <v>2020</v>
      </c>
      <c r="J448" t="str">
        <f>"Q"&amp;ROUNDUP(MONTH(vw_maritime_trade_analysis[[#This Row],[Departure_Date]])/3,0)</f>
        <v>Q3</v>
      </c>
      <c r="K448" t="str">
        <f>TEXT(vw_maritime_trade_analysis[[#This Row],[Departure_Date]],"mmmm")</f>
        <v>July</v>
      </c>
      <c r="L448">
        <v>5413032</v>
      </c>
      <c r="M448">
        <v>479293</v>
      </c>
      <c r="N448">
        <v>116091.34375</v>
      </c>
      <c r="O448">
        <v>12828.8896484375</v>
      </c>
      <c r="P448">
        <v>0</v>
      </c>
      <c r="Q448">
        <v>878488.5</v>
      </c>
      <c r="R448">
        <f t="shared" si="6"/>
        <v>0.16229139232873555</v>
      </c>
    </row>
    <row r="449" spans="1:18" x14ac:dyDescent="0.25">
      <c r="A449" t="s">
        <v>996</v>
      </c>
      <c r="B449" t="s">
        <v>49</v>
      </c>
      <c r="C449" t="s">
        <v>134</v>
      </c>
      <c r="D449" t="s">
        <v>135</v>
      </c>
      <c r="E449" t="s">
        <v>174</v>
      </c>
      <c r="F449" t="s">
        <v>92</v>
      </c>
      <c r="G449" s="1">
        <v>45726</v>
      </c>
      <c r="H449" s="1">
        <v>45743</v>
      </c>
      <c r="I449">
        <f>YEAR((vw_maritime_trade_analysis[[#This Row],[Departure_Date]]))</f>
        <v>2025</v>
      </c>
      <c r="J449" t="str">
        <f>"Q"&amp;ROUNDUP(MONTH(vw_maritime_trade_analysis[[#This Row],[Departure_Date]])/3,0)</f>
        <v>Q1</v>
      </c>
      <c r="K449" t="str">
        <f>TEXT(vw_maritime_trade_analysis[[#This Row],[Departure_Date]],"mmmm")</f>
        <v>March</v>
      </c>
      <c r="L449">
        <v>6016605</v>
      </c>
      <c r="M449">
        <v>178933.953125</v>
      </c>
      <c r="N449">
        <v>33328.55859375</v>
      </c>
      <c r="O449">
        <v>9566.400390625</v>
      </c>
      <c r="P449">
        <v>17384.8203125</v>
      </c>
      <c r="Q449">
        <v>485399.78125</v>
      </c>
      <c r="R449">
        <f t="shared" si="6"/>
        <v>8.0676690799878006E-2</v>
      </c>
    </row>
    <row r="450" spans="1:18" x14ac:dyDescent="0.25">
      <c r="A450" t="s">
        <v>997</v>
      </c>
      <c r="B450" t="s">
        <v>49</v>
      </c>
      <c r="C450" t="s">
        <v>66</v>
      </c>
      <c r="D450" t="s">
        <v>391</v>
      </c>
      <c r="E450" t="s">
        <v>230</v>
      </c>
      <c r="F450" t="s">
        <v>70</v>
      </c>
      <c r="G450" s="1">
        <v>44589</v>
      </c>
      <c r="H450" s="1">
        <v>44598</v>
      </c>
      <c r="I450">
        <f>YEAR((vw_maritime_trade_analysis[[#This Row],[Departure_Date]]))</f>
        <v>2022</v>
      </c>
      <c r="J450" t="str">
        <f>"Q"&amp;ROUNDUP(MONTH(vw_maritime_trade_analysis[[#This Row],[Departure_Date]])/3,0)</f>
        <v>Q1</v>
      </c>
      <c r="K450" t="str">
        <f>TEXT(vw_maritime_trade_analysis[[#This Row],[Departure_Date]],"mmmm")</f>
        <v>January</v>
      </c>
      <c r="L450">
        <v>15623771</v>
      </c>
      <c r="M450">
        <v>195444.96875</v>
      </c>
      <c r="N450">
        <v>210753.625</v>
      </c>
      <c r="O450">
        <v>54214.48828125</v>
      </c>
      <c r="P450">
        <v>16801.259765625</v>
      </c>
      <c r="Q450">
        <v>2882573.75</v>
      </c>
      <c r="R450">
        <f t="shared" ref="R450:R513" si="7">Q450/L450</f>
        <v>0.18449923197158996</v>
      </c>
    </row>
    <row r="451" spans="1:18" x14ac:dyDescent="0.25">
      <c r="A451" t="s">
        <v>999</v>
      </c>
      <c r="B451" t="s">
        <v>65</v>
      </c>
      <c r="C451" t="s">
        <v>78</v>
      </c>
      <c r="D451" t="s">
        <v>158</v>
      </c>
      <c r="E451" t="s">
        <v>92</v>
      </c>
      <c r="F451" t="s">
        <v>131</v>
      </c>
      <c r="G451" s="1">
        <v>45308</v>
      </c>
      <c r="H451" s="1">
        <v>45337</v>
      </c>
      <c r="I451">
        <f>YEAR((vw_maritime_trade_analysis[[#This Row],[Departure_Date]]))</f>
        <v>2024</v>
      </c>
      <c r="J451" t="str">
        <f>"Q"&amp;ROUNDUP(MONTH(vw_maritime_trade_analysis[[#This Row],[Departure_Date]])/3,0)</f>
        <v>Q1</v>
      </c>
      <c r="K451" t="str">
        <f>TEXT(vw_maritime_trade_analysis[[#This Row],[Departure_Date]],"mmmm")</f>
        <v>January</v>
      </c>
      <c r="L451">
        <v>26465034</v>
      </c>
      <c r="M451">
        <v>851651.4375</v>
      </c>
      <c r="N451">
        <v>180173.609375</v>
      </c>
      <c r="O451">
        <v>30434.7890625</v>
      </c>
      <c r="P451">
        <v>0</v>
      </c>
      <c r="Q451">
        <v>1745903.625</v>
      </c>
      <c r="R451">
        <f t="shared" si="7"/>
        <v>6.5970201474141316E-2</v>
      </c>
    </row>
    <row r="452" spans="1:18" x14ac:dyDescent="0.25">
      <c r="A452" t="s">
        <v>1000</v>
      </c>
      <c r="B452" t="s">
        <v>49</v>
      </c>
      <c r="C452" t="s">
        <v>66</v>
      </c>
      <c r="D452" t="s">
        <v>153</v>
      </c>
      <c r="E452" t="s">
        <v>154</v>
      </c>
      <c r="F452" t="s">
        <v>70</v>
      </c>
      <c r="G452" s="1">
        <v>46037</v>
      </c>
      <c r="H452" s="1">
        <v>46055</v>
      </c>
      <c r="I452">
        <f>YEAR((vw_maritime_trade_analysis[[#This Row],[Departure_Date]]))</f>
        <v>2026</v>
      </c>
      <c r="J452" t="str">
        <f>"Q"&amp;ROUNDUP(MONTH(vw_maritime_trade_analysis[[#This Row],[Departure_Date]])/3,0)</f>
        <v>Q1</v>
      </c>
      <c r="K452" t="str">
        <f>TEXT(vw_maritime_trade_analysis[[#This Row],[Departure_Date]],"mmmm")</f>
        <v>January</v>
      </c>
      <c r="L452">
        <v>12155559</v>
      </c>
      <c r="M452">
        <v>456342.84375</v>
      </c>
      <c r="N452">
        <v>168745.40625</v>
      </c>
      <c r="O452">
        <v>23217.119140625</v>
      </c>
      <c r="Q452">
        <v>1779769</v>
      </c>
      <c r="R452">
        <f t="shared" si="7"/>
        <v>0.14641605540312871</v>
      </c>
    </row>
    <row r="453" spans="1:18" x14ac:dyDescent="0.25">
      <c r="A453" t="s">
        <v>1002</v>
      </c>
      <c r="B453" t="s">
        <v>49</v>
      </c>
      <c r="C453" t="s">
        <v>50</v>
      </c>
      <c r="D453" t="s">
        <v>183</v>
      </c>
      <c r="E453" t="s">
        <v>150</v>
      </c>
      <c r="F453" t="s">
        <v>184</v>
      </c>
      <c r="G453" s="1">
        <v>45038</v>
      </c>
      <c r="H453" s="1">
        <v>45055</v>
      </c>
      <c r="I453">
        <f>YEAR((vw_maritime_trade_analysis[[#This Row],[Departure_Date]]))</f>
        <v>2023</v>
      </c>
      <c r="J453" t="str">
        <f>"Q"&amp;ROUNDUP(MONTH(vw_maritime_trade_analysis[[#This Row],[Departure_Date]])/3,0)</f>
        <v>Q2</v>
      </c>
      <c r="K453" t="str">
        <f>TEXT(vw_maritime_trade_analysis[[#This Row],[Departure_Date]],"mmmm")</f>
        <v>April</v>
      </c>
      <c r="L453">
        <v>49401556</v>
      </c>
      <c r="M453">
        <v>290331.3125</v>
      </c>
      <c r="N453">
        <v>193709.1875</v>
      </c>
      <c r="O453">
        <v>104731.296875</v>
      </c>
      <c r="P453">
        <v>20755.849609375</v>
      </c>
      <c r="Q453">
        <v>1947713.125</v>
      </c>
      <c r="R453">
        <f t="shared" si="7"/>
        <v>3.9426149350437464E-2</v>
      </c>
    </row>
    <row r="454" spans="1:18" x14ac:dyDescent="0.25">
      <c r="A454" t="s">
        <v>1003</v>
      </c>
      <c r="B454" t="s">
        <v>65</v>
      </c>
      <c r="C454" t="s">
        <v>66</v>
      </c>
      <c r="D454" t="s">
        <v>67</v>
      </c>
      <c r="E454" t="s">
        <v>128</v>
      </c>
      <c r="F454" t="s">
        <v>127</v>
      </c>
      <c r="G454" s="1">
        <v>45829</v>
      </c>
      <c r="H454" s="1">
        <v>45848</v>
      </c>
      <c r="I454">
        <f>YEAR((vw_maritime_trade_analysis[[#This Row],[Departure_Date]]))</f>
        <v>2025</v>
      </c>
      <c r="J454" t="str">
        <f>"Q"&amp;ROUNDUP(MONTH(vw_maritime_trade_analysis[[#This Row],[Departure_Date]])/3,0)</f>
        <v>Q2</v>
      </c>
      <c r="K454" t="str">
        <f>TEXT(vw_maritime_trade_analysis[[#This Row],[Departure_Date]],"mmmm")</f>
        <v>June</v>
      </c>
      <c r="L454">
        <v>23696662</v>
      </c>
      <c r="M454">
        <v>311194.15625</v>
      </c>
      <c r="N454">
        <v>173433.9375</v>
      </c>
      <c r="O454">
        <v>18246.4296875</v>
      </c>
      <c r="P454">
        <v>0</v>
      </c>
      <c r="Q454">
        <v>3401897.75</v>
      </c>
      <c r="R454">
        <f t="shared" si="7"/>
        <v>0.14356020902859651</v>
      </c>
    </row>
    <row r="455" spans="1:18" x14ac:dyDescent="0.25">
      <c r="A455" t="s">
        <v>1005</v>
      </c>
      <c r="B455" t="s">
        <v>65</v>
      </c>
      <c r="C455" t="s">
        <v>50</v>
      </c>
      <c r="D455" t="s">
        <v>51</v>
      </c>
      <c r="E455" t="s">
        <v>56</v>
      </c>
      <c r="F455" t="s">
        <v>131</v>
      </c>
      <c r="G455" s="1">
        <v>45617</v>
      </c>
      <c r="H455" s="1">
        <v>45622</v>
      </c>
      <c r="I455">
        <f>YEAR((vw_maritime_trade_analysis[[#This Row],[Departure_Date]]))</f>
        <v>2024</v>
      </c>
      <c r="J455" t="str">
        <f>"Q"&amp;ROUNDUP(MONTH(vw_maritime_trade_analysis[[#This Row],[Departure_Date]])/3,0)</f>
        <v>Q4</v>
      </c>
      <c r="K455" t="str">
        <f>TEXT(vw_maritime_trade_analysis[[#This Row],[Departure_Date]],"mmmm")</f>
        <v>November</v>
      </c>
      <c r="L455">
        <v>15518614</v>
      </c>
      <c r="M455">
        <v>76111.0703125</v>
      </c>
      <c r="N455">
        <v>244329.65625</v>
      </c>
      <c r="O455">
        <v>20639.759765625</v>
      </c>
      <c r="P455">
        <v>14156.08984375</v>
      </c>
      <c r="Q455">
        <v>6574859</v>
      </c>
      <c r="R455">
        <f t="shared" si="7"/>
        <v>0.42367565814833724</v>
      </c>
    </row>
    <row r="456" spans="1:18" x14ac:dyDescent="0.25">
      <c r="A456" t="s">
        <v>1007</v>
      </c>
      <c r="B456" t="s">
        <v>49</v>
      </c>
      <c r="C456" t="s">
        <v>50</v>
      </c>
      <c r="D456" t="s">
        <v>51</v>
      </c>
      <c r="E456" t="s">
        <v>196</v>
      </c>
      <c r="F456" t="s">
        <v>82</v>
      </c>
      <c r="G456" s="1">
        <v>45429</v>
      </c>
      <c r="H456" s="1">
        <v>45447</v>
      </c>
      <c r="I456">
        <f>YEAR((vw_maritime_trade_analysis[[#This Row],[Departure_Date]]))</f>
        <v>2024</v>
      </c>
      <c r="J456" t="str">
        <f>"Q"&amp;ROUNDUP(MONTH(vw_maritime_trade_analysis[[#This Row],[Departure_Date]])/3,0)</f>
        <v>Q2</v>
      </c>
      <c r="K456" t="str">
        <f>TEXT(vw_maritime_trade_analysis[[#This Row],[Departure_Date]],"mmmm")</f>
        <v>May</v>
      </c>
      <c r="L456">
        <v>13474705</v>
      </c>
      <c r="M456">
        <v>470156.8125</v>
      </c>
      <c r="N456">
        <v>149515.8125</v>
      </c>
      <c r="O456">
        <v>24793.4609375</v>
      </c>
      <c r="P456">
        <v>0</v>
      </c>
      <c r="Q456">
        <v>4374794.5</v>
      </c>
      <c r="R456">
        <f t="shared" si="7"/>
        <v>0.32466718195314853</v>
      </c>
    </row>
    <row r="457" spans="1:18" x14ac:dyDescent="0.25">
      <c r="A457" t="s">
        <v>1009</v>
      </c>
      <c r="B457" t="s">
        <v>65</v>
      </c>
      <c r="C457" t="s">
        <v>66</v>
      </c>
      <c r="D457" t="s">
        <v>248</v>
      </c>
      <c r="E457" t="s">
        <v>100</v>
      </c>
      <c r="F457" t="s">
        <v>83</v>
      </c>
      <c r="G457" s="1">
        <v>45074</v>
      </c>
      <c r="H457" s="1">
        <v>45093</v>
      </c>
      <c r="I457">
        <f>YEAR((vw_maritime_trade_analysis[[#This Row],[Departure_Date]]))</f>
        <v>2023</v>
      </c>
      <c r="J457" t="str">
        <f>"Q"&amp;ROUNDUP(MONTH(vw_maritime_trade_analysis[[#This Row],[Departure_Date]])/3,0)</f>
        <v>Q2</v>
      </c>
      <c r="K457" t="str">
        <f>TEXT(vw_maritime_trade_analysis[[#This Row],[Departure_Date]],"mmmm")</f>
        <v>May</v>
      </c>
      <c r="L457">
        <v>24811392</v>
      </c>
      <c r="M457">
        <v>486515.125</v>
      </c>
      <c r="N457">
        <v>182818</v>
      </c>
      <c r="O457">
        <v>19849.109375</v>
      </c>
      <c r="P457">
        <v>0</v>
      </c>
      <c r="Q457">
        <v>2479322.25</v>
      </c>
      <c r="R457">
        <f t="shared" si="7"/>
        <v>9.9926769525869402E-2</v>
      </c>
    </row>
    <row r="458" spans="1:18" x14ac:dyDescent="0.25">
      <c r="A458" t="s">
        <v>1011</v>
      </c>
      <c r="B458" t="s">
        <v>65</v>
      </c>
      <c r="C458" t="s">
        <v>50</v>
      </c>
      <c r="D458" t="s">
        <v>223</v>
      </c>
      <c r="E458" t="s">
        <v>100</v>
      </c>
      <c r="F458" t="s">
        <v>146</v>
      </c>
      <c r="G458" s="1">
        <v>44759</v>
      </c>
      <c r="H458" s="1">
        <v>44767</v>
      </c>
      <c r="I458">
        <f>YEAR((vw_maritime_trade_analysis[[#This Row],[Departure_Date]]))</f>
        <v>2022</v>
      </c>
      <c r="J458" t="str">
        <f>"Q"&amp;ROUNDUP(MONTH(vw_maritime_trade_analysis[[#This Row],[Departure_Date]])/3,0)</f>
        <v>Q3</v>
      </c>
      <c r="K458" t="str">
        <f>TEXT(vw_maritime_trade_analysis[[#This Row],[Departure_Date]],"mmmm")</f>
        <v>July</v>
      </c>
      <c r="L458">
        <v>15588451</v>
      </c>
      <c r="M458">
        <v>198534.109375</v>
      </c>
      <c r="N458">
        <v>20416.0703125</v>
      </c>
      <c r="O458">
        <v>37879.94140625</v>
      </c>
      <c r="P458">
        <v>4243.02001953125</v>
      </c>
      <c r="Q458">
        <v>1154754</v>
      </c>
      <c r="R458">
        <f t="shared" si="7"/>
        <v>7.4077533425226147E-2</v>
      </c>
    </row>
    <row r="459" spans="1:18" x14ac:dyDescent="0.25">
      <c r="A459" t="s">
        <v>1013</v>
      </c>
      <c r="B459" t="s">
        <v>49</v>
      </c>
      <c r="C459" t="s">
        <v>50</v>
      </c>
      <c r="D459" t="s">
        <v>51</v>
      </c>
      <c r="E459" t="s">
        <v>140</v>
      </c>
      <c r="F459" t="s">
        <v>226</v>
      </c>
      <c r="G459" s="1">
        <v>45703</v>
      </c>
      <c r="H459" s="1">
        <v>45711</v>
      </c>
      <c r="I459">
        <f>YEAR((vw_maritime_trade_analysis[[#This Row],[Departure_Date]]))</f>
        <v>2025</v>
      </c>
      <c r="J459" t="str">
        <f>"Q"&amp;ROUNDUP(MONTH(vw_maritime_trade_analysis[[#This Row],[Departure_Date]])/3,0)</f>
        <v>Q1</v>
      </c>
      <c r="K459" t="str">
        <f>TEXT(vw_maritime_trade_analysis[[#This Row],[Departure_Date]],"mmmm")</f>
        <v>February</v>
      </c>
      <c r="L459">
        <v>10514781</v>
      </c>
      <c r="M459">
        <v>135855.1875</v>
      </c>
      <c r="N459">
        <v>117729.796875</v>
      </c>
      <c r="O459">
        <v>12407.4404296875</v>
      </c>
      <c r="P459">
        <v>12186.0703125</v>
      </c>
      <c r="Q459">
        <v>5095648</v>
      </c>
      <c r="R459">
        <f t="shared" si="7"/>
        <v>0.48461760639617696</v>
      </c>
    </row>
    <row r="460" spans="1:18" x14ac:dyDescent="0.25">
      <c r="A460" t="s">
        <v>1014</v>
      </c>
      <c r="B460" t="s">
        <v>49</v>
      </c>
      <c r="C460" t="s">
        <v>66</v>
      </c>
      <c r="D460" t="s">
        <v>67</v>
      </c>
      <c r="E460" t="s">
        <v>108</v>
      </c>
      <c r="F460" t="s">
        <v>226</v>
      </c>
      <c r="G460" s="1">
        <v>45320</v>
      </c>
      <c r="H460" s="1">
        <v>45342</v>
      </c>
      <c r="I460">
        <f>YEAR((vw_maritime_trade_analysis[[#This Row],[Departure_Date]]))</f>
        <v>2024</v>
      </c>
      <c r="J460" t="str">
        <f>"Q"&amp;ROUNDUP(MONTH(vw_maritime_trade_analysis[[#This Row],[Departure_Date]])/3,0)</f>
        <v>Q1</v>
      </c>
      <c r="K460" t="str">
        <f>TEXT(vw_maritime_trade_analysis[[#This Row],[Departure_Date]],"mmmm")</f>
        <v>January</v>
      </c>
      <c r="L460">
        <v>55129196</v>
      </c>
      <c r="M460">
        <v>238369.140625</v>
      </c>
      <c r="N460">
        <v>211605.75</v>
      </c>
      <c r="O460">
        <v>109707.1015625</v>
      </c>
      <c r="P460">
        <v>39150.28125</v>
      </c>
      <c r="Q460">
        <v>3668280.25</v>
      </c>
      <c r="R460">
        <f t="shared" si="7"/>
        <v>6.6539701576638272E-2</v>
      </c>
    </row>
    <row r="461" spans="1:18" x14ac:dyDescent="0.25">
      <c r="A461" t="s">
        <v>1016</v>
      </c>
      <c r="B461" t="s">
        <v>65</v>
      </c>
      <c r="C461" t="s">
        <v>50</v>
      </c>
      <c r="D461" t="s">
        <v>223</v>
      </c>
      <c r="E461" t="s">
        <v>100</v>
      </c>
      <c r="F461" t="s">
        <v>108</v>
      </c>
      <c r="G461" s="1">
        <v>45530</v>
      </c>
      <c r="H461" s="1">
        <v>45546</v>
      </c>
      <c r="I461">
        <f>YEAR((vw_maritime_trade_analysis[[#This Row],[Departure_Date]]))</f>
        <v>2024</v>
      </c>
      <c r="J461" t="str">
        <f>"Q"&amp;ROUNDUP(MONTH(vw_maritime_trade_analysis[[#This Row],[Departure_Date]])/3,0)</f>
        <v>Q3</v>
      </c>
      <c r="K461" t="str">
        <f>TEXT(vw_maritime_trade_analysis[[#This Row],[Departure_Date]],"mmmm")</f>
        <v>August</v>
      </c>
      <c r="L461">
        <v>17020634</v>
      </c>
      <c r="M461">
        <v>263241.125</v>
      </c>
      <c r="N461">
        <v>131635.84375</v>
      </c>
      <c r="O461">
        <v>14127.1298828125</v>
      </c>
      <c r="P461">
        <v>54805.5390625</v>
      </c>
      <c r="Q461">
        <v>1399018.125</v>
      </c>
      <c r="R461">
        <f t="shared" si="7"/>
        <v>8.2195417926265266E-2</v>
      </c>
    </row>
    <row r="462" spans="1:18" x14ac:dyDescent="0.25">
      <c r="A462" t="s">
        <v>1017</v>
      </c>
      <c r="B462" t="s">
        <v>65</v>
      </c>
      <c r="C462" t="s">
        <v>78</v>
      </c>
      <c r="D462" t="s">
        <v>315</v>
      </c>
      <c r="E462" t="s">
        <v>226</v>
      </c>
      <c r="F462" t="s">
        <v>154</v>
      </c>
      <c r="G462" s="1">
        <v>43871</v>
      </c>
      <c r="H462" s="1">
        <v>43900</v>
      </c>
      <c r="I462">
        <f>YEAR((vw_maritime_trade_analysis[[#This Row],[Departure_Date]]))</f>
        <v>2020</v>
      </c>
      <c r="J462" t="str">
        <f>"Q"&amp;ROUNDUP(MONTH(vw_maritime_trade_analysis[[#This Row],[Departure_Date]])/3,0)</f>
        <v>Q1</v>
      </c>
      <c r="K462" t="str">
        <f>TEXT(vw_maritime_trade_analysis[[#This Row],[Departure_Date]],"mmmm")</f>
        <v>February</v>
      </c>
      <c r="L462">
        <v>35608404</v>
      </c>
      <c r="M462">
        <v>1036947.1875</v>
      </c>
      <c r="N462">
        <v>65019.76953125</v>
      </c>
      <c r="O462">
        <v>52700.44140625</v>
      </c>
      <c r="P462">
        <v>39634.5703125</v>
      </c>
      <c r="Q462">
        <v>1983784.125</v>
      </c>
      <c r="R462">
        <f t="shared" si="7"/>
        <v>5.5711121593655252E-2</v>
      </c>
    </row>
    <row r="463" spans="1:18" x14ac:dyDescent="0.25">
      <c r="A463" t="s">
        <v>1019</v>
      </c>
      <c r="B463" t="s">
        <v>65</v>
      </c>
      <c r="C463" t="s">
        <v>50</v>
      </c>
      <c r="D463" t="s">
        <v>223</v>
      </c>
      <c r="E463" t="s">
        <v>184</v>
      </c>
      <c r="F463" t="s">
        <v>196</v>
      </c>
      <c r="G463" s="1">
        <v>45477</v>
      </c>
      <c r="H463" s="1">
        <v>45491</v>
      </c>
      <c r="I463">
        <f>YEAR((vw_maritime_trade_analysis[[#This Row],[Departure_Date]]))</f>
        <v>2024</v>
      </c>
      <c r="J463" t="str">
        <f>"Q"&amp;ROUNDUP(MONTH(vw_maritime_trade_analysis[[#This Row],[Departure_Date]])/3,0)</f>
        <v>Q3</v>
      </c>
      <c r="K463" t="str">
        <f>TEXT(vw_maritime_trade_analysis[[#This Row],[Departure_Date]],"mmmm")</f>
        <v>July</v>
      </c>
      <c r="L463">
        <v>48079584</v>
      </c>
      <c r="M463">
        <v>243205.109375</v>
      </c>
      <c r="N463">
        <v>207835.453125</v>
      </c>
      <c r="O463">
        <v>104813.4921875</v>
      </c>
      <c r="P463">
        <v>54955.58984375</v>
      </c>
      <c r="Q463">
        <v>2136157.25</v>
      </c>
      <c r="R463">
        <f t="shared" si="7"/>
        <v>4.4429611745392804E-2</v>
      </c>
    </row>
    <row r="464" spans="1:18" x14ac:dyDescent="0.25">
      <c r="A464" t="s">
        <v>1021</v>
      </c>
      <c r="B464" t="s">
        <v>65</v>
      </c>
      <c r="C464" t="s">
        <v>66</v>
      </c>
      <c r="D464" t="s">
        <v>245</v>
      </c>
      <c r="E464" t="s">
        <v>70</v>
      </c>
      <c r="F464" t="s">
        <v>154</v>
      </c>
      <c r="G464" s="1">
        <v>45487</v>
      </c>
      <c r="H464" s="1">
        <v>45505</v>
      </c>
      <c r="I464">
        <f>YEAR((vw_maritime_trade_analysis[[#This Row],[Departure_Date]]))</f>
        <v>2024</v>
      </c>
      <c r="J464" t="str">
        <f>"Q"&amp;ROUNDUP(MONTH(vw_maritime_trade_analysis[[#This Row],[Departure_Date]])/3,0)</f>
        <v>Q3</v>
      </c>
      <c r="K464" t="str">
        <f>TEXT(vw_maritime_trade_analysis[[#This Row],[Departure_Date]],"mmmm")</f>
        <v>July</v>
      </c>
      <c r="L464">
        <v>8422387</v>
      </c>
      <c r="M464">
        <v>184178.8125</v>
      </c>
      <c r="N464">
        <v>34892.4609375</v>
      </c>
      <c r="O464">
        <v>14149.6103515625</v>
      </c>
      <c r="P464">
        <v>2150.530029296875</v>
      </c>
      <c r="Q464">
        <v>524340.5</v>
      </c>
      <c r="R464">
        <f t="shared" si="7"/>
        <v>6.2255569590901012E-2</v>
      </c>
    </row>
    <row r="465" spans="1:18" x14ac:dyDescent="0.25">
      <c r="A465" t="s">
        <v>1023</v>
      </c>
      <c r="B465" t="s">
        <v>65</v>
      </c>
      <c r="C465" t="s">
        <v>50</v>
      </c>
      <c r="D465" t="s">
        <v>120</v>
      </c>
      <c r="E465" t="s">
        <v>128</v>
      </c>
      <c r="F465" t="s">
        <v>71</v>
      </c>
      <c r="G465" s="1">
        <v>45226</v>
      </c>
      <c r="H465" s="1">
        <v>45236</v>
      </c>
      <c r="I465">
        <f>YEAR((vw_maritime_trade_analysis[[#This Row],[Departure_Date]]))</f>
        <v>2023</v>
      </c>
      <c r="J465" t="str">
        <f>"Q"&amp;ROUNDUP(MONTH(vw_maritime_trade_analysis[[#This Row],[Departure_Date]])/3,0)</f>
        <v>Q4</v>
      </c>
      <c r="K465" t="str">
        <f>TEXT(vw_maritime_trade_analysis[[#This Row],[Departure_Date]],"mmmm")</f>
        <v>October</v>
      </c>
      <c r="L465">
        <v>22065334</v>
      </c>
      <c r="M465">
        <v>124737.578125</v>
      </c>
      <c r="N465">
        <v>74357.7109375</v>
      </c>
      <c r="O465">
        <v>52736.1484375</v>
      </c>
      <c r="P465">
        <v>0</v>
      </c>
      <c r="Q465">
        <v>1381484.75</v>
      </c>
      <c r="R465">
        <f t="shared" si="7"/>
        <v>6.2608830213039146E-2</v>
      </c>
    </row>
    <row r="466" spans="1:18" x14ac:dyDescent="0.25">
      <c r="A466" t="s">
        <v>1025</v>
      </c>
      <c r="B466" t="s">
        <v>49</v>
      </c>
      <c r="C466" t="s">
        <v>66</v>
      </c>
      <c r="D466" t="s">
        <v>391</v>
      </c>
      <c r="E466" t="s">
        <v>131</v>
      </c>
      <c r="F466" t="s">
        <v>128</v>
      </c>
      <c r="G466" s="1">
        <v>44341</v>
      </c>
      <c r="H466" s="1">
        <v>44362</v>
      </c>
      <c r="I466">
        <f>YEAR((vw_maritime_trade_analysis[[#This Row],[Departure_Date]]))</f>
        <v>2021</v>
      </c>
      <c r="J466" t="str">
        <f>"Q"&amp;ROUNDUP(MONTH(vw_maritime_trade_analysis[[#This Row],[Departure_Date]])/3,0)</f>
        <v>Q2</v>
      </c>
      <c r="K466" t="str">
        <f>TEXT(vw_maritime_trade_analysis[[#This Row],[Departure_Date]],"mmmm")</f>
        <v>May</v>
      </c>
      <c r="L466">
        <v>38261908</v>
      </c>
      <c r="M466">
        <v>332810.9375</v>
      </c>
      <c r="N466">
        <v>41645.96875</v>
      </c>
      <c r="O466">
        <v>81497.859375</v>
      </c>
      <c r="P466">
        <v>16070.33984375</v>
      </c>
      <c r="Q466">
        <v>3024004.5</v>
      </c>
      <c r="R466">
        <f t="shared" si="7"/>
        <v>7.9034336186266513E-2</v>
      </c>
    </row>
    <row r="467" spans="1:18" x14ac:dyDescent="0.25">
      <c r="A467" t="s">
        <v>1027</v>
      </c>
      <c r="B467" t="s">
        <v>65</v>
      </c>
      <c r="C467" t="s">
        <v>50</v>
      </c>
      <c r="D467" t="s">
        <v>139</v>
      </c>
      <c r="E467" t="s">
        <v>100</v>
      </c>
      <c r="F467" t="s">
        <v>140</v>
      </c>
      <c r="G467" s="1">
        <v>44404</v>
      </c>
      <c r="H467" s="1">
        <v>44421</v>
      </c>
      <c r="I467">
        <f>YEAR((vw_maritime_trade_analysis[[#This Row],[Departure_Date]]))</f>
        <v>2021</v>
      </c>
      <c r="J467" t="str">
        <f>"Q"&amp;ROUNDUP(MONTH(vw_maritime_trade_analysis[[#This Row],[Departure_Date]])/3,0)</f>
        <v>Q3</v>
      </c>
      <c r="K467" t="str">
        <f>TEXT(vw_maritime_trade_analysis[[#This Row],[Departure_Date]],"mmmm")</f>
        <v>July</v>
      </c>
      <c r="L467">
        <v>26013124</v>
      </c>
      <c r="M467">
        <v>231560.734375</v>
      </c>
      <c r="N467">
        <v>180791.703125</v>
      </c>
      <c r="O467">
        <v>45522.96875</v>
      </c>
      <c r="P467">
        <v>83641.7265625</v>
      </c>
      <c r="Q467">
        <v>1401402.625</v>
      </c>
      <c r="R467">
        <f t="shared" si="7"/>
        <v>5.3872907575422312E-2</v>
      </c>
    </row>
    <row r="468" spans="1:18" x14ac:dyDescent="0.25">
      <c r="A468" t="s">
        <v>1029</v>
      </c>
      <c r="B468" t="s">
        <v>65</v>
      </c>
      <c r="C468" t="s">
        <v>50</v>
      </c>
      <c r="D468" t="s">
        <v>145</v>
      </c>
      <c r="E468" t="s">
        <v>82</v>
      </c>
      <c r="F468" t="s">
        <v>154</v>
      </c>
      <c r="G468" s="1">
        <v>45781</v>
      </c>
      <c r="H468" s="1">
        <v>45792</v>
      </c>
      <c r="I468">
        <f>YEAR((vw_maritime_trade_analysis[[#This Row],[Departure_Date]]))</f>
        <v>2025</v>
      </c>
      <c r="J468" t="str">
        <f>"Q"&amp;ROUNDUP(MONTH(vw_maritime_trade_analysis[[#This Row],[Departure_Date]])/3,0)</f>
        <v>Q2</v>
      </c>
      <c r="K468" t="str">
        <f>TEXT(vw_maritime_trade_analysis[[#This Row],[Departure_Date]],"mmmm")</f>
        <v>May</v>
      </c>
      <c r="L468">
        <v>27278004</v>
      </c>
      <c r="M468">
        <v>122572.1328125</v>
      </c>
      <c r="N468">
        <v>42625.94921875</v>
      </c>
      <c r="O468">
        <v>64648.87109375</v>
      </c>
      <c r="P468">
        <v>24263.80078125</v>
      </c>
      <c r="Q468">
        <v>1646050.25</v>
      </c>
      <c r="R468">
        <f t="shared" si="7"/>
        <v>6.0343500572842497E-2</v>
      </c>
    </row>
    <row r="469" spans="1:18" x14ac:dyDescent="0.25">
      <c r="A469" t="s">
        <v>1030</v>
      </c>
      <c r="B469" t="s">
        <v>65</v>
      </c>
      <c r="C469" t="s">
        <v>78</v>
      </c>
      <c r="D469" t="s">
        <v>158</v>
      </c>
      <c r="E469" t="s">
        <v>56</v>
      </c>
      <c r="F469" t="s">
        <v>127</v>
      </c>
      <c r="G469" s="1">
        <v>45538</v>
      </c>
      <c r="H469" s="1">
        <v>45550</v>
      </c>
      <c r="I469">
        <f>YEAR((vw_maritime_trade_analysis[[#This Row],[Departure_Date]]))</f>
        <v>2024</v>
      </c>
      <c r="J469" t="str">
        <f>"Q"&amp;ROUNDUP(MONTH(vw_maritime_trade_analysis[[#This Row],[Departure_Date]])/3,0)</f>
        <v>Q3</v>
      </c>
      <c r="K469" t="str">
        <f>TEXT(vw_maritime_trade_analysis[[#This Row],[Departure_Date]],"mmmm")</f>
        <v>September</v>
      </c>
      <c r="L469">
        <v>12213702</v>
      </c>
      <c r="M469">
        <v>260206.34375</v>
      </c>
      <c r="N469">
        <v>120375.84375</v>
      </c>
      <c r="O469">
        <v>11847.2900390625</v>
      </c>
      <c r="P469">
        <v>0</v>
      </c>
      <c r="Q469">
        <v>1168197.5</v>
      </c>
      <c r="R469">
        <f t="shared" si="7"/>
        <v>9.5646471479327075E-2</v>
      </c>
    </row>
    <row r="470" spans="1:18" x14ac:dyDescent="0.25">
      <c r="A470" t="s">
        <v>1031</v>
      </c>
      <c r="B470" t="s">
        <v>49</v>
      </c>
      <c r="C470" t="s">
        <v>50</v>
      </c>
      <c r="D470" t="s">
        <v>223</v>
      </c>
      <c r="E470" t="s">
        <v>230</v>
      </c>
      <c r="F470" t="s">
        <v>92</v>
      </c>
      <c r="G470" s="1">
        <v>45343</v>
      </c>
      <c r="H470" s="1">
        <v>45351</v>
      </c>
      <c r="I470">
        <f>YEAR((vw_maritime_trade_analysis[[#This Row],[Departure_Date]]))</f>
        <v>2024</v>
      </c>
      <c r="J470" t="str">
        <f>"Q"&amp;ROUNDUP(MONTH(vw_maritime_trade_analysis[[#This Row],[Departure_Date]])/3,0)</f>
        <v>Q1</v>
      </c>
      <c r="K470" t="str">
        <f>TEXT(vw_maritime_trade_analysis[[#This Row],[Departure_Date]],"mmmm")</f>
        <v>February</v>
      </c>
      <c r="L470">
        <v>125973360</v>
      </c>
      <c r="M470">
        <v>118984.9765625</v>
      </c>
      <c r="N470">
        <v>129822.15625</v>
      </c>
      <c r="O470">
        <v>71804.8203125</v>
      </c>
      <c r="P470">
        <v>0</v>
      </c>
      <c r="Q470">
        <v>3328616.25</v>
      </c>
      <c r="R470">
        <f t="shared" si="7"/>
        <v>2.6423175900047439E-2</v>
      </c>
    </row>
    <row r="471" spans="1:18" x14ac:dyDescent="0.25">
      <c r="A471" t="s">
        <v>1033</v>
      </c>
      <c r="B471" t="s">
        <v>49</v>
      </c>
      <c r="C471" t="s">
        <v>112</v>
      </c>
      <c r="D471" t="s">
        <v>343</v>
      </c>
      <c r="E471" t="s">
        <v>164</v>
      </c>
      <c r="F471" t="s">
        <v>92</v>
      </c>
      <c r="G471" s="1">
        <v>44416</v>
      </c>
      <c r="H471" s="1">
        <v>44427</v>
      </c>
      <c r="I471">
        <f>YEAR((vw_maritime_trade_analysis[[#This Row],[Departure_Date]]))</f>
        <v>2021</v>
      </c>
      <c r="J471" t="str">
        <f>"Q"&amp;ROUNDUP(MONTH(vw_maritime_trade_analysis[[#This Row],[Departure_Date]])/3,0)</f>
        <v>Q3</v>
      </c>
      <c r="K471" t="str">
        <f>TEXT(vw_maritime_trade_analysis[[#This Row],[Departure_Date]],"mmmm")</f>
        <v>August</v>
      </c>
      <c r="L471">
        <v>53263648</v>
      </c>
      <c r="M471">
        <v>296643.5625</v>
      </c>
      <c r="N471">
        <v>62036.23828125</v>
      </c>
      <c r="O471">
        <v>147007.671875</v>
      </c>
      <c r="P471">
        <v>33257.828125</v>
      </c>
      <c r="Q471">
        <v>1548386.5</v>
      </c>
      <c r="R471">
        <f t="shared" si="7"/>
        <v>2.9070230037567084E-2</v>
      </c>
    </row>
    <row r="472" spans="1:18" x14ac:dyDescent="0.25">
      <c r="A472" t="s">
        <v>1034</v>
      </c>
      <c r="B472" t="s">
        <v>65</v>
      </c>
      <c r="C472" t="s">
        <v>66</v>
      </c>
      <c r="D472" t="s">
        <v>251</v>
      </c>
      <c r="E472" t="s">
        <v>56</v>
      </c>
      <c r="F472" t="s">
        <v>108</v>
      </c>
      <c r="G472" s="1">
        <v>45376</v>
      </c>
      <c r="H472" s="1">
        <v>45403</v>
      </c>
      <c r="I472">
        <f>YEAR((vw_maritime_trade_analysis[[#This Row],[Departure_Date]]))</f>
        <v>2024</v>
      </c>
      <c r="J472" t="str">
        <f>"Q"&amp;ROUNDUP(MONTH(vw_maritime_trade_analysis[[#This Row],[Departure_Date]])/3,0)</f>
        <v>Q1</v>
      </c>
      <c r="K472" t="str">
        <f>TEXT(vw_maritime_trade_analysis[[#This Row],[Departure_Date]],"mmmm")</f>
        <v>March</v>
      </c>
      <c r="L472">
        <v>13974531</v>
      </c>
      <c r="M472">
        <v>543123.75</v>
      </c>
      <c r="N472">
        <v>197801.265625</v>
      </c>
      <c r="O472">
        <v>30464.48046875</v>
      </c>
      <c r="P472">
        <v>0</v>
      </c>
      <c r="Q472">
        <v>3882867.25</v>
      </c>
      <c r="R472">
        <f t="shared" si="7"/>
        <v>0.27785313510700288</v>
      </c>
    </row>
    <row r="473" spans="1:18" x14ac:dyDescent="0.25">
      <c r="A473" t="s">
        <v>1036</v>
      </c>
      <c r="B473" t="s">
        <v>65</v>
      </c>
      <c r="C473" t="s">
        <v>66</v>
      </c>
      <c r="D473" t="s">
        <v>245</v>
      </c>
      <c r="E473" t="s">
        <v>128</v>
      </c>
      <c r="F473" t="s">
        <v>204</v>
      </c>
      <c r="G473" s="1">
        <v>45450</v>
      </c>
      <c r="H473" s="1">
        <v>45472</v>
      </c>
      <c r="I473">
        <f>YEAR((vw_maritime_trade_analysis[[#This Row],[Departure_Date]]))</f>
        <v>2024</v>
      </c>
      <c r="J473" t="str">
        <f>"Q"&amp;ROUNDUP(MONTH(vw_maritime_trade_analysis[[#This Row],[Departure_Date]])/3,0)</f>
        <v>Q2</v>
      </c>
      <c r="K473" t="str">
        <f>TEXT(vw_maritime_trade_analysis[[#This Row],[Departure_Date]],"mmmm")</f>
        <v>June</v>
      </c>
      <c r="L473">
        <v>11112576</v>
      </c>
      <c r="M473">
        <v>410741.4375</v>
      </c>
      <c r="N473">
        <v>27557.130859375</v>
      </c>
      <c r="O473">
        <v>30448.4609375</v>
      </c>
      <c r="P473">
        <v>16656.9296875</v>
      </c>
      <c r="Q473">
        <v>834794.375</v>
      </c>
      <c r="R473">
        <f t="shared" si="7"/>
        <v>7.5121589719611373E-2</v>
      </c>
    </row>
    <row r="474" spans="1:18" x14ac:dyDescent="0.25">
      <c r="A474" t="s">
        <v>1037</v>
      </c>
      <c r="B474" t="s">
        <v>49</v>
      </c>
      <c r="C474" t="s">
        <v>50</v>
      </c>
      <c r="D474" t="s">
        <v>51</v>
      </c>
      <c r="E474" t="s">
        <v>164</v>
      </c>
      <c r="F474" t="s">
        <v>100</v>
      </c>
      <c r="G474" s="1">
        <v>46050</v>
      </c>
      <c r="H474" s="1">
        <v>46056</v>
      </c>
      <c r="I474">
        <f>YEAR((vw_maritime_trade_analysis[[#This Row],[Departure_Date]]))</f>
        <v>2026</v>
      </c>
      <c r="J474" t="str">
        <f>"Q"&amp;ROUNDUP(MONTH(vw_maritime_trade_analysis[[#This Row],[Departure_Date]])/3,0)</f>
        <v>Q1</v>
      </c>
      <c r="K474" t="str">
        <f>TEXT(vw_maritime_trade_analysis[[#This Row],[Departure_Date]],"mmmm")</f>
        <v>January</v>
      </c>
      <c r="L474">
        <v>10106431</v>
      </c>
      <c r="M474">
        <v>55737.8203125</v>
      </c>
      <c r="N474">
        <v>234958.625</v>
      </c>
      <c r="O474">
        <v>15867.099609375</v>
      </c>
      <c r="P474">
        <v>0</v>
      </c>
      <c r="Q474">
        <v>5420099</v>
      </c>
      <c r="R474">
        <f t="shared" si="7"/>
        <v>0.53630198435036069</v>
      </c>
    </row>
    <row r="475" spans="1:18" x14ac:dyDescent="0.25">
      <c r="A475" t="s">
        <v>1038</v>
      </c>
      <c r="B475" t="s">
        <v>49</v>
      </c>
      <c r="C475" t="s">
        <v>66</v>
      </c>
      <c r="D475" t="s">
        <v>245</v>
      </c>
      <c r="E475" t="s">
        <v>257</v>
      </c>
      <c r="F475" t="s">
        <v>92</v>
      </c>
      <c r="G475" s="1">
        <v>46016</v>
      </c>
      <c r="H475" s="1">
        <v>46047</v>
      </c>
      <c r="I475">
        <f>YEAR((vw_maritime_trade_analysis[[#This Row],[Departure_Date]]))</f>
        <v>2025</v>
      </c>
      <c r="J475" t="str">
        <f>"Q"&amp;ROUNDUP(MONTH(vw_maritime_trade_analysis[[#This Row],[Departure_Date]])/3,0)</f>
        <v>Q4</v>
      </c>
      <c r="K475" t="str">
        <f>TEXT(vw_maritime_trade_analysis[[#This Row],[Departure_Date]],"mmmm")</f>
        <v>December</v>
      </c>
      <c r="L475">
        <v>12581644</v>
      </c>
      <c r="M475">
        <v>832124.1875</v>
      </c>
      <c r="N475">
        <v>101186.7421875</v>
      </c>
      <c r="O475">
        <v>22395.330078125</v>
      </c>
      <c r="P475">
        <v>44642.7890625</v>
      </c>
      <c r="Q475">
        <v>1354327.125</v>
      </c>
      <c r="R475">
        <f t="shared" si="7"/>
        <v>0.10764309695934808</v>
      </c>
    </row>
    <row r="476" spans="1:18" x14ac:dyDescent="0.25">
      <c r="A476" t="s">
        <v>1039</v>
      </c>
      <c r="B476" t="s">
        <v>49</v>
      </c>
      <c r="C476" t="s">
        <v>112</v>
      </c>
      <c r="D476" t="s">
        <v>199</v>
      </c>
      <c r="E476" t="s">
        <v>174</v>
      </c>
      <c r="F476" t="s">
        <v>70</v>
      </c>
      <c r="G476" s="1">
        <v>44237</v>
      </c>
      <c r="H476" s="1">
        <v>44261</v>
      </c>
      <c r="I476">
        <f>YEAR((vw_maritime_trade_analysis[[#This Row],[Departure_Date]]))</f>
        <v>2021</v>
      </c>
      <c r="J476" t="str">
        <f>"Q"&amp;ROUNDUP(MONTH(vw_maritime_trade_analysis[[#This Row],[Departure_Date]])/3,0)</f>
        <v>Q1</v>
      </c>
      <c r="K476" t="str">
        <f>TEXT(vw_maritime_trade_analysis[[#This Row],[Departure_Date]],"mmmm")</f>
        <v>February</v>
      </c>
      <c r="L476">
        <v>16810292</v>
      </c>
      <c r="M476">
        <v>345206.4375</v>
      </c>
      <c r="N476">
        <v>37589.578125</v>
      </c>
      <c r="O476">
        <v>40344.69921875</v>
      </c>
      <c r="P476">
        <v>36231.1015625</v>
      </c>
      <c r="Q476">
        <v>1013646.9375</v>
      </c>
      <c r="R476">
        <f t="shared" si="7"/>
        <v>6.0299186801752162E-2</v>
      </c>
    </row>
    <row r="477" spans="1:18" x14ac:dyDescent="0.25">
      <c r="A477" t="s">
        <v>1040</v>
      </c>
      <c r="B477" t="s">
        <v>49</v>
      </c>
      <c r="C477" t="s">
        <v>50</v>
      </c>
      <c r="D477" t="s">
        <v>51</v>
      </c>
      <c r="E477" t="s">
        <v>257</v>
      </c>
      <c r="F477" t="s">
        <v>56</v>
      </c>
      <c r="G477" s="1">
        <v>45428</v>
      </c>
      <c r="H477" s="1">
        <v>45436</v>
      </c>
      <c r="I477">
        <f>YEAR((vw_maritime_trade_analysis[[#This Row],[Departure_Date]]))</f>
        <v>2024</v>
      </c>
      <c r="J477" t="str">
        <f>"Q"&amp;ROUNDUP(MONTH(vw_maritime_trade_analysis[[#This Row],[Departure_Date]])/3,0)</f>
        <v>Q2</v>
      </c>
      <c r="K477" t="str">
        <f>TEXT(vw_maritime_trade_analysis[[#This Row],[Departure_Date]],"mmmm")</f>
        <v>May</v>
      </c>
      <c r="L477">
        <v>3766815.25</v>
      </c>
      <c r="M477">
        <v>83742.5390625</v>
      </c>
      <c r="N477">
        <v>85789.3515625</v>
      </c>
      <c r="O477">
        <v>3653.81005859375</v>
      </c>
      <c r="P477">
        <v>6153.47021484375</v>
      </c>
      <c r="Q477">
        <v>1752081.625</v>
      </c>
      <c r="R477">
        <f t="shared" si="7"/>
        <v>0.46513606553971554</v>
      </c>
    </row>
    <row r="478" spans="1:18" x14ac:dyDescent="0.25">
      <c r="A478" t="s">
        <v>1042</v>
      </c>
      <c r="B478" t="s">
        <v>49</v>
      </c>
      <c r="C478" t="s">
        <v>112</v>
      </c>
      <c r="D478" t="s">
        <v>113</v>
      </c>
      <c r="E478" t="s">
        <v>204</v>
      </c>
      <c r="F478" t="s">
        <v>92</v>
      </c>
      <c r="G478" s="1">
        <v>44079</v>
      </c>
      <c r="H478" s="1">
        <v>44096</v>
      </c>
      <c r="I478">
        <f>YEAR((vw_maritime_trade_analysis[[#This Row],[Departure_Date]]))</f>
        <v>2020</v>
      </c>
      <c r="J478" t="str">
        <f>"Q"&amp;ROUNDUP(MONTH(vw_maritime_trade_analysis[[#This Row],[Departure_Date]])/3,0)</f>
        <v>Q3</v>
      </c>
      <c r="K478" t="str">
        <f>TEXT(vw_maritime_trade_analysis[[#This Row],[Departure_Date]],"mmmm")</f>
        <v>September</v>
      </c>
      <c r="L478">
        <v>2793646.25</v>
      </c>
      <c r="M478">
        <v>410305.46875</v>
      </c>
      <c r="N478">
        <v>224577.75</v>
      </c>
      <c r="O478">
        <v>4553.64013671875</v>
      </c>
      <c r="P478">
        <v>12442.0498046875</v>
      </c>
      <c r="Q478">
        <v>843221</v>
      </c>
      <c r="R478">
        <f t="shared" si="7"/>
        <v>0.30183528068380167</v>
      </c>
    </row>
    <row r="479" spans="1:18" x14ac:dyDescent="0.25">
      <c r="A479" t="s">
        <v>1044</v>
      </c>
      <c r="B479" t="s">
        <v>49</v>
      </c>
      <c r="C479" t="s">
        <v>50</v>
      </c>
      <c r="D479" t="s">
        <v>145</v>
      </c>
      <c r="E479" t="s">
        <v>154</v>
      </c>
      <c r="F479" t="s">
        <v>100</v>
      </c>
      <c r="G479" s="1">
        <v>45497</v>
      </c>
      <c r="H479" s="1">
        <v>45516</v>
      </c>
      <c r="I479">
        <f>YEAR((vw_maritime_trade_analysis[[#This Row],[Departure_Date]]))</f>
        <v>2024</v>
      </c>
      <c r="J479" t="str">
        <f>"Q"&amp;ROUNDUP(MONTH(vw_maritime_trade_analysis[[#This Row],[Departure_Date]])/3,0)</f>
        <v>Q3</v>
      </c>
      <c r="K479" t="str">
        <f>TEXT(vw_maritime_trade_analysis[[#This Row],[Departure_Date]],"mmmm")</f>
        <v>July</v>
      </c>
      <c r="L479">
        <v>30720996</v>
      </c>
      <c r="M479">
        <v>547327.0625</v>
      </c>
      <c r="N479">
        <v>21049.470703125</v>
      </c>
      <c r="O479">
        <v>96463.9296875</v>
      </c>
      <c r="P479">
        <v>0</v>
      </c>
      <c r="Q479">
        <v>1960126</v>
      </c>
      <c r="R479">
        <f t="shared" si="7"/>
        <v>6.3804116246751891E-2</v>
      </c>
    </row>
    <row r="480" spans="1:18" x14ac:dyDescent="0.25">
      <c r="A480" t="s">
        <v>1046</v>
      </c>
      <c r="B480" t="s">
        <v>65</v>
      </c>
      <c r="C480" t="s">
        <v>50</v>
      </c>
      <c r="D480" t="s">
        <v>183</v>
      </c>
      <c r="E480" t="s">
        <v>128</v>
      </c>
      <c r="F480" t="s">
        <v>146</v>
      </c>
      <c r="G480" s="1">
        <v>44516</v>
      </c>
      <c r="H480" s="1">
        <v>44521</v>
      </c>
      <c r="I480">
        <f>YEAR((vw_maritime_trade_analysis[[#This Row],[Departure_Date]]))</f>
        <v>2021</v>
      </c>
      <c r="J480" t="str">
        <f>"Q"&amp;ROUNDUP(MONTH(vw_maritime_trade_analysis[[#This Row],[Departure_Date]])/3,0)</f>
        <v>Q4</v>
      </c>
      <c r="K480" t="str">
        <f>TEXT(vw_maritime_trade_analysis[[#This Row],[Departure_Date]],"mmmm")</f>
        <v>November</v>
      </c>
      <c r="L480">
        <v>25922148</v>
      </c>
      <c r="M480">
        <v>74156.1796875</v>
      </c>
      <c r="N480">
        <v>143999.140625</v>
      </c>
      <c r="O480">
        <v>33439.5703125</v>
      </c>
      <c r="P480">
        <v>0</v>
      </c>
      <c r="Q480">
        <v>2904599.5</v>
      </c>
      <c r="R480">
        <f t="shared" si="7"/>
        <v>0.11205088019711947</v>
      </c>
    </row>
    <row r="481" spans="1:18" x14ac:dyDescent="0.25">
      <c r="A481" t="s">
        <v>1047</v>
      </c>
      <c r="B481" t="s">
        <v>49</v>
      </c>
      <c r="C481" t="s">
        <v>50</v>
      </c>
      <c r="D481" t="s">
        <v>51</v>
      </c>
      <c r="E481" t="s">
        <v>140</v>
      </c>
      <c r="F481" t="s">
        <v>56</v>
      </c>
      <c r="G481" s="1">
        <v>44198</v>
      </c>
      <c r="H481" s="1">
        <v>44215</v>
      </c>
      <c r="I481">
        <f>YEAR((vw_maritime_trade_analysis[[#This Row],[Departure_Date]]))</f>
        <v>2021</v>
      </c>
      <c r="J481" t="str">
        <f>"Q"&amp;ROUNDUP(MONTH(vw_maritime_trade_analysis[[#This Row],[Departure_Date]])/3,0)</f>
        <v>Q1</v>
      </c>
      <c r="K481" t="str">
        <f>TEXT(vw_maritime_trade_analysis[[#This Row],[Departure_Date]],"mmmm")</f>
        <v>January</v>
      </c>
      <c r="L481">
        <v>4367834.5</v>
      </c>
      <c r="M481">
        <v>310382.15625</v>
      </c>
      <c r="N481">
        <v>215823.640625</v>
      </c>
      <c r="O481">
        <v>5197.72021484375</v>
      </c>
      <c r="P481">
        <v>0</v>
      </c>
      <c r="Q481">
        <v>1408127</v>
      </c>
      <c r="R481">
        <f t="shared" si="7"/>
        <v>0.32238561236695207</v>
      </c>
    </row>
    <row r="482" spans="1:18" x14ac:dyDescent="0.25">
      <c r="A482" t="s">
        <v>1048</v>
      </c>
      <c r="B482" t="s">
        <v>65</v>
      </c>
      <c r="C482" t="s">
        <v>112</v>
      </c>
      <c r="D482" t="s">
        <v>343</v>
      </c>
      <c r="E482" t="s">
        <v>100</v>
      </c>
      <c r="F482" t="s">
        <v>204</v>
      </c>
      <c r="G482" s="1">
        <v>45148</v>
      </c>
      <c r="H482" s="1">
        <v>45165</v>
      </c>
      <c r="I482">
        <f>YEAR((vw_maritime_trade_analysis[[#This Row],[Departure_Date]]))</f>
        <v>2023</v>
      </c>
      <c r="J482" t="str">
        <f>"Q"&amp;ROUNDUP(MONTH(vw_maritime_trade_analysis[[#This Row],[Departure_Date]])/3,0)</f>
        <v>Q3</v>
      </c>
      <c r="K482" t="str">
        <f>TEXT(vw_maritime_trade_analysis[[#This Row],[Departure_Date]],"mmmm")</f>
        <v>August</v>
      </c>
      <c r="L482">
        <v>47771836</v>
      </c>
      <c r="M482">
        <v>351768.125</v>
      </c>
      <c r="N482">
        <v>111785.2890625</v>
      </c>
      <c r="O482">
        <v>83123</v>
      </c>
      <c r="Q482">
        <v>2916050.75</v>
      </c>
      <c r="R482">
        <f t="shared" si="7"/>
        <v>6.1041211604259883E-2</v>
      </c>
    </row>
    <row r="483" spans="1:18" x14ac:dyDescent="0.25">
      <c r="A483" t="s">
        <v>1050</v>
      </c>
      <c r="B483" t="s">
        <v>65</v>
      </c>
      <c r="C483" t="s">
        <v>50</v>
      </c>
      <c r="D483" t="s">
        <v>145</v>
      </c>
      <c r="E483" t="s">
        <v>226</v>
      </c>
      <c r="F483" t="s">
        <v>83</v>
      </c>
      <c r="G483" s="1">
        <v>45439</v>
      </c>
      <c r="H483" s="1">
        <v>45446</v>
      </c>
      <c r="I483">
        <f>YEAR((vw_maritime_trade_analysis[[#This Row],[Departure_Date]]))</f>
        <v>2024</v>
      </c>
      <c r="J483" t="str">
        <f>"Q"&amp;ROUNDUP(MONTH(vw_maritime_trade_analysis[[#This Row],[Departure_Date]])/3,0)</f>
        <v>Q2</v>
      </c>
      <c r="K483" t="str">
        <f>TEXT(vw_maritime_trade_analysis[[#This Row],[Departure_Date]],"mmmm")</f>
        <v>May</v>
      </c>
      <c r="L483">
        <v>80586552</v>
      </c>
      <c r="M483">
        <v>49124.5703125</v>
      </c>
      <c r="N483">
        <v>219238.28125</v>
      </c>
      <c r="O483">
        <v>241759.640625</v>
      </c>
      <c r="P483">
        <v>72368.3125</v>
      </c>
      <c r="Q483">
        <v>4008825.25</v>
      </c>
      <c r="R483">
        <f t="shared" si="7"/>
        <v>4.9745585963275857E-2</v>
      </c>
    </row>
    <row r="484" spans="1:18" x14ac:dyDescent="0.25">
      <c r="A484" t="s">
        <v>1052</v>
      </c>
      <c r="B484" t="s">
        <v>65</v>
      </c>
      <c r="C484" t="s">
        <v>50</v>
      </c>
      <c r="D484" t="s">
        <v>51</v>
      </c>
      <c r="E484" t="s">
        <v>128</v>
      </c>
      <c r="F484" t="s">
        <v>55</v>
      </c>
      <c r="G484" s="1">
        <v>44621</v>
      </c>
      <c r="H484" s="1">
        <v>44640</v>
      </c>
      <c r="I484">
        <f>YEAR((vw_maritime_trade_analysis[[#This Row],[Departure_Date]]))</f>
        <v>2022</v>
      </c>
      <c r="J484" t="str">
        <f>"Q"&amp;ROUNDUP(MONTH(vw_maritime_trade_analysis[[#This Row],[Departure_Date]])/3,0)</f>
        <v>Q1</v>
      </c>
      <c r="K484" t="str">
        <f>TEXT(vw_maritime_trade_analysis[[#This Row],[Departure_Date]],"mmmm")</f>
        <v>March</v>
      </c>
      <c r="L484">
        <v>6999070.5</v>
      </c>
      <c r="M484">
        <v>438006.25</v>
      </c>
      <c r="N484">
        <v>131478.671875</v>
      </c>
      <c r="O484">
        <v>16657.7890625</v>
      </c>
      <c r="P484">
        <v>0</v>
      </c>
      <c r="Q484">
        <v>2685629.25</v>
      </c>
      <c r="R484">
        <f t="shared" si="7"/>
        <v>0.38371227293681354</v>
      </c>
    </row>
    <row r="485" spans="1:18" x14ac:dyDescent="0.25">
      <c r="A485" t="s">
        <v>1054</v>
      </c>
      <c r="B485" t="s">
        <v>65</v>
      </c>
      <c r="C485" t="s">
        <v>50</v>
      </c>
      <c r="D485" t="s">
        <v>120</v>
      </c>
      <c r="E485" t="s">
        <v>82</v>
      </c>
      <c r="F485" t="s">
        <v>230</v>
      </c>
      <c r="G485" s="1">
        <v>43981</v>
      </c>
      <c r="H485" s="1">
        <v>43994</v>
      </c>
      <c r="I485">
        <f>YEAR((vw_maritime_trade_analysis[[#This Row],[Departure_Date]]))</f>
        <v>2020</v>
      </c>
      <c r="J485" t="str">
        <f>"Q"&amp;ROUNDUP(MONTH(vw_maritime_trade_analysis[[#This Row],[Departure_Date]])/3,0)</f>
        <v>Q2</v>
      </c>
      <c r="K485" t="str">
        <f>TEXT(vw_maritime_trade_analysis[[#This Row],[Departure_Date]],"mmmm")</f>
        <v>May</v>
      </c>
      <c r="L485">
        <v>10939316</v>
      </c>
      <c r="M485">
        <v>118887.7578125</v>
      </c>
      <c r="N485">
        <v>22518.69921875</v>
      </c>
      <c r="O485">
        <v>26691.9296875</v>
      </c>
      <c r="P485">
        <v>0</v>
      </c>
      <c r="Q485">
        <v>1014836.5</v>
      </c>
      <c r="R485">
        <f t="shared" si="7"/>
        <v>9.2769648486249051E-2</v>
      </c>
    </row>
    <row r="486" spans="1:18" x14ac:dyDescent="0.25">
      <c r="A486" t="s">
        <v>1056</v>
      </c>
      <c r="B486" t="s">
        <v>49</v>
      </c>
      <c r="C486" t="s">
        <v>66</v>
      </c>
      <c r="D486" t="s">
        <v>67</v>
      </c>
      <c r="E486" t="s">
        <v>154</v>
      </c>
      <c r="F486" t="s">
        <v>56</v>
      </c>
      <c r="G486" s="1">
        <v>44356</v>
      </c>
      <c r="H486" s="1">
        <v>44386</v>
      </c>
      <c r="I486">
        <f>YEAR((vw_maritime_trade_analysis[[#This Row],[Departure_Date]]))</f>
        <v>2021</v>
      </c>
      <c r="J486" t="str">
        <f>"Q"&amp;ROUNDUP(MONTH(vw_maritime_trade_analysis[[#This Row],[Departure_Date]])/3,0)</f>
        <v>Q2</v>
      </c>
      <c r="K486" t="str">
        <f>TEXT(vw_maritime_trade_analysis[[#This Row],[Departure_Date]],"mmmm")</f>
        <v>June</v>
      </c>
      <c r="L486">
        <v>3604903</v>
      </c>
      <c r="M486">
        <v>470523.59375</v>
      </c>
      <c r="N486">
        <v>64361.12109375</v>
      </c>
      <c r="O486">
        <v>10994.9501953125</v>
      </c>
      <c r="P486">
        <v>0</v>
      </c>
      <c r="Q486">
        <v>923571.875</v>
      </c>
      <c r="R486">
        <f t="shared" si="7"/>
        <v>0.25619881450346932</v>
      </c>
    </row>
    <row r="487" spans="1:18" x14ac:dyDescent="0.25">
      <c r="A487" t="s">
        <v>1058</v>
      </c>
      <c r="B487" t="s">
        <v>49</v>
      </c>
      <c r="C487" t="s">
        <v>112</v>
      </c>
      <c r="D487" t="s">
        <v>343</v>
      </c>
      <c r="E487" t="s">
        <v>121</v>
      </c>
      <c r="F487" t="s">
        <v>92</v>
      </c>
      <c r="G487" s="1">
        <v>44043</v>
      </c>
      <c r="H487" s="1">
        <v>44060</v>
      </c>
      <c r="I487">
        <f>YEAR((vw_maritime_trade_analysis[[#This Row],[Departure_Date]]))</f>
        <v>2020</v>
      </c>
      <c r="J487" t="str">
        <f>"Q"&amp;ROUNDUP(MONTH(vw_maritime_trade_analysis[[#This Row],[Departure_Date]])/3,0)</f>
        <v>Q3</v>
      </c>
      <c r="K487" t="str">
        <f>TEXT(vw_maritime_trade_analysis[[#This Row],[Departure_Date]],"mmmm")</f>
        <v>July</v>
      </c>
      <c r="L487">
        <v>38199648</v>
      </c>
      <c r="M487">
        <v>229411.265625</v>
      </c>
      <c r="N487">
        <v>203736.28125</v>
      </c>
      <c r="O487">
        <v>119946.8984375</v>
      </c>
      <c r="P487">
        <v>0</v>
      </c>
      <c r="Q487">
        <v>2929138.25</v>
      </c>
      <c r="R487">
        <f t="shared" si="7"/>
        <v>7.6679718357614182E-2</v>
      </c>
    </row>
    <row r="488" spans="1:18" x14ac:dyDescent="0.25">
      <c r="A488" t="s">
        <v>1060</v>
      </c>
      <c r="B488" t="s">
        <v>65</v>
      </c>
      <c r="C488" t="s">
        <v>78</v>
      </c>
      <c r="D488" t="s">
        <v>158</v>
      </c>
      <c r="E488" t="s">
        <v>184</v>
      </c>
      <c r="F488" t="s">
        <v>154</v>
      </c>
      <c r="G488" s="1">
        <v>45436</v>
      </c>
      <c r="H488" s="1">
        <v>45449</v>
      </c>
      <c r="I488">
        <f>YEAR((vw_maritime_trade_analysis[[#This Row],[Departure_Date]]))</f>
        <v>2024</v>
      </c>
      <c r="J488" t="str">
        <f>"Q"&amp;ROUNDUP(MONTH(vw_maritime_trade_analysis[[#This Row],[Departure_Date]])/3,0)</f>
        <v>Q2</v>
      </c>
      <c r="K488" t="str">
        <f>TEXT(vw_maritime_trade_analysis[[#This Row],[Departure_Date]],"mmmm")</f>
        <v>May</v>
      </c>
      <c r="L488">
        <v>13730643</v>
      </c>
      <c r="M488">
        <v>191942.015625</v>
      </c>
      <c r="N488">
        <v>41734.05859375</v>
      </c>
      <c r="O488">
        <v>42427.69140625</v>
      </c>
      <c r="P488">
        <v>87123.0234375</v>
      </c>
      <c r="Q488">
        <v>665369.5625</v>
      </c>
      <c r="R488">
        <f t="shared" si="7"/>
        <v>4.8458732959556231E-2</v>
      </c>
    </row>
    <row r="489" spans="1:18" x14ac:dyDescent="0.25">
      <c r="A489" t="s">
        <v>1061</v>
      </c>
      <c r="B489" t="s">
        <v>49</v>
      </c>
      <c r="C489" t="s">
        <v>50</v>
      </c>
      <c r="D489" t="s">
        <v>120</v>
      </c>
      <c r="E489" t="s">
        <v>71</v>
      </c>
      <c r="F489" t="s">
        <v>184</v>
      </c>
      <c r="G489" s="1">
        <v>45796</v>
      </c>
      <c r="H489" s="1">
        <v>45814</v>
      </c>
      <c r="I489">
        <f>YEAR((vw_maritime_trade_analysis[[#This Row],[Departure_Date]]))</f>
        <v>2025</v>
      </c>
      <c r="J489" t="str">
        <f>"Q"&amp;ROUNDUP(MONTH(vw_maritime_trade_analysis[[#This Row],[Departure_Date]])/3,0)</f>
        <v>Q2</v>
      </c>
      <c r="K489" t="str">
        <f>TEXT(vw_maritime_trade_analysis[[#This Row],[Departure_Date]],"mmmm")</f>
        <v>May</v>
      </c>
      <c r="L489">
        <v>32959832</v>
      </c>
      <c r="M489">
        <v>221298.203125</v>
      </c>
      <c r="N489">
        <v>43643.9609375</v>
      </c>
      <c r="O489">
        <v>105471.4609375</v>
      </c>
      <c r="P489">
        <v>0</v>
      </c>
      <c r="Q489">
        <v>2101203.5</v>
      </c>
      <c r="R489">
        <f t="shared" si="7"/>
        <v>6.3750431130838295E-2</v>
      </c>
    </row>
    <row r="490" spans="1:18" x14ac:dyDescent="0.25">
      <c r="A490" t="s">
        <v>1063</v>
      </c>
      <c r="B490" t="s">
        <v>49</v>
      </c>
      <c r="C490" t="s">
        <v>66</v>
      </c>
      <c r="D490" t="s">
        <v>245</v>
      </c>
      <c r="E490" t="s">
        <v>140</v>
      </c>
      <c r="F490" t="s">
        <v>226</v>
      </c>
      <c r="G490" s="1">
        <v>45659</v>
      </c>
      <c r="H490" s="1">
        <v>45689</v>
      </c>
      <c r="I490">
        <f>YEAR((vw_maritime_trade_analysis[[#This Row],[Departure_Date]]))</f>
        <v>2025</v>
      </c>
      <c r="J490" t="str">
        <f>"Q"&amp;ROUNDUP(MONTH(vw_maritime_trade_analysis[[#This Row],[Departure_Date]])/3,0)</f>
        <v>Q1</v>
      </c>
      <c r="K490" t="str">
        <f>TEXT(vw_maritime_trade_analysis[[#This Row],[Departure_Date]],"mmmm")</f>
        <v>January</v>
      </c>
      <c r="L490">
        <v>11528709</v>
      </c>
      <c r="M490">
        <v>332476.375</v>
      </c>
      <c r="N490">
        <v>238299.625</v>
      </c>
      <c r="O490">
        <v>7147.7998046875</v>
      </c>
      <c r="P490">
        <v>6679.81005859375</v>
      </c>
      <c r="Q490">
        <v>949583.5</v>
      </c>
      <c r="R490">
        <f t="shared" si="7"/>
        <v>8.2366854779663531E-2</v>
      </c>
    </row>
    <row r="491" spans="1:18" x14ac:dyDescent="0.25">
      <c r="A491" t="s">
        <v>1065</v>
      </c>
      <c r="B491" t="s">
        <v>49</v>
      </c>
      <c r="C491" t="s">
        <v>112</v>
      </c>
      <c r="D491" t="s">
        <v>343</v>
      </c>
      <c r="E491" t="s">
        <v>150</v>
      </c>
      <c r="F491" t="s">
        <v>70</v>
      </c>
      <c r="G491" s="1">
        <v>44059</v>
      </c>
      <c r="H491" s="1">
        <v>44083</v>
      </c>
      <c r="I491">
        <f>YEAR((vw_maritime_trade_analysis[[#This Row],[Departure_Date]]))</f>
        <v>2020</v>
      </c>
      <c r="J491" t="str">
        <f>"Q"&amp;ROUNDUP(MONTH(vw_maritime_trade_analysis[[#This Row],[Departure_Date]])/3,0)</f>
        <v>Q3</v>
      </c>
      <c r="K491" t="str">
        <f>TEXT(vw_maritime_trade_analysis[[#This Row],[Departure_Date]],"mmmm")</f>
        <v>August</v>
      </c>
      <c r="L491">
        <v>21001332</v>
      </c>
      <c r="M491">
        <v>812907.25</v>
      </c>
      <c r="N491">
        <v>22707.970703125</v>
      </c>
      <c r="O491">
        <v>43052.73046875</v>
      </c>
      <c r="P491">
        <v>0</v>
      </c>
      <c r="Q491">
        <v>2911736.75</v>
      </c>
      <c r="R491">
        <f t="shared" si="7"/>
        <v>0.13864533687672762</v>
      </c>
    </row>
    <row r="492" spans="1:18" x14ac:dyDescent="0.25">
      <c r="A492" t="s">
        <v>1066</v>
      </c>
      <c r="B492" t="s">
        <v>65</v>
      </c>
      <c r="C492" t="s">
        <v>78</v>
      </c>
      <c r="D492" t="s">
        <v>158</v>
      </c>
      <c r="E492" t="s">
        <v>128</v>
      </c>
      <c r="F492" t="s">
        <v>204</v>
      </c>
      <c r="G492" s="1">
        <v>44245</v>
      </c>
      <c r="H492" s="1">
        <v>44262</v>
      </c>
      <c r="I492">
        <f>YEAR((vw_maritime_trade_analysis[[#This Row],[Departure_Date]]))</f>
        <v>2021</v>
      </c>
      <c r="J492" t="str">
        <f>"Q"&amp;ROUNDUP(MONTH(vw_maritime_trade_analysis[[#This Row],[Departure_Date]])/3,0)</f>
        <v>Q1</v>
      </c>
      <c r="K492" t="str">
        <f>TEXT(vw_maritime_trade_analysis[[#This Row],[Departure_Date]],"mmmm")</f>
        <v>February</v>
      </c>
      <c r="L492">
        <v>14233559</v>
      </c>
      <c r="M492">
        <v>186101.34375</v>
      </c>
      <c r="N492">
        <v>176748.84375</v>
      </c>
      <c r="O492">
        <v>16937.939453125</v>
      </c>
      <c r="P492">
        <v>0</v>
      </c>
      <c r="Q492">
        <v>1428835.625</v>
      </c>
      <c r="R492">
        <f t="shared" si="7"/>
        <v>0.10038498628487787</v>
      </c>
    </row>
    <row r="493" spans="1:18" x14ac:dyDescent="0.25">
      <c r="A493" t="s">
        <v>1068</v>
      </c>
      <c r="B493" t="s">
        <v>65</v>
      </c>
      <c r="C493" t="s">
        <v>50</v>
      </c>
      <c r="D493" t="s">
        <v>145</v>
      </c>
      <c r="E493" t="s">
        <v>56</v>
      </c>
      <c r="F493" t="s">
        <v>55</v>
      </c>
      <c r="G493" s="1">
        <v>45802</v>
      </c>
      <c r="H493" s="1">
        <v>45821</v>
      </c>
      <c r="I493">
        <f>YEAR((vw_maritime_trade_analysis[[#This Row],[Departure_Date]]))</f>
        <v>2025</v>
      </c>
      <c r="J493" t="str">
        <f>"Q"&amp;ROUNDUP(MONTH(vw_maritime_trade_analysis[[#This Row],[Departure_Date]])/3,0)</f>
        <v>Q2</v>
      </c>
      <c r="K493" t="str">
        <f>TEXT(vw_maritime_trade_analysis[[#This Row],[Departure_Date]],"mmmm")</f>
        <v>May</v>
      </c>
      <c r="L493">
        <v>54221324</v>
      </c>
      <c r="M493">
        <v>297131.15625</v>
      </c>
      <c r="N493">
        <v>39552.87109375</v>
      </c>
      <c r="O493">
        <v>150193.0625</v>
      </c>
      <c r="P493">
        <v>0</v>
      </c>
      <c r="Q493">
        <v>2272865.5</v>
      </c>
      <c r="R493">
        <f t="shared" si="7"/>
        <v>4.1918295835048219E-2</v>
      </c>
    </row>
    <row r="494" spans="1:18" x14ac:dyDescent="0.25">
      <c r="A494" t="s">
        <v>1070</v>
      </c>
      <c r="B494" t="s">
        <v>49</v>
      </c>
      <c r="C494" t="s">
        <v>66</v>
      </c>
      <c r="D494" t="s">
        <v>67</v>
      </c>
      <c r="E494" t="s">
        <v>257</v>
      </c>
      <c r="F494" t="s">
        <v>70</v>
      </c>
      <c r="G494" s="1">
        <v>45095</v>
      </c>
      <c r="H494" s="1">
        <v>45121</v>
      </c>
      <c r="I494">
        <f>YEAR((vw_maritime_trade_analysis[[#This Row],[Departure_Date]]))</f>
        <v>2023</v>
      </c>
      <c r="J494" t="str">
        <f>"Q"&amp;ROUNDUP(MONTH(vw_maritime_trade_analysis[[#This Row],[Departure_Date]])/3,0)</f>
        <v>Q2</v>
      </c>
      <c r="K494" t="str">
        <f>TEXT(vw_maritime_trade_analysis[[#This Row],[Departure_Date]],"mmmm")</f>
        <v>June</v>
      </c>
      <c r="L494">
        <v>11272696</v>
      </c>
      <c r="M494">
        <v>552762</v>
      </c>
      <c r="N494">
        <v>174112.3125</v>
      </c>
      <c r="O494">
        <v>19501.759765625</v>
      </c>
      <c r="P494">
        <v>7403.58984375</v>
      </c>
      <c r="Q494">
        <v>1099700.25</v>
      </c>
      <c r="R494">
        <f t="shared" si="7"/>
        <v>9.7554325070063092E-2</v>
      </c>
    </row>
    <row r="495" spans="1:18" x14ac:dyDescent="0.25">
      <c r="A495" t="s">
        <v>1072</v>
      </c>
      <c r="B495" t="s">
        <v>49</v>
      </c>
      <c r="C495" t="s">
        <v>112</v>
      </c>
      <c r="D495" t="s">
        <v>199</v>
      </c>
      <c r="E495" t="s">
        <v>257</v>
      </c>
      <c r="F495" t="s">
        <v>100</v>
      </c>
      <c r="G495" s="1">
        <v>44655</v>
      </c>
      <c r="H495" s="1">
        <v>44664</v>
      </c>
      <c r="I495">
        <f>YEAR((vw_maritime_trade_analysis[[#This Row],[Departure_Date]]))</f>
        <v>2022</v>
      </c>
      <c r="J495" t="str">
        <f>"Q"&amp;ROUNDUP(MONTH(vw_maritime_trade_analysis[[#This Row],[Departure_Date]])/3,0)</f>
        <v>Q2</v>
      </c>
      <c r="K495" t="str">
        <f>TEXT(vw_maritime_trade_analysis[[#This Row],[Departure_Date]],"mmmm")</f>
        <v>April</v>
      </c>
      <c r="L495">
        <v>20051048</v>
      </c>
      <c r="M495">
        <v>223030.09375</v>
      </c>
      <c r="N495">
        <v>165919.265625</v>
      </c>
      <c r="O495">
        <v>30878.609375</v>
      </c>
      <c r="P495">
        <v>40969.75</v>
      </c>
      <c r="Q495">
        <v>1033885.875</v>
      </c>
      <c r="R495">
        <f t="shared" si="7"/>
        <v>5.1562685152416972E-2</v>
      </c>
    </row>
    <row r="496" spans="1:18" x14ac:dyDescent="0.25">
      <c r="A496" t="s">
        <v>1074</v>
      </c>
      <c r="B496" t="s">
        <v>49</v>
      </c>
      <c r="C496" t="s">
        <v>78</v>
      </c>
      <c r="D496" t="s">
        <v>105</v>
      </c>
      <c r="E496" t="s">
        <v>55</v>
      </c>
      <c r="F496" t="s">
        <v>128</v>
      </c>
      <c r="G496" s="1">
        <v>44003</v>
      </c>
      <c r="H496" s="1">
        <v>44025</v>
      </c>
      <c r="I496">
        <f>YEAR((vw_maritime_trade_analysis[[#This Row],[Departure_Date]]))</f>
        <v>2020</v>
      </c>
      <c r="J496" t="str">
        <f>"Q"&amp;ROUNDUP(MONTH(vw_maritime_trade_analysis[[#This Row],[Departure_Date]])/3,0)</f>
        <v>Q2</v>
      </c>
      <c r="K496" t="str">
        <f>TEXT(vw_maritime_trade_analysis[[#This Row],[Departure_Date]],"mmmm")</f>
        <v>June</v>
      </c>
      <c r="L496">
        <v>21986632</v>
      </c>
      <c r="M496">
        <v>352963.03125</v>
      </c>
      <c r="N496">
        <v>181267.859375</v>
      </c>
      <c r="O496">
        <v>27923.01953125</v>
      </c>
      <c r="P496">
        <v>37472.2890625</v>
      </c>
      <c r="Q496">
        <v>1698194.625</v>
      </c>
      <c r="R496">
        <f t="shared" si="7"/>
        <v>7.7237597145392703E-2</v>
      </c>
    </row>
    <row r="497" spans="1:18" x14ac:dyDescent="0.25">
      <c r="A497" t="s">
        <v>1076</v>
      </c>
      <c r="B497" t="s">
        <v>65</v>
      </c>
      <c r="C497" t="s">
        <v>239</v>
      </c>
      <c r="D497" t="s">
        <v>240</v>
      </c>
      <c r="E497" t="s">
        <v>128</v>
      </c>
      <c r="F497" t="s">
        <v>154</v>
      </c>
      <c r="G497" s="1">
        <v>43858</v>
      </c>
      <c r="H497" s="1">
        <v>43876</v>
      </c>
      <c r="I497">
        <f>YEAR((vw_maritime_trade_analysis[[#This Row],[Departure_Date]]))</f>
        <v>2020</v>
      </c>
      <c r="J497" t="str">
        <f>"Q"&amp;ROUNDUP(MONTH(vw_maritime_trade_analysis[[#This Row],[Departure_Date]])/3,0)</f>
        <v>Q1</v>
      </c>
      <c r="K497" t="str">
        <f>TEXT(vw_maritime_trade_analysis[[#This Row],[Departure_Date]],"mmmm")</f>
        <v>January</v>
      </c>
      <c r="L497">
        <v>6119154</v>
      </c>
      <c r="M497">
        <v>291918</v>
      </c>
      <c r="N497">
        <v>149106.1875</v>
      </c>
      <c r="O497">
        <v>14257.6298828125</v>
      </c>
      <c r="P497">
        <v>27665.26953125</v>
      </c>
      <c r="Q497">
        <v>909430.8125</v>
      </c>
      <c r="R497">
        <f t="shared" si="7"/>
        <v>0.14862035054192133</v>
      </c>
    </row>
    <row r="498" spans="1:18" x14ac:dyDescent="0.25">
      <c r="A498" t="s">
        <v>1077</v>
      </c>
      <c r="B498" t="s">
        <v>49</v>
      </c>
      <c r="C498" t="s">
        <v>50</v>
      </c>
      <c r="D498" t="s">
        <v>51</v>
      </c>
      <c r="E498" t="s">
        <v>93</v>
      </c>
      <c r="F498" t="s">
        <v>56</v>
      </c>
      <c r="G498" s="1">
        <v>44544</v>
      </c>
      <c r="H498" s="1">
        <v>44556</v>
      </c>
      <c r="I498">
        <f>YEAR((vw_maritime_trade_analysis[[#This Row],[Departure_Date]]))</f>
        <v>2021</v>
      </c>
      <c r="J498" t="str">
        <f>"Q"&amp;ROUNDUP(MONTH(vw_maritime_trade_analysis[[#This Row],[Departure_Date]])/3,0)</f>
        <v>Q4</v>
      </c>
      <c r="K498" t="str">
        <f>TEXT(vw_maritime_trade_analysis[[#This Row],[Departure_Date]],"mmmm")</f>
        <v>December</v>
      </c>
      <c r="L498">
        <v>4784006.5</v>
      </c>
      <c r="M498">
        <v>235527.015625</v>
      </c>
      <c r="N498">
        <v>175521.34375</v>
      </c>
      <c r="O498">
        <v>16409.140625</v>
      </c>
      <c r="P498">
        <v>30471.44921875</v>
      </c>
      <c r="Q498">
        <v>1390451.5</v>
      </c>
      <c r="R498">
        <f t="shared" si="7"/>
        <v>0.29064582165596975</v>
      </c>
    </row>
    <row r="499" spans="1:18" x14ac:dyDescent="0.25">
      <c r="A499" t="s">
        <v>1078</v>
      </c>
      <c r="B499" t="s">
        <v>65</v>
      </c>
      <c r="C499" t="s">
        <v>50</v>
      </c>
      <c r="D499" t="s">
        <v>51</v>
      </c>
      <c r="E499" t="s">
        <v>100</v>
      </c>
      <c r="F499" t="s">
        <v>196</v>
      </c>
      <c r="G499" s="1">
        <v>45080</v>
      </c>
      <c r="H499" s="1">
        <v>45099</v>
      </c>
      <c r="I499">
        <f>YEAR((vw_maritime_trade_analysis[[#This Row],[Departure_Date]]))</f>
        <v>2023</v>
      </c>
      <c r="J499" t="str">
        <f>"Q"&amp;ROUNDUP(MONTH(vw_maritime_trade_analysis[[#This Row],[Departure_Date]])/3,0)</f>
        <v>Q2</v>
      </c>
      <c r="K499" t="str">
        <f>TEXT(vw_maritime_trade_analysis[[#This Row],[Departure_Date]],"mmmm")</f>
        <v>June</v>
      </c>
      <c r="L499">
        <v>14156842</v>
      </c>
      <c r="M499">
        <v>313798.21875</v>
      </c>
      <c r="N499">
        <v>247241.59375</v>
      </c>
      <c r="O499">
        <v>38648.1796875</v>
      </c>
      <c r="P499">
        <v>12949.2900390625</v>
      </c>
      <c r="Q499">
        <v>4167927</v>
      </c>
      <c r="R499">
        <f t="shared" si="7"/>
        <v>0.29441078737758042</v>
      </c>
    </row>
    <row r="500" spans="1:18" x14ac:dyDescent="0.25">
      <c r="A500" t="s">
        <v>1080</v>
      </c>
      <c r="B500" t="s">
        <v>65</v>
      </c>
      <c r="C500" t="s">
        <v>50</v>
      </c>
      <c r="D500" t="s">
        <v>120</v>
      </c>
      <c r="E500" t="s">
        <v>92</v>
      </c>
      <c r="F500" t="s">
        <v>55</v>
      </c>
      <c r="G500" s="1">
        <v>45363</v>
      </c>
      <c r="H500" s="1">
        <v>45378</v>
      </c>
      <c r="I500">
        <f>YEAR((vw_maritime_trade_analysis[[#This Row],[Departure_Date]]))</f>
        <v>2024</v>
      </c>
      <c r="J500" t="str">
        <f>"Q"&amp;ROUNDUP(MONTH(vw_maritime_trade_analysis[[#This Row],[Departure_Date]])/3,0)</f>
        <v>Q1</v>
      </c>
      <c r="K500" t="str">
        <f>TEXT(vw_maritime_trade_analysis[[#This Row],[Departure_Date]],"mmmm")</f>
        <v>March</v>
      </c>
      <c r="L500">
        <v>42593052</v>
      </c>
      <c r="M500">
        <v>547237.3125</v>
      </c>
      <c r="N500">
        <v>186809.203125</v>
      </c>
      <c r="O500">
        <v>21296.529296875</v>
      </c>
      <c r="P500">
        <v>0</v>
      </c>
      <c r="Q500">
        <v>2918149.25</v>
      </c>
      <c r="R500">
        <f t="shared" si="7"/>
        <v>6.8512330367873145E-2</v>
      </c>
    </row>
    <row r="501" spans="1:18" x14ac:dyDescent="0.25">
      <c r="A501" t="s">
        <v>1081</v>
      </c>
      <c r="B501" t="s">
        <v>49</v>
      </c>
      <c r="C501" t="s">
        <v>112</v>
      </c>
      <c r="D501" t="s">
        <v>113</v>
      </c>
      <c r="E501" t="s">
        <v>230</v>
      </c>
      <c r="F501" t="s">
        <v>226</v>
      </c>
      <c r="G501" s="1">
        <v>44164</v>
      </c>
      <c r="H501" s="1">
        <v>44186</v>
      </c>
      <c r="I501">
        <f>YEAR((vw_maritime_trade_analysis[[#This Row],[Departure_Date]]))</f>
        <v>2020</v>
      </c>
      <c r="J501" t="str">
        <f>"Q"&amp;ROUNDUP(MONTH(vw_maritime_trade_analysis[[#This Row],[Departure_Date]])/3,0)</f>
        <v>Q4</v>
      </c>
      <c r="K501" t="str">
        <f>TEXT(vw_maritime_trade_analysis[[#This Row],[Departure_Date]],"mmmm")</f>
        <v>November</v>
      </c>
      <c r="L501">
        <v>4269847.5</v>
      </c>
      <c r="M501">
        <v>448373.0625</v>
      </c>
      <c r="N501">
        <v>102797.328125</v>
      </c>
      <c r="O501">
        <v>3672.070068359375</v>
      </c>
      <c r="P501">
        <v>0</v>
      </c>
      <c r="Q501">
        <v>744683.9375</v>
      </c>
      <c r="R501">
        <f t="shared" si="7"/>
        <v>0.17440527735475331</v>
      </c>
    </row>
    <row r="502" spans="1:18" x14ac:dyDescent="0.25">
      <c r="A502" t="s">
        <v>1083</v>
      </c>
      <c r="B502" t="s">
        <v>65</v>
      </c>
      <c r="C502" t="s">
        <v>78</v>
      </c>
      <c r="D502" t="s">
        <v>211</v>
      </c>
      <c r="E502" t="s">
        <v>92</v>
      </c>
      <c r="F502" t="s">
        <v>164</v>
      </c>
      <c r="G502" s="1">
        <v>44930</v>
      </c>
      <c r="H502" s="1">
        <v>44955</v>
      </c>
      <c r="I502">
        <f>YEAR((vw_maritime_trade_analysis[[#This Row],[Departure_Date]]))</f>
        <v>2023</v>
      </c>
      <c r="J502" t="str">
        <f>"Q"&amp;ROUNDUP(MONTH(vw_maritime_trade_analysis[[#This Row],[Departure_Date]])/3,0)</f>
        <v>Q1</v>
      </c>
      <c r="K502" t="str">
        <f>TEXT(vw_maritime_trade_analysis[[#This Row],[Departure_Date]],"mmmm")</f>
        <v>January</v>
      </c>
      <c r="L502">
        <v>32466724</v>
      </c>
      <c r="M502">
        <v>851477.9375</v>
      </c>
      <c r="N502">
        <v>90419.828125</v>
      </c>
      <c r="O502">
        <v>53570.08984375</v>
      </c>
      <c r="P502">
        <v>24194.119140625</v>
      </c>
      <c r="Q502">
        <v>1740515.5</v>
      </c>
      <c r="R502">
        <f t="shared" si="7"/>
        <v>5.3609212312273946E-2</v>
      </c>
    </row>
    <row r="503" spans="1:18" x14ac:dyDescent="0.25">
      <c r="A503" t="s">
        <v>1085</v>
      </c>
      <c r="B503" t="s">
        <v>65</v>
      </c>
      <c r="C503" t="s">
        <v>134</v>
      </c>
      <c r="D503" t="s">
        <v>135</v>
      </c>
      <c r="E503" t="s">
        <v>56</v>
      </c>
      <c r="F503" t="s">
        <v>154</v>
      </c>
      <c r="G503" s="1">
        <v>46086</v>
      </c>
      <c r="H503" s="1">
        <v>46100</v>
      </c>
      <c r="I503">
        <f>YEAR((vw_maritime_trade_analysis[[#This Row],[Departure_Date]]))</f>
        <v>2026</v>
      </c>
      <c r="J503" t="str">
        <f>"Q"&amp;ROUNDUP(MONTH(vw_maritime_trade_analysis[[#This Row],[Departure_Date]])/3,0)</f>
        <v>Q1</v>
      </c>
      <c r="K503" t="str">
        <f>TEXT(vw_maritime_trade_analysis[[#This Row],[Departure_Date]],"mmmm")</f>
        <v>March</v>
      </c>
      <c r="L503">
        <v>2672359.5</v>
      </c>
      <c r="M503">
        <v>263942</v>
      </c>
      <c r="N503">
        <v>100349.4375</v>
      </c>
      <c r="O503">
        <v>5237.81982421875</v>
      </c>
      <c r="P503">
        <v>0</v>
      </c>
      <c r="Q503">
        <v>463901.46875</v>
      </c>
      <c r="R503">
        <f t="shared" si="7"/>
        <v>0.17359246342043427</v>
      </c>
    </row>
    <row r="504" spans="1:18" x14ac:dyDescent="0.25">
      <c r="A504" t="s">
        <v>1086</v>
      </c>
      <c r="B504" t="s">
        <v>65</v>
      </c>
      <c r="C504" t="s">
        <v>78</v>
      </c>
      <c r="D504" t="s">
        <v>158</v>
      </c>
      <c r="E504" t="s">
        <v>70</v>
      </c>
      <c r="F504" t="s">
        <v>159</v>
      </c>
      <c r="G504" s="1">
        <v>45868</v>
      </c>
      <c r="H504" s="1">
        <v>45885</v>
      </c>
      <c r="I504">
        <f>YEAR((vw_maritime_trade_analysis[[#This Row],[Departure_Date]]))</f>
        <v>2025</v>
      </c>
      <c r="J504" t="str">
        <f>"Q"&amp;ROUNDUP(MONTH(vw_maritime_trade_analysis[[#This Row],[Departure_Date]])/3,0)</f>
        <v>Q3</v>
      </c>
      <c r="K504" t="str">
        <f>TEXT(vw_maritime_trade_analysis[[#This Row],[Departure_Date]],"mmmm")</f>
        <v>July</v>
      </c>
      <c r="L504">
        <v>6631692.5</v>
      </c>
      <c r="M504">
        <v>292018.6875</v>
      </c>
      <c r="N504">
        <v>16595.220703125</v>
      </c>
      <c r="O504">
        <v>7427.5</v>
      </c>
      <c r="P504">
        <v>0</v>
      </c>
      <c r="Q504">
        <v>1028136.375</v>
      </c>
      <c r="R504">
        <f t="shared" si="7"/>
        <v>0.15503378285407535</v>
      </c>
    </row>
    <row r="505" spans="1:18" x14ac:dyDescent="0.25">
      <c r="A505" t="s">
        <v>1088</v>
      </c>
      <c r="B505" t="s">
        <v>65</v>
      </c>
      <c r="C505" t="s">
        <v>112</v>
      </c>
      <c r="D505" t="s">
        <v>340</v>
      </c>
      <c r="E505" t="s">
        <v>226</v>
      </c>
      <c r="F505" t="s">
        <v>196</v>
      </c>
      <c r="G505" s="1">
        <v>44234</v>
      </c>
      <c r="H505" s="1">
        <v>44244</v>
      </c>
      <c r="I505">
        <f>YEAR((vw_maritime_trade_analysis[[#This Row],[Departure_Date]]))</f>
        <v>2021</v>
      </c>
      <c r="J505" t="str">
        <f>"Q"&amp;ROUNDUP(MONTH(vw_maritime_trade_analysis[[#This Row],[Departure_Date]])/3,0)</f>
        <v>Q1</v>
      </c>
      <c r="K505" t="str">
        <f>TEXT(vw_maritime_trade_analysis[[#This Row],[Departure_Date]],"mmmm")</f>
        <v>February</v>
      </c>
      <c r="L505">
        <v>2071213.625</v>
      </c>
      <c r="M505">
        <v>143684.28125</v>
      </c>
      <c r="N505">
        <v>110740.2421875</v>
      </c>
      <c r="O505">
        <v>2941.1201171875</v>
      </c>
      <c r="P505">
        <v>0</v>
      </c>
      <c r="Q505">
        <v>436355.84375</v>
      </c>
      <c r="R505">
        <f t="shared" si="7"/>
        <v>0.21067640656815398</v>
      </c>
    </row>
    <row r="506" spans="1:18" x14ac:dyDescent="0.25">
      <c r="A506" t="s">
        <v>1090</v>
      </c>
      <c r="B506" t="s">
        <v>65</v>
      </c>
      <c r="C506" t="s">
        <v>134</v>
      </c>
      <c r="D506" t="s">
        <v>135</v>
      </c>
      <c r="E506" t="s">
        <v>184</v>
      </c>
      <c r="F506" t="s">
        <v>159</v>
      </c>
      <c r="G506" s="1">
        <v>45057</v>
      </c>
      <c r="H506" s="1">
        <v>45078</v>
      </c>
      <c r="I506">
        <f>YEAR((vw_maritime_trade_analysis[[#This Row],[Departure_Date]]))</f>
        <v>2023</v>
      </c>
      <c r="J506" t="str">
        <f>"Q"&amp;ROUNDUP(MONTH(vw_maritime_trade_analysis[[#This Row],[Departure_Date]])/3,0)</f>
        <v>Q2</v>
      </c>
      <c r="K506" t="str">
        <f>TEXT(vw_maritime_trade_analysis[[#This Row],[Departure_Date]],"mmmm")</f>
        <v>May</v>
      </c>
      <c r="L506">
        <v>1415122.5</v>
      </c>
      <c r="M506">
        <v>246416.609375</v>
      </c>
      <c r="N506">
        <v>147265.109375</v>
      </c>
      <c r="O506">
        <v>3042.510009765625</v>
      </c>
      <c r="P506">
        <v>0</v>
      </c>
      <c r="Q506">
        <v>463805.34375</v>
      </c>
      <c r="R506">
        <f t="shared" si="7"/>
        <v>0.32774925403984462</v>
      </c>
    </row>
    <row r="507" spans="1:18" x14ac:dyDescent="0.25">
      <c r="A507" t="s">
        <v>1092</v>
      </c>
      <c r="B507" t="s">
        <v>49</v>
      </c>
      <c r="C507" t="s">
        <v>239</v>
      </c>
      <c r="D507" t="s">
        <v>270</v>
      </c>
      <c r="E507" t="s">
        <v>204</v>
      </c>
      <c r="F507" t="s">
        <v>184</v>
      </c>
      <c r="G507" s="1">
        <v>46094</v>
      </c>
      <c r="H507" s="1">
        <v>46113</v>
      </c>
      <c r="I507">
        <f>YEAR((vw_maritime_trade_analysis[[#This Row],[Departure_Date]]))</f>
        <v>2026</v>
      </c>
      <c r="J507" t="str">
        <f>"Q"&amp;ROUNDUP(MONTH(vw_maritime_trade_analysis[[#This Row],[Departure_Date]])/3,0)</f>
        <v>Q1</v>
      </c>
      <c r="K507" t="str">
        <f>TEXT(vw_maritime_trade_analysis[[#This Row],[Departure_Date]],"mmmm")</f>
        <v>March</v>
      </c>
      <c r="L507">
        <v>30833396</v>
      </c>
      <c r="M507">
        <v>156262.921875</v>
      </c>
      <c r="N507">
        <v>153750.125</v>
      </c>
      <c r="O507">
        <v>81091.828125</v>
      </c>
      <c r="P507">
        <v>0</v>
      </c>
      <c r="Q507">
        <v>1207011</v>
      </c>
      <c r="R507">
        <f t="shared" si="7"/>
        <v>3.9146223140649188E-2</v>
      </c>
    </row>
    <row r="508" spans="1:18" x14ac:dyDescent="0.25">
      <c r="A508" t="s">
        <v>1093</v>
      </c>
      <c r="B508" t="s">
        <v>65</v>
      </c>
      <c r="C508" t="s">
        <v>50</v>
      </c>
      <c r="D508" t="s">
        <v>51</v>
      </c>
      <c r="E508" t="s">
        <v>184</v>
      </c>
      <c r="F508" t="s">
        <v>257</v>
      </c>
      <c r="G508" s="1">
        <v>43870</v>
      </c>
      <c r="H508" s="1">
        <v>43890</v>
      </c>
      <c r="I508">
        <f>YEAR((vw_maritime_trade_analysis[[#This Row],[Departure_Date]]))</f>
        <v>2020</v>
      </c>
      <c r="J508" t="str">
        <f>"Q"&amp;ROUNDUP(MONTH(vw_maritime_trade_analysis[[#This Row],[Departure_Date]])/3,0)</f>
        <v>Q1</v>
      </c>
      <c r="K508" t="str">
        <f>TEXT(vw_maritime_trade_analysis[[#This Row],[Departure_Date]],"mmmm")</f>
        <v>February</v>
      </c>
      <c r="L508">
        <v>4863402</v>
      </c>
      <c r="M508">
        <v>214935.796875</v>
      </c>
      <c r="N508">
        <v>229603.40625</v>
      </c>
      <c r="O508">
        <v>5106.56982421875</v>
      </c>
      <c r="P508">
        <v>0</v>
      </c>
      <c r="Q508">
        <v>2534646.5</v>
      </c>
      <c r="R508">
        <f t="shared" si="7"/>
        <v>0.52116738447695665</v>
      </c>
    </row>
    <row r="509" spans="1:18" x14ac:dyDescent="0.25">
      <c r="A509" t="s">
        <v>1095</v>
      </c>
      <c r="B509" t="s">
        <v>49</v>
      </c>
      <c r="C509" t="s">
        <v>134</v>
      </c>
      <c r="D509" t="s">
        <v>135</v>
      </c>
      <c r="E509" t="s">
        <v>230</v>
      </c>
      <c r="F509" t="s">
        <v>92</v>
      </c>
      <c r="G509" s="1">
        <v>45183</v>
      </c>
      <c r="H509" s="1">
        <v>45213</v>
      </c>
      <c r="I509">
        <f>YEAR((vw_maritime_trade_analysis[[#This Row],[Departure_Date]]))</f>
        <v>2023</v>
      </c>
      <c r="J509" t="str">
        <f>"Q"&amp;ROUNDUP(MONTH(vw_maritime_trade_analysis[[#This Row],[Departure_Date]])/3,0)</f>
        <v>Q3</v>
      </c>
      <c r="K509" t="str">
        <f>TEXT(vw_maritime_trade_analysis[[#This Row],[Departure_Date]],"mmmm")</f>
        <v>September</v>
      </c>
      <c r="L509">
        <v>1371146.75</v>
      </c>
      <c r="M509">
        <v>334510.0625</v>
      </c>
      <c r="N509">
        <v>178567.375</v>
      </c>
      <c r="O509">
        <v>2783.429931640625</v>
      </c>
      <c r="P509">
        <v>55189.859375</v>
      </c>
      <c r="Q509">
        <v>644518.25</v>
      </c>
      <c r="R509">
        <f t="shared" si="7"/>
        <v>0.47005781839179506</v>
      </c>
    </row>
    <row r="510" spans="1:18" x14ac:dyDescent="0.25">
      <c r="A510" t="s">
        <v>1097</v>
      </c>
      <c r="B510" t="s">
        <v>49</v>
      </c>
      <c r="C510" t="s">
        <v>78</v>
      </c>
      <c r="D510" t="s">
        <v>177</v>
      </c>
      <c r="E510" t="s">
        <v>150</v>
      </c>
      <c r="F510" t="s">
        <v>82</v>
      </c>
      <c r="G510" s="1">
        <v>46095</v>
      </c>
      <c r="H510" s="1">
        <v>46107</v>
      </c>
      <c r="I510">
        <f>YEAR((vw_maritime_trade_analysis[[#This Row],[Departure_Date]]))</f>
        <v>2026</v>
      </c>
      <c r="J510" t="str">
        <f>"Q"&amp;ROUNDUP(MONTH(vw_maritime_trade_analysis[[#This Row],[Departure_Date]])/3,0)</f>
        <v>Q1</v>
      </c>
      <c r="K510" t="str">
        <f>TEXT(vw_maritime_trade_analysis[[#This Row],[Departure_Date]],"mmmm")</f>
        <v>March</v>
      </c>
      <c r="L510">
        <v>25131314</v>
      </c>
      <c r="M510">
        <v>348635</v>
      </c>
      <c r="N510">
        <v>153131.921875</v>
      </c>
      <c r="O510">
        <v>26890.509765625</v>
      </c>
      <c r="P510">
        <v>1696.969970703125</v>
      </c>
      <c r="Q510">
        <v>2303524</v>
      </c>
      <c r="R510">
        <f t="shared" si="7"/>
        <v>9.1659512908875362E-2</v>
      </c>
    </row>
    <row r="511" spans="1:18" x14ac:dyDescent="0.25">
      <c r="A511" t="s">
        <v>1099</v>
      </c>
      <c r="B511" t="s">
        <v>49</v>
      </c>
      <c r="C511" t="s">
        <v>50</v>
      </c>
      <c r="D511" t="s">
        <v>183</v>
      </c>
      <c r="E511" t="s">
        <v>159</v>
      </c>
      <c r="F511" t="s">
        <v>56</v>
      </c>
      <c r="G511" s="1">
        <v>45169</v>
      </c>
      <c r="H511" s="1">
        <v>45187</v>
      </c>
      <c r="I511">
        <f>YEAR((vw_maritime_trade_analysis[[#This Row],[Departure_Date]]))</f>
        <v>2023</v>
      </c>
      <c r="J511" t="str">
        <f>"Q"&amp;ROUNDUP(MONTH(vw_maritime_trade_analysis[[#This Row],[Departure_Date]])/3,0)</f>
        <v>Q3</v>
      </c>
      <c r="K511" t="str">
        <f>TEXT(vw_maritime_trade_analysis[[#This Row],[Departure_Date]],"mmmm")</f>
        <v>August</v>
      </c>
      <c r="L511">
        <v>103172424</v>
      </c>
      <c r="M511">
        <v>281057</v>
      </c>
      <c r="N511">
        <v>75873.2578125</v>
      </c>
      <c r="O511">
        <v>181583.46875</v>
      </c>
      <c r="P511">
        <v>62408.8203125</v>
      </c>
      <c r="Q511">
        <v>1466218</v>
      </c>
      <c r="R511">
        <f t="shared" si="7"/>
        <v>1.4211336160910594E-2</v>
      </c>
    </row>
    <row r="512" spans="1:18" x14ac:dyDescent="0.25">
      <c r="A512" t="s">
        <v>1100</v>
      </c>
      <c r="B512" t="s">
        <v>65</v>
      </c>
      <c r="C512" t="s">
        <v>112</v>
      </c>
      <c r="D512" t="s">
        <v>343</v>
      </c>
      <c r="E512" t="s">
        <v>100</v>
      </c>
      <c r="F512" t="s">
        <v>127</v>
      </c>
      <c r="G512" s="1">
        <v>45102</v>
      </c>
      <c r="H512" s="1">
        <v>45127</v>
      </c>
      <c r="I512">
        <f>YEAR((vw_maritime_trade_analysis[[#This Row],[Departure_Date]]))</f>
        <v>2023</v>
      </c>
      <c r="J512" t="str">
        <f>"Q"&amp;ROUNDUP(MONTH(vw_maritime_trade_analysis[[#This Row],[Departure_Date]])/3,0)</f>
        <v>Q2</v>
      </c>
      <c r="K512" t="str">
        <f>TEXT(vw_maritime_trade_analysis[[#This Row],[Departure_Date]],"mmmm")</f>
        <v>June</v>
      </c>
      <c r="L512">
        <v>33382728</v>
      </c>
      <c r="M512">
        <v>889161.375</v>
      </c>
      <c r="N512">
        <v>218731.15625</v>
      </c>
      <c r="O512">
        <v>99480.53125</v>
      </c>
      <c r="P512">
        <v>29910.349609375</v>
      </c>
      <c r="Q512">
        <v>2863761</v>
      </c>
      <c r="R512">
        <f t="shared" si="7"/>
        <v>8.5785709304524185E-2</v>
      </c>
    </row>
    <row r="513" spans="1:18" x14ac:dyDescent="0.25">
      <c r="A513" t="s">
        <v>1102</v>
      </c>
      <c r="B513" t="s">
        <v>65</v>
      </c>
      <c r="C513" t="s">
        <v>66</v>
      </c>
      <c r="D513" t="s">
        <v>245</v>
      </c>
      <c r="E513" t="s">
        <v>128</v>
      </c>
      <c r="F513" t="s">
        <v>154</v>
      </c>
      <c r="G513" s="1">
        <v>45726</v>
      </c>
      <c r="H513" s="1">
        <v>45751</v>
      </c>
      <c r="I513">
        <f>YEAR((vw_maritime_trade_analysis[[#This Row],[Departure_Date]]))</f>
        <v>2025</v>
      </c>
      <c r="J513" t="str">
        <f>"Q"&amp;ROUNDUP(MONTH(vw_maritime_trade_analysis[[#This Row],[Departure_Date]])/3,0)</f>
        <v>Q1</v>
      </c>
      <c r="K513" t="str">
        <f>TEXT(vw_maritime_trade_analysis[[#This Row],[Departure_Date]],"mmmm")</f>
        <v>March</v>
      </c>
      <c r="L513">
        <v>6893940</v>
      </c>
      <c r="M513">
        <v>297983.09375</v>
      </c>
      <c r="N513">
        <v>116474.203125</v>
      </c>
      <c r="O513">
        <v>20406.060546875</v>
      </c>
      <c r="P513">
        <v>32138.509765625</v>
      </c>
      <c r="Q513">
        <v>760928.875</v>
      </c>
      <c r="R513">
        <f t="shared" si="7"/>
        <v>0.11037648645041877</v>
      </c>
    </row>
    <row r="514" spans="1:18" x14ac:dyDescent="0.25">
      <c r="A514" t="s">
        <v>1104</v>
      </c>
      <c r="B514" t="s">
        <v>65</v>
      </c>
      <c r="C514" t="s">
        <v>50</v>
      </c>
      <c r="D514" t="s">
        <v>120</v>
      </c>
      <c r="E514" t="s">
        <v>226</v>
      </c>
      <c r="F514" t="s">
        <v>159</v>
      </c>
      <c r="G514" s="1">
        <v>45406</v>
      </c>
      <c r="H514" s="1">
        <v>45416</v>
      </c>
      <c r="I514">
        <f>YEAR((vw_maritime_trade_analysis[[#This Row],[Departure_Date]]))</f>
        <v>2024</v>
      </c>
      <c r="J514" t="str">
        <f>"Q"&amp;ROUNDUP(MONTH(vw_maritime_trade_analysis[[#This Row],[Departure_Date]])/3,0)</f>
        <v>Q2</v>
      </c>
      <c r="K514" t="str">
        <f>TEXT(vw_maritime_trade_analysis[[#This Row],[Departure_Date]],"mmmm")</f>
        <v>April</v>
      </c>
      <c r="L514">
        <v>65473336</v>
      </c>
      <c r="M514">
        <v>144062.0625</v>
      </c>
      <c r="N514">
        <v>124946.96875</v>
      </c>
      <c r="O514">
        <v>136839.265625</v>
      </c>
      <c r="P514">
        <v>19593.8203125</v>
      </c>
      <c r="Q514">
        <v>2767748.25</v>
      </c>
      <c r="R514">
        <f t="shared" ref="R514:R577" si="8">Q514/L514</f>
        <v>4.2272907096103977E-2</v>
      </c>
    </row>
    <row r="515" spans="1:18" x14ac:dyDescent="0.25">
      <c r="A515" t="s">
        <v>1106</v>
      </c>
      <c r="B515" t="s">
        <v>65</v>
      </c>
      <c r="C515" t="s">
        <v>239</v>
      </c>
      <c r="D515" t="s">
        <v>270</v>
      </c>
      <c r="E515" t="s">
        <v>184</v>
      </c>
      <c r="F515" t="s">
        <v>154</v>
      </c>
      <c r="G515" s="1">
        <v>46095</v>
      </c>
      <c r="H515" s="1">
        <v>46103</v>
      </c>
      <c r="I515">
        <f>YEAR((vw_maritime_trade_analysis[[#This Row],[Departure_Date]]))</f>
        <v>2026</v>
      </c>
      <c r="J515" t="str">
        <f>"Q"&amp;ROUNDUP(MONTH(vw_maritime_trade_analysis[[#This Row],[Departure_Date]])/3,0)</f>
        <v>Q1</v>
      </c>
      <c r="K515" t="str">
        <f>TEXT(vw_maritime_trade_analysis[[#This Row],[Departure_Date]],"mmmm")</f>
        <v>March</v>
      </c>
      <c r="L515">
        <v>18385542</v>
      </c>
      <c r="M515">
        <v>154505.453125</v>
      </c>
      <c r="N515">
        <v>194448.453125</v>
      </c>
      <c r="O515">
        <v>31071.5703125</v>
      </c>
      <c r="P515">
        <v>24093.5703125</v>
      </c>
      <c r="Q515">
        <v>915672.5</v>
      </c>
      <c r="R515">
        <f t="shared" si="8"/>
        <v>4.9803943772775368E-2</v>
      </c>
    </row>
    <row r="516" spans="1:18" x14ac:dyDescent="0.25">
      <c r="A516" t="s">
        <v>1108</v>
      </c>
      <c r="B516" t="s">
        <v>65</v>
      </c>
      <c r="C516" t="s">
        <v>50</v>
      </c>
      <c r="D516" t="s">
        <v>51</v>
      </c>
      <c r="E516" t="s">
        <v>92</v>
      </c>
      <c r="F516" t="s">
        <v>150</v>
      </c>
      <c r="G516" s="1">
        <v>45466</v>
      </c>
      <c r="H516" s="1">
        <v>45477</v>
      </c>
      <c r="I516">
        <f>YEAR((vw_maritime_trade_analysis[[#This Row],[Departure_Date]]))</f>
        <v>2024</v>
      </c>
      <c r="J516" t="str">
        <f>"Q"&amp;ROUNDUP(MONTH(vw_maritime_trade_analysis[[#This Row],[Departure_Date]])/3,0)</f>
        <v>Q2</v>
      </c>
      <c r="K516" t="str">
        <f>TEXT(vw_maritime_trade_analysis[[#This Row],[Departure_Date]],"mmmm")</f>
        <v>June</v>
      </c>
      <c r="L516">
        <v>13834874</v>
      </c>
      <c r="M516">
        <v>149966.234375</v>
      </c>
      <c r="N516">
        <v>136007.953125</v>
      </c>
      <c r="O516">
        <v>10652.849609375</v>
      </c>
      <c r="P516">
        <v>37222.26171875</v>
      </c>
      <c r="Q516">
        <v>2813519.5</v>
      </c>
      <c r="R516">
        <f t="shared" si="8"/>
        <v>0.20336430241431905</v>
      </c>
    </row>
    <row r="517" spans="1:18" x14ac:dyDescent="0.25">
      <c r="A517" t="s">
        <v>1110</v>
      </c>
      <c r="B517" t="s">
        <v>65</v>
      </c>
      <c r="C517" t="s">
        <v>66</v>
      </c>
      <c r="D517" t="s">
        <v>67</v>
      </c>
      <c r="E517" t="s">
        <v>56</v>
      </c>
      <c r="F517" t="s">
        <v>174</v>
      </c>
      <c r="G517" s="1">
        <v>45759</v>
      </c>
      <c r="H517" s="1">
        <v>45774</v>
      </c>
      <c r="I517">
        <f>YEAR((vw_maritime_trade_analysis[[#This Row],[Departure_Date]]))</f>
        <v>2025</v>
      </c>
      <c r="J517" t="str">
        <f>"Q"&amp;ROUNDUP(MONTH(vw_maritime_trade_analysis[[#This Row],[Departure_Date]])/3,0)</f>
        <v>Q2</v>
      </c>
      <c r="K517" t="str">
        <f>TEXT(vw_maritime_trade_analysis[[#This Row],[Departure_Date]],"mmmm")</f>
        <v>April</v>
      </c>
      <c r="L517">
        <v>10554068</v>
      </c>
      <c r="M517">
        <v>101467.5234375</v>
      </c>
      <c r="N517">
        <v>120729.5</v>
      </c>
      <c r="O517">
        <v>19630.5703125</v>
      </c>
      <c r="P517">
        <v>0</v>
      </c>
      <c r="Q517">
        <v>671477.8125</v>
      </c>
      <c r="R517">
        <f t="shared" si="8"/>
        <v>6.3622653606173474E-2</v>
      </c>
    </row>
    <row r="518" spans="1:18" x14ac:dyDescent="0.25">
      <c r="A518" t="s">
        <v>1112</v>
      </c>
      <c r="B518" t="s">
        <v>65</v>
      </c>
      <c r="C518" t="s">
        <v>112</v>
      </c>
      <c r="D518" t="s">
        <v>126</v>
      </c>
      <c r="E518" t="s">
        <v>128</v>
      </c>
      <c r="F518" t="s">
        <v>83</v>
      </c>
      <c r="G518" s="1">
        <v>44559</v>
      </c>
      <c r="H518" s="1">
        <v>44572</v>
      </c>
      <c r="I518">
        <f>YEAR((vw_maritime_trade_analysis[[#This Row],[Departure_Date]]))</f>
        <v>2021</v>
      </c>
      <c r="J518" t="str">
        <f>"Q"&amp;ROUNDUP(MONTH(vw_maritime_trade_analysis[[#This Row],[Departure_Date]])/3,0)</f>
        <v>Q4</v>
      </c>
      <c r="K518" t="str">
        <f>TEXT(vw_maritime_trade_analysis[[#This Row],[Departure_Date]],"mmmm")</f>
        <v>December</v>
      </c>
      <c r="L518">
        <v>10201175</v>
      </c>
      <c r="M518">
        <v>80830.140625</v>
      </c>
      <c r="N518">
        <v>97314.0078125</v>
      </c>
      <c r="O518">
        <v>12853.48046875</v>
      </c>
      <c r="P518">
        <v>0</v>
      </c>
      <c r="Q518">
        <v>1340131.5</v>
      </c>
      <c r="R518">
        <f t="shared" si="8"/>
        <v>0.13137030783218601</v>
      </c>
    </row>
    <row r="519" spans="1:18" x14ac:dyDescent="0.25">
      <c r="A519" t="s">
        <v>1113</v>
      </c>
      <c r="B519" t="s">
        <v>49</v>
      </c>
      <c r="C519" t="s">
        <v>112</v>
      </c>
      <c r="D519" t="s">
        <v>343</v>
      </c>
      <c r="E519" t="s">
        <v>159</v>
      </c>
      <c r="F519" t="s">
        <v>100</v>
      </c>
      <c r="G519" s="1">
        <v>43850</v>
      </c>
      <c r="H519" s="1">
        <v>43858</v>
      </c>
      <c r="I519">
        <f>YEAR((vw_maritime_trade_analysis[[#This Row],[Departure_Date]]))</f>
        <v>2020</v>
      </c>
      <c r="J519" t="str">
        <f>"Q"&amp;ROUNDUP(MONTH(vw_maritime_trade_analysis[[#This Row],[Departure_Date]])/3,0)</f>
        <v>Q1</v>
      </c>
      <c r="K519" t="str">
        <f>TEXT(vw_maritime_trade_analysis[[#This Row],[Departure_Date]],"mmmm")</f>
        <v>January</v>
      </c>
      <c r="L519">
        <v>70379040</v>
      </c>
      <c r="M519">
        <v>167560.25</v>
      </c>
      <c r="N519">
        <v>45626.12890625</v>
      </c>
      <c r="O519">
        <v>130201.21875</v>
      </c>
      <c r="P519">
        <v>4012.570068359375</v>
      </c>
      <c r="Q519">
        <v>1287549.875</v>
      </c>
      <c r="R519">
        <f t="shared" si="8"/>
        <v>1.8294507498255161E-2</v>
      </c>
    </row>
    <row r="520" spans="1:18" x14ac:dyDescent="0.25">
      <c r="A520" t="s">
        <v>1114</v>
      </c>
      <c r="B520" t="s">
        <v>49</v>
      </c>
      <c r="C520" t="s">
        <v>50</v>
      </c>
      <c r="D520" t="s">
        <v>51</v>
      </c>
      <c r="E520" t="s">
        <v>150</v>
      </c>
      <c r="F520" t="s">
        <v>92</v>
      </c>
      <c r="G520" s="1">
        <v>44518</v>
      </c>
      <c r="H520" s="1">
        <v>44528</v>
      </c>
      <c r="I520">
        <f>YEAR((vw_maritime_trade_analysis[[#This Row],[Departure_Date]]))</f>
        <v>2021</v>
      </c>
      <c r="J520" t="str">
        <f>"Q"&amp;ROUNDUP(MONTH(vw_maritime_trade_analysis[[#This Row],[Departure_Date]])/3,0)</f>
        <v>Q4</v>
      </c>
      <c r="K520" t="str">
        <f>TEXT(vw_maritime_trade_analysis[[#This Row],[Departure_Date]],"mmmm")</f>
        <v>November</v>
      </c>
      <c r="L520">
        <v>15755075</v>
      </c>
      <c r="M520">
        <v>125433.0625</v>
      </c>
      <c r="N520">
        <v>57219.9296875</v>
      </c>
      <c r="O520">
        <v>28674.240234375</v>
      </c>
      <c r="P520">
        <v>43657.80078125</v>
      </c>
      <c r="Q520">
        <v>2842094.25</v>
      </c>
      <c r="R520">
        <f t="shared" si="8"/>
        <v>0.18039230216295385</v>
      </c>
    </row>
    <row r="521" spans="1:18" x14ac:dyDescent="0.25">
      <c r="A521" t="s">
        <v>1115</v>
      </c>
      <c r="B521" t="s">
        <v>49</v>
      </c>
      <c r="C521" t="s">
        <v>50</v>
      </c>
      <c r="D521" t="s">
        <v>120</v>
      </c>
      <c r="E521" t="s">
        <v>71</v>
      </c>
      <c r="F521" t="s">
        <v>92</v>
      </c>
      <c r="G521" s="1">
        <v>45155</v>
      </c>
      <c r="H521" s="1">
        <v>45165</v>
      </c>
      <c r="I521">
        <f>YEAR((vw_maritime_trade_analysis[[#This Row],[Departure_Date]]))</f>
        <v>2023</v>
      </c>
      <c r="J521" t="str">
        <f>"Q"&amp;ROUNDUP(MONTH(vw_maritime_trade_analysis[[#This Row],[Departure_Date]])/3,0)</f>
        <v>Q3</v>
      </c>
      <c r="K521" t="str">
        <f>TEXT(vw_maritime_trade_analysis[[#This Row],[Departure_Date]],"mmmm")</f>
        <v>August</v>
      </c>
      <c r="L521">
        <v>22201148</v>
      </c>
      <c r="M521">
        <v>110185.5390625</v>
      </c>
      <c r="N521">
        <v>226849.1875</v>
      </c>
      <c r="O521">
        <v>30637.58984375</v>
      </c>
      <c r="P521">
        <v>48961.109375</v>
      </c>
      <c r="Q521">
        <v>2036962.5</v>
      </c>
      <c r="R521">
        <f t="shared" si="8"/>
        <v>9.1750323001315068E-2</v>
      </c>
    </row>
    <row r="522" spans="1:18" x14ac:dyDescent="0.25">
      <c r="A522" t="s">
        <v>1116</v>
      </c>
      <c r="B522" t="s">
        <v>49</v>
      </c>
      <c r="C522" t="s">
        <v>50</v>
      </c>
      <c r="D522" t="s">
        <v>51</v>
      </c>
      <c r="E522" t="s">
        <v>140</v>
      </c>
      <c r="F522" t="s">
        <v>56</v>
      </c>
      <c r="G522" s="1">
        <v>45066</v>
      </c>
      <c r="H522" s="1">
        <v>45086</v>
      </c>
      <c r="I522">
        <f>YEAR((vw_maritime_trade_analysis[[#This Row],[Departure_Date]]))</f>
        <v>2023</v>
      </c>
      <c r="J522" t="str">
        <f>"Q"&amp;ROUNDUP(MONTH(vw_maritime_trade_analysis[[#This Row],[Departure_Date]])/3,0)</f>
        <v>Q2</v>
      </c>
      <c r="K522" t="str">
        <f>TEXT(vw_maritime_trade_analysis[[#This Row],[Departure_Date]],"mmmm")</f>
        <v>May</v>
      </c>
      <c r="L522">
        <v>8112452.5</v>
      </c>
      <c r="M522">
        <v>314754.1875</v>
      </c>
      <c r="N522">
        <v>35022.109375</v>
      </c>
      <c r="O522">
        <v>22714.869140625</v>
      </c>
      <c r="P522">
        <v>84544.9296875</v>
      </c>
      <c r="Q522">
        <v>1550129.75</v>
      </c>
      <c r="R522">
        <f t="shared" si="8"/>
        <v>0.1910802867566867</v>
      </c>
    </row>
    <row r="523" spans="1:18" x14ac:dyDescent="0.25">
      <c r="A523" t="s">
        <v>1118</v>
      </c>
      <c r="B523" t="s">
        <v>65</v>
      </c>
      <c r="C523" t="s">
        <v>50</v>
      </c>
      <c r="D523" t="s">
        <v>145</v>
      </c>
      <c r="E523" t="s">
        <v>82</v>
      </c>
      <c r="F523" t="s">
        <v>159</v>
      </c>
      <c r="G523" s="1">
        <v>45203</v>
      </c>
      <c r="H523" s="1">
        <v>45208</v>
      </c>
      <c r="I523">
        <f>YEAR((vw_maritime_trade_analysis[[#This Row],[Departure_Date]]))</f>
        <v>2023</v>
      </c>
      <c r="J523" t="str">
        <f>"Q"&amp;ROUNDUP(MONTH(vw_maritime_trade_analysis[[#This Row],[Departure_Date]])/3,0)</f>
        <v>Q4</v>
      </c>
      <c r="K523" t="str">
        <f>TEXT(vw_maritime_trade_analysis[[#This Row],[Departure_Date]],"mmmm")</f>
        <v>October</v>
      </c>
      <c r="L523">
        <v>29875130</v>
      </c>
      <c r="M523">
        <v>96868.4765625</v>
      </c>
      <c r="N523">
        <v>235565.890625</v>
      </c>
      <c r="O523">
        <v>52878.98046875</v>
      </c>
      <c r="P523">
        <v>31241.919921875</v>
      </c>
      <c r="Q523">
        <v>3776648</v>
      </c>
      <c r="R523">
        <f t="shared" si="8"/>
        <v>0.12641444572793492</v>
      </c>
    </row>
    <row r="524" spans="1:18" x14ac:dyDescent="0.25">
      <c r="A524" t="s">
        <v>1119</v>
      </c>
      <c r="B524" t="s">
        <v>49</v>
      </c>
      <c r="C524" t="s">
        <v>239</v>
      </c>
      <c r="D524" t="s">
        <v>270</v>
      </c>
      <c r="E524" t="s">
        <v>108</v>
      </c>
      <c r="F524" t="s">
        <v>184</v>
      </c>
      <c r="G524" s="1">
        <v>44156</v>
      </c>
      <c r="H524" s="1">
        <v>44162</v>
      </c>
      <c r="I524">
        <f>YEAR((vw_maritime_trade_analysis[[#This Row],[Departure_Date]]))</f>
        <v>2020</v>
      </c>
      <c r="J524" t="str">
        <f>"Q"&amp;ROUNDUP(MONTH(vw_maritime_trade_analysis[[#This Row],[Departure_Date]])/3,0)</f>
        <v>Q4</v>
      </c>
      <c r="K524" t="str">
        <f>TEXT(vw_maritime_trade_analysis[[#This Row],[Departure_Date]],"mmmm")</f>
        <v>November</v>
      </c>
      <c r="L524">
        <v>8080379.5</v>
      </c>
      <c r="M524">
        <v>155615.578125</v>
      </c>
      <c r="N524">
        <v>230246.609375</v>
      </c>
      <c r="O524">
        <v>26422.83984375</v>
      </c>
      <c r="P524">
        <v>0</v>
      </c>
      <c r="Q524">
        <v>1386116.375</v>
      </c>
      <c r="R524">
        <f t="shared" si="8"/>
        <v>0.17154099940479281</v>
      </c>
    </row>
    <row r="525" spans="1:18" x14ac:dyDescent="0.25">
      <c r="A525" t="s">
        <v>1121</v>
      </c>
      <c r="B525" t="s">
        <v>65</v>
      </c>
      <c r="C525" t="s">
        <v>78</v>
      </c>
      <c r="D525" t="s">
        <v>105</v>
      </c>
      <c r="E525" t="s">
        <v>92</v>
      </c>
      <c r="F525" t="s">
        <v>131</v>
      </c>
      <c r="G525" s="1">
        <v>43993</v>
      </c>
      <c r="H525" s="1">
        <v>44016</v>
      </c>
      <c r="I525">
        <f>YEAR((vw_maritime_trade_analysis[[#This Row],[Departure_Date]]))</f>
        <v>2020</v>
      </c>
      <c r="J525" t="str">
        <f>"Q"&amp;ROUNDUP(MONTH(vw_maritime_trade_analysis[[#This Row],[Departure_Date]])/3,0)</f>
        <v>Q2</v>
      </c>
      <c r="K525" t="str">
        <f>TEXT(vw_maritime_trade_analysis[[#This Row],[Departure_Date]],"mmmm")</f>
        <v>June</v>
      </c>
      <c r="L525">
        <v>28638264</v>
      </c>
      <c r="M525">
        <v>404269.09375</v>
      </c>
      <c r="N525">
        <v>20288.51953125</v>
      </c>
      <c r="O525">
        <v>62145.03125</v>
      </c>
      <c r="P525">
        <v>0</v>
      </c>
      <c r="Q525">
        <v>1205831.875</v>
      </c>
      <c r="R525">
        <f t="shared" si="8"/>
        <v>4.2105620473363886E-2</v>
      </c>
    </row>
    <row r="526" spans="1:18" x14ac:dyDescent="0.25">
      <c r="A526" t="s">
        <v>1122</v>
      </c>
      <c r="B526" t="s">
        <v>65</v>
      </c>
      <c r="C526" t="s">
        <v>239</v>
      </c>
      <c r="D526" t="s">
        <v>270</v>
      </c>
      <c r="E526" t="s">
        <v>226</v>
      </c>
      <c r="F526" t="s">
        <v>146</v>
      </c>
      <c r="G526" s="1">
        <v>45642</v>
      </c>
      <c r="H526" s="1">
        <v>45647</v>
      </c>
      <c r="I526">
        <f>YEAR((vw_maritime_trade_analysis[[#This Row],[Departure_Date]]))</f>
        <v>2024</v>
      </c>
      <c r="J526" t="str">
        <f>"Q"&amp;ROUNDUP(MONTH(vw_maritime_trade_analysis[[#This Row],[Departure_Date]])/3,0)</f>
        <v>Q4</v>
      </c>
      <c r="K526" t="str">
        <f>TEXT(vw_maritime_trade_analysis[[#This Row],[Departure_Date]],"mmmm")</f>
        <v>December</v>
      </c>
      <c r="L526">
        <v>18910946</v>
      </c>
      <c r="M526">
        <v>56784.8984375</v>
      </c>
      <c r="N526">
        <v>152675.25</v>
      </c>
      <c r="O526">
        <v>14939.650390625</v>
      </c>
      <c r="P526">
        <v>54174.12109375</v>
      </c>
      <c r="Q526">
        <v>1357534.5</v>
      </c>
      <c r="R526">
        <f t="shared" si="8"/>
        <v>7.1785647317696322E-2</v>
      </c>
    </row>
    <row r="527" spans="1:18" x14ac:dyDescent="0.25">
      <c r="A527" t="s">
        <v>1123</v>
      </c>
      <c r="B527" t="s">
        <v>65</v>
      </c>
      <c r="C527" t="s">
        <v>50</v>
      </c>
      <c r="D527" t="s">
        <v>423</v>
      </c>
      <c r="E527" t="s">
        <v>56</v>
      </c>
      <c r="F527" t="s">
        <v>201</v>
      </c>
      <c r="G527" s="1">
        <v>45744</v>
      </c>
      <c r="H527" s="1">
        <v>45758</v>
      </c>
      <c r="I527">
        <f>YEAR((vw_maritime_trade_analysis[[#This Row],[Departure_Date]]))</f>
        <v>2025</v>
      </c>
      <c r="J527" t="str">
        <f>"Q"&amp;ROUNDUP(MONTH(vw_maritime_trade_analysis[[#This Row],[Departure_Date]])/3,0)</f>
        <v>Q1</v>
      </c>
      <c r="K527" t="str">
        <f>TEXT(vw_maritime_trade_analysis[[#This Row],[Departure_Date]],"mmmm")</f>
        <v>March</v>
      </c>
      <c r="L527">
        <v>35182064</v>
      </c>
      <c r="M527">
        <v>514508</v>
      </c>
      <c r="N527">
        <v>154520.859375</v>
      </c>
      <c r="O527">
        <v>68956.84375</v>
      </c>
      <c r="P527">
        <v>40382.80078125</v>
      </c>
      <c r="Q527">
        <v>1983265.375</v>
      </c>
      <c r="R527">
        <f t="shared" si="8"/>
        <v>5.6371490171810271E-2</v>
      </c>
    </row>
    <row r="528" spans="1:18" x14ac:dyDescent="0.25">
      <c r="A528" t="s">
        <v>1125</v>
      </c>
      <c r="B528" t="s">
        <v>65</v>
      </c>
      <c r="C528" t="s">
        <v>50</v>
      </c>
      <c r="D528" t="s">
        <v>223</v>
      </c>
      <c r="E528" t="s">
        <v>82</v>
      </c>
      <c r="F528" t="s">
        <v>121</v>
      </c>
      <c r="G528" s="1">
        <v>44518</v>
      </c>
      <c r="H528" s="1">
        <v>44538</v>
      </c>
      <c r="I528">
        <f>YEAR((vw_maritime_trade_analysis[[#This Row],[Departure_Date]]))</f>
        <v>2021</v>
      </c>
      <c r="J528" t="str">
        <f>"Q"&amp;ROUNDUP(MONTH(vw_maritime_trade_analysis[[#This Row],[Departure_Date]])/3,0)</f>
        <v>Q4</v>
      </c>
      <c r="K528" t="str">
        <f>TEXT(vw_maritime_trade_analysis[[#This Row],[Departure_Date]],"mmmm")</f>
        <v>November</v>
      </c>
      <c r="L528">
        <v>26263350</v>
      </c>
      <c r="M528">
        <v>255502.421875</v>
      </c>
      <c r="N528">
        <v>82413.71875</v>
      </c>
      <c r="O528">
        <v>73800.0078125</v>
      </c>
      <c r="P528">
        <v>14829.41015625</v>
      </c>
      <c r="Q528">
        <v>1272467.625</v>
      </c>
      <c r="R528">
        <f t="shared" si="8"/>
        <v>4.8450316696080277E-2</v>
      </c>
    </row>
    <row r="529" spans="1:18" x14ac:dyDescent="0.25">
      <c r="A529" t="s">
        <v>1126</v>
      </c>
      <c r="B529" t="s">
        <v>49</v>
      </c>
      <c r="C529" t="s">
        <v>66</v>
      </c>
      <c r="D529" t="s">
        <v>67</v>
      </c>
      <c r="E529" t="s">
        <v>131</v>
      </c>
      <c r="F529" t="s">
        <v>82</v>
      </c>
      <c r="G529" s="1">
        <v>45389</v>
      </c>
      <c r="H529" s="1">
        <v>45410</v>
      </c>
      <c r="I529">
        <f>YEAR((vw_maritime_trade_analysis[[#This Row],[Departure_Date]]))</f>
        <v>2024</v>
      </c>
      <c r="J529" t="str">
        <f>"Q"&amp;ROUNDUP(MONTH(vw_maritime_trade_analysis[[#This Row],[Departure_Date]])/3,0)</f>
        <v>Q2</v>
      </c>
      <c r="K529" t="str">
        <f>TEXT(vw_maritime_trade_analysis[[#This Row],[Departure_Date]],"mmmm")</f>
        <v>April</v>
      </c>
      <c r="L529">
        <v>8004830.5</v>
      </c>
      <c r="M529">
        <v>460459.21875</v>
      </c>
      <c r="N529">
        <v>172625.59375</v>
      </c>
      <c r="O529">
        <v>16730.099609375</v>
      </c>
      <c r="P529">
        <v>0</v>
      </c>
      <c r="Q529">
        <v>981118.125</v>
      </c>
      <c r="R529">
        <f t="shared" si="8"/>
        <v>0.12256575888771161</v>
      </c>
    </row>
    <row r="530" spans="1:18" x14ac:dyDescent="0.25">
      <c r="A530" t="s">
        <v>1128</v>
      </c>
      <c r="B530" t="s">
        <v>65</v>
      </c>
      <c r="C530" t="s">
        <v>50</v>
      </c>
      <c r="D530" t="s">
        <v>223</v>
      </c>
      <c r="E530" t="s">
        <v>92</v>
      </c>
      <c r="F530" t="s">
        <v>196</v>
      </c>
      <c r="G530" s="1">
        <v>45488</v>
      </c>
      <c r="H530" s="1">
        <v>45506</v>
      </c>
      <c r="I530">
        <f>YEAR((vw_maritime_trade_analysis[[#This Row],[Departure_Date]]))</f>
        <v>2024</v>
      </c>
      <c r="J530" t="str">
        <f>"Q"&amp;ROUNDUP(MONTH(vw_maritime_trade_analysis[[#This Row],[Departure_Date]])/3,0)</f>
        <v>Q3</v>
      </c>
      <c r="K530" t="str">
        <f>TEXT(vw_maritime_trade_analysis[[#This Row],[Departure_Date]],"mmmm")</f>
        <v>July</v>
      </c>
      <c r="L530">
        <v>91493776</v>
      </c>
      <c r="M530">
        <v>699816.8125</v>
      </c>
      <c r="N530">
        <v>121113.546875</v>
      </c>
      <c r="O530">
        <v>75024.8984375</v>
      </c>
      <c r="P530">
        <v>44239.26171875</v>
      </c>
      <c r="Q530">
        <v>3967264.75</v>
      </c>
      <c r="R530">
        <f t="shared" si="8"/>
        <v>4.3361034197561155E-2</v>
      </c>
    </row>
    <row r="531" spans="1:18" x14ac:dyDescent="0.25">
      <c r="A531" t="s">
        <v>1130</v>
      </c>
      <c r="B531" t="s">
        <v>49</v>
      </c>
      <c r="C531" t="s">
        <v>134</v>
      </c>
      <c r="D531" t="s">
        <v>135</v>
      </c>
      <c r="E531" t="s">
        <v>196</v>
      </c>
      <c r="F531" t="s">
        <v>82</v>
      </c>
      <c r="G531" s="1">
        <v>45618</v>
      </c>
      <c r="H531" s="1">
        <v>45638</v>
      </c>
      <c r="I531">
        <f>YEAR((vw_maritime_trade_analysis[[#This Row],[Departure_Date]]))</f>
        <v>2024</v>
      </c>
      <c r="J531" t="str">
        <f>"Q"&amp;ROUNDUP(MONTH(vw_maritime_trade_analysis[[#This Row],[Departure_Date]])/3,0)</f>
        <v>Q4</v>
      </c>
      <c r="K531" t="str">
        <f>TEXT(vw_maritime_trade_analysis[[#This Row],[Departure_Date]],"mmmm")</f>
        <v>November</v>
      </c>
      <c r="L531">
        <v>1455201.875</v>
      </c>
      <c r="M531">
        <v>368160.84375</v>
      </c>
      <c r="N531">
        <v>57299.91015625</v>
      </c>
      <c r="O531">
        <v>1964.52001953125</v>
      </c>
      <c r="P531">
        <v>0</v>
      </c>
      <c r="Q531">
        <v>468269.9375</v>
      </c>
      <c r="R531">
        <f t="shared" si="8"/>
        <v>0.32179036156065977</v>
      </c>
    </row>
    <row r="532" spans="1:18" x14ac:dyDescent="0.25">
      <c r="A532" t="s">
        <v>1131</v>
      </c>
      <c r="B532" t="s">
        <v>49</v>
      </c>
      <c r="C532" t="s">
        <v>78</v>
      </c>
      <c r="D532" t="s">
        <v>315</v>
      </c>
      <c r="E532" t="s">
        <v>108</v>
      </c>
      <c r="F532" t="s">
        <v>70</v>
      </c>
      <c r="G532" s="1">
        <v>45696</v>
      </c>
      <c r="H532" s="1">
        <v>45724</v>
      </c>
      <c r="I532">
        <f>YEAR((vw_maritime_trade_analysis[[#This Row],[Departure_Date]]))</f>
        <v>2025</v>
      </c>
      <c r="J532" t="str">
        <f>"Q"&amp;ROUNDUP(MONTH(vw_maritime_trade_analysis[[#This Row],[Departure_Date]])/3,0)</f>
        <v>Q1</v>
      </c>
      <c r="K532" t="str">
        <f>TEXT(vw_maritime_trade_analysis[[#This Row],[Departure_Date]],"mmmm")</f>
        <v>February</v>
      </c>
      <c r="L532">
        <v>25750550</v>
      </c>
      <c r="M532">
        <v>332807.40625</v>
      </c>
      <c r="N532">
        <v>203085.578125</v>
      </c>
      <c r="O532">
        <v>47638.51953125</v>
      </c>
      <c r="P532">
        <v>94828.53125</v>
      </c>
      <c r="Q532">
        <v>1468516.5</v>
      </c>
      <c r="R532">
        <f t="shared" si="8"/>
        <v>5.7028548904780672E-2</v>
      </c>
    </row>
    <row r="533" spans="1:18" x14ac:dyDescent="0.25">
      <c r="A533" t="s">
        <v>1133</v>
      </c>
      <c r="B533" t="s">
        <v>65</v>
      </c>
      <c r="C533" t="s">
        <v>66</v>
      </c>
      <c r="D533" t="s">
        <v>67</v>
      </c>
      <c r="E533" t="s">
        <v>70</v>
      </c>
      <c r="F533" t="s">
        <v>127</v>
      </c>
      <c r="G533" s="1">
        <v>45579</v>
      </c>
      <c r="H533" s="1">
        <v>45594</v>
      </c>
      <c r="I533">
        <f>YEAR((vw_maritime_trade_analysis[[#This Row],[Departure_Date]]))</f>
        <v>2024</v>
      </c>
      <c r="J533" t="str">
        <f>"Q"&amp;ROUNDUP(MONTH(vw_maritime_trade_analysis[[#This Row],[Departure_Date]])/3,0)</f>
        <v>Q4</v>
      </c>
      <c r="K533" t="str">
        <f>TEXT(vw_maritime_trade_analysis[[#This Row],[Departure_Date]],"mmmm")</f>
        <v>October</v>
      </c>
      <c r="L533">
        <v>3208721</v>
      </c>
      <c r="M533">
        <v>135320.421875</v>
      </c>
      <c r="N533">
        <v>152206.6875</v>
      </c>
      <c r="O533">
        <v>5775.7001953125</v>
      </c>
      <c r="Q533">
        <v>381706.53125</v>
      </c>
      <c r="R533">
        <f t="shared" si="8"/>
        <v>0.11895909031978785</v>
      </c>
    </row>
    <row r="534" spans="1:18" x14ac:dyDescent="0.25">
      <c r="A534" t="s">
        <v>1134</v>
      </c>
      <c r="B534" t="s">
        <v>49</v>
      </c>
      <c r="C534" t="s">
        <v>50</v>
      </c>
      <c r="D534" t="s">
        <v>51</v>
      </c>
      <c r="E534" t="s">
        <v>131</v>
      </c>
      <c r="F534" t="s">
        <v>128</v>
      </c>
      <c r="G534" s="1">
        <v>44689</v>
      </c>
      <c r="H534" s="1">
        <v>44706</v>
      </c>
      <c r="I534">
        <f>YEAR((vw_maritime_trade_analysis[[#This Row],[Departure_Date]]))</f>
        <v>2022</v>
      </c>
      <c r="J534" t="str">
        <f>"Q"&amp;ROUNDUP(MONTH(vw_maritime_trade_analysis[[#This Row],[Departure_Date]])/3,0)</f>
        <v>Q2</v>
      </c>
      <c r="K534" t="str">
        <f>TEXT(vw_maritime_trade_analysis[[#This Row],[Departure_Date]],"mmmm")</f>
        <v>May</v>
      </c>
      <c r="L534">
        <v>19897258</v>
      </c>
      <c r="M534">
        <v>338276.15625</v>
      </c>
      <c r="N534">
        <v>74272.4375</v>
      </c>
      <c r="O534">
        <v>18504.44921875</v>
      </c>
      <c r="P534">
        <v>6891.3798828125</v>
      </c>
      <c r="Q534">
        <v>5820811.5</v>
      </c>
      <c r="R534">
        <f t="shared" si="8"/>
        <v>0.29254339969859161</v>
      </c>
    </row>
    <row r="535" spans="1:18" x14ac:dyDescent="0.25">
      <c r="A535" t="s">
        <v>1135</v>
      </c>
      <c r="B535" t="s">
        <v>49</v>
      </c>
      <c r="C535" t="s">
        <v>50</v>
      </c>
      <c r="D535" t="s">
        <v>145</v>
      </c>
      <c r="E535" t="s">
        <v>146</v>
      </c>
      <c r="F535" t="s">
        <v>56</v>
      </c>
      <c r="G535" s="1">
        <v>44381</v>
      </c>
      <c r="H535" s="1">
        <v>44392</v>
      </c>
      <c r="I535">
        <f>YEAR((vw_maritime_trade_analysis[[#This Row],[Departure_Date]]))</f>
        <v>2021</v>
      </c>
      <c r="J535" t="str">
        <f>"Q"&amp;ROUNDUP(MONTH(vw_maritime_trade_analysis[[#This Row],[Departure_Date]])/3,0)</f>
        <v>Q3</v>
      </c>
      <c r="K535" t="str">
        <f>TEXT(vw_maritime_trade_analysis[[#This Row],[Departure_Date]],"mmmm")</f>
        <v>July</v>
      </c>
      <c r="L535">
        <v>79694688</v>
      </c>
      <c r="M535">
        <v>344854.5625</v>
      </c>
      <c r="N535">
        <v>35430.80078125</v>
      </c>
      <c r="O535">
        <v>164171.0625</v>
      </c>
      <c r="P535">
        <v>0</v>
      </c>
      <c r="Q535">
        <v>3289159.5</v>
      </c>
      <c r="R535">
        <f t="shared" si="8"/>
        <v>4.1272004226931662E-2</v>
      </c>
    </row>
    <row r="536" spans="1:18" x14ac:dyDescent="0.25">
      <c r="A536" t="s">
        <v>1137</v>
      </c>
      <c r="B536" t="s">
        <v>49</v>
      </c>
      <c r="C536" t="s">
        <v>78</v>
      </c>
      <c r="D536" t="s">
        <v>158</v>
      </c>
      <c r="E536" t="s">
        <v>131</v>
      </c>
      <c r="F536" t="s">
        <v>226</v>
      </c>
      <c r="G536" s="1">
        <v>44511</v>
      </c>
      <c r="H536" s="1">
        <v>44520</v>
      </c>
      <c r="I536">
        <f>YEAR((vw_maritime_trade_analysis[[#This Row],[Departure_Date]]))</f>
        <v>2021</v>
      </c>
      <c r="J536" t="str">
        <f>"Q"&amp;ROUNDUP(MONTH(vw_maritime_trade_analysis[[#This Row],[Departure_Date]])/3,0)</f>
        <v>Q4</v>
      </c>
      <c r="K536" t="str">
        <f>TEXT(vw_maritime_trade_analysis[[#This Row],[Departure_Date]],"mmmm")</f>
        <v>November</v>
      </c>
      <c r="L536">
        <v>27723302</v>
      </c>
      <c r="M536">
        <v>203650.59375</v>
      </c>
      <c r="N536">
        <v>90900</v>
      </c>
      <c r="O536">
        <v>37980.921875</v>
      </c>
      <c r="P536">
        <v>0</v>
      </c>
      <c r="Q536">
        <v>1087704.625</v>
      </c>
      <c r="R536">
        <f t="shared" si="8"/>
        <v>3.9234310003909346E-2</v>
      </c>
    </row>
    <row r="537" spans="1:18" x14ac:dyDescent="0.25">
      <c r="A537" t="s">
        <v>1139</v>
      </c>
      <c r="B537" t="s">
        <v>49</v>
      </c>
      <c r="C537" t="s">
        <v>50</v>
      </c>
      <c r="D537" t="s">
        <v>183</v>
      </c>
      <c r="E537" t="s">
        <v>201</v>
      </c>
      <c r="F537" t="s">
        <v>128</v>
      </c>
      <c r="G537" s="1">
        <v>44002</v>
      </c>
      <c r="H537" s="1">
        <v>44010</v>
      </c>
      <c r="I537">
        <f>YEAR((vw_maritime_trade_analysis[[#This Row],[Departure_Date]]))</f>
        <v>2020</v>
      </c>
      <c r="J537" t="str">
        <f>"Q"&amp;ROUNDUP(MONTH(vw_maritime_trade_analysis[[#This Row],[Departure_Date]])/3,0)</f>
        <v>Q2</v>
      </c>
      <c r="K537" t="str">
        <f>TEXT(vw_maritime_trade_analysis[[#This Row],[Departure_Date]],"mmmm")</f>
        <v>June</v>
      </c>
      <c r="L537">
        <v>102116624</v>
      </c>
      <c r="M537">
        <v>108445.3984375</v>
      </c>
      <c r="N537">
        <v>131493.5</v>
      </c>
      <c r="O537">
        <v>174619.4375</v>
      </c>
      <c r="Q537">
        <v>2871291.5</v>
      </c>
      <c r="R537">
        <f t="shared" si="8"/>
        <v>2.8117767583072467E-2</v>
      </c>
    </row>
    <row r="538" spans="1:18" x14ac:dyDescent="0.25">
      <c r="A538" t="s">
        <v>1141</v>
      </c>
      <c r="B538" t="s">
        <v>65</v>
      </c>
      <c r="C538" t="s">
        <v>78</v>
      </c>
      <c r="D538" t="s">
        <v>79</v>
      </c>
      <c r="E538" t="s">
        <v>92</v>
      </c>
      <c r="F538" t="s">
        <v>159</v>
      </c>
      <c r="G538" s="1">
        <v>45310</v>
      </c>
      <c r="H538" s="1">
        <v>45338</v>
      </c>
      <c r="I538">
        <f>YEAR((vw_maritime_trade_analysis[[#This Row],[Departure_Date]]))</f>
        <v>2024</v>
      </c>
      <c r="J538" t="str">
        <f>"Q"&amp;ROUNDUP(MONTH(vw_maritime_trade_analysis[[#This Row],[Departure_Date]])/3,0)</f>
        <v>Q1</v>
      </c>
      <c r="K538" t="str">
        <f>TEXT(vw_maritime_trade_analysis[[#This Row],[Departure_Date]],"mmmm")</f>
        <v>January</v>
      </c>
      <c r="L538">
        <v>18403484</v>
      </c>
      <c r="M538">
        <v>403795.65625</v>
      </c>
      <c r="N538">
        <v>105676.96875</v>
      </c>
      <c r="O538">
        <v>12146.2998046875</v>
      </c>
      <c r="P538">
        <v>4063.81005859375</v>
      </c>
      <c r="Q538">
        <v>1801693.875</v>
      </c>
      <c r="R538">
        <f t="shared" si="8"/>
        <v>9.7899608302427957E-2</v>
      </c>
    </row>
    <row r="539" spans="1:18" x14ac:dyDescent="0.25">
      <c r="A539" t="s">
        <v>1142</v>
      </c>
      <c r="B539" t="s">
        <v>65</v>
      </c>
      <c r="C539" t="s">
        <v>134</v>
      </c>
      <c r="D539" t="s">
        <v>135</v>
      </c>
      <c r="E539" t="s">
        <v>82</v>
      </c>
      <c r="F539" t="s">
        <v>230</v>
      </c>
      <c r="G539" s="1">
        <v>44849</v>
      </c>
      <c r="H539" s="1">
        <v>44872</v>
      </c>
      <c r="I539">
        <f>YEAR((vw_maritime_trade_analysis[[#This Row],[Departure_Date]]))</f>
        <v>2022</v>
      </c>
      <c r="J539" t="str">
        <f>"Q"&amp;ROUNDUP(MONTH(vw_maritime_trade_analysis[[#This Row],[Departure_Date]])/3,0)</f>
        <v>Q4</v>
      </c>
      <c r="K539" t="str">
        <f>TEXT(vw_maritime_trade_analysis[[#This Row],[Departure_Date]],"mmmm")</f>
        <v>October</v>
      </c>
      <c r="L539">
        <v>1309580.375</v>
      </c>
      <c r="M539">
        <v>224533.65625</v>
      </c>
      <c r="N539">
        <v>61173.421875</v>
      </c>
      <c r="O539">
        <v>1479.8299560546875</v>
      </c>
      <c r="P539">
        <v>11830.8896484375</v>
      </c>
      <c r="Q539">
        <v>352884.34375</v>
      </c>
      <c r="R539">
        <f t="shared" si="8"/>
        <v>0.26946367743942407</v>
      </c>
    </row>
    <row r="540" spans="1:18" x14ac:dyDescent="0.25">
      <c r="A540" t="s">
        <v>1143</v>
      </c>
      <c r="B540" t="s">
        <v>49</v>
      </c>
      <c r="C540" t="s">
        <v>50</v>
      </c>
      <c r="D540" t="s">
        <v>51</v>
      </c>
      <c r="E540" t="s">
        <v>55</v>
      </c>
      <c r="F540" t="s">
        <v>82</v>
      </c>
      <c r="G540" s="1">
        <v>45164</v>
      </c>
      <c r="H540" s="1">
        <v>45183</v>
      </c>
      <c r="I540">
        <f>YEAR((vw_maritime_trade_analysis[[#This Row],[Departure_Date]]))</f>
        <v>2023</v>
      </c>
      <c r="J540" t="str">
        <f>"Q"&amp;ROUNDUP(MONTH(vw_maritime_trade_analysis[[#This Row],[Departure_Date]])/3,0)</f>
        <v>Q3</v>
      </c>
      <c r="K540" t="str">
        <f>TEXT(vw_maritime_trade_analysis[[#This Row],[Departure_Date]],"mmmm")</f>
        <v>August</v>
      </c>
      <c r="L540">
        <v>13301740</v>
      </c>
      <c r="M540">
        <v>303406.75</v>
      </c>
      <c r="N540">
        <v>201110.84375</v>
      </c>
      <c r="O540">
        <v>11705.5302734375</v>
      </c>
      <c r="P540">
        <v>1259.4100341796875</v>
      </c>
      <c r="Q540">
        <v>7888044.5</v>
      </c>
      <c r="R540">
        <f t="shared" si="8"/>
        <v>0.59300847107220556</v>
      </c>
    </row>
    <row r="541" spans="1:18" x14ac:dyDescent="0.25">
      <c r="A541" t="s">
        <v>1145</v>
      </c>
      <c r="B541" t="s">
        <v>49</v>
      </c>
      <c r="C541" t="s">
        <v>134</v>
      </c>
      <c r="D541" t="s">
        <v>135</v>
      </c>
      <c r="E541" t="s">
        <v>108</v>
      </c>
      <c r="F541" t="s">
        <v>82</v>
      </c>
      <c r="G541" s="1">
        <v>45897</v>
      </c>
      <c r="H541" s="1">
        <v>45910</v>
      </c>
      <c r="I541">
        <f>YEAR((vw_maritime_trade_analysis[[#This Row],[Departure_Date]]))</f>
        <v>2025</v>
      </c>
      <c r="J541" t="str">
        <f>"Q"&amp;ROUNDUP(MONTH(vw_maritime_trade_analysis[[#This Row],[Departure_Date]])/3,0)</f>
        <v>Q3</v>
      </c>
      <c r="K541" t="str">
        <f>TEXT(vw_maritime_trade_analysis[[#This Row],[Departure_Date]],"mmmm")</f>
        <v>August</v>
      </c>
      <c r="L541">
        <v>6868526.5</v>
      </c>
      <c r="M541">
        <v>170685.875</v>
      </c>
      <c r="N541">
        <v>169831.015625</v>
      </c>
      <c r="O541">
        <v>21910.599609375</v>
      </c>
      <c r="Q541">
        <v>469546</v>
      </c>
      <c r="R541">
        <f t="shared" si="8"/>
        <v>6.8361969630604175E-2</v>
      </c>
    </row>
    <row r="542" spans="1:18" x14ac:dyDescent="0.25">
      <c r="A542" t="s">
        <v>1147</v>
      </c>
      <c r="B542" t="s">
        <v>49</v>
      </c>
      <c r="C542" t="s">
        <v>50</v>
      </c>
      <c r="D542" t="s">
        <v>120</v>
      </c>
      <c r="E542" t="s">
        <v>121</v>
      </c>
      <c r="F542" t="s">
        <v>128</v>
      </c>
      <c r="G542" s="1">
        <v>44197</v>
      </c>
      <c r="H542" s="1">
        <v>44205</v>
      </c>
      <c r="I542">
        <f>YEAR((vw_maritime_trade_analysis[[#This Row],[Departure_Date]]))</f>
        <v>2021</v>
      </c>
      <c r="J542" t="str">
        <f>"Q"&amp;ROUNDUP(MONTH(vw_maritime_trade_analysis[[#This Row],[Departure_Date]])/3,0)</f>
        <v>Q1</v>
      </c>
      <c r="K542" t="str">
        <f>TEXT(vw_maritime_trade_analysis[[#This Row],[Departure_Date]],"mmmm")</f>
        <v>January</v>
      </c>
      <c r="L542">
        <v>16794368</v>
      </c>
      <c r="M542">
        <v>68694.9375</v>
      </c>
      <c r="N542">
        <v>44738.1484375</v>
      </c>
      <c r="O542">
        <v>47024.23046875</v>
      </c>
      <c r="P542">
        <v>43422.1015625</v>
      </c>
      <c r="Q542">
        <v>1208518</v>
      </c>
      <c r="R542">
        <f t="shared" si="8"/>
        <v>7.1959718877185497E-2</v>
      </c>
    </row>
    <row r="543" spans="1:18" x14ac:dyDescent="0.25">
      <c r="A543" t="s">
        <v>1149</v>
      </c>
      <c r="B543" t="s">
        <v>49</v>
      </c>
      <c r="C543" t="s">
        <v>50</v>
      </c>
      <c r="D543" t="s">
        <v>145</v>
      </c>
      <c r="E543" t="s">
        <v>164</v>
      </c>
      <c r="F543" t="s">
        <v>226</v>
      </c>
      <c r="G543" s="1">
        <v>45194</v>
      </c>
      <c r="H543" s="1">
        <v>45206</v>
      </c>
      <c r="I543">
        <f>YEAR((vw_maritime_trade_analysis[[#This Row],[Departure_Date]]))</f>
        <v>2023</v>
      </c>
      <c r="J543" t="str">
        <f>"Q"&amp;ROUNDUP(MONTH(vw_maritime_trade_analysis[[#This Row],[Departure_Date]])/3,0)</f>
        <v>Q3</v>
      </c>
      <c r="K543" t="str">
        <f>TEXT(vw_maritime_trade_analysis[[#This Row],[Departure_Date]],"mmmm")</f>
        <v>September</v>
      </c>
      <c r="L543">
        <v>51449396</v>
      </c>
      <c r="M543">
        <v>283238.25</v>
      </c>
      <c r="N543">
        <v>181688.859375</v>
      </c>
      <c r="O543">
        <v>45275.46875</v>
      </c>
      <c r="P543">
        <v>7148.080078125</v>
      </c>
      <c r="Q543">
        <v>4624789.5</v>
      </c>
      <c r="R543">
        <f t="shared" si="8"/>
        <v>8.989006401552313E-2</v>
      </c>
    </row>
    <row r="544" spans="1:18" x14ac:dyDescent="0.25">
      <c r="A544" t="s">
        <v>1151</v>
      </c>
      <c r="B544" t="s">
        <v>65</v>
      </c>
      <c r="C544" t="s">
        <v>50</v>
      </c>
      <c r="D544" t="s">
        <v>120</v>
      </c>
      <c r="E544" t="s">
        <v>226</v>
      </c>
      <c r="F544" t="s">
        <v>154</v>
      </c>
      <c r="G544" s="1">
        <v>45022</v>
      </c>
      <c r="H544" s="1">
        <v>45029</v>
      </c>
      <c r="I544">
        <f>YEAR((vw_maritime_trade_analysis[[#This Row],[Departure_Date]]))</f>
        <v>2023</v>
      </c>
      <c r="J544" t="str">
        <f>"Q"&amp;ROUNDUP(MONTH(vw_maritime_trade_analysis[[#This Row],[Departure_Date]])/3,0)</f>
        <v>Q2</v>
      </c>
      <c r="K544" t="str">
        <f>TEXT(vw_maritime_trade_analysis[[#This Row],[Departure_Date]],"mmmm")</f>
        <v>April</v>
      </c>
      <c r="L544">
        <v>32134982</v>
      </c>
      <c r="M544">
        <v>153688.875</v>
      </c>
      <c r="N544">
        <v>95615.34375</v>
      </c>
      <c r="O544">
        <v>20887.740234375</v>
      </c>
      <c r="P544">
        <v>63253.28125</v>
      </c>
      <c r="Q544">
        <v>1459605.625</v>
      </c>
      <c r="R544">
        <f t="shared" si="8"/>
        <v>4.5421081144529661E-2</v>
      </c>
    </row>
    <row r="545" spans="1:18" x14ac:dyDescent="0.25">
      <c r="A545" t="s">
        <v>1153</v>
      </c>
      <c r="B545" t="s">
        <v>49</v>
      </c>
      <c r="C545" t="s">
        <v>50</v>
      </c>
      <c r="D545" t="s">
        <v>183</v>
      </c>
      <c r="E545" t="s">
        <v>159</v>
      </c>
      <c r="F545" t="s">
        <v>92</v>
      </c>
      <c r="G545" s="1">
        <v>46024</v>
      </c>
      <c r="H545" s="1">
        <v>46035</v>
      </c>
      <c r="I545">
        <f>YEAR((vw_maritime_trade_analysis[[#This Row],[Departure_Date]]))</f>
        <v>2026</v>
      </c>
      <c r="J545" t="str">
        <f>"Q"&amp;ROUNDUP(MONTH(vw_maritime_trade_analysis[[#This Row],[Departure_Date]])/3,0)</f>
        <v>Q1</v>
      </c>
      <c r="K545" t="str">
        <f>TEXT(vw_maritime_trade_analysis[[#This Row],[Departure_Date]],"mmmm")</f>
        <v>January</v>
      </c>
      <c r="L545">
        <v>107985504</v>
      </c>
      <c r="M545">
        <v>97444.9375</v>
      </c>
      <c r="N545">
        <v>169441.453125</v>
      </c>
      <c r="O545">
        <v>210571.734375</v>
      </c>
      <c r="P545">
        <v>0</v>
      </c>
      <c r="Q545">
        <v>1435493</v>
      </c>
      <c r="R545">
        <f t="shared" si="8"/>
        <v>1.3293386119677694E-2</v>
      </c>
    </row>
    <row r="546" spans="1:18" x14ac:dyDescent="0.25">
      <c r="A546" t="s">
        <v>1154</v>
      </c>
      <c r="B546" t="s">
        <v>65</v>
      </c>
      <c r="C546" t="s">
        <v>112</v>
      </c>
      <c r="D546" t="s">
        <v>113</v>
      </c>
      <c r="E546" t="s">
        <v>82</v>
      </c>
      <c r="F546" t="s">
        <v>204</v>
      </c>
      <c r="G546" s="1">
        <v>45046</v>
      </c>
      <c r="H546" s="1">
        <v>45060</v>
      </c>
      <c r="I546">
        <f>YEAR((vw_maritime_trade_analysis[[#This Row],[Departure_Date]]))</f>
        <v>2023</v>
      </c>
      <c r="J546" t="str">
        <f>"Q"&amp;ROUNDUP(MONTH(vw_maritime_trade_analysis[[#This Row],[Departure_Date]])/3,0)</f>
        <v>Q2</v>
      </c>
      <c r="K546" t="str">
        <f>TEXT(vw_maritime_trade_analysis[[#This Row],[Departure_Date]],"mmmm")</f>
        <v>April</v>
      </c>
      <c r="L546">
        <v>7148303.5</v>
      </c>
      <c r="M546">
        <v>105910.3515625</v>
      </c>
      <c r="N546">
        <v>217337.0625</v>
      </c>
      <c r="O546">
        <v>3645.6298828125</v>
      </c>
      <c r="P546">
        <v>0</v>
      </c>
      <c r="Q546">
        <v>634816.1875</v>
      </c>
      <c r="R546">
        <f t="shared" si="8"/>
        <v>8.8806552142057196E-2</v>
      </c>
    </row>
    <row r="547" spans="1:18" x14ac:dyDescent="0.25">
      <c r="A547" t="s">
        <v>1155</v>
      </c>
      <c r="B547" t="s">
        <v>65</v>
      </c>
      <c r="C547" t="s">
        <v>112</v>
      </c>
      <c r="D547" t="s">
        <v>340</v>
      </c>
      <c r="E547" t="s">
        <v>100</v>
      </c>
      <c r="F547" t="s">
        <v>146</v>
      </c>
      <c r="G547" s="1">
        <v>45790</v>
      </c>
      <c r="H547" s="1">
        <v>45817</v>
      </c>
      <c r="I547">
        <f>YEAR((vw_maritime_trade_analysis[[#This Row],[Departure_Date]]))</f>
        <v>2025</v>
      </c>
      <c r="J547" t="str">
        <f>"Q"&amp;ROUNDUP(MONTH(vw_maritime_trade_analysis[[#This Row],[Departure_Date]])/3,0)</f>
        <v>Q2</v>
      </c>
      <c r="K547" t="str">
        <f>TEXT(vw_maritime_trade_analysis[[#This Row],[Departure_Date]],"mmmm")</f>
        <v>May</v>
      </c>
      <c r="L547">
        <v>3119423.5</v>
      </c>
      <c r="M547">
        <v>477419.09375</v>
      </c>
      <c r="N547">
        <v>119084.8125</v>
      </c>
      <c r="O547">
        <v>4460.77978515625</v>
      </c>
      <c r="P547">
        <v>27660.5</v>
      </c>
      <c r="Q547">
        <v>782612.1875</v>
      </c>
      <c r="R547">
        <f t="shared" si="8"/>
        <v>0.25088359676074762</v>
      </c>
    </row>
    <row r="548" spans="1:18" x14ac:dyDescent="0.25">
      <c r="A548" t="s">
        <v>1157</v>
      </c>
      <c r="B548" t="s">
        <v>65</v>
      </c>
      <c r="C548" t="s">
        <v>50</v>
      </c>
      <c r="D548" t="s">
        <v>51</v>
      </c>
      <c r="E548" t="s">
        <v>56</v>
      </c>
      <c r="F548" t="s">
        <v>71</v>
      </c>
      <c r="G548" s="1">
        <v>45435</v>
      </c>
      <c r="H548" s="1">
        <v>45449</v>
      </c>
      <c r="I548">
        <f>YEAR((vw_maritime_trade_analysis[[#This Row],[Departure_Date]]))</f>
        <v>2024</v>
      </c>
      <c r="J548" t="str">
        <f>"Q"&amp;ROUNDUP(MONTH(vw_maritime_trade_analysis[[#This Row],[Departure_Date]])/3,0)</f>
        <v>Q2</v>
      </c>
      <c r="K548" t="str">
        <f>TEXT(vw_maritime_trade_analysis[[#This Row],[Departure_Date]],"mmmm")</f>
        <v>May</v>
      </c>
      <c r="L548">
        <v>5999638.5</v>
      </c>
      <c r="M548">
        <v>321234.53125</v>
      </c>
      <c r="N548">
        <v>90688.9375</v>
      </c>
      <c r="O548">
        <v>14279.1396484375</v>
      </c>
      <c r="P548">
        <v>0</v>
      </c>
      <c r="Q548">
        <v>2960809.25</v>
      </c>
      <c r="R548">
        <f t="shared" si="8"/>
        <v>0.49349794158431382</v>
      </c>
    </row>
    <row r="549" spans="1:18" x14ac:dyDescent="0.25">
      <c r="A549" t="s">
        <v>1159</v>
      </c>
      <c r="B549" t="s">
        <v>49</v>
      </c>
      <c r="C549" t="s">
        <v>66</v>
      </c>
      <c r="D549" t="s">
        <v>391</v>
      </c>
      <c r="E549" t="s">
        <v>140</v>
      </c>
      <c r="F549" t="s">
        <v>56</v>
      </c>
      <c r="G549" s="1">
        <v>46075</v>
      </c>
      <c r="H549" s="1">
        <v>46094</v>
      </c>
      <c r="I549">
        <f>YEAR((vw_maritime_trade_analysis[[#This Row],[Departure_Date]]))</f>
        <v>2026</v>
      </c>
      <c r="J549" t="str">
        <f>"Q"&amp;ROUNDUP(MONTH(vw_maritime_trade_analysis[[#This Row],[Departure_Date]])/3,0)</f>
        <v>Q1</v>
      </c>
      <c r="K549" t="str">
        <f>TEXT(vw_maritime_trade_analysis[[#This Row],[Departure_Date]],"mmmm")</f>
        <v>February</v>
      </c>
      <c r="L549">
        <v>47726004</v>
      </c>
      <c r="M549">
        <v>512686.15625</v>
      </c>
      <c r="N549">
        <v>65675.34375</v>
      </c>
      <c r="O549">
        <v>99270.09375</v>
      </c>
      <c r="P549">
        <v>7183.89990234375</v>
      </c>
      <c r="Q549">
        <v>3563673.25</v>
      </c>
      <c r="R549">
        <f t="shared" si="8"/>
        <v>7.4669424450452632E-2</v>
      </c>
    </row>
    <row r="550" spans="1:18" x14ac:dyDescent="0.25">
      <c r="A550" t="s">
        <v>1160</v>
      </c>
      <c r="B550" t="s">
        <v>49</v>
      </c>
      <c r="C550" t="s">
        <v>66</v>
      </c>
      <c r="D550" t="s">
        <v>251</v>
      </c>
      <c r="E550" t="s">
        <v>201</v>
      </c>
      <c r="F550" t="s">
        <v>128</v>
      </c>
      <c r="G550" s="1">
        <v>44724</v>
      </c>
      <c r="H550" s="1">
        <v>44759</v>
      </c>
      <c r="I550">
        <f>YEAR((vw_maritime_trade_analysis[[#This Row],[Departure_Date]]))</f>
        <v>2022</v>
      </c>
      <c r="J550" t="str">
        <f>"Q"&amp;ROUNDUP(MONTH(vw_maritime_trade_analysis[[#This Row],[Departure_Date]])/3,0)</f>
        <v>Q2</v>
      </c>
      <c r="K550" t="str">
        <f>TEXT(vw_maritime_trade_analysis[[#This Row],[Departure_Date]],"mmmm")</f>
        <v>June</v>
      </c>
      <c r="L550">
        <v>26839286</v>
      </c>
      <c r="M550">
        <v>515521.6875</v>
      </c>
      <c r="N550">
        <v>44013.94140625</v>
      </c>
      <c r="O550">
        <v>85348.9296875</v>
      </c>
      <c r="P550">
        <v>5656.14990234375</v>
      </c>
      <c r="Q550">
        <v>2277923.25</v>
      </c>
      <c r="R550">
        <f t="shared" si="8"/>
        <v>8.4872721651388192E-2</v>
      </c>
    </row>
    <row r="551" spans="1:18" x14ac:dyDescent="0.25">
      <c r="A551" t="s">
        <v>1162</v>
      </c>
      <c r="B551" t="s">
        <v>65</v>
      </c>
      <c r="C551" t="s">
        <v>50</v>
      </c>
      <c r="D551" t="s">
        <v>223</v>
      </c>
      <c r="E551" t="s">
        <v>184</v>
      </c>
      <c r="F551" t="s">
        <v>164</v>
      </c>
      <c r="G551" s="1">
        <v>44045</v>
      </c>
      <c r="H551" s="1">
        <v>44053</v>
      </c>
      <c r="I551">
        <f>YEAR((vw_maritime_trade_analysis[[#This Row],[Departure_Date]]))</f>
        <v>2020</v>
      </c>
      <c r="J551" t="str">
        <f>"Q"&amp;ROUNDUP(MONTH(vw_maritime_trade_analysis[[#This Row],[Departure_Date]])/3,0)</f>
        <v>Q3</v>
      </c>
      <c r="K551" t="str">
        <f>TEXT(vw_maritime_trade_analysis[[#This Row],[Departure_Date]],"mmmm")</f>
        <v>August</v>
      </c>
      <c r="L551">
        <v>42672568</v>
      </c>
      <c r="M551">
        <v>109467.4921875</v>
      </c>
      <c r="N551">
        <v>218024.90625</v>
      </c>
      <c r="O551">
        <v>22189.73046875</v>
      </c>
      <c r="P551">
        <v>26191.009765625</v>
      </c>
      <c r="Q551">
        <v>1896768.375</v>
      </c>
      <c r="R551">
        <f t="shared" si="8"/>
        <v>4.4449360886834842E-2</v>
      </c>
    </row>
    <row r="552" spans="1:18" x14ac:dyDescent="0.25">
      <c r="A552" t="s">
        <v>1163</v>
      </c>
      <c r="B552" t="s">
        <v>65</v>
      </c>
      <c r="C552" t="s">
        <v>239</v>
      </c>
      <c r="D552" t="s">
        <v>265</v>
      </c>
      <c r="E552" t="s">
        <v>82</v>
      </c>
      <c r="F552" t="s">
        <v>196</v>
      </c>
      <c r="G552" s="1">
        <v>45396</v>
      </c>
      <c r="H552" s="1">
        <v>45411</v>
      </c>
      <c r="I552">
        <f>YEAR((vw_maritime_trade_analysis[[#This Row],[Departure_Date]]))</f>
        <v>2024</v>
      </c>
      <c r="J552" t="str">
        <f>"Q"&amp;ROUNDUP(MONTH(vw_maritime_trade_analysis[[#This Row],[Departure_Date]])/3,0)</f>
        <v>Q2</v>
      </c>
      <c r="K552" t="str">
        <f>TEXT(vw_maritime_trade_analysis[[#This Row],[Departure_Date]],"mmmm")</f>
        <v>April</v>
      </c>
      <c r="L552">
        <v>14622526</v>
      </c>
      <c r="M552">
        <v>268128.15625</v>
      </c>
      <c r="N552">
        <v>77180.3203125</v>
      </c>
      <c r="O552">
        <v>10235.76953125</v>
      </c>
      <c r="P552">
        <v>0</v>
      </c>
      <c r="Q552">
        <v>1474259.25</v>
      </c>
      <c r="R552">
        <f t="shared" si="8"/>
        <v>0.10082110642169485</v>
      </c>
    </row>
    <row r="553" spans="1:18" x14ac:dyDescent="0.25">
      <c r="A553" t="s">
        <v>1165</v>
      </c>
      <c r="B553" t="s">
        <v>65</v>
      </c>
      <c r="C553" t="s">
        <v>66</v>
      </c>
      <c r="D553" t="s">
        <v>245</v>
      </c>
      <c r="E553" t="s">
        <v>56</v>
      </c>
      <c r="F553" t="s">
        <v>159</v>
      </c>
      <c r="G553" s="1">
        <v>44218</v>
      </c>
      <c r="H553" s="1">
        <v>44248</v>
      </c>
      <c r="I553">
        <f>YEAR((vw_maritime_trade_analysis[[#This Row],[Departure_Date]]))</f>
        <v>2021</v>
      </c>
      <c r="J553" t="str">
        <f>"Q"&amp;ROUNDUP(MONTH(vw_maritime_trade_analysis[[#This Row],[Departure_Date]])/3,0)</f>
        <v>Q1</v>
      </c>
      <c r="K553" t="str">
        <f>TEXT(vw_maritime_trade_analysis[[#This Row],[Departure_Date]],"mmmm")</f>
        <v>January</v>
      </c>
      <c r="L553">
        <v>2424942.75</v>
      </c>
      <c r="M553">
        <v>655281.125</v>
      </c>
      <c r="N553">
        <v>184301.921875</v>
      </c>
      <c r="O553">
        <v>1285.219970703125</v>
      </c>
      <c r="P553">
        <v>53301.7890625</v>
      </c>
      <c r="Q553">
        <v>973636.5625</v>
      </c>
      <c r="R553">
        <f t="shared" si="8"/>
        <v>0.40150909232805598</v>
      </c>
    </row>
    <row r="554" spans="1:18" x14ac:dyDescent="0.25">
      <c r="A554" t="s">
        <v>1167</v>
      </c>
      <c r="B554" t="s">
        <v>65</v>
      </c>
      <c r="C554" t="s">
        <v>239</v>
      </c>
      <c r="D554" t="s">
        <v>265</v>
      </c>
      <c r="E554" t="s">
        <v>82</v>
      </c>
      <c r="F554" t="s">
        <v>154</v>
      </c>
      <c r="G554" s="1">
        <v>46028</v>
      </c>
      <c r="H554" s="1">
        <v>46051</v>
      </c>
      <c r="I554">
        <f>YEAR((vw_maritime_trade_analysis[[#This Row],[Departure_Date]]))</f>
        <v>2026</v>
      </c>
      <c r="J554" t="str">
        <f>"Q"&amp;ROUNDUP(MONTH(vw_maritime_trade_analysis[[#This Row],[Departure_Date]])/3,0)</f>
        <v>Q1</v>
      </c>
      <c r="K554" t="str">
        <f>TEXT(vw_maritime_trade_analysis[[#This Row],[Departure_Date]],"mmmm")</f>
        <v>January</v>
      </c>
      <c r="L554">
        <v>11398624</v>
      </c>
      <c r="M554">
        <v>449219.875</v>
      </c>
      <c r="N554">
        <v>94990.4375</v>
      </c>
      <c r="O554">
        <v>23709.140625</v>
      </c>
      <c r="P554">
        <v>0</v>
      </c>
      <c r="Q554">
        <v>1552300.375</v>
      </c>
      <c r="R554">
        <f t="shared" si="8"/>
        <v>0.13618313710496988</v>
      </c>
    </row>
    <row r="555" spans="1:18" x14ac:dyDescent="0.25">
      <c r="A555" t="s">
        <v>1169</v>
      </c>
      <c r="B555" t="s">
        <v>49</v>
      </c>
      <c r="C555" t="s">
        <v>134</v>
      </c>
      <c r="D555" t="s">
        <v>135</v>
      </c>
      <c r="E555" t="s">
        <v>140</v>
      </c>
      <c r="F555" t="s">
        <v>128</v>
      </c>
      <c r="G555" s="1">
        <v>45662</v>
      </c>
      <c r="H555" s="1">
        <v>45684</v>
      </c>
      <c r="I555">
        <f>YEAR((vw_maritime_trade_analysis[[#This Row],[Departure_Date]]))</f>
        <v>2025</v>
      </c>
      <c r="J555" t="str">
        <f>"Q"&amp;ROUNDUP(MONTH(vw_maritime_trade_analysis[[#This Row],[Departure_Date]])/3,0)</f>
        <v>Q1</v>
      </c>
      <c r="K555" t="str">
        <f>TEXT(vw_maritime_trade_analysis[[#This Row],[Departure_Date]],"mmmm")</f>
        <v>January</v>
      </c>
      <c r="L555">
        <v>5273177</v>
      </c>
      <c r="M555">
        <v>223465.84375</v>
      </c>
      <c r="N555">
        <v>151191.046875</v>
      </c>
      <c r="O555">
        <v>4271.27001953125</v>
      </c>
      <c r="P555">
        <v>3147.969970703125</v>
      </c>
      <c r="Q555">
        <v>523095.25</v>
      </c>
      <c r="R555">
        <f t="shared" si="8"/>
        <v>9.9199258814942112E-2</v>
      </c>
    </row>
    <row r="556" spans="1:18" x14ac:dyDescent="0.25">
      <c r="A556" t="s">
        <v>1170</v>
      </c>
      <c r="B556" t="s">
        <v>49</v>
      </c>
      <c r="C556" t="s">
        <v>66</v>
      </c>
      <c r="D556" t="s">
        <v>391</v>
      </c>
      <c r="E556" t="s">
        <v>131</v>
      </c>
      <c r="F556" t="s">
        <v>128</v>
      </c>
      <c r="G556" s="1">
        <v>43831</v>
      </c>
      <c r="H556" s="1">
        <v>43845</v>
      </c>
      <c r="I556">
        <f>YEAR((vw_maritime_trade_analysis[[#This Row],[Departure_Date]]))</f>
        <v>2020</v>
      </c>
      <c r="J556" t="str">
        <f>"Q"&amp;ROUNDUP(MONTH(vw_maritime_trade_analysis[[#This Row],[Departure_Date]])/3,0)</f>
        <v>Q1</v>
      </c>
      <c r="K556" t="str">
        <f>TEXT(vw_maritime_trade_analysis[[#This Row],[Departure_Date]],"mmmm")</f>
        <v>January</v>
      </c>
      <c r="L556">
        <v>27241254</v>
      </c>
      <c r="M556">
        <v>240896.734375</v>
      </c>
      <c r="N556">
        <v>136645.15625</v>
      </c>
      <c r="O556">
        <v>81723.7578125</v>
      </c>
      <c r="P556">
        <v>23294.009765625</v>
      </c>
      <c r="Q556">
        <v>2853843.25</v>
      </c>
      <c r="R556">
        <f t="shared" si="8"/>
        <v>0.10476181639802631</v>
      </c>
    </row>
    <row r="557" spans="1:18" x14ac:dyDescent="0.25">
      <c r="A557" t="s">
        <v>1171</v>
      </c>
      <c r="B557" t="s">
        <v>49</v>
      </c>
      <c r="C557" t="s">
        <v>66</v>
      </c>
      <c r="D557" t="s">
        <v>67</v>
      </c>
      <c r="E557" t="s">
        <v>150</v>
      </c>
      <c r="F557" t="s">
        <v>100</v>
      </c>
      <c r="G557" s="1">
        <v>44014</v>
      </c>
      <c r="H557" s="1">
        <v>44028</v>
      </c>
      <c r="I557">
        <f>YEAR((vw_maritime_trade_analysis[[#This Row],[Departure_Date]]))</f>
        <v>2020</v>
      </c>
      <c r="J557" t="str">
        <f>"Q"&amp;ROUNDUP(MONTH(vw_maritime_trade_analysis[[#This Row],[Departure_Date]])/3,0)</f>
        <v>Q3</v>
      </c>
      <c r="K557" t="str">
        <f>TEXT(vw_maritime_trade_analysis[[#This Row],[Departure_Date]],"mmmm")</f>
        <v>July</v>
      </c>
      <c r="L557">
        <v>6376929</v>
      </c>
      <c r="M557">
        <v>380390</v>
      </c>
      <c r="N557">
        <v>89328.703125</v>
      </c>
      <c r="O557">
        <v>21426.48046875</v>
      </c>
      <c r="P557">
        <v>0</v>
      </c>
      <c r="Q557">
        <v>962768.875</v>
      </c>
      <c r="R557">
        <f t="shared" si="8"/>
        <v>0.15097688479830965</v>
      </c>
    </row>
    <row r="558" spans="1:18" x14ac:dyDescent="0.25">
      <c r="A558" t="s">
        <v>1173</v>
      </c>
      <c r="B558" t="s">
        <v>65</v>
      </c>
      <c r="C558" t="s">
        <v>50</v>
      </c>
      <c r="D558" t="s">
        <v>120</v>
      </c>
      <c r="E558" t="s">
        <v>92</v>
      </c>
      <c r="F558" t="s">
        <v>204</v>
      </c>
      <c r="G558" s="1">
        <v>45394</v>
      </c>
      <c r="H558" s="1">
        <v>45404</v>
      </c>
      <c r="I558">
        <f>YEAR((vw_maritime_trade_analysis[[#This Row],[Departure_Date]]))</f>
        <v>2024</v>
      </c>
      <c r="J558" t="str">
        <f>"Q"&amp;ROUNDUP(MONTH(vw_maritime_trade_analysis[[#This Row],[Departure_Date]])/3,0)</f>
        <v>Q2</v>
      </c>
      <c r="K558" t="str">
        <f>TEXT(vw_maritime_trade_analysis[[#This Row],[Departure_Date]],"mmmm")</f>
        <v>April</v>
      </c>
      <c r="L558">
        <v>17861082</v>
      </c>
      <c r="M558">
        <v>127494.3984375</v>
      </c>
      <c r="N558">
        <v>216895.625</v>
      </c>
      <c r="O558">
        <v>33757.44140625</v>
      </c>
      <c r="P558">
        <v>0</v>
      </c>
      <c r="Q558">
        <v>867258.875</v>
      </c>
      <c r="R558">
        <f t="shared" si="8"/>
        <v>4.8555785982058647E-2</v>
      </c>
    </row>
    <row r="559" spans="1:18" x14ac:dyDescent="0.25">
      <c r="A559" t="s">
        <v>1174</v>
      </c>
      <c r="B559" t="s">
        <v>65</v>
      </c>
      <c r="C559" t="s">
        <v>78</v>
      </c>
      <c r="D559" t="s">
        <v>105</v>
      </c>
      <c r="E559" t="s">
        <v>92</v>
      </c>
      <c r="F559" t="s">
        <v>71</v>
      </c>
      <c r="G559" s="1">
        <v>45126</v>
      </c>
      <c r="H559" s="1">
        <v>45146</v>
      </c>
      <c r="I559">
        <f>YEAR((vw_maritime_trade_analysis[[#This Row],[Departure_Date]]))</f>
        <v>2023</v>
      </c>
      <c r="J559" t="str">
        <f>"Q"&amp;ROUNDUP(MONTH(vw_maritime_trade_analysis[[#This Row],[Departure_Date]])/3,0)</f>
        <v>Q3</v>
      </c>
      <c r="K559" t="str">
        <f>TEXT(vw_maritime_trade_analysis[[#This Row],[Departure_Date]],"mmmm")</f>
        <v>July</v>
      </c>
      <c r="L559">
        <v>32899296</v>
      </c>
      <c r="M559">
        <v>368107.90625</v>
      </c>
      <c r="N559">
        <v>136530.34375</v>
      </c>
      <c r="O559">
        <v>49677.94140625</v>
      </c>
      <c r="P559">
        <v>0</v>
      </c>
      <c r="Q559">
        <v>1944394</v>
      </c>
      <c r="R559">
        <f t="shared" si="8"/>
        <v>5.910138624242902E-2</v>
      </c>
    </row>
    <row r="560" spans="1:18" x14ac:dyDescent="0.25">
      <c r="A560" t="s">
        <v>1176</v>
      </c>
      <c r="B560" t="s">
        <v>49</v>
      </c>
      <c r="C560" t="s">
        <v>78</v>
      </c>
      <c r="D560" t="s">
        <v>79</v>
      </c>
      <c r="E560" t="s">
        <v>71</v>
      </c>
      <c r="F560" t="s">
        <v>226</v>
      </c>
      <c r="G560" s="1">
        <v>44755</v>
      </c>
      <c r="H560" s="1">
        <v>44770</v>
      </c>
      <c r="I560">
        <f>YEAR((vw_maritime_trade_analysis[[#This Row],[Departure_Date]]))</f>
        <v>2022</v>
      </c>
      <c r="J560" t="str">
        <f>"Q"&amp;ROUNDUP(MONTH(vw_maritime_trade_analysis[[#This Row],[Departure_Date]])/3,0)</f>
        <v>Q3</v>
      </c>
      <c r="K560" t="str">
        <f>TEXT(vw_maritime_trade_analysis[[#This Row],[Departure_Date]],"mmmm")</f>
        <v>July</v>
      </c>
      <c r="L560">
        <v>25852724</v>
      </c>
      <c r="M560">
        <v>262355.0625</v>
      </c>
      <c r="N560">
        <v>68082.1328125</v>
      </c>
      <c r="O560">
        <v>19648.0703125</v>
      </c>
      <c r="P560">
        <v>0</v>
      </c>
      <c r="Q560">
        <v>999599.9375</v>
      </c>
      <c r="R560">
        <f t="shared" si="8"/>
        <v>3.8665168803875369E-2</v>
      </c>
    </row>
    <row r="561" spans="1:18" x14ac:dyDescent="0.25">
      <c r="A561" t="s">
        <v>1178</v>
      </c>
      <c r="B561" t="s">
        <v>65</v>
      </c>
      <c r="C561" t="s">
        <v>66</v>
      </c>
      <c r="D561" t="s">
        <v>245</v>
      </c>
      <c r="E561" t="s">
        <v>226</v>
      </c>
      <c r="F561" t="s">
        <v>150</v>
      </c>
      <c r="G561" s="1">
        <v>44941</v>
      </c>
      <c r="H561" s="1">
        <v>44967</v>
      </c>
      <c r="I561">
        <f>YEAR((vw_maritime_trade_analysis[[#This Row],[Departure_Date]]))</f>
        <v>2023</v>
      </c>
      <c r="J561" t="str">
        <f>"Q"&amp;ROUNDUP(MONTH(vw_maritime_trade_analysis[[#This Row],[Departure_Date]])/3,0)</f>
        <v>Q1</v>
      </c>
      <c r="K561" t="str">
        <f>TEXT(vw_maritime_trade_analysis[[#This Row],[Departure_Date]],"mmmm")</f>
        <v>January</v>
      </c>
      <c r="L561">
        <v>11614225</v>
      </c>
      <c r="M561">
        <v>393795.5</v>
      </c>
      <c r="N561">
        <v>83454.03125</v>
      </c>
      <c r="O561">
        <v>24622.16015625</v>
      </c>
      <c r="P561">
        <v>41675.16015625</v>
      </c>
      <c r="Q561">
        <v>822667</v>
      </c>
      <c r="R561">
        <f t="shared" si="8"/>
        <v>7.0832707305050494E-2</v>
      </c>
    </row>
    <row r="562" spans="1:18" x14ac:dyDescent="0.25">
      <c r="A562" t="s">
        <v>1179</v>
      </c>
      <c r="B562" t="s">
        <v>65</v>
      </c>
      <c r="C562" t="s">
        <v>134</v>
      </c>
      <c r="D562" t="s">
        <v>135</v>
      </c>
      <c r="E562" t="s">
        <v>56</v>
      </c>
      <c r="F562" t="s">
        <v>108</v>
      </c>
      <c r="G562" s="1">
        <v>45934</v>
      </c>
      <c r="H562" s="1">
        <v>45968</v>
      </c>
      <c r="I562">
        <f>YEAR((vw_maritime_trade_analysis[[#This Row],[Departure_Date]]))</f>
        <v>2025</v>
      </c>
      <c r="J562" t="str">
        <f>"Q"&amp;ROUNDUP(MONTH(vw_maritime_trade_analysis[[#This Row],[Departure_Date]])/3,0)</f>
        <v>Q4</v>
      </c>
      <c r="K562" t="str">
        <f>TEXT(vw_maritime_trade_analysis[[#This Row],[Departure_Date]],"mmmm")</f>
        <v>October</v>
      </c>
      <c r="L562">
        <v>11252858</v>
      </c>
      <c r="M562">
        <v>851285.75</v>
      </c>
      <c r="N562">
        <v>223945.6875</v>
      </c>
      <c r="O562">
        <v>37697.0703125</v>
      </c>
      <c r="P562">
        <v>115800.4921875</v>
      </c>
      <c r="Q562">
        <v>1666846.75</v>
      </c>
      <c r="R562">
        <f t="shared" si="8"/>
        <v>0.1481265248348464</v>
      </c>
    </row>
    <row r="563" spans="1:18" x14ac:dyDescent="0.25">
      <c r="A563" t="s">
        <v>1181</v>
      </c>
      <c r="B563" t="s">
        <v>65</v>
      </c>
      <c r="C563" t="s">
        <v>66</v>
      </c>
      <c r="D563" t="s">
        <v>153</v>
      </c>
      <c r="E563" t="s">
        <v>70</v>
      </c>
      <c r="F563" t="s">
        <v>93</v>
      </c>
      <c r="G563" s="1">
        <v>45750</v>
      </c>
      <c r="H563" s="1">
        <v>45778</v>
      </c>
      <c r="I563">
        <f>YEAR((vw_maritime_trade_analysis[[#This Row],[Departure_Date]]))</f>
        <v>2025</v>
      </c>
      <c r="J563" t="str">
        <f>"Q"&amp;ROUNDUP(MONTH(vw_maritime_trade_analysis[[#This Row],[Departure_Date]])/3,0)</f>
        <v>Q2</v>
      </c>
      <c r="K563" t="str">
        <f>TEXT(vw_maritime_trade_analysis[[#This Row],[Departure_Date]],"mmmm")</f>
        <v>April</v>
      </c>
      <c r="L563">
        <v>32351008</v>
      </c>
      <c r="M563">
        <v>419373.8125</v>
      </c>
      <c r="N563">
        <v>90881.75</v>
      </c>
      <c r="O563">
        <v>87347.71875</v>
      </c>
      <c r="P563">
        <v>0</v>
      </c>
      <c r="Q563">
        <v>3233298.25</v>
      </c>
      <c r="R563">
        <f t="shared" si="8"/>
        <v>9.9944281488848818E-2</v>
      </c>
    </row>
    <row r="564" spans="1:18" x14ac:dyDescent="0.25">
      <c r="A564" t="s">
        <v>1183</v>
      </c>
      <c r="B564" t="s">
        <v>49</v>
      </c>
      <c r="C564" t="s">
        <v>50</v>
      </c>
      <c r="D564" t="s">
        <v>145</v>
      </c>
      <c r="E564" t="s">
        <v>154</v>
      </c>
      <c r="F564" t="s">
        <v>70</v>
      </c>
      <c r="G564" s="1">
        <v>44507</v>
      </c>
      <c r="H564" s="1">
        <v>44513</v>
      </c>
      <c r="I564">
        <f>YEAR((vw_maritime_trade_analysis[[#This Row],[Departure_Date]]))</f>
        <v>2021</v>
      </c>
      <c r="J564" t="str">
        <f>"Q"&amp;ROUNDUP(MONTH(vw_maritime_trade_analysis[[#This Row],[Departure_Date]])/3,0)</f>
        <v>Q4</v>
      </c>
      <c r="K564" t="str">
        <f>TEXT(vw_maritime_trade_analysis[[#This Row],[Departure_Date]],"mmmm")</f>
        <v>November</v>
      </c>
      <c r="L564">
        <v>30313138</v>
      </c>
      <c r="M564">
        <v>131019</v>
      </c>
      <c r="N564">
        <v>46674.66015625</v>
      </c>
      <c r="O564">
        <v>73054.65625</v>
      </c>
      <c r="P564">
        <v>0</v>
      </c>
      <c r="Q564">
        <v>1663225.625</v>
      </c>
      <c r="R564">
        <f t="shared" si="8"/>
        <v>5.4868144136050845E-2</v>
      </c>
    </row>
    <row r="565" spans="1:18" x14ac:dyDescent="0.25">
      <c r="A565" t="s">
        <v>1185</v>
      </c>
      <c r="B565" t="s">
        <v>65</v>
      </c>
      <c r="C565" t="s">
        <v>50</v>
      </c>
      <c r="D565" t="s">
        <v>51</v>
      </c>
      <c r="E565" t="s">
        <v>92</v>
      </c>
      <c r="F565" t="s">
        <v>83</v>
      </c>
      <c r="G565" s="1">
        <v>44609</v>
      </c>
      <c r="H565" s="1">
        <v>44614</v>
      </c>
      <c r="I565">
        <f>YEAR((vw_maritime_trade_analysis[[#This Row],[Departure_Date]]))</f>
        <v>2022</v>
      </c>
      <c r="J565" t="str">
        <f>"Q"&amp;ROUNDUP(MONTH(vw_maritime_trade_analysis[[#This Row],[Departure_Date]])/3,0)</f>
        <v>Q1</v>
      </c>
      <c r="K565" t="str">
        <f>TEXT(vw_maritime_trade_analysis[[#This Row],[Departure_Date]],"mmmm")</f>
        <v>February</v>
      </c>
      <c r="L565">
        <v>16004585</v>
      </c>
      <c r="M565">
        <v>66093.359375</v>
      </c>
      <c r="N565">
        <v>82122.25</v>
      </c>
      <c r="O565">
        <v>19205.5</v>
      </c>
      <c r="P565">
        <v>7657.27001953125</v>
      </c>
      <c r="Q565">
        <v>8656607</v>
      </c>
      <c r="R565">
        <f t="shared" si="8"/>
        <v>0.54088294073229637</v>
      </c>
    </row>
    <row r="566" spans="1:18" x14ac:dyDescent="0.25">
      <c r="A566" t="s">
        <v>1187</v>
      </c>
      <c r="B566" t="s">
        <v>65</v>
      </c>
      <c r="C566" t="s">
        <v>134</v>
      </c>
      <c r="D566" t="s">
        <v>135</v>
      </c>
      <c r="E566" t="s">
        <v>56</v>
      </c>
      <c r="F566" t="s">
        <v>154</v>
      </c>
      <c r="G566" s="1">
        <v>45975</v>
      </c>
      <c r="H566" s="1">
        <v>45994</v>
      </c>
      <c r="I566">
        <f>YEAR((vw_maritime_trade_analysis[[#This Row],[Departure_Date]]))</f>
        <v>2025</v>
      </c>
      <c r="J566" t="str">
        <f>"Q"&amp;ROUNDUP(MONTH(vw_maritime_trade_analysis[[#This Row],[Departure_Date]])/3,0)</f>
        <v>Q4</v>
      </c>
      <c r="K566" t="str">
        <f>TEXT(vw_maritime_trade_analysis[[#This Row],[Departure_Date]],"mmmm")</f>
        <v>November</v>
      </c>
      <c r="L566">
        <v>3051812</v>
      </c>
      <c r="M566">
        <v>229737.015625</v>
      </c>
      <c r="N566">
        <v>179992.84375</v>
      </c>
      <c r="O566">
        <v>8941.8095703125</v>
      </c>
      <c r="P566">
        <v>16002.849609375</v>
      </c>
      <c r="Q566">
        <v>627691.875</v>
      </c>
      <c r="R566">
        <f t="shared" si="8"/>
        <v>0.20567842154103858</v>
      </c>
    </row>
    <row r="567" spans="1:18" x14ac:dyDescent="0.25">
      <c r="A567" t="s">
        <v>1189</v>
      </c>
      <c r="B567" t="s">
        <v>49</v>
      </c>
      <c r="C567" t="s">
        <v>50</v>
      </c>
      <c r="D567" t="s">
        <v>51</v>
      </c>
      <c r="E567" t="s">
        <v>131</v>
      </c>
      <c r="F567" t="s">
        <v>70</v>
      </c>
      <c r="G567" s="1">
        <v>45056</v>
      </c>
      <c r="H567" s="1">
        <v>45076</v>
      </c>
      <c r="I567">
        <f>YEAR((vw_maritime_trade_analysis[[#This Row],[Departure_Date]]))</f>
        <v>2023</v>
      </c>
      <c r="J567" t="str">
        <f>"Q"&amp;ROUNDUP(MONTH(vw_maritime_trade_analysis[[#This Row],[Departure_Date]])/3,0)</f>
        <v>Q2</v>
      </c>
      <c r="K567" t="str">
        <f>TEXT(vw_maritime_trade_analysis[[#This Row],[Departure_Date]],"mmmm")</f>
        <v>May</v>
      </c>
      <c r="L567">
        <v>23086838</v>
      </c>
      <c r="M567">
        <v>746496.25</v>
      </c>
      <c r="N567">
        <v>119090.21875</v>
      </c>
      <c r="O567">
        <v>66490.09375</v>
      </c>
      <c r="P567">
        <v>45943.76171875</v>
      </c>
      <c r="Q567">
        <v>8715771</v>
      </c>
      <c r="R567">
        <f t="shared" si="8"/>
        <v>0.37752120927084082</v>
      </c>
    </row>
    <row r="568" spans="1:18" x14ac:dyDescent="0.25">
      <c r="A568" t="s">
        <v>1190</v>
      </c>
      <c r="B568" t="s">
        <v>49</v>
      </c>
      <c r="C568" t="s">
        <v>66</v>
      </c>
      <c r="D568" t="s">
        <v>245</v>
      </c>
      <c r="E568" t="s">
        <v>204</v>
      </c>
      <c r="F568" t="s">
        <v>184</v>
      </c>
      <c r="G568" s="1">
        <v>43855</v>
      </c>
      <c r="H568" s="1">
        <v>43886</v>
      </c>
      <c r="I568">
        <f>YEAR((vw_maritime_trade_analysis[[#This Row],[Departure_Date]]))</f>
        <v>2020</v>
      </c>
      <c r="J568" t="str">
        <f>"Q"&amp;ROUNDUP(MONTH(vw_maritime_trade_analysis[[#This Row],[Departure_Date]])/3,0)</f>
        <v>Q1</v>
      </c>
      <c r="K568" t="str">
        <f>TEXT(vw_maritime_trade_analysis[[#This Row],[Departure_Date]],"mmmm")</f>
        <v>January</v>
      </c>
      <c r="L568">
        <v>910716.125</v>
      </c>
      <c r="M568">
        <v>444961.875</v>
      </c>
      <c r="N568">
        <v>141164.03125</v>
      </c>
      <c r="O568">
        <v>2468.0400390625</v>
      </c>
      <c r="P568">
        <v>27345.94921875</v>
      </c>
      <c r="Q568">
        <v>687637.75</v>
      </c>
      <c r="R568">
        <f t="shared" si="8"/>
        <v>0.75505169077795786</v>
      </c>
    </row>
    <row r="569" spans="1:18" x14ac:dyDescent="0.25">
      <c r="A569" t="s">
        <v>1192</v>
      </c>
      <c r="B569" t="s">
        <v>49</v>
      </c>
      <c r="C569" t="s">
        <v>50</v>
      </c>
      <c r="D569" t="s">
        <v>120</v>
      </c>
      <c r="E569" t="s">
        <v>71</v>
      </c>
      <c r="F569" t="s">
        <v>56</v>
      </c>
      <c r="G569" s="1">
        <v>44338</v>
      </c>
      <c r="H569" s="1">
        <v>44358</v>
      </c>
      <c r="I569">
        <f>YEAR((vw_maritime_trade_analysis[[#This Row],[Departure_Date]]))</f>
        <v>2021</v>
      </c>
      <c r="J569" t="str">
        <f>"Q"&amp;ROUNDUP(MONTH(vw_maritime_trade_analysis[[#This Row],[Departure_Date]])/3,0)</f>
        <v>Q2</v>
      </c>
      <c r="K569" t="str">
        <f>TEXT(vw_maritime_trade_analysis[[#This Row],[Departure_Date]],"mmmm")</f>
        <v>May</v>
      </c>
      <c r="L569">
        <v>25492240</v>
      </c>
      <c r="M569">
        <v>366518.0625</v>
      </c>
      <c r="N569">
        <v>38624.62890625</v>
      </c>
      <c r="O569">
        <v>50474.640625</v>
      </c>
      <c r="P569">
        <v>87731.5</v>
      </c>
      <c r="Q569">
        <v>2008689.625</v>
      </c>
      <c r="R569">
        <f t="shared" si="8"/>
        <v>7.8796120897967378E-2</v>
      </c>
    </row>
    <row r="570" spans="1:18" x14ac:dyDescent="0.25">
      <c r="A570" t="s">
        <v>1193</v>
      </c>
      <c r="B570" t="s">
        <v>49</v>
      </c>
      <c r="C570" t="s">
        <v>66</v>
      </c>
      <c r="D570" t="s">
        <v>67</v>
      </c>
      <c r="E570" t="s">
        <v>121</v>
      </c>
      <c r="F570" t="s">
        <v>128</v>
      </c>
      <c r="G570" s="1">
        <v>45279</v>
      </c>
      <c r="H570" s="1">
        <v>45314</v>
      </c>
      <c r="I570">
        <f>YEAR((vw_maritime_trade_analysis[[#This Row],[Departure_Date]]))</f>
        <v>2023</v>
      </c>
      <c r="J570" t="str">
        <f>"Q"&amp;ROUNDUP(MONTH(vw_maritime_trade_analysis[[#This Row],[Departure_Date]])/3,0)</f>
        <v>Q4</v>
      </c>
      <c r="K570" t="str">
        <f>TEXT(vw_maritime_trade_analysis[[#This Row],[Departure_Date]],"mmmm")</f>
        <v>December</v>
      </c>
      <c r="L570">
        <v>8788095</v>
      </c>
      <c r="M570">
        <v>951827.75</v>
      </c>
      <c r="N570">
        <v>73405.8984375</v>
      </c>
      <c r="O570">
        <v>17751.94921875</v>
      </c>
      <c r="P570">
        <v>33669.94140625</v>
      </c>
      <c r="Q570">
        <v>2097223.75</v>
      </c>
      <c r="R570">
        <f t="shared" si="8"/>
        <v>0.23864372767932071</v>
      </c>
    </row>
    <row r="571" spans="1:18" x14ac:dyDescent="0.25">
      <c r="A571" t="s">
        <v>1195</v>
      </c>
      <c r="B571" t="s">
        <v>65</v>
      </c>
      <c r="C571" t="s">
        <v>50</v>
      </c>
      <c r="D571" t="s">
        <v>51</v>
      </c>
      <c r="E571" t="s">
        <v>92</v>
      </c>
      <c r="F571" t="s">
        <v>146</v>
      </c>
      <c r="G571" s="1">
        <v>44919</v>
      </c>
      <c r="H571" s="1">
        <v>44927</v>
      </c>
      <c r="I571">
        <f>YEAR((vw_maritime_trade_analysis[[#This Row],[Departure_Date]]))</f>
        <v>2022</v>
      </c>
      <c r="J571" t="str">
        <f>"Q"&amp;ROUNDUP(MONTH(vw_maritime_trade_analysis[[#This Row],[Departure_Date]])/3,0)</f>
        <v>Q4</v>
      </c>
      <c r="K571" t="str">
        <f>TEXT(vw_maritime_trade_analysis[[#This Row],[Departure_Date]],"mmmm")</f>
        <v>December</v>
      </c>
      <c r="L571">
        <v>10031181</v>
      </c>
      <c r="M571">
        <v>48732.98828125</v>
      </c>
      <c r="N571">
        <v>82956.890625</v>
      </c>
      <c r="O571">
        <v>13742.7197265625</v>
      </c>
      <c r="P571">
        <v>0</v>
      </c>
      <c r="Q571">
        <v>2652836</v>
      </c>
      <c r="R571">
        <f t="shared" si="8"/>
        <v>0.26445899042196525</v>
      </c>
    </row>
    <row r="572" spans="1:18" x14ac:dyDescent="0.25">
      <c r="A572" t="s">
        <v>1196</v>
      </c>
      <c r="B572" t="s">
        <v>49</v>
      </c>
      <c r="C572" t="s">
        <v>50</v>
      </c>
      <c r="D572" t="s">
        <v>145</v>
      </c>
      <c r="E572" t="s">
        <v>127</v>
      </c>
      <c r="F572" t="s">
        <v>128</v>
      </c>
      <c r="G572" s="1">
        <v>44468</v>
      </c>
      <c r="H572" s="1">
        <v>44484</v>
      </c>
      <c r="I572">
        <f>YEAR((vw_maritime_trade_analysis[[#This Row],[Departure_Date]]))</f>
        <v>2021</v>
      </c>
      <c r="J572" t="str">
        <f>"Q"&amp;ROUNDUP(MONTH(vw_maritime_trade_analysis[[#This Row],[Departure_Date]])/3,0)</f>
        <v>Q3</v>
      </c>
      <c r="K572" t="str">
        <f>TEXT(vw_maritime_trade_analysis[[#This Row],[Departure_Date]],"mmmm")</f>
        <v>September</v>
      </c>
      <c r="L572">
        <v>36843360</v>
      </c>
      <c r="M572">
        <v>572417.0625</v>
      </c>
      <c r="N572">
        <v>213884.734375</v>
      </c>
      <c r="O572">
        <v>81055.390625</v>
      </c>
      <c r="P572">
        <v>48236.66015625</v>
      </c>
      <c r="Q572">
        <v>2961584.75</v>
      </c>
      <c r="R572">
        <f t="shared" si="8"/>
        <v>8.0383134165830691E-2</v>
      </c>
    </row>
    <row r="573" spans="1:18" x14ac:dyDescent="0.25">
      <c r="A573" t="s">
        <v>1198</v>
      </c>
      <c r="B573" t="s">
        <v>49</v>
      </c>
      <c r="C573" t="s">
        <v>112</v>
      </c>
      <c r="D573" t="s">
        <v>343</v>
      </c>
      <c r="E573" t="s">
        <v>230</v>
      </c>
      <c r="F573" t="s">
        <v>56</v>
      </c>
      <c r="G573" s="1">
        <v>45587</v>
      </c>
      <c r="H573" s="1">
        <v>45601</v>
      </c>
      <c r="I573">
        <f>YEAR((vw_maritime_trade_analysis[[#This Row],[Departure_Date]]))</f>
        <v>2024</v>
      </c>
      <c r="J573" t="str">
        <f>"Q"&amp;ROUNDUP(MONTH(vw_maritime_trade_analysis[[#This Row],[Departure_Date]])/3,0)</f>
        <v>Q4</v>
      </c>
      <c r="K573" t="str">
        <f>TEXT(vw_maritime_trade_analysis[[#This Row],[Departure_Date]],"mmmm")</f>
        <v>October</v>
      </c>
      <c r="L573">
        <v>28776618</v>
      </c>
      <c r="M573">
        <v>175545.5</v>
      </c>
      <c r="N573">
        <v>131338.15625</v>
      </c>
      <c r="O573">
        <v>28488.849609375</v>
      </c>
      <c r="P573">
        <v>83312.359375</v>
      </c>
      <c r="Q573">
        <v>3612138</v>
      </c>
      <c r="R573">
        <f t="shared" si="8"/>
        <v>0.12552336761741772</v>
      </c>
    </row>
    <row r="574" spans="1:18" x14ac:dyDescent="0.25">
      <c r="A574" t="s">
        <v>1199</v>
      </c>
      <c r="B574" t="s">
        <v>49</v>
      </c>
      <c r="C574" t="s">
        <v>66</v>
      </c>
      <c r="D574" t="s">
        <v>248</v>
      </c>
      <c r="E574" t="s">
        <v>140</v>
      </c>
      <c r="F574" t="s">
        <v>56</v>
      </c>
      <c r="G574" s="1">
        <v>44440</v>
      </c>
      <c r="H574" s="1">
        <v>44459</v>
      </c>
      <c r="I574">
        <f>YEAR((vw_maritime_trade_analysis[[#This Row],[Departure_Date]]))</f>
        <v>2021</v>
      </c>
      <c r="J574" t="str">
        <f>"Q"&amp;ROUNDUP(MONTH(vw_maritime_trade_analysis[[#This Row],[Departure_Date]])/3,0)</f>
        <v>Q3</v>
      </c>
      <c r="K574" t="str">
        <f>TEXT(vw_maritime_trade_analysis[[#This Row],[Departure_Date]],"mmmm")</f>
        <v>September</v>
      </c>
      <c r="L574">
        <v>60031524</v>
      </c>
      <c r="M574">
        <v>214938.953125</v>
      </c>
      <c r="N574">
        <v>204179.15625</v>
      </c>
      <c r="O574">
        <v>199904.96875</v>
      </c>
      <c r="P574">
        <v>74480.8984375</v>
      </c>
      <c r="Q574">
        <v>3219254.25</v>
      </c>
      <c r="R574">
        <f t="shared" si="8"/>
        <v>5.3626062366832469E-2</v>
      </c>
    </row>
    <row r="575" spans="1:18" x14ac:dyDescent="0.25">
      <c r="A575" t="s">
        <v>1201</v>
      </c>
      <c r="B575" t="s">
        <v>49</v>
      </c>
      <c r="C575" t="s">
        <v>112</v>
      </c>
      <c r="D575" t="s">
        <v>199</v>
      </c>
      <c r="E575" t="s">
        <v>146</v>
      </c>
      <c r="F575" t="s">
        <v>128</v>
      </c>
      <c r="G575" s="1">
        <v>45207</v>
      </c>
      <c r="H575" s="1">
        <v>45227</v>
      </c>
      <c r="I575">
        <f>YEAR((vw_maritime_trade_analysis[[#This Row],[Departure_Date]]))</f>
        <v>2023</v>
      </c>
      <c r="J575" t="str">
        <f>"Q"&amp;ROUNDUP(MONTH(vw_maritime_trade_analysis[[#This Row],[Departure_Date]])/3,0)</f>
        <v>Q4</v>
      </c>
      <c r="K575" t="str">
        <f>TEXT(vw_maritime_trade_analysis[[#This Row],[Departure_Date]],"mmmm")</f>
        <v>October</v>
      </c>
      <c r="L575">
        <v>30856912</v>
      </c>
      <c r="M575">
        <v>638136.0625</v>
      </c>
      <c r="N575">
        <v>183371.921875</v>
      </c>
      <c r="O575">
        <v>77759.421875</v>
      </c>
      <c r="P575">
        <v>0</v>
      </c>
      <c r="Q575">
        <v>1989791.875</v>
      </c>
      <c r="R575">
        <f t="shared" si="8"/>
        <v>6.4484478388504976E-2</v>
      </c>
    </row>
    <row r="576" spans="1:18" x14ac:dyDescent="0.25">
      <c r="A576" t="s">
        <v>1203</v>
      </c>
      <c r="B576" t="s">
        <v>49</v>
      </c>
      <c r="C576" t="s">
        <v>50</v>
      </c>
      <c r="D576" t="s">
        <v>51</v>
      </c>
      <c r="E576" t="s">
        <v>201</v>
      </c>
      <c r="F576" t="s">
        <v>70</v>
      </c>
      <c r="G576" s="1">
        <v>44044</v>
      </c>
      <c r="H576" s="1">
        <v>44059</v>
      </c>
      <c r="I576">
        <f>YEAR((vw_maritime_trade_analysis[[#This Row],[Departure_Date]]))</f>
        <v>2020</v>
      </c>
      <c r="J576" t="str">
        <f>"Q"&amp;ROUNDUP(MONTH(vw_maritime_trade_analysis[[#This Row],[Departure_Date]])/3,0)</f>
        <v>Q3</v>
      </c>
      <c r="K576" t="str">
        <f>TEXT(vw_maritime_trade_analysis[[#This Row],[Departure_Date]],"mmmm")</f>
        <v>August</v>
      </c>
      <c r="L576">
        <v>5563680</v>
      </c>
      <c r="M576">
        <v>374400.625</v>
      </c>
      <c r="N576">
        <v>168031.453125</v>
      </c>
      <c r="O576">
        <v>14243.01953125</v>
      </c>
      <c r="P576">
        <v>24200.439453125</v>
      </c>
      <c r="Q576">
        <v>2800759.75</v>
      </c>
      <c r="R576">
        <f t="shared" si="8"/>
        <v>0.50340058198889948</v>
      </c>
    </row>
    <row r="577" spans="1:18" x14ac:dyDescent="0.25">
      <c r="A577" t="s">
        <v>1205</v>
      </c>
      <c r="B577" t="s">
        <v>49</v>
      </c>
      <c r="C577" t="s">
        <v>50</v>
      </c>
      <c r="D577" t="s">
        <v>223</v>
      </c>
      <c r="E577" t="s">
        <v>164</v>
      </c>
      <c r="F577" t="s">
        <v>184</v>
      </c>
      <c r="G577" s="1">
        <v>45307</v>
      </c>
      <c r="H577" s="1">
        <v>45323</v>
      </c>
      <c r="I577">
        <f>YEAR((vw_maritime_trade_analysis[[#This Row],[Departure_Date]]))</f>
        <v>2024</v>
      </c>
      <c r="J577" t="str">
        <f>"Q"&amp;ROUNDUP(MONTH(vw_maritime_trade_analysis[[#This Row],[Departure_Date]])/3,0)</f>
        <v>Q1</v>
      </c>
      <c r="K577" t="str">
        <f>TEXT(vw_maritime_trade_analysis[[#This Row],[Departure_Date]],"mmmm")</f>
        <v>January</v>
      </c>
      <c r="L577">
        <v>54062856</v>
      </c>
      <c r="M577">
        <v>351939.3125</v>
      </c>
      <c r="N577">
        <v>204311.484375</v>
      </c>
      <c r="O577">
        <v>39465.87890625</v>
      </c>
      <c r="P577">
        <v>0</v>
      </c>
      <c r="Q577">
        <v>2128805</v>
      </c>
      <c r="R577">
        <f t="shared" si="8"/>
        <v>3.9376480591406415E-2</v>
      </c>
    </row>
    <row r="578" spans="1:18" x14ac:dyDescent="0.25">
      <c r="A578" t="s">
        <v>1207</v>
      </c>
      <c r="B578" t="s">
        <v>49</v>
      </c>
      <c r="C578" t="s">
        <v>50</v>
      </c>
      <c r="D578" t="s">
        <v>223</v>
      </c>
      <c r="E578" t="s">
        <v>154</v>
      </c>
      <c r="F578" t="s">
        <v>184</v>
      </c>
      <c r="G578" s="1">
        <v>45656</v>
      </c>
      <c r="H578" s="1">
        <v>45664</v>
      </c>
      <c r="I578">
        <f>YEAR((vw_maritime_trade_analysis[[#This Row],[Departure_Date]]))</f>
        <v>2024</v>
      </c>
      <c r="J578" t="str">
        <f>"Q"&amp;ROUNDUP(MONTH(vw_maritime_trade_analysis[[#This Row],[Departure_Date]])/3,0)</f>
        <v>Q4</v>
      </c>
      <c r="K578" t="str">
        <f>TEXT(vw_maritime_trade_analysis[[#This Row],[Departure_Date]],"mmmm")</f>
        <v>December</v>
      </c>
      <c r="L578">
        <v>34975996</v>
      </c>
      <c r="M578">
        <v>176726.65625</v>
      </c>
      <c r="N578">
        <v>150847.640625</v>
      </c>
      <c r="O578">
        <v>122415.9765625</v>
      </c>
      <c r="P578">
        <v>44335.41015625</v>
      </c>
      <c r="Q578">
        <v>2951921.75</v>
      </c>
      <c r="R578">
        <f t="shared" ref="R578:R641" si="9">Q578/L578</f>
        <v>8.4398504334229685E-2</v>
      </c>
    </row>
    <row r="579" spans="1:18" x14ac:dyDescent="0.25">
      <c r="A579" t="s">
        <v>1209</v>
      </c>
      <c r="B579" t="s">
        <v>65</v>
      </c>
      <c r="C579" t="s">
        <v>66</v>
      </c>
      <c r="D579" t="s">
        <v>391</v>
      </c>
      <c r="E579" t="s">
        <v>226</v>
      </c>
      <c r="F579" t="s">
        <v>146</v>
      </c>
      <c r="G579" s="1">
        <v>44311</v>
      </c>
      <c r="H579" s="1">
        <v>44331</v>
      </c>
      <c r="I579">
        <f>YEAR((vw_maritime_trade_analysis[[#This Row],[Departure_Date]]))</f>
        <v>2021</v>
      </c>
      <c r="J579" t="str">
        <f>"Q"&amp;ROUNDUP(MONTH(vw_maritime_trade_analysis[[#This Row],[Departure_Date]])/3,0)</f>
        <v>Q2</v>
      </c>
      <c r="K579" t="str">
        <f>TEXT(vw_maritime_trade_analysis[[#This Row],[Departure_Date]],"mmmm")</f>
        <v>April</v>
      </c>
      <c r="L579">
        <v>22973726</v>
      </c>
      <c r="M579">
        <v>254047.578125</v>
      </c>
      <c r="N579">
        <v>20303.880859375</v>
      </c>
      <c r="O579">
        <v>27568.470703125</v>
      </c>
      <c r="P579">
        <v>0</v>
      </c>
      <c r="Q579">
        <v>920414.3125</v>
      </c>
      <c r="R579">
        <f t="shared" si="9"/>
        <v>4.0063780359354859E-2</v>
      </c>
    </row>
    <row r="580" spans="1:18" x14ac:dyDescent="0.25">
      <c r="A580" t="s">
        <v>1211</v>
      </c>
      <c r="B580" t="s">
        <v>49</v>
      </c>
      <c r="C580" t="s">
        <v>50</v>
      </c>
      <c r="D580" t="s">
        <v>223</v>
      </c>
      <c r="E580" t="s">
        <v>83</v>
      </c>
      <c r="F580" t="s">
        <v>226</v>
      </c>
      <c r="G580" s="1">
        <v>45459</v>
      </c>
      <c r="H580" s="1">
        <v>45479</v>
      </c>
      <c r="I580">
        <f>YEAR((vw_maritime_trade_analysis[[#This Row],[Departure_Date]]))</f>
        <v>2024</v>
      </c>
      <c r="J580" t="str">
        <f>"Q"&amp;ROUNDUP(MONTH(vw_maritime_trade_analysis[[#This Row],[Departure_Date]])/3,0)</f>
        <v>Q2</v>
      </c>
      <c r="K580" t="str">
        <f>TEXT(vw_maritime_trade_analysis[[#This Row],[Departure_Date]],"mmmm")</f>
        <v>June</v>
      </c>
      <c r="L580">
        <v>67952472</v>
      </c>
      <c r="M580">
        <v>427816.28125</v>
      </c>
      <c r="N580">
        <v>124933.5703125</v>
      </c>
      <c r="O580">
        <v>115519.203125</v>
      </c>
      <c r="P580">
        <v>10597.240234375</v>
      </c>
      <c r="Q580">
        <v>3049640.5</v>
      </c>
      <c r="R580">
        <f t="shared" si="9"/>
        <v>4.4879022208345859E-2</v>
      </c>
    </row>
    <row r="581" spans="1:18" x14ac:dyDescent="0.25">
      <c r="A581" t="s">
        <v>1213</v>
      </c>
      <c r="B581" t="s">
        <v>65</v>
      </c>
      <c r="C581" t="s">
        <v>50</v>
      </c>
      <c r="D581" t="s">
        <v>423</v>
      </c>
      <c r="E581" t="s">
        <v>70</v>
      </c>
      <c r="F581" t="s">
        <v>55</v>
      </c>
      <c r="G581" s="1">
        <v>45981</v>
      </c>
      <c r="H581" s="1">
        <v>45994</v>
      </c>
      <c r="I581">
        <f>YEAR((vw_maritime_trade_analysis[[#This Row],[Departure_Date]]))</f>
        <v>2025</v>
      </c>
      <c r="J581" t="str">
        <f>"Q"&amp;ROUNDUP(MONTH(vw_maritime_trade_analysis[[#This Row],[Departure_Date]])/3,0)</f>
        <v>Q4</v>
      </c>
      <c r="K581" t="str">
        <f>TEXT(vw_maritime_trade_analysis[[#This Row],[Departure_Date]],"mmmm")</f>
        <v>November</v>
      </c>
      <c r="L581">
        <v>60645344</v>
      </c>
      <c r="M581">
        <v>111268.359375</v>
      </c>
      <c r="N581">
        <v>59384.48828125</v>
      </c>
      <c r="O581">
        <v>30322.669921875</v>
      </c>
      <c r="P581">
        <v>0</v>
      </c>
      <c r="Q581">
        <v>2074034.125</v>
      </c>
      <c r="R581">
        <f t="shared" si="9"/>
        <v>3.4199395834905312E-2</v>
      </c>
    </row>
    <row r="582" spans="1:18" x14ac:dyDescent="0.25">
      <c r="A582" t="s">
        <v>1214</v>
      </c>
      <c r="B582" t="s">
        <v>49</v>
      </c>
      <c r="C582" t="s">
        <v>50</v>
      </c>
      <c r="D582" t="s">
        <v>145</v>
      </c>
      <c r="E582" t="s">
        <v>83</v>
      </c>
      <c r="F582" t="s">
        <v>226</v>
      </c>
      <c r="G582" s="1">
        <v>44850</v>
      </c>
      <c r="H582" s="1">
        <v>44861</v>
      </c>
      <c r="I582">
        <f>YEAR((vw_maritime_trade_analysis[[#This Row],[Departure_Date]]))</f>
        <v>2022</v>
      </c>
      <c r="J582" t="str">
        <f>"Q"&amp;ROUNDUP(MONTH(vw_maritime_trade_analysis[[#This Row],[Departure_Date]])/3,0)</f>
        <v>Q4</v>
      </c>
      <c r="K582" t="str">
        <f>TEXT(vw_maritime_trade_analysis[[#This Row],[Departure_Date]],"mmmm")</f>
        <v>October</v>
      </c>
      <c r="L582">
        <v>54078468</v>
      </c>
      <c r="M582">
        <v>337408.59375</v>
      </c>
      <c r="N582">
        <v>243084.734375</v>
      </c>
      <c r="O582">
        <v>68679.6484375</v>
      </c>
      <c r="P582">
        <v>0</v>
      </c>
      <c r="Q582">
        <v>2891552.25</v>
      </c>
      <c r="R582">
        <f t="shared" si="9"/>
        <v>5.3469566667458106E-2</v>
      </c>
    </row>
    <row r="583" spans="1:18" x14ac:dyDescent="0.25">
      <c r="A583" t="s">
        <v>1216</v>
      </c>
      <c r="B583" t="s">
        <v>65</v>
      </c>
      <c r="C583" t="s">
        <v>50</v>
      </c>
      <c r="D583" t="s">
        <v>145</v>
      </c>
      <c r="E583" t="s">
        <v>184</v>
      </c>
      <c r="F583" t="s">
        <v>55</v>
      </c>
      <c r="G583" s="1">
        <v>44065</v>
      </c>
      <c r="H583" s="1">
        <v>44070</v>
      </c>
      <c r="I583">
        <f>YEAR((vw_maritime_trade_analysis[[#This Row],[Departure_Date]]))</f>
        <v>2020</v>
      </c>
      <c r="J583" t="str">
        <f>"Q"&amp;ROUNDUP(MONTH(vw_maritime_trade_analysis[[#This Row],[Departure_Date]])/3,0)</f>
        <v>Q3</v>
      </c>
      <c r="K583" t="str">
        <f>TEXT(vw_maritime_trade_analysis[[#This Row],[Departure_Date]],"mmmm")</f>
        <v>August</v>
      </c>
      <c r="L583">
        <v>25576516</v>
      </c>
      <c r="M583">
        <v>108976.5234375</v>
      </c>
      <c r="N583">
        <v>129448.7734375</v>
      </c>
      <c r="O583">
        <v>48595.37890625</v>
      </c>
      <c r="Q583">
        <v>3765209</v>
      </c>
      <c r="R583">
        <f t="shared" si="9"/>
        <v>0.14721352196679172</v>
      </c>
    </row>
    <row r="584" spans="1:18" x14ac:dyDescent="0.25">
      <c r="A584" t="s">
        <v>1217</v>
      </c>
      <c r="B584" t="s">
        <v>49</v>
      </c>
      <c r="C584" t="s">
        <v>112</v>
      </c>
      <c r="D584" t="s">
        <v>199</v>
      </c>
      <c r="E584" t="s">
        <v>93</v>
      </c>
      <c r="F584" t="s">
        <v>100</v>
      </c>
      <c r="G584" s="1">
        <v>44734</v>
      </c>
      <c r="H584" s="1">
        <v>44751</v>
      </c>
      <c r="I584">
        <f>YEAR((vw_maritime_trade_analysis[[#This Row],[Departure_Date]]))</f>
        <v>2022</v>
      </c>
      <c r="J584" t="str">
        <f>"Q"&amp;ROUNDUP(MONTH(vw_maritime_trade_analysis[[#This Row],[Departure_Date]])/3,0)</f>
        <v>Q2</v>
      </c>
      <c r="K584" t="str">
        <f>TEXT(vw_maritime_trade_analysis[[#This Row],[Departure_Date]],"mmmm")</f>
        <v>June</v>
      </c>
      <c r="L584">
        <v>39401716</v>
      </c>
      <c r="M584">
        <v>139231.453125</v>
      </c>
      <c r="N584">
        <v>80785.2734375</v>
      </c>
      <c r="O584">
        <v>62648.73046875</v>
      </c>
      <c r="P584">
        <v>50518.30078125</v>
      </c>
      <c r="Q584">
        <v>1631037.875</v>
      </c>
      <c r="R584">
        <f t="shared" si="9"/>
        <v>4.1395097487632267E-2</v>
      </c>
    </row>
    <row r="585" spans="1:18" x14ac:dyDescent="0.25">
      <c r="A585" t="s">
        <v>1219</v>
      </c>
      <c r="B585" t="s">
        <v>65</v>
      </c>
      <c r="C585" t="s">
        <v>66</v>
      </c>
      <c r="D585" t="s">
        <v>153</v>
      </c>
      <c r="E585" t="s">
        <v>82</v>
      </c>
      <c r="F585" t="s">
        <v>174</v>
      </c>
      <c r="G585" s="1">
        <v>44552</v>
      </c>
      <c r="H585" s="1">
        <v>44570</v>
      </c>
      <c r="I585">
        <f>YEAR((vw_maritime_trade_analysis[[#This Row],[Departure_Date]]))</f>
        <v>2021</v>
      </c>
      <c r="J585" t="str">
        <f>"Q"&amp;ROUNDUP(MONTH(vw_maritime_trade_analysis[[#This Row],[Departure_Date]])/3,0)</f>
        <v>Q4</v>
      </c>
      <c r="K585" t="str">
        <f>TEXT(vw_maritime_trade_analysis[[#This Row],[Departure_Date]],"mmmm")</f>
        <v>December</v>
      </c>
      <c r="L585">
        <v>23604358</v>
      </c>
      <c r="M585">
        <v>198084.3125</v>
      </c>
      <c r="N585">
        <v>115507.5703125</v>
      </c>
      <c r="O585">
        <v>38475.1015625</v>
      </c>
      <c r="P585">
        <v>0</v>
      </c>
      <c r="Q585">
        <v>2201911</v>
      </c>
      <c r="R585">
        <f t="shared" si="9"/>
        <v>9.328408762483606E-2</v>
      </c>
    </row>
    <row r="586" spans="1:18" x14ac:dyDescent="0.25">
      <c r="A586" t="s">
        <v>1221</v>
      </c>
      <c r="B586" t="s">
        <v>65</v>
      </c>
      <c r="C586" t="s">
        <v>239</v>
      </c>
      <c r="D586" t="s">
        <v>240</v>
      </c>
      <c r="E586" t="s">
        <v>56</v>
      </c>
      <c r="F586" t="s">
        <v>71</v>
      </c>
      <c r="G586" s="1">
        <v>45479</v>
      </c>
      <c r="H586" s="1">
        <v>45489</v>
      </c>
      <c r="I586">
        <f>YEAR((vw_maritime_trade_analysis[[#This Row],[Departure_Date]]))</f>
        <v>2024</v>
      </c>
      <c r="J586" t="str">
        <f>"Q"&amp;ROUNDUP(MONTH(vw_maritime_trade_analysis[[#This Row],[Departure_Date]])/3,0)</f>
        <v>Q3</v>
      </c>
      <c r="K586" t="str">
        <f>TEXT(vw_maritime_trade_analysis[[#This Row],[Departure_Date]],"mmmm")</f>
        <v>July</v>
      </c>
      <c r="L586">
        <v>10279129</v>
      </c>
      <c r="M586">
        <v>159064.125</v>
      </c>
      <c r="N586">
        <v>32829.83984375</v>
      </c>
      <c r="O586">
        <v>23950.369140625</v>
      </c>
      <c r="P586">
        <v>24896.58984375</v>
      </c>
      <c r="Q586">
        <v>599754.625</v>
      </c>
      <c r="R586">
        <f t="shared" si="9"/>
        <v>5.8346833180126449E-2</v>
      </c>
    </row>
    <row r="587" spans="1:18" x14ac:dyDescent="0.25">
      <c r="A587" t="s">
        <v>1223</v>
      </c>
      <c r="B587" t="s">
        <v>65</v>
      </c>
      <c r="C587" t="s">
        <v>50</v>
      </c>
      <c r="D587" t="s">
        <v>423</v>
      </c>
      <c r="E587" t="s">
        <v>226</v>
      </c>
      <c r="F587" t="s">
        <v>83</v>
      </c>
      <c r="G587" s="1">
        <v>43886</v>
      </c>
      <c r="H587" s="1">
        <v>43891</v>
      </c>
      <c r="I587">
        <f>YEAR((vw_maritime_trade_analysis[[#This Row],[Departure_Date]]))</f>
        <v>2020</v>
      </c>
      <c r="J587" t="str">
        <f>"Q"&amp;ROUNDUP(MONTH(vw_maritime_trade_analysis[[#This Row],[Departure_Date]])/3,0)</f>
        <v>Q1</v>
      </c>
      <c r="K587" t="str">
        <f>TEXT(vw_maritime_trade_analysis[[#This Row],[Departure_Date]],"mmmm")</f>
        <v>February</v>
      </c>
      <c r="L587">
        <v>15682180</v>
      </c>
      <c r="M587">
        <v>48037.87109375</v>
      </c>
      <c r="N587">
        <v>238031.3125</v>
      </c>
      <c r="O587">
        <v>37637.23046875</v>
      </c>
      <c r="P587">
        <v>27306.2109375</v>
      </c>
      <c r="Q587">
        <v>2413214</v>
      </c>
      <c r="R587">
        <f t="shared" si="9"/>
        <v>0.15388255969514442</v>
      </c>
    </row>
    <row r="588" spans="1:18" x14ac:dyDescent="0.25">
      <c r="A588" t="s">
        <v>1225</v>
      </c>
      <c r="B588" t="s">
        <v>49</v>
      </c>
      <c r="C588" t="s">
        <v>66</v>
      </c>
      <c r="D588" t="s">
        <v>153</v>
      </c>
      <c r="E588" t="s">
        <v>93</v>
      </c>
      <c r="F588" t="s">
        <v>226</v>
      </c>
      <c r="G588" s="1">
        <v>46057</v>
      </c>
      <c r="H588" s="1">
        <v>46091</v>
      </c>
      <c r="I588">
        <f>YEAR((vw_maritime_trade_analysis[[#This Row],[Departure_Date]]))</f>
        <v>2026</v>
      </c>
      <c r="J588" t="str">
        <f>"Q"&amp;ROUNDUP(MONTH(vw_maritime_trade_analysis[[#This Row],[Departure_Date]])/3,0)</f>
        <v>Q1</v>
      </c>
      <c r="K588" t="str">
        <f>TEXT(vw_maritime_trade_analysis[[#This Row],[Departure_Date]],"mmmm")</f>
        <v>February</v>
      </c>
      <c r="L588">
        <v>19753172</v>
      </c>
      <c r="M588">
        <v>752407.0625</v>
      </c>
      <c r="N588">
        <v>93522.0625</v>
      </c>
      <c r="O588">
        <v>58864.44921875</v>
      </c>
      <c r="P588">
        <v>16885.0390625</v>
      </c>
      <c r="Q588">
        <v>2013791.375</v>
      </c>
      <c r="R588">
        <f t="shared" si="9"/>
        <v>0.10194774667076255</v>
      </c>
    </row>
    <row r="589" spans="1:18" x14ac:dyDescent="0.25">
      <c r="A589" t="s">
        <v>1227</v>
      </c>
      <c r="B589" t="s">
        <v>65</v>
      </c>
      <c r="C589" t="s">
        <v>239</v>
      </c>
      <c r="D589" t="s">
        <v>270</v>
      </c>
      <c r="E589" t="s">
        <v>100</v>
      </c>
      <c r="F589" t="s">
        <v>159</v>
      </c>
      <c r="G589" s="1">
        <v>45278</v>
      </c>
      <c r="H589" s="1">
        <v>45292</v>
      </c>
      <c r="I589">
        <f>YEAR((vw_maritime_trade_analysis[[#This Row],[Departure_Date]]))</f>
        <v>2023</v>
      </c>
      <c r="J589" t="str">
        <f>"Q"&amp;ROUNDUP(MONTH(vw_maritime_trade_analysis[[#This Row],[Departure_Date]])/3,0)</f>
        <v>Q4</v>
      </c>
      <c r="K589" t="str">
        <f>TEXT(vw_maritime_trade_analysis[[#This Row],[Departure_Date]],"mmmm")</f>
        <v>December</v>
      </c>
      <c r="L589">
        <v>16940382</v>
      </c>
      <c r="M589">
        <v>90557.53125</v>
      </c>
      <c r="N589">
        <v>140496.515625</v>
      </c>
      <c r="O589">
        <v>28968.05078125</v>
      </c>
      <c r="P589">
        <v>0</v>
      </c>
      <c r="Q589">
        <v>2092167.25</v>
      </c>
      <c r="R589">
        <f t="shared" si="9"/>
        <v>0.1235017752256118</v>
      </c>
    </row>
    <row r="590" spans="1:18" x14ac:dyDescent="0.25">
      <c r="A590" t="s">
        <v>1229</v>
      </c>
      <c r="B590" t="s">
        <v>65</v>
      </c>
      <c r="C590" t="s">
        <v>78</v>
      </c>
      <c r="D590" t="s">
        <v>315</v>
      </c>
      <c r="E590" t="s">
        <v>56</v>
      </c>
      <c r="F590" t="s">
        <v>174</v>
      </c>
      <c r="G590" s="1">
        <v>44008</v>
      </c>
      <c r="H590" s="1">
        <v>44034</v>
      </c>
      <c r="I590">
        <f>YEAR((vw_maritime_trade_analysis[[#This Row],[Departure_Date]]))</f>
        <v>2020</v>
      </c>
      <c r="J590" t="str">
        <f>"Q"&amp;ROUNDUP(MONTH(vw_maritime_trade_analysis[[#This Row],[Departure_Date]])/3,0)</f>
        <v>Q2</v>
      </c>
      <c r="K590" t="str">
        <f>TEXT(vw_maritime_trade_analysis[[#This Row],[Departure_Date]],"mmmm")</f>
        <v>June</v>
      </c>
      <c r="L590">
        <v>47730516</v>
      </c>
      <c r="M590">
        <v>671889.5</v>
      </c>
      <c r="N590">
        <v>26950.6796875</v>
      </c>
      <c r="O590">
        <v>82096.4921875</v>
      </c>
      <c r="P590">
        <v>0</v>
      </c>
      <c r="Q590">
        <v>1721037</v>
      </c>
      <c r="R590">
        <f t="shared" si="9"/>
        <v>3.6057372604142809E-2</v>
      </c>
    </row>
    <row r="591" spans="1:18" x14ac:dyDescent="0.25">
      <c r="A591" t="s">
        <v>1230</v>
      </c>
      <c r="B591" t="s">
        <v>65</v>
      </c>
      <c r="C591" t="s">
        <v>78</v>
      </c>
      <c r="D591" t="s">
        <v>315</v>
      </c>
      <c r="E591" t="s">
        <v>226</v>
      </c>
      <c r="F591" t="s">
        <v>71</v>
      </c>
      <c r="G591" s="1">
        <v>45342</v>
      </c>
      <c r="H591" s="1">
        <v>45357</v>
      </c>
      <c r="I591">
        <f>YEAR((vw_maritime_trade_analysis[[#This Row],[Departure_Date]]))</f>
        <v>2024</v>
      </c>
      <c r="J591" t="str">
        <f>"Q"&amp;ROUNDUP(MONTH(vw_maritime_trade_analysis[[#This Row],[Departure_Date]])/3,0)</f>
        <v>Q1</v>
      </c>
      <c r="K591" t="str">
        <f>TEXT(vw_maritime_trade_analysis[[#This Row],[Departure_Date]],"mmmm")</f>
        <v>February</v>
      </c>
      <c r="L591">
        <v>30809794</v>
      </c>
      <c r="M591">
        <v>407086.59375</v>
      </c>
      <c r="N591">
        <v>103242.1796875</v>
      </c>
      <c r="O591">
        <v>31117.890625</v>
      </c>
      <c r="P591">
        <v>0</v>
      </c>
      <c r="Q591">
        <v>1763415.25</v>
      </c>
      <c r="R591">
        <f t="shared" si="9"/>
        <v>5.7235541724167324E-2</v>
      </c>
    </row>
    <row r="592" spans="1:18" x14ac:dyDescent="0.25">
      <c r="A592" t="s">
        <v>1232</v>
      </c>
      <c r="B592" t="s">
        <v>65</v>
      </c>
      <c r="C592" t="s">
        <v>66</v>
      </c>
      <c r="D592" t="s">
        <v>245</v>
      </c>
      <c r="E592" t="s">
        <v>56</v>
      </c>
      <c r="F592" t="s">
        <v>174</v>
      </c>
      <c r="G592" s="1">
        <v>44201</v>
      </c>
      <c r="H592" s="1">
        <v>44223</v>
      </c>
      <c r="I592">
        <f>YEAR((vw_maritime_trade_analysis[[#This Row],[Departure_Date]]))</f>
        <v>2021</v>
      </c>
      <c r="J592" t="str">
        <f>"Q"&amp;ROUNDUP(MONTH(vw_maritime_trade_analysis[[#This Row],[Departure_Date]])/3,0)</f>
        <v>Q1</v>
      </c>
      <c r="K592" t="str">
        <f>TEXT(vw_maritime_trade_analysis[[#This Row],[Departure_Date]],"mmmm")</f>
        <v>January</v>
      </c>
      <c r="L592">
        <v>6099054.5</v>
      </c>
      <c r="M592">
        <v>198752.390625</v>
      </c>
      <c r="N592">
        <v>179432.5625</v>
      </c>
      <c r="O592">
        <v>6525.990234375</v>
      </c>
      <c r="P592">
        <v>11899.830078125</v>
      </c>
      <c r="Q592">
        <v>752492.75</v>
      </c>
      <c r="R592">
        <f t="shared" si="9"/>
        <v>0.12337859089470343</v>
      </c>
    </row>
    <row r="593" spans="1:18" x14ac:dyDescent="0.25">
      <c r="A593" t="s">
        <v>1233</v>
      </c>
      <c r="B593" t="s">
        <v>65</v>
      </c>
      <c r="C593" t="s">
        <v>50</v>
      </c>
      <c r="D593" t="s">
        <v>51</v>
      </c>
      <c r="E593" t="s">
        <v>82</v>
      </c>
      <c r="F593" t="s">
        <v>83</v>
      </c>
      <c r="G593" s="1">
        <v>46081</v>
      </c>
      <c r="H593" s="1">
        <v>46101</v>
      </c>
      <c r="I593">
        <f>YEAR((vw_maritime_trade_analysis[[#This Row],[Departure_Date]]))</f>
        <v>2026</v>
      </c>
      <c r="J593" t="str">
        <f>"Q"&amp;ROUNDUP(MONTH(vw_maritime_trade_analysis[[#This Row],[Departure_Date]])/3,0)</f>
        <v>Q1</v>
      </c>
      <c r="K593" t="str">
        <f>TEXT(vw_maritime_trade_analysis[[#This Row],[Departure_Date]],"mmmm")</f>
        <v>February</v>
      </c>
      <c r="L593">
        <v>17375102</v>
      </c>
      <c r="M593">
        <v>374958.84375</v>
      </c>
      <c r="N593">
        <v>219968.0625</v>
      </c>
      <c r="O593">
        <v>23630.140625</v>
      </c>
      <c r="P593">
        <v>1856.949951171875</v>
      </c>
      <c r="Q593">
        <v>5435075.5</v>
      </c>
      <c r="R593">
        <f t="shared" si="9"/>
        <v>0.31280826437738324</v>
      </c>
    </row>
    <row r="594" spans="1:18" x14ac:dyDescent="0.25">
      <c r="A594" t="s">
        <v>1235</v>
      </c>
      <c r="B594" t="s">
        <v>65</v>
      </c>
      <c r="C594" t="s">
        <v>50</v>
      </c>
      <c r="D594" t="s">
        <v>145</v>
      </c>
      <c r="E594" t="s">
        <v>184</v>
      </c>
      <c r="F594" t="s">
        <v>83</v>
      </c>
      <c r="G594" s="1">
        <v>44663</v>
      </c>
      <c r="H594" s="1">
        <v>44668</v>
      </c>
      <c r="I594">
        <f>YEAR((vw_maritime_trade_analysis[[#This Row],[Departure_Date]]))</f>
        <v>2022</v>
      </c>
      <c r="J594" t="str">
        <f>"Q"&amp;ROUNDUP(MONTH(vw_maritime_trade_analysis[[#This Row],[Departure_Date]])/3,0)</f>
        <v>Q2</v>
      </c>
      <c r="K594" t="str">
        <f>TEXT(vw_maritime_trade_analysis[[#This Row],[Departure_Date]],"mmmm")</f>
        <v>April</v>
      </c>
      <c r="L594">
        <v>29188616</v>
      </c>
      <c r="M594">
        <v>66933.6015625</v>
      </c>
      <c r="N594">
        <v>90590.6796875</v>
      </c>
      <c r="O594">
        <v>28896.73046875</v>
      </c>
      <c r="P594">
        <v>0</v>
      </c>
      <c r="Q594">
        <v>816459.6875</v>
      </c>
      <c r="R594">
        <f t="shared" si="9"/>
        <v>2.797185339311737E-2</v>
      </c>
    </row>
    <row r="595" spans="1:18" x14ac:dyDescent="0.25">
      <c r="A595" t="s">
        <v>1236</v>
      </c>
      <c r="B595" t="s">
        <v>65</v>
      </c>
      <c r="C595" t="s">
        <v>66</v>
      </c>
      <c r="D595" t="s">
        <v>153</v>
      </c>
      <c r="E595" t="s">
        <v>128</v>
      </c>
      <c r="F595" t="s">
        <v>108</v>
      </c>
      <c r="G595" s="1">
        <v>44694</v>
      </c>
      <c r="H595" s="1">
        <v>44713</v>
      </c>
      <c r="I595">
        <f>YEAR((vw_maritime_trade_analysis[[#This Row],[Departure_Date]]))</f>
        <v>2022</v>
      </c>
      <c r="J595" t="str">
        <f>"Q"&amp;ROUNDUP(MONTH(vw_maritime_trade_analysis[[#This Row],[Departure_Date]])/3,0)</f>
        <v>Q2</v>
      </c>
      <c r="K595" t="str">
        <f>TEXT(vw_maritime_trade_analysis[[#This Row],[Departure_Date]],"mmmm")</f>
        <v>May</v>
      </c>
      <c r="L595">
        <v>26353878</v>
      </c>
      <c r="M595">
        <v>544836.375</v>
      </c>
      <c r="N595">
        <v>207055.9375</v>
      </c>
      <c r="O595">
        <v>16866.48046875</v>
      </c>
      <c r="P595">
        <v>0</v>
      </c>
      <c r="Q595">
        <v>5720543.5</v>
      </c>
      <c r="R595">
        <f t="shared" si="9"/>
        <v>0.21706647879298827</v>
      </c>
    </row>
    <row r="596" spans="1:18" x14ac:dyDescent="0.25">
      <c r="A596" t="s">
        <v>1237</v>
      </c>
      <c r="B596" t="s">
        <v>65</v>
      </c>
      <c r="C596" t="s">
        <v>134</v>
      </c>
      <c r="D596" t="s">
        <v>135</v>
      </c>
      <c r="E596" t="s">
        <v>56</v>
      </c>
      <c r="F596" t="s">
        <v>196</v>
      </c>
      <c r="G596" s="1">
        <v>44478</v>
      </c>
      <c r="H596" s="1">
        <v>44490</v>
      </c>
      <c r="I596">
        <f>YEAR((vw_maritime_trade_analysis[[#This Row],[Departure_Date]]))</f>
        <v>2021</v>
      </c>
      <c r="J596" t="str">
        <f>"Q"&amp;ROUNDUP(MONTH(vw_maritime_trade_analysis[[#This Row],[Departure_Date]])/3,0)</f>
        <v>Q4</v>
      </c>
      <c r="K596" t="str">
        <f>TEXT(vw_maritime_trade_analysis[[#This Row],[Departure_Date]],"mmmm")</f>
        <v>October</v>
      </c>
      <c r="L596">
        <v>5140789</v>
      </c>
      <c r="M596">
        <v>183966.421875</v>
      </c>
      <c r="N596">
        <v>108565.1328125</v>
      </c>
      <c r="O596">
        <v>15216.740234375</v>
      </c>
      <c r="P596">
        <v>13798.7900390625</v>
      </c>
      <c r="Q596">
        <v>599033.75</v>
      </c>
      <c r="R596">
        <f t="shared" si="9"/>
        <v>0.11652564421531403</v>
      </c>
    </row>
    <row r="597" spans="1:18" x14ac:dyDescent="0.25">
      <c r="A597" t="s">
        <v>1238</v>
      </c>
      <c r="B597" t="s">
        <v>65</v>
      </c>
      <c r="C597" t="s">
        <v>50</v>
      </c>
      <c r="D597" t="s">
        <v>145</v>
      </c>
      <c r="E597" t="s">
        <v>128</v>
      </c>
      <c r="F597" t="s">
        <v>131</v>
      </c>
      <c r="G597" s="1">
        <v>45212</v>
      </c>
      <c r="H597" s="1">
        <v>45231</v>
      </c>
      <c r="I597">
        <f>YEAR((vw_maritime_trade_analysis[[#This Row],[Departure_Date]]))</f>
        <v>2023</v>
      </c>
      <c r="J597" t="str">
        <f>"Q"&amp;ROUNDUP(MONTH(vw_maritime_trade_analysis[[#This Row],[Departure_Date]])/3,0)</f>
        <v>Q4</v>
      </c>
      <c r="K597" t="str">
        <f>TEXT(vw_maritime_trade_analysis[[#This Row],[Departure_Date]],"mmmm")</f>
        <v>October</v>
      </c>
      <c r="L597">
        <v>81933224</v>
      </c>
      <c r="M597">
        <v>382982.40625</v>
      </c>
      <c r="N597">
        <v>118084.0078125</v>
      </c>
      <c r="O597">
        <v>172059.765625</v>
      </c>
      <c r="P597">
        <v>13034.3701171875</v>
      </c>
      <c r="Q597">
        <v>3047559.5</v>
      </c>
      <c r="R597">
        <f t="shared" si="9"/>
        <v>3.7195649715919883E-2</v>
      </c>
    </row>
    <row r="598" spans="1:18" x14ac:dyDescent="0.25">
      <c r="A598" t="s">
        <v>1239</v>
      </c>
      <c r="B598" t="s">
        <v>65</v>
      </c>
      <c r="C598" t="s">
        <v>50</v>
      </c>
      <c r="D598" t="s">
        <v>51</v>
      </c>
      <c r="E598" t="s">
        <v>100</v>
      </c>
      <c r="F598" t="s">
        <v>121</v>
      </c>
      <c r="G598" s="1">
        <v>45886</v>
      </c>
      <c r="H598" s="1">
        <v>45900</v>
      </c>
      <c r="I598">
        <f>YEAR((vw_maritime_trade_analysis[[#This Row],[Departure_Date]]))</f>
        <v>2025</v>
      </c>
      <c r="J598" t="str">
        <f>"Q"&amp;ROUNDUP(MONTH(vw_maritime_trade_analysis[[#This Row],[Departure_Date]])/3,0)</f>
        <v>Q3</v>
      </c>
      <c r="K598" t="str">
        <f>TEXT(vw_maritime_trade_analysis[[#This Row],[Departure_Date]],"mmmm")</f>
        <v>August</v>
      </c>
      <c r="L598">
        <v>17321914</v>
      </c>
      <c r="M598">
        <v>151356.140625</v>
      </c>
      <c r="N598">
        <v>15618.5595703125</v>
      </c>
      <c r="O598">
        <v>34643.828125</v>
      </c>
      <c r="P598">
        <v>0</v>
      </c>
      <c r="Q598">
        <v>7819040.5</v>
      </c>
      <c r="R598">
        <f t="shared" si="9"/>
        <v>0.45139587345832566</v>
      </c>
    </row>
    <row r="599" spans="1:18" x14ac:dyDescent="0.25">
      <c r="A599" t="s">
        <v>1241</v>
      </c>
      <c r="B599" t="s">
        <v>65</v>
      </c>
      <c r="C599" t="s">
        <v>112</v>
      </c>
      <c r="D599" t="s">
        <v>340</v>
      </c>
      <c r="E599" t="s">
        <v>92</v>
      </c>
      <c r="F599" t="s">
        <v>159</v>
      </c>
      <c r="G599" s="1">
        <v>45113</v>
      </c>
      <c r="H599" s="1">
        <v>45140</v>
      </c>
      <c r="I599">
        <f>YEAR((vw_maritime_trade_analysis[[#This Row],[Departure_Date]]))</f>
        <v>2023</v>
      </c>
      <c r="J599" t="str">
        <f>"Q"&amp;ROUNDUP(MONTH(vw_maritime_trade_analysis[[#This Row],[Departure_Date]])/3,0)</f>
        <v>Q3</v>
      </c>
      <c r="K599" t="str">
        <f>TEXT(vw_maritime_trade_analysis[[#This Row],[Departure_Date]],"mmmm")</f>
        <v>July</v>
      </c>
      <c r="L599">
        <v>8120559.5</v>
      </c>
      <c r="M599">
        <v>604943.6875</v>
      </c>
      <c r="N599">
        <v>187944.8125</v>
      </c>
      <c r="O599">
        <v>7470.91015625</v>
      </c>
      <c r="P599">
        <v>0</v>
      </c>
      <c r="Q599">
        <v>1224588</v>
      </c>
      <c r="R599">
        <f t="shared" si="9"/>
        <v>0.15080093927025595</v>
      </c>
    </row>
    <row r="600" spans="1:18" x14ac:dyDescent="0.25">
      <c r="A600" t="s">
        <v>1242</v>
      </c>
      <c r="B600" t="s">
        <v>49</v>
      </c>
      <c r="C600" t="s">
        <v>50</v>
      </c>
      <c r="D600" t="s">
        <v>139</v>
      </c>
      <c r="E600" t="s">
        <v>201</v>
      </c>
      <c r="F600" t="s">
        <v>128</v>
      </c>
      <c r="G600" s="1">
        <v>44267</v>
      </c>
      <c r="H600" s="1">
        <v>44274</v>
      </c>
      <c r="I600">
        <f>YEAR((vw_maritime_trade_analysis[[#This Row],[Departure_Date]]))</f>
        <v>2021</v>
      </c>
      <c r="J600" t="str">
        <f>"Q"&amp;ROUNDUP(MONTH(vw_maritime_trade_analysis[[#This Row],[Departure_Date]])/3,0)</f>
        <v>Q1</v>
      </c>
      <c r="K600" t="str">
        <f>TEXT(vw_maritime_trade_analysis[[#This Row],[Departure_Date]],"mmmm")</f>
        <v>March</v>
      </c>
      <c r="L600">
        <v>49173324</v>
      </c>
      <c r="M600">
        <v>140458.9375</v>
      </c>
      <c r="N600">
        <v>88267.75</v>
      </c>
      <c r="O600">
        <v>40322.12109375</v>
      </c>
      <c r="P600">
        <v>0</v>
      </c>
      <c r="Q600">
        <v>1980976.75</v>
      </c>
      <c r="R600">
        <f t="shared" si="9"/>
        <v>4.0285597735878094E-2</v>
      </c>
    </row>
    <row r="601" spans="1:18" x14ac:dyDescent="0.25">
      <c r="A601" t="s">
        <v>1244</v>
      </c>
      <c r="B601" t="s">
        <v>49</v>
      </c>
      <c r="C601" t="s">
        <v>66</v>
      </c>
      <c r="D601" t="s">
        <v>248</v>
      </c>
      <c r="E601" t="s">
        <v>71</v>
      </c>
      <c r="F601" t="s">
        <v>184</v>
      </c>
      <c r="G601" s="1">
        <v>44212</v>
      </c>
      <c r="H601" s="1">
        <v>44233</v>
      </c>
      <c r="I601">
        <f>YEAR((vw_maritime_trade_analysis[[#This Row],[Departure_Date]]))</f>
        <v>2021</v>
      </c>
      <c r="J601" t="str">
        <f>"Q"&amp;ROUNDUP(MONTH(vw_maritime_trade_analysis[[#This Row],[Departure_Date]])/3,0)</f>
        <v>Q1</v>
      </c>
      <c r="K601" t="str">
        <f>TEXT(vw_maritime_trade_analysis[[#This Row],[Departure_Date]],"mmmm")</f>
        <v>January</v>
      </c>
      <c r="L601">
        <v>51585668</v>
      </c>
      <c r="M601">
        <v>482666.96875</v>
      </c>
      <c r="N601">
        <v>150247.25</v>
      </c>
      <c r="O601">
        <v>123805.6015625</v>
      </c>
      <c r="P601">
        <v>59367.859375</v>
      </c>
      <c r="Q601">
        <v>1795082.5</v>
      </c>
      <c r="R601">
        <f t="shared" si="9"/>
        <v>3.4798085778398762E-2</v>
      </c>
    </row>
    <row r="602" spans="1:18" x14ac:dyDescent="0.25">
      <c r="A602" t="s">
        <v>1245</v>
      </c>
      <c r="B602" t="s">
        <v>49</v>
      </c>
      <c r="C602" t="s">
        <v>239</v>
      </c>
      <c r="D602" t="s">
        <v>265</v>
      </c>
      <c r="E602" t="s">
        <v>164</v>
      </c>
      <c r="F602" t="s">
        <v>128</v>
      </c>
      <c r="G602" s="1">
        <v>45396</v>
      </c>
      <c r="H602" s="1">
        <v>45418</v>
      </c>
      <c r="I602">
        <f>YEAR((vw_maritime_trade_analysis[[#This Row],[Departure_Date]]))</f>
        <v>2024</v>
      </c>
      <c r="J602" t="str">
        <f>"Q"&amp;ROUNDUP(MONTH(vw_maritime_trade_analysis[[#This Row],[Departure_Date]])/3,0)</f>
        <v>Q2</v>
      </c>
      <c r="K602" t="str">
        <f>TEXT(vw_maritime_trade_analysis[[#This Row],[Departure_Date]],"mmmm")</f>
        <v>April</v>
      </c>
      <c r="L602">
        <v>9976361</v>
      </c>
      <c r="M602">
        <v>388071.21875</v>
      </c>
      <c r="N602">
        <v>201551.4375</v>
      </c>
      <c r="O602">
        <v>33021.75</v>
      </c>
      <c r="P602">
        <v>132503.359375</v>
      </c>
      <c r="Q602">
        <v>1457977.375</v>
      </c>
      <c r="R602">
        <f t="shared" si="9"/>
        <v>0.14614320542330014</v>
      </c>
    </row>
    <row r="603" spans="1:18" x14ac:dyDescent="0.25">
      <c r="A603" t="s">
        <v>1247</v>
      </c>
      <c r="B603" t="s">
        <v>49</v>
      </c>
      <c r="C603" t="s">
        <v>50</v>
      </c>
      <c r="D603" t="s">
        <v>51</v>
      </c>
      <c r="E603" t="s">
        <v>204</v>
      </c>
      <c r="F603" t="s">
        <v>56</v>
      </c>
      <c r="G603" s="1">
        <v>45945</v>
      </c>
      <c r="H603" s="1">
        <v>45960</v>
      </c>
      <c r="I603">
        <f>YEAR((vw_maritime_trade_analysis[[#This Row],[Departure_Date]]))</f>
        <v>2025</v>
      </c>
      <c r="J603" t="str">
        <f>"Q"&amp;ROUNDUP(MONTH(vw_maritime_trade_analysis[[#This Row],[Departure_Date]])/3,0)</f>
        <v>Q4</v>
      </c>
      <c r="K603" t="str">
        <f>TEXT(vw_maritime_trade_analysis[[#This Row],[Departure_Date]],"mmmm")</f>
        <v>October</v>
      </c>
      <c r="L603">
        <v>9265359</v>
      </c>
      <c r="M603">
        <v>299237</v>
      </c>
      <c r="N603">
        <v>136589.296875</v>
      </c>
      <c r="O603">
        <v>16121.73046875</v>
      </c>
      <c r="P603">
        <v>0</v>
      </c>
      <c r="Q603">
        <v>4368833</v>
      </c>
      <c r="R603">
        <f t="shared" si="9"/>
        <v>0.47152333762782422</v>
      </c>
    </row>
    <row r="604" spans="1:18" x14ac:dyDescent="0.25">
      <c r="A604" t="s">
        <v>1249</v>
      </c>
      <c r="B604" t="s">
        <v>49</v>
      </c>
      <c r="C604" t="s">
        <v>134</v>
      </c>
      <c r="D604" t="s">
        <v>135</v>
      </c>
      <c r="E604" t="s">
        <v>71</v>
      </c>
      <c r="F604" t="s">
        <v>56</v>
      </c>
      <c r="G604" s="1">
        <v>45868</v>
      </c>
      <c r="H604" s="1">
        <v>45883</v>
      </c>
      <c r="I604">
        <f>YEAR((vw_maritime_trade_analysis[[#This Row],[Departure_Date]]))</f>
        <v>2025</v>
      </c>
      <c r="J604" t="str">
        <f>"Q"&amp;ROUNDUP(MONTH(vw_maritime_trade_analysis[[#This Row],[Departure_Date]])/3,0)</f>
        <v>Q3</v>
      </c>
      <c r="K604" t="str">
        <f>TEXT(vw_maritime_trade_analysis[[#This Row],[Departure_Date]],"mmmm")</f>
        <v>July</v>
      </c>
      <c r="L604">
        <v>2975156.75</v>
      </c>
      <c r="M604">
        <v>264067.4375</v>
      </c>
      <c r="N604">
        <v>188619.1875</v>
      </c>
      <c r="O604">
        <v>5593.2900390625</v>
      </c>
      <c r="P604">
        <v>0</v>
      </c>
      <c r="Q604">
        <v>585222.5</v>
      </c>
      <c r="R604">
        <f t="shared" si="9"/>
        <v>0.19670308127462527</v>
      </c>
    </row>
    <row r="605" spans="1:18" x14ac:dyDescent="0.25">
      <c r="A605" t="s">
        <v>1250</v>
      </c>
      <c r="B605" t="s">
        <v>49</v>
      </c>
      <c r="C605" t="s">
        <v>78</v>
      </c>
      <c r="D605" t="s">
        <v>79</v>
      </c>
      <c r="E605" t="s">
        <v>204</v>
      </c>
      <c r="F605" t="s">
        <v>70</v>
      </c>
      <c r="G605" s="1">
        <v>44564</v>
      </c>
      <c r="H605" s="1">
        <v>44593</v>
      </c>
      <c r="I605">
        <f>YEAR((vw_maritime_trade_analysis[[#This Row],[Departure_Date]]))</f>
        <v>2022</v>
      </c>
      <c r="J605" t="str">
        <f>"Q"&amp;ROUNDUP(MONTH(vw_maritime_trade_analysis[[#This Row],[Departure_Date]])/3,0)</f>
        <v>Q1</v>
      </c>
      <c r="K605" t="str">
        <f>TEXT(vw_maritime_trade_analysis[[#This Row],[Departure_Date]],"mmmm")</f>
        <v>January</v>
      </c>
      <c r="L605">
        <v>24424132</v>
      </c>
      <c r="M605">
        <v>203940.9375</v>
      </c>
      <c r="N605">
        <v>201035.421875</v>
      </c>
      <c r="O605">
        <v>24179.890625</v>
      </c>
      <c r="P605">
        <v>12506.41015625</v>
      </c>
      <c r="Q605">
        <v>2196778.75</v>
      </c>
      <c r="R605">
        <f t="shared" si="9"/>
        <v>8.9942960920781134E-2</v>
      </c>
    </row>
    <row r="606" spans="1:18" x14ac:dyDescent="0.25">
      <c r="A606" t="s">
        <v>1252</v>
      </c>
      <c r="B606" t="s">
        <v>49</v>
      </c>
      <c r="C606" t="s">
        <v>78</v>
      </c>
      <c r="D606" t="s">
        <v>158</v>
      </c>
      <c r="E606" t="s">
        <v>230</v>
      </c>
      <c r="F606" t="s">
        <v>184</v>
      </c>
      <c r="G606" s="1">
        <v>45333</v>
      </c>
      <c r="H606" s="1">
        <v>45356</v>
      </c>
      <c r="I606">
        <f>YEAR((vw_maritime_trade_analysis[[#This Row],[Departure_Date]]))</f>
        <v>2024</v>
      </c>
      <c r="J606" t="str">
        <f>"Q"&amp;ROUNDUP(MONTH(vw_maritime_trade_analysis[[#This Row],[Departure_Date]])/3,0)</f>
        <v>Q1</v>
      </c>
      <c r="K606" t="str">
        <f>TEXT(vw_maritime_trade_analysis[[#This Row],[Departure_Date]],"mmmm")</f>
        <v>February</v>
      </c>
      <c r="L606">
        <v>31381108</v>
      </c>
      <c r="M606">
        <v>606918.3125</v>
      </c>
      <c r="N606">
        <v>216861.796875</v>
      </c>
      <c r="O606">
        <v>107323.390625</v>
      </c>
      <c r="P606">
        <v>0</v>
      </c>
      <c r="Q606">
        <v>1589735.125</v>
      </c>
      <c r="R606">
        <f t="shared" si="9"/>
        <v>5.065898645133881E-2</v>
      </c>
    </row>
    <row r="607" spans="1:18" x14ac:dyDescent="0.25">
      <c r="A607" t="s">
        <v>1254</v>
      </c>
      <c r="B607" t="s">
        <v>49</v>
      </c>
      <c r="C607" t="s">
        <v>50</v>
      </c>
      <c r="D607" t="s">
        <v>423</v>
      </c>
      <c r="E607" t="s">
        <v>174</v>
      </c>
      <c r="F607" t="s">
        <v>92</v>
      </c>
      <c r="G607" s="1">
        <v>45021</v>
      </c>
      <c r="H607" s="1">
        <v>45038</v>
      </c>
      <c r="I607">
        <f>YEAR((vw_maritime_trade_analysis[[#This Row],[Departure_Date]]))</f>
        <v>2023</v>
      </c>
      <c r="J607" t="str">
        <f>"Q"&amp;ROUNDUP(MONTH(vw_maritime_trade_analysis[[#This Row],[Departure_Date]])/3,0)</f>
        <v>Q2</v>
      </c>
      <c r="K607" t="str">
        <f>TEXT(vw_maritime_trade_analysis[[#This Row],[Departure_Date]],"mmmm")</f>
        <v>April</v>
      </c>
      <c r="L607">
        <v>33516840</v>
      </c>
      <c r="M607">
        <v>367057.375</v>
      </c>
      <c r="N607">
        <v>51411.3203125</v>
      </c>
      <c r="O607">
        <v>59659.96875</v>
      </c>
      <c r="P607">
        <v>30923.9296875</v>
      </c>
      <c r="Q607">
        <v>1264805.25</v>
      </c>
      <c r="R607">
        <f t="shared" si="9"/>
        <v>3.7736411010107156E-2</v>
      </c>
    </row>
    <row r="608" spans="1:18" x14ac:dyDescent="0.25">
      <c r="A608" t="s">
        <v>1255</v>
      </c>
      <c r="B608" t="s">
        <v>49</v>
      </c>
      <c r="C608" t="s">
        <v>50</v>
      </c>
      <c r="D608" t="s">
        <v>145</v>
      </c>
      <c r="E608" t="s">
        <v>159</v>
      </c>
      <c r="F608" t="s">
        <v>184</v>
      </c>
      <c r="G608" s="1">
        <v>45605</v>
      </c>
      <c r="H608" s="1">
        <v>45616</v>
      </c>
      <c r="I608">
        <f>YEAR((vw_maritime_trade_analysis[[#This Row],[Departure_Date]]))</f>
        <v>2024</v>
      </c>
      <c r="J608" t="str">
        <f>"Q"&amp;ROUNDUP(MONTH(vw_maritime_trade_analysis[[#This Row],[Departure_Date]])/3,0)</f>
        <v>Q4</v>
      </c>
      <c r="K608" t="str">
        <f>TEXT(vw_maritime_trade_analysis[[#This Row],[Departure_Date]],"mmmm")</f>
        <v>November</v>
      </c>
      <c r="L608">
        <v>17653626</v>
      </c>
      <c r="M608">
        <v>219731.6875</v>
      </c>
      <c r="N608">
        <v>155788.34375</v>
      </c>
      <c r="O608">
        <v>44487.140625</v>
      </c>
      <c r="P608">
        <v>59747.4296875</v>
      </c>
      <c r="Q608">
        <v>1652323.75</v>
      </c>
      <c r="R608">
        <f t="shared" si="9"/>
        <v>9.3596848035638683E-2</v>
      </c>
    </row>
    <row r="609" spans="1:18" x14ac:dyDescent="0.25">
      <c r="A609" t="s">
        <v>1256</v>
      </c>
      <c r="B609" t="s">
        <v>65</v>
      </c>
      <c r="C609" t="s">
        <v>66</v>
      </c>
      <c r="D609" t="s">
        <v>67</v>
      </c>
      <c r="E609" t="s">
        <v>128</v>
      </c>
      <c r="F609" t="s">
        <v>230</v>
      </c>
      <c r="G609" s="1">
        <v>44705</v>
      </c>
      <c r="H609" s="1">
        <v>44722</v>
      </c>
      <c r="I609">
        <f>YEAR((vw_maritime_trade_analysis[[#This Row],[Departure_Date]]))</f>
        <v>2022</v>
      </c>
      <c r="J609" t="str">
        <f>"Q"&amp;ROUNDUP(MONTH(vw_maritime_trade_analysis[[#This Row],[Departure_Date]])/3,0)</f>
        <v>Q2</v>
      </c>
      <c r="K609" t="str">
        <f>TEXT(vw_maritime_trade_analysis[[#This Row],[Departure_Date]],"mmmm")</f>
        <v>May</v>
      </c>
      <c r="L609">
        <v>2197551.5</v>
      </c>
      <c r="M609">
        <v>204227.265625</v>
      </c>
      <c r="N609">
        <v>183943.125</v>
      </c>
      <c r="O609">
        <v>1252.5999755859375</v>
      </c>
      <c r="P609">
        <v>0</v>
      </c>
      <c r="Q609">
        <v>597928.4375</v>
      </c>
      <c r="R609">
        <f t="shared" si="9"/>
        <v>0.27208847551468079</v>
      </c>
    </row>
    <row r="610" spans="1:18" x14ac:dyDescent="0.25">
      <c r="A610" t="s">
        <v>1258</v>
      </c>
      <c r="B610" t="s">
        <v>49</v>
      </c>
      <c r="C610" t="s">
        <v>112</v>
      </c>
      <c r="D610" t="s">
        <v>126</v>
      </c>
      <c r="E610" t="s">
        <v>159</v>
      </c>
      <c r="F610" t="s">
        <v>226</v>
      </c>
      <c r="G610" s="1">
        <v>44114</v>
      </c>
      <c r="H610" s="1">
        <v>44129</v>
      </c>
      <c r="I610">
        <f>YEAR((vw_maritime_trade_analysis[[#This Row],[Departure_Date]]))</f>
        <v>2020</v>
      </c>
      <c r="J610" t="str">
        <f>"Q"&amp;ROUNDUP(MONTH(vw_maritime_trade_analysis[[#This Row],[Departure_Date]])/3,0)</f>
        <v>Q4</v>
      </c>
      <c r="K610" t="str">
        <f>TEXT(vw_maritime_trade_analysis[[#This Row],[Departure_Date]],"mmmm")</f>
        <v>October</v>
      </c>
      <c r="L610">
        <v>17336678</v>
      </c>
      <c r="M610">
        <v>333998.0625</v>
      </c>
      <c r="N610">
        <v>54600.94140625</v>
      </c>
      <c r="O610">
        <v>53917.0703125</v>
      </c>
      <c r="P610">
        <v>0</v>
      </c>
      <c r="Q610">
        <v>1824706</v>
      </c>
      <c r="R610">
        <f t="shared" si="9"/>
        <v>0.10525119056834302</v>
      </c>
    </row>
    <row r="611" spans="1:18" x14ac:dyDescent="0.25">
      <c r="A611" t="s">
        <v>1260</v>
      </c>
      <c r="B611" t="s">
        <v>65</v>
      </c>
      <c r="C611" t="s">
        <v>112</v>
      </c>
      <c r="D611" t="s">
        <v>199</v>
      </c>
      <c r="E611" t="s">
        <v>92</v>
      </c>
      <c r="F611" t="s">
        <v>146</v>
      </c>
      <c r="G611" s="1">
        <v>44644</v>
      </c>
      <c r="H611" s="1">
        <v>44662</v>
      </c>
      <c r="I611">
        <f>YEAR((vw_maritime_trade_analysis[[#This Row],[Departure_Date]]))</f>
        <v>2022</v>
      </c>
      <c r="J611" t="str">
        <f>"Q"&amp;ROUNDUP(MONTH(vw_maritime_trade_analysis[[#This Row],[Departure_Date]])/3,0)</f>
        <v>Q1</v>
      </c>
      <c r="K611" t="str">
        <f>TEXT(vw_maritime_trade_analysis[[#This Row],[Departure_Date]],"mmmm")</f>
        <v>March</v>
      </c>
      <c r="L611">
        <v>20196836</v>
      </c>
      <c r="M611">
        <v>584461.125</v>
      </c>
      <c r="N611">
        <v>224962.875</v>
      </c>
      <c r="O611">
        <v>38777.921875</v>
      </c>
      <c r="P611">
        <v>114863.0234375</v>
      </c>
      <c r="Q611">
        <v>1412444.75</v>
      </c>
      <c r="R611">
        <f t="shared" si="9"/>
        <v>6.9933961438316372E-2</v>
      </c>
    </row>
    <row r="612" spans="1:18" x14ac:dyDescent="0.25">
      <c r="A612" t="s">
        <v>1261</v>
      </c>
      <c r="B612" t="s">
        <v>49</v>
      </c>
      <c r="C612" t="s">
        <v>134</v>
      </c>
      <c r="D612" t="s">
        <v>135</v>
      </c>
      <c r="E612" t="s">
        <v>257</v>
      </c>
      <c r="F612" t="s">
        <v>128</v>
      </c>
      <c r="G612" s="1">
        <v>44423</v>
      </c>
      <c r="H612" s="1">
        <v>44445</v>
      </c>
      <c r="I612">
        <f>YEAR((vw_maritime_trade_analysis[[#This Row],[Departure_Date]]))</f>
        <v>2021</v>
      </c>
      <c r="J612" t="str">
        <f>"Q"&amp;ROUNDUP(MONTH(vw_maritime_trade_analysis[[#This Row],[Departure_Date]])/3,0)</f>
        <v>Q3</v>
      </c>
      <c r="K612" t="str">
        <f>TEXT(vw_maritime_trade_analysis[[#This Row],[Departure_Date]],"mmmm")</f>
        <v>August</v>
      </c>
      <c r="L612">
        <v>4416132.5</v>
      </c>
      <c r="M612">
        <v>412284</v>
      </c>
      <c r="N612">
        <v>82997.8203125</v>
      </c>
      <c r="O612">
        <v>5520.169921875</v>
      </c>
      <c r="P612">
        <v>0</v>
      </c>
      <c r="Q612">
        <v>696500.1875</v>
      </c>
      <c r="R612">
        <f t="shared" si="9"/>
        <v>0.15771723051787961</v>
      </c>
    </row>
    <row r="613" spans="1:18" x14ac:dyDescent="0.25">
      <c r="A613" t="s">
        <v>1262</v>
      </c>
      <c r="B613" t="s">
        <v>49</v>
      </c>
      <c r="C613" t="s">
        <v>50</v>
      </c>
      <c r="D613" t="s">
        <v>183</v>
      </c>
      <c r="E613" t="s">
        <v>150</v>
      </c>
      <c r="F613" t="s">
        <v>100</v>
      </c>
      <c r="G613" s="1">
        <v>45671</v>
      </c>
      <c r="H613" s="1">
        <v>45679</v>
      </c>
      <c r="I613">
        <f>YEAR((vw_maritime_trade_analysis[[#This Row],[Departure_Date]]))</f>
        <v>2025</v>
      </c>
      <c r="J613" t="str">
        <f>"Q"&amp;ROUNDUP(MONTH(vw_maritime_trade_analysis[[#This Row],[Departure_Date]])/3,0)</f>
        <v>Q1</v>
      </c>
      <c r="K613" t="str">
        <f>TEXT(vw_maritime_trade_analysis[[#This Row],[Departure_Date]],"mmmm")</f>
        <v>January</v>
      </c>
      <c r="L613">
        <v>53821572</v>
      </c>
      <c r="M613">
        <v>104622.7578125</v>
      </c>
      <c r="N613">
        <v>149112.0625</v>
      </c>
      <c r="O613">
        <v>148009.3125</v>
      </c>
      <c r="P613">
        <v>0</v>
      </c>
      <c r="Q613">
        <v>3143257.75</v>
      </c>
      <c r="R613">
        <f t="shared" si="9"/>
        <v>5.8401448214853331E-2</v>
      </c>
    </row>
    <row r="614" spans="1:18" x14ac:dyDescent="0.25">
      <c r="A614" t="s">
        <v>1263</v>
      </c>
      <c r="B614" t="s">
        <v>65</v>
      </c>
      <c r="C614" t="s">
        <v>134</v>
      </c>
      <c r="D614" t="s">
        <v>135</v>
      </c>
      <c r="E614" t="s">
        <v>70</v>
      </c>
      <c r="F614" t="s">
        <v>127</v>
      </c>
      <c r="G614" s="1">
        <v>43897</v>
      </c>
      <c r="H614" s="1">
        <v>43918</v>
      </c>
      <c r="I614">
        <f>YEAR((vw_maritime_trade_analysis[[#This Row],[Departure_Date]]))</f>
        <v>2020</v>
      </c>
      <c r="J614" t="str">
        <f>"Q"&amp;ROUNDUP(MONTH(vw_maritime_trade_analysis[[#This Row],[Departure_Date]])/3,0)</f>
        <v>Q1</v>
      </c>
      <c r="K614" t="str">
        <f>TEXT(vw_maritime_trade_analysis[[#This Row],[Departure_Date]],"mmmm")</f>
        <v>March</v>
      </c>
      <c r="L614">
        <v>10093171</v>
      </c>
      <c r="M614">
        <v>530309.0625</v>
      </c>
      <c r="N614">
        <v>129056.046875</v>
      </c>
      <c r="O614">
        <v>13928.580078125</v>
      </c>
      <c r="P614">
        <v>0</v>
      </c>
      <c r="Q614">
        <v>875321.75</v>
      </c>
      <c r="R614">
        <f t="shared" si="9"/>
        <v>8.67241573535215E-2</v>
      </c>
    </row>
    <row r="615" spans="1:18" x14ac:dyDescent="0.25">
      <c r="A615" t="s">
        <v>1264</v>
      </c>
      <c r="B615" t="s">
        <v>49</v>
      </c>
      <c r="C615" t="s">
        <v>78</v>
      </c>
      <c r="D615" t="s">
        <v>315</v>
      </c>
      <c r="E615" t="s">
        <v>174</v>
      </c>
      <c r="F615" t="s">
        <v>56</v>
      </c>
      <c r="G615" s="1">
        <v>45585</v>
      </c>
      <c r="H615" s="1">
        <v>45603</v>
      </c>
      <c r="I615">
        <f>YEAR((vw_maritime_trade_analysis[[#This Row],[Departure_Date]]))</f>
        <v>2024</v>
      </c>
      <c r="J615" t="str">
        <f>"Q"&amp;ROUNDUP(MONTH(vw_maritime_trade_analysis[[#This Row],[Departure_Date]])/3,0)</f>
        <v>Q4</v>
      </c>
      <c r="K615" t="str">
        <f>TEXT(vw_maritime_trade_analysis[[#This Row],[Departure_Date]],"mmmm")</f>
        <v>October</v>
      </c>
      <c r="L615">
        <v>49074776</v>
      </c>
      <c r="M615">
        <v>426958.90625</v>
      </c>
      <c r="N615">
        <v>216549.15625</v>
      </c>
      <c r="O615">
        <v>50547.01953125</v>
      </c>
      <c r="P615">
        <v>80581.8515625</v>
      </c>
      <c r="Q615">
        <v>1851944.375</v>
      </c>
      <c r="R615">
        <f t="shared" si="9"/>
        <v>3.7737194663914515E-2</v>
      </c>
    </row>
    <row r="616" spans="1:18" x14ac:dyDescent="0.25">
      <c r="A616" t="s">
        <v>1266</v>
      </c>
      <c r="B616" t="s">
        <v>49</v>
      </c>
      <c r="C616" t="s">
        <v>50</v>
      </c>
      <c r="D616" t="s">
        <v>145</v>
      </c>
      <c r="E616" t="s">
        <v>140</v>
      </c>
      <c r="F616" t="s">
        <v>82</v>
      </c>
      <c r="G616" s="1">
        <v>43898</v>
      </c>
      <c r="H616" s="1">
        <v>43916</v>
      </c>
      <c r="I616">
        <f>YEAR((vw_maritime_trade_analysis[[#This Row],[Departure_Date]]))</f>
        <v>2020</v>
      </c>
      <c r="J616" t="str">
        <f>"Q"&amp;ROUNDUP(MONTH(vw_maritime_trade_analysis[[#This Row],[Departure_Date]])/3,0)</f>
        <v>Q1</v>
      </c>
      <c r="K616" t="str">
        <f>TEXT(vw_maritime_trade_analysis[[#This Row],[Departure_Date]],"mmmm")</f>
        <v>March</v>
      </c>
      <c r="L616">
        <v>21158640</v>
      </c>
      <c r="M616">
        <v>207335.65625</v>
      </c>
      <c r="N616">
        <v>223227.375</v>
      </c>
      <c r="O616">
        <v>27083.060546875</v>
      </c>
      <c r="P616">
        <v>16981.73046875</v>
      </c>
      <c r="Q616">
        <v>1348508.75</v>
      </c>
      <c r="R616">
        <f t="shared" si="9"/>
        <v>6.3733243251929236E-2</v>
      </c>
    </row>
    <row r="617" spans="1:18" x14ac:dyDescent="0.25">
      <c r="A617" t="s">
        <v>1268</v>
      </c>
      <c r="B617" t="s">
        <v>65</v>
      </c>
      <c r="C617" t="s">
        <v>239</v>
      </c>
      <c r="D617" t="s">
        <v>270</v>
      </c>
      <c r="E617" t="s">
        <v>226</v>
      </c>
      <c r="F617" t="s">
        <v>196</v>
      </c>
      <c r="G617" s="1">
        <v>44632</v>
      </c>
      <c r="H617" s="1">
        <v>44652</v>
      </c>
      <c r="I617">
        <f>YEAR((vw_maritime_trade_analysis[[#This Row],[Departure_Date]]))</f>
        <v>2022</v>
      </c>
      <c r="J617" t="str">
        <f>"Q"&amp;ROUNDUP(MONTH(vw_maritime_trade_analysis[[#This Row],[Departure_Date]])/3,0)</f>
        <v>Q1</v>
      </c>
      <c r="K617" t="str">
        <f>TEXT(vw_maritime_trade_analysis[[#This Row],[Departure_Date]],"mmmm")</f>
        <v>March</v>
      </c>
      <c r="L617">
        <v>8900282</v>
      </c>
      <c r="M617">
        <v>473562.5</v>
      </c>
      <c r="N617">
        <v>224807.046875</v>
      </c>
      <c r="O617">
        <v>22072.69921875</v>
      </c>
      <c r="P617">
        <v>17958.73046875</v>
      </c>
      <c r="Q617">
        <v>1477629.75</v>
      </c>
      <c r="R617">
        <f t="shared" si="9"/>
        <v>0.1660205541801934</v>
      </c>
    </row>
    <row r="618" spans="1:18" x14ac:dyDescent="0.25">
      <c r="A618" t="s">
        <v>1269</v>
      </c>
      <c r="B618" t="s">
        <v>49</v>
      </c>
      <c r="C618" t="s">
        <v>239</v>
      </c>
      <c r="D618" t="s">
        <v>240</v>
      </c>
      <c r="E618" t="s">
        <v>71</v>
      </c>
      <c r="F618" t="s">
        <v>56</v>
      </c>
      <c r="G618" s="1">
        <v>43964</v>
      </c>
      <c r="H618" s="1">
        <v>43971</v>
      </c>
      <c r="I618">
        <f>YEAR((vw_maritime_trade_analysis[[#This Row],[Departure_Date]]))</f>
        <v>2020</v>
      </c>
      <c r="J618" t="str">
        <f>"Q"&amp;ROUNDUP(MONTH(vw_maritime_trade_analysis[[#This Row],[Departure_Date]])/3,0)</f>
        <v>Q2</v>
      </c>
      <c r="K618" t="str">
        <f>TEXT(vw_maritime_trade_analysis[[#This Row],[Departure_Date]],"mmmm")</f>
        <v>May</v>
      </c>
      <c r="L618">
        <v>17455912</v>
      </c>
      <c r="M618">
        <v>123081.40625</v>
      </c>
      <c r="N618">
        <v>67850.75</v>
      </c>
      <c r="O618">
        <v>32817.12109375</v>
      </c>
      <c r="P618">
        <v>69222.9609375</v>
      </c>
      <c r="Q618">
        <v>694399.4375</v>
      </c>
      <c r="R618">
        <f t="shared" si="9"/>
        <v>3.9780186649657719E-2</v>
      </c>
    </row>
    <row r="619" spans="1:18" x14ac:dyDescent="0.25">
      <c r="A619" t="s">
        <v>1270</v>
      </c>
      <c r="B619" t="s">
        <v>49</v>
      </c>
      <c r="C619" t="s">
        <v>50</v>
      </c>
      <c r="D619" t="s">
        <v>51</v>
      </c>
      <c r="E619" t="s">
        <v>159</v>
      </c>
      <c r="F619" t="s">
        <v>56</v>
      </c>
      <c r="G619" s="1">
        <v>45588</v>
      </c>
      <c r="H619" s="1">
        <v>45597</v>
      </c>
      <c r="I619">
        <f>YEAR((vw_maritime_trade_analysis[[#This Row],[Departure_Date]]))</f>
        <v>2024</v>
      </c>
      <c r="J619" t="str">
        <f>"Q"&amp;ROUNDUP(MONTH(vw_maritime_trade_analysis[[#This Row],[Departure_Date]])/3,0)</f>
        <v>Q4</v>
      </c>
      <c r="K619" t="str">
        <f>TEXT(vw_maritime_trade_analysis[[#This Row],[Departure_Date]],"mmmm")</f>
        <v>October</v>
      </c>
      <c r="L619">
        <v>19666506</v>
      </c>
      <c r="M619">
        <v>223820.203125</v>
      </c>
      <c r="N619">
        <v>89428.5234375</v>
      </c>
      <c r="O619">
        <v>49952.9296875</v>
      </c>
      <c r="P619">
        <v>14970.26953125</v>
      </c>
      <c r="Q619">
        <v>4829502.5</v>
      </c>
      <c r="R619">
        <f t="shared" si="9"/>
        <v>0.24556992991027485</v>
      </c>
    </row>
    <row r="620" spans="1:18" x14ac:dyDescent="0.25">
      <c r="A620" t="s">
        <v>1272</v>
      </c>
      <c r="B620" t="s">
        <v>49</v>
      </c>
      <c r="C620" t="s">
        <v>50</v>
      </c>
      <c r="D620" t="s">
        <v>51</v>
      </c>
      <c r="E620" t="s">
        <v>154</v>
      </c>
      <c r="F620" t="s">
        <v>128</v>
      </c>
      <c r="G620" s="1">
        <v>44665</v>
      </c>
      <c r="H620" s="1">
        <v>44672</v>
      </c>
      <c r="I620">
        <f>YEAR((vw_maritime_trade_analysis[[#This Row],[Departure_Date]]))</f>
        <v>2022</v>
      </c>
      <c r="J620" t="str">
        <f>"Q"&amp;ROUNDUP(MONTH(vw_maritime_trade_analysis[[#This Row],[Departure_Date]])/3,0)</f>
        <v>Q2</v>
      </c>
      <c r="K620" t="str">
        <f>TEXT(vw_maritime_trade_analysis[[#This Row],[Departure_Date]],"mmmm")</f>
        <v>April</v>
      </c>
      <c r="L620">
        <v>23753116</v>
      </c>
      <c r="M620">
        <v>175920.3125</v>
      </c>
      <c r="N620">
        <v>245992.0625</v>
      </c>
      <c r="O620">
        <v>47268.69921875</v>
      </c>
      <c r="P620">
        <v>0</v>
      </c>
      <c r="Q620">
        <v>9124633</v>
      </c>
      <c r="R620">
        <f t="shared" si="9"/>
        <v>0.38414467390299445</v>
      </c>
    </row>
    <row r="621" spans="1:18" x14ac:dyDescent="0.25">
      <c r="A621" t="s">
        <v>1274</v>
      </c>
      <c r="B621" t="s">
        <v>65</v>
      </c>
      <c r="C621" t="s">
        <v>50</v>
      </c>
      <c r="D621" t="s">
        <v>145</v>
      </c>
      <c r="E621" t="s">
        <v>70</v>
      </c>
      <c r="F621" t="s">
        <v>201</v>
      </c>
      <c r="G621" s="1">
        <v>44812</v>
      </c>
      <c r="H621" s="1">
        <v>44824</v>
      </c>
      <c r="I621">
        <f>YEAR((vw_maritime_trade_analysis[[#This Row],[Departure_Date]]))</f>
        <v>2022</v>
      </c>
      <c r="J621" t="str">
        <f>"Q"&amp;ROUNDUP(MONTH(vw_maritime_trade_analysis[[#This Row],[Departure_Date]])/3,0)</f>
        <v>Q3</v>
      </c>
      <c r="K621" t="str">
        <f>TEXT(vw_maritime_trade_analysis[[#This Row],[Departure_Date]],"mmmm")</f>
        <v>September</v>
      </c>
      <c r="L621">
        <v>42867992</v>
      </c>
      <c r="M621">
        <v>386033.125</v>
      </c>
      <c r="N621">
        <v>52932.98828125</v>
      </c>
      <c r="O621">
        <v>52298.94921875</v>
      </c>
      <c r="P621">
        <v>0</v>
      </c>
      <c r="Q621">
        <v>4341139</v>
      </c>
      <c r="R621">
        <f t="shared" si="9"/>
        <v>0.10126760777598354</v>
      </c>
    </row>
    <row r="622" spans="1:18" x14ac:dyDescent="0.25">
      <c r="A622" t="s">
        <v>1276</v>
      </c>
      <c r="B622" t="s">
        <v>49</v>
      </c>
      <c r="C622" t="s">
        <v>134</v>
      </c>
      <c r="D622" t="s">
        <v>135</v>
      </c>
      <c r="E622" t="s">
        <v>108</v>
      </c>
      <c r="F622" t="s">
        <v>70</v>
      </c>
      <c r="G622" s="1">
        <v>44333</v>
      </c>
      <c r="H622" s="1">
        <v>44348</v>
      </c>
      <c r="I622">
        <f>YEAR((vw_maritime_trade_analysis[[#This Row],[Departure_Date]]))</f>
        <v>2021</v>
      </c>
      <c r="J622" t="str">
        <f>"Q"&amp;ROUNDUP(MONTH(vw_maritime_trade_analysis[[#This Row],[Departure_Date]])/3,0)</f>
        <v>Q2</v>
      </c>
      <c r="K622" t="str">
        <f>TEXT(vw_maritime_trade_analysis[[#This Row],[Departure_Date]],"mmmm")</f>
        <v>May</v>
      </c>
      <c r="L622">
        <v>13765602</v>
      </c>
      <c r="M622">
        <v>229739.171875</v>
      </c>
      <c r="N622">
        <v>76382.0390625</v>
      </c>
      <c r="O622">
        <v>14040.91015625</v>
      </c>
      <c r="P622">
        <v>0</v>
      </c>
      <c r="Q622">
        <v>661819.0625</v>
      </c>
      <c r="R622">
        <f t="shared" si="9"/>
        <v>4.8077742077680292E-2</v>
      </c>
    </row>
    <row r="623" spans="1:18" x14ac:dyDescent="0.25">
      <c r="A623" t="s">
        <v>1278</v>
      </c>
      <c r="B623" t="s">
        <v>49</v>
      </c>
      <c r="C623" t="s">
        <v>50</v>
      </c>
      <c r="D623" t="s">
        <v>223</v>
      </c>
      <c r="E623" t="s">
        <v>257</v>
      </c>
      <c r="F623" t="s">
        <v>82</v>
      </c>
      <c r="G623" s="1">
        <v>45550</v>
      </c>
      <c r="H623" s="1">
        <v>45567</v>
      </c>
      <c r="I623">
        <f>YEAR((vw_maritime_trade_analysis[[#This Row],[Departure_Date]]))</f>
        <v>2024</v>
      </c>
      <c r="J623" t="str">
        <f>"Q"&amp;ROUNDUP(MONTH(vw_maritime_trade_analysis[[#This Row],[Departure_Date]])/3,0)</f>
        <v>Q3</v>
      </c>
      <c r="K623" t="str">
        <f>TEXT(vw_maritime_trade_analysis[[#This Row],[Departure_Date]],"mmmm")</f>
        <v>September</v>
      </c>
      <c r="L623">
        <v>28289710</v>
      </c>
      <c r="M623">
        <v>362834.5</v>
      </c>
      <c r="N623">
        <v>183854.859375</v>
      </c>
      <c r="O623">
        <v>98448.1875</v>
      </c>
      <c r="P623">
        <v>6979.10009765625</v>
      </c>
      <c r="Q623">
        <v>1336110.125</v>
      </c>
      <c r="R623">
        <f t="shared" si="9"/>
        <v>4.7229544770872517E-2</v>
      </c>
    </row>
    <row r="624" spans="1:18" x14ac:dyDescent="0.25">
      <c r="A624" t="s">
        <v>1279</v>
      </c>
      <c r="B624" t="s">
        <v>49</v>
      </c>
      <c r="C624" t="s">
        <v>78</v>
      </c>
      <c r="D624" t="s">
        <v>211</v>
      </c>
      <c r="E624" t="s">
        <v>93</v>
      </c>
      <c r="F624" t="s">
        <v>226</v>
      </c>
      <c r="G624" s="1">
        <v>45968</v>
      </c>
      <c r="H624" s="1">
        <v>45998</v>
      </c>
      <c r="I624">
        <f>YEAR((vw_maritime_trade_analysis[[#This Row],[Departure_Date]]))</f>
        <v>2025</v>
      </c>
      <c r="J624" t="str">
        <f>"Q"&amp;ROUNDUP(MONTH(vw_maritime_trade_analysis[[#This Row],[Departure_Date]])/3,0)</f>
        <v>Q4</v>
      </c>
      <c r="K624" t="str">
        <f>TEXT(vw_maritime_trade_analysis[[#This Row],[Departure_Date]],"mmmm")</f>
        <v>November</v>
      </c>
      <c r="L624">
        <v>12669235</v>
      </c>
      <c r="M624">
        <v>648829.9375</v>
      </c>
      <c r="N624">
        <v>148283.328125</v>
      </c>
      <c r="O624">
        <v>26098.619140625</v>
      </c>
      <c r="P624">
        <v>0</v>
      </c>
      <c r="Q624">
        <v>1211398</v>
      </c>
      <c r="R624">
        <f t="shared" si="9"/>
        <v>9.561729654552939E-2</v>
      </c>
    </row>
    <row r="625" spans="1:18" x14ac:dyDescent="0.25">
      <c r="A625" t="s">
        <v>1280</v>
      </c>
      <c r="B625" t="s">
        <v>49</v>
      </c>
      <c r="C625" t="s">
        <v>50</v>
      </c>
      <c r="D625" t="s">
        <v>183</v>
      </c>
      <c r="E625" t="s">
        <v>93</v>
      </c>
      <c r="F625" t="s">
        <v>70</v>
      </c>
      <c r="G625" s="1">
        <v>44172</v>
      </c>
      <c r="H625" s="1">
        <v>44181</v>
      </c>
      <c r="I625">
        <f>YEAR((vw_maritime_trade_analysis[[#This Row],[Departure_Date]]))</f>
        <v>2020</v>
      </c>
      <c r="J625" t="str">
        <f>"Q"&amp;ROUNDUP(MONTH(vw_maritime_trade_analysis[[#This Row],[Departure_Date]])/3,0)</f>
        <v>Q4</v>
      </c>
      <c r="K625" t="str">
        <f>TEXT(vw_maritime_trade_analysis[[#This Row],[Departure_Date]],"mmmm")</f>
        <v>December</v>
      </c>
      <c r="L625">
        <v>25881804</v>
      </c>
      <c r="M625">
        <v>185956.15625</v>
      </c>
      <c r="N625">
        <v>113007.9765625</v>
      </c>
      <c r="O625">
        <v>49693.05859375</v>
      </c>
      <c r="P625">
        <v>8511.6904296875</v>
      </c>
      <c r="Q625">
        <v>1515789.125</v>
      </c>
      <c r="R625">
        <f t="shared" si="9"/>
        <v>5.8565821957387514E-2</v>
      </c>
    </row>
    <row r="626" spans="1:18" x14ac:dyDescent="0.25">
      <c r="A626" t="s">
        <v>1282</v>
      </c>
      <c r="B626" t="s">
        <v>65</v>
      </c>
      <c r="C626" t="s">
        <v>239</v>
      </c>
      <c r="D626" t="s">
        <v>240</v>
      </c>
      <c r="E626" t="s">
        <v>70</v>
      </c>
      <c r="F626" t="s">
        <v>159</v>
      </c>
      <c r="G626" s="1">
        <v>44641</v>
      </c>
      <c r="H626" s="1">
        <v>44669</v>
      </c>
      <c r="I626">
        <f>YEAR((vw_maritime_trade_analysis[[#This Row],[Departure_Date]]))</f>
        <v>2022</v>
      </c>
      <c r="J626" t="str">
        <f>"Q"&amp;ROUNDUP(MONTH(vw_maritime_trade_analysis[[#This Row],[Departure_Date]])/3,0)</f>
        <v>Q1</v>
      </c>
      <c r="K626" t="str">
        <f>TEXT(vw_maritime_trade_analysis[[#This Row],[Departure_Date]],"mmmm")</f>
        <v>March</v>
      </c>
      <c r="L626">
        <v>11080850</v>
      </c>
      <c r="M626">
        <v>478386.53125</v>
      </c>
      <c r="N626">
        <v>136939.046875</v>
      </c>
      <c r="O626">
        <v>29696.6796875</v>
      </c>
      <c r="P626">
        <v>8727.1796875</v>
      </c>
      <c r="Q626">
        <v>1199881.5</v>
      </c>
      <c r="R626">
        <f t="shared" si="9"/>
        <v>0.10828424714710515</v>
      </c>
    </row>
    <row r="627" spans="1:18" x14ac:dyDescent="0.25">
      <c r="A627" t="s">
        <v>1284</v>
      </c>
      <c r="B627" t="s">
        <v>49</v>
      </c>
      <c r="C627" t="s">
        <v>66</v>
      </c>
      <c r="D627" t="s">
        <v>391</v>
      </c>
      <c r="E627" t="s">
        <v>201</v>
      </c>
      <c r="F627" t="s">
        <v>184</v>
      </c>
      <c r="G627" s="1">
        <v>45399</v>
      </c>
      <c r="H627" s="1">
        <v>45419</v>
      </c>
      <c r="I627">
        <f>YEAR((vw_maritime_trade_analysis[[#This Row],[Departure_Date]]))</f>
        <v>2024</v>
      </c>
      <c r="J627" t="str">
        <f>"Q"&amp;ROUNDUP(MONTH(vw_maritime_trade_analysis[[#This Row],[Departure_Date]])/3,0)</f>
        <v>Q2</v>
      </c>
      <c r="K627" t="str">
        <f>TEXT(vw_maritime_trade_analysis[[#This Row],[Departure_Date]],"mmmm")</f>
        <v>April</v>
      </c>
      <c r="L627">
        <v>28964038</v>
      </c>
      <c r="M627">
        <v>572456.9375</v>
      </c>
      <c r="N627">
        <v>220554.96875</v>
      </c>
      <c r="O627">
        <v>34177.55859375</v>
      </c>
      <c r="P627">
        <v>0</v>
      </c>
      <c r="Q627">
        <v>2856743.25</v>
      </c>
      <c r="R627">
        <f t="shared" si="9"/>
        <v>9.8630696797180006E-2</v>
      </c>
    </row>
    <row r="628" spans="1:18" x14ac:dyDescent="0.25">
      <c r="A628" t="s">
        <v>1286</v>
      </c>
      <c r="B628" t="s">
        <v>65</v>
      </c>
      <c r="C628" t="s">
        <v>66</v>
      </c>
      <c r="D628" t="s">
        <v>245</v>
      </c>
      <c r="E628" t="s">
        <v>184</v>
      </c>
      <c r="F628" t="s">
        <v>121</v>
      </c>
      <c r="G628" s="1">
        <v>44300</v>
      </c>
      <c r="H628" s="1">
        <v>44312</v>
      </c>
      <c r="I628">
        <f>YEAR((vw_maritime_trade_analysis[[#This Row],[Departure_Date]]))</f>
        <v>2021</v>
      </c>
      <c r="J628" t="str">
        <f>"Q"&amp;ROUNDUP(MONTH(vw_maritime_trade_analysis[[#This Row],[Departure_Date]])/3,0)</f>
        <v>Q2</v>
      </c>
      <c r="K628" t="str">
        <f>TEXT(vw_maritime_trade_analysis[[#This Row],[Departure_Date]],"mmmm")</f>
        <v>April</v>
      </c>
      <c r="L628">
        <v>3552657.75</v>
      </c>
      <c r="M628">
        <v>323350.65625</v>
      </c>
      <c r="N628">
        <v>86776.453125</v>
      </c>
      <c r="O628">
        <v>5293.4599609375</v>
      </c>
      <c r="P628">
        <v>0</v>
      </c>
      <c r="Q628">
        <v>506553.4375</v>
      </c>
      <c r="R628">
        <f t="shared" si="9"/>
        <v>0.14258436166557276</v>
      </c>
    </row>
    <row r="629" spans="1:18" x14ac:dyDescent="0.25">
      <c r="A629" t="s">
        <v>1288</v>
      </c>
      <c r="B629" t="s">
        <v>65</v>
      </c>
      <c r="C629" t="s">
        <v>50</v>
      </c>
      <c r="D629" t="s">
        <v>223</v>
      </c>
      <c r="E629" t="s">
        <v>100</v>
      </c>
      <c r="F629" t="s">
        <v>83</v>
      </c>
      <c r="G629" s="1">
        <v>45737</v>
      </c>
      <c r="H629" s="1">
        <v>45752</v>
      </c>
      <c r="I629">
        <f>YEAR((vw_maritime_trade_analysis[[#This Row],[Departure_Date]]))</f>
        <v>2025</v>
      </c>
      <c r="J629" t="str">
        <f>"Q"&amp;ROUNDUP(MONTH(vw_maritime_trade_analysis[[#This Row],[Departure_Date]])/3,0)</f>
        <v>Q1</v>
      </c>
      <c r="K629" t="str">
        <f>TEXT(vw_maritime_trade_analysis[[#This Row],[Departure_Date]],"mmmm")</f>
        <v>March</v>
      </c>
      <c r="L629">
        <v>62465356</v>
      </c>
      <c r="M629">
        <v>155143.640625</v>
      </c>
      <c r="N629">
        <v>36442.5390625</v>
      </c>
      <c r="O629">
        <v>163659.234375</v>
      </c>
      <c r="P629">
        <v>0</v>
      </c>
      <c r="Q629">
        <v>3838447.75</v>
      </c>
      <c r="R629">
        <f t="shared" si="9"/>
        <v>6.1449225551520111E-2</v>
      </c>
    </row>
    <row r="630" spans="1:18" x14ac:dyDescent="0.25">
      <c r="A630" t="s">
        <v>1290</v>
      </c>
      <c r="B630" t="s">
        <v>65</v>
      </c>
      <c r="C630" t="s">
        <v>50</v>
      </c>
      <c r="D630" t="s">
        <v>51</v>
      </c>
      <c r="E630" t="s">
        <v>100</v>
      </c>
      <c r="F630" t="s">
        <v>150</v>
      </c>
      <c r="G630" s="1">
        <v>45142</v>
      </c>
      <c r="H630" s="1">
        <v>45153</v>
      </c>
      <c r="I630">
        <f>YEAR((vw_maritime_trade_analysis[[#This Row],[Departure_Date]]))</f>
        <v>2023</v>
      </c>
      <c r="J630" t="str">
        <f>"Q"&amp;ROUNDUP(MONTH(vw_maritime_trade_analysis[[#This Row],[Departure_Date]])/3,0)</f>
        <v>Q3</v>
      </c>
      <c r="K630" t="str">
        <f>TEXT(vw_maritime_trade_analysis[[#This Row],[Departure_Date]],"mmmm")</f>
        <v>August</v>
      </c>
      <c r="L630">
        <v>21107450</v>
      </c>
      <c r="M630">
        <v>244484.703125</v>
      </c>
      <c r="N630">
        <v>202900.984375</v>
      </c>
      <c r="O630">
        <v>30605.80078125</v>
      </c>
      <c r="P630">
        <v>45851.859375</v>
      </c>
      <c r="Q630">
        <v>4365068</v>
      </c>
      <c r="R630">
        <f t="shared" si="9"/>
        <v>0.20680224281000309</v>
      </c>
    </row>
    <row r="631" spans="1:18" x14ac:dyDescent="0.25">
      <c r="A631" t="s">
        <v>1291</v>
      </c>
      <c r="B631" t="s">
        <v>65</v>
      </c>
      <c r="C631" t="s">
        <v>50</v>
      </c>
      <c r="D631" t="s">
        <v>423</v>
      </c>
      <c r="E631" t="s">
        <v>70</v>
      </c>
      <c r="F631" t="s">
        <v>108</v>
      </c>
      <c r="G631" s="1">
        <v>43850</v>
      </c>
      <c r="H631" s="1">
        <v>43869</v>
      </c>
      <c r="I631">
        <f>YEAR((vw_maritime_trade_analysis[[#This Row],[Departure_Date]]))</f>
        <v>2020</v>
      </c>
      <c r="J631" t="str">
        <f>"Q"&amp;ROUNDUP(MONTH(vw_maritime_trade_analysis[[#This Row],[Departure_Date]])/3,0)</f>
        <v>Q1</v>
      </c>
      <c r="K631" t="str">
        <f>TEXT(vw_maritime_trade_analysis[[#This Row],[Departure_Date]],"mmmm")</f>
        <v>January</v>
      </c>
      <c r="L631">
        <v>17621644</v>
      </c>
      <c r="M631">
        <v>499498.125</v>
      </c>
      <c r="N631">
        <v>74434.2734375</v>
      </c>
      <c r="O631">
        <v>54979.53125</v>
      </c>
      <c r="P631">
        <v>10002.490234375</v>
      </c>
      <c r="Q631">
        <v>3652625</v>
      </c>
      <c r="R631">
        <f t="shared" si="9"/>
        <v>0.20728060333076756</v>
      </c>
    </row>
    <row r="632" spans="1:18" x14ac:dyDescent="0.25">
      <c r="A632" t="s">
        <v>1292</v>
      </c>
      <c r="B632" t="s">
        <v>65</v>
      </c>
      <c r="C632" t="s">
        <v>66</v>
      </c>
      <c r="D632" t="s">
        <v>391</v>
      </c>
      <c r="E632" t="s">
        <v>226</v>
      </c>
      <c r="F632" t="s">
        <v>83</v>
      </c>
      <c r="G632" s="1">
        <v>45247</v>
      </c>
      <c r="H632" s="1">
        <v>45266</v>
      </c>
      <c r="I632">
        <f>YEAR((vw_maritime_trade_analysis[[#This Row],[Departure_Date]]))</f>
        <v>2023</v>
      </c>
      <c r="J632" t="str">
        <f>"Q"&amp;ROUNDUP(MONTH(vw_maritime_trade_analysis[[#This Row],[Departure_Date]])/3,0)</f>
        <v>Q4</v>
      </c>
      <c r="K632" t="str">
        <f>TEXT(vw_maritime_trade_analysis[[#This Row],[Departure_Date]],"mmmm")</f>
        <v>November</v>
      </c>
      <c r="L632">
        <v>43472216</v>
      </c>
      <c r="M632">
        <v>452628.625</v>
      </c>
      <c r="N632">
        <v>125704.46875</v>
      </c>
      <c r="O632">
        <v>84336.1015625</v>
      </c>
      <c r="P632">
        <v>0</v>
      </c>
      <c r="Q632">
        <v>3682789.75</v>
      </c>
      <c r="R632">
        <f t="shared" si="9"/>
        <v>8.4715942476914455E-2</v>
      </c>
    </row>
    <row r="633" spans="1:18" x14ac:dyDescent="0.25">
      <c r="A633" t="s">
        <v>1294</v>
      </c>
      <c r="B633" t="s">
        <v>49</v>
      </c>
      <c r="C633" t="s">
        <v>134</v>
      </c>
      <c r="D633" t="s">
        <v>135</v>
      </c>
      <c r="E633" t="s">
        <v>108</v>
      </c>
      <c r="F633" t="s">
        <v>226</v>
      </c>
      <c r="G633" s="1">
        <v>44026</v>
      </c>
      <c r="H633" s="1">
        <v>44038</v>
      </c>
      <c r="I633">
        <f>YEAR((vw_maritime_trade_analysis[[#This Row],[Departure_Date]]))</f>
        <v>2020</v>
      </c>
      <c r="J633" t="str">
        <f>"Q"&amp;ROUNDUP(MONTH(vw_maritime_trade_analysis[[#This Row],[Departure_Date]])/3,0)</f>
        <v>Q3</v>
      </c>
      <c r="K633" t="str">
        <f>TEXT(vw_maritime_trade_analysis[[#This Row],[Departure_Date]],"mmmm")</f>
        <v>July</v>
      </c>
      <c r="L633">
        <v>4840295.5</v>
      </c>
      <c r="M633">
        <v>206132.15625</v>
      </c>
      <c r="N633">
        <v>209798.515625</v>
      </c>
      <c r="O633">
        <v>10019.41015625</v>
      </c>
      <c r="P633">
        <v>0</v>
      </c>
      <c r="Q633">
        <v>619710.75</v>
      </c>
      <c r="R633">
        <f t="shared" si="9"/>
        <v>0.12803159435203904</v>
      </c>
    </row>
    <row r="634" spans="1:18" x14ac:dyDescent="0.25">
      <c r="A634" t="s">
        <v>1296</v>
      </c>
      <c r="B634" t="s">
        <v>49</v>
      </c>
      <c r="C634" t="s">
        <v>50</v>
      </c>
      <c r="D634" t="s">
        <v>183</v>
      </c>
      <c r="E634" t="s">
        <v>154</v>
      </c>
      <c r="F634" t="s">
        <v>70</v>
      </c>
      <c r="G634" s="1">
        <v>44027</v>
      </c>
      <c r="H634" s="1">
        <v>44041</v>
      </c>
      <c r="I634">
        <f>YEAR((vw_maritime_trade_analysis[[#This Row],[Departure_Date]]))</f>
        <v>2020</v>
      </c>
      <c r="J634" t="str">
        <f>"Q"&amp;ROUNDUP(MONTH(vw_maritime_trade_analysis[[#This Row],[Departure_Date]])/3,0)</f>
        <v>Q3</v>
      </c>
      <c r="K634" t="str">
        <f>TEXT(vw_maritime_trade_analysis[[#This Row],[Departure_Date]],"mmmm")</f>
        <v>July</v>
      </c>
      <c r="L634">
        <v>96761424</v>
      </c>
      <c r="M634">
        <v>268778.46875</v>
      </c>
      <c r="N634">
        <v>25689.33984375</v>
      </c>
      <c r="O634">
        <v>138368.828125</v>
      </c>
      <c r="P634">
        <v>6988.740234375</v>
      </c>
      <c r="Q634">
        <v>3503772.25</v>
      </c>
      <c r="R634">
        <f t="shared" si="9"/>
        <v>3.6210424621282961E-2</v>
      </c>
    </row>
    <row r="635" spans="1:18" x14ac:dyDescent="0.25">
      <c r="A635" t="s">
        <v>1297</v>
      </c>
      <c r="B635" t="s">
        <v>65</v>
      </c>
      <c r="C635" t="s">
        <v>66</v>
      </c>
      <c r="D635" t="s">
        <v>245</v>
      </c>
      <c r="E635" t="s">
        <v>100</v>
      </c>
      <c r="F635" t="s">
        <v>164</v>
      </c>
      <c r="G635" s="1">
        <v>44332</v>
      </c>
      <c r="H635" s="1">
        <v>44360</v>
      </c>
      <c r="I635">
        <f>YEAR((vw_maritime_trade_analysis[[#This Row],[Departure_Date]]))</f>
        <v>2021</v>
      </c>
      <c r="J635" t="str">
        <f>"Q"&amp;ROUNDUP(MONTH(vw_maritime_trade_analysis[[#This Row],[Departure_Date]])/3,0)</f>
        <v>Q2</v>
      </c>
      <c r="K635" t="str">
        <f>TEXT(vw_maritime_trade_analysis[[#This Row],[Departure_Date]],"mmmm")</f>
        <v>May</v>
      </c>
      <c r="L635">
        <v>2099976.75</v>
      </c>
      <c r="M635">
        <v>391602.9375</v>
      </c>
      <c r="N635">
        <v>67521.15625</v>
      </c>
      <c r="O635">
        <v>2309.969970703125</v>
      </c>
      <c r="P635">
        <v>21640.869140625</v>
      </c>
      <c r="Q635">
        <v>578543.125</v>
      </c>
      <c r="R635">
        <f t="shared" si="9"/>
        <v>0.27549977636657169</v>
      </c>
    </row>
    <row r="636" spans="1:18" x14ac:dyDescent="0.25">
      <c r="A636" t="s">
        <v>1299</v>
      </c>
      <c r="B636" t="s">
        <v>49</v>
      </c>
      <c r="C636" t="s">
        <v>50</v>
      </c>
      <c r="D636" t="s">
        <v>223</v>
      </c>
      <c r="E636" t="s">
        <v>154</v>
      </c>
      <c r="F636" t="s">
        <v>82</v>
      </c>
      <c r="G636" s="1">
        <v>44674</v>
      </c>
      <c r="H636" s="1">
        <v>44681</v>
      </c>
      <c r="I636">
        <f>YEAR((vw_maritime_trade_analysis[[#This Row],[Departure_Date]]))</f>
        <v>2022</v>
      </c>
      <c r="J636" t="str">
        <f>"Q"&amp;ROUNDUP(MONTH(vw_maritime_trade_analysis[[#This Row],[Departure_Date]])/3,0)</f>
        <v>Q2</v>
      </c>
      <c r="K636" t="str">
        <f>TEXT(vw_maritime_trade_analysis[[#This Row],[Departure_Date]],"mmmm")</f>
        <v>April</v>
      </c>
      <c r="L636">
        <v>39620284</v>
      </c>
      <c r="M636">
        <v>215246.671875</v>
      </c>
      <c r="N636">
        <v>35915.75</v>
      </c>
      <c r="O636">
        <v>87164.6171875</v>
      </c>
      <c r="P636">
        <v>0</v>
      </c>
      <c r="Q636">
        <v>2056022.875</v>
      </c>
      <c r="R636">
        <f t="shared" si="9"/>
        <v>5.1893188726259511E-2</v>
      </c>
    </row>
    <row r="637" spans="1:18" x14ac:dyDescent="0.25">
      <c r="A637" t="s">
        <v>1301</v>
      </c>
      <c r="B637" t="s">
        <v>65</v>
      </c>
      <c r="C637" t="s">
        <v>66</v>
      </c>
      <c r="D637" t="s">
        <v>245</v>
      </c>
      <c r="E637" t="s">
        <v>56</v>
      </c>
      <c r="F637" t="s">
        <v>127</v>
      </c>
      <c r="G637" s="1">
        <v>45690</v>
      </c>
      <c r="H637" s="1">
        <v>45717</v>
      </c>
      <c r="I637">
        <f>YEAR((vw_maritime_trade_analysis[[#This Row],[Departure_Date]]))</f>
        <v>2025</v>
      </c>
      <c r="J637" t="str">
        <f>"Q"&amp;ROUNDUP(MONTH(vw_maritime_trade_analysis[[#This Row],[Departure_Date]])/3,0)</f>
        <v>Q1</v>
      </c>
      <c r="K637" t="str">
        <f>TEXT(vw_maritime_trade_analysis[[#This Row],[Departure_Date]],"mmmm")</f>
        <v>February</v>
      </c>
      <c r="L637">
        <v>8680189</v>
      </c>
      <c r="M637">
        <v>309842.03125</v>
      </c>
      <c r="N637">
        <v>129585.6328125</v>
      </c>
      <c r="O637">
        <v>24825.33984375</v>
      </c>
      <c r="P637">
        <v>30699.349609375</v>
      </c>
      <c r="Q637">
        <v>709991.0625</v>
      </c>
      <c r="R637">
        <f t="shared" si="9"/>
        <v>8.1794424349515893E-2</v>
      </c>
    </row>
    <row r="638" spans="1:18" x14ac:dyDescent="0.25">
      <c r="A638" t="s">
        <v>1302</v>
      </c>
      <c r="B638" t="s">
        <v>65</v>
      </c>
      <c r="C638" t="s">
        <v>50</v>
      </c>
      <c r="D638" t="s">
        <v>223</v>
      </c>
      <c r="E638" t="s">
        <v>56</v>
      </c>
      <c r="F638" t="s">
        <v>204</v>
      </c>
      <c r="G638" s="1">
        <v>45089</v>
      </c>
      <c r="H638" s="1">
        <v>45097</v>
      </c>
      <c r="I638">
        <f>YEAR((vw_maritime_trade_analysis[[#This Row],[Departure_Date]]))</f>
        <v>2023</v>
      </c>
      <c r="J638" t="str">
        <f>"Q"&amp;ROUNDUP(MONTH(vw_maritime_trade_analysis[[#This Row],[Departure_Date]])/3,0)</f>
        <v>Q2</v>
      </c>
      <c r="K638" t="str">
        <f>TEXT(vw_maritime_trade_analysis[[#This Row],[Departure_Date]],"mmmm")</f>
        <v>June</v>
      </c>
      <c r="L638">
        <v>69256104</v>
      </c>
      <c r="M638">
        <v>117095.9375</v>
      </c>
      <c r="N638">
        <v>15503.1201171875</v>
      </c>
      <c r="O638">
        <v>130894.0390625</v>
      </c>
      <c r="P638">
        <v>39355.4296875</v>
      </c>
      <c r="Q638">
        <v>2764572.5</v>
      </c>
      <c r="R638">
        <f t="shared" si="9"/>
        <v>3.9918105991061811E-2</v>
      </c>
    </row>
    <row r="639" spans="1:18" x14ac:dyDescent="0.25">
      <c r="A639" t="s">
        <v>1303</v>
      </c>
      <c r="B639" t="s">
        <v>49</v>
      </c>
      <c r="C639" t="s">
        <v>78</v>
      </c>
      <c r="D639" t="s">
        <v>177</v>
      </c>
      <c r="E639" t="s">
        <v>108</v>
      </c>
      <c r="F639" t="s">
        <v>92</v>
      </c>
      <c r="G639" s="1">
        <v>45598</v>
      </c>
      <c r="H639" s="1">
        <v>45611</v>
      </c>
      <c r="I639">
        <f>YEAR((vw_maritime_trade_analysis[[#This Row],[Departure_Date]]))</f>
        <v>2024</v>
      </c>
      <c r="J639" t="str">
        <f>"Q"&amp;ROUNDUP(MONTH(vw_maritime_trade_analysis[[#This Row],[Departure_Date]])/3,0)</f>
        <v>Q4</v>
      </c>
      <c r="K639" t="str">
        <f>TEXT(vw_maritime_trade_analysis[[#This Row],[Departure_Date]],"mmmm")</f>
        <v>November</v>
      </c>
      <c r="L639">
        <v>25778866</v>
      </c>
      <c r="M639">
        <v>371678.84375</v>
      </c>
      <c r="N639">
        <v>181385.59375</v>
      </c>
      <c r="O639">
        <v>79914.4765625</v>
      </c>
      <c r="P639">
        <v>0</v>
      </c>
      <c r="Q639">
        <v>2351482.75</v>
      </c>
      <c r="R639">
        <f t="shared" si="9"/>
        <v>9.1217462785213282E-2</v>
      </c>
    </row>
    <row r="640" spans="1:18" x14ac:dyDescent="0.25">
      <c r="A640" t="s">
        <v>1304</v>
      </c>
      <c r="B640" t="s">
        <v>65</v>
      </c>
      <c r="C640" t="s">
        <v>112</v>
      </c>
      <c r="D640" t="s">
        <v>126</v>
      </c>
      <c r="E640" t="s">
        <v>82</v>
      </c>
      <c r="F640" t="s">
        <v>127</v>
      </c>
      <c r="G640" s="1">
        <v>44961</v>
      </c>
      <c r="H640" s="1">
        <v>44984</v>
      </c>
      <c r="I640">
        <f>YEAR((vw_maritime_trade_analysis[[#This Row],[Departure_Date]]))</f>
        <v>2023</v>
      </c>
      <c r="J640" t="str">
        <f>"Q"&amp;ROUNDUP(MONTH(vw_maritime_trade_analysis[[#This Row],[Departure_Date]])/3,0)</f>
        <v>Q1</v>
      </c>
      <c r="K640" t="str">
        <f>TEXT(vw_maritime_trade_analysis[[#This Row],[Departure_Date]],"mmmm")</f>
        <v>February</v>
      </c>
      <c r="L640">
        <v>6155769</v>
      </c>
      <c r="M640">
        <v>527712.375</v>
      </c>
      <c r="N640">
        <v>133753.03125</v>
      </c>
      <c r="O640">
        <v>5909.5400390625</v>
      </c>
      <c r="P640">
        <v>12767.33984375</v>
      </c>
      <c r="Q640">
        <v>2131130</v>
      </c>
      <c r="R640">
        <f t="shared" si="9"/>
        <v>0.34620045034178509</v>
      </c>
    </row>
    <row r="641" spans="1:18" x14ac:dyDescent="0.25">
      <c r="A641" t="s">
        <v>1306</v>
      </c>
      <c r="B641" t="s">
        <v>49</v>
      </c>
      <c r="C641" t="s">
        <v>50</v>
      </c>
      <c r="D641" t="s">
        <v>120</v>
      </c>
      <c r="E641" t="s">
        <v>159</v>
      </c>
      <c r="F641" t="s">
        <v>92</v>
      </c>
      <c r="G641" s="1">
        <v>44758</v>
      </c>
      <c r="H641" s="1">
        <v>44775</v>
      </c>
      <c r="I641">
        <f>YEAR((vw_maritime_trade_analysis[[#This Row],[Departure_Date]]))</f>
        <v>2022</v>
      </c>
      <c r="J641" t="str">
        <f>"Q"&amp;ROUNDUP(MONTH(vw_maritime_trade_analysis[[#This Row],[Departure_Date]])/3,0)</f>
        <v>Q3</v>
      </c>
      <c r="K641" t="str">
        <f>TEXT(vw_maritime_trade_analysis[[#This Row],[Departure_Date]],"mmmm")</f>
        <v>July</v>
      </c>
      <c r="L641">
        <v>27108724</v>
      </c>
      <c r="M641">
        <v>319206.53125</v>
      </c>
      <c r="N641">
        <v>82836.578125</v>
      </c>
      <c r="O641">
        <v>28735.25</v>
      </c>
      <c r="P641">
        <v>126637.546875</v>
      </c>
      <c r="Q641">
        <v>1585828.25</v>
      </c>
      <c r="R641">
        <f t="shared" si="9"/>
        <v>5.8498815731791727E-2</v>
      </c>
    </row>
    <row r="642" spans="1:18" x14ac:dyDescent="0.25">
      <c r="A642" t="s">
        <v>1307</v>
      </c>
      <c r="B642" t="s">
        <v>49</v>
      </c>
      <c r="C642" t="s">
        <v>50</v>
      </c>
      <c r="D642" t="s">
        <v>51</v>
      </c>
      <c r="E642" t="s">
        <v>55</v>
      </c>
      <c r="F642" t="s">
        <v>56</v>
      </c>
      <c r="G642" s="1">
        <v>45783</v>
      </c>
      <c r="H642" s="1">
        <v>45797</v>
      </c>
      <c r="I642">
        <f>YEAR((vw_maritime_trade_analysis[[#This Row],[Departure_Date]]))</f>
        <v>2025</v>
      </c>
      <c r="J642" t="str">
        <f>"Q"&amp;ROUNDUP(MONTH(vw_maritime_trade_analysis[[#This Row],[Departure_Date]])/3,0)</f>
        <v>Q2</v>
      </c>
      <c r="K642" t="str">
        <f>TEXT(vw_maritime_trade_analysis[[#This Row],[Departure_Date]],"mmmm")</f>
        <v>May</v>
      </c>
      <c r="L642">
        <v>7071775.5</v>
      </c>
      <c r="M642">
        <v>252819.75</v>
      </c>
      <c r="N642">
        <v>39340.48828125</v>
      </c>
      <c r="O642">
        <v>14143.5498046875</v>
      </c>
      <c r="P642">
        <v>1023.9000244140625</v>
      </c>
      <c r="Q642">
        <v>3586759.5</v>
      </c>
      <c r="R642">
        <f t="shared" ref="R642:R705" si="10">Q642/L642</f>
        <v>0.50719363192454281</v>
      </c>
    </row>
    <row r="643" spans="1:18" x14ac:dyDescent="0.25">
      <c r="A643" t="s">
        <v>1308</v>
      </c>
      <c r="B643" t="s">
        <v>49</v>
      </c>
      <c r="C643" t="s">
        <v>78</v>
      </c>
      <c r="D643" t="s">
        <v>315</v>
      </c>
      <c r="E643" t="s">
        <v>71</v>
      </c>
      <c r="F643" t="s">
        <v>184</v>
      </c>
      <c r="G643" s="1">
        <v>44146</v>
      </c>
      <c r="H643" s="1">
        <v>44158</v>
      </c>
      <c r="I643">
        <f>YEAR((vw_maritime_trade_analysis[[#This Row],[Departure_Date]]))</f>
        <v>2020</v>
      </c>
      <c r="J643" t="str">
        <f>"Q"&amp;ROUNDUP(MONTH(vw_maritime_trade_analysis[[#This Row],[Departure_Date]])/3,0)</f>
        <v>Q4</v>
      </c>
      <c r="K643" t="str">
        <f>TEXT(vw_maritime_trade_analysis[[#This Row],[Departure_Date]],"mmmm")</f>
        <v>November</v>
      </c>
      <c r="L643">
        <v>70661800</v>
      </c>
      <c r="M643">
        <v>304666.5</v>
      </c>
      <c r="N643">
        <v>183281.96875</v>
      </c>
      <c r="O643">
        <v>211985.40625</v>
      </c>
      <c r="P643">
        <v>16780.48046875</v>
      </c>
      <c r="Q643">
        <v>2775113.75</v>
      </c>
      <c r="R643">
        <f t="shared" si="10"/>
        <v>3.9273182256891276E-2</v>
      </c>
    </row>
    <row r="644" spans="1:18" x14ac:dyDescent="0.25">
      <c r="A644" t="s">
        <v>1310</v>
      </c>
      <c r="B644" t="s">
        <v>49</v>
      </c>
      <c r="C644" t="s">
        <v>66</v>
      </c>
      <c r="D644" t="s">
        <v>67</v>
      </c>
      <c r="E644" t="s">
        <v>131</v>
      </c>
      <c r="F644" t="s">
        <v>184</v>
      </c>
      <c r="G644" s="1">
        <v>44215</v>
      </c>
      <c r="H644" s="1">
        <v>44225</v>
      </c>
      <c r="I644">
        <f>YEAR((vw_maritime_trade_analysis[[#This Row],[Departure_Date]]))</f>
        <v>2021</v>
      </c>
      <c r="J644" t="str">
        <f>"Q"&amp;ROUNDUP(MONTH(vw_maritime_trade_analysis[[#This Row],[Departure_Date]])/3,0)</f>
        <v>Q1</v>
      </c>
      <c r="K644" t="str">
        <f>TEXT(vw_maritime_trade_analysis[[#This Row],[Departure_Date]],"mmmm")</f>
        <v>January</v>
      </c>
      <c r="L644">
        <v>1678000.875</v>
      </c>
      <c r="M644">
        <v>330268.125</v>
      </c>
      <c r="N644">
        <v>133688.578125</v>
      </c>
      <c r="O644">
        <v>3473.4599609375</v>
      </c>
      <c r="P644">
        <v>39131.109375</v>
      </c>
      <c r="Q644">
        <v>634279.375</v>
      </c>
      <c r="R644">
        <f t="shared" si="10"/>
        <v>0.37799704663443634</v>
      </c>
    </row>
    <row r="645" spans="1:18" x14ac:dyDescent="0.25">
      <c r="A645" t="s">
        <v>1312</v>
      </c>
      <c r="B645" t="s">
        <v>49</v>
      </c>
      <c r="C645" t="s">
        <v>78</v>
      </c>
      <c r="D645" t="s">
        <v>211</v>
      </c>
      <c r="E645" t="s">
        <v>71</v>
      </c>
      <c r="F645" t="s">
        <v>56</v>
      </c>
      <c r="G645" s="1">
        <v>45958</v>
      </c>
      <c r="H645" s="1">
        <v>45988</v>
      </c>
      <c r="I645">
        <f>YEAR((vw_maritime_trade_analysis[[#This Row],[Departure_Date]]))</f>
        <v>2025</v>
      </c>
      <c r="J645" t="str">
        <f>"Q"&amp;ROUNDUP(MONTH(vw_maritime_trade_analysis[[#This Row],[Departure_Date]])/3,0)</f>
        <v>Q4</v>
      </c>
      <c r="K645" t="str">
        <f>TEXT(vw_maritime_trade_analysis[[#This Row],[Departure_Date]],"mmmm")</f>
        <v>October</v>
      </c>
      <c r="L645">
        <v>23318022</v>
      </c>
      <c r="M645">
        <v>334876.09375</v>
      </c>
      <c r="N645">
        <v>26754.419921875</v>
      </c>
      <c r="O645">
        <v>15156.7099609375</v>
      </c>
      <c r="P645">
        <v>10577.8701171875</v>
      </c>
      <c r="Q645">
        <v>1585805.375</v>
      </c>
      <c r="R645">
        <f t="shared" si="10"/>
        <v>6.800771416203312E-2</v>
      </c>
    </row>
    <row r="646" spans="1:18" x14ac:dyDescent="0.25">
      <c r="A646" t="s">
        <v>1313</v>
      </c>
      <c r="B646" t="s">
        <v>65</v>
      </c>
      <c r="C646" t="s">
        <v>50</v>
      </c>
      <c r="D646" t="s">
        <v>145</v>
      </c>
      <c r="E646" t="s">
        <v>82</v>
      </c>
      <c r="F646" t="s">
        <v>127</v>
      </c>
      <c r="G646" s="1">
        <v>44273</v>
      </c>
      <c r="H646" s="1">
        <v>44286</v>
      </c>
      <c r="I646">
        <f>YEAR((vw_maritime_trade_analysis[[#This Row],[Departure_Date]]))</f>
        <v>2021</v>
      </c>
      <c r="J646" t="str">
        <f>"Q"&amp;ROUNDUP(MONTH(vw_maritime_trade_analysis[[#This Row],[Departure_Date]])/3,0)</f>
        <v>Q1</v>
      </c>
      <c r="K646" t="str">
        <f>TEXT(vw_maritime_trade_analysis[[#This Row],[Departure_Date]],"mmmm")</f>
        <v>March</v>
      </c>
      <c r="L646">
        <v>25174588</v>
      </c>
      <c r="M646">
        <v>240934.609375</v>
      </c>
      <c r="N646">
        <v>70335.78125</v>
      </c>
      <c r="O646">
        <v>14601.259765625</v>
      </c>
      <c r="P646">
        <v>12496.73046875</v>
      </c>
      <c r="Q646">
        <v>1682897.75</v>
      </c>
      <c r="R646">
        <f t="shared" si="10"/>
        <v>6.6849068195276917E-2</v>
      </c>
    </row>
    <row r="647" spans="1:18" x14ac:dyDescent="0.25">
      <c r="A647" t="s">
        <v>1315</v>
      </c>
      <c r="B647" t="s">
        <v>49</v>
      </c>
      <c r="C647" t="s">
        <v>66</v>
      </c>
      <c r="D647" t="s">
        <v>245</v>
      </c>
      <c r="E647" t="s">
        <v>196</v>
      </c>
      <c r="F647" t="s">
        <v>70</v>
      </c>
      <c r="G647" s="1">
        <v>45694</v>
      </c>
      <c r="H647" s="1">
        <v>45724</v>
      </c>
      <c r="I647">
        <f>YEAR((vw_maritime_trade_analysis[[#This Row],[Departure_Date]]))</f>
        <v>2025</v>
      </c>
      <c r="J647" t="str">
        <f>"Q"&amp;ROUNDUP(MONTH(vw_maritime_trade_analysis[[#This Row],[Departure_Date]])/3,0)</f>
        <v>Q1</v>
      </c>
      <c r="K647" t="str">
        <f>TEXT(vw_maritime_trade_analysis[[#This Row],[Departure_Date]],"mmmm")</f>
        <v>February</v>
      </c>
      <c r="L647">
        <v>5797626.5</v>
      </c>
      <c r="M647">
        <v>845984.5625</v>
      </c>
      <c r="N647">
        <v>79273.171875</v>
      </c>
      <c r="O647">
        <v>13682.400390625</v>
      </c>
      <c r="P647">
        <v>0</v>
      </c>
      <c r="Q647">
        <v>1144097.875</v>
      </c>
      <c r="R647">
        <f t="shared" si="10"/>
        <v>0.19733901019667272</v>
      </c>
    </row>
    <row r="648" spans="1:18" x14ac:dyDescent="0.25">
      <c r="A648" t="s">
        <v>1317</v>
      </c>
      <c r="B648" t="s">
        <v>65</v>
      </c>
      <c r="C648" t="s">
        <v>50</v>
      </c>
      <c r="D648" t="s">
        <v>51</v>
      </c>
      <c r="E648" t="s">
        <v>70</v>
      </c>
      <c r="F648" t="s">
        <v>71</v>
      </c>
      <c r="G648" s="1">
        <v>45011</v>
      </c>
      <c r="H648" s="1">
        <v>45018</v>
      </c>
      <c r="I648">
        <f>YEAR((vw_maritime_trade_analysis[[#This Row],[Departure_Date]]))</f>
        <v>2023</v>
      </c>
      <c r="J648" t="str">
        <f>"Q"&amp;ROUNDUP(MONTH(vw_maritime_trade_analysis[[#This Row],[Departure_Date]])/3,0)</f>
        <v>Q1</v>
      </c>
      <c r="K648" t="str">
        <f>TEXT(vw_maritime_trade_analysis[[#This Row],[Departure_Date]],"mmmm")</f>
        <v>March</v>
      </c>
      <c r="L648">
        <v>21558436</v>
      </c>
      <c r="M648">
        <v>108409.796875</v>
      </c>
      <c r="N648">
        <v>111999.3203125</v>
      </c>
      <c r="O648">
        <v>14228.5703125</v>
      </c>
      <c r="P648">
        <v>11900.6201171875</v>
      </c>
      <c r="Q648">
        <v>6305821</v>
      </c>
      <c r="R648">
        <f t="shared" si="10"/>
        <v>0.29249900131901962</v>
      </c>
    </row>
    <row r="649" spans="1:18" x14ac:dyDescent="0.25">
      <c r="A649" t="s">
        <v>1319</v>
      </c>
      <c r="B649" t="s">
        <v>65</v>
      </c>
      <c r="C649" t="s">
        <v>50</v>
      </c>
      <c r="D649" t="s">
        <v>51</v>
      </c>
      <c r="E649" t="s">
        <v>56</v>
      </c>
      <c r="F649" t="s">
        <v>154</v>
      </c>
      <c r="G649" s="1">
        <v>45265</v>
      </c>
      <c r="H649" s="1">
        <v>45279</v>
      </c>
      <c r="I649">
        <f>YEAR((vw_maritime_trade_analysis[[#This Row],[Departure_Date]]))</f>
        <v>2023</v>
      </c>
      <c r="J649" t="str">
        <f>"Q"&amp;ROUNDUP(MONTH(vw_maritime_trade_analysis[[#This Row],[Departure_Date]])/3,0)</f>
        <v>Q4</v>
      </c>
      <c r="K649" t="str">
        <f>TEXT(vw_maritime_trade_analysis[[#This Row],[Departure_Date]],"mmmm")</f>
        <v>December</v>
      </c>
      <c r="L649">
        <v>4837743</v>
      </c>
      <c r="M649">
        <v>231782.890625</v>
      </c>
      <c r="N649">
        <v>158935.03125</v>
      </c>
      <c r="O649">
        <v>6724.4599609375</v>
      </c>
      <c r="Q649">
        <v>1989908.375</v>
      </c>
      <c r="R649">
        <f t="shared" si="10"/>
        <v>0.41132990632201832</v>
      </c>
    </row>
    <row r="650" spans="1:18" x14ac:dyDescent="0.25">
      <c r="A650" t="s">
        <v>1321</v>
      </c>
      <c r="B650" t="s">
        <v>65</v>
      </c>
      <c r="C650" t="s">
        <v>78</v>
      </c>
      <c r="D650" t="s">
        <v>105</v>
      </c>
      <c r="E650" t="s">
        <v>70</v>
      </c>
      <c r="F650" t="s">
        <v>131</v>
      </c>
      <c r="G650" s="1">
        <v>45465</v>
      </c>
      <c r="H650" s="1">
        <v>45475</v>
      </c>
      <c r="I650">
        <f>YEAR((vw_maritime_trade_analysis[[#This Row],[Departure_Date]]))</f>
        <v>2024</v>
      </c>
      <c r="J650" t="str">
        <f>"Q"&amp;ROUNDUP(MONTH(vw_maritime_trade_analysis[[#This Row],[Departure_Date]])/3,0)</f>
        <v>Q2</v>
      </c>
      <c r="K650" t="str">
        <f>TEXT(vw_maritime_trade_analysis[[#This Row],[Departure_Date]],"mmmm")</f>
        <v>June</v>
      </c>
      <c r="L650">
        <v>44966676</v>
      </c>
      <c r="M650">
        <v>233448.28125</v>
      </c>
      <c r="N650">
        <v>39633.3203125</v>
      </c>
      <c r="O650">
        <v>117812.6875</v>
      </c>
      <c r="P650">
        <v>0</v>
      </c>
      <c r="Q650">
        <v>1832148.625</v>
      </c>
      <c r="R650">
        <f t="shared" si="10"/>
        <v>4.0744586613429022E-2</v>
      </c>
    </row>
    <row r="651" spans="1:18" x14ac:dyDescent="0.25">
      <c r="A651" t="s">
        <v>1323</v>
      </c>
      <c r="B651" t="s">
        <v>49</v>
      </c>
      <c r="C651" t="s">
        <v>50</v>
      </c>
      <c r="D651" t="s">
        <v>145</v>
      </c>
      <c r="E651" t="s">
        <v>131</v>
      </c>
      <c r="F651" t="s">
        <v>82</v>
      </c>
      <c r="G651" s="1">
        <v>45080</v>
      </c>
      <c r="H651" s="1">
        <v>45087</v>
      </c>
      <c r="I651">
        <f>YEAR((vw_maritime_trade_analysis[[#This Row],[Departure_Date]]))</f>
        <v>2023</v>
      </c>
      <c r="J651" t="str">
        <f>"Q"&amp;ROUNDUP(MONTH(vw_maritime_trade_analysis[[#This Row],[Departure_Date]])/3,0)</f>
        <v>Q2</v>
      </c>
      <c r="K651" t="str">
        <f>TEXT(vw_maritime_trade_analysis[[#This Row],[Departure_Date]],"mmmm")</f>
        <v>June</v>
      </c>
      <c r="L651">
        <v>101226984</v>
      </c>
      <c r="M651">
        <v>135566.921875</v>
      </c>
      <c r="N651">
        <v>98252.4375</v>
      </c>
      <c r="O651">
        <v>175122.6875</v>
      </c>
      <c r="P651">
        <v>55183.19140625</v>
      </c>
      <c r="Q651">
        <v>4299926.5</v>
      </c>
      <c r="R651">
        <f t="shared" si="10"/>
        <v>4.2478065927559393E-2</v>
      </c>
    </row>
    <row r="652" spans="1:18" x14ac:dyDescent="0.25">
      <c r="A652" t="s">
        <v>1325</v>
      </c>
      <c r="B652" t="s">
        <v>65</v>
      </c>
      <c r="C652" t="s">
        <v>78</v>
      </c>
      <c r="D652" t="s">
        <v>211</v>
      </c>
      <c r="E652" t="s">
        <v>92</v>
      </c>
      <c r="F652" t="s">
        <v>204</v>
      </c>
      <c r="G652" s="1">
        <v>45741</v>
      </c>
      <c r="H652" s="1">
        <v>45761</v>
      </c>
      <c r="I652">
        <f>YEAR((vw_maritime_trade_analysis[[#This Row],[Departure_Date]]))</f>
        <v>2025</v>
      </c>
      <c r="J652" t="str">
        <f>"Q"&amp;ROUNDUP(MONTH(vw_maritime_trade_analysis[[#This Row],[Departure_Date]])/3,0)</f>
        <v>Q1</v>
      </c>
      <c r="K652" t="str">
        <f>TEXT(vw_maritime_trade_analysis[[#This Row],[Departure_Date]],"mmmm")</f>
        <v>March</v>
      </c>
      <c r="L652">
        <v>16477281</v>
      </c>
      <c r="M652">
        <v>290301.65625</v>
      </c>
      <c r="N652">
        <v>203628.8125</v>
      </c>
      <c r="O652">
        <v>38392.0703125</v>
      </c>
      <c r="P652">
        <v>27387.650390625</v>
      </c>
      <c r="Q652">
        <v>1573848.5</v>
      </c>
      <c r="R652">
        <f t="shared" si="10"/>
        <v>9.5516274802863413E-2</v>
      </c>
    </row>
    <row r="653" spans="1:18" x14ac:dyDescent="0.25">
      <c r="A653" t="s">
        <v>1326</v>
      </c>
      <c r="B653" t="s">
        <v>49</v>
      </c>
      <c r="C653" t="s">
        <v>66</v>
      </c>
      <c r="D653" t="s">
        <v>245</v>
      </c>
      <c r="E653" t="s">
        <v>131</v>
      </c>
      <c r="F653" t="s">
        <v>128</v>
      </c>
      <c r="G653" s="1">
        <v>46056</v>
      </c>
      <c r="H653" s="1">
        <v>46081</v>
      </c>
      <c r="I653">
        <f>YEAR((vw_maritime_trade_analysis[[#This Row],[Departure_Date]]))</f>
        <v>2026</v>
      </c>
      <c r="J653" t="str">
        <f>"Q"&amp;ROUNDUP(MONTH(vw_maritime_trade_analysis[[#This Row],[Departure_Date]])/3,0)</f>
        <v>Q1</v>
      </c>
      <c r="K653" t="str">
        <f>TEXT(vw_maritime_trade_analysis[[#This Row],[Departure_Date]],"mmmm")</f>
        <v>February</v>
      </c>
      <c r="L653">
        <v>5274681</v>
      </c>
      <c r="M653">
        <v>423930.53125</v>
      </c>
      <c r="N653">
        <v>63821.078125</v>
      </c>
      <c r="O653">
        <v>4852.7099609375</v>
      </c>
      <c r="P653">
        <v>0</v>
      </c>
      <c r="Q653">
        <v>651862.375</v>
      </c>
      <c r="R653">
        <f t="shared" si="10"/>
        <v>0.12358327925423357</v>
      </c>
    </row>
    <row r="654" spans="1:18" x14ac:dyDescent="0.25">
      <c r="A654" t="s">
        <v>1328</v>
      </c>
      <c r="B654" t="s">
        <v>49</v>
      </c>
      <c r="C654" t="s">
        <v>50</v>
      </c>
      <c r="D654" t="s">
        <v>183</v>
      </c>
      <c r="E654" t="s">
        <v>164</v>
      </c>
      <c r="F654" t="s">
        <v>82</v>
      </c>
      <c r="G654" s="1">
        <v>44229</v>
      </c>
      <c r="H654" s="1">
        <v>44243</v>
      </c>
      <c r="I654">
        <f>YEAR((vw_maritime_trade_analysis[[#This Row],[Departure_Date]]))</f>
        <v>2021</v>
      </c>
      <c r="J654" t="str">
        <f>"Q"&amp;ROUNDUP(MONTH(vw_maritime_trade_analysis[[#This Row],[Departure_Date]])/3,0)</f>
        <v>Q1</v>
      </c>
      <c r="K654" t="str">
        <f>TEXT(vw_maritime_trade_analysis[[#This Row],[Departure_Date]],"mmmm")</f>
        <v>February</v>
      </c>
      <c r="L654">
        <v>48736572</v>
      </c>
      <c r="M654">
        <v>274069.125</v>
      </c>
      <c r="N654">
        <v>99045.53125</v>
      </c>
      <c r="O654">
        <v>100884.703125</v>
      </c>
      <c r="P654">
        <v>55037.421875</v>
      </c>
      <c r="Q654">
        <v>4187723</v>
      </c>
      <c r="R654">
        <f t="shared" si="10"/>
        <v>8.5925678153974394E-2</v>
      </c>
    </row>
    <row r="655" spans="1:18" x14ac:dyDescent="0.25">
      <c r="A655" t="s">
        <v>1329</v>
      </c>
      <c r="B655" t="s">
        <v>49</v>
      </c>
      <c r="C655" t="s">
        <v>50</v>
      </c>
      <c r="D655" t="s">
        <v>145</v>
      </c>
      <c r="E655" t="s">
        <v>131</v>
      </c>
      <c r="F655" t="s">
        <v>128</v>
      </c>
      <c r="G655" s="1">
        <v>44464</v>
      </c>
      <c r="H655" s="1">
        <v>44478</v>
      </c>
      <c r="I655">
        <f>YEAR((vw_maritime_trade_analysis[[#This Row],[Departure_Date]]))</f>
        <v>2021</v>
      </c>
      <c r="J655" t="str">
        <f>"Q"&amp;ROUNDUP(MONTH(vw_maritime_trade_analysis[[#This Row],[Departure_Date]])/3,0)</f>
        <v>Q3</v>
      </c>
      <c r="K655" t="str">
        <f>TEXT(vw_maritime_trade_analysis[[#This Row],[Departure_Date]],"mmmm")</f>
        <v>September</v>
      </c>
      <c r="L655">
        <v>95521744</v>
      </c>
      <c r="M655">
        <v>488688.4375</v>
      </c>
      <c r="N655">
        <v>192447.078125</v>
      </c>
      <c r="O655">
        <v>108894.7890625</v>
      </c>
      <c r="P655">
        <v>0</v>
      </c>
      <c r="Q655">
        <v>3216865.5</v>
      </c>
      <c r="R655">
        <f t="shared" si="10"/>
        <v>3.3676787768866533E-2</v>
      </c>
    </row>
    <row r="656" spans="1:18" x14ac:dyDescent="0.25">
      <c r="A656" t="s">
        <v>1330</v>
      </c>
      <c r="B656" t="s">
        <v>49</v>
      </c>
      <c r="C656" t="s">
        <v>50</v>
      </c>
      <c r="D656" t="s">
        <v>223</v>
      </c>
      <c r="E656" t="s">
        <v>150</v>
      </c>
      <c r="F656" t="s">
        <v>226</v>
      </c>
      <c r="G656" s="1">
        <v>45648</v>
      </c>
      <c r="H656" s="1">
        <v>45665</v>
      </c>
      <c r="I656">
        <f>YEAR((vw_maritime_trade_analysis[[#This Row],[Departure_Date]]))</f>
        <v>2024</v>
      </c>
      <c r="J656" t="str">
        <f>"Q"&amp;ROUNDUP(MONTH(vw_maritime_trade_analysis[[#This Row],[Departure_Date]])/3,0)</f>
        <v>Q4</v>
      </c>
      <c r="K656" t="str">
        <f>TEXT(vw_maritime_trade_analysis[[#This Row],[Departure_Date]],"mmmm")</f>
        <v>December</v>
      </c>
      <c r="L656">
        <v>73915152</v>
      </c>
      <c r="M656">
        <v>326285.1875</v>
      </c>
      <c r="N656">
        <v>213440.1875</v>
      </c>
      <c r="O656">
        <v>47305.69921875</v>
      </c>
      <c r="P656">
        <v>0</v>
      </c>
      <c r="Q656">
        <v>2812853.5</v>
      </c>
      <c r="R656">
        <f t="shared" si="10"/>
        <v>3.8055167633288506E-2</v>
      </c>
    </row>
    <row r="657" spans="1:18" x14ac:dyDescent="0.25">
      <c r="A657" t="s">
        <v>1332</v>
      </c>
      <c r="B657" t="s">
        <v>65</v>
      </c>
      <c r="C657" t="s">
        <v>134</v>
      </c>
      <c r="D657" t="s">
        <v>135</v>
      </c>
      <c r="E657" t="s">
        <v>56</v>
      </c>
      <c r="F657" t="s">
        <v>55</v>
      </c>
      <c r="G657" s="1">
        <v>43919</v>
      </c>
      <c r="H657" s="1">
        <v>43936</v>
      </c>
      <c r="I657">
        <f>YEAR((vw_maritime_trade_analysis[[#This Row],[Departure_Date]]))</f>
        <v>2020</v>
      </c>
      <c r="J657" t="str">
        <f>"Q"&amp;ROUNDUP(MONTH(vw_maritime_trade_analysis[[#This Row],[Departure_Date]])/3,0)</f>
        <v>Q1</v>
      </c>
      <c r="K657" t="str">
        <f>TEXT(vw_maritime_trade_analysis[[#This Row],[Departure_Date]],"mmmm")</f>
        <v>March</v>
      </c>
      <c r="L657">
        <v>1983804</v>
      </c>
      <c r="M657">
        <v>177754.125</v>
      </c>
      <c r="N657">
        <v>38310.7109375</v>
      </c>
      <c r="O657">
        <v>6209.31005859375</v>
      </c>
      <c r="P657">
        <v>71587.90625</v>
      </c>
      <c r="Q657">
        <v>339994.375</v>
      </c>
      <c r="R657">
        <f t="shared" si="10"/>
        <v>0.17138506374621687</v>
      </c>
    </row>
    <row r="658" spans="1:18" x14ac:dyDescent="0.25">
      <c r="A658" t="s">
        <v>1333</v>
      </c>
      <c r="B658" t="s">
        <v>65</v>
      </c>
      <c r="C658" t="s">
        <v>50</v>
      </c>
      <c r="D658" t="s">
        <v>51</v>
      </c>
      <c r="E658" t="s">
        <v>92</v>
      </c>
      <c r="F658" t="s">
        <v>121</v>
      </c>
      <c r="G658" s="1">
        <v>44270</v>
      </c>
      <c r="H658" s="1">
        <v>44289</v>
      </c>
      <c r="I658">
        <f>YEAR((vw_maritime_trade_analysis[[#This Row],[Departure_Date]]))</f>
        <v>2021</v>
      </c>
      <c r="J658" t="str">
        <f>"Q"&amp;ROUNDUP(MONTH(vw_maritime_trade_analysis[[#This Row],[Departure_Date]])/3,0)</f>
        <v>Q1</v>
      </c>
      <c r="K658" t="str">
        <f>TEXT(vw_maritime_trade_analysis[[#This Row],[Departure_Date]],"mmmm")</f>
        <v>March</v>
      </c>
      <c r="L658">
        <v>13808032</v>
      </c>
      <c r="M658">
        <v>663573.4375</v>
      </c>
      <c r="N658">
        <v>118270.328125</v>
      </c>
      <c r="O658">
        <v>14912.669921875</v>
      </c>
      <c r="P658">
        <v>0</v>
      </c>
      <c r="Q658">
        <v>8273063</v>
      </c>
      <c r="R658">
        <f t="shared" si="10"/>
        <v>0.59914859699050527</v>
      </c>
    </row>
    <row r="659" spans="1:18" x14ac:dyDescent="0.25">
      <c r="A659" t="s">
        <v>1334</v>
      </c>
      <c r="B659" t="s">
        <v>49</v>
      </c>
      <c r="C659" t="s">
        <v>50</v>
      </c>
      <c r="D659" t="s">
        <v>183</v>
      </c>
      <c r="E659" t="s">
        <v>71</v>
      </c>
      <c r="F659" t="s">
        <v>56</v>
      </c>
      <c r="G659" s="1">
        <v>45708</v>
      </c>
      <c r="H659" s="1">
        <v>45721</v>
      </c>
      <c r="I659">
        <f>YEAR((vw_maritime_trade_analysis[[#This Row],[Departure_Date]]))</f>
        <v>2025</v>
      </c>
      <c r="J659" t="str">
        <f>"Q"&amp;ROUNDUP(MONTH(vw_maritime_trade_analysis[[#This Row],[Departure_Date]])/3,0)</f>
        <v>Q1</v>
      </c>
      <c r="K659" t="str">
        <f>TEXT(vw_maritime_trade_analysis[[#This Row],[Departure_Date]],"mmmm")</f>
        <v>February</v>
      </c>
      <c r="L659">
        <v>56187040</v>
      </c>
      <c r="M659">
        <v>224820.796875</v>
      </c>
      <c r="N659">
        <v>119122.84375</v>
      </c>
      <c r="O659">
        <v>139905.734375</v>
      </c>
      <c r="P659">
        <v>0</v>
      </c>
      <c r="Q659">
        <v>2934783.25</v>
      </c>
      <c r="R659">
        <f t="shared" si="10"/>
        <v>5.2232387575497835E-2</v>
      </c>
    </row>
    <row r="660" spans="1:18" x14ac:dyDescent="0.25">
      <c r="A660" t="s">
        <v>1336</v>
      </c>
      <c r="B660" t="s">
        <v>65</v>
      </c>
      <c r="C660" t="s">
        <v>50</v>
      </c>
      <c r="D660" t="s">
        <v>51</v>
      </c>
      <c r="E660" t="s">
        <v>70</v>
      </c>
      <c r="F660" t="s">
        <v>159</v>
      </c>
      <c r="G660" s="1">
        <v>44404</v>
      </c>
      <c r="H660" s="1">
        <v>44417</v>
      </c>
      <c r="I660">
        <f>YEAR((vw_maritime_trade_analysis[[#This Row],[Departure_Date]]))</f>
        <v>2021</v>
      </c>
      <c r="J660" t="str">
        <f>"Q"&amp;ROUNDUP(MONTH(vw_maritime_trade_analysis[[#This Row],[Departure_Date]])/3,0)</f>
        <v>Q3</v>
      </c>
      <c r="K660" t="str">
        <f>TEXT(vw_maritime_trade_analysis[[#This Row],[Departure_Date]],"mmmm")</f>
        <v>July</v>
      </c>
      <c r="L660">
        <v>28703934</v>
      </c>
      <c r="M660">
        <v>260072.796875</v>
      </c>
      <c r="N660">
        <v>82006.296875</v>
      </c>
      <c r="O660">
        <v>53676.359375</v>
      </c>
      <c r="P660">
        <v>24206.98046875</v>
      </c>
      <c r="Q660">
        <v>8737497</v>
      </c>
      <c r="R660">
        <f t="shared" si="10"/>
        <v>0.30440067901493922</v>
      </c>
    </row>
    <row r="661" spans="1:18" x14ac:dyDescent="0.25">
      <c r="A661" t="s">
        <v>1338</v>
      </c>
      <c r="B661" t="s">
        <v>49</v>
      </c>
      <c r="C661" t="s">
        <v>66</v>
      </c>
      <c r="D661" t="s">
        <v>245</v>
      </c>
      <c r="E661" t="s">
        <v>164</v>
      </c>
      <c r="F661" t="s">
        <v>184</v>
      </c>
      <c r="G661" s="1">
        <v>45158</v>
      </c>
      <c r="H661" s="1">
        <v>45183</v>
      </c>
      <c r="I661">
        <f>YEAR((vw_maritime_trade_analysis[[#This Row],[Departure_Date]]))</f>
        <v>2023</v>
      </c>
      <c r="J661" t="str">
        <f>"Q"&amp;ROUNDUP(MONTH(vw_maritime_trade_analysis[[#This Row],[Departure_Date]])/3,0)</f>
        <v>Q3</v>
      </c>
      <c r="K661" t="str">
        <f>TEXT(vw_maritime_trade_analysis[[#This Row],[Departure_Date]],"mmmm")</f>
        <v>August</v>
      </c>
      <c r="L661">
        <v>11111574</v>
      </c>
      <c r="M661">
        <v>480890.75</v>
      </c>
      <c r="N661">
        <v>64333.98046875</v>
      </c>
      <c r="O661">
        <v>13222.76953125</v>
      </c>
      <c r="P661">
        <v>0</v>
      </c>
      <c r="Q661">
        <v>1042042.8125</v>
      </c>
      <c r="R661">
        <f t="shared" si="10"/>
        <v>9.3779946252439128E-2</v>
      </c>
    </row>
    <row r="662" spans="1:18" x14ac:dyDescent="0.25">
      <c r="A662" t="s">
        <v>1340</v>
      </c>
      <c r="B662" t="s">
        <v>65</v>
      </c>
      <c r="C662" t="s">
        <v>50</v>
      </c>
      <c r="D662" t="s">
        <v>51</v>
      </c>
      <c r="E662" t="s">
        <v>226</v>
      </c>
      <c r="F662" t="s">
        <v>174</v>
      </c>
      <c r="G662" s="1">
        <v>44779</v>
      </c>
      <c r="H662" s="1">
        <v>44791</v>
      </c>
      <c r="I662">
        <f>YEAR((vw_maritime_trade_analysis[[#This Row],[Departure_Date]]))</f>
        <v>2022</v>
      </c>
      <c r="J662" t="str">
        <f>"Q"&amp;ROUNDUP(MONTH(vw_maritime_trade_analysis[[#This Row],[Departure_Date]])/3,0)</f>
        <v>Q3</v>
      </c>
      <c r="K662" t="str">
        <f>TEXT(vw_maritime_trade_analysis[[#This Row],[Departure_Date]],"mmmm")</f>
        <v>August</v>
      </c>
      <c r="L662">
        <v>20428138</v>
      </c>
      <c r="M662">
        <v>237509.359375</v>
      </c>
      <c r="N662">
        <v>115214.2890625</v>
      </c>
      <c r="O662">
        <v>53726</v>
      </c>
      <c r="P662">
        <v>56289.359375</v>
      </c>
      <c r="Q662">
        <v>9312586</v>
      </c>
      <c r="R662">
        <f t="shared" si="10"/>
        <v>0.45587052525296234</v>
      </c>
    </row>
    <row r="663" spans="1:18" x14ac:dyDescent="0.25">
      <c r="A663" t="s">
        <v>1342</v>
      </c>
      <c r="B663" t="s">
        <v>49</v>
      </c>
      <c r="C663" t="s">
        <v>78</v>
      </c>
      <c r="D663" t="s">
        <v>315</v>
      </c>
      <c r="E663" t="s">
        <v>204</v>
      </c>
      <c r="F663" t="s">
        <v>92</v>
      </c>
      <c r="G663" s="1">
        <v>44271</v>
      </c>
      <c r="H663" s="1">
        <v>44300</v>
      </c>
      <c r="I663">
        <f>YEAR((vw_maritime_trade_analysis[[#This Row],[Departure_Date]]))</f>
        <v>2021</v>
      </c>
      <c r="J663" t="str">
        <f>"Q"&amp;ROUNDUP(MONTH(vw_maritime_trade_analysis[[#This Row],[Departure_Date]])/3,0)</f>
        <v>Q1</v>
      </c>
      <c r="K663" t="str">
        <f>TEXT(vw_maritime_trade_analysis[[#This Row],[Departure_Date]],"mmmm")</f>
        <v>March</v>
      </c>
      <c r="L663">
        <v>40155556</v>
      </c>
      <c r="M663">
        <v>509327.84375</v>
      </c>
      <c r="N663">
        <v>98083.9765625</v>
      </c>
      <c r="O663">
        <v>45777.328125</v>
      </c>
      <c r="P663">
        <v>75694.28125</v>
      </c>
      <c r="Q663">
        <v>2118998</v>
      </c>
      <c r="R663">
        <f t="shared" si="10"/>
        <v>5.2769733782294034E-2</v>
      </c>
    </row>
    <row r="664" spans="1:18" x14ac:dyDescent="0.25">
      <c r="A664" t="s">
        <v>1344</v>
      </c>
      <c r="B664" t="s">
        <v>49</v>
      </c>
      <c r="C664" t="s">
        <v>66</v>
      </c>
      <c r="D664" t="s">
        <v>67</v>
      </c>
      <c r="E664" t="s">
        <v>140</v>
      </c>
      <c r="F664" t="s">
        <v>100</v>
      </c>
      <c r="G664" s="1">
        <v>43930</v>
      </c>
      <c r="H664" s="1">
        <v>43957</v>
      </c>
      <c r="I664">
        <f>YEAR((vw_maritime_trade_analysis[[#This Row],[Departure_Date]]))</f>
        <v>2020</v>
      </c>
      <c r="J664" t="str">
        <f>"Q"&amp;ROUNDUP(MONTH(vw_maritime_trade_analysis[[#This Row],[Departure_Date]])/3,0)</f>
        <v>Q2</v>
      </c>
      <c r="K664" t="str">
        <f>TEXT(vw_maritime_trade_analysis[[#This Row],[Departure_Date]],"mmmm")</f>
        <v>April</v>
      </c>
      <c r="L664">
        <v>14334677</v>
      </c>
      <c r="M664">
        <v>229048.96875</v>
      </c>
      <c r="N664">
        <v>230490.015625</v>
      </c>
      <c r="O664">
        <v>21788.7109375</v>
      </c>
      <c r="P664">
        <v>21621.970703125</v>
      </c>
      <c r="Q664">
        <v>733164.25</v>
      </c>
      <c r="R664">
        <f t="shared" si="10"/>
        <v>5.1146199527202459E-2</v>
      </c>
    </row>
    <row r="665" spans="1:18" x14ac:dyDescent="0.25">
      <c r="A665" t="s">
        <v>1346</v>
      </c>
      <c r="B665" t="s">
        <v>65</v>
      </c>
      <c r="C665" t="s">
        <v>50</v>
      </c>
      <c r="D665" t="s">
        <v>120</v>
      </c>
      <c r="E665" t="s">
        <v>56</v>
      </c>
      <c r="F665" t="s">
        <v>154</v>
      </c>
      <c r="G665" s="1">
        <v>45273</v>
      </c>
      <c r="H665" s="1">
        <v>45289</v>
      </c>
      <c r="I665">
        <f>YEAR((vw_maritime_trade_analysis[[#This Row],[Departure_Date]]))</f>
        <v>2023</v>
      </c>
      <c r="J665" t="str">
        <f>"Q"&amp;ROUNDUP(MONTH(vw_maritime_trade_analysis[[#This Row],[Departure_Date]])/3,0)</f>
        <v>Q4</v>
      </c>
      <c r="K665" t="str">
        <f>TEXT(vw_maritime_trade_analysis[[#This Row],[Departure_Date]],"mmmm")</f>
        <v>December</v>
      </c>
      <c r="L665">
        <v>21692408</v>
      </c>
      <c r="M665">
        <v>433569.84375</v>
      </c>
      <c r="N665">
        <v>37783.578125</v>
      </c>
      <c r="O665">
        <v>29718.599609375</v>
      </c>
      <c r="P665">
        <v>33217.4296875</v>
      </c>
      <c r="Q665">
        <v>1434738.375</v>
      </c>
      <c r="R665">
        <f t="shared" si="10"/>
        <v>6.6140115703152924E-2</v>
      </c>
    </row>
    <row r="666" spans="1:18" x14ac:dyDescent="0.25">
      <c r="A666" t="s">
        <v>1348</v>
      </c>
      <c r="B666" t="s">
        <v>65</v>
      </c>
      <c r="C666" t="s">
        <v>50</v>
      </c>
      <c r="D666" t="s">
        <v>423</v>
      </c>
      <c r="E666" t="s">
        <v>70</v>
      </c>
      <c r="F666" t="s">
        <v>159</v>
      </c>
      <c r="G666" s="1">
        <v>44748</v>
      </c>
      <c r="H666" s="1">
        <v>44762</v>
      </c>
      <c r="I666">
        <f>YEAR((vw_maritime_trade_analysis[[#This Row],[Departure_Date]]))</f>
        <v>2022</v>
      </c>
      <c r="J666" t="str">
        <f>"Q"&amp;ROUNDUP(MONTH(vw_maritime_trade_analysis[[#This Row],[Departure_Date]])/3,0)</f>
        <v>Q3</v>
      </c>
      <c r="K666" t="str">
        <f>TEXT(vw_maritime_trade_analysis[[#This Row],[Departure_Date]],"mmmm")</f>
        <v>July</v>
      </c>
      <c r="L666">
        <v>19901382</v>
      </c>
      <c r="M666">
        <v>177783.375</v>
      </c>
      <c r="N666">
        <v>180820.65625</v>
      </c>
      <c r="O666">
        <v>17712.23046875</v>
      </c>
      <c r="P666">
        <v>51125.71875</v>
      </c>
      <c r="Q666">
        <v>2646981.5</v>
      </c>
      <c r="R666">
        <f t="shared" si="10"/>
        <v>0.13300490890532124</v>
      </c>
    </row>
    <row r="667" spans="1:18" x14ac:dyDescent="0.25">
      <c r="A667" t="s">
        <v>1349</v>
      </c>
      <c r="B667" t="s">
        <v>65</v>
      </c>
      <c r="C667" t="s">
        <v>66</v>
      </c>
      <c r="D667" t="s">
        <v>245</v>
      </c>
      <c r="E667" t="s">
        <v>226</v>
      </c>
      <c r="F667" t="s">
        <v>164</v>
      </c>
      <c r="G667" s="1">
        <v>44063</v>
      </c>
      <c r="H667" s="1">
        <v>44087</v>
      </c>
      <c r="I667">
        <f>YEAR((vw_maritime_trade_analysis[[#This Row],[Departure_Date]]))</f>
        <v>2020</v>
      </c>
      <c r="J667" t="str">
        <f>"Q"&amp;ROUNDUP(MONTH(vw_maritime_trade_analysis[[#This Row],[Departure_Date]])/3,0)</f>
        <v>Q3</v>
      </c>
      <c r="K667" t="str">
        <f>TEXT(vw_maritime_trade_analysis[[#This Row],[Departure_Date]],"mmmm")</f>
        <v>August</v>
      </c>
      <c r="L667">
        <v>10822384</v>
      </c>
      <c r="M667">
        <v>635704.4375</v>
      </c>
      <c r="N667">
        <v>43581.37890625</v>
      </c>
      <c r="O667">
        <v>26514.83984375</v>
      </c>
      <c r="P667">
        <v>14249.2802734375</v>
      </c>
      <c r="Q667">
        <v>1282461.125</v>
      </c>
      <c r="R667">
        <f t="shared" si="10"/>
        <v>0.11850079658973475</v>
      </c>
    </row>
    <row r="668" spans="1:18" x14ac:dyDescent="0.25">
      <c r="A668" t="s">
        <v>1351</v>
      </c>
      <c r="B668" t="s">
        <v>49</v>
      </c>
      <c r="C668" t="s">
        <v>66</v>
      </c>
      <c r="D668" t="s">
        <v>245</v>
      </c>
      <c r="E668" t="s">
        <v>164</v>
      </c>
      <c r="F668" t="s">
        <v>128</v>
      </c>
      <c r="G668" s="1">
        <v>45852</v>
      </c>
      <c r="H668" s="1">
        <v>45861</v>
      </c>
      <c r="I668">
        <f>YEAR((vw_maritime_trade_analysis[[#This Row],[Departure_Date]]))</f>
        <v>2025</v>
      </c>
      <c r="J668" t="str">
        <f>"Q"&amp;ROUNDUP(MONTH(vw_maritime_trade_analysis[[#This Row],[Departure_Date]])/3,0)</f>
        <v>Q3</v>
      </c>
      <c r="K668" t="str">
        <f>TEXT(vw_maritime_trade_analysis[[#This Row],[Departure_Date]],"mmmm")</f>
        <v>July</v>
      </c>
      <c r="L668">
        <v>5528612.5</v>
      </c>
      <c r="M668">
        <v>257768.890625</v>
      </c>
      <c r="N668">
        <v>153042.5625</v>
      </c>
      <c r="O668">
        <v>4975.75</v>
      </c>
      <c r="P668">
        <v>9062.01953125</v>
      </c>
      <c r="Q668">
        <v>712225.9375</v>
      </c>
      <c r="R668">
        <f t="shared" si="10"/>
        <v>0.12882543992728737</v>
      </c>
    </row>
    <row r="669" spans="1:18" x14ac:dyDescent="0.25">
      <c r="A669" t="s">
        <v>1353</v>
      </c>
      <c r="B669" t="s">
        <v>49</v>
      </c>
      <c r="C669" t="s">
        <v>50</v>
      </c>
      <c r="D669" t="s">
        <v>51</v>
      </c>
      <c r="E669" t="s">
        <v>196</v>
      </c>
      <c r="F669" t="s">
        <v>92</v>
      </c>
      <c r="G669" s="1">
        <v>45910</v>
      </c>
      <c r="H669" s="1">
        <v>45922</v>
      </c>
      <c r="I669">
        <f>YEAR((vw_maritime_trade_analysis[[#This Row],[Departure_Date]]))</f>
        <v>2025</v>
      </c>
      <c r="J669" t="str">
        <f>"Q"&amp;ROUNDUP(MONTH(vw_maritime_trade_analysis[[#This Row],[Departure_Date]])/3,0)</f>
        <v>Q3</v>
      </c>
      <c r="K669" t="str">
        <f>TEXT(vw_maritime_trade_analysis[[#This Row],[Departure_Date]],"mmmm")</f>
        <v>September</v>
      </c>
      <c r="L669">
        <v>6054403</v>
      </c>
      <c r="M669">
        <v>290954.71875</v>
      </c>
      <c r="N669">
        <v>242838.734375</v>
      </c>
      <c r="O669">
        <v>13682.9501953125</v>
      </c>
      <c r="P669">
        <v>0</v>
      </c>
      <c r="Q669">
        <v>1425135.75</v>
      </c>
      <c r="R669">
        <f t="shared" si="10"/>
        <v>0.23538831987233094</v>
      </c>
    </row>
    <row r="670" spans="1:18" x14ac:dyDescent="0.25">
      <c r="A670" t="s">
        <v>1354</v>
      </c>
      <c r="B670" t="s">
        <v>65</v>
      </c>
      <c r="C670" t="s">
        <v>50</v>
      </c>
      <c r="D670" t="s">
        <v>51</v>
      </c>
      <c r="E670" t="s">
        <v>56</v>
      </c>
      <c r="F670" t="s">
        <v>121</v>
      </c>
      <c r="G670" s="1">
        <v>45416</v>
      </c>
      <c r="H670" s="1">
        <v>45433</v>
      </c>
      <c r="I670">
        <f>YEAR((vw_maritime_trade_analysis[[#This Row],[Departure_Date]]))</f>
        <v>2024</v>
      </c>
      <c r="J670" t="str">
        <f>"Q"&amp;ROUNDUP(MONTH(vw_maritime_trade_analysis[[#This Row],[Departure_Date]])/3,0)</f>
        <v>Q2</v>
      </c>
      <c r="K670" t="str">
        <f>TEXT(vw_maritime_trade_analysis[[#This Row],[Departure_Date]],"mmmm")</f>
        <v>May</v>
      </c>
      <c r="L670">
        <v>11962409</v>
      </c>
      <c r="M670">
        <v>217100.15625</v>
      </c>
      <c r="N670">
        <v>103016</v>
      </c>
      <c r="O670">
        <v>8852.1796875</v>
      </c>
      <c r="P670">
        <v>4841.08984375</v>
      </c>
      <c r="Q670">
        <v>5265775</v>
      </c>
      <c r="R670">
        <f t="shared" si="10"/>
        <v>0.44019352623706481</v>
      </c>
    </row>
    <row r="671" spans="1:18" x14ac:dyDescent="0.25">
      <c r="A671" t="s">
        <v>1355</v>
      </c>
      <c r="B671" t="s">
        <v>49</v>
      </c>
      <c r="C671" t="s">
        <v>78</v>
      </c>
      <c r="D671" t="s">
        <v>211</v>
      </c>
      <c r="E671" t="s">
        <v>164</v>
      </c>
      <c r="F671" t="s">
        <v>128</v>
      </c>
      <c r="G671" s="1">
        <v>44781</v>
      </c>
      <c r="H671" s="1">
        <v>44790</v>
      </c>
      <c r="I671">
        <f>YEAR((vw_maritime_trade_analysis[[#This Row],[Departure_Date]]))</f>
        <v>2022</v>
      </c>
      <c r="J671" t="str">
        <f>"Q"&amp;ROUNDUP(MONTH(vw_maritime_trade_analysis[[#This Row],[Departure_Date]])/3,0)</f>
        <v>Q3</v>
      </c>
      <c r="K671" t="str">
        <f>TEXT(vw_maritime_trade_analysis[[#This Row],[Departure_Date]],"mmmm")</f>
        <v>August</v>
      </c>
      <c r="L671">
        <v>17548670</v>
      </c>
      <c r="M671">
        <v>157631.546875</v>
      </c>
      <c r="N671">
        <v>65745.4765625</v>
      </c>
      <c r="O671">
        <v>40888.3984375</v>
      </c>
      <c r="P671">
        <v>0</v>
      </c>
      <c r="Q671">
        <v>1555552.375</v>
      </c>
      <c r="R671">
        <f t="shared" si="10"/>
        <v>8.8642180575508003E-2</v>
      </c>
    </row>
    <row r="672" spans="1:18" x14ac:dyDescent="0.25">
      <c r="A672" t="s">
        <v>1356</v>
      </c>
      <c r="B672" t="s">
        <v>65</v>
      </c>
      <c r="C672" t="s">
        <v>66</v>
      </c>
      <c r="D672" t="s">
        <v>153</v>
      </c>
      <c r="E672" t="s">
        <v>100</v>
      </c>
      <c r="F672" t="s">
        <v>131</v>
      </c>
      <c r="G672" s="1">
        <v>45117</v>
      </c>
      <c r="H672" s="1">
        <v>45140</v>
      </c>
      <c r="I672">
        <f>YEAR((vw_maritime_trade_analysis[[#This Row],[Departure_Date]]))</f>
        <v>2023</v>
      </c>
      <c r="J672" t="str">
        <f>"Q"&amp;ROUNDUP(MONTH(vw_maritime_trade_analysis[[#This Row],[Departure_Date]])/3,0)</f>
        <v>Q3</v>
      </c>
      <c r="K672" t="str">
        <f>TEXT(vw_maritime_trade_analysis[[#This Row],[Departure_Date]],"mmmm")</f>
        <v>July</v>
      </c>
      <c r="L672">
        <v>17999550</v>
      </c>
      <c r="M672">
        <v>424993.3125</v>
      </c>
      <c r="N672">
        <v>62578.609375</v>
      </c>
      <c r="O672">
        <v>20519.490234375</v>
      </c>
      <c r="P672">
        <v>64774.609375</v>
      </c>
      <c r="Q672">
        <v>2547826</v>
      </c>
      <c r="R672">
        <f t="shared" si="10"/>
        <v>0.1415494276245795</v>
      </c>
    </row>
    <row r="673" spans="1:18" x14ac:dyDescent="0.25">
      <c r="A673" t="s">
        <v>1358</v>
      </c>
      <c r="B673" t="s">
        <v>65</v>
      </c>
      <c r="C673" t="s">
        <v>78</v>
      </c>
      <c r="D673" t="s">
        <v>105</v>
      </c>
      <c r="E673" t="s">
        <v>70</v>
      </c>
      <c r="F673" t="s">
        <v>55</v>
      </c>
      <c r="G673" s="1">
        <v>45070</v>
      </c>
      <c r="H673" s="1">
        <v>45088</v>
      </c>
      <c r="I673">
        <f>YEAR((vw_maritime_trade_analysis[[#This Row],[Departure_Date]]))</f>
        <v>2023</v>
      </c>
      <c r="J673" t="str">
        <f>"Q"&amp;ROUNDUP(MONTH(vw_maritime_trade_analysis[[#This Row],[Departure_Date]])/3,0)</f>
        <v>Q2</v>
      </c>
      <c r="K673" t="str">
        <f>TEXT(vw_maritime_trade_analysis[[#This Row],[Departure_Date]],"mmmm")</f>
        <v>May</v>
      </c>
      <c r="L673">
        <v>34536728</v>
      </c>
      <c r="M673">
        <v>236132</v>
      </c>
      <c r="N673">
        <v>197159.328125</v>
      </c>
      <c r="O673">
        <v>81852.0390625</v>
      </c>
      <c r="P673">
        <v>5907.9501953125</v>
      </c>
      <c r="Q673">
        <v>2725975</v>
      </c>
      <c r="R673">
        <f t="shared" si="10"/>
        <v>7.8929741115023988E-2</v>
      </c>
    </row>
    <row r="674" spans="1:18" x14ac:dyDescent="0.25">
      <c r="A674" t="s">
        <v>1360</v>
      </c>
      <c r="B674" t="s">
        <v>49</v>
      </c>
      <c r="C674" t="s">
        <v>78</v>
      </c>
      <c r="D674" t="s">
        <v>177</v>
      </c>
      <c r="E674" t="s">
        <v>131</v>
      </c>
      <c r="F674" t="s">
        <v>100</v>
      </c>
      <c r="G674" s="1">
        <v>45964</v>
      </c>
      <c r="H674" s="1">
        <v>45978</v>
      </c>
      <c r="I674">
        <f>YEAR((vw_maritime_trade_analysis[[#This Row],[Departure_Date]]))</f>
        <v>2025</v>
      </c>
      <c r="J674" t="str">
        <f>"Q"&amp;ROUNDUP(MONTH(vw_maritime_trade_analysis[[#This Row],[Departure_Date]])/3,0)</f>
        <v>Q4</v>
      </c>
      <c r="K674" t="str">
        <f>TEXT(vw_maritime_trade_analysis[[#This Row],[Departure_Date]],"mmmm")</f>
        <v>November</v>
      </c>
      <c r="L674">
        <v>12911449</v>
      </c>
      <c r="M674">
        <v>273870.6875</v>
      </c>
      <c r="N674">
        <v>67292.453125</v>
      </c>
      <c r="O674">
        <v>39509.0390625</v>
      </c>
      <c r="P674">
        <v>0</v>
      </c>
      <c r="Q674">
        <v>1801034</v>
      </c>
      <c r="R674">
        <f t="shared" si="10"/>
        <v>0.13949123758301643</v>
      </c>
    </row>
    <row r="675" spans="1:18" x14ac:dyDescent="0.25">
      <c r="A675" t="s">
        <v>1362</v>
      </c>
      <c r="B675" t="s">
        <v>65</v>
      </c>
      <c r="C675" t="s">
        <v>66</v>
      </c>
      <c r="D675" t="s">
        <v>248</v>
      </c>
      <c r="E675" t="s">
        <v>226</v>
      </c>
      <c r="F675" t="s">
        <v>150</v>
      </c>
      <c r="G675" s="1">
        <v>45404</v>
      </c>
      <c r="H675" s="1">
        <v>45425</v>
      </c>
      <c r="I675">
        <f>YEAR((vw_maritime_trade_analysis[[#This Row],[Departure_Date]]))</f>
        <v>2024</v>
      </c>
      <c r="J675" t="str">
        <f>"Q"&amp;ROUNDUP(MONTH(vw_maritime_trade_analysis[[#This Row],[Departure_Date]])/3,0)</f>
        <v>Q2</v>
      </c>
      <c r="K675" t="str">
        <f>TEXT(vw_maritime_trade_analysis[[#This Row],[Departure_Date]],"mmmm")</f>
        <v>April</v>
      </c>
      <c r="L675">
        <v>18077202</v>
      </c>
      <c r="M675">
        <v>710737.625</v>
      </c>
      <c r="N675">
        <v>150573.734375</v>
      </c>
      <c r="O675">
        <v>49169.98828125</v>
      </c>
      <c r="P675">
        <v>41203.75</v>
      </c>
      <c r="Q675">
        <v>4437708</v>
      </c>
      <c r="R675">
        <f t="shared" si="10"/>
        <v>0.2454864419836654</v>
      </c>
    </row>
    <row r="676" spans="1:18" x14ac:dyDescent="0.25">
      <c r="A676" t="s">
        <v>1363</v>
      </c>
      <c r="B676" t="s">
        <v>65</v>
      </c>
      <c r="C676" t="s">
        <v>239</v>
      </c>
      <c r="D676" t="s">
        <v>265</v>
      </c>
      <c r="E676" t="s">
        <v>128</v>
      </c>
      <c r="F676" t="s">
        <v>230</v>
      </c>
      <c r="G676" s="1">
        <v>46049</v>
      </c>
      <c r="H676" s="1">
        <v>46067</v>
      </c>
      <c r="I676">
        <f>YEAR((vw_maritime_trade_analysis[[#This Row],[Departure_Date]]))</f>
        <v>2026</v>
      </c>
      <c r="J676" t="str">
        <f>"Q"&amp;ROUNDUP(MONTH(vw_maritime_trade_analysis[[#This Row],[Departure_Date]])/3,0)</f>
        <v>Q1</v>
      </c>
      <c r="K676" t="str">
        <f>TEXT(vw_maritime_trade_analysis[[#This Row],[Departure_Date]],"mmmm")</f>
        <v>January</v>
      </c>
      <c r="L676">
        <v>13569341</v>
      </c>
      <c r="M676">
        <v>429926.9375</v>
      </c>
      <c r="N676">
        <v>221493.9375</v>
      </c>
      <c r="O676">
        <v>31752.259765625</v>
      </c>
      <c r="P676">
        <v>0</v>
      </c>
      <c r="Q676">
        <v>1427013</v>
      </c>
      <c r="R676">
        <f t="shared" si="10"/>
        <v>0.10516450283031431</v>
      </c>
    </row>
    <row r="677" spans="1:18" x14ac:dyDescent="0.25">
      <c r="A677" t="s">
        <v>1364</v>
      </c>
      <c r="B677" t="s">
        <v>65</v>
      </c>
      <c r="C677" t="s">
        <v>112</v>
      </c>
      <c r="D677" t="s">
        <v>113</v>
      </c>
      <c r="E677" t="s">
        <v>70</v>
      </c>
      <c r="F677" t="s">
        <v>174</v>
      </c>
      <c r="G677" s="1">
        <v>45729</v>
      </c>
      <c r="H677" s="1">
        <v>45749</v>
      </c>
      <c r="I677">
        <f>YEAR((vw_maritime_trade_analysis[[#This Row],[Departure_Date]]))</f>
        <v>2025</v>
      </c>
      <c r="J677" t="str">
        <f>"Q"&amp;ROUNDUP(MONTH(vw_maritime_trade_analysis[[#This Row],[Departure_Date]])/3,0)</f>
        <v>Q1</v>
      </c>
      <c r="K677" t="str">
        <f>TEXT(vw_maritime_trade_analysis[[#This Row],[Departure_Date]],"mmmm")</f>
        <v>March</v>
      </c>
      <c r="L677">
        <v>6197620.5</v>
      </c>
      <c r="M677">
        <v>414337.84375</v>
      </c>
      <c r="N677">
        <v>147559.953125</v>
      </c>
      <c r="O677">
        <v>14998.240234375</v>
      </c>
      <c r="P677">
        <v>0</v>
      </c>
      <c r="Q677">
        <v>861023.4375</v>
      </c>
      <c r="R677">
        <f t="shared" si="10"/>
        <v>0.1389280672316093</v>
      </c>
    </row>
    <row r="678" spans="1:18" x14ac:dyDescent="0.25">
      <c r="A678" t="s">
        <v>1365</v>
      </c>
      <c r="B678" t="s">
        <v>65</v>
      </c>
      <c r="C678" t="s">
        <v>66</v>
      </c>
      <c r="D678" t="s">
        <v>391</v>
      </c>
      <c r="E678" t="s">
        <v>70</v>
      </c>
      <c r="F678" t="s">
        <v>93</v>
      </c>
      <c r="G678" s="1">
        <v>44954</v>
      </c>
      <c r="H678" s="1">
        <v>44972</v>
      </c>
      <c r="I678">
        <f>YEAR((vw_maritime_trade_analysis[[#This Row],[Departure_Date]]))</f>
        <v>2023</v>
      </c>
      <c r="J678" t="str">
        <f>"Q"&amp;ROUNDUP(MONTH(vw_maritime_trade_analysis[[#This Row],[Departure_Date]])/3,0)</f>
        <v>Q1</v>
      </c>
      <c r="K678" t="str">
        <f>TEXT(vw_maritime_trade_analysis[[#This Row],[Departure_Date]],"mmmm")</f>
        <v>January</v>
      </c>
      <c r="L678">
        <v>44596788</v>
      </c>
      <c r="M678">
        <v>277769.53125</v>
      </c>
      <c r="N678">
        <v>220619.609375</v>
      </c>
      <c r="O678">
        <v>86963.7421875</v>
      </c>
      <c r="P678">
        <v>26515.359375</v>
      </c>
      <c r="Q678">
        <v>2854424.25</v>
      </c>
      <c r="R678">
        <f t="shared" si="10"/>
        <v>6.4005153241080956E-2</v>
      </c>
    </row>
    <row r="679" spans="1:18" x14ac:dyDescent="0.25">
      <c r="A679" t="s">
        <v>1367</v>
      </c>
      <c r="B679" t="s">
        <v>49</v>
      </c>
      <c r="C679" t="s">
        <v>50</v>
      </c>
      <c r="D679" t="s">
        <v>183</v>
      </c>
      <c r="E679" t="s">
        <v>146</v>
      </c>
      <c r="F679" t="s">
        <v>100</v>
      </c>
      <c r="G679" s="1">
        <v>43982</v>
      </c>
      <c r="H679" s="1">
        <v>43998</v>
      </c>
      <c r="I679">
        <f>YEAR((vw_maritime_trade_analysis[[#This Row],[Departure_Date]]))</f>
        <v>2020</v>
      </c>
      <c r="J679" t="str">
        <f>"Q"&amp;ROUNDUP(MONTH(vw_maritime_trade_analysis[[#This Row],[Departure_Date]])/3,0)</f>
        <v>Q2</v>
      </c>
      <c r="K679" t="str">
        <f>TEXT(vw_maritime_trade_analysis[[#This Row],[Departure_Date]],"mmmm")</f>
        <v>May</v>
      </c>
      <c r="L679">
        <v>27672916</v>
      </c>
      <c r="M679">
        <v>381730.78125</v>
      </c>
      <c r="N679">
        <v>15576.830078125</v>
      </c>
      <c r="O679">
        <v>90490.4375</v>
      </c>
      <c r="P679">
        <v>24991.470703125</v>
      </c>
      <c r="Q679">
        <v>3196074.25</v>
      </c>
      <c r="R679">
        <f t="shared" si="10"/>
        <v>0.11549466814411607</v>
      </c>
    </row>
    <row r="680" spans="1:18" x14ac:dyDescent="0.25">
      <c r="A680" t="s">
        <v>1368</v>
      </c>
      <c r="B680" t="s">
        <v>49</v>
      </c>
      <c r="C680" t="s">
        <v>112</v>
      </c>
      <c r="D680" t="s">
        <v>343</v>
      </c>
      <c r="E680" t="s">
        <v>230</v>
      </c>
      <c r="F680" t="s">
        <v>128</v>
      </c>
      <c r="G680" s="1">
        <v>44545</v>
      </c>
      <c r="H680" s="1">
        <v>44556</v>
      </c>
      <c r="I680">
        <f>YEAR((vw_maritime_trade_analysis[[#This Row],[Departure_Date]]))</f>
        <v>2021</v>
      </c>
      <c r="J680" t="str">
        <f>"Q"&amp;ROUNDUP(MONTH(vw_maritime_trade_analysis[[#This Row],[Departure_Date]])/3,0)</f>
        <v>Q4</v>
      </c>
      <c r="K680" t="str">
        <f>TEXT(vw_maritime_trade_analysis[[#This Row],[Departure_Date]],"mmmm")</f>
        <v>December</v>
      </c>
      <c r="L680">
        <v>49089284</v>
      </c>
      <c r="M680">
        <v>240630.1875</v>
      </c>
      <c r="N680">
        <v>24465.369140625</v>
      </c>
      <c r="O680">
        <v>75597.4921875</v>
      </c>
      <c r="P680">
        <v>0</v>
      </c>
      <c r="Q680">
        <v>3100867.25</v>
      </c>
      <c r="R680">
        <f t="shared" si="10"/>
        <v>6.3167905443477237E-2</v>
      </c>
    </row>
    <row r="681" spans="1:18" x14ac:dyDescent="0.25">
      <c r="A681" t="s">
        <v>1370</v>
      </c>
      <c r="B681" t="s">
        <v>49</v>
      </c>
      <c r="C681" t="s">
        <v>66</v>
      </c>
      <c r="D681" t="s">
        <v>391</v>
      </c>
      <c r="E681" t="s">
        <v>150</v>
      </c>
      <c r="F681" t="s">
        <v>100</v>
      </c>
      <c r="G681" s="1">
        <v>45278</v>
      </c>
      <c r="H681" s="1">
        <v>45302</v>
      </c>
      <c r="I681">
        <f>YEAR((vw_maritime_trade_analysis[[#This Row],[Departure_Date]]))</f>
        <v>2023</v>
      </c>
      <c r="J681" t="str">
        <f>"Q"&amp;ROUNDUP(MONTH(vw_maritime_trade_analysis[[#This Row],[Departure_Date]])/3,0)</f>
        <v>Q4</v>
      </c>
      <c r="K681" t="str">
        <f>TEXT(vw_maritime_trade_analysis[[#This Row],[Departure_Date]],"mmmm")</f>
        <v>December</v>
      </c>
      <c r="L681">
        <v>20746378</v>
      </c>
      <c r="M681">
        <v>262724.96875</v>
      </c>
      <c r="N681">
        <v>206079.6875</v>
      </c>
      <c r="O681">
        <v>26970.2890625</v>
      </c>
      <c r="P681">
        <v>0</v>
      </c>
      <c r="Q681">
        <v>3135924</v>
      </c>
      <c r="R681">
        <f t="shared" si="10"/>
        <v>0.15115525225656257</v>
      </c>
    </row>
    <row r="682" spans="1:18" x14ac:dyDescent="0.25">
      <c r="A682" t="s">
        <v>1371</v>
      </c>
      <c r="B682" t="s">
        <v>65</v>
      </c>
      <c r="C682" t="s">
        <v>239</v>
      </c>
      <c r="D682" t="s">
        <v>265</v>
      </c>
      <c r="E682" t="s">
        <v>184</v>
      </c>
      <c r="F682" t="s">
        <v>230</v>
      </c>
      <c r="G682" s="1">
        <v>44417</v>
      </c>
      <c r="H682" s="1">
        <v>44424</v>
      </c>
      <c r="I682">
        <f>YEAR((vw_maritime_trade_analysis[[#This Row],[Departure_Date]]))</f>
        <v>2021</v>
      </c>
      <c r="J682" t="str">
        <f>"Q"&amp;ROUNDUP(MONTH(vw_maritime_trade_analysis[[#This Row],[Departure_Date]])/3,0)</f>
        <v>Q3</v>
      </c>
      <c r="K682" t="str">
        <f>TEXT(vw_maritime_trade_analysis[[#This Row],[Departure_Date]],"mmmm")</f>
        <v>August</v>
      </c>
      <c r="L682">
        <v>9109669</v>
      </c>
      <c r="M682">
        <v>119868.2734375</v>
      </c>
      <c r="N682">
        <v>45860.9609375</v>
      </c>
      <c r="O682">
        <v>22227.58984375</v>
      </c>
      <c r="P682">
        <v>0</v>
      </c>
      <c r="Q682">
        <v>808220.875</v>
      </c>
      <c r="R682">
        <f t="shared" si="10"/>
        <v>8.8721212044038045E-2</v>
      </c>
    </row>
    <row r="683" spans="1:18" x14ac:dyDescent="0.25">
      <c r="A683" t="s">
        <v>1373</v>
      </c>
      <c r="B683" t="s">
        <v>49</v>
      </c>
      <c r="C683" t="s">
        <v>50</v>
      </c>
      <c r="D683" t="s">
        <v>183</v>
      </c>
      <c r="E683" t="s">
        <v>230</v>
      </c>
      <c r="F683" t="s">
        <v>100</v>
      </c>
      <c r="G683" s="1">
        <v>43935</v>
      </c>
      <c r="H683" s="1">
        <v>43943</v>
      </c>
      <c r="I683">
        <f>YEAR((vw_maritime_trade_analysis[[#This Row],[Departure_Date]]))</f>
        <v>2020</v>
      </c>
      <c r="J683" t="str">
        <f>"Q"&amp;ROUNDUP(MONTH(vw_maritime_trade_analysis[[#This Row],[Departure_Date]])/3,0)</f>
        <v>Q2</v>
      </c>
      <c r="K683" t="str">
        <f>TEXT(vw_maritime_trade_analysis[[#This Row],[Departure_Date]],"mmmm")</f>
        <v>April</v>
      </c>
      <c r="L683">
        <v>46609792</v>
      </c>
      <c r="M683">
        <v>209747.71875</v>
      </c>
      <c r="N683">
        <v>209173.25</v>
      </c>
      <c r="O683">
        <v>125846.4375</v>
      </c>
      <c r="P683">
        <v>0</v>
      </c>
      <c r="Q683">
        <v>2199496.25</v>
      </c>
      <c r="R683">
        <f t="shared" si="10"/>
        <v>4.7189574456800838E-2</v>
      </c>
    </row>
    <row r="684" spans="1:18" x14ac:dyDescent="0.25">
      <c r="A684" t="s">
        <v>1375</v>
      </c>
      <c r="B684" t="s">
        <v>49</v>
      </c>
      <c r="C684" t="s">
        <v>50</v>
      </c>
      <c r="D684" t="s">
        <v>145</v>
      </c>
      <c r="E684" t="s">
        <v>83</v>
      </c>
      <c r="F684" t="s">
        <v>226</v>
      </c>
      <c r="G684" s="1">
        <v>44750</v>
      </c>
      <c r="H684" s="1">
        <v>44768</v>
      </c>
      <c r="I684">
        <f>YEAR((vw_maritime_trade_analysis[[#This Row],[Departure_Date]]))</f>
        <v>2022</v>
      </c>
      <c r="J684" t="str">
        <f>"Q"&amp;ROUNDUP(MONTH(vw_maritime_trade_analysis[[#This Row],[Departure_Date]])/3,0)</f>
        <v>Q3</v>
      </c>
      <c r="K684" t="str">
        <f>TEXT(vw_maritime_trade_analysis[[#This Row],[Departure_Date]],"mmmm")</f>
        <v>July</v>
      </c>
      <c r="L684">
        <v>68035976</v>
      </c>
      <c r="M684">
        <v>259585.125</v>
      </c>
      <c r="N684">
        <v>22143.390625</v>
      </c>
      <c r="O684">
        <v>75519.9296875</v>
      </c>
      <c r="P684">
        <v>104505.53125</v>
      </c>
      <c r="Q684">
        <v>3658621.5</v>
      </c>
      <c r="R684">
        <f t="shared" si="10"/>
        <v>5.377480731664671E-2</v>
      </c>
    </row>
    <row r="685" spans="1:18" x14ac:dyDescent="0.25">
      <c r="A685" t="s">
        <v>1377</v>
      </c>
      <c r="B685" t="s">
        <v>65</v>
      </c>
      <c r="C685" t="s">
        <v>78</v>
      </c>
      <c r="D685" t="s">
        <v>105</v>
      </c>
      <c r="E685" t="s">
        <v>226</v>
      </c>
      <c r="F685" t="s">
        <v>55</v>
      </c>
      <c r="G685" s="1">
        <v>45698</v>
      </c>
      <c r="H685" s="1">
        <v>45715</v>
      </c>
      <c r="I685">
        <f>YEAR((vw_maritime_trade_analysis[[#This Row],[Departure_Date]]))</f>
        <v>2025</v>
      </c>
      <c r="J685" t="str">
        <f>"Q"&amp;ROUNDUP(MONTH(vw_maritime_trade_analysis[[#This Row],[Departure_Date]])/3,0)</f>
        <v>Q1</v>
      </c>
      <c r="K685" t="str">
        <f>TEXT(vw_maritime_trade_analysis[[#This Row],[Departure_Date]],"mmmm")</f>
        <v>February</v>
      </c>
      <c r="L685">
        <v>33112410</v>
      </c>
      <c r="M685">
        <v>538194</v>
      </c>
      <c r="N685">
        <v>215051.3125</v>
      </c>
      <c r="O685">
        <v>47350.75</v>
      </c>
      <c r="P685">
        <v>0</v>
      </c>
      <c r="Q685">
        <v>2788154.5</v>
      </c>
      <c r="R685">
        <f t="shared" si="10"/>
        <v>8.4202705269716099E-2</v>
      </c>
    </row>
    <row r="686" spans="1:18" x14ac:dyDescent="0.25">
      <c r="A686" t="s">
        <v>1378</v>
      </c>
      <c r="B686" t="s">
        <v>65</v>
      </c>
      <c r="C686" t="s">
        <v>239</v>
      </c>
      <c r="D686" t="s">
        <v>270</v>
      </c>
      <c r="E686" t="s">
        <v>92</v>
      </c>
      <c r="F686" t="s">
        <v>164</v>
      </c>
      <c r="G686" s="1">
        <v>44344</v>
      </c>
      <c r="H686" s="1">
        <v>44356</v>
      </c>
      <c r="I686">
        <f>YEAR((vw_maritime_trade_analysis[[#This Row],[Departure_Date]]))</f>
        <v>2021</v>
      </c>
      <c r="J686" t="str">
        <f>"Q"&amp;ROUNDUP(MONTH(vw_maritime_trade_analysis[[#This Row],[Departure_Date]])/3,0)</f>
        <v>Q2</v>
      </c>
      <c r="K686" t="str">
        <f>TEXT(vw_maritime_trade_analysis[[#This Row],[Departure_Date]],"mmmm")</f>
        <v>May</v>
      </c>
      <c r="L686">
        <v>26961760</v>
      </c>
      <c r="M686">
        <v>239037.203125</v>
      </c>
      <c r="N686">
        <v>19751.119140625</v>
      </c>
      <c r="O686">
        <v>47183.078125</v>
      </c>
      <c r="P686">
        <v>0</v>
      </c>
      <c r="Q686">
        <v>2655047</v>
      </c>
      <c r="R686">
        <f t="shared" si="10"/>
        <v>9.8474543204894641E-2</v>
      </c>
    </row>
    <row r="687" spans="1:18" x14ac:dyDescent="0.25">
      <c r="A687" t="s">
        <v>1379</v>
      </c>
      <c r="B687" t="s">
        <v>49</v>
      </c>
      <c r="C687" t="s">
        <v>66</v>
      </c>
      <c r="D687" t="s">
        <v>153</v>
      </c>
      <c r="E687" t="s">
        <v>140</v>
      </c>
      <c r="F687" t="s">
        <v>92</v>
      </c>
      <c r="G687" s="1">
        <v>43894</v>
      </c>
      <c r="H687" s="1">
        <v>43911</v>
      </c>
      <c r="I687">
        <f>YEAR((vw_maritime_trade_analysis[[#This Row],[Departure_Date]]))</f>
        <v>2020</v>
      </c>
      <c r="J687" t="str">
        <f>"Q"&amp;ROUNDUP(MONTH(vw_maritime_trade_analysis[[#This Row],[Departure_Date]])/3,0)</f>
        <v>Q1</v>
      </c>
      <c r="K687" t="str">
        <f>TEXT(vw_maritime_trade_analysis[[#This Row],[Departure_Date]],"mmmm")</f>
        <v>March</v>
      </c>
      <c r="L687">
        <v>31129904</v>
      </c>
      <c r="M687">
        <v>527920.1875</v>
      </c>
      <c r="N687">
        <v>91316.390625</v>
      </c>
      <c r="O687">
        <v>61014.609375</v>
      </c>
      <c r="P687">
        <v>106888.4609375</v>
      </c>
      <c r="Q687">
        <v>2677282.25</v>
      </c>
      <c r="R687">
        <f t="shared" si="10"/>
        <v>8.600354983426868E-2</v>
      </c>
    </row>
    <row r="688" spans="1:18" x14ac:dyDescent="0.25">
      <c r="A688" t="s">
        <v>1381</v>
      </c>
      <c r="B688" t="s">
        <v>49</v>
      </c>
      <c r="C688" t="s">
        <v>50</v>
      </c>
      <c r="D688" t="s">
        <v>51</v>
      </c>
      <c r="E688" t="s">
        <v>121</v>
      </c>
      <c r="F688" t="s">
        <v>184</v>
      </c>
      <c r="G688" s="1">
        <v>45999</v>
      </c>
      <c r="H688" s="1">
        <v>46016</v>
      </c>
      <c r="I688">
        <f>YEAR((vw_maritime_trade_analysis[[#This Row],[Departure_Date]]))</f>
        <v>2025</v>
      </c>
      <c r="J688" t="str">
        <f>"Q"&amp;ROUNDUP(MONTH(vw_maritime_trade_analysis[[#This Row],[Departure_Date]])/3,0)</f>
        <v>Q4</v>
      </c>
      <c r="K688" t="str">
        <f>TEXT(vw_maritime_trade_analysis[[#This Row],[Departure_Date]],"mmmm")</f>
        <v>December</v>
      </c>
      <c r="L688">
        <v>11314280</v>
      </c>
      <c r="M688">
        <v>328383.21875</v>
      </c>
      <c r="N688">
        <v>156051.375</v>
      </c>
      <c r="O688">
        <v>39260.55078125</v>
      </c>
      <c r="P688">
        <v>5298.740234375</v>
      </c>
      <c r="Q688">
        <v>3645027.5</v>
      </c>
      <c r="R688">
        <f t="shared" si="10"/>
        <v>0.32216168417256774</v>
      </c>
    </row>
    <row r="689" spans="1:18" x14ac:dyDescent="0.25">
      <c r="A689" t="s">
        <v>1383</v>
      </c>
      <c r="B689" t="s">
        <v>49</v>
      </c>
      <c r="C689" t="s">
        <v>134</v>
      </c>
      <c r="D689" t="s">
        <v>135</v>
      </c>
      <c r="E689" t="s">
        <v>121</v>
      </c>
      <c r="F689" t="s">
        <v>82</v>
      </c>
      <c r="G689" s="1">
        <v>45284</v>
      </c>
      <c r="H689" s="1">
        <v>45310</v>
      </c>
      <c r="I689">
        <f>YEAR((vw_maritime_trade_analysis[[#This Row],[Departure_Date]]))</f>
        <v>2023</v>
      </c>
      <c r="J689" t="str">
        <f>"Q"&amp;ROUNDUP(MONTH(vw_maritime_trade_analysis[[#This Row],[Departure_Date]])/3,0)</f>
        <v>Q4</v>
      </c>
      <c r="K689" t="str">
        <f>TEXT(vw_maritime_trade_analysis[[#This Row],[Departure_Date]],"mmmm")</f>
        <v>December</v>
      </c>
      <c r="L689">
        <v>4521812</v>
      </c>
      <c r="M689">
        <v>665639.3125</v>
      </c>
      <c r="N689">
        <v>161082.953125</v>
      </c>
      <c r="O689">
        <v>5335.740234375</v>
      </c>
      <c r="P689">
        <v>8023.5498046875</v>
      </c>
      <c r="Q689">
        <v>1170875.375</v>
      </c>
      <c r="R689">
        <f t="shared" si="10"/>
        <v>0.25893941963973732</v>
      </c>
    </row>
    <row r="690" spans="1:18" x14ac:dyDescent="0.25">
      <c r="A690" t="s">
        <v>1385</v>
      </c>
      <c r="B690" t="s">
        <v>65</v>
      </c>
      <c r="C690" t="s">
        <v>50</v>
      </c>
      <c r="D690" t="s">
        <v>51</v>
      </c>
      <c r="E690" t="s">
        <v>184</v>
      </c>
      <c r="F690" t="s">
        <v>204</v>
      </c>
      <c r="G690" s="1">
        <v>45688</v>
      </c>
      <c r="H690" s="1">
        <v>45705</v>
      </c>
      <c r="I690">
        <f>YEAR((vw_maritime_trade_analysis[[#This Row],[Departure_Date]]))</f>
        <v>2025</v>
      </c>
      <c r="J690" t="str">
        <f>"Q"&amp;ROUNDUP(MONTH(vw_maritime_trade_analysis[[#This Row],[Departure_Date]])/3,0)</f>
        <v>Q1</v>
      </c>
      <c r="K690" t="str">
        <f>TEXT(vw_maritime_trade_analysis[[#This Row],[Departure_Date]],"mmmm")</f>
        <v>January</v>
      </c>
      <c r="L690">
        <v>10135432</v>
      </c>
      <c r="M690">
        <v>208856.375</v>
      </c>
      <c r="N690">
        <v>20830.189453125</v>
      </c>
      <c r="O690">
        <v>25338.580078125</v>
      </c>
      <c r="P690">
        <v>0</v>
      </c>
      <c r="Q690">
        <v>3988351</v>
      </c>
      <c r="R690">
        <f t="shared" si="10"/>
        <v>0.39350577262024944</v>
      </c>
    </row>
    <row r="691" spans="1:18" x14ac:dyDescent="0.25">
      <c r="A691" t="s">
        <v>1386</v>
      </c>
      <c r="B691" t="s">
        <v>65</v>
      </c>
      <c r="C691" t="s">
        <v>66</v>
      </c>
      <c r="D691" t="s">
        <v>245</v>
      </c>
      <c r="E691" t="s">
        <v>56</v>
      </c>
      <c r="F691" t="s">
        <v>108</v>
      </c>
      <c r="G691" s="1">
        <v>45404</v>
      </c>
      <c r="H691" s="1">
        <v>45426</v>
      </c>
      <c r="I691">
        <f>YEAR((vw_maritime_trade_analysis[[#This Row],[Departure_Date]]))</f>
        <v>2024</v>
      </c>
      <c r="J691" t="str">
        <f>"Q"&amp;ROUNDUP(MONTH(vw_maritime_trade_analysis[[#This Row],[Departure_Date]])/3,0)</f>
        <v>Q2</v>
      </c>
      <c r="K691" t="str">
        <f>TEXT(vw_maritime_trade_analysis[[#This Row],[Departure_Date]],"mmmm")</f>
        <v>April</v>
      </c>
      <c r="L691">
        <v>8111443</v>
      </c>
      <c r="M691">
        <v>273886.6875</v>
      </c>
      <c r="N691">
        <v>114542.671875</v>
      </c>
      <c r="O691">
        <v>6732.5</v>
      </c>
      <c r="P691">
        <v>0</v>
      </c>
      <c r="Q691">
        <v>663988.875</v>
      </c>
      <c r="R691">
        <f t="shared" si="10"/>
        <v>8.1858292661367404E-2</v>
      </c>
    </row>
    <row r="692" spans="1:18" x14ac:dyDescent="0.25">
      <c r="A692" t="s">
        <v>1388</v>
      </c>
      <c r="B692" t="s">
        <v>65</v>
      </c>
      <c r="C692" t="s">
        <v>50</v>
      </c>
      <c r="D692" t="s">
        <v>223</v>
      </c>
      <c r="E692" t="s">
        <v>56</v>
      </c>
      <c r="F692" t="s">
        <v>131</v>
      </c>
      <c r="G692" s="1">
        <v>45628</v>
      </c>
      <c r="H692" s="1">
        <v>45640</v>
      </c>
      <c r="I692">
        <f>YEAR((vw_maritime_trade_analysis[[#This Row],[Departure_Date]]))</f>
        <v>2024</v>
      </c>
      <c r="J692" t="str">
        <f>"Q"&amp;ROUNDUP(MONTH(vw_maritime_trade_analysis[[#This Row],[Departure_Date]])/3,0)</f>
        <v>Q4</v>
      </c>
      <c r="K692" t="str">
        <f>TEXT(vw_maritime_trade_analysis[[#This Row],[Departure_Date]],"mmmm")</f>
        <v>December</v>
      </c>
      <c r="L692">
        <v>31378224</v>
      </c>
      <c r="M692">
        <v>371846.96875</v>
      </c>
      <c r="N692">
        <v>69277.09375</v>
      </c>
      <c r="O692">
        <v>96017.359375</v>
      </c>
      <c r="P692">
        <v>7799.3798828125</v>
      </c>
      <c r="Q692">
        <v>2337193.5</v>
      </c>
      <c r="R692">
        <f t="shared" si="10"/>
        <v>7.4484569298759545E-2</v>
      </c>
    </row>
    <row r="693" spans="1:18" x14ac:dyDescent="0.25">
      <c r="A693" t="s">
        <v>1389</v>
      </c>
      <c r="B693" t="s">
        <v>49</v>
      </c>
      <c r="C693" t="s">
        <v>50</v>
      </c>
      <c r="D693" t="s">
        <v>223</v>
      </c>
      <c r="E693" t="s">
        <v>71</v>
      </c>
      <c r="F693" t="s">
        <v>82</v>
      </c>
      <c r="G693" s="1">
        <v>46034</v>
      </c>
      <c r="H693" s="1">
        <v>46045</v>
      </c>
      <c r="I693">
        <f>YEAR((vw_maritime_trade_analysis[[#This Row],[Departure_Date]]))</f>
        <v>2026</v>
      </c>
      <c r="J693" t="str">
        <f>"Q"&amp;ROUNDUP(MONTH(vw_maritime_trade_analysis[[#This Row],[Departure_Date]])/3,0)</f>
        <v>Q1</v>
      </c>
      <c r="K693" t="str">
        <f>TEXT(vw_maritime_trade_analysis[[#This Row],[Departure_Date]],"mmmm")</f>
        <v>January</v>
      </c>
      <c r="L693">
        <v>132042872</v>
      </c>
      <c r="M693">
        <v>199314.265625</v>
      </c>
      <c r="N693">
        <v>103556.359375</v>
      </c>
      <c r="O693">
        <v>353874.875</v>
      </c>
      <c r="P693">
        <v>19311.939453125</v>
      </c>
      <c r="Q693">
        <v>3282204.25</v>
      </c>
      <c r="R693">
        <f t="shared" si="10"/>
        <v>2.4857110423953822E-2</v>
      </c>
    </row>
    <row r="694" spans="1:18" x14ac:dyDescent="0.25">
      <c r="A694" t="s">
        <v>1390</v>
      </c>
      <c r="B694" t="s">
        <v>49</v>
      </c>
      <c r="C694" t="s">
        <v>50</v>
      </c>
      <c r="D694" t="s">
        <v>120</v>
      </c>
      <c r="E694" t="s">
        <v>93</v>
      </c>
      <c r="F694" t="s">
        <v>226</v>
      </c>
      <c r="G694" s="1">
        <v>45601</v>
      </c>
      <c r="H694" s="1">
        <v>45621</v>
      </c>
      <c r="I694">
        <f>YEAR((vw_maritime_trade_analysis[[#This Row],[Departure_Date]]))</f>
        <v>2024</v>
      </c>
      <c r="J694" t="str">
        <f>"Q"&amp;ROUNDUP(MONTH(vw_maritime_trade_analysis[[#This Row],[Departure_Date]])/3,0)</f>
        <v>Q4</v>
      </c>
      <c r="K694" t="str">
        <f>TEXT(vw_maritime_trade_analysis[[#This Row],[Departure_Date]],"mmmm")</f>
        <v>November</v>
      </c>
      <c r="L694">
        <v>26951054</v>
      </c>
      <c r="M694">
        <v>335152.8125</v>
      </c>
      <c r="N694">
        <v>147395.1875</v>
      </c>
      <c r="O694">
        <v>14014.5498046875</v>
      </c>
      <c r="P694">
        <v>0</v>
      </c>
      <c r="Q694">
        <v>1781215</v>
      </c>
      <c r="R694">
        <f t="shared" si="10"/>
        <v>6.6090736191616109E-2</v>
      </c>
    </row>
    <row r="695" spans="1:18" x14ac:dyDescent="0.25">
      <c r="A695" t="s">
        <v>1392</v>
      </c>
      <c r="B695" t="s">
        <v>65</v>
      </c>
      <c r="C695" t="s">
        <v>78</v>
      </c>
      <c r="D695" t="s">
        <v>79</v>
      </c>
      <c r="E695" t="s">
        <v>226</v>
      </c>
      <c r="F695" t="s">
        <v>257</v>
      </c>
      <c r="G695" s="1">
        <v>45931</v>
      </c>
      <c r="H695" s="1">
        <v>45959</v>
      </c>
      <c r="I695">
        <f>YEAR((vw_maritime_trade_analysis[[#This Row],[Departure_Date]]))</f>
        <v>2025</v>
      </c>
      <c r="J695" t="str">
        <f>"Q"&amp;ROUNDUP(MONTH(vw_maritime_trade_analysis[[#This Row],[Departure_Date]])/3,0)</f>
        <v>Q4</v>
      </c>
      <c r="K695" t="str">
        <f>TEXT(vw_maritime_trade_analysis[[#This Row],[Departure_Date]],"mmmm")</f>
        <v>October</v>
      </c>
      <c r="L695">
        <v>37067416</v>
      </c>
      <c r="M695">
        <v>388222.53125</v>
      </c>
      <c r="N695">
        <v>89715.7421875</v>
      </c>
      <c r="O695">
        <v>92297.859375</v>
      </c>
      <c r="P695">
        <v>0</v>
      </c>
      <c r="Q695">
        <v>1620415.625</v>
      </c>
      <c r="R695">
        <f t="shared" si="10"/>
        <v>4.3715365133625714E-2</v>
      </c>
    </row>
    <row r="696" spans="1:18" x14ac:dyDescent="0.25">
      <c r="A696" t="s">
        <v>1394</v>
      </c>
      <c r="B696" t="s">
        <v>49</v>
      </c>
      <c r="C696" t="s">
        <v>50</v>
      </c>
      <c r="D696" t="s">
        <v>51</v>
      </c>
      <c r="E696" t="s">
        <v>201</v>
      </c>
      <c r="F696" t="s">
        <v>70</v>
      </c>
      <c r="G696" s="1">
        <v>45371</v>
      </c>
      <c r="H696" s="1">
        <v>45383</v>
      </c>
      <c r="I696">
        <f>YEAR((vw_maritime_trade_analysis[[#This Row],[Departure_Date]]))</f>
        <v>2024</v>
      </c>
      <c r="J696" t="str">
        <f>"Q"&amp;ROUNDUP(MONTH(vw_maritime_trade_analysis[[#This Row],[Departure_Date]])/3,0)</f>
        <v>Q1</v>
      </c>
      <c r="K696" t="str">
        <f>TEXT(vw_maritime_trade_analysis[[#This Row],[Departure_Date]],"mmmm")</f>
        <v>March</v>
      </c>
      <c r="L696">
        <v>11883063</v>
      </c>
      <c r="M696">
        <v>196200.046875</v>
      </c>
      <c r="N696">
        <v>239250.734375</v>
      </c>
      <c r="O696">
        <v>33747.8984375</v>
      </c>
      <c r="P696">
        <v>11800.8095703125</v>
      </c>
      <c r="Q696">
        <v>3066192.75</v>
      </c>
      <c r="R696">
        <f t="shared" si="10"/>
        <v>0.25803050526619276</v>
      </c>
    </row>
    <row r="697" spans="1:18" x14ac:dyDescent="0.25">
      <c r="A697" t="s">
        <v>1396</v>
      </c>
      <c r="B697" t="s">
        <v>65</v>
      </c>
      <c r="C697" t="s">
        <v>50</v>
      </c>
      <c r="D697" t="s">
        <v>423</v>
      </c>
      <c r="E697" t="s">
        <v>56</v>
      </c>
      <c r="F697" t="s">
        <v>150</v>
      </c>
      <c r="G697" s="1">
        <v>45840</v>
      </c>
      <c r="H697" s="1">
        <v>45851</v>
      </c>
      <c r="I697">
        <f>YEAR((vw_maritime_trade_analysis[[#This Row],[Departure_Date]]))</f>
        <v>2025</v>
      </c>
      <c r="J697" t="str">
        <f>"Q"&amp;ROUNDUP(MONTH(vw_maritime_trade_analysis[[#This Row],[Departure_Date]])/3,0)</f>
        <v>Q3</v>
      </c>
      <c r="K697" t="str">
        <f>TEXT(vw_maritime_trade_analysis[[#This Row],[Departure_Date]],"mmmm")</f>
        <v>July</v>
      </c>
      <c r="L697">
        <v>51420796</v>
      </c>
      <c r="M697">
        <v>356324.25</v>
      </c>
      <c r="N697">
        <v>25973.990234375</v>
      </c>
      <c r="O697">
        <v>154262.375</v>
      </c>
      <c r="P697">
        <v>0</v>
      </c>
      <c r="Q697">
        <v>2986213.5</v>
      </c>
      <c r="R697">
        <f t="shared" si="10"/>
        <v>5.8074042649981533E-2</v>
      </c>
    </row>
    <row r="698" spans="1:18" x14ac:dyDescent="0.25">
      <c r="A698" t="s">
        <v>1397</v>
      </c>
      <c r="B698" t="s">
        <v>65</v>
      </c>
      <c r="C698" t="s">
        <v>50</v>
      </c>
      <c r="D698" t="s">
        <v>139</v>
      </c>
      <c r="E698" t="s">
        <v>82</v>
      </c>
      <c r="F698" t="s">
        <v>131</v>
      </c>
      <c r="G698" s="1">
        <v>45437</v>
      </c>
      <c r="H698" s="1">
        <v>45453</v>
      </c>
      <c r="I698">
        <f>YEAR((vw_maritime_trade_analysis[[#This Row],[Departure_Date]]))</f>
        <v>2024</v>
      </c>
      <c r="J698" t="str">
        <f>"Q"&amp;ROUNDUP(MONTH(vw_maritime_trade_analysis[[#This Row],[Departure_Date]])/3,0)</f>
        <v>Q2</v>
      </c>
      <c r="K698" t="str">
        <f>TEXT(vw_maritime_trade_analysis[[#This Row],[Departure_Date]],"mmmm")</f>
        <v>May</v>
      </c>
      <c r="L698">
        <v>15935993</v>
      </c>
      <c r="M698">
        <v>401673.90625</v>
      </c>
      <c r="N698">
        <v>216907.8125</v>
      </c>
      <c r="O698">
        <v>14820.4697265625</v>
      </c>
      <c r="P698">
        <v>0</v>
      </c>
      <c r="Q698">
        <v>1474071.75</v>
      </c>
      <c r="R698">
        <f t="shared" si="10"/>
        <v>9.2499522935282408E-2</v>
      </c>
    </row>
    <row r="699" spans="1:18" x14ac:dyDescent="0.25">
      <c r="A699" t="s">
        <v>1398</v>
      </c>
      <c r="B699" t="s">
        <v>65</v>
      </c>
      <c r="C699" t="s">
        <v>50</v>
      </c>
      <c r="D699" t="s">
        <v>145</v>
      </c>
      <c r="E699" t="s">
        <v>92</v>
      </c>
      <c r="F699" t="s">
        <v>108</v>
      </c>
      <c r="G699" s="1">
        <v>44296</v>
      </c>
      <c r="H699" s="1">
        <v>44312</v>
      </c>
      <c r="I699">
        <f>YEAR((vw_maritime_trade_analysis[[#This Row],[Departure_Date]]))</f>
        <v>2021</v>
      </c>
      <c r="J699" t="str">
        <f>"Q"&amp;ROUNDUP(MONTH(vw_maritime_trade_analysis[[#This Row],[Departure_Date]])/3,0)</f>
        <v>Q2</v>
      </c>
      <c r="K699" t="str">
        <f>TEXT(vw_maritime_trade_analysis[[#This Row],[Departure_Date]],"mmmm")</f>
        <v>April</v>
      </c>
      <c r="L699">
        <v>50492092</v>
      </c>
      <c r="M699">
        <v>254205.875</v>
      </c>
      <c r="N699">
        <v>46346.328125</v>
      </c>
      <c r="O699">
        <v>140368.015625</v>
      </c>
      <c r="P699">
        <v>0</v>
      </c>
      <c r="Q699">
        <v>2004730.5</v>
      </c>
      <c r="R699">
        <f t="shared" si="10"/>
        <v>3.9703851050576396E-2</v>
      </c>
    </row>
    <row r="700" spans="1:18" x14ac:dyDescent="0.25">
      <c r="A700" t="s">
        <v>1399</v>
      </c>
      <c r="B700" t="s">
        <v>65</v>
      </c>
      <c r="C700" t="s">
        <v>66</v>
      </c>
      <c r="D700" t="s">
        <v>245</v>
      </c>
      <c r="E700" t="s">
        <v>92</v>
      </c>
      <c r="F700" t="s">
        <v>204</v>
      </c>
      <c r="G700" s="1">
        <v>45131</v>
      </c>
      <c r="H700" s="1">
        <v>45151</v>
      </c>
      <c r="I700">
        <f>YEAR((vw_maritime_trade_analysis[[#This Row],[Departure_Date]]))</f>
        <v>2023</v>
      </c>
      <c r="J700" t="str">
        <f>"Q"&amp;ROUNDUP(MONTH(vw_maritime_trade_analysis[[#This Row],[Departure_Date]])/3,0)</f>
        <v>Q3</v>
      </c>
      <c r="K700" t="str">
        <f>TEXT(vw_maritime_trade_analysis[[#This Row],[Departure_Date]],"mmmm")</f>
        <v>July</v>
      </c>
      <c r="L700">
        <v>4581850.5</v>
      </c>
      <c r="M700">
        <v>535431.9375</v>
      </c>
      <c r="N700">
        <v>234246.203125</v>
      </c>
      <c r="O700">
        <v>5040.0400390625</v>
      </c>
      <c r="P700">
        <v>31508.8203125</v>
      </c>
      <c r="Q700">
        <v>1137187.25</v>
      </c>
      <c r="R700">
        <f t="shared" si="10"/>
        <v>0.24819387930706163</v>
      </c>
    </row>
    <row r="701" spans="1:18" x14ac:dyDescent="0.25">
      <c r="A701" t="s">
        <v>1400</v>
      </c>
      <c r="B701" t="s">
        <v>49</v>
      </c>
      <c r="C701" t="s">
        <v>66</v>
      </c>
      <c r="D701" t="s">
        <v>67</v>
      </c>
      <c r="E701" t="s">
        <v>201</v>
      </c>
      <c r="F701" t="s">
        <v>226</v>
      </c>
      <c r="G701" s="1">
        <v>44513</v>
      </c>
      <c r="H701" s="1">
        <v>44542</v>
      </c>
      <c r="I701">
        <f>YEAR((vw_maritime_trade_analysis[[#This Row],[Departure_Date]]))</f>
        <v>2021</v>
      </c>
      <c r="J701" t="str">
        <f>"Q"&amp;ROUNDUP(MONTH(vw_maritime_trade_analysis[[#This Row],[Departure_Date]])/3,0)</f>
        <v>Q4</v>
      </c>
      <c r="K701" t="str">
        <f>TEXT(vw_maritime_trade_analysis[[#This Row],[Departure_Date]],"mmmm")</f>
        <v>November</v>
      </c>
      <c r="L701">
        <v>52976812</v>
      </c>
      <c r="M701">
        <v>825750.9375</v>
      </c>
      <c r="N701">
        <v>207120.125</v>
      </c>
      <c r="O701">
        <v>151513.6875</v>
      </c>
      <c r="P701">
        <v>0</v>
      </c>
      <c r="Q701">
        <v>3175316.5</v>
      </c>
      <c r="R701">
        <f t="shared" si="10"/>
        <v>5.9937855452683715E-2</v>
      </c>
    </row>
    <row r="702" spans="1:18" x14ac:dyDescent="0.25">
      <c r="A702" t="s">
        <v>1401</v>
      </c>
      <c r="B702" t="s">
        <v>49</v>
      </c>
      <c r="C702" t="s">
        <v>78</v>
      </c>
      <c r="D702" t="s">
        <v>79</v>
      </c>
      <c r="E702" t="s">
        <v>201</v>
      </c>
      <c r="F702" t="s">
        <v>184</v>
      </c>
      <c r="G702" s="1">
        <v>44032</v>
      </c>
      <c r="H702" s="1">
        <v>44055</v>
      </c>
      <c r="I702">
        <f>YEAR((vw_maritime_trade_analysis[[#This Row],[Departure_Date]]))</f>
        <v>2020</v>
      </c>
      <c r="J702" t="str">
        <f>"Q"&amp;ROUNDUP(MONTH(vw_maritime_trade_analysis[[#This Row],[Departure_Date]])/3,0)</f>
        <v>Q3</v>
      </c>
      <c r="K702" t="str">
        <f>TEXT(vw_maritime_trade_analysis[[#This Row],[Departure_Date]],"mmmm")</f>
        <v>July</v>
      </c>
      <c r="L702">
        <v>16886238</v>
      </c>
      <c r="M702">
        <v>225085.6875</v>
      </c>
      <c r="N702">
        <v>222081.375</v>
      </c>
      <c r="O702">
        <v>29550.919921875</v>
      </c>
      <c r="P702">
        <v>55054.73046875</v>
      </c>
      <c r="Q702">
        <v>1702937</v>
      </c>
      <c r="R702">
        <f t="shared" si="10"/>
        <v>0.10084762514895265</v>
      </c>
    </row>
    <row r="703" spans="1:18" x14ac:dyDescent="0.25">
      <c r="A703" t="s">
        <v>1403</v>
      </c>
      <c r="B703" t="s">
        <v>49</v>
      </c>
      <c r="C703" t="s">
        <v>239</v>
      </c>
      <c r="D703" t="s">
        <v>240</v>
      </c>
      <c r="E703" t="s">
        <v>127</v>
      </c>
      <c r="F703" t="s">
        <v>226</v>
      </c>
      <c r="G703" s="1">
        <v>43978</v>
      </c>
      <c r="H703" s="1">
        <v>43985</v>
      </c>
      <c r="I703">
        <f>YEAR((vw_maritime_trade_analysis[[#This Row],[Departure_Date]]))</f>
        <v>2020</v>
      </c>
      <c r="J703" t="str">
        <f>"Q"&amp;ROUNDUP(MONTH(vw_maritime_trade_analysis[[#This Row],[Departure_Date]])/3,0)</f>
        <v>Q2</v>
      </c>
      <c r="K703" t="str">
        <f>TEXT(vw_maritime_trade_analysis[[#This Row],[Departure_Date]],"mmmm")</f>
        <v>May</v>
      </c>
      <c r="L703">
        <v>8845574</v>
      </c>
      <c r="M703">
        <v>57900.859375</v>
      </c>
      <c r="N703">
        <v>139608.171875</v>
      </c>
      <c r="O703">
        <v>7076.4599609375</v>
      </c>
      <c r="P703">
        <v>2701.030029296875</v>
      </c>
      <c r="Q703">
        <v>1105205.125</v>
      </c>
      <c r="R703">
        <f t="shared" si="10"/>
        <v>0.12494442135694077</v>
      </c>
    </row>
    <row r="704" spans="1:18" x14ac:dyDescent="0.25">
      <c r="A704" t="s">
        <v>1404</v>
      </c>
      <c r="B704" t="s">
        <v>65</v>
      </c>
      <c r="C704" t="s">
        <v>78</v>
      </c>
      <c r="D704" t="s">
        <v>177</v>
      </c>
      <c r="E704" t="s">
        <v>70</v>
      </c>
      <c r="F704" t="s">
        <v>154</v>
      </c>
      <c r="G704" s="1">
        <v>45472</v>
      </c>
      <c r="H704" s="1">
        <v>45483</v>
      </c>
      <c r="I704">
        <f>YEAR((vw_maritime_trade_analysis[[#This Row],[Departure_Date]]))</f>
        <v>2024</v>
      </c>
      <c r="J704" t="str">
        <f>"Q"&amp;ROUNDUP(MONTH(vw_maritime_trade_analysis[[#This Row],[Departure_Date]])/3,0)</f>
        <v>Q2</v>
      </c>
      <c r="K704" t="str">
        <f>TEXT(vw_maritime_trade_analysis[[#This Row],[Departure_Date]],"mmmm")</f>
        <v>June</v>
      </c>
      <c r="L704">
        <v>24815540</v>
      </c>
      <c r="M704">
        <v>376094.875</v>
      </c>
      <c r="N704">
        <v>207112.09375</v>
      </c>
      <c r="O704">
        <v>45412.44140625</v>
      </c>
      <c r="P704">
        <v>0</v>
      </c>
      <c r="Q704">
        <v>1886550</v>
      </c>
      <c r="R704">
        <f t="shared" si="10"/>
        <v>7.6022927568773435E-2</v>
      </c>
    </row>
    <row r="705" spans="1:18" x14ac:dyDescent="0.25">
      <c r="A705" t="s">
        <v>1406</v>
      </c>
      <c r="B705" t="s">
        <v>65</v>
      </c>
      <c r="C705" t="s">
        <v>50</v>
      </c>
      <c r="D705" t="s">
        <v>120</v>
      </c>
      <c r="E705" t="s">
        <v>92</v>
      </c>
      <c r="F705" t="s">
        <v>127</v>
      </c>
      <c r="G705" s="1">
        <v>45109</v>
      </c>
      <c r="H705" s="1">
        <v>45124</v>
      </c>
      <c r="I705">
        <f>YEAR((vw_maritime_trade_analysis[[#This Row],[Departure_Date]]))</f>
        <v>2023</v>
      </c>
      <c r="J705" t="str">
        <f>"Q"&amp;ROUNDUP(MONTH(vw_maritime_trade_analysis[[#This Row],[Departure_Date]])/3,0)</f>
        <v>Q3</v>
      </c>
      <c r="K705" t="str">
        <f>TEXT(vw_maritime_trade_analysis[[#This Row],[Departure_Date]],"mmmm")</f>
        <v>July</v>
      </c>
      <c r="L705">
        <v>41580436</v>
      </c>
      <c r="M705">
        <v>140599.65625</v>
      </c>
      <c r="N705">
        <v>161142.265625</v>
      </c>
      <c r="O705">
        <v>133889.015625</v>
      </c>
      <c r="P705">
        <v>50310.44140625</v>
      </c>
      <c r="Q705">
        <v>972257.75</v>
      </c>
      <c r="R705">
        <f t="shared" si="10"/>
        <v>2.3382577085050288E-2</v>
      </c>
    </row>
    <row r="706" spans="1:18" x14ac:dyDescent="0.25">
      <c r="A706" t="s">
        <v>1407</v>
      </c>
      <c r="B706" t="s">
        <v>49</v>
      </c>
      <c r="C706" t="s">
        <v>239</v>
      </c>
      <c r="D706" t="s">
        <v>265</v>
      </c>
      <c r="E706" t="s">
        <v>131</v>
      </c>
      <c r="F706" t="s">
        <v>100</v>
      </c>
      <c r="G706" s="1">
        <v>44971</v>
      </c>
      <c r="H706" s="1">
        <v>44993</v>
      </c>
      <c r="I706">
        <f>YEAR((vw_maritime_trade_analysis[[#This Row],[Departure_Date]]))</f>
        <v>2023</v>
      </c>
      <c r="J706" t="str">
        <f>"Q"&amp;ROUNDUP(MONTH(vw_maritime_trade_analysis[[#This Row],[Departure_Date]])/3,0)</f>
        <v>Q1</v>
      </c>
      <c r="K706" t="str">
        <f>TEXT(vw_maritime_trade_analysis[[#This Row],[Departure_Date]],"mmmm")</f>
        <v>February</v>
      </c>
      <c r="L706">
        <v>15215728</v>
      </c>
      <c r="M706">
        <v>461040.5</v>
      </c>
      <c r="N706">
        <v>46348.8203125</v>
      </c>
      <c r="O706">
        <v>15976.509765625</v>
      </c>
      <c r="P706">
        <v>0</v>
      </c>
      <c r="Q706">
        <v>1159603.875</v>
      </c>
      <c r="R706">
        <f t="shared" ref="R706:R769" si="11">Q706/L706</f>
        <v>7.6210870423025434E-2</v>
      </c>
    </row>
    <row r="707" spans="1:18" x14ac:dyDescent="0.25">
      <c r="A707" t="s">
        <v>1409</v>
      </c>
      <c r="B707" t="s">
        <v>65</v>
      </c>
      <c r="C707" t="s">
        <v>239</v>
      </c>
      <c r="D707" t="s">
        <v>240</v>
      </c>
      <c r="E707" t="s">
        <v>226</v>
      </c>
      <c r="F707" t="s">
        <v>131</v>
      </c>
      <c r="G707" s="1">
        <v>45783</v>
      </c>
      <c r="H707" s="1">
        <v>45808</v>
      </c>
      <c r="I707">
        <f>YEAR((vw_maritime_trade_analysis[[#This Row],[Departure_Date]]))</f>
        <v>2025</v>
      </c>
      <c r="J707" t="str">
        <f>"Q"&amp;ROUNDUP(MONTH(vw_maritime_trade_analysis[[#This Row],[Departure_Date]])/3,0)</f>
        <v>Q2</v>
      </c>
      <c r="K707" t="str">
        <f>TEXT(vw_maritime_trade_analysis[[#This Row],[Departure_Date]],"mmmm")</f>
        <v>May</v>
      </c>
      <c r="L707">
        <v>13424098</v>
      </c>
      <c r="M707">
        <v>525641.5625</v>
      </c>
      <c r="N707">
        <v>150538.796875</v>
      </c>
      <c r="O707">
        <v>44568.01171875</v>
      </c>
      <c r="P707">
        <v>18704.1796875</v>
      </c>
      <c r="Q707">
        <v>1747104.625</v>
      </c>
      <c r="R707">
        <f t="shared" si="11"/>
        <v>0.13014689143359948</v>
      </c>
    </row>
    <row r="708" spans="1:18" x14ac:dyDescent="0.25">
      <c r="A708" t="s">
        <v>1411</v>
      </c>
      <c r="B708" t="s">
        <v>49</v>
      </c>
      <c r="C708" t="s">
        <v>78</v>
      </c>
      <c r="D708" t="s">
        <v>158</v>
      </c>
      <c r="E708" t="s">
        <v>121</v>
      </c>
      <c r="F708" t="s">
        <v>70</v>
      </c>
      <c r="G708" s="1">
        <v>45852</v>
      </c>
      <c r="H708" s="1">
        <v>45867</v>
      </c>
      <c r="I708">
        <f>YEAR((vw_maritime_trade_analysis[[#This Row],[Departure_Date]]))</f>
        <v>2025</v>
      </c>
      <c r="J708" t="str">
        <f>"Q"&amp;ROUNDUP(MONTH(vw_maritime_trade_analysis[[#This Row],[Departure_Date]])/3,0)</f>
        <v>Q3</v>
      </c>
      <c r="K708" t="str">
        <f>TEXT(vw_maritime_trade_analysis[[#This Row],[Departure_Date]],"mmmm")</f>
        <v>July</v>
      </c>
      <c r="L708">
        <v>9020590</v>
      </c>
      <c r="M708">
        <v>404017.9375</v>
      </c>
      <c r="N708">
        <v>78622.4296875</v>
      </c>
      <c r="O708">
        <v>13621.08984375</v>
      </c>
      <c r="P708">
        <v>17204.740234375</v>
      </c>
      <c r="Q708">
        <v>1292376.875</v>
      </c>
      <c r="R708">
        <f t="shared" si="11"/>
        <v>0.14326966140795669</v>
      </c>
    </row>
    <row r="709" spans="1:18" x14ac:dyDescent="0.25">
      <c r="A709" t="s">
        <v>1412</v>
      </c>
      <c r="B709" t="s">
        <v>65</v>
      </c>
      <c r="C709" t="s">
        <v>66</v>
      </c>
      <c r="D709" t="s">
        <v>67</v>
      </c>
      <c r="E709" t="s">
        <v>82</v>
      </c>
      <c r="F709" t="s">
        <v>146</v>
      </c>
      <c r="G709" s="1">
        <v>44796</v>
      </c>
      <c r="H709" s="1">
        <v>44818</v>
      </c>
      <c r="I709">
        <f>YEAR((vw_maritime_trade_analysis[[#This Row],[Departure_Date]]))</f>
        <v>2022</v>
      </c>
      <c r="J709" t="str">
        <f>"Q"&amp;ROUNDUP(MONTH(vw_maritime_trade_analysis[[#This Row],[Departure_Date]])/3,0)</f>
        <v>Q3</v>
      </c>
      <c r="K709" t="str">
        <f>TEXT(vw_maritime_trade_analysis[[#This Row],[Departure_Date]],"mmmm")</f>
        <v>August</v>
      </c>
      <c r="L709">
        <v>43406096</v>
      </c>
      <c r="M709">
        <v>292845.78125</v>
      </c>
      <c r="N709">
        <v>48149.05078125</v>
      </c>
      <c r="O709">
        <v>95927.46875</v>
      </c>
      <c r="Q709">
        <v>3554516.5</v>
      </c>
      <c r="R709">
        <f t="shared" si="11"/>
        <v>8.1889799534148378E-2</v>
      </c>
    </row>
    <row r="710" spans="1:18" x14ac:dyDescent="0.25">
      <c r="A710" t="s">
        <v>1414</v>
      </c>
      <c r="B710" t="s">
        <v>49</v>
      </c>
      <c r="C710" t="s">
        <v>50</v>
      </c>
      <c r="D710" t="s">
        <v>145</v>
      </c>
      <c r="E710" t="s">
        <v>121</v>
      </c>
      <c r="F710" t="s">
        <v>82</v>
      </c>
      <c r="G710" s="1">
        <v>44296</v>
      </c>
      <c r="H710" s="1">
        <v>44302</v>
      </c>
      <c r="I710">
        <f>YEAR((vw_maritime_trade_analysis[[#This Row],[Departure_Date]]))</f>
        <v>2021</v>
      </c>
      <c r="J710" t="str">
        <f>"Q"&amp;ROUNDUP(MONTH(vw_maritime_trade_analysis[[#This Row],[Departure_Date]])/3,0)</f>
        <v>Q2</v>
      </c>
      <c r="K710" t="str">
        <f>TEXT(vw_maritime_trade_analysis[[#This Row],[Departure_Date]],"mmmm")</f>
        <v>April</v>
      </c>
      <c r="L710">
        <v>52839236</v>
      </c>
      <c r="M710">
        <v>108966.3828125</v>
      </c>
      <c r="N710">
        <v>226787.65625</v>
      </c>
      <c r="O710">
        <v>45441.73828125</v>
      </c>
      <c r="P710">
        <v>3098.8798828125</v>
      </c>
      <c r="Q710">
        <v>2301205.25</v>
      </c>
      <c r="R710">
        <f t="shared" si="11"/>
        <v>4.3551069701310598E-2</v>
      </c>
    </row>
    <row r="711" spans="1:18" x14ac:dyDescent="0.25">
      <c r="A711" t="s">
        <v>1415</v>
      </c>
      <c r="B711" t="s">
        <v>65</v>
      </c>
      <c r="C711" t="s">
        <v>66</v>
      </c>
      <c r="D711" t="s">
        <v>391</v>
      </c>
      <c r="E711" t="s">
        <v>56</v>
      </c>
      <c r="F711" t="s">
        <v>108</v>
      </c>
      <c r="G711" s="1">
        <v>45353</v>
      </c>
      <c r="H711" s="1">
        <v>45378</v>
      </c>
      <c r="I711">
        <f>YEAR((vw_maritime_trade_analysis[[#This Row],[Departure_Date]]))</f>
        <v>2024</v>
      </c>
      <c r="J711" t="str">
        <f>"Q"&amp;ROUNDUP(MONTH(vw_maritime_trade_analysis[[#This Row],[Departure_Date]])/3,0)</f>
        <v>Q1</v>
      </c>
      <c r="K711" t="str">
        <f>TEXT(vw_maritime_trade_analysis[[#This Row],[Departure_Date]],"mmmm")</f>
        <v>March</v>
      </c>
      <c r="L711">
        <v>42350900</v>
      </c>
      <c r="M711">
        <v>342858.5</v>
      </c>
      <c r="N711">
        <v>238996.71875</v>
      </c>
      <c r="O711">
        <v>130440.78125</v>
      </c>
      <c r="P711">
        <v>0</v>
      </c>
      <c r="Q711">
        <v>2518545.25</v>
      </c>
      <c r="R711">
        <f t="shared" si="11"/>
        <v>5.946851778828785E-2</v>
      </c>
    </row>
    <row r="712" spans="1:18" x14ac:dyDescent="0.25">
      <c r="A712" t="s">
        <v>1416</v>
      </c>
      <c r="B712" t="s">
        <v>65</v>
      </c>
      <c r="C712" t="s">
        <v>50</v>
      </c>
      <c r="D712" t="s">
        <v>51</v>
      </c>
      <c r="E712" t="s">
        <v>56</v>
      </c>
      <c r="F712" t="s">
        <v>108</v>
      </c>
      <c r="G712" s="1">
        <v>45132</v>
      </c>
      <c r="H712" s="1">
        <v>45150</v>
      </c>
      <c r="I712">
        <f>YEAR((vw_maritime_trade_analysis[[#This Row],[Departure_Date]]))</f>
        <v>2023</v>
      </c>
      <c r="J712" t="str">
        <f>"Q"&amp;ROUNDUP(MONTH(vw_maritime_trade_analysis[[#This Row],[Departure_Date]])/3,0)</f>
        <v>Q3</v>
      </c>
      <c r="K712" t="str">
        <f>TEXT(vw_maritime_trade_analysis[[#This Row],[Departure_Date]],"mmmm")</f>
        <v>July</v>
      </c>
      <c r="L712">
        <v>7932077</v>
      </c>
      <c r="M712">
        <v>578705.875</v>
      </c>
      <c r="N712">
        <v>204965.703125</v>
      </c>
      <c r="O712">
        <v>7535.47021484375</v>
      </c>
      <c r="P712">
        <v>0</v>
      </c>
      <c r="Q712">
        <v>2051142.25</v>
      </c>
      <c r="R712">
        <f t="shared" si="11"/>
        <v>0.25858829282670859</v>
      </c>
    </row>
    <row r="713" spans="1:18" x14ac:dyDescent="0.25">
      <c r="A713" t="s">
        <v>1418</v>
      </c>
      <c r="B713" t="s">
        <v>49</v>
      </c>
      <c r="C713" t="s">
        <v>66</v>
      </c>
      <c r="D713" t="s">
        <v>245</v>
      </c>
      <c r="E713" t="s">
        <v>83</v>
      </c>
      <c r="F713" t="s">
        <v>100</v>
      </c>
      <c r="G713" s="1">
        <v>45266</v>
      </c>
      <c r="H713" s="1">
        <v>45298</v>
      </c>
      <c r="I713">
        <f>YEAR((vw_maritime_trade_analysis[[#This Row],[Departure_Date]]))</f>
        <v>2023</v>
      </c>
      <c r="J713" t="str">
        <f>"Q"&amp;ROUNDUP(MONTH(vw_maritime_trade_analysis[[#This Row],[Departure_Date]])/3,0)</f>
        <v>Q4</v>
      </c>
      <c r="K713" t="str">
        <f>TEXT(vw_maritime_trade_analysis[[#This Row],[Departure_Date]],"mmmm")</f>
        <v>December</v>
      </c>
      <c r="L713">
        <v>6593500.5</v>
      </c>
      <c r="M713">
        <v>425774.625</v>
      </c>
      <c r="N713">
        <v>183049.8125</v>
      </c>
      <c r="O713">
        <v>12659.51953125</v>
      </c>
      <c r="P713">
        <v>12633.98046875</v>
      </c>
      <c r="Q713">
        <v>829793.125</v>
      </c>
      <c r="R713">
        <f t="shared" si="11"/>
        <v>0.1258501648706935</v>
      </c>
    </row>
    <row r="714" spans="1:18" x14ac:dyDescent="0.25">
      <c r="A714" t="s">
        <v>1419</v>
      </c>
      <c r="B714" t="s">
        <v>65</v>
      </c>
      <c r="C714" t="s">
        <v>66</v>
      </c>
      <c r="D714" t="s">
        <v>245</v>
      </c>
      <c r="E714" t="s">
        <v>100</v>
      </c>
      <c r="F714" t="s">
        <v>154</v>
      </c>
      <c r="G714" s="1">
        <v>46047</v>
      </c>
      <c r="H714" s="1">
        <v>46079</v>
      </c>
      <c r="I714">
        <f>YEAR((vw_maritime_trade_analysis[[#This Row],[Departure_Date]]))</f>
        <v>2026</v>
      </c>
      <c r="J714" t="str">
        <f>"Q"&amp;ROUNDUP(MONTH(vw_maritime_trade_analysis[[#This Row],[Departure_Date]])/3,0)</f>
        <v>Q1</v>
      </c>
      <c r="K714" t="str">
        <f>TEXT(vw_maritime_trade_analysis[[#This Row],[Departure_Date]],"mmmm")</f>
        <v>January</v>
      </c>
      <c r="L714">
        <v>10189671</v>
      </c>
      <c r="M714">
        <v>692709.625</v>
      </c>
      <c r="N714">
        <v>65541.796875</v>
      </c>
      <c r="O714">
        <v>10189.669921875</v>
      </c>
      <c r="P714">
        <v>0</v>
      </c>
      <c r="Q714">
        <v>1279606.375</v>
      </c>
      <c r="R714">
        <f t="shared" si="11"/>
        <v>0.12557877236664461</v>
      </c>
    </row>
    <row r="715" spans="1:18" x14ac:dyDescent="0.25">
      <c r="A715" t="s">
        <v>1421</v>
      </c>
      <c r="B715" t="s">
        <v>65</v>
      </c>
      <c r="C715" t="s">
        <v>50</v>
      </c>
      <c r="D715" t="s">
        <v>51</v>
      </c>
      <c r="E715" t="s">
        <v>100</v>
      </c>
      <c r="F715" t="s">
        <v>174</v>
      </c>
      <c r="G715" s="1">
        <v>44966</v>
      </c>
      <c r="H715" s="1">
        <v>44986</v>
      </c>
      <c r="I715">
        <f>YEAR((vw_maritime_trade_analysis[[#This Row],[Departure_Date]]))</f>
        <v>2023</v>
      </c>
      <c r="J715" t="str">
        <f>"Q"&amp;ROUNDUP(MONTH(vw_maritime_trade_analysis[[#This Row],[Departure_Date]])/3,0)</f>
        <v>Q1</v>
      </c>
      <c r="K715" t="str">
        <f>TEXT(vw_maritime_trade_analysis[[#This Row],[Departure_Date]],"mmmm")</f>
        <v>February</v>
      </c>
      <c r="L715">
        <v>18304168</v>
      </c>
      <c r="M715">
        <v>148543.015625</v>
      </c>
      <c r="N715">
        <v>199658.8125</v>
      </c>
      <c r="O715">
        <v>12812.919921875</v>
      </c>
      <c r="P715">
        <v>48363.26953125</v>
      </c>
      <c r="Q715">
        <v>2933193.75</v>
      </c>
      <c r="R715">
        <f t="shared" si="11"/>
        <v>0.16024731361731381</v>
      </c>
    </row>
    <row r="716" spans="1:18" x14ac:dyDescent="0.25">
      <c r="A716" t="s">
        <v>1422</v>
      </c>
      <c r="B716" t="s">
        <v>65</v>
      </c>
      <c r="C716" t="s">
        <v>50</v>
      </c>
      <c r="D716" t="s">
        <v>51</v>
      </c>
      <c r="E716" t="s">
        <v>70</v>
      </c>
      <c r="F716" t="s">
        <v>127</v>
      </c>
      <c r="G716" s="1">
        <v>45763</v>
      </c>
      <c r="H716" s="1">
        <v>45778</v>
      </c>
      <c r="I716">
        <f>YEAR((vw_maritime_trade_analysis[[#This Row],[Departure_Date]]))</f>
        <v>2025</v>
      </c>
      <c r="J716" t="str">
        <f>"Q"&amp;ROUNDUP(MONTH(vw_maritime_trade_analysis[[#This Row],[Departure_Date]])/3,0)</f>
        <v>Q2</v>
      </c>
      <c r="K716" t="str">
        <f>TEXT(vw_maritime_trade_analysis[[#This Row],[Departure_Date]],"mmmm")</f>
        <v>April</v>
      </c>
      <c r="L716">
        <v>7092232.5</v>
      </c>
      <c r="M716">
        <v>376067.625</v>
      </c>
      <c r="N716">
        <v>233302.484375</v>
      </c>
      <c r="O716">
        <v>12056.7998046875</v>
      </c>
      <c r="P716">
        <v>28697.779296875</v>
      </c>
      <c r="Q716">
        <v>2880047.75</v>
      </c>
      <c r="R716">
        <f t="shared" si="11"/>
        <v>0.40608479064948871</v>
      </c>
    </row>
    <row r="717" spans="1:18" x14ac:dyDescent="0.25">
      <c r="A717" t="s">
        <v>1423</v>
      </c>
      <c r="B717" t="s">
        <v>49</v>
      </c>
      <c r="C717" t="s">
        <v>50</v>
      </c>
      <c r="D717" t="s">
        <v>120</v>
      </c>
      <c r="E717" t="s">
        <v>121</v>
      </c>
      <c r="F717" t="s">
        <v>82</v>
      </c>
      <c r="G717" s="1">
        <v>44968</v>
      </c>
      <c r="H717" s="1">
        <v>44977</v>
      </c>
      <c r="I717">
        <f>YEAR((vw_maritime_trade_analysis[[#This Row],[Departure_Date]]))</f>
        <v>2023</v>
      </c>
      <c r="J717" t="str">
        <f>"Q"&amp;ROUNDUP(MONTH(vw_maritime_trade_analysis[[#This Row],[Departure_Date]])/3,0)</f>
        <v>Q1</v>
      </c>
      <c r="K717" t="str">
        <f>TEXT(vw_maritime_trade_analysis[[#This Row],[Departure_Date]],"mmmm")</f>
        <v>February</v>
      </c>
      <c r="L717">
        <v>20571892</v>
      </c>
      <c r="M717">
        <v>357586.4375</v>
      </c>
      <c r="N717">
        <v>109698.609375</v>
      </c>
      <c r="O717">
        <v>65212.8984375</v>
      </c>
      <c r="P717">
        <v>10135.7998046875</v>
      </c>
      <c r="Q717">
        <v>1644652.25</v>
      </c>
      <c r="R717">
        <f t="shared" si="11"/>
        <v>7.9946572245275252E-2</v>
      </c>
    </row>
    <row r="718" spans="1:18" x14ac:dyDescent="0.25">
      <c r="A718" t="s">
        <v>1425</v>
      </c>
      <c r="B718" t="s">
        <v>65</v>
      </c>
      <c r="C718" t="s">
        <v>50</v>
      </c>
      <c r="D718" t="s">
        <v>51</v>
      </c>
      <c r="E718" t="s">
        <v>92</v>
      </c>
      <c r="F718" t="s">
        <v>196</v>
      </c>
      <c r="G718" s="1">
        <v>46123</v>
      </c>
      <c r="H718" s="1">
        <v>46134</v>
      </c>
      <c r="I718">
        <f>YEAR((vw_maritime_trade_analysis[[#This Row],[Departure_Date]]))</f>
        <v>2026</v>
      </c>
      <c r="J718" t="str">
        <f>"Q"&amp;ROUNDUP(MONTH(vw_maritime_trade_analysis[[#This Row],[Departure_Date]])/3,0)</f>
        <v>Q2</v>
      </c>
      <c r="K718" t="str">
        <f>TEXT(vw_maritime_trade_analysis[[#This Row],[Departure_Date]],"mmmm")</f>
        <v>April</v>
      </c>
      <c r="L718">
        <v>19120986</v>
      </c>
      <c r="M718">
        <v>205505.78125</v>
      </c>
      <c r="N718">
        <v>162965.6875</v>
      </c>
      <c r="O718">
        <v>17782.51953125</v>
      </c>
      <c r="P718">
        <v>24631.83984375</v>
      </c>
      <c r="Q718">
        <v>3717754.75</v>
      </c>
      <c r="R718">
        <f t="shared" si="11"/>
        <v>0.19443321332906158</v>
      </c>
    </row>
    <row r="719" spans="1:18" x14ac:dyDescent="0.25">
      <c r="A719" t="s">
        <v>1427</v>
      </c>
      <c r="B719" t="s">
        <v>65</v>
      </c>
      <c r="C719" t="s">
        <v>78</v>
      </c>
      <c r="D719" t="s">
        <v>177</v>
      </c>
      <c r="E719" t="s">
        <v>82</v>
      </c>
      <c r="F719" t="s">
        <v>159</v>
      </c>
      <c r="G719" s="1">
        <v>44957</v>
      </c>
      <c r="H719" s="1">
        <v>44984</v>
      </c>
      <c r="I719">
        <f>YEAR((vw_maritime_trade_analysis[[#This Row],[Departure_Date]]))</f>
        <v>2023</v>
      </c>
      <c r="J719" t="str">
        <f>"Q"&amp;ROUNDUP(MONTH(vw_maritime_trade_analysis[[#This Row],[Departure_Date]])/3,0)</f>
        <v>Q1</v>
      </c>
      <c r="K719" t="str">
        <f>TEXT(vw_maritime_trade_analysis[[#This Row],[Departure_Date]],"mmmm")</f>
        <v>January</v>
      </c>
      <c r="L719">
        <v>20046734</v>
      </c>
      <c r="M719">
        <v>464786.28125</v>
      </c>
      <c r="N719">
        <v>66293.328125</v>
      </c>
      <c r="O719">
        <v>13631.7802734375</v>
      </c>
      <c r="P719">
        <v>18651.759765625</v>
      </c>
      <c r="Q719">
        <v>1479620.375</v>
      </c>
      <c r="R719">
        <f t="shared" si="11"/>
        <v>7.3808550310489482E-2</v>
      </c>
    </row>
    <row r="720" spans="1:18" x14ac:dyDescent="0.25">
      <c r="A720" t="s">
        <v>1428</v>
      </c>
      <c r="B720" t="s">
        <v>65</v>
      </c>
      <c r="C720" t="s">
        <v>50</v>
      </c>
      <c r="D720" t="s">
        <v>51</v>
      </c>
      <c r="E720" t="s">
        <v>128</v>
      </c>
      <c r="F720" t="s">
        <v>196</v>
      </c>
      <c r="G720" s="1">
        <v>45770</v>
      </c>
      <c r="H720" s="1">
        <v>45778</v>
      </c>
      <c r="I720">
        <f>YEAR((vw_maritime_trade_analysis[[#This Row],[Departure_Date]]))</f>
        <v>2025</v>
      </c>
      <c r="J720" t="str">
        <f>"Q"&amp;ROUNDUP(MONTH(vw_maritime_trade_analysis[[#This Row],[Departure_Date]])/3,0)</f>
        <v>Q2</v>
      </c>
      <c r="K720" t="str">
        <f>TEXT(vw_maritime_trade_analysis[[#This Row],[Departure_Date]],"mmmm")</f>
        <v>April</v>
      </c>
      <c r="L720">
        <v>17007728</v>
      </c>
      <c r="M720">
        <v>236090.296875</v>
      </c>
      <c r="N720">
        <v>76364.8828125</v>
      </c>
      <c r="O720">
        <v>26191.900390625</v>
      </c>
      <c r="P720">
        <v>0</v>
      </c>
      <c r="Q720">
        <v>4831943</v>
      </c>
      <c r="R720">
        <f t="shared" si="11"/>
        <v>0.28410279138989053</v>
      </c>
    </row>
    <row r="721" spans="1:18" x14ac:dyDescent="0.25">
      <c r="A721" t="s">
        <v>1430</v>
      </c>
      <c r="B721" t="s">
        <v>65</v>
      </c>
      <c r="C721" t="s">
        <v>66</v>
      </c>
      <c r="D721" t="s">
        <v>248</v>
      </c>
      <c r="E721" t="s">
        <v>100</v>
      </c>
      <c r="F721" t="s">
        <v>230</v>
      </c>
      <c r="G721" s="1">
        <v>46059</v>
      </c>
      <c r="H721" s="1">
        <v>46079</v>
      </c>
      <c r="I721">
        <f>YEAR((vw_maritime_trade_analysis[[#This Row],[Departure_Date]]))</f>
        <v>2026</v>
      </c>
      <c r="J721" t="str">
        <f>"Q"&amp;ROUNDUP(MONTH(vw_maritime_trade_analysis[[#This Row],[Departure_Date]])/3,0)</f>
        <v>Q1</v>
      </c>
      <c r="K721" t="str">
        <f>TEXT(vw_maritime_trade_analysis[[#This Row],[Departure_Date]],"mmmm")</f>
        <v>February</v>
      </c>
      <c r="L721">
        <v>82679656</v>
      </c>
      <c r="M721">
        <v>276186.84375</v>
      </c>
      <c r="N721">
        <v>42603.58984375</v>
      </c>
      <c r="O721">
        <v>104176.3671875</v>
      </c>
      <c r="P721">
        <v>0</v>
      </c>
      <c r="Q721">
        <v>3764140.5</v>
      </c>
      <c r="R721">
        <f t="shared" si="11"/>
        <v>4.5526804078623646E-2</v>
      </c>
    </row>
    <row r="722" spans="1:18" x14ac:dyDescent="0.25">
      <c r="A722" t="s">
        <v>1431</v>
      </c>
      <c r="B722" t="s">
        <v>65</v>
      </c>
      <c r="C722" t="s">
        <v>50</v>
      </c>
      <c r="D722" t="s">
        <v>223</v>
      </c>
      <c r="E722" t="s">
        <v>100</v>
      </c>
      <c r="F722" t="s">
        <v>127</v>
      </c>
      <c r="G722" s="1">
        <v>44082</v>
      </c>
      <c r="H722" s="1">
        <v>44089</v>
      </c>
      <c r="I722">
        <f>YEAR((vw_maritime_trade_analysis[[#This Row],[Departure_Date]]))</f>
        <v>2020</v>
      </c>
      <c r="J722" t="str">
        <f>"Q"&amp;ROUNDUP(MONTH(vw_maritime_trade_analysis[[#This Row],[Departure_Date]])/3,0)</f>
        <v>Q3</v>
      </c>
      <c r="K722" t="str">
        <f>TEXT(vw_maritime_trade_analysis[[#This Row],[Departure_Date]],"mmmm")</f>
        <v>September</v>
      </c>
      <c r="L722">
        <v>72804512</v>
      </c>
      <c r="M722">
        <v>181405.953125</v>
      </c>
      <c r="N722">
        <v>60244.53125</v>
      </c>
      <c r="O722">
        <v>191475.875</v>
      </c>
      <c r="P722">
        <v>0</v>
      </c>
      <c r="Q722">
        <v>3200180</v>
      </c>
      <c r="R722">
        <f t="shared" si="11"/>
        <v>4.3955792190462042E-2</v>
      </c>
    </row>
    <row r="723" spans="1:18" x14ac:dyDescent="0.25">
      <c r="A723" t="s">
        <v>1432</v>
      </c>
      <c r="B723" t="s">
        <v>65</v>
      </c>
      <c r="C723" t="s">
        <v>50</v>
      </c>
      <c r="D723" t="s">
        <v>51</v>
      </c>
      <c r="E723" t="s">
        <v>184</v>
      </c>
      <c r="F723" t="s">
        <v>204</v>
      </c>
      <c r="G723" s="1">
        <v>45267</v>
      </c>
      <c r="H723" s="1">
        <v>45275</v>
      </c>
      <c r="I723">
        <f>YEAR((vw_maritime_trade_analysis[[#This Row],[Departure_Date]]))</f>
        <v>2023</v>
      </c>
      <c r="J723" t="str">
        <f>"Q"&amp;ROUNDUP(MONTH(vw_maritime_trade_analysis[[#This Row],[Departure_Date]])/3,0)</f>
        <v>Q4</v>
      </c>
      <c r="K723" t="str">
        <f>TEXT(vw_maritime_trade_analysis[[#This Row],[Departure_Date]],"mmmm")</f>
        <v>December</v>
      </c>
      <c r="L723">
        <v>13940828</v>
      </c>
      <c r="M723">
        <v>155214.1875</v>
      </c>
      <c r="N723">
        <v>246460.40625</v>
      </c>
      <c r="O723">
        <v>29275.740234375</v>
      </c>
      <c r="P723">
        <v>32977.33984375</v>
      </c>
      <c r="Q723">
        <v>3701922.5</v>
      </c>
      <c r="R723">
        <f t="shared" si="11"/>
        <v>0.26554538223984975</v>
      </c>
    </row>
    <row r="724" spans="1:18" x14ac:dyDescent="0.25">
      <c r="A724" t="s">
        <v>1434</v>
      </c>
      <c r="B724" t="s">
        <v>49</v>
      </c>
      <c r="C724" t="s">
        <v>78</v>
      </c>
      <c r="D724" t="s">
        <v>315</v>
      </c>
      <c r="E724" t="s">
        <v>196</v>
      </c>
      <c r="F724" t="s">
        <v>82</v>
      </c>
      <c r="G724" s="1">
        <v>43873</v>
      </c>
      <c r="H724" s="1">
        <v>43886</v>
      </c>
      <c r="I724">
        <f>YEAR((vw_maritime_trade_analysis[[#This Row],[Departure_Date]]))</f>
        <v>2020</v>
      </c>
      <c r="J724" t="str">
        <f>"Q"&amp;ROUNDUP(MONTH(vw_maritime_trade_analysis[[#This Row],[Departure_Date]])/3,0)</f>
        <v>Q1</v>
      </c>
      <c r="K724" t="str">
        <f>TEXT(vw_maritime_trade_analysis[[#This Row],[Departure_Date]],"mmmm")</f>
        <v>February</v>
      </c>
      <c r="L724">
        <v>51399704</v>
      </c>
      <c r="M724">
        <v>72964.7109375</v>
      </c>
      <c r="N724">
        <v>228783.796875</v>
      </c>
      <c r="O724">
        <v>33923.80078125</v>
      </c>
      <c r="P724">
        <v>37463.26953125</v>
      </c>
      <c r="Q724">
        <v>1557483.25</v>
      </c>
      <c r="R724">
        <f t="shared" si="11"/>
        <v>3.0301405043110755E-2</v>
      </c>
    </row>
    <row r="725" spans="1:18" x14ac:dyDescent="0.25">
      <c r="A725" t="s">
        <v>1436</v>
      </c>
      <c r="B725" t="s">
        <v>65</v>
      </c>
      <c r="C725" t="s">
        <v>50</v>
      </c>
      <c r="D725" t="s">
        <v>183</v>
      </c>
      <c r="E725" t="s">
        <v>184</v>
      </c>
      <c r="F725" t="s">
        <v>121</v>
      </c>
      <c r="G725" s="1">
        <v>44973</v>
      </c>
      <c r="H725" s="1">
        <v>44982</v>
      </c>
      <c r="I725">
        <f>YEAR((vw_maritime_trade_analysis[[#This Row],[Departure_Date]]))</f>
        <v>2023</v>
      </c>
      <c r="J725" t="str">
        <f>"Q"&amp;ROUNDUP(MONTH(vw_maritime_trade_analysis[[#This Row],[Departure_Date]])/3,0)</f>
        <v>Q1</v>
      </c>
      <c r="K725" t="str">
        <f>TEXT(vw_maritime_trade_analysis[[#This Row],[Departure_Date]],"mmmm")</f>
        <v>February</v>
      </c>
      <c r="L725">
        <v>33250690</v>
      </c>
      <c r="M725">
        <v>261870</v>
      </c>
      <c r="N725">
        <v>86911.4296875</v>
      </c>
      <c r="O725">
        <v>87781.8203125</v>
      </c>
      <c r="P725">
        <v>6864.22021484375</v>
      </c>
      <c r="Q725">
        <v>1407437.625</v>
      </c>
      <c r="R725">
        <f t="shared" si="11"/>
        <v>4.2328072740746132E-2</v>
      </c>
    </row>
    <row r="726" spans="1:18" x14ac:dyDescent="0.25">
      <c r="A726" t="s">
        <v>1438</v>
      </c>
      <c r="B726" t="s">
        <v>65</v>
      </c>
      <c r="C726" t="s">
        <v>78</v>
      </c>
      <c r="D726" t="s">
        <v>79</v>
      </c>
      <c r="E726" t="s">
        <v>56</v>
      </c>
      <c r="F726" t="s">
        <v>150</v>
      </c>
      <c r="G726" s="1">
        <v>45973</v>
      </c>
      <c r="H726" s="1">
        <v>45994</v>
      </c>
      <c r="I726">
        <f>YEAR((vw_maritime_trade_analysis[[#This Row],[Departure_Date]]))</f>
        <v>2025</v>
      </c>
      <c r="J726" t="str">
        <f>"Q"&amp;ROUNDUP(MONTH(vw_maritime_trade_analysis[[#This Row],[Departure_Date]])/3,0)</f>
        <v>Q4</v>
      </c>
      <c r="K726" t="str">
        <f>TEXT(vw_maritime_trade_analysis[[#This Row],[Departure_Date]],"mmmm")</f>
        <v>November</v>
      </c>
      <c r="L726">
        <v>37340280</v>
      </c>
      <c r="M726">
        <v>859595.9375</v>
      </c>
      <c r="N726">
        <v>207279.8125</v>
      </c>
      <c r="O726">
        <v>59371.0390625</v>
      </c>
      <c r="P726">
        <v>9463.4404296875</v>
      </c>
      <c r="Q726">
        <v>2826398</v>
      </c>
      <c r="R726">
        <f t="shared" si="11"/>
        <v>7.5693004980144765E-2</v>
      </c>
    </row>
    <row r="727" spans="1:18" x14ac:dyDescent="0.25">
      <c r="A727" t="s">
        <v>1440</v>
      </c>
      <c r="B727" t="s">
        <v>49</v>
      </c>
      <c r="C727" t="s">
        <v>78</v>
      </c>
      <c r="D727" t="s">
        <v>79</v>
      </c>
      <c r="E727" t="s">
        <v>201</v>
      </c>
      <c r="F727" t="s">
        <v>82</v>
      </c>
      <c r="G727" s="1">
        <v>44694</v>
      </c>
      <c r="H727" s="1">
        <v>44709</v>
      </c>
      <c r="I727">
        <f>YEAR((vw_maritime_trade_analysis[[#This Row],[Departure_Date]]))</f>
        <v>2022</v>
      </c>
      <c r="J727" t="str">
        <f>"Q"&amp;ROUNDUP(MONTH(vw_maritime_trade_analysis[[#This Row],[Departure_Date]])/3,0)</f>
        <v>Q2</v>
      </c>
      <c r="K727" t="str">
        <f>TEXT(vw_maritime_trade_analysis[[#This Row],[Departure_Date]],"mmmm")</f>
        <v>May</v>
      </c>
      <c r="L727">
        <v>11510983</v>
      </c>
      <c r="M727">
        <v>321723.78125</v>
      </c>
      <c r="N727">
        <v>39753.46875</v>
      </c>
      <c r="O727">
        <v>25439.26953125</v>
      </c>
      <c r="P727">
        <v>0</v>
      </c>
      <c r="Q727">
        <v>1581292.625</v>
      </c>
      <c r="R727">
        <f t="shared" si="11"/>
        <v>0.13737250980216026</v>
      </c>
    </row>
    <row r="728" spans="1:18" x14ac:dyDescent="0.25">
      <c r="A728" t="s">
        <v>1442</v>
      </c>
      <c r="B728" t="s">
        <v>65</v>
      </c>
      <c r="C728" t="s">
        <v>239</v>
      </c>
      <c r="D728" t="s">
        <v>265</v>
      </c>
      <c r="E728" t="s">
        <v>184</v>
      </c>
      <c r="F728" t="s">
        <v>71</v>
      </c>
      <c r="G728" s="1">
        <v>44259</v>
      </c>
      <c r="H728" s="1">
        <v>44286</v>
      </c>
      <c r="I728">
        <f>YEAR((vw_maritime_trade_analysis[[#This Row],[Departure_Date]]))</f>
        <v>2021</v>
      </c>
      <c r="J728" t="str">
        <f>"Q"&amp;ROUNDUP(MONTH(vw_maritime_trade_analysis[[#This Row],[Departure_Date]])/3,0)</f>
        <v>Q1</v>
      </c>
      <c r="K728" t="str">
        <f>TEXT(vw_maritime_trade_analysis[[#This Row],[Departure_Date]],"mmmm")</f>
        <v>March</v>
      </c>
      <c r="L728">
        <v>14927452</v>
      </c>
      <c r="M728">
        <v>300409.78125</v>
      </c>
      <c r="N728">
        <v>207209.9375</v>
      </c>
      <c r="O728">
        <v>48663.48828125</v>
      </c>
      <c r="P728">
        <v>0</v>
      </c>
      <c r="Q728">
        <v>1682296.625</v>
      </c>
      <c r="R728">
        <f t="shared" si="11"/>
        <v>0.11269817682213951</v>
      </c>
    </row>
    <row r="729" spans="1:18" x14ac:dyDescent="0.25">
      <c r="A729" t="s">
        <v>1444</v>
      </c>
      <c r="B729" t="s">
        <v>49</v>
      </c>
      <c r="C729" t="s">
        <v>66</v>
      </c>
      <c r="D729" t="s">
        <v>67</v>
      </c>
      <c r="E729" t="s">
        <v>164</v>
      </c>
      <c r="F729" t="s">
        <v>92</v>
      </c>
      <c r="G729" s="1">
        <v>45700</v>
      </c>
      <c r="H729" s="1">
        <v>45725</v>
      </c>
      <c r="I729">
        <f>YEAR((vw_maritime_trade_analysis[[#This Row],[Departure_Date]]))</f>
        <v>2025</v>
      </c>
      <c r="J729" t="str">
        <f>"Q"&amp;ROUNDUP(MONTH(vw_maritime_trade_analysis[[#This Row],[Departure_Date]])/3,0)</f>
        <v>Q1</v>
      </c>
      <c r="K729" t="str">
        <f>TEXT(vw_maritime_trade_analysis[[#This Row],[Departure_Date]],"mmmm")</f>
        <v>February</v>
      </c>
      <c r="L729">
        <v>5518935</v>
      </c>
      <c r="M729">
        <v>467821.78125</v>
      </c>
      <c r="N729">
        <v>154508.359375</v>
      </c>
      <c r="O729">
        <v>7947.27001953125</v>
      </c>
      <c r="P729">
        <v>0</v>
      </c>
      <c r="Q729">
        <v>813034.0625</v>
      </c>
      <c r="R729">
        <f t="shared" si="11"/>
        <v>0.14731720205075799</v>
      </c>
    </row>
    <row r="730" spans="1:18" x14ac:dyDescent="0.25">
      <c r="A730" t="s">
        <v>1446</v>
      </c>
      <c r="B730" t="s">
        <v>49</v>
      </c>
      <c r="C730" t="s">
        <v>50</v>
      </c>
      <c r="D730" t="s">
        <v>51</v>
      </c>
      <c r="E730" t="s">
        <v>164</v>
      </c>
      <c r="F730" t="s">
        <v>92</v>
      </c>
      <c r="G730" s="1">
        <v>45575</v>
      </c>
      <c r="H730" s="1">
        <v>45588</v>
      </c>
      <c r="I730">
        <f>YEAR((vw_maritime_trade_analysis[[#This Row],[Departure_Date]]))</f>
        <v>2024</v>
      </c>
      <c r="J730" t="str">
        <f>"Q"&amp;ROUNDUP(MONTH(vw_maritime_trade_analysis[[#This Row],[Departure_Date]])/3,0)</f>
        <v>Q4</v>
      </c>
      <c r="K730" t="str">
        <f>TEXT(vw_maritime_trade_analysis[[#This Row],[Departure_Date]],"mmmm")</f>
        <v>October</v>
      </c>
      <c r="L730">
        <v>8821087</v>
      </c>
      <c r="M730">
        <v>123788.703125</v>
      </c>
      <c r="N730">
        <v>140013.359375</v>
      </c>
      <c r="O730">
        <v>7850.77001953125</v>
      </c>
      <c r="P730">
        <v>65479.8203125</v>
      </c>
      <c r="Q730">
        <v>3548698.75</v>
      </c>
      <c r="R730">
        <f t="shared" si="11"/>
        <v>0.40229721688494852</v>
      </c>
    </row>
    <row r="731" spans="1:18" x14ac:dyDescent="0.25">
      <c r="A731" t="s">
        <v>1447</v>
      </c>
      <c r="B731" t="s">
        <v>65</v>
      </c>
      <c r="C731" t="s">
        <v>50</v>
      </c>
      <c r="D731" t="s">
        <v>51</v>
      </c>
      <c r="E731" t="s">
        <v>70</v>
      </c>
      <c r="F731" t="s">
        <v>108</v>
      </c>
      <c r="G731" s="1">
        <v>44051</v>
      </c>
      <c r="H731" s="1">
        <v>44058</v>
      </c>
      <c r="I731">
        <f>YEAR((vw_maritime_trade_analysis[[#This Row],[Departure_Date]]))</f>
        <v>2020</v>
      </c>
      <c r="J731" t="str">
        <f>"Q"&amp;ROUNDUP(MONTH(vw_maritime_trade_analysis[[#This Row],[Departure_Date]])/3,0)</f>
        <v>Q3</v>
      </c>
      <c r="K731" t="str">
        <f>TEXT(vw_maritime_trade_analysis[[#This Row],[Departure_Date]],"mmmm")</f>
        <v>August</v>
      </c>
      <c r="L731">
        <v>6834847</v>
      </c>
      <c r="M731">
        <v>53384.1484375</v>
      </c>
      <c r="N731">
        <v>161739.859375</v>
      </c>
      <c r="O731">
        <v>13464.650390625</v>
      </c>
      <c r="P731">
        <v>0</v>
      </c>
      <c r="Q731">
        <v>3616678.25</v>
      </c>
      <c r="R731">
        <f t="shared" si="11"/>
        <v>0.52915277401235172</v>
      </c>
    </row>
    <row r="732" spans="1:18" x14ac:dyDescent="0.25">
      <c r="A732" t="s">
        <v>1448</v>
      </c>
      <c r="B732" t="s">
        <v>49</v>
      </c>
      <c r="C732" t="s">
        <v>50</v>
      </c>
      <c r="D732" t="s">
        <v>51</v>
      </c>
      <c r="E732" t="s">
        <v>108</v>
      </c>
      <c r="F732" t="s">
        <v>184</v>
      </c>
      <c r="G732" s="1">
        <v>44200</v>
      </c>
      <c r="H732" s="1">
        <v>44212</v>
      </c>
      <c r="I732">
        <f>YEAR((vw_maritime_trade_analysis[[#This Row],[Departure_Date]]))</f>
        <v>2021</v>
      </c>
      <c r="J732" t="str">
        <f>"Q"&amp;ROUNDUP(MONTH(vw_maritime_trade_analysis[[#This Row],[Departure_Date]])/3,0)</f>
        <v>Q1</v>
      </c>
      <c r="K732" t="str">
        <f>TEXT(vw_maritime_trade_analysis[[#This Row],[Departure_Date]],"mmmm")</f>
        <v>January</v>
      </c>
      <c r="L732">
        <v>6411433.5</v>
      </c>
      <c r="M732">
        <v>89643.171875</v>
      </c>
      <c r="N732">
        <v>146689.265625</v>
      </c>
      <c r="O732">
        <v>20452.470703125</v>
      </c>
      <c r="P732">
        <v>28506.73046875</v>
      </c>
      <c r="Q732">
        <v>1419328.75</v>
      </c>
      <c r="R732">
        <f t="shared" si="11"/>
        <v>0.22137463486129896</v>
      </c>
    </row>
    <row r="733" spans="1:18" x14ac:dyDescent="0.25">
      <c r="A733" t="s">
        <v>1450</v>
      </c>
      <c r="B733" t="s">
        <v>49</v>
      </c>
      <c r="C733" t="s">
        <v>78</v>
      </c>
      <c r="D733" t="s">
        <v>158</v>
      </c>
      <c r="E733" t="s">
        <v>108</v>
      </c>
      <c r="F733" t="s">
        <v>184</v>
      </c>
      <c r="G733" s="1">
        <v>44223</v>
      </c>
      <c r="H733" s="1">
        <v>44242</v>
      </c>
      <c r="I733">
        <f>YEAR((vw_maritime_trade_analysis[[#This Row],[Departure_Date]]))</f>
        <v>2021</v>
      </c>
      <c r="J733" t="str">
        <f>"Q"&amp;ROUNDUP(MONTH(vw_maritime_trade_analysis[[#This Row],[Departure_Date]])/3,0)</f>
        <v>Q1</v>
      </c>
      <c r="K733" t="str">
        <f>TEXT(vw_maritime_trade_analysis[[#This Row],[Departure_Date]],"mmmm")</f>
        <v>January</v>
      </c>
      <c r="L733">
        <v>23310272</v>
      </c>
      <c r="M733">
        <v>730980.3125</v>
      </c>
      <c r="N733">
        <v>192737.96875</v>
      </c>
      <c r="O733">
        <v>25874.400390625</v>
      </c>
      <c r="P733">
        <v>0</v>
      </c>
      <c r="Q733">
        <v>2139064.75</v>
      </c>
      <c r="R733">
        <f t="shared" si="11"/>
        <v>9.1764898753648183E-2</v>
      </c>
    </row>
    <row r="734" spans="1:18" x14ac:dyDescent="0.25">
      <c r="A734" t="s">
        <v>1451</v>
      </c>
      <c r="B734" t="s">
        <v>49</v>
      </c>
      <c r="C734" t="s">
        <v>66</v>
      </c>
      <c r="D734" t="s">
        <v>248</v>
      </c>
      <c r="E734" t="s">
        <v>196</v>
      </c>
      <c r="F734" t="s">
        <v>184</v>
      </c>
      <c r="G734" s="1">
        <v>44560</v>
      </c>
      <c r="H734" s="1">
        <v>44579</v>
      </c>
      <c r="I734">
        <f>YEAR((vw_maritime_trade_analysis[[#This Row],[Departure_Date]]))</f>
        <v>2021</v>
      </c>
      <c r="J734" t="str">
        <f>"Q"&amp;ROUNDUP(MONTH(vw_maritime_trade_analysis[[#This Row],[Departure_Date]])/3,0)</f>
        <v>Q4</v>
      </c>
      <c r="K734" t="str">
        <f>TEXT(vw_maritime_trade_analysis[[#This Row],[Departure_Date]],"mmmm")</f>
        <v>December</v>
      </c>
      <c r="L734">
        <v>41088312</v>
      </c>
      <c r="M734">
        <v>272331.65625</v>
      </c>
      <c r="N734">
        <v>208411.65625</v>
      </c>
      <c r="O734">
        <v>50127.73828125</v>
      </c>
      <c r="P734">
        <v>0</v>
      </c>
      <c r="Q734">
        <v>7738428.5</v>
      </c>
      <c r="R734">
        <f t="shared" si="11"/>
        <v>0.18833649092228466</v>
      </c>
    </row>
    <row r="735" spans="1:18" x14ac:dyDescent="0.25">
      <c r="A735" t="s">
        <v>1452</v>
      </c>
      <c r="B735" t="s">
        <v>65</v>
      </c>
      <c r="C735" t="s">
        <v>50</v>
      </c>
      <c r="D735" t="s">
        <v>139</v>
      </c>
      <c r="E735" t="s">
        <v>56</v>
      </c>
      <c r="F735" t="s">
        <v>121</v>
      </c>
      <c r="G735" s="1">
        <v>45221</v>
      </c>
      <c r="H735" s="1">
        <v>45238</v>
      </c>
      <c r="I735">
        <f>YEAR((vw_maritime_trade_analysis[[#This Row],[Departure_Date]]))</f>
        <v>2023</v>
      </c>
      <c r="J735" t="str">
        <f>"Q"&amp;ROUNDUP(MONTH(vw_maritime_trade_analysis[[#This Row],[Departure_Date]])/3,0)</f>
        <v>Q4</v>
      </c>
      <c r="K735" t="str">
        <f>TEXT(vw_maritime_trade_analysis[[#This Row],[Departure_Date]],"mmmm")</f>
        <v>October</v>
      </c>
      <c r="L735">
        <v>12758725</v>
      </c>
      <c r="M735">
        <v>221320.15625</v>
      </c>
      <c r="N735">
        <v>112776.5078125</v>
      </c>
      <c r="O735">
        <v>41721.03125</v>
      </c>
      <c r="P735">
        <v>2104.530029296875</v>
      </c>
      <c r="Q735">
        <v>1055688.5</v>
      </c>
      <c r="R735">
        <f t="shared" si="11"/>
        <v>8.2742476227052469E-2</v>
      </c>
    </row>
    <row r="736" spans="1:18" x14ac:dyDescent="0.25">
      <c r="A736" t="s">
        <v>1454</v>
      </c>
      <c r="B736" t="s">
        <v>65</v>
      </c>
      <c r="C736" t="s">
        <v>50</v>
      </c>
      <c r="D736" t="s">
        <v>51</v>
      </c>
      <c r="E736" t="s">
        <v>226</v>
      </c>
      <c r="F736" t="s">
        <v>159</v>
      </c>
      <c r="G736" s="1">
        <v>44169</v>
      </c>
      <c r="H736" s="1">
        <v>44185</v>
      </c>
      <c r="I736">
        <f>YEAR((vw_maritime_trade_analysis[[#This Row],[Departure_Date]]))</f>
        <v>2020</v>
      </c>
      <c r="J736" t="str">
        <f>"Q"&amp;ROUNDUP(MONTH(vw_maritime_trade_analysis[[#This Row],[Departure_Date]])/3,0)</f>
        <v>Q4</v>
      </c>
      <c r="K736" t="str">
        <f>TEXT(vw_maritime_trade_analysis[[#This Row],[Departure_Date]],"mmmm")</f>
        <v>December</v>
      </c>
      <c r="L736">
        <v>23160652</v>
      </c>
      <c r="M736">
        <v>208117.796875</v>
      </c>
      <c r="N736">
        <v>26583.619140625</v>
      </c>
      <c r="O736">
        <v>70408.3828125</v>
      </c>
      <c r="P736">
        <v>55532.55078125</v>
      </c>
      <c r="Q736">
        <v>6748585.5</v>
      </c>
      <c r="R736">
        <f t="shared" si="11"/>
        <v>0.29138149910460204</v>
      </c>
    </row>
    <row r="737" spans="1:18" x14ac:dyDescent="0.25">
      <c r="A737" t="s">
        <v>1456</v>
      </c>
      <c r="B737" t="s">
        <v>65</v>
      </c>
      <c r="C737" t="s">
        <v>50</v>
      </c>
      <c r="D737" t="s">
        <v>183</v>
      </c>
      <c r="E737" t="s">
        <v>184</v>
      </c>
      <c r="F737" t="s">
        <v>146</v>
      </c>
      <c r="G737" s="1">
        <v>44305</v>
      </c>
      <c r="H737" s="1">
        <v>44324</v>
      </c>
      <c r="I737">
        <f>YEAR((vw_maritime_trade_analysis[[#This Row],[Departure_Date]]))</f>
        <v>2021</v>
      </c>
      <c r="J737" t="str">
        <f>"Q"&amp;ROUNDUP(MONTH(vw_maritime_trade_analysis[[#This Row],[Departure_Date]])/3,0)</f>
        <v>Q2</v>
      </c>
      <c r="K737" t="str">
        <f>TEXT(vw_maritime_trade_analysis[[#This Row],[Departure_Date]],"mmmm")</f>
        <v>April</v>
      </c>
      <c r="L737">
        <v>34003164</v>
      </c>
      <c r="M737">
        <v>294688.8125</v>
      </c>
      <c r="N737">
        <v>191672.75</v>
      </c>
      <c r="O737">
        <v>62565.8203125</v>
      </c>
      <c r="P737">
        <v>13734.0302734375</v>
      </c>
      <c r="Q737">
        <v>3326295.5</v>
      </c>
      <c r="R737">
        <f t="shared" si="11"/>
        <v>9.7823117284026859E-2</v>
      </c>
    </row>
    <row r="738" spans="1:18" x14ac:dyDescent="0.25">
      <c r="A738" t="s">
        <v>1457</v>
      </c>
      <c r="B738" t="s">
        <v>49</v>
      </c>
      <c r="C738" t="s">
        <v>50</v>
      </c>
      <c r="D738" t="s">
        <v>145</v>
      </c>
      <c r="E738" t="s">
        <v>127</v>
      </c>
      <c r="F738" t="s">
        <v>82</v>
      </c>
      <c r="G738" s="1">
        <v>44887</v>
      </c>
      <c r="H738" s="1">
        <v>44898</v>
      </c>
      <c r="I738">
        <f>YEAR((vw_maritime_trade_analysis[[#This Row],[Departure_Date]]))</f>
        <v>2022</v>
      </c>
      <c r="J738" t="str">
        <f>"Q"&amp;ROUNDUP(MONTH(vw_maritime_trade_analysis[[#This Row],[Departure_Date]])/3,0)</f>
        <v>Q4</v>
      </c>
      <c r="K738" t="str">
        <f>TEXT(vw_maritime_trade_analysis[[#This Row],[Departure_Date]],"mmmm")</f>
        <v>November</v>
      </c>
      <c r="L738">
        <v>20550228</v>
      </c>
      <c r="M738">
        <v>116811.4921875</v>
      </c>
      <c r="N738">
        <v>107056.0234375</v>
      </c>
      <c r="O738">
        <v>12535.6396484375</v>
      </c>
      <c r="P738">
        <v>0</v>
      </c>
      <c r="Q738">
        <v>636095</v>
      </c>
      <c r="R738">
        <f t="shared" si="11"/>
        <v>3.0953184558341638E-2</v>
      </c>
    </row>
    <row r="739" spans="1:18" x14ac:dyDescent="0.25">
      <c r="A739" t="s">
        <v>1459</v>
      </c>
      <c r="B739" t="s">
        <v>65</v>
      </c>
      <c r="C739" t="s">
        <v>78</v>
      </c>
      <c r="D739" t="s">
        <v>79</v>
      </c>
      <c r="E739" t="s">
        <v>70</v>
      </c>
      <c r="F739" t="s">
        <v>174</v>
      </c>
      <c r="G739" s="1">
        <v>45044</v>
      </c>
      <c r="H739" s="1">
        <v>45051</v>
      </c>
      <c r="I739">
        <f>YEAR((vw_maritime_trade_analysis[[#This Row],[Departure_Date]]))</f>
        <v>2023</v>
      </c>
      <c r="J739" t="str">
        <f>"Q"&amp;ROUNDUP(MONTH(vw_maritime_trade_analysis[[#This Row],[Departure_Date]])/3,0)</f>
        <v>Q2</v>
      </c>
      <c r="K739" t="str">
        <f>TEXT(vw_maritime_trade_analysis[[#This Row],[Departure_Date]],"mmmm")</f>
        <v>April</v>
      </c>
      <c r="L739">
        <v>22593640</v>
      </c>
      <c r="M739">
        <v>180040.765625</v>
      </c>
      <c r="N739">
        <v>33807.6484375</v>
      </c>
      <c r="O739">
        <v>41798.23828125</v>
      </c>
      <c r="P739">
        <v>20360.0703125</v>
      </c>
      <c r="Q739">
        <v>1934868.25</v>
      </c>
      <c r="R739">
        <f t="shared" si="11"/>
        <v>8.5637739204484087E-2</v>
      </c>
    </row>
    <row r="740" spans="1:18" x14ac:dyDescent="0.25">
      <c r="A740" t="s">
        <v>1460</v>
      </c>
      <c r="B740" t="s">
        <v>49</v>
      </c>
      <c r="C740" t="s">
        <v>239</v>
      </c>
      <c r="D740" t="s">
        <v>240</v>
      </c>
      <c r="E740" t="s">
        <v>108</v>
      </c>
      <c r="F740" t="s">
        <v>56</v>
      </c>
      <c r="G740" s="1">
        <v>46022</v>
      </c>
      <c r="H740" s="1">
        <v>46032</v>
      </c>
      <c r="I740">
        <f>YEAR((vw_maritime_trade_analysis[[#This Row],[Departure_Date]]))</f>
        <v>2025</v>
      </c>
      <c r="J740" t="str">
        <f>"Q"&amp;ROUNDUP(MONTH(vw_maritime_trade_analysis[[#This Row],[Departure_Date]])/3,0)</f>
        <v>Q4</v>
      </c>
      <c r="K740" t="str">
        <f>TEXT(vw_maritime_trade_analysis[[#This Row],[Departure_Date]],"mmmm")</f>
        <v>December</v>
      </c>
      <c r="L740">
        <v>11281656</v>
      </c>
      <c r="M740">
        <v>199017.078125</v>
      </c>
      <c r="N740">
        <v>32080.33984375</v>
      </c>
      <c r="O740">
        <v>7671.52978515625</v>
      </c>
      <c r="P740">
        <v>0</v>
      </c>
      <c r="Q740">
        <v>1546526.25</v>
      </c>
      <c r="R740">
        <f t="shared" si="11"/>
        <v>0.13708326596733672</v>
      </c>
    </row>
    <row r="741" spans="1:18" x14ac:dyDescent="0.25">
      <c r="A741" t="s">
        <v>1461</v>
      </c>
      <c r="B741" t="s">
        <v>49</v>
      </c>
      <c r="C741" t="s">
        <v>66</v>
      </c>
      <c r="D741" t="s">
        <v>248</v>
      </c>
      <c r="E741" t="s">
        <v>108</v>
      </c>
      <c r="F741" t="s">
        <v>226</v>
      </c>
      <c r="G741" s="1">
        <v>45357</v>
      </c>
      <c r="H741" s="1">
        <v>45370</v>
      </c>
      <c r="I741">
        <f>YEAR((vw_maritime_trade_analysis[[#This Row],[Departure_Date]]))</f>
        <v>2024</v>
      </c>
      <c r="J741" t="str">
        <f>"Q"&amp;ROUNDUP(MONTH(vw_maritime_trade_analysis[[#This Row],[Departure_Date]])/3,0)</f>
        <v>Q1</v>
      </c>
      <c r="K741" t="str">
        <f>TEXT(vw_maritime_trade_analysis[[#This Row],[Departure_Date]],"mmmm")</f>
        <v>March</v>
      </c>
      <c r="L741">
        <v>24858948</v>
      </c>
      <c r="M741">
        <v>336910</v>
      </c>
      <c r="N741">
        <v>142815.015625</v>
      </c>
      <c r="O741">
        <v>58915.7109375</v>
      </c>
      <c r="P741">
        <v>34842.37890625</v>
      </c>
      <c r="Q741">
        <v>2496719</v>
      </c>
      <c r="R741">
        <f t="shared" si="11"/>
        <v>0.10043542470099701</v>
      </c>
    </row>
    <row r="742" spans="1:18" x14ac:dyDescent="0.25">
      <c r="A742" t="s">
        <v>1463</v>
      </c>
      <c r="B742" t="s">
        <v>65</v>
      </c>
      <c r="C742" t="s">
        <v>50</v>
      </c>
      <c r="D742" t="s">
        <v>51</v>
      </c>
      <c r="E742" t="s">
        <v>70</v>
      </c>
      <c r="F742" t="s">
        <v>230</v>
      </c>
      <c r="G742" s="1">
        <v>44615</v>
      </c>
      <c r="H742" s="1">
        <v>44628</v>
      </c>
      <c r="I742">
        <f>YEAR((vw_maritime_trade_analysis[[#This Row],[Departure_Date]]))</f>
        <v>2022</v>
      </c>
      <c r="J742" t="str">
        <f>"Q"&amp;ROUNDUP(MONTH(vw_maritime_trade_analysis[[#This Row],[Departure_Date]])/3,0)</f>
        <v>Q1</v>
      </c>
      <c r="K742" t="str">
        <f>TEXT(vw_maritime_trade_analysis[[#This Row],[Departure_Date]],"mmmm")</f>
        <v>February</v>
      </c>
      <c r="L742">
        <v>18075840</v>
      </c>
      <c r="M742">
        <v>357054.40625</v>
      </c>
      <c r="N742">
        <v>204988.171875</v>
      </c>
      <c r="O742">
        <v>32717.26953125</v>
      </c>
      <c r="P742">
        <v>0</v>
      </c>
      <c r="Q742">
        <v>3334622.25</v>
      </c>
      <c r="R742">
        <f t="shared" si="11"/>
        <v>0.18447951796431036</v>
      </c>
    </row>
    <row r="743" spans="1:18" x14ac:dyDescent="0.25">
      <c r="A743" t="s">
        <v>1464</v>
      </c>
      <c r="B743" t="s">
        <v>49</v>
      </c>
      <c r="C743" t="s">
        <v>50</v>
      </c>
      <c r="D743" t="s">
        <v>145</v>
      </c>
      <c r="E743" t="s">
        <v>131</v>
      </c>
      <c r="F743" t="s">
        <v>70</v>
      </c>
      <c r="G743" s="1">
        <v>45463</v>
      </c>
      <c r="H743" s="1">
        <v>45473</v>
      </c>
      <c r="I743">
        <f>YEAR((vw_maritime_trade_analysis[[#This Row],[Departure_Date]]))</f>
        <v>2024</v>
      </c>
      <c r="J743" t="str">
        <f>"Q"&amp;ROUNDUP(MONTH(vw_maritime_trade_analysis[[#This Row],[Departure_Date]])/3,0)</f>
        <v>Q2</v>
      </c>
      <c r="K743" t="str">
        <f>TEXT(vw_maritime_trade_analysis[[#This Row],[Departure_Date]],"mmmm")</f>
        <v>June</v>
      </c>
      <c r="L743">
        <v>94899208</v>
      </c>
      <c r="M743">
        <v>218230.515625</v>
      </c>
      <c r="N743">
        <v>115660.5625</v>
      </c>
      <c r="O743">
        <v>90154.25</v>
      </c>
      <c r="P743">
        <v>0</v>
      </c>
      <c r="Q743">
        <v>4528208</v>
      </c>
      <c r="R743">
        <f t="shared" si="11"/>
        <v>4.7715972508432312E-2</v>
      </c>
    </row>
    <row r="744" spans="1:18" x14ac:dyDescent="0.25">
      <c r="A744" t="s">
        <v>1466</v>
      </c>
      <c r="B744" t="s">
        <v>49</v>
      </c>
      <c r="C744" t="s">
        <v>50</v>
      </c>
      <c r="D744" t="s">
        <v>120</v>
      </c>
      <c r="E744" t="s">
        <v>154</v>
      </c>
      <c r="F744" t="s">
        <v>70</v>
      </c>
      <c r="G744" s="1">
        <v>45160</v>
      </c>
      <c r="H744" s="1">
        <v>45172</v>
      </c>
      <c r="I744">
        <f>YEAR((vw_maritime_trade_analysis[[#This Row],[Departure_Date]]))</f>
        <v>2023</v>
      </c>
      <c r="J744" t="str">
        <f>"Q"&amp;ROUNDUP(MONTH(vw_maritime_trade_analysis[[#This Row],[Departure_Date]])/3,0)</f>
        <v>Q3</v>
      </c>
      <c r="K744" t="str">
        <f>TEXT(vw_maritime_trade_analysis[[#This Row],[Departure_Date]],"mmmm")</f>
        <v>August</v>
      </c>
      <c r="L744">
        <v>9171508</v>
      </c>
      <c r="M744">
        <v>120393.46875</v>
      </c>
      <c r="N744">
        <v>151514.765625</v>
      </c>
      <c r="O744">
        <v>19718.740234375</v>
      </c>
      <c r="P744">
        <v>0</v>
      </c>
      <c r="Q744">
        <v>1149539.5</v>
      </c>
      <c r="R744">
        <f t="shared" si="11"/>
        <v>0.1253381123365972</v>
      </c>
    </row>
    <row r="745" spans="1:18" x14ac:dyDescent="0.25">
      <c r="A745" t="s">
        <v>1468</v>
      </c>
      <c r="B745" t="s">
        <v>65</v>
      </c>
      <c r="C745" t="s">
        <v>78</v>
      </c>
      <c r="D745" t="s">
        <v>79</v>
      </c>
      <c r="E745" t="s">
        <v>82</v>
      </c>
      <c r="F745" t="s">
        <v>146</v>
      </c>
      <c r="G745" s="1">
        <v>45651</v>
      </c>
      <c r="H745" s="1">
        <v>45662</v>
      </c>
      <c r="I745">
        <f>YEAR((vw_maritime_trade_analysis[[#This Row],[Departure_Date]]))</f>
        <v>2024</v>
      </c>
      <c r="J745" t="str">
        <f>"Q"&amp;ROUNDUP(MONTH(vw_maritime_trade_analysis[[#This Row],[Departure_Date]])/3,0)</f>
        <v>Q4</v>
      </c>
      <c r="K745" t="str">
        <f>TEXT(vw_maritime_trade_analysis[[#This Row],[Departure_Date]],"mmmm")</f>
        <v>December</v>
      </c>
      <c r="L745">
        <v>25158694</v>
      </c>
      <c r="M745">
        <v>233899.296875</v>
      </c>
      <c r="N745">
        <v>220163.375</v>
      </c>
      <c r="O745">
        <v>35473.76171875</v>
      </c>
      <c r="P745">
        <v>19637.609375</v>
      </c>
      <c r="Q745">
        <v>2248224.5</v>
      </c>
      <c r="R745">
        <f t="shared" si="11"/>
        <v>8.9361733164686527E-2</v>
      </c>
    </row>
    <row r="746" spans="1:18" x14ac:dyDescent="0.25">
      <c r="A746" t="s">
        <v>1469</v>
      </c>
      <c r="B746" t="s">
        <v>49</v>
      </c>
      <c r="C746" t="s">
        <v>66</v>
      </c>
      <c r="D746" t="s">
        <v>251</v>
      </c>
      <c r="E746" t="s">
        <v>131</v>
      </c>
      <c r="F746" t="s">
        <v>70</v>
      </c>
      <c r="G746" s="1">
        <v>46000</v>
      </c>
      <c r="H746" s="1">
        <v>46023</v>
      </c>
      <c r="I746">
        <f>YEAR((vw_maritime_trade_analysis[[#This Row],[Departure_Date]]))</f>
        <v>2025</v>
      </c>
      <c r="J746" t="str">
        <f>"Q"&amp;ROUNDUP(MONTH(vw_maritime_trade_analysis[[#This Row],[Departure_Date]])/3,0)</f>
        <v>Q4</v>
      </c>
      <c r="K746" t="str">
        <f>TEXT(vw_maritime_trade_analysis[[#This Row],[Departure_Date]],"mmmm")</f>
        <v>December</v>
      </c>
      <c r="L746">
        <v>17136006</v>
      </c>
      <c r="M746">
        <v>546678.875</v>
      </c>
      <c r="N746">
        <v>77865.2890625</v>
      </c>
      <c r="O746">
        <v>58605.140625</v>
      </c>
      <c r="P746">
        <v>11862.2802734375</v>
      </c>
      <c r="Q746">
        <v>1739257.625</v>
      </c>
      <c r="R746">
        <f t="shared" si="11"/>
        <v>0.10149725817089467</v>
      </c>
    </row>
    <row r="747" spans="1:18" x14ac:dyDescent="0.25">
      <c r="A747" t="s">
        <v>1471</v>
      </c>
      <c r="B747" t="s">
        <v>49</v>
      </c>
      <c r="C747" t="s">
        <v>112</v>
      </c>
      <c r="D747" t="s">
        <v>343</v>
      </c>
      <c r="E747" t="s">
        <v>159</v>
      </c>
      <c r="F747" t="s">
        <v>226</v>
      </c>
      <c r="G747" s="1">
        <v>46032</v>
      </c>
      <c r="H747" s="1">
        <v>46043</v>
      </c>
      <c r="I747">
        <f>YEAR((vw_maritime_trade_analysis[[#This Row],[Departure_Date]]))</f>
        <v>2026</v>
      </c>
      <c r="J747" t="str">
        <f>"Q"&amp;ROUNDUP(MONTH(vw_maritime_trade_analysis[[#This Row],[Departure_Date]])/3,0)</f>
        <v>Q1</v>
      </c>
      <c r="K747" t="str">
        <f>TEXT(vw_maritime_trade_analysis[[#This Row],[Departure_Date]],"mmmm")</f>
        <v>January</v>
      </c>
      <c r="L747">
        <v>57137736</v>
      </c>
      <c r="M747">
        <v>315472.46875</v>
      </c>
      <c r="N747">
        <v>79044.8203125</v>
      </c>
      <c r="O747">
        <v>46281.5703125</v>
      </c>
      <c r="P747">
        <v>0</v>
      </c>
      <c r="Q747">
        <v>3159215.25</v>
      </c>
      <c r="R747">
        <f t="shared" si="11"/>
        <v>5.5291222074322299E-2</v>
      </c>
    </row>
    <row r="748" spans="1:18" x14ac:dyDescent="0.25">
      <c r="A748" t="s">
        <v>1472</v>
      </c>
      <c r="B748" t="s">
        <v>49</v>
      </c>
      <c r="C748" t="s">
        <v>112</v>
      </c>
      <c r="D748" t="s">
        <v>199</v>
      </c>
      <c r="E748" t="s">
        <v>196</v>
      </c>
      <c r="F748" t="s">
        <v>226</v>
      </c>
      <c r="G748" s="1">
        <v>44973</v>
      </c>
      <c r="H748" s="1">
        <v>44990</v>
      </c>
      <c r="I748">
        <f>YEAR((vw_maritime_trade_analysis[[#This Row],[Departure_Date]]))</f>
        <v>2023</v>
      </c>
      <c r="J748" t="str">
        <f>"Q"&amp;ROUNDUP(MONTH(vw_maritime_trade_analysis[[#This Row],[Departure_Date]])/3,0)</f>
        <v>Q1</v>
      </c>
      <c r="K748" t="str">
        <f>TEXT(vw_maritime_trade_analysis[[#This Row],[Departure_Date]],"mmmm")</f>
        <v>February</v>
      </c>
      <c r="L748">
        <v>20632738</v>
      </c>
      <c r="M748">
        <v>180112.578125</v>
      </c>
      <c r="N748">
        <v>21642.19921875</v>
      </c>
      <c r="O748">
        <v>15061.900390625</v>
      </c>
      <c r="Q748">
        <v>721834.625</v>
      </c>
      <c r="R748">
        <f t="shared" si="11"/>
        <v>3.4984916931528914E-2</v>
      </c>
    </row>
    <row r="749" spans="1:18" x14ac:dyDescent="0.25">
      <c r="A749" t="s">
        <v>1473</v>
      </c>
      <c r="B749" t="s">
        <v>49</v>
      </c>
      <c r="C749" t="s">
        <v>66</v>
      </c>
      <c r="D749" t="s">
        <v>153</v>
      </c>
      <c r="E749" t="s">
        <v>83</v>
      </c>
      <c r="F749" t="s">
        <v>184</v>
      </c>
      <c r="G749" s="1">
        <v>45012</v>
      </c>
      <c r="H749" s="1">
        <v>45024</v>
      </c>
      <c r="I749">
        <f>YEAR((vw_maritime_trade_analysis[[#This Row],[Departure_Date]]))</f>
        <v>2023</v>
      </c>
      <c r="J749" t="str">
        <f>"Q"&amp;ROUNDUP(MONTH(vw_maritime_trade_analysis[[#This Row],[Departure_Date]])/3,0)</f>
        <v>Q1</v>
      </c>
      <c r="K749" t="str">
        <f>TEXT(vw_maritime_trade_analysis[[#This Row],[Departure_Date]],"mmmm")</f>
        <v>March</v>
      </c>
      <c r="L749">
        <v>31104170</v>
      </c>
      <c r="M749">
        <v>310545.28125</v>
      </c>
      <c r="N749">
        <v>159297.328125</v>
      </c>
      <c r="O749">
        <v>19284.58984375</v>
      </c>
      <c r="P749">
        <v>0</v>
      </c>
      <c r="Q749">
        <v>3747520.75</v>
      </c>
      <c r="R749">
        <f t="shared" si="11"/>
        <v>0.12048290470377444</v>
      </c>
    </row>
    <row r="750" spans="1:18" x14ac:dyDescent="0.25">
      <c r="A750" t="s">
        <v>1475</v>
      </c>
      <c r="B750" t="s">
        <v>49</v>
      </c>
      <c r="C750" t="s">
        <v>50</v>
      </c>
      <c r="D750" t="s">
        <v>51</v>
      </c>
      <c r="E750" t="s">
        <v>230</v>
      </c>
      <c r="F750" t="s">
        <v>92</v>
      </c>
      <c r="G750" s="1">
        <v>45892</v>
      </c>
      <c r="H750" s="1">
        <v>45899</v>
      </c>
      <c r="I750">
        <f>YEAR((vw_maritime_trade_analysis[[#This Row],[Departure_Date]]))</f>
        <v>2025</v>
      </c>
      <c r="J750" t="str">
        <f>"Q"&amp;ROUNDUP(MONTH(vw_maritime_trade_analysis[[#This Row],[Departure_Date]])/3,0)</f>
        <v>Q3</v>
      </c>
      <c r="K750" t="str">
        <f>TEXT(vw_maritime_trade_analysis[[#This Row],[Departure_Date]],"mmmm")</f>
        <v>August</v>
      </c>
      <c r="L750">
        <v>11559144</v>
      </c>
      <c r="M750">
        <v>123795.6015625</v>
      </c>
      <c r="N750">
        <v>80311.671875</v>
      </c>
      <c r="O750">
        <v>20806.4609375</v>
      </c>
      <c r="P750">
        <v>13413.5703125</v>
      </c>
      <c r="Q750">
        <v>4029614.5</v>
      </c>
      <c r="R750">
        <f t="shared" si="11"/>
        <v>0.3486083831121059</v>
      </c>
    </row>
    <row r="751" spans="1:18" x14ac:dyDescent="0.25">
      <c r="A751" t="s">
        <v>1477</v>
      </c>
      <c r="B751" t="s">
        <v>49</v>
      </c>
      <c r="C751" t="s">
        <v>239</v>
      </c>
      <c r="D751" t="s">
        <v>240</v>
      </c>
      <c r="E751" t="s">
        <v>55</v>
      </c>
      <c r="F751" t="s">
        <v>56</v>
      </c>
      <c r="G751" s="1">
        <v>45342</v>
      </c>
      <c r="H751" s="1">
        <v>45372</v>
      </c>
      <c r="I751">
        <f>YEAR((vw_maritime_trade_analysis[[#This Row],[Departure_Date]]))</f>
        <v>2024</v>
      </c>
      <c r="J751" t="str">
        <f>"Q"&amp;ROUNDUP(MONTH(vw_maritime_trade_analysis[[#This Row],[Departure_Date]])/3,0)</f>
        <v>Q1</v>
      </c>
      <c r="K751" t="str">
        <f>TEXT(vw_maritime_trade_analysis[[#This Row],[Departure_Date]],"mmmm")</f>
        <v>February</v>
      </c>
      <c r="L751">
        <v>12112342</v>
      </c>
      <c r="M751">
        <v>890062.875</v>
      </c>
      <c r="N751">
        <v>52979.76953125</v>
      </c>
      <c r="O751">
        <v>8599.759765625</v>
      </c>
      <c r="P751">
        <v>31813.119140625</v>
      </c>
      <c r="Q751">
        <v>1579754.625</v>
      </c>
      <c r="R751">
        <f t="shared" si="11"/>
        <v>0.13042519976731173</v>
      </c>
    </row>
    <row r="752" spans="1:18" x14ac:dyDescent="0.25">
      <c r="A752" t="s">
        <v>1479</v>
      </c>
      <c r="B752" t="s">
        <v>49</v>
      </c>
      <c r="C752" t="s">
        <v>50</v>
      </c>
      <c r="D752" t="s">
        <v>51</v>
      </c>
      <c r="E752" t="s">
        <v>127</v>
      </c>
      <c r="F752" t="s">
        <v>226</v>
      </c>
      <c r="G752" s="1">
        <v>44555</v>
      </c>
      <c r="H752" s="1">
        <v>44574</v>
      </c>
      <c r="I752">
        <f>YEAR((vw_maritime_trade_analysis[[#This Row],[Departure_Date]]))</f>
        <v>2021</v>
      </c>
      <c r="J752" t="str">
        <f>"Q"&amp;ROUNDUP(MONTH(vw_maritime_trade_analysis[[#This Row],[Departure_Date]])/3,0)</f>
        <v>Q4</v>
      </c>
      <c r="K752" t="str">
        <f>TEXT(vw_maritime_trade_analysis[[#This Row],[Departure_Date]],"mmmm")</f>
        <v>December</v>
      </c>
      <c r="L752">
        <v>16392253</v>
      </c>
      <c r="M752">
        <v>316660.25</v>
      </c>
      <c r="N752">
        <v>248025.484375</v>
      </c>
      <c r="O752">
        <v>32128.8203125</v>
      </c>
      <c r="P752">
        <v>0</v>
      </c>
      <c r="Q752">
        <v>3492427.75</v>
      </c>
      <c r="R752">
        <f t="shared" si="11"/>
        <v>0.21305355340721011</v>
      </c>
    </row>
    <row r="753" spans="1:18" x14ac:dyDescent="0.25">
      <c r="A753" t="s">
        <v>1480</v>
      </c>
      <c r="B753" t="s">
        <v>49</v>
      </c>
      <c r="C753" t="s">
        <v>66</v>
      </c>
      <c r="D753" t="s">
        <v>67</v>
      </c>
      <c r="E753" t="s">
        <v>83</v>
      </c>
      <c r="F753" t="s">
        <v>226</v>
      </c>
      <c r="G753" s="1">
        <v>45539</v>
      </c>
      <c r="H753" s="1">
        <v>45559</v>
      </c>
      <c r="I753">
        <f>YEAR((vw_maritime_trade_analysis[[#This Row],[Departure_Date]]))</f>
        <v>2024</v>
      </c>
      <c r="J753" t="str">
        <f>"Q"&amp;ROUNDUP(MONTH(vw_maritime_trade_analysis[[#This Row],[Departure_Date]])/3,0)</f>
        <v>Q3</v>
      </c>
      <c r="K753" t="str">
        <f>TEXT(vw_maritime_trade_analysis[[#This Row],[Departure_Date]],"mmmm")</f>
        <v>September</v>
      </c>
      <c r="L753">
        <v>12890843</v>
      </c>
      <c r="M753">
        <v>141905.9375</v>
      </c>
      <c r="N753">
        <v>244639.125</v>
      </c>
      <c r="O753">
        <v>19336.259765625</v>
      </c>
      <c r="P753">
        <v>0</v>
      </c>
      <c r="Q753">
        <v>1643609.125</v>
      </c>
      <c r="R753">
        <f t="shared" si="11"/>
        <v>0.12750206677716888</v>
      </c>
    </row>
    <row r="754" spans="1:18" x14ac:dyDescent="0.25">
      <c r="A754" t="s">
        <v>1482</v>
      </c>
      <c r="B754" t="s">
        <v>65</v>
      </c>
      <c r="C754" t="s">
        <v>50</v>
      </c>
      <c r="D754" t="s">
        <v>183</v>
      </c>
      <c r="E754" t="s">
        <v>92</v>
      </c>
      <c r="F754" t="s">
        <v>140</v>
      </c>
      <c r="G754" s="1">
        <v>45926</v>
      </c>
      <c r="H754" s="1">
        <v>45945</v>
      </c>
      <c r="I754">
        <f>YEAR((vw_maritime_trade_analysis[[#This Row],[Departure_Date]]))</f>
        <v>2025</v>
      </c>
      <c r="J754" t="str">
        <f>"Q"&amp;ROUNDUP(MONTH(vw_maritime_trade_analysis[[#This Row],[Departure_Date]])/3,0)</f>
        <v>Q3</v>
      </c>
      <c r="K754" t="str">
        <f>TEXT(vw_maritime_trade_analysis[[#This Row],[Departure_Date]],"mmmm")</f>
        <v>September</v>
      </c>
      <c r="L754">
        <v>42478084</v>
      </c>
      <c r="M754">
        <v>400802.75</v>
      </c>
      <c r="N754">
        <v>22795.9296875</v>
      </c>
      <c r="O754">
        <v>97274.8125</v>
      </c>
      <c r="P754">
        <v>10257.6201171875</v>
      </c>
      <c r="Q754">
        <v>4209678</v>
      </c>
      <c r="R754">
        <f t="shared" si="11"/>
        <v>9.9102351226576041E-2</v>
      </c>
    </row>
    <row r="755" spans="1:18" x14ac:dyDescent="0.25">
      <c r="A755" t="s">
        <v>1484</v>
      </c>
      <c r="B755" t="s">
        <v>49</v>
      </c>
      <c r="C755" t="s">
        <v>78</v>
      </c>
      <c r="D755" t="s">
        <v>105</v>
      </c>
      <c r="E755" t="s">
        <v>93</v>
      </c>
      <c r="F755" t="s">
        <v>226</v>
      </c>
      <c r="G755" s="1">
        <v>45807</v>
      </c>
      <c r="H755" s="1">
        <v>45820</v>
      </c>
      <c r="I755">
        <f>YEAR((vw_maritime_trade_analysis[[#This Row],[Departure_Date]]))</f>
        <v>2025</v>
      </c>
      <c r="J755" t="str">
        <f>"Q"&amp;ROUNDUP(MONTH(vw_maritime_trade_analysis[[#This Row],[Departure_Date]])/3,0)</f>
        <v>Q2</v>
      </c>
      <c r="K755" t="str">
        <f>TEXT(vw_maritime_trade_analysis[[#This Row],[Departure_Date]],"mmmm")</f>
        <v>May</v>
      </c>
      <c r="L755">
        <v>35544800</v>
      </c>
      <c r="M755">
        <v>429458.8125</v>
      </c>
      <c r="N755">
        <v>38444.30859375</v>
      </c>
      <c r="O755">
        <v>116231.4921875</v>
      </c>
      <c r="P755">
        <v>5794.89013671875</v>
      </c>
      <c r="Q755">
        <v>2945646.5</v>
      </c>
      <c r="R755">
        <f t="shared" si="11"/>
        <v>8.2871376403862163E-2</v>
      </c>
    </row>
    <row r="756" spans="1:18" x14ac:dyDescent="0.25">
      <c r="A756" t="s">
        <v>1486</v>
      </c>
      <c r="B756" t="s">
        <v>65</v>
      </c>
      <c r="C756" t="s">
        <v>66</v>
      </c>
      <c r="D756" t="s">
        <v>251</v>
      </c>
      <c r="E756" t="s">
        <v>70</v>
      </c>
      <c r="F756" t="s">
        <v>230</v>
      </c>
      <c r="G756" s="1">
        <v>44887</v>
      </c>
      <c r="H756" s="1">
        <v>44917</v>
      </c>
      <c r="I756">
        <f>YEAR((vw_maritime_trade_analysis[[#This Row],[Departure_Date]]))</f>
        <v>2022</v>
      </c>
      <c r="J756" t="str">
        <f>"Q"&amp;ROUNDUP(MONTH(vw_maritime_trade_analysis[[#This Row],[Departure_Date]])/3,0)</f>
        <v>Q4</v>
      </c>
      <c r="K756" t="str">
        <f>TEXT(vw_maritime_trade_analysis[[#This Row],[Departure_Date]],"mmmm")</f>
        <v>November</v>
      </c>
      <c r="L756">
        <v>45349712</v>
      </c>
      <c r="M756">
        <v>241578.4375</v>
      </c>
      <c r="N756">
        <v>172836.09375</v>
      </c>
      <c r="O756">
        <v>62582.6015625</v>
      </c>
      <c r="P756">
        <v>3472.639892578125</v>
      </c>
      <c r="Q756">
        <v>2087742</v>
      </c>
      <c r="R756">
        <f t="shared" si="11"/>
        <v>4.6036499636425476E-2</v>
      </c>
    </row>
    <row r="757" spans="1:18" x14ac:dyDescent="0.25">
      <c r="A757" t="s">
        <v>1487</v>
      </c>
      <c r="B757" t="s">
        <v>65</v>
      </c>
      <c r="C757" t="s">
        <v>50</v>
      </c>
      <c r="D757" t="s">
        <v>145</v>
      </c>
      <c r="E757" t="s">
        <v>56</v>
      </c>
      <c r="F757" t="s">
        <v>108</v>
      </c>
      <c r="G757" s="1">
        <v>45632</v>
      </c>
      <c r="H757" s="1">
        <v>45646</v>
      </c>
      <c r="I757">
        <f>YEAR((vw_maritime_trade_analysis[[#This Row],[Departure_Date]]))</f>
        <v>2024</v>
      </c>
      <c r="J757" t="str">
        <f>"Q"&amp;ROUNDUP(MONTH(vw_maritime_trade_analysis[[#This Row],[Departure_Date]])/3,0)</f>
        <v>Q4</v>
      </c>
      <c r="K757" t="str">
        <f>TEXT(vw_maritime_trade_analysis[[#This Row],[Departure_Date]],"mmmm")</f>
        <v>December</v>
      </c>
      <c r="L757">
        <v>61165216</v>
      </c>
      <c r="M757">
        <v>330820.09375</v>
      </c>
      <c r="N757">
        <v>224438.921875</v>
      </c>
      <c r="O757">
        <v>93582.78125</v>
      </c>
      <c r="P757">
        <v>0</v>
      </c>
      <c r="Q757">
        <v>5264031</v>
      </c>
      <c r="R757">
        <f t="shared" si="11"/>
        <v>8.6062493427637041E-2</v>
      </c>
    </row>
    <row r="758" spans="1:18" x14ac:dyDescent="0.25">
      <c r="A758" t="s">
        <v>1488</v>
      </c>
      <c r="B758" t="s">
        <v>65</v>
      </c>
      <c r="C758" t="s">
        <v>134</v>
      </c>
      <c r="D758" t="s">
        <v>135</v>
      </c>
      <c r="E758" t="s">
        <v>92</v>
      </c>
      <c r="F758" t="s">
        <v>146</v>
      </c>
      <c r="G758" s="1">
        <v>45914</v>
      </c>
      <c r="H758" s="1">
        <v>45949</v>
      </c>
      <c r="I758">
        <f>YEAR((vw_maritime_trade_analysis[[#This Row],[Departure_Date]]))</f>
        <v>2025</v>
      </c>
      <c r="J758" t="str">
        <f>"Q"&amp;ROUNDUP(MONTH(vw_maritime_trade_analysis[[#This Row],[Departure_Date]])/3,0)</f>
        <v>Q3</v>
      </c>
      <c r="K758" t="str">
        <f>TEXT(vw_maritime_trade_analysis[[#This Row],[Departure_Date]],"mmmm")</f>
        <v>September</v>
      </c>
      <c r="L758">
        <v>3899137.25</v>
      </c>
      <c r="M758">
        <v>764377.25</v>
      </c>
      <c r="N758">
        <v>159403.046875</v>
      </c>
      <c r="O758">
        <v>13296.0595703125</v>
      </c>
      <c r="P758">
        <v>0</v>
      </c>
      <c r="Q758">
        <v>1310919.25</v>
      </c>
      <c r="R758">
        <f t="shared" si="11"/>
        <v>0.33620751616271011</v>
      </c>
    </row>
    <row r="759" spans="1:18" x14ac:dyDescent="0.25">
      <c r="A759" t="s">
        <v>1490</v>
      </c>
      <c r="B759" t="s">
        <v>49</v>
      </c>
      <c r="C759" t="s">
        <v>50</v>
      </c>
      <c r="D759" t="s">
        <v>145</v>
      </c>
      <c r="E759" t="s">
        <v>154</v>
      </c>
      <c r="F759" t="s">
        <v>184</v>
      </c>
      <c r="G759" s="1">
        <v>45386</v>
      </c>
      <c r="H759" s="1">
        <v>45391</v>
      </c>
      <c r="I759">
        <f>YEAR((vw_maritime_trade_analysis[[#This Row],[Departure_Date]]))</f>
        <v>2024</v>
      </c>
      <c r="J759" t="str">
        <f>"Q"&amp;ROUNDUP(MONTH(vw_maritime_trade_analysis[[#This Row],[Departure_Date]])/3,0)</f>
        <v>Q2</v>
      </c>
      <c r="K759" t="str">
        <f>TEXT(vw_maritime_trade_analysis[[#This Row],[Departure_Date]],"mmmm")</f>
        <v>April</v>
      </c>
      <c r="L759">
        <v>96296336</v>
      </c>
      <c r="M759">
        <v>62007.5390625</v>
      </c>
      <c r="N759">
        <v>41462.6796875</v>
      </c>
      <c r="O759">
        <v>147333.40625</v>
      </c>
      <c r="P759">
        <v>81564.3515625</v>
      </c>
      <c r="Q759">
        <v>2526744</v>
      </c>
      <c r="R759">
        <f t="shared" si="11"/>
        <v>2.6239253796738436E-2</v>
      </c>
    </row>
    <row r="760" spans="1:18" x14ac:dyDescent="0.25">
      <c r="A760" t="s">
        <v>1492</v>
      </c>
      <c r="B760" t="s">
        <v>49</v>
      </c>
      <c r="C760" t="s">
        <v>66</v>
      </c>
      <c r="D760" t="s">
        <v>67</v>
      </c>
      <c r="E760" t="s">
        <v>201</v>
      </c>
      <c r="F760" t="s">
        <v>184</v>
      </c>
      <c r="G760" s="1">
        <v>45977</v>
      </c>
      <c r="H760" s="1">
        <v>45996</v>
      </c>
      <c r="I760">
        <f>YEAR((vw_maritime_trade_analysis[[#This Row],[Departure_Date]]))</f>
        <v>2025</v>
      </c>
      <c r="J760" t="str">
        <f>"Q"&amp;ROUNDUP(MONTH(vw_maritime_trade_analysis[[#This Row],[Departure_Date]])/3,0)</f>
        <v>Q4</v>
      </c>
      <c r="K760" t="str">
        <f>TEXT(vw_maritime_trade_analysis[[#This Row],[Departure_Date]],"mmmm")</f>
        <v>November</v>
      </c>
      <c r="L760">
        <v>74504736</v>
      </c>
      <c r="M760">
        <v>301460.4375</v>
      </c>
      <c r="N760">
        <v>95182.4921875</v>
      </c>
      <c r="O760">
        <v>227984.5</v>
      </c>
      <c r="P760">
        <v>0</v>
      </c>
      <c r="Q760">
        <v>2011296</v>
      </c>
      <c r="R760">
        <f t="shared" si="11"/>
        <v>2.6995545625448564E-2</v>
      </c>
    </row>
    <row r="761" spans="1:18" x14ac:dyDescent="0.25">
      <c r="A761" t="s">
        <v>1493</v>
      </c>
      <c r="B761" t="s">
        <v>49</v>
      </c>
      <c r="C761" t="s">
        <v>50</v>
      </c>
      <c r="D761" t="s">
        <v>183</v>
      </c>
      <c r="E761" t="s">
        <v>55</v>
      </c>
      <c r="F761" t="s">
        <v>100</v>
      </c>
      <c r="G761" s="1">
        <v>44879</v>
      </c>
      <c r="H761" s="1">
        <v>44889</v>
      </c>
      <c r="I761">
        <f>YEAR((vw_maritime_trade_analysis[[#This Row],[Departure_Date]]))</f>
        <v>2022</v>
      </c>
      <c r="J761" t="str">
        <f>"Q"&amp;ROUNDUP(MONTH(vw_maritime_trade_analysis[[#This Row],[Departure_Date]])/3,0)</f>
        <v>Q4</v>
      </c>
      <c r="K761" t="str">
        <f>TEXT(vw_maritime_trade_analysis[[#This Row],[Departure_Date]],"mmmm")</f>
        <v>November</v>
      </c>
      <c r="L761">
        <v>72423216</v>
      </c>
      <c r="M761">
        <v>180238.140625</v>
      </c>
      <c r="N761">
        <v>123999.9921875</v>
      </c>
      <c r="O761">
        <v>216545.4375</v>
      </c>
      <c r="P761">
        <v>104113.2578125</v>
      </c>
      <c r="Q761">
        <v>2798458.5</v>
      </c>
      <c r="R761">
        <f t="shared" si="11"/>
        <v>3.8640351182416426E-2</v>
      </c>
    </row>
    <row r="762" spans="1:18" x14ac:dyDescent="0.25">
      <c r="A762" t="s">
        <v>1494</v>
      </c>
      <c r="B762" t="s">
        <v>49</v>
      </c>
      <c r="C762" t="s">
        <v>66</v>
      </c>
      <c r="D762" t="s">
        <v>245</v>
      </c>
      <c r="E762" t="s">
        <v>164</v>
      </c>
      <c r="F762" t="s">
        <v>82</v>
      </c>
      <c r="G762" s="1">
        <v>44763</v>
      </c>
      <c r="H762" s="1">
        <v>44777</v>
      </c>
      <c r="I762">
        <f>YEAR((vw_maritime_trade_analysis[[#This Row],[Departure_Date]]))</f>
        <v>2022</v>
      </c>
      <c r="J762" t="str">
        <f>"Q"&amp;ROUNDUP(MONTH(vw_maritime_trade_analysis[[#This Row],[Departure_Date]])/3,0)</f>
        <v>Q3</v>
      </c>
      <c r="K762" t="str">
        <f>TEXT(vw_maritime_trade_analysis[[#This Row],[Departure_Date]],"mmmm")</f>
        <v>July</v>
      </c>
      <c r="L762">
        <v>1678633.75</v>
      </c>
      <c r="M762">
        <v>339348.8125</v>
      </c>
      <c r="N762">
        <v>229262.265625</v>
      </c>
      <c r="O762">
        <v>1880.0699462890625</v>
      </c>
      <c r="P762">
        <v>25858.75</v>
      </c>
      <c r="Q762">
        <v>662885.3125</v>
      </c>
      <c r="R762">
        <f t="shared" si="11"/>
        <v>0.39489573738166528</v>
      </c>
    </row>
    <row r="763" spans="1:18" x14ac:dyDescent="0.25">
      <c r="A763" t="s">
        <v>1496</v>
      </c>
      <c r="B763" t="s">
        <v>49</v>
      </c>
      <c r="C763" t="s">
        <v>50</v>
      </c>
      <c r="D763" t="s">
        <v>223</v>
      </c>
      <c r="E763" t="s">
        <v>230</v>
      </c>
      <c r="F763" t="s">
        <v>82</v>
      </c>
      <c r="G763" s="1">
        <v>46052</v>
      </c>
      <c r="H763" s="1">
        <v>46063</v>
      </c>
      <c r="I763">
        <f>YEAR((vw_maritime_trade_analysis[[#This Row],[Departure_Date]]))</f>
        <v>2026</v>
      </c>
      <c r="J763" t="str">
        <f>"Q"&amp;ROUNDUP(MONTH(vw_maritime_trade_analysis[[#This Row],[Departure_Date]])/3,0)</f>
        <v>Q1</v>
      </c>
      <c r="K763" t="str">
        <f>TEXT(vw_maritime_trade_analysis[[#This Row],[Departure_Date]],"mmmm")</f>
        <v>January</v>
      </c>
      <c r="L763">
        <v>36390520</v>
      </c>
      <c r="M763">
        <v>158256.171875</v>
      </c>
      <c r="N763">
        <v>219749.125</v>
      </c>
      <c r="O763">
        <v>99346.1171875</v>
      </c>
      <c r="P763">
        <v>97094.3515625</v>
      </c>
      <c r="Q763">
        <v>1670303</v>
      </c>
      <c r="R763">
        <f t="shared" si="11"/>
        <v>4.5899399074264394E-2</v>
      </c>
    </row>
    <row r="764" spans="1:18" x14ac:dyDescent="0.25">
      <c r="A764" t="s">
        <v>1497</v>
      </c>
      <c r="B764" t="s">
        <v>49</v>
      </c>
      <c r="C764" t="s">
        <v>66</v>
      </c>
      <c r="D764" t="s">
        <v>245</v>
      </c>
      <c r="E764" t="s">
        <v>93</v>
      </c>
      <c r="F764" t="s">
        <v>82</v>
      </c>
      <c r="G764" s="1">
        <v>45498</v>
      </c>
      <c r="H764" s="1">
        <v>45529</v>
      </c>
      <c r="I764">
        <f>YEAR((vw_maritime_trade_analysis[[#This Row],[Departure_Date]]))</f>
        <v>2024</v>
      </c>
      <c r="J764" t="str">
        <f>"Q"&amp;ROUNDUP(MONTH(vw_maritime_trade_analysis[[#This Row],[Departure_Date]])/3,0)</f>
        <v>Q3</v>
      </c>
      <c r="K764" t="str">
        <f>TEXT(vw_maritime_trade_analysis[[#This Row],[Departure_Date]],"mmmm")</f>
        <v>July</v>
      </c>
      <c r="L764">
        <v>5082260.5</v>
      </c>
      <c r="M764">
        <v>411697.65625</v>
      </c>
      <c r="N764">
        <v>243202.03125</v>
      </c>
      <c r="O764">
        <v>8131.6201171875</v>
      </c>
      <c r="P764">
        <v>3424.510009765625</v>
      </c>
      <c r="Q764">
        <v>881762.6875</v>
      </c>
      <c r="R764">
        <f t="shared" si="11"/>
        <v>0.17349812893298169</v>
      </c>
    </row>
    <row r="765" spans="1:18" x14ac:dyDescent="0.25">
      <c r="A765" t="s">
        <v>1499</v>
      </c>
      <c r="B765" t="s">
        <v>65</v>
      </c>
      <c r="C765" t="s">
        <v>78</v>
      </c>
      <c r="D765" t="s">
        <v>79</v>
      </c>
      <c r="E765" t="s">
        <v>56</v>
      </c>
      <c r="F765" t="s">
        <v>146</v>
      </c>
      <c r="G765" s="1">
        <v>45633</v>
      </c>
      <c r="H765" s="1">
        <v>45643</v>
      </c>
      <c r="I765">
        <f>YEAR((vw_maritime_trade_analysis[[#This Row],[Departure_Date]]))</f>
        <v>2024</v>
      </c>
      <c r="J765" t="str">
        <f>"Q"&amp;ROUNDUP(MONTH(vw_maritime_trade_analysis[[#This Row],[Departure_Date]])/3,0)</f>
        <v>Q4</v>
      </c>
      <c r="K765" t="str">
        <f>TEXT(vw_maritime_trade_analysis[[#This Row],[Departure_Date]],"mmmm")</f>
        <v>December</v>
      </c>
      <c r="L765">
        <v>45156376</v>
      </c>
      <c r="M765">
        <v>165704.046875</v>
      </c>
      <c r="N765">
        <v>154497.59375</v>
      </c>
      <c r="O765">
        <v>56897.03125</v>
      </c>
      <c r="P765">
        <v>15218.3095703125</v>
      </c>
      <c r="Q765">
        <v>1873566.625</v>
      </c>
      <c r="R765">
        <f t="shared" si="11"/>
        <v>4.149063301714026E-2</v>
      </c>
    </row>
    <row r="766" spans="1:18" x14ac:dyDescent="0.25">
      <c r="A766" t="s">
        <v>1500</v>
      </c>
      <c r="B766" t="s">
        <v>49</v>
      </c>
      <c r="C766" t="s">
        <v>78</v>
      </c>
      <c r="D766" t="s">
        <v>105</v>
      </c>
      <c r="E766" t="s">
        <v>201</v>
      </c>
      <c r="F766" t="s">
        <v>70</v>
      </c>
      <c r="G766" s="1">
        <v>44276</v>
      </c>
      <c r="H766" s="1">
        <v>44290</v>
      </c>
      <c r="I766">
        <f>YEAR((vw_maritime_trade_analysis[[#This Row],[Departure_Date]]))</f>
        <v>2021</v>
      </c>
      <c r="J766" t="str">
        <f>"Q"&amp;ROUNDUP(MONTH(vw_maritime_trade_analysis[[#This Row],[Departure_Date]])/3,0)</f>
        <v>Q1</v>
      </c>
      <c r="K766" t="str">
        <f>TEXT(vw_maritime_trade_analysis[[#This Row],[Departure_Date]],"mmmm")</f>
        <v>March</v>
      </c>
      <c r="L766">
        <v>36820592</v>
      </c>
      <c r="M766">
        <v>313818.15625</v>
      </c>
      <c r="N766">
        <v>229612.71875</v>
      </c>
      <c r="O766">
        <v>104938.6796875</v>
      </c>
      <c r="P766">
        <v>0</v>
      </c>
      <c r="Q766">
        <v>1352463.875</v>
      </c>
      <c r="R766">
        <f t="shared" si="11"/>
        <v>3.6731182241719527E-2</v>
      </c>
    </row>
    <row r="767" spans="1:18" x14ac:dyDescent="0.25">
      <c r="A767" t="s">
        <v>1502</v>
      </c>
      <c r="B767" t="s">
        <v>49</v>
      </c>
      <c r="C767" t="s">
        <v>50</v>
      </c>
      <c r="D767" t="s">
        <v>145</v>
      </c>
      <c r="E767" t="s">
        <v>174</v>
      </c>
      <c r="F767" t="s">
        <v>56</v>
      </c>
      <c r="G767" s="1">
        <v>45453</v>
      </c>
      <c r="H767" s="1">
        <v>45463</v>
      </c>
      <c r="I767">
        <f>YEAR((vw_maritime_trade_analysis[[#This Row],[Departure_Date]]))</f>
        <v>2024</v>
      </c>
      <c r="J767" t="str">
        <f>"Q"&amp;ROUNDUP(MONTH(vw_maritime_trade_analysis[[#This Row],[Departure_Date]])/3,0)</f>
        <v>Q2</v>
      </c>
      <c r="K767" t="str">
        <f>TEXT(vw_maritime_trade_analysis[[#This Row],[Departure_Date]],"mmmm")</f>
        <v>June</v>
      </c>
      <c r="L767">
        <v>49784540</v>
      </c>
      <c r="M767">
        <v>219395.28125</v>
      </c>
      <c r="N767">
        <v>82888.5234375</v>
      </c>
      <c r="O767">
        <v>57252.21875</v>
      </c>
      <c r="P767">
        <v>0</v>
      </c>
      <c r="Q767">
        <v>2018514.875</v>
      </c>
      <c r="R767">
        <f t="shared" si="11"/>
        <v>4.0545014074650484E-2</v>
      </c>
    </row>
    <row r="768" spans="1:18" x14ac:dyDescent="0.25">
      <c r="A768" t="s">
        <v>1503</v>
      </c>
      <c r="B768" t="s">
        <v>65</v>
      </c>
      <c r="C768" t="s">
        <v>78</v>
      </c>
      <c r="D768" t="s">
        <v>105</v>
      </c>
      <c r="E768" t="s">
        <v>184</v>
      </c>
      <c r="F768" t="s">
        <v>204</v>
      </c>
      <c r="G768" s="1">
        <v>45280</v>
      </c>
      <c r="H768" s="1">
        <v>45310</v>
      </c>
      <c r="I768">
        <f>YEAR((vw_maritime_trade_analysis[[#This Row],[Departure_Date]]))</f>
        <v>2023</v>
      </c>
      <c r="J768" t="str">
        <f>"Q"&amp;ROUNDUP(MONTH(vw_maritime_trade_analysis[[#This Row],[Departure_Date]])/3,0)</f>
        <v>Q4</v>
      </c>
      <c r="K768" t="str">
        <f>TEXT(vw_maritime_trade_analysis[[#This Row],[Departure_Date]],"mmmm")</f>
        <v>December</v>
      </c>
      <c r="L768">
        <v>28016516</v>
      </c>
      <c r="M768">
        <v>357087</v>
      </c>
      <c r="N768">
        <v>175155.921875</v>
      </c>
      <c r="O768">
        <v>19331.400390625</v>
      </c>
      <c r="P768">
        <v>0</v>
      </c>
      <c r="Q768">
        <v>2265602</v>
      </c>
      <c r="R768">
        <f t="shared" si="11"/>
        <v>8.0866657367390002E-2</v>
      </c>
    </row>
    <row r="769" spans="1:18" x14ac:dyDescent="0.25">
      <c r="A769" t="s">
        <v>1505</v>
      </c>
      <c r="B769" t="s">
        <v>65</v>
      </c>
      <c r="C769" t="s">
        <v>50</v>
      </c>
      <c r="D769" t="s">
        <v>145</v>
      </c>
      <c r="E769" t="s">
        <v>70</v>
      </c>
      <c r="F769" t="s">
        <v>131</v>
      </c>
      <c r="G769" s="1">
        <v>44659</v>
      </c>
      <c r="H769" s="1">
        <v>44670</v>
      </c>
      <c r="I769">
        <f>YEAR((vw_maritime_trade_analysis[[#This Row],[Departure_Date]]))</f>
        <v>2022</v>
      </c>
      <c r="J769" t="str">
        <f>"Q"&amp;ROUNDUP(MONTH(vw_maritime_trade_analysis[[#This Row],[Departure_Date]])/3,0)</f>
        <v>Q2</v>
      </c>
      <c r="K769" t="str">
        <f>TEXT(vw_maritime_trade_analysis[[#This Row],[Departure_Date]],"mmmm")</f>
        <v>April</v>
      </c>
      <c r="L769">
        <v>64717092</v>
      </c>
      <c r="M769">
        <v>185442.40625</v>
      </c>
      <c r="N769">
        <v>63664.9296875</v>
      </c>
      <c r="O769">
        <v>181207.859375</v>
      </c>
      <c r="P769">
        <v>0</v>
      </c>
      <c r="Q769">
        <v>1965862.5</v>
      </c>
      <c r="R769">
        <f t="shared" si="11"/>
        <v>3.0376248982262676E-2</v>
      </c>
    </row>
    <row r="770" spans="1:18" x14ac:dyDescent="0.25">
      <c r="A770" t="s">
        <v>1506</v>
      </c>
      <c r="B770" t="s">
        <v>65</v>
      </c>
      <c r="C770" t="s">
        <v>112</v>
      </c>
      <c r="D770" t="s">
        <v>113</v>
      </c>
      <c r="E770" t="s">
        <v>56</v>
      </c>
      <c r="F770" t="s">
        <v>257</v>
      </c>
      <c r="G770" s="1">
        <v>44135</v>
      </c>
      <c r="H770" s="1">
        <v>44149</v>
      </c>
      <c r="I770">
        <f>YEAR((vw_maritime_trade_analysis[[#This Row],[Departure_Date]]))</f>
        <v>2020</v>
      </c>
      <c r="J770" t="str">
        <f>"Q"&amp;ROUNDUP(MONTH(vw_maritime_trade_analysis[[#This Row],[Departure_Date]])/3,0)</f>
        <v>Q4</v>
      </c>
      <c r="K770" t="str">
        <f>TEXT(vw_maritime_trade_analysis[[#This Row],[Departure_Date]],"mmmm")</f>
        <v>October</v>
      </c>
      <c r="L770">
        <v>2826180.25</v>
      </c>
      <c r="M770">
        <v>203868.90625</v>
      </c>
      <c r="N770">
        <v>171370.125</v>
      </c>
      <c r="O770">
        <v>9778.580078125</v>
      </c>
      <c r="Q770">
        <v>533859.5</v>
      </c>
      <c r="R770">
        <f t="shared" ref="R770:R833" si="12">Q770/L770</f>
        <v>0.18889789495910603</v>
      </c>
    </row>
    <row r="771" spans="1:18" x14ac:dyDescent="0.25">
      <c r="A771" t="s">
        <v>1507</v>
      </c>
      <c r="B771" t="s">
        <v>49</v>
      </c>
      <c r="C771" t="s">
        <v>112</v>
      </c>
      <c r="D771" t="s">
        <v>343</v>
      </c>
      <c r="E771" t="s">
        <v>257</v>
      </c>
      <c r="F771" t="s">
        <v>70</v>
      </c>
      <c r="G771" s="1">
        <v>44060</v>
      </c>
      <c r="H771" s="1">
        <v>44087</v>
      </c>
      <c r="I771">
        <f>YEAR((vw_maritime_trade_analysis[[#This Row],[Departure_Date]]))</f>
        <v>2020</v>
      </c>
      <c r="J771" t="str">
        <f>"Q"&amp;ROUNDUP(MONTH(vw_maritime_trade_analysis[[#This Row],[Departure_Date]])/3,0)</f>
        <v>Q3</v>
      </c>
      <c r="K771" t="str">
        <f>TEXT(vw_maritime_trade_analysis[[#This Row],[Departure_Date]],"mmmm")</f>
        <v>August</v>
      </c>
      <c r="L771">
        <v>49948224</v>
      </c>
      <c r="M771">
        <v>329684.4375</v>
      </c>
      <c r="N771">
        <v>154042.171875</v>
      </c>
      <c r="O771">
        <v>32965.828125</v>
      </c>
      <c r="P771">
        <v>14180.990234375</v>
      </c>
      <c r="Q771">
        <v>3044015.25</v>
      </c>
      <c r="R771">
        <f t="shared" si="12"/>
        <v>6.0943413123157292E-2</v>
      </c>
    </row>
    <row r="772" spans="1:18" x14ac:dyDescent="0.25">
      <c r="A772" t="s">
        <v>1509</v>
      </c>
      <c r="B772" t="s">
        <v>49</v>
      </c>
      <c r="C772" t="s">
        <v>50</v>
      </c>
      <c r="D772" t="s">
        <v>145</v>
      </c>
      <c r="E772" t="s">
        <v>55</v>
      </c>
      <c r="F772" t="s">
        <v>184</v>
      </c>
      <c r="G772" s="1">
        <v>44191</v>
      </c>
      <c r="H772" s="1">
        <v>44210</v>
      </c>
      <c r="I772">
        <f>YEAR((vw_maritime_trade_analysis[[#This Row],[Departure_Date]]))</f>
        <v>2020</v>
      </c>
      <c r="J772" t="str">
        <f>"Q"&amp;ROUNDUP(MONTH(vw_maritime_trade_analysis[[#This Row],[Departure_Date]])/3,0)</f>
        <v>Q4</v>
      </c>
      <c r="K772" t="str">
        <f>TEXT(vw_maritime_trade_analysis[[#This Row],[Departure_Date]],"mmmm")</f>
        <v>December</v>
      </c>
      <c r="L772">
        <v>52815216</v>
      </c>
      <c r="M772">
        <v>180342.265625</v>
      </c>
      <c r="N772">
        <v>33490.66015625</v>
      </c>
      <c r="O772">
        <v>162670.875</v>
      </c>
      <c r="P772">
        <v>19430.16015625</v>
      </c>
      <c r="Q772">
        <v>4768038</v>
      </c>
      <c r="R772">
        <f t="shared" si="12"/>
        <v>9.0277733598590218E-2</v>
      </c>
    </row>
    <row r="773" spans="1:18" x14ac:dyDescent="0.25">
      <c r="A773" t="s">
        <v>1511</v>
      </c>
      <c r="B773" t="s">
        <v>49</v>
      </c>
      <c r="C773" t="s">
        <v>66</v>
      </c>
      <c r="D773" t="s">
        <v>153</v>
      </c>
      <c r="E773" t="s">
        <v>204</v>
      </c>
      <c r="F773" t="s">
        <v>184</v>
      </c>
      <c r="G773" s="1">
        <v>45749</v>
      </c>
      <c r="H773" s="1">
        <v>45768</v>
      </c>
      <c r="I773">
        <f>YEAR((vw_maritime_trade_analysis[[#This Row],[Departure_Date]]))</f>
        <v>2025</v>
      </c>
      <c r="J773" t="str">
        <f>"Q"&amp;ROUNDUP(MONTH(vw_maritime_trade_analysis[[#This Row],[Departure_Date]])/3,0)</f>
        <v>Q2</v>
      </c>
      <c r="K773" t="str">
        <f>TEXT(vw_maritime_trade_analysis[[#This Row],[Departure_Date]],"mmmm")</f>
        <v>April</v>
      </c>
      <c r="L773">
        <v>55297092</v>
      </c>
      <c r="M773">
        <v>312430.40625</v>
      </c>
      <c r="N773">
        <v>164786.84375</v>
      </c>
      <c r="O773">
        <v>91793.171875</v>
      </c>
      <c r="P773">
        <v>9538.73046875</v>
      </c>
      <c r="Q773">
        <v>4324817.5</v>
      </c>
      <c r="R773">
        <f t="shared" si="12"/>
        <v>7.8210577511019924E-2</v>
      </c>
    </row>
    <row r="774" spans="1:18" x14ac:dyDescent="0.25">
      <c r="A774" t="s">
        <v>1512</v>
      </c>
      <c r="B774" t="s">
        <v>49</v>
      </c>
      <c r="C774" t="s">
        <v>66</v>
      </c>
      <c r="D774" t="s">
        <v>248</v>
      </c>
      <c r="E774" t="s">
        <v>164</v>
      </c>
      <c r="F774" t="s">
        <v>92</v>
      </c>
      <c r="G774" s="1">
        <v>45360</v>
      </c>
      <c r="H774" s="1">
        <v>45372</v>
      </c>
      <c r="I774">
        <f>YEAR((vw_maritime_trade_analysis[[#This Row],[Departure_Date]]))</f>
        <v>2024</v>
      </c>
      <c r="J774" t="str">
        <f>"Q"&amp;ROUNDUP(MONTH(vw_maritime_trade_analysis[[#This Row],[Departure_Date]])/3,0)</f>
        <v>Q1</v>
      </c>
      <c r="K774" t="str">
        <f>TEXT(vw_maritime_trade_analysis[[#This Row],[Departure_Date]],"mmmm")</f>
        <v>March</v>
      </c>
      <c r="L774">
        <v>80868192</v>
      </c>
      <c r="M774">
        <v>250957.6875</v>
      </c>
      <c r="N774">
        <v>40785.08984375</v>
      </c>
      <c r="O774">
        <v>262821.625</v>
      </c>
      <c r="P774">
        <v>15580.8095703125</v>
      </c>
      <c r="Q774">
        <v>1575296.75</v>
      </c>
      <c r="R774">
        <f t="shared" si="12"/>
        <v>1.9479806720545948E-2</v>
      </c>
    </row>
    <row r="775" spans="1:18" x14ac:dyDescent="0.25">
      <c r="A775" t="s">
        <v>1513</v>
      </c>
      <c r="B775" t="s">
        <v>49</v>
      </c>
      <c r="C775" t="s">
        <v>50</v>
      </c>
      <c r="D775" t="s">
        <v>120</v>
      </c>
      <c r="E775" t="s">
        <v>164</v>
      </c>
      <c r="F775" t="s">
        <v>82</v>
      </c>
      <c r="G775" s="1">
        <v>44479</v>
      </c>
      <c r="H775" s="1">
        <v>44486</v>
      </c>
      <c r="I775">
        <f>YEAR((vw_maritime_trade_analysis[[#This Row],[Departure_Date]]))</f>
        <v>2021</v>
      </c>
      <c r="J775" t="str">
        <f>"Q"&amp;ROUNDUP(MONTH(vw_maritime_trade_analysis[[#This Row],[Departure_Date]])/3,0)</f>
        <v>Q4</v>
      </c>
      <c r="K775" t="str">
        <f>TEXT(vw_maritime_trade_analysis[[#This Row],[Departure_Date]],"mmmm")</f>
        <v>October</v>
      </c>
      <c r="L775">
        <v>31496292</v>
      </c>
      <c r="M775">
        <v>148766.375</v>
      </c>
      <c r="N775">
        <v>183456.734375</v>
      </c>
      <c r="O775">
        <v>81575.3984375</v>
      </c>
      <c r="P775">
        <v>0</v>
      </c>
      <c r="Q775">
        <v>1015330.0625</v>
      </c>
      <c r="R775">
        <f t="shared" si="12"/>
        <v>3.223649509281918E-2</v>
      </c>
    </row>
    <row r="776" spans="1:18" x14ac:dyDescent="0.25">
      <c r="A776" t="s">
        <v>1515</v>
      </c>
      <c r="B776" t="s">
        <v>49</v>
      </c>
      <c r="C776" t="s">
        <v>78</v>
      </c>
      <c r="D776" t="s">
        <v>315</v>
      </c>
      <c r="E776" t="s">
        <v>127</v>
      </c>
      <c r="F776" t="s">
        <v>92</v>
      </c>
      <c r="G776" s="1">
        <v>45222</v>
      </c>
      <c r="H776" s="1">
        <v>45243</v>
      </c>
      <c r="I776">
        <f>YEAR((vw_maritime_trade_analysis[[#This Row],[Departure_Date]]))</f>
        <v>2023</v>
      </c>
      <c r="J776" t="str">
        <f>"Q"&amp;ROUNDUP(MONTH(vw_maritime_trade_analysis[[#This Row],[Departure_Date]])/3,0)</f>
        <v>Q4</v>
      </c>
      <c r="K776" t="str">
        <f>TEXT(vw_maritime_trade_analysis[[#This Row],[Departure_Date]],"mmmm")</f>
        <v>October</v>
      </c>
      <c r="L776">
        <v>36883160</v>
      </c>
      <c r="M776">
        <v>329257.875</v>
      </c>
      <c r="N776">
        <v>207858.71875</v>
      </c>
      <c r="O776">
        <v>49423.44140625</v>
      </c>
      <c r="P776">
        <v>122280.359375</v>
      </c>
      <c r="Q776">
        <v>1754953</v>
      </c>
      <c r="R776">
        <f t="shared" si="12"/>
        <v>4.7581416559752475E-2</v>
      </c>
    </row>
    <row r="777" spans="1:18" x14ac:dyDescent="0.25">
      <c r="A777" t="s">
        <v>1517</v>
      </c>
      <c r="B777" t="s">
        <v>65</v>
      </c>
      <c r="C777" t="s">
        <v>66</v>
      </c>
      <c r="D777" t="s">
        <v>245</v>
      </c>
      <c r="E777" t="s">
        <v>184</v>
      </c>
      <c r="F777" t="s">
        <v>164</v>
      </c>
      <c r="G777" s="1">
        <v>44651</v>
      </c>
      <c r="H777" s="1">
        <v>44681</v>
      </c>
      <c r="I777">
        <f>YEAR((vw_maritime_trade_analysis[[#This Row],[Departure_Date]]))</f>
        <v>2022</v>
      </c>
      <c r="J777" t="str">
        <f>"Q"&amp;ROUNDUP(MONTH(vw_maritime_trade_analysis[[#This Row],[Departure_Date]])/3,0)</f>
        <v>Q1</v>
      </c>
      <c r="K777" t="str">
        <f>TEXT(vw_maritime_trade_analysis[[#This Row],[Departure_Date]],"mmmm")</f>
        <v>March</v>
      </c>
      <c r="L777">
        <v>3261279.5</v>
      </c>
      <c r="M777">
        <v>375314.65625</v>
      </c>
      <c r="N777">
        <v>217016.3125</v>
      </c>
      <c r="O777">
        <v>7272.64990234375</v>
      </c>
      <c r="P777">
        <v>0</v>
      </c>
      <c r="Q777">
        <v>664048.6875</v>
      </c>
      <c r="R777">
        <f t="shared" si="12"/>
        <v>0.2036160002538881</v>
      </c>
    </row>
    <row r="778" spans="1:18" x14ac:dyDescent="0.25">
      <c r="A778" t="s">
        <v>1519</v>
      </c>
      <c r="B778" t="s">
        <v>49</v>
      </c>
      <c r="C778" t="s">
        <v>66</v>
      </c>
      <c r="D778" t="s">
        <v>245</v>
      </c>
      <c r="E778" t="s">
        <v>201</v>
      </c>
      <c r="F778" t="s">
        <v>100</v>
      </c>
      <c r="G778" s="1">
        <v>45122</v>
      </c>
      <c r="H778" s="1">
        <v>45136</v>
      </c>
      <c r="I778">
        <f>YEAR((vw_maritime_trade_analysis[[#This Row],[Departure_Date]]))</f>
        <v>2023</v>
      </c>
      <c r="J778" t="str">
        <f>"Q"&amp;ROUNDUP(MONTH(vw_maritime_trade_analysis[[#This Row],[Departure_Date]])/3,0)</f>
        <v>Q3</v>
      </c>
      <c r="K778" t="str">
        <f>TEXT(vw_maritime_trade_analysis[[#This Row],[Departure_Date]],"mmmm")</f>
        <v>July</v>
      </c>
      <c r="L778">
        <v>2684054.25</v>
      </c>
      <c r="M778">
        <v>203452.84375</v>
      </c>
      <c r="N778">
        <v>184648.75</v>
      </c>
      <c r="O778">
        <v>4643.41015625</v>
      </c>
      <c r="P778">
        <v>0</v>
      </c>
      <c r="Q778">
        <v>477072.59375</v>
      </c>
      <c r="R778">
        <f t="shared" si="12"/>
        <v>0.17774327540138207</v>
      </c>
    </row>
    <row r="779" spans="1:18" x14ac:dyDescent="0.25">
      <c r="A779" t="s">
        <v>1520</v>
      </c>
      <c r="B779" t="s">
        <v>49</v>
      </c>
      <c r="C779" t="s">
        <v>50</v>
      </c>
      <c r="D779" t="s">
        <v>223</v>
      </c>
      <c r="E779" t="s">
        <v>150</v>
      </c>
      <c r="F779" t="s">
        <v>82</v>
      </c>
      <c r="G779" s="1">
        <v>44685</v>
      </c>
      <c r="H779" s="1">
        <v>44702</v>
      </c>
      <c r="I779">
        <f>YEAR((vw_maritime_trade_analysis[[#This Row],[Departure_Date]]))</f>
        <v>2022</v>
      </c>
      <c r="J779" t="str">
        <f>"Q"&amp;ROUNDUP(MONTH(vw_maritime_trade_analysis[[#This Row],[Departure_Date]])/3,0)</f>
        <v>Q2</v>
      </c>
      <c r="K779" t="str">
        <f>TEXT(vw_maritime_trade_analysis[[#This Row],[Departure_Date]],"mmmm")</f>
        <v>May</v>
      </c>
      <c r="L779">
        <v>28296800</v>
      </c>
      <c r="M779">
        <v>434465.90625</v>
      </c>
      <c r="N779">
        <v>121937.1484375</v>
      </c>
      <c r="O779">
        <v>36785.83984375</v>
      </c>
      <c r="P779">
        <v>38034.140625</v>
      </c>
      <c r="Q779">
        <v>2164124.5</v>
      </c>
      <c r="R779">
        <f t="shared" si="12"/>
        <v>7.6479478244889876E-2</v>
      </c>
    </row>
    <row r="780" spans="1:18" x14ac:dyDescent="0.25">
      <c r="A780" t="s">
        <v>1522</v>
      </c>
      <c r="B780" t="s">
        <v>49</v>
      </c>
      <c r="C780" t="s">
        <v>112</v>
      </c>
      <c r="D780" t="s">
        <v>340</v>
      </c>
      <c r="E780" t="s">
        <v>146</v>
      </c>
      <c r="F780" t="s">
        <v>184</v>
      </c>
      <c r="G780" s="1">
        <v>44689</v>
      </c>
      <c r="H780" s="1">
        <v>44699</v>
      </c>
      <c r="I780">
        <f>YEAR((vw_maritime_trade_analysis[[#This Row],[Departure_Date]]))</f>
        <v>2022</v>
      </c>
      <c r="J780" t="str">
        <f>"Q"&amp;ROUNDUP(MONTH(vw_maritime_trade_analysis[[#This Row],[Departure_Date]])/3,0)</f>
        <v>Q2</v>
      </c>
      <c r="K780" t="str">
        <f>TEXT(vw_maritime_trade_analysis[[#This Row],[Departure_Date]],"mmmm")</f>
        <v>May</v>
      </c>
      <c r="L780">
        <v>8204017.5</v>
      </c>
      <c r="M780">
        <v>228582.921875</v>
      </c>
      <c r="N780">
        <v>90494.96875</v>
      </c>
      <c r="O780">
        <v>10172.98046875</v>
      </c>
      <c r="P780">
        <v>7515.89990234375</v>
      </c>
      <c r="Q780">
        <v>519506.1875</v>
      </c>
      <c r="R780">
        <f t="shared" si="12"/>
        <v>6.3323388510568152E-2</v>
      </c>
    </row>
    <row r="781" spans="1:18" x14ac:dyDescent="0.25">
      <c r="A781" t="s">
        <v>1523</v>
      </c>
      <c r="B781" t="s">
        <v>65</v>
      </c>
      <c r="C781" t="s">
        <v>50</v>
      </c>
      <c r="D781" t="s">
        <v>51</v>
      </c>
      <c r="E781" t="s">
        <v>226</v>
      </c>
      <c r="F781" t="s">
        <v>196</v>
      </c>
      <c r="G781" s="1">
        <v>45551</v>
      </c>
      <c r="H781" s="1">
        <v>45568</v>
      </c>
      <c r="I781">
        <f>YEAR((vw_maritime_trade_analysis[[#This Row],[Departure_Date]]))</f>
        <v>2024</v>
      </c>
      <c r="J781" t="str">
        <f>"Q"&amp;ROUNDUP(MONTH(vw_maritime_trade_analysis[[#This Row],[Departure_Date]])/3,0)</f>
        <v>Q3</v>
      </c>
      <c r="K781" t="str">
        <f>TEXT(vw_maritime_trade_analysis[[#This Row],[Departure_Date]],"mmmm")</f>
        <v>September</v>
      </c>
      <c r="L781">
        <v>6977106</v>
      </c>
      <c r="M781">
        <v>244665.84375</v>
      </c>
      <c r="N781">
        <v>55636.7890625</v>
      </c>
      <c r="O781">
        <v>18628.869140625</v>
      </c>
      <c r="P781">
        <v>0</v>
      </c>
      <c r="Q781">
        <v>1921770.375</v>
      </c>
      <c r="R781">
        <f t="shared" si="12"/>
        <v>0.27543946945911385</v>
      </c>
    </row>
    <row r="782" spans="1:18" x14ac:dyDescent="0.25">
      <c r="A782" t="s">
        <v>1525</v>
      </c>
      <c r="B782" t="s">
        <v>65</v>
      </c>
      <c r="C782" t="s">
        <v>50</v>
      </c>
      <c r="D782" t="s">
        <v>183</v>
      </c>
      <c r="E782" t="s">
        <v>56</v>
      </c>
      <c r="F782" t="s">
        <v>164</v>
      </c>
      <c r="G782" s="1">
        <v>44407</v>
      </c>
      <c r="H782" s="1">
        <v>44419</v>
      </c>
      <c r="I782">
        <f>YEAR((vw_maritime_trade_analysis[[#This Row],[Departure_Date]]))</f>
        <v>2021</v>
      </c>
      <c r="J782" t="str">
        <f>"Q"&amp;ROUNDUP(MONTH(vw_maritime_trade_analysis[[#This Row],[Departure_Date]])/3,0)</f>
        <v>Q3</v>
      </c>
      <c r="K782" t="str">
        <f>TEXT(vw_maritime_trade_analysis[[#This Row],[Departure_Date]],"mmmm")</f>
        <v>July</v>
      </c>
      <c r="L782">
        <v>85886840</v>
      </c>
      <c r="M782">
        <v>177160.296875</v>
      </c>
      <c r="N782">
        <v>192312.984375</v>
      </c>
      <c r="O782">
        <v>85886.84375</v>
      </c>
      <c r="P782">
        <v>0</v>
      </c>
      <c r="Q782">
        <v>1814365.875</v>
      </c>
      <c r="R782">
        <f t="shared" si="12"/>
        <v>2.1125074283790159E-2</v>
      </c>
    </row>
    <row r="783" spans="1:18" x14ac:dyDescent="0.25">
      <c r="A783" t="s">
        <v>1527</v>
      </c>
      <c r="B783" t="s">
        <v>65</v>
      </c>
      <c r="C783" t="s">
        <v>50</v>
      </c>
      <c r="D783" t="s">
        <v>51</v>
      </c>
      <c r="E783" t="s">
        <v>92</v>
      </c>
      <c r="F783" t="s">
        <v>174</v>
      </c>
      <c r="G783" s="1">
        <v>45530</v>
      </c>
      <c r="H783" s="1">
        <v>45540</v>
      </c>
      <c r="I783">
        <f>YEAR((vw_maritime_trade_analysis[[#This Row],[Departure_Date]]))</f>
        <v>2024</v>
      </c>
      <c r="J783" t="str">
        <f>"Q"&amp;ROUNDUP(MONTH(vw_maritime_trade_analysis[[#This Row],[Departure_Date]])/3,0)</f>
        <v>Q3</v>
      </c>
      <c r="K783" t="str">
        <f>TEXT(vw_maritime_trade_analysis[[#This Row],[Departure_Date]],"mmmm")</f>
        <v>August</v>
      </c>
      <c r="L783">
        <v>14552419</v>
      </c>
      <c r="M783">
        <v>178527.515625</v>
      </c>
      <c r="N783">
        <v>28731.279296875</v>
      </c>
      <c r="O783">
        <v>42638.58984375</v>
      </c>
      <c r="P783">
        <v>25440.01953125</v>
      </c>
      <c r="Q783">
        <v>1936039</v>
      </c>
      <c r="R783">
        <f t="shared" si="12"/>
        <v>0.13303898135423395</v>
      </c>
    </row>
    <row r="784" spans="1:18" x14ac:dyDescent="0.25">
      <c r="A784" t="s">
        <v>1529</v>
      </c>
      <c r="B784" t="s">
        <v>65</v>
      </c>
      <c r="C784" t="s">
        <v>66</v>
      </c>
      <c r="D784" t="s">
        <v>153</v>
      </c>
      <c r="E784" t="s">
        <v>184</v>
      </c>
      <c r="F784" t="s">
        <v>71</v>
      </c>
      <c r="G784" s="1">
        <v>45359</v>
      </c>
      <c r="H784" s="1">
        <v>45379</v>
      </c>
      <c r="I784">
        <f>YEAR((vw_maritime_trade_analysis[[#This Row],[Departure_Date]]))</f>
        <v>2024</v>
      </c>
      <c r="J784" t="str">
        <f>"Q"&amp;ROUNDUP(MONTH(vw_maritime_trade_analysis[[#This Row],[Departure_Date]])/3,0)</f>
        <v>Q1</v>
      </c>
      <c r="K784" t="str">
        <f>TEXT(vw_maritime_trade_analysis[[#This Row],[Departure_Date]],"mmmm")</f>
        <v>March</v>
      </c>
      <c r="L784">
        <v>32181578</v>
      </c>
      <c r="M784">
        <v>192796.1875</v>
      </c>
      <c r="N784">
        <v>75780.4609375</v>
      </c>
      <c r="O784">
        <v>34112.46875</v>
      </c>
      <c r="P784">
        <v>0</v>
      </c>
      <c r="Q784">
        <v>1421081.375</v>
      </c>
      <c r="R784">
        <f t="shared" si="12"/>
        <v>4.4158225398394077E-2</v>
      </c>
    </row>
    <row r="785" spans="1:18" x14ac:dyDescent="0.25">
      <c r="A785" t="s">
        <v>1530</v>
      </c>
      <c r="B785" t="s">
        <v>49</v>
      </c>
      <c r="C785" t="s">
        <v>134</v>
      </c>
      <c r="D785" t="s">
        <v>135</v>
      </c>
      <c r="E785" t="s">
        <v>55</v>
      </c>
      <c r="F785" t="s">
        <v>226</v>
      </c>
      <c r="G785" s="1">
        <v>43892</v>
      </c>
      <c r="H785" s="1">
        <v>43915</v>
      </c>
      <c r="I785">
        <f>YEAR((vw_maritime_trade_analysis[[#This Row],[Departure_Date]]))</f>
        <v>2020</v>
      </c>
      <c r="J785" t="str">
        <f>"Q"&amp;ROUNDUP(MONTH(vw_maritime_trade_analysis[[#This Row],[Departure_Date]])/3,0)</f>
        <v>Q1</v>
      </c>
      <c r="K785" t="str">
        <f>TEXT(vw_maritime_trade_analysis[[#This Row],[Departure_Date]],"mmmm")</f>
        <v>March</v>
      </c>
      <c r="L785">
        <v>7457969.5</v>
      </c>
      <c r="M785">
        <v>289359</v>
      </c>
      <c r="N785">
        <v>47210.96875</v>
      </c>
      <c r="O785">
        <v>8502.08984375</v>
      </c>
      <c r="P785">
        <v>2535.300048828125</v>
      </c>
      <c r="Q785">
        <v>556760.9375</v>
      </c>
      <c r="R785">
        <f t="shared" si="12"/>
        <v>7.4653152912464979E-2</v>
      </c>
    </row>
    <row r="786" spans="1:18" x14ac:dyDescent="0.25">
      <c r="A786" t="s">
        <v>1531</v>
      </c>
      <c r="B786" t="s">
        <v>65</v>
      </c>
      <c r="C786" t="s">
        <v>50</v>
      </c>
      <c r="D786" t="s">
        <v>51</v>
      </c>
      <c r="E786" t="s">
        <v>56</v>
      </c>
      <c r="F786" t="s">
        <v>257</v>
      </c>
      <c r="G786" s="1">
        <v>45754</v>
      </c>
      <c r="H786" s="1">
        <v>45767</v>
      </c>
      <c r="I786">
        <f>YEAR((vw_maritime_trade_analysis[[#This Row],[Departure_Date]]))</f>
        <v>2025</v>
      </c>
      <c r="J786" t="str">
        <f>"Q"&amp;ROUNDUP(MONTH(vw_maritime_trade_analysis[[#This Row],[Departure_Date]])/3,0)</f>
        <v>Q2</v>
      </c>
      <c r="K786" t="str">
        <f>TEXT(vw_maritime_trade_analysis[[#This Row],[Departure_Date]],"mmmm")</f>
        <v>April</v>
      </c>
      <c r="L786">
        <v>18759318</v>
      </c>
      <c r="M786">
        <v>442536.1875</v>
      </c>
      <c r="N786">
        <v>162493.125</v>
      </c>
      <c r="O786">
        <v>33016.3984375</v>
      </c>
      <c r="P786">
        <v>3539.489990234375</v>
      </c>
      <c r="Q786">
        <v>5872385</v>
      </c>
      <c r="R786">
        <f t="shared" si="12"/>
        <v>0.31303829915351933</v>
      </c>
    </row>
    <row r="787" spans="1:18" x14ac:dyDescent="0.25">
      <c r="A787" t="s">
        <v>1532</v>
      </c>
      <c r="B787" t="s">
        <v>49</v>
      </c>
      <c r="C787" t="s">
        <v>50</v>
      </c>
      <c r="D787" t="s">
        <v>51</v>
      </c>
      <c r="E787" t="s">
        <v>154</v>
      </c>
      <c r="F787" t="s">
        <v>226</v>
      </c>
      <c r="G787" s="1">
        <v>44415</v>
      </c>
      <c r="H787" s="1">
        <v>44427</v>
      </c>
      <c r="I787">
        <f>YEAR((vw_maritime_trade_analysis[[#This Row],[Departure_Date]]))</f>
        <v>2021</v>
      </c>
      <c r="J787" t="str">
        <f>"Q"&amp;ROUNDUP(MONTH(vw_maritime_trade_analysis[[#This Row],[Departure_Date]])/3,0)</f>
        <v>Q3</v>
      </c>
      <c r="K787" t="str">
        <f>TEXT(vw_maritime_trade_analysis[[#This Row],[Departure_Date]],"mmmm")</f>
        <v>August</v>
      </c>
      <c r="L787">
        <v>8431285</v>
      </c>
      <c r="M787">
        <v>410015.1875</v>
      </c>
      <c r="N787">
        <v>73837.671875</v>
      </c>
      <c r="O787">
        <v>11635.169921875</v>
      </c>
      <c r="P787">
        <v>24918.23046875</v>
      </c>
      <c r="Q787">
        <v>2863318.75</v>
      </c>
      <c r="R787">
        <f t="shared" si="12"/>
        <v>0.33960644789020888</v>
      </c>
    </row>
    <row r="788" spans="1:18" x14ac:dyDescent="0.25">
      <c r="A788" t="s">
        <v>1533</v>
      </c>
      <c r="B788" t="s">
        <v>49</v>
      </c>
      <c r="C788" t="s">
        <v>66</v>
      </c>
      <c r="D788" t="s">
        <v>251</v>
      </c>
      <c r="E788" t="s">
        <v>108</v>
      </c>
      <c r="F788" t="s">
        <v>128</v>
      </c>
      <c r="G788" s="1">
        <v>45559</v>
      </c>
      <c r="H788" s="1">
        <v>45582</v>
      </c>
      <c r="I788">
        <f>YEAR((vw_maritime_trade_analysis[[#This Row],[Departure_Date]]))</f>
        <v>2024</v>
      </c>
      <c r="J788" t="str">
        <f>"Q"&amp;ROUNDUP(MONTH(vw_maritime_trade_analysis[[#This Row],[Departure_Date]])/3,0)</f>
        <v>Q3</v>
      </c>
      <c r="K788" t="str">
        <f>TEXT(vw_maritime_trade_analysis[[#This Row],[Departure_Date]],"mmmm")</f>
        <v>September</v>
      </c>
      <c r="L788">
        <v>56541892</v>
      </c>
      <c r="M788">
        <v>415609.875</v>
      </c>
      <c r="N788">
        <v>173396.15625</v>
      </c>
      <c r="O788">
        <v>83116.578125</v>
      </c>
      <c r="P788">
        <v>30615.19921875</v>
      </c>
      <c r="Q788">
        <v>4779299</v>
      </c>
      <c r="R788">
        <f t="shared" si="12"/>
        <v>8.4526690405054006E-2</v>
      </c>
    </row>
    <row r="789" spans="1:18" x14ac:dyDescent="0.25">
      <c r="A789" t="s">
        <v>1534</v>
      </c>
      <c r="B789" t="s">
        <v>49</v>
      </c>
      <c r="C789" t="s">
        <v>112</v>
      </c>
      <c r="D789" t="s">
        <v>199</v>
      </c>
      <c r="E789" t="s">
        <v>196</v>
      </c>
      <c r="F789" t="s">
        <v>100</v>
      </c>
      <c r="G789" s="1">
        <v>45800</v>
      </c>
      <c r="H789" s="1">
        <v>45822</v>
      </c>
      <c r="I789">
        <f>YEAR((vw_maritime_trade_analysis[[#This Row],[Departure_Date]]))</f>
        <v>2025</v>
      </c>
      <c r="J789" t="str">
        <f>"Q"&amp;ROUNDUP(MONTH(vw_maritime_trade_analysis[[#This Row],[Departure_Date]])/3,0)</f>
        <v>Q2</v>
      </c>
      <c r="K789" t="str">
        <f>TEXT(vw_maritime_trade_analysis[[#This Row],[Departure_Date]],"mmmm")</f>
        <v>May</v>
      </c>
      <c r="L789">
        <v>9395795</v>
      </c>
      <c r="M789">
        <v>493078.75</v>
      </c>
      <c r="N789">
        <v>38770.5</v>
      </c>
      <c r="O789">
        <v>8738.08984375</v>
      </c>
      <c r="P789">
        <v>0</v>
      </c>
      <c r="Q789">
        <v>1126717</v>
      </c>
      <c r="R789">
        <f t="shared" si="12"/>
        <v>0.11991715442918881</v>
      </c>
    </row>
    <row r="790" spans="1:18" x14ac:dyDescent="0.25">
      <c r="A790" t="s">
        <v>1535</v>
      </c>
      <c r="B790" t="s">
        <v>65</v>
      </c>
      <c r="C790" t="s">
        <v>66</v>
      </c>
      <c r="D790" t="s">
        <v>245</v>
      </c>
      <c r="E790" t="s">
        <v>82</v>
      </c>
      <c r="F790" t="s">
        <v>83</v>
      </c>
      <c r="G790" s="1">
        <v>44876</v>
      </c>
      <c r="H790" s="1">
        <v>44893</v>
      </c>
      <c r="I790">
        <f>YEAR((vw_maritime_trade_analysis[[#This Row],[Departure_Date]]))</f>
        <v>2022</v>
      </c>
      <c r="J790" t="str">
        <f>"Q"&amp;ROUNDUP(MONTH(vw_maritime_trade_analysis[[#This Row],[Departure_Date]])/3,0)</f>
        <v>Q4</v>
      </c>
      <c r="K790" t="str">
        <f>TEXT(vw_maritime_trade_analysis[[#This Row],[Departure_Date]],"mmmm")</f>
        <v>November</v>
      </c>
      <c r="L790">
        <v>7616695.5</v>
      </c>
      <c r="M790">
        <v>342448.40625</v>
      </c>
      <c r="N790">
        <v>97831.7265625</v>
      </c>
      <c r="O790">
        <v>9977.8701171875</v>
      </c>
      <c r="P790">
        <v>0</v>
      </c>
      <c r="Q790">
        <v>602842.625</v>
      </c>
      <c r="R790">
        <f t="shared" si="12"/>
        <v>7.914752861001205E-2</v>
      </c>
    </row>
    <row r="791" spans="1:18" x14ac:dyDescent="0.25">
      <c r="A791" t="s">
        <v>1536</v>
      </c>
      <c r="B791" t="s">
        <v>49</v>
      </c>
      <c r="C791" t="s">
        <v>50</v>
      </c>
      <c r="D791" t="s">
        <v>223</v>
      </c>
      <c r="E791" t="s">
        <v>140</v>
      </c>
      <c r="F791" t="s">
        <v>226</v>
      </c>
      <c r="G791" s="1">
        <v>44761</v>
      </c>
      <c r="H791" s="1">
        <v>44780</v>
      </c>
      <c r="I791">
        <f>YEAR((vw_maritime_trade_analysis[[#This Row],[Departure_Date]]))</f>
        <v>2022</v>
      </c>
      <c r="J791" t="str">
        <f>"Q"&amp;ROUNDUP(MONTH(vw_maritime_trade_analysis[[#This Row],[Departure_Date]])/3,0)</f>
        <v>Q3</v>
      </c>
      <c r="K791" t="str">
        <f>TEXT(vw_maritime_trade_analysis[[#This Row],[Departure_Date]],"mmmm")</f>
        <v>July</v>
      </c>
      <c r="L791">
        <v>37982156</v>
      </c>
      <c r="M791">
        <v>535750.3125</v>
      </c>
      <c r="N791">
        <v>222756.484375</v>
      </c>
      <c r="O791">
        <v>56973.23046875</v>
      </c>
      <c r="Q791">
        <v>2666855</v>
      </c>
      <c r="R791">
        <f t="shared" si="12"/>
        <v>7.0213365455083693E-2</v>
      </c>
    </row>
    <row r="792" spans="1:18" x14ac:dyDescent="0.25">
      <c r="A792" t="s">
        <v>1538</v>
      </c>
      <c r="B792" t="s">
        <v>49</v>
      </c>
      <c r="C792" t="s">
        <v>50</v>
      </c>
      <c r="D792" t="s">
        <v>145</v>
      </c>
      <c r="E792" t="s">
        <v>201</v>
      </c>
      <c r="F792" t="s">
        <v>184</v>
      </c>
      <c r="G792" s="1">
        <v>44739</v>
      </c>
      <c r="H792" s="1">
        <v>44744</v>
      </c>
      <c r="I792">
        <f>YEAR((vw_maritime_trade_analysis[[#This Row],[Departure_Date]]))</f>
        <v>2022</v>
      </c>
      <c r="J792" t="str">
        <f>"Q"&amp;ROUNDUP(MONTH(vw_maritime_trade_analysis[[#This Row],[Departure_Date]])/3,0)</f>
        <v>Q2</v>
      </c>
      <c r="K792" t="str">
        <f>TEXT(vw_maritime_trade_analysis[[#This Row],[Departure_Date]],"mmmm")</f>
        <v>June</v>
      </c>
      <c r="L792">
        <v>52922588</v>
      </c>
      <c r="M792">
        <v>66073.9296875</v>
      </c>
      <c r="N792">
        <v>137221.140625</v>
      </c>
      <c r="O792">
        <v>166706.15625</v>
      </c>
      <c r="Q792">
        <v>2495332.75</v>
      </c>
      <c r="R792">
        <f t="shared" si="12"/>
        <v>4.7150618371119717E-2</v>
      </c>
    </row>
    <row r="793" spans="1:18" x14ac:dyDescent="0.25">
      <c r="A793" t="s">
        <v>1539</v>
      </c>
      <c r="B793" t="s">
        <v>65</v>
      </c>
      <c r="C793" t="s">
        <v>66</v>
      </c>
      <c r="D793" t="s">
        <v>67</v>
      </c>
      <c r="E793" t="s">
        <v>56</v>
      </c>
      <c r="F793" t="s">
        <v>230</v>
      </c>
      <c r="G793" s="1">
        <v>44241</v>
      </c>
      <c r="H793" s="1">
        <v>44269</v>
      </c>
      <c r="I793">
        <f>YEAR((vw_maritime_trade_analysis[[#This Row],[Departure_Date]]))</f>
        <v>2021</v>
      </c>
      <c r="J793" t="str">
        <f>"Q"&amp;ROUNDUP(MONTH(vw_maritime_trade_analysis[[#This Row],[Departure_Date]])/3,0)</f>
        <v>Q1</v>
      </c>
      <c r="K793" t="str">
        <f>TEXT(vw_maritime_trade_analysis[[#This Row],[Departure_Date]],"mmmm")</f>
        <v>February</v>
      </c>
      <c r="L793">
        <v>6887118</v>
      </c>
      <c r="M793">
        <v>987279.9375</v>
      </c>
      <c r="N793">
        <v>63235.51953125</v>
      </c>
      <c r="O793">
        <v>10468.419921875</v>
      </c>
      <c r="P793">
        <v>0</v>
      </c>
      <c r="Q793">
        <v>1310312.5</v>
      </c>
      <c r="R793">
        <f t="shared" si="12"/>
        <v>0.19025556117958195</v>
      </c>
    </row>
    <row r="794" spans="1:18" x14ac:dyDescent="0.25">
      <c r="A794" t="s">
        <v>1541</v>
      </c>
      <c r="B794" t="s">
        <v>65</v>
      </c>
      <c r="C794" t="s">
        <v>78</v>
      </c>
      <c r="D794" t="s">
        <v>158</v>
      </c>
      <c r="E794" t="s">
        <v>70</v>
      </c>
      <c r="F794" t="s">
        <v>71</v>
      </c>
      <c r="G794" s="1">
        <v>45149</v>
      </c>
      <c r="H794" s="1">
        <v>45160</v>
      </c>
      <c r="I794">
        <f>YEAR((vw_maritime_trade_analysis[[#This Row],[Departure_Date]]))</f>
        <v>2023</v>
      </c>
      <c r="J794" t="str">
        <f>"Q"&amp;ROUNDUP(MONTH(vw_maritime_trade_analysis[[#This Row],[Departure_Date]])/3,0)</f>
        <v>Q3</v>
      </c>
      <c r="K794" t="str">
        <f>TEXT(vw_maritime_trade_analysis[[#This Row],[Departure_Date]],"mmmm")</f>
        <v>August</v>
      </c>
      <c r="L794">
        <v>12707086</v>
      </c>
      <c r="M794">
        <v>247735.71875</v>
      </c>
      <c r="N794">
        <v>103134.5625</v>
      </c>
      <c r="O794">
        <v>38629.5390625</v>
      </c>
      <c r="P794">
        <v>15798.9697265625</v>
      </c>
      <c r="Q794">
        <v>1225310.875</v>
      </c>
      <c r="R794">
        <f t="shared" si="12"/>
        <v>9.6427369343372663E-2</v>
      </c>
    </row>
    <row r="795" spans="1:18" x14ac:dyDescent="0.25">
      <c r="A795" t="s">
        <v>1542</v>
      </c>
      <c r="B795" t="s">
        <v>65</v>
      </c>
      <c r="C795" t="s">
        <v>50</v>
      </c>
      <c r="D795" t="s">
        <v>51</v>
      </c>
      <c r="E795" t="s">
        <v>56</v>
      </c>
      <c r="F795" t="s">
        <v>121</v>
      </c>
      <c r="G795" s="1">
        <v>44824</v>
      </c>
      <c r="H795" s="1">
        <v>44841</v>
      </c>
      <c r="I795">
        <f>YEAR((vw_maritime_trade_analysis[[#This Row],[Departure_Date]]))</f>
        <v>2022</v>
      </c>
      <c r="J795" t="str">
        <f>"Q"&amp;ROUNDUP(MONTH(vw_maritime_trade_analysis[[#This Row],[Departure_Date]])/3,0)</f>
        <v>Q3</v>
      </c>
      <c r="K795" t="str">
        <f>TEXT(vw_maritime_trade_analysis[[#This Row],[Departure_Date]],"mmmm")</f>
        <v>September</v>
      </c>
      <c r="L795">
        <v>10281480</v>
      </c>
      <c r="M795">
        <v>368853.9375</v>
      </c>
      <c r="N795">
        <v>242397.0625</v>
      </c>
      <c r="O795">
        <v>6888.58984375</v>
      </c>
      <c r="P795">
        <v>0</v>
      </c>
      <c r="Q795">
        <v>3797990</v>
      </c>
      <c r="R795">
        <f t="shared" si="12"/>
        <v>0.36940109789641179</v>
      </c>
    </row>
    <row r="796" spans="1:18" x14ac:dyDescent="0.25">
      <c r="A796" t="s">
        <v>1544</v>
      </c>
      <c r="B796" t="s">
        <v>49</v>
      </c>
      <c r="C796" t="s">
        <v>134</v>
      </c>
      <c r="D796" t="s">
        <v>135</v>
      </c>
      <c r="E796" t="s">
        <v>93</v>
      </c>
      <c r="F796" t="s">
        <v>184</v>
      </c>
      <c r="G796" s="1">
        <v>44414</v>
      </c>
      <c r="H796" s="1">
        <v>44447</v>
      </c>
      <c r="I796">
        <f>YEAR((vw_maritime_trade_analysis[[#This Row],[Departure_Date]]))</f>
        <v>2021</v>
      </c>
      <c r="J796" t="str">
        <f>"Q"&amp;ROUNDUP(MONTH(vw_maritime_trade_analysis[[#This Row],[Departure_Date]])/3,0)</f>
        <v>Q3</v>
      </c>
      <c r="K796" t="str">
        <f>TEXT(vw_maritime_trade_analysis[[#This Row],[Departure_Date]],"mmmm")</f>
        <v>August</v>
      </c>
      <c r="L796">
        <v>5172358.5</v>
      </c>
      <c r="M796">
        <v>238106.125</v>
      </c>
      <c r="N796">
        <v>118526.109375</v>
      </c>
      <c r="O796">
        <v>13706.75</v>
      </c>
      <c r="P796">
        <v>115512.953125</v>
      </c>
      <c r="Q796">
        <v>810203.9375</v>
      </c>
      <c r="R796">
        <f t="shared" si="12"/>
        <v>0.15664110241005144</v>
      </c>
    </row>
    <row r="797" spans="1:18" x14ac:dyDescent="0.25">
      <c r="A797" t="s">
        <v>1545</v>
      </c>
      <c r="B797" t="s">
        <v>65</v>
      </c>
      <c r="C797" t="s">
        <v>50</v>
      </c>
      <c r="D797" t="s">
        <v>120</v>
      </c>
      <c r="E797" t="s">
        <v>70</v>
      </c>
      <c r="F797" t="s">
        <v>150</v>
      </c>
      <c r="G797" s="1">
        <v>44119</v>
      </c>
      <c r="H797" s="1">
        <v>44134</v>
      </c>
      <c r="I797">
        <f>YEAR((vw_maritime_trade_analysis[[#This Row],[Departure_Date]]))</f>
        <v>2020</v>
      </c>
      <c r="J797" t="str">
        <f>"Q"&amp;ROUNDUP(MONTH(vw_maritime_trade_analysis[[#This Row],[Departure_Date]])/3,0)</f>
        <v>Q4</v>
      </c>
      <c r="K797" t="str">
        <f>TEXT(vw_maritime_trade_analysis[[#This Row],[Departure_Date]],"mmmm")</f>
        <v>October</v>
      </c>
      <c r="L797">
        <v>29754218</v>
      </c>
      <c r="M797">
        <v>277589.875</v>
      </c>
      <c r="N797">
        <v>192585.21875</v>
      </c>
      <c r="O797">
        <v>54450.21875</v>
      </c>
      <c r="P797">
        <v>15164.25</v>
      </c>
      <c r="Q797">
        <v>1240232.625</v>
      </c>
      <c r="R797">
        <f t="shared" si="12"/>
        <v>4.1682581777145011E-2</v>
      </c>
    </row>
    <row r="798" spans="1:18" x14ac:dyDescent="0.25">
      <c r="A798" t="s">
        <v>1547</v>
      </c>
      <c r="B798" t="s">
        <v>49</v>
      </c>
      <c r="C798" t="s">
        <v>50</v>
      </c>
      <c r="D798" t="s">
        <v>423</v>
      </c>
      <c r="E798" t="s">
        <v>146</v>
      </c>
      <c r="F798" t="s">
        <v>92</v>
      </c>
      <c r="G798" s="1">
        <v>45316</v>
      </c>
      <c r="H798" s="1">
        <v>45328</v>
      </c>
      <c r="I798">
        <f>YEAR((vw_maritime_trade_analysis[[#This Row],[Departure_Date]]))</f>
        <v>2024</v>
      </c>
      <c r="J798" t="str">
        <f>"Q"&amp;ROUNDUP(MONTH(vw_maritime_trade_analysis[[#This Row],[Departure_Date]])/3,0)</f>
        <v>Q1</v>
      </c>
      <c r="K798" t="str">
        <f>TEXT(vw_maritime_trade_analysis[[#This Row],[Departure_Date]],"mmmm")</f>
        <v>January</v>
      </c>
      <c r="L798">
        <v>45783904</v>
      </c>
      <c r="M798">
        <v>195027.09375</v>
      </c>
      <c r="N798">
        <v>95471.7109375</v>
      </c>
      <c r="O798">
        <v>67302.34375</v>
      </c>
      <c r="P798">
        <v>0</v>
      </c>
      <c r="Q798">
        <v>2042484.375</v>
      </c>
      <c r="R798">
        <f t="shared" si="12"/>
        <v>4.4611406991417767E-2</v>
      </c>
    </row>
    <row r="799" spans="1:18" x14ac:dyDescent="0.25">
      <c r="A799" t="s">
        <v>1548</v>
      </c>
      <c r="B799" t="s">
        <v>65</v>
      </c>
      <c r="C799" t="s">
        <v>112</v>
      </c>
      <c r="D799" t="s">
        <v>199</v>
      </c>
      <c r="E799" t="s">
        <v>82</v>
      </c>
      <c r="F799" t="s">
        <v>55</v>
      </c>
      <c r="G799" s="1">
        <v>43883</v>
      </c>
      <c r="H799" s="1">
        <v>43893</v>
      </c>
      <c r="I799">
        <f>YEAR((vw_maritime_trade_analysis[[#This Row],[Departure_Date]]))</f>
        <v>2020</v>
      </c>
      <c r="J799" t="str">
        <f>"Q"&amp;ROUNDUP(MONTH(vw_maritime_trade_analysis[[#This Row],[Departure_Date]])/3,0)</f>
        <v>Q1</v>
      </c>
      <c r="K799" t="str">
        <f>TEXT(vw_maritime_trade_analysis[[#This Row],[Departure_Date]],"mmmm")</f>
        <v>February</v>
      </c>
      <c r="L799">
        <v>14997665</v>
      </c>
      <c r="M799">
        <v>286204.375</v>
      </c>
      <c r="N799">
        <v>135199.390625</v>
      </c>
      <c r="O799">
        <v>28345.58984375</v>
      </c>
      <c r="P799">
        <v>0</v>
      </c>
      <c r="Q799">
        <v>725497.6875</v>
      </c>
      <c r="R799">
        <f t="shared" si="12"/>
        <v>4.8374042725984348E-2</v>
      </c>
    </row>
    <row r="800" spans="1:18" x14ac:dyDescent="0.25">
      <c r="A800" t="s">
        <v>1550</v>
      </c>
      <c r="B800" t="s">
        <v>65</v>
      </c>
      <c r="C800" t="s">
        <v>66</v>
      </c>
      <c r="D800" t="s">
        <v>245</v>
      </c>
      <c r="E800" t="s">
        <v>226</v>
      </c>
      <c r="F800" t="s">
        <v>164</v>
      </c>
      <c r="G800" s="1">
        <v>44272</v>
      </c>
      <c r="H800" s="1">
        <v>44302</v>
      </c>
      <c r="I800">
        <f>YEAR((vw_maritime_trade_analysis[[#This Row],[Departure_Date]]))</f>
        <v>2021</v>
      </c>
      <c r="J800" t="str">
        <f>"Q"&amp;ROUNDUP(MONTH(vw_maritime_trade_analysis[[#This Row],[Departure_Date]])/3,0)</f>
        <v>Q1</v>
      </c>
      <c r="K800" t="str">
        <f>TEXT(vw_maritime_trade_analysis[[#This Row],[Departure_Date]],"mmmm")</f>
        <v>March</v>
      </c>
      <c r="L800">
        <v>1918880</v>
      </c>
      <c r="M800">
        <v>666638.4375</v>
      </c>
      <c r="N800">
        <v>177833.65625</v>
      </c>
      <c r="O800">
        <v>4931.52001953125</v>
      </c>
      <c r="P800">
        <v>0</v>
      </c>
      <c r="Q800">
        <v>895921.1875</v>
      </c>
      <c r="R800">
        <f t="shared" si="12"/>
        <v>0.46689797564204116</v>
      </c>
    </row>
    <row r="801" spans="1:18" x14ac:dyDescent="0.25">
      <c r="A801" t="s">
        <v>1551</v>
      </c>
      <c r="B801" t="s">
        <v>65</v>
      </c>
      <c r="C801" t="s">
        <v>50</v>
      </c>
      <c r="D801" t="s">
        <v>51</v>
      </c>
      <c r="E801" t="s">
        <v>92</v>
      </c>
      <c r="F801" t="s">
        <v>121</v>
      </c>
      <c r="G801" s="1">
        <v>45972</v>
      </c>
      <c r="H801" s="1">
        <v>45978</v>
      </c>
      <c r="I801">
        <f>YEAR((vw_maritime_trade_analysis[[#This Row],[Departure_Date]]))</f>
        <v>2025</v>
      </c>
      <c r="J801" t="str">
        <f>"Q"&amp;ROUNDUP(MONTH(vw_maritime_trade_analysis[[#This Row],[Departure_Date]])/3,0)</f>
        <v>Q4</v>
      </c>
      <c r="K801" t="str">
        <f>TEXT(vw_maritime_trade_analysis[[#This Row],[Departure_Date]],"mmmm")</f>
        <v>November</v>
      </c>
      <c r="L801">
        <v>14506314</v>
      </c>
      <c r="M801">
        <v>197700.625</v>
      </c>
      <c r="N801">
        <v>57546.828125</v>
      </c>
      <c r="O801">
        <v>32639.2109375</v>
      </c>
      <c r="P801">
        <v>64397.05859375</v>
      </c>
      <c r="Q801">
        <v>4475429</v>
      </c>
      <c r="R801">
        <f t="shared" si="12"/>
        <v>0.30851593313091114</v>
      </c>
    </row>
    <row r="802" spans="1:18" x14ac:dyDescent="0.25">
      <c r="A802" t="s">
        <v>1553</v>
      </c>
      <c r="B802" t="s">
        <v>65</v>
      </c>
      <c r="C802" t="s">
        <v>66</v>
      </c>
      <c r="D802" t="s">
        <v>251</v>
      </c>
      <c r="E802" t="s">
        <v>100</v>
      </c>
      <c r="F802" t="s">
        <v>93</v>
      </c>
      <c r="G802" s="1">
        <v>45240</v>
      </c>
      <c r="H802" s="1">
        <v>45263</v>
      </c>
      <c r="I802">
        <f>YEAR((vw_maritime_trade_analysis[[#This Row],[Departure_Date]]))</f>
        <v>2023</v>
      </c>
      <c r="J802" t="str">
        <f>"Q"&amp;ROUNDUP(MONTH(vw_maritime_trade_analysis[[#This Row],[Departure_Date]])/3,0)</f>
        <v>Q4</v>
      </c>
      <c r="K802" t="str">
        <f>TEXT(vw_maritime_trade_analysis[[#This Row],[Departure_Date]],"mmmm")</f>
        <v>November</v>
      </c>
      <c r="L802">
        <v>15468728</v>
      </c>
      <c r="M802">
        <v>576575</v>
      </c>
      <c r="N802">
        <v>58711.98046875</v>
      </c>
      <c r="O802">
        <v>28307.76953125</v>
      </c>
      <c r="P802">
        <v>0</v>
      </c>
      <c r="Q802">
        <v>1022724.5</v>
      </c>
      <c r="R802">
        <f t="shared" si="12"/>
        <v>6.611561726342334E-2</v>
      </c>
    </row>
    <row r="803" spans="1:18" x14ac:dyDescent="0.25">
      <c r="A803" t="s">
        <v>1555</v>
      </c>
      <c r="B803" t="s">
        <v>65</v>
      </c>
      <c r="C803" t="s">
        <v>78</v>
      </c>
      <c r="D803" t="s">
        <v>211</v>
      </c>
      <c r="E803" t="s">
        <v>226</v>
      </c>
      <c r="F803" t="s">
        <v>257</v>
      </c>
      <c r="G803" s="1">
        <v>44535</v>
      </c>
      <c r="H803" s="1">
        <v>44557</v>
      </c>
      <c r="I803">
        <f>YEAR((vw_maritime_trade_analysis[[#This Row],[Departure_Date]]))</f>
        <v>2021</v>
      </c>
      <c r="J803" t="str">
        <f>"Q"&amp;ROUNDUP(MONTH(vw_maritime_trade_analysis[[#This Row],[Departure_Date]])/3,0)</f>
        <v>Q4</v>
      </c>
      <c r="K803" t="str">
        <f>TEXT(vw_maritime_trade_analysis[[#This Row],[Departure_Date]],"mmmm")</f>
        <v>December</v>
      </c>
      <c r="L803">
        <v>50620324</v>
      </c>
      <c r="M803">
        <v>214701.84375</v>
      </c>
      <c r="N803">
        <v>166508.453125</v>
      </c>
      <c r="O803">
        <v>177171.125</v>
      </c>
      <c r="P803">
        <v>0</v>
      </c>
      <c r="Q803">
        <v>2642826.5</v>
      </c>
      <c r="R803">
        <f t="shared" si="12"/>
        <v>5.2208802535519135E-2</v>
      </c>
    </row>
    <row r="804" spans="1:18" x14ac:dyDescent="0.25">
      <c r="A804" t="s">
        <v>1557</v>
      </c>
      <c r="B804" t="s">
        <v>65</v>
      </c>
      <c r="C804" t="s">
        <v>112</v>
      </c>
      <c r="D804" t="s">
        <v>199</v>
      </c>
      <c r="E804" t="s">
        <v>100</v>
      </c>
      <c r="F804" t="s">
        <v>93</v>
      </c>
      <c r="G804" s="1">
        <v>44593</v>
      </c>
      <c r="H804" s="1">
        <v>44612</v>
      </c>
      <c r="I804">
        <f>YEAR((vw_maritime_trade_analysis[[#This Row],[Departure_Date]]))</f>
        <v>2022</v>
      </c>
      <c r="J804" t="str">
        <f>"Q"&amp;ROUNDUP(MONTH(vw_maritime_trade_analysis[[#This Row],[Departure_Date]])/3,0)</f>
        <v>Q1</v>
      </c>
      <c r="K804" t="str">
        <f>TEXT(vw_maritime_trade_analysis[[#This Row],[Departure_Date]],"mmmm")</f>
        <v>February</v>
      </c>
      <c r="L804">
        <v>21285904</v>
      </c>
      <c r="M804">
        <v>397253.15625</v>
      </c>
      <c r="N804">
        <v>202188.90625</v>
      </c>
      <c r="O804">
        <v>53640.48046875</v>
      </c>
      <c r="P804">
        <v>0</v>
      </c>
      <c r="Q804">
        <v>920905.8125</v>
      </c>
      <c r="R804">
        <f t="shared" si="12"/>
        <v>4.3263645861599302E-2</v>
      </c>
    </row>
    <row r="805" spans="1:18" x14ac:dyDescent="0.25">
      <c r="A805" t="s">
        <v>1558</v>
      </c>
      <c r="B805" t="s">
        <v>65</v>
      </c>
      <c r="C805" t="s">
        <v>50</v>
      </c>
      <c r="D805" t="s">
        <v>145</v>
      </c>
      <c r="E805" t="s">
        <v>92</v>
      </c>
      <c r="F805" t="s">
        <v>230</v>
      </c>
      <c r="G805" s="1">
        <v>45044</v>
      </c>
      <c r="H805" s="1">
        <v>45054</v>
      </c>
      <c r="I805">
        <f>YEAR((vw_maritime_trade_analysis[[#This Row],[Departure_Date]]))</f>
        <v>2023</v>
      </c>
      <c r="J805" t="str">
        <f>"Q"&amp;ROUNDUP(MONTH(vw_maritime_trade_analysis[[#This Row],[Departure_Date]])/3,0)</f>
        <v>Q2</v>
      </c>
      <c r="K805" t="str">
        <f>TEXT(vw_maritime_trade_analysis[[#This Row],[Departure_Date]],"mmmm")</f>
        <v>April</v>
      </c>
      <c r="L805">
        <v>38389204</v>
      </c>
      <c r="M805">
        <v>211821.484375</v>
      </c>
      <c r="N805">
        <v>168586.765625</v>
      </c>
      <c r="O805">
        <v>45299.26171875</v>
      </c>
      <c r="P805">
        <v>0</v>
      </c>
      <c r="Q805">
        <v>2784601.75</v>
      </c>
      <c r="R805">
        <f t="shared" si="12"/>
        <v>7.253606378501623E-2</v>
      </c>
    </row>
    <row r="806" spans="1:18" x14ac:dyDescent="0.25">
      <c r="A806" t="s">
        <v>1560</v>
      </c>
      <c r="B806" t="s">
        <v>65</v>
      </c>
      <c r="C806" t="s">
        <v>78</v>
      </c>
      <c r="D806" t="s">
        <v>79</v>
      </c>
      <c r="E806" t="s">
        <v>70</v>
      </c>
      <c r="F806" t="s">
        <v>230</v>
      </c>
      <c r="G806" s="1">
        <v>45408</v>
      </c>
      <c r="H806" s="1">
        <v>45418</v>
      </c>
      <c r="I806">
        <f>YEAR((vw_maritime_trade_analysis[[#This Row],[Departure_Date]]))</f>
        <v>2024</v>
      </c>
      <c r="J806" t="str">
        <f>"Q"&amp;ROUNDUP(MONTH(vw_maritime_trade_analysis[[#This Row],[Departure_Date]])/3,0)</f>
        <v>Q2</v>
      </c>
      <c r="K806" t="str">
        <f>TEXT(vw_maritime_trade_analysis[[#This Row],[Departure_Date]],"mmmm")</f>
        <v>April</v>
      </c>
      <c r="L806">
        <v>23409976</v>
      </c>
      <c r="M806">
        <v>378939.21875</v>
      </c>
      <c r="N806">
        <v>54912.26953125</v>
      </c>
      <c r="O806">
        <v>56183.94140625</v>
      </c>
      <c r="P806">
        <v>6139.43994140625</v>
      </c>
      <c r="Q806">
        <v>1744522.25</v>
      </c>
      <c r="R806">
        <f t="shared" si="12"/>
        <v>7.4520462985523783E-2</v>
      </c>
    </row>
    <row r="807" spans="1:18" x14ac:dyDescent="0.25">
      <c r="A807" t="s">
        <v>1562</v>
      </c>
      <c r="B807" t="s">
        <v>49</v>
      </c>
      <c r="C807" t="s">
        <v>66</v>
      </c>
      <c r="D807" t="s">
        <v>153</v>
      </c>
      <c r="E807" t="s">
        <v>201</v>
      </c>
      <c r="F807" t="s">
        <v>56</v>
      </c>
      <c r="G807" s="1">
        <v>44756</v>
      </c>
      <c r="H807" s="1">
        <v>44782</v>
      </c>
      <c r="I807">
        <f>YEAR((vw_maritime_trade_analysis[[#This Row],[Departure_Date]]))</f>
        <v>2022</v>
      </c>
      <c r="J807" t="str">
        <f>"Q"&amp;ROUNDUP(MONTH(vw_maritime_trade_analysis[[#This Row],[Departure_Date]])/3,0)</f>
        <v>Q3</v>
      </c>
      <c r="K807" t="str">
        <f>TEXT(vw_maritime_trade_analysis[[#This Row],[Departure_Date]],"mmmm")</f>
        <v>July</v>
      </c>
      <c r="L807">
        <v>25483186</v>
      </c>
      <c r="M807">
        <v>262022.140625</v>
      </c>
      <c r="N807">
        <v>117565.3671875</v>
      </c>
      <c r="O807">
        <v>62688.640625</v>
      </c>
      <c r="P807">
        <v>0</v>
      </c>
      <c r="Q807">
        <v>1190449.375</v>
      </c>
      <c r="R807">
        <f t="shared" si="12"/>
        <v>4.6715091864886912E-2</v>
      </c>
    </row>
    <row r="808" spans="1:18" x14ac:dyDescent="0.25">
      <c r="A808" t="s">
        <v>1563</v>
      </c>
      <c r="B808" t="s">
        <v>65</v>
      </c>
      <c r="C808" t="s">
        <v>239</v>
      </c>
      <c r="D808" t="s">
        <v>240</v>
      </c>
      <c r="E808" t="s">
        <v>70</v>
      </c>
      <c r="F808" t="s">
        <v>196</v>
      </c>
      <c r="G808" s="1">
        <v>45416</v>
      </c>
      <c r="H808" s="1">
        <v>45446</v>
      </c>
      <c r="I808">
        <f>YEAR((vw_maritime_trade_analysis[[#This Row],[Departure_Date]]))</f>
        <v>2024</v>
      </c>
      <c r="J808" t="str">
        <f>"Q"&amp;ROUNDUP(MONTH(vw_maritime_trade_analysis[[#This Row],[Departure_Date]])/3,0)</f>
        <v>Q2</v>
      </c>
      <c r="K808" t="str">
        <f>TEXT(vw_maritime_trade_analysis[[#This Row],[Departure_Date]],"mmmm")</f>
        <v>May</v>
      </c>
      <c r="L808">
        <v>5594379</v>
      </c>
      <c r="M808">
        <v>387400.375</v>
      </c>
      <c r="N808">
        <v>180285.125</v>
      </c>
      <c r="O808">
        <v>2853.1298828125</v>
      </c>
      <c r="P808">
        <v>18097.609375</v>
      </c>
      <c r="Q808">
        <v>806474.6875</v>
      </c>
      <c r="R808">
        <f t="shared" si="12"/>
        <v>0.14415803568188712</v>
      </c>
    </row>
    <row r="809" spans="1:18" x14ac:dyDescent="0.25">
      <c r="A809" t="s">
        <v>1565</v>
      </c>
      <c r="B809" t="s">
        <v>49</v>
      </c>
      <c r="C809" t="s">
        <v>50</v>
      </c>
      <c r="D809" t="s">
        <v>120</v>
      </c>
      <c r="E809" t="s">
        <v>83</v>
      </c>
      <c r="F809" t="s">
        <v>184</v>
      </c>
      <c r="G809" s="1">
        <v>45909</v>
      </c>
      <c r="H809" s="1">
        <v>45929</v>
      </c>
      <c r="I809">
        <f>YEAR((vw_maritime_trade_analysis[[#This Row],[Departure_Date]]))</f>
        <v>2025</v>
      </c>
      <c r="J809" t="str">
        <f>"Q"&amp;ROUNDUP(MONTH(vw_maritime_trade_analysis[[#This Row],[Departure_Date]])/3,0)</f>
        <v>Q3</v>
      </c>
      <c r="K809" t="str">
        <f>TEXT(vw_maritime_trade_analysis[[#This Row],[Departure_Date]],"mmmm")</f>
        <v>September</v>
      </c>
      <c r="L809">
        <v>12499946</v>
      </c>
      <c r="M809">
        <v>184915.484375</v>
      </c>
      <c r="N809">
        <v>185784.03125</v>
      </c>
      <c r="O809">
        <v>6374.97021484375</v>
      </c>
      <c r="P809">
        <v>0</v>
      </c>
      <c r="Q809">
        <v>1181382.5</v>
      </c>
      <c r="R809">
        <f t="shared" si="12"/>
        <v>9.4511008287555806E-2</v>
      </c>
    </row>
    <row r="810" spans="1:18" x14ac:dyDescent="0.25">
      <c r="A810" t="s">
        <v>1567</v>
      </c>
      <c r="B810" t="s">
        <v>65</v>
      </c>
      <c r="C810" t="s">
        <v>78</v>
      </c>
      <c r="D810" t="s">
        <v>177</v>
      </c>
      <c r="E810" t="s">
        <v>92</v>
      </c>
      <c r="F810" t="s">
        <v>154</v>
      </c>
      <c r="G810" s="1">
        <v>45624</v>
      </c>
      <c r="H810" s="1">
        <v>45646</v>
      </c>
      <c r="I810">
        <f>YEAR((vw_maritime_trade_analysis[[#This Row],[Departure_Date]]))</f>
        <v>2024</v>
      </c>
      <c r="J810" t="str">
        <f>"Q"&amp;ROUNDUP(MONTH(vw_maritime_trade_analysis[[#This Row],[Departure_Date]])/3,0)</f>
        <v>Q4</v>
      </c>
      <c r="K810" t="str">
        <f>TEXT(vw_maritime_trade_analysis[[#This Row],[Departure_Date]],"mmmm")</f>
        <v>November</v>
      </c>
      <c r="L810">
        <v>23745022</v>
      </c>
      <c r="M810">
        <v>359560.65625</v>
      </c>
      <c r="N810">
        <v>141347.390625</v>
      </c>
      <c r="O810">
        <v>61262.16015625</v>
      </c>
      <c r="P810">
        <v>22416.5</v>
      </c>
      <c r="Q810">
        <v>1276356</v>
      </c>
      <c r="R810">
        <f t="shared" si="12"/>
        <v>5.375257180220764E-2</v>
      </c>
    </row>
    <row r="811" spans="1:18" x14ac:dyDescent="0.25">
      <c r="A811" t="s">
        <v>1569</v>
      </c>
      <c r="B811" t="s">
        <v>49</v>
      </c>
      <c r="C811" t="s">
        <v>50</v>
      </c>
      <c r="D811" t="s">
        <v>51</v>
      </c>
      <c r="E811" t="s">
        <v>71</v>
      </c>
      <c r="F811" t="s">
        <v>82</v>
      </c>
      <c r="G811" s="1">
        <v>44961</v>
      </c>
      <c r="H811" s="1">
        <v>44974</v>
      </c>
      <c r="I811">
        <f>YEAR((vw_maritime_trade_analysis[[#This Row],[Departure_Date]]))</f>
        <v>2023</v>
      </c>
      <c r="J811" t="str">
        <f>"Q"&amp;ROUNDUP(MONTH(vw_maritime_trade_analysis[[#This Row],[Departure_Date]])/3,0)</f>
        <v>Q1</v>
      </c>
      <c r="K811" t="str">
        <f>TEXT(vw_maritime_trade_analysis[[#This Row],[Departure_Date]],"mmmm")</f>
        <v>February</v>
      </c>
      <c r="L811">
        <v>23953964</v>
      </c>
      <c r="M811">
        <v>229889.046875</v>
      </c>
      <c r="N811">
        <v>113512</v>
      </c>
      <c r="O811">
        <v>48147.46875</v>
      </c>
      <c r="P811">
        <v>62505.75</v>
      </c>
      <c r="Q811">
        <v>4299507</v>
      </c>
      <c r="R811">
        <f t="shared" si="12"/>
        <v>0.17949041753590345</v>
      </c>
    </row>
    <row r="812" spans="1:18" x14ac:dyDescent="0.25">
      <c r="A812" t="s">
        <v>1571</v>
      </c>
      <c r="B812" t="s">
        <v>49</v>
      </c>
      <c r="C812" t="s">
        <v>239</v>
      </c>
      <c r="D812" t="s">
        <v>270</v>
      </c>
      <c r="E812" t="s">
        <v>71</v>
      </c>
      <c r="F812" t="s">
        <v>128</v>
      </c>
      <c r="G812" s="1">
        <v>46041</v>
      </c>
      <c r="H812" s="1">
        <v>46056</v>
      </c>
      <c r="I812">
        <f>YEAR((vw_maritime_trade_analysis[[#This Row],[Departure_Date]]))</f>
        <v>2026</v>
      </c>
      <c r="J812" t="str">
        <f>"Q"&amp;ROUNDUP(MONTH(vw_maritime_trade_analysis[[#This Row],[Departure_Date]])/3,0)</f>
        <v>Q1</v>
      </c>
      <c r="K812" t="str">
        <f>TEXT(vw_maritime_trade_analysis[[#This Row],[Departure_Date]],"mmmm")</f>
        <v>January</v>
      </c>
      <c r="L812">
        <v>66359320</v>
      </c>
      <c r="M812">
        <v>397317.59375</v>
      </c>
      <c r="N812">
        <v>32080.720703125</v>
      </c>
      <c r="O812">
        <v>134709.421875</v>
      </c>
      <c r="P812">
        <v>92848.0390625</v>
      </c>
      <c r="Q812">
        <v>3405004</v>
      </c>
      <c r="R812">
        <f t="shared" si="12"/>
        <v>5.1311616815844403E-2</v>
      </c>
    </row>
    <row r="813" spans="1:18" x14ac:dyDescent="0.25">
      <c r="A813" t="s">
        <v>1572</v>
      </c>
      <c r="B813" t="s">
        <v>49</v>
      </c>
      <c r="C813" t="s">
        <v>134</v>
      </c>
      <c r="D813" t="s">
        <v>135</v>
      </c>
      <c r="E813" t="s">
        <v>140</v>
      </c>
      <c r="F813" t="s">
        <v>184</v>
      </c>
      <c r="G813" s="1">
        <v>45858</v>
      </c>
      <c r="H813" s="1">
        <v>45893</v>
      </c>
      <c r="I813">
        <f>YEAR((vw_maritime_trade_analysis[[#This Row],[Departure_Date]]))</f>
        <v>2025</v>
      </c>
      <c r="J813" t="str">
        <f>"Q"&amp;ROUNDUP(MONTH(vw_maritime_trade_analysis[[#This Row],[Departure_Date]])/3,0)</f>
        <v>Q3</v>
      </c>
      <c r="K813" t="str">
        <f>TEXT(vw_maritime_trade_analysis[[#This Row],[Departure_Date]],"mmmm")</f>
        <v>July</v>
      </c>
      <c r="L813">
        <v>14697453</v>
      </c>
      <c r="M813">
        <v>840302.0625</v>
      </c>
      <c r="N813">
        <v>216003.984375</v>
      </c>
      <c r="O813">
        <v>21164.330078125</v>
      </c>
      <c r="P813">
        <v>91801.09375</v>
      </c>
      <c r="Q813">
        <v>1624679.625</v>
      </c>
      <c r="R813">
        <f t="shared" si="12"/>
        <v>0.11054157648947746</v>
      </c>
    </row>
    <row r="814" spans="1:18" x14ac:dyDescent="0.25">
      <c r="A814" t="s">
        <v>1573</v>
      </c>
      <c r="B814" t="s">
        <v>65</v>
      </c>
      <c r="C814" t="s">
        <v>50</v>
      </c>
      <c r="D814" t="s">
        <v>51</v>
      </c>
      <c r="E814" t="s">
        <v>70</v>
      </c>
      <c r="F814" t="s">
        <v>146</v>
      </c>
      <c r="G814" s="1">
        <v>44557</v>
      </c>
      <c r="H814" s="1">
        <v>44575</v>
      </c>
      <c r="I814">
        <f>YEAR((vw_maritime_trade_analysis[[#This Row],[Departure_Date]]))</f>
        <v>2021</v>
      </c>
      <c r="J814" t="str">
        <f>"Q"&amp;ROUNDUP(MONTH(vw_maritime_trade_analysis[[#This Row],[Departure_Date]])/3,0)</f>
        <v>Q4</v>
      </c>
      <c r="K814" t="str">
        <f>TEXT(vw_maritime_trade_analysis[[#This Row],[Departure_Date]],"mmmm")</f>
        <v>December</v>
      </c>
      <c r="L814">
        <v>7636780.5</v>
      </c>
      <c r="M814">
        <v>418706.46875</v>
      </c>
      <c r="N814">
        <v>118109.1171875</v>
      </c>
      <c r="O814">
        <v>4352.9599609375</v>
      </c>
      <c r="P814">
        <v>0</v>
      </c>
      <c r="Q814">
        <v>3495712.25</v>
      </c>
      <c r="R814">
        <f t="shared" si="12"/>
        <v>0.45774685418809669</v>
      </c>
    </row>
    <row r="815" spans="1:18" x14ac:dyDescent="0.25">
      <c r="A815" t="s">
        <v>1574</v>
      </c>
      <c r="B815" t="s">
        <v>49</v>
      </c>
      <c r="C815" t="s">
        <v>66</v>
      </c>
      <c r="D815" t="s">
        <v>245</v>
      </c>
      <c r="E815" t="s">
        <v>150</v>
      </c>
      <c r="F815" t="s">
        <v>184</v>
      </c>
      <c r="G815" s="1">
        <v>44080</v>
      </c>
      <c r="H815" s="1">
        <v>44104</v>
      </c>
      <c r="I815">
        <f>YEAR((vw_maritime_trade_analysis[[#This Row],[Departure_Date]]))</f>
        <v>2020</v>
      </c>
      <c r="J815" t="str">
        <f>"Q"&amp;ROUNDUP(MONTH(vw_maritime_trade_analysis[[#This Row],[Departure_Date]])/3,0)</f>
        <v>Q3</v>
      </c>
      <c r="K815" t="str">
        <f>TEXT(vw_maritime_trade_analysis[[#This Row],[Departure_Date]],"mmmm")</f>
        <v>September</v>
      </c>
      <c r="L815">
        <v>12846664</v>
      </c>
      <c r="M815">
        <v>557974.4375</v>
      </c>
      <c r="N815">
        <v>38577.80078125</v>
      </c>
      <c r="O815">
        <v>28776.529296875</v>
      </c>
      <c r="P815">
        <v>0</v>
      </c>
      <c r="Q815">
        <v>1112070.875</v>
      </c>
      <c r="R815">
        <f t="shared" si="12"/>
        <v>8.656495374986066E-2</v>
      </c>
    </row>
    <row r="816" spans="1:18" x14ac:dyDescent="0.25">
      <c r="A816" t="s">
        <v>1576</v>
      </c>
      <c r="B816" t="s">
        <v>49</v>
      </c>
      <c r="C816" t="s">
        <v>78</v>
      </c>
      <c r="D816" t="s">
        <v>315</v>
      </c>
      <c r="E816" t="s">
        <v>83</v>
      </c>
      <c r="F816" t="s">
        <v>100</v>
      </c>
      <c r="G816" s="1">
        <v>45871</v>
      </c>
      <c r="H816" s="1">
        <v>45883</v>
      </c>
      <c r="I816">
        <f>YEAR((vw_maritime_trade_analysis[[#This Row],[Departure_Date]]))</f>
        <v>2025</v>
      </c>
      <c r="J816" t="str">
        <f>"Q"&amp;ROUNDUP(MONTH(vw_maritime_trade_analysis[[#This Row],[Departure_Date]])/3,0)</f>
        <v>Q3</v>
      </c>
      <c r="K816" t="str">
        <f>TEXT(vw_maritime_trade_analysis[[#This Row],[Departure_Date]],"mmmm")</f>
        <v>August</v>
      </c>
      <c r="L816">
        <v>30368696</v>
      </c>
      <c r="M816">
        <v>392134.4375</v>
      </c>
      <c r="N816">
        <v>37285.1484375</v>
      </c>
      <c r="O816">
        <v>102646.1875</v>
      </c>
      <c r="P816">
        <v>1303.3199462890625</v>
      </c>
      <c r="Q816">
        <v>1389336.875</v>
      </c>
      <c r="R816">
        <f t="shared" si="12"/>
        <v>4.5748980298660175E-2</v>
      </c>
    </row>
    <row r="817" spans="1:18" x14ac:dyDescent="0.25">
      <c r="A817" t="s">
        <v>1578</v>
      </c>
      <c r="B817" t="s">
        <v>49</v>
      </c>
      <c r="C817" t="s">
        <v>50</v>
      </c>
      <c r="D817" t="s">
        <v>145</v>
      </c>
      <c r="E817" t="s">
        <v>131</v>
      </c>
      <c r="F817" t="s">
        <v>70</v>
      </c>
      <c r="G817" s="1">
        <v>43989</v>
      </c>
      <c r="H817" s="1">
        <v>43997</v>
      </c>
      <c r="I817">
        <f>YEAR((vw_maritime_trade_analysis[[#This Row],[Departure_Date]]))</f>
        <v>2020</v>
      </c>
      <c r="J817" t="str">
        <f>"Q"&amp;ROUNDUP(MONTH(vw_maritime_trade_analysis[[#This Row],[Departure_Date]])/3,0)</f>
        <v>Q2</v>
      </c>
      <c r="K817" t="str">
        <f>TEXT(vw_maritime_trade_analysis[[#This Row],[Departure_Date]],"mmmm")</f>
        <v>June</v>
      </c>
      <c r="L817">
        <v>66387004</v>
      </c>
      <c r="M817">
        <v>141588.640625</v>
      </c>
      <c r="N817">
        <v>156307.46875</v>
      </c>
      <c r="O817">
        <v>186547.484375</v>
      </c>
      <c r="P817">
        <v>10891.6298828125</v>
      </c>
      <c r="Q817">
        <v>2922247.75</v>
      </c>
      <c r="R817">
        <f t="shared" si="12"/>
        <v>4.4018370673874666E-2</v>
      </c>
    </row>
    <row r="818" spans="1:18" x14ac:dyDescent="0.25">
      <c r="A818" t="s">
        <v>1580</v>
      </c>
      <c r="B818" t="s">
        <v>65</v>
      </c>
      <c r="C818" t="s">
        <v>66</v>
      </c>
      <c r="D818" t="s">
        <v>67</v>
      </c>
      <c r="E818" t="s">
        <v>184</v>
      </c>
      <c r="F818" t="s">
        <v>55</v>
      </c>
      <c r="G818" s="1">
        <v>46102</v>
      </c>
      <c r="H818" s="1">
        <v>46116</v>
      </c>
      <c r="I818">
        <f>YEAR((vw_maritime_trade_analysis[[#This Row],[Departure_Date]]))</f>
        <v>2026</v>
      </c>
      <c r="J818" t="str">
        <f>"Q"&amp;ROUNDUP(MONTH(vw_maritime_trade_analysis[[#This Row],[Departure_Date]])/3,0)</f>
        <v>Q1</v>
      </c>
      <c r="K818" t="str">
        <f>TEXT(vw_maritime_trade_analysis[[#This Row],[Departure_Date]],"mmmm")</f>
        <v>March</v>
      </c>
      <c r="L818">
        <v>72548432</v>
      </c>
      <c r="M818">
        <v>145860.640625</v>
      </c>
      <c r="N818">
        <v>83505.7578125</v>
      </c>
      <c r="O818">
        <v>194429.796875</v>
      </c>
      <c r="P818">
        <v>8867.76953125</v>
      </c>
      <c r="Q818">
        <v>5412390.5</v>
      </c>
      <c r="R818">
        <f t="shared" si="12"/>
        <v>7.4603824656058734E-2</v>
      </c>
    </row>
    <row r="819" spans="1:18" x14ac:dyDescent="0.25">
      <c r="A819" t="s">
        <v>1581</v>
      </c>
      <c r="B819" t="s">
        <v>49</v>
      </c>
      <c r="C819" t="s">
        <v>134</v>
      </c>
      <c r="D819" t="s">
        <v>135</v>
      </c>
      <c r="E819" t="s">
        <v>164</v>
      </c>
      <c r="F819" t="s">
        <v>92</v>
      </c>
      <c r="G819" s="1">
        <v>45143</v>
      </c>
      <c r="H819" s="1">
        <v>45171</v>
      </c>
      <c r="I819">
        <f>YEAR((vw_maritime_trade_analysis[[#This Row],[Departure_Date]]))</f>
        <v>2023</v>
      </c>
      <c r="J819" t="str">
        <f>"Q"&amp;ROUNDUP(MONTH(vw_maritime_trade_analysis[[#This Row],[Departure_Date]])/3,0)</f>
        <v>Q3</v>
      </c>
      <c r="K819" t="str">
        <f>TEXT(vw_maritime_trade_analysis[[#This Row],[Departure_Date]],"mmmm")</f>
        <v>August</v>
      </c>
      <c r="L819">
        <v>5022299</v>
      </c>
      <c r="M819">
        <v>383532.71875</v>
      </c>
      <c r="N819">
        <v>163940.28125</v>
      </c>
      <c r="O819">
        <v>5323.64013671875</v>
      </c>
      <c r="P819">
        <v>0</v>
      </c>
      <c r="Q819">
        <v>694608.8125</v>
      </c>
      <c r="R819">
        <f t="shared" si="12"/>
        <v>0.1383049500836171</v>
      </c>
    </row>
    <row r="820" spans="1:18" x14ac:dyDescent="0.25">
      <c r="A820" t="s">
        <v>1582</v>
      </c>
      <c r="B820" t="s">
        <v>49</v>
      </c>
      <c r="C820" t="s">
        <v>78</v>
      </c>
      <c r="D820" t="s">
        <v>158</v>
      </c>
      <c r="E820" t="s">
        <v>140</v>
      </c>
      <c r="F820" t="s">
        <v>184</v>
      </c>
      <c r="G820" s="1">
        <v>43928</v>
      </c>
      <c r="H820" s="1">
        <v>43950</v>
      </c>
      <c r="I820">
        <f>YEAR((vw_maritime_trade_analysis[[#This Row],[Departure_Date]]))</f>
        <v>2020</v>
      </c>
      <c r="J820" t="str">
        <f>"Q"&amp;ROUNDUP(MONTH(vw_maritime_trade_analysis[[#This Row],[Departure_Date]])/3,0)</f>
        <v>Q2</v>
      </c>
      <c r="K820" t="str">
        <f>TEXT(vw_maritime_trade_analysis[[#This Row],[Departure_Date]],"mmmm")</f>
        <v>April</v>
      </c>
      <c r="L820">
        <v>20826082</v>
      </c>
      <c r="M820">
        <v>334536.4375</v>
      </c>
      <c r="N820">
        <v>175160.734375</v>
      </c>
      <c r="O820">
        <v>70392.1484375</v>
      </c>
      <c r="P820">
        <v>34134.73046875</v>
      </c>
      <c r="Q820">
        <v>1141684.875</v>
      </c>
      <c r="R820">
        <f t="shared" si="12"/>
        <v>5.4819954852765876E-2</v>
      </c>
    </row>
    <row r="821" spans="1:18" x14ac:dyDescent="0.25">
      <c r="A821" t="s">
        <v>1584</v>
      </c>
      <c r="B821" t="s">
        <v>49</v>
      </c>
      <c r="C821" t="s">
        <v>50</v>
      </c>
      <c r="D821" t="s">
        <v>223</v>
      </c>
      <c r="E821" t="s">
        <v>83</v>
      </c>
      <c r="F821" t="s">
        <v>128</v>
      </c>
      <c r="G821" s="1">
        <v>45115</v>
      </c>
      <c r="H821" s="1">
        <v>45121</v>
      </c>
      <c r="I821">
        <f>YEAR((vw_maritime_trade_analysis[[#This Row],[Departure_Date]]))</f>
        <v>2023</v>
      </c>
      <c r="J821" t="str">
        <f>"Q"&amp;ROUNDUP(MONTH(vw_maritime_trade_analysis[[#This Row],[Departure_Date]])/3,0)</f>
        <v>Q3</v>
      </c>
      <c r="K821" t="str">
        <f>TEXT(vw_maritime_trade_analysis[[#This Row],[Departure_Date]],"mmmm")</f>
        <v>July</v>
      </c>
      <c r="L821">
        <v>57040528</v>
      </c>
      <c r="M821">
        <v>94214.9921875</v>
      </c>
      <c r="N821">
        <v>87853.84375</v>
      </c>
      <c r="O821">
        <v>125489.15625</v>
      </c>
      <c r="P821">
        <v>0</v>
      </c>
      <c r="Q821">
        <v>1822590.375</v>
      </c>
      <c r="R821">
        <f t="shared" si="12"/>
        <v>3.1952550912572195E-2</v>
      </c>
    </row>
    <row r="822" spans="1:18" x14ac:dyDescent="0.25">
      <c r="A822" t="s">
        <v>1586</v>
      </c>
      <c r="B822" t="s">
        <v>49</v>
      </c>
      <c r="C822" t="s">
        <v>50</v>
      </c>
      <c r="D822" t="s">
        <v>145</v>
      </c>
      <c r="E822" t="s">
        <v>174</v>
      </c>
      <c r="F822" t="s">
        <v>100</v>
      </c>
      <c r="G822" s="1">
        <v>44235</v>
      </c>
      <c r="H822" s="1">
        <v>44254</v>
      </c>
      <c r="I822">
        <f>YEAR((vw_maritime_trade_analysis[[#This Row],[Departure_Date]]))</f>
        <v>2021</v>
      </c>
      <c r="J822" t="str">
        <f>"Q"&amp;ROUNDUP(MONTH(vw_maritime_trade_analysis[[#This Row],[Departure_Date]])/3,0)</f>
        <v>Q1</v>
      </c>
      <c r="K822" t="str">
        <f>TEXT(vw_maritime_trade_analysis[[#This Row],[Departure_Date]],"mmmm")</f>
        <v>February</v>
      </c>
      <c r="L822">
        <v>95377584</v>
      </c>
      <c r="M822">
        <v>447204.34375</v>
      </c>
      <c r="N822">
        <v>218939.703125</v>
      </c>
      <c r="O822">
        <v>289947.84375</v>
      </c>
      <c r="Q822">
        <v>3966606</v>
      </c>
      <c r="R822">
        <f t="shared" si="12"/>
        <v>4.1588451223507614E-2</v>
      </c>
    </row>
    <row r="823" spans="1:18" x14ac:dyDescent="0.25">
      <c r="A823" t="s">
        <v>1587</v>
      </c>
      <c r="B823" t="s">
        <v>49</v>
      </c>
      <c r="C823" t="s">
        <v>50</v>
      </c>
      <c r="D823" t="s">
        <v>223</v>
      </c>
      <c r="E823" t="s">
        <v>159</v>
      </c>
      <c r="F823" t="s">
        <v>100</v>
      </c>
      <c r="G823" s="1">
        <v>45185</v>
      </c>
      <c r="H823" s="1">
        <v>45195</v>
      </c>
      <c r="I823">
        <f>YEAR((vw_maritime_trade_analysis[[#This Row],[Departure_Date]]))</f>
        <v>2023</v>
      </c>
      <c r="J823" t="str">
        <f>"Q"&amp;ROUNDUP(MONTH(vw_maritime_trade_analysis[[#This Row],[Departure_Date]])/3,0)</f>
        <v>Q3</v>
      </c>
      <c r="K823" t="str">
        <f>TEXT(vw_maritime_trade_analysis[[#This Row],[Departure_Date]],"mmmm")</f>
        <v>September</v>
      </c>
      <c r="L823">
        <v>26680176</v>
      </c>
      <c r="M823">
        <v>155477.703125</v>
      </c>
      <c r="N823">
        <v>148283.671875</v>
      </c>
      <c r="O823">
        <v>72036.4765625</v>
      </c>
      <c r="P823">
        <v>0</v>
      </c>
      <c r="Q823">
        <v>767306.6875</v>
      </c>
      <c r="R823">
        <f t="shared" si="12"/>
        <v>2.875943125337704E-2</v>
      </c>
    </row>
    <row r="824" spans="1:18" x14ac:dyDescent="0.25">
      <c r="A824" t="s">
        <v>1589</v>
      </c>
      <c r="B824" t="s">
        <v>49</v>
      </c>
      <c r="C824" t="s">
        <v>66</v>
      </c>
      <c r="D824" t="s">
        <v>245</v>
      </c>
      <c r="E824" t="s">
        <v>71</v>
      </c>
      <c r="F824" t="s">
        <v>92</v>
      </c>
      <c r="G824" s="1">
        <v>44947</v>
      </c>
      <c r="H824" s="1">
        <v>44972</v>
      </c>
      <c r="I824">
        <f>YEAR((vw_maritime_trade_analysis[[#This Row],[Departure_Date]]))</f>
        <v>2023</v>
      </c>
      <c r="J824" t="str">
        <f>"Q"&amp;ROUNDUP(MONTH(vw_maritime_trade_analysis[[#This Row],[Departure_Date]])/3,0)</f>
        <v>Q1</v>
      </c>
      <c r="K824" t="str">
        <f>TEXT(vw_maritime_trade_analysis[[#This Row],[Departure_Date]],"mmmm")</f>
        <v>January</v>
      </c>
      <c r="L824">
        <v>8552001</v>
      </c>
      <c r="M824">
        <v>512930.21875</v>
      </c>
      <c r="N824">
        <v>29999.119140625</v>
      </c>
      <c r="O824">
        <v>4447.0400390625</v>
      </c>
      <c r="P824">
        <v>0</v>
      </c>
      <c r="Q824">
        <v>726586.25</v>
      </c>
      <c r="R824">
        <f t="shared" si="12"/>
        <v>8.496096410652898E-2</v>
      </c>
    </row>
    <row r="825" spans="1:18" x14ac:dyDescent="0.25">
      <c r="A825" t="s">
        <v>1591</v>
      </c>
      <c r="B825" t="s">
        <v>49</v>
      </c>
      <c r="C825" t="s">
        <v>66</v>
      </c>
      <c r="D825" t="s">
        <v>153</v>
      </c>
      <c r="E825" t="s">
        <v>174</v>
      </c>
      <c r="F825" t="s">
        <v>82</v>
      </c>
      <c r="G825" s="1">
        <v>44299</v>
      </c>
      <c r="H825" s="1">
        <v>44314</v>
      </c>
      <c r="I825">
        <f>YEAR((vw_maritime_trade_analysis[[#This Row],[Departure_Date]]))</f>
        <v>2021</v>
      </c>
      <c r="J825" t="str">
        <f>"Q"&amp;ROUNDUP(MONTH(vw_maritime_trade_analysis[[#This Row],[Departure_Date]])/3,0)</f>
        <v>Q2</v>
      </c>
      <c r="K825" t="str">
        <f>TEXT(vw_maritime_trade_analysis[[#This Row],[Departure_Date]],"mmmm")</f>
        <v>April</v>
      </c>
      <c r="L825">
        <v>32397394</v>
      </c>
      <c r="M825">
        <v>199324.515625</v>
      </c>
      <c r="N825">
        <v>222460.765625</v>
      </c>
      <c r="O825">
        <v>105291.53125</v>
      </c>
      <c r="P825">
        <v>0</v>
      </c>
      <c r="Q825">
        <v>1987752.625</v>
      </c>
      <c r="R825">
        <f t="shared" si="12"/>
        <v>6.1355324598021684E-2</v>
      </c>
    </row>
    <row r="826" spans="1:18" x14ac:dyDescent="0.25">
      <c r="A826" t="s">
        <v>1592</v>
      </c>
      <c r="B826" t="s">
        <v>65</v>
      </c>
      <c r="C826" t="s">
        <v>66</v>
      </c>
      <c r="D826" t="s">
        <v>245</v>
      </c>
      <c r="E826" t="s">
        <v>226</v>
      </c>
      <c r="F826" t="s">
        <v>159</v>
      </c>
      <c r="G826" s="1">
        <v>44902</v>
      </c>
      <c r="H826" s="1">
        <v>44912</v>
      </c>
      <c r="I826">
        <f>YEAR((vw_maritime_trade_analysis[[#This Row],[Departure_Date]]))</f>
        <v>2022</v>
      </c>
      <c r="J826" t="str">
        <f>"Q"&amp;ROUNDUP(MONTH(vw_maritime_trade_analysis[[#This Row],[Departure_Date]])/3,0)</f>
        <v>Q4</v>
      </c>
      <c r="K826" t="str">
        <f>TEXT(vw_maritime_trade_analysis[[#This Row],[Departure_Date]],"mmmm")</f>
        <v>December</v>
      </c>
      <c r="L826">
        <v>15308412</v>
      </c>
      <c r="M826">
        <v>181439.046875</v>
      </c>
      <c r="N826">
        <v>211546.78125</v>
      </c>
      <c r="O826">
        <v>50670.83984375</v>
      </c>
      <c r="P826">
        <v>47226.578125</v>
      </c>
      <c r="Q826">
        <v>986335.875</v>
      </c>
      <c r="R826">
        <f t="shared" si="12"/>
        <v>6.4430972657386024E-2</v>
      </c>
    </row>
    <row r="827" spans="1:18" x14ac:dyDescent="0.25">
      <c r="A827" t="s">
        <v>1594</v>
      </c>
      <c r="B827" t="s">
        <v>65</v>
      </c>
      <c r="C827" t="s">
        <v>50</v>
      </c>
      <c r="D827" t="s">
        <v>423</v>
      </c>
      <c r="E827" t="s">
        <v>100</v>
      </c>
      <c r="F827" t="s">
        <v>121</v>
      </c>
      <c r="G827" s="1">
        <v>44173</v>
      </c>
      <c r="H827" s="1">
        <v>44180</v>
      </c>
      <c r="I827">
        <f>YEAR((vw_maritime_trade_analysis[[#This Row],[Departure_Date]]))</f>
        <v>2020</v>
      </c>
      <c r="J827" t="str">
        <f>"Q"&amp;ROUNDUP(MONTH(vw_maritime_trade_analysis[[#This Row],[Departure_Date]])/3,0)</f>
        <v>Q4</v>
      </c>
      <c r="K827" t="str">
        <f>TEXT(vw_maritime_trade_analysis[[#This Row],[Departure_Date]],"mmmm")</f>
        <v>December</v>
      </c>
      <c r="L827">
        <v>63240376</v>
      </c>
      <c r="M827">
        <v>143686.609375</v>
      </c>
      <c r="N827">
        <v>117367.53125</v>
      </c>
      <c r="O827">
        <v>104979.0234375</v>
      </c>
      <c r="P827">
        <v>20031.69921875</v>
      </c>
      <c r="Q827">
        <v>2180853.25</v>
      </c>
      <c r="R827">
        <f t="shared" si="12"/>
        <v>3.4485140474180609E-2</v>
      </c>
    </row>
    <row r="828" spans="1:18" x14ac:dyDescent="0.25">
      <c r="A828" t="s">
        <v>1596</v>
      </c>
      <c r="B828" t="s">
        <v>49</v>
      </c>
      <c r="C828" t="s">
        <v>78</v>
      </c>
      <c r="D828" t="s">
        <v>315</v>
      </c>
      <c r="E828" t="s">
        <v>174</v>
      </c>
      <c r="F828" t="s">
        <v>184</v>
      </c>
      <c r="G828" s="1">
        <v>45229</v>
      </c>
      <c r="H828" s="1">
        <v>45244</v>
      </c>
      <c r="I828">
        <f>YEAR((vw_maritime_trade_analysis[[#This Row],[Departure_Date]]))</f>
        <v>2023</v>
      </c>
      <c r="J828" t="str">
        <f>"Q"&amp;ROUNDUP(MONTH(vw_maritime_trade_analysis[[#This Row],[Departure_Date]])/3,0)</f>
        <v>Q4</v>
      </c>
      <c r="K828" t="str">
        <f>TEXT(vw_maritime_trade_analysis[[#This Row],[Departure_Date]],"mmmm")</f>
        <v>October</v>
      </c>
      <c r="L828">
        <v>68318512</v>
      </c>
      <c r="M828">
        <v>262298.15625</v>
      </c>
      <c r="N828">
        <v>113860.328125</v>
      </c>
      <c r="O828">
        <v>125022.8671875</v>
      </c>
      <c r="P828">
        <v>0</v>
      </c>
      <c r="Q828">
        <v>2146953.5</v>
      </c>
      <c r="R828">
        <f t="shared" si="12"/>
        <v>3.1425647853688614E-2</v>
      </c>
    </row>
    <row r="829" spans="1:18" x14ac:dyDescent="0.25">
      <c r="A829" t="s">
        <v>1597</v>
      </c>
      <c r="B829" t="s">
        <v>49</v>
      </c>
      <c r="C829" t="s">
        <v>50</v>
      </c>
      <c r="D829" t="s">
        <v>51</v>
      </c>
      <c r="E829" t="s">
        <v>230</v>
      </c>
      <c r="F829" t="s">
        <v>70</v>
      </c>
      <c r="G829" s="1">
        <v>44115</v>
      </c>
      <c r="H829" s="1">
        <v>44127</v>
      </c>
      <c r="I829">
        <f>YEAR((vw_maritime_trade_analysis[[#This Row],[Departure_Date]]))</f>
        <v>2020</v>
      </c>
      <c r="J829" t="str">
        <f>"Q"&amp;ROUNDUP(MONTH(vw_maritime_trade_analysis[[#This Row],[Departure_Date]])/3,0)</f>
        <v>Q4</v>
      </c>
      <c r="K829" t="str">
        <f>TEXT(vw_maritime_trade_analysis[[#This Row],[Departure_Date]],"mmmm")</f>
        <v>October</v>
      </c>
      <c r="L829">
        <v>10271918</v>
      </c>
      <c r="M829">
        <v>271052.84375</v>
      </c>
      <c r="N829">
        <v>176193.375</v>
      </c>
      <c r="O829">
        <v>29172.25</v>
      </c>
      <c r="P829">
        <v>0</v>
      </c>
      <c r="Q829">
        <v>4621999.5</v>
      </c>
      <c r="R829">
        <f t="shared" si="12"/>
        <v>0.44996460252116499</v>
      </c>
    </row>
    <row r="830" spans="1:18" x14ac:dyDescent="0.25">
      <c r="A830" t="s">
        <v>1599</v>
      </c>
      <c r="B830" t="s">
        <v>65</v>
      </c>
      <c r="C830" t="s">
        <v>134</v>
      </c>
      <c r="D830" t="s">
        <v>135</v>
      </c>
      <c r="E830" t="s">
        <v>226</v>
      </c>
      <c r="F830" t="s">
        <v>55</v>
      </c>
      <c r="G830" s="1">
        <v>43988</v>
      </c>
      <c r="H830" s="1">
        <v>44004</v>
      </c>
      <c r="I830">
        <f>YEAR((vw_maritime_trade_analysis[[#This Row],[Departure_Date]]))</f>
        <v>2020</v>
      </c>
      <c r="J830" t="str">
        <f>"Q"&amp;ROUNDUP(MONTH(vw_maritime_trade_analysis[[#This Row],[Departure_Date]])/3,0)</f>
        <v>Q2</v>
      </c>
      <c r="K830" t="str">
        <f>TEXT(vw_maritime_trade_analysis[[#This Row],[Departure_Date]],"mmmm")</f>
        <v>June</v>
      </c>
      <c r="L830">
        <v>5443527.5</v>
      </c>
      <c r="M830">
        <v>109881.4765625</v>
      </c>
      <c r="N830">
        <v>77400.8671875</v>
      </c>
      <c r="O830">
        <v>13445.509765625</v>
      </c>
      <c r="P830">
        <v>56261.48828125</v>
      </c>
      <c r="Q830">
        <v>391438.875</v>
      </c>
      <c r="R830">
        <f t="shared" si="12"/>
        <v>7.1909047028787865E-2</v>
      </c>
    </row>
    <row r="831" spans="1:18" x14ac:dyDescent="0.25">
      <c r="A831" t="s">
        <v>1601</v>
      </c>
      <c r="B831" t="s">
        <v>49</v>
      </c>
      <c r="C831" t="s">
        <v>112</v>
      </c>
      <c r="D831" t="s">
        <v>340</v>
      </c>
      <c r="E831" t="s">
        <v>159</v>
      </c>
      <c r="F831" t="s">
        <v>70</v>
      </c>
      <c r="G831" s="1">
        <v>45782</v>
      </c>
      <c r="H831" s="1">
        <v>45807</v>
      </c>
      <c r="I831">
        <f>YEAR((vw_maritime_trade_analysis[[#This Row],[Departure_Date]]))</f>
        <v>2025</v>
      </c>
      <c r="J831" t="str">
        <f>"Q"&amp;ROUNDUP(MONTH(vw_maritime_trade_analysis[[#This Row],[Departure_Date]])/3,0)</f>
        <v>Q2</v>
      </c>
      <c r="K831" t="str">
        <f>TEXT(vw_maritime_trade_analysis[[#This Row],[Departure_Date]],"mmmm")</f>
        <v>May</v>
      </c>
      <c r="L831">
        <v>14325241</v>
      </c>
      <c r="M831">
        <v>289549.125</v>
      </c>
      <c r="N831">
        <v>154274.78125</v>
      </c>
      <c r="O831">
        <v>27217.9609375</v>
      </c>
      <c r="P831">
        <v>0</v>
      </c>
      <c r="Q831">
        <v>896694.75</v>
      </c>
      <c r="R831">
        <f t="shared" si="12"/>
        <v>6.2595439057534882E-2</v>
      </c>
    </row>
    <row r="832" spans="1:18" x14ac:dyDescent="0.25">
      <c r="A832" t="s">
        <v>1603</v>
      </c>
      <c r="B832" t="s">
        <v>65</v>
      </c>
      <c r="C832" t="s">
        <v>50</v>
      </c>
      <c r="D832" t="s">
        <v>145</v>
      </c>
      <c r="E832" t="s">
        <v>56</v>
      </c>
      <c r="F832" t="s">
        <v>159</v>
      </c>
      <c r="G832" s="1">
        <v>44422</v>
      </c>
      <c r="H832" s="1">
        <v>44436</v>
      </c>
      <c r="I832">
        <f>YEAR((vw_maritime_trade_analysis[[#This Row],[Departure_Date]]))</f>
        <v>2021</v>
      </c>
      <c r="J832" t="str">
        <f>"Q"&amp;ROUNDUP(MONTH(vw_maritime_trade_analysis[[#This Row],[Departure_Date]])/3,0)</f>
        <v>Q3</v>
      </c>
      <c r="K832" t="str">
        <f>TEXT(vw_maritime_trade_analysis[[#This Row],[Departure_Date]],"mmmm")</f>
        <v>August</v>
      </c>
      <c r="L832">
        <v>35250064</v>
      </c>
      <c r="M832">
        <v>175478.9375</v>
      </c>
      <c r="N832">
        <v>146194.984375</v>
      </c>
      <c r="O832">
        <v>49702.58984375</v>
      </c>
      <c r="P832">
        <v>12492.1103515625</v>
      </c>
      <c r="Q832">
        <v>2478024</v>
      </c>
      <c r="R832">
        <f t="shared" si="12"/>
        <v>7.0298425557468486E-2</v>
      </c>
    </row>
    <row r="833" spans="1:18" x14ac:dyDescent="0.25">
      <c r="A833" t="s">
        <v>1604</v>
      </c>
      <c r="B833" t="s">
        <v>65</v>
      </c>
      <c r="C833" t="s">
        <v>239</v>
      </c>
      <c r="D833" t="s">
        <v>240</v>
      </c>
      <c r="E833" t="s">
        <v>92</v>
      </c>
      <c r="F833" t="s">
        <v>204</v>
      </c>
      <c r="G833" s="1">
        <v>45493</v>
      </c>
      <c r="H833" s="1">
        <v>45513</v>
      </c>
      <c r="I833">
        <f>YEAR((vw_maritime_trade_analysis[[#This Row],[Departure_Date]]))</f>
        <v>2024</v>
      </c>
      <c r="J833" t="str">
        <f>"Q"&amp;ROUNDUP(MONTH(vw_maritime_trade_analysis[[#This Row],[Departure_Date]])/3,0)</f>
        <v>Q3</v>
      </c>
      <c r="K833" t="str">
        <f>TEXT(vw_maritime_trade_analysis[[#This Row],[Departure_Date]],"mmmm")</f>
        <v>July</v>
      </c>
      <c r="L833">
        <v>11992870</v>
      </c>
      <c r="M833">
        <v>326517.28125</v>
      </c>
      <c r="N833">
        <v>220347.65625</v>
      </c>
      <c r="O833">
        <v>36938.0390625</v>
      </c>
      <c r="P833">
        <v>7537.740234375</v>
      </c>
      <c r="Q833">
        <v>1816728.75</v>
      </c>
      <c r="R833">
        <f t="shared" si="12"/>
        <v>0.15148406928449987</v>
      </c>
    </row>
    <row r="834" spans="1:18" x14ac:dyDescent="0.25">
      <c r="A834" t="s">
        <v>1606</v>
      </c>
      <c r="B834" t="s">
        <v>49</v>
      </c>
      <c r="C834" t="s">
        <v>50</v>
      </c>
      <c r="D834" t="s">
        <v>120</v>
      </c>
      <c r="E834" t="s">
        <v>204</v>
      </c>
      <c r="F834" t="s">
        <v>92</v>
      </c>
      <c r="G834" s="1">
        <v>44628</v>
      </c>
      <c r="H834" s="1">
        <v>44644</v>
      </c>
      <c r="I834">
        <f>YEAR((vw_maritime_trade_analysis[[#This Row],[Departure_Date]]))</f>
        <v>2022</v>
      </c>
      <c r="J834" t="str">
        <f>"Q"&amp;ROUNDUP(MONTH(vw_maritime_trade_analysis[[#This Row],[Departure_Date]])/3,0)</f>
        <v>Q1</v>
      </c>
      <c r="K834" t="str">
        <f>TEXT(vw_maritime_trade_analysis[[#This Row],[Departure_Date]],"mmmm")</f>
        <v>March</v>
      </c>
      <c r="L834">
        <v>57787340</v>
      </c>
      <c r="M834">
        <v>388905.34375</v>
      </c>
      <c r="N834">
        <v>59394.76171875</v>
      </c>
      <c r="O834">
        <v>103439.34375</v>
      </c>
      <c r="P834">
        <v>0</v>
      </c>
      <c r="Q834">
        <v>1633302.5</v>
      </c>
      <c r="R834">
        <f t="shared" ref="R834:R897" si="13">Q834/L834</f>
        <v>2.8264019420170577E-2</v>
      </c>
    </row>
    <row r="835" spans="1:18" x14ac:dyDescent="0.25">
      <c r="A835" t="s">
        <v>1607</v>
      </c>
      <c r="B835" t="s">
        <v>49</v>
      </c>
      <c r="C835" t="s">
        <v>50</v>
      </c>
      <c r="D835" t="s">
        <v>51</v>
      </c>
      <c r="E835" t="s">
        <v>159</v>
      </c>
      <c r="F835" t="s">
        <v>92</v>
      </c>
      <c r="G835" s="1">
        <v>46090</v>
      </c>
      <c r="H835" s="1">
        <v>46100</v>
      </c>
      <c r="I835">
        <f>YEAR((vw_maritime_trade_analysis[[#This Row],[Departure_Date]]))</f>
        <v>2026</v>
      </c>
      <c r="J835" t="str">
        <f>"Q"&amp;ROUNDUP(MONTH(vw_maritime_trade_analysis[[#This Row],[Departure_Date]])/3,0)</f>
        <v>Q1</v>
      </c>
      <c r="K835" t="str">
        <f>TEXT(vw_maritime_trade_analysis[[#This Row],[Departure_Date]],"mmmm")</f>
        <v>March</v>
      </c>
      <c r="L835">
        <v>5716789.5</v>
      </c>
      <c r="M835">
        <v>152152.765625</v>
      </c>
      <c r="N835">
        <v>138786.1875</v>
      </c>
      <c r="O835">
        <v>5488.1201171875</v>
      </c>
      <c r="P835">
        <v>18017.30078125</v>
      </c>
      <c r="Q835">
        <v>1637888.375</v>
      </c>
      <c r="R835">
        <f t="shared" si="13"/>
        <v>0.2865049299086489</v>
      </c>
    </row>
    <row r="836" spans="1:18" x14ac:dyDescent="0.25">
      <c r="A836" t="s">
        <v>1608</v>
      </c>
      <c r="B836" t="s">
        <v>49</v>
      </c>
      <c r="C836" t="s">
        <v>50</v>
      </c>
      <c r="D836" t="s">
        <v>51</v>
      </c>
      <c r="E836" t="s">
        <v>204</v>
      </c>
      <c r="F836" t="s">
        <v>100</v>
      </c>
      <c r="G836" s="1">
        <v>45515</v>
      </c>
      <c r="H836" s="1">
        <v>45530</v>
      </c>
      <c r="I836">
        <f>YEAR((vw_maritime_trade_analysis[[#This Row],[Departure_Date]]))</f>
        <v>2024</v>
      </c>
      <c r="J836" t="str">
        <f>"Q"&amp;ROUNDUP(MONTH(vw_maritime_trade_analysis[[#This Row],[Departure_Date]])/3,0)</f>
        <v>Q3</v>
      </c>
      <c r="K836" t="str">
        <f>TEXT(vw_maritime_trade_analysis[[#This Row],[Departure_Date]],"mmmm")</f>
        <v>August</v>
      </c>
      <c r="L836">
        <v>18888540</v>
      </c>
      <c r="M836">
        <v>334860.1875</v>
      </c>
      <c r="N836">
        <v>17246.169921875</v>
      </c>
      <c r="O836">
        <v>23232.900390625</v>
      </c>
      <c r="P836">
        <v>0</v>
      </c>
      <c r="Q836">
        <v>2042489.5</v>
      </c>
      <c r="R836">
        <f t="shared" si="13"/>
        <v>0.10813379435361335</v>
      </c>
    </row>
    <row r="837" spans="1:18" x14ac:dyDescent="0.25">
      <c r="A837" t="s">
        <v>1610</v>
      </c>
      <c r="B837" t="s">
        <v>49</v>
      </c>
      <c r="C837" t="s">
        <v>50</v>
      </c>
      <c r="D837" t="s">
        <v>145</v>
      </c>
      <c r="E837" t="s">
        <v>257</v>
      </c>
      <c r="F837" t="s">
        <v>184</v>
      </c>
      <c r="G837" s="1">
        <v>45188</v>
      </c>
      <c r="H837" s="1">
        <v>45195</v>
      </c>
      <c r="I837">
        <f>YEAR((vw_maritime_trade_analysis[[#This Row],[Departure_Date]]))</f>
        <v>2023</v>
      </c>
      <c r="J837" t="str">
        <f>"Q"&amp;ROUNDUP(MONTH(vw_maritime_trade_analysis[[#This Row],[Departure_Date]])/3,0)</f>
        <v>Q3</v>
      </c>
      <c r="K837" t="str">
        <f>TEXT(vw_maritime_trade_analysis[[#This Row],[Departure_Date]],"mmmm")</f>
        <v>September</v>
      </c>
      <c r="L837">
        <v>21477616</v>
      </c>
      <c r="M837">
        <v>156982.984375</v>
      </c>
      <c r="N837">
        <v>49769.359375</v>
      </c>
      <c r="O837">
        <v>31786.869140625</v>
      </c>
      <c r="P837">
        <v>0</v>
      </c>
      <c r="Q837">
        <v>1219199.375</v>
      </c>
      <c r="R837">
        <f t="shared" si="13"/>
        <v>5.67660477308096E-2</v>
      </c>
    </row>
    <row r="838" spans="1:18" x14ac:dyDescent="0.25">
      <c r="A838" t="s">
        <v>1611</v>
      </c>
      <c r="B838" t="s">
        <v>49</v>
      </c>
      <c r="C838" t="s">
        <v>66</v>
      </c>
      <c r="D838" t="s">
        <v>251</v>
      </c>
      <c r="E838" t="s">
        <v>83</v>
      </c>
      <c r="F838" t="s">
        <v>56</v>
      </c>
      <c r="G838" s="1">
        <v>45073</v>
      </c>
      <c r="H838" s="1">
        <v>45088</v>
      </c>
      <c r="I838">
        <f>YEAR((vw_maritime_trade_analysis[[#This Row],[Departure_Date]]))</f>
        <v>2023</v>
      </c>
      <c r="J838" t="str">
        <f>"Q"&amp;ROUNDUP(MONTH(vw_maritime_trade_analysis[[#This Row],[Departure_Date]])/3,0)</f>
        <v>Q2</v>
      </c>
      <c r="K838" t="str">
        <f>TEXT(vw_maritime_trade_analysis[[#This Row],[Departure_Date]],"mmmm")</f>
        <v>May</v>
      </c>
      <c r="L838">
        <v>6295391</v>
      </c>
      <c r="M838">
        <v>121088.203125</v>
      </c>
      <c r="N838">
        <v>128494.0390625</v>
      </c>
      <c r="O838">
        <v>21970.91015625</v>
      </c>
      <c r="P838">
        <v>41238.87890625</v>
      </c>
      <c r="Q838">
        <v>1383798.375</v>
      </c>
      <c r="R838">
        <f t="shared" si="13"/>
        <v>0.2198113469044258</v>
      </c>
    </row>
    <row r="839" spans="1:18" x14ac:dyDescent="0.25">
      <c r="A839" t="s">
        <v>1613</v>
      </c>
      <c r="B839" t="s">
        <v>49</v>
      </c>
      <c r="C839" t="s">
        <v>50</v>
      </c>
      <c r="D839" t="s">
        <v>423</v>
      </c>
      <c r="E839" t="s">
        <v>108</v>
      </c>
      <c r="F839" t="s">
        <v>92</v>
      </c>
      <c r="G839" s="1">
        <v>44228</v>
      </c>
      <c r="H839" s="1">
        <v>44234</v>
      </c>
      <c r="I839">
        <f>YEAR((vw_maritime_trade_analysis[[#This Row],[Departure_Date]]))</f>
        <v>2021</v>
      </c>
      <c r="J839" t="str">
        <f>"Q"&amp;ROUNDUP(MONTH(vw_maritime_trade_analysis[[#This Row],[Departure_Date]])/3,0)</f>
        <v>Q1</v>
      </c>
      <c r="K839" t="str">
        <f>TEXT(vw_maritime_trade_analysis[[#This Row],[Departure_Date]],"mmmm")</f>
        <v>February</v>
      </c>
      <c r="L839">
        <v>52886700</v>
      </c>
      <c r="M839">
        <v>159429.703125</v>
      </c>
      <c r="N839">
        <v>120677.0703125</v>
      </c>
      <c r="O839">
        <v>128514.6796875</v>
      </c>
      <c r="P839">
        <v>0</v>
      </c>
      <c r="Q839">
        <v>2471099.75</v>
      </c>
      <c r="R839">
        <f t="shared" si="13"/>
        <v>4.6724408026970865E-2</v>
      </c>
    </row>
    <row r="840" spans="1:18" x14ac:dyDescent="0.25">
      <c r="A840" t="s">
        <v>1615</v>
      </c>
      <c r="B840" t="s">
        <v>65</v>
      </c>
      <c r="C840" t="s">
        <v>134</v>
      </c>
      <c r="D840" t="s">
        <v>135</v>
      </c>
      <c r="E840" t="s">
        <v>184</v>
      </c>
      <c r="F840" t="s">
        <v>257</v>
      </c>
      <c r="G840" s="1">
        <v>45845</v>
      </c>
      <c r="H840" s="1">
        <v>45878</v>
      </c>
      <c r="I840">
        <f>YEAR((vw_maritime_trade_analysis[[#This Row],[Departure_Date]]))</f>
        <v>2025</v>
      </c>
      <c r="J840" t="str">
        <f>"Q"&amp;ROUNDUP(MONTH(vw_maritime_trade_analysis[[#This Row],[Departure_Date]])/3,0)</f>
        <v>Q3</v>
      </c>
      <c r="K840" t="str">
        <f>TEXT(vw_maritime_trade_analysis[[#This Row],[Departure_Date]],"mmmm")</f>
        <v>July</v>
      </c>
      <c r="L840">
        <v>6169322.5</v>
      </c>
      <c r="M840">
        <v>755447.625</v>
      </c>
      <c r="N840">
        <v>15333.2802734375</v>
      </c>
      <c r="O840">
        <v>7711.64990234375</v>
      </c>
      <c r="P840">
        <v>123283.15625</v>
      </c>
      <c r="Q840">
        <v>1203880.125</v>
      </c>
      <c r="R840">
        <f t="shared" si="13"/>
        <v>0.19513976210515824</v>
      </c>
    </row>
    <row r="841" spans="1:18" x14ac:dyDescent="0.25">
      <c r="A841" t="s">
        <v>1616</v>
      </c>
      <c r="B841" t="s">
        <v>49</v>
      </c>
      <c r="C841" t="s">
        <v>78</v>
      </c>
      <c r="D841" t="s">
        <v>79</v>
      </c>
      <c r="E841" t="s">
        <v>230</v>
      </c>
      <c r="F841" t="s">
        <v>92</v>
      </c>
      <c r="G841" s="1">
        <v>45857</v>
      </c>
      <c r="H841" s="1">
        <v>45864</v>
      </c>
      <c r="I841">
        <f>YEAR((vw_maritime_trade_analysis[[#This Row],[Departure_Date]]))</f>
        <v>2025</v>
      </c>
      <c r="J841" t="str">
        <f>"Q"&amp;ROUNDUP(MONTH(vw_maritime_trade_analysis[[#This Row],[Departure_Date]])/3,0)</f>
        <v>Q3</v>
      </c>
      <c r="K841" t="str">
        <f>TEXT(vw_maritime_trade_analysis[[#This Row],[Departure_Date]],"mmmm")</f>
        <v>July</v>
      </c>
      <c r="L841">
        <v>30345956</v>
      </c>
      <c r="M841">
        <v>110407.59375</v>
      </c>
      <c r="N841">
        <v>217467.609375</v>
      </c>
      <c r="O841">
        <v>49160.44921875</v>
      </c>
      <c r="P841">
        <v>31072.69921875</v>
      </c>
      <c r="Q841">
        <v>1861542.375</v>
      </c>
      <c r="R841">
        <f t="shared" si="13"/>
        <v>6.1344001652147651E-2</v>
      </c>
    </row>
    <row r="842" spans="1:18" x14ac:dyDescent="0.25">
      <c r="A842" t="s">
        <v>1618</v>
      </c>
      <c r="B842" t="s">
        <v>49</v>
      </c>
      <c r="C842" t="s">
        <v>50</v>
      </c>
      <c r="D842" t="s">
        <v>223</v>
      </c>
      <c r="E842" t="s">
        <v>204</v>
      </c>
      <c r="F842" t="s">
        <v>92</v>
      </c>
      <c r="G842" s="1">
        <v>45086</v>
      </c>
      <c r="H842" s="1">
        <v>45099</v>
      </c>
      <c r="I842">
        <f>YEAR((vw_maritime_trade_analysis[[#This Row],[Departure_Date]]))</f>
        <v>2023</v>
      </c>
      <c r="J842" t="str">
        <f>"Q"&amp;ROUNDUP(MONTH(vw_maritime_trade_analysis[[#This Row],[Departure_Date]])/3,0)</f>
        <v>Q2</v>
      </c>
      <c r="K842" t="str">
        <f>TEXT(vw_maritime_trade_analysis[[#This Row],[Departure_Date]],"mmmm")</f>
        <v>June</v>
      </c>
      <c r="L842">
        <v>123380032</v>
      </c>
      <c r="M842">
        <v>174535.625</v>
      </c>
      <c r="N842">
        <v>200518.015625</v>
      </c>
      <c r="O842">
        <v>124613.828125</v>
      </c>
      <c r="P842">
        <v>31107.4609375</v>
      </c>
      <c r="Q842">
        <v>5193196</v>
      </c>
      <c r="R842">
        <f t="shared" si="13"/>
        <v>4.2091057327655744E-2</v>
      </c>
    </row>
    <row r="843" spans="1:18" x14ac:dyDescent="0.25">
      <c r="A843" t="s">
        <v>1620</v>
      </c>
      <c r="B843" t="s">
        <v>49</v>
      </c>
      <c r="C843" t="s">
        <v>50</v>
      </c>
      <c r="D843" t="s">
        <v>223</v>
      </c>
      <c r="E843" t="s">
        <v>146</v>
      </c>
      <c r="F843" t="s">
        <v>92</v>
      </c>
      <c r="G843" s="1">
        <v>45390</v>
      </c>
      <c r="H843" s="1">
        <v>45401</v>
      </c>
      <c r="I843">
        <f>YEAR((vw_maritime_trade_analysis[[#This Row],[Departure_Date]]))</f>
        <v>2024</v>
      </c>
      <c r="J843" t="str">
        <f>"Q"&amp;ROUNDUP(MONTH(vw_maritime_trade_analysis[[#This Row],[Departure_Date]])/3,0)</f>
        <v>Q2</v>
      </c>
      <c r="K843" t="str">
        <f>TEXT(vw_maritime_trade_analysis[[#This Row],[Departure_Date]],"mmmm")</f>
        <v>April</v>
      </c>
      <c r="L843">
        <v>32258478</v>
      </c>
      <c r="M843">
        <v>142334.21875</v>
      </c>
      <c r="N843">
        <v>182297.375</v>
      </c>
      <c r="O843">
        <v>110646.578125</v>
      </c>
      <c r="P843">
        <v>0</v>
      </c>
      <c r="Q843">
        <v>1944270</v>
      </c>
      <c r="R843">
        <f t="shared" si="13"/>
        <v>6.0271597438664032E-2</v>
      </c>
    </row>
    <row r="844" spans="1:18" x14ac:dyDescent="0.25">
      <c r="A844" t="s">
        <v>1621</v>
      </c>
      <c r="B844" t="s">
        <v>65</v>
      </c>
      <c r="C844" t="s">
        <v>78</v>
      </c>
      <c r="D844" t="s">
        <v>105</v>
      </c>
      <c r="E844" t="s">
        <v>100</v>
      </c>
      <c r="F844" t="s">
        <v>146</v>
      </c>
      <c r="G844" s="1">
        <v>44902</v>
      </c>
      <c r="H844" s="1">
        <v>44926</v>
      </c>
      <c r="I844">
        <f>YEAR((vw_maritime_trade_analysis[[#This Row],[Departure_Date]]))</f>
        <v>2022</v>
      </c>
      <c r="J844" t="str">
        <f>"Q"&amp;ROUNDUP(MONTH(vw_maritime_trade_analysis[[#This Row],[Departure_Date]])/3,0)</f>
        <v>Q4</v>
      </c>
      <c r="K844" t="str">
        <f>TEXT(vw_maritime_trade_analysis[[#This Row],[Departure_Date]],"mmmm")</f>
        <v>December</v>
      </c>
      <c r="L844">
        <v>24455762</v>
      </c>
      <c r="M844">
        <v>482851.5625</v>
      </c>
      <c r="N844">
        <v>145869.296875</v>
      </c>
      <c r="O844">
        <v>82171.359375</v>
      </c>
      <c r="P844">
        <v>0</v>
      </c>
      <c r="Q844">
        <v>1544280.5</v>
      </c>
      <c r="R844">
        <f t="shared" si="13"/>
        <v>6.3145875397380785E-2</v>
      </c>
    </row>
    <row r="845" spans="1:18" x14ac:dyDescent="0.25">
      <c r="A845" t="s">
        <v>1623</v>
      </c>
      <c r="B845" t="s">
        <v>49</v>
      </c>
      <c r="C845" t="s">
        <v>50</v>
      </c>
      <c r="D845" t="s">
        <v>51</v>
      </c>
      <c r="E845" t="s">
        <v>196</v>
      </c>
      <c r="F845" t="s">
        <v>226</v>
      </c>
      <c r="G845" s="1">
        <v>44135</v>
      </c>
      <c r="H845" s="1">
        <v>44145</v>
      </c>
      <c r="I845">
        <f>YEAR((vw_maritime_trade_analysis[[#This Row],[Departure_Date]]))</f>
        <v>2020</v>
      </c>
      <c r="J845" t="str">
        <f>"Q"&amp;ROUNDUP(MONTH(vw_maritime_trade_analysis[[#This Row],[Departure_Date]])/3,0)</f>
        <v>Q4</v>
      </c>
      <c r="K845" t="str">
        <f>TEXT(vw_maritime_trade_analysis[[#This Row],[Departure_Date]],"mmmm")</f>
        <v>October</v>
      </c>
      <c r="L845">
        <v>4792902</v>
      </c>
      <c r="M845">
        <v>252374.296875</v>
      </c>
      <c r="N845">
        <v>200432.390625</v>
      </c>
      <c r="O845">
        <v>6326.6298828125</v>
      </c>
      <c r="P845">
        <v>57851.30078125</v>
      </c>
      <c r="Q845">
        <v>1767022.375</v>
      </c>
      <c r="R845">
        <f t="shared" si="13"/>
        <v>0.36867483937706219</v>
      </c>
    </row>
    <row r="846" spans="1:18" x14ac:dyDescent="0.25">
      <c r="A846" t="s">
        <v>1624</v>
      </c>
      <c r="B846" t="s">
        <v>65</v>
      </c>
      <c r="C846" t="s">
        <v>50</v>
      </c>
      <c r="D846" t="s">
        <v>145</v>
      </c>
      <c r="E846" t="s">
        <v>128</v>
      </c>
      <c r="F846" t="s">
        <v>108</v>
      </c>
      <c r="G846" s="1">
        <v>44264</v>
      </c>
      <c r="H846" s="1">
        <v>44272</v>
      </c>
      <c r="I846">
        <f>YEAR((vw_maritime_trade_analysis[[#This Row],[Departure_Date]]))</f>
        <v>2021</v>
      </c>
      <c r="J846" t="str">
        <f>"Q"&amp;ROUNDUP(MONTH(vw_maritime_trade_analysis[[#This Row],[Departure_Date]])/3,0)</f>
        <v>Q1</v>
      </c>
      <c r="K846" t="str">
        <f>TEXT(vw_maritime_trade_analysis[[#This Row],[Departure_Date]],"mmmm")</f>
        <v>March</v>
      </c>
      <c r="L846">
        <v>78410048</v>
      </c>
      <c r="M846">
        <v>102058.390625</v>
      </c>
      <c r="N846">
        <v>186567.65625</v>
      </c>
      <c r="O846">
        <v>148195</v>
      </c>
      <c r="P846">
        <v>0</v>
      </c>
      <c r="Q846">
        <v>2259882.75</v>
      </c>
      <c r="R846">
        <f t="shared" si="13"/>
        <v>2.8821341239326878E-2</v>
      </c>
    </row>
    <row r="847" spans="1:18" x14ac:dyDescent="0.25">
      <c r="A847" t="s">
        <v>1625</v>
      </c>
      <c r="B847" t="s">
        <v>49</v>
      </c>
      <c r="C847" t="s">
        <v>50</v>
      </c>
      <c r="D847" t="s">
        <v>223</v>
      </c>
      <c r="E847" t="s">
        <v>146</v>
      </c>
      <c r="F847" t="s">
        <v>100</v>
      </c>
      <c r="G847" s="1">
        <v>45143</v>
      </c>
      <c r="H847" s="1">
        <v>45154</v>
      </c>
      <c r="I847">
        <f>YEAR((vw_maritime_trade_analysis[[#This Row],[Departure_Date]]))</f>
        <v>2023</v>
      </c>
      <c r="J847" t="str">
        <f>"Q"&amp;ROUNDUP(MONTH(vw_maritime_trade_analysis[[#This Row],[Departure_Date]])/3,0)</f>
        <v>Q3</v>
      </c>
      <c r="K847" t="str">
        <f>TEXT(vw_maritime_trade_analysis[[#This Row],[Departure_Date]],"mmmm")</f>
        <v>August</v>
      </c>
      <c r="L847">
        <v>87941456</v>
      </c>
      <c r="M847">
        <v>198316.9375</v>
      </c>
      <c r="N847">
        <v>154224.6875</v>
      </c>
      <c r="O847">
        <v>276136.15625</v>
      </c>
      <c r="P847">
        <v>0</v>
      </c>
      <c r="Q847">
        <v>5148567</v>
      </c>
      <c r="R847">
        <f t="shared" si="13"/>
        <v>5.8545391834313044E-2</v>
      </c>
    </row>
    <row r="848" spans="1:18" x14ac:dyDescent="0.25">
      <c r="A848" t="s">
        <v>1626</v>
      </c>
      <c r="B848" t="s">
        <v>49</v>
      </c>
      <c r="C848" t="s">
        <v>50</v>
      </c>
      <c r="D848" t="s">
        <v>51</v>
      </c>
      <c r="E848" t="s">
        <v>83</v>
      </c>
      <c r="F848" t="s">
        <v>100</v>
      </c>
      <c r="G848" s="1">
        <v>44909</v>
      </c>
      <c r="H848" s="1">
        <v>44918</v>
      </c>
      <c r="I848">
        <f>YEAR((vw_maritime_trade_analysis[[#This Row],[Departure_Date]]))</f>
        <v>2022</v>
      </c>
      <c r="J848" t="str">
        <f>"Q"&amp;ROUNDUP(MONTH(vw_maritime_trade_analysis[[#This Row],[Departure_Date]])/3,0)</f>
        <v>Q4</v>
      </c>
      <c r="K848" t="str">
        <f>TEXT(vw_maritime_trade_analysis[[#This Row],[Departure_Date]],"mmmm")</f>
        <v>December</v>
      </c>
      <c r="L848">
        <v>10720320</v>
      </c>
      <c r="M848">
        <v>286821.5625</v>
      </c>
      <c r="N848">
        <v>98456.3125</v>
      </c>
      <c r="O848">
        <v>13507.599609375</v>
      </c>
      <c r="P848">
        <v>0</v>
      </c>
      <c r="Q848">
        <v>3280314.75</v>
      </c>
      <c r="R848">
        <f t="shared" si="13"/>
        <v>0.30599037622011283</v>
      </c>
    </row>
    <row r="849" spans="1:18" x14ac:dyDescent="0.25">
      <c r="A849" t="s">
        <v>1628</v>
      </c>
      <c r="B849" t="s">
        <v>65</v>
      </c>
      <c r="C849" t="s">
        <v>66</v>
      </c>
      <c r="D849" t="s">
        <v>245</v>
      </c>
      <c r="E849" t="s">
        <v>184</v>
      </c>
      <c r="F849" t="s">
        <v>55</v>
      </c>
      <c r="G849" s="1">
        <v>45578</v>
      </c>
      <c r="H849" s="1">
        <v>45598</v>
      </c>
      <c r="I849">
        <f>YEAR((vw_maritime_trade_analysis[[#This Row],[Departure_Date]]))</f>
        <v>2024</v>
      </c>
      <c r="J849" t="str">
        <f>"Q"&amp;ROUNDUP(MONTH(vw_maritime_trade_analysis[[#This Row],[Departure_Date]])/3,0)</f>
        <v>Q4</v>
      </c>
      <c r="K849" t="str">
        <f>TEXT(vw_maritime_trade_analysis[[#This Row],[Departure_Date]],"mmmm")</f>
        <v>October</v>
      </c>
      <c r="L849">
        <v>10766307</v>
      </c>
      <c r="M849">
        <v>212946.6875</v>
      </c>
      <c r="N849">
        <v>205000.625</v>
      </c>
      <c r="O849">
        <v>18195.060546875</v>
      </c>
      <c r="P849">
        <v>0</v>
      </c>
      <c r="Q849">
        <v>1009473.5625</v>
      </c>
      <c r="R849">
        <f t="shared" si="13"/>
        <v>9.3762286594651259E-2</v>
      </c>
    </row>
    <row r="850" spans="1:18" x14ac:dyDescent="0.25">
      <c r="A850" t="s">
        <v>1630</v>
      </c>
      <c r="B850" t="s">
        <v>65</v>
      </c>
      <c r="C850" t="s">
        <v>239</v>
      </c>
      <c r="D850" t="s">
        <v>265</v>
      </c>
      <c r="E850" t="s">
        <v>184</v>
      </c>
      <c r="F850" t="s">
        <v>230</v>
      </c>
      <c r="G850" s="1">
        <v>44192</v>
      </c>
      <c r="H850" s="1">
        <v>44209</v>
      </c>
      <c r="I850">
        <f>YEAR((vw_maritime_trade_analysis[[#This Row],[Departure_Date]]))</f>
        <v>2020</v>
      </c>
      <c r="J850" t="str">
        <f>"Q"&amp;ROUNDUP(MONTH(vw_maritime_trade_analysis[[#This Row],[Departure_Date]])/3,0)</f>
        <v>Q4</v>
      </c>
      <c r="K850" t="str">
        <f>TEXT(vw_maritime_trade_analysis[[#This Row],[Departure_Date]],"mmmm")</f>
        <v>December</v>
      </c>
      <c r="L850">
        <v>12154562</v>
      </c>
      <c r="M850">
        <v>228958.65625</v>
      </c>
      <c r="N850">
        <v>153424.15625</v>
      </c>
      <c r="O850">
        <v>20541.2109375</v>
      </c>
      <c r="P850">
        <v>0</v>
      </c>
      <c r="Q850">
        <v>785641.9375</v>
      </c>
      <c r="R850">
        <f t="shared" si="13"/>
        <v>6.4637618163451718E-2</v>
      </c>
    </row>
    <row r="851" spans="1:18" x14ac:dyDescent="0.25">
      <c r="A851" t="s">
        <v>1631</v>
      </c>
      <c r="B851" t="s">
        <v>49</v>
      </c>
      <c r="C851" t="s">
        <v>66</v>
      </c>
      <c r="D851" t="s">
        <v>251</v>
      </c>
      <c r="E851" t="s">
        <v>196</v>
      </c>
      <c r="F851" t="s">
        <v>92</v>
      </c>
      <c r="G851" s="1">
        <v>44529</v>
      </c>
      <c r="H851" s="1">
        <v>44542</v>
      </c>
      <c r="I851">
        <f>YEAR((vw_maritime_trade_analysis[[#This Row],[Departure_Date]]))</f>
        <v>2021</v>
      </c>
      <c r="J851" t="str">
        <f>"Q"&amp;ROUNDUP(MONTH(vw_maritime_trade_analysis[[#This Row],[Departure_Date]])/3,0)</f>
        <v>Q4</v>
      </c>
      <c r="K851" t="str">
        <f>TEXT(vw_maritime_trade_analysis[[#This Row],[Departure_Date]],"mmmm")</f>
        <v>November</v>
      </c>
      <c r="L851">
        <v>17947636</v>
      </c>
      <c r="M851">
        <v>145146.140625</v>
      </c>
      <c r="N851">
        <v>47166.87890625</v>
      </c>
      <c r="O851">
        <v>33921.03125</v>
      </c>
      <c r="P851">
        <v>0</v>
      </c>
      <c r="Q851">
        <v>432695</v>
      </c>
      <c r="R851">
        <f t="shared" si="13"/>
        <v>2.4108746132359717E-2</v>
      </c>
    </row>
    <row r="852" spans="1:18" x14ac:dyDescent="0.25">
      <c r="A852" t="s">
        <v>1632</v>
      </c>
      <c r="B852" t="s">
        <v>49</v>
      </c>
      <c r="C852" t="s">
        <v>78</v>
      </c>
      <c r="D852" t="s">
        <v>158</v>
      </c>
      <c r="E852" t="s">
        <v>108</v>
      </c>
      <c r="F852" t="s">
        <v>92</v>
      </c>
      <c r="G852" s="1">
        <v>45128</v>
      </c>
      <c r="H852" s="1">
        <v>45147</v>
      </c>
      <c r="I852">
        <f>YEAR((vw_maritime_trade_analysis[[#This Row],[Departure_Date]]))</f>
        <v>2023</v>
      </c>
      <c r="J852" t="str">
        <f>"Q"&amp;ROUNDUP(MONTH(vw_maritime_trade_analysis[[#This Row],[Departure_Date]])/3,0)</f>
        <v>Q3</v>
      </c>
      <c r="K852" t="str">
        <f>TEXT(vw_maritime_trade_analysis[[#This Row],[Departure_Date]],"mmmm")</f>
        <v>July</v>
      </c>
      <c r="L852">
        <v>14070344</v>
      </c>
      <c r="M852">
        <v>532116.3125</v>
      </c>
      <c r="N852">
        <v>179261.5</v>
      </c>
      <c r="O852">
        <v>43758.76953125</v>
      </c>
      <c r="P852">
        <v>37051.671875</v>
      </c>
      <c r="Q852">
        <v>1148654.75</v>
      </c>
      <c r="R852">
        <f t="shared" si="13"/>
        <v>8.1636579034599296E-2</v>
      </c>
    </row>
    <row r="853" spans="1:18" x14ac:dyDescent="0.25">
      <c r="A853" t="s">
        <v>1633</v>
      </c>
      <c r="B853" t="s">
        <v>65</v>
      </c>
      <c r="C853" t="s">
        <v>50</v>
      </c>
      <c r="D853" t="s">
        <v>183</v>
      </c>
      <c r="E853" t="s">
        <v>100</v>
      </c>
      <c r="F853" t="s">
        <v>71</v>
      </c>
      <c r="G853" s="1">
        <v>44940</v>
      </c>
      <c r="H853" s="1">
        <v>44955</v>
      </c>
      <c r="I853">
        <f>YEAR((vw_maritime_trade_analysis[[#This Row],[Departure_Date]]))</f>
        <v>2023</v>
      </c>
      <c r="J853" t="str">
        <f>"Q"&amp;ROUNDUP(MONTH(vw_maritime_trade_analysis[[#This Row],[Departure_Date]])/3,0)</f>
        <v>Q1</v>
      </c>
      <c r="K853" t="str">
        <f>TEXT(vw_maritime_trade_analysis[[#This Row],[Departure_Date]],"mmmm")</f>
        <v>January</v>
      </c>
      <c r="L853">
        <v>47943880</v>
      </c>
      <c r="M853">
        <v>429389.375</v>
      </c>
      <c r="N853">
        <v>222928.71875</v>
      </c>
      <c r="O853">
        <v>136640.0625</v>
      </c>
      <c r="P853">
        <v>0</v>
      </c>
      <c r="Q853">
        <v>2171313</v>
      </c>
      <c r="R853">
        <f t="shared" si="13"/>
        <v>4.5288637465303185E-2</v>
      </c>
    </row>
    <row r="854" spans="1:18" x14ac:dyDescent="0.25">
      <c r="A854" t="s">
        <v>1634</v>
      </c>
      <c r="B854" t="s">
        <v>65</v>
      </c>
      <c r="C854" t="s">
        <v>239</v>
      </c>
      <c r="D854" t="s">
        <v>240</v>
      </c>
      <c r="E854" t="s">
        <v>226</v>
      </c>
      <c r="F854" t="s">
        <v>154</v>
      </c>
      <c r="G854" s="1">
        <v>44075</v>
      </c>
      <c r="H854" s="1">
        <v>44093</v>
      </c>
      <c r="I854">
        <f>YEAR((vw_maritime_trade_analysis[[#This Row],[Departure_Date]]))</f>
        <v>2020</v>
      </c>
      <c r="J854" t="str">
        <f>"Q"&amp;ROUNDUP(MONTH(vw_maritime_trade_analysis[[#This Row],[Departure_Date]])/3,0)</f>
        <v>Q3</v>
      </c>
      <c r="K854" t="str">
        <f>TEXT(vw_maritime_trade_analysis[[#This Row],[Departure_Date]],"mmmm")</f>
        <v>September</v>
      </c>
      <c r="L854">
        <v>11111800</v>
      </c>
      <c r="M854">
        <v>499426.8125</v>
      </c>
      <c r="N854">
        <v>172972.953125</v>
      </c>
      <c r="O854">
        <v>6000.3701171875</v>
      </c>
      <c r="P854">
        <v>10293.5703125</v>
      </c>
      <c r="Q854">
        <v>1015904.4375</v>
      </c>
      <c r="R854">
        <f t="shared" si="13"/>
        <v>9.1425730979679265E-2</v>
      </c>
    </row>
    <row r="855" spans="1:18" x14ac:dyDescent="0.25">
      <c r="A855" t="s">
        <v>1635</v>
      </c>
      <c r="B855" t="s">
        <v>49</v>
      </c>
      <c r="C855" t="s">
        <v>50</v>
      </c>
      <c r="D855" t="s">
        <v>183</v>
      </c>
      <c r="E855" t="s">
        <v>230</v>
      </c>
      <c r="F855" t="s">
        <v>226</v>
      </c>
      <c r="G855" s="1">
        <v>45103</v>
      </c>
      <c r="H855" s="1">
        <v>45121</v>
      </c>
      <c r="I855">
        <f>YEAR((vw_maritime_trade_analysis[[#This Row],[Departure_Date]]))</f>
        <v>2023</v>
      </c>
      <c r="J855" t="str">
        <f>"Q"&amp;ROUNDUP(MONTH(vw_maritime_trade_analysis[[#This Row],[Departure_Date]])/3,0)</f>
        <v>Q2</v>
      </c>
      <c r="K855" t="str">
        <f>TEXT(vw_maritime_trade_analysis[[#This Row],[Departure_Date]],"mmmm")</f>
        <v>June</v>
      </c>
      <c r="L855">
        <v>125617880</v>
      </c>
      <c r="M855">
        <v>321163.03125</v>
      </c>
      <c r="N855">
        <v>178686.671875</v>
      </c>
      <c r="O855">
        <v>296458.1875</v>
      </c>
      <c r="P855">
        <v>36167.921875</v>
      </c>
      <c r="Q855">
        <v>2586598</v>
      </c>
      <c r="R855">
        <f t="shared" si="13"/>
        <v>2.0591001854194643E-2</v>
      </c>
    </row>
    <row r="856" spans="1:18" x14ac:dyDescent="0.25">
      <c r="A856" t="s">
        <v>1637</v>
      </c>
      <c r="B856" t="s">
        <v>65</v>
      </c>
      <c r="C856" t="s">
        <v>50</v>
      </c>
      <c r="D856" t="s">
        <v>145</v>
      </c>
      <c r="E856" t="s">
        <v>100</v>
      </c>
      <c r="F856" t="s">
        <v>257</v>
      </c>
      <c r="G856" s="1">
        <v>45539</v>
      </c>
      <c r="H856" s="1">
        <v>45551</v>
      </c>
      <c r="I856">
        <f>YEAR((vw_maritime_trade_analysis[[#This Row],[Departure_Date]]))</f>
        <v>2024</v>
      </c>
      <c r="J856" t="str">
        <f>"Q"&amp;ROUNDUP(MONTH(vw_maritime_trade_analysis[[#This Row],[Departure_Date]])/3,0)</f>
        <v>Q3</v>
      </c>
      <c r="K856" t="str">
        <f>TEXT(vw_maritime_trade_analysis[[#This Row],[Departure_Date]],"mmmm")</f>
        <v>September</v>
      </c>
      <c r="L856">
        <v>65818836</v>
      </c>
      <c r="M856">
        <v>91016.8828125</v>
      </c>
      <c r="N856">
        <v>214453.046875</v>
      </c>
      <c r="O856">
        <v>121106.65625</v>
      </c>
      <c r="P856">
        <v>28781.01953125</v>
      </c>
      <c r="Q856">
        <v>1466753.75</v>
      </c>
      <c r="R856">
        <f t="shared" si="13"/>
        <v>2.2284711172953591E-2</v>
      </c>
    </row>
    <row r="857" spans="1:18" x14ac:dyDescent="0.25">
      <c r="A857" t="s">
        <v>1639</v>
      </c>
      <c r="B857" t="s">
        <v>65</v>
      </c>
      <c r="C857" t="s">
        <v>50</v>
      </c>
      <c r="D857" t="s">
        <v>120</v>
      </c>
      <c r="E857" t="s">
        <v>100</v>
      </c>
      <c r="F857" t="s">
        <v>146</v>
      </c>
      <c r="G857" s="1">
        <v>44768</v>
      </c>
      <c r="H857" s="1">
        <v>44780</v>
      </c>
      <c r="I857">
        <f>YEAR((vw_maritime_trade_analysis[[#This Row],[Departure_Date]]))</f>
        <v>2022</v>
      </c>
      <c r="J857" t="str">
        <f>"Q"&amp;ROUNDUP(MONTH(vw_maritime_trade_analysis[[#This Row],[Departure_Date]])/3,0)</f>
        <v>Q3</v>
      </c>
      <c r="K857" t="str">
        <f>TEXT(vw_maritime_trade_analysis[[#This Row],[Departure_Date]],"mmmm")</f>
        <v>July</v>
      </c>
      <c r="L857">
        <v>12334752</v>
      </c>
      <c r="M857">
        <v>331607.09375</v>
      </c>
      <c r="N857">
        <v>23457.609375</v>
      </c>
      <c r="O857">
        <v>28986.669921875</v>
      </c>
      <c r="P857">
        <v>0</v>
      </c>
      <c r="Q857">
        <v>1188210.125</v>
      </c>
      <c r="R857">
        <f t="shared" si="13"/>
        <v>9.6330280900661799E-2</v>
      </c>
    </row>
    <row r="858" spans="1:18" x14ac:dyDescent="0.25">
      <c r="A858" t="s">
        <v>1641</v>
      </c>
      <c r="B858" t="s">
        <v>49</v>
      </c>
      <c r="C858" t="s">
        <v>66</v>
      </c>
      <c r="D858" t="s">
        <v>251</v>
      </c>
      <c r="E858" t="s">
        <v>93</v>
      </c>
      <c r="F858" t="s">
        <v>56</v>
      </c>
      <c r="G858" s="1">
        <v>45426</v>
      </c>
      <c r="H858" s="1">
        <v>45444</v>
      </c>
      <c r="I858">
        <f>YEAR((vw_maritime_trade_analysis[[#This Row],[Departure_Date]]))</f>
        <v>2024</v>
      </c>
      <c r="J858" t="str">
        <f>"Q"&amp;ROUNDUP(MONTH(vw_maritime_trade_analysis[[#This Row],[Departure_Date]])/3,0)</f>
        <v>Q2</v>
      </c>
      <c r="K858" t="str">
        <f>TEXT(vw_maritime_trade_analysis[[#This Row],[Departure_Date]],"mmmm")</f>
        <v>May</v>
      </c>
      <c r="L858">
        <v>19471058</v>
      </c>
      <c r="M858">
        <v>615208.75</v>
      </c>
      <c r="N858">
        <v>36970.69921875</v>
      </c>
      <c r="O858">
        <v>53740.12109375</v>
      </c>
      <c r="Q858">
        <v>4507214</v>
      </c>
      <c r="R858">
        <f t="shared" si="13"/>
        <v>0.23148274736791397</v>
      </c>
    </row>
    <row r="859" spans="1:18" x14ac:dyDescent="0.25">
      <c r="A859" t="s">
        <v>1643</v>
      </c>
      <c r="B859" t="s">
        <v>65</v>
      </c>
      <c r="C859" t="s">
        <v>66</v>
      </c>
      <c r="D859" t="s">
        <v>391</v>
      </c>
      <c r="E859" t="s">
        <v>100</v>
      </c>
      <c r="F859" t="s">
        <v>230</v>
      </c>
      <c r="G859" s="1">
        <v>46027</v>
      </c>
      <c r="H859" s="1">
        <v>46040</v>
      </c>
      <c r="I859">
        <f>YEAR((vw_maritime_trade_analysis[[#This Row],[Departure_Date]]))</f>
        <v>2026</v>
      </c>
      <c r="J859" t="str">
        <f>"Q"&amp;ROUNDUP(MONTH(vw_maritime_trade_analysis[[#This Row],[Departure_Date]])/3,0)</f>
        <v>Q1</v>
      </c>
      <c r="K859" t="str">
        <f>TEXT(vw_maritime_trade_analysis[[#This Row],[Departure_Date]],"mmmm")</f>
        <v>January</v>
      </c>
      <c r="L859">
        <v>30685040</v>
      </c>
      <c r="M859">
        <v>330095.8125</v>
      </c>
      <c r="N859">
        <v>97418.8515625</v>
      </c>
      <c r="O859">
        <v>104022.28125</v>
      </c>
      <c r="P859">
        <v>0</v>
      </c>
      <c r="Q859">
        <v>1573458</v>
      </c>
      <c r="R859">
        <f t="shared" si="13"/>
        <v>5.1277691018163901E-2</v>
      </c>
    </row>
    <row r="860" spans="1:18" x14ac:dyDescent="0.25">
      <c r="A860" t="s">
        <v>1645</v>
      </c>
      <c r="B860" t="s">
        <v>65</v>
      </c>
      <c r="C860" t="s">
        <v>239</v>
      </c>
      <c r="D860" t="s">
        <v>265</v>
      </c>
      <c r="E860" t="s">
        <v>70</v>
      </c>
      <c r="F860" t="s">
        <v>71</v>
      </c>
      <c r="G860" s="1">
        <v>44667</v>
      </c>
      <c r="H860" s="1">
        <v>44678</v>
      </c>
      <c r="I860">
        <f>YEAR((vw_maritime_trade_analysis[[#This Row],[Departure_Date]]))</f>
        <v>2022</v>
      </c>
      <c r="J860" t="str">
        <f>"Q"&amp;ROUNDUP(MONTH(vw_maritime_trade_analysis[[#This Row],[Departure_Date]])/3,0)</f>
        <v>Q2</v>
      </c>
      <c r="K860" t="str">
        <f>TEXT(vw_maritime_trade_analysis[[#This Row],[Departure_Date]],"mmmm")</f>
        <v>April</v>
      </c>
      <c r="L860">
        <v>11344523</v>
      </c>
      <c r="M860">
        <v>117400.7890625</v>
      </c>
      <c r="N860">
        <v>200582.3125</v>
      </c>
      <c r="O860">
        <v>15315.1103515625</v>
      </c>
      <c r="P860">
        <v>18665.55078125</v>
      </c>
      <c r="Q860">
        <v>924333.4375</v>
      </c>
      <c r="R860">
        <f t="shared" si="13"/>
        <v>8.1478387191775276E-2</v>
      </c>
    </row>
    <row r="861" spans="1:18" x14ac:dyDescent="0.25">
      <c r="A861" t="s">
        <v>1646</v>
      </c>
      <c r="B861" t="s">
        <v>65</v>
      </c>
      <c r="C861" t="s">
        <v>50</v>
      </c>
      <c r="D861" t="s">
        <v>145</v>
      </c>
      <c r="E861" t="s">
        <v>70</v>
      </c>
      <c r="F861" t="s">
        <v>201</v>
      </c>
      <c r="G861" s="1">
        <v>44951</v>
      </c>
      <c r="H861" s="1">
        <v>44970</v>
      </c>
      <c r="I861">
        <f>YEAR((vw_maritime_trade_analysis[[#This Row],[Departure_Date]]))</f>
        <v>2023</v>
      </c>
      <c r="J861" t="str">
        <f>"Q"&amp;ROUNDUP(MONTH(vw_maritime_trade_analysis[[#This Row],[Departure_Date]])/3,0)</f>
        <v>Q1</v>
      </c>
      <c r="K861" t="str">
        <f>TEXT(vw_maritime_trade_analysis[[#This Row],[Departure_Date]],"mmmm")</f>
        <v>January</v>
      </c>
      <c r="L861">
        <v>30236888</v>
      </c>
      <c r="M861">
        <v>131400.0625</v>
      </c>
      <c r="N861">
        <v>154415.984375</v>
      </c>
      <c r="O861">
        <v>51402.7109375</v>
      </c>
      <c r="P861">
        <v>0</v>
      </c>
      <c r="Q861">
        <v>1860117.125</v>
      </c>
      <c r="R861">
        <f t="shared" si="13"/>
        <v>6.1518140524249719E-2</v>
      </c>
    </row>
    <row r="862" spans="1:18" x14ac:dyDescent="0.25">
      <c r="A862" t="s">
        <v>1647</v>
      </c>
      <c r="B862" t="s">
        <v>49</v>
      </c>
      <c r="C862" t="s">
        <v>66</v>
      </c>
      <c r="D862" t="s">
        <v>251</v>
      </c>
      <c r="E862" t="s">
        <v>71</v>
      </c>
      <c r="F862" t="s">
        <v>92</v>
      </c>
      <c r="G862" s="1">
        <v>45367</v>
      </c>
      <c r="H862" s="1">
        <v>45396</v>
      </c>
      <c r="I862">
        <f>YEAR((vw_maritime_trade_analysis[[#This Row],[Departure_Date]]))</f>
        <v>2024</v>
      </c>
      <c r="J862" t="str">
        <f>"Q"&amp;ROUNDUP(MONTH(vw_maritime_trade_analysis[[#This Row],[Departure_Date]])/3,0)</f>
        <v>Q1</v>
      </c>
      <c r="K862" t="str">
        <f>TEXT(vw_maritime_trade_analysis[[#This Row],[Departure_Date]],"mmmm")</f>
        <v>March</v>
      </c>
      <c r="L862">
        <v>74317928</v>
      </c>
      <c r="M862">
        <v>336719.59375</v>
      </c>
      <c r="N862">
        <v>106266.21875</v>
      </c>
      <c r="O862">
        <v>83979.2578125</v>
      </c>
      <c r="P862">
        <v>17251.740234375</v>
      </c>
      <c r="Q862">
        <v>3564770</v>
      </c>
      <c r="R862">
        <f t="shared" si="13"/>
        <v>4.7966487978513071E-2</v>
      </c>
    </row>
    <row r="863" spans="1:18" x14ac:dyDescent="0.25">
      <c r="A863" t="s">
        <v>1648</v>
      </c>
      <c r="B863" t="s">
        <v>49</v>
      </c>
      <c r="C863" t="s">
        <v>50</v>
      </c>
      <c r="D863" t="s">
        <v>223</v>
      </c>
      <c r="E863" t="s">
        <v>154</v>
      </c>
      <c r="F863" t="s">
        <v>226</v>
      </c>
      <c r="G863" s="1">
        <v>44371</v>
      </c>
      <c r="H863" s="1">
        <v>44391</v>
      </c>
      <c r="I863">
        <f>YEAR((vw_maritime_trade_analysis[[#This Row],[Departure_Date]]))</f>
        <v>2021</v>
      </c>
      <c r="J863" t="str">
        <f>"Q"&amp;ROUNDUP(MONTH(vw_maritime_trade_analysis[[#This Row],[Departure_Date]])/3,0)</f>
        <v>Q2</v>
      </c>
      <c r="K863" t="str">
        <f>TEXT(vw_maritime_trade_analysis[[#This Row],[Departure_Date]],"mmmm")</f>
        <v>June</v>
      </c>
      <c r="L863">
        <v>37810484</v>
      </c>
      <c r="M863">
        <v>452623.15625</v>
      </c>
      <c r="N863">
        <v>65938.0625</v>
      </c>
      <c r="O863">
        <v>66546.453125</v>
      </c>
      <c r="P863">
        <v>102378.1796875</v>
      </c>
      <c r="Q863">
        <v>3379516.75</v>
      </c>
      <c r="R863">
        <f t="shared" si="13"/>
        <v>8.9380414966388683E-2</v>
      </c>
    </row>
    <row r="864" spans="1:18" x14ac:dyDescent="0.25">
      <c r="A864" t="s">
        <v>1650</v>
      </c>
      <c r="B864" t="s">
        <v>49</v>
      </c>
      <c r="C864" t="s">
        <v>112</v>
      </c>
      <c r="D864" t="s">
        <v>199</v>
      </c>
      <c r="E864" t="s">
        <v>150</v>
      </c>
      <c r="F864" t="s">
        <v>92</v>
      </c>
      <c r="G864" s="1">
        <v>45471</v>
      </c>
      <c r="H864" s="1">
        <v>45495</v>
      </c>
      <c r="I864">
        <f>YEAR((vw_maritime_trade_analysis[[#This Row],[Departure_Date]]))</f>
        <v>2024</v>
      </c>
      <c r="J864" t="str">
        <f>"Q"&amp;ROUNDUP(MONTH(vw_maritime_trade_analysis[[#This Row],[Departure_Date]])/3,0)</f>
        <v>Q2</v>
      </c>
      <c r="K864" t="str">
        <f>TEXT(vw_maritime_trade_analysis[[#This Row],[Departure_Date]],"mmmm")</f>
        <v>June</v>
      </c>
      <c r="L864">
        <v>14831614</v>
      </c>
      <c r="M864">
        <v>451294.75</v>
      </c>
      <c r="N864">
        <v>138133.9375</v>
      </c>
      <c r="O864">
        <v>8305.7001953125</v>
      </c>
      <c r="P864">
        <v>10986.4599609375</v>
      </c>
      <c r="Q864">
        <v>1598289.75</v>
      </c>
      <c r="R864">
        <f t="shared" si="13"/>
        <v>0.10776236153395038</v>
      </c>
    </row>
    <row r="865" spans="1:18" x14ac:dyDescent="0.25">
      <c r="A865" t="s">
        <v>1651</v>
      </c>
      <c r="B865" t="s">
        <v>49</v>
      </c>
      <c r="C865" t="s">
        <v>50</v>
      </c>
      <c r="D865" t="s">
        <v>423</v>
      </c>
      <c r="E865" t="s">
        <v>150</v>
      </c>
      <c r="F865" t="s">
        <v>128</v>
      </c>
      <c r="G865" s="1">
        <v>44754</v>
      </c>
      <c r="H865" s="1">
        <v>44774</v>
      </c>
      <c r="I865">
        <f>YEAR((vw_maritime_trade_analysis[[#This Row],[Departure_Date]]))</f>
        <v>2022</v>
      </c>
      <c r="J865" t="str">
        <f>"Q"&amp;ROUNDUP(MONTH(vw_maritime_trade_analysis[[#This Row],[Departure_Date]])/3,0)</f>
        <v>Q3</v>
      </c>
      <c r="K865" t="str">
        <f>TEXT(vw_maritime_trade_analysis[[#This Row],[Departure_Date]],"mmmm")</f>
        <v>July</v>
      </c>
      <c r="L865">
        <v>49396360</v>
      </c>
      <c r="M865">
        <v>514031.15625</v>
      </c>
      <c r="N865">
        <v>208295.953125</v>
      </c>
      <c r="O865">
        <v>136827.921875</v>
      </c>
      <c r="P865">
        <v>0</v>
      </c>
      <c r="Q865">
        <v>1972152.75</v>
      </c>
      <c r="R865">
        <f t="shared" si="13"/>
        <v>3.9925062292039334E-2</v>
      </c>
    </row>
    <row r="866" spans="1:18" x14ac:dyDescent="0.25">
      <c r="A866" t="s">
        <v>1653</v>
      </c>
      <c r="B866" t="s">
        <v>65</v>
      </c>
      <c r="C866" t="s">
        <v>66</v>
      </c>
      <c r="D866" t="s">
        <v>245</v>
      </c>
      <c r="E866" t="s">
        <v>226</v>
      </c>
      <c r="F866" t="s">
        <v>150</v>
      </c>
      <c r="G866" s="1">
        <v>45530</v>
      </c>
      <c r="H866" s="1">
        <v>45554</v>
      </c>
      <c r="I866">
        <f>YEAR((vw_maritime_trade_analysis[[#This Row],[Departure_Date]]))</f>
        <v>2024</v>
      </c>
      <c r="J866" t="str">
        <f>"Q"&amp;ROUNDUP(MONTH(vw_maritime_trade_analysis[[#This Row],[Departure_Date]])/3,0)</f>
        <v>Q3</v>
      </c>
      <c r="K866" t="str">
        <f>TEXT(vw_maritime_trade_analysis[[#This Row],[Departure_Date]],"mmmm")</f>
        <v>August</v>
      </c>
      <c r="L866">
        <v>9795327</v>
      </c>
      <c r="M866">
        <v>517145.9375</v>
      </c>
      <c r="N866">
        <v>96638.3828125</v>
      </c>
      <c r="O866">
        <v>11166.669921875</v>
      </c>
      <c r="P866">
        <v>25897.849609375</v>
      </c>
      <c r="Q866">
        <v>885509.75</v>
      </c>
      <c r="R866">
        <f t="shared" si="13"/>
        <v>9.0401244389288898E-2</v>
      </c>
    </row>
    <row r="867" spans="1:18" x14ac:dyDescent="0.25">
      <c r="A867" t="s">
        <v>1655</v>
      </c>
      <c r="B867" t="s">
        <v>49</v>
      </c>
      <c r="C867" t="s">
        <v>50</v>
      </c>
      <c r="D867" t="s">
        <v>145</v>
      </c>
      <c r="E867" t="s">
        <v>230</v>
      </c>
      <c r="F867" t="s">
        <v>70</v>
      </c>
      <c r="G867" s="1">
        <v>46027</v>
      </c>
      <c r="H867" s="1">
        <v>46032</v>
      </c>
      <c r="I867">
        <f>YEAR((vw_maritime_trade_analysis[[#This Row],[Departure_Date]]))</f>
        <v>2026</v>
      </c>
      <c r="J867" t="str">
        <f>"Q"&amp;ROUNDUP(MONTH(vw_maritime_trade_analysis[[#This Row],[Departure_Date]])/3,0)</f>
        <v>Q1</v>
      </c>
      <c r="K867" t="str">
        <f>TEXT(vw_maritime_trade_analysis[[#This Row],[Departure_Date]],"mmmm")</f>
        <v>January</v>
      </c>
      <c r="L867">
        <v>60524872</v>
      </c>
      <c r="M867">
        <v>138406.34375</v>
      </c>
      <c r="N867">
        <v>106950.0625</v>
      </c>
      <c r="O867">
        <v>155548.921875</v>
      </c>
      <c r="P867">
        <v>59965.26171875</v>
      </c>
      <c r="Q867">
        <v>1675828</v>
      </c>
      <c r="R867">
        <f t="shared" si="13"/>
        <v>2.7688253516669974E-2</v>
      </c>
    </row>
    <row r="868" spans="1:18" x14ac:dyDescent="0.25">
      <c r="A868" t="s">
        <v>1657</v>
      </c>
      <c r="B868" t="s">
        <v>49</v>
      </c>
      <c r="C868" t="s">
        <v>112</v>
      </c>
      <c r="D868" t="s">
        <v>343</v>
      </c>
      <c r="E868" t="s">
        <v>71</v>
      </c>
      <c r="F868" t="s">
        <v>82</v>
      </c>
      <c r="G868" s="1">
        <v>44999</v>
      </c>
      <c r="H868" s="1">
        <v>45020</v>
      </c>
      <c r="I868">
        <f>YEAR((vw_maritime_trade_analysis[[#This Row],[Departure_Date]]))</f>
        <v>2023</v>
      </c>
      <c r="J868" t="str">
        <f>"Q"&amp;ROUNDUP(MONTH(vw_maritime_trade_analysis[[#This Row],[Departure_Date]])/3,0)</f>
        <v>Q1</v>
      </c>
      <c r="K868" t="str">
        <f>TEXT(vw_maritime_trade_analysis[[#This Row],[Departure_Date]],"mmmm")</f>
        <v>March</v>
      </c>
      <c r="L868">
        <v>58987692</v>
      </c>
      <c r="M868">
        <v>274080.71875</v>
      </c>
      <c r="N868">
        <v>147250.96875</v>
      </c>
      <c r="O868">
        <v>86711.90625</v>
      </c>
      <c r="P868">
        <v>17573.66015625</v>
      </c>
      <c r="Q868">
        <v>1817875.625</v>
      </c>
      <c r="R868">
        <f t="shared" si="13"/>
        <v>3.0817880194397164E-2</v>
      </c>
    </row>
    <row r="869" spans="1:18" x14ac:dyDescent="0.25">
      <c r="A869" t="s">
        <v>1658</v>
      </c>
      <c r="B869" t="s">
        <v>49</v>
      </c>
      <c r="C869" t="s">
        <v>66</v>
      </c>
      <c r="D869" t="s">
        <v>245</v>
      </c>
      <c r="E869" t="s">
        <v>204</v>
      </c>
      <c r="F869" t="s">
        <v>128</v>
      </c>
      <c r="G869" s="1">
        <v>45073</v>
      </c>
      <c r="H869" s="1">
        <v>45096</v>
      </c>
      <c r="I869">
        <f>YEAR((vw_maritime_trade_analysis[[#This Row],[Departure_Date]]))</f>
        <v>2023</v>
      </c>
      <c r="J869" t="str">
        <f>"Q"&amp;ROUNDUP(MONTH(vw_maritime_trade_analysis[[#This Row],[Departure_Date]])/3,0)</f>
        <v>Q2</v>
      </c>
      <c r="K869" t="str">
        <f>TEXT(vw_maritime_trade_analysis[[#This Row],[Departure_Date]],"mmmm")</f>
        <v>May</v>
      </c>
      <c r="L869">
        <v>1528149.25</v>
      </c>
      <c r="M869">
        <v>399377.59375</v>
      </c>
      <c r="N869">
        <v>98718.34375</v>
      </c>
      <c r="O869">
        <v>901.6099853515625</v>
      </c>
      <c r="P869">
        <v>0</v>
      </c>
      <c r="Q869">
        <v>580598.4375</v>
      </c>
      <c r="R869">
        <f t="shared" si="13"/>
        <v>0.37993568854612858</v>
      </c>
    </row>
    <row r="870" spans="1:18" x14ac:dyDescent="0.25">
      <c r="A870" t="s">
        <v>1660</v>
      </c>
      <c r="B870" t="s">
        <v>65</v>
      </c>
      <c r="C870" t="s">
        <v>239</v>
      </c>
      <c r="D870" t="s">
        <v>270</v>
      </c>
      <c r="E870" t="s">
        <v>92</v>
      </c>
      <c r="F870" t="s">
        <v>230</v>
      </c>
      <c r="G870" s="1">
        <v>45171</v>
      </c>
      <c r="H870" s="1">
        <v>45190</v>
      </c>
      <c r="I870">
        <f>YEAR((vw_maritime_trade_analysis[[#This Row],[Departure_Date]]))</f>
        <v>2023</v>
      </c>
      <c r="J870" t="str">
        <f>"Q"&amp;ROUNDUP(MONTH(vw_maritime_trade_analysis[[#This Row],[Departure_Date]])/3,0)</f>
        <v>Q3</v>
      </c>
      <c r="K870" t="str">
        <f>TEXT(vw_maritime_trade_analysis[[#This Row],[Departure_Date]],"mmmm")</f>
        <v>September</v>
      </c>
      <c r="L870">
        <v>30189852</v>
      </c>
      <c r="M870">
        <v>244727.046875</v>
      </c>
      <c r="N870">
        <v>176402.984375</v>
      </c>
      <c r="O870">
        <v>41360.1015625</v>
      </c>
      <c r="P870">
        <v>0</v>
      </c>
      <c r="Q870">
        <v>1610092.375</v>
      </c>
      <c r="R870">
        <f t="shared" si="13"/>
        <v>5.3332238097755495E-2</v>
      </c>
    </row>
    <row r="871" spans="1:18" x14ac:dyDescent="0.25">
      <c r="A871" t="s">
        <v>1661</v>
      </c>
      <c r="B871" t="s">
        <v>49</v>
      </c>
      <c r="C871" t="s">
        <v>50</v>
      </c>
      <c r="D871" t="s">
        <v>145</v>
      </c>
      <c r="E871" t="s">
        <v>93</v>
      </c>
      <c r="F871" t="s">
        <v>128</v>
      </c>
      <c r="G871" s="1">
        <v>44035</v>
      </c>
      <c r="H871" s="1">
        <v>44040</v>
      </c>
      <c r="I871">
        <f>YEAR((vw_maritime_trade_analysis[[#This Row],[Departure_Date]]))</f>
        <v>2020</v>
      </c>
      <c r="J871" t="str">
        <f>"Q"&amp;ROUNDUP(MONTH(vw_maritime_trade_analysis[[#This Row],[Departure_Date]])/3,0)</f>
        <v>Q3</v>
      </c>
      <c r="K871" t="str">
        <f>TEXT(vw_maritime_trade_analysis[[#This Row],[Departure_Date]],"mmmm")</f>
        <v>July</v>
      </c>
      <c r="L871">
        <v>26828032</v>
      </c>
      <c r="M871">
        <v>93961.640625</v>
      </c>
      <c r="N871">
        <v>210635.03125</v>
      </c>
      <c r="O871">
        <v>70826.0078125</v>
      </c>
      <c r="P871">
        <v>57196.30859375</v>
      </c>
      <c r="Q871">
        <v>2292803.5</v>
      </c>
      <c r="R871">
        <f t="shared" si="13"/>
        <v>8.5462977679466021E-2</v>
      </c>
    </row>
    <row r="872" spans="1:18" x14ac:dyDescent="0.25">
      <c r="A872" t="s">
        <v>1662</v>
      </c>
      <c r="B872" t="s">
        <v>65</v>
      </c>
      <c r="C872" t="s">
        <v>78</v>
      </c>
      <c r="D872" t="s">
        <v>315</v>
      </c>
      <c r="E872" t="s">
        <v>128</v>
      </c>
      <c r="F872" t="s">
        <v>140</v>
      </c>
      <c r="G872" s="1">
        <v>43922</v>
      </c>
      <c r="H872" s="1">
        <v>43938</v>
      </c>
      <c r="I872">
        <f>YEAR((vw_maritime_trade_analysis[[#This Row],[Departure_Date]]))</f>
        <v>2020</v>
      </c>
      <c r="J872" t="str">
        <f>"Q"&amp;ROUNDUP(MONTH(vw_maritime_trade_analysis[[#This Row],[Departure_Date]])/3,0)</f>
        <v>Q2</v>
      </c>
      <c r="K872" t="str">
        <f>TEXT(vw_maritime_trade_analysis[[#This Row],[Departure_Date]],"mmmm")</f>
        <v>April</v>
      </c>
      <c r="L872">
        <v>28496524</v>
      </c>
      <c r="M872">
        <v>276069.125</v>
      </c>
      <c r="N872">
        <v>196930.296875</v>
      </c>
      <c r="O872">
        <v>43884.6484375</v>
      </c>
      <c r="Q872">
        <v>2092735.875</v>
      </c>
      <c r="R872">
        <f t="shared" si="13"/>
        <v>7.3438285841459117E-2</v>
      </c>
    </row>
    <row r="873" spans="1:18" x14ac:dyDescent="0.25">
      <c r="A873" t="s">
        <v>1664</v>
      </c>
      <c r="B873" t="s">
        <v>49</v>
      </c>
      <c r="C873" t="s">
        <v>50</v>
      </c>
      <c r="D873" t="s">
        <v>51</v>
      </c>
      <c r="E873" t="s">
        <v>164</v>
      </c>
      <c r="F873" t="s">
        <v>70</v>
      </c>
      <c r="G873" s="1">
        <v>44792</v>
      </c>
      <c r="H873" s="1">
        <v>44811</v>
      </c>
      <c r="I873">
        <f>YEAR((vw_maritime_trade_analysis[[#This Row],[Departure_Date]]))</f>
        <v>2022</v>
      </c>
      <c r="J873" t="str">
        <f>"Q"&amp;ROUNDUP(MONTH(vw_maritime_trade_analysis[[#This Row],[Departure_Date]])/3,0)</f>
        <v>Q3</v>
      </c>
      <c r="K873" t="str">
        <f>TEXT(vw_maritime_trade_analysis[[#This Row],[Departure_Date]],"mmmm")</f>
        <v>August</v>
      </c>
      <c r="L873">
        <v>9615844</v>
      </c>
      <c r="M873">
        <v>452046</v>
      </c>
      <c r="N873">
        <v>29369.349609375</v>
      </c>
      <c r="O873">
        <v>25674.30078125</v>
      </c>
      <c r="P873">
        <v>33939.08984375</v>
      </c>
      <c r="Q873">
        <v>2431817.75</v>
      </c>
      <c r="R873">
        <f t="shared" si="13"/>
        <v>0.25289696359466729</v>
      </c>
    </row>
    <row r="874" spans="1:18" x14ac:dyDescent="0.25">
      <c r="A874" t="s">
        <v>1666</v>
      </c>
      <c r="B874" t="s">
        <v>65</v>
      </c>
      <c r="C874" t="s">
        <v>66</v>
      </c>
      <c r="D874" t="s">
        <v>67</v>
      </c>
      <c r="E874" t="s">
        <v>128</v>
      </c>
      <c r="F874" t="s">
        <v>154</v>
      </c>
      <c r="G874" s="1">
        <v>44547</v>
      </c>
      <c r="H874" s="1">
        <v>44559</v>
      </c>
      <c r="I874">
        <f>YEAR((vw_maritime_trade_analysis[[#This Row],[Departure_Date]]))</f>
        <v>2021</v>
      </c>
      <c r="J874" t="str">
        <f>"Q"&amp;ROUNDUP(MONTH(vw_maritime_trade_analysis[[#This Row],[Departure_Date]])/3,0)</f>
        <v>Q4</v>
      </c>
      <c r="K874" t="str">
        <f>TEXT(vw_maritime_trade_analysis[[#This Row],[Departure_Date]],"mmmm")</f>
        <v>December</v>
      </c>
      <c r="L874">
        <v>85721872</v>
      </c>
      <c r="M874">
        <v>239527.546875</v>
      </c>
      <c r="N874">
        <v>122633.4375</v>
      </c>
      <c r="O874">
        <v>296597.6875</v>
      </c>
      <c r="Q874">
        <v>6047032.5</v>
      </c>
      <c r="R874">
        <f t="shared" si="13"/>
        <v>7.054246902120849E-2</v>
      </c>
    </row>
    <row r="875" spans="1:18" x14ac:dyDescent="0.25">
      <c r="A875" t="s">
        <v>1667</v>
      </c>
      <c r="B875" t="s">
        <v>49</v>
      </c>
      <c r="C875" t="s">
        <v>66</v>
      </c>
      <c r="D875" t="s">
        <v>248</v>
      </c>
      <c r="E875" t="s">
        <v>146</v>
      </c>
      <c r="F875" t="s">
        <v>100</v>
      </c>
      <c r="G875" s="1">
        <v>45614</v>
      </c>
      <c r="H875" s="1">
        <v>45643</v>
      </c>
      <c r="I875">
        <f>YEAR((vw_maritime_trade_analysis[[#This Row],[Departure_Date]]))</f>
        <v>2024</v>
      </c>
      <c r="J875" t="str">
        <f>"Q"&amp;ROUNDUP(MONTH(vw_maritime_trade_analysis[[#This Row],[Departure_Date]])/3,0)</f>
        <v>Q4</v>
      </c>
      <c r="K875" t="str">
        <f>TEXT(vw_maritime_trade_analysis[[#This Row],[Departure_Date]],"mmmm")</f>
        <v>November</v>
      </c>
      <c r="L875">
        <v>13212765</v>
      </c>
      <c r="M875">
        <v>431230.71875</v>
      </c>
      <c r="N875">
        <v>37951.578125</v>
      </c>
      <c r="O875">
        <v>43866.37890625</v>
      </c>
      <c r="P875">
        <v>20409.849609375</v>
      </c>
      <c r="Q875">
        <v>3322231.25</v>
      </c>
      <c r="R875">
        <f t="shared" si="13"/>
        <v>0.25144103070023571</v>
      </c>
    </row>
    <row r="876" spans="1:18" x14ac:dyDescent="0.25">
      <c r="A876" t="s">
        <v>1669</v>
      </c>
      <c r="B876" t="s">
        <v>49</v>
      </c>
      <c r="C876" t="s">
        <v>50</v>
      </c>
      <c r="D876" t="s">
        <v>51</v>
      </c>
      <c r="E876" t="s">
        <v>174</v>
      </c>
      <c r="F876" t="s">
        <v>92</v>
      </c>
      <c r="G876" s="1">
        <v>45251</v>
      </c>
      <c r="H876" s="1">
        <v>45269</v>
      </c>
      <c r="I876">
        <f>YEAR((vw_maritime_trade_analysis[[#This Row],[Departure_Date]]))</f>
        <v>2023</v>
      </c>
      <c r="J876" t="str">
        <f>"Q"&amp;ROUNDUP(MONTH(vw_maritime_trade_analysis[[#This Row],[Departure_Date]])/3,0)</f>
        <v>Q4</v>
      </c>
      <c r="K876" t="str">
        <f>TEXT(vw_maritime_trade_analysis[[#This Row],[Departure_Date]],"mmmm")</f>
        <v>November</v>
      </c>
      <c r="L876">
        <v>25077416</v>
      </c>
      <c r="M876">
        <v>391738.125</v>
      </c>
      <c r="N876">
        <v>193288.359375</v>
      </c>
      <c r="O876">
        <v>81501.6015625</v>
      </c>
      <c r="P876">
        <v>0</v>
      </c>
      <c r="Q876">
        <v>9333625</v>
      </c>
      <c r="R876">
        <f t="shared" si="13"/>
        <v>0.37219245395937123</v>
      </c>
    </row>
    <row r="877" spans="1:18" x14ac:dyDescent="0.25">
      <c r="A877" t="s">
        <v>1671</v>
      </c>
      <c r="B877" t="s">
        <v>49</v>
      </c>
      <c r="C877" t="s">
        <v>78</v>
      </c>
      <c r="D877" t="s">
        <v>211</v>
      </c>
      <c r="E877" t="s">
        <v>257</v>
      </c>
      <c r="F877" t="s">
        <v>184</v>
      </c>
      <c r="G877" s="1">
        <v>44868</v>
      </c>
      <c r="H877" s="1">
        <v>44879</v>
      </c>
      <c r="I877">
        <f>YEAR((vw_maritime_trade_analysis[[#This Row],[Departure_Date]]))</f>
        <v>2022</v>
      </c>
      <c r="J877" t="str">
        <f>"Q"&amp;ROUNDUP(MONTH(vw_maritime_trade_analysis[[#This Row],[Departure_Date]])/3,0)</f>
        <v>Q4</v>
      </c>
      <c r="K877" t="str">
        <f>TEXT(vw_maritime_trade_analysis[[#This Row],[Departure_Date]],"mmmm")</f>
        <v>November</v>
      </c>
      <c r="L877">
        <v>33764236</v>
      </c>
      <c r="M877">
        <v>118678.359375</v>
      </c>
      <c r="N877">
        <v>209882.375</v>
      </c>
      <c r="O877">
        <v>67528.46875</v>
      </c>
      <c r="P877">
        <v>77564.3203125</v>
      </c>
      <c r="Q877">
        <v>1321077.75</v>
      </c>
      <c r="R877">
        <f t="shared" si="13"/>
        <v>3.9126540579801659E-2</v>
      </c>
    </row>
    <row r="878" spans="1:18" x14ac:dyDescent="0.25">
      <c r="A878" t="s">
        <v>1673</v>
      </c>
      <c r="B878" t="s">
        <v>49</v>
      </c>
      <c r="C878" t="s">
        <v>78</v>
      </c>
      <c r="D878" t="s">
        <v>105</v>
      </c>
      <c r="E878" t="s">
        <v>159</v>
      </c>
      <c r="F878" t="s">
        <v>226</v>
      </c>
      <c r="G878" s="1">
        <v>44674</v>
      </c>
      <c r="H878" s="1">
        <v>44703</v>
      </c>
      <c r="I878">
        <f>YEAR((vw_maritime_trade_analysis[[#This Row],[Departure_Date]]))</f>
        <v>2022</v>
      </c>
      <c r="J878" t="str">
        <f>"Q"&amp;ROUNDUP(MONTH(vw_maritime_trade_analysis[[#This Row],[Departure_Date]])/3,0)</f>
        <v>Q2</v>
      </c>
      <c r="K878" t="str">
        <f>TEXT(vw_maritime_trade_analysis[[#This Row],[Departure_Date]],"mmmm")</f>
        <v>April</v>
      </c>
      <c r="L878">
        <v>16580602</v>
      </c>
      <c r="M878">
        <v>472862.59375</v>
      </c>
      <c r="N878">
        <v>202513.875</v>
      </c>
      <c r="O878">
        <v>51068.25</v>
      </c>
      <c r="P878">
        <v>47854.73046875</v>
      </c>
      <c r="Q878">
        <v>1437381.875</v>
      </c>
      <c r="R878">
        <f t="shared" si="13"/>
        <v>8.6690572212034286E-2</v>
      </c>
    </row>
    <row r="879" spans="1:18" x14ac:dyDescent="0.25">
      <c r="A879" t="s">
        <v>1674</v>
      </c>
      <c r="B879" t="s">
        <v>65</v>
      </c>
      <c r="C879" t="s">
        <v>50</v>
      </c>
      <c r="D879" t="s">
        <v>139</v>
      </c>
      <c r="E879" t="s">
        <v>92</v>
      </c>
      <c r="F879" t="s">
        <v>127</v>
      </c>
      <c r="G879" s="1">
        <v>45164</v>
      </c>
      <c r="H879" s="1">
        <v>45180</v>
      </c>
      <c r="I879">
        <f>YEAR((vw_maritime_trade_analysis[[#This Row],[Departure_Date]]))</f>
        <v>2023</v>
      </c>
      <c r="J879" t="str">
        <f>"Q"&amp;ROUNDUP(MONTH(vw_maritime_trade_analysis[[#This Row],[Departure_Date]])/3,0)</f>
        <v>Q3</v>
      </c>
      <c r="K879" t="str">
        <f>TEXT(vw_maritime_trade_analysis[[#This Row],[Departure_Date]],"mmmm")</f>
        <v>August</v>
      </c>
      <c r="L879">
        <v>7376426</v>
      </c>
      <c r="M879">
        <v>332923.625</v>
      </c>
      <c r="N879">
        <v>192630.4375</v>
      </c>
      <c r="O879">
        <v>5532.31982421875</v>
      </c>
      <c r="P879">
        <v>20977.720703125</v>
      </c>
      <c r="Q879">
        <v>946370.3125</v>
      </c>
      <c r="R879">
        <f t="shared" si="13"/>
        <v>0.12829659139805646</v>
      </c>
    </row>
    <row r="880" spans="1:18" x14ac:dyDescent="0.25">
      <c r="A880" t="s">
        <v>1675</v>
      </c>
      <c r="B880" t="s">
        <v>49</v>
      </c>
      <c r="C880" t="s">
        <v>50</v>
      </c>
      <c r="D880" t="s">
        <v>423</v>
      </c>
      <c r="E880" t="s">
        <v>131</v>
      </c>
      <c r="F880" t="s">
        <v>100</v>
      </c>
      <c r="G880" s="1">
        <v>44422</v>
      </c>
      <c r="H880" s="1">
        <v>44429</v>
      </c>
      <c r="I880">
        <f>YEAR((vw_maritime_trade_analysis[[#This Row],[Departure_Date]]))</f>
        <v>2021</v>
      </c>
      <c r="J880" t="str">
        <f>"Q"&amp;ROUNDUP(MONTH(vw_maritime_trade_analysis[[#This Row],[Departure_Date]])/3,0)</f>
        <v>Q3</v>
      </c>
      <c r="K880" t="str">
        <f>TEXT(vw_maritime_trade_analysis[[#This Row],[Departure_Date]],"mmmm")</f>
        <v>August</v>
      </c>
      <c r="L880">
        <v>12857029</v>
      </c>
      <c r="M880">
        <v>66867.8984375</v>
      </c>
      <c r="N880">
        <v>68240.1484375</v>
      </c>
      <c r="O880">
        <v>9514.2001953125</v>
      </c>
      <c r="P880">
        <v>59480.5703125</v>
      </c>
      <c r="Q880">
        <v>799404.5</v>
      </c>
      <c r="R880">
        <f t="shared" si="13"/>
        <v>6.2176456162617348E-2</v>
      </c>
    </row>
    <row r="881" spans="1:18" x14ac:dyDescent="0.25">
      <c r="A881" t="s">
        <v>1677</v>
      </c>
      <c r="B881" t="s">
        <v>49</v>
      </c>
      <c r="C881" t="s">
        <v>50</v>
      </c>
      <c r="D881" t="s">
        <v>120</v>
      </c>
      <c r="E881" t="s">
        <v>140</v>
      </c>
      <c r="F881" t="s">
        <v>92</v>
      </c>
      <c r="G881" s="1">
        <v>44869</v>
      </c>
      <c r="H881" s="1">
        <v>44888</v>
      </c>
      <c r="I881">
        <f>YEAR((vw_maritime_trade_analysis[[#This Row],[Departure_Date]]))</f>
        <v>2022</v>
      </c>
      <c r="J881" t="str">
        <f>"Q"&amp;ROUNDUP(MONTH(vw_maritime_trade_analysis[[#This Row],[Departure_Date]])/3,0)</f>
        <v>Q4</v>
      </c>
      <c r="K881" t="str">
        <f>TEXT(vw_maritime_trade_analysis[[#This Row],[Departure_Date]],"mmmm")</f>
        <v>November</v>
      </c>
      <c r="L881">
        <v>50746024</v>
      </c>
      <c r="M881">
        <v>539856</v>
      </c>
      <c r="N881">
        <v>102322.671875</v>
      </c>
      <c r="O881">
        <v>72059.3515625</v>
      </c>
      <c r="P881">
        <v>0</v>
      </c>
      <c r="Q881">
        <v>2773669.75</v>
      </c>
      <c r="R881">
        <f t="shared" si="13"/>
        <v>5.4657873294664427E-2</v>
      </c>
    </row>
    <row r="882" spans="1:18" x14ac:dyDescent="0.25">
      <c r="A882" t="s">
        <v>1678</v>
      </c>
      <c r="B882" t="s">
        <v>49</v>
      </c>
      <c r="C882" t="s">
        <v>66</v>
      </c>
      <c r="D882" t="s">
        <v>245</v>
      </c>
      <c r="E882" t="s">
        <v>146</v>
      </c>
      <c r="F882" t="s">
        <v>184</v>
      </c>
      <c r="G882" s="1">
        <v>45843</v>
      </c>
      <c r="H882" s="1">
        <v>45856</v>
      </c>
      <c r="I882">
        <f>YEAR((vw_maritime_trade_analysis[[#This Row],[Departure_Date]]))</f>
        <v>2025</v>
      </c>
      <c r="J882" t="str">
        <f>"Q"&amp;ROUNDUP(MONTH(vw_maritime_trade_analysis[[#This Row],[Departure_Date]])/3,0)</f>
        <v>Q3</v>
      </c>
      <c r="K882" t="str">
        <f>TEXT(vw_maritime_trade_analysis[[#This Row],[Departure_Date]],"mmmm")</f>
        <v>July</v>
      </c>
      <c r="L882">
        <v>4051326.5</v>
      </c>
      <c r="M882">
        <v>256408.625</v>
      </c>
      <c r="N882">
        <v>48643.7109375</v>
      </c>
      <c r="O882">
        <v>7211.35986328125</v>
      </c>
      <c r="P882">
        <v>0</v>
      </c>
      <c r="Q882">
        <v>497683.78125</v>
      </c>
      <c r="R882">
        <f t="shared" si="13"/>
        <v>0.12284464884526093</v>
      </c>
    </row>
    <row r="883" spans="1:18" x14ac:dyDescent="0.25">
      <c r="A883" t="s">
        <v>1679</v>
      </c>
      <c r="B883" t="s">
        <v>49</v>
      </c>
      <c r="C883" t="s">
        <v>78</v>
      </c>
      <c r="D883" t="s">
        <v>211</v>
      </c>
      <c r="E883" t="s">
        <v>154</v>
      </c>
      <c r="F883" t="s">
        <v>82</v>
      </c>
      <c r="G883" s="1">
        <v>43989</v>
      </c>
      <c r="H883" s="1">
        <v>44011</v>
      </c>
      <c r="I883">
        <f>YEAR((vw_maritime_trade_analysis[[#This Row],[Departure_Date]]))</f>
        <v>2020</v>
      </c>
      <c r="J883" t="str">
        <f>"Q"&amp;ROUNDUP(MONTH(vw_maritime_trade_analysis[[#This Row],[Departure_Date]])/3,0)</f>
        <v>Q2</v>
      </c>
      <c r="K883" t="str">
        <f>TEXT(vw_maritime_trade_analysis[[#This Row],[Departure_Date]],"mmmm")</f>
        <v>June</v>
      </c>
      <c r="L883">
        <v>54204648</v>
      </c>
      <c r="M883">
        <v>558822.5625</v>
      </c>
      <c r="N883">
        <v>216297.34375</v>
      </c>
      <c r="O883">
        <v>169118.5</v>
      </c>
      <c r="P883">
        <v>0</v>
      </c>
      <c r="Q883">
        <v>3271966.5</v>
      </c>
      <c r="R883">
        <f t="shared" si="13"/>
        <v>6.0363209073878682E-2</v>
      </c>
    </row>
    <row r="884" spans="1:18" x14ac:dyDescent="0.25">
      <c r="A884" t="s">
        <v>1681</v>
      </c>
      <c r="B884" t="s">
        <v>65</v>
      </c>
      <c r="C884" t="s">
        <v>78</v>
      </c>
      <c r="D884" t="s">
        <v>105</v>
      </c>
      <c r="E884" t="s">
        <v>82</v>
      </c>
      <c r="F884" t="s">
        <v>201</v>
      </c>
      <c r="G884" s="1">
        <v>45153</v>
      </c>
      <c r="H884" s="1">
        <v>45169</v>
      </c>
      <c r="I884">
        <f>YEAR((vw_maritime_trade_analysis[[#This Row],[Departure_Date]]))</f>
        <v>2023</v>
      </c>
      <c r="J884" t="str">
        <f>"Q"&amp;ROUNDUP(MONTH(vw_maritime_trade_analysis[[#This Row],[Departure_Date]])/3,0)</f>
        <v>Q3</v>
      </c>
      <c r="K884" t="str">
        <f>TEXT(vw_maritime_trade_analysis[[#This Row],[Departure_Date]],"mmmm")</f>
        <v>August</v>
      </c>
      <c r="L884">
        <v>59203440</v>
      </c>
      <c r="M884">
        <v>297774.3125</v>
      </c>
      <c r="N884">
        <v>86576.2890625</v>
      </c>
      <c r="O884">
        <v>83476.8515625</v>
      </c>
      <c r="P884">
        <v>0</v>
      </c>
      <c r="Q884">
        <v>2659947.25</v>
      </c>
      <c r="R884">
        <f t="shared" si="13"/>
        <v>4.4928930649975746E-2</v>
      </c>
    </row>
    <row r="885" spans="1:18" x14ac:dyDescent="0.25">
      <c r="A885" t="s">
        <v>1683</v>
      </c>
      <c r="B885" t="s">
        <v>49</v>
      </c>
      <c r="C885" t="s">
        <v>50</v>
      </c>
      <c r="D885" t="s">
        <v>120</v>
      </c>
      <c r="E885" t="s">
        <v>83</v>
      </c>
      <c r="F885" t="s">
        <v>128</v>
      </c>
      <c r="G885" s="1">
        <v>44956</v>
      </c>
      <c r="H885" s="1">
        <v>44973</v>
      </c>
      <c r="I885">
        <f>YEAR((vw_maritime_trade_analysis[[#This Row],[Departure_Date]]))</f>
        <v>2023</v>
      </c>
      <c r="J885" t="str">
        <f>"Q"&amp;ROUNDUP(MONTH(vw_maritime_trade_analysis[[#This Row],[Departure_Date]])/3,0)</f>
        <v>Q1</v>
      </c>
      <c r="K885" t="str">
        <f>TEXT(vw_maritime_trade_analysis[[#This Row],[Departure_Date]],"mmmm")</f>
        <v>January</v>
      </c>
      <c r="L885">
        <v>37450160</v>
      </c>
      <c r="M885">
        <v>168107.28125</v>
      </c>
      <c r="N885">
        <v>22429.529296875</v>
      </c>
      <c r="O885">
        <v>78270.84375</v>
      </c>
      <c r="P885">
        <v>46210.5390625</v>
      </c>
      <c r="Q885">
        <v>1700251.25</v>
      </c>
      <c r="R885">
        <f t="shared" si="13"/>
        <v>4.5400373456348384E-2</v>
      </c>
    </row>
    <row r="886" spans="1:18" x14ac:dyDescent="0.25">
      <c r="A886" t="s">
        <v>1685</v>
      </c>
      <c r="B886" t="s">
        <v>65</v>
      </c>
      <c r="C886" t="s">
        <v>66</v>
      </c>
      <c r="D886" t="s">
        <v>245</v>
      </c>
      <c r="E886" t="s">
        <v>100</v>
      </c>
      <c r="F886" t="s">
        <v>146</v>
      </c>
      <c r="G886" s="1">
        <v>44465</v>
      </c>
      <c r="H886" s="1">
        <v>44479</v>
      </c>
      <c r="I886">
        <f>YEAR((vw_maritime_trade_analysis[[#This Row],[Departure_Date]]))</f>
        <v>2021</v>
      </c>
      <c r="J886" t="str">
        <f>"Q"&amp;ROUNDUP(MONTH(vw_maritime_trade_analysis[[#This Row],[Departure_Date]])/3,0)</f>
        <v>Q3</v>
      </c>
      <c r="K886" t="str">
        <f>TEXT(vw_maritime_trade_analysis[[#This Row],[Departure_Date]],"mmmm")</f>
        <v>September</v>
      </c>
      <c r="L886">
        <v>9972578</v>
      </c>
      <c r="M886">
        <v>133442.515625</v>
      </c>
      <c r="N886">
        <v>158468.953125</v>
      </c>
      <c r="O886">
        <v>21141.869140625</v>
      </c>
      <c r="P886">
        <v>32452.609375</v>
      </c>
      <c r="Q886">
        <v>675587.375</v>
      </c>
      <c r="R886">
        <f t="shared" si="13"/>
        <v>6.7744506485685044E-2</v>
      </c>
    </row>
    <row r="887" spans="1:18" x14ac:dyDescent="0.25">
      <c r="A887" t="s">
        <v>1686</v>
      </c>
      <c r="B887" t="s">
        <v>65</v>
      </c>
      <c r="C887" t="s">
        <v>50</v>
      </c>
      <c r="D887" t="s">
        <v>51</v>
      </c>
      <c r="E887" t="s">
        <v>82</v>
      </c>
      <c r="F887" t="s">
        <v>140</v>
      </c>
      <c r="G887" s="1">
        <v>45851</v>
      </c>
      <c r="H887" s="1">
        <v>45863</v>
      </c>
      <c r="I887">
        <f>YEAR((vw_maritime_trade_analysis[[#This Row],[Departure_Date]]))</f>
        <v>2025</v>
      </c>
      <c r="J887" t="str">
        <f>"Q"&amp;ROUNDUP(MONTH(vw_maritime_trade_analysis[[#This Row],[Departure_Date]])/3,0)</f>
        <v>Q3</v>
      </c>
      <c r="K887" t="str">
        <f>TEXT(vw_maritime_trade_analysis[[#This Row],[Departure_Date]],"mmmm")</f>
        <v>July</v>
      </c>
      <c r="L887">
        <v>5521524.5</v>
      </c>
      <c r="M887">
        <v>240391.296875</v>
      </c>
      <c r="N887">
        <v>35745.37890625</v>
      </c>
      <c r="O887">
        <v>14687.259765625</v>
      </c>
      <c r="P887">
        <v>0</v>
      </c>
      <c r="Q887">
        <v>3166772.75</v>
      </c>
      <c r="R887">
        <f t="shared" si="13"/>
        <v>0.57353231883694444</v>
      </c>
    </row>
    <row r="888" spans="1:18" x14ac:dyDescent="0.25">
      <c r="A888" t="s">
        <v>1687</v>
      </c>
      <c r="B888" t="s">
        <v>49</v>
      </c>
      <c r="C888" t="s">
        <v>66</v>
      </c>
      <c r="D888" t="s">
        <v>245</v>
      </c>
      <c r="E888" t="s">
        <v>93</v>
      </c>
      <c r="F888" t="s">
        <v>92</v>
      </c>
      <c r="G888" s="1">
        <v>45771</v>
      </c>
      <c r="H888" s="1">
        <v>45779</v>
      </c>
      <c r="I888">
        <f>YEAR((vw_maritime_trade_analysis[[#This Row],[Departure_Date]]))</f>
        <v>2025</v>
      </c>
      <c r="J888" t="str">
        <f>"Q"&amp;ROUNDUP(MONTH(vw_maritime_trade_analysis[[#This Row],[Departure_Date]])/3,0)</f>
        <v>Q2</v>
      </c>
      <c r="K888" t="str">
        <f>TEXT(vw_maritime_trade_analysis[[#This Row],[Departure_Date]],"mmmm")</f>
        <v>April</v>
      </c>
      <c r="L888">
        <v>2669361.25</v>
      </c>
      <c r="M888">
        <v>102251.59375</v>
      </c>
      <c r="N888">
        <v>96944.0078125</v>
      </c>
      <c r="O888">
        <v>9102.51953125</v>
      </c>
      <c r="P888">
        <v>38535.921875</v>
      </c>
      <c r="Q888">
        <v>407921</v>
      </c>
      <c r="R888">
        <f t="shared" si="13"/>
        <v>0.15281595924867794</v>
      </c>
    </row>
    <row r="889" spans="1:18" x14ac:dyDescent="0.25">
      <c r="A889" t="s">
        <v>1689</v>
      </c>
      <c r="B889" t="s">
        <v>49</v>
      </c>
      <c r="C889" t="s">
        <v>50</v>
      </c>
      <c r="D889" t="s">
        <v>120</v>
      </c>
      <c r="E889" t="s">
        <v>164</v>
      </c>
      <c r="F889" t="s">
        <v>56</v>
      </c>
      <c r="G889" s="1">
        <v>44494</v>
      </c>
      <c r="H889" s="1">
        <v>44501</v>
      </c>
      <c r="I889">
        <f>YEAR((vw_maritime_trade_analysis[[#This Row],[Departure_Date]]))</f>
        <v>2021</v>
      </c>
      <c r="J889" t="str">
        <f>"Q"&amp;ROUNDUP(MONTH(vw_maritime_trade_analysis[[#This Row],[Departure_Date]])/3,0)</f>
        <v>Q4</v>
      </c>
      <c r="K889" t="str">
        <f>TEXT(vw_maritime_trade_analysis[[#This Row],[Departure_Date]],"mmmm")</f>
        <v>October</v>
      </c>
      <c r="L889">
        <v>24969282</v>
      </c>
      <c r="M889">
        <v>264483.625</v>
      </c>
      <c r="N889">
        <v>196753.28125</v>
      </c>
      <c r="O889">
        <v>56430.578125</v>
      </c>
      <c r="P889">
        <v>2914.10009765625</v>
      </c>
      <c r="Q889">
        <v>1436597.125</v>
      </c>
      <c r="R889">
        <f t="shared" si="13"/>
        <v>5.7534578887770985E-2</v>
      </c>
    </row>
    <row r="890" spans="1:18" x14ac:dyDescent="0.25">
      <c r="A890" t="s">
        <v>1691</v>
      </c>
      <c r="B890" t="s">
        <v>49</v>
      </c>
      <c r="C890" t="s">
        <v>239</v>
      </c>
      <c r="D890" t="s">
        <v>265</v>
      </c>
      <c r="E890" t="s">
        <v>131</v>
      </c>
      <c r="F890" t="s">
        <v>56</v>
      </c>
      <c r="G890" s="1">
        <v>44660</v>
      </c>
      <c r="H890" s="1">
        <v>44671</v>
      </c>
      <c r="I890">
        <f>YEAR((vw_maritime_trade_analysis[[#This Row],[Departure_Date]]))</f>
        <v>2022</v>
      </c>
      <c r="J890" t="str">
        <f>"Q"&amp;ROUNDUP(MONTH(vw_maritime_trade_analysis[[#This Row],[Departure_Date]])/3,0)</f>
        <v>Q2</v>
      </c>
      <c r="K890" t="str">
        <f>TEXT(vw_maritime_trade_analysis[[#This Row],[Departure_Date]],"mmmm")</f>
        <v>April</v>
      </c>
      <c r="L890">
        <v>7123983</v>
      </c>
      <c r="M890">
        <v>215921.703125</v>
      </c>
      <c r="N890">
        <v>229981.75</v>
      </c>
      <c r="O890">
        <v>10543.490234375</v>
      </c>
      <c r="P890">
        <v>1912.1300048828125</v>
      </c>
      <c r="Q890">
        <v>1135232</v>
      </c>
      <c r="R890">
        <f t="shared" si="13"/>
        <v>0.159353552640426</v>
      </c>
    </row>
    <row r="891" spans="1:18" x14ac:dyDescent="0.25">
      <c r="A891" t="s">
        <v>1693</v>
      </c>
      <c r="B891" t="s">
        <v>65</v>
      </c>
      <c r="C891" t="s">
        <v>112</v>
      </c>
      <c r="D891" t="s">
        <v>340</v>
      </c>
      <c r="E891" t="s">
        <v>100</v>
      </c>
      <c r="F891" t="s">
        <v>146</v>
      </c>
      <c r="G891" s="1">
        <v>44392</v>
      </c>
      <c r="H891" s="1">
        <v>44409</v>
      </c>
      <c r="I891">
        <f>YEAR((vw_maritime_trade_analysis[[#This Row],[Departure_Date]]))</f>
        <v>2021</v>
      </c>
      <c r="J891" t="str">
        <f>"Q"&amp;ROUNDUP(MONTH(vw_maritime_trade_analysis[[#This Row],[Departure_Date]])/3,0)</f>
        <v>Q3</v>
      </c>
      <c r="K891" t="str">
        <f>TEXT(vw_maritime_trade_analysis[[#This Row],[Departure_Date]],"mmmm")</f>
        <v>July</v>
      </c>
      <c r="L891">
        <v>1912332</v>
      </c>
      <c r="M891">
        <v>423906.46875</v>
      </c>
      <c r="N891">
        <v>119644.2734375</v>
      </c>
      <c r="O891">
        <v>1147.4000244140625</v>
      </c>
      <c r="P891">
        <v>10405.240234375</v>
      </c>
      <c r="Q891">
        <v>659637.0625</v>
      </c>
      <c r="R891">
        <f t="shared" si="13"/>
        <v>0.34493856845986992</v>
      </c>
    </row>
    <row r="892" spans="1:18" x14ac:dyDescent="0.25">
      <c r="A892" t="s">
        <v>1694</v>
      </c>
      <c r="B892" t="s">
        <v>49</v>
      </c>
      <c r="C892" t="s">
        <v>50</v>
      </c>
      <c r="D892" t="s">
        <v>51</v>
      </c>
      <c r="E892" t="s">
        <v>127</v>
      </c>
      <c r="F892" t="s">
        <v>226</v>
      </c>
      <c r="G892" s="1">
        <v>44109</v>
      </c>
      <c r="H892" s="1">
        <v>44129</v>
      </c>
      <c r="I892">
        <f>YEAR((vw_maritime_trade_analysis[[#This Row],[Departure_Date]]))</f>
        <v>2020</v>
      </c>
      <c r="J892" t="str">
        <f>"Q"&amp;ROUNDUP(MONTH(vw_maritime_trade_analysis[[#This Row],[Departure_Date]])/3,0)</f>
        <v>Q4</v>
      </c>
      <c r="K892" t="str">
        <f>TEXT(vw_maritime_trade_analysis[[#This Row],[Departure_Date]],"mmmm")</f>
        <v>October</v>
      </c>
      <c r="L892">
        <v>11213237</v>
      </c>
      <c r="M892">
        <v>256052.625</v>
      </c>
      <c r="N892">
        <v>39307.26171875</v>
      </c>
      <c r="O892">
        <v>37340.078125</v>
      </c>
      <c r="P892">
        <v>0</v>
      </c>
      <c r="Q892">
        <v>3234854.25</v>
      </c>
      <c r="R892">
        <f t="shared" si="13"/>
        <v>0.28848531873534822</v>
      </c>
    </row>
    <row r="893" spans="1:18" x14ac:dyDescent="0.25">
      <c r="A893" t="s">
        <v>1695</v>
      </c>
      <c r="B893" t="s">
        <v>49</v>
      </c>
      <c r="C893" t="s">
        <v>50</v>
      </c>
      <c r="D893" t="s">
        <v>183</v>
      </c>
      <c r="E893" t="s">
        <v>201</v>
      </c>
      <c r="F893" t="s">
        <v>184</v>
      </c>
      <c r="G893" s="1">
        <v>45447</v>
      </c>
      <c r="H893" s="1">
        <v>45452</v>
      </c>
      <c r="I893">
        <f>YEAR((vw_maritime_trade_analysis[[#This Row],[Departure_Date]]))</f>
        <v>2024</v>
      </c>
      <c r="J893" t="str">
        <f>"Q"&amp;ROUNDUP(MONTH(vw_maritime_trade_analysis[[#This Row],[Departure_Date]])/3,0)</f>
        <v>Q2</v>
      </c>
      <c r="K893" t="str">
        <f>TEXT(vw_maritime_trade_analysis[[#This Row],[Departure_Date]],"mmmm")</f>
        <v>June</v>
      </c>
      <c r="L893">
        <v>50518412</v>
      </c>
      <c r="M893">
        <v>119488.7421875</v>
      </c>
      <c r="N893">
        <v>121252.6796875</v>
      </c>
      <c r="O893">
        <v>117707.8984375</v>
      </c>
      <c r="P893">
        <v>0</v>
      </c>
      <c r="Q893">
        <v>1878699.875</v>
      </c>
      <c r="R893">
        <f t="shared" si="13"/>
        <v>3.7188419046109367E-2</v>
      </c>
    </row>
    <row r="894" spans="1:18" x14ac:dyDescent="0.25">
      <c r="A894" t="s">
        <v>1697</v>
      </c>
      <c r="B894" t="s">
        <v>49</v>
      </c>
      <c r="C894" t="s">
        <v>50</v>
      </c>
      <c r="D894" t="s">
        <v>51</v>
      </c>
      <c r="E894" t="s">
        <v>146</v>
      </c>
      <c r="F894" t="s">
        <v>226</v>
      </c>
      <c r="G894" s="1">
        <v>45966</v>
      </c>
      <c r="H894" s="1">
        <v>45980</v>
      </c>
      <c r="I894">
        <f>YEAR((vw_maritime_trade_analysis[[#This Row],[Departure_Date]]))</f>
        <v>2025</v>
      </c>
      <c r="J894" t="str">
        <f>"Q"&amp;ROUNDUP(MONTH(vw_maritime_trade_analysis[[#This Row],[Departure_Date]])/3,0)</f>
        <v>Q4</v>
      </c>
      <c r="K894" t="str">
        <f>TEXT(vw_maritime_trade_analysis[[#This Row],[Departure_Date]],"mmmm")</f>
        <v>November</v>
      </c>
      <c r="L894">
        <v>11798090</v>
      </c>
      <c r="M894">
        <v>240650.34375</v>
      </c>
      <c r="N894">
        <v>112908.4765625</v>
      </c>
      <c r="O894">
        <v>35984.1796875</v>
      </c>
      <c r="P894">
        <v>26609.310546875</v>
      </c>
      <c r="Q894">
        <v>5230682.5</v>
      </c>
      <c r="R894">
        <f t="shared" si="13"/>
        <v>0.44334994054122318</v>
      </c>
    </row>
    <row r="895" spans="1:18" x14ac:dyDescent="0.25">
      <c r="A895" t="s">
        <v>1699</v>
      </c>
      <c r="B895" t="s">
        <v>65</v>
      </c>
      <c r="C895" t="s">
        <v>112</v>
      </c>
      <c r="D895" t="s">
        <v>343</v>
      </c>
      <c r="E895" t="s">
        <v>184</v>
      </c>
      <c r="F895" t="s">
        <v>131</v>
      </c>
      <c r="G895" s="1">
        <v>45229</v>
      </c>
      <c r="H895" s="1">
        <v>45245</v>
      </c>
      <c r="I895">
        <f>YEAR((vw_maritime_trade_analysis[[#This Row],[Departure_Date]]))</f>
        <v>2023</v>
      </c>
      <c r="J895" t="str">
        <f>"Q"&amp;ROUNDUP(MONTH(vw_maritime_trade_analysis[[#This Row],[Departure_Date]])/3,0)</f>
        <v>Q4</v>
      </c>
      <c r="K895" t="str">
        <f>TEXT(vw_maritime_trade_analysis[[#This Row],[Departure_Date]],"mmmm")</f>
        <v>October</v>
      </c>
      <c r="L895">
        <v>22270976</v>
      </c>
      <c r="M895">
        <v>259890.515625</v>
      </c>
      <c r="N895">
        <v>29563.189453125</v>
      </c>
      <c r="O895">
        <v>62581.44140625</v>
      </c>
      <c r="P895">
        <v>0</v>
      </c>
      <c r="Q895">
        <v>2580188.75</v>
      </c>
      <c r="R895">
        <f t="shared" si="13"/>
        <v>0.11585431864324222</v>
      </c>
    </row>
    <row r="896" spans="1:18" x14ac:dyDescent="0.25">
      <c r="A896" t="s">
        <v>1700</v>
      </c>
      <c r="B896" t="s">
        <v>65</v>
      </c>
      <c r="C896" t="s">
        <v>134</v>
      </c>
      <c r="D896" t="s">
        <v>135</v>
      </c>
      <c r="E896" t="s">
        <v>82</v>
      </c>
      <c r="F896" t="s">
        <v>257</v>
      </c>
      <c r="G896" s="1">
        <v>44203</v>
      </c>
      <c r="H896" s="1">
        <v>44237</v>
      </c>
      <c r="I896">
        <f>YEAR((vw_maritime_trade_analysis[[#This Row],[Departure_Date]]))</f>
        <v>2021</v>
      </c>
      <c r="J896" t="str">
        <f>"Q"&amp;ROUNDUP(MONTH(vw_maritime_trade_analysis[[#This Row],[Departure_Date]])/3,0)</f>
        <v>Q1</v>
      </c>
      <c r="K896" t="str">
        <f>TEXT(vw_maritime_trade_analysis[[#This Row],[Departure_Date]],"mmmm")</f>
        <v>January</v>
      </c>
      <c r="L896">
        <v>5422719</v>
      </c>
      <c r="M896">
        <v>443193.5625</v>
      </c>
      <c r="N896">
        <v>246602.015625</v>
      </c>
      <c r="O896">
        <v>8459.4404296875</v>
      </c>
      <c r="P896">
        <v>0</v>
      </c>
      <c r="Q896">
        <v>1056237.125</v>
      </c>
      <c r="R896">
        <f t="shared" si="13"/>
        <v>0.19477998491162829</v>
      </c>
    </row>
    <row r="897" spans="1:18" x14ac:dyDescent="0.25">
      <c r="A897" t="s">
        <v>1701</v>
      </c>
      <c r="B897" t="s">
        <v>49</v>
      </c>
      <c r="C897" t="s">
        <v>78</v>
      </c>
      <c r="D897" t="s">
        <v>105</v>
      </c>
      <c r="E897" t="s">
        <v>257</v>
      </c>
      <c r="F897" t="s">
        <v>92</v>
      </c>
      <c r="G897" s="1">
        <v>45085</v>
      </c>
      <c r="H897" s="1">
        <v>45098</v>
      </c>
      <c r="I897">
        <f>YEAR((vw_maritime_trade_analysis[[#This Row],[Departure_Date]]))</f>
        <v>2023</v>
      </c>
      <c r="J897" t="str">
        <f>"Q"&amp;ROUNDUP(MONTH(vw_maritime_trade_analysis[[#This Row],[Departure_Date]])/3,0)</f>
        <v>Q2</v>
      </c>
      <c r="K897" t="str">
        <f>TEXT(vw_maritime_trade_analysis[[#This Row],[Departure_Date]],"mmmm")</f>
        <v>June</v>
      </c>
      <c r="L897">
        <v>38860440</v>
      </c>
      <c r="M897">
        <v>110684.3125</v>
      </c>
      <c r="N897">
        <v>145590.328125</v>
      </c>
      <c r="O897">
        <v>37694.62890625</v>
      </c>
      <c r="P897">
        <v>12652.8095703125</v>
      </c>
      <c r="Q897">
        <v>1484191.5</v>
      </c>
      <c r="R897">
        <f t="shared" si="13"/>
        <v>3.8192864002569195E-2</v>
      </c>
    </row>
    <row r="898" spans="1:18" x14ac:dyDescent="0.25">
      <c r="A898" t="s">
        <v>1702</v>
      </c>
      <c r="B898" t="s">
        <v>65</v>
      </c>
      <c r="C898" t="s">
        <v>50</v>
      </c>
      <c r="D898" t="s">
        <v>51</v>
      </c>
      <c r="E898" t="s">
        <v>226</v>
      </c>
      <c r="F898" t="s">
        <v>131</v>
      </c>
      <c r="G898" s="1">
        <v>45726</v>
      </c>
      <c r="H898" s="1">
        <v>45736</v>
      </c>
      <c r="I898">
        <f>YEAR((vw_maritime_trade_analysis[[#This Row],[Departure_Date]]))</f>
        <v>2025</v>
      </c>
      <c r="J898" t="str">
        <f>"Q"&amp;ROUNDUP(MONTH(vw_maritime_trade_analysis[[#This Row],[Departure_Date]])/3,0)</f>
        <v>Q1</v>
      </c>
      <c r="K898" t="str">
        <f>TEXT(vw_maritime_trade_analysis[[#This Row],[Departure_Date]],"mmmm")</f>
        <v>March</v>
      </c>
      <c r="L898">
        <v>23586054</v>
      </c>
      <c r="M898">
        <v>244945</v>
      </c>
      <c r="N898">
        <v>135782.125</v>
      </c>
      <c r="O898">
        <v>38681.12890625</v>
      </c>
      <c r="Q898">
        <v>8648274</v>
      </c>
      <c r="R898">
        <f t="shared" ref="R898:R961" si="14">Q898/L898</f>
        <v>0.36666896463477949</v>
      </c>
    </row>
    <row r="899" spans="1:18" x14ac:dyDescent="0.25">
      <c r="A899" t="s">
        <v>1704</v>
      </c>
      <c r="B899" t="s">
        <v>65</v>
      </c>
      <c r="C899" t="s">
        <v>239</v>
      </c>
      <c r="D899" t="s">
        <v>270</v>
      </c>
      <c r="E899" t="s">
        <v>184</v>
      </c>
      <c r="F899" t="s">
        <v>108</v>
      </c>
      <c r="G899" s="1">
        <v>44939</v>
      </c>
      <c r="H899" s="1">
        <v>44958</v>
      </c>
      <c r="I899">
        <f>YEAR((vw_maritime_trade_analysis[[#This Row],[Departure_Date]]))</f>
        <v>2023</v>
      </c>
      <c r="J899" t="str">
        <f>"Q"&amp;ROUNDUP(MONTH(vw_maritime_trade_analysis[[#This Row],[Departure_Date]])/3,0)</f>
        <v>Q1</v>
      </c>
      <c r="K899" t="str">
        <f>TEXT(vw_maritime_trade_analysis[[#This Row],[Departure_Date]],"mmmm")</f>
        <v>January</v>
      </c>
      <c r="L899">
        <v>39141784</v>
      </c>
      <c r="M899">
        <v>314890.84375</v>
      </c>
      <c r="N899">
        <v>136289.28125</v>
      </c>
      <c r="O899">
        <v>41881.7109375</v>
      </c>
      <c r="P899">
        <v>47556.94140625</v>
      </c>
      <c r="Q899">
        <v>1401491.75</v>
      </c>
      <c r="R899">
        <f t="shared" si="14"/>
        <v>3.5805515405225273E-2</v>
      </c>
    </row>
    <row r="900" spans="1:18" x14ac:dyDescent="0.25">
      <c r="A900" t="s">
        <v>1705</v>
      </c>
      <c r="B900" t="s">
        <v>65</v>
      </c>
      <c r="C900" t="s">
        <v>66</v>
      </c>
      <c r="D900" t="s">
        <v>67</v>
      </c>
      <c r="E900" t="s">
        <v>70</v>
      </c>
      <c r="F900" t="s">
        <v>150</v>
      </c>
      <c r="G900" s="1">
        <v>45553</v>
      </c>
      <c r="H900" s="1">
        <v>45571</v>
      </c>
      <c r="I900">
        <f>YEAR((vw_maritime_trade_analysis[[#This Row],[Departure_Date]]))</f>
        <v>2024</v>
      </c>
      <c r="J900" t="str">
        <f>"Q"&amp;ROUNDUP(MONTH(vw_maritime_trade_analysis[[#This Row],[Departure_Date]])/3,0)</f>
        <v>Q3</v>
      </c>
      <c r="K900" t="str">
        <f>TEXT(vw_maritime_trade_analysis[[#This Row],[Departure_Date]],"mmmm")</f>
        <v>September</v>
      </c>
      <c r="L900">
        <v>39102348</v>
      </c>
      <c r="M900">
        <v>329219.625</v>
      </c>
      <c r="N900">
        <v>140075.1875</v>
      </c>
      <c r="O900">
        <v>83679.0234375</v>
      </c>
      <c r="P900">
        <v>39491.51953125</v>
      </c>
      <c r="Q900">
        <v>2099717.25</v>
      </c>
      <c r="R900">
        <f t="shared" si="14"/>
        <v>5.3697983814168911E-2</v>
      </c>
    </row>
    <row r="901" spans="1:18" x14ac:dyDescent="0.25">
      <c r="A901" t="s">
        <v>1707</v>
      </c>
      <c r="B901" t="s">
        <v>49</v>
      </c>
      <c r="C901" t="s">
        <v>50</v>
      </c>
      <c r="D901" t="s">
        <v>51</v>
      </c>
      <c r="E901" t="s">
        <v>108</v>
      </c>
      <c r="F901" t="s">
        <v>226</v>
      </c>
      <c r="G901" s="1">
        <v>44271</v>
      </c>
      <c r="H901" s="1">
        <v>44284</v>
      </c>
      <c r="I901">
        <f>YEAR((vw_maritime_trade_analysis[[#This Row],[Departure_Date]]))</f>
        <v>2021</v>
      </c>
      <c r="J901" t="str">
        <f>"Q"&amp;ROUNDUP(MONTH(vw_maritime_trade_analysis[[#This Row],[Departure_Date]])/3,0)</f>
        <v>Q1</v>
      </c>
      <c r="K901" t="str">
        <f>TEXT(vw_maritime_trade_analysis[[#This Row],[Departure_Date]],"mmmm")</f>
        <v>March</v>
      </c>
      <c r="L901">
        <v>9350843</v>
      </c>
      <c r="M901">
        <v>154743.5</v>
      </c>
      <c r="N901">
        <v>175867.9375</v>
      </c>
      <c r="O901">
        <v>8509.26953125</v>
      </c>
      <c r="P901">
        <v>23567.4296875</v>
      </c>
      <c r="Q901">
        <v>2486259.5</v>
      </c>
      <c r="R901">
        <f t="shared" si="14"/>
        <v>0.26588613454423304</v>
      </c>
    </row>
    <row r="902" spans="1:18" x14ac:dyDescent="0.25">
      <c r="A902" t="s">
        <v>1708</v>
      </c>
      <c r="B902" t="s">
        <v>65</v>
      </c>
      <c r="C902" t="s">
        <v>66</v>
      </c>
      <c r="D902" t="s">
        <v>391</v>
      </c>
      <c r="E902" t="s">
        <v>70</v>
      </c>
      <c r="F902" t="s">
        <v>83</v>
      </c>
      <c r="G902" s="1">
        <v>44775</v>
      </c>
      <c r="H902" s="1">
        <v>44789</v>
      </c>
      <c r="I902">
        <f>YEAR((vw_maritime_trade_analysis[[#This Row],[Departure_Date]]))</f>
        <v>2022</v>
      </c>
      <c r="J902" t="str">
        <f>"Q"&amp;ROUNDUP(MONTH(vw_maritime_trade_analysis[[#This Row],[Departure_Date]])/3,0)</f>
        <v>Q3</v>
      </c>
      <c r="K902" t="str">
        <f>TEXT(vw_maritime_trade_analysis[[#This Row],[Departure_Date]],"mmmm")</f>
        <v>August</v>
      </c>
      <c r="L902">
        <v>32949138</v>
      </c>
      <c r="M902">
        <v>180884.265625</v>
      </c>
      <c r="N902">
        <v>40512.33984375</v>
      </c>
      <c r="O902">
        <v>18781.009765625</v>
      </c>
      <c r="P902">
        <v>0</v>
      </c>
      <c r="Q902">
        <v>1968383.75</v>
      </c>
      <c r="R902">
        <f t="shared" si="14"/>
        <v>5.9740068162025969E-2</v>
      </c>
    </row>
    <row r="903" spans="1:18" x14ac:dyDescent="0.25">
      <c r="A903" t="s">
        <v>1709</v>
      </c>
      <c r="B903" t="s">
        <v>49</v>
      </c>
      <c r="C903" t="s">
        <v>112</v>
      </c>
      <c r="D903" t="s">
        <v>340</v>
      </c>
      <c r="E903" t="s">
        <v>140</v>
      </c>
      <c r="F903" t="s">
        <v>226</v>
      </c>
      <c r="G903" s="1">
        <v>44935</v>
      </c>
      <c r="H903" s="1">
        <v>44957</v>
      </c>
      <c r="I903">
        <f>YEAR((vw_maritime_trade_analysis[[#This Row],[Departure_Date]]))</f>
        <v>2023</v>
      </c>
      <c r="J903" t="str">
        <f>"Q"&amp;ROUNDUP(MONTH(vw_maritime_trade_analysis[[#This Row],[Departure_Date]])/3,0)</f>
        <v>Q1</v>
      </c>
      <c r="K903" t="str">
        <f>TEXT(vw_maritime_trade_analysis[[#This Row],[Departure_Date]],"mmmm")</f>
        <v>January</v>
      </c>
      <c r="L903">
        <v>4123136</v>
      </c>
      <c r="M903">
        <v>309389.90625</v>
      </c>
      <c r="N903">
        <v>102286.9765625</v>
      </c>
      <c r="O903">
        <v>3710.820068359375</v>
      </c>
      <c r="P903">
        <v>36472.5703125</v>
      </c>
      <c r="Q903">
        <v>549797</v>
      </c>
      <c r="R903">
        <f t="shared" si="14"/>
        <v>0.13334437670743823</v>
      </c>
    </row>
    <row r="904" spans="1:18" x14ac:dyDescent="0.25">
      <c r="A904" t="s">
        <v>1710</v>
      </c>
      <c r="B904" t="s">
        <v>65</v>
      </c>
      <c r="C904" t="s">
        <v>50</v>
      </c>
      <c r="D904" t="s">
        <v>139</v>
      </c>
      <c r="E904" t="s">
        <v>100</v>
      </c>
      <c r="F904" t="s">
        <v>55</v>
      </c>
      <c r="G904" s="1">
        <v>45414</v>
      </c>
      <c r="H904" s="1">
        <v>45433</v>
      </c>
      <c r="I904">
        <f>YEAR((vw_maritime_trade_analysis[[#This Row],[Departure_Date]]))</f>
        <v>2024</v>
      </c>
      <c r="J904" t="str">
        <f>"Q"&amp;ROUNDUP(MONTH(vw_maritime_trade_analysis[[#This Row],[Departure_Date]])/3,0)</f>
        <v>Q2</v>
      </c>
      <c r="K904" t="str">
        <f>TEXT(vw_maritime_trade_analysis[[#This Row],[Departure_Date]],"mmmm")</f>
        <v>May</v>
      </c>
      <c r="L904">
        <v>50949392</v>
      </c>
      <c r="M904">
        <v>279892.65625</v>
      </c>
      <c r="N904">
        <v>229839.0625</v>
      </c>
      <c r="O904">
        <v>72348.1328125</v>
      </c>
      <c r="P904">
        <v>105746.59375</v>
      </c>
      <c r="Q904">
        <v>1490760.25</v>
      </c>
      <c r="R904">
        <f t="shared" si="14"/>
        <v>2.9259627867590648E-2</v>
      </c>
    </row>
    <row r="905" spans="1:18" x14ac:dyDescent="0.25">
      <c r="A905" t="s">
        <v>1712</v>
      </c>
      <c r="B905" t="s">
        <v>49</v>
      </c>
      <c r="C905" t="s">
        <v>66</v>
      </c>
      <c r="D905" t="s">
        <v>245</v>
      </c>
      <c r="E905" t="s">
        <v>127</v>
      </c>
      <c r="F905" t="s">
        <v>184</v>
      </c>
      <c r="G905" s="1">
        <v>45844</v>
      </c>
      <c r="H905" s="1">
        <v>45864</v>
      </c>
      <c r="I905">
        <f>YEAR((vw_maritime_trade_analysis[[#This Row],[Departure_Date]]))</f>
        <v>2025</v>
      </c>
      <c r="J905" t="str">
        <f>"Q"&amp;ROUNDUP(MONTH(vw_maritime_trade_analysis[[#This Row],[Departure_Date]])/3,0)</f>
        <v>Q3</v>
      </c>
      <c r="K905" t="str">
        <f>TEXT(vw_maritime_trade_analysis[[#This Row],[Departure_Date]],"mmmm")</f>
        <v>July</v>
      </c>
      <c r="L905">
        <v>8301290</v>
      </c>
      <c r="M905">
        <v>430361.3125</v>
      </c>
      <c r="N905">
        <v>37486.26171875</v>
      </c>
      <c r="O905">
        <v>27311.240234375</v>
      </c>
      <c r="P905">
        <v>19330.66015625</v>
      </c>
      <c r="Q905">
        <v>763487.3125</v>
      </c>
      <c r="R905">
        <f t="shared" si="14"/>
        <v>9.1972128729390257E-2</v>
      </c>
    </row>
    <row r="906" spans="1:18" x14ac:dyDescent="0.25">
      <c r="A906" t="s">
        <v>1714</v>
      </c>
      <c r="B906" t="s">
        <v>49</v>
      </c>
      <c r="C906" t="s">
        <v>50</v>
      </c>
      <c r="D906" t="s">
        <v>51</v>
      </c>
      <c r="E906" t="s">
        <v>201</v>
      </c>
      <c r="F906" t="s">
        <v>184</v>
      </c>
      <c r="G906" s="1">
        <v>45485</v>
      </c>
      <c r="H906" s="1">
        <v>45496</v>
      </c>
      <c r="I906">
        <f>YEAR((vw_maritime_trade_analysis[[#This Row],[Departure_Date]]))</f>
        <v>2024</v>
      </c>
      <c r="J906" t="str">
        <f>"Q"&amp;ROUNDUP(MONTH(vw_maritime_trade_analysis[[#This Row],[Departure_Date]])/3,0)</f>
        <v>Q3</v>
      </c>
      <c r="K906" t="str">
        <f>TEXT(vw_maritime_trade_analysis[[#This Row],[Departure_Date]],"mmmm")</f>
        <v>July</v>
      </c>
      <c r="L906">
        <v>13416628</v>
      </c>
      <c r="M906">
        <v>269127.1875</v>
      </c>
      <c r="N906">
        <v>29564.130859375</v>
      </c>
      <c r="O906">
        <v>28845.75</v>
      </c>
      <c r="P906">
        <v>40849.69140625</v>
      </c>
      <c r="Q906">
        <v>4941565</v>
      </c>
      <c r="R906">
        <f t="shared" si="14"/>
        <v>0.36831646521018546</v>
      </c>
    </row>
    <row r="907" spans="1:18" x14ac:dyDescent="0.25">
      <c r="A907" t="s">
        <v>1715</v>
      </c>
      <c r="B907" t="s">
        <v>49</v>
      </c>
      <c r="C907" t="s">
        <v>134</v>
      </c>
      <c r="D907" t="s">
        <v>135</v>
      </c>
      <c r="E907" t="s">
        <v>164</v>
      </c>
      <c r="F907" t="s">
        <v>184</v>
      </c>
      <c r="G907" s="1">
        <v>43920</v>
      </c>
      <c r="H907" s="1">
        <v>43944</v>
      </c>
      <c r="I907">
        <f>YEAR((vw_maritime_trade_analysis[[#This Row],[Departure_Date]]))</f>
        <v>2020</v>
      </c>
      <c r="J907" t="str">
        <f>"Q"&amp;ROUNDUP(MONTH(vw_maritime_trade_analysis[[#This Row],[Departure_Date]])/3,0)</f>
        <v>Q1</v>
      </c>
      <c r="K907" t="str">
        <f>TEXT(vw_maritime_trade_analysis[[#This Row],[Departure_Date]],"mmmm")</f>
        <v>March</v>
      </c>
      <c r="L907">
        <v>3589308.75</v>
      </c>
      <c r="M907">
        <v>613682</v>
      </c>
      <c r="N907">
        <v>196394.65625</v>
      </c>
      <c r="O907">
        <v>1974.1199951171875</v>
      </c>
      <c r="P907">
        <v>2194.969970703125</v>
      </c>
      <c r="Q907">
        <v>948840.8125</v>
      </c>
      <c r="R907">
        <f t="shared" si="14"/>
        <v>0.26435196261675731</v>
      </c>
    </row>
    <row r="908" spans="1:18" x14ac:dyDescent="0.25">
      <c r="A908" t="s">
        <v>1717</v>
      </c>
      <c r="B908" t="s">
        <v>65</v>
      </c>
      <c r="C908" t="s">
        <v>66</v>
      </c>
      <c r="D908" t="s">
        <v>391</v>
      </c>
      <c r="E908" t="s">
        <v>100</v>
      </c>
      <c r="F908" t="s">
        <v>164</v>
      </c>
      <c r="G908" s="1">
        <v>44478</v>
      </c>
      <c r="H908" s="1">
        <v>44490</v>
      </c>
      <c r="I908">
        <f>YEAR((vw_maritime_trade_analysis[[#This Row],[Departure_Date]]))</f>
        <v>2021</v>
      </c>
      <c r="J908" t="str">
        <f>"Q"&amp;ROUNDUP(MONTH(vw_maritime_trade_analysis[[#This Row],[Departure_Date]])/3,0)</f>
        <v>Q4</v>
      </c>
      <c r="K908" t="str">
        <f>TEXT(vw_maritime_trade_analysis[[#This Row],[Departure_Date]],"mmmm")</f>
        <v>October</v>
      </c>
      <c r="L908">
        <v>21659904</v>
      </c>
      <c r="M908">
        <v>448469.375</v>
      </c>
      <c r="N908">
        <v>216964.3125</v>
      </c>
      <c r="O908">
        <v>66712.5</v>
      </c>
      <c r="P908">
        <v>8753.4404296875</v>
      </c>
      <c r="Q908">
        <v>3571288.5</v>
      </c>
      <c r="R908">
        <f t="shared" si="14"/>
        <v>0.16488016290376911</v>
      </c>
    </row>
    <row r="909" spans="1:18" x14ac:dyDescent="0.25">
      <c r="A909" t="s">
        <v>1719</v>
      </c>
      <c r="B909" t="s">
        <v>49</v>
      </c>
      <c r="C909" t="s">
        <v>50</v>
      </c>
      <c r="D909" t="s">
        <v>51</v>
      </c>
      <c r="E909" t="s">
        <v>204</v>
      </c>
      <c r="F909" t="s">
        <v>56</v>
      </c>
      <c r="G909" s="1">
        <v>44155</v>
      </c>
      <c r="H909" s="1">
        <v>44168</v>
      </c>
      <c r="I909">
        <f>YEAR((vw_maritime_trade_analysis[[#This Row],[Departure_Date]]))</f>
        <v>2020</v>
      </c>
      <c r="J909" t="str">
        <f>"Q"&amp;ROUNDUP(MONTH(vw_maritime_trade_analysis[[#This Row],[Departure_Date]])/3,0)</f>
        <v>Q4</v>
      </c>
      <c r="K909" t="str">
        <f>TEXT(vw_maritime_trade_analysis[[#This Row],[Departure_Date]],"mmmm")</f>
        <v>November</v>
      </c>
      <c r="L909">
        <v>8412784</v>
      </c>
      <c r="M909">
        <v>146850.890625</v>
      </c>
      <c r="N909">
        <v>141463.703125</v>
      </c>
      <c r="O909">
        <v>9506.4501953125</v>
      </c>
      <c r="P909">
        <v>21751.4609375</v>
      </c>
      <c r="Q909">
        <v>2215624.75</v>
      </c>
      <c r="R909">
        <f t="shared" si="14"/>
        <v>0.26336403620965426</v>
      </c>
    </row>
    <row r="910" spans="1:18" x14ac:dyDescent="0.25">
      <c r="A910" t="s">
        <v>1720</v>
      </c>
      <c r="B910" t="s">
        <v>49</v>
      </c>
      <c r="C910" t="s">
        <v>134</v>
      </c>
      <c r="D910" t="s">
        <v>135</v>
      </c>
      <c r="E910" t="s">
        <v>121</v>
      </c>
      <c r="F910" t="s">
        <v>56</v>
      </c>
      <c r="G910" s="1">
        <v>46075</v>
      </c>
      <c r="H910" s="1">
        <v>46102</v>
      </c>
      <c r="I910">
        <f>YEAR((vw_maritime_trade_analysis[[#This Row],[Departure_Date]]))</f>
        <v>2026</v>
      </c>
      <c r="J910" t="str">
        <f>"Q"&amp;ROUNDUP(MONTH(vw_maritime_trade_analysis[[#This Row],[Departure_Date]])/3,0)</f>
        <v>Q1</v>
      </c>
      <c r="K910" t="str">
        <f>TEXT(vw_maritime_trade_analysis[[#This Row],[Departure_Date]],"mmmm")</f>
        <v>February</v>
      </c>
      <c r="L910">
        <v>8513405</v>
      </c>
      <c r="M910">
        <v>467203.34375</v>
      </c>
      <c r="N910">
        <v>235981.875</v>
      </c>
      <c r="O910">
        <v>10386.349609375</v>
      </c>
      <c r="P910">
        <v>0</v>
      </c>
      <c r="Q910">
        <v>976567.9375</v>
      </c>
      <c r="R910">
        <f t="shared" si="14"/>
        <v>0.11470944205050741</v>
      </c>
    </row>
    <row r="911" spans="1:18" x14ac:dyDescent="0.25">
      <c r="A911" t="s">
        <v>1721</v>
      </c>
      <c r="B911" t="s">
        <v>65</v>
      </c>
      <c r="C911" t="s">
        <v>50</v>
      </c>
      <c r="D911" t="s">
        <v>223</v>
      </c>
      <c r="E911" t="s">
        <v>56</v>
      </c>
      <c r="F911" t="s">
        <v>55</v>
      </c>
      <c r="G911" s="1">
        <v>44563</v>
      </c>
      <c r="H911" s="1">
        <v>44572</v>
      </c>
      <c r="I911">
        <f>YEAR((vw_maritime_trade_analysis[[#This Row],[Departure_Date]]))</f>
        <v>2022</v>
      </c>
      <c r="J911" t="str">
        <f>"Q"&amp;ROUNDUP(MONTH(vw_maritime_trade_analysis[[#This Row],[Departure_Date]])/3,0)</f>
        <v>Q1</v>
      </c>
      <c r="K911" t="str">
        <f>TEXT(vw_maritime_trade_analysis[[#This Row],[Departure_Date]],"mmmm")</f>
        <v>January</v>
      </c>
      <c r="L911">
        <v>27964830</v>
      </c>
      <c r="M911">
        <v>166009.4375</v>
      </c>
      <c r="N911">
        <v>15310.169921875</v>
      </c>
      <c r="O911">
        <v>66835.9375</v>
      </c>
      <c r="P911">
        <v>19577.380859375</v>
      </c>
      <c r="Q911">
        <v>723951.6875</v>
      </c>
      <c r="R911">
        <f t="shared" si="14"/>
        <v>2.5887934505591487E-2</v>
      </c>
    </row>
    <row r="912" spans="1:18" x14ac:dyDescent="0.25">
      <c r="A912" t="s">
        <v>1722</v>
      </c>
      <c r="B912" t="s">
        <v>65</v>
      </c>
      <c r="C912" t="s">
        <v>50</v>
      </c>
      <c r="D912" t="s">
        <v>51</v>
      </c>
      <c r="E912" t="s">
        <v>184</v>
      </c>
      <c r="F912" t="s">
        <v>164</v>
      </c>
      <c r="G912" s="1">
        <v>44372</v>
      </c>
      <c r="H912" s="1">
        <v>44384</v>
      </c>
      <c r="I912">
        <f>YEAR((vw_maritime_trade_analysis[[#This Row],[Departure_Date]]))</f>
        <v>2021</v>
      </c>
      <c r="J912" t="str">
        <f>"Q"&amp;ROUNDUP(MONTH(vw_maritime_trade_analysis[[#This Row],[Departure_Date]])/3,0)</f>
        <v>Q2</v>
      </c>
      <c r="K912" t="str">
        <f>TEXT(vw_maritime_trade_analysis[[#This Row],[Departure_Date]],"mmmm")</f>
        <v>June</v>
      </c>
      <c r="L912">
        <v>9241740</v>
      </c>
      <c r="M912">
        <v>384603.6875</v>
      </c>
      <c r="N912">
        <v>113168.0078125</v>
      </c>
      <c r="O912">
        <v>26431.380859375</v>
      </c>
      <c r="P912">
        <v>0</v>
      </c>
      <c r="Q912">
        <v>2647804.5</v>
      </c>
      <c r="R912">
        <f t="shared" si="14"/>
        <v>0.28650497633562511</v>
      </c>
    </row>
    <row r="913" spans="1:18" x14ac:dyDescent="0.25">
      <c r="A913" t="s">
        <v>1723</v>
      </c>
      <c r="B913" t="s">
        <v>49</v>
      </c>
      <c r="C913" t="s">
        <v>239</v>
      </c>
      <c r="D913" t="s">
        <v>240</v>
      </c>
      <c r="E913" t="s">
        <v>146</v>
      </c>
      <c r="F913" t="s">
        <v>92</v>
      </c>
      <c r="G913" s="1">
        <v>45718</v>
      </c>
      <c r="H913" s="1">
        <v>45741</v>
      </c>
      <c r="I913">
        <f>YEAR((vw_maritime_trade_analysis[[#This Row],[Departure_Date]]))</f>
        <v>2025</v>
      </c>
      <c r="J913" t="str">
        <f>"Q"&amp;ROUNDUP(MONTH(vw_maritime_trade_analysis[[#This Row],[Departure_Date]])/3,0)</f>
        <v>Q1</v>
      </c>
      <c r="K913" t="str">
        <f>TEXT(vw_maritime_trade_analysis[[#This Row],[Departure_Date]],"mmmm")</f>
        <v>March</v>
      </c>
      <c r="L913">
        <v>13297184</v>
      </c>
      <c r="M913">
        <v>286995.0625</v>
      </c>
      <c r="N913">
        <v>61092.75</v>
      </c>
      <c r="O913">
        <v>17951.19921875</v>
      </c>
      <c r="P913">
        <v>26838.1796875</v>
      </c>
      <c r="Q913">
        <v>1302512.75</v>
      </c>
      <c r="R913">
        <f t="shared" si="14"/>
        <v>9.7954029214005006E-2</v>
      </c>
    </row>
    <row r="914" spans="1:18" x14ac:dyDescent="0.25">
      <c r="A914" t="s">
        <v>1724</v>
      </c>
      <c r="B914" t="s">
        <v>65</v>
      </c>
      <c r="C914" t="s">
        <v>112</v>
      </c>
      <c r="D914" t="s">
        <v>199</v>
      </c>
      <c r="E914" t="s">
        <v>56</v>
      </c>
      <c r="F914" t="s">
        <v>150</v>
      </c>
      <c r="G914" s="1">
        <v>45891</v>
      </c>
      <c r="H914" s="1">
        <v>45913</v>
      </c>
      <c r="I914">
        <f>YEAR((vw_maritime_trade_analysis[[#This Row],[Departure_Date]]))</f>
        <v>2025</v>
      </c>
      <c r="J914" t="str">
        <f>"Q"&amp;ROUNDUP(MONTH(vw_maritime_trade_analysis[[#This Row],[Departure_Date]])/3,0)</f>
        <v>Q3</v>
      </c>
      <c r="K914" t="str">
        <f>TEXT(vw_maritime_trade_analysis[[#This Row],[Departure_Date]],"mmmm")</f>
        <v>August</v>
      </c>
      <c r="L914">
        <v>26918764</v>
      </c>
      <c r="M914">
        <v>243978.546875</v>
      </c>
      <c r="N914">
        <v>44162.76953125</v>
      </c>
      <c r="O914">
        <v>88562.7265625</v>
      </c>
      <c r="P914">
        <v>0</v>
      </c>
      <c r="Q914">
        <v>774167.875</v>
      </c>
      <c r="R914">
        <f t="shared" si="14"/>
        <v>2.8759413879478269E-2</v>
      </c>
    </row>
    <row r="915" spans="1:18" x14ac:dyDescent="0.25">
      <c r="A915" t="s">
        <v>1726</v>
      </c>
      <c r="B915" t="s">
        <v>49</v>
      </c>
      <c r="C915" t="s">
        <v>78</v>
      </c>
      <c r="D915" t="s">
        <v>211</v>
      </c>
      <c r="E915" t="s">
        <v>121</v>
      </c>
      <c r="F915" t="s">
        <v>56</v>
      </c>
      <c r="G915" s="1">
        <v>43896</v>
      </c>
      <c r="H915" s="1">
        <v>43909</v>
      </c>
      <c r="I915">
        <f>YEAR((vw_maritime_trade_analysis[[#This Row],[Departure_Date]]))</f>
        <v>2020</v>
      </c>
      <c r="J915" t="str">
        <f>"Q"&amp;ROUNDUP(MONTH(vw_maritime_trade_analysis[[#This Row],[Departure_Date]])/3,0)</f>
        <v>Q1</v>
      </c>
      <c r="K915" t="str">
        <f>TEXT(vw_maritime_trade_analysis[[#This Row],[Departure_Date]],"mmmm")</f>
        <v>March</v>
      </c>
      <c r="L915">
        <v>25636296</v>
      </c>
      <c r="M915">
        <v>88396.453125</v>
      </c>
      <c r="N915">
        <v>224082.71875</v>
      </c>
      <c r="O915">
        <v>19996.310546875</v>
      </c>
      <c r="P915">
        <v>0</v>
      </c>
      <c r="Q915">
        <v>1440223.25</v>
      </c>
      <c r="R915">
        <f t="shared" si="14"/>
        <v>5.6179069316409827E-2</v>
      </c>
    </row>
    <row r="916" spans="1:18" x14ac:dyDescent="0.25">
      <c r="A916" t="s">
        <v>1727</v>
      </c>
      <c r="B916" t="s">
        <v>65</v>
      </c>
      <c r="C916" t="s">
        <v>66</v>
      </c>
      <c r="D916" t="s">
        <v>67</v>
      </c>
      <c r="E916" t="s">
        <v>100</v>
      </c>
      <c r="F916" t="s">
        <v>204</v>
      </c>
      <c r="G916" s="1">
        <v>45736</v>
      </c>
      <c r="H916" s="1">
        <v>45759</v>
      </c>
      <c r="I916">
        <f>YEAR((vw_maritime_trade_analysis[[#This Row],[Departure_Date]]))</f>
        <v>2025</v>
      </c>
      <c r="J916" t="str">
        <f>"Q"&amp;ROUNDUP(MONTH(vw_maritime_trade_analysis[[#This Row],[Departure_Date]])/3,0)</f>
        <v>Q1</v>
      </c>
      <c r="K916" t="str">
        <f>TEXT(vw_maritime_trade_analysis[[#This Row],[Departure_Date]],"mmmm")</f>
        <v>March</v>
      </c>
      <c r="L916">
        <v>13109471</v>
      </c>
      <c r="M916">
        <v>456975.96875</v>
      </c>
      <c r="N916">
        <v>47246.05078125</v>
      </c>
      <c r="O916">
        <v>27923.169921875</v>
      </c>
      <c r="P916">
        <v>44761.55859375</v>
      </c>
      <c r="Q916">
        <v>1670041.75</v>
      </c>
      <c r="R916">
        <f t="shared" si="14"/>
        <v>0.12739200155368588</v>
      </c>
    </row>
    <row r="917" spans="1:18" x14ac:dyDescent="0.25">
      <c r="A917" t="s">
        <v>1728</v>
      </c>
      <c r="B917" t="s">
        <v>65</v>
      </c>
      <c r="C917" t="s">
        <v>66</v>
      </c>
      <c r="D917" t="s">
        <v>67</v>
      </c>
      <c r="E917" t="s">
        <v>82</v>
      </c>
      <c r="F917" t="s">
        <v>150</v>
      </c>
      <c r="G917" s="1">
        <v>45035</v>
      </c>
      <c r="H917" s="1">
        <v>45058</v>
      </c>
      <c r="I917">
        <f>YEAR((vw_maritime_trade_analysis[[#This Row],[Departure_Date]]))</f>
        <v>2023</v>
      </c>
      <c r="J917" t="str">
        <f>"Q"&amp;ROUNDUP(MONTH(vw_maritime_trade_analysis[[#This Row],[Departure_Date]])/3,0)</f>
        <v>Q2</v>
      </c>
      <c r="K917" t="str">
        <f>TEXT(vw_maritime_trade_analysis[[#This Row],[Departure_Date]],"mmmm")</f>
        <v>April</v>
      </c>
      <c r="L917">
        <v>17148428</v>
      </c>
      <c r="M917">
        <v>241872.1875</v>
      </c>
      <c r="N917">
        <v>135550.03125</v>
      </c>
      <c r="O917">
        <v>56761.30078125</v>
      </c>
      <c r="P917">
        <v>0</v>
      </c>
      <c r="Q917">
        <v>2316869</v>
      </c>
      <c r="R917">
        <f t="shared" si="14"/>
        <v>0.13510678646462521</v>
      </c>
    </row>
    <row r="918" spans="1:18" x14ac:dyDescent="0.25">
      <c r="A918" t="s">
        <v>1729</v>
      </c>
      <c r="B918" t="s">
        <v>49</v>
      </c>
      <c r="C918" t="s">
        <v>66</v>
      </c>
      <c r="D918" t="s">
        <v>245</v>
      </c>
      <c r="E918" t="s">
        <v>127</v>
      </c>
      <c r="F918" t="s">
        <v>184</v>
      </c>
      <c r="G918" s="1">
        <v>45917</v>
      </c>
      <c r="H918" s="1">
        <v>45930</v>
      </c>
      <c r="I918">
        <f>YEAR((vw_maritime_trade_analysis[[#This Row],[Departure_Date]]))</f>
        <v>2025</v>
      </c>
      <c r="J918" t="str">
        <f>"Q"&amp;ROUNDUP(MONTH(vw_maritime_trade_analysis[[#This Row],[Departure_Date]])/3,0)</f>
        <v>Q3</v>
      </c>
      <c r="K918" t="str">
        <f>TEXT(vw_maritime_trade_analysis[[#This Row],[Departure_Date]],"mmmm")</f>
        <v>September</v>
      </c>
      <c r="L918">
        <v>2940158.25</v>
      </c>
      <c r="M918">
        <v>225288.5</v>
      </c>
      <c r="N918">
        <v>31837.890625</v>
      </c>
      <c r="O918">
        <v>10261.150390625</v>
      </c>
      <c r="Q918">
        <v>371752.84375</v>
      </c>
      <c r="R918">
        <f t="shared" si="14"/>
        <v>0.12643973968067876</v>
      </c>
    </row>
    <row r="919" spans="1:18" x14ac:dyDescent="0.25">
      <c r="A919" t="s">
        <v>1731</v>
      </c>
      <c r="B919" t="s">
        <v>65</v>
      </c>
      <c r="C919" t="s">
        <v>134</v>
      </c>
      <c r="D919" t="s">
        <v>135</v>
      </c>
      <c r="E919" t="s">
        <v>128</v>
      </c>
      <c r="F919" t="s">
        <v>83</v>
      </c>
      <c r="G919" s="1">
        <v>45827</v>
      </c>
      <c r="H919" s="1">
        <v>45852</v>
      </c>
      <c r="I919">
        <f>YEAR((vw_maritime_trade_analysis[[#This Row],[Departure_Date]]))</f>
        <v>2025</v>
      </c>
      <c r="J919" t="str">
        <f>"Q"&amp;ROUNDUP(MONTH(vw_maritime_trade_analysis[[#This Row],[Departure_Date]])/3,0)</f>
        <v>Q2</v>
      </c>
      <c r="K919" t="str">
        <f>TEXT(vw_maritime_trade_analysis[[#This Row],[Departure_Date]],"mmmm")</f>
        <v>June</v>
      </c>
      <c r="L919">
        <v>2569957.5</v>
      </c>
      <c r="M919">
        <v>490366.28125</v>
      </c>
      <c r="N919">
        <v>93125.2109375</v>
      </c>
      <c r="O919">
        <v>5165.60986328125</v>
      </c>
      <c r="P919">
        <v>50329.12109375</v>
      </c>
      <c r="Q919">
        <v>821254.8125</v>
      </c>
      <c r="R919">
        <f t="shared" si="14"/>
        <v>0.31955968629831427</v>
      </c>
    </row>
    <row r="920" spans="1:18" x14ac:dyDescent="0.25">
      <c r="A920" t="s">
        <v>1732</v>
      </c>
      <c r="B920" t="s">
        <v>49</v>
      </c>
      <c r="C920" t="s">
        <v>50</v>
      </c>
      <c r="D920" t="s">
        <v>51</v>
      </c>
      <c r="E920" t="s">
        <v>230</v>
      </c>
      <c r="F920" t="s">
        <v>92</v>
      </c>
      <c r="G920" s="1">
        <v>44635</v>
      </c>
      <c r="H920" s="1">
        <v>44642</v>
      </c>
      <c r="I920">
        <f>YEAR((vw_maritime_trade_analysis[[#This Row],[Departure_Date]]))</f>
        <v>2022</v>
      </c>
      <c r="J920" t="str">
        <f>"Q"&amp;ROUNDUP(MONTH(vw_maritime_trade_analysis[[#This Row],[Departure_Date]])/3,0)</f>
        <v>Q1</v>
      </c>
      <c r="K920" t="str">
        <f>TEXT(vw_maritime_trade_analysis[[#This Row],[Departure_Date]],"mmmm")</f>
        <v>March</v>
      </c>
      <c r="L920">
        <v>14869202</v>
      </c>
      <c r="M920">
        <v>150208.046875</v>
      </c>
      <c r="N920">
        <v>111660.828125</v>
      </c>
      <c r="O920">
        <v>40444.23046875</v>
      </c>
      <c r="P920">
        <v>0</v>
      </c>
      <c r="Q920">
        <v>6318128.5</v>
      </c>
      <c r="R920">
        <f t="shared" si="14"/>
        <v>0.4249137579810941</v>
      </c>
    </row>
    <row r="921" spans="1:18" x14ac:dyDescent="0.25">
      <c r="A921" t="s">
        <v>1733</v>
      </c>
      <c r="B921" t="s">
        <v>65</v>
      </c>
      <c r="C921" t="s">
        <v>50</v>
      </c>
      <c r="D921" t="s">
        <v>145</v>
      </c>
      <c r="E921" t="s">
        <v>56</v>
      </c>
      <c r="F921" t="s">
        <v>150</v>
      </c>
      <c r="G921" s="1">
        <v>43833</v>
      </c>
      <c r="H921" s="1">
        <v>43840</v>
      </c>
      <c r="I921">
        <f>YEAR((vw_maritime_trade_analysis[[#This Row],[Departure_Date]]))</f>
        <v>2020</v>
      </c>
      <c r="J921" t="str">
        <f>"Q"&amp;ROUNDUP(MONTH(vw_maritime_trade_analysis[[#This Row],[Departure_Date]])/3,0)</f>
        <v>Q1</v>
      </c>
      <c r="K921" t="str">
        <f>TEXT(vw_maritime_trade_analysis[[#This Row],[Departure_Date]],"mmmm")</f>
        <v>January</v>
      </c>
      <c r="L921">
        <v>58333404</v>
      </c>
      <c r="M921">
        <v>57353.3984375</v>
      </c>
      <c r="N921">
        <v>195720.453125</v>
      </c>
      <c r="O921">
        <v>161583.53125</v>
      </c>
      <c r="P921">
        <v>10411.76953125</v>
      </c>
      <c r="Q921">
        <v>4171039.25</v>
      </c>
      <c r="R921">
        <f t="shared" si="14"/>
        <v>7.1503443378685735E-2</v>
      </c>
    </row>
    <row r="922" spans="1:18" x14ac:dyDescent="0.25">
      <c r="A922" t="s">
        <v>1734</v>
      </c>
      <c r="B922" t="s">
        <v>65</v>
      </c>
      <c r="C922" t="s">
        <v>50</v>
      </c>
      <c r="D922" t="s">
        <v>120</v>
      </c>
      <c r="E922" t="s">
        <v>82</v>
      </c>
      <c r="F922" t="s">
        <v>93</v>
      </c>
      <c r="G922" s="1">
        <v>45234</v>
      </c>
      <c r="H922" s="1">
        <v>45250</v>
      </c>
      <c r="I922">
        <f>YEAR((vw_maritime_trade_analysis[[#This Row],[Departure_Date]]))</f>
        <v>2023</v>
      </c>
      <c r="J922" t="str">
        <f>"Q"&amp;ROUNDUP(MONTH(vw_maritime_trade_analysis[[#This Row],[Departure_Date]])/3,0)</f>
        <v>Q4</v>
      </c>
      <c r="K922" t="str">
        <f>TEXT(vw_maritime_trade_analysis[[#This Row],[Departure_Date]],"mmmm")</f>
        <v>November</v>
      </c>
      <c r="L922">
        <v>38034732</v>
      </c>
      <c r="M922">
        <v>434370.5625</v>
      </c>
      <c r="N922">
        <v>147226.6875</v>
      </c>
      <c r="O922">
        <v>72646.34375</v>
      </c>
      <c r="P922">
        <v>0</v>
      </c>
      <c r="Q922">
        <v>1683621.625</v>
      </c>
      <c r="R922">
        <f t="shared" si="14"/>
        <v>4.4265373685293749E-2</v>
      </c>
    </row>
    <row r="923" spans="1:18" x14ac:dyDescent="0.25">
      <c r="A923" t="s">
        <v>1736</v>
      </c>
      <c r="B923" t="s">
        <v>49</v>
      </c>
      <c r="C923" t="s">
        <v>50</v>
      </c>
      <c r="D923" t="s">
        <v>51</v>
      </c>
      <c r="E923" t="s">
        <v>146</v>
      </c>
      <c r="F923" t="s">
        <v>70</v>
      </c>
      <c r="G923" s="1">
        <v>43922</v>
      </c>
      <c r="H923" s="1">
        <v>43940</v>
      </c>
      <c r="I923">
        <f>YEAR((vw_maritime_trade_analysis[[#This Row],[Departure_Date]]))</f>
        <v>2020</v>
      </c>
      <c r="J923" t="str">
        <f>"Q"&amp;ROUNDUP(MONTH(vw_maritime_trade_analysis[[#This Row],[Departure_Date]])/3,0)</f>
        <v>Q2</v>
      </c>
      <c r="K923" t="str">
        <f>TEXT(vw_maritime_trade_analysis[[#This Row],[Departure_Date]],"mmmm")</f>
        <v>April</v>
      </c>
      <c r="L923">
        <v>21611786</v>
      </c>
      <c r="M923">
        <v>535603.625</v>
      </c>
      <c r="N923">
        <v>210534.59375</v>
      </c>
      <c r="O923">
        <v>42359.1015625</v>
      </c>
      <c r="P923">
        <v>0</v>
      </c>
      <c r="Q923">
        <v>4167739</v>
      </c>
      <c r="R923">
        <f t="shared" si="14"/>
        <v>0.19284565375577936</v>
      </c>
    </row>
    <row r="924" spans="1:18" x14ac:dyDescent="0.25">
      <c r="A924" t="s">
        <v>1737</v>
      </c>
      <c r="B924" t="s">
        <v>49</v>
      </c>
      <c r="C924" t="s">
        <v>50</v>
      </c>
      <c r="D924" t="s">
        <v>51</v>
      </c>
      <c r="E924" t="s">
        <v>140</v>
      </c>
      <c r="F924" t="s">
        <v>184</v>
      </c>
      <c r="G924" s="1">
        <v>45732</v>
      </c>
      <c r="H924" s="1">
        <v>45741</v>
      </c>
      <c r="I924">
        <f>YEAR((vw_maritime_trade_analysis[[#This Row],[Departure_Date]]))</f>
        <v>2025</v>
      </c>
      <c r="J924" t="str">
        <f>"Q"&amp;ROUNDUP(MONTH(vw_maritime_trade_analysis[[#This Row],[Departure_Date]])/3,0)</f>
        <v>Q1</v>
      </c>
      <c r="K924" t="str">
        <f>TEXT(vw_maritime_trade_analysis[[#This Row],[Departure_Date]],"mmmm")</f>
        <v>March</v>
      </c>
      <c r="L924">
        <v>5026208.5</v>
      </c>
      <c r="M924">
        <v>145299.40625</v>
      </c>
      <c r="N924">
        <v>105210.609375</v>
      </c>
      <c r="O924">
        <v>11308.9697265625</v>
      </c>
      <c r="P924">
        <v>40321.87890625</v>
      </c>
      <c r="Q924">
        <v>2351984.25</v>
      </c>
      <c r="R924">
        <f t="shared" si="14"/>
        <v>0.46794402778953559</v>
      </c>
    </row>
    <row r="925" spans="1:18" x14ac:dyDescent="0.25">
      <c r="A925" t="s">
        <v>1739</v>
      </c>
      <c r="B925" t="s">
        <v>65</v>
      </c>
      <c r="C925" t="s">
        <v>50</v>
      </c>
      <c r="D925" t="s">
        <v>183</v>
      </c>
      <c r="E925" t="s">
        <v>82</v>
      </c>
      <c r="F925" t="s">
        <v>71</v>
      </c>
      <c r="G925" s="1">
        <v>44461</v>
      </c>
      <c r="H925" s="1">
        <v>44479</v>
      </c>
      <c r="I925">
        <f>YEAR((vw_maritime_trade_analysis[[#This Row],[Departure_Date]]))</f>
        <v>2021</v>
      </c>
      <c r="J925" t="str">
        <f>"Q"&amp;ROUNDUP(MONTH(vw_maritime_trade_analysis[[#This Row],[Departure_Date]])/3,0)</f>
        <v>Q3</v>
      </c>
      <c r="K925" t="str">
        <f>TEXT(vw_maritime_trade_analysis[[#This Row],[Departure_Date]],"mmmm")</f>
        <v>September</v>
      </c>
      <c r="L925">
        <v>89585328</v>
      </c>
      <c r="M925">
        <v>149956.171875</v>
      </c>
      <c r="N925">
        <v>224222.65625</v>
      </c>
      <c r="O925">
        <v>49271.9296875</v>
      </c>
      <c r="P925">
        <v>8295.08984375</v>
      </c>
      <c r="Q925">
        <v>3258545.75</v>
      </c>
      <c r="R925">
        <f t="shared" si="14"/>
        <v>3.6373654288568327E-2</v>
      </c>
    </row>
    <row r="926" spans="1:18" x14ac:dyDescent="0.25">
      <c r="A926" t="s">
        <v>1740</v>
      </c>
      <c r="B926" t="s">
        <v>49</v>
      </c>
      <c r="C926" t="s">
        <v>78</v>
      </c>
      <c r="D926" t="s">
        <v>158</v>
      </c>
      <c r="E926" t="s">
        <v>174</v>
      </c>
      <c r="F926" t="s">
        <v>184</v>
      </c>
      <c r="G926" s="1">
        <v>44827</v>
      </c>
      <c r="H926" s="1">
        <v>44853</v>
      </c>
      <c r="I926">
        <f>YEAR((vw_maritime_trade_analysis[[#This Row],[Departure_Date]]))</f>
        <v>2022</v>
      </c>
      <c r="J926" t="str">
        <f>"Q"&amp;ROUNDUP(MONTH(vw_maritime_trade_analysis[[#This Row],[Departure_Date]])/3,0)</f>
        <v>Q3</v>
      </c>
      <c r="K926" t="str">
        <f>TEXT(vw_maritime_trade_analysis[[#This Row],[Departure_Date]],"mmmm")</f>
        <v>September</v>
      </c>
      <c r="L926">
        <v>5544497.5</v>
      </c>
      <c r="M926">
        <v>442416.65625</v>
      </c>
      <c r="N926">
        <v>48066.33984375</v>
      </c>
      <c r="O926">
        <v>9314.759765625</v>
      </c>
      <c r="P926">
        <v>11382.990234375</v>
      </c>
      <c r="Q926">
        <v>1103303.25</v>
      </c>
      <c r="R926">
        <f t="shared" si="14"/>
        <v>0.19899066597108214</v>
      </c>
    </row>
    <row r="927" spans="1:18" x14ac:dyDescent="0.25">
      <c r="A927" t="s">
        <v>1741</v>
      </c>
      <c r="B927" t="s">
        <v>49</v>
      </c>
      <c r="C927" t="s">
        <v>78</v>
      </c>
      <c r="D927" t="s">
        <v>158</v>
      </c>
      <c r="E927" t="s">
        <v>71</v>
      </c>
      <c r="F927" t="s">
        <v>82</v>
      </c>
      <c r="G927" s="1">
        <v>44453</v>
      </c>
      <c r="H927" s="1">
        <v>44461</v>
      </c>
      <c r="I927">
        <f>YEAR((vw_maritime_trade_analysis[[#This Row],[Departure_Date]]))</f>
        <v>2021</v>
      </c>
      <c r="J927" t="str">
        <f>"Q"&amp;ROUNDUP(MONTH(vw_maritime_trade_analysis[[#This Row],[Departure_Date]])/3,0)</f>
        <v>Q3</v>
      </c>
      <c r="K927" t="str">
        <f>TEXT(vw_maritime_trade_analysis[[#This Row],[Departure_Date]],"mmmm")</f>
        <v>September</v>
      </c>
      <c r="L927">
        <v>6781684.5</v>
      </c>
      <c r="M927">
        <v>124532.8984375</v>
      </c>
      <c r="N927">
        <v>46781.359375</v>
      </c>
      <c r="O927">
        <v>15462.240234375</v>
      </c>
      <c r="P927">
        <v>0</v>
      </c>
      <c r="Q927">
        <v>535829.9375</v>
      </c>
      <c r="R927">
        <f t="shared" si="14"/>
        <v>7.9011333762282809E-2</v>
      </c>
    </row>
    <row r="928" spans="1:18" x14ac:dyDescent="0.25">
      <c r="A928" t="s">
        <v>1743</v>
      </c>
      <c r="B928" t="s">
        <v>65</v>
      </c>
      <c r="C928" t="s">
        <v>50</v>
      </c>
      <c r="D928" t="s">
        <v>51</v>
      </c>
      <c r="E928" t="s">
        <v>226</v>
      </c>
      <c r="F928" t="s">
        <v>150</v>
      </c>
      <c r="G928" s="1">
        <v>44240</v>
      </c>
      <c r="H928" s="1">
        <v>44246</v>
      </c>
      <c r="I928">
        <f>YEAR((vw_maritime_trade_analysis[[#This Row],[Departure_Date]]))</f>
        <v>2021</v>
      </c>
      <c r="J928" t="str">
        <f>"Q"&amp;ROUNDUP(MONTH(vw_maritime_trade_analysis[[#This Row],[Departure_Date]])/3,0)</f>
        <v>Q1</v>
      </c>
      <c r="K928" t="str">
        <f>TEXT(vw_maritime_trade_analysis[[#This Row],[Departure_Date]],"mmmm")</f>
        <v>February</v>
      </c>
      <c r="L928">
        <v>7341452.5</v>
      </c>
      <c r="M928">
        <v>40173.640625</v>
      </c>
      <c r="N928">
        <v>58805.26953125</v>
      </c>
      <c r="O928">
        <v>20042.169921875</v>
      </c>
      <c r="P928">
        <v>66855.078125</v>
      </c>
      <c r="Q928">
        <v>1059357.75</v>
      </c>
      <c r="R928">
        <f t="shared" si="14"/>
        <v>0.14429811403124926</v>
      </c>
    </row>
    <row r="929" spans="1:18" x14ac:dyDescent="0.25">
      <c r="A929" t="s">
        <v>1745</v>
      </c>
      <c r="B929" t="s">
        <v>65</v>
      </c>
      <c r="C929" t="s">
        <v>112</v>
      </c>
      <c r="D929" t="s">
        <v>340</v>
      </c>
      <c r="E929" t="s">
        <v>70</v>
      </c>
      <c r="F929" t="s">
        <v>174</v>
      </c>
      <c r="G929" s="1">
        <v>44097</v>
      </c>
      <c r="H929" s="1">
        <v>44118</v>
      </c>
      <c r="I929">
        <f>YEAR((vw_maritime_trade_analysis[[#This Row],[Departure_Date]]))</f>
        <v>2020</v>
      </c>
      <c r="J929" t="str">
        <f>"Q"&amp;ROUNDUP(MONTH(vw_maritime_trade_analysis[[#This Row],[Departure_Date]])/3,0)</f>
        <v>Q3</v>
      </c>
      <c r="K929" t="str">
        <f>TEXT(vw_maritime_trade_analysis[[#This Row],[Departure_Date]],"mmmm")</f>
        <v>September</v>
      </c>
      <c r="L929">
        <v>14091902</v>
      </c>
      <c r="M929">
        <v>504334.125</v>
      </c>
      <c r="N929">
        <v>155286.53125</v>
      </c>
      <c r="O929">
        <v>34102.3984375</v>
      </c>
      <c r="P929">
        <v>18691.41015625</v>
      </c>
      <c r="Q929">
        <v>1147689</v>
      </c>
      <c r="R929">
        <f t="shared" si="14"/>
        <v>8.144315792147859E-2</v>
      </c>
    </row>
    <row r="930" spans="1:18" x14ac:dyDescent="0.25">
      <c r="A930" t="s">
        <v>1747</v>
      </c>
      <c r="B930" t="s">
        <v>65</v>
      </c>
      <c r="C930" t="s">
        <v>50</v>
      </c>
      <c r="D930" t="s">
        <v>145</v>
      </c>
      <c r="E930" t="s">
        <v>70</v>
      </c>
      <c r="F930" t="s">
        <v>159</v>
      </c>
      <c r="G930" s="1">
        <v>45915</v>
      </c>
      <c r="H930" s="1">
        <v>45929</v>
      </c>
      <c r="I930">
        <f>YEAR((vw_maritime_trade_analysis[[#This Row],[Departure_Date]]))</f>
        <v>2025</v>
      </c>
      <c r="J930" t="str">
        <f>"Q"&amp;ROUNDUP(MONTH(vw_maritime_trade_analysis[[#This Row],[Departure_Date]])/3,0)</f>
        <v>Q3</v>
      </c>
      <c r="K930" t="str">
        <f>TEXT(vw_maritime_trade_analysis[[#This Row],[Departure_Date]],"mmmm")</f>
        <v>September</v>
      </c>
      <c r="L930">
        <v>85121048</v>
      </c>
      <c r="M930">
        <v>461685.28125</v>
      </c>
      <c r="N930">
        <v>196121.21875</v>
      </c>
      <c r="O930">
        <v>297923.65625</v>
      </c>
      <c r="P930">
        <v>0</v>
      </c>
      <c r="Q930">
        <v>5089347.5</v>
      </c>
      <c r="R930">
        <f t="shared" si="14"/>
        <v>5.978953055183249E-2</v>
      </c>
    </row>
    <row r="931" spans="1:18" x14ac:dyDescent="0.25">
      <c r="A931" t="s">
        <v>1749</v>
      </c>
      <c r="B931" t="s">
        <v>49</v>
      </c>
      <c r="C931" t="s">
        <v>134</v>
      </c>
      <c r="D931" t="s">
        <v>135</v>
      </c>
      <c r="E931" t="s">
        <v>108</v>
      </c>
      <c r="F931" t="s">
        <v>226</v>
      </c>
      <c r="G931" s="1">
        <v>45669</v>
      </c>
      <c r="H931" s="1">
        <v>45685</v>
      </c>
      <c r="I931">
        <f>YEAR((vw_maritime_trade_analysis[[#This Row],[Departure_Date]]))</f>
        <v>2025</v>
      </c>
      <c r="J931" t="str">
        <f>"Q"&amp;ROUNDUP(MONTH(vw_maritime_trade_analysis[[#This Row],[Departure_Date]])/3,0)</f>
        <v>Q1</v>
      </c>
      <c r="K931" t="str">
        <f>TEXT(vw_maritime_trade_analysis[[#This Row],[Departure_Date]],"mmmm")</f>
        <v>January</v>
      </c>
      <c r="L931">
        <v>3706044</v>
      </c>
      <c r="M931">
        <v>288744.9375</v>
      </c>
      <c r="N931">
        <v>64577.78125</v>
      </c>
      <c r="O931">
        <v>6745</v>
      </c>
      <c r="P931">
        <v>0</v>
      </c>
      <c r="Q931">
        <v>482683.3125</v>
      </c>
      <c r="R931">
        <f t="shared" si="14"/>
        <v>0.13024219693560032</v>
      </c>
    </row>
    <row r="932" spans="1:18" x14ac:dyDescent="0.25">
      <c r="A932" t="s">
        <v>1751</v>
      </c>
      <c r="B932" t="s">
        <v>49</v>
      </c>
      <c r="C932" t="s">
        <v>66</v>
      </c>
      <c r="D932" t="s">
        <v>245</v>
      </c>
      <c r="E932" t="s">
        <v>174</v>
      </c>
      <c r="F932" t="s">
        <v>92</v>
      </c>
      <c r="G932" s="1">
        <v>43969</v>
      </c>
      <c r="H932" s="1">
        <v>43992</v>
      </c>
      <c r="I932">
        <f>YEAR((vw_maritime_trade_analysis[[#This Row],[Departure_Date]]))</f>
        <v>2020</v>
      </c>
      <c r="J932" t="str">
        <f>"Q"&amp;ROUNDUP(MONTH(vw_maritime_trade_analysis[[#This Row],[Departure_Date]])/3,0)</f>
        <v>Q2</v>
      </c>
      <c r="K932" t="str">
        <f>TEXT(vw_maritime_trade_analysis[[#This Row],[Departure_Date]],"mmmm")</f>
        <v>May</v>
      </c>
      <c r="L932">
        <v>2015112.125</v>
      </c>
      <c r="M932">
        <v>165895.84375</v>
      </c>
      <c r="N932">
        <v>151756.765625</v>
      </c>
      <c r="O932">
        <v>2760.699951171875</v>
      </c>
      <c r="P932">
        <v>0</v>
      </c>
      <c r="Q932">
        <v>421871.78125</v>
      </c>
      <c r="R932">
        <f t="shared" si="14"/>
        <v>0.20935399872600141</v>
      </c>
    </row>
    <row r="933" spans="1:18" x14ac:dyDescent="0.25">
      <c r="A933" t="s">
        <v>1753</v>
      </c>
      <c r="B933" t="s">
        <v>49</v>
      </c>
      <c r="C933" t="s">
        <v>78</v>
      </c>
      <c r="D933" t="s">
        <v>211</v>
      </c>
      <c r="E933" t="s">
        <v>257</v>
      </c>
      <c r="F933" t="s">
        <v>56</v>
      </c>
      <c r="G933" s="1">
        <v>45560</v>
      </c>
      <c r="H933" s="1">
        <v>45588</v>
      </c>
      <c r="I933">
        <f>YEAR((vw_maritime_trade_analysis[[#This Row],[Departure_Date]]))</f>
        <v>2024</v>
      </c>
      <c r="J933" t="str">
        <f>"Q"&amp;ROUNDUP(MONTH(vw_maritime_trade_analysis[[#This Row],[Departure_Date]])/3,0)</f>
        <v>Q3</v>
      </c>
      <c r="K933" t="str">
        <f>TEXT(vw_maritime_trade_analysis[[#This Row],[Departure_Date]],"mmmm")</f>
        <v>September</v>
      </c>
      <c r="L933">
        <v>26628518</v>
      </c>
      <c r="M933">
        <v>350233.625</v>
      </c>
      <c r="N933">
        <v>173276.375</v>
      </c>
      <c r="O933">
        <v>35948.5</v>
      </c>
      <c r="P933">
        <v>23327.560546875</v>
      </c>
      <c r="Q933">
        <v>1894881.5</v>
      </c>
      <c r="R933">
        <f t="shared" si="14"/>
        <v>7.1159855760654797E-2</v>
      </c>
    </row>
    <row r="934" spans="1:18" x14ac:dyDescent="0.25">
      <c r="A934" t="s">
        <v>1754</v>
      </c>
      <c r="B934" t="s">
        <v>65</v>
      </c>
      <c r="C934" t="s">
        <v>112</v>
      </c>
      <c r="D934" t="s">
        <v>113</v>
      </c>
      <c r="E934" t="s">
        <v>128</v>
      </c>
      <c r="F934" t="s">
        <v>71</v>
      </c>
      <c r="G934" s="1">
        <v>44570</v>
      </c>
      <c r="H934" s="1">
        <v>44590</v>
      </c>
      <c r="I934">
        <f>YEAR((vw_maritime_trade_analysis[[#This Row],[Departure_Date]]))</f>
        <v>2022</v>
      </c>
      <c r="J934" t="str">
        <f>"Q"&amp;ROUNDUP(MONTH(vw_maritime_trade_analysis[[#This Row],[Departure_Date]])/3,0)</f>
        <v>Q1</v>
      </c>
      <c r="K934" t="str">
        <f>TEXT(vw_maritime_trade_analysis[[#This Row],[Departure_Date]],"mmmm")</f>
        <v>January</v>
      </c>
      <c r="L934">
        <v>6090151</v>
      </c>
      <c r="M934">
        <v>504868.625</v>
      </c>
      <c r="N934">
        <v>164671.265625</v>
      </c>
      <c r="O934">
        <v>4689.419921875</v>
      </c>
      <c r="P934">
        <v>0</v>
      </c>
      <c r="Q934">
        <v>1206433.625</v>
      </c>
      <c r="R934">
        <f t="shared" si="14"/>
        <v>0.19809584770558233</v>
      </c>
    </row>
    <row r="935" spans="1:18" x14ac:dyDescent="0.25">
      <c r="A935" t="s">
        <v>1756</v>
      </c>
      <c r="B935" t="s">
        <v>65</v>
      </c>
      <c r="C935" t="s">
        <v>50</v>
      </c>
      <c r="D935" t="s">
        <v>120</v>
      </c>
      <c r="E935" t="s">
        <v>92</v>
      </c>
      <c r="F935" t="s">
        <v>127</v>
      </c>
      <c r="G935" s="1">
        <v>45899</v>
      </c>
      <c r="H935" s="1">
        <v>45912</v>
      </c>
      <c r="I935">
        <f>YEAR((vw_maritime_trade_analysis[[#This Row],[Departure_Date]]))</f>
        <v>2025</v>
      </c>
      <c r="J935" t="str">
        <f>"Q"&amp;ROUNDUP(MONTH(vw_maritime_trade_analysis[[#This Row],[Departure_Date]])/3,0)</f>
        <v>Q3</v>
      </c>
      <c r="K935" t="str">
        <f>TEXT(vw_maritime_trade_analysis[[#This Row],[Departure_Date]],"mmmm")</f>
        <v>August</v>
      </c>
      <c r="L935">
        <v>17765044</v>
      </c>
      <c r="M935">
        <v>133056.96875</v>
      </c>
      <c r="N935">
        <v>37938.3515625</v>
      </c>
      <c r="O935">
        <v>9237.8203125</v>
      </c>
      <c r="P935">
        <v>26085.650390625</v>
      </c>
      <c r="Q935">
        <v>870800.375</v>
      </c>
      <c r="R935">
        <f t="shared" si="14"/>
        <v>4.9017631197536014E-2</v>
      </c>
    </row>
    <row r="936" spans="1:18" x14ac:dyDescent="0.25">
      <c r="A936" t="s">
        <v>1757</v>
      </c>
      <c r="B936" t="s">
        <v>49</v>
      </c>
      <c r="C936" t="s">
        <v>112</v>
      </c>
      <c r="D936" t="s">
        <v>113</v>
      </c>
      <c r="E936" t="s">
        <v>121</v>
      </c>
      <c r="F936" t="s">
        <v>226</v>
      </c>
      <c r="G936" s="1">
        <v>45193</v>
      </c>
      <c r="H936" s="1">
        <v>45200</v>
      </c>
      <c r="I936">
        <f>YEAR((vw_maritime_trade_analysis[[#This Row],[Departure_Date]]))</f>
        <v>2023</v>
      </c>
      <c r="J936" t="str">
        <f>"Q"&amp;ROUNDUP(MONTH(vw_maritime_trade_analysis[[#This Row],[Departure_Date]])/3,0)</f>
        <v>Q3</v>
      </c>
      <c r="K936" t="str">
        <f>TEXT(vw_maritime_trade_analysis[[#This Row],[Departure_Date]],"mmmm")</f>
        <v>September</v>
      </c>
      <c r="L936">
        <v>5987137.5</v>
      </c>
      <c r="M936">
        <v>153514.1875</v>
      </c>
      <c r="N936">
        <v>230580.0625</v>
      </c>
      <c r="O936">
        <v>12752.599609375</v>
      </c>
      <c r="P936">
        <v>0</v>
      </c>
      <c r="Q936">
        <v>927075.875</v>
      </c>
      <c r="R936">
        <f t="shared" si="14"/>
        <v>0.15484459393157415</v>
      </c>
    </row>
    <row r="937" spans="1:18" x14ac:dyDescent="0.25">
      <c r="A937" t="s">
        <v>1759</v>
      </c>
      <c r="B937" t="s">
        <v>49</v>
      </c>
      <c r="C937" t="s">
        <v>66</v>
      </c>
      <c r="D937" t="s">
        <v>391</v>
      </c>
      <c r="E937" t="s">
        <v>93</v>
      </c>
      <c r="F937" t="s">
        <v>128</v>
      </c>
      <c r="G937" s="1">
        <v>44871</v>
      </c>
      <c r="H937" s="1">
        <v>44890</v>
      </c>
      <c r="I937">
        <f>YEAR((vw_maritime_trade_analysis[[#This Row],[Departure_Date]]))</f>
        <v>2022</v>
      </c>
      <c r="J937" t="str">
        <f>"Q"&amp;ROUNDUP(MONTH(vw_maritime_trade_analysis[[#This Row],[Departure_Date]])/3,0)</f>
        <v>Q4</v>
      </c>
      <c r="K937" t="str">
        <f>TEXT(vw_maritime_trade_analysis[[#This Row],[Departure_Date]],"mmmm")</f>
        <v>November</v>
      </c>
      <c r="L937">
        <v>20454108</v>
      </c>
      <c r="M937">
        <v>541834.8125</v>
      </c>
      <c r="N937">
        <v>78810.3671875</v>
      </c>
      <c r="O937">
        <v>58294.2109375</v>
      </c>
      <c r="P937">
        <v>3558.429931640625</v>
      </c>
      <c r="Q937">
        <v>2834975.75</v>
      </c>
      <c r="R937">
        <f t="shared" si="14"/>
        <v>0.13860177867448437</v>
      </c>
    </row>
    <row r="938" spans="1:18" x14ac:dyDescent="0.25">
      <c r="A938" t="s">
        <v>1760</v>
      </c>
      <c r="B938" t="s">
        <v>49</v>
      </c>
      <c r="C938" t="s">
        <v>112</v>
      </c>
      <c r="D938" t="s">
        <v>113</v>
      </c>
      <c r="E938" t="s">
        <v>150</v>
      </c>
      <c r="F938" t="s">
        <v>82</v>
      </c>
      <c r="G938" s="1">
        <v>45085</v>
      </c>
      <c r="H938" s="1">
        <v>45111</v>
      </c>
      <c r="I938">
        <f>YEAR((vw_maritime_trade_analysis[[#This Row],[Departure_Date]]))</f>
        <v>2023</v>
      </c>
      <c r="J938" t="str">
        <f>"Q"&amp;ROUNDUP(MONTH(vw_maritime_trade_analysis[[#This Row],[Departure_Date]])/3,0)</f>
        <v>Q2</v>
      </c>
      <c r="K938" t="str">
        <f>TEXT(vw_maritime_trade_analysis[[#This Row],[Departure_Date]],"mmmm")</f>
        <v>June</v>
      </c>
      <c r="L938">
        <v>8732944</v>
      </c>
      <c r="M938">
        <v>459187.96875</v>
      </c>
      <c r="N938">
        <v>164610.640625</v>
      </c>
      <c r="O938">
        <v>24102.9296875</v>
      </c>
      <c r="P938">
        <v>0</v>
      </c>
      <c r="Q938">
        <v>1069980.25</v>
      </c>
      <c r="R938">
        <f t="shared" si="14"/>
        <v>0.12252228458123629</v>
      </c>
    </row>
    <row r="939" spans="1:18" x14ac:dyDescent="0.25">
      <c r="A939" t="s">
        <v>1762</v>
      </c>
      <c r="B939" t="s">
        <v>49</v>
      </c>
      <c r="C939" t="s">
        <v>78</v>
      </c>
      <c r="D939" t="s">
        <v>105</v>
      </c>
      <c r="E939" t="s">
        <v>257</v>
      </c>
      <c r="F939" t="s">
        <v>100</v>
      </c>
      <c r="G939" s="1">
        <v>45590</v>
      </c>
      <c r="H939" s="1">
        <v>45599</v>
      </c>
      <c r="I939">
        <f>YEAR((vw_maritime_trade_analysis[[#This Row],[Departure_Date]]))</f>
        <v>2024</v>
      </c>
      <c r="J939" t="str">
        <f>"Q"&amp;ROUNDUP(MONTH(vw_maritime_trade_analysis[[#This Row],[Departure_Date]])/3,0)</f>
        <v>Q4</v>
      </c>
      <c r="K939" t="str">
        <f>TEXT(vw_maritime_trade_analysis[[#This Row],[Departure_Date]],"mmmm")</f>
        <v>October</v>
      </c>
      <c r="L939">
        <v>56286980</v>
      </c>
      <c r="M939">
        <v>177973.59375</v>
      </c>
      <c r="N939">
        <v>214286.5625</v>
      </c>
      <c r="O939">
        <v>149160.5</v>
      </c>
      <c r="P939">
        <v>0</v>
      </c>
      <c r="Q939">
        <v>1686552.75</v>
      </c>
      <c r="R939">
        <f t="shared" si="14"/>
        <v>2.9963461354650757E-2</v>
      </c>
    </row>
    <row r="940" spans="1:18" x14ac:dyDescent="0.25">
      <c r="A940" t="s">
        <v>1764</v>
      </c>
      <c r="B940" t="s">
        <v>49</v>
      </c>
      <c r="C940" t="s">
        <v>50</v>
      </c>
      <c r="D940" t="s">
        <v>145</v>
      </c>
      <c r="E940" t="s">
        <v>140</v>
      </c>
      <c r="F940" t="s">
        <v>70</v>
      </c>
      <c r="G940" s="1">
        <v>44502</v>
      </c>
      <c r="H940" s="1">
        <v>44518</v>
      </c>
      <c r="I940">
        <f>YEAR((vw_maritime_trade_analysis[[#This Row],[Departure_Date]]))</f>
        <v>2021</v>
      </c>
      <c r="J940" t="str">
        <f>"Q"&amp;ROUNDUP(MONTH(vw_maritime_trade_analysis[[#This Row],[Departure_Date]])/3,0)</f>
        <v>Q4</v>
      </c>
      <c r="K940" t="str">
        <f>TEXT(vw_maritime_trade_analysis[[#This Row],[Departure_Date]],"mmmm")</f>
        <v>November</v>
      </c>
      <c r="L940">
        <v>60427312</v>
      </c>
      <c r="M940">
        <v>576965.375</v>
      </c>
      <c r="N940">
        <v>226588.375</v>
      </c>
      <c r="O940">
        <v>44111.94140625</v>
      </c>
      <c r="P940">
        <v>24163.9296875</v>
      </c>
      <c r="Q940">
        <v>5217096</v>
      </c>
      <c r="R940">
        <f t="shared" si="14"/>
        <v>8.6336721381881087E-2</v>
      </c>
    </row>
    <row r="941" spans="1:18" x14ac:dyDescent="0.25">
      <c r="A941" t="s">
        <v>1765</v>
      </c>
      <c r="B941" t="s">
        <v>49</v>
      </c>
      <c r="C941" t="s">
        <v>50</v>
      </c>
      <c r="D941" t="s">
        <v>223</v>
      </c>
      <c r="E941" t="s">
        <v>140</v>
      </c>
      <c r="F941" t="s">
        <v>82</v>
      </c>
      <c r="G941" s="1">
        <v>45679</v>
      </c>
      <c r="H941" s="1">
        <v>45694</v>
      </c>
      <c r="I941">
        <f>YEAR((vw_maritime_trade_analysis[[#This Row],[Departure_Date]]))</f>
        <v>2025</v>
      </c>
      <c r="J941" t="str">
        <f>"Q"&amp;ROUNDUP(MONTH(vw_maritime_trade_analysis[[#This Row],[Departure_Date]])/3,0)</f>
        <v>Q1</v>
      </c>
      <c r="K941" t="str">
        <f>TEXT(vw_maritime_trade_analysis[[#This Row],[Departure_Date]],"mmmm")</f>
        <v>January</v>
      </c>
      <c r="L941">
        <v>21405636</v>
      </c>
      <c r="M941">
        <v>180567.796875</v>
      </c>
      <c r="N941">
        <v>17917.779296875</v>
      </c>
      <c r="O941">
        <v>61006.05859375</v>
      </c>
      <c r="P941">
        <v>0</v>
      </c>
      <c r="Q941">
        <v>1291460.625</v>
      </c>
      <c r="R941">
        <f t="shared" si="14"/>
        <v>6.0332737835960583E-2</v>
      </c>
    </row>
    <row r="942" spans="1:18" x14ac:dyDescent="0.25">
      <c r="A942" t="s">
        <v>1767</v>
      </c>
      <c r="B942" t="s">
        <v>49</v>
      </c>
      <c r="C942" t="s">
        <v>50</v>
      </c>
      <c r="D942" t="s">
        <v>139</v>
      </c>
      <c r="E942" t="s">
        <v>174</v>
      </c>
      <c r="F942" t="s">
        <v>56</v>
      </c>
      <c r="G942" s="1">
        <v>44184</v>
      </c>
      <c r="H942" s="1">
        <v>44191</v>
      </c>
      <c r="I942">
        <f>YEAR((vw_maritime_trade_analysis[[#This Row],[Departure_Date]]))</f>
        <v>2020</v>
      </c>
      <c r="J942" t="str">
        <f>"Q"&amp;ROUNDUP(MONTH(vw_maritime_trade_analysis[[#This Row],[Departure_Date]])/3,0)</f>
        <v>Q4</v>
      </c>
      <c r="K942" t="str">
        <f>TEXT(vw_maritime_trade_analysis[[#This Row],[Departure_Date]],"mmmm")</f>
        <v>December</v>
      </c>
      <c r="L942">
        <v>26586228</v>
      </c>
      <c r="M942">
        <v>79930.296875</v>
      </c>
      <c r="N942">
        <v>244414.34375</v>
      </c>
      <c r="O942">
        <v>34827.9609375</v>
      </c>
      <c r="P942">
        <v>0</v>
      </c>
      <c r="Q942">
        <v>1273521.75</v>
      </c>
      <c r="R942">
        <f t="shared" si="14"/>
        <v>4.790155828047514E-2</v>
      </c>
    </row>
    <row r="943" spans="1:18" x14ac:dyDescent="0.25">
      <c r="A943" t="s">
        <v>1769</v>
      </c>
      <c r="B943" t="s">
        <v>65</v>
      </c>
      <c r="C943" t="s">
        <v>78</v>
      </c>
      <c r="D943" t="s">
        <v>211</v>
      </c>
      <c r="E943" t="s">
        <v>100</v>
      </c>
      <c r="F943" t="s">
        <v>174</v>
      </c>
      <c r="G943" s="1">
        <v>45929</v>
      </c>
      <c r="H943" s="1">
        <v>45948</v>
      </c>
      <c r="I943">
        <f>YEAR((vw_maritime_trade_analysis[[#This Row],[Departure_Date]]))</f>
        <v>2025</v>
      </c>
      <c r="J943" t="str">
        <f>"Q"&amp;ROUNDUP(MONTH(vw_maritime_trade_analysis[[#This Row],[Departure_Date]])/3,0)</f>
        <v>Q3</v>
      </c>
      <c r="K943" t="str">
        <f>TEXT(vw_maritime_trade_analysis[[#This Row],[Departure_Date]],"mmmm")</f>
        <v>September</v>
      </c>
      <c r="L943">
        <v>12431483</v>
      </c>
      <c r="M943">
        <v>377114.78125</v>
      </c>
      <c r="N943">
        <v>210945.1875</v>
      </c>
      <c r="O943">
        <v>30208.5</v>
      </c>
      <c r="P943">
        <v>9333.0498046875</v>
      </c>
      <c r="Q943">
        <v>1489075.75</v>
      </c>
      <c r="R943">
        <f t="shared" si="14"/>
        <v>0.11978263172623893</v>
      </c>
    </row>
    <row r="944" spans="1:18" x14ac:dyDescent="0.25">
      <c r="A944" t="s">
        <v>1771</v>
      </c>
      <c r="B944" t="s">
        <v>65</v>
      </c>
      <c r="C944" t="s">
        <v>66</v>
      </c>
      <c r="D944" t="s">
        <v>67</v>
      </c>
      <c r="E944" t="s">
        <v>128</v>
      </c>
      <c r="F944" t="s">
        <v>150</v>
      </c>
      <c r="G944" s="1">
        <v>45341</v>
      </c>
      <c r="H944" s="1">
        <v>45359</v>
      </c>
      <c r="I944">
        <f>YEAR((vw_maritime_trade_analysis[[#This Row],[Departure_Date]]))</f>
        <v>2024</v>
      </c>
      <c r="J944" t="str">
        <f>"Q"&amp;ROUNDUP(MONTH(vw_maritime_trade_analysis[[#This Row],[Departure_Date]])/3,0)</f>
        <v>Q1</v>
      </c>
      <c r="K944" t="str">
        <f>TEXT(vw_maritime_trade_analysis[[#This Row],[Departure_Date]],"mmmm")</f>
        <v>February</v>
      </c>
      <c r="L944">
        <v>41929820</v>
      </c>
      <c r="M944">
        <v>537809.4375</v>
      </c>
      <c r="N944">
        <v>223478.375</v>
      </c>
      <c r="O944">
        <v>103566.65625</v>
      </c>
      <c r="P944">
        <v>5653.330078125</v>
      </c>
      <c r="Q944">
        <v>5944582.5</v>
      </c>
      <c r="R944">
        <f t="shared" si="14"/>
        <v>0.14177457713865693</v>
      </c>
    </row>
    <row r="945" spans="1:18" x14ac:dyDescent="0.25">
      <c r="A945" t="s">
        <v>1773</v>
      </c>
      <c r="B945" t="s">
        <v>65</v>
      </c>
      <c r="C945" t="s">
        <v>50</v>
      </c>
      <c r="D945" t="s">
        <v>183</v>
      </c>
      <c r="E945" t="s">
        <v>226</v>
      </c>
      <c r="F945" t="s">
        <v>164</v>
      </c>
      <c r="G945" s="1">
        <v>44380</v>
      </c>
      <c r="H945" s="1">
        <v>44388</v>
      </c>
      <c r="I945">
        <f>YEAR((vw_maritime_trade_analysis[[#This Row],[Departure_Date]]))</f>
        <v>2021</v>
      </c>
      <c r="J945" t="str">
        <f>"Q"&amp;ROUNDUP(MONTH(vw_maritime_trade_analysis[[#This Row],[Departure_Date]])/3,0)</f>
        <v>Q3</v>
      </c>
      <c r="K945" t="str">
        <f>TEXT(vw_maritime_trade_analysis[[#This Row],[Departure_Date]],"mmmm")</f>
        <v>July</v>
      </c>
      <c r="L945">
        <v>42495876</v>
      </c>
      <c r="M945">
        <v>143575.28125</v>
      </c>
      <c r="N945">
        <v>213197.046875</v>
      </c>
      <c r="O945">
        <v>40371.078125</v>
      </c>
      <c r="P945">
        <v>16714.58984375</v>
      </c>
      <c r="Q945">
        <v>2718836.25</v>
      </c>
      <c r="R945">
        <f t="shared" si="14"/>
        <v>6.3978825851242607E-2</v>
      </c>
    </row>
    <row r="946" spans="1:18" x14ac:dyDescent="0.25">
      <c r="A946" t="s">
        <v>1775</v>
      </c>
      <c r="B946" t="s">
        <v>65</v>
      </c>
      <c r="C946" t="s">
        <v>78</v>
      </c>
      <c r="D946" t="s">
        <v>105</v>
      </c>
      <c r="E946" t="s">
        <v>128</v>
      </c>
      <c r="F946" t="s">
        <v>140</v>
      </c>
      <c r="G946" s="1">
        <v>45574</v>
      </c>
      <c r="H946" s="1">
        <v>45590</v>
      </c>
      <c r="I946">
        <f>YEAR((vw_maritime_trade_analysis[[#This Row],[Departure_Date]]))</f>
        <v>2024</v>
      </c>
      <c r="J946" t="str">
        <f>"Q"&amp;ROUNDUP(MONTH(vw_maritime_trade_analysis[[#This Row],[Departure_Date]])/3,0)</f>
        <v>Q4</v>
      </c>
      <c r="K946" t="str">
        <f>TEXT(vw_maritime_trade_analysis[[#This Row],[Departure_Date]],"mmmm")</f>
        <v>October</v>
      </c>
      <c r="L946">
        <v>35052720</v>
      </c>
      <c r="M946">
        <v>284591.75</v>
      </c>
      <c r="N946">
        <v>139428.484375</v>
      </c>
      <c r="O946">
        <v>47321.171875</v>
      </c>
      <c r="P946">
        <v>24256</v>
      </c>
      <c r="Q946">
        <v>1951689.125</v>
      </c>
      <c r="R946">
        <f t="shared" si="14"/>
        <v>5.5678678430661016E-2</v>
      </c>
    </row>
    <row r="947" spans="1:18" x14ac:dyDescent="0.25">
      <c r="A947" t="s">
        <v>1776</v>
      </c>
      <c r="B947" t="s">
        <v>65</v>
      </c>
      <c r="C947" t="s">
        <v>78</v>
      </c>
      <c r="D947" t="s">
        <v>315</v>
      </c>
      <c r="E947" t="s">
        <v>128</v>
      </c>
      <c r="F947" t="s">
        <v>71</v>
      </c>
      <c r="G947" s="1">
        <v>45059</v>
      </c>
      <c r="H947" s="1">
        <v>45079</v>
      </c>
      <c r="I947">
        <f>YEAR((vw_maritime_trade_analysis[[#This Row],[Departure_Date]]))</f>
        <v>2023</v>
      </c>
      <c r="J947" t="str">
        <f>"Q"&amp;ROUNDUP(MONTH(vw_maritime_trade_analysis[[#This Row],[Departure_Date]])/3,0)</f>
        <v>Q2</v>
      </c>
      <c r="K947" t="str">
        <f>TEXT(vw_maritime_trade_analysis[[#This Row],[Departure_Date]],"mmmm")</f>
        <v>May</v>
      </c>
      <c r="L947">
        <v>38565276</v>
      </c>
      <c r="M947">
        <v>603731.8125</v>
      </c>
      <c r="N947">
        <v>191942.921875</v>
      </c>
      <c r="O947">
        <v>44350.0703125</v>
      </c>
      <c r="P947">
        <v>33852.05078125</v>
      </c>
      <c r="Q947">
        <v>2749483.25</v>
      </c>
      <c r="R947">
        <f t="shared" si="14"/>
        <v>7.1294271302505388E-2</v>
      </c>
    </row>
    <row r="948" spans="1:18" x14ac:dyDescent="0.25">
      <c r="A948" t="s">
        <v>1777</v>
      </c>
      <c r="B948" t="s">
        <v>65</v>
      </c>
      <c r="C948" t="s">
        <v>50</v>
      </c>
      <c r="D948" t="s">
        <v>223</v>
      </c>
      <c r="E948" t="s">
        <v>100</v>
      </c>
      <c r="F948" t="s">
        <v>164</v>
      </c>
      <c r="G948" s="1">
        <v>44337</v>
      </c>
      <c r="H948" s="1">
        <v>44347</v>
      </c>
      <c r="I948">
        <f>YEAR((vw_maritime_trade_analysis[[#This Row],[Departure_Date]]))</f>
        <v>2021</v>
      </c>
      <c r="J948" t="str">
        <f>"Q"&amp;ROUNDUP(MONTH(vw_maritime_trade_analysis[[#This Row],[Departure_Date]])/3,0)</f>
        <v>Q2</v>
      </c>
      <c r="K948" t="str">
        <f>TEXT(vw_maritime_trade_analysis[[#This Row],[Departure_Date]],"mmmm")</f>
        <v>May</v>
      </c>
      <c r="L948">
        <v>51222100</v>
      </c>
      <c r="M948">
        <v>118421.796875</v>
      </c>
      <c r="N948">
        <v>159537.015625</v>
      </c>
      <c r="O948">
        <v>29196.599609375</v>
      </c>
      <c r="P948">
        <v>16540.2890625</v>
      </c>
      <c r="Q948">
        <v>1001728.1875</v>
      </c>
      <c r="R948">
        <f t="shared" si="14"/>
        <v>1.9556562255354622E-2</v>
      </c>
    </row>
    <row r="949" spans="1:18" x14ac:dyDescent="0.25">
      <c r="A949" t="s">
        <v>1779</v>
      </c>
      <c r="B949" t="s">
        <v>65</v>
      </c>
      <c r="C949" t="s">
        <v>66</v>
      </c>
      <c r="D949" t="s">
        <v>245</v>
      </c>
      <c r="E949" t="s">
        <v>70</v>
      </c>
      <c r="F949" t="s">
        <v>121</v>
      </c>
      <c r="G949" s="1">
        <v>45484</v>
      </c>
      <c r="H949" s="1">
        <v>45492</v>
      </c>
      <c r="I949">
        <f>YEAR((vw_maritime_trade_analysis[[#This Row],[Departure_Date]]))</f>
        <v>2024</v>
      </c>
      <c r="J949" t="str">
        <f>"Q"&amp;ROUNDUP(MONTH(vw_maritime_trade_analysis[[#This Row],[Departure_Date]])/3,0)</f>
        <v>Q3</v>
      </c>
      <c r="K949" t="str">
        <f>TEXT(vw_maritime_trade_analysis[[#This Row],[Departure_Date]],"mmmm")</f>
        <v>July</v>
      </c>
      <c r="L949">
        <v>5923090</v>
      </c>
      <c r="M949">
        <v>142519.453125</v>
      </c>
      <c r="N949">
        <v>88182.703125</v>
      </c>
      <c r="O949">
        <v>6396.93994140625</v>
      </c>
      <c r="P949">
        <v>17846.369140625</v>
      </c>
      <c r="Q949">
        <v>519521.6875</v>
      </c>
      <c r="R949">
        <f t="shared" si="14"/>
        <v>8.771126008552968E-2</v>
      </c>
    </row>
    <row r="950" spans="1:18" x14ac:dyDescent="0.25">
      <c r="A950" t="s">
        <v>1780</v>
      </c>
      <c r="B950" t="s">
        <v>65</v>
      </c>
      <c r="C950" t="s">
        <v>66</v>
      </c>
      <c r="D950" t="s">
        <v>248</v>
      </c>
      <c r="E950" t="s">
        <v>226</v>
      </c>
      <c r="F950" t="s">
        <v>93</v>
      </c>
      <c r="G950" s="1">
        <v>45310</v>
      </c>
      <c r="H950" s="1">
        <v>45334</v>
      </c>
      <c r="I950">
        <f>YEAR((vw_maritime_trade_analysis[[#This Row],[Departure_Date]]))</f>
        <v>2024</v>
      </c>
      <c r="J950" t="str">
        <f>"Q"&amp;ROUNDUP(MONTH(vw_maritime_trade_analysis[[#This Row],[Departure_Date]])/3,0)</f>
        <v>Q1</v>
      </c>
      <c r="K950" t="str">
        <f>TEXT(vw_maritime_trade_analysis[[#This Row],[Departure_Date]],"mmmm")</f>
        <v>January</v>
      </c>
      <c r="L950">
        <v>28112316</v>
      </c>
      <c r="M950">
        <v>236148.578125</v>
      </c>
      <c r="N950">
        <v>101687.890625</v>
      </c>
      <c r="O950">
        <v>79557.8515625</v>
      </c>
      <c r="P950">
        <v>45432.3203125</v>
      </c>
      <c r="Q950">
        <v>3914964</v>
      </c>
      <c r="R950">
        <f t="shared" si="14"/>
        <v>0.13926152509099571</v>
      </c>
    </row>
    <row r="951" spans="1:18" x14ac:dyDescent="0.25">
      <c r="A951" t="s">
        <v>1781</v>
      </c>
      <c r="B951" t="s">
        <v>49</v>
      </c>
      <c r="C951" t="s">
        <v>50</v>
      </c>
      <c r="D951" t="s">
        <v>120</v>
      </c>
      <c r="E951" t="s">
        <v>174</v>
      </c>
      <c r="F951" t="s">
        <v>100</v>
      </c>
      <c r="G951" s="1">
        <v>44725</v>
      </c>
      <c r="H951" s="1">
        <v>44734</v>
      </c>
      <c r="I951">
        <f>YEAR((vw_maritime_trade_analysis[[#This Row],[Departure_Date]]))</f>
        <v>2022</v>
      </c>
      <c r="J951" t="str">
        <f>"Q"&amp;ROUNDUP(MONTH(vw_maritime_trade_analysis[[#This Row],[Departure_Date]])/3,0)</f>
        <v>Q2</v>
      </c>
      <c r="K951" t="str">
        <f>TEXT(vw_maritime_trade_analysis[[#This Row],[Departure_Date]],"mmmm")</f>
        <v>June</v>
      </c>
      <c r="L951">
        <v>18775246</v>
      </c>
      <c r="M951">
        <v>161586.203125</v>
      </c>
      <c r="N951">
        <v>58036.80859375</v>
      </c>
      <c r="O951">
        <v>57452.25</v>
      </c>
      <c r="P951">
        <v>0</v>
      </c>
      <c r="Q951">
        <v>1137533.25</v>
      </c>
      <c r="R951">
        <f t="shared" si="14"/>
        <v>6.0586862616873301E-2</v>
      </c>
    </row>
    <row r="952" spans="1:18" x14ac:dyDescent="0.25">
      <c r="A952" t="s">
        <v>1782</v>
      </c>
      <c r="B952" t="s">
        <v>49</v>
      </c>
      <c r="C952" t="s">
        <v>50</v>
      </c>
      <c r="D952" t="s">
        <v>183</v>
      </c>
      <c r="E952" t="s">
        <v>127</v>
      </c>
      <c r="F952" t="s">
        <v>70</v>
      </c>
      <c r="G952" s="1">
        <v>45422</v>
      </c>
      <c r="H952" s="1">
        <v>45433</v>
      </c>
      <c r="I952">
        <f>YEAR((vw_maritime_trade_analysis[[#This Row],[Departure_Date]]))</f>
        <v>2024</v>
      </c>
      <c r="J952" t="str">
        <f>"Q"&amp;ROUNDUP(MONTH(vw_maritime_trade_analysis[[#This Row],[Departure_Date]])/3,0)</f>
        <v>Q2</v>
      </c>
      <c r="K952" t="str">
        <f>TEXT(vw_maritime_trade_analysis[[#This Row],[Departure_Date]],"mmmm")</f>
        <v>May</v>
      </c>
      <c r="L952">
        <v>71701960</v>
      </c>
      <c r="M952">
        <v>352126.40625</v>
      </c>
      <c r="N952">
        <v>106659</v>
      </c>
      <c r="O952">
        <v>238050.515625</v>
      </c>
      <c r="P952">
        <v>0</v>
      </c>
      <c r="Q952">
        <v>1879220.5</v>
      </c>
      <c r="R952">
        <f t="shared" si="14"/>
        <v>2.6208774488172989E-2</v>
      </c>
    </row>
    <row r="953" spans="1:18" x14ac:dyDescent="0.25">
      <c r="A953" t="s">
        <v>1783</v>
      </c>
      <c r="B953" t="s">
        <v>65</v>
      </c>
      <c r="C953" t="s">
        <v>112</v>
      </c>
      <c r="D953" t="s">
        <v>199</v>
      </c>
      <c r="E953" t="s">
        <v>100</v>
      </c>
      <c r="F953" t="s">
        <v>93</v>
      </c>
      <c r="G953" s="1">
        <v>44300</v>
      </c>
      <c r="H953" s="1">
        <v>44319</v>
      </c>
      <c r="I953">
        <f>YEAR((vw_maritime_trade_analysis[[#This Row],[Departure_Date]]))</f>
        <v>2021</v>
      </c>
      <c r="J953" t="str">
        <f>"Q"&amp;ROUNDUP(MONTH(vw_maritime_trade_analysis[[#This Row],[Departure_Date]])/3,0)</f>
        <v>Q2</v>
      </c>
      <c r="K953" t="str">
        <f>TEXT(vw_maritime_trade_analysis[[#This Row],[Departure_Date]],"mmmm")</f>
        <v>April</v>
      </c>
      <c r="L953">
        <v>10557906</v>
      </c>
      <c r="M953">
        <v>216233.515625</v>
      </c>
      <c r="N953">
        <v>197859.53125</v>
      </c>
      <c r="O953">
        <v>19954.439453125</v>
      </c>
      <c r="P953">
        <v>77129.796875</v>
      </c>
      <c r="Q953">
        <v>1138978.875</v>
      </c>
      <c r="R953">
        <f t="shared" si="14"/>
        <v>0.10787923997429036</v>
      </c>
    </row>
    <row r="954" spans="1:18" x14ac:dyDescent="0.25">
      <c r="A954" t="s">
        <v>1784</v>
      </c>
      <c r="B954" t="s">
        <v>49</v>
      </c>
      <c r="C954" t="s">
        <v>50</v>
      </c>
      <c r="D954" t="s">
        <v>423</v>
      </c>
      <c r="E954" t="s">
        <v>201</v>
      </c>
      <c r="F954" t="s">
        <v>70</v>
      </c>
      <c r="G954" s="1">
        <v>45447</v>
      </c>
      <c r="H954" s="1">
        <v>45456</v>
      </c>
      <c r="I954">
        <f>YEAR((vw_maritime_trade_analysis[[#This Row],[Departure_Date]]))</f>
        <v>2024</v>
      </c>
      <c r="J954" t="str">
        <f>"Q"&amp;ROUNDUP(MONTH(vw_maritime_trade_analysis[[#This Row],[Departure_Date]])/3,0)</f>
        <v>Q2</v>
      </c>
      <c r="K954" t="str">
        <f>TEXT(vw_maritime_trade_analysis[[#This Row],[Departure_Date]],"mmmm")</f>
        <v>June</v>
      </c>
      <c r="L954">
        <v>28427730</v>
      </c>
      <c r="M954">
        <v>208879.671875</v>
      </c>
      <c r="N954">
        <v>202427.90625</v>
      </c>
      <c r="O954">
        <v>91253.0078125</v>
      </c>
      <c r="P954">
        <v>19703.640625</v>
      </c>
      <c r="Q954">
        <v>2301839.25</v>
      </c>
      <c r="R954">
        <f t="shared" si="14"/>
        <v>8.097161644633602E-2</v>
      </c>
    </row>
    <row r="955" spans="1:18" x14ac:dyDescent="0.25">
      <c r="A955" t="s">
        <v>1786</v>
      </c>
      <c r="B955" t="s">
        <v>49</v>
      </c>
      <c r="C955" t="s">
        <v>66</v>
      </c>
      <c r="D955" t="s">
        <v>153</v>
      </c>
      <c r="E955" t="s">
        <v>257</v>
      </c>
      <c r="F955" t="s">
        <v>92</v>
      </c>
      <c r="G955" s="1">
        <v>44335</v>
      </c>
      <c r="H955" s="1">
        <v>44358</v>
      </c>
      <c r="I955">
        <f>YEAR((vw_maritime_trade_analysis[[#This Row],[Departure_Date]]))</f>
        <v>2021</v>
      </c>
      <c r="J955" t="str">
        <f>"Q"&amp;ROUNDUP(MONTH(vw_maritime_trade_analysis[[#This Row],[Departure_Date]])/3,0)</f>
        <v>Q2</v>
      </c>
      <c r="K955" t="str">
        <f>TEXT(vw_maritime_trade_analysis[[#This Row],[Departure_Date]],"mmmm")</f>
        <v>May</v>
      </c>
      <c r="L955">
        <v>34868016</v>
      </c>
      <c r="M955">
        <v>164589.484375</v>
      </c>
      <c r="N955">
        <v>189906.015625</v>
      </c>
      <c r="O955">
        <v>68689.9921875</v>
      </c>
      <c r="P955">
        <v>92876.9296875</v>
      </c>
      <c r="Q955">
        <v>2990051.25</v>
      </c>
      <c r="R955">
        <f t="shared" si="14"/>
        <v>8.575340937092607E-2</v>
      </c>
    </row>
    <row r="956" spans="1:18" x14ac:dyDescent="0.25">
      <c r="A956" t="s">
        <v>1787</v>
      </c>
      <c r="B956" t="s">
        <v>65</v>
      </c>
      <c r="C956" t="s">
        <v>50</v>
      </c>
      <c r="D956" t="s">
        <v>120</v>
      </c>
      <c r="E956" t="s">
        <v>128</v>
      </c>
      <c r="F956" t="s">
        <v>93</v>
      </c>
      <c r="G956" s="1">
        <v>44952</v>
      </c>
      <c r="H956" s="1">
        <v>44970</v>
      </c>
      <c r="I956">
        <f>YEAR((vw_maritime_trade_analysis[[#This Row],[Departure_Date]]))</f>
        <v>2023</v>
      </c>
      <c r="J956" t="str">
        <f>"Q"&amp;ROUNDUP(MONTH(vw_maritime_trade_analysis[[#This Row],[Departure_Date]])/3,0)</f>
        <v>Q1</v>
      </c>
      <c r="K956" t="str">
        <f>TEXT(vw_maritime_trade_analysis[[#This Row],[Departure_Date]],"mmmm")</f>
        <v>January</v>
      </c>
      <c r="L956">
        <v>40227420</v>
      </c>
      <c r="M956">
        <v>417147.625</v>
      </c>
      <c r="N956">
        <v>231200.203125</v>
      </c>
      <c r="O956">
        <v>59134.30078125</v>
      </c>
      <c r="P956">
        <v>8354.5302734375</v>
      </c>
      <c r="Q956">
        <v>2092390.125</v>
      </c>
      <c r="R956">
        <f t="shared" si="14"/>
        <v>5.2014027372374365E-2</v>
      </c>
    </row>
    <row r="957" spans="1:18" x14ac:dyDescent="0.25">
      <c r="A957" t="s">
        <v>1788</v>
      </c>
      <c r="B957" t="s">
        <v>65</v>
      </c>
      <c r="C957" t="s">
        <v>50</v>
      </c>
      <c r="D957" t="s">
        <v>145</v>
      </c>
      <c r="E957" t="s">
        <v>82</v>
      </c>
      <c r="F957" t="s">
        <v>127</v>
      </c>
      <c r="G957" s="1">
        <v>45576</v>
      </c>
      <c r="H957" s="1">
        <v>45581</v>
      </c>
      <c r="I957">
        <f>YEAR((vw_maritime_trade_analysis[[#This Row],[Departure_Date]]))</f>
        <v>2024</v>
      </c>
      <c r="J957" t="str">
        <f>"Q"&amp;ROUNDUP(MONTH(vw_maritime_trade_analysis[[#This Row],[Departure_Date]])/3,0)</f>
        <v>Q4</v>
      </c>
      <c r="K957" t="str">
        <f>TEXT(vw_maritime_trade_analysis[[#This Row],[Departure_Date]],"mmmm")</f>
        <v>October</v>
      </c>
      <c r="L957">
        <v>44881376</v>
      </c>
      <c r="M957">
        <v>45203.9296875</v>
      </c>
      <c r="N957">
        <v>150260.625</v>
      </c>
      <c r="O957">
        <v>50267.140625</v>
      </c>
      <c r="P957">
        <v>36917.78125</v>
      </c>
      <c r="Q957">
        <v>5006558.5</v>
      </c>
      <c r="R957">
        <f t="shared" si="14"/>
        <v>0.11155091367965189</v>
      </c>
    </row>
    <row r="958" spans="1:18" x14ac:dyDescent="0.25">
      <c r="A958" t="s">
        <v>1790</v>
      </c>
      <c r="B958" t="s">
        <v>65</v>
      </c>
      <c r="C958" t="s">
        <v>112</v>
      </c>
      <c r="D958" t="s">
        <v>126</v>
      </c>
      <c r="E958" t="s">
        <v>128</v>
      </c>
      <c r="F958" t="s">
        <v>55</v>
      </c>
      <c r="G958" s="1">
        <v>45625</v>
      </c>
      <c r="H958" s="1">
        <v>45636</v>
      </c>
      <c r="I958">
        <f>YEAR((vw_maritime_trade_analysis[[#This Row],[Departure_Date]]))</f>
        <v>2024</v>
      </c>
      <c r="J958" t="str">
        <f>"Q"&amp;ROUNDUP(MONTH(vw_maritime_trade_analysis[[#This Row],[Departure_Date]])/3,0)</f>
        <v>Q4</v>
      </c>
      <c r="K958" t="str">
        <f>TEXT(vw_maritime_trade_analysis[[#This Row],[Departure_Date]],"mmmm")</f>
        <v>November</v>
      </c>
      <c r="L958">
        <v>5562366</v>
      </c>
      <c r="M958">
        <v>346895.6875</v>
      </c>
      <c r="N958">
        <v>169346.59375</v>
      </c>
      <c r="O958">
        <v>6118.60009765625</v>
      </c>
      <c r="P958">
        <v>72325.2109375</v>
      </c>
      <c r="Q958">
        <v>1603009</v>
      </c>
      <c r="R958">
        <f t="shared" si="14"/>
        <v>0.28818833568305285</v>
      </c>
    </row>
    <row r="959" spans="1:18" x14ac:dyDescent="0.25">
      <c r="A959" t="s">
        <v>1791</v>
      </c>
      <c r="B959" t="s">
        <v>65</v>
      </c>
      <c r="C959" t="s">
        <v>78</v>
      </c>
      <c r="D959" t="s">
        <v>177</v>
      </c>
      <c r="E959" t="s">
        <v>92</v>
      </c>
      <c r="F959" t="s">
        <v>71</v>
      </c>
      <c r="G959" s="1">
        <v>45946</v>
      </c>
      <c r="H959" s="1">
        <v>45962</v>
      </c>
      <c r="I959">
        <f>YEAR((vw_maritime_trade_analysis[[#This Row],[Departure_Date]]))</f>
        <v>2025</v>
      </c>
      <c r="J959" t="str">
        <f>"Q"&amp;ROUNDUP(MONTH(vw_maritime_trade_analysis[[#This Row],[Departure_Date]])/3,0)</f>
        <v>Q4</v>
      </c>
      <c r="K959" t="str">
        <f>TEXT(vw_maritime_trade_analysis[[#This Row],[Departure_Date]],"mmmm")</f>
        <v>October</v>
      </c>
      <c r="L959">
        <v>18694494</v>
      </c>
      <c r="M959">
        <v>372072.96875</v>
      </c>
      <c r="N959">
        <v>176180.03125</v>
      </c>
      <c r="O959">
        <v>58139.87890625</v>
      </c>
      <c r="P959">
        <v>44856.890625</v>
      </c>
      <c r="Q959">
        <v>1783239.875</v>
      </c>
      <c r="R959">
        <f t="shared" si="14"/>
        <v>9.5388507172218723E-2</v>
      </c>
    </row>
    <row r="960" spans="1:18" x14ac:dyDescent="0.25">
      <c r="A960" t="s">
        <v>1792</v>
      </c>
      <c r="B960" t="s">
        <v>65</v>
      </c>
      <c r="C960" t="s">
        <v>134</v>
      </c>
      <c r="D960" t="s">
        <v>135</v>
      </c>
      <c r="E960" t="s">
        <v>128</v>
      </c>
      <c r="F960" t="s">
        <v>257</v>
      </c>
      <c r="G960" s="1">
        <v>43844</v>
      </c>
      <c r="H960" s="1">
        <v>43860</v>
      </c>
      <c r="I960">
        <f>YEAR((vw_maritime_trade_analysis[[#This Row],[Departure_Date]]))</f>
        <v>2020</v>
      </c>
      <c r="J960" t="str">
        <f>"Q"&amp;ROUNDUP(MONTH(vw_maritime_trade_analysis[[#This Row],[Departure_Date]])/3,0)</f>
        <v>Q1</v>
      </c>
      <c r="K960" t="str">
        <f>TEXT(vw_maritime_trade_analysis[[#This Row],[Departure_Date]],"mmmm")</f>
        <v>January</v>
      </c>
      <c r="L960">
        <v>10278528</v>
      </c>
      <c r="M960">
        <v>345643.3125</v>
      </c>
      <c r="N960">
        <v>204293.234375</v>
      </c>
      <c r="O960">
        <v>19426.419921875</v>
      </c>
      <c r="P960">
        <v>1674.6400146484375</v>
      </c>
      <c r="Q960">
        <v>966411.75</v>
      </c>
      <c r="R960">
        <f t="shared" si="14"/>
        <v>9.4022388225240033E-2</v>
      </c>
    </row>
    <row r="961" spans="1:18" x14ac:dyDescent="0.25">
      <c r="A961" t="s">
        <v>1794</v>
      </c>
      <c r="B961" t="s">
        <v>65</v>
      </c>
      <c r="C961" t="s">
        <v>112</v>
      </c>
      <c r="D961" t="s">
        <v>199</v>
      </c>
      <c r="E961" t="s">
        <v>92</v>
      </c>
      <c r="F961" t="s">
        <v>230</v>
      </c>
      <c r="G961" s="1">
        <v>44648</v>
      </c>
      <c r="H961" s="1">
        <v>44675</v>
      </c>
      <c r="I961">
        <f>YEAR((vw_maritime_trade_analysis[[#This Row],[Departure_Date]]))</f>
        <v>2022</v>
      </c>
      <c r="J961" t="str">
        <f>"Q"&amp;ROUNDUP(MONTH(vw_maritime_trade_analysis[[#This Row],[Departure_Date]])/3,0)</f>
        <v>Q1</v>
      </c>
      <c r="K961" t="str">
        <f>TEXT(vw_maritime_trade_analysis[[#This Row],[Departure_Date]],"mmmm")</f>
        <v>March</v>
      </c>
      <c r="L961">
        <v>5998462.5</v>
      </c>
      <c r="M961">
        <v>250827.65625</v>
      </c>
      <c r="N961">
        <v>191841.890625</v>
      </c>
      <c r="O961">
        <v>17575.5</v>
      </c>
      <c r="P961">
        <v>63344.62109375</v>
      </c>
      <c r="Q961">
        <v>999468.4375</v>
      </c>
      <c r="R961">
        <f t="shared" si="14"/>
        <v>0.16662076948884819</v>
      </c>
    </row>
    <row r="962" spans="1:18" x14ac:dyDescent="0.25">
      <c r="A962" t="s">
        <v>1796</v>
      </c>
      <c r="B962" t="s">
        <v>65</v>
      </c>
      <c r="C962" t="s">
        <v>66</v>
      </c>
      <c r="D962" t="s">
        <v>153</v>
      </c>
      <c r="E962" t="s">
        <v>128</v>
      </c>
      <c r="F962" t="s">
        <v>154</v>
      </c>
      <c r="G962" s="1">
        <v>44763</v>
      </c>
      <c r="H962" s="1">
        <v>44788</v>
      </c>
      <c r="I962">
        <f>YEAR((vw_maritime_trade_analysis[[#This Row],[Departure_Date]]))</f>
        <v>2022</v>
      </c>
      <c r="J962" t="str">
        <f>"Q"&amp;ROUNDUP(MONTH(vw_maritime_trade_analysis[[#This Row],[Departure_Date]])/3,0)</f>
        <v>Q3</v>
      </c>
      <c r="K962" t="str">
        <f>TEXT(vw_maritime_trade_analysis[[#This Row],[Departure_Date]],"mmmm")</f>
        <v>July</v>
      </c>
      <c r="L962">
        <v>22367222</v>
      </c>
      <c r="M962">
        <v>677039</v>
      </c>
      <c r="N962">
        <v>186339.265625</v>
      </c>
      <c r="O962">
        <v>36682.23828125</v>
      </c>
      <c r="P962">
        <v>0</v>
      </c>
      <c r="Q962">
        <v>1410515.125</v>
      </c>
      <c r="R962">
        <f t="shared" ref="R962:R1025" si="15">Q962/L962</f>
        <v>6.3061703639370151E-2</v>
      </c>
    </row>
    <row r="963" spans="1:18" x14ac:dyDescent="0.25">
      <c r="A963" t="s">
        <v>1797</v>
      </c>
      <c r="B963" t="s">
        <v>49</v>
      </c>
      <c r="C963" t="s">
        <v>50</v>
      </c>
      <c r="D963" t="s">
        <v>51</v>
      </c>
      <c r="E963" t="s">
        <v>196</v>
      </c>
      <c r="F963" t="s">
        <v>226</v>
      </c>
      <c r="G963" s="1">
        <v>44709</v>
      </c>
      <c r="H963" s="1">
        <v>44720</v>
      </c>
      <c r="I963">
        <f>YEAR((vw_maritime_trade_analysis[[#This Row],[Departure_Date]]))</f>
        <v>2022</v>
      </c>
      <c r="J963" t="str">
        <f>"Q"&amp;ROUNDUP(MONTH(vw_maritime_trade_analysis[[#This Row],[Departure_Date]])/3,0)</f>
        <v>Q2</v>
      </c>
      <c r="K963" t="str">
        <f>TEXT(vw_maritime_trade_analysis[[#This Row],[Departure_Date]],"mmmm")</f>
        <v>May</v>
      </c>
      <c r="L963">
        <v>8170350.5</v>
      </c>
      <c r="M963">
        <v>186022.78125</v>
      </c>
      <c r="N963">
        <v>175982.046875</v>
      </c>
      <c r="O963">
        <v>26471.939453125</v>
      </c>
      <c r="P963">
        <v>0</v>
      </c>
      <c r="Q963">
        <v>4214312.5</v>
      </c>
      <c r="R963">
        <f t="shared" si="15"/>
        <v>0.5158055948762541</v>
      </c>
    </row>
    <row r="964" spans="1:18" x14ac:dyDescent="0.25">
      <c r="A964" t="s">
        <v>1798</v>
      </c>
      <c r="B964" t="s">
        <v>49</v>
      </c>
      <c r="C964" t="s">
        <v>50</v>
      </c>
      <c r="D964" t="s">
        <v>223</v>
      </c>
      <c r="E964" t="s">
        <v>93</v>
      </c>
      <c r="F964" t="s">
        <v>100</v>
      </c>
      <c r="G964" s="1">
        <v>44317</v>
      </c>
      <c r="H964" s="1">
        <v>44324</v>
      </c>
      <c r="I964">
        <f>YEAR((vw_maritime_trade_analysis[[#This Row],[Departure_Date]]))</f>
        <v>2021</v>
      </c>
      <c r="J964" t="str">
        <f>"Q"&amp;ROUNDUP(MONTH(vw_maritime_trade_analysis[[#This Row],[Departure_Date]])/3,0)</f>
        <v>Q2</v>
      </c>
      <c r="K964" t="str">
        <f>TEXT(vw_maritime_trade_analysis[[#This Row],[Departure_Date]],"mmmm")</f>
        <v>May</v>
      </c>
      <c r="L964">
        <v>19867688</v>
      </c>
      <c r="M964">
        <v>181481.125</v>
      </c>
      <c r="N964">
        <v>233556.3125</v>
      </c>
      <c r="O964">
        <v>40927.44140625</v>
      </c>
      <c r="P964">
        <v>0</v>
      </c>
      <c r="Q964">
        <v>1203448</v>
      </c>
      <c r="R964">
        <f t="shared" si="15"/>
        <v>6.0573127582837019E-2</v>
      </c>
    </row>
    <row r="965" spans="1:18" x14ac:dyDescent="0.25">
      <c r="A965" t="s">
        <v>1800</v>
      </c>
      <c r="B965" t="s">
        <v>49</v>
      </c>
      <c r="C965" t="s">
        <v>112</v>
      </c>
      <c r="D965" t="s">
        <v>199</v>
      </c>
      <c r="E965" t="s">
        <v>55</v>
      </c>
      <c r="F965" t="s">
        <v>70</v>
      </c>
      <c r="G965" s="1">
        <v>45894</v>
      </c>
      <c r="H965" s="1">
        <v>45919</v>
      </c>
      <c r="I965">
        <f>YEAR((vw_maritime_trade_analysis[[#This Row],[Departure_Date]]))</f>
        <v>2025</v>
      </c>
      <c r="J965" t="str">
        <f>"Q"&amp;ROUNDUP(MONTH(vw_maritime_trade_analysis[[#This Row],[Departure_Date]])/3,0)</f>
        <v>Q3</v>
      </c>
      <c r="K965" t="str">
        <f>TEXT(vw_maritime_trade_analysis[[#This Row],[Departure_Date]],"mmmm")</f>
        <v>August</v>
      </c>
      <c r="L965">
        <v>10150683</v>
      </c>
      <c r="M965">
        <v>328251.59375</v>
      </c>
      <c r="N965">
        <v>21701.849609375</v>
      </c>
      <c r="O965">
        <v>7410</v>
      </c>
      <c r="P965">
        <v>0</v>
      </c>
      <c r="Q965">
        <v>902129.0625</v>
      </c>
      <c r="R965">
        <f t="shared" si="15"/>
        <v>8.8873730220912231E-2</v>
      </c>
    </row>
    <row r="966" spans="1:18" x14ac:dyDescent="0.25">
      <c r="A966" t="s">
        <v>1801</v>
      </c>
      <c r="B966" t="s">
        <v>49</v>
      </c>
      <c r="C966" t="s">
        <v>50</v>
      </c>
      <c r="D966" t="s">
        <v>51</v>
      </c>
      <c r="E966" t="s">
        <v>150</v>
      </c>
      <c r="F966" t="s">
        <v>56</v>
      </c>
      <c r="G966" s="1">
        <v>44473</v>
      </c>
      <c r="H966" s="1">
        <v>44485</v>
      </c>
      <c r="I966">
        <f>YEAR((vw_maritime_trade_analysis[[#This Row],[Departure_Date]]))</f>
        <v>2021</v>
      </c>
      <c r="J966" t="str">
        <f>"Q"&amp;ROUNDUP(MONTH(vw_maritime_trade_analysis[[#This Row],[Departure_Date]])/3,0)</f>
        <v>Q4</v>
      </c>
      <c r="K966" t="str">
        <f>TEXT(vw_maritime_trade_analysis[[#This Row],[Departure_Date]],"mmmm")</f>
        <v>October</v>
      </c>
      <c r="L966">
        <v>7650869</v>
      </c>
      <c r="M966">
        <v>185829.84375</v>
      </c>
      <c r="N966">
        <v>99997.34375</v>
      </c>
      <c r="O966">
        <v>20427.8203125</v>
      </c>
      <c r="P966">
        <v>0</v>
      </c>
      <c r="Q966">
        <v>5080733.5</v>
      </c>
      <c r="R966">
        <f t="shared" si="15"/>
        <v>0.66407273474424933</v>
      </c>
    </row>
    <row r="967" spans="1:18" x14ac:dyDescent="0.25">
      <c r="A967" t="s">
        <v>1802</v>
      </c>
      <c r="B967" t="s">
        <v>65</v>
      </c>
      <c r="C967" t="s">
        <v>50</v>
      </c>
      <c r="D967" t="s">
        <v>139</v>
      </c>
      <c r="E967" t="s">
        <v>226</v>
      </c>
      <c r="F967" t="s">
        <v>174</v>
      </c>
      <c r="G967" s="1">
        <v>45599</v>
      </c>
      <c r="H967" s="1">
        <v>45608</v>
      </c>
      <c r="I967">
        <f>YEAR((vw_maritime_trade_analysis[[#This Row],[Departure_Date]]))</f>
        <v>2024</v>
      </c>
      <c r="J967" t="str">
        <f>"Q"&amp;ROUNDUP(MONTH(vw_maritime_trade_analysis[[#This Row],[Departure_Date]])/3,0)</f>
        <v>Q4</v>
      </c>
      <c r="K967" t="str">
        <f>TEXT(vw_maritime_trade_analysis[[#This Row],[Departure_Date]],"mmmm")</f>
        <v>November</v>
      </c>
      <c r="L967">
        <v>35307512</v>
      </c>
      <c r="M967">
        <v>201680.0625</v>
      </c>
      <c r="N967">
        <v>100335.1796875</v>
      </c>
      <c r="O967">
        <v>114749.40625</v>
      </c>
      <c r="P967">
        <v>41835.390625</v>
      </c>
      <c r="Q967">
        <v>2805799</v>
      </c>
      <c r="R967">
        <f t="shared" si="15"/>
        <v>7.9467479894930013E-2</v>
      </c>
    </row>
    <row r="968" spans="1:18" x14ac:dyDescent="0.25">
      <c r="A968" t="s">
        <v>1803</v>
      </c>
      <c r="B968" t="s">
        <v>49</v>
      </c>
      <c r="C968" t="s">
        <v>50</v>
      </c>
      <c r="D968" t="s">
        <v>51</v>
      </c>
      <c r="E968" t="s">
        <v>121</v>
      </c>
      <c r="F968" t="s">
        <v>100</v>
      </c>
      <c r="G968" s="1">
        <v>45531</v>
      </c>
      <c r="H968" s="1">
        <v>45539</v>
      </c>
      <c r="I968">
        <f>YEAR((vw_maritime_trade_analysis[[#This Row],[Departure_Date]]))</f>
        <v>2024</v>
      </c>
      <c r="J968" t="str">
        <f>"Q"&amp;ROUNDUP(MONTH(vw_maritime_trade_analysis[[#This Row],[Departure_Date]])/3,0)</f>
        <v>Q3</v>
      </c>
      <c r="K968" t="str">
        <f>TEXT(vw_maritime_trade_analysis[[#This Row],[Departure_Date]],"mmmm")</f>
        <v>August</v>
      </c>
      <c r="L968">
        <v>5393544.5</v>
      </c>
      <c r="M968">
        <v>121905.7890625</v>
      </c>
      <c r="N968">
        <v>122351.84375</v>
      </c>
      <c r="O968">
        <v>2966.449951171875</v>
      </c>
      <c r="P968">
        <v>0</v>
      </c>
      <c r="Q968">
        <v>1196361.875</v>
      </c>
      <c r="R968">
        <f t="shared" si="15"/>
        <v>0.2218136653920256</v>
      </c>
    </row>
    <row r="969" spans="1:18" x14ac:dyDescent="0.25">
      <c r="A969" t="s">
        <v>1805</v>
      </c>
      <c r="B969" t="s">
        <v>49</v>
      </c>
      <c r="C969" t="s">
        <v>78</v>
      </c>
      <c r="D969" t="s">
        <v>211</v>
      </c>
      <c r="E969" t="s">
        <v>164</v>
      </c>
      <c r="F969" t="s">
        <v>100</v>
      </c>
      <c r="G969" s="1">
        <v>46013</v>
      </c>
      <c r="H969" s="1">
        <v>46041</v>
      </c>
      <c r="I969">
        <f>YEAR((vw_maritime_trade_analysis[[#This Row],[Departure_Date]]))</f>
        <v>2025</v>
      </c>
      <c r="J969" t="str">
        <f>"Q"&amp;ROUNDUP(MONTH(vw_maritime_trade_analysis[[#This Row],[Departure_Date]])/3,0)</f>
        <v>Q4</v>
      </c>
      <c r="K969" t="str">
        <f>TEXT(vw_maritime_trade_analysis[[#This Row],[Departure_Date]],"mmmm")</f>
        <v>December</v>
      </c>
      <c r="L969">
        <v>14718742</v>
      </c>
      <c r="M969">
        <v>878352.25</v>
      </c>
      <c r="N969">
        <v>159710.59375</v>
      </c>
      <c r="O969">
        <v>50632.46875</v>
      </c>
      <c r="P969">
        <v>43454.28125</v>
      </c>
      <c r="Q969">
        <v>1656717.625</v>
      </c>
      <c r="R969">
        <f t="shared" si="15"/>
        <v>0.11255837115699154</v>
      </c>
    </row>
    <row r="970" spans="1:18" x14ac:dyDescent="0.25">
      <c r="A970" t="s">
        <v>1806</v>
      </c>
      <c r="B970" t="s">
        <v>65</v>
      </c>
      <c r="C970" t="s">
        <v>112</v>
      </c>
      <c r="D970" t="s">
        <v>199</v>
      </c>
      <c r="E970" t="s">
        <v>226</v>
      </c>
      <c r="F970" t="s">
        <v>164</v>
      </c>
      <c r="G970" s="1">
        <v>46024</v>
      </c>
      <c r="H970" s="1">
        <v>46045</v>
      </c>
      <c r="I970">
        <f>YEAR((vw_maritime_trade_analysis[[#This Row],[Departure_Date]]))</f>
        <v>2026</v>
      </c>
      <c r="J970" t="str">
        <f>"Q"&amp;ROUNDUP(MONTH(vw_maritime_trade_analysis[[#This Row],[Departure_Date]])/3,0)</f>
        <v>Q1</v>
      </c>
      <c r="K970" t="str">
        <f>TEXT(vw_maritime_trade_analysis[[#This Row],[Departure_Date]],"mmmm")</f>
        <v>January</v>
      </c>
      <c r="L970">
        <v>6094208.5</v>
      </c>
      <c r="M970">
        <v>411342.375</v>
      </c>
      <c r="N970">
        <v>74416.5078125</v>
      </c>
      <c r="O970">
        <v>11457.1103515625</v>
      </c>
      <c r="P970">
        <v>57376.9609375</v>
      </c>
      <c r="Q970">
        <v>1257746.75</v>
      </c>
      <c r="R970">
        <f t="shared" si="15"/>
        <v>0.20638393812748612</v>
      </c>
    </row>
    <row r="971" spans="1:18" x14ac:dyDescent="0.25">
      <c r="A971" t="s">
        <v>1808</v>
      </c>
      <c r="B971" t="s">
        <v>49</v>
      </c>
      <c r="C971" t="s">
        <v>239</v>
      </c>
      <c r="D971" t="s">
        <v>240</v>
      </c>
      <c r="E971" t="s">
        <v>55</v>
      </c>
      <c r="F971" t="s">
        <v>56</v>
      </c>
      <c r="G971" s="1">
        <v>44567</v>
      </c>
      <c r="H971" s="1">
        <v>44591</v>
      </c>
      <c r="I971">
        <f>YEAR((vw_maritime_trade_analysis[[#This Row],[Departure_Date]]))</f>
        <v>2022</v>
      </c>
      <c r="J971" t="str">
        <f>"Q"&amp;ROUNDUP(MONTH(vw_maritime_trade_analysis[[#This Row],[Departure_Date]])/3,0)</f>
        <v>Q1</v>
      </c>
      <c r="K971" t="str">
        <f>TEXT(vw_maritime_trade_analysis[[#This Row],[Departure_Date]],"mmmm")</f>
        <v>January</v>
      </c>
      <c r="L971">
        <v>12412243</v>
      </c>
      <c r="M971">
        <v>537260.25</v>
      </c>
      <c r="N971">
        <v>43725.0390625</v>
      </c>
      <c r="O971">
        <v>11419.259765625</v>
      </c>
      <c r="P971">
        <v>0</v>
      </c>
      <c r="Q971">
        <v>1054963</v>
      </c>
      <c r="R971">
        <f t="shared" si="15"/>
        <v>8.4993743677109768E-2</v>
      </c>
    </row>
    <row r="972" spans="1:18" x14ac:dyDescent="0.25">
      <c r="A972" t="s">
        <v>1810</v>
      </c>
      <c r="B972" t="s">
        <v>65</v>
      </c>
      <c r="C972" t="s">
        <v>112</v>
      </c>
      <c r="D972" t="s">
        <v>340</v>
      </c>
      <c r="E972" t="s">
        <v>56</v>
      </c>
      <c r="F972" t="s">
        <v>174</v>
      </c>
      <c r="G972" s="1">
        <v>45191</v>
      </c>
      <c r="H972" s="1">
        <v>45215</v>
      </c>
      <c r="I972">
        <f>YEAR((vw_maritime_trade_analysis[[#This Row],[Departure_Date]]))</f>
        <v>2023</v>
      </c>
      <c r="J972" t="str">
        <f>"Q"&amp;ROUNDUP(MONTH(vw_maritime_trade_analysis[[#This Row],[Departure_Date]])/3,0)</f>
        <v>Q3</v>
      </c>
      <c r="K972" t="str">
        <f>TEXT(vw_maritime_trade_analysis[[#This Row],[Departure_Date]],"mmmm")</f>
        <v>September</v>
      </c>
      <c r="L972">
        <v>2944949.75</v>
      </c>
      <c r="M972">
        <v>291961.625</v>
      </c>
      <c r="N972">
        <v>102610.3515625</v>
      </c>
      <c r="O972">
        <v>6537.7900390625</v>
      </c>
      <c r="P972">
        <v>76484.7578125</v>
      </c>
      <c r="Q972">
        <v>525410.375</v>
      </c>
      <c r="R972">
        <f t="shared" si="15"/>
        <v>0.17841064181146046</v>
      </c>
    </row>
    <row r="973" spans="1:18" x14ac:dyDescent="0.25">
      <c r="A973" t="s">
        <v>1811</v>
      </c>
      <c r="B973" t="s">
        <v>49</v>
      </c>
      <c r="C973" t="s">
        <v>50</v>
      </c>
      <c r="D973" t="s">
        <v>145</v>
      </c>
      <c r="E973" t="s">
        <v>257</v>
      </c>
      <c r="F973" t="s">
        <v>82</v>
      </c>
      <c r="G973" s="1">
        <v>46070</v>
      </c>
      <c r="H973" s="1">
        <v>46077</v>
      </c>
      <c r="I973">
        <f>YEAR((vw_maritime_trade_analysis[[#This Row],[Departure_Date]]))</f>
        <v>2026</v>
      </c>
      <c r="J973" t="str">
        <f>"Q"&amp;ROUNDUP(MONTH(vw_maritime_trade_analysis[[#This Row],[Departure_Date]])/3,0)</f>
        <v>Q1</v>
      </c>
      <c r="K973" t="str">
        <f>TEXT(vw_maritime_trade_analysis[[#This Row],[Departure_Date]],"mmmm")</f>
        <v>February</v>
      </c>
      <c r="L973">
        <v>34242080</v>
      </c>
      <c r="M973">
        <v>192756.375</v>
      </c>
      <c r="N973">
        <v>85283.8515625</v>
      </c>
      <c r="O973">
        <v>113683.7109375</v>
      </c>
      <c r="P973">
        <v>40428.2109375</v>
      </c>
      <c r="Q973">
        <v>2803233.25</v>
      </c>
      <c r="R973">
        <f t="shared" si="15"/>
        <v>8.1865156847948484E-2</v>
      </c>
    </row>
    <row r="974" spans="1:18" x14ac:dyDescent="0.25">
      <c r="A974" t="s">
        <v>1812</v>
      </c>
      <c r="B974" t="s">
        <v>65</v>
      </c>
      <c r="C974" t="s">
        <v>50</v>
      </c>
      <c r="D974" t="s">
        <v>51</v>
      </c>
      <c r="E974" t="s">
        <v>100</v>
      </c>
      <c r="F974" t="s">
        <v>146</v>
      </c>
      <c r="G974" s="1">
        <v>44163</v>
      </c>
      <c r="H974" s="1">
        <v>44170</v>
      </c>
      <c r="I974">
        <f>YEAR((vw_maritime_trade_analysis[[#This Row],[Departure_Date]]))</f>
        <v>2020</v>
      </c>
      <c r="J974" t="str">
        <f>"Q"&amp;ROUNDUP(MONTH(vw_maritime_trade_analysis[[#This Row],[Departure_Date]])/3,0)</f>
        <v>Q4</v>
      </c>
      <c r="K974" t="str">
        <f>TEXT(vw_maritime_trade_analysis[[#This Row],[Departure_Date]],"mmmm")</f>
        <v>November</v>
      </c>
      <c r="L974">
        <v>4149470.75</v>
      </c>
      <c r="M974">
        <v>83930.640625</v>
      </c>
      <c r="N974">
        <v>184652.125</v>
      </c>
      <c r="O974">
        <v>5684.77001953125</v>
      </c>
      <c r="P974">
        <v>0</v>
      </c>
      <c r="Q974">
        <v>1692883.25</v>
      </c>
      <c r="R974">
        <f t="shared" si="15"/>
        <v>0.40797570388946591</v>
      </c>
    </row>
    <row r="975" spans="1:18" x14ac:dyDescent="0.25">
      <c r="A975" t="s">
        <v>1813</v>
      </c>
      <c r="B975" t="s">
        <v>49</v>
      </c>
      <c r="C975" t="s">
        <v>78</v>
      </c>
      <c r="D975" t="s">
        <v>211</v>
      </c>
      <c r="E975" t="s">
        <v>131</v>
      </c>
      <c r="F975" t="s">
        <v>70</v>
      </c>
      <c r="G975" s="1">
        <v>45895</v>
      </c>
      <c r="H975" s="1">
        <v>45922</v>
      </c>
      <c r="I975">
        <f>YEAR((vw_maritime_trade_analysis[[#This Row],[Departure_Date]]))</f>
        <v>2025</v>
      </c>
      <c r="J975" t="str">
        <f>"Q"&amp;ROUNDUP(MONTH(vw_maritime_trade_analysis[[#This Row],[Departure_Date]])/3,0)</f>
        <v>Q3</v>
      </c>
      <c r="K975" t="str">
        <f>TEXT(vw_maritime_trade_analysis[[#This Row],[Departure_Date]],"mmmm")</f>
        <v>August</v>
      </c>
      <c r="L975">
        <v>52039744</v>
      </c>
      <c r="M975">
        <v>625149.6875</v>
      </c>
      <c r="N975">
        <v>75285.171875</v>
      </c>
      <c r="O975">
        <v>77018.8203125</v>
      </c>
      <c r="P975">
        <v>25542.419921875</v>
      </c>
      <c r="Q975">
        <v>1451514.25</v>
      </c>
      <c r="R975">
        <f t="shared" si="15"/>
        <v>2.7892417187909302E-2</v>
      </c>
    </row>
    <row r="976" spans="1:18" x14ac:dyDescent="0.25">
      <c r="A976" t="s">
        <v>1814</v>
      </c>
      <c r="B976" t="s">
        <v>49</v>
      </c>
      <c r="C976" t="s">
        <v>50</v>
      </c>
      <c r="D976" t="s">
        <v>145</v>
      </c>
      <c r="E976" t="s">
        <v>257</v>
      </c>
      <c r="F976" t="s">
        <v>92</v>
      </c>
      <c r="G976" s="1">
        <v>45014</v>
      </c>
      <c r="H976" s="1">
        <v>45020</v>
      </c>
      <c r="I976">
        <f>YEAR((vw_maritime_trade_analysis[[#This Row],[Departure_Date]]))</f>
        <v>2023</v>
      </c>
      <c r="J976" t="str">
        <f>"Q"&amp;ROUNDUP(MONTH(vw_maritime_trade_analysis[[#This Row],[Departure_Date]])/3,0)</f>
        <v>Q1</v>
      </c>
      <c r="K976" t="str">
        <f>TEXT(vw_maritime_trade_analysis[[#This Row],[Departure_Date]],"mmmm")</f>
        <v>March</v>
      </c>
      <c r="L976">
        <v>18346096</v>
      </c>
      <c r="M976">
        <v>145340.875</v>
      </c>
      <c r="N976">
        <v>32229.369140625</v>
      </c>
      <c r="O976">
        <v>60542.12109375</v>
      </c>
      <c r="P976">
        <v>0</v>
      </c>
      <c r="Q976">
        <v>2324920.25</v>
      </c>
      <c r="R976">
        <f t="shared" si="15"/>
        <v>0.12672561235916349</v>
      </c>
    </row>
    <row r="977" spans="1:18" x14ac:dyDescent="0.25">
      <c r="A977" t="s">
        <v>1815</v>
      </c>
      <c r="B977" t="s">
        <v>49</v>
      </c>
      <c r="C977" t="s">
        <v>78</v>
      </c>
      <c r="D977" t="s">
        <v>79</v>
      </c>
      <c r="E977" t="s">
        <v>127</v>
      </c>
      <c r="F977" t="s">
        <v>56</v>
      </c>
      <c r="G977" s="1">
        <v>45944</v>
      </c>
      <c r="H977" s="1">
        <v>45959</v>
      </c>
      <c r="I977">
        <f>YEAR((vw_maritime_trade_analysis[[#This Row],[Departure_Date]]))</f>
        <v>2025</v>
      </c>
      <c r="J977" t="str">
        <f>"Q"&amp;ROUNDUP(MONTH(vw_maritime_trade_analysis[[#This Row],[Departure_Date]])/3,0)</f>
        <v>Q4</v>
      </c>
      <c r="K977" t="str">
        <f>TEXT(vw_maritime_trade_analysis[[#This Row],[Departure_Date]],"mmmm")</f>
        <v>October</v>
      </c>
      <c r="L977">
        <v>30568656</v>
      </c>
      <c r="M977">
        <v>320191.875</v>
      </c>
      <c r="N977">
        <v>224340.796875</v>
      </c>
      <c r="O977">
        <v>33319.83984375</v>
      </c>
      <c r="P977">
        <v>4554.39990234375</v>
      </c>
      <c r="Q977">
        <v>1564640.625</v>
      </c>
      <c r="R977">
        <f t="shared" si="15"/>
        <v>5.118447552944428E-2</v>
      </c>
    </row>
    <row r="978" spans="1:18" x14ac:dyDescent="0.25">
      <c r="A978" t="s">
        <v>1816</v>
      </c>
      <c r="B978" t="s">
        <v>65</v>
      </c>
      <c r="C978" t="s">
        <v>50</v>
      </c>
      <c r="D978" t="s">
        <v>183</v>
      </c>
      <c r="E978" t="s">
        <v>128</v>
      </c>
      <c r="F978" t="s">
        <v>146</v>
      </c>
      <c r="G978" s="1">
        <v>45368</v>
      </c>
      <c r="H978" s="1">
        <v>45374</v>
      </c>
      <c r="I978">
        <f>YEAR((vw_maritime_trade_analysis[[#This Row],[Departure_Date]]))</f>
        <v>2024</v>
      </c>
      <c r="J978" t="str">
        <f>"Q"&amp;ROUNDUP(MONTH(vw_maritime_trade_analysis[[#This Row],[Departure_Date]])/3,0)</f>
        <v>Q1</v>
      </c>
      <c r="K978" t="str">
        <f>TEXT(vw_maritime_trade_analysis[[#This Row],[Departure_Date]],"mmmm")</f>
        <v>March</v>
      </c>
      <c r="L978">
        <v>82360264</v>
      </c>
      <c r="M978">
        <v>123960.828125</v>
      </c>
      <c r="N978">
        <v>200579.375</v>
      </c>
      <c r="O978">
        <v>145777.671875</v>
      </c>
      <c r="P978">
        <v>0</v>
      </c>
      <c r="Q978">
        <v>1528988.875</v>
      </c>
      <c r="R978">
        <f t="shared" si="15"/>
        <v>1.856464271411272E-2</v>
      </c>
    </row>
    <row r="979" spans="1:18" x14ac:dyDescent="0.25">
      <c r="A979" t="s">
        <v>1817</v>
      </c>
      <c r="B979" t="s">
        <v>49</v>
      </c>
      <c r="C979" t="s">
        <v>50</v>
      </c>
      <c r="D979" t="s">
        <v>51</v>
      </c>
      <c r="E979" t="s">
        <v>150</v>
      </c>
      <c r="F979" t="s">
        <v>226</v>
      </c>
      <c r="G979" s="1">
        <v>44079</v>
      </c>
      <c r="H979" s="1">
        <v>44092</v>
      </c>
      <c r="I979">
        <f>YEAR((vw_maritime_trade_analysis[[#This Row],[Departure_Date]]))</f>
        <v>2020</v>
      </c>
      <c r="J979" t="str">
        <f>"Q"&amp;ROUNDUP(MONTH(vw_maritime_trade_analysis[[#This Row],[Departure_Date]])/3,0)</f>
        <v>Q3</v>
      </c>
      <c r="K979" t="str">
        <f>TEXT(vw_maritime_trade_analysis[[#This Row],[Departure_Date]],"mmmm")</f>
        <v>September</v>
      </c>
      <c r="L979">
        <v>19101524</v>
      </c>
      <c r="M979">
        <v>193779.578125</v>
      </c>
      <c r="N979">
        <v>91816.5234375</v>
      </c>
      <c r="O979">
        <v>24067.919921875</v>
      </c>
      <c r="P979">
        <v>0</v>
      </c>
      <c r="Q979">
        <v>5025710.5</v>
      </c>
      <c r="R979">
        <f t="shared" si="15"/>
        <v>0.26310521087217964</v>
      </c>
    </row>
    <row r="980" spans="1:18" x14ac:dyDescent="0.25">
      <c r="A980" t="s">
        <v>1818</v>
      </c>
      <c r="B980" t="s">
        <v>65</v>
      </c>
      <c r="C980" t="s">
        <v>50</v>
      </c>
      <c r="D980" t="s">
        <v>145</v>
      </c>
      <c r="E980" t="s">
        <v>92</v>
      </c>
      <c r="F980" t="s">
        <v>201</v>
      </c>
      <c r="G980" s="1">
        <v>45943</v>
      </c>
      <c r="H980" s="1">
        <v>45954</v>
      </c>
      <c r="I980">
        <f>YEAR((vw_maritime_trade_analysis[[#This Row],[Departure_Date]]))</f>
        <v>2025</v>
      </c>
      <c r="J980" t="str">
        <f>"Q"&amp;ROUNDUP(MONTH(vw_maritime_trade_analysis[[#This Row],[Departure_Date]])/3,0)</f>
        <v>Q4</v>
      </c>
      <c r="K980" t="str">
        <f>TEXT(vw_maritime_trade_analysis[[#This Row],[Departure_Date]],"mmmm")</f>
        <v>October</v>
      </c>
      <c r="L980">
        <v>50869952</v>
      </c>
      <c r="M980">
        <v>213668.09375</v>
      </c>
      <c r="N980">
        <v>70817.90625</v>
      </c>
      <c r="O980">
        <v>149048.953125</v>
      </c>
      <c r="P980">
        <v>11537.48046875</v>
      </c>
      <c r="Q980">
        <v>2417123.5</v>
      </c>
      <c r="R980">
        <f t="shared" si="15"/>
        <v>4.7515741709369022E-2</v>
      </c>
    </row>
    <row r="981" spans="1:18" x14ac:dyDescent="0.25">
      <c r="A981" t="s">
        <v>1819</v>
      </c>
      <c r="B981" t="s">
        <v>65</v>
      </c>
      <c r="C981" t="s">
        <v>112</v>
      </c>
      <c r="D981" t="s">
        <v>126</v>
      </c>
      <c r="E981" t="s">
        <v>128</v>
      </c>
      <c r="F981" t="s">
        <v>55</v>
      </c>
      <c r="G981" s="1">
        <v>45049</v>
      </c>
      <c r="H981" s="1">
        <v>45061</v>
      </c>
      <c r="I981">
        <f>YEAR((vw_maritime_trade_analysis[[#This Row],[Departure_Date]]))</f>
        <v>2023</v>
      </c>
      <c r="J981" t="str">
        <f>"Q"&amp;ROUNDUP(MONTH(vw_maritime_trade_analysis[[#This Row],[Departure_Date]])/3,0)</f>
        <v>Q2</v>
      </c>
      <c r="K981" t="str">
        <f>TEXT(vw_maritime_trade_analysis[[#This Row],[Departure_Date]],"mmmm")</f>
        <v>May</v>
      </c>
      <c r="L981">
        <v>11109719</v>
      </c>
      <c r="M981">
        <v>348350.53125</v>
      </c>
      <c r="N981">
        <v>77347</v>
      </c>
      <c r="O981">
        <v>34995.62109375</v>
      </c>
      <c r="P981">
        <v>91083.3125</v>
      </c>
      <c r="Q981">
        <v>1644985.75</v>
      </c>
      <c r="R981">
        <f t="shared" si="15"/>
        <v>0.14806726884811397</v>
      </c>
    </row>
    <row r="982" spans="1:18" x14ac:dyDescent="0.25">
      <c r="A982" t="s">
        <v>1821</v>
      </c>
      <c r="B982" t="s">
        <v>65</v>
      </c>
      <c r="C982" t="s">
        <v>66</v>
      </c>
      <c r="D982" t="s">
        <v>248</v>
      </c>
      <c r="E982" t="s">
        <v>184</v>
      </c>
      <c r="F982" t="s">
        <v>196</v>
      </c>
      <c r="G982" s="1">
        <v>45427</v>
      </c>
      <c r="H982" s="1">
        <v>45444</v>
      </c>
      <c r="I982">
        <f>YEAR((vw_maritime_trade_analysis[[#This Row],[Departure_Date]]))</f>
        <v>2024</v>
      </c>
      <c r="J982" t="str">
        <f>"Q"&amp;ROUNDUP(MONTH(vw_maritime_trade_analysis[[#This Row],[Departure_Date]])/3,0)</f>
        <v>Q2</v>
      </c>
      <c r="K982" t="str">
        <f>TEXT(vw_maritime_trade_analysis[[#This Row],[Departure_Date]],"mmmm")</f>
        <v>May</v>
      </c>
      <c r="L982">
        <v>52515392</v>
      </c>
      <c r="M982">
        <v>365949.78125</v>
      </c>
      <c r="N982">
        <v>56740.66015625</v>
      </c>
      <c r="O982">
        <v>76672.46875</v>
      </c>
      <c r="P982">
        <v>37792.62890625</v>
      </c>
      <c r="Q982">
        <v>5824691.5</v>
      </c>
      <c r="R982">
        <f t="shared" si="15"/>
        <v>0.11091398689359493</v>
      </c>
    </row>
    <row r="983" spans="1:18" x14ac:dyDescent="0.25">
      <c r="A983" t="s">
        <v>1823</v>
      </c>
      <c r="B983" t="s">
        <v>49</v>
      </c>
      <c r="C983" t="s">
        <v>50</v>
      </c>
      <c r="D983" t="s">
        <v>423</v>
      </c>
      <c r="E983" t="s">
        <v>121</v>
      </c>
      <c r="F983" t="s">
        <v>70</v>
      </c>
      <c r="G983" s="1">
        <v>45376</v>
      </c>
      <c r="H983" s="1">
        <v>45390</v>
      </c>
      <c r="I983">
        <f>YEAR((vw_maritime_trade_analysis[[#This Row],[Departure_Date]]))</f>
        <v>2024</v>
      </c>
      <c r="J983" t="str">
        <f>"Q"&amp;ROUNDUP(MONTH(vw_maritime_trade_analysis[[#This Row],[Departure_Date]])/3,0)</f>
        <v>Q1</v>
      </c>
      <c r="K983" t="str">
        <f>TEXT(vw_maritime_trade_analysis[[#This Row],[Departure_Date]],"mmmm")</f>
        <v>March</v>
      </c>
      <c r="L983">
        <v>30712420</v>
      </c>
      <c r="M983">
        <v>331623.84375</v>
      </c>
      <c r="N983">
        <v>16783.98046875</v>
      </c>
      <c r="O983">
        <v>58967.83984375</v>
      </c>
      <c r="P983">
        <v>0</v>
      </c>
      <c r="Q983">
        <v>2428073.5</v>
      </c>
      <c r="R983">
        <f t="shared" si="15"/>
        <v>7.9058358149569463E-2</v>
      </c>
    </row>
    <row r="984" spans="1:18" x14ac:dyDescent="0.25">
      <c r="A984" t="s">
        <v>1825</v>
      </c>
      <c r="B984" t="s">
        <v>65</v>
      </c>
      <c r="C984" t="s">
        <v>66</v>
      </c>
      <c r="D984" t="s">
        <v>67</v>
      </c>
      <c r="E984" t="s">
        <v>128</v>
      </c>
      <c r="F984" t="s">
        <v>257</v>
      </c>
      <c r="G984" s="1">
        <v>44380</v>
      </c>
      <c r="H984" s="1">
        <v>44401</v>
      </c>
      <c r="I984">
        <f>YEAR((vw_maritime_trade_analysis[[#This Row],[Departure_Date]]))</f>
        <v>2021</v>
      </c>
      <c r="J984" t="str">
        <f>"Q"&amp;ROUNDUP(MONTH(vw_maritime_trade_analysis[[#This Row],[Departure_Date]])/3,0)</f>
        <v>Q3</v>
      </c>
      <c r="K984" t="str">
        <f>TEXT(vw_maritime_trade_analysis[[#This Row],[Departure_Date]],"mmmm")</f>
        <v>July</v>
      </c>
      <c r="L984">
        <v>6270069.5</v>
      </c>
      <c r="M984">
        <v>354762</v>
      </c>
      <c r="N984">
        <v>25495.109375</v>
      </c>
      <c r="O984">
        <v>21318.240234375</v>
      </c>
      <c r="P984">
        <v>0</v>
      </c>
      <c r="Q984">
        <v>515763.1875</v>
      </c>
      <c r="R984">
        <f t="shared" si="15"/>
        <v>8.2257969788054178E-2</v>
      </c>
    </row>
    <row r="985" spans="1:18" x14ac:dyDescent="0.25">
      <c r="A985" t="s">
        <v>1826</v>
      </c>
      <c r="B985" t="s">
        <v>65</v>
      </c>
      <c r="C985" t="s">
        <v>66</v>
      </c>
      <c r="D985" t="s">
        <v>245</v>
      </c>
      <c r="E985" t="s">
        <v>100</v>
      </c>
      <c r="F985" t="s">
        <v>108</v>
      </c>
      <c r="G985" s="1">
        <v>44331</v>
      </c>
      <c r="H985" s="1">
        <v>44350</v>
      </c>
      <c r="I985">
        <f>YEAR((vw_maritime_trade_analysis[[#This Row],[Departure_Date]]))</f>
        <v>2021</v>
      </c>
      <c r="J985" t="str">
        <f>"Q"&amp;ROUNDUP(MONTH(vw_maritime_trade_analysis[[#This Row],[Departure_Date]])/3,0)</f>
        <v>Q2</v>
      </c>
      <c r="K985" t="str">
        <f>TEXT(vw_maritime_trade_analysis[[#This Row],[Departure_Date]],"mmmm")</f>
        <v>May</v>
      </c>
      <c r="L985">
        <v>5838325</v>
      </c>
      <c r="M985">
        <v>387656.03125</v>
      </c>
      <c r="N985">
        <v>190251.5625</v>
      </c>
      <c r="O985">
        <v>16055.3896484375</v>
      </c>
      <c r="P985">
        <v>0</v>
      </c>
      <c r="Q985">
        <v>893304.75</v>
      </c>
      <c r="R985">
        <f t="shared" si="15"/>
        <v>0.15300702684417192</v>
      </c>
    </row>
    <row r="986" spans="1:18" x14ac:dyDescent="0.25">
      <c r="A986" t="s">
        <v>1828</v>
      </c>
      <c r="B986" t="s">
        <v>49</v>
      </c>
      <c r="C986" t="s">
        <v>134</v>
      </c>
      <c r="D986" t="s">
        <v>135</v>
      </c>
      <c r="E986" t="s">
        <v>201</v>
      </c>
      <c r="F986" t="s">
        <v>82</v>
      </c>
      <c r="G986" s="1">
        <v>44205</v>
      </c>
      <c r="H986" s="1">
        <v>44237</v>
      </c>
      <c r="I986">
        <f>YEAR((vw_maritime_trade_analysis[[#This Row],[Departure_Date]]))</f>
        <v>2021</v>
      </c>
      <c r="J986" t="str">
        <f>"Q"&amp;ROUNDUP(MONTH(vw_maritime_trade_analysis[[#This Row],[Departure_Date]])/3,0)</f>
        <v>Q1</v>
      </c>
      <c r="K986" t="str">
        <f>TEXT(vw_maritime_trade_analysis[[#This Row],[Departure_Date]],"mmmm")</f>
        <v>January</v>
      </c>
      <c r="L986">
        <v>3826190.5</v>
      </c>
      <c r="M986">
        <v>995019.9375</v>
      </c>
      <c r="N986">
        <v>23335.349609375</v>
      </c>
      <c r="O986">
        <v>7958.47998046875</v>
      </c>
      <c r="P986">
        <v>0</v>
      </c>
      <c r="Q986">
        <v>1265210.75</v>
      </c>
      <c r="R986">
        <f t="shared" si="15"/>
        <v>0.33067113359881062</v>
      </c>
    </row>
    <row r="987" spans="1:18" x14ac:dyDescent="0.25">
      <c r="A987" t="s">
        <v>1830</v>
      </c>
      <c r="B987" t="s">
        <v>65</v>
      </c>
      <c r="C987" t="s">
        <v>66</v>
      </c>
      <c r="D987" t="s">
        <v>245</v>
      </c>
      <c r="E987" t="s">
        <v>92</v>
      </c>
      <c r="F987" t="s">
        <v>83</v>
      </c>
      <c r="G987" s="1">
        <v>44221</v>
      </c>
      <c r="H987" s="1">
        <v>44247</v>
      </c>
      <c r="I987">
        <f>YEAR((vw_maritime_trade_analysis[[#This Row],[Departure_Date]]))</f>
        <v>2021</v>
      </c>
      <c r="J987" t="str">
        <f>"Q"&amp;ROUNDUP(MONTH(vw_maritime_trade_analysis[[#This Row],[Departure_Date]])/3,0)</f>
        <v>Q1</v>
      </c>
      <c r="K987" t="str">
        <f>TEXT(vw_maritime_trade_analysis[[#This Row],[Departure_Date]],"mmmm")</f>
        <v>January</v>
      </c>
      <c r="L987">
        <v>14249168</v>
      </c>
      <c r="M987">
        <v>182606.375</v>
      </c>
      <c r="N987">
        <v>20749.2109375</v>
      </c>
      <c r="O987">
        <v>10259.400390625</v>
      </c>
      <c r="P987">
        <v>33802.25</v>
      </c>
      <c r="Q987">
        <v>529293.75</v>
      </c>
      <c r="R987">
        <f t="shared" si="15"/>
        <v>3.714558983373626E-2</v>
      </c>
    </row>
    <row r="988" spans="1:18" x14ac:dyDescent="0.25">
      <c r="A988" t="s">
        <v>1831</v>
      </c>
      <c r="B988" t="s">
        <v>49</v>
      </c>
      <c r="C988" t="s">
        <v>78</v>
      </c>
      <c r="D988" t="s">
        <v>211</v>
      </c>
      <c r="E988" t="s">
        <v>127</v>
      </c>
      <c r="F988" t="s">
        <v>128</v>
      </c>
      <c r="G988" s="1">
        <v>44354</v>
      </c>
      <c r="H988" s="1">
        <v>44380</v>
      </c>
      <c r="I988">
        <f>YEAR((vw_maritime_trade_analysis[[#This Row],[Departure_Date]]))</f>
        <v>2021</v>
      </c>
      <c r="J988" t="str">
        <f>"Q"&amp;ROUNDUP(MONTH(vw_maritime_trade_analysis[[#This Row],[Departure_Date]])/3,0)</f>
        <v>Q2</v>
      </c>
      <c r="K988" t="str">
        <f>TEXT(vw_maritime_trade_analysis[[#This Row],[Departure_Date]],"mmmm")</f>
        <v>June</v>
      </c>
      <c r="L988">
        <v>43804804</v>
      </c>
      <c r="M988">
        <v>729506.9375</v>
      </c>
      <c r="N988">
        <v>220844.46875</v>
      </c>
      <c r="O988">
        <v>152002.671875</v>
      </c>
      <c r="P988">
        <v>0</v>
      </c>
      <c r="Q988">
        <v>2259888</v>
      </c>
      <c r="R988">
        <f t="shared" si="15"/>
        <v>5.1589958032913469E-2</v>
      </c>
    </row>
    <row r="989" spans="1:18" x14ac:dyDescent="0.25">
      <c r="A989" t="s">
        <v>1833</v>
      </c>
      <c r="B989" t="s">
        <v>49</v>
      </c>
      <c r="C989" t="s">
        <v>239</v>
      </c>
      <c r="D989" t="s">
        <v>265</v>
      </c>
      <c r="E989" t="s">
        <v>196</v>
      </c>
      <c r="F989" t="s">
        <v>56</v>
      </c>
      <c r="G989" s="1">
        <v>45337</v>
      </c>
      <c r="H989" s="1">
        <v>45363</v>
      </c>
      <c r="I989">
        <f>YEAR((vw_maritime_trade_analysis[[#This Row],[Departure_Date]]))</f>
        <v>2024</v>
      </c>
      <c r="J989" t="str">
        <f>"Q"&amp;ROUNDUP(MONTH(vw_maritime_trade_analysis[[#This Row],[Departure_Date]])/3,0)</f>
        <v>Q1</v>
      </c>
      <c r="K989" t="str">
        <f>TEXT(vw_maritime_trade_analysis[[#This Row],[Departure_Date]],"mmmm")</f>
        <v>February</v>
      </c>
      <c r="L989">
        <v>21908984</v>
      </c>
      <c r="M989">
        <v>390462.875</v>
      </c>
      <c r="N989">
        <v>154900.09375</v>
      </c>
      <c r="O989">
        <v>42065.25</v>
      </c>
      <c r="P989">
        <v>0</v>
      </c>
      <c r="Q989">
        <v>1667023.875</v>
      </c>
      <c r="R989">
        <f t="shared" si="15"/>
        <v>7.6088597946851397E-2</v>
      </c>
    </row>
    <row r="990" spans="1:18" x14ac:dyDescent="0.25">
      <c r="A990" t="s">
        <v>1835</v>
      </c>
      <c r="B990" t="s">
        <v>49</v>
      </c>
      <c r="C990" t="s">
        <v>112</v>
      </c>
      <c r="D990" t="s">
        <v>126</v>
      </c>
      <c r="E990" t="s">
        <v>257</v>
      </c>
      <c r="F990" t="s">
        <v>128</v>
      </c>
      <c r="G990" s="1">
        <v>46001</v>
      </c>
      <c r="H990" s="1">
        <v>46023</v>
      </c>
      <c r="I990">
        <f>YEAR((vw_maritime_trade_analysis[[#This Row],[Departure_Date]]))</f>
        <v>2025</v>
      </c>
      <c r="J990" t="str">
        <f>"Q"&amp;ROUNDUP(MONTH(vw_maritime_trade_analysis[[#This Row],[Departure_Date]])/3,0)</f>
        <v>Q4</v>
      </c>
      <c r="K990" t="str">
        <f>TEXT(vw_maritime_trade_analysis[[#This Row],[Departure_Date]],"mmmm")</f>
        <v>December</v>
      </c>
      <c r="L990">
        <v>14071394</v>
      </c>
      <c r="M990">
        <v>365578.8125</v>
      </c>
      <c r="N990">
        <v>125921.7578125</v>
      </c>
      <c r="O990">
        <v>21388.51953125</v>
      </c>
      <c r="P990">
        <v>0</v>
      </c>
      <c r="Q990">
        <v>1198732.875</v>
      </c>
      <c r="R990">
        <f t="shared" si="15"/>
        <v>8.5189347622559641E-2</v>
      </c>
    </row>
    <row r="991" spans="1:18" x14ac:dyDescent="0.25">
      <c r="A991" t="s">
        <v>1837</v>
      </c>
      <c r="B991" t="s">
        <v>65</v>
      </c>
      <c r="C991" t="s">
        <v>239</v>
      </c>
      <c r="D991" t="s">
        <v>270</v>
      </c>
      <c r="E991" t="s">
        <v>226</v>
      </c>
      <c r="F991" t="s">
        <v>154</v>
      </c>
      <c r="G991" s="1">
        <v>45214</v>
      </c>
      <c r="H991" s="1">
        <v>45232</v>
      </c>
      <c r="I991">
        <f>YEAR((vw_maritime_trade_analysis[[#This Row],[Departure_Date]]))</f>
        <v>2023</v>
      </c>
      <c r="J991" t="str">
        <f>"Q"&amp;ROUNDUP(MONTH(vw_maritime_trade_analysis[[#This Row],[Departure_Date]])/3,0)</f>
        <v>Q4</v>
      </c>
      <c r="K991" t="str">
        <f>TEXT(vw_maritime_trade_analysis[[#This Row],[Departure_Date]],"mmmm")</f>
        <v>October</v>
      </c>
      <c r="L991">
        <v>32335180</v>
      </c>
      <c r="M991">
        <v>226091.765625</v>
      </c>
      <c r="N991">
        <v>139112.90625</v>
      </c>
      <c r="O991">
        <v>104119.28125</v>
      </c>
      <c r="P991">
        <v>0</v>
      </c>
      <c r="Q991">
        <v>1470298.75</v>
      </c>
      <c r="R991">
        <f t="shared" si="15"/>
        <v>4.5470560238105986E-2</v>
      </c>
    </row>
    <row r="992" spans="1:18" x14ac:dyDescent="0.25">
      <c r="A992" t="s">
        <v>1838</v>
      </c>
      <c r="B992" t="s">
        <v>65</v>
      </c>
      <c r="C992" t="s">
        <v>239</v>
      </c>
      <c r="D992" t="s">
        <v>270</v>
      </c>
      <c r="E992" t="s">
        <v>226</v>
      </c>
      <c r="F992" t="s">
        <v>140</v>
      </c>
      <c r="G992" s="1">
        <v>45614</v>
      </c>
      <c r="H992" s="1">
        <v>45620</v>
      </c>
      <c r="I992">
        <f>YEAR((vw_maritime_trade_analysis[[#This Row],[Departure_Date]]))</f>
        <v>2024</v>
      </c>
      <c r="J992" t="str">
        <f>"Q"&amp;ROUNDUP(MONTH(vw_maritime_trade_analysis[[#This Row],[Departure_Date]])/3,0)</f>
        <v>Q4</v>
      </c>
      <c r="K992" t="str">
        <f>TEXT(vw_maritime_trade_analysis[[#This Row],[Departure_Date]],"mmmm")</f>
        <v>November</v>
      </c>
      <c r="L992">
        <v>45342392</v>
      </c>
      <c r="M992">
        <v>129031.328125</v>
      </c>
      <c r="N992">
        <v>121186.7890625</v>
      </c>
      <c r="O992">
        <v>143281.953125</v>
      </c>
      <c r="P992">
        <v>17021.830078125</v>
      </c>
      <c r="Q992">
        <v>1717292.875</v>
      </c>
      <c r="R992">
        <f t="shared" si="15"/>
        <v>3.7873892383092626E-2</v>
      </c>
    </row>
    <row r="993" spans="1:18" x14ac:dyDescent="0.25">
      <c r="A993" t="s">
        <v>1839</v>
      </c>
      <c r="B993" t="s">
        <v>65</v>
      </c>
      <c r="C993" t="s">
        <v>50</v>
      </c>
      <c r="D993" t="s">
        <v>139</v>
      </c>
      <c r="E993" t="s">
        <v>92</v>
      </c>
      <c r="F993" t="s">
        <v>108</v>
      </c>
      <c r="G993" s="1">
        <v>44193</v>
      </c>
      <c r="H993" s="1">
        <v>44198</v>
      </c>
      <c r="I993">
        <f>YEAR((vw_maritime_trade_analysis[[#This Row],[Departure_Date]]))</f>
        <v>2020</v>
      </c>
      <c r="J993" t="str">
        <f>"Q"&amp;ROUNDUP(MONTH(vw_maritime_trade_analysis[[#This Row],[Departure_Date]])/3,0)</f>
        <v>Q4</v>
      </c>
      <c r="K993" t="str">
        <f>TEXT(vw_maritime_trade_analysis[[#This Row],[Departure_Date]],"mmmm")</f>
        <v>December</v>
      </c>
      <c r="L993">
        <v>23227440</v>
      </c>
      <c r="M993">
        <v>126817.71875</v>
      </c>
      <c r="N993">
        <v>30788.51953125</v>
      </c>
      <c r="O993">
        <v>40880.30078125</v>
      </c>
      <c r="P993">
        <v>7411.56005859375</v>
      </c>
      <c r="Q993">
        <v>1250612</v>
      </c>
      <c r="R993">
        <f t="shared" si="15"/>
        <v>5.3842007556579634E-2</v>
      </c>
    </row>
    <row r="994" spans="1:18" x14ac:dyDescent="0.25">
      <c r="A994" t="s">
        <v>1841</v>
      </c>
      <c r="B994" t="s">
        <v>65</v>
      </c>
      <c r="C994" t="s">
        <v>78</v>
      </c>
      <c r="D994" t="s">
        <v>315</v>
      </c>
      <c r="E994" t="s">
        <v>92</v>
      </c>
      <c r="F994" t="s">
        <v>164</v>
      </c>
      <c r="G994" s="1">
        <v>46084</v>
      </c>
      <c r="H994" s="1">
        <v>46096</v>
      </c>
      <c r="I994">
        <f>YEAR((vw_maritime_trade_analysis[[#This Row],[Departure_Date]]))</f>
        <v>2026</v>
      </c>
      <c r="J994" t="str">
        <f>"Q"&amp;ROUNDUP(MONTH(vw_maritime_trade_analysis[[#This Row],[Departure_Date]])/3,0)</f>
        <v>Q1</v>
      </c>
      <c r="K994" t="str">
        <f>TEXT(vw_maritime_trade_analysis[[#This Row],[Departure_Date]],"mmmm")</f>
        <v>March</v>
      </c>
      <c r="L994">
        <v>27090208</v>
      </c>
      <c r="M994">
        <v>241339.09375</v>
      </c>
      <c r="N994">
        <v>215085.203125</v>
      </c>
      <c r="O994">
        <v>36300.87890625</v>
      </c>
      <c r="P994">
        <v>28237.140625</v>
      </c>
      <c r="Q994">
        <v>1935784.625</v>
      </c>
      <c r="R994">
        <f t="shared" si="15"/>
        <v>7.1456986413688667E-2</v>
      </c>
    </row>
    <row r="995" spans="1:18" x14ac:dyDescent="0.25">
      <c r="A995" t="s">
        <v>1843</v>
      </c>
      <c r="B995" t="s">
        <v>49</v>
      </c>
      <c r="C995" t="s">
        <v>78</v>
      </c>
      <c r="D995" t="s">
        <v>177</v>
      </c>
      <c r="E995" t="s">
        <v>71</v>
      </c>
      <c r="F995" t="s">
        <v>82</v>
      </c>
      <c r="G995" s="1">
        <v>45076</v>
      </c>
      <c r="H995" s="1">
        <v>45100</v>
      </c>
      <c r="I995">
        <f>YEAR((vw_maritime_trade_analysis[[#This Row],[Departure_Date]]))</f>
        <v>2023</v>
      </c>
      <c r="J995" t="str">
        <f>"Q"&amp;ROUNDUP(MONTH(vw_maritime_trade_analysis[[#This Row],[Departure_Date]])/3,0)</f>
        <v>Q2</v>
      </c>
      <c r="K995" t="str">
        <f>TEXT(vw_maritime_trade_analysis[[#This Row],[Departure_Date]],"mmmm")</f>
        <v>May</v>
      </c>
      <c r="L995">
        <v>27932764</v>
      </c>
      <c r="M995">
        <v>728713.5</v>
      </c>
      <c r="N995">
        <v>25757.439453125</v>
      </c>
      <c r="O995">
        <v>67038.6328125</v>
      </c>
      <c r="P995">
        <v>0</v>
      </c>
      <c r="Q995">
        <v>2631551.5</v>
      </c>
      <c r="R995">
        <f t="shared" si="15"/>
        <v>9.4210207768912521E-2</v>
      </c>
    </row>
    <row r="996" spans="1:18" x14ac:dyDescent="0.25">
      <c r="A996" t="s">
        <v>1845</v>
      </c>
      <c r="B996" t="s">
        <v>65</v>
      </c>
      <c r="C996" t="s">
        <v>50</v>
      </c>
      <c r="D996" t="s">
        <v>120</v>
      </c>
      <c r="E996" t="s">
        <v>226</v>
      </c>
      <c r="F996" t="s">
        <v>196</v>
      </c>
      <c r="G996" s="1">
        <v>44339</v>
      </c>
      <c r="H996" s="1">
        <v>44345</v>
      </c>
      <c r="I996">
        <f>YEAR((vw_maritime_trade_analysis[[#This Row],[Departure_Date]]))</f>
        <v>2021</v>
      </c>
      <c r="J996" t="str">
        <f>"Q"&amp;ROUNDUP(MONTH(vw_maritime_trade_analysis[[#This Row],[Departure_Date]])/3,0)</f>
        <v>Q2</v>
      </c>
      <c r="K996" t="str">
        <f>TEXT(vw_maritime_trade_analysis[[#This Row],[Departure_Date]],"mmmm")</f>
        <v>May</v>
      </c>
      <c r="L996">
        <v>36088272</v>
      </c>
      <c r="M996">
        <v>194466.875</v>
      </c>
      <c r="N996">
        <v>235064.90625</v>
      </c>
      <c r="O996">
        <v>88055.3828125</v>
      </c>
      <c r="P996">
        <v>34257.98828125</v>
      </c>
      <c r="Q996">
        <v>1885619.5</v>
      </c>
      <c r="R996">
        <f t="shared" si="15"/>
        <v>5.225020194926485E-2</v>
      </c>
    </row>
    <row r="997" spans="1:18" x14ac:dyDescent="0.25">
      <c r="A997" t="s">
        <v>1846</v>
      </c>
      <c r="B997" t="s">
        <v>49</v>
      </c>
      <c r="C997" t="s">
        <v>112</v>
      </c>
      <c r="D997" t="s">
        <v>126</v>
      </c>
      <c r="E997" t="s">
        <v>164</v>
      </c>
      <c r="F997" t="s">
        <v>56</v>
      </c>
      <c r="G997" s="1">
        <v>45686</v>
      </c>
      <c r="H997" s="1">
        <v>45701</v>
      </c>
      <c r="I997">
        <f>YEAR((vw_maritime_trade_analysis[[#This Row],[Departure_Date]]))</f>
        <v>2025</v>
      </c>
      <c r="J997" t="str">
        <f>"Q"&amp;ROUNDUP(MONTH(vw_maritime_trade_analysis[[#This Row],[Departure_Date]])/3,0)</f>
        <v>Q1</v>
      </c>
      <c r="K997" t="str">
        <f>TEXT(vw_maritime_trade_analysis[[#This Row],[Departure_Date]],"mmmm")</f>
        <v>January</v>
      </c>
      <c r="L997">
        <v>10463662</v>
      </c>
      <c r="M997">
        <v>303467.625</v>
      </c>
      <c r="N997">
        <v>136506.359375</v>
      </c>
      <c r="O997">
        <v>10045.1201171875</v>
      </c>
      <c r="P997">
        <v>0</v>
      </c>
      <c r="Q997">
        <v>2466539</v>
      </c>
      <c r="R997">
        <f t="shared" si="15"/>
        <v>0.23572426173551861</v>
      </c>
    </row>
    <row r="998" spans="1:18" x14ac:dyDescent="0.25">
      <c r="A998" t="s">
        <v>1847</v>
      </c>
      <c r="B998" t="s">
        <v>49</v>
      </c>
      <c r="C998" t="s">
        <v>66</v>
      </c>
      <c r="D998" t="s">
        <v>245</v>
      </c>
      <c r="E998" t="s">
        <v>83</v>
      </c>
      <c r="F998" t="s">
        <v>184</v>
      </c>
      <c r="G998" s="1">
        <v>45041</v>
      </c>
      <c r="H998" s="1">
        <v>45057</v>
      </c>
      <c r="I998">
        <f>YEAR((vw_maritime_trade_analysis[[#This Row],[Departure_Date]]))</f>
        <v>2023</v>
      </c>
      <c r="J998" t="str">
        <f>"Q"&amp;ROUNDUP(MONTH(vw_maritime_trade_analysis[[#This Row],[Departure_Date]])/3,0)</f>
        <v>Q2</v>
      </c>
      <c r="K998" t="str">
        <f>TEXT(vw_maritime_trade_analysis[[#This Row],[Departure_Date]],"mmmm")</f>
        <v>April</v>
      </c>
      <c r="L998">
        <v>4492013</v>
      </c>
      <c r="M998">
        <v>130793.703125</v>
      </c>
      <c r="N998">
        <v>121293.828125</v>
      </c>
      <c r="O998">
        <v>11319.8701171875</v>
      </c>
      <c r="P998">
        <v>12158.8798828125</v>
      </c>
      <c r="Q998">
        <v>617832.0625</v>
      </c>
      <c r="R998">
        <f t="shared" si="15"/>
        <v>0.13754013234155824</v>
      </c>
    </row>
    <row r="999" spans="1:18" x14ac:dyDescent="0.25">
      <c r="A999" t="s">
        <v>1848</v>
      </c>
      <c r="B999" t="s">
        <v>49</v>
      </c>
      <c r="C999" t="s">
        <v>134</v>
      </c>
      <c r="D999" t="s">
        <v>135</v>
      </c>
      <c r="E999" t="s">
        <v>55</v>
      </c>
      <c r="F999" t="s">
        <v>70</v>
      </c>
      <c r="G999" s="1">
        <v>44274</v>
      </c>
      <c r="H999" s="1">
        <v>44291</v>
      </c>
      <c r="I999">
        <f>YEAR((vw_maritime_trade_analysis[[#This Row],[Departure_Date]]))</f>
        <v>2021</v>
      </c>
      <c r="J999" t="str">
        <f>"Q"&amp;ROUNDUP(MONTH(vw_maritime_trade_analysis[[#This Row],[Departure_Date]])/3,0)</f>
        <v>Q1</v>
      </c>
      <c r="K999" t="str">
        <f>TEXT(vw_maritime_trade_analysis[[#This Row],[Departure_Date]],"mmmm")</f>
        <v>March</v>
      </c>
      <c r="L999">
        <v>3766984.75</v>
      </c>
      <c r="M999">
        <v>253352.734375</v>
      </c>
      <c r="N999">
        <v>249116.890625</v>
      </c>
      <c r="O999">
        <v>12318.0400390625</v>
      </c>
      <c r="P999">
        <v>86449.84375</v>
      </c>
      <c r="Q999">
        <v>713002.1875</v>
      </c>
      <c r="R999">
        <f t="shared" si="15"/>
        <v>0.18927663232509767</v>
      </c>
    </row>
    <row r="1000" spans="1:18" x14ac:dyDescent="0.25">
      <c r="A1000" t="s">
        <v>1849</v>
      </c>
      <c r="B1000" t="s">
        <v>65</v>
      </c>
      <c r="C1000" t="s">
        <v>239</v>
      </c>
      <c r="D1000" t="s">
        <v>265</v>
      </c>
      <c r="E1000" t="s">
        <v>82</v>
      </c>
      <c r="F1000" t="s">
        <v>174</v>
      </c>
      <c r="G1000" s="1">
        <v>45541</v>
      </c>
      <c r="H1000" s="1">
        <v>45548</v>
      </c>
      <c r="I1000">
        <f>YEAR((vw_maritime_trade_analysis[[#This Row],[Departure_Date]]))</f>
        <v>2024</v>
      </c>
      <c r="J1000" t="str">
        <f>"Q"&amp;ROUNDUP(MONTH(vw_maritime_trade_analysis[[#This Row],[Departure_Date]])/3,0)</f>
        <v>Q3</v>
      </c>
      <c r="K1000" t="str">
        <f>TEXT(vw_maritime_trade_analysis[[#This Row],[Departure_Date]],"mmmm")</f>
        <v>September</v>
      </c>
      <c r="L1000">
        <v>18999328</v>
      </c>
      <c r="M1000">
        <v>219880.1875</v>
      </c>
      <c r="N1000">
        <v>104659.0078125</v>
      </c>
      <c r="O1000">
        <v>45598.390625</v>
      </c>
      <c r="P1000">
        <v>22484.419921875</v>
      </c>
      <c r="Q1000">
        <v>1455342.5</v>
      </c>
      <c r="R1000">
        <f t="shared" si="15"/>
        <v>7.6599682894047616E-2</v>
      </c>
    </row>
    <row r="1001" spans="1:18" x14ac:dyDescent="0.25">
      <c r="A1001" t="s">
        <v>1851</v>
      </c>
      <c r="B1001" t="s">
        <v>49</v>
      </c>
      <c r="C1001" t="s">
        <v>50</v>
      </c>
      <c r="D1001" t="s">
        <v>51</v>
      </c>
      <c r="E1001" t="s">
        <v>71</v>
      </c>
      <c r="F1001" t="s">
        <v>184</v>
      </c>
      <c r="G1001" s="1">
        <v>43902</v>
      </c>
      <c r="H1001" s="1">
        <v>43916</v>
      </c>
      <c r="I1001">
        <f>YEAR((vw_maritime_trade_analysis[[#This Row],[Departure_Date]]))</f>
        <v>2020</v>
      </c>
      <c r="J1001" t="str">
        <f>"Q"&amp;ROUNDUP(MONTH(vw_maritime_trade_analysis[[#This Row],[Departure_Date]])/3,0)</f>
        <v>Q1</v>
      </c>
      <c r="K1001" t="str">
        <f>TEXT(vw_maritime_trade_analysis[[#This Row],[Departure_Date]],"mmmm")</f>
        <v>March</v>
      </c>
      <c r="L1001">
        <v>18079240</v>
      </c>
      <c r="M1001">
        <v>244179.703125</v>
      </c>
      <c r="N1001">
        <v>161308.859375</v>
      </c>
      <c r="O1001">
        <v>23141.4296875</v>
      </c>
      <c r="P1001">
        <v>6276.14013671875</v>
      </c>
      <c r="Q1001">
        <v>3262943.5</v>
      </c>
      <c r="R1001">
        <f t="shared" si="15"/>
        <v>0.18048012527075252</v>
      </c>
    </row>
    <row r="1002" spans="1:18" x14ac:dyDescent="0.25">
      <c r="A1002" t="s">
        <v>1852</v>
      </c>
      <c r="B1002" t="s">
        <v>49</v>
      </c>
      <c r="C1002" t="s">
        <v>66</v>
      </c>
      <c r="D1002" t="s">
        <v>245</v>
      </c>
      <c r="E1002" t="s">
        <v>83</v>
      </c>
      <c r="F1002" t="s">
        <v>92</v>
      </c>
      <c r="G1002" s="1">
        <v>44920</v>
      </c>
      <c r="H1002" s="1">
        <v>44934</v>
      </c>
      <c r="I1002">
        <f>YEAR((vw_maritime_trade_analysis[[#This Row],[Departure_Date]]))</f>
        <v>2022</v>
      </c>
      <c r="J1002" t="str">
        <f>"Q"&amp;ROUNDUP(MONTH(vw_maritime_trade_analysis[[#This Row],[Departure_Date]])/3,0)</f>
        <v>Q4</v>
      </c>
      <c r="K1002" t="str">
        <f>TEXT(vw_maritime_trade_analysis[[#This Row],[Departure_Date]],"mmmm")</f>
        <v>December</v>
      </c>
      <c r="L1002">
        <v>5751615</v>
      </c>
      <c r="M1002">
        <v>148125.296875</v>
      </c>
      <c r="N1002">
        <v>105676.0078125</v>
      </c>
      <c r="O1002">
        <v>18635.23046875</v>
      </c>
      <c r="P1002">
        <v>55104.9609375</v>
      </c>
      <c r="Q1002">
        <v>614725.375</v>
      </c>
      <c r="R1002">
        <f t="shared" si="15"/>
        <v>0.10687874188380134</v>
      </c>
    </row>
    <row r="1003" spans="1:18" x14ac:dyDescent="0.25">
      <c r="A1003" t="s">
        <v>1853</v>
      </c>
      <c r="B1003" t="s">
        <v>49</v>
      </c>
      <c r="C1003" t="s">
        <v>50</v>
      </c>
      <c r="D1003" t="s">
        <v>51</v>
      </c>
      <c r="E1003" t="s">
        <v>164</v>
      </c>
      <c r="F1003" t="s">
        <v>184</v>
      </c>
      <c r="G1003" s="1">
        <v>45995</v>
      </c>
      <c r="H1003" s="1">
        <v>46010</v>
      </c>
      <c r="I1003">
        <f>YEAR((vw_maritime_trade_analysis[[#This Row],[Departure_Date]]))</f>
        <v>2025</v>
      </c>
      <c r="J1003" t="str">
        <f>"Q"&amp;ROUNDUP(MONTH(vw_maritime_trade_analysis[[#This Row],[Departure_Date]])/3,0)</f>
        <v>Q4</v>
      </c>
      <c r="K1003" t="str">
        <f>TEXT(vw_maritime_trade_analysis[[#This Row],[Departure_Date]],"mmmm")</f>
        <v>December</v>
      </c>
      <c r="L1003">
        <v>19481002</v>
      </c>
      <c r="M1003">
        <v>470591</v>
      </c>
      <c r="N1003">
        <v>154707.125</v>
      </c>
      <c r="O1003">
        <v>21234.2890625</v>
      </c>
      <c r="P1003">
        <v>0</v>
      </c>
      <c r="Q1003">
        <v>5063278</v>
      </c>
      <c r="R1003">
        <f t="shared" si="15"/>
        <v>0.25990849957307122</v>
      </c>
    </row>
    <row r="1004" spans="1:18" x14ac:dyDescent="0.25">
      <c r="A1004" t="s">
        <v>1854</v>
      </c>
      <c r="B1004" t="s">
        <v>49</v>
      </c>
      <c r="C1004" t="s">
        <v>78</v>
      </c>
      <c r="D1004" t="s">
        <v>177</v>
      </c>
      <c r="E1004" t="s">
        <v>71</v>
      </c>
      <c r="F1004" t="s">
        <v>128</v>
      </c>
      <c r="G1004" s="1">
        <v>45790</v>
      </c>
      <c r="H1004" s="1">
        <v>45804</v>
      </c>
      <c r="I1004">
        <f>YEAR((vw_maritime_trade_analysis[[#This Row],[Departure_Date]]))</f>
        <v>2025</v>
      </c>
      <c r="J1004" t="str">
        <f>"Q"&amp;ROUNDUP(MONTH(vw_maritime_trade_analysis[[#This Row],[Departure_Date]])/3,0)</f>
        <v>Q2</v>
      </c>
      <c r="K1004" t="str">
        <f>TEXT(vw_maritime_trade_analysis[[#This Row],[Departure_Date]],"mmmm")</f>
        <v>May</v>
      </c>
      <c r="L1004">
        <v>21498632</v>
      </c>
      <c r="M1004">
        <v>248229.984375</v>
      </c>
      <c r="N1004">
        <v>167012.15625</v>
      </c>
      <c r="O1004">
        <v>58906.25</v>
      </c>
      <c r="P1004">
        <v>6979.22998046875</v>
      </c>
      <c r="Q1004">
        <v>1745654.875</v>
      </c>
      <c r="R1004">
        <f t="shared" si="15"/>
        <v>8.1198416485290789E-2</v>
      </c>
    </row>
    <row r="1005" spans="1:18" x14ac:dyDescent="0.25">
      <c r="A1005" t="s">
        <v>1856</v>
      </c>
      <c r="B1005" t="s">
        <v>49</v>
      </c>
      <c r="C1005" t="s">
        <v>50</v>
      </c>
      <c r="D1005" t="s">
        <v>423</v>
      </c>
      <c r="E1005" t="s">
        <v>71</v>
      </c>
      <c r="F1005" t="s">
        <v>128</v>
      </c>
      <c r="G1005" s="1">
        <v>44622</v>
      </c>
      <c r="H1005" s="1">
        <v>44637</v>
      </c>
      <c r="I1005">
        <f>YEAR((vw_maritime_trade_analysis[[#This Row],[Departure_Date]]))</f>
        <v>2022</v>
      </c>
      <c r="J1005" t="str">
        <f>"Q"&amp;ROUNDUP(MONTH(vw_maritime_trade_analysis[[#This Row],[Departure_Date]])/3,0)</f>
        <v>Q1</v>
      </c>
      <c r="K1005" t="str">
        <f>TEXT(vw_maritime_trade_analysis[[#This Row],[Departure_Date]],"mmmm")</f>
        <v>March</v>
      </c>
      <c r="L1005">
        <v>8524468</v>
      </c>
      <c r="M1005">
        <v>200620.140625</v>
      </c>
      <c r="N1005">
        <v>192542.28125</v>
      </c>
      <c r="O1005">
        <v>13212.9296875</v>
      </c>
      <c r="P1005">
        <v>6605.330078125</v>
      </c>
      <c r="Q1005">
        <v>1190042.125</v>
      </c>
      <c r="R1005">
        <f t="shared" si="15"/>
        <v>0.13960309605244572</v>
      </c>
    </row>
    <row r="1006" spans="1:18" x14ac:dyDescent="0.25">
      <c r="A1006" t="s">
        <v>1857</v>
      </c>
      <c r="B1006" t="s">
        <v>49</v>
      </c>
      <c r="C1006" t="s">
        <v>66</v>
      </c>
      <c r="D1006" t="s">
        <v>67</v>
      </c>
      <c r="E1006" t="s">
        <v>164</v>
      </c>
      <c r="F1006" t="s">
        <v>82</v>
      </c>
      <c r="G1006" s="1">
        <v>45968</v>
      </c>
      <c r="H1006" s="1">
        <v>45986</v>
      </c>
      <c r="I1006">
        <f>YEAR((vw_maritime_trade_analysis[[#This Row],[Departure_Date]]))</f>
        <v>2025</v>
      </c>
      <c r="J1006" t="str">
        <f>"Q"&amp;ROUNDUP(MONTH(vw_maritime_trade_analysis[[#This Row],[Departure_Date]])/3,0)</f>
        <v>Q4</v>
      </c>
      <c r="K1006" t="str">
        <f>TEXT(vw_maritime_trade_analysis[[#This Row],[Departure_Date]],"mmmm")</f>
        <v>November</v>
      </c>
      <c r="L1006">
        <v>19286928</v>
      </c>
      <c r="M1006">
        <v>346456.5625</v>
      </c>
      <c r="N1006">
        <v>168812.734375</v>
      </c>
      <c r="O1006">
        <v>21408.490234375</v>
      </c>
      <c r="P1006">
        <v>0</v>
      </c>
      <c r="Q1006">
        <v>3500618</v>
      </c>
      <c r="R1006">
        <f t="shared" si="15"/>
        <v>0.18150210339355236</v>
      </c>
    </row>
    <row r="1007" spans="1:18" x14ac:dyDescent="0.25">
      <c r="A1007" t="s">
        <v>1859</v>
      </c>
      <c r="B1007" t="s">
        <v>65</v>
      </c>
      <c r="C1007" t="s">
        <v>66</v>
      </c>
      <c r="D1007" t="s">
        <v>251</v>
      </c>
      <c r="E1007" t="s">
        <v>82</v>
      </c>
      <c r="F1007" t="s">
        <v>108</v>
      </c>
      <c r="G1007" s="1">
        <v>44069</v>
      </c>
      <c r="H1007" s="1">
        <v>44103</v>
      </c>
      <c r="I1007">
        <f>YEAR((vw_maritime_trade_analysis[[#This Row],[Departure_Date]]))</f>
        <v>2020</v>
      </c>
      <c r="J1007" t="str">
        <f>"Q"&amp;ROUNDUP(MONTH(vw_maritime_trade_analysis[[#This Row],[Departure_Date]])/3,0)</f>
        <v>Q3</v>
      </c>
      <c r="K1007" t="str">
        <f>TEXT(vw_maritime_trade_analysis[[#This Row],[Departure_Date]],"mmmm")</f>
        <v>August</v>
      </c>
      <c r="L1007">
        <v>79596424</v>
      </c>
      <c r="M1007">
        <v>565229.5625</v>
      </c>
      <c r="N1007">
        <v>136314.78125</v>
      </c>
      <c r="O1007">
        <v>99495.53125</v>
      </c>
      <c r="P1007">
        <v>0</v>
      </c>
      <c r="Q1007">
        <v>1841199.75</v>
      </c>
      <c r="R1007">
        <f t="shared" si="15"/>
        <v>2.3131689308052331E-2</v>
      </c>
    </row>
    <row r="1008" spans="1:18" x14ac:dyDescent="0.25">
      <c r="A1008" t="s">
        <v>1860</v>
      </c>
      <c r="B1008" t="s">
        <v>65</v>
      </c>
      <c r="C1008" t="s">
        <v>50</v>
      </c>
      <c r="D1008" t="s">
        <v>51</v>
      </c>
      <c r="E1008" t="s">
        <v>70</v>
      </c>
      <c r="F1008" t="s">
        <v>71</v>
      </c>
      <c r="G1008" s="1">
        <v>44490</v>
      </c>
      <c r="H1008" s="1">
        <v>44497</v>
      </c>
      <c r="I1008">
        <f>YEAR((vw_maritime_trade_analysis[[#This Row],[Departure_Date]]))</f>
        <v>2021</v>
      </c>
      <c r="J1008" t="str">
        <f>"Q"&amp;ROUNDUP(MONTH(vw_maritime_trade_analysis[[#This Row],[Departure_Date]])/3,0)</f>
        <v>Q4</v>
      </c>
      <c r="K1008" t="str">
        <f>TEXT(vw_maritime_trade_analysis[[#This Row],[Departure_Date]],"mmmm")</f>
        <v>October</v>
      </c>
      <c r="L1008">
        <v>15464467</v>
      </c>
      <c r="M1008">
        <v>171029.46875</v>
      </c>
      <c r="N1008">
        <v>25693.5</v>
      </c>
      <c r="O1008">
        <v>17010.91015625</v>
      </c>
      <c r="P1008">
        <v>20639.25</v>
      </c>
      <c r="Q1008">
        <v>4691853</v>
      </c>
      <c r="R1008">
        <f t="shared" si="15"/>
        <v>0.30339571354124262</v>
      </c>
    </row>
    <row r="1009" spans="1:18" x14ac:dyDescent="0.25">
      <c r="A1009" t="s">
        <v>1861</v>
      </c>
      <c r="B1009" t="s">
        <v>49</v>
      </c>
      <c r="C1009" t="s">
        <v>78</v>
      </c>
      <c r="D1009" t="s">
        <v>105</v>
      </c>
      <c r="E1009" t="s">
        <v>204</v>
      </c>
      <c r="F1009" t="s">
        <v>226</v>
      </c>
      <c r="G1009" s="1">
        <v>45474</v>
      </c>
      <c r="H1009" s="1">
        <v>45484</v>
      </c>
      <c r="I1009">
        <f>YEAR((vw_maritime_trade_analysis[[#This Row],[Departure_Date]]))</f>
        <v>2024</v>
      </c>
      <c r="J1009" t="str">
        <f>"Q"&amp;ROUNDUP(MONTH(vw_maritime_trade_analysis[[#This Row],[Departure_Date]])/3,0)</f>
        <v>Q3</v>
      </c>
      <c r="K1009" t="str">
        <f>TEXT(vw_maritime_trade_analysis[[#This Row],[Departure_Date]],"mmmm")</f>
        <v>July</v>
      </c>
      <c r="L1009">
        <v>48295496</v>
      </c>
      <c r="M1009">
        <v>223518.96875</v>
      </c>
      <c r="N1009">
        <v>109576.96875</v>
      </c>
      <c r="O1009">
        <v>59886.421875</v>
      </c>
      <c r="P1009">
        <v>47753.19921875</v>
      </c>
      <c r="Q1009">
        <v>2147564.75</v>
      </c>
      <c r="R1009">
        <f t="shared" si="15"/>
        <v>4.4467184890284596E-2</v>
      </c>
    </row>
    <row r="1010" spans="1:18" x14ac:dyDescent="0.25">
      <c r="A1010" t="s">
        <v>1863</v>
      </c>
      <c r="B1010" t="s">
        <v>49</v>
      </c>
      <c r="C1010" t="s">
        <v>239</v>
      </c>
      <c r="D1010" t="s">
        <v>270</v>
      </c>
      <c r="E1010" t="s">
        <v>204</v>
      </c>
      <c r="F1010" t="s">
        <v>82</v>
      </c>
      <c r="G1010" s="1">
        <v>45132</v>
      </c>
      <c r="H1010" s="1">
        <v>45141</v>
      </c>
      <c r="I1010">
        <f>YEAR((vw_maritime_trade_analysis[[#This Row],[Departure_Date]]))</f>
        <v>2023</v>
      </c>
      <c r="J1010" t="str">
        <f>"Q"&amp;ROUNDUP(MONTH(vw_maritime_trade_analysis[[#This Row],[Departure_Date]])/3,0)</f>
        <v>Q3</v>
      </c>
      <c r="K1010" t="str">
        <f>TEXT(vw_maritime_trade_analysis[[#This Row],[Departure_Date]],"mmmm")</f>
        <v>July</v>
      </c>
      <c r="L1010">
        <v>22472534</v>
      </c>
      <c r="M1010">
        <v>93565.890625</v>
      </c>
      <c r="N1010">
        <v>83356.7421875</v>
      </c>
      <c r="O1010">
        <v>37753.859375</v>
      </c>
      <c r="P1010">
        <v>27031.939453125</v>
      </c>
      <c r="Q1010">
        <v>1261989.875</v>
      </c>
      <c r="R1010">
        <f t="shared" si="15"/>
        <v>5.6156990350976883E-2</v>
      </c>
    </row>
    <row r="1011" spans="1:18" x14ac:dyDescent="0.25">
      <c r="A1011" t="s">
        <v>1865</v>
      </c>
      <c r="B1011" t="s">
        <v>49</v>
      </c>
      <c r="C1011" t="s">
        <v>78</v>
      </c>
      <c r="D1011" t="s">
        <v>177</v>
      </c>
      <c r="E1011" t="s">
        <v>108</v>
      </c>
      <c r="F1011" t="s">
        <v>92</v>
      </c>
      <c r="G1011" s="1">
        <v>45154</v>
      </c>
      <c r="H1011" s="1">
        <v>45162</v>
      </c>
      <c r="I1011">
        <f>YEAR((vw_maritime_trade_analysis[[#This Row],[Departure_Date]]))</f>
        <v>2023</v>
      </c>
      <c r="J1011" t="str">
        <f>"Q"&amp;ROUNDUP(MONTH(vw_maritime_trade_analysis[[#This Row],[Departure_Date]])/3,0)</f>
        <v>Q3</v>
      </c>
      <c r="K1011" t="str">
        <f>TEXT(vw_maritime_trade_analysis[[#This Row],[Departure_Date]],"mmmm")</f>
        <v>August</v>
      </c>
      <c r="L1011">
        <v>30749206</v>
      </c>
      <c r="M1011">
        <v>218798.546875</v>
      </c>
      <c r="N1011">
        <v>216513.84375</v>
      </c>
      <c r="O1011">
        <v>22139.4296875</v>
      </c>
      <c r="P1011">
        <v>45472.078125</v>
      </c>
      <c r="Q1011">
        <v>1342342.875</v>
      </c>
      <c r="R1011">
        <f t="shared" si="15"/>
        <v>4.3654554039541701E-2</v>
      </c>
    </row>
    <row r="1012" spans="1:18" x14ac:dyDescent="0.25">
      <c r="A1012" t="s">
        <v>1866</v>
      </c>
      <c r="B1012" t="s">
        <v>49</v>
      </c>
      <c r="C1012" t="s">
        <v>50</v>
      </c>
      <c r="D1012" t="s">
        <v>51</v>
      </c>
      <c r="E1012" t="s">
        <v>108</v>
      </c>
      <c r="F1012" t="s">
        <v>82</v>
      </c>
      <c r="G1012" s="1">
        <v>45757</v>
      </c>
      <c r="H1012" s="1">
        <v>45765</v>
      </c>
      <c r="I1012">
        <f>YEAR((vw_maritime_trade_analysis[[#This Row],[Departure_Date]]))</f>
        <v>2025</v>
      </c>
      <c r="J1012" t="str">
        <f>"Q"&amp;ROUNDUP(MONTH(vw_maritime_trade_analysis[[#This Row],[Departure_Date]])/3,0)</f>
        <v>Q2</v>
      </c>
      <c r="K1012" t="str">
        <f>TEXT(vw_maritime_trade_analysis[[#This Row],[Departure_Date]],"mmmm")</f>
        <v>April</v>
      </c>
      <c r="L1012">
        <v>9747169</v>
      </c>
      <c r="M1012">
        <v>162976.25</v>
      </c>
      <c r="N1012">
        <v>54861.66015625</v>
      </c>
      <c r="O1012">
        <v>21443.76953125</v>
      </c>
      <c r="P1012">
        <v>0</v>
      </c>
      <c r="Q1012">
        <v>5133422</v>
      </c>
      <c r="R1012">
        <f t="shared" si="15"/>
        <v>0.52665774031413637</v>
      </c>
    </row>
    <row r="1013" spans="1:18" x14ac:dyDescent="0.25">
      <c r="A1013" t="s">
        <v>1867</v>
      </c>
      <c r="B1013" t="s">
        <v>49</v>
      </c>
      <c r="C1013" t="s">
        <v>66</v>
      </c>
      <c r="D1013" t="s">
        <v>67</v>
      </c>
      <c r="E1013" t="s">
        <v>127</v>
      </c>
      <c r="F1013" t="s">
        <v>92</v>
      </c>
      <c r="G1013" s="1">
        <v>44623</v>
      </c>
      <c r="H1013" s="1">
        <v>44638</v>
      </c>
      <c r="I1013">
        <f>YEAR((vw_maritime_trade_analysis[[#This Row],[Departure_Date]]))</f>
        <v>2022</v>
      </c>
      <c r="J1013" t="str">
        <f>"Q"&amp;ROUNDUP(MONTH(vw_maritime_trade_analysis[[#This Row],[Departure_Date]])/3,0)</f>
        <v>Q1</v>
      </c>
      <c r="K1013" t="str">
        <f>TEXT(vw_maritime_trade_analysis[[#This Row],[Departure_Date]],"mmmm")</f>
        <v>March</v>
      </c>
      <c r="L1013">
        <v>2578440.75</v>
      </c>
      <c r="M1013">
        <v>384772.375</v>
      </c>
      <c r="N1013">
        <v>142524.9375</v>
      </c>
      <c r="O1013">
        <v>8766.7001953125</v>
      </c>
      <c r="P1013">
        <v>28888.69921875</v>
      </c>
      <c r="Q1013">
        <v>628643.0625</v>
      </c>
      <c r="R1013">
        <f t="shared" si="15"/>
        <v>0.24380744932766052</v>
      </c>
    </row>
    <row r="1014" spans="1:18" x14ac:dyDescent="0.25">
      <c r="A1014" t="s">
        <v>1868</v>
      </c>
      <c r="B1014" t="s">
        <v>49</v>
      </c>
      <c r="C1014" t="s">
        <v>66</v>
      </c>
      <c r="D1014" t="s">
        <v>67</v>
      </c>
      <c r="E1014" t="s">
        <v>257</v>
      </c>
      <c r="F1014" t="s">
        <v>92</v>
      </c>
      <c r="G1014" s="1">
        <v>44556</v>
      </c>
      <c r="H1014" s="1">
        <v>44580</v>
      </c>
      <c r="I1014">
        <f>YEAR((vw_maritime_trade_analysis[[#This Row],[Departure_Date]]))</f>
        <v>2021</v>
      </c>
      <c r="J1014" t="str">
        <f>"Q"&amp;ROUNDUP(MONTH(vw_maritime_trade_analysis[[#This Row],[Departure_Date]])/3,0)</f>
        <v>Q4</v>
      </c>
      <c r="K1014" t="str">
        <f>TEXT(vw_maritime_trade_analysis[[#This Row],[Departure_Date]],"mmmm")</f>
        <v>December</v>
      </c>
      <c r="L1014">
        <v>1574309.75</v>
      </c>
      <c r="M1014">
        <v>419179.8125</v>
      </c>
      <c r="N1014">
        <v>37807.71875</v>
      </c>
      <c r="O1014">
        <v>2802.27001953125</v>
      </c>
      <c r="P1014">
        <v>0</v>
      </c>
      <c r="Q1014">
        <v>501740.34375</v>
      </c>
      <c r="R1014">
        <f t="shared" si="15"/>
        <v>0.31870497133743853</v>
      </c>
    </row>
    <row r="1015" spans="1:18" x14ac:dyDescent="0.25">
      <c r="A1015" t="s">
        <v>1870</v>
      </c>
      <c r="B1015" t="s">
        <v>65</v>
      </c>
      <c r="C1015" t="s">
        <v>50</v>
      </c>
      <c r="D1015" t="s">
        <v>51</v>
      </c>
      <c r="E1015" t="s">
        <v>82</v>
      </c>
      <c r="F1015" t="s">
        <v>150</v>
      </c>
      <c r="G1015" s="1">
        <v>44318</v>
      </c>
      <c r="H1015" s="1">
        <v>44337</v>
      </c>
      <c r="I1015">
        <f>YEAR((vw_maritime_trade_analysis[[#This Row],[Departure_Date]]))</f>
        <v>2021</v>
      </c>
      <c r="J1015" t="str">
        <f>"Q"&amp;ROUNDUP(MONTH(vw_maritime_trade_analysis[[#This Row],[Departure_Date]])/3,0)</f>
        <v>Q2</v>
      </c>
      <c r="K1015" t="str">
        <f>TEXT(vw_maritime_trade_analysis[[#This Row],[Departure_Date]],"mmmm")</f>
        <v>May</v>
      </c>
      <c r="L1015">
        <v>11309857</v>
      </c>
      <c r="M1015">
        <v>279303.5</v>
      </c>
      <c r="N1015">
        <v>118473.546875</v>
      </c>
      <c r="O1015">
        <v>30084.220703125</v>
      </c>
      <c r="P1015">
        <v>0</v>
      </c>
      <c r="Q1015">
        <v>3223920.5</v>
      </c>
      <c r="R1015">
        <f t="shared" si="15"/>
        <v>0.28505404621826785</v>
      </c>
    </row>
    <row r="1016" spans="1:18" x14ac:dyDescent="0.25">
      <c r="A1016" t="s">
        <v>1871</v>
      </c>
      <c r="B1016" t="s">
        <v>49</v>
      </c>
      <c r="C1016" t="s">
        <v>239</v>
      </c>
      <c r="D1016" t="s">
        <v>240</v>
      </c>
      <c r="E1016" t="s">
        <v>55</v>
      </c>
      <c r="F1016" t="s">
        <v>184</v>
      </c>
      <c r="G1016" s="1">
        <v>44531</v>
      </c>
      <c r="H1016" s="1">
        <v>44543</v>
      </c>
      <c r="I1016">
        <f>YEAR((vw_maritime_trade_analysis[[#This Row],[Departure_Date]]))</f>
        <v>2021</v>
      </c>
      <c r="J1016" t="str">
        <f>"Q"&amp;ROUNDUP(MONTH(vw_maritime_trade_analysis[[#This Row],[Departure_Date]])/3,0)</f>
        <v>Q4</v>
      </c>
      <c r="K1016" t="str">
        <f>TEXT(vw_maritime_trade_analysis[[#This Row],[Departure_Date]],"mmmm")</f>
        <v>December</v>
      </c>
      <c r="L1016">
        <v>15842656</v>
      </c>
      <c r="M1016">
        <v>216514.25</v>
      </c>
      <c r="N1016">
        <v>118192.2109375</v>
      </c>
      <c r="O1016">
        <v>39289.7890625</v>
      </c>
      <c r="P1016">
        <v>0</v>
      </c>
      <c r="Q1016">
        <v>1325190</v>
      </c>
      <c r="R1016">
        <f t="shared" si="15"/>
        <v>8.3646959196740742E-2</v>
      </c>
    </row>
    <row r="1017" spans="1:18" x14ac:dyDescent="0.25">
      <c r="A1017" t="s">
        <v>1872</v>
      </c>
      <c r="B1017" t="s">
        <v>65</v>
      </c>
      <c r="C1017" t="s">
        <v>66</v>
      </c>
      <c r="D1017" t="s">
        <v>248</v>
      </c>
      <c r="E1017" t="s">
        <v>226</v>
      </c>
      <c r="F1017" t="s">
        <v>127</v>
      </c>
      <c r="G1017" s="1">
        <v>44446</v>
      </c>
      <c r="H1017" s="1">
        <v>44481</v>
      </c>
      <c r="I1017">
        <f>YEAR((vw_maritime_trade_analysis[[#This Row],[Departure_Date]]))</f>
        <v>2021</v>
      </c>
      <c r="J1017" t="str">
        <f>"Q"&amp;ROUNDUP(MONTH(vw_maritime_trade_analysis[[#This Row],[Departure_Date]])/3,0)</f>
        <v>Q3</v>
      </c>
      <c r="K1017" t="str">
        <f>TEXT(vw_maritime_trade_analysis[[#This Row],[Departure_Date]],"mmmm")</f>
        <v>September</v>
      </c>
      <c r="L1017">
        <v>57285196</v>
      </c>
      <c r="M1017">
        <v>546307.125</v>
      </c>
      <c r="N1017">
        <v>143343.953125</v>
      </c>
      <c r="O1017">
        <v>56139.48828125</v>
      </c>
      <c r="P1017">
        <v>25589.849609375</v>
      </c>
      <c r="Q1017">
        <v>1394778</v>
      </c>
      <c r="R1017">
        <f t="shared" si="15"/>
        <v>2.4347965921247786E-2</v>
      </c>
    </row>
    <row r="1018" spans="1:18" x14ac:dyDescent="0.25">
      <c r="A1018" t="s">
        <v>1873</v>
      </c>
      <c r="B1018" t="s">
        <v>49</v>
      </c>
      <c r="C1018" t="s">
        <v>66</v>
      </c>
      <c r="D1018" t="s">
        <v>245</v>
      </c>
      <c r="E1018" t="s">
        <v>83</v>
      </c>
      <c r="F1018" t="s">
        <v>128</v>
      </c>
      <c r="G1018" s="1">
        <v>46050</v>
      </c>
      <c r="H1018" s="1">
        <v>46066</v>
      </c>
      <c r="I1018">
        <f>YEAR((vw_maritime_trade_analysis[[#This Row],[Departure_Date]]))</f>
        <v>2026</v>
      </c>
      <c r="J1018" t="str">
        <f>"Q"&amp;ROUNDUP(MONTH(vw_maritime_trade_analysis[[#This Row],[Departure_Date]])/3,0)</f>
        <v>Q1</v>
      </c>
      <c r="K1018" t="str">
        <f>TEXT(vw_maritime_trade_analysis[[#This Row],[Departure_Date]],"mmmm")</f>
        <v>January</v>
      </c>
      <c r="L1018">
        <v>12530754</v>
      </c>
      <c r="M1018">
        <v>252880.953125</v>
      </c>
      <c r="N1018">
        <v>206662.9375</v>
      </c>
      <c r="O1018">
        <v>17543.060546875</v>
      </c>
      <c r="P1018">
        <v>36996.26953125</v>
      </c>
      <c r="Q1018">
        <v>844461.1875</v>
      </c>
      <c r="R1018">
        <f t="shared" si="15"/>
        <v>6.7391091350129453E-2</v>
      </c>
    </row>
    <row r="1019" spans="1:18" x14ac:dyDescent="0.25">
      <c r="A1019" t="s">
        <v>1875</v>
      </c>
      <c r="B1019" t="s">
        <v>65</v>
      </c>
      <c r="C1019" t="s">
        <v>66</v>
      </c>
      <c r="D1019" t="s">
        <v>245</v>
      </c>
      <c r="E1019" t="s">
        <v>184</v>
      </c>
      <c r="F1019" t="s">
        <v>230</v>
      </c>
      <c r="G1019" s="1">
        <v>44363</v>
      </c>
      <c r="H1019" s="1">
        <v>44384</v>
      </c>
      <c r="I1019">
        <f>YEAR((vw_maritime_trade_analysis[[#This Row],[Departure_Date]]))</f>
        <v>2021</v>
      </c>
      <c r="J1019" t="str">
        <f>"Q"&amp;ROUNDUP(MONTH(vw_maritime_trade_analysis[[#This Row],[Departure_Date]])/3,0)</f>
        <v>Q2</v>
      </c>
      <c r="K1019" t="str">
        <f>TEXT(vw_maritime_trade_analysis[[#This Row],[Departure_Date]],"mmmm")</f>
        <v>June</v>
      </c>
      <c r="L1019">
        <v>13822378</v>
      </c>
      <c r="M1019">
        <v>207082.53125</v>
      </c>
      <c r="N1019">
        <v>214872.703125</v>
      </c>
      <c r="O1019">
        <v>22392.25</v>
      </c>
      <c r="P1019">
        <v>15810.1201171875</v>
      </c>
      <c r="Q1019">
        <v>641055.25</v>
      </c>
      <c r="R1019">
        <f t="shared" si="15"/>
        <v>4.6378072571883075E-2</v>
      </c>
    </row>
    <row r="1020" spans="1:18" x14ac:dyDescent="0.25">
      <c r="A1020" t="s">
        <v>1877</v>
      </c>
      <c r="B1020" t="s">
        <v>49</v>
      </c>
      <c r="C1020" t="s">
        <v>50</v>
      </c>
      <c r="D1020" t="s">
        <v>51</v>
      </c>
      <c r="E1020" t="s">
        <v>83</v>
      </c>
      <c r="F1020" t="s">
        <v>92</v>
      </c>
      <c r="G1020" s="1">
        <v>44564</v>
      </c>
      <c r="H1020" s="1">
        <v>44576</v>
      </c>
      <c r="I1020">
        <f>YEAR((vw_maritime_trade_analysis[[#This Row],[Departure_Date]]))</f>
        <v>2022</v>
      </c>
      <c r="J1020" t="str">
        <f>"Q"&amp;ROUNDUP(MONTH(vw_maritime_trade_analysis[[#This Row],[Departure_Date]])/3,0)</f>
        <v>Q1</v>
      </c>
      <c r="K1020" t="str">
        <f>TEXT(vw_maritime_trade_analysis[[#This Row],[Departure_Date]],"mmmm")</f>
        <v>January</v>
      </c>
      <c r="L1020">
        <v>10798627</v>
      </c>
      <c r="M1020">
        <v>280118.53125</v>
      </c>
      <c r="N1020">
        <v>168485.703125</v>
      </c>
      <c r="O1020">
        <v>28832.330078125</v>
      </c>
      <c r="P1020">
        <v>32045.509765625</v>
      </c>
      <c r="Q1020">
        <v>3301475</v>
      </c>
      <c r="R1020">
        <f t="shared" si="15"/>
        <v>0.30573099709805701</v>
      </c>
    </row>
    <row r="1021" spans="1:18" x14ac:dyDescent="0.25">
      <c r="A1021" t="s">
        <v>1879</v>
      </c>
      <c r="B1021" t="s">
        <v>65</v>
      </c>
      <c r="C1021" t="s">
        <v>134</v>
      </c>
      <c r="D1021" t="s">
        <v>135</v>
      </c>
      <c r="E1021" t="s">
        <v>92</v>
      </c>
      <c r="F1021" t="s">
        <v>83</v>
      </c>
      <c r="G1021" s="1">
        <v>46010</v>
      </c>
      <c r="H1021" s="1">
        <v>46037</v>
      </c>
      <c r="I1021">
        <f>YEAR((vw_maritime_trade_analysis[[#This Row],[Departure_Date]]))</f>
        <v>2025</v>
      </c>
      <c r="J1021" t="str">
        <f>"Q"&amp;ROUNDUP(MONTH(vw_maritime_trade_analysis[[#This Row],[Departure_Date]])/3,0)</f>
        <v>Q4</v>
      </c>
      <c r="K1021" t="str">
        <f>TEXT(vw_maritime_trade_analysis[[#This Row],[Departure_Date]],"mmmm")</f>
        <v>December</v>
      </c>
      <c r="L1021">
        <v>10995006</v>
      </c>
      <c r="M1021">
        <v>334568.46875</v>
      </c>
      <c r="N1021">
        <v>137956.234375</v>
      </c>
      <c r="O1021">
        <v>11544.759765625</v>
      </c>
      <c r="P1021">
        <v>0</v>
      </c>
      <c r="Q1021">
        <v>776284</v>
      </c>
      <c r="R1021">
        <f t="shared" si="15"/>
        <v>7.0603326637566188E-2</v>
      </c>
    </row>
    <row r="1022" spans="1:18" x14ac:dyDescent="0.25">
      <c r="A1022" t="s">
        <v>1880</v>
      </c>
      <c r="B1022" t="s">
        <v>49</v>
      </c>
      <c r="C1022" t="s">
        <v>239</v>
      </c>
      <c r="D1022" t="s">
        <v>270</v>
      </c>
      <c r="E1022" t="s">
        <v>127</v>
      </c>
      <c r="F1022" t="s">
        <v>128</v>
      </c>
      <c r="G1022" s="1">
        <v>46010</v>
      </c>
      <c r="H1022" s="1">
        <v>46025</v>
      </c>
      <c r="I1022">
        <f>YEAR((vw_maritime_trade_analysis[[#This Row],[Departure_Date]]))</f>
        <v>2025</v>
      </c>
      <c r="J1022" t="str">
        <f>"Q"&amp;ROUNDUP(MONTH(vw_maritime_trade_analysis[[#This Row],[Departure_Date]])/3,0)</f>
        <v>Q4</v>
      </c>
      <c r="K1022" t="str">
        <f>TEXT(vw_maritime_trade_analysis[[#This Row],[Departure_Date]],"mmmm")</f>
        <v>December</v>
      </c>
      <c r="L1022">
        <v>31420512</v>
      </c>
      <c r="M1022">
        <v>363457.75</v>
      </c>
      <c r="N1022">
        <v>128579.78125</v>
      </c>
      <c r="O1022">
        <v>24822.19921875</v>
      </c>
      <c r="P1022">
        <v>0</v>
      </c>
      <c r="Q1022">
        <v>2311697.75</v>
      </c>
      <c r="R1022">
        <f t="shared" si="15"/>
        <v>7.3572886081550798E-2</v>
      </c>
    </row>
    <row r="1023" spans="1:18" x14ac:dyDescent="0.25">
      <c r="A1023" t="s">
        <v>1882</v>
      </c>
      <c r="B1023" t="s">
        <v>65</v>
      </c>
      <c r="C1023" t="s">
        <v>112</v>
      </c>
      <c r="D1023" t="s">
        <v>199</v>
      </c>
      <c r="E1023" t="s">
        <v>226</v>
      </c>
      <c r="F1023" t="s">
        <v>174</v>
      </c>
      <c r="G1023" s="1">
        <v>43987</v>
      </c>
      <c r="H1023" s="1">
        <v>43994</v>
      </c>
      <c r="I1023">
        <f>YEAR((vw_maritime_trade_analysis[[#This Row],[Departure_Date]]))</f>
        <v>2020</v>
      </c>
      <c r="J1023" t="str">
        <f>"Q"&amp;ROUNDUP(MONTH(vw_maritime_trade_analysis[[#This Row],[Departure_Date]])/3,0)</f>
        <v>Q2</v>
      </c>
      <c r="K1023" t="str">
        <f>TEXT(vw_maritime_trade_analysis[[#This Row],[Departure_Date]],"mmmm")</f>
        <v>June</v>
      </c>
      <c r="L1023">
        <v>17189344</v>
      </c>
      <c r="M1023">
        <v>40668.1796875</v>
      </c>
      <c r="N1023">
        <v>83140.2109375</v>
      </c>
      <c r="O1023">
        <v>15814.2001953125</v>
      </c>
      <c r="Q1023">
        <v>669680.6875</v>
      </c>
      <c r="R1023">
        <f t="shared" si="15"/>
        <v>3.8959060188684336E-2</v>
      </c>
    </row>
    <row r="1024" spans="1:18" x14ac:dyDescent="0.25">
      <c r="A1024" t="s">
        <v>1883</v>
      </c>
      <c r="B1024" t="s">
        <v>49</v>
      </c>
      <c r="C1024" t="s">
        <v>66</v>
      </c>
      <c r="D1024" t="s">
        <v>67</v>
      </c>
      <c r="E1024" t="s">
        <v>131</v>
      </c>
      <c r="F1024" t="s">
        <v>56</v>
      </c>
      <c r="G1024" s="1">
        <v>45276</v>
      </c>
      <c r="H1024" s="1">
        <v>45307</v>
      </c>
      <c r="I1024">
        <f>YEAR((vw_maritime_trade_analysis[[#This Row],[Departure_Date]]))</f>
        <v>2023</v>
      </c>
      <c r="J1024" t="str">
        <f>"Q"&amp;ROUNDUP(MONTH(vw_maritime_trade_analysis[[#This Row],[Departure_Date]])/3,0)</f>
        <v>Q4</v>
      </c>
      <c r="K1024" t="str">
        <f>TEXT(vw_maritime_trade_analysis[[#This Row],[Departure_Date]],"mmmm")</f>
        <v>December</v>
      </c>
      <c r="L1024">
        <v>57576688</v>
      </c>
      <c r="M1024">
        <v>830237.1875</v>
      </c>
      <c r="N1024">
        <v>147828.203125</v>
      </c>
      <c r="O1024">
        <v>82334.671875</v>
      </c>
      <c r="P1024">
        <v>0</v>
      </c>
      <c r="Q1024">
        <v>4981002</v>
      </c>
      <c r="R1024">
        <f t="shared" si="15"/>
        <v>8.6510741986409498E-2</v>
      </c>
    </row>
    <row r="1025" spans="1:18" x14ac:dyDescent="0.25">
      <c r="A1025" t="s">
        <v>1884</v>
      </c>
      <c r="B1025" t="s">
        <v>65</v>
      </c>
      <c r="C1025" t="s">
        <v>112</v>
      </c>
      <c r="D1025" t="s">
        <v>340</v>
      </c>
      <c r="E1025" t="s">
        <v>226</v>
      </c>
      <c r="F1025" t="s">
        <v>257</v>
      </c>
      <c r="G1025" s="1">
        <v>44504</v>
      </c>
      <c r="H1025" s="1">
        <v>44519</v>
      </c>
      <c r="I1025">
        <f>YEAR((vw_maritime_trade_analysis[[#This Row],[Departure_Date]]))</f>
        <v>2021</v>
      </c>
      <c r="J1025" t="str">
        <f>"Q"&amp;ROUNDUP(MONTH(vw_maritime_trade_analysis[[#This Row],[Departure_Date]])/3,0)</f>
        <v>Q4</v>
      </c>
      <c r="K1025" t="str">
        <f>TEXT(vw_maritime_trade_analysis[[#This Row],[Departure_Date]],"mmmm")</f>
        <v>November</v>
      </c>
      <c r="L1025">
        <v>4557314.5</v>
      </c>
      <c r="M1025">
        <v>301597.34375</v>
      </c>
      <c r="N1025">
        <v>107845.796875</v>
      </c>
      <c r="O1025">
        <v>6334.669921875</v>
      </c>
      <c r="P1025">
        <v>49684.46875</v>
      </c>
      <c r="Q1025">
        <v>708539.0625</v>
      </c>
      <c r="R1025">
        <f t="shared" si="15"/>
        <v>0.1554729353218875</v>
      </c>
    </row>
    <row r="1026" spans="1:18" x14ac:dyDescent="0.25">
      <c r="A1026" t="s">
        <v>1885</v>
      </c>
      <c r="B1026" t="s">
        <v>49</v>
      </c>
      <c r="C1026" t="s">
        <v>239</v>
      </c>
      <c r="D1026" t="s">
        <v>240</v>
      </c>
      <c r="E1026" t="s">
        <v>196</v>
      </c>
      <c r="F1026" t="s">
        <v>226</v>
      </c>
      <c r="G1026" s="1">
        <v>46000</v>
      </c>
      <c r="H1026" s="1">
        <v>46026</v>
      </c>
      <c r="I1026">
        <f>YEAR((vw_maritime_trade_analysis[[#This Row],[Departure_Date]]))</f>
        <v>2025</v>
      </c>
      <c r="J1026" t="str">
        <f>"Q"&amp;ROUNDUP(MONTH(vw_maritime_trade_analysis[[#This Row],[Departure_Date]])/3,0)</f>
        <v>Q4</v>
      </c>
      <c r="K1026" t="str">
        <f>TEXT(vw_maritime_trade_analysis[[#This Row],[Departure_Date]],"mmmm")</f>
        <v>December</v>
      </c>
      <c r="L1026">
        <v>17667090</v>
      </c>
      <c r="M1026">
        <v>337102.875</v>
      </c>
      <c r="N1026">
        <v>198915.890625</v>
      </c>
      <c r="O1026">
        <v>39397.609375</v>
      </c>
      <c r="P1026">
        <v>50404.66015625</v>
      </c>
      <c r="Q1026">
        <v>1284745.125</v>
      </c>
      <c r="R1026">
        <f t="shared" ref="R1026:R1089" si="16">Q1026/L1026</f>
        <v>7.2719679641638779E-2</v>
      </c>
    </row>
    <row r="1027" spans="1:18" x14ac:dyDescent="0.25">
      <c r="A1027" t="s">
        <v>1887</v>
      </c>
      <c r="B1027" t="s">
        <v>49</v>
      </c>
      <c r="C1027" t="s">
        <v>112</v>
      </c>
      <c r="D1027" t="s">
        <v>199</v>
      </c>
      <c r="E1027" t="s">
        <v>131</v>
      </c>
      <c r="F1027" t="s">
        <v>70</v>
      </c>
      <c r="G1027" s="1">
        <v>45143</v>
      </c>
      <c r="H1027" s="1">
        <v>45165</v>
      </c>
      <c r="I1027">
        <f>YEAR((vw_maritime_trade_analysis[[#This Row],[Departure_Date]]))</f>
        <v>2023</v>
      </c>
      <c r="J1027" t="str">
        <f>"Q"&amp;ROUNDUP(MONTH(vw_maritime_trade_analysis[[#This Row],[Departure_Date]])/3,0)</f>
        <v>Q3</v>
      </c>
      <c r="K1027" t="str">
        <f>TEXT(vw_maritime_trade_analysis[[#This Row],[Departure_Date]],"mmmm")</f>
        <v>August</v>
      </c>
      <c r="L1027">
        <v>25272222</v>
      </c>
      <c r="M1027">
        <v>303061.96875</v>
      </c>
      <c r="N1027">
        <v>92163.9765625</v>
      </c>
      <c r="O1027">
        <v>35128.390625</v>
      </c>
      <c r="P1027">
        <v>46899.91015625</v>
      </c>
      <c r="Q1027">
        <v>1580363</v>
      </c>
      <c r="R1027">
        <f t="shared" si="16"/>
        <v>6.2533599142964164E-2</v>
      </c>
    </row>
    <row r="1028" spans="1:18" x14ac:dyDescent="0.25">
      <c r="A1028" t="s">
        <v>1888</v>
      </c>
      <c r="B1028" t="s">
        <v>65</v>
      </c>
      <c r="C1028" t="s">
        <v>50</v>
      </c>
      <c r="D1028" t="s">
        <v>223</v>
      </c>
      <c r="E1028" t="s">
        <v>184</v>
      </c>
      <c r="F1028" t="s">
        <v>164</v>
      </c>
      <c r="G1028" s="1">
        <v>44023</v>
      </c>
      <c r="H1028" s="1">
        <v>44034</v>
      </c>
      <c r="I1028">
        <f>YEAR((vw_maritime_trade_analysis[[#This Row],[Departure_Date]]))</f>
        <v>2020</v>
      </c>
      <c r="J1028" t="str">
        <f>"Q"&amp;ROUNDUP(MONTH(vw_maritime_trade_analysis[[#This Row],[Departure_Date]])/3,0)</f>
        <v>Q3</v>
      </c>
      <c r="K1028" t="str">
        <f>TEXT(vw_maritime_trade_analysis[[#This Row],[Departure_Date]],"mmmm")</f>
        <v>July</v>
      </c>
      <c r="L1028">
        <v>46107372</v>
      </c>
      <c r="M1028">
        <v>223586.78125</v>
      </c>
      <c r="N1028">
        <v>22563.330078125</v>
      </c>
      <c r="O1028">
        <v>98669.7734375</v>
      </c>
      <c r="P1028">
        <v>39563.3515625</v>
      </c>
      <c r="Q1028">
        <v>2165412.25</v>
      </c>
      <c r="R1028">
        <f t="shared" si="16"/>
        <v>4.6964555906591252E-2</v>
      </c>
    </row>
    <row r="1029" spans="1:18" x14ac:dyDescent="0.25">
      <c r="A1029" t="s">
        <v>1889</v>
      </c>
      <c r="B1029" t="s">
        <v>49</v>
      </c>
      <c r="C1029" t="s">
        <v>78</v>
      </c>
      <c r="D1029" t="s">
        <v>79</v>
      </c>
      <c r="E1029" t="s">
        <v>174</v>
      </c>
      <c r="F1029" t="s">
        <v>184</v>
      </c>
      <c r="G1029" s="1">
        <v>44718</v>
      </c>
      <c r="H1029" s="1">
        <v>44748</v>
      </c>
      <c r="I1029">
        <f>YEAR((vw_maritime_trade_analysis[[#This Row],[Departure_Date]]))</f>
        <v>2022</v>
      </c>
      <c r="J1029" t="str">
        <f>"Q"&amp;ROUNDUP(MONTH(vw_maritime_trade_analysis[[#This Row],[Departure_Date]])/3,0)</f>
        <v>Q2</v>
      </c>
      <c r="K1029" t="str">
        <f>TEXT(vw_maritime_trade_analysis[[#This Row],[Departure_Date]],"mmmm")</f>
        <v>June</v>
      </c>
      <c r="L1029">
        <v>61882156</v>
      </c>
      <c r="M1029">
        <v>765469.75</v>
      </c>
      <c r="N1029">
        <v>138228.234375</v>
      </c>
      <c r="O1029">
        <v>66832.7265625</v>
      </c>
      <c r="P1029">
        <v>64568.171875</v>
      </c>
      <c r="Q1029">
        <v>3141982.25</v>
      </c>
      <c r="R1029">
        <f t="shared" si="16"/>
        <v>5.0773639011543165E-2</v>
      </c>
    </row>
    <row r="1030" spans="1:18" x14ac:dyDescent="0.25">
      <c r="A1030" t="s">
        <v>1890</v>
      </c>
      <c r="B1030" t="s">
        <v>65</v>
      </c>
      <c r="C1030" t="s">
        <v>50</v>
      </c>
      <c r="D1030" t="s">
        <v>223</v>
      </c>
      <c r="E1030" t="s">
        <v>226</v>
      </c>
      <c r="F1030" t="s">
        <v>150</v>
      </c>
      <c r="G1030" s="1">
        <v>44277</v>
      </c>
      <c r="H1030" s="1">
        <v>44291</v>
      </c>
      <c r="I1030">
        <f>YEAR((vw_maritime_trade_analysis[[#This Row],[Departure_Date]]))</f>
        <v>2021</v>
      </c>
      <c r="J1030" t="str">
        <f>"Q"&amp;ROUNDUP(MONTH(vw_maritime_trade_analysis[[#This Row],[Departure_Date]])/3,0)</f>
        <v>Q1</v>
      </c>
      <c r="K1030" t="str">
        <f>TEXT(vw_maritime_trade_analysis[[#This Row],[Departure_Date]],"mmmm")</f>
        <v>March</v>
      </c>
      <c r="L1030">
        <v>65711032</v>
      </c>
      <c r="M1030">
        <v>351042.96875</v>
      </c>
      <c r="N1030">
        <v>29628.890625</v>
      </c>
      <c r="O1030">
        <v>208961.078125</v>
      </c>
      <c r="P1030">
        <v>35924.8203125</v>
      </c>
      <c r="Q1030">
        <v>4194817.5</v>
      </c>
      <c r="R1030">
        <f t="shared" si="16"/>
        <v>6.3837340128823417E-2</v>
      </c>
    </row>
    <row r="1031" spans="1:18" x14ac:dyDescent="0.25">
      <c r="A1031" t="s">
        <v>1892</v>
      </c>
      <c r="B1031" t="s">
        <v>49</v>
      </c>
      <c r="C1031" t="s">
        <v>50</v>
      </c>
      <c r="D1031" t="s">
        <v>223</v>
      </c>
      <c r="E1031" t="s">
        <v>93</v>
      </c>
      <c r="F1031" t="s">
        <v>184</v>
      </c>
      <c r="G1031" s="1">
        <v>45788</v>
      </c>
      <c r="H1031" s="1">
        <v>45793</v>
      </c>
      <c r="I1031">
        <f>YEAR((vw_maritime_trade_analysis[[#This Row],[Departure_Date]]))</f>
        <v>2025</v>
      </c>
      <c r="J1031" t="str">
        <f>"Q"&amp;ROUNDUP(MONTH(vw_maritime_trade_analysis[[#This Row],[Departure_Date]])/3,0)</f>
        <v>Q2</v>
      </c>
      <c r="K1031" t="str">
        <f>TEXT(vw_maritime_trade_analysis[[#This Row],[Departure_Date]],"mmmm")</f>
        <v>May</v>
      </c>
      <c r="L1031">
        <v>92822616</v>
      </c>
      <c r="M1031">
        <v>183486.8125</v>
      </c>
      <c r="N1031">
        <v>88886.359375</v>
      </c>
      <c r="O1031">
        <v>147587.953125</v>
      </c>
      <c r="P1031">
        <v>12941.4599609375</v>
      </c>
      <c r="Q1031">
        <v>3206467</v>
      </c>
      <c r="R1031">
        <f t="shared" si="16"/>
        <v>3.4544027502952511E-2</v>
      </c>
    </row>
    <row r="1032" spans="1:18" x14ac:dyDescent="0.25">
      <c r="A1032" t="s">
        <v>1894</v>
      </c>
      <c r="B1032" t="s">
        <v>65</v>
      </c>
      <c r="C1032" t="s">
        <v>239</v>
      </c>
      <c r="D1032" t="s">
        <v>265</v>
      </c>
      <c r="E1032" t="s">
        <v>82</v>
      </c>
      <c r="F1032" t="s">
        <v>83</v>
      </c>
      <c r="G1032" s="1">
        <v>45905</v>
      </c>
      <c r="H1032" s="1">
        <v>45925</v>
      </c>
      <c r="I1032">
        <f>YEAR((vw_maritime_trade_analysis[[#This Row],[Departure_Date]]))</f>
        <v>2025</v>
      </c>
      <c r="J1032" t="str">
        <f>"Q"&amp;ROUNDUP(MONTH(vw_maritime_trade_analysis[[#This Row],[Departure_Date]])/3,0)</f>
        <v>Q3</v>
      </c>
      <c r="K1032" t="str">
        <f>TEXT(vw_maritime_trade_analysis[[#This Row],[Departure_Date]],"mmmm")</f>
        <v>September</v>
      </c>
      <c r="L1032">
        <v>18301424</v>
      </c>
      <c r="M1032">
        <v>221996.125</v>
      </c>
      <c r="N1032">
        <v>93951.4609375</v>
      </c>
      <c r="O1032">
        <v>61309.76953125</v>
      </c>
      <c r="P1032">
        <v>16139.33984375</v>
      </c>
      <c r="Q1032">
        <v>751071.4375</v>
      </c>
      <c r="R1032">
        <f t="shared" si="16"/>
        <v>4.1038961640361971E-2</v>
      </c>
    </row>
    <row r="1033" spans="1:18" x14ac:dyDescent="0.25">
      <c r="A1033" t="s">
        <v>1895</v>
      </c>
      <c r="B1033" t="s">
        <v>65</v>
      </c>
      <c r="C1033" t="s">
        <v>50</v>
      </c>
      <c r="D1033" t="s">
        <v>51</v>
      </c>
      <c r="E1033" t="s">
        <v>56</v>
      </c>
      <c r="F1033" t="s">
        <v>127</v>
      </c>
      <c r="G1033" s="1">
        <v>45130</v>
      </c>
      <c r="H1033" s="1">
        <v>45144</v>
      </c>
      <c r="I1033">
        <f>YEAR((vw_maritime_trade_analysis[[#This Row],[Departure_Date]]))</f>
        <v>2023</v>
      </c>
      <c r="J1033" t="str">
        <f>"Q"&amp;ROUNDUP(MONTH(vw_maritime_trade_analysis[[#This Row],[Departure_Date]])/3,0)</f>
        <v>Q3</v>
      </c>
      <c r="K1033" t="str">
        <f>TEXT(vw_maritime_trade_analysis[[#This Row],[Departure_Date]],"mmmm")</f>
        <v>July</v>
      </c>
      <c r="L1033">
        <v>17368964</v>
      </c>
      <c r="M1033">
        <v>189379.6875</v>
      </c>
      <c r="N1033">
        <v>17864.0703125</v>
      </c>
      <c r="O1033">
        <v>19279.55078125</v>
      </c>
      <c r="P1033">
        <v>32235.4609375</v>
      </c>
      <c r="Q1033">
        <v>8471382</v>
      </c>
      <c r="R1033">
        <f t="shared" si="16"/>
        <v>0.48773098959730699</v>
      </c>
    </row>
    <row r="1034" spans="1:18" x14ac:dyDescent="0.25">
      <c r="A1034" t="s">
        <v>1896</v>
      </c>
      <c r="B1034" t="s">
        <v>65</v>
      </c>
      <c r="C1034" t="s">
        <v>50</v>
      </c>
      <c r="D1034" t="s">
        <v>51</v>
      </c>
      <c r="E1034" t="s">
        <v>226</v>
      </c>
      <c r="F1034" t="s">
        <v>55</v>
      </c>
      <c r="G1034" s="1">
        <v>44771</v>
      </c>
      <c r="H1034" s="1">
        <v>44783</v>
      </c>
      <c r="I1034">
        <f>YEAR((vw_maritime_trade_analysis[[#This Row],[Departure_Date]]))</f>
        <v>2022</v>
      </c>
      <c r="J1034" t="str">
        <f>"Q"&amp;ROUNDUP(MONTH(vw_maritime_trade_analysis[[#This Row],[Departure_Date]])/3,0)</f>
        <v>Q3</v>
      </c>
      <c r="K1034" t="str">
        <f>TEXT(vw_maritime_trade_analysis[[#This Row],[Departure_Date]],"mmmm")</f>
        <v>July</v>
      </c>
      <c r="L1034">
        <v>5270652.5</v>
      </c>
      <c r="M1034">
        <v>399887.78125</v>
      </c>
      <c r="N1034">
        <v>153980.734375</v>
      </c>
      <c r="O1034">
        <v>16180.900390625</v>
      </c>
      <c r="P1034">
        <v>18383.740234375</v>
      </c>
      <c r="Q1034">
        <v>1431318.5</v>
      </c>
      <c r="R1034">
        <f t="shared" si="16"/>
        <v>0.27156381491665404</v>
      </c>
    </row>
    <row r="1035" spans="1:18" x14ac:dyDescent="0.25">
      <c r="A1035" t="s">
        <v>1898</v>
      </c>
      <c r="B1035" t="s">
        <v>49</v>
      </c>
      <c r="C1035" t="s">
        <v>239</v>
      </c>
      <c r="D1035" t="s">
        <v>270</v>
      </c>
      <c r="E1035" t="s">
        <v>131</v>
      </c>
      <c r="F1035" t="s">
        <v>70</v>
      </c>
      <c r="G1035" s="1">
        <v>44242</v>
      </c>
      <c r="H1035" s="1">
        <v>44256</v>
      </c>
      <c r="I1035">
        <f>YEAR((vw_maritime_trade_analysis[[#This Row],[Departure_Date]]))</f>
        <v>2021</v>
      </c>
      <c r="J1035" t="str">
        <f>"Q"&amp;ROUNDUP(MONTH(vw_maritime_trade_analysis[[#This Row],[Departure_Date]])/3,0)</f>
        <v>Q1</v>
      </c>
      <c r="K1035" t="str">
        <f>TEXT(vw_maritime_trade_analysis[[#This Row],[Departure_Date]],"mmmm")</f>
        <v>February</v>
      </c>
      <c r="L1035">
        <v>48747000</v>
      </c>
      <c r="M1035">
        <v>216431.25</v>
      </c>
      <c r="N1035">
        <v>170687.140625</v>
      </c>
      <c r="O1035">
        <v>127717.140625</v>
      </c>
      <c r="P1035">
        <v>0</v>
      </c>
      <c r="Q1035">
        <v>2275756.5</v>
      </c>
      <c r="R1035">
        <f t="shared" si="16"/>
        <v>4.6685057542002584E-2</v>
      </c>
    </row>
    <row r="1036" spans="1:18" x14ac:dyDescent="0.25">
      <c r="A1036" t="s">
        <v>1900</v>
      </c>
      <c r="B1036" t="s">
        <v>65</v>
      </c>
      <c r="C1036" t="s">
        <v>66</v>
      </c>
      <c r="D1036" t="s">
        <v>67</v>
      </c>
      <c r="E1036" t="s">
        <v>128</v>
      </c>
      <c r="F1036" t="s">
        <v>108</v>
      </c>
      <c r="G1036" s="1">
        <v>45523</v>
      </c>
      <c r="H1036" s="1">
        <v>45539</v>
      </c>
      <c r="I1036">
        <f>YEAR((vw_maritime_trade_analysis[[#This Row],[Departure_Date]]))</f>
        <v>2024</v>
      </c>
      <c r="J1036" t="str">
        <f>"Q"&amp;ROUNDUP(MONTH(vw_maritime_trade_analysis[[#This Row],[Departure_Date]])/3,0)</f>
        <v>Q3</v>
      </c>
      <c r="K1036" t="str">
        <f>TEXT(vw_maritime_trade_analysis[[#This Row],[Departure_Date]],"mmmm")</f>
        <v>August</v>
      </c>
      <c r="L1036">
        <v>57586432</v>
      </c>
      <c r="M1036">
        <v>438846.5625</v>
      </c>
      <c r="N1036">
        <v>78110.2109375</v>
      </c>
      <c r="O1036">
        <v>184276.578125</v>
      </c>
      <c r="P1036">
        <v>0</v>
      </c>
      <c r="Q1036">
        <v>3001235.5</v>
      </c>
      <c r="R1036">
        <f t="shared" si="16"/>
        <v>5.2117059449003543E-2</v>
      </c>
    </row>
    <row r="1037" spans="1:18" x14ac:dyDescent="0.25">
      <c r="A1037" t="s">
        <v>1901</v>
      </c>
      <c r="B1037" t="s">
        <v>49</v>
      </c>
      <c r="C1037" t="s">
        <v>112</v>
      </c>
      <c r="D1037" t="s">
        <v>340</v>
      </c>
      <c r="E1037" t="s">
        <v>201</v>
      </c>
      <c r="F1037" t="s">
        <v>56</v>
      </c>
      <c r="G1037" s="1">
        <v>44088</v>
      </c>
      <c r="H1037" s="1">
        <v>44099</v>
      </c>
      <c r="I1037">
        <f>YEAR((vw_maritime_trade_analysis[[#This Row],[Departure_Date]]))</f>
        <v>2020</v>
      </c>
      <c r="J1037" t="str">
        <f>"Q"&amp;ROUNDUP(MONTH(vw_maritime_trade_analysis[[#This Row],[Departure_Date]])/3,0)</f>
        <v>Q3</v>
      </c>
      <c r="K1037" t="str">
        <f>TEXT(vw_maritime_trade_analysis[[#This Row],[Departure_Date]],"mmmm")</f>
        <v>September</v>
      </c>
      <c r="L1037">
        <v>6946531.5</v>
      </c>
      <c r="M1037">
        <v>122312.46875</v>
      </c>
      <c r="N1037">
        <v>74742.8828125</v>
      </c>
      <c r="O1037">
        <v>23757.140625</v>
      </c>
      <c r="P1037">
        <v>0</v>
      </c>
      <c r="Q1037">
        <v>372167.96875</v>
      </c>
      <c r="R1037">
        <f t="shared" si="16"/>
        <v>5.35760859574307E-2</v>
      </c>
    </row>
    <row r="1038" spans="1:18" x14ac:dyDescent="0.25">
      <c r="A1038" t="s">
        <v>1903</v>
      </c>
      <c r="B1038" t="s">
        <v>49</v>
      </c>
      <c r="C1038" t="s">
        <v>112</v>
      </c>
      <c r="D1038" t="s">
        <v>343</v>
      </c>
      <c r="E1038" t="s">
        <v>196</v>
      </c>
      <c r="F1038" t="s">
        <v>128</v>
      </c>
      <c r="G1038" s="1">
        <v>46095</v>
      </c>
      <c r="H1038" s="1">
        <v>46116</v>
      </c>
      <c r="I1038">
        <f>YEAR((vw_maritime_trade_analysis[[#This Row],[Departure_Date]]))</f>
        <v>2026</v>
      </c>
      <c r="J1038" t="str">
        <f>"Q"&amp;ROUNDUP(MONTH(vw_maritime_trade_analysis[[#This Row],[Departure_Date]])/3,0)</f>
        <v>Q1</v>
      </c>
      <c r="K1038" t="str">
        <f>TEXT(vw_maritime_trade_analysis[[#This Row],[Departure_Date]],"mmmm")</f>
        <v>March</v>
      </c>
      <c r="L1038">
        <v>20975778</v>
      </c>
      <c r="M1038">
        <v>557991.375</v>
      </c>
      <c r="N1038">
        <v>180468.75</v>
      </c>
      <c r="O1038">
        <v>32931.96875</v>
      </c>
      <c r="P1038">
        <v>0</v>
      </c>
      <c r="Q1038">
        <v>2770354.25</v>
      </c>
      <c r="R1038">
        <f t="shared" si="16"/>
        <v>0.13207396884158482</v>
      </c>
    </row>
    <row r="1039" spans="1:18" x14ac:dyDescent="0.25">
      <c r="A1039" t="s">
        <v>1905</v>
      </c>
      <c r="B1039" t="s">
        <v>65</v>
      </c>
      <c r="C1039" t="s">
        <v>66</v>
      </c>
      <c r="D1039" t="s">
        <v>251</v>
      </c>
      <c r="E1039" t="s">
        <v>70</v>
      </c>
      <c r="F1039" t="s">
        <v>146</v>
      </c>
      <c r="G1039" s="1">
        <v>45318</v>
      </c>
      <c r="H1039" s="1">
        <v>45347</v>
      </c>
      <c r="I1039">
        <f>YEAR((vw_maritime_trade_analysis[[#This Row],[Departure_Date]]))</f>
        <v>2024</v>
      </c>
      <c r="J1039" t="str">
        <f>"Q"&amp;ROUNDUP(MONTH(vw_maritime_trade_analysis[[#This Row],[Departure_Date]])/3,0)</f>
        <v>Q1</v>
      </c>
      <c r="K1039" t="str">
        <f>TEXT(vw_maritime_trade_analysis[[#This Row],[Departure_Date]],"mmmm")</f>
        <v>January</v>
      </c>
      <c r="L1039">
        <v>5990891.5</v>
      </c>
      <c r="M1039">
        <v>499164.34375</v>
      </c>
      <c r="N1039">
        <v>171176.171875</v>
      </c>
      <c r="O1039">
        <v>20189.30078125</v>
      </c>
      <c r="P1039">
        <v>26740.490234375</v>
      </c>
      <c r="Q1039">
        <v>2532481.5</v>
      </c>
      <c r="R1039">
        <f t="shared" si="16"/>
        <v>0.42272197718820315</v>
      </c>
    </row>
    <row r="1040" spans="1:18" x14ac:dyDescent="0.25">
      <c r="A1040" t="s">
        <v>1906</v>
      </c>
      <c r="B1040" t="s">
        <v>49</v>
      </c>
      <c r="C1040" t="s">
        <v>50</v>
      </c>
      <c r="D1040" t="s">
        <v>51</v>
      </c>
      <c r="E1040" t="s">
        <v>204</v>
      </c>
      <c r="F1040" t="s">
        <v>226</v>
      </c>
      <c r="G1040" s="1">
        <v>44048</v>
      </c>
      <c r="H1040" s="1">
        <v>44058</v>
      </c>
      <c r="I1040">
        <f>YEAR((vw_maritime_trade_analysis[[#This Row],[Departure_Date]]))</f>
        <v>2020</v>
      </c>
      <c r="J1040" t="str">
        <f>"Q"&amp;ROUNDUP(MONTH(vw_maritime_trade_analysis[[#This Row],[Departure_Date]])/3,0)</f>
        <v>Q3</v>
      </c>
      <c r="K1040" t="str">
        <f>TEXT(vw_maritime_trade_analysis[[#This Row],[Departure_Date]],"mmmm")</f>
        <v>August</v>
      </c>
      <c r="L1040">
        <v>18535582</v>
      </c>
      <c r="M1040">
        <v>177578.328125</v>
      </c>
      <c r="N1040">
        <v>54239.80078125</v>
      </c>
      <c r="O1040">
        <v>34476.1796875</v>
      </c>
      <c r="P1040">
        <v>5895.43994140625</v>
      </c>
      <c r="Q1040">
        <v>7460093</v>
      </c>
      <c r="R1040">
        <f t="shared" si="16"/>
        <v>0.40247417102953659</v>
      </c>
    </row>
    <row r="1041" spans="1:18" x14ac:dyDescent="0.25">
      <c r="A1041" t="s">
        <v>1907</v>
      </c>
      <c r="B1041" t="s">
        <v>49</v>
      </c>
      <c r="C1041" t="s">
        <v>50</v>
      </c>
      <c r="D1041" t="s">
        <v>51</v>
      </c>
      <c r="E1041" t="s">
        <v>108</v>
      </c>
      <c r="F1041" t="s">
        <v>100</v>
      </c>
      <c r="G1041" s="1">
        <v>44575</v>
      </c>
      <c r="H1041" s="1">
        <v>44585</v>
      </c>
      <c r="I1041">
        <f>YEAR((vw_maritime_trade_analysis[[#This Row],[Departure_Date]]))</f>
        <v>2022</v>
      </c>
      <c r="J1041" t="str">
        <f>"Q"&amp;ROUNDUP(MONTH(vw_maritime_trade_analysis[[#This Row],[Departure_Date]])/3,0)</f>
        <v>Q1</v>
      </c>
      <c r="K1041" t="str">
        <f>TEXT(vw_maritime_trade_analysis[[#This Row],[Departure_Date]],"mmmm")</f>
        <v>January</v>
      </c>
      <c r="L1041">
        <v>11770347</v>
      </c>
      <c r="M1041">
        <v>301097.65625</v>
      </c>
      <c r="N1041">
        <v>127604.796875</v>
      </c>
      <c r="O1041">
        <v>39666.0703125</v>
      </c>
      <c r="P1041">
        <v>5213.2998046875</v>
      </c>
      <c r="Q1041">
        <v>6766706</v>
      </c>
      <c r="R1041">
        <f t="shared" si="16"/>
        <v>0.57489435103315134</v>
      </c>
    </row>
    <row r="1042" spans="1:18" x14ac:dyDescent="0.25">
      <c r="A1042" t="s">
        <v>1909</v>
      </c>
      <c r="B1042" t="s">
        <v>49</v>
      </c>
      <c r="C1042" t="s">
        <v>112</v>
      </c>
      <c r="D1042" t="s">
        <v>126</v>
      </c>
      <c r="E1042" t="s">
        <v>196</v>
      </c>
      <c r="F1042" t="s">
        <v>100</v>
      </c>
      <c r="G1042" s="1">
        <v>44513</v>
      </c>
      <c r="H1042" s="1">
        <v>44530</v>
      </c>
      <c r="I1042">
        <f>YEAR((vw_maritime_trade_analysis[[#This Row],[Departure_Date]]))</f>
        <v>2021</v>
      </c>
      <c r="J1042" t="str">
        <f>"Q"&amp;ROUNDUP(MONTH(vw_maritime_trade_analysis[[#This Row],[Departure_Date]])/3,0)</f>
        <v>Q4</v>
      </c>
      <c r="K1042" t="str">
        <f>TEXT(vw_maritime_trade_analysis[[#This Row],[Departure_Date]],"mmmm")</f>
        <v>November</v>
      </c>
      <c r="L1042">
        <v>8543260</v>
      </c>
      <c r="M1042">
        <v>269943.0625</v>
      </c>
      <c r="N1042">
        <v>224056.328125</v>
      </c>
      <c r="O1042">
        <v>10337.33984375</v>
      </c>
      <c r="P1042">
        <v>22949.41015625</v>
      </c>
      <c r="Q1042">
        <v>2068199.25</v>
      </c>
      <c r="R1042">
        <f t="shared" si="16"/>
        <v>0.24208548610249483</v>
      </c>
    </row>
    <row r="1043" spans="1:18" x14ac:dyDescent="0.25">
      <c r="A1043" t="s">
        <v>1910</v>
      </c>
      <c r="B1043" t="s">
        <v>49</v>
      </c>
      <c r="C1043" t="s">
        <v>66</v>
      </c>
      <c r="D1043" t="s">
        <v>153</v>
      </c>
      <c r="E1043" t="s">
        <v>55</v>
      </c>
      <c r="F1043" t="s">
        <v>128</v>
      </c>
      <c r="G1043" s="1">
        <v>45441</v>
      </c>
      <c r="H1043" s="1">
        <v>45462</v>
      </c>
      <c r="I1043">
        <f>YEAR((vw_maritime_trade_analysis[[#This Row],[Departure_Date]]))</f>
        <v>2024</v>
      </c>
      <c r="J1043" t="str">
        <f>"Q"&amp;ROUNDUP(MONTH(vw_maritime_trade_analysis[[#This Row],[Departure_Date]])/3,0)</f>
        <v>Q2</v>
      </c>
      <c r="K1043" t="str">
        <f>TEXT(vw_maritime_trade_analysis[[#This Row],[Departure_Date]],"mmmm")</f>
        <v>May</v>
      </c>
      <c r="L1043">
        <v>99657832</v>
      </c>
      <c r="M1043">
        <v>198573.75</v>
      </c>
      <c r="N1043">
        <v>167559.484375</v>
      </c>
      <c r="O1043">
        <v>334850.3125</v>
      </c>
      <c r="P1043">
        <v>24810.58984375</v>
      </c>
      <c r="Q1043">
        <v>5571546.5</v>
      </c>
      <c r="R1043">
        <f t="shared" si="16"/>
        <v>5.5906760042702917E-2</v>
      </c>
    </row>
    <row r="1044" spans="1:18" x14ac:dyDescent="0.25">
      <c r="A1044" t="s">
        <v>1911</v>
      </c>
      <c r="B1044" t="s">
        <v>49</v>
      </c>
      <c r="C1044" t="s">
        <v>66</v>
      </c>
      <c r="D1044" t="s">
        <v>67</v>
      </c>
      <c r="E1044" t="s">
        <v>154</v>
      </c>
      <c r="F1044" t="s">
        <v>56</v>
      </c>
      <c r="G1044" s="1">
        <v>44545</v>
      </c>
      <c r="H1044" s="1">
        <v>44571</v>
      </c>
      <c r="I1044">
        <f>YEAR((vw_maritime_trade_analysis[[#This Row],[Departure_Date]]))</f>
        <v>2021</v>
      </c>
      <c r="J1044" t="str">
        <f>"Q"&amp;ROUNDUP(MONTH(vw_maritime_trade_analysis[[#This Row],[Departure_Date]])/3,0)</f>
        <v>Q4</v>
      </c>
      <c r="K1044" t="str">
        <f>TEXT(vw_maritime_trade_analysis[[#This Row],[Departure_Date]],"mmmm")</f>
        <v>December</v>
      </c>
      <c r="L1044">
        <v>49612948</v>
      </c>
      <c r="M1044">
        <v>773158.8125</v>
      </c>
      <c r="N1044">
        <v>31553.400390625</v>
      </c>
      <c r="O1044">
        <v>45147.78125</v>
      </c>
      <c r="P1044">
        <v>45187.0390625</v>
      </c>
      <c r="Q1044">
        <v>2050617</v>
      </c>
      <c r="R1044">
        <f t="shared" si="16"/>
        <v>4.1332294948488044E-2</v>
      </c>
    </row>
    <row r="1045" spans="1:18" x14ac:dyDescent="0.25">
      <c r="A1045" t="s">
        <v>1912</v>
      </c>
      <c r="B1045" t="s">
        <v>49</v>
      </c>
      <c r="C1045" t="s">
        <v>66</v>
      </c>
      <c r="D1045" t="s">
        <v>251</v>
      </c>
      <c r="E1045" t="s">
        <v>55</v>
      </c>
      <c r="F1045" t="s">
        <v>56</v>
      </c>
      <c r="G1045" s="1">
        <v>46117</v>
      </c>
      <c r="H1045" s="1">
        <v>46145</v>
      </c>
      <c r="I1045">
        <f>YEAR((vw_maritime_trade_analysis[[#This Row],[Departure_Date]]))</f>
        <v>2026</v>
      </c>
      <c r="J1045" t="str">
        <f>"Q"&amp;ROUNDUP(MONTH(vw_maritime_trade_analysis[[#This Row],[Departure_Date]])/3,0)</f>
        <v>Q2</v>
      </c>
      <c r="K1045" t="str">
        <f>TEXT(vw_maritime_trade_analysis[[#This Row],[Departure_Date]],"mmmm")</f>
        <v>April</v>
      </c>
      <c r="L1045">
        <v>62048588</v>
      </c>
      <c r="M1045">
        <v>301241.9375</v>
      </c>
      <c r="N1045">
        <v>104568.6796875</v>
      </c>
      <c r="O1045">
        <v>85006.5625</v>
      </c>
      <c r="P1045">
        <v>0</v>
      </c>
      <c r="Q1045">
        <v>4541103</v>
      </c>
      <c r="R1045">
        <f t="shared" si="16"/>
        <v>7.318624236864181E-2</v>
      </c>
    </row>
    <row r="1046" spans="1:18" x14ac:dyDescent="0.25">
      <c r="A1046" t="s">
        <v>1913</v>
      </c>
      <c r="B1046" t="s">
        <v>49</v>
      </c>
      <c r="C1046" t="s">
        <v>50</v>
      </c>
      <c r="D1046" t="s">
        <v>51</v>
      </c>
      <c r="E1046" t="s">
        <v>230</v>
      </c>
      <c r="F1046" t="s">
        <v>82</v>
      </c>
      <c r="G1046" s="1">
        <v>46101</v>
      </c>
      <c r="H1046" s="1">
        <v>46121</v>
      </c>
      <c r="I1046">
        <f>YEAR((vw_maritime_trade_analysis[[#This Row],[Departure_Date]]))</f>
        <v>2026</v>
      </c>
      <c r="J1046" t="str">
        <f>"Q"&amp;ROUNDUP(MONTH(vw_maritime_trade_analysis[[#This Row],[Departure_Date]])/3,0)</f>
        <v>Q1</v>
      </c>
      <c r="K1046" t="str">
        <f>TEXT(vw_maritime_trade_analysis[[#This Row],[Departure_Date]],"mmmm")</f>
        <v>March</v>
      </c>
      <c r="L1046">
        <v>6584667</v>
      </c>
      <c r="M1046">
        <v>378837.375</v>
      </c>
      <c r="N1046">
        <v>125189.8515625</v>
      </c>
      <c r="O1046">
        <v>20017.390625</v>
      </c>
      <c r="P1046">
        <v>53407.83984375</v>
      </c>
      <c r="Q1046">
        <v>3427700.5</v>
      </c>
      <c r="R1046">
        <f t="shared" si="16"/>
        <v>0.52055791128085904</v>
      </c>
    </row>
    <row r="1047" spans="1:18" x14ac:dyDescent="0.25">
      <c r="A1047" t="s">
        <v>1914</v>
      </c>
      <c r="B1047" t="s">
        <v>49</v>
      </c>
      <c r="C1047" t="s">
        <v>66</v>
      </c>
      <c r="D1047" t="s">
        <v>245</v>
      </c>
      <c r="E1047" t="s">
        <v>150</v>
      </c>
      <c r="F1047" t="s">
        <v>128</v>
      </c>
      <c r="G1047" s="1">
        <v>46022</v>
      </c>
      <c r="H1047" s="1">
        <v>46041</v>
      </c>
      <c r="I1047">
        <f>YEAR((vw_maritime_trade_analysis[[#This Row],[Departure_Date]]))</f>
        <v>2025</v>
      </c>
      <c r="J1047" t="str">
        <f>"Q"&amp;ROUNDUP(MONTH(vw_maritime_trade_analysis[[#This Row],[Departure_Date]])/3,0)</f>
        <v>Q4</v>
      </c>
      <c r="K1047" t="str">
        <f>TEXT(vw_maritime_trade_analysis[[#This Row],[Departure_Date]],"mmmm")</f>
        <v>December</v>
      </c>
      <c r="L1047">
        <v>3177784</v>
      </c>
      <c r="M1047">
        <v>278417.5625</v>
      </c>
      <c r="N1047">
        <v>137941.671875</v>
      </c>
      <c r="O1047">
        <v>6609.7900390625</v>
      </c>
      <c r="Q1047">
        <v>592593.4375</v>
      </c>
      <c r="R1047">
        <f t="shared" si="16"/>
        <v>0.18648008722430473</v>
      </c>
    </row>
    <row r="1048" spans="1:18" x14ac:dyDescent="0.25">
      <c r="A1048" t="s">
        <v>1915</v>
      </c>
      <c r="B1048" t="s">
        <v>49</v>
      </c>
      <c r="C1048" t="s">
        <v>50</v>
      </c>
      <c r="D1048" t="s">
        <v>223</v>
      </c>
      <c r="E1048" t="s">
        <v>164</v>
      </c>
      <c r="F1048" t="s">
        <v>226</v>
      </c>
      <c r="G1048" s="1">
        <v>44498</v>
      </c>
      <c r="H1048" s="1">
        <v>44509</v>
      </c>
      <c r="I1048">
        <f>YEAR((vw_maritime_trade_analysis[[#This Row],[Departure_Date]]))</f>
        <v>2021</v>
      </c>
      <c r="J1048" t="str">
        <f>"Q"&amp;ROUNDUP(MONTH(vw_maritime_trade_analysis[[#This Row],[Departure_Date]])/3,0)</f>
        <v>Q4</v>
      </c>
      <c r="K1048" t="str">
        <f>TEXT(vw_maritime_trade_analysis[[#This Row],[Departure_Date]],"mmmm")</f>
        <v>October</v>
      </c>
      <c r="L1048">
        <v>22226922</v>
      </c>
      <c r="M1048">
        <v>380608.78125</v>
      </c>
      <c r="N1048">
        <v>125307.6796875</v>
      </c>
      <c r="O1048">
        <v>48676.9609375</v>
      </c>
      <c r="P1048">
        <v>7063.080078125</v>
      </c>
      <c r="Q1048">
        <v>941751</v>
      </c>
      <c r="R1048">
        <f t="shared" si="16"/>
        <v>4.2369834203764244E-2</v>
      </c>
    </row>
    <row r="1049" spans="1:18" x14ac:dyDescent="0.25">
      <c r="A1049" t="s">
        <v>1917</v>
      </c>
      <c r="B1049" t="s">
        <v>65</v>
      </c>
      <c r="C1049" t="s">
        <v>239</v>
      </c>
      <c r="D1049" t="s">
        <v>270</v>
      </c>
      <c r="E1049" t="s">
        <v>128</v>
      </c>
      <c r="F1049" t="s">
        <v>230</v>
      </c>
      <c r="G1049" s="1">
        <v>45925</v>
      </c>
      <c r="H1049" s="1">
        <v>45936</v>
      </c>
      <c r="I1049">
        <f>YEAR((vw_maritime_trade_analysis[[#This Row],[Departure_Date]]))</f>
        <v>2025</v>
      </c>
      <c r="J1049" t="str">
        <f>"Q"&amp;ROUNDUP(MONTH(vw_maritime_trade_analysis[[#This Row],[Departure_Date]])/3,0)</f>
        <v>Q3</v>
      </c>
      <c r="K1049" t="str">
        <f>TEXT(vw_maritime_trade_analysis[[#This Row],[Departure_Date]],"mmmm")</f>
        <v>September</v>
      </c>
      <c r="L1049">
        <v>46541948</v>
      </c>
      <c r="M1049">
        <v>149689.4375</v>
      </c>
      <c r="N1049">
        <v>90572.2265625</v>
      </c>
      <c r="O1049">
        <v>87033.4375</v>
      </c>
      <c r="P1049">
        <v>23396.69921875</v>
      </c>
      <c r="Q1049">
        <v>1730178.5</v>
      </c>
      <c r="R1049">
        <f t="shared" si="16"/>
        <v>3.7174604294603224E-2</v>
      </c>
    </row>
    <row r="1050" spans="1:18" x14ac:dyDescent="0.25">
      <c r="A1050" t="s">
        <v>1918</v>
      </c>
      <c r="B1050" t="s">
        <v>49</v>
      </c>
      <c r="C1050" t="s">
        <v>239</v>
      </c>
      <c r="D1050" t="s">
        <v>265</v>
      </c>
      <c r="E1050" t="s">
        <v>201</v>
      </c>
      <c r="F1050" t="s">
        <v>56</v>
      </c>
      <c r="G1050" s="1">
        <v>44452</v>
      </c>
      <c r="H1050" s="1">
        <v>44462</v>
      </c>
      <c r="I1050">
        <f>YEAR((vw_maritime_trade_analysis[[#This Row],[Departure_Date]]))</f>
        <v>2021</v>
      </c>
      <c r="J1050" t="str">
        <f>"Q"&amp;ROUNDUP(MONTH(vw_maritime_trade_analysis[[#This Row],[Departure_Date]])/3,0)</f>
        <v>Q3</v>
      </c>
      <c r="K1050" t="str">
        <f>TEXT(vw_maritime_trade_analysis[[#This Row],[Departure_Date]],"mmmm")</f>
        <v>September</v>
      </c>
      <c r="L1050">
        <v>16021039</v>
      </c>
      <c r="M1050">
        <v>295388.59375</v>
      </c>
      <c r="N1050">
        <v>139356</v>
      </c>
      <c r="O1050">
        <v>9772.830078125</v>
      </c>
      <c r="P1050">
        <v>11280.91015625</v>
      </c>
      <c r="Q1050">
        <v>1451344.375</v>
      </c>
      <c r="R1050">
        <f t="shared" si="16"/>
        <v>9.0589903376428957E-2</v>
      </c>
    </row>
    <row r="1051" spans="1:18" x14ac:dyDescent="0.25">
      <c r="A1051" t="s">
        <v>1919</v>
      </c>
      <c r="B1051" t="s">
        <v>65</v>
      </c>
      <c r="C1051" t="s">
        <v>50</v>
      </c>
      <c r="D1051" t="s">
        <v>223</v>
      </c>
      <c r="E1051" t="s">
        <v>128</v>
      </c>
      <c r="F1051" t="s">
        <v>140</v>
      </c>
      <c r="G1051" s="1">
        <v>44361</v>
      </c>
      <c r="H1051" s="1">
        <v>44371</v>
      </c>
      <c r="I1051">
        <f>YEAR((vw_maritime_trade_analysis[[#This Row],[Departure_Date]]))</f>
        <v>2021</v>
      </c>
      <c r="J1051" t="str">
        <f>"Q"&amp;ROUNDUP(MONTH(vw_maritime_trade_analysis[[#This Row],[Departure_Date]])/3,0)</f>
        <v>Q2</v>
      </c>
      <c r="K1051" t="str">
        <f>TEXT(vw_maritime_trade_analysis[[#This Row],[Departure_Date]],"mmmm")</f>
        <v>June</v>
      </c>
      <c r="L1051">
        <v>35065780</v>
      </c>
      <c r="M1051">
        <v>85515.75</v>
      </c>
      <c r="N1051">
        <v>229461.59375</v>
      </c>
      <c r="O1051">
        <v>85911.15625</v>
      </c>
      <c r="Q1051">
        <v>938623.4375</v>
      </c>
      <c r="R1051">
        <f t="shared" si="16"/>
        <v>2.6767504886530402E-2</v>
      </c>
    </row>
    <row r="1052" spans="1:18" x14ac:dyDescent="0.25">
      <c r="A1052" t="s">
        <v>1921</v>
      </c>
      <c r="B1052" t="s">
        <v>49</v>
      </c>
      <c r="C1052" t="s">
        <v>50</v>
      </c>
      <c r="D1052" t="s">
        <v>120</v>
      </c>
      <c r="E1052" t="s">
        <v>159</v>
      </c>
      <c r="F1052" t="s">
        <v>184</v>
      </c>
      <c r="G1052" s="1">
        <v>44619</v>
      </c>
      <c r="H1052" s="1">
        <v>44637</v>
      </c>
      <c r="I1052">
        <f>YEAR((vw_maritime_trade_analysis[[#This Row],[Departure_Date]]))</f>
        <v>2022</v>
      </c>
      <c r="J1052" t="str">
        <f>"Q"&amp;ROUNDUP(MONTH(vw_maritime_trade_analysis[[#This Row],[Departure_Date]])/3,0)</f>
        <v>Q1</v>
      </c>
      <c r="K1052" t="str">
        <f>TEXT(vw_maritime_trade_analysis[[#This Row],[Departure_Date]],"mmmm")</f>
        <v>February</v>
      </c>
      <c r="L1052">
        <v>22194274</v>
      </c>
      <c r="M1052">
        <v>331882.09375</v>
      </c>
      <c r="N1052">
        <v>54907.78125</v>
      </c>
      <c r="O1052">
        <v>25967.30078125</v>
      </c>
      <c r="Q1052">
        <v>1360423.375</v>
      </c>
      <c r="R1052">
        <f t="shared" si="16"/>
        <v>6.1296142194153323E-2</v>
      </c>
    </row>
    <row r="1053" spans="1:18" x14ac:dyDescent="0.25">
      <c r="A1053" t="s">
        <v>1922</v>
      </c>
      <c r="B1053" t="s">
        <v>49</v>
      </c>
      <c r="C1053" t="s">
        <v>50</v>
      </c>
      <c r="D1053" t="s">
        <v>145</v>
      </c>
      <c r="E1053" t="s">
        <v>71</v>
      </c>
      <c r="F1053" t="s">
        <v>92</v>
      </c>
      <c r="G1053" s="1">
        <v>44200</v>
      </c>
      <c r="H1053" s="1">
        <v>44214</v>
      </c>
      <c r="I1053">
        <f>YEAR((vw_maritime_trade_analysis[[#This Row],[Departure_Date]]))</f>
        <v>2021</v>
      </c>
      <c r="J1053" t="str">
        <f>"Q"&amp;ROUNDUP(MONTH(vw_maritime_trade_analysis[[#This Row],[Departure_Date]])/3,0)</f>
        <v>Q1</v>
      </c>
      <c r="K1053" t="str">
        <f>TEXT(vw_maritime_trade_analysis[[#This Row],[Departure_Date]],"mmmm")</f>
        <v>January</v>
      </c>
      <c r="L1053">
        <v>108812552</v>
      </c>
      <c r="M1053">
        <v>170887.671875</v>
      </c>
      <c r="N1053">
        <v>184434.625</v>
      </c>
      <c r="O1053">
        <v>293793.90625</v>
      </c>
      <c r="P1053">
        <v>69927.96875</v>
      </c>
      <c r="Q1053">
        <v>5114836.5</v>
      </c>
      <c r="R1053">
        <f t="shared" si="16"/>
        <v>4.7005941924788235E-2</v>
      </c>
    </row>
    <row r="1054" spans="1:18" x14ac:dyDescent="0.25">
      <c r="A1054" t="s">
        <v>1924</v>
      </c>
      <c r="B1054" t="s">
        <v>49</v>
      </c>
      <c r="C1054" t="s">
        <v>239</v>
      </c>
      <c r="D1054" t="s">
        <v>240</v>
      </c>
      <c r="E1054" t="s">
        <v>196</v>
      </c>
      <c r="F1054" t="s">
        <v>184</v>
      </c>
      <c r="G1054" s="1">
        <v>44624</v>
      </c>
      <c r="H1054" s="1">
        <v>44653</v>
      </c>
      <c r="I1054">
        <f>YEAR((vw_maritime_trade_analysis[[#This Row],[Departure_Date]]))</f>
        <v>2022</v>
      </c>
      <c r="J1054" t="str">
        <f>"Q"&amp;ROUNDUP(MONTH(vw_maritime_trade_analysis[[#This Row],[Departure_Date]])/3,0)</f>
        <v>Q1</v>
      </c>
      <c r="K1054" t="str">
        <f>TEXT(vw_maritime_trade_analysis[[#This Row],[Departure_Date]],"mmmm")</f>
        <v>March</v>
      </c>
      <c r="L1054">
        <v>17548570</v>
      </c>
      <c r="M1054">
        <v>963275.25</v>
      </c>
      <c r="N1054">
        <v>199814.53125</v>
      </c>
      <c r="O1054">
        <v>57032.8515625</v>
      </c>
      <c r="P1054">
        <v>49214.58984375</v>
      </c>
      <c r="Q1054">
        <v>1948455.25</v>
      </c>
      <c r="R1054">
        <f t="shared" si="16"/>
        <v>0.11103213823120631</v>
      </c>
    </row>
    <row r="1055" spans="1:18" x14ac:dyDescent="0.25">
      <c r="A1055" t="s">
        <v>1926</v>
      </c>
      <c r="B1055" t="s">
        <v>65</v>
      </c>
      <c r="C1055" t="s">
        <v>78</v>
      </c>
      <c r="D1055" t="s">
        <v>105</v>
      </c>
      <c r="E1055" t="s">
        <v>82</v>
      </c>
      <c r="F1055" t="s">
        <v>140</v>
      </c>
      <c r="G1055" s="1">
        <v>44229</v>
      </c>
      <c r="H1055" s="1">
        <v>44243</v>
      </c>
      <c r="I1055">
        <f>YEAR((vw_maritime_trade_analysis[[#This Row],[Departure_Date]]))</f>
        <v>2021</v>
      </c>
      <c r="J1055" t="str">
        <f>"Q"&amp;ROUNDUP(MONTH(vw_maritime_trade_analysis[[#This Row],[Departure_Date]])/3,0)</f>
        <v>Q1</v>
      </c>
      <c r="K1055" t="str">
        <f>TEXT(vw_maritime_trade_analysis[[#This Row],[Departure_Date]],"mmmm")</f>
        <v>February</v>
      </c>
      <c r="L1055">
        <v>31109896</v>
      </c>
      <c r="M1055">
        <v>458869.71875</v>
      </c>
      <c r="N1055">
        <v>71022.21875</v>
      </c>
      <c r="O1055">
        <v>86796.609375</v>
      </c>
      <c r="P1055">
        <v>0</v>
      </c>
      <c r="Q1055">
        <v>2874909.25</v>
      </c>
      <c r="R1055">
        <f t="shared" si="16"/>
        <v>9.2411406646939614E-2</v>
      </c>
    </row>
    <row r="1056" spans="1:18" x14ac:dyDescent="0.25">
      <c r="A1056" t="s">
        <v>1927</v>
      </c>
      <c r="B1056" t="s">
        <v>49</v>
      </c>
      <c r="C1056" t="s">
        <v>50</v>
      </c>
      <c r="D1056" t="s">
        <v>183</v>
      </c>
      <c r="E1056" t="s">
        <v>108</v>
      </c>
      <c r="F1056" t="s">
        <v>82</v>
      </c>
      <c r="G1056" s="1">
        <v>44470</v>
      </c>
      <c r="H1056" s="1">
        <v>44475</v>
      </c>
      <c r="I1056">
        <f>YEAR((vw_maritime_trade_analysis[[#This Row],[Departure_Date]]))</f>
        <v>2021</v>
      </c>
      <c r="J1056" t="str">
        <f>"Q"&amp;ROUNDUP(MONTH(vw_maritime_trade_analysis[[#This Row],[Departure_Date]])/3,0)</f>
        <v>Q4</v>
      </c>
      <c r="K1056" t="str">
        <f>TEXT(vw_maritime_trade_analysis[[#This Row],[Departure_Date]],"mmmm")</f>
        <v>October</v>
      </c>
      <c r="L1056">
        <v>43853764</v>
      </c>
      <c r="M1056">
        <v>134414.78125</v>
      </c>
      <c r="N1056">
        <v>111159.5</v>
      </c>
      <c r="O1056">
        <v>92092.8984375</v>
      </c>
      <c r="P1056">
        <v>0</v>
      </c>
      <c r="Q1056">
        <v>1761781</v>
      </c>
      <c r="R1056">
        <f t="shared" si="16"/>
        <v>4.0173997379107526E-2</v>
      </c>
    </row>
    <row r="1057" spans="1:18" x14ac:dyDescent="0.25">
      <c r="A1057" t="s">
        <v>1928</v>
      </c>
      <c r="B1057" t="s">
        <v>65</v>
      </c>
      <c r="C1057" t="s">
        <v>134</v>
      </c>
      <c r="D1057" t="s">
        <v>135</v>
      </c>
      <c r="E1057" t="s">
        <v>92</v>
      </c>
      <c r="F1057" t="s">
        <v>164</v>
      </c>
      <c r="G1057" s="1">
        <v>44180</v>
      </c>
      <c r="H1057" s="1">
        <v>44205</v>
      </c>
      <c r="I1057">
        <f>YEAR((vw_maritime_trade_analysis[[#This Row],[Departure_Date]]))</f>
        <v>2020</v>
      </c>
      <c r="J1057" t="str">
        <f>"Q"&amp;ROUNDUP(MONTH(vw_maritime_trade_analysis[[#This Row],[Departure_Date]])/3,0)</f>
        <v>Q4</v>
      </c>
      <c r="K1057" t="str">
        <f>TEXT(vw_maritime_trade_analysis[[#This Row],[Departure_Date]],"mmmm")</f>
        <v>December</v>
      </c>
      <c r="L1057">
        <v>7341526</v>
      </c>
      <c r="M1057">
        <v>537730.6875</v>
      </c>
      <c r="N1057">
        <v>138106.0625</v>
      </c>
      <c r="O1057">
        <v>17399.419921875</v>
      </c>
      <c r="P1057">
        <v>0</v>
      </c>
      <c r="Q1057">
        <v>987769.0625</v>
      </c>
      <c r="R1057">
        <f t="shared" si="16"/>
        <v>0.13454546949775836</v>
      </c>
    </row>
    <row r="1058" spans="1:18" x14ac:dyDescent="0.25">
      <c r="A1058" t="s">
        <v>1929</v>
      </c>
      <c r="B1058" t="s">
        <v>49</v>
      </c>
      <c r="C1058" t="s">
        <v>50</v>
      </c>
      <c r="D1058" t="s">
        <v>51</v>
      </c>
      <c r="E1058" t="s">
        <v>55</v>
      </c>
      <c r="F1058" t="s">
        <v>128</v>
      </c>
      <c r="G1058" s="1">
        <v>45000</v>
      </c>
      <c r="H1058" s="1">
        <v>45006</v>
      </c>
      <c r="I1058">
        <f>YEAR((vw_maritime_trade_analysis[[#This Row],[Departure_Date]]))</f>
        <v>2023</v>
      </c>
      <c r="J1058" t="str">
        <f>"Q"&amp;ROUNDUP(MONTH(vw_maritime_trade_analysis[[#This Row],[Departure_Date]])/3,0)</f>
        <v>Q1</v>
      </c>
      <c r="K1058" t="str">
        <f>TEXT(vw_maritime_trade_analysis[[#This Row],[Departure_Date]],"mmmm")</f>
        <v>March</v>
      </c>
      <c r="L1058">
        <v>5483560</v>
      </c>
      <c r="M1058">
        <v>151902.453125</v>
      </c>
      <c r="N1058">
        <v>22220.890625</v>
      </c>
      <c r="O1058">
        <v>4222.33984375</v>
      </c>
      <c r="P1058">
        <v>40973.828125</v>
      </c>
      <c r="Q1058">
        <v>2344793.75</v>
      </c>
      <c r="R1058">
        <f t="shared" si="16"/>
        <v>0.42760428444295312</v>
      </c>
    </row>
    <row r="1059" spans="1:18" x14ac:dyDescent="0.25">
      <c r="A1059" t="s">
        <v>1931</v>
      </c>
      <c r="B1059" t="s">
        <v>49</v>
      </c>
      <c r="C1059" t="s">
        <v>112</v>
      </c>
      <c r="D1059" t="s">
        <v>199</v>
      </c>
      <c r="E1059" t="s">
        <v>196</v>
      </c>
      <c r="F1059" t="s">
        <v>184</v>
      </c>
      <c r="G1059" s="1">
        <v>45644</v>
      </c>
      <c r="H1059" s="1">
        <v>45669</v>
      </c>
      <c r="I1059">
        <f>YEAR((vw_maritime_trade_analysis[[#This Row],[Departure_Date]]))</f>
        <v>2024</v>
      </c>
      <c r="J1059" t="str">
        <f>"Q"&amp;ROUNDUP(MONTH(vw_maritime_trade_analysis[[#This Row],[Departure_Date]])/3,0)</f>
        <v>Q4</v>
      </c>
      <c r="K1059" t="str">
        <f>TEXT(vw_maritime_trade_analysis[[#This Row],[Departure_Date]],"mmmm")</f>
        <v>December</v>
      </c>
      <c r="L1059">
        <v>27114156</v>
      </c>
      <c r="M1059">
        <v>254768.375</v>
      </c>
      <c r="N1059">
        <v>109995.3984375</v>
      </c>
      <c r="O1059">
        <v>54770.6015625</v>
      </c>
      <c r="P1059">
        <v>17373.310546875</v>
      </c>
      <c r="Q1059">
        <v>1568502.875</v>
      </c>
      <c r="R1059">
        <f t="shared" si="16"/>
        <v>5.7848117234406998E-2</v>
      </c>
    </row>
    <row r="1060" spans="1:18" x14ac:dyDescent="0.25">
      <c r="A1060" t="s">
        <v>1932</v>
      </c>
      <c r="B1060" t="s">
        <v>49</v>
      </c>
      <c r="C1060" t="s">
        <v>239</v>
      </c>
      <c r="D1060" t="s">
        <v>265</v>
      </c>
      <c r="E1060" t="s">
        <v>140</v>
      </c>
      <c r="F1060" t="s">
        <v>226</v>
      </c>
      <c r="G1060" s="1">
        <v>46104</v>
      </c>
      <c r="H1060" s="1">
        <v>46112</v>
      </c>
      <c r="I1060">
        <f>YEAR((vw_maritime_trade_analysis[[#This Row],[Departure_Date]]))</f>
        <v>2026</v>
      </c>
      <c r="J1060" t="str">
        <f>"Q"&amp;ROUNDUP(MONTH(vw_maritime_trade_analysis[[#This Row],[Departure_Date]])/3,0)</f>
        <v>Q1</v>
      </c>
      <c r="K1060" t="str">
        <f>TEXT(vw_maritime_trade_analysis[[#This Row],[Departure_Date]],"mmmm")</f>
        <v>March</v>
      </c>
      <c r="L1060">
        <v>10401724</v>
      </c>
      <c r="M1060">
        <v>172971.21875</v>
      </c>
      <c r="N1060">
        <v>115256.9609375</v>
      </c>
      <c r="O1060">
        <v>17370.880859375</v>
      </c>
      <c r="P1060">
        <v>46598.94921875</v>
      </c>
      <c r="Q1060">
        <v>1729298.5</v>
      </c>
      <c r="R1060">
        <f t="shared" si="16"/>
        <v>0.16625114259905377</v>
      </c>
    </row>
    <row r="1061" spans="1:18" x14ac:dyDescent="0.25">
      <c r="A1061" t="s">
        <v>1933</v>
      </c>
      <c r="B1061" t="s">
        <v>49</v>
      </c>
      <c r="C1061" t="s">
        <v>50</v>
      </c>
      <c r="D1061" t="s">
        <v>223</v>
      </c>
      <c r="E1061" t="s">
        <v>83</v>
      </c>
      <c r="F1061" t="s">
        <v>128</v>
      </c>
      <c r="G1061" s="1">
        <v>45945</v>
      </c>
      <c r="H1061" s="1">
        <v>45951</v>
      </c>
      <c r="I1061">
        <f>YEAR((vw_maritime_trade_analysis[[#This Row],[Departure_Date]]))</f>
        <v>2025</v>
      </c>
      <c r="J1061" t="str">
        <f>"Q"&amp;ROUNDUP(MONTH(vw_maritime_trade_analysis[[#This Row],[Departure_Date]])/3,0)</f>
        <v>Q4</v>
      </c>
      <c r="K1061" t="str">
        <f>TEXT(vw_maritime_trade_analysis[[#This Row],[Departure_Date]],"mmmm")</f>
        <v>October</v>
      </c>
      <c r="L1061">
        <v>22273702</v>
      </c>
      <c r="M1061">
        <v>52242.01953125</v>
      </c>
      <c r="N1061">
        <v>114695.75</v>
      </c>
      <c r="O1061">
        <v>45661.08984375</v>
      </c>
      <c r="P1061">
        <v>0</v>
      </c>
      <c r="Q1061">
        <v>818257.8125</v>
      </c>
      <c r="R1061">
        <f t="shared" si="16"/>
        <v>3.6736498158231622E-2</v>
      </c>
    </row>
    <row r="1062" spans="1:18" x14ac:dyDescent="0.25">
      <c r="A1062" t="s">
        <v>1935</v>
      </c>
      <c r="B1062" t="s">
        <v>49</v>
      </c>
      <c r="C1062" t="s">
        <v>50</v>
      </c>
      <c r="D1062" t="s">
        <v>183</v>
      </c>
      <c r="E1062" t="s">
        <v>121</v>
      </c>
      <c r="F1062" t="s">
        <v>82</v>
      </c>
      <c r="G1062" s="1">
        <v>45913</v>
      </c>
      <c r="H1062" s="1">
        <v>45919</v>
      </c>
      <c r="I1062">
        <f>YEAR((vw_maritime_trade_analysis[[#This Row],[Departure_Date]]))</f>
        <v>2025</v>
      </c>
      <c r="J1062" t="str">
        <f>"Q"&amp;ROUNDUP(MONTH(vw_maritime_trade_analysis[[#This Row],[Departure_Date]])/3,0)</f>
        <v>Q3</v>
      </c>
      <c r="K1062" t="str">
        <f>TEXT(vw_maritime_trade_analysis[[#This Row],[Departure_Date]],"mmmm")</f>
        <v>September</v>
      </c>
      <c r="L1062">
        <v>54019248</v>
      </c>
      <c r="M1062">
        <v>165344.71875</v>
      </c>
      <c r="N1062">
        <v>91176.28125</v>
      </c>
      <c r="O1062">
        <v>170160.625</v>
      </c>
      <c r="P1062">
        <v>57075.28125</v>
      </c>
      <c r="Q1062">
        <v>1951432.875</v>
      </c>
      <c r="R1062">
        <f t="shared" si="16"/>
        <v>3.6124769359988131E-2</v>
      </c>
    </row>
    <row r="1063" spans="1:18" x14ac:dyDescent="0.25">
      <c r="A1063" t="s">
        <v>1937</v>
      </c>
      <c r="B1063" t="s">
        <v>65</v>
      </c>
      <c r="C1063" t="s">
        <v>66</v>
      </c>
      <c r="D1063" t="s">
        <v>245</v>
      </c>
      <c r="E1063" t="s">
        <v>56</v>
      </c>
      <c r="F1063" t="s">
        <v>140</v>
      </c>
      <c r="G1063" s="1">
        <v>44648</v>
      </c>
      <c r="H1063" s="1">
        <v>44667</v>
      </c>
      <c r="I1063">
        <f>YEAR((vw_maritime_trade_analysis[[#This Row],[Departure_Date]]))</f>
        <v>2022</v>
      </c>
      <c r="J1063" t="str">
        <f>"Q"&amp;ROUNDUP(MONTH(vw_maritime_trade_analysis[[#This Row],[Departure_Date]])/3,0)</f>
        <v>Q1</v>
      </c>
      <c r="K1063" t="str">
        <f>TEXT(vw_maritime_trade_analysis[[#This Row],[Departure_Date]],"mmmm")</f>
        <v>March</v>
      </c>
      <c r="L1063">
        <v>12349100</v>
      </c>
      <c r="M1063">
        <v>428724.40625</v>
      </c>
      <c r="N1063">
        <v>143633.765625</v>
      </c>
      <c r="O1063">
        <v>6174.5498046875</v>
      </c>
      <c r="P1063">
        <v>5805.5400390625</v>
      </c>
      <c r="Q1063">
        <v>986558.1875</v>
      </c>
      <c r="R1063">
        <f t="shared" si="16"/>
        <v>7.9889075924561306E-2</v>
      </c>
    </row>
    <row r="1064" spans="1:18" x14ac:dyDescent="0.25">
      <c r="A1064" t="s">
        <v>1939</v>
      </c>
      <c r="B1064" t="s">
        <v>65</v>
      </c>
      <c r="C1064" t="s">
        <v>78</v>
      </c>
      <c r="D1064" t="s">
        <v>158</v>
      </c>
      <c r="E1064" t="s">
        <v>226</v>
      </c>
      <c r="F1064" t="s">
        <v>83</v>
      </c>
      <c r="G1064" s="1">
        <v>43952</v>
      </c>
      <c r="H1064" s="1">
        <v>43965</v>
      </c>
      <c r="I1064">
        <f>YEAR((vw_maritime_trade_analysis[[#This Row],[Departure_Date]]))</f>
        <v>2020</v>
      </c>
      <c r="J1064" t="str">
        <f>"Q"&amp;ROUNDUP(MONTH(vw_maritime_trade_analysis[[#This Row],[Departure_Date]])/3,0)</f>
        <v>Q2</v>
      </c>
      <c r="K1064" t="str">
        <f>TEXT(vw_maritime_trade_analysis[[#This Row],[Departure_Date]],"mmmm")</f>
        <v>May</v>
      </c>
      <c r="L1064">
        <v>23165690</v>
      </c>
      <c r="M1064">
        <v>222730.34375</v>
      </c>
      <c r="N1064">
        <v>132176.75</v>
      </c>
      <c r="O1064">
        <v>67412.15625</v>
      </c>
      <c r="P1064">
        <v>33910.51953125</v>
      </c>
      <c r="Q1064">
        <v>1332815.625</v>
      </c>
      <c r="R1064">
        <f t="shared" si="16"/>
        <v>5.7534035247816924E-2</v>
      </c>
    </row>
    <row r="1065" spans="1:18" x14ac:dyDescent="0.25">
      <c r="A1065" t="s">
        <v>1940</v>
      </c>
      <c r="B1065" t="s">
        <v>65</v>
      </c>
      <c r="C1065" t="s">
        <v>78</v>
      </c>
      <c r="D1065" t="s">
        <v>158</v>
      </c>
      <c r="E1065" t="s">
        <v>226</v>
      </c>
      <c r="F1065" t="s">
        <v>127</v>
      </c>
      <c r="G1065" s="1">
        <v>44154</v>
      </c>
      <c r="H1065" s="1">
        <v>44172</v>
      </c>
      <c r="I1065">
        <f>YEAR((vw_maritime_trade_analysis[[#This Row],[Departure_Date]]))</f>
        <v>2020</v>
      </c>
      <c r="J1065" t="str">
        <f>"Q"&amp;ROUNDUP(MONTH(vw_maritime_trade_analysis[[#This Row],[Departure_Date]])/3,0)</f>
        <v>Q4</v>
      </c>
      <c r="K1065" t="str">
        <f>TEXT(vw_maritime_trade_analysis[[#This Row],[Departure_Date]],"mmmm")</f>
        <v>November</v>
      </c>
      <c r="L1065">
        <v>17319486</v>
      </c>
      <c r="M1065">
        <v>380477.53125</v>
      </c>
      <c r="N1065">
        <v>227706.453125</v>
      </c>
      <c r="O1065">
        <v>46762.609375</v>
      </c>
      <c r="P1065">
        <v>10733.900390625</v>
      </c>
      <c r="Q1065">
        <v>1403751.625</v>
      </c>
      <c r="R1065">
        <f t="shared" si="16"/>
        <v>8.1050420607170437E-2</v>
      </c>
    </row>
    <row r="1066" spans="1:18" x14ac:dyDescent="0.25">
      <c r="A1066" t="s">
        <v>1941</v>
      </c>
      <c r="B1066" t="s">
        <v>49</v>
      </c>
      <c r="C1066" t="s">
        <v>50</v>
      </c>
      <c r="D1066" t="s">
        <v>51</v>
      </c>
      <c r="E1066" t="s">
        <v>204</v>
      </c>
      <c r="F1066" t="s">
        <v>82</v>
      </c>
      <c r="G1066" s="1">
        <v>44308</v>
      </c>
      <c r="H1066" s="1">
        <v>44314</v>
      </c>
      <c r="I1066">
        <f>YEAR((vw_maritime_trade_analysis[[#This Row],[Departure_Date]]))</f>
        <v>2021</v>
      </c>
      <c r="J1066" t="str">
        <f>"Q"&amp;ROUNDUP(MONTH(vw_maritime_trade_analysis[[#This Row],[Departure_Date]])/3,0)</f>
        <v>Q2</v>
      </c>
      <c r="K1066" t="str">
        <f>TEXT(vw_maritime_trade_analysis[[#This Row],[Departure_Date]],"mmmm")</f>
        <v>April</v>
      </c>
      <c r="L1066">
        <v>15596654</v>
      </c>
      <c r="M1066">
        <v>140129.40625</v>
      </c>
      <c r="N1066">
        <v>163983.75</v>
      </c>
      <c r="O1066">
        <v>18404.05078125</v>
      </c>
      <c r="P1066">
        <v>24712.439453125</v>
      </c>
      <c r="Q1066">
        <v>5936807</v>
      </c>
      <c r="R1066">
        <f t="shared" si="16"/>
        <v>0.38064619501080166</v>
      </c>
    </row>
    <row r="1067" spans="1:18" x14ac:dyDescent="0.25">
      <c r="A1067" t="s">
        <v>1942</v>
      </c>
      <c r="B1067" t="s">
        <v>65</v>
      </c>
      <c r="C1067" t="s">
        <v>50</v>
      </c>
      <c r="D1067" t="s">
        <v>120</v>
      </c>
      <c r="E1067" t="s">
        <v>100</v>
      </c>
      <c r="F1067" t="s">
        <v>154</v>
      </c>
      <c r="G1067" s="1">
        <v>43843</v>
      </c>
      <c r="H1067" s="1">
        <v>43858</v>
      </c>
      <c r="I1067">
        <f>YEAR((vw_maritime_trade_analysis[[#This Row],[Departure_Date]]))</f>
        <v>2020</v>
      </c>
      <c r="J1067" t="str">
        <f>"Q"&amp;ROUNDUP(MONTH(vw_maritime_trade_analysis[[#This Row],[Departure_Date]])/3,0)</f>
        <v>Q1</v>
      </c>
      <c r="K1067" t="str">
        <f>TEXT(vw_maritime_trade_analysis[[#This Row],[Departure_Date]],"mmmm")</f>
        <v>January</v>
      </c>
      <c r="L1067">
        <v>14241045</v>
      </c>
      <c r="M1067">
        <v>261098.234375</v>
      </c>
      <c r="N1067">
        <v>242168.078125</v>
      </c>
      <c r="O1067">
        <v>7405.33984375</v>
      </c>
      <c r="P1067">
        <v>0</v>
      </c>
      <c r="Q1067">
        <v>1786772.5</v>
      </c>
      <c r="R1067">
        <f t="shared" si="16"/>
        <v>0.12546638958025905</v>
      </c>
    </row>
    <row r="1068" spans="1:18" x14ac:dyDescent="0.25">
      <c r="A1068" t="s">
        <v>1943</v>
      </c>
      <c r="B1068" t="s">
        <v>49</v>
      </c>
      <c r="C1068" t="s">
        <v>78</v>
      </c>
      <c r="D1068" t="s">
        <v>158</v>
      </c>
      <c r="E1068" t="s">
        <v>204</v>
      </c>
      <c r="F1068" t="s">
        <v>82</v>
      </c>
      <c r="G1068" s="1">
        <v>44097</v>
      </c>
      <c r="H1068" s="1">
        <v>44110</v>
      </c>
      <c r="I1068">
        <f>YEAR((vw_maritime_trade_analysis[[#This Row],[Departure_Date]]))</f>
        <v>2020</v>
      </c>
      <c r="J1068" t="str">
        <f>"Q"&amp;ROUNDUP(MONTH(vw_maritime_trade_analysis[[#This Row],[Departure_Date]])/3,0)</f>
        <v>Q3</v>
      </c>
      <c r="K1068" t="str">
        <f>TEXT(vw_maritime_trade_analysis[[#This Row],[Departure_Date]],"mmmm")</f>
        <v>September</v>
      </c>
      <c r="L1068">
        <v>25935116</v>
      </c>
      <c r="M1068">
        <v>452435.25</v>
      </c>
      <c r="N1068">
        <v>184494.703125</v>
      </c>
      <c r="O1068">
        <v>31381.490234375</v>
      </c>
      <c r="P1068">
        <v>0</v>
      </c>
      <c r="Q1068">
        <v>1285898.75</v>
      </c>
      <c r="R1068">
        <f t="shared" si="16"/>
        <v>4.9581376462707938E-2</v>
      </c>
    </row>
    <row r="1069" spans="1:18" x14ac:dyDescent="0.25">
      <c r="A1069" t="s">
        <v>1944</v>
      </c>
      <c r="B1069" t="s">
        <v>65</v>
      </c>
      <c r="C1069" t="s">
        <v>239</v>
      </c>
      <c r="D1069" t="s">
        <v>270</v>
      </c>
      <c r="E1069" t="s">
        <v>70</v>
      </c>
      <c r="F1069" t="s">
        <v>55</v>
      </c>
      <c r="G1069" s="1">
        <v>45817</v>
      </c>
      <c r="H1069" s="1">
        <v>45837</v>
      </c>
      <c r="I1069">
        <f>YEAR((vw_maritime_trade_analysis[[#This Row],[Departure_Date]]))</f>
        <v>2025</v>
      </c>
      <c r="J1069" t="str">
        <f>"Q"&amp;ROUNDUP(MONTH(vw_maritime_trade_analysis[[#This Row],[Departure_Date]])/3,0)</f>
        <v>Q2</v>
      </c>
      <c r="K1069" t="str">
        <f>TEXT(vw_maritime_trade_analysis[[#This Row],[Departure_Date]],"mmmm")</f>
        <v>June</v>
      </c>
      <c r="L1069">
        <v>65413680</v>
      </c>
      <c r="M1069">
        <v>291226.96875</v>
      </c>
      <c r="N1069">
        <v>165076.96875</v>
      </c>
      <c r="O1069">
        <v>184466.5625</v>
      </c>
      <c r="P1069">
        <v>19758.400390625</v>
      </c>
      <c r="Q1069">
        <v>2067583.75</v>
      </c>
      <c r="R1069">
        <f t="shared" si="16"/>
        <v>3.1607818884367915E-2</v>
      </c>
    </row>
    <row r="1070" spans="1:18" x14ac:dyDescent="0.25">
      <c r="A1070" t="s">
        <v>1946</v>
      </c>
      <c r="B1070" t="s">
        <v>65</v>
      </c>
      <c r="C1070" t="s">
        <v>134</v>
      </c>
      <c r="D1070" t="s">
        <v>135</v>
      </c>
      <c r="E1070" t="s">
        <v>70</v>
      </c>
      <c r="F1070" t="s">
        <v>174</v>
      </c>
      <c r="G1070" s="1">
        <v>43891</v>
      </c>
      <c r="H1070" s="1">
        <v>43905</v>
      </c>
      <c r="I1070">
        <f>YEAR((vw_maritime_trade_analysis[[#This Row],[Departure_Date]]))</f>
        <v>2020</v>
      </c>
      <c r="J1070" t="str">
        <f>"Q"&amp;ROUNDUP(MONTH(vw_maritime_trade_analysis[[#This Row],[Departure_Date]])/3,0)</f>
        <v>Q1</v>
      </c>
      <c r="K1070" t="str">
        <f>TEXT(vw_maritime_trade_analysis[[#This Row],[Departure_Date]],"mmmm")</f>
        <v>March</v>
      </c>
      <c r="L1070">
        <v>1784614</v>
      </c>
      <c r="M1070">
        <v>91056.7578125</v>
      </c>
      <c r="N1070">
        <v>53211.1015625</v>
      </c>
      <c r="O1070">
        <v>6121.22998046875</v>
      </c>
      <c r="P1070">
        <v>11227.2197265625</v>
      </c>
      <c r="Q1070">
        <v>256302.8125</v>
      </c>
      <c r="R1070">
        <f t="shared" si="16"/>
        <v>0.1436180667079828</v>
      </c>
    </row>
    <row r="1071" spans="1:18" x14ac:dyDescent="0.25">
      <c r="A1071" t="s">
        <v>1947</v>
      </c>
      <c r="B1071" t="s">
        <v>49</v>
      </c>
      <c r="C1071" t="s">
        <v>50</v>
      </c>
      <c r="D1071" t="s">
        <v>223</v>
      </c>
      <c r="E1071" t="s">
        <v>140</v>
      </c>
      <c r="F1071" t="s">
        <v>226</v>
      </c>
      <c r="G1071" s="1">
        <v>43943</v>
      </c>
      <c r="H1071" s="1">
        <v>43956</v>
      </c>
      <c r="I1071">
        <f>YEAR((vw_maritime_trade_analysis[[#This Row],[Departure_Date]]))</f>
        <v>2020</v>
      </c>
      <c r="J1071" t="str">
        <f>"Q"&amp;ROUNDUP(MONTH(vw_maritime_trade_analysis[[#This Row],[Departure_Date]])/3,0)</f>
        <v>Q2</v>
      </c>
      <c r="K1071" t="str">
        <f>TEXT(vw_maritime_trade_analysis[[#This Row],[Departure_Date]],"mmmm")</f>
        <v>April</v>
      </c>
      <c r="L1071">
        <v>11672644</v>
      </c>
      <c r="M1071">
        <v>296865.53125</v>
      </c>
      <c r="N1071">
        <v>249033.265625</v>
      </c>
      <c r="O1071">
        <v>21244.2109375</v>
      </c>
      <c r="P1071">
        <v>41132.7109375</v>
      </c>
      <c r="Q1071">
        <v>1554620.375</v>
      </c>
      <c r="R1071">
        <f t="shared" si="16"/>
        <v>0.13318493864800468</v>
      </c>
    </row>
    <row r="1072" spans="1:18" x14ac:dyDescent="0.25">
      <c r="A1072" t="s">
        <v>1948</v>
      </c>
      <c r="B1072" t="s">
        <v>49</v>
      </c>
      <c r="C1072" t="s">
        <v>66</v>
      </c>
      <c r="D1072" t="s">
        <v>245</v>
      </c>
      <c r="E1072" t="s">
        <v>93</v>
      </c>
      <c r="F1072" t="s">
        <v>70</v>
      </c>
      <c r="G1072" s="1">
        <v>46069</v>
      </c>
      <c r="H1072" s="1">
        <v>46088</v>
      </c>
      <c r="I1072">
        <f>YEAR((vw_maritime_trade_analysis[[#This Row],[Departure_Date]]))</f>
        <v>2026</v>
      </c>
      <c r="J1072" t="str">
        <f>"Q"&amp;ROUNDUP(MONTH(vw_maritime_trade_analysis[[#This Row],[Departure_Date]])/3,0)</f>
        <v>Q1</v>
      </c>
      <c r="K1072" t="str">
        <f>TEXT(vw_maritime_trade_analysis[[#This Row],[Departure_Date]],"mmmm")</f>
        <v>February</v>
      </c>
      <c r="L1072">
        <v>6919458</v>
      </c>
      <c r="M1072">
        <v>218921.515625</v>
      </c>
      <c r="N1072">
        <v>47815.01953125</v>
      </c>
      <c r="O1072">
        <v>14392.4697265625</v>
      </c>
      <c r="P1072">
        <v>0</v>
      </c>
      <c r="Q1072">
        <v>511204.125</v>
      </c>
      <c r="R1072">
        <f t="shared" si="16"/>
        <v>7.3879214961634285E-2</v>
      </c>
    </row>
    <row r="1073" spans="1:18" x14ac:dyDescent="0.25">
      <c r="A1073" t="s">
        <v>1950</v>
      </c>
      <c r="B1073" t="s">
        <v>65</v>
      </c>
      <c r="C1073" t="s">
        <v>66</v>
      </c>
      <c r="D1073" t="s">
        <v>251</v>
      </c>
      <c r="E1073" t="s">
        <v>128</v>
      </c>
      <c r="F1073" t="s">
        <v>71</v>
      </c>
      <c r="G1073" s="1">
        <v>46039</v>
      </c>
      <c r="H1073" s="1">
        <v>46056</v>
      </c>
      <c r="I1073">
        <f>YEAR((vw_maritime_trade_analysis[[#This Row],[Departure_Date]]))</f>
        <v>2026</v>
      </c>
      <c r="J1073" t="str">
        <f>"Q"&amp;ROUNDUP(MONTH(vw_maritime_trade_analysis[[#This Row],[Departure_Date]])/3,0)</f>
        <v>Q1</v>
      </c>
      <c r="K1073" t="str">
        <f>TEXT(vw_maritime_trade_analysis[[#This Row],[Departure_Date]],"mmmm")</f>
        <v>January</v>
      </c>
      <c r="L1073">
        <v>22539354</v>
      </c>
      <c r="M1073">
        <v>292115.40625</v>
      </c>
      <c r="N1073">
        <v>30844.609375</v>
      </c>
      <c r="O1073">
        <v>64011.76171875</v>
      </c>
      <c r="P1073">
        <v>14383.2802734375</v>
      </c>
      <c r="Q1073">
        <v>1232287.25</v>
      </c>
      <c r="R1073">
        <f t="shared" si="16"/>
        <v>5.4672696032015827E-2</v>
      </c>
    </row>
    <row r="1074" spans="1:18" x14ac:dyDescent="0.25">
      <c r="A1074" t="s">
        <v>1951</v>
      </c>
      <c r="B1074" t="s">
        <v>65</v>
      </c>
      <c r="C1074" t="s">
        <v>134</v>
      </c>
      <c r="D1074" t="s">
        <v>135</v>
      </c>
      <c r="E1074" t="s">
        <v>226</v>
      </c>
      <c r="F1074" t="s">
        <v>174</v>
      </c>
      <c r="G1074" s="1">
        <v>45482</v>
      </c>
      <c r="H1074" s="1">
        <v>45496</v>
      </c>
      <c r="I1074">
        <f>YEAR((vw_maritime_trade_analysis[[#This Row],[Departure_Date]]))</f>
        <v>2024</v>
      </c>
      <c r="J1074" t="str">
        <f>"Q"&amp;ROUNDUP(MONTH(vw_maritime_trade_analysis[[#This Row],[Departure_Date]])/3,0)</f>
        <v>Q3</v>
      </c>
      <c r="K1074" t="str">
        <f>TEXT(vw_maritime_trade_analysis[[#This Row],[Departure_Date]],"mmmm")</f>
        <v>July</v>
      </c>
      <c r="L1074">
        <v>4026807.25</v>
      </c>
      <c r="M1074">
        <v>528184.9375</v>
      </c>
      <c r="N1074">
        <v>177242.4375</v>
      </c>
      <c r="O1074">
        <v>8375.759765625</v>
      </c>
      <c r="P1074">
        <v>28881.2109375</v>
      </c>
      <c r="Q1074">
        <v>824766.625</v>
      </c>
      <c r="R1074">
        <f t="shared" si="16"/>
        <v>0.20481899773077045</v>
      </c>
    </row>
    <row r="1075" spans="1:18" x14ac:dyDescent="0.25">
      <c r="A1075" t="s">
        <v>1952</v>
      </c>
      <c r="B1075" t="s">
        <v>49</v>
      </c>
      <c r="C1075" t="s">
        <v>78</v>
      </c>
      <c r="D1075" t="s">
        <v>158</v>
      </c>
      <c r="E1075" t="s">
        <v>196</v>
      </c>
      <c r="F1075" t="s">
        <v>100</v>
      </c>
      <c r="G1075" s="1">
        <v>44007</v>
      </c>
      <c r="H1075" s="1">
        <v>44032</v>
      </c>
      <c r="I1075">
        <f>YEAR((vw_maritime_trade_analysis[[#This Row],[Departure_Date]]))</f>
        <v>2020</v>
      </c>
      <c r="J1075" t="str">
        <f>"Q"&amp;ROUNDUP(MONTH(vw_maritime_trade_analysis[[#This Row],[Departure_Date]])/3,0)</f>
        <v>Q2</v>
      </c>
      <c r="K1075" t="str">
        <f>TEXT(vw_maritime_trade_analysis[[#This Row],[Departure_Date]],"mmmm")</f>
        <v>June</v>
      </c>
      <c r="L1075">
        <v>5289761</v>
      </c>
      <c r="M1075">
        <v>613100.5625</v>
      </c>
      <c r="N1075">
        <v>136022.15625</v>
      </c>
      <c r="O1075">
        <v>17244.619140625</v>
      </c>
      <c r="P1075">
        <v>0</v>
      </c>
      <c r="Q1075">
        <v>1409415.5</v>
      </c>
      <c r="R1075">
        <f t="shared" si="16"/>
        <v>0.26644218897602368</v>
      </c>
    </row>
    <row r="1076" spans="1:18" x14ac:dyDescent="0.25">
      <c r="A1076" t="s">
        <v>1953</v>
      </c>
      <c r="B1076" t="s">
        <v>49</v>
      </c>
      <c r="C1076" t="s">
        <v>66</v>
      </c>
      <c r="D1076" t="s">
        <v>67</v>
      </c>
      <c r="E1076" t="s">
        <v>83</v>
      </c>
      <c r="F1076" t="s">
        <v>100</v>
      </c>
      <c r="G1076" s="1">
        <v>44994</v>
      </c>
      <c r="H1076" s="1">
        <v>45022</v>
      </c>
      <c r="I1076">
        <f>YEAR((vw_maritime_trade_analysis[[#This Row],[Departure_Date]]))</f>
        <v>2023</v>
      </c>
      <c r="J1076" t="str">
        <f>"Q"&amp;ROUNDUP(MONTH(vw_maritime_trade_analysis[[#This Row],[Departure_Date]])/3,0)</f>
        <v>Q1</v>
      </c>
      <c r="K1076" t="str">
        <f>TEXT(vw_maritime_trade_analysis[[#This Row],[Departure_Date]],"mmmm")</f>
        <v>March</v>
      </c>
      <c r="L1076">
        <v>3904392.75</v>
      </c>
      <c r="M1076">
        <v>559015.5</v>
      </c>
      <c r="N1076">
        <v>47906.0390625</v>
      </c>
      <c r="O1076">
        <v>7574.52001953125</v>
      </c>
      <c r="P1076">
        <v>0</v>
      </c>
      <c r="Q1076">
        <v>913746</v>
      </c>
      <c r="R1076">
        <f t="shared" si="16"/>
        <v>0.23403024708515813</v>
      </c>
    </row>
    <row r="1077" spans="1:18" x14ac:dyDescent="0.25">
      <c r="A1077" t="s">
        <v>1954</v>
      </c>
      <c r="B1077" t="s">
        <v>65</v>
      </c>
      <c r="C1077" t="s">
        <v>78</v>
      </c>
      <c r="D1077" t="s">
        <v>177</v>
      </c>
      <c r="E1077" t="s">
        <v>92</v>
      </c>
      <c r="F1077" t="s">
        <v>159</v>
      </c>
      <c r="G1077" s="1">
        <v>44990</v>
      </c>
      <c r="H1077" s="1">
        <v>45016</v>
      </c>
      <c r="I1077">
        <f>YEAR((vw_maritime_trade_analysis[[#This Row],[Departure_Date]]))</f>
        <v>2023</v>
      </c>
      <c r="J1077" t="str">
        <f>"Q"&amp;ROUNDUP(MONTH(vw_maritime_trade_analysis[[#This Row],[Departure_Date]])/3,0)</f>
        <v>Q1</v>
      </c>
      <c r="K1077" t="str">
        <f>TEXT(vw_maritime_trade_analysis[[#This Row],[Departure_Date]],"mmmm")</f>
        <v>March</v>
      </c>
      <c r="L1077">
        <v>25455574</v>
      </c>
      <c r="M1077">
        <v>368407.03125</v>
      </c>
      <c r="N1077">
        <v>227434.40625</v>
      </c>
      <c r="O1077">
        <v>83748.84375</v>
      </c>
      <c r="P1077">
        <v>6373.16015625</v>
      </c>
      <c r="Q1077">
        <v>1715579.75</v>
      </c>
      <c r="R1077">
        <f t="shared" si="16"/>
        <v>6.7395052651336801E-2</v>
      </c>
    </row>
    <row r="1078" spans="1:18" x14ac:dyDescent="0.25">
      <c r="A1078" t="s">
        <v>1955</v>
      </c>
      <c r="B1078" t="s">
        <v>65</v>
      </c>
      <c r="C1078" t="s">
        <v>50</v>
      </c>
      <c r="D1078" t="s">
        <v>51</v>
      </c>
      <c r="E1078" t="s">
        <v>56</v>
      </c>
      <c r="F1078" t="s">
        <v>196</v>
      </c>
      <c r="G1078" s="1">
        <v>45411</v>
      </c>
      <c r="H1078" s="1">
        <v>45420</v>
      </c>
      <c r="I1078">
        <f>YEAR((vw_maritime_trade_analysis[[#This Row],[Departure_Date]]))</f>
        <v>2024</v>
      </c>
      <c r="J1078" t="str">
        <f>"Q"&amp;ROUNDUP(MONTH(vw_maritime_trade_analysis[[#This Row],[Departure_Date]])/3,0)</f>
        <v>Q2</v>
      </c>
      <c r="K1078" t="str">
        <f>TEXT(vw_maritime_trade_analysis[[#This Row],[Departure_Date]],"mmmm")</f>
        <v>April</v>
      </c>
      <c r="L1078">
        <v>8876355</v>
      </c>
      <c r="M1078">
        <v>286829.1875</v>
      </c>
      <c r="N1078">
        <v>147088.359375</v>
      </c>
      <c r="O1078">
        <v>7278.60986328125</v>
      </c>
      <c r="P1078">
        <v>13638.23046875</v>
      </c>
      <c r="Q1078">
        <v>2529841.75</v>
      </c>
      <c r="R1078">
        <f t="shared" si="16"/>
        <v>0.28500907748732446</v>
      </c>
    </row>
    <row r="1079" spans="1:18" x14ac:dyDescent="0.25">
      <c r="A1079" t="s">
        <v>1957</v>
      </c>
      <c r="B1079" t="s">
        <v>49</v>
      </c>
      <c r="C1079" t="s">
        <v>112</v>
      </c>
      <c r="D1079" t="s">
        <v>343</v>
      </c>
      <c r="E1079" t="s">
        <v>108</v>
      </c>
      <c r="F1079" t="s">
        <v>70</v>
      </c>
      <c r="G1079" s="1">
        <v>43999</v>
      </c>
      <c r="H1079" s="1">
        <v>44019</v>
      </c>
      <c r="I1079">
        <f>YEAR((vw_maritime_trade_analysis[[#This Row],[Departure_Date]]))</f>
        <v>2020</v>
      </c>
      <c r="J1079" t="str">
        <f>"Q"&amp;ROUNDUP(MONTH(vw_maritime_trade_analysis[[#This Row],[Departure_Date]])/3,0)</f>
        <v>Q2</v>
      </c>
      <c r="K1079" t="str">
        <f>TEXT(vw_maritime_trade_analysis[[#This Row],[Departure_Date]],"mmmm")</f>
        <v>June</v>
      </c>
      <c r="L1079">
        <v>25239294</v>
      </c>
      <c r="M1079">
        <v>614149.4375</v>
      </c>
      <c r="N1079">
        <v>240644.28125</v>
      </c>
      <c r="O1079">
        <v>62593.44921875</v>
      </c>
      <c r="Q1079">
        <v>2302726.75</v>
      </c>
      <c r="R1079">
        <f t="shared" si="16"/>
        <v>9.1235782981885311E-2</v>
      </c>
    </row>
    <row r="1080" spans="1:18" x14ac:dyDescent="0.25">
      <c r="A1080" t="s">
        <v>1959</v>
      </c>
      <c r="B1080" t="s">
        <v>49</v>
      </c>
      <c r="C1080" t="s">
        <v>50</v>
      </c>
      <c r="D1080" t="s">
        <v>223</v>
      </c>
      <c r="E1080" t="s">
        <v>196</v>
      </c>
      <c r="F1080" t="s">
        <v>56</v>
      </c>
      <c r="G1080" s="1">
        <v>44293</v>
      </c>
      <c r="H1080" s="1">
        <v>44305</v>
      </c>
      <c r="I1080">
        <f>YEAR((vw_maritime_trade_analysis[[#This Row],[Departure_Date]]))</f>
        <v>2021</v>
      </c>
      <c r="J1080" t="str">
        <f>"Q"&amp;ROUNDUP(MONTH(vw_maritime_trade_analysis[[#This Row],[Departure_Date]])/3,0)</f>
        <v>Q2</v>
      </c>
      <c r="K1080" t="str">
        <f>TEXT(vw_maritime_trade_analysis[[#This Row],[Departure_Date]],"mmmm")</f>
        <v>April</v>
      </c>
      <c r="L1080">
        <v>50807508</v>
      </c>
      <c r="M1080">
        <v>223697.265625</v>
      </c>
      <c r="N1080">
        <v>122895.53125</v>
      </c>
      <c r="O1080">
        <v>110760.3671875</v>
      </c>
      <c r="P1080">
        <v>8980.1201171875</v>
      </c>
      <c r="Q1080">
        <v>3223511.75</v>
      </c>
      <c r="R1080">
        <f t="shared" si="16"/>
        <v>6.3445578751864781E-2</v>
      </c>
    </row>
    <row r="1081" spans="1:18" x14ac:dyDescent="0.25">
      <c r="A1081" t="s">
        <v>1960</v>
      </c>
      <c r="B1081" t="s">
        <v>65</v>
      </c>
      <c r="C1081" t="s">
        <v>50</v>
      </c>
      <c r="D1081" t="s">
        <v>183</v>
      </c>
      <c r="E1081" t="s">
        <v>92</v>
      </c>
      <c r="F1081" t="s">
        <v>257</v>
      </c>
      <c r="G1081" s="1">
        <v>45924</v>
      </c>
      <c r="H1081" s="1">
        <v>45932</v>
      </c>
      <c r="I1081">
        <f>YEAR((vw_maritime_trade_analysis[[#This Row],[Departure_Date]]))</f>
        <v>2025</v>
      </c>
      <c r="J1081" t="str">
        <f>"Q"&amp;ROUNDUP(MONTH(vw_maritime_trade_analysis[[#This Row],[Departure_Date]])/3,0)</f>
        <v>Q3</v>
      </c>
      <c r="K1081" t="str">
        <f>TEXT(vw_maritime_trade_analysis[[#This Row],[Departure_Date]],"mmmm")</f>
        <v>September</v>
      </c>
      <c r="L1081">
        <v>47701204</v>
      </c>
      <c r="M1081">
        <v>63836.640625</v>
      </c>
      <c r="N1081">
        <v>181354.625</v>
      </c>
      <c r="O1081">
        <v>41500.05078125</v>
      </c>
      <c r="P1081">
        <v>40086.87890625</v>
      </c>
      <c r="Q1081">
        <v>1854896.75</v>
      </c>
      <c r="R1081">
        <f t="shared" si="16"/>
        <v>3.888574280011884E-2</v>
      </c>
    </row>
    <row r="1082" spans="1:18" x14ac:dyDescent="0.25">
      <c r="A1082" t="s">
        <v>1961</v>
      </c>
      <c r="B1082" t="s">
        <v>49</v>
      </c>
      <c r="C1082" t="s">
        <v>112</v>
      </c>
      <c r="D1082" t="s">
        <v>199</v>
      </c>
      <c r="E1082" t="s">
        <v>71</v>
      </c>
      <c r="F1082" t="s">
        <v>92</v>
      </c>
      <c r="G1082" s="1">
        <v>45015</v>
      </c>
      <c r="H1082" s="1">
        <v>45030</v>
      </c>
      <c r="I1082">
        <f>YEAR((vw_maritime_trade_analysis[[#This Row],[Departure_Date]]))</f>
        <v>2023</v>
      </c>
      <c r="J1082" t="str">
        <f>"Q"&amp;ROUNDUP(MONTH(vw_maritime_trade_analysis[[#This Row],[Departure_Date]])/3,0)</f>
        <v>Q1</v>
      </c>
      <c r="K1082" t="str">
        <f>TEXT(vw_maritime_trade_analysis[[#This Row],[Departure_Date]],"mmmm")</f>
        <v>March</v>
      </c>
      <c r="L1082">
        <v>11209781</v>
      </c>
      <c r="M1082">
        <v>430341.65625</v>
      </c>
      <c r="N1082">
        <v>25652.859375</v>
      </c>
      <c r="O1082">
        <v>9304.1201171875</v>
      </c>
      <c r="P1082">
        <v>43105.6484375</v>
      </c>
      <c r="Q1082">
        <v>965037.375</v>
      </c>
      <c r="R1082">
        <f t="shared" si="16"/>
        <v>8.6088869621984587E-2</v>
      </c>
    </row>
    <row r="1083" spans="1:18" x14ac:dyDescent="0.25">
      <c r="A1083" t="s">
        <v>1962</v>
      </c>
      <c r="B1083" t="s">
        <v>49</v>
      </c>
      <c r="C1083" t="s">
        <v>78</v>
      </c>
      <c r="D1083" t="s">
        <v>177</v>
      </c>
      <c r="E1083" t="s">
        <v>108</v>
      </c>
      <c r="F1083" t="s">
        <v>226</v>
      </c>
      <c r="G1083" s="1">
        <v>45722</v>
      </c>
      <c r="H1083" s="1">
        <v>45746</v>
      </c>
      <c r="I1083">
        <f>YEAR((vw_maritime_trade_analysis[[#This Row],[Departure_Date]]))</f>
        <v>2025</v>
      </c>
      <c r="J1083" t="str">
        <f>"Q"&amp;ROUNDUP(MONTH(vw_maritime_trade_analysis[[#This Row],[Departure_Date]])/3,0)</f>
        <v>Q1</v>
      </c>
      <c r="K1083" t="str">
        <f>TEXT(vw_maritime_trade_analysis[[#This Row],[Departure_Date]],"mmmm")</f>
        <v>March</v>
      </c>
      <c r="L1083">
        <v>25263860</v>
      </c>
      <c r="M1083">
        <v>157654.984375</v>
      </c>
      <c r="N1083">
        <v>145574.171875</v>
      </c>
      <c r="O1083">
        <v>47243.421875</v>
      </c>
      <c r="P1083">
        <v>0</v>
      </c>
      <c r="Q1083">
        <v>1918805</v>
      </c>
      <c r="R1083">
        <f t="shared" si="16"/>
        <v>7.5950587123266203E-2</v>
      </c>
    </row>
    <row r="1084" spans="1:18" x14ac:dyDescent="0.25">
      <c r="A1084" t="s">
        <v>1964</v>
      </c>
      <c r="B1084" t="s">
        <v>65</v>
      </c>
      <c r="C1084" t="s">
        <v>50</v>
      </c>
      <c r="D1084" t="s">
        <v>145</v>
      </c>
      <c r="E1084" t="s">
        <v>100</v>
      </c>
      <c r="F1084" t="s">
        <v>164</v>
      </c>
      <c r="G1084" s="1">
        <v>46067</v>
      </c>
      <c r="H1084" s="1">
        <v>46085</v>
      </c>
      <c r="I1084">
        <f>YEAR((vw_maritime_trade_analysis[[#This Row],[Departure_Date]]))</f>
        <v>2026</v>
      </c>
      <c r="J1084" t="str">
        <f>"Q"&amp;ROUNDUP(MONTH(vw_maritime_trade_analysis[[#This Row],[Departure_Date]])/3,0)</f>
        <v>Q1</v>
      </c>
      <c r="K1084" t="str">
        <f>TEXT(vw_maritime_trade_analysis[[#This Row],[Departure_Date]],"mmmm")</f>
        <v>February</v>
      </c>
      <c r="L1084">
        <v>49196864</v>
      </c>
      <c r="M1084">
        <v>356271.78125</v>
      </c>
      <c r="N1084">
        <v>96066.09375</v>
      </c>
      <c r="O1084">
        <v>129387.7578125</v>
      </c>
      <c r="P1084">
        <v>0</v>
      </c>
      <c r="Q1084">
        <v>4860607</v>
      </c>
      <c r="R1084">
        <f t="shared" si="16"/>
        <v>9.8799122643264417E-2</v>
      </c>
    </row>
    <row r="1085" spans="1:18" x14ac:dyDescent="0.25">
      <c r="A1085" t="s">
        <v>1966</v>
      </c>
      <c r="B1085" t="s">
        <v>65</v>
      </c>
      <c r="C1085" t="s">
        <v>78</v>
      </c>
      <c r="D1085" t="s">
        <v>79</v>
      </c>
      <c r="E1085" t="s">
        <v>226</v>
      </c>
      <c r="F1085" t="s">
        <v>230</v>
      </c>
      <c r="G1085" s="1">
        <v>44032</v>
      </c>
      <c r="H1085" s="1">
        <v>44042</v>
      </c>
      <c r="I1085">
        <f>YEAR((vw_maritime_trade_analysis[[#This Row],[Departure_Date]]))</f>
        <v>2020</v>
      </c>
      <c r="J1085" t="str">
        <f>"Q"&amp;ROUNDUP(MONTH(vw_maritime_trade_analysis[[#This Row],[Departure_Date]])/3,0)</f>
        <v>Q3</v>
      </c>
      <c r="K1085" t="str">
        <f>TEXT(vw_maritime_trade_analysis[[#This Row],[Departure_Date]],"mmmm")</f>
        <v>July</v>
      </c>
      <c r="L1085">
        <v>39101300</v>
      </c>
      <c r="M1085">
        <v>172342.65625</v>
      </c>
      <c r="N1085">
        <v>247740.28125</v>
      </c>
      <c r="O1085">
        <v>21896.73046875</v>
      </c>
      <c r="P1085">
        <v>61331.5390625</v>
      </c>
      <c r="Q1085">
        <v>2071188.375</v>
      </c>
      <c r="R1085">
        <f t="shared" si="16"/>
        <v>5.2969808548564881E-2</v>
      </c>
    </row>
    <row r="1086" spans="1:18" x14ac:dyDescent="0.25">
      <c r="A1086" t="s">
        <v>1968</v>
      </c>
      <c r="B1086" t="s">
        <v>49</v>
      </c>
      <c r="C1086" t="s">
        <v>50</v>
      </c>
      <c r="D1086" t="s">
        <v>183</v>
      </c>
      <c r="E1086" t="s">
        <v>121</v>
      </c>
      <c r="F1086" t="s">
        <v>128</v>
      </c>
      <c r="G1086" s="1">
        <v>45774</v>
      </c>
      <c r="H1086" s="1">
        <v>45781</v>
      </c>
      <c r="I1086">
        <f>YEAR((vw_maritime_trade_analysis[[#This Row],[Departure_Date]]))</f>
        <v>2025</v>
      </c>
      <c r="J1086" t="str">
        <f>"Q"&amp;ROUNDUP(MONTH(vw_maritime_trade_analysis[[#This Row],[Departure_Date]])/3,0)</f>
        <v>Q2</v>
      </c>
      <c r="K1086" t="str">
        <f>TEXT(vw_maritime_trade_analysis[[#This Row],[Departure_Date]],"mmmm")</f>
        <v>April</v>
      </c>
      <c r="L1086">
        <v>86131720</v>
      </c>
      <c r="M1086">
        <v>148876.328125</v>
      </c>
      <c r="N1086">
        <v>162228.28125</v>
      </c>
      <c r="O1086">
        <v>263563.0625</v>
      </c>
      <c r="P1086">
        <v>17327.83984375</v>
      </c>
      <c r="Q1086">
        <v>2791901</v>
      </c>
      <c r="R1086">
        <f t="shared" si="16"/>
        <v>3.2414318441568335E-2</v>
      </c>
    </row>
    <row r="1087" spans="1:18" x14ac:dyDescent="0.25">
      <c r="A1087" t="s">
        <v>1970</v>
      </c>
      <c r="B1087" t="s">
        <v>49</v>
      </c>
      <c r="C1087" t="s">
        <v>50</v>
      </c>
      <c r="D1087" t="s">
        <v>51</v>
      </c>
      <c r="E1087" t="s">
        <v>196</v>
      </c>
      <c r="F1087" t="s">
        <v>128</v>
      </c>
      <c r="G1087" s="1">
        <v>44895</v>
      </c>
      <c r="H1087" s="1">
        <v>44910</v>
      </c>
      <c r="I1087">
        <f>YEAR((vw_maritime_trade_analysis[[#This Row],[Departure_Date]]))</f>
        <v>2022</v>
      </c>
      <c r="J1087" t="str">
        <f>"Q"&amp;ROUNDUP(MONTH(vw_maritime_trade_analysis[[#This Row],[Departure_Date]])/3,0)</f>
        <v>Q4</v>
      </c>
      <c r="K1087" t="str">
        <f>TEXT(vw_maritime_trade_analysis[[#This Row],[Departure_Date]],"mmmm")</f>
        <v>November</v>
      </c>
      <c r="L1087">
        <v>13134535</v>
      </c>
      <c r="M1087">
        <v>351296.84375</v>
      </c>
      <c r="N1087">
        <v>156140.234375</v>
      </c>
      <c r="O1087">
        <v>21540.640625</v>
      </c>
      <c r="P1087">
        <v>0</v>
      </c>
      <c r="Q1087">
        <v>6799709</v>
      </c>
      <c r="R1087">
        <f t="shared" si="16"/>
        <v>0.51769697214252353</v>
      </c>
    </row>
    <row r="1088" spans="1:18" x14ac:dyDescent="0.25">
      <c r="A1088" t="s">
        <v>1971</v>
      </c>
      <c r="B1088" t="s">
        <v>49</v>
      </c>
      <c r="C1088" t="s">
        <v>66</v>
      </c>
      <c r="D1088" t="s">
        <v>245</v>
      </c>
      <c r="E1088" t="s">
        <v>159</v>
      </c>
      <c r="F1088" t="s">
        <v>70</v>
      </c>
      <c r="G1088" s="1">
        <v>45032</v>
      </c>
      <c r="H1088" s="1">
        <v>45056</v>
      </c>
      <c r="I1088">
        <f>YEAR((vw_maritime_trade_analysis[[#This Row],[Departure_Date]]))</f>
        <v>2023</v>
      </c>
      <c r="J1088" t="str">
        <f>"Q"&amp;ROUNDUP(MONTH(vw_maritime_trade_analysis[[#This Row],[Departure_Date]])/3,0)</f>
        <v>Q2</v>
      </c>
      <c r="K1088" t="str">
        <f>TEXT(vw_maritime_trade_analysis[[#This Row],[Departure_Date]],"mmmm")</f>
        <v>April</v>
      </c>
      <c r="L1088">
        <v>12628460</v>
      </c>
      <c r="M1088">
        <v>278080.46875</v>
      </c>
      <c r="N1088">
        <v>48023.078125</v>
      </c>
      <c r="O1088">
        <v>29424.310546875</v>
      </c>
      <c r="P1088">
        <v>33722.16015625</v>
      </c>
      <c r="Q1088">
        <v>533923.5</v>
      </c>
      <c r="R1088">
        <f t="shared" si="16"/>
        <v>4.2279383234376952E-2</v>
      </c>
    </row>
    <row r="1089" spans="1:18" x14ac:dyDescent="0.25">
      <c r="A1089" t="s">
        <v>1972</v>
      </c>
      <c r="B1089" t="s">
        <v>65</v>
      </c>
      <c r="C1089" t="s">
        <v>78</v>
      </c>
      <c r="D1089" t="s">
        <v>211</v>
      </c>
      <c r="E1089" t="s">
        <v>128</v>
      </c>
      <c r="F1089" t="s">
        <v>164</v>
      </c>
      <c r="G1089" s="1">
        <v>45645</v>
      </c>
      <c r="H1089" s="1">
        <v>45662</v>
      </c>
      <c r="I1089">
        <f>YEAR((vw_maritime_trade_analysis[[#This Row],[Departure_Date]]))</f>
        <v>2024</v>
      </c>
      <c r="J1089" t="str">
        <f>"Q"&amp;ROUNDUP(MONTH(vw_maritime_trade_analysis[[#This Row],[Departure_Date]])/3,0)</f>
        <v>Q4</v>
      </c>
      <c r="K1089" t="str">
        <f>TEXT(vw_maritime_trade_analysis[[#This Row],[Departure_Date]],"mmmm")</f>
        <v>December</v>
      </c>
      <c r="L1089">
        <v>60847064</v>
      </c>
      <c r="M1089">
        <v>380354.15625</v>
      </c>
      <c r="N1089">
        <v>48899.05859375</v>
      </c>
      <c r="O1089">
        <v>150292.25</v>
      </c>
      <c r="P1089">
        <v>24880.44921875</v>
      </c>
      <c r="Q1089">
        <v>2555382.5</v>
      </c>
      <c r="R1089">
        <f t="shared" si="16"/>
        <v>4.1996808588825256E-2</v>
      </c>
    </row>
    <row r="1090" spans="1:18" x14ac:dyDescent="0.25">
      <c r="A1090" t="s">
        <v>1973</v>
      </c>
      <c r="B1090" t="s">
        <v>65</v>
      </c>
      <c r="C1090" t="s">
        <v>78</v>
      </c>
      <c r="D1090" t="s">
        <v>79</v>
      </c>
      <c r="E1090" t="s">
        <v>56</v>
      </c>
      <c r="F1090" t="s">
        <v>121</v>
      </c>
      <c r="G1090" s="1">
        <v>44366</v>
      </c>
      <c r="H1090" s="1">
        <v>44393</v>
      </c>
      <c r="I1090">
        <f>YEAR((vw_maritime_trade_analysis[[#This Row],[Departure_Date]]))</f>
        <v>2021</v>
      </c>
      <c r="J1090" t="str">
        <f>"Q"&amp;ROUNDUP(MONTH(vw_maritime_trade_analysis[[#This Row],[Departure_Date]])/3,0)</f>
        <v>Q2</v>
      </c>
      <c r="K1090" t="str">
        <f>TEXT(vw_maritime_trade_analysis[[#This Row],[Departure_Date]],"mmmm")</f>
        <v>June</v>
      </c>
      <c r="L1090">
        <v>26350854</v>
      </c>
      <c r="M1090">
        <v>339052.53125</v>
      </c>
      <c r="N1090">
        <v>172103.40625</v>
      </c>
      <c r="O1090">
        <v>36364.1796875</v>
      </c>
      <c r="P1090">
        <v>0</v>
      </c>
      <c r="Q1090">
        <v>1413804.25</v>
      </c>
      <c r="R1090">
        <f t="shared" ref="R1090:R1153" si="17">Q1090/L1090</f>
        <v>5.3653071357763205E-2</v>
      </c>
    </row>
    <row r="1091" spans="1:18" x14ac:dyDescent="0.25">
      <c r="A1091" t="s">
        <v>1975</v>
      </c>
      <c r="B1091" t="s">
        <v>49</v>
      </c>
      <c r="C1091" t="s">
        <v>50</v>
      </c>
      <c r="D1091" t="s">
        <v>51</v>
      </c>
      <c r="E1091" t="s">
        <v>108</v>
      </c>
      <c r="F1091" t="s">
        <v>70</v>
      </c>
      <c r="G1091" s="1">
        <v>44316</v>
      </c>
      <c r="H1091" s="1">
        <v>44326</v>
      </c>
      <c r="I1091">
        <f>YEAR((vw_maritime_trade_analysis[[#This Row],[Departure_Date]]))</f>
        <v>2021</v>
      </c>
      <c r="J1091" t="str">
        <f>"Q"&amp;ROUNDUP(MONTH(vw_maritime_trade_analysis[[#This Row],[Departure_Date]])/3,0)</f>
        <v>Q2</v>
      </c>
      <c r="K1091" t="str">
        <f>TEXT(vw_maritime_trade_analysis[[#This Row],[Departure_Date]],"mmmm")</f>
        <v>April</v>
      </c>
      <c r="L1091">
        <v>16083170</v>
      </c>
      <c r="M1091">
        <v>209970.078125</v>
      </c>
      <c r="N1091">
        <v>53380.76953125</v>
      </c>
      <c r="O1091">
        <v>9006.580078125</v>
      </c>
      <c r="P1091">
        <v>50599.6015625</v>
      </c>
      <c r="Q1091">
        <v>5824359</v>
      </c>
      <c r="R1091">
        <f t="shared" si="17"/>
        <v>0.36213998857190466</v>
      </c>
    </row>
    <row r="1092" spans="1:18" x14ac:dyDescent="0.25">
      <c r="A1092" t="s">
        <v>1977</v>
      </c>
      <c r="B1092" t="s">
        <v>49</v>
      </c>
      <c r="C1092" t="s">
        <v>50</v>
      </c>
      <c r="D1092" t="s">
        <v>223</v>
      </c>
      <c r="E1092" t="s">
        <v>93</v>
      </c>
      <c r="F1092" t="s">
        <v>226</v>
      </c>
      <c r="G1092" s="1">
        <v>44154</v>
      </c>
      <c r="H1092" s="1">
        <v>44164</v>
      </c>
      <c r="I1092">
        <f>YEAR((vw_maritime_trade_analysis[[#This Row],[Departure_Date]]))</f>
        <v>2020</v>
      </c>
      <c r="J1092" t="str">
        <f>"Q"&amp;ROUNDUP(MONTH(vw_maritime_trade_analysis[[#This Row],[Departure_Date]])/3,0)</f>
        <v>Q4</v>
      </c>
      <c r="K1092" t="str">
        <f>TEXT(vw_maritime_trade_analysis[[#This Row],[Departure_Date]],"mmmm")</f>
        <v>November</v>
      </c>
      <c r="L1092">
        <v>28900036</v>
      </c>
      <c r="M1092">
        <v>104171.890625</v>
      </c>
      <c r="N1092">
        <v>243397.84375</v>
      </c>
      <c r="O1092">
        <v>15895.01953125</v>
      </c>
      <c r="P1092">
        <v>14202.8203125</v>
      </c>
      <c r="Q1092">
        <v>2419018.75</v>
      </c>
      <c r="R1092">
        <f t="shared" si="17"/>
        <v>8.3702966667584769E-2</v>
      </c>
    </row>
    <row r="1093" spans="1:18" x14ac:dyDescent="0.25">
      <c r="A1093" t="s">
        <v>1978</v>
      </c>
      <c r="B1093" t="s">
        <v>49</v>
      </c>
      <c r="C1093" t="s">
        <v>112</v>
      </c>
      <c r="D1093" t="s">
        <v>340</v>
      </c>
      <c r="E1093" t="s">
        <v>146</v>
      </c>
      <c r="F1093" t="s">
        <v>82</v>
      </c>
      <c r="G1093" s="1">
        <v>45945</v>
      </c>
      <c r="H1093" s="1">
        <v>45964</v>
      </c>
      <c r="I1093">
        <f>YEAR((vw_maritime_trade_analysis[[#This Row],[Departure_Date]]))</f>
        <v>2025</v>
      </c>
      <c r="J1093" t="str">
        <f>"Q"&amp;ROUNDUP(MONTH(vw_maritime_trade_analysis[[#This Row],[Departure_Date]])/3,0)</f>
        <v>Q4</v>
      </c>
      <c r="K1093" t="str">
        <f>TEXT(vw_maritime_trade_analysis[[#This Row],[Departure_Date]],"mmmm")</f>
        <v>October</v>
      </c>
      <c r="L1093">
        <v>5614059.5</v>
      </c>
      <c r="M1093">
        <v>744317.75</v>
      </c>
      <c r="N1093">
        <v>124773.9296875</v>
      </c>
      <c r="O1093">
        <v>8196.5302734375</v>
      </c>
      <c r="P1093">
        <v>24163.69921875</v>
      </c>
      <c r="Q1093">
        <v>1105651.5</v>
      </c>
      <c r="R1093">
        <f t="shared" si="17"/>
        <v>0.1969433170417948</v>
      </c>
    </row>
    <row r="1094" spans="1:18" x14ac:dyDescent="0.25">
      <c r="A1094" t="s">
        <v>1980</v>
      </c>
      <c r="B1094" t="s">
        <v>65</v>
      </c>
      <c r="C1094" t="s">
        <v>66</v>
      </c>
      <c r="D1094" t="s">
        <v>153</v>
      </c>
      <c r="E1094" t="s">
        <v>92</v>
      </c>
      <c r="F1094" t="s">
        <v>154</v>
      </c>
      <c r="G1094" s="1">
        <v>44908</v>
      </c>
      <c r="H1094" s="1">
        <v>44925</v>
      </c>
      <c r="I1094">
        <f>YEAR((vw_maritime_trade_analysis[[#This Row],[Departure_Date]]))</f>
        <v>2022</v>
      </c>
      <c r="J1094" t="str">
        <f>"Q"&amp;ROUNDUP(MONTH(vw_maritime_trade_analysis[[#This Row],[Departure_Date]])/3,0)</f>
        <v>Q4</v>
      </c>
      <c r="K1094" t="str">
        <f>TEXT(vw_maritime_trade_analysis[[#This Row],[Departure_Date]],"mmmm")</f>
        <v>December</v>
      </c>
      <c r="L1094">
        <v>49755780</v>
      </c>
      <c r="M1094">
        <v>469956.375</v>
      </c>
      <c r="N1094">
        <v>63949.9609375</v>
      </c>
      <c r="O1094">
        <v>43287.53125</v>
      </c>
      <c r="P1094">
        <v>0</v>
      </c>
      <c r="Q1094">
        <v>1498900.75</v>
      </c>
      <c r="R1094">
        <f t="shared" si="17"/>
        <v>3.0125158323314395E-2</v>
      </c>
    </row>
    <row r="1095" spans="1:18" x14ac:dyDescent="0.25">
      <c r="A1095" t="s">
        <v>1981</v>
      </c>
      <c r="B1095" t="s">
        <v>65</v>
      </c>
      <c r="C1095" t="s">
        <v>239</v>
      </c>
      <c r="D1095" t="s">
        <v>270</v>
      </c>
      <c r="E1095" t="s">
        <v>82</v>
      </c>
      <c r="F1095" t="s">
        <v>83</v>
      </c>
      <c r="G1095" s="1">
        <v>45411</v>
      </c>
      <c r="H1095" s="1">
        <v>45417</v>
      </c>
      <c r="I1095">
        <f>YEAR((vw_maritime_trade_analysis[[#This Row],[Departure_Date]]))</f>
        <v>2024</v>
      </c>
      <c r="J1095" t="str">
        <f>"Q"&amp;ROUNDUP(MONTH(vw_maritime_trade_analysis[[#This Row],[Departure_Date]])/3,0)</f>
        <v>Q2</v>
      </c>
      <c r="K1095" t="str">
        <f>TEXT(vw_maritime_trade_analysis[[#This Row],[Departure_Date]],"mmmm")</f>
        <v>April</v>
      </c>
      <c r="L1095">
        <v>15518595</v>
      </c>
      <c r="M1095">
        <v>49772.1796875</v>
      </c>
      <c r="N1095">
        <v>116208.2890625</v>
      </c>
      <c r="O1095">
        <v>18622.310546875</v>
      </c>
      <c r="P1095">
        <v>22192.7890625</v>
      </c>
      <c r="Q1095">
        <v>1389306.375</v>
      </c>
      <c r="R1095">
        <f t="shared" si="17"/>
        <v>8.9525267912462431E-2</v>
      </c>
    </row>
    <row r="1096" spans="1:18" x14ac:dyDescent="0.25">
      <c r="A1096" t="s">
        <v>1982</v>
      </c>
      <c r="B1096" t="s">
        <v>65</v>
      </c>
      <c r="C1096" t="s">
        <v>50</v>
      </c>
      <c r="D1096" t="s">
        <v>139</v>
      </c>
      <c r="E1096" t="s">
        <v>128</v>
      </c>
      <c r="F1096" t="s">
        <v>121</v>
      </c>
      <c r="G1096" s="1">
        <v>44930</v>
      </c>
      <c r="H1096" s="1">
        <v>44936</v>
      </c>
      <c r="I1096">
        <f>YEAR((vw_maritime_trade_analysis[[#This Row],[Departure_Date]]))</f>
        <v>2023</v>
      </c>
      <c r="J1096" t="str">
        <f>"Q"&amp;ROUNDUP(MONTH(vw_maritime_trade_analysis[[#This Row],[Departure_Date]])/3,0)</f>
        <v>Q1</v>
      </c>
      <c r="K1096" t="str">
        <f>TEXT(vw_maritime_trade_analysis[[#This Row],[Departure_Date]],"mmmm")</f>
        <v>January</v>
      </c>
      <c r="L1096">
        <v>13683983</v>
      </c>
      <c r="M1096">
        <v>189447.296875</v>
      </c>
      <c r="N1096">
        <v>200228.203125</v>
      </c>
      <c r="O1096">
        <v>21347.009765625</v>
      </c>
      <c r="P1096">
        <v>13213.9697265625</v>
      </c>
      <c r="Q1096">
        <v>1199016.5</v>
      </c>
      <c r="R1096">
        <f t="shared" si="17"/>
        <v>8.76218934209433E-2</v>
      </c>
    </row>
    <row r="1097" spans="1:18" x14ac:dyDescent="0.25">
      <c r="A1097" t="s">
        <v>1984</v>
      </c>
      <c r="B1097" t="s">
        <v>49</v>
      </c>
      <c r="C1097" t="s">
        <v>50</v>
      </c>
      <c r="D1097" t="s">
        <v>51</v>
      </c>
      <c r="E1097" t="s">
        <v>83</v>
      </c>
      <c r="F1097" t="s">
        <v>82</v>
      </c>
      <c r="G1097" s="1">
        <v>45663</v>
      </c>
      <c r="H1097" s="1">
        <v>45677</v>
      </c>
      <c r="I1097">
        <f>YEAR((vw_maritime_trade_analysis[[#This Row],[Departure_Date]]))</f>
        <v>2025</v>
      </c>
      <c r="J1097" t="str">
        <f>"Q"&amp;ROUNDUP(MONTH(vw_maritime_trade_analysis[[#This Row],[Departure_Date]])/3,0)</f>
        <v>Q1</v>
      </c>
      <c r="K1097" t="str">
        <f>TEXT(vw_maritime_trade_analysis[[#This Row],[Departure_Date]],"mmmm")</f>
        <v>January</v>
      </c>
      <c r="L1097">
        <v>8744748</v>
      </c>
      <c r="M1097">
        <v>244982.34375</v>
      </c>
      <c r="N1097">
        <v>249191.9375</v>
      </c>
      <c r="O1097">
        <v>12067.75</v>
      </c>
      <c r="P1097">
        <v>25180.4609375</v>
      </c>
      <c r="Q1097">
        <v>3467057</v>
      </c>
      <c r="R1097">
        <f t="shared" si="17"/>
        <v>0.39647306017280315</v>
      </c>
    </row>
    <row r="1098" spans="1:18" x14ac:dyDescent="0.25">
      <c r="A1098" t="s">
        <v>1986</v>
      </c>
      <c r="B1098" t="s">
        <v>49</v>
      </c>
      <c r="C1098" t="s">
        <v>50</v>
      </c>
      <c r="D1098" t="s">
        <v>51</v>
      </c>
      <c r="E1098" t="s">
        <v>174</v>
      </c>
      <c r="F1098" t="s">
        <v>226</v>
      </c>
      <c r="G1098" s="1">
        <v>46038</v>
      </c>
      <c r="H1098" s="1">
        <v>46055</v>
      </c>
      <c r="I1098">
        <f>YEAR((vw_maritime_trade_analysis[[#This Row],[Departure_Date]]))</f>
        <v>2026</v>
      </c>
      <c r="J1098" t="str">
        <f>"Q"&amp;ROUNDUP(MONTH(vw_maritime_trade_analysis[[#This Row],[Departure_Date]])/3,0)</f>
        <v>Q1</v>
      </c>
      <c r="K1098" t="str">
        <f>TEXT(vw_maritime_trade_analysis[[#This Row],[Departure_Date]],"mmmm")</f>
        <v>January</v>
      </c>
      <c r="L1098">
        <v>4913420</v>
      </c>
      <c r="M1098">
        <v>298124.71875</v>
      </c>
      <c r="N1098">
        <v>25531.830078125</v>
      </c>
      <c r="O1098">
        <v>14347.1904296875</v>
      </c>
      <c r="P1098">
        <v>47243.0703125</v>
      </c>
      <c r="Q1098">
        <v>1427507.125</v>
      </c>
      <c r="R1098">
        <f t="shared" si="17"/>
        <v>0.29053228199502584</v>
      </c>
    </row>
    <row r="1099" spans="1:18" x14ac:dyDescent="0.25">
      <c r="A1099" t="s">
        <v>1988</v>
      </c>
      <c r="B1099" t="s">
        <v>49</v>
      </c>
      <c r="C1099" t="s">
        <v>66</v>
      </c>
      <c r="D1099" t="s">
        <v>391</v>
      </c>
      <c r="E1099" t="s">
        <v>55</v>
      </c>
      <c r="F1099" t="s">
        <v>184</v>
      </c>
      <c r="G1099" s="1">
        <v>45414</v>
      </c>
      <c r="H1099" s="1">
        <v>45440</v>
      </c>
      <c r="I1099">
        <f>YEAR((vw_maritime_trade_analysis[[#This Row],[Departure_Date]]))</f>
        <v>2024</v>
      </c>
      <c r="J1099" t="str">
        <f>"Q"&amp;ROUNDUP(MONTH(vw_maritime_trade_analysis[[#This Row],[Departure_Date]])/3,0)</f>
        <v>Q2</v>
      </c>
      <c r="K1099" t="str">
        <f>TEXT(vw_maritime_trade_analysis[[#This Row],[Departure_Date]],"mmmm")</f>
        <v>May</v>
      </c>
      <c r="L1099">
        <v>32137286</v>
      </c>
      <c r="M1099">
        <v>467414.84375</v>
      </c>
      <c r="N1099">
        <v>195694.59375</v>
      </c>
      <c r="O1099">
        <v>26031.19921875</v>
      </c>
      <c r="P1099">
        <v>0</v>
      </c>
      <c r="Q1099">
        <v>2173598.25</v>
      </c>
      <c r="R1099">
        <f t="shared" si="17"/>
        <v>6.7634779427236016E-2</v>
      </c>
    </row>
    <row r="1100" spans="1:18" x14ac:dyDescent="0.25">
      <c r="A1100" t="s">
        <v>1989</v>
      </c>
      <c r="B1100" t="s">
        <v>49</v>
      </c>
      <c r="C1100" t="s">
        <v>50</v>
      </c>
      <c r="D1100" t="s">
        <v>223</v>
      </c>
      <c r="E1100" t="s">
        <v>204</v>
      </c>
      <c r="F1100" t="s">
        <v>82</v>
      </c>
      <c r="G1100" s="1">
        <v>44114</v>
      </c>
      <c r="H1100" s="1">
        <v>44131</v>
      </c>
      <c r="I1100">
        <f>YEAR((vw_maritime_trade_analysis[[#This Row],[Departure_Date]]))</f>
        <v>2020</v>
      </c>
      <c r="J1100" t="str">
        <f>"Q"&amp;ROUNDUP(MONTH(vw_maritime_trade_analysis[[#This Row],[Departure_Date]])/3,0)</f>
        <v>Q4</v>
      </c>
      <c r="K1100" t="str">
        <f>TEXT(vw_maritime_trade_analysis[[#This Row],[Departure_Date]],"mmmm")</f>
        <v>October</v>
      </c>
      <c r="L1100">
        <v>70579928</v>
      </c>
      <c r="M1100">
        <v>198439.0625</v>
      </c>
      <c r="N1100">
        <v>126542.3203125</v>
      </c>
      <c r="O1100">
        <v>230090.5625</v>
      </c>
      <c r="P1100">
        <v>5868.22021484375</v>
      </c>
      <c r="Q1100">
        <v>2119179.5</v>
      </c>
      <c r="R1100">
        <f t="shared" si="17"/>
        <v>3.0025243154115998E-2</v>
      </c>
    </row>
    <row r="1101" spans="1:18" x14ac:dyDescent="0.25">
      <c r="A1101" t="s">
        <v>1991</v>
      </c>
      <c r="B1101" t="s">
        <v>49</v>
      </c>
      <c r="C1101" t="s">
        <v>112</v>
      </c>
      <c r="D1101" t="s">
        <v>343</v>
      </c>
      <c r="E1101" t="s">
        <v>196</v>
      </c>
      <c r="F1101" t="s">
        <v>226</v>
      </c>
      <c r="G1101" s="1">
        <v>44692</v>
      </c>
      <c r="H1101" s="1">
        <v>44716</v>
      </c>
      <c r="I1101">
        <f>YEAR((vw_maritime_trade_analysis[[#This Row],[Departure_Date]]))</f>
        <v>2022</v>
      </c>
      <c r="J1101" t="str">
        <f>"Q"&amp;ROUNDUP(MONTH(vw_maritime_trade_analysis[[#This Row],[Departure_Date]])/3,0)</f>
        <v>Q2</v>
      </c>
      <c r="K1101" t="str">
        <f>TEXT(vw_maritime_trade_analysis[[#This Row],[Departure_Date]],"mmmm")</f>
        <v>May</v>
      </c>
      <c r="L1101">
        <v>81231784</v>
      </c>
      <c r="M1101">
        <v>604026.0625</v>
      </c>
      <c r="N1101">
        <v>236124.8125</v>
      </c>
      <c r="O1101">
        <v>137281.71875</v>
      </c>
      <c r="P1101">
        <v>34710.26171875</v>
      </c>
      <c r="Q1101">
        <v>2563481.75</v>
      </c>
      <c r="R1101">
        <f t="shared" si="17"/>
        <v>3.1557619736629197E-2</v>
      </c>
    </row>
    <row r="1102" spans="1:18" x14ac:dyDescent="0.25">
      <c r="A1102" t="s">
        <v>1993</v>
      </c>
      <c r="B1102" t="s">
        <v>49</v>
      </c>
      <c r="C1102" t="s">
        <v>50</v>
      </c>
      <c r="D1102" t="s">
        <v>51</v>
      </c>
      <c r="E1102" t="s">
        <v>83</v>
      </c>
      <c r="F1102" t="s">
        <v>92</v>
      </c>
      <c r="G1102" s="1">
        <v>45700</v>
      </c>
      <c r="H1102" s="1">
        <v>45713</v>
      </c>
      <c r="I1102">
        <f>YEAR((vw_maritime_trade_analysis[[#This Row],[Departure_Date]]))</f>
        <v>2025</v>
      </c>
      <c r="J1102" t="str">
        <f>"Q"&amp;ROUNDUP(MONTH(vw_maritime_trade_analysis[[#This Row],[Departure_Date]])/3,0)</f>
        <v>Q1</v>
      </c>
      <c r="K1102" t="str">
        <f>TEXT(vw_maritime_trade_analysis[[#This Row],[Departure_Date]],"mmmm")</f>
        <v>February</v>
      </c>
      <c r="L1102">
        <v>21702576</v>
      </c>
      <c r="M1102">
        <v>257184.75</v>
      </c>
      <c r="N1102">
        <v>169270.546875</v>
      </c>
      <c r="O1102">
        <v>30817.66015625</v>
      </c>
      <c r="P1102">
        <v>41254.01953125</v>
      </c>
      <c r="Q1102">
        <v>3212822.75</v>
      </c>
      <c r="R1102">
        <f t="shared" si="17"/>
        <v>0.14803877429112564</v>
      </c>
    </row>
    <row r="1103" spans="1:18" x14ac:dyDescent="0.25">
      <c r="A1103" t="s">
        <v>1994</v>
      </c>
      <c r="B1103" t="s">
        <v>65</v>
      </c>
      <c r="C1103" t="s">
        <v>66</v>
      </c>
      <c r="D1103" t="s">
        <v>391</v>
      </c>
      <c r="E1103" t="s">
        <v>226</v>
      </c>
      <c r="F1103" t="s">
        <v>93</v>
      </c>
      <c r="G1103" s="1">
        <v>44375</v>
      </c>
      <c r="H1103" s="1">
        <v>44397</v>
      </c>
      <c r="I1103">
        <f>YEAR((vw_maritime_trade_analysis[[#This Row],[Departure_Date]]))</f>
        <v>2021</v>
      </c>
      <c r="J1103" t="str">
        <f>"Q"&amp;ROUNDUP(MONTH(vw_maritime_trade_analysis[[#This Row],[Departure_Date]])/3,0)</f>
        <v>Q2</v>
      </c>
      <c r="K1103" t="str">
        <f>TEXT(vw_maritime_trade_analysis[[#This Row],[Departure_Date]],"mmmm")</f>
        <v>June</v>
      </c>
      <c r="L1103">
        <v>28325900</v>
      </c>
      <c r="M1103">
        <v>351337.375</v>
      </c>
      <c r="N1103">
        <v>101554.3828125</v>
      </c>
      <c r="O1103">
        <v>35124.12109375</v>
      </c>
      <c r="P1103">
        <v>12757.0703125</v>
      </c>
      <c r="Q1103">
        <v>2649710.25</v>
      </c>
      <c r="R1103">
        <f t="shared" si="17"/>
        <v>9.35437267659633E-2</v>
      </c>
    </row>
    <row r="1104" spans="1:18" x14ac:dyDescent="0.25">
      <c r="A1104" t="s">
        <v>1996</v>
      </c>
      <c r="B1104" t="s">
        <v>49</v>
      </c>
      <c r="C1104" t="s">
        <v>112</v>
      </c>
      <c r="D1104" t="s">
        <v>199</v>
      </c>
      <c r="E1104" t="s">
        <v>83</v>
      </c>
      <c r="F1104" t="s">
        <v>100</v>
      </c>
      <c r="G1104" s="1">
        <v>44372</v>
      </c>
      <c r="H1104" s="1">
        <v>44385</v>
      </c>
      <c r="I1104">
        <f>YEAR((vw_maritime_trade_analysis[[#This Row],[Departure_Date]]))</f>
        <v>2021</v>
      </c>
      <c r="J1104" t="str">
        <f>"Q"&amp;ROUNDUP(MONTH(vw_maritime_trade_analysis[[#This Row],[Departure_Date]])/3,0)</f>
        <v>Q2</v>
      </c>
      <c r="K1104" t="str">
        <f>TEXT(vw_maritime_trade_analysis[[#This Row],[Departure_Date]],"mmmm")</f>
        <v>June</v>
      </c>
      <c r="L1104">
        <v>27282022</v>
      </c>
      <c r="M1104">
        <v>174144.015625</v>
      </c>
      <c r="N1104">
        <v>116013.75</v>
      </c>
      <c r="O1104">
        <v>79117.859375</v>
      </c>
      <c r="P1104">
        <v>0</v>
      </c>
      <c r="Q1104">
        <v>1356460</v>
      </c>
      <c r="R1104">
        <f t="shared" si="17"/>
        <v>4.9719921785855901E-2</v>
      </c>
    </row>
    <row r="1105" spans="1:18" x14ac:dyDescent="0.25">
      <c r="A1105" t="s">
        <v>1998</v>
      </c>
      <c r="B1105" t="s">
        <v>49</v>
      </c>
      <c r="C1105" t="s">
        <v>50</v>
      </c>
      <c r="D1105" t="s">
        <v>183</v>
      </c>
      <c r="E1105" t="s">
        <v>127</v>
      </c>
      <c r="F1105" t="s">
        <v>128</v>
      </c>
      <c r="G1105" s="1">
        <v>44691</v>
      </c>
      <c r="H1105" s="1">
        <v>44701</v>
      </c>
      <c r="I1105">
        <f>YEAR((vw_maritime_trade_analysis[[#This Row],[Departure_Date]]))</f>
        <v>2022</v>
      </c>
      <c r="J1105" t="str">
        <f>"Q"&amp;ROUNDUP(MONTH(vw_maritime_trade_analysis[[#This Row],[Departure_Date]])/3,0)</f>
        <v>Q2</v>
      </c>
      <c r="K1105" t="str">
        <f>TEXT(vw_maritime_trade_analysis[[#This Row],[Departure_Date]],"mmmm")</f>
        <v>May</v>
      </c>
      <c r="L1105">
        <v>52081564</v>
      </c>
      <c r="M1105">
        <v>290815.1875</v>
      </c>
      <c r="N1105">
        <v>215087.234375</v>
      </c>
      <c r="O1105">
        <v>139578.59375</v>
      </c>
      <c r="P1105">
        <v>21705.83984375</v>
      </c>
      <c r="Q1105">
        <v>2656685.25</v>
      </c>
      <c r="R1105">
        <f t="shared" si="17"/>
        <v>5.1010089673958335E-2</v>
      </c>
    </row>
    <row r="1106" spans="1:18" x14ac:dyDescent="0.25">
      <c r="A1106" t="s">
        <v>1999</v>
      </c>
      <c r="B1106" t="s">
        <v>49</v>
      </c>
      <c r="C1106" t="s">
        <v>50</v>
      </c>
      <c r="D1106" t="s">
        <v>51</v>
      </c>
      <c r="E1106" t="s">
        <v>204</v>
      </c>
      <c r="F1106" t="s">
        <v>92</v>
      </c>
      <c r="G1106" s="1">
        <v>45969</v>
      </c>
      <c r="H1106" s="1">
        <v>45986</v>
      </c>
      <c r="I1106">
        <f>YEAR((vw_maritime_trade_analysis[[#This Row],[Departure_Date]]))</f>
        <v>2025</v>
      </c>
      <c r="J1106" t="str">
        <f>"Q"&amp;ROUNDUP(MONTH(vw_maritime_trade_analysis[[#This Row],[Departure_Date]])/3,0)</f>
        <v>Q4</v>
      </c>
      <c r="K1106" t="str">
        <f>TEXT(vw_maritime_trade_analysis[[#This Row],[Departure_Date]],"mmmm")</f>
        <v>November</v>
      </c>
      <c r="L1106">
        <v>8353217</v>
      </c>
      <c r="M1106">
        <v>330156.96875</v>
      </c>
      <c r="N1106">
        <v>125898.640625</v>
      </c>
      <c r="O1106">
        <v>28985.66015625</v>
      </c>
      <c r="P1106">
        <v>23024.859375</v>
      </c>
      <c r="Q1106">
        <v>3571995.25</v>
      </c>
      <c r="R1106">
        <f t="shared" si="17"/>
        <v>0.42761911368997119</v>
      </c>
    </row>
    <row r="1107" spans="1:18" x14ac:dyDescent="0.25">
      <c r="A1107" t="s">
        <v>2000</v>
      </c>
      <c r="B1107" t="s">
        <v>49</v>
      </c>
      <c r="C1107" t="s">
        <v>239</v>
      </c>
      <c r="D1107" t="s">
        <v>265</v>
      </c>
      <c r="E1107" t="s">
        <v>201</v>
      </c>
      <c r="F1107" t="s">
        <v>184</v>
      </c>
      <c r="G1107" s="1">
        <v>44173</v>
      </c>
      <c r="H1107" s="1">
        <v>44189</v>
      </c>
      <c r="I1107">
        <f>YEAR((vw_maritime_trade_analysis[[#This Row],[Departure_Date]]))</f>
        <v>2020</v>
      </c>
      <c r="J1107" t="str">
        <f>"Q"&amp;ROUNDUP(MONTH(vw_maritime_trade_analysis[[#This Row],[Departure_Date]])/3,0)</f>
        <v>Q4</v>
      </c>
      <c r="K1107" t="str">
        <f>TEXT(vw_maritime_trade_analysis[[#This Row],[Departure_Date]],"mmmm")</f>
        <v>December</v>
      </c>
      <c r="L1107">
        <v>21145674</v>
      </c>
      <c r="M1107">
        <v>494475.84375</v>
      </c>
      <c r="N1107">
        <v>29582</v>
      </c>
      <c r="O1107">
        <v>39330.94921875</v>
      </c>
      <c r="Q1107">
        <v>1540869.5</v>
      </c>
      <c r="R1107">
        <f t="shared" si="17"/>
        <v>7.2869254486756962E-2</v>
      </c>
    </row>
    <row r="1108" spans="1:18" x14ac:dyDescent="0.25">
      <c r="A1108" t="s">
        <v>2002</v>
      </c>
      <c r="B1108" t="s">
        <v>49</v>
      </c>
      <c r="C1108" t="s">
        <v>50</v>
      </c>
      <c r="D1108" t="s">
        <v>120</v>
      </c>
      <c r="E1108" t="s">
        <v>121</v>
      </c>
      <c r="F1108" t="s">
        <v>56</v>
      </c>
      <c r="G1108" s="1">
        <v>45807</v>
      </c>
      <c r="H1108" s="1">
        <v>45820</v>
      </c>
      <c r="I1108">
        <f>YEAR((vw_maritime_trade_analysis[[#This Row],[Departure_Date]]))</f>
        <v>2025</v>
      </c>
      <c r="J1108" t="str">
        <f>"Q"&amp;ROUNDUP(MONTH(vw_maritime_trade_analysis[[#This Row],[Departure_Date]])/3,0)</f>
        <v>Q2</v>
      </c>
      <c r="K1108" t="str">
        <f>TEXT(vw_maritime_trade_analysis[[#This Row],[Departure_Date]],"mmmm")</f>
        <v>May</v>
      </c>
      <c r="L1108">
        <v>39870192</v>
      </c>
      <c r="M1108">
        <v>376231.34375</v>
      </c>
      <c r="N1108">
        <v>205251.125</v>
      </c>
      <c r="O1108">
        <v>27111.73046875</v>
      </c>
      <c r="P1108">
        <v>10771.5302734375</v>
      </c>
      <c r="Q1108">
        <v>2018417.625</v>
      </c>
      <c r="R1108">
        <f t="shared" si="17"/>
        <v>5.0624727992280551E-2</v>
      </c>
    </row>
    <row r="1109" spans="1:18" x14ac:dyDescent="0.25">
      <c r="A1109" t="s">
        <v>2004</v>
      </c>
      <c r="B1109" t="s">
        <v>65</v>
      </c>
      <c r="C1109" t="s">
        <v>50</v>
      </c>
      <c r="D1109" t="s">
        <v>183</v>
      </c>
      <c r="E1109" t="s">
        <v>70</v>
      </c>
      <c r="F1109" t="s">
        <v>257</v>
      </c>
      <c r="G1109" s="1">
        <v>43845</v>
      </c>
      <c r="H1109" s="1">
        <v>43861</v>
      </c>
      <c r="I1109">
        <f>YEAR((vw_maritime_trade_analysis[[#This Row],[Departure_Date]]))</f>
        <v>2020</v>
      </c>
      <c r="J1109" t="str">
        <f>"Q"&amp;ROUNDUP(MONTH(vw_maritime_trade_analysis[[#This Row],[Departure_Date]])/3,0)</f>
        <v>Q1</v>
      </c>
      <c r="K1109" t="str">
        <f>TEXT(vw_maritime_trade_analysis[[#This Row],[Departure_Date]],"mmmm")</f>
        <v>January</v>
      </c>
      <c r="L1109">
        <v>77940864</v>
      </c>
      <c r="M1109">
        <v>206883.296875</v>
      </c>
      <c r="N1109">
        <v>205268.296875</v>
      </c>
      <c r="O1109">
        <v>135617.09375</v>
      </c>
      <c r="P1109">
        <v>45340</v>
      </c>
      <c r="Q1109">
        <v>1196311.125</v>
      </c>
      <c r="R1109">
        <f t="shared" si="17"/>
        <v>1.534895898767558E-2</v>
      </c>
    </row>
    <row r="1110" spans="1:18" x14ac:dyDescent="0.25">
      <c r="A1110" t="s">
        <v>2006</v>
      </c>
      <c r="B1110" t="s">
        <v>65</v>
      </c>
      <c r="C1110" t="s">
        <v>78</v>
      </c>
      <c r="D1110" t="s">
        <v>158</v>
      </c>
      <c r="E1110" t="s">
        <v>92</v>
      </c>
      <c r="F1110" t="s">
        <v>196</v>
      </c>
      <c r="G1110" s="1">
        <v>44133</v>
      </c>
      <c r="H1110" s="1">
        <v>44140</v>
      </c>
      <c r="I1110">
        <f>YEAR((vw_maritime_trade_analysis[[#This Row],[Departure_Date]]))</f>
        <v>2020</v>
      </c>
      <c r="J1110" t="str">
        <f>"Q"&amp;ROUNDUP(MONTH(vw_maritime_trade_analysis[[#This Row],[Departure_Date]])/3,0)</f>
        <v>Q4</v>
      </c>
      <c r="K1110" t="str">
        <f>TEXT(vw_maritime_trade_analysis[[#This Row],[Departure_Date]],"mmmm")</f>
        <v>October</v>
      </c>
      <c r="L1110">
        <v>26770276</v>
      </c>
      <c r="M1110">
        <v>78807.0078125</v>
      </c>
      <c r="N1110">
        <v>62627.8984375</v>
      </c>
      <c r="O1110">
        <v>81381.640625</v>
      </c>
      <c r="P1110">
        <v>74365.0625</v>
      </c>
      <c r="Q1110">
        <v>1752179.5</v>
      </c>
      <c r="R1110">
        <f t="shared" si="17"/>
        <v>6.5452425667931108E-2</v>
      </c>
    </row>
    <row r="1111" spans="1:18" x14ac:dyDescent="0.25">
      <c r="A1111" t="s">
        <v>2007</v>
      </c>
      <c r="B1111" t="s">
        <v>65</v>
      </c>
      <c r="C1111" t="s">
        <v>112</v>
      </c>
      <c r="D1111" t="s">
        <v>199</v>
      </c>
      <c r="E1111" t="s">
        <v>128</v>
      </c>
      <c r="F1111" t="s">
        <v>196</v>
      </c>
      <c r="G1111" s="1">
        <v>45972</v>
      </c>
      <c r="H1111" s="1">
        <v>45998</v>
      </c>
      <c r="I1111">
        <f>YEAR((vw_maritime_trade_analysis[[#This Row],[Departure_Date]]))</f>
        <v>2025</v>
      </c>
      <c r="J1111" t="str">
        <f>"Q"&amp;ROUNDUP(MONTH(vw_maritime_trade_analysis[[#This Row],[Departure_Date]])/3,0)</f>
        <v>Q4</v>
      </c>
      <c r="K1111" t="str">
        <f>TEXT(vw_maritime_trade_analysis[[#This Row],[Departure_Date]],"mmmm")</f>
        <v>November</v>
      </c>
      <c r="L1111">
        <v>20587060</v>
      </c>
      <c r="M1111">
        <v>256806.65625</v>
      </c>
      <c r="N1111">
        <v>229267.015625</v>
      </c>
      <c r="O1111">
        <v>70201.8671875</v>
      </c>
      <c r="Q1111">
        <v>1283868.5</v>
      </c>
      <c r="R1111">
        <f t="shared" si="17"/>
        <v>6.2362887172816323E-2</v>
      </c>
    </row>
    <row r="1112" spans="1:18" x14ac:dyDescent="0.25">
      <c r="A1112" t="s">
        <v>2008</v>
      </c>
      <c r="B1112" t="s">
        <v>49</v>
      </c>
      <c r="C1112" t="s">
        <v>66</v>
      </c>
      <c r="D1112" t="s">
        <v>245</v>
      </c>
      <c r="E1112" t="s">
        <v>127</v>
      </c>
      <c r="F1112" t="s">
        <v>100</v>
      </c>
      <c r="G1112" s="1">
        <v>45711</v>
      </c>
      <c r="H1112" s="1">
        <v>45723</v>
      </c>
      <c r="I1112">
        <f>YEAR((vw_maritime_trade_analysis[[#This Row],[Departure_Date]]))</f>
        <v>2025</v>
      </c>
      <c r="J1112" t="str">
        <f>"Q"&amp;ROUNDUP(MONTH(vw_maritime_trade_analysis[[#This Row],[Departure_Date]])/3,0)</f>
        <v>Q1</v>
      </c>
      <c r="K1112" t="str">
        <f>TEXT(vw_maritime_trade_analysis[[#This Row],[Departure_Date]],"mmmm")</f>
        <v>February</v>
      </c>
      <c r="L1112">
        <v>3024565.75</v>
      </c>
      <c r="M1112">
        <v>81425.953125</v>
      </c>
      <c r="N1112">
        <v>79713.2890625</v>
      </c>
      <c r="O1112">
        <v>2964.070068359375</v>
      </c>
      <c r="P1112">
        <v>0</v>
      </c>
      <c r="Q1112">
        <v>433712.875</v>
      </c>
      <c r="R1112">
        <f t="shared" si="17"/>
        <v>0.1433967421604242</v>
      </c>
    </row>
    <row r="1113" spans="1:18" x14ac:dyDescent="0.25">
      <c r="A1113" t="s">
        <v>2009</v>
      </c>
      <c r="B1113" t="s">
        <v>49</v>
      </c>
      <c r="C1113" t="s">
        <v>50</v>
      </c>
      <c r="D1113" t="s">
        <v>223</v>
      </c>
      <c r="E1113" t="s">
        <v>196</v>
      </c>
      <c r="F1113" t="s">
        <v>82</v>
      </c>
      <c r="G1113" s="1">
        <v>45587</v>
      </c>
      <c r="H1113" s="1">
        <v>45597</v>
      </c>
      <c r="I1113">
        <f>YEAR((vw_maritime_trade_analysis[[#This Row],[Departure_Date]]))</f>
        <v>2024</v>
      </c>
      <c r="J1113" t="str">
        <f>"Q"&amp;ROUNDUP(MONTH(vw_maritime_trade_analysis[[#This Row],[Departure_Date]])/3,0)</f>
        <v>Q4</v>
      </c>
      <c r="K1113" t="str">
        <f>TEXT(vw_maritime_trade_analysis[[#This Row],[Departure_Date]],"mmmm")</f>
        <v>October</v>
      </c>
      <c r="L1113">
        <v>16742597</v>
      </c>
      <c r="M1113">
        <v>317667.125</v>
      </c>
      <c r="N1113">
        <v>230058.0625</v>
      </c>
      <c r="O1113">
        <v>26788.16015625</v>
      </c>
      <c r="P1113">
        <v>24797.880859375</v>
      </c>
      <c r="Q1113">
        <v>1474973.75</v>
      </c>
      <c r="R1113">
        <f t="shared" si="17"/>
        <v>8.8097070603801786E-2</v>
      </c>
    </row>
    <row r="1114" spans="1:18" x14ac:dyDescent="0.25">
      <c r="A1114" t="s">
        <v>2010</v>
      </c>
      <c r="B1114" t="s">
        <v>65</v>
      </c>
      <c r="C1114" t="s">
        <v>112</v>
      </c>
      <c r="D1114" t="s">
        <v>199</v>
      </c>
      <c r="E1114" t="s">
        <v>56</v>
      </c>
      <c r="F1114" t="s">
        <v>159</v>
      </c>
      <c r="G1114" s="1">
        <v>45969</v>
      </c>
      <c r="H1114" s="1">
        <v>45994</v>
      </c>
      <c r="I1114">
        <f>YEAR((vw_maritime_trade_analysis[[#This Row],[Departure_Date]]))</f>
        <v>2025</v>
      </c>
      <c r="J1114" t="str">
        <f>"Q"&amp;ROUNDUP(MONTH(vw_maritime_trade_analysis[[#This Row],[Departure_Date]])/3,0)</f>
        <v>Q4</v>
      </c>
      <c r="K1114" t="str">
        <f>TEXT(vw_maritime_trade_analysis[[#This Row],[Departure_Date]],"mmmm")</f>
        <v>November</v>
      </c>
      <c r="L1114">
        <v>18152764</v>
      </c>
      <c r="M1114">
        <v>252297.84375</v>
      </c>
      <c r="N1114">
        <v>111421.8203125</v>
      </c>
      <c r="O1114">
        <v>25958.44921875</v>
      </c>
      <c r="P1114">
        <v>0</v>
      </c>
      <c r="Q1114">
        <v>1263254.625</v>
      </c>
      <c r="R1114">
        <f t="shared" si="17"/>
        <v>6.9590208135796847E-2</v>
      </c>
    </row>
    <row r="1115" spans="1:18" x14ac:dyDescent="0.25">
      <c r="A1115" t="s">
        <v>2011</v>
      </c>
      <c r="B1115" t="s">
        <v>65</v>
      </c>
      <c r="C1115" t="s">
        <v>66</v>
      </c>
      <c r="D1115" t="s">
        <v>251</v>
      </c>
      <c r="E1115" t="s">
        <v>82</v>
      </c>
      <c r="F1115" t="s">
        <v>146</v>
      </c>
      <c r="G1115" s="1">
        <v>45118</v>
      </c>
      <c r="H1115" s="1">
        <v>45133</v>
      </c>
      <c r="I1115">
        <f>YEAR((vw_maritime_trade_analysis[[#This Row],[Departure_Date]]))</f>
        <v>2023</v>
      </c>
      <c r="J1115" t="str">
        <f>"Q"&amp;ROUNDUP(MONTH(vw_maritime_trade_analysis[[#This Row],[Departure_Date]])/3,0)</f>
        <v>Q3</v>
      </c>
      <c r="K1115" t="str">
        <f>TEXT(vw_maritime_trade_analysis[[#This Row],[Departure_Date]],"mmmm")</f>
        <v>July</v>
      </c>
      <c r="L1115">
        <v>27105306</v>
      </c>
      <c r="M1115">
        <v>274374.125</v>
      </c>
      <c r="N1115">
        <v>170128.0625</v>
      </c>
      <c r="O1115">
        <v>71558.0078125</v>
      </c>
      <c r="P1115">
        <v>16686.51953125</v>
      </c>
      <c r="Q1115">
        <v>3496589.25</v>
      </c>
      <c r="R1115">
        <f t="shared" si="17"/>
        <v>0.12900017620166324</v>
      </c>
    </row>
    <row r="1116" spans="1:18" x14ac:dyDescent="0.25">
      <c r="A1116" t="s">
        <v>2012</v>
      </c>
      <c r="B1116" t="s">
        <v>65</v>
      </c>
      <c r="C1116" t="s">
        <v>66</v>
      </c>
      <c r="D1116" t="s">
        <v>67</v>
      </c>
      <c r="E1116" t="s">
        <v>92</v>
      </c>
      <c r="F1116" t="s">
        <v>93</v>
      </c>
      <c r="G1116" s="1">
        <v>45480</v>
      </c>
      <c r="H1116" s="1">
        <v>45491</v>
      </c>
      <c r="I1116">
        <f>YEAR((vw_maritime_trade_analysis[[#This Row],[Departure_Date]]))</f>
        <v>2024</v>
      </c>
      <c r="J1116" t="str">
        <f>"Q"&amp;ROUNDUP(MONTH(vw_maritime_trade_analysis[[#This Row],[Departure_Date]])/3,0)</f>
        <v>Q3</v>
      </c>
      <c r="K1116" t="str">
        <f>TEXT(vw_maritime_trade_analysis[[#This Row],[Departure_Date]],"mmmm")</f>
        <v>July</v>
      </c>
      <c r="L1116">
        <v>11049539</v>
      </c>
      <c r="M1116">
        <v>261454.234375</v>
      </c>
      <c r="N1116">
        <v>175313.046875</v>
      </c>
      <c r="O1116">
        <v>8287.150390625</v>
      </c>
      <c r="P1116">
        <v>23364.98046875</v>
      </c>
      <c r="Q1116">
        <v>855989</v>
      </c>
      <c r="R1116">
        <f t="shared" si="17"/>
        <v>7.7468299808706953E-2</v>
      </c>
    </row>
    <row r="1117" spans="1:18" x14ac:dyDescent="0.25">
      <c r="A1117" t="s">
        <v>2013</v>
      </c>
      <c r="B1117" t="s">
        <v>49</v>
      </c>
      <c r="C1117" t="s">
        <v>78</v>
      </c>
      <c r="D1117" t="s">
        <v>79</v>
      </c>
      <c r="E1117" t="s">
        <v>131</v>
      </c>
      <c r="F1117" t="s">
        <v>184</v>
      </c>
      <c r="G1117" s="1">
        <v>46098</v>
      </c>
      <c r="H1117" s="1">
        <v>46116</v>
      </c>
      <c r="I1117">
        <f>YEAR((vw_maritime_trade_analysis[[#This Row],[Departure_Date]]))</f>
        <v>2026</v>
      </c>
      <c r="J1117" t="str">
        <f>"Q"&amp;ROUNDUP(MONTH(vw_maritime_trade_analysis[[#This Row],[Departure_Date]])/3,0)</f>
        <v>Q1</v>
      </c>
      <c r="K1117" t="str">
        <f>TEXT(vw_maritime_trade_analysis[[#This Row],[Departure_Date]],"mmmm")</f>
        <v>March</v>
      </c>
      <c r="L1117">
        <v>24214274</v>
      </c>
      <c r="M1117">
        <v>330758.40625</v>
      </c>
      <c r="N1117">
        <v>40281</v>
      </c>
      <c r="O1117">
        <v>23972.130859375</v>
      </c>
      <c r="P1117">
        <v>3610.2099609375</v>
      </c>
      <c r="Q1117">
        <v>1769279.25</v>
      </c>
      <c r="R1117">
        <f t="shared" si="17"/>
        <v>7.3067614994362415E-2</v>
      </c>
    </row>
    <row r="1118" spans="1:18" x14ac:dyDescent="0.25">
      <c r="A1118" t="s">
        <v>2014</v>
      </c>
      <c r="B1118" t="s">
        <v>49</v>
      </c>
      <c r="C1118" t="s">
        <v>50</v>
      </c>
      <c r="D1118" t="s">
        <v>223</v>
      </c>
      <c r="E1118" t="s">
        <v>159</v>
      </c>
      <c r="F1118" t="s">
        <v>100</v>
      </c>
      <c r="G1118" s="1">
        <v>44034</v>
      </c>
      <c r="H1118" s="1">
        <v>44041</v>
      </c>
      <c r="I1118">
        <f>YEAR((vw_maritime_trade_analysis[[#This Row],[Departure_Date]]))</f>
        <v>2020</v>
      </c>
      <c r="J1118" t="str">
        <f>"Q"&amp;ROUNDUP(MONTH(vw_maritime_trade_analysis[[#This Row],[Departure_Date]])/3,0)</f>
        <v>Q3</v>
      </c>
      <c r="K1118" t="str">
        <f>TEXT(vw_maritime_trade_analysis[[#This Row],[Departure_Date]],"mmmm")</f>
        <v>July</v>
      </c>
      <c r="L1118">
        <v>60086860</v>
      </c>
      <c r="M1118">
        <v>175029.90625</v>
      </c>
      <c r="N1118">
        <v>195651.375</v>
      </c>
      <c r="O1118">
        <v>87726.8203125</v>
      </c>
      <c r="P1118">
        <v>32202.439453125</v>
      </c>
      <c r="Q1118">
        <v>1955946.5</v>
      </c>
      <c r="R1118">
        <f t="shared" si="17"/>
        <v>3.2551983911291091E-2</v>
      </c>
    </row>
    <row r="1119" spans="1:18" x14ac:dyDescent="0.25">
      <c r="A1119" t="s">
        <v>2015</v>
      </c>
      <c r="B1119" t="s">
        <v>65</v>
      </c>
      <c r="C1119" t="s">
        <v>66</v>
      </c>
      <c r="D1119" t="s">
        <v>67</v>
      </c>
      <c r="E1119" t="s">
        <v>128</v>
      </c>
      <c r="F1119" t="s">
        <v>154</v>
      </c>
      <c r="G1119" s="1">
        <v>44977</v>
      </c>
      <c r="H1119" s="1">
        <v>44984</v>
      </c>
      <c r="I1119">
        <f>YEAR((vw_maritime_trade_analysis[[#This Row],[Departure_Date]]))</f>
        <v>2023</v>
      </c>
      <c r="J1119" t="str">
        <f>"Q"&amp;ROUNDUP(MONTH(vw_maritime_trade_analysis[[#This Row],[Departure_Date]])/3,0)</f>
        <v>Q1</v>
      </c>
      <c r="K1119" t="str">
        <f>TEXT(vw_maritime_trade_analysis[[#This Row],[Departure_Date]],"mmmm")</f>
        <v>February</v>
      </c>
      <c r="L1119">
        <v>5688514.5</v>
      </c>
      <c r="M1119">
        <v>233505.796875</v>
      </c>
      <c r="N1119">
        <v>149728.734375</v>
      </c>
      <c r="O1119">
        <v>9101.6201171875</v>
      </c>
      <c r="P1119">
        <v>58502.80859375</v>
      </c>
      <c r="Q1119">
        <v>711485.125</v>
      </c>
      <c r="R1119">
        <f t="shared" si="17"/>
        <v>0.12507397581565452</v>
      </c>
    </row>
    <row r="1120" spans="1:18" x14ac:dyDescent="0.25">
      <c r="A1120" t="s">
        <v>2016</v>
      </c>
      <c r="B1120" t="s">
        <v>49</v>
      </c>
      <c r="C1120" t="s">
        <v>112</v>
      </c>
      <c r="D1120" t="s">
        <v>199</v>
      </c>
      <c r="E1120" t="s">
        <v>196</v>
      </c>
      <c r="F1120" t="s">
        <v>128</v>
      </c>
      <c r="G1120" s="1">
        <v>44100</v>
      </c>
      <c r="H1120" s="1">
        <v>44108</v>
      </c>
      <c r="I1120">
        <f>YEAR((vw_maritime_trade_analysis[[#This Row],[Departure_Date]]))</f>
        <v>2020</v>
      </c>
      <c r="J1120" t="str">
        <f>"Q"&amp;ROUNDUP(MONTH(vw_maritime_trade_analysis[[#This Row],[Departure_Date]])/3,0)</f>
        <v>Q3</v>
      </c>
      <c r="K1120" t="str">
        <f>TEXT(vw_maritime_trade_analysis[[#This Row],[Departure_Date]],"mmmm")</f>
        <v>September</v>
      </c>
      <c r="L1120">
        <v>17715390</v>
      </c>
      <c r="M1120">
        <v>129625.0625</v>
      </c>
      <c r="N1120">
        <v>199398.859375</v>
      </c>
      <c r="O1120">
        <v>17715.390625</v>
      </c>
      <c r="P1120">
        <v>0</v>
      </c>
      <c r="Q1120">
        <v>864075.25</v>
      </c>
      <c r="R1120">
        <f t="shared" si="17"/>
        <v>4.8775400936699673E-2</v>
      </c>
    </row>
    <row r="1121" spans="1:18" x14ac:dyDescent="0.25">
      <c r="A1121" t="s">
        <v>2017</v>
      </c>
      <c r="B1121" t="s">
        <v>49</v>
      </c>
      <c r="C1121" t="s">
        <v>50</v>
      </c>
      <c r="D1121" t="s">
        <v>145</v>
      </c>
      <c r="E1121" t="s">
        <v>55</v>
      </c>
      <c r="F1121" t="s">
        <v>82</v>
      </c>
      <c r="G1121" s="1">
        <v>44009</v>
      </c>
      <c r="H1121" s="1">
        <v>44025</v>
      </c>
      <c r="I1121">
        <f>YEAR((vw_maritime_trade_analysis[[#This Row],[Departure_Date]]))</f>
        <v>2020</v>
      </c>
      <c r="J1121" t="str">
        <f>"Q"&amp;ROUNDUP(MONTH(vw_maritime_trade_analysis[[#This Row],[Departure_Date]])/3,0)</f>
        <v>Q2</v>
      </c>
      <c r="K1121" t="str">
        <f>TEXT(vw_maritime_trade_analysis[[#This Row],[Departure_Date]],"mmmm")</f>
        <v>June</v>
      </c>
      <c r="L1121">
        <v>31560030</v>
      </c>
      <c r="M1121">
        <v>300701.375</v>
      </c>
      <c r="N1121">
        <v>170030.546875</v>
      </c>
      <c r="O1121">
        <v>79215.671875</v>
      </c>
      <c r="P1121">
        <v>0</v>
      </c>
      <c r="Q1121">
        <v>1840158</v>
      </c>
      <c r="R1121">
        <f t="shared" si="17"/>
        <v>5.8306598567872084E-2</v>
      </c>
    </row>
    <row r="1122" spans="1:18" x14ac:dyDescent="0.25">
      <c r="A1122" t="s">
        <v>2019</v>
      </c>
      <c r="B1122" t="s">
        <v>49</v>
      </c>
      <c r="C1122" t="s">
        <v>66</v>
      </c>
      <c r="D1122" t="s">
        <v>251</v>
      </c>
      <c r="E1122" t="s">
        <v>257</v>
      </c>
      <c r="F1122" t="s">
        <v>70</v>
      </c>
      <c r="G1122" s="1">
        <v>45110</v>
      </c>
      <c r="H1122" s="1">
        <v>45139</v>
      </c>
      <c r="I1122">
        <f>YEAR((vw_maritime_trade_analysis[[#This Row],[Departure_Date]]))</f>
        <v>2023</v>
      </c>
      <c r="J1122" t="str">
        <f>"Q"&amp;ROUNDUP(MONTH(vw_maritime_trade_analysis[[#This Row],[Departure_Date]])/3,0)</f>
        <v>Q3</v>
      </c>
      <c r="K1122" t="str">
        <f>TEXT(vw_maritime_trade_analysis[[#This Row],[Departure_Date]],"mmmm")</f>
        <v>July</v>
      </c>
      <c r="L1122">
        <v>31710008</v>
      </c>
      <c r="M1122">
        <v>550930.9375</v>
      </c>
      <c r="N1122">
        <v>110978.3984375</v>
      </c>
      <c r="O1122">
        <v>77055.3203125</v>
      </c>
      <c r="P1122">
        <v>0</v>
      </c>
      <c r="Q1122">
        <v>1632513.25</v>
      </c>
      <c r="R1122">
        <f t="shared" si="17"/>
        <v>5.1482587137789429E-2</v>
      </c>
    </row>
    <row r="1123" spans="1:18" x14ac:dyDescent="0.25">
      <c r="A1123" t="s">
        <v>2021</v>
      </c>
      <c r="B1123" t="s">
        <v>65</v>
      </c>
      <c r="C1123" t="s">
        <v>50</v>
      </c>
      <c r="D1123" t="s">
        <v>145</v>
      </c>
      <c r="E1123" t="s">
        <v>226</v>
      </c>
      <c r="F1123" t="s">
        <v>230</v>
      </c>
      <c r="G1123" s="1">
        <v>44304</v>
      </c>
      <c r="H1123" s="1">
        <v>44322</v>
      </c>
      <c r="I1123">
        <f>YEAR((vw_maritime_trade_analysis[[#This Row],[Departure_Date]]))</f>
        <v>2021</v>
      </c>
      <c r="J1123" t="str">
        <f>"Q"&amp;ROUNDUP(MONTH(vw_maritime_trade_analysis[[#This Row],[Departure_Date]])/3,0)</f>
        <v>Q2</v>
      </c>
      <c r="K1123" t="str">
        <f>TEXT(vw_maritime_trade_analysis[[#This Row],[Departure_Date]],"mmmm")</f>
        <v>April</v>
      </c>
      <c r="L1123">
        <v>96708736</v>
      </c>
      <c r="M1123">
        <v>224649.9375</v>
      </c>
      <c r="N1123">
        <v>96340.2109375</v>
      </c>
      <c r="O1123">
        <v>296895.8125</v>
      </c>
      <c r="P1123">
        <v>1831.72998046875</v>
      </c>
      <c r="Q1123">
        <v>5153708.5</v>
      </c>
      <c r="R1123">
        <f t="shared" si="17"/>
        <v>5.3291033604244399E-2</v>
      </c>
    </row>
    <row r="1124" spans="1:18" x14ac:dyDescent="0.25">
      <c r="A1124" t="s">
        <v>2022</v>
      </c>
      <c r="B1124" t="s">
        <v>49</v>
      </c>
      <c r="C1124" t="s">
        <v>66</v>
      </c>
      <c r="D1124" t="s">
        <v>391</v>
      </c>
      <c r="E1124" t="s">
        <v>230</v>
      </c>
      <c r="F1124" t="s">
        <v>92</v>
      </c>
      <c r="G1124" s="1">
        <v>45271</v>
      </c>
      <c r="H1124" s="1">
        <v>45295</v>
      </c>
      <c r="I1124">
        <f>YEAR((vw_maritime_trade_analysis[[#This Row],[Departure_Date]]))</f>
        <v>2023</v>
      </c>
      <c r="J1124" t="str">
        <f>"Q"&amp;ROUNDUP(MONTH(vw_maritime_trade_analysis[[#This Row],[Departure_Date]])/3,0)</f>
        <v>Q4</v>
      </c>
      <c r="K1124" t="str">
        <f>TEXT(vw_maritime_trade_analysis[[#This Row],[Departure_Date]],"mmmm")</f>
        <v>December</v>
      </c>
      <c r="L1124">
        <v>49767344</v>
      </c>
      <c r="M1124">
        <v>619125.5625</v>
      </c>
      <c r="N1124">
        <v>102396.03125</v>
      </c>
      <c r="O1124">
        <v>52753.37890625</v>
      </c>
      <c r="P1124">
        <v>61934.28125</v>
      </c>
      <c r="Q1124">
        <v>2059413.5</v>
      </c>
      <c r="R1124">
        <f t="shared" si="17"/>
        <v>4.1380819920789826E-2</v>
      </c>
    </row>
    <row r="1125" spans="1:18" x14ac:dyDescent="0.25">
      <c r="A1125" t="s">
        <v>2024</v>
      </c>
      <c r="B1125" t="s">
        <v>65</v>
      </c>
      <c r="C1125" t="s">
        <v>112</v>
      </c>
      <c r="D1125" t="s">
        <v>126</v>
      </c>
      <c r="E1125" t="s">
        <v>128</v>
      </c>
      <c r="F1125" t="s">
        <v>159</v>
      </c>
      <c r="G1125" s="1">
        <v>45554</v>
      </c>
      <c r="H1125" s="1">
        <v>45577</v>
      </c>
      <c r="I1125">
        <f>YEAR((vw_maritime_trade_analysis[[#This Row],[Departure_Date]]))</f>
        <v>2024</v>
      </c>
      <c r="J1125" t="str">
        <f>"Q"&amp;ROUNDUP(MONTH(vw_maritime_trade_analysis[[#This Row],[Departure_Date]])/3,0)</f>
        <v>Q3</v>
      </c>
      <c r="K1125" t="str">
        <f>TEXT(vw_maritime_trade_analysis[[#This Row],[Departure_Date]],"mmmm")</f>
        <v>September</v>
      </c>
      <c r="L1125">
        <v>14181636</v>
      </c>
      <c r="M1125">
        <v>407608.46875</v>
      </c>
      <c r="N1125">
        <v>82534.28125</v>
      </c>
      <c r="O1125">
        <v>9501.7001953125</v>
      </c>
      <c r="P1125">
        <v>5343.41015625</v>
      </c>
      <c r="Q1125">
        <v>1903304.875</v>
      </c>
      <c r="R1125">
        <f t="shared" si="17"/>
        <v>0.13420911910304284</v>
      </c>
    </row>
    <row r="1126" spans="1:18" x14ac:dyDescent="0.25">
      <c r="A1126" t="s">
        <v>2025</v>
      </c>
      <c r="B1126" t="s">
        <v>65</v>
      </c>
      <c r="C1126" t="s">
        <v>66</v>
      </c>
      <c r="D1126" t="s">
        <v>67</v>
      </c>
      <c r="E1126" t="s">
        <v>92</v>
      </c>
      <c r="F1126" t="s">
        <v>131</v>
      </c>
      <c r="G1126" s="1">
        <v>45133</v>
      </c>
      <c r="H1126" s="1">
        <v>45147</v>
      </c>
      <c r="I1126">
        <f>YEAR((vw_maritime_trade_analysis[[#This Row],[Departure_Date]]))</f>
        <v>2023</v>
      </c>
      <c r="J1126" t="str">
        <f>"Q"&amp;ROUNDUP(MONTH(vw_maritime_trade_analysis[[#This Row],[Departure_Date]])/3,0)</f>
        <v>Q3</v>
      </c>
      <c r="K1126" t="str">
        <f>TEXT(vw_maritime_trade_analysis[[#This Row],[Departure_Date]],"mmmm")</f>
        <v>July</v>
      </c>
      <c r="L1126">
        <v>5092228</v>
      </c>
      <c r="M1126">
        <v>491352.625</v>
      </c>
      <c r="N1126">
        <v>75387.6796875</v>
      </c>
      <c r="O1126">
        <v>9166.009765625</v>
      </c>
      <c r="P1126">
        <v>21486.359375</v>
      </c>
      <c r="Q1126">
        <v>774541.5</v>
      </c>
      <c r="R1126">
        <f t="shared" si="17"/>
        <v>0.15210267489986701</v>
      </c>
    </row>
    <row r="1127" spans="1:18" x14ac:dyDescent="0.25">
      <c r="A1127" t="s">
        <v>2026</v>
      </c>
      <c r="B1127" t="s">
        <v>65</v>
      </c>
      <c r="C1127" t="s">
        <v>78</v>
      </c>
      <c r="D1127" t="s">
        <v>211</v>
      </c>
      <c r="E1127" t="s">
        <v>92</v>
      </c>
      <c r="F1127" t="s">
        <v>174</v>
      </c>
      <c r="G1127" s="1">
        <v>44158</v>
      </c>
      <c r="H1127" s="1">
        <v>44176</v>
      </c>
      <c r="I1127">
        <f>YEAR((vw_maritime_trade_analysis[[#This Row],[Departure_Date]]))</f>
        <v>2020</v>
      </c>
      <c r="J1127" t="str">
        <f>"Q"&amp;ROUNDUP(MONTH(vw_maritime_trade_analysis[[#This Row],[Departure_Date]])/3,0)</f>
        <v>Q4</v>
      </c>
      <c r="K1127" t="str">
        <f>TEXT(vw_maritime_trade_analysis[[#This Row],[Departure_Date]],"mmmm")</f>
        <v>November</v>
      </c>
      <c r="L1127">
        <v>28288916</v>
      </c>
      <c r="M1127">
        <v>326471.875</v>
      </c>
      <c r="N1127">
        <v>125023.21875</v>
      </c>
      <c r="O1127">
        <v>95333.640625</v>
      </c>
      <c r="P1127">
        <v>0</v>
      </c>
      <c r="Q1127">
        <v>1431025.25</v>
      </c>
      <c r="R1127">
        <f t="shared" si="17"/>
        <v>5.0586075832668879E-2</v>
      </c>
    </row>
    <row r="1128" spans="1:18" x14ac:dyDescent="0.25">
      <c r="A1128" t="s">
        <v>2028</v>
      </c>
      <c r="B1128" t="s">
        <v>65</v>
      </c>
      <c r="C1128" t="s">
        <v>50</v>
      </c>
      <c r="D1128" t="s">
        <v>183</v>
      </c>
      <c r="E1128" t="s">
        <v>100</v>
      </c>
      <c r="F1128" t="s">
        <v>140</v>
      </c>
      <c r="G1128" s="1">
        <v>43943</v>
      </c>
      <c r="H1128" s="1">
        <v>43951</v>
      </c>
      <c r="I1128">
        <f>YEAR((vw_maritime_trade_analysis[[#This Row],[Departure_Date]]))</f>
        <v>2020</v>
      </c>
      <c r="J1128" t="str">
        <f>"Q"&amp;ROUNDUP(MONTH(vw_maritime_trade_analysis[[#This Row],[Departure_Date]])/3,0)</f>
        <v>Q2</v>
      </c>
      <c r="K1128" t="str">
        <f>TEXT(vw_maritime_trade_analysis[[#This Row],[Departure_Date]],"mmmm")</f>
        <v>April</v>
      </c>
      <c r="L1128">
        <v>37941948</v>
      </c>
      <c r="M1128">
        <v>107548.1875</v>
      </c>
      <c r="N1128">
        <v>48987.66015625</v>
      </c>
      <c r="O1128">
        <v>38321.37109375</v>
      </c>
      <c r="P1128">
        <v>0</v>
      </c>
      <c r="Q1128">
        <v>3705992</v>
      </c>
      <c r="R1128">
        <f t="shared" si="17"/>
        <v>9.7675322310810192E-2</v>
      </c>
    </row>
    <row r="1129" spans="1:18" x14ac:dyDescent="0.25">
      <c r="A1129" t="s">
        <v>2029</v>
      </c>
      <c r="B1129" t="s">
        <v>49</v>
      </c>
      <c r="C1129" t="s">
        <v>66</v>
      </c>
      <c r="D1129" t="s">
        <v>67</v>
      </c>
      <c r="E1129" t="s">
        <v>71</v>
      </c>
      <c r="F1129" t="s">
        <v>92</v>
      </c>
      <c r="G1129" s="1">
        <v>44556</v>
      </c>
      <c r="H1129" s="1">
        <v>44573</v>
      </c>
      <c r="I1129">
        <f>YEAR((vw_maritime_trade_analysis[[#This Row],[Departure_Date]]))</f>
        <v>2021</v>
      </c>
      <c r="J1129" t="str">
        <f>"Q"&amp;ROUNDUP(MONTH(vw_maritime_trade_analysis[[#This Row],[Departure_Date]])/3,0)</f>
        <v>Q4</v>
      </c>
      <c r="K1129" t="str">
        <f>TEXT(vw_maritime_trade_analysis[[#This Row],[Departure_Date]],"mmmm")</f>
        <v>December</v>
      </c>
      <c r="L1129">
        <v>82452552</v>
      </c>
      <c r="M1129">
        <v>512336</v>
      </c>
      <c r="N1129">
        <v>237356.125</v>
      </c>
      <c r="O1129">
        <v>56067.73828125</v>
      </c>
      <c r="P1129">
        <v>6794.509765625</v>
      </c>
      <c r="Q1129">
        <v>5512561.5</v>
      </c>
      <c r="R1129">
        <f t="shared" si="17"/>
        <v>6.6857378774643622E-2</v>
      </c>
    </row>
    <row r="1130" spans="1:18" x14ac:dyDescent="0.25">
      <c r="A1130" t="s">
        <v>2031</v>
      </c>
      <c r="B1130" t="s">
        <v>49</v>
      </c>
      <c r="C1130" t="s">
        <v>50</v>
      </c>
      <c r="D1130" t="s">
        <v>51</v>
      </c>
      <c r="E1130" t="s">
        <v>204</v>
      </c>
      <c r="F1130" t="s">
        <v>184</v>
      </c>
      <c r="G1130" s="1">
        <v>44384</v>
      </c>
      <c r="H1130" s="1">
        <v>44394</v>
      </c>
      <c r="I1130">
        <f>YEAR((vw_maritime_trade_analysis[[#This Row],[Departure_Date]]))</f>
        <v>2021</v>
      </c>
      <c r="J1130" t="str">
        <f>"Q"&amp;ROUNDUP(MONTH(vw_maritime_trade_analysis[[#This Row],[Departure_Date]])/3,0)</f>
        <v>Q3</v>
      </c>
      <c r="K1130" t="str">
        <f>TEXT(vw_maritime_trade_analysis[[#This Row],[Departure_Date]],"mmmm")</f>
        <v>July</v>
      </c>
      <c r="L1130">
        <v>6304314</v>
      </c>
      <c r="M1130">
        <v>102919.8828125</v>
      </c>
      <c r="N1130">
        <v>188015.84375</v>
      </c>
      <c r="O1130">
        <v>9834.73046875</v>
      </c>
      <c r="P1130">
        <v>0</v>
      </c>
      <c r="Q1130">
        <v>2664371.25</v>
      </c>
      <c r="R1130">
        <f t="shared" si="17"/>
        <v>0.42262667278311328</v>
      </c>
    </row>
    <row r="1131" spans="1:18" x14ac:dyDescent="0.25">
      <c r="A1131" t="s">
        <v>2033</v>
      </c>
      <c r="B1131" t="s">
        <v>49</v>
      </c>
      <c r="C1131" t="s">
        <v>78</v>
      </c>
      <c r="D1131" t="s">
        <v>105</v>
      </c>
      <c r="E1131" t="s">
        <v>230</v>
      </c>
      <c r="F1131" t="s">
        <v>184</v>
      </c>
      <c r="G1131" s="1">
        <v>44894</v>
      </c>
      <c r="H1131" s="1">
        <v>44915</v>
      </c>
      <c r="I1131">
        <f>YEAR((vw_maritime_trade_analysis[[#This Row],[Departure_Date]]))</f>
        <v>2022</v>
      </c>
      <c r="J1131" t="str">
        <f>"Q"&amp;ROUNDUP(MONTH(vw_maritime_trade_analysis[[#This Row],[Departure_Date]])/3,0)</f>
        <v>Q4</v>
      </c>
      <c r="K1131" t="str">
        <f>TEXT(vw_maritime_trade_analysis[[#This Row],[Departure_Date]],"mmmm")</f>
        <v>November</v>
      </c>
      <c r="L1131">
        <v>38203464</v>
      </c>
      <c r="M1131">
        <v>744371.5</v>
      </c>
      <c r="N1131">
        <v>26901.650390625</v>
      </c>
      <c r="O1131">
        <v>127981.609375</v>
      </c>
      <c r="P1131">
        <v>41398.671875</v>
      </c>
      <c r="Q1131">
        <v>2989518.25</v>
      </c>
      <c r="R1131">
        <f t="shared" si="17"/>
        <v>7.8252544062496529E-2</v>
      </c>
    </row>
    <row r="1132" spans="1:18" x14ac:dyDescent="0.25">
      <c r="A1132" t="s">
        <v>2035</v>
      </c>
      <c r="B1132" t="s">
        <v>65</v>
      </c>
      <c r="C1132" t="s">
        <v>134</v>
      </c>
      <c r="D1132" t="s">
        <v>135</v>
      </c>
      <c r="E1132" t="s">
        <v>128</v>
      </c>
      <c r="F1132" t="s">
        <v>55</v>
      </c>
      <c r="G1132" s="1">
        <v>45330</v>
      </c>
      <c r="H1132" s="1">
        <v>45362</v>
      </c>
      <c r="I1132">
        <f>YEAR((vw_maritime_trade_analysis[[#This Row],[Departure_Date]]))</f>
        <v>2024</v>
      </c>
      <c r="J1132" t="str">
        <f>"Q"&amp;ROUNDUP(MONTH(vw_maritime_trade_analysis[[#This Row],[Departure_Date]])/3,0)</f>
        <v>Q1</v>
      </c>
      <c r="K1132" t="str">
        <f>TEXT(vw_maritime_trade_analysis[[#This Row],[Departure_Date]],"mmmm")</f>
        <v>February</v>
      </c>
      <c r="L1132">
        <v>4525349</v>
      </c>
      <c r="M1132">
        <v>504930.3125</v>
      </c>
      <c r="N1132">
        <v>149246.53125</v>
      </c>
      <c r="O1132">
        <v>4072.81005859375</v>
      </c>
      <c r="P1132">
        <v>21230.150390625</v>
      </c>
      <c r="Q1132">
        <v>869666.3125</v>
      </c>
      <c r="R1132">
        <f t="shared" si="17"/>
        <v>0.19217662825563289</v>
      </c>
    </row>
    <row r="1133" spans="1:18" x14ac:dyDescent="0.25">
      <c r="A1133" t="s">
        <v>2037</v>
      </c>
      <c r="B1133" t="s">
        <v>49</v>
      </c>
      <c r="C1133" t="s">
        <v>50</v>
      </c>
      <c r="D1133" t="s">
        <v>51</v>
      </c>
      <c r="E1133" t="s">
        <v>108</v>
      </c>
      <c r="F1133" t="s">
        <v>128</v>
      </c>
      <c r="G1133" s="1">
        <v>44967</v>
      </c>
      <c r="H1133" s="1">
        <v>44983</v>
      </c>
      <c r="I1133">
        <f>YEAR((vw_maritime_trade_analysis[[#This Row],[Departure_Date]]))</f>
        <v>2023</v>
      </c>
      <c r="J1133" t="str">
        <f>"Q"&amp;ROUNDUP(MONTH(vw_maritime_trade_analysis[[#This Row],[Departure_Date]])/3,0)</f>
        <v>Q1</v>
      </c>
      <c r="K1133" t="str">
        <f>TEXT(vw_maritime_trade_analysis[[#This Row],[Departure_Date]],"mmmm")</f>
        <v>February</v>
      </c>
      <c r="L1133">
        <v>5348749</v>
      </c>
      <c r="M1133">
        <v>237380.59375</v>
      </c>
      <c r="N1133">
        <v>157585.703125</v>
      </c>
      <c r="O1133">
        <v>14174.1796875</v>
      </c>
      <c r="Q1133">
        <v>3372192.75</v>
      </c>
      <c r="R1133">
        <f t="shared" si="17"/>
        <v>0.63046382434472059</v>
      </c>
    </row>
    <row r="1134" spans="1:18" x14ac:dyDescent="0.25">
      <c r="A1134" t="s">
        <v>2038</v>
      </c>
      <c r="B1134" t="s">
        <v>49</v>
      </c>
      <c r="C1134" t="s">
        <v>134</v>
      </c>
      <c r="D1134" t="s">
        <v>135</v>
      </c>
      <c r="E1134" t="s">
        <v>230</v>
      </c>
      <c r="F1134" t="s">
        <v>56</v>
      </c>
      <c r="G1134" s="1">
        <v>45210</v>
      </c>
      <c r="H1134" s="1">
        <v>45241</v>
      </c>
      <c r="I1134">
        <f>YEAR((vw_maritime_trade_analysis[[#This Row],[Departure_Date]]))</f>
        <v>2023</v>
      </c>
      <c r="J1134" t="str">
        <f>"Q"&amp;ROUNDUP(MONTH(vw_maritime_trade_analysis[[#This Row],[Departure_Date]])/3,0)</f>
        <v>Q4</v>
      </c>
      <c r="K1134" t="str">
        <f>TEXT(vw_maritime_trade_analysis[[#This Row],[Departure_Date]],"mmmm")</f>
        <v>October</v>
      </c>
      <c r="L1134">
        <v>1986092.375</v>
      </c>
      <c r="M1134">
        <v>848632.0625</v>
      </c>
      <c r="N1134">
        <v>170972.609375</v>
      </c>
      <c r="O1134">
        <v>1807.3399658203125</v>
      </c>
      <c r="P1134">
        <v>0</v>
      </c>
      <c r="Q1134">
        <v>1142210.75</v>
      </c>
      <c r="R1134">
        <f t="shared" si="17"/>
        <v>0.57510454416804258</v>
      </c>
    </row>
    <row r="1135" spans="1:18" x14ac:dyDescent="0.25">
      <c r="A1135" t="s">
        <v>2040</v>
      </c>
      <c r="B1135" t="s">
        <v>49</v>
      </c>
      <c r="C1135" t="s">
        <v>239</v>
      </c>
      <c r="D1135" t="s">
        <v>265</v>
      </c>
      <c r="E1135" t="s">
        <v>164</v>
      </c>
      <c r="F1135" t="s">
        <v>128</v>
      </c>
      <c r="G1135" s="1">
        <v>45500</v>
      </c>
      <c r="H1135" s="1">
        <v>45522</v>
      </c>
      <c r="I1135">
        <f>YEAR((vw_maritime_trade_analysis[[#This Row],[Departure_Date]]))</f>
        <v>2024</v>
      </c>
      <c r="J1135" t="str">
        <f>"Q"&amp;ROUNDUP(MONTH(vw_maritime_trade_analysis[[#This Row],[Departure_Date]])/3,0)</f>
        <v>Q3</v>
      </c>
      <c r="K1135" t="str">
        <f>TEXT(vw_maritime_trade_analysis[[#This Row],[Departure_Date]],"mmmm")</f>
        <v>July</v>
      </c>
      <c r="L1135">
        <v>6168706</v>
      </c>
      <c r="M1135">
        <v>506873.375</v>
      </c>
      <c r="N1135">
        <v>213189.875</v>
      </c>
      <c r="O1135">
        <v>14311.400390625</v>
      </c>
      <c r="P1135">
        <v>0</v>
      </c>
      <c r="Q1135">
        <v>1151678</v>
      </c>
      <c r="R1135">
        <f t="shared" si="17"/>
        <v>0.18669685344057571</v>
      </c>
    </row>
    <row r="1136" spans="1:18" x14ac:dyDescent="0.25">
      <c r="A1136" t="s">
        <v>2042</v>
      </c>
      <c r="B1136" t="s">
        <v>49</v>
      </c>
      <c r="C1136" t="s">
        <v>50</v>
      </c>
      <c r="D1136" t="s">
        <v>223</v>
      </c>
      <c r="E1136" t="s">
        <v>108</v>
      </c>
      <c r="F1136" t="s">
        <v>100</v>
      </c>
      <c r="G1136" s="1">
        <v>45882</v>
      </c>
      <c r="H1136" s="1">
        <v>45895</v>
      </c>
      <c r="I1136">
        <f>YEAR((vw_maritime_trade_analysis[[#This Row],[Departure_Date]]))</f>
        <v>2025</v>
      </c>
      <c r="J1136" t="str">
        <f>"Q"&amp;ROUNDUP(MONTH(vw_maritime_trade_analysis[[#This Row],[Departure_Date]])/3,0)</f>
        <v>Q3</v>
      </c>
      <c r="K1136" t="str">
        <f>TEXT(vw_maritime_trade_analysis[[#This Row],[Departure_Date]],"mmmm")</f>
        <v>August</v>
      </c>
      <c r="L1136">
        <v>88480120</v>
      </c>
      <c r="M1136">
        <v>102585.296875</v>
      </c>
      <c r="N1136">
        <v>58450.890625</v>
      </c>
      <c r="O1136">
        <v>280481.96875</v>
      </c>
      <c r="P1136">
        <v>40502.44140625</v>
      </c>
      <c r="Q1136">
        <v>4630461</v>
      </c>
      <c r="R1136">
        <f t="shared" si="17"/>
        <v>5.23333490054037E-2</v>
      </c>
    </row>
    <row r="1137" spans="1:18" x14ac:dyDescent="0.25">
      <c r="A1137" t="s">
        <v>2044</v>
      </c>
      <c r="B1137" t="s">
        <v>65</v>
      </c>
      <c r="C1137" t="s">
        <v>66</v>
      </c>
      <c r="D1137" t="s">
        <v>67</v>
      </c>
      <c r="E1137" t="s">
        <v>184</v>
      </c>
      <c r="F1137" t="s">
        <v>71</v>
      </c>
      <c r="G1137" s="1">
        <v>44474</v>
      </c>
      <c r="H1137" s="1">
        <v>44496</v>
      </c>
      <c r="I1137">
        <f>YEAR((vw_maritime_trade_analysis[[#This Row],[Departure_Date]]))</f>
        <v>2021</v>
      </c>
      <c r="J1137" t="str">
        <f>"Q"&amp;ROUNDUP(MONTH(vw_maritime_trade_analysis[[#This Row],[Departure_Date]])/3,0)</f>
        <v>Q4</v>
      </c>
      <c r="K1137" t="str">
        <f>TEXT(vw_maritime_trade_analysis[[#This Row],[Departure_Date]],"mmmm")</f>
        <v>October</v>
      </c>
      <c r="L1137">
        <v>17991150</v>
      </c>
      <c r="M1137">
        <v>800047.25</v>
      </c>
      <c r="N1137">
        <v>110285.796875</v>
      </c>
      <c r="O1137">
        <v>38501.05859375</v>
      </c>
      <c r="P1137">
        <v>0</v>
      </c>
      <c r="Q1137">
        <v>2665224.5</v>
      </c>
      <c r="R1137">
        <f t="shared" si="17"/>
        <v>0.14814086370243149</v>
      </c>
    </row>
    <row r="1138" spans="1:18" x14ac:dyDescent="0.25">
      <c r="A1138" t="s">
        <v>2045</v>
      </c>
      <c r="B1138" t="s">
        <v>49</v>
      </c>
      <c r="C1138" t="s">
        <v>50</v>
      </c>
      <c r="D1138" t="s">
        <v>145</v>
      </c>
      <c r="E1138" t="s">
        <v>174</v>
      </c>
      <c r="F1138" t="s">
        <v>128</v>
      </c>
      <c r="G1138" s="1">
        <v>46031</v>
      </c>
      <c r="H1138" s="1">
        <v>46044</v>
      </c>
      <c r="I1138">
        <f>YEAR((vw_maritime_trade_analysis[[#This Row],[Departure_Date]]))</f>
        <v>2026</v>
      </c>
      <c r="J1138" t="str">
        <f>"Q"&amp;ROUNDUP(MONTH(vw_maritime_trade_analysis[[#This Row],[Departure_Date]])/3,0)</f>
        <v>Q1</v>
      </c>
      <c r="K1138" t="str">
        <f>TEXT(vw_maritime_trade_analysis[[#This Row],[Departure_Date]],"mmmm")</f>
        <v>January</v>
      </c>
      <c r="L1138">
        <v>103365024</v>
      </c>
      <c r="M1138">
        <v>200302.53125</v>
      </c>
      <c r="N1138">
        <v>69659.5</v>
      </c>
      <c r="O1138">
        <v>110600.5703125</v>
      </c>
      <c r="P1138">
        <v>0</v>
      </c>
      <c r="Q1138">
        <v>3661107</v>
      </c>
      <c r="R1138">
        <f t="shared" si="17"/>
        <v>3.541920524296497E-2</v>
      </c>
    </row>
    <row r="1139" spans="1:18" x14ac:dyDescent="0.25">
      <c r="A1139" t="s">
        <v>2046</v>
      </c>
      <c r="B1139" t="s">
        <v>65</v>
      </c>
      <c r="C1139" t="s">
        <v>50</v>
      </c>
      <c r="D1139" t="s">
        <v>223</v>
      </c>
      <c r="E1139" t="s">
        <v>100</v>
      </c>
      <c r="F1139" t="s">
        <v>71</v>
      </c>
      <c r="G1139" s="1">
        <v>44021</v>
      </c>
      <c r="H1139" s="1">
        <v>44037</v>
      </c>
      <c r="I1139">
        <f>YEAR((vw_maritime_trade_analysis[[#This Row],[Departure_Date]]))</f>
        <v>2020</v>
      </c>
      <c r="J1139" t="str">
        <f>"Q"&amp;ROUNDUP(MONTH(vw_maritime_trade_analysis[[#This Row],[Departure_Date]])/3,0)</f>
        <v>Q3</v>
      </c>
      <c r="K1139" t="str">
        <f>TEXT(vw_maritime_trade_analysis[[#This Row],[Departure_Date]],"mmmm")</f>
        <v>July</v>
      </c>
      <c r="L1139">
        <v>43804516</v>
      </c>
      <c r="M1139">
        <v>282242.96875</v>
      </c>
      <c r="N1139">
        <v>135122.734375</v>
      </c>
      <c r="O1139">
        <v>87609.03125</v>
      </c>
      <c r="P1139">
        <v>2465.93994140625</v>
      </c>
      <c r="Q1139">
        <v>2488498</v>
      </c>
      <c r="R1139">
        <f t="shared" si="17"/>
        <v>5.6809165520742201E-2</v>
      </c>
    </row>
    <row r="1140" spans="1:18" x14ac:dyDescent="0.25">
      <c r="A1140" t="s">
        <v>2047</v>
      </c>
      <c r="B1140" t="s">
        <v>65</v>
      </c>
      <c r="C1140" t="s">
        <v>78</v>
      </c>
      <c r="D1140" t="s">
        <v>158</v>
      </c>
      <c r="E1140" t="s">
        <v>128</v>
      </c>
      <c r="F1140" t="s">
        <v>131</v>
      </c>
      <c r="G1140" s="1">
        <v>44388</v>
      </c>
      <c r="H1140" s="1">
        <v>44414</v>
      </c>
      <c r="I1140">
        <f>YEAR((vw_maritime_trade_analysis[[#This Row],[Departure_Date]]))</f>
        <v>2021</v>
      </c>
      <c r="J1140" t="str">
        <f>"Q"&amp;ROUNDUP(MONTH(vw_maritime_trade_analysis[[#This Row],[Departure_Date]])/3,0)</f>
        <v>Q3</v>
      </c>
      <c r="K1140" t="str">
        <f>TEXT(vw_maritime_trade_analysis[[#This Row],[Departure_Date]],"mmmm")</f>
        <v>July</v>
      </c>
      <c r="L1140">
        <v>25964466</v>
      </c>
      <c r="M1140">
        <v>420364.5</v>
      </c>
      <c r="N1140">
        <v>222261.171875</v>
      </c>
      <c r="O1140">
        <v>85682.7421875</v>
      </c>
      <c r="Q1140">
        <v>1380563.375</v>
      </c>
      <c r="R1140">
        <f t="shared" si="17"/>
        <v>5.317126009832053E-2</v>
      </c>
    </row>
    <row r="1141" spans="1:18" x14ac:dyDescent="0.25">
      <c r="A1141" t="s">
        <v>2049</v>
      </c>
      <c r="B1141" t="s">
        <v>65</v>
      </c>
      <c r="C1141" t="s">
        <v>50</v>
      </c>
      <c r="D1141" t="s">
        <v>145</v>
      </c>
      <c r="E1141" t="s">
        <v>128</v>
      </c>
      <c r="F1141" t="s">
        <v>55</v>
      </c>
      <c r="G1141" s="1">
        <v>44517</v>
      </c>
      <c r="H1141" s="1">
        <v>44534</v>
      </c>
      <c r="I1141">
        <f>YEAR((vw_maritime_trade_analysis[[#This Row],[Departure_Date]]))</f>
        <v>2021</v>
      </c>
      <c r="J1141" t="str">
        <f>"Q"&amp;ROUNDUP(MONTH(vw_maritime_trade_analysis[[#This Row],[Departure_Date]])/3,0)</f>
        <v>Q4</v>
      </c>
      <c r="K1141" t="str">
        <f>TEXT(vw_maritime_trade_analysis[[#This Row],[Departure_Date]],"mmmm")</f>
        <v>November</v>
      </c>
      <c r="L1141">
        <v>40245400</v>
      </c>
      <c r="M1141">
        <v>387320.59375</v>
      </c>
      <c r="N1141">
        <v>193021.140625</v>
      </c>
      <c r="O1141">
        <v>39440.48828125</v>
      </c>
      <c r="P1141">
        <v>58905.12890625</v>
      </c>
      <c r="Q1141">
        <v>1435297.5</v>
      </c>
      <c r="R1141">
        <f t="shared" si="17"/>
        <v>3.5663641062084112E-2</v>
      </c>
    </row>
    <row r="1142" spans="1:18" x14ac:dyDescent="0.25">
      <c r="A1142" t="s">
        <v>2050</v>
      </c>
      <c r="B1142" t="s">
        <v>49</v>
      </c>
      <c r="C1142" t="s">
        <v>66</v>
      </c>
      <c r="D1142" t="s">
        <v>67</v>
      </c>
      <c r="E1142" t="s">
        <v>204</v>
      </c>
      <c r="F1142" t="s">
        <v>226</v>
      </c>
      <c r="G1142" s="1">
        <v>44347</v>
      </c>
      <c r="H1142" s="1">
        <v>44359</v>
      </c>
      <c r="I1142">
        <f>YEAR((vw_maritime_trade_analysis[[#This Row],[Departure_Date]]))</f>
        <v>2021</v>
      </c>
      <c r="J1142" t="str">
        <f>"Q"&amp;ROUNDUP(MONTH(vw_maritime_trade_analysis[[#This Row],[Departure_Date]])/3,0)</f>
        <v>Q2</v>
      </c>
      <c r="K1142" t="str">
        <f>TEXT(vw_maritime_trade_analysis[[#This Row],[Departure_Date]],"mmmm")</f>
        <v>May</v>
      </c>
      <c r="L1142">
        <v>16521603</v>
      </c>
      <c r="M1142">
        <v>361940.375</v>
      </c>
      <c r="N1142">
        <v>41729.609375</v>
      </c>
      <c r="O1142">
        <v>19991.140625</v>
      </c>
      <c r="P1142">
        <v>16939.369140625</v>
      </c>
      <c r="Q1142">
        <v>1332788.5</v>
      </c>
      <c r="R1142">
        <f t="shared" si="17"/>
        <v>8.0669442305325939E-2</v>
      </c>
    </row>
    <row r="1143" spans="1:18" x14ac:dyDescent="0.25">
      <c r="A1143" t="s">
        <v>2051</v>
      </c>
      <c r="B1143" t="s">
        <v>49</v>
      </c>
      <c r="C1143" t="s">
        <v>50</v>
      </c>
      <c r="D1143" t="s">
        <v>51</v>
      </c>
      <c r="E1143" t="s">
        <v>127</v>
      </c>
      <c r="F1143" t="s">
        <v>82</v>
      </c>
      <c r="G1143" s="1">
        <v>45979</v>
      </c>
      <c r="H1143" s="1">
        <v>45987</v>
      </c>
      <c r="I1143">
        <f>YEAR((vw_maritime_trade_analysis[[#This Row],[Departure_Date]]))</f>
        <v>2025</v>
      </c>
      <c r="J1143" t="str">
        <f>"Q"&amp;ROUNDUP(MONTH(vw_maritime_trade_analysis[[#This Row],[Departure_Date]])/3,0)</f>
        <v>Q4</v>
      </c>
      <c r="K1143" t="str">
        <f>TEXT(vw_maritime_trade_analysis[[#This Row],[Departure_Date]],"mmmm")</f>
        <v>November</v>
      </c>
      <c r="L1143">
        <v>14608401</v>
      </c>
      <c r="M1143">
        <v>234976.8125</v>
      </c>
      <c r="N1143">
        <v>80632.5625</v>
      </c>
      <c r="O1143">
        <v>43825.19921875</v>
      </c>
      <c r="P1143">
        <v>25530.19921875</v>
      </c>
      <c r="Q1143">
        <v>3151838.75</v>
      </c>
      <c r="R1143">
        <f t="shared" si="17"/>
        <v>0.21575521852117832</v>
      </c>
    </row>
    <row r="1144" spans="1:18" x14ac:dyDescent="0.25">
      <c r="A1144" t="s">
        <v>2053</v>
      </c>
      <c r="B1144" t="s">
        <v>65</v>
      </c>
      <c r="C1144" t="s">
        <v>78</v>
      </c>
      <c r="D1144" t="s">
        <v>315</v>
      </c>
      <c r="E1144" t="s">
        <v>82</v>
      </c>
      <c r="F1144" t="s">
        <v>174</v>
      </c>
      <c r="G1144" s="1">
        <v>45730</v>
      </c>
      <c r="H1144" s="1">
        <v>45759</v>
      </c>
      <c r="I1144">
        <f>YEAR((vw_maritime_trade_analysis[[#This Row],[Departure_Date]]))</f>
        <v>2025</v>
      </c>
      <c r="J1144" t="str">
        <f>"Q"&amp;ROUNDUP(MONTH(vw_maritime_trade_analysis[[#This Row],[Departure_Date]])/3,0)</f>
        <v>Q1</v>
      </c>
      <c r="K1144" t="str">
        <f>TEXT(vw_maritime_trade_analysis[[#This Row],[Departure_Date]],"mmmm")</f>
        <v>March</v>
      </c>
      <c r="L1144">
        <v>60513160</v>
      </c>
      <c r="M1144">
        <v>506558.96875</v>
      </c>
      <c r="N1144">
        <v>196942.203125</v>
      </c>
      <c r="O1144">
        <v>118605.796875</v>
      </c>
      <c r="P1144">
        <v>9795.1796875</v>
      </c>
      <c r="Q1144">
        <v>1885081.875</v>
      </c>
      <c r="R1144">
        <f t="shared" si="17"/>
        <v>3.1151601982114304E-2</v>
      </c>
    </row>
    <row r="1145" spans="1:18" x14ac:dyDescent="0.25">
      <c r="A1145" t="s">
        <v>2055</v>
      </c>
      <c r="B1145" t="s">
        <v>49</v>
      </c>
      <c r="C1145" t="s">
        <v>66</v>
      </c>
      <c r="D1145" t="s">
        <v>153</v>
      </c>
      <c r="E1145" t="s">
        <v>108</v>
      </c>
      <c r="F1145" t="s">
        <v>82</v>
      </c>
      <c r="G1145" s="1">
        <v>45368</v>
      </c>
      <c r="H1145" s="1">
        <v>45399</v>
      </c>
      <c r="I1145">
        <f>YEAR((vw_maritime_trade_analysis[[#This Row],[Departure_Date]]))</f>
        <v>2024</v>
      </c>
      <c r="J1145" t="str">
        <f>"Q"&amp;ROUNDUP(MONTH(vw_maritime_trade_analysis[[#This Row],[Departure_Date]])/3,0)</f>
        <v>Q1</v>
      </c>
      <c r="K1145" t="str">
        <f>TEXT(vw_maritime_trade_analysis[[#This Row],[Departure_Date]],"mmmm")</f>
        <v>March</v>
      </c>
      <c r="L1145">
        <v>35594732</v>
      </c>
      <c r="M1145">
        <v>1020281</v>
      </c>
      <c r="N1145">
        <v>86407.4375</v>
      </c>
      <c r="O1145">
        <v>106072.296875</v>
      </c>
      <c r="P1145">
        <v>117727.703125</v>
      </c>
      <c r="Q1145">
        <v>4232785.5</v>
      </c>
      <c r="R1145">
        <f t="shared" si="17"/>
        <v>0.11891606600662143</v>
      </c>
    </row>
    <row r="1146" spans="1:18" x14ac:dyDescent="0.25">
      <c r="A1146" t="s">
        <v>2056</v>
      </c>
      <c r="B1146" t="s">
        <v>49</v>
      </c>
      <c r="C1146" t="s">
        <v>66</v>
      </c>
      <c r="D1146" t="s">
        <v>153</v>
      </c>
      <c r="E1146" t="s">
        <v>201</v>
      </c>
      <c r="F1146" t="s">
        <v>70</v>
      </c>
      <c r="G1146" s="1">
        <v>44558</v>
      </c>
      <c r="H1146" s="1">
        <v>44587</v>
      </c>
      <c r="I1146">
        <f>YEAR((vw_maritime_trade_analysis[[#This Row],[Departure_Date]]))</f>
        <v>2021</v>
      </c>
      <c r="J1146" t="str">
        <f>"Q"&amp;ROUNDUP(MONTH(vw_maritime_trade_analysis[[#This Row],[Departure_Date]])/3,0)</f>
        <v>Q4</v>
      </c>
      <c r="K1146" t="str">
        <f>TEXT(vw_maritime_trade_analysis[[#This Row],[Departure_Date]],"mmmm")</f>
        <v>December</v>
      </c>
      <c r="L1146">
        <v>63353840</v>
      </c>
      <c r="M1146">
        <v>775559.375</v>
      </c>
      <c r="N1146">
        <v>72897.28125</v>
      </c>
      <c r="O1146">
        <v>150148.59375</v>
      </c>
      <c r="P1146">
        <v>0</v>
      </c>
      <c r="Q1146">
        <v>3003355.5</v>
      </c>
      <c r="R1146">
        <f t="shared" si="17"/>
        <v>4.7406053050612247E-2</v>
      </c>
    </row>
    <row r="1147" spans="1:18" x14ac:dyDescent="0.25">
      <c r="A1147" t="s">
        <v>2057</v>
      </c>
      <c r="B1147" t="s">
        <v>49</v>
      </c>
      <c r="C1147" t="s">
        <v>50</v>
      </c>
      <c r="D1147" t="s">
        <v>120</v>
      </c>
      <c r="E1147" t="s">
        <v>164</v>
      </c>
      <c r="F1147" t="s">
        <v>100</v>
      </c>
      <c r="G1147" s="1">
        <v>45557</v>
      </c>
      <c r="H1147" s="1">
        <v>45573</v>
      </c>
      <c r="I1147">
        <f>YEAR((vw_maritime_trade_analysis[[#This Row],[Departure_Date]]))</f>
        <v>2024</v>
      </c>
      <c r="J1147" t="str">
        <f>"Q"&amp;ROUNDUP(MONTH(vw_maritime_trade_analysis[[#This Row],[Departure_Date]])/3,0)</f>
        <v>Q3</v>
      </c>
      <c r="K1147" t="str">
        <f>TEXT(vw_maritime_trade_analysis[[#This Row],[Departure_Date]],"mmmm")</f>
        <v>September</v>
      </c>
      <c r="L1147">
        <v>72677472</v>
      </c>
      <c r="M1147">
        <v>367123</v>
      </c>
      <c r="N1147">
        <v>139173.765625</v>
      </c>
      <c r="O1147">
        <v>112650.078125</v>
      </c>
      <c r="P1147">
        <v>5656.97998046875</v>
      </c>
      <c r="Q1147">
        <v>1783354.75</v>
      </c>
      <c r="R1147">
        <f t="shared" si="17"/>
        <v>2.4537930405724624E-2</v>
      </c>
    </row>
    <row r="1148" spans="1:18" x14ac:dyDescent="0.25">
      <c r="A1148" t="s">
        <v>2059</v>
      </c>
      <c r="B1148" t="s">
        <v>49</v>
      </c>
      <c r="C1148" t="s">
        <v>50</v>
      </c>
      <c r="D1148" t="s">
        <v>51</v>
      </c>
      <c r="E1148" t="s">
        <v>196</v>
      </c>
      <c r="F1148" t="s">
        <v>56</v>
      </c>
      <c r="G1148" s="1">
        <v>45628</v>
      </c>
      <c r="H1148" s="1">
        <v>45648</v>
      </c>
      <c r="I1148">
        <f>YEAR((vw_maritime_trade_analysis[[#This Row],[Departure_Date]]))</f>
        <v>2024</v>
      </c>
      <c r="J1148" t="str">
        <f>"Q"&amp;ROUNDUP(MONTH(vw_maritime_trade_analysis[[#This Row],[Departure_Date]])/3,0)</f>
        <v>Q4</v>
      </c>
      <c r="K1148" t="str">
        <f>TEXT(vw_maritime_trade_analysis[[#This Row],[Departure_Date]],"mmmm")</f>
        <v>December</v>
      </c>
      <c r="L1148">
        <v>7173855.5</v>
      </c>
      <c r="M1148">
        <v>333909.125</v>
      </c>
      <c r="N1148">
        <v>175677.703125</v>
      </c>
      <c r="O1148">
        <v>6671.68994140625</v>
      </c>
      <c r="P1148">
        <v>0</v>
      </c>
      <c r="Q1148">
        <v>2096988</v>
      </c>
      <c r="R1148">
        <f t="shared" si="17"/>
        <v>0.2923097628604312</v>
      </c>
    </row>
    <row r="1149" spans="1:18" x14ac:dyDescent="0.25">
      <c r="A1149" t="s">
        <v>2060</v>
      </c>
      <c r="B1149" t="s">
        <v>65</v>
      </c>
      <c r="C1149" t="s">
        <v>78</v>
      </c>
      <c r="D1149" t="s">
        <v>315</v>
      </c>
      <c r="E1149" t="s">
        <v>128</v>
      </c>
      <c r="F1149" t="s">
        <v>150</v>
      </c>
      <c r="G1149" s="1">
        <v>45452</v>
      </c>
      <c r="H1149" s="1">
        <v>45465</v>
      </c>
      <c r="I1149">
        <f>YEAR((vw_maritime_trade_analysis[[#This Row],[Departure_Date]]))</f>
        <v>2024</v>
      </c>
      <c r="J1149" t="str">
        <f>"Q"&amp;ROUNDUP(MONTH(vw_maritime_trade_analysis[[#This Row],[Departure_Date]])/3,0)</f>
        <v>Q2</v>
      </c>
      <c r="K1149" t="str">
        <f>TEXT(vw_maritime_trade_analysis[[#This Row],[Departure_Date]],"mmmm")</f>
        <v>June</v>
      </c>
      <c r="L1149">
        <v>50399624</v>
      </c>
      <c r="M1149">
        <v>110174.2578125</v>
      </c>
      <c r="N1149">
        <v>108486.65625</v>
      </c>
      <c r="O1149">
        <v>74591.4375</v>
      </c>
      <c r="P1149">
        <v>37525.87890625</v>
      </c>
      <c r="Q1149">
        <v>2053212.625</v>
      </c>
      <c r="R1149">
        <f t="shared" si="17"/>
        <v>4.0738649657386335E-2</v>
      </c>
    </row>
    <row r="1150" spans="1:18" x14ac:dyDescent="0.25">
      <c r="A1150" t="s">
        <v>2061</v>
      </c>
      <c r="B1150" t="s">
        <v>49</v>
      </c>
      <c r="C1150" t="s">
        <v>66</v>
      </c>
      <c r="D1150" t="s">
        <v>67</v>
      </c>
      <c r="E1150" t="s">
        <v>71</v>
      </c>
      <c r="F1150" t="s">
        <v>56</v>
      </c>
      <c r="G1150" s="1">
        <v>44121</v>
      </c>
      <c r="H1150" s="1">
        <v>44149</v>
      </c>
      <c r="I1150">
        <f>YEAR((vw_maritime_trade_analysis[[#This Row],[Departure_Date]]))</f>
        <v>2020</v>
      </c>
      <c r="J1150" t="str">
        <f>"Q"&amp;ROUNDUP(MONTH(vw_maritime_trade_analysis[[#This Row],[Departure_Date]])/3,0)</f>
        <v>Q4</v>
      </c>
      <c r="K1150" t="str">
        <f>TEXT(vw_maritime_trade_analysis[[#This Row],[Departure_Date]],"mmmm")</f>
        <v>October</v>
      </c>
      <c r="L1150">
        <v>7562790</v>
      </c>
      <c r="M1150">
        <v>268934.40625</v>
      </c>
      <c r="N1150">
        <v>208836.53125</v>
      </c>
      <c r="O1150">
        <v>22083.349609375</v>
      </c>
      <c r="P1150">
        <v>8443.76953125</v>
      </c>
      <c r="Q1150">
        <v>759992.5625</v>
      </c>
      <c r="R1150">
        <f t="shared" si="17"/>
        <v>0.10049103075716766</v>
      </c>
    </row>
    <row r="1151" spans="1:18" x14ac:dyDescent="0.25">
      <c r="A1151" t="s">
        <v>2062</v>
      </c>
      <c r="B1151" t="s">
        <v>49</v>
      </c>
      <c r="C1151" t="s">
        <v>50</v>
      </c>
      <c r="D1151" t="s">
        <v>51</v>
      </c>
      <c r="E1151" t="s">
        <v>55</v>
      </c>
      <c r="F1151" t="s">
        <v>70</v>
      </c>
      <c r="G1151" s="1">
        <v>43950</v>
      </c>
      <c r="H1151" s="1">
        <v>43963</v>
      </c>
      <c r="I1151">
        <f>YEAR((vw_maritime_trade_analysis[[#This Row],[Departure_Date]]))</f>
        <v>2020</v>
      </c>
      <c r="J1151" t="str">
        <f>"Q"&amp;ROUNDUP(MONTH(vw_maritime_trade_analysis[[#This Row],[Departure_Date]])/3,0)</f>
        <v>Q2</v>
      </c>
      <c r="K1151" t="str">
        <f>TEXT(vw_maritime_trade_analysis[[#This Row],[Departure_Date]],"mmmm")</f>
        <v>April</v>
      </c>
      <c r="L1151">
        <v>4935302.5</v>
      </c>
      <c r="M1151">
        <v>219967.46875</v>
      </c>
      <c r="N1151">
        <v>217562.1875</v>
      </c>
      <c r="O1151">
        <v>16039.73046875</v>
      </c>
      <c r="P1151">
        <v>78839.84375</v>
      </c>
      <c r="Q1151">
        <v>1445551.75</v>
      </c>
      <c r="R1151">
        <f t="shared" si="17"/>
        <v>0.29290033387011233</v>
      </c>
    </row>
    <row r="1152" spans="1:18" x14ac:dyDescent="0.25">
      <c r="A1152" t="s">
        <v>2064</v>
      </c>
      <c r="B1152" t="s">
        <v>49</v>
      </c>
      <c r="C1152" t="s">
        <v>66</v>
      </c>
      <c r="D1152" t="s">
        <v>248</v>
      </c>
      <c r="E1152" t="s">
        <v>196</v>
      </c>
      <c r="F1152" t="s">
        <v>92</v>
      </c>
      <c r="G1152" s="1">
        <v>45493</v>
      </c>
      <c r="H1152" s="1">
        <v>45522</v>
      </c>
      <c r="I1152">
        <f>YEAR((vw_maritime_trade_analysis[[#This Row],[Departure_Date]]))</f>
        <v>2024</v>
      </c>
      <c r="J1152" t="str">
        <f>"Q"&amp;ROUNDUP(MONTH(vw_maritime_trade_analysis[[#This Row],[Departure_Date]])/3,0)</f>
        <v>Q3</v>
      </c>
      <c r="K1152" t="str">
        <f>TEXT(vw_maritime_trade_analysis[[#This Row],[Departure_Date]],"mmmm")</f>
        <v>July</v>
      </c>
      <c r="L1152">
        <v>16561793</v>
      </c>
      <c r="M1152">
        <v>440929.8125</v>
      </c>
      <c r="N1152">
        <v>15922.6201171875</v>
      </c>
      <c r="O1152">
        <v>19046.060546875</v>
      </c>
      <c r="P1152">
        <v>0</v>
      </c>
      <c r="Q1152">
        <v>6316684</v>
      </c>
      <c r="R1152">
        <f t="shared" si="17"/>
        <v>0.38140097512388904</v>
      </c>
    </row>
    <row r="1153" spans="1:18" x14ac:dyDescent="0.25">
      <c r="A1153" t="s">
        <v>2066</v>
      </c>
      <c r="B1153" t="s">
        <v>65</v>
      </c>
      <c r="C1153" t="s">
        <v>78</v>
      </c>
      <c r="D1153" t="s">
        <v>315</v>
      </c>
      <c r="E1153" t="s">
        <v>70</v>
      </c>
      <c r="F1153" t="s">
        <v>150</v>
      </c>
      <c r="G1153" s="1">
        <v>45006</v>
      </c>
      <c r="H1153" s="1">
        <v>45021</v>
      </c>
      <c r="I1153">
        <f>YEAR((vw_maritime_trade_analysis[[#This Row],[Departure_Date]]))</f>
        <v>2023</v>
      </c>
      <c r="J1153" t="str">
        <f>"Q"&amp;ROUNDUP(MONTH(vw_maritime_trade_analysis[[#This Row],[Departure_Date]])/3,0)</f>
        <v>Q1</v>
      </c>
      <c r="K1153" t="str">
        <f>TEXT(vw_maritime_trade_analysis[[#This Row],[Departure_Date]],"mmmm")</f>
        <v>March</v>
      </c>
      <c r="L1153">
        <v>38461460</v>
      </c>
      <c r="M1153">
        <v>390326.40625</v>
      </c>
      <c r="N1153">
        <v>93014.578125</v>
      </c>
      <c r="O1153">
        <v>87692.1328125</v>
      </c>
      <c r="P1153">
        <v>0</v>
      </c>
      <c r="Q1153">
        <v>1180793.875</v>
      </c>
      <c r="R1153">
        <f t="shared" si="17"/>
        <v>3.0700703379434893E-2</v>
      </c>
    </row>
    <row r="1154" spans="1:18" x14ac:dyDescent="0.25">
      <c r="A1154" t="s">
        <v>2068</v>
      </c>
      <c r="B1154" t="s">
        <v>65</v>
      </c>
      <c r="C1154" t="s">
        <v>78</v>
      </c>
      <c r="D1154" t="s">
        <v>315</v>
      </c>
      <c r="E1154" t="s">
        <v>82</v>
      </c>
      <c r="F1154" t="s">
        <v>201</v>
      </c>
      <c r="G1154" s="1">
        <v>45374</v>
      </c>
      <c r="H1154" s="1">
        <v>45386</v>
      </c>
      <c r="I1154">
        <f>YEAR((vw_maritime_trade_analysis[[#This Row],[Departure_Date]]))</f>
        <v>2024</v>
      </c>
      <c r="J1154" t="str">
        <f>"Q"&amp;ROUNDUP(MONTH(vw_maritime_trade_analysis[[#This Row],[Departure_Date]])/3,0)</f>
        <v>Q1</v>
      </c>
      <c r="K1154" t="str">
        <f>TEXT(vw_maritime_trade_analysis[[#This Row],[Departure_Date]],"mmmm")</f>
        <v>March</v>
      </c>
      <c r="L1154">
        <v>29654010</v>
      </c>
      <c r="M1154">
        <v>228116.84375</v>
      </c>
      <c r="N1154">
        <v>204068.46875</v>
      </c>
      <c r="O1154">
        <v>97858.2265625</v>
      </c>
      <c r="P1154">
        <v>3959.090087890625</v>
      </c>
      <c r="Q1154">
        <v>1952315.375</v>
      </c>
      <c r="R1154">
        <f t="shared" ref="R1154:R1217" si="18">Q1154/L1154</f>
        <v>6.5836471188888107E-2</v>
      </c>
    </row>
    <row r="1155" spans="1:18" x14ac:dyDescent="0.25">
      <c r="A1155" t="s">
        <v>2070</v>
      </c>
      <c r="B1155" t="s">
        <v>65</v>
      </c>
      <c r="C1155" t="s">
        <v>50</v>
      </c>
      <c r="D1155" t="s">
        <v>145</v>
      </c>
      <c r="E1155" t="s">
        <v>128</v>
      </c>
      <c r="F1155" t="s">
        <v>83</v>
      </c>
      <c r="G1155" s="1">
        <v>44450</v>
      </c>
      <c r="H1155" s="1">
        <v>44458</v>
      </c>
      <c r="I1155">
        <f>YEAR((vw_maritime_trade_analysis[[#This Row],[Departure_Date]]))</f>
        <v>2021</v>
      </c>
      <c r="J1155" t="str">
        <f>"Q"&amp;ROUNDUP(MONTH(vw_maritime_trade_analysis[[#This Row],[Departure_Date]])/3,0)</f>
        <v>Q3</v>
      </c>
      <c r="K1155" t="str">
        <f>TEXT(vw_maritime_trade_analysis[[#This Row],[Departure_Date]],"mmmm")</f>
        <v>September</v>
      </c>
      <c r="L1155">
        <v>124869144</v>
      </c>
      <c r="M1155">
        <v>136203.015625</v>
      </c>
      <c r="N1155">
        <v>151470.34375</v>
      </c>
      <c r="O1155">
        <v>222267.0625</v>
      </c>
      <c r="P1155">
        <v>66705.3671875</v>
      </c>
      <c r="Q1155">
        <v>5317580.5</v>
      </c>
      <c r="R1155">
        <f t="shared" si="18"/>
        <v>4.258522425684283E-2</v>
      </c>
    </row>
    <row r="1156" spans="1:18" x14ac:dyDescent="0.25">
      <c r="A1156" t="s">
        <v>2071</v>
      </c>
      <c r="B1156" t="s">
        <v>65</v>
      </c>
      <c r="C1156" t="s">
        <v>66</v>
      </c>
      <c r="D1156" t="s">
        <v>245</v>
      </c>
      <c r="E1156" t="s">
        <v>184</v>
      </c>
      <c r="F1156" t="s">
        <v>55</v>
      </c>
      <c r="G1156" s="1">
        <v>44654</v>
      </c>
      <c r="H1156" s="1">
        <v>44683</v>
      </c>
      <c r="I1156">
        <f>YEAR((vw_maritime_trade_analysis[[#This Row],[Departure_Date]]))</f>
        <v>2022</v>
      </c>
      <c r="J1156" t="str">
        <f>"Q"&amp;ROUNDUP(MONTH(vw_maritime_trade_analysis[[#This Row],[Departure_Date]])/3,0)</f>
        <v>Q2</v>
      </c>
      <c r="K1156" t="str">
        <f>TEXT(vw_maritime_trade_analysis[[#This Row],[Departure_Date]],"mmmm")</f>
        <v>April</v>
      </c>
      <c r="L1156">
        <v>5193164</v>
      </c>
      <c r="M1156">
        <v>917362</v>
      </c>
      <c r="N1156">
        <v>160754.0625</v>
      </c>
      <c r="O1156">
        <v>6958.83984375</v>
      </c>
      <c r="P1156">
        <v>5153.7900390625</v>
      </c>
      <c r="Q1156">
        <v>1393355.875</v>
      </c>
      <c r="R1156">
        <f t="shared" si="18"/>
        <v>0.26830577177997844</v>
      </c>
    </row>
    <row r="1157" spans="1:18" x14ac:dyDescent="0.25">
      <c r="A1157" t="s">
        <v>2072</v>
      </c>
      <c r="B1157" t="s">
        <v>49</v>
      </c>
      <c r="C1157" t="s">
        <v>50</v>
      </c>
      <c r="D1157" t="s">
        <v>139</v>
      </c>
      <c r="E1157" t="s">
        <v>154</v>
      </c>
      <c r="F1157" t="s">
        <v>184</v>
      </c>
      <c r="G1157" s="1">
        <v>44817</v>
      </c>
      <c r="H1157" s="1">
        <v>44824</v>
      </c>
      <c r="I1157">
        <f>YEAR((vw_maritime_trade_analysis[[#This Row],[Departure_Date]]))</f>
        <v>2022</v>
      </c>
      <c r="J1157" t="str">
        <f>"Q"&amp;ROUNDUP(MONTH(vw_maritime_trade_analysis[[#This Row],[Departure_Date]])/3,0)</f>
        <v>Q3</v>
      </c>
      <c r="K1157" t="str">
        <f>TEXT(vw_maritime_trade_analysis[[#This Row],[Departure_Date]],"mmmm")</f>
        <v>September</v>
      </c>
      <c r="L1157">
        <v>50008160</v>
      </c>
      <c r="M1157">
        <v>166628.140625</v>
      </c>
      <c r="N1157">
        <v>166020.3125</v>
      </c>
      <c r="O1157">
        <v>31005.060546875</v>
      </c>
      <c r="P1157">
        <v>0</v>
      </c>
      <c r="Q1157">
        <v>2050450</v>
      </c>
      <c r="R1157">
        <f t="shared" si="18"/>
        <v>4.100230842326532E-2</v>
      </c>
    </row>
    <row r="1158" spans="1:18" x14ac:dyDescent="0.25">
      <c r="A1158" t="s">
        <v>2073</v>
      </c>
      <c r="B1158" t="s">
        <v>65</v>
      </c>
      <c r="C1158" t="s">
        <v>66</v>
      </c>
      <c r="D1158" t="s">
        <v>245</v>
      </c>
      <c r="E1158" t="s">
        <v>70</v>
      </c>
      <c r="F1158" t="s">
        <v>257</v>
      </c>
      <c r="G1158" s="1">
        <v>45688</v>
      </c>
      <c r="H1158" s="1">
        <v>45712</v>
      </c>
      <c r="I1158">
        <f>YEAR((vw_maritime_trade_analysis[[#This Row],[Departure_Date]]))</f>
        <v>2025</v>
      </c>
      <c r="J1158" t="str">
        <f>"Q"&amp;ROUNDUP(MONTH(vw_maritime_trade_analysis[[#This Row],[Departure_Date]])/3,0)</f>
        <v>Q1</v>
      </c>
      <c r="K1158" t="str">
        <f>TEXT(vw_maritime_trade_analysis[[#This Row],[Departure_Date]],"mmmm")</f>
        <v>January</v>
      </c>
      <c r="L1158">
        <v>15577530</v>
      </c>
      <c r="M1158">
        <v>460397.4375</v>
      </c>
      <c r="N1158">
        <v>167030.765625</v>
      </c>
      <c r="O1158">
        <v>28818.4296875</v>
      </c>
      <c r="P1158">
        <v>25012.529296875</v>
      </c>
      <c r="Q1158">
        <v>1300413.125</v>
      </c>
      <c r="R1158">
        <f t="shared" si="18"/>
        <v>8.3480059097944287E-2</v>
      </c>
    </row>
    <row r="1159" spans="1:18" x14ac:dyDescent="0.25">
      <c r="A1159" t="s">
        <v>2075</v>
      </c>
      <c r="B1159" t="s">
        <v>65</v>
      </c>
      <c r="C1159" t="s">
        <v>239</v>
      </c>
      <c r="D1159" t="s">
        <v>265</v>
      </c>
      <c r="E1159" t="s">
        <v>226</v>
      </c>
      <c r="F1159" t="s">
        <v>174</v>
      </c>
      <c r="G1159" s="1">
        <v>44979</v>
      </c>
      <c r="H1159" s="1">
        <v>44990</v>
      </c>
      <c r="I1159">
        <f>YEAR((vw_maritime_trade_analysis[[#This Row],[Departure_Date]]))</f>
        <v>2023</v>
      </c>
      <c r="J1159" t="str">
        <f>"Q"&amp;ROUNDUP(MONTH(vw_maritime_trade_analysis[[#This Row],[Departure_Date]])/3,0)</f>
        <v>Q1</v>
      </c>
      <c r="K1159" t="str">
        <f>TEXT(vw_maritime_trade_analysis[[#This Row],[Departure_Date]],"mmmm")</f>
        <v>February</v>
      </c>
      <c r="L1159">
        <v>15293892</v>
      </c>
      <c r="M1159">
        <v>85574.8671875</v>
      </c>
      <c r="N1159">
        <v>151150.453125</v>
      </c>
      <c r="O1159">
        <v>11929.240234375</v>
      </c>
      <c r="P1159">
        <v>11499.5703125</v>
      </c>
      <c r="Q1159">
        <v>1033444.6875</v>
      </c>
      <c r="R1159">
        <f t="shared" si="18"/>
        <v>6.7572380365965704E-2</v>
      </c>
    </row>
    <row r="1160" spans="1:18" x14ac:dyDescent="0.25">
      <c r="A1160" t="s">
        <v>2077</v>
      </c>
      <c r="B1160" t="s">
        <v>65</v>
      </c>
      <c r="C1160" t="s">
        <v>112</v>
      </c>
      <c r="D1160" t="s">
        <v>340</v>
      </c>
      <c r="E1160" t="s">
        <v>56</v>
      </c>
      <c r="F1160" t="s">
        <v>257</v>
      </c>
      <c r="G1160" s="1">
        <v>45465</v>
      </c>
      <c r="H1160" s="1">
        <v>45491</v>
      </c>
      <c r="I1160">
        <f>YEAR((vw_maritime_trade_analysis[[#This Row],[Departure_Date]]))</f>
        <v>2024</v>
      </c>
      <c r="J1160" t="str">
        <f>"Q"&amp;ROUNDUP(MONTH(vw_maritime_trade_analysis[[#This Row],[Departure_Date]])/3,0)</f>
        <v>Q2</v>
      </c>
      <c r="K1160" t="str">
        <f>TEXT(vw_maritime_trade_analysis[[#This Row],[Departure_Date]],"mmmm")</f>
        <v>June</v>
      </c>
      <c r="L1160">
        <v>12189893</v>
      </c>
      <c r="M1160">
        <v>478847.46875</v>
      </c>
      <c r="N1160">
        <v>39672.73828125</v>
      </c>
      <c r="O1160">
        <v>9508.1201171875</v>
      </c>
      <c r="P1160">
        <v>52603.3984375</v>
      </c>
      <c r="Q1160">
        <v>746600.5625</v>
      </c>
      <c r="R1160">
        <f t="shared" si="18"/>
        <v>6.1247507463765269E-2</v>
      </c>
    </row>
    <row r="1161" spans="1:18" x14ac:dyDescent="0.25">
      <c r="A1161" t="s">
        <v>2079</v>
      </c>
      <c r="B1161" t="s">
        <v>65</v>
      </c>
      <c r="C1161" t="s">
        <v>50</v>
      </c>
      <c r="D1161" t="s">
        <v>51</v>
      </c>
      <c r="E1161" t="s">
        <v>56</v>
      </c>
      <c r="F1161" t="s">
        <v>159</v>
      </c>
      <c r="G1161" s="1">
        <v>44317</v>
      </c>
      <c r="H1161" s="1">
        <v>44330</v>
      </c>
      <c r="I1161">
        <f>YEAR((vw_maritime_trade_analysis[[#This Row],[Departure_Date]]))</f>
        <v>2021</v>
      </c>
      <c r="J1161" t="str">
        <f>"Q"&amp;ROUNDUP(MONTH(vw_maritime_trade_analysis[[#This Row],[Departure_Date]])/3,0)</f>
        <v>Q2</v>
      </c>
      <c r="K1161" t="str">
        <f>TEXT(vw_maritime_trade_analysis[[#This Row],[Departure_Date]],"mmmm")</f>
        <v>May</v>
      </c>
      <c r="L1161">
        <v>7713446</v>
      </c>
      <c r="M1161">
        <v>411577.84375</v>
      </c>
      <c r="N1161">
        <v>150788.046875</v>
      </c>
      <c r="O1161">
        <v>4165.259765625</v>
      </c>
      <c r="P1161">
        <v>0</v>
      </c>
      <c r="Q1161">
        <v>2058142.75</v>
      </c>
      <c r="R1161">
        <f t="shared" si="18"/>
        <v>0.26682532683835475</v>
      </c>
    </row>
    <row r="1162" spans="1:18" x14ac:dyDescent="0.25">
      <c r="A1162" t="s">
        <v>2080</v>
      </c>
      <c r="B1162" t="s">
        <v>65</v>
      </c>
      <c r="C1162" t="s">
        <v>50</v>
      </c>
      <c r="D1162" t="s">
        <v>223</v>
      </c>
      <c r="E1162" t="s">
        <v>82</v>
      </c>
      <c r="F1162" t="s">
        <v>164</v>
      </c>
      <c r="G1162" s="1">
        <v>44705</v>
      </c>
      <c r="H1162" s="1">
        <v>44711</v>
      </c>
      <c r="I1162">
        <f>YEAR((vw_maritime_trade_analysis[[#This Row],[Departure_Date]]))</f>
        <v>2022</v>
      </c>
      <c r="J1162" t="str">
        <f>"Q"&amp;ROUNDUP(MONTH(vw_maritime_trade_analysis[[#This Row],[Departure_Date]])/3,0)</f>
        <v>Q2</v>
      </c>
      <c r="K1162" t="str">
        <f>TEXT(vw_maritime_trade_analysis[[#This Row],[Departure_Date]],"mmmm")</f>
        <v>May</v>
      </c>
      <c r="L1162">
        <v>30972630</v>
      </c>
      <c r="M1162">
        <v>45560.23828125</v>
      </c>
      <c r="N1162">
        <v>249969.796875</v>
      </c>
      <c r="O1162">
        <v>21680.83984375</v>
      </c>
      <c r="P1162">
        <v>55300.078125</v>
      </c>
      <c r="Q1162">
        <v>1244906.5</v>
      </c>
      <c r="R1162">
        <f t="shared" si="18"/>
        <v>4.0193761395141456E-2</v>
      </c>
    </row>
    <row r="1163" spans="1:18" x14ac:dyDescent="0.25">
      <c r="A1163" t="s">
        <v>2081</v>
      </c>
      <c r="B1163" t="s">
        <v>49</v>
      </c>
      <c r="C1163" t="s">
        <v>66</v>
      </c>
      <c r="D1163" t="s">
        <v>245</v>
      </c>
      <c r="E1163" t="s">
        <v>196</v>
      </c>
      <c r="F1163" t="s">
        <v>82</v>
      </c>
      <c r="G1163" s="1">
        <v>44323</v>
      </c>
      <c r="H1163" s="1">
        <v>44332</v>
      </c>
      <c r="I1163">
        <f>YEAR((vw_maritime_trade_analysis[[#This Row],[Departure_Date]]))</f>
        <v>2021</v>
      </c>
      <c r="J1163" t="str">
        <f>"Q"&amp;ROUNDUP(MONTH(vw_maritime_trade_analysis[[#This Row],[Departure_Date]])/3,0)</f>
        <v>Q2</v>
      </c>
      <c r="K1163" t="str">
        <f>TEXT(vw_maritime_trade_analysis[[#This Row],[Departure_Date]],"mmmm")</f>
        <v>May</v>
      </c>
      <c r="L1163">
        <v>4914703.5</v>
      </c>
      <c r="M1163">
        <v>77868.796875</v>
      </c>
      <c r="N1163">
        <v>159959.71875</v>
      </c>
      <c r="O1163">
        <v>13073.1103515625</v>
      </c>
      <c r="P1163">
        <v>38217.55859375</v>
      </c>
      <c r="Q1163">
        <v>529308.25</v>
      </c>
      <c r="R1163">
        <f t="shared" si="18"/>
        <v>0.10769891815447259</v>
      </c>
    </row>
    <row r="1164" spans="1:18" x14ac:dyDescent="0.25">
      <c r="A1164" t="s">
        <v>2083</v>
      </c>
      <c r="B1164" t="s">
        <v>65</v>
      </c>
      <c r="C1164" t="s">
        <v>112</v>
      </c>
      <c r="D1164" t="s">
        <v>113</v>
      </c>
      <c r="E1164" t="s">
        <v>226</v>
      </c>
      <c r="F1164" t="s">
        <v>146</v>
      </c>
      <c r="G1164" s="1">
        <v>45871</v>
      </c>
      <c r="H1164" s="1">
        <v>45879</v>
      </c>
      <c r="I1164">
        <f>YEAR((vw_maritime_trade_analysis[[#This Row],[Departure_Date]]))</f>
        <v>2025</v>
      </c>
      <c r="J1164" t="str">
        <f>"Q"&amp;ROUNDUP(MONTH(vw_maritime_trade_analysis[[#This Row],[Departure_Date]])/3,0)</f>
        <v>Q3</v>
      </c>
      <c r="K1164" t="str">
        <f>TEXT(vw_maritime_trade_analysis[[#This Row],[Departure_Date]],"mmmm")</f>
        <v>August</v>
      </c>
      <c r="L1164">
        <v>7250462</v>
      </c>
      <c r="M1164">
        <v>192404.71875</v>
      </c>
      <c r="N1164">
        <v>117444.609375</v>
      </c>
      <c r="O1164">
        <v>23273.98046875</v>
      </c>
      <c r="P1164">
        <v>30120.400390625</v>
      </c>
      <c r="Q1164">
        <v>527195.0625</v>
      </c>
      <c r="R1164">
        <f t="shared" si="18"/>
        <v>7.2711926839972407E-2</v>
      </c>
    </row>
    <row r="1165" spans="1:18" x14ac:dyDescent="0.25">
      <c r="A1165" t="s">
        <v>2084</v>
      </c>
      <c r="B1165" t="s">
        <v>65</v>
      </c>
      <c r="C1165" t="s">
        <v>66</v>
      </c>
      <c r="D1165" t="s">
        <v>67</v>
      </c>
      <c r="E1165" t="s">
        <v>184</v>
      </c>
      <c r="F1165" t="s">
        <v>121</v>
      </c>
      <c r="G1165" s="1">
        <v>45592</v>
      </c>
      <c r="H1165" s="1">
        <v>45616</v>
      </c>
      <c r="I1165">
        <f>YEAR((vw_maritime_trade_analysis[[#This Row],[Departure_Date]]))</f>
        <v>2024</v>
      </c>
      <c r="J1165" t="str">
        <f>"Q"&amp;ROUNDUP(MONTH(vw_maritime_trade_analysis[[#This Row],[Departure_Date]])/3,0)</f>
        <v>Q4</v>
      </c>
      <c r="K1165" t="str">
        <f>TEXT(vw_maritime_trade_analysis[[#This Row],[Departure_Date]],"mmmm")</f>
        <v>October</v>
      </c>
      <c r="L1165">
        <v>30658726</v>
      </c>
      <c r="M1165">
        <v>642954.4375</v>
      </c>
      <c r="N1165">
        <v>59966.01953125</v>
      </c>
      <c r="O1165">
        <v>61317.44921875</v>
      </c>
      <c r="P1165">
        <v>57365.73046875</v>
      </c>
      <c r="Q1165">
        <v>5496480</v>
      </c>
      <c r="R1165">
        <f t="shared" si="18"/>
        <v>0.17927946516760024</v>
      </c>
    </row>
    <row r="1166" spans="1:18" x14ac:dyDescent="0.25">
      <c r="A1166" t="s">
        <v>2085</v>
      </c>
      <c r="B1166" t="s">
        <v>49</v>
      </c>
      <c r="C1166" t="s">
        <v>66</v>
      </c>
      <c r="D1166" t="s">
        <v>248</v>
      </c>
      <c r="E1166" t="s">
        <v>127</v>
      </c>
      <c r="F1166" t="s">
        <v>128</v>
      </c>
      <c r="G1166" s="1">
        <v>45164</v>
      </c>
      <c r="H1166" s="1">
        <v>45196</v>
      </c>
      <c r="I1166">
        <f>YEAR((vw_maritime_trade_analysis[[#This Row],[Departure_Date]]))</f>
        <v>2023</v>
      </c>
      <c r="J1166" t="str">
        <f>"Q"&amp;ROUNDUP(MONTH(vw_maritime_trade_analysis[[#This Row],[Departure_Date]])/3,0)</f>
        <v>Q3</v>
      </c>
      <c r="K1166" t="str">
        <f>TEXT(vw_maritime_trade_analysis[[#This Row],[Departure_Date]],"mmmm")</f>
        <v>August</v>
      </c>
      <c r="L1166">
        <v>42617340</v>
      </c>
      <c r="M1166">
        <v>354158.46875</v>
      </c>
      <c r="N1166">
        <v>80174.8828125</v>
      </c>
      <c r="O1166">
        <v>33667.69921875</v>
      </c>
      <c r="P1166">
        <v>5430.25</v>
      </c>
      <c r="Q1166">
        <v>3946221.25</v>
      </c>
      <c r="R1166">
        <f t="shared" si="18"/>
        <v>9.259661091001925E-2</v>
      </c>
    </row>
    <row r="1167" spans="1:18" x14ac:dyDescent="0.25">
      <c r="A1167" t="s">
        <v>2087</v>
      </c>
      <c r="B1167" t="s">
        <v>49</v>
      </c>
      <c r="C1167" t="s">
        <v>50</v>
      </c>
      <c r="D1167" t="s">
        <v>51</v>
      </c>
      <c r="E1167" t="s">
        <v>55</v>
      </c>
      <c r="F1167" t="s">
        <v>226</v>
      </c>
      <c r="G1167" s="1">
        <v>43939</v>
      </c>
      <c r="H1167" s="1">
        <v>43953</v>
      </c>
      <c r="I1167">
        <f>YEAR((vw_maritime_trade_analysis[[#This Row],[Departure_Date]]))</f>
        <v>2020</v>
      </c>
      <c r="J1167" t="str">
        <f>"Q"&amp;ROUNDUP(MONTH(vw_maritime_trade_analysis[[#This Row],[Departure_Date]])/3,0)</f>
        <v>Q2</v>
      </c>
      <c r="K1167" t="str">
        <f>TEXT(vw_maritime_trade_analysis[[#This Row],[Departure_Date]],"mmmm")</f>
        <v>April</v>
      </c>
      <c r="L1167">
        <v>12140000</v>
      </c>
      <c r="M1167">
        <v>384148.59375</v>
      </c>
      <c r="N1167">
        <v>75954.296875</v>
      </c>
      <c r="O1167">
        <v>33749.19921875</v>
      </c>
      <c r="P1167">
        <v>12908.4697265625</v>
      </c>
      <c r="Q1167">
        <v>7593772</v>
      </c>
      <c r="R1167">
        <f t="shared" si="18"/>
        <v>0.62551663920922573</v>
      </c>
    </row>
    <row r="1168" spans="1:18" x14ac:dyDescent="0.25">
      <c r="A1168" t="s">
        <v>2088</v>
      </c>
      <c r="B1168" t="s">
        <v>65</v>
      </c>
      <c r="C1168" t="s">
        <v>50</v>
      </c>
      <c r="D1168" t="s">
        <v>145</v>
      </c>
      <c r="E1168" t="s">
        <v>56</v>
      </c>
      <c r="F1168" t="s">
        <v>127</v>
      </c>
      <c r="G1168" s="1">
        <v>45247</v>
      </c>
      <c r="H1168" s="1">
        <v>45263</v>
      </c>
      <c r="I1168">
        <f>YEAR((vw_maritime_trade_analysis[[#This Row],[Departure_Date]]))</f>
        <v>2023</v>
      </c>
      <c r="J1168" t="str">
        <f>"Q"&amp;ROUNDUP(MONTH(vw_maritime_trade_analysis[[#This Row],[Departure_Date]])/3,0)</f>
        <v>Q4</v>
      </c>
      <c r="K1168" t="str">
        <f>TEXT(vw_maritime_trade_analysis[[#This Row],[Departure_Date]],"mmmm")</f>
        <v>November</v>
      </c>
      <c r="L1168">
        <v>25564526</v>
      </c>
      <c r="M1168">
        <v>255443.328125</v>
      </c>
      <c r="N1168">
        <v>103837.2265625</v>
      </c>
      <c r="O1168">
        <v>64678.25</v>
      </c>
      <c r="P1168">
        <v>0</v>
      </c>
      <c r="Q1168">
        <v>964570.75</v>
      </c>
      <c r="R1168">
        <f t="shared" si="18"/>
        <v>3.773082864904282E-2</v>
      </c>
    </row>
    <row r="1169" spans="1:18" x14ac:dyDescent="0.25">
      <c r="A1169" t="s">
        <v>2090</v>
      </c>
      <c r="B1169" t="s">
        <v>65</v>
      </c>
      <c r="C1169" t="s">
        <v>50</v>
      </c>
      <c r="D1169" t="s">
        <v>145</v>
      </c>
      <c r="E1169" t="s">
        <v>56</v>
      </c>
      <c r="F1169" t="s">
        <v>174</v>
      </c>
      <c r="G1169" s="1">
        <v>44704</v>
      </c>
      <c r="H1169" s="1">
        <v>44716</v>
      </c>
      <c r="I1169">
        <f>YEAR((vw_maritime_trade_analysis[[#This Row],[Departure_Date]]))</f>
        <v>2022</v>
      </c>
      <c r="J1169" t="str">
        <f>"Q"&amp;ROUNDUP(MONTH(vw_maritime_trade_analysis[[#This Row],[Departure_Date]])/3,0)</f>
        <v>Q2</v>
      </c>
      <c r="K1169" t="str">
        <f>TEXT(vw_maritime_trade_analysis[[#This Row],[Departure_Date]],"mmmm")</f>
        <v>May</v>
      </c>
      <c r="L1169">
        <v>48063796</v>
      </c>
      <c r="M1169">
        <v>147683.640625</v>
      </c>
      <c r="N1169">
        <v>93450.40625</v>
      </c>
      <c r="O1169">
        <v>125927.1484375</v>
      </c>
      <c r="Q1169">
        <v>3509185.25</v>
      </c>
      <c r="R1169">
        <f t="shared" si="18"/>
        <v>7.3010988353895315E-2</v>
      </c>
    </row>
    <row r="1170" spans="1:18" x14ac:dyDescent="0.25">
      <c r="A1170" t="s">
        <v>2091</v>
      </c>
      <c r="B1170" t="s">
        <v>49</v>
      </c>
      <c r="C1170" t="s">
        <v>78</v>
      </c>
      <c r="D1170" t="s">
        <v>211</v>
      </c>
      <c r="E1170" t="s">
        <v>108</v>
      </c>
      <c r="F1170" t="s">
        <v>100</v>
      </c>
      <c r="G1170" s="1">
        <v>45281</v>
      </c>
      <c r="H1170" s="1">
        <v>45295</v>
      </c>
      <c r="I1170">
        <f>YEAR((vw_maritime_trade_analysis[[#This Row],[Departure_Date]]))</f>
        <v>2023</v>
      </c>
      <c r="J1170" t="str">
        <f>"Q"&amp;ROUNDUP(MONTH(vw_maritime_trade_analysis[[#This Row],[Departure_Date]])/3,0)</f>
        <v>Q4</v>
      </c>
      <c r="K1170" t="str">
        <f>TEXT(vw_maritime_trade_analysis[[#This Row],[Departure_Date]],"mmmm")</f>
        <v>December</v>
      </c>
      <c r="L1170">
        <v>21263542</v>
      </c>
      <c r="M1170">
        <v>435260.46875</v>
      </c>
      <c r="N1170">
        <v>111070.6796875</v>
      </c>
      <c r="O1170">
        <v>15097.1103515625</v>
      </c>
      <c r="P1170">
        <v>0</v>
      </c>
      <c r="Q1170">
        <v>1290650.625</v>
      </c>
      <c r="R1170">
        <f t="shared" si="18"/>
        <v>6.0697819065139762E-2</v>
      </c>
    </row>
    <row r="1171" spans="1:18" x14ac:dyDescent="0.25">
      <c r="A1171" t="s">
        <v>2093</v>
      </c>
      <c r="B1171" t="s">
        <v>65</v>
      </c>
      <c r="C1171" t="s">
        <v>66</v>
      </c>
      <c r="D1171" t="s">
        <v>67</v>
      </c>
      <c r="E1171" t="s">
        <v>56</v>
      </c>
      <c r="F1171" t="s">
        <v>201</v>
      </c>
      <c r="G1171" s="1">
        <v>45870</v>
      </c>
      <c r="H1171" s="1">
        <v>45880</v>
      </c>
      <c r="I1171">
        <f>YEAR((vw_maritime_trade_analysis[[#This Row],[Departure_Date]]))</f>
        <v>2025</v>
      </c>
      <c r="J1171" t="str">
        <f>"Q"&amp;ROUNDUP(MONTH(vw_maritime_trade_analysis[[#This Row],[Departure_Date]])/3,0)</f>
        <v>Q3</v>
      </c>
      <c r="K1171" t="str">
        <f>TEXT(vw_maritime_trade_analysis[[#This Row],[Departure_Date]],"mmmm")</f>
        <v>August</v>
      </c>
      <c r="L1171">
        <v>9113801</v>
      </c>
      <c r="M1171">
        <v>195526.046875</v>
      </c>
      <c r="N1171">
        <v>59245.87890625</v>
      </c>
      <c r="O1171">
        <v>13852.98046875</v>
      </c>
      <c r="P1171">
        <v>0</v>
      </c>
      <c r="Q1171">
        <v>808337.1875</v>
      </c>
      <c r="R1171">
        <f t="shared" si="18"/>
        <v>8.8693750006171954E-2</v>
      </c>
    </row>
    <row r="1172" spans="1:18" x14ac:dyDescent="0.25">
      <c r="A1172" t="s">
        <v>2094</v>
      </c>
      <c r="B1172" t="s">
        <v>49</v>
      </c>
      <c r="C1172" t="s">
        <v>66</v>
      </c>
      <c r="D1172" t="s">
        <v>67</v>
      </c>
      <c r="E1172" t="s">
        <v>93</v>
      </c>
      <c r="F1172" t="s">
        <v>70</v>
      </c>
      <c r="G1172" s="1">
        <v>45611</v>
      </c>
      <c r="H1172" s="1">
        <v>45640</v>
      </c>
      <c r="I1172">
        <f>YEAR((vw_maritime_trade_analysis[[#This Row],[Departure_Date]]))</f>
        <v>2024</v>
      </c>
      <c r="J1172" t="str">
        <f>"Q"&amp;ROUNDUP(MONTH(vw_maritime_trade_analysis[[#This Row],[Departure_Date]])/3,0)</f>
        <v>Q4</v>
      </c>
      <c r="K1172" t="str">
        <f>TEXT(vw_maritime_trade_analysis[[#This Row],[Departure_Date]],"mmmm")</f>
        <v>November</v>
      </c>
      <c r="L1172">
        <v>5522046.5</v>
      </c>
      <c r="M1172">
        <v>551774.125</v>
      </c>
      <c r="N1172">
        <v>134003.234375</v>
      </c>
      <c r="O1172">
        <v>15185.6298828125</v>
      </c>
      <c r="P1172">
        <v>0</v>
      </c>
      <c r="Q1172">
        <v>921657.625</v>
      </c>
      <c r="R1172">
        <f t="shared" si="18"/>
        <v>0.16690508220095576</v>
      </c>
    </row>
    <row r="1173" spans="1:18" x14ac:dyDescent="0.25">
      <c r="A1173" t="s">
        <v>2095</v>
      </c>
      <c r="B1173" t="s">
        <v>49</v>
      </c>
      <c r="C1173" t="s">
        <v>50</v>
      </c>
      <c r="D1173" t="s">
        <v>51</v>
      </c>
      <c r="E1173" t="s">
        <v>140</v>
      </c>
      <c r="F1173" t="s">
        <v>70</v>
      </c>
      <c r="G1173" s="1">
        <v>45913</v>
      </c>
      <c r="H1173" s="1">
        <v>45918</v>
      </c>
      <c r="I1173">
        <f>YEAR((vw_maritime_trade_analysis[[#This Row],[Departure_Date]]))</f>
        <v>2025</v>
      </c>
      <c r="J1173" t="str">
        <f>"Q"&amp;ROUNDUP(MONTH(vw_maritime_trade_analysis[[#This Row],[Departure_Date]])/3,0)</f>
        <v>Q3</v>
      </c>
      <c r="K1173" t="str">
        <f>TEXT(vw_maritime_trade_analysis[[#This Row],[Departure_Date]],"mmmm")</f>
        <v>September</v>
      </c>
      <c r="L1173">
        <v>4638955.5</v>
      </c>
      <c r="M1173">
        <v>52715.44921875</v>
      </c>
      <c r="N1173">
        <v>157896.5625</v>
      </c>
      <c r="O1173">
        <v>8721.240234375</v>
      </c>
      <c r="P1173">
        <v>16380.0595703125</v>
      </c>
      <c r="Q1173">
        <v>1965145.25</v>
      </c>
      <c r="R1173">
        <f t="shared" si="18"/>
        <v>0.42361804289780319</v>
      </c>
    </row>
    <row r="1174" spans="1:18" x14ac:dyDescent="0.25">
      <c r="A1174" t="s">
        <v>2096</v>
      </c>
      <c r="B1174" t="s">
        <v>49</v>
      </c>
      <c r="C1174" t="s">
        <v>78</v>
      </c>
      <c r="D1174" t="s">
        <v>211</v>
      </c>
      <c r="E1174" t="s">
        <v>257</v>
      </c>
      <c r="F1174" t="s">
        <v>100</v>
      </c>
      <c r="G1174" s="1">
        <v>44580</v>
      </c>
      <c r="H1174" s="1">
        <v>44606</v>
      </c>
      <c r="I1174">
        <f>YEAR((vw_maritime_trade_analysis[[#This Row],[Departure_Date]]))</f>
        <v>2022</v>
      </c>
      <c r="J1174" t="str">
        <f>"Q"&amp;ROUNDUP(MONTH(vw_maritime_trade_analysis[[#This Row],[Departure_Date]])/3,0)</f>
        <v>Q1</v>
      </c>
      <c r="K1174" t="str">
        <f>TEXT(vw_maritime_trade_analysis[[#This Row],[Departure_Date]],"mmmm")</f>
        <v>January</v>
      </c>
      <c r="L1174">
        <v>43149376</v>
      </c>
      <c r="M1174">
        <v>960165.375</v>
      </c>
      <c r="N1174">
        <v>141753.015625</v>
      </c>
      <c r="O1174">
        <v>25889.630859375</v>
      </c>
      <c r="P1174">
        <v>0</v>
      </c>
      <c r="Q1174">
        <v>3002918.25</v>
      </c>
      <c r="R1174">
        <f t="shared" si="18"/>
        <v>6.9593549858055881E-2</v>
      </c>
    </row>
    <row r="1175" spans="1:18" x14ac:dyDescent="0.25">
      <c r="A1175" t="s">
        <v>2098</v>
      </c>
      <c r="B1175" t="s">
        <v>49</v>
      </c>
      <c r="C1175" t="s">
        <v>50</v>
      </c>
      <c r="D1175" t="s">
        <v>51</v>
      </c>
      <c r="E1175" t="s">
        <v>93</v>
      </c>
      <c r="F1175" t="s">
        <v>226</v>
      </c>
      <c r="G1175" s="1">
        <v>45456</v>
      </c>
      <c r="H1175" s="1">
        <v>45476</v>
      </c>
      <c r="I1175">
        <f>YEAR((vw_maritime_trade_analysis[[#This Row],[Departure_Date]]))</f>
        <v>2024</v>
      </c>
      <c r="J1175" t="str">
        <f>"Q"&amp;ROUNDUP(MONTH(vw_maritime_trade_analysis[[#This Row],[Departure_Date]])/3,0)</f>
        <v>Q2</v>
      </c>
      <c r="K1175" t="str">
        <f>TEXT(vw_maritime_trade_analysis[[#This Row],[Departure_Date]],"mmmm")</f>
        <v>June</v>
      </c>
      <c r="L1175">
        <v>17297592</v>
      </c>
      <c r="M1175">
        <v>724167.4375</v>
      </c>
      <c r="N1175">
        <v>84630.9765625</v>
      </c>
      <c r="O1175">
        <v>23005.80078125</v>
      </c>
      <c r="P1175">
        <v>0</v>
      </c>
      <c r="Q1175">
        <v>8752885</v>
      </c>
      <c r="R1175">
        <f t="shared" si="18"/>
        <v>0.50601754278861477</v>
      </c>
    </row>
    <row r="1176" spans="1:18" x14ac:dyDescent="0.25">
      <c r="A1176" t="s">
        <v>2099</v>
      </c>
      <c r="B1176" t="s">
        <v>49</v>
      </c>
      <c r="C1176" t="s">
        <v>50</v>
      </c>
      <c r="D1176" t="s">
        <v>51</v>
      </c>
      <c r="E1176" t="s">
        <v>159</v>
      </c>
      <c r="F1176" t="s">
        <v>128</v>
      </c>
      <c r="G1176" s="1">
        <v>45409</v>
      </c>
      <c r="H1176" s="1">
        <v>45419</v>
      </c>
      <c r="I1176">
        <f>YEAR((vw_maritime_trade_analysis[[#This Row],[Departure_Date]]))</f>
        <v>2024</v>
      </c>
      <c r="J1176" t="str">
        <f>"Q"&amp;ROUNDUP(MONTH(vw_maritime_trade_analysis[[#This Row],[Departure_Date]])/3,0)</f>
        <v>Q2</v>
      </c>
      <c r="K1176" t="str">
        <f>TEXT(vw_maritime_trade_analysis[[#This Row],[Departure_Date]],"mmmm")</f>
        <v>April</v>
      </c>
      <c r="L1176">
        <v>9949377</v>
      </c>
      <c r="M1176">
        <v>120198.4609375</v>
      </c>
      <c r="N1176">
        <v>44596.46875</v>
      </c>
      <c r="O1176">
        <v>13033.6796875</v>
      </c>
      <c r="P1176">
        <v>0</v>
      </c>
      <c r="Q1176">
        <v>3411908.5</v>
      </c>
      <c r="R1176">
        <f t="shared" si="18"/>
        <v>0.34292684858559486</v>
      </c>
    </row>
    <row r="1177" spans="1:18" x14ac:dyDescent="0.25">
      <c r="A1177" t="s">
        <v>2100</v>
      </c>
      <c r="B1177" t="s">
        <v>65</v>
      </c>
      <c r="C1177" t="s">
        <v>50</v>
      </c>
      <c r="D1177" t="s">
        <v>183</v>
      </c>
      <c r="E1177" t="s">
        <v>226</v>
      </c>
      <c r="F1177" t="s">
        <v>196</v>
      </c>
      <c r="G1177" s="1">
        <v>44128</v>
      </c>
      <c r="H1177" s="1">
        <v>44138</v>
      </c>
      <c r="I1177">
        <f>YEAR((vw_maritime_trade_analysis[[#This Row],[Departure_Date]]))</f>
        <v>2020</v>
      </c>
      <c r="J1177" t="str">
        <f>"Q"&amp;ROUNDUP(MONTH(vw_maritime_trade_analysis[[#This Row],[Departure_Date]])/3,0)</f>
        <v>Q4</v>
      </c>
      <c r="K1177" t="str">
        <f>TEXT(vw_maritime_trade_analysis[[#This Row],[Departure_Date]],"mmmm")</f>
        <v>October</v>
      </c>
      <c r="L1177">
        <v>36641448</v>
      </c>
      <c r="M1177">
        <v>316234.90625</v>
      </c>
      <c r="N1177">
        <v>122011.421875</v>
      </c>
      <c r="O1177">
        <v>26015.4296875</v>
      </c>
      <c r="P1177">
        <v>0</v>
      </c>
      <c r="Q1177">
        <v>1289166.75</v>
      </c>
      <c r="R1177">
        <f t="shared" si="18"/>
        <v>3.5183291610091393E-2</v>
      </c>
    </row>
    <row r="1178" spans="1:18" x14ac:dyDescent="0.25">
      <c r="A1178" t="s">
        <v>2101</v>
      </c>
      <c r="B1178" t="s">
        <v>65</v>
      </c>
      <c r="C1178" t="s">
        <v>134</v>
      </c>
      <c r="D1178" t="s">
        <v>135</v>
      </c>
      <c r="E1178" t="s">
        <v>184</v>
      </c>
      <c r="F1178" t="s">
        <v>204</v>
      </c>
      <c r="G1178" s="1">
        <v>44697</v>
      </c>
      <c r="H1178" s="1">
        <v>44727</v>
      </c>
      <c r="I1178">
        <f>YEAR((vw_maritime_trade_analysis[[#This Row],[Departure_Date]]))</f>
        <v>2022</v>
      </c>
      <c r="J1178" t="str">
        <f>"Q"&amp;ROUNDUP(MONTH(vw_maritime_trade_analysis[[#This Row],[Departure_Date]])/3,0)</f>
        <v>Q2</v>
      </c>
      <c r="K1178" t="str">
        <f>TEXT(vw_maritime_trade_analysis[[#This Row],[Departure_Date]],"mmmm")</f>
        <v>May</v>
      </c>
      <c r="L1178">
        <v>2364337.5</v>
      </c>
      <c r="M1178">
        <v>485069.3125</v>
      </c>
      <c r="N1178">
        <v>137727.15625</v>
      </c>
      <c r="O1178">
        <v>6691.06982421875</v>
      </c>
      <c r="P1178">
        <v>13601.349609375</v>
      </c>
      <c r="Q1178">
        <v>780371</v>
      </c>
      <c r="R1178">
        <f t="shared" si="18"/>
        <v>0.3300590545977467</v>
      </c>
    </row>
    <row r="1179" spans="1:18" x14ac:dyDescent="0.25">
      <c r="A1179" t="s">
        <v>2102</v>
      </c>
      <c r="B1179" t="s">
        <v>49</v>
      </c>
      <c r="C1179" t="s">
        <v>239</v>
      </c>
      <c r="D1179" t="s">
        <v>240</v>
      </c>
      <c r="E1179" t="s">
        <v>108</v>
      </c>
      <c r="F1179" t="s">
        <v>226</v>
      </c>
      <c r="G1179" s="1">
        <v>45863</v>
      </c>
      <c r="H1179" s="1">
        <v>45873</v>
      </c>
      <c r="I1179">
        <f>YEAR((vw_maritime_trade_analysis[[#This Row],[Departure_Date]]))</f>
        <v>2025</v>
      </c>
      <c r="J1179" t="str">
        <f>"Q"&amp;ROUNDUP(MONTH(vw_maritime_trade_analysis[[#This Row],[Departure_Date]])/3,0)</f>
        <v>Q3</v>
      </c>
      <c r="K1179" t="str">
        <f>TEXT(vw_maritime_trade_analysis[[#This Row],[Departure_Date]],"mmmm")</f>
        <v>July</v>
      </c>
      <c r="L1179">
        <v>19790768</v>
      </c>
      <c r="M1179">
        <v>182262.1875</v>
      </c>
      <c r="N1179">
        <v>78771.71875</v>
      </c>
      <c r="O1179">
        <v>11280.740234375</v>
      </c>
      <c r="P1179">
        <v>5291.830078125</v>
      </c>
      <c r="Q1179">
        <v>1291376</v>
      </c>
      <c r="R1179">
        <f t="shared" si="18"/>
        <v>6.5251434406183736E-2</v>
      </c>
    </row>
    <row r="1180" spans="1:18" x14ac:dyDescent="0.25">
      <c r="A1180" t="s">
        <v>2103</v>
      </c>
      <c r="B1180" t="s">
        <v>65</v>
      </c>
      <c r="C1180" t="s">
        <v>66</v>
      </c>
      <c r="D1180" t="s">
        <v>67</v>
      </c>
      <c r="E1180" t="s">
        <v>100</v>
      </c>
      <c r="F1180" t="s">
        <v>154</v>
      </c>
      <c r="G1180" s="1">
        <v>45974</v>
      </c>
      <c r="H1180" s="1">
        <v>46001</v>
      </c>
      <c r="I1180">
        <f>YEAR((vw_maritime_trade_analysis[[#This Row],[Departure_Date]]))</f>
        <v>2025</v>
      </c>
      <c r="J1180" t="str">
        <f>"Q"&amp;ROUNDUP(MONTH(vw_maritime_trade_analysis[[#This Row],[Departure_Date]])/3,0)</f>
        <v>Q4</v>
      </c>
      <c r="K1180" t="str">
        <f>TEXT(vw_maritime_trade_analysis[[#This Row],[Departure_Date]],"mmmm")</f>
        <v>November</v>
      </c>
      <c r="L1180">
        <v>65222944</v>
      </c>
      <c r="M1180">
        <v>961410.875</v>
      </c>
      <c r="N1180">
        <v>114162.796875</v>
      </c>
      <c r="O1180">
        <v>63918.48046875</v>
      </c>
      <c r="P1180">
        <v>23579.33984375</v>
      </c>
      <c r="Q1180">
        <v>4555773</v>
      </c>
      <c r="R1180">
        <f t="shared" si="18"/>
        <v>6.9849238942664107E-2</v>
      </c>
    </row>
    <row r="1181" spans="1:18" x14ac:dyDescent="0.25">
      <c r="A1181" t="s">
        <v>2105</v>
      </c>
      <c r="B1181" t="s">
        <v>49</v>
      </c>
      <c r="C1181" t="s">
        <v>50</v>
      </c>
      <c r="D1181" t="s">
        <v>51</v>
      </c>
      <c r="E1181" t="s">
        <v>83</v>
      </c>
      <c r="F1181" t="s">
        <v>92</v>
      </c>
      <c r="G1181" s="1">
        <v>45220</v>
      </c>
      <c r="H1181" s="1">
        <v>45240</v>
      </c>
      <c r="I1181">
        <f>YEAR((vw_maritime_trade_analysis[[#This Row],[Departure_Date]]))</f>
        <v>2023</v>
      </c>
      <c r="J1181" t="str">
        <f>"Q"&amp;ROUNDUP(MONTH(vw_maritime_trade_analysis[[#This Row],[Departure_Date]])/3,0)</f>
        <v>Q4</v>
      </c>
      <c r="K1181" t="str">
        <f>TEXT(vw_maritime_trade_analysis[[#This Row],[Departure_Date]],"mmmm")</f>
        <v>October</v>
      </c>
      <c r="L1181">
        <v>17136844</v>
      </c>
      <c r="M1181">
        <v>292220.375</v>
      </c>
      <c r="N1181">
        <v>131247.046875</v>
      </c>
      <c r="O1181">
        <v>45926.73828125</v>
      </c>
      <c r="P1181">
        <v>30536.529296875</v>
      </c>
      <c r="Q1181">
        <v>5205720</v>
      </c>
      <c r="R1181">
        <f t="shared" si="18"/>
        <v>0.30377355363683067</v>
      </c>
    </row>
    <row r="1182" spans="1:18" x14ac:dyDescent="0.25">
      <c r="A1182" t="s">
        <v>2106</v>
      </c>
      <c r="B1182" t="s">
        <v>65</v>
      </c>
      <c r="C1182" t="s">
        <v>134</v>
      </c>
      <c r="D1182" t="s">
        <v>135</v>
      </c>
      <c r="E1182" t="s">
        <v>128</v>
      </c>
      <c r="F1182" t="s">
        <v>127</v>
      </c>
      <c r="G1182" s="1">
        <v>45095</v>
      </c>
      <c r="H1182" s="1">
        <v>45113</v>
      </c>
      <c r="I1182">
        <f>YEAR((vw_maritime_trade_analysis[[#This Row],[Departure_Date]]))</f>
        <v>2023</v>
      </c>
      <c r="J1182" t="str">
        <f>"Q"&amp;ROUNDUP(MONTH(vw_maritime_trade_analysis[[#This Row],[Departure_Date]])/3,0)</f>
        <v>Q2</v>
      </c>
      <c r="K1182" t="str">
        <f>TEXT(vw_maritime_trade_analysis[[#This Row],[Departure_Date]],"mmmm")</f>
        <v>June</v>
      </c>
      <c r="L1182">
        <v>12711358</v>
      </c>
      <c r="M1182">
        <v>184093.921875</v>
      </c>
      <c r="N1182">
        <v>141212.4375</v>
      </c>
      <c r="O1182">
        <v>7753.93017578125</v>
      </c>
      <c r="P1182">
        <v>45586.1015625</v>
      </c>
      <c r="Q1182">
        <v>971096.6875</v>
      </c>
      <c r="R1182">
        <f t="shared" si="18"/>
        <v>7.639598282889995E-2</v>
      </c>
    </row>
    <row r="1183" spans="1:18" x14ac:dyDescent="0.25">
      <c r="A1183" t="s">
        <v>2108</v>
      </c>
      <c r="B1183" t="s">
        <v>65</v>
      </c>
      <c r="C1183" t="s">
        <v>78</v>
      </c>
      <c r="D1183" t="s">
        <v>211</v>
      </c>
      <c r="E1183" t="s">
        <v>82</v>
      </c>
      <c r="F1183" t="s">
        <v>131</v>
      </c>
      <c r="G1183" s="1">
        <v>44989</v>
      </c>
      <c r="H1183" s="1">
        <v>45014</v>
      </c>
      <c r="I1183">
        <f>YEAR((vw_maritime_trade_analysis[[#This Row],[Departure_Date]]))</f>
        <v>2023</v>
      </c>
      <c r="J1183" t="str">
        <f>"Q"&amp;ROUNDUP(MONTH(vw_maritime_trade_analysis[[#This Row],[Departure_Date]])/3,0)</f>
        <v>Q1</v>
      </c>
      <c r="K1183" t="str">
        <f>TEXT(vw_maritime_trade_analysis[[#This Row],[Departure_Date]],"mmmm")</f>
        <v>March</v>
      </c>
      <c r="L1183">
        <v>24957582</v>
      </c>
      <c r="M1183">
        <v>408825.5625</v>
      </c>
      <c r="N1183">
        <v>222281.875</v>
      </c>
      <c r="O1183">
        <v>15723.2802734375</v>
      </c>
      <c r="P1183">
        <v>10644.58984375</v>
      </c>
      <c r="Q1183">
        <v>1683740.25</v>
      </c>
      <c r="R1183">
        <f t="shared" si="18"/>
        <v>6.746407764983002E-2</v>
      </c>
    </row>
    <row r="1184" spans="1:18" x14ac:dyDescent="0.25">
      <c r="A1184" t="s">
        <v>2110</v>
      </c>
      <c r="B1184" t="s">
        <v>65</v>
      </c>
      <c r="C1184" t="s">
        <v>78</v>
      </c>
      <c r="D1184" t="s">
        <v>158</v>
      </c>
      <c r="E1184" t="s">
        <v>82</v>
      </c>
      <c r="F1184" t="s">
        <v>131</v>
      </c>
      <c r="G1184" s="1">
        <v>45665</v>
      </c>
      <c r="H1184" s="1">
        <v>45690</v>
      </c>
      <c r="I1184">
        <f>YEAR((vw_maritime_trade_analysis[[#This Row],[Departure_Date]]))</f>
        <v>2025</v>
      </c>
      <c r="J1184" t="str">
        <f>"Q"&amp;ROUNDUP(MONTH(vw_maritime_trade_analysis[[#This Row],[Departure_Date]])/3,0)</f>
        <v>Q1</v>
      </c>
      <c r="K1184" t="str">
        <f>TEXT(vw_maritime_trade_analysis[[#This Row],[Departure_Date]],"mmmm")</f>
        <v>January</v>
      </c>
      <c r="L1184">
        <v>11385355</v>
      </c>
      <c r="M1184">
        <v>920357.3125</v>
      </c>
      <c r="N1184">
        <v>112875.25</v>
      </c>
      <c r="O1184">
        <v>30740.4609375</v>
      </c>
      <c r="P1184">
        <v>15097.5498046875</v>
      </c>
      <c r="Q1184">
        <v>2097936.25</v>
      </c>
      <c r="R1184">
        <f t="shared" si="18"/>
        <v>0.18426621304298374</v>
      </c>
    </row>
    <row r="1185" spans="1:18" x14ac:dyDescent="0.25">
      <c r="A1185" t="s">
        <v>2112</v>
      </c>
      <c r="B1185" t="s">
        <v>49</v>
      </c>
      <c r="C1185" t="s">
        <v>50</v>
      </c>
      <c r="D1185" t="s">
        <v>183</v>
      </c>
      <c r="E1185" t="s">
        <v>146</v>
      </c>
      <c r="F1185" t="s">
        <v>100</v>
      </c>
      <c r="G1185" s="1">
        <v>45120</v>
      </c>
      <c r="H1185" s="1">
        <v>45132</v>
      </c>
      <c r="I1185">
        <f>YEAR((vw_maritime_trade_analysis[[#This Row],[Departure_Date]]))</f>
        <v>2023</v>
      </c>
      <c r="J1185" t="str">
        <f>"Q"&amp;ROUNDUP(MONTH(vw_maritime_trade_analysis[[#This Row],[Departure_Date]])/3,0)</f>
        <v>Q3</v>
      </c>
      <c r="K1185" t="str">
        <f>TEXT(vw_maritime_trade_analysis[[#This Row],[Departure_Date]],"mmmm")</f>
        <v>July</v>
      </c>
      <c r="L1185">
        <v>47852792</v>
      </c>
      <c r="M1185">
        <v>136778.75</v>
      </c>
      <c r="N1185">
        <v>151433.25</v>
      </c>
      <c r="O1185">
        <v>129681.0703125</v>
      </c>
      <c r="P1185">
        <v>20268.529296875</v>
      </c>
      <c r="Q1185">
        <v>4135608</v>
      </c>
      <c r="R1185">
        <f t="shared" si="18"/>
        <v>8.6423546613539293E-2</v>
      </c>
    </row>
    <row r="1186" spans="1:18" x14ac:dyDescent="0.25">
      <c r="A1186" t="s">
        <v>2113</v>
      </c>
      <c r="B1186" t="s">
        <v>49</v>
      </c>
      <c r="C1186" t="s">
        <v>50</v>
      </c>
      <c r="D1186" t="s">
        <v>51</v>
      </c>
      <c r="E1186" t="s">
        <v>257</v>
      </c>
      <c r="F1186" t="s">
        <v>100</v>
      </c>
      <c r="G1186" s="1">
        <v>45388</v>
      </c>
      <c r="H1186" s="1">
        <v>45400</v>
      </c>
      <c r="I1186">
        <f>YEAR((vw_maritime_trade_analysis[[#This Row],[Departure_Date]]))</f>
        <v>2024</v>
      </c>
      <c r="J1186" t="str">
        <f>"Q"&amp;ROUNDUP(MONTH(vw_maritime_trade_analysis[[#This Row],[Departure_Date]])/3,0)</f>
        <v>Q2</v>
      </c>
      <c r="K1186" t="str">
        <f>TEXT(vw_maritime_trade_analysis[[#This Row],[Departure_Date]],"mmmm")</f>
        <v>April</v>
      </c>
      <c r="L1186">
        <v>25949910</v>
      </c>
      <c r="M1186">
        <v>84693.921875</v>
      </c>
      <c r="N1186">
        <v>66694.609375</v>
      </c>
      <c r="O1186">
        <v>87970.203125</v>
      </c>
      <c r="P1186">
        <v>0</v>
      </c>
      <c r="Q1186">
        <v>7087291.5</v>
      </c>
      <c r="R1186">
        <f t="shared" si="18"/>
        <v>0.27311429981838087</v>
      </c>
    </row>
    <row r="1187" spans="1:18" x14ac:dyDescent="0.25">
      <c r="A1187" t="s">
        <v>2114</v>
      </c>
      <c r="B1187" t="s">
        <v>49</v>
      </c>
      <c r="C1187" t="s">
        <v>66</v>
      </c>
      <c r="D1187" t="s">
        <v>67</v>
      </c>
      <c r="E1187" t="s">
        <v>154</v>
      </c>
      <c r="F1187" t="s">
        <v>184</v>
      </c>
      <c r="G1187" s="1">
        <v>45058</v>
      </c>
      <c r="H1187" s="1">
        <v>45077</v>
      </c>
      <c r="I1187">
        <f>YEAR((vw_maritime_trade_analysis[[#This Row],[Departure_Date]]))</f>
        <v>2023</v>
      </c>
      <c r="J1187" t="str">
        <f>"Q"&amp;ROUNDUP(MONTH(vw_maritime_trade_analysis[[#This Row],[Departure_Date]])/3,0)</f>
        <v>Q2</v>
      </c>
      <c r="K1187" t="str">
        <f>TEXT(vw_maritime_trade_analysis[[#This Row],[Departure_Date]],"mmmm")</f>
        <v>May</v>
      </c>
      <c r="L1187">
        <v>73945312</v>
      </c>
      <c r="M1187">
        <v>393095.09375</v>
      </c>
      <c r="N1187">
        <v>82303.203125</v>
      </c>
      <c r="O1187">
        <v>150108.984375</v>
      </c>
      <c r="P1187">
        <v>0</v>
      </c>
      <c r="Q1187">
        <v>1236289</v>
      </c>
      <c r="R1187">
        <f t="shared" si="18"/>
        <v>1.6718963874275086E-2</v>
      </c>
    </row>
    <row r="1188" spans="1:18" x14ac:dyDescent="0.25">
      <c r="A1188" t="s">
        <v>2116</v>
      </c>
      <c r="B1188" t="s">
        <v>49</v>
      </c>
      <c r="C1188" t="s">
        <v>78</v>
      </c>
      <c r="D1188" t="s">
        <v>158</v>
      </c>
      <c r="E1188" t="s">
        <v>131</v>
      </c>
      <c r="F1188" t="s">
        <v>100</v>
      </c>
      <c r="G1188" s="1">
        <v>45184</v>
      </c>
      <c r="H1188" s="1">
        <v>45199</v>
      </c>
      <c r="I1188">
        <f>YEAR((vw_maritime_trade_analysis[[#This Row],[Departure_Date]]))</f>
        <v>2023</v>
      </c>
      <c r="J1188" t="str">
        <f>"Q"&amp;ROUNDUP(MONTH(vw_maritime_trade_analysis[[#This Row],[Departure_Date]])/3,0)</f>
        <v>Q3</v>
      </c>
      <c r="K1188" t="str">
        <f>TEXT(vw_maritime_trade_analysis[[#This Row],[Departure_Date]],"mmmm")</f>
        <v>September</v>
      </c>
      <c r="L1188">
        <v>32595238</v>
      </c>
      <c r="M1188">
        <v>471599.40625</v>
      </c>
      <c r="N1188">
        <v>59895.609375</v>
      </c>
      <c r="O1188">
        <v>55411.91015625</v>
      </c>
      <c r="P1188">
        <v>0</v>
      </c>
      <c r="Q1188">
        <v>1648858.375</v>
      </c>
      <c r="R1188">
        <f t="shared" si="18"/>
        <v>5.0585867021434236E-2</v>
      </c>
    </row>
    <row r="1189" spans="1:18" x14ac:dyDescent="0.25">
      <c r="A1189" t="s">
        <v>2117</v>
      </c>
      <c r="B1189" t="s">
        <v>65</v>
      </c>
      <c r="C1189" t="s">
        <v>134</v>
      </c>
      <c r="D1189" t="s">
        <v>135</v>
      </c>
      <c r="E1189" t="s">
        <v>100</v>
      </c>
      <c r="F1189" t="s">
        <v>164</v>
      </c>
      <c r="G1189" s="1">
        <v>45677</v>
      </c>
      <c r="H1189" s="1">
        <v>45698</v>
      </c>
      <c r="I1189">
        <f>YEAR((vw_maritime_trade_analysis[[#This Row],[Departure_Date]]))</f>
        <v>2025</v>
      </c>
      <c r="J1189" t="str">
        <f>"Q"&amp;ROUNDUP(MONTH(vw_maritime_trade_analysis[[#This Row],[Departure_Date]])/3,0)</f>
        <v>Q1</v>
      </c>
      <c r="K1189" t="str">
        <f>TEXT(vw_maritime_trade_analysis[[#This Row],[Departure_Date]],"mmmm")</f>
        <v>January</v>
      </c>
      <c r="L1189">
        <v>5181564.5</v>
      </c>
      <c r="M1189">
        <v>225037.03125</v>
      </c>
      <c r="N1189">
        <v>215251.1875</v>
      </c>
      <c r="O1189">
        <v>14612.009765625</v>
      </c>
      <c r="P1189">
        <v>36038.30859375</v>
      </c>
      <c r="Q1189">
        <v>800324.375</v>
      </c>
      <c r="R1189">
        <f t="shared" si="18"/>
        <v>0.1544561251722332</v>
      </c>
    </row>
    <row r="1190" spans="1:18" x14ac:dyDescent="0.25">
      <c r="A1190" t="s">
        <v>2118</v>
      </c>
      <c r="B1190" t="s">
        <v>65</v>
      </c>
      <c r="C1190" t="s">
        <v>66</v>
      </c>
      <c r="D1190" t="s">
        <v>245</v>
      </c>
      <c r="E1190" t="s">
        <v>100</v>
      </c>
      <c r="F1190" t="s">
        <v>164</v>
      </c>
      <c r="G1190" s="1">
        <v>45784</v>
      </c>
      <c r="H1190" s="1">
        <v>45819</v>
      </c>
      <c r="I1190">
        <f>YEAR((vw_maritime_trade_analysis[[#This Row],[Departure_Date]]))</f>
        <v>2025</v>
      </c>
      <c r="J1190" t="str">
        <f>"Q"&amp;ROUNDUP(MONTH(vw_maritime_trade_analysis[[#This Row],[Departure_Date]])/3,0)</f>
        <v>Q2</v>
      </c>
      <c r="K1190" t="str">
        <f>TEXT(vw_maritime_trade_analysis[[#This Row],[Departure_Date]],"mmmm")</f>
        <v>May</v>
      </c>
      <c r="L1190">
        <v>5904140</v>
      </c>
      <c r="M1190">
        <v>637991.9375</v>
      </c>
      <c r="N1190">
        <v>197682.6875</v>
      </c>
      <c r="O1190">
        <v>18598.0390625</v>
      </c>
      <c r="P1190">
        <v>0</v>
      </c>
      <c r="Q1190">
        <v>1080067.875</v>
      </c>
      <c r="R1190">
        <f t="shared" si="18"/>
        <v>0.18293398784581666</v>
      </c>
    </row>
    <row r="1191" spans="1:18" x14ac:dyDescent="0.25">
      <c r="A1191" t="s">
        <v>2119</v>
      </c>
      <c r="B1191" t="s">
        <v>49</v>
      </c>
      <c r="C1191" t="s">
        <v>50</v>
      </c>
      <c r="D1191" t="s">
        <v>51</v>
      </c>
      <c r="E1191" t="s">
        <v>146</v>
      </c>
      <c r="F1191" t="s">
        <v>184</v>
      </c>
      <c r="G1191" s="1">
        <v>45791</v>
      </c>
      <c r="H1191" s="1">
        <v>45797</v>
      </c>
      <c r="I1191">
        <f>YEAR((vw_maritime_trade_analysis[[#This Row],[Departure_Date]]))</f>
        <v>2025</v>
      </c>
      <c r="J1191" t="str">
        <f>"Q"&amp;ROUNDUP(MONTH(vw_maritime_trade_analysis[[#This Row],[Departure_Date]])/3,0)</f>
        <v>Q2</v>
      </c>
      <c r="K1191" t="str">
        <f>TEXT(vw_maritime_trade_analysis[[#This Row],[Departure_Date]],"mmmm")</f>
        <v>May</v>
      </c>
      <c r="L1191">
        <v>7775649</v>
      </c>
      <c r="M1191">
        <v>144117.796875</v>
      </c>
      <c r="N1191">
        <v>158422.328125</v>
      </c>
      <c r="O1191">
        <v>20760.98046875</v>
      </c>
      <c r="P1191">
        <v>48845.26953125</v>
      </c>
      <c r="Q1191">
        <v>3169849.25</v>
      </c>
      <c r="R1191">
        <f t="shared" si="18"/>
        <v>0.40766362396244993</v>
      </c>
    </row>
    <row r="1192" spans="1:18" x14ac:dyDescent="0.25">
      <c r="A1192" t="s">
        <v>2120</v>
      </c>
      <c r="B1192" t="s">
        <v>49</v>
      </c>
      <c r="C1192" t="s">
        <v>50</v>
      </c>
      <c r="D1192" t="s">
        <v>51</v>
      </c>
      <c r="E1192" t="s">
        <v>93</v>
      </c>
      <c r="F1192" t="s">
        <v>92</v>
      </c>
      <c r="G1192" s="1">
        <v>44006</v>
      </c>
      <c r="H1192" s="1">
        <v>44020</v>
      </c>
      <c r="I1192">
        <f>YEAR((vw_maritime_trade_analysis[[#This Row],[Departure_Date]]))</f>
        <v>2020</v>
      </c>
      <c r="J1192" t="str">
        <f>"Q"&amp;ROUNDUP(MONTH(vw_maritime_trade_analysis[[#This Row],[Departure_Date]])/3,0)</f>
        <v>Q2</v>
      </c>
      <c r="K1192" t="str">
        <f>TEXT(vw_maritime_trade_analysis[[#This Row],[Departure_Date]],"mmmm")</f>
        <v>June</v>
      </c>
      <c r="L1192">
        <v>6115569</v>
      </c>
      <c r="M1192">
        <v>425869.1875</v>
      </c>
      <c r="N1192">
        <v>134271.515625</v>
      </c>
      <c r="O1192">
        <v>19630.98046875</v>
      </c>
      <c r="P1192">
        <v>16054.080078125</v>
      </c>
      <c r="Q1192">
        <v>2230839.25</v>
      </c>
      <c r="R1192">
        <f t="shared" si="18"/>
        <v>0.36478032542842703</v>
      </c>
    </row>
    <row r="1193" spans="1:18" x14ac:dyDescent="0.25">
      <c r="A1193" t="s">
        <v>2121</v>
      </c>
      <c r="B1193" t="s">
        <v>49</v>
      </c>
      <c r="C1193" t="s">
        <v>50</v>
      </c>
      <c r="D1193" t="s">
        <v>51</v>
      </c>
      <c r="E1193" t="s">
        <v>159</v>
      </c>
      <c r="F1193" t="s">
        <v>184</v>
      </c>
      <c r="G1193" s="1">
        <v>45721</v>
      </c>
      <c r="H1193" s="1">
        <v>45736</v>
      </c>
      <c r="I1193">
        <f>YEAR((vw_maritime_trade_analysis[[#This Row],[Departure_Date]]))</f>
        <v>2025</v>
      </c>
      <c r="J1193" t="str">
        <f>"Q"&amp;ROUNDUP(MONTH(vw_maritime_trade_analysis[[#This Row],[Departure_Date]])/3,0)</f>
        <v>Q1</v>
      </c>
      <c r="K1193" t="str">
        <f>TEXT(vw_maritime_trade_analysis[[#This Row],[Departure_Date]],"mmmm")</f>
        <v>March</v>
      </c>
      <c r="L1193">
        <v>5192088</v>
      </c>
      <c r="M1193">
        <v>328706.15625</v>
      </c>
      <c r="N1193">
        <v>122400.9375</v>
      </c>
      <c r="O1193">
        <v>7684.2900390625</v>
      </c>
      <c r="P1193">
        <v>0</v>
      </c>
      <c r="Q1193">
        <v>3381649</v>
      </c>
      <c r="R1193">
        <f t="shared" si="18"/>
        <v>0.65130810571777675</v>
      </c>
    </row>
    <row r="1194" spans="1:18" x14ac:dyDescent="0.25">
      <c r="A1194" t="s">
        <v>2123</v>
      </c>
      <c r="B1194" t="s">
        <v>49</v>
      </c>
      <c r="C1194" t="s">
        <v>239</v>
      </c>
      <c r="D1194" t="s">
        <v>265</v>
      </c>
      <c r="E1194" t="s">
        <v>196</v>
      </c>
      <c r="F1194" t="s">
        <v>70</v>
      </c>
      <c r="G1194" s="1">
        <v>44900</v>
      </c>
      <c r="H1194" s="1">
        <v>44929</v>
      </c>
      <c r="I1194">
        <f>YEAR((vw_maritime_trade_analysis[[#This Row],[Departure_Date]]))</f>
        <v>2022</v>
      </c>
      <c r="J1194" t="str">
        <f>"Q"&amp;ROUNDUP(MONTH(vw_maritime_trade_analysis[[#This Row],[Departure_Date]])/3,0)</f>
        <v>Q4</v>
      </c>
      <c r="K1194" t="str">
        <f>TEXT(vw_maritime_trade_analysis[[#This Row],[Departure_Date]],"mmmm")</f>
        <v>December</v>
      </c>
      <c r="L1194">
        <v>13593968</v>
      </c>
      <c r="M1194">
        <v>609119.5625</v>
      </c>
      <c r="N1194">
        <v>135767.609375</v>
      </c>
      <c r="O1194">
        <v>17672.16015625</v>
      </c>
      <c r="P1194">
        <v>0</v>
      </c>
      <c r="Q1194">
        <v>1070455.375</v>
      </c>
      <c r="R1194">
        <f t="shared" si="18"/>
        <v>7.8744879714296806E-2</v>
      </c>
    </row>
    <row r="1195" spans="1:18" x14ac:dyDescent="0.25">
      <c r="A1195" t="s">
        <v>2124</v>
      </c>
      <c r="B1195" t="s">
        <v>49</v>
      </c>
      <c r="C1195" t="s">
        <v>50</v>
      </c>
      <c r="D1195" t="s">
        <v>139</v>
      </c>
      <c r="E1195" t="s">
        <v>108</v>
      </c>
      <c r="F1195" t="s">
        <v>128</v>
      </c>
      <c r="G1195" s="1">
        <v>45499</v>
      </c>
      <c r="H1195" s="1">
        <v>45509</v>
      </c>
      <c r="I1195">
        <f>YEAR((vw_maritime_trade_analysis[[#This Row],[Departure_Date]]))</f>
        <v>2024</v>
      </c>
      <c r="J1195" t="str">
        <f>"Q"&amp;ROUNDUP(MONTH(vw_maritime_trade_analysis[[#This Row],[Departure_Date]])/3,0)</f>
        <v>Q3</v>
      </c>
      <c r="K1195" t="str">
        <f>TEXT(vw_maritime_trade_analysis[[#This Row],[Departure_Date]],"mmmm")</f>
        <v>July</v>
      </c>
      <c r="L1195">
        <v>19494710</v>
      </c>
      <c r="M1195">
        <v>256888.796875</v>
      </c>
      <c r="N1195">
        <v>20737.359375</v>
      </c>
      <c r="O1195">
        <v>59653.80859375</v>
      </c>
      <c r="P1195">
        <v>13305.599609375</v>
      </c>
      <c r="Q1195">
        <v>1504488.625</v>
      </c>
      <c r="R1195">
        <f t="shared" si="18"/>
        <v>7.7174198795468107E-2</v>
      </c>
    </row>
    <row r="1196" spans="1:18" x14ac:dyDescent="0.25">
      <c r="A1196" t="s">
        <v>2125</v>
      </c>
      <c r="B1196" t="s">
        <v>65</v>
      </c>
      <c r="C1196" t="s">
        <v>50</v>
      </c>
      <c r="D1196" t="s">
        <v>51</v>
      </c>
      <c r="E1196" t="s">
        <v>128</v>
      </c>
      <c r="F1196" t="s">
        <v>83</v>
      </c>
      <c r="G1196" s="1">
        <v>45454</v>
      </c>
      <c r="H1196" s="1">
        <v>45459</v>
      </c>
      <c r="I1196">
        <f>YEAR((vw_maritime_trade_analysis[[#This Row],[Departure_Date]]))</f>
        <v>2024</v>
      </c>
      <c r="J1196" t="str">
        <f>"Q"&amp;ROUNDUP(MONTH(vw_maritime_trade_analysis[[#This Row],[Departure_Date]])/3,0)</f>
        <v>Q2</v>
      </c>
      <c r="K1196" t="str">
        <f>TEXT(vw_maritime_trade_analysis[[#This Row],[Departure_Date]],"mmmm")</f>
        <v>June</v>
      </c>
      <c r="L1196">
        <v>11536357</v>
      </c>
      <c r="M1196">
        <v>121495.703125</v>
      </c>
      <c r="N1196">
        <v>47549.08984375</v>
      </c>
      <c r="O1196">
        <v>10036.6298828125</v>
      </c>
      <c r="P1196">
        <v>0</v>
      </c>
      <c r="Q1196">
        <v>4159019.5</v>
      </c>
      <c r="R1196">
        <f t="shared" si="18"/>
        <v>0.36051411203727485</v>
      </c>
    </row>
    <row r="1197" spans="1:18" x14ac:dyDescent="0.25">
      <c r="A1197" t="s">
        <v>2126</v>
      </c>
      <c r="B1197" t="s">
        <v>65</v>
      </c>
      <c r="C1197" t="s">
        <v>50</v>
      </c>
      <c r="D1197" t="s">
        <v>51</v>
      </c>
      <c r="E1197" t="s">
        <v>70</v>
      </c>
      <c r="F1197" t="s">
        <v>201</v>
      </c>
      <c r="G1197" s="1">
        <v>44094</v>
      </c>
      <c r="H1197" s="1">
        <v>44113</v>
      </c>
      <c r="I1197">
        <f>YEAR((vw_maritime_trade_analysis[[#This Row],[Departure_Date]]))</f>
        <v>2020</v>
      </c>
      <c r="J1197" t="str">
        <f>"Q"&amp;ROUNDUP(MONTH(vw_maritime_trade_analysis[[#This Row],[Departure_Date]])/3,0)</f>
        <v>Q3</v>
      </c>
      <c r="K1197" t="str">
        <f>TEXT(vw_maritime_trade_analysis[[#This Row],[Departure_Date]],"mmmm")</f>
        <v>September</v>
      </c>
      <c r="L1197">
        <v>11312687</v>
      </c>
      <c r="M1197">
        <v>369587.625</v>
      </c>
      <c r="N1197">
        <v>71318.25</v>
      </c>
      <c r="O1197">
        <v>35861.21875</v>
      </c>
      <c r="P1197">
        <v>0</v>
      </c>
      <c r="Q1197">
        <v>7048643.5</v>
      </c>
      <c r="R1197">
        <f t="shared" si="18"/>
        <v>0.62307420862965623</v>
      </c>
    </row>
    <row r="1198" spans="1:18" x14ac:dyDescent="0.25">
      <c r="A1198" t="s">
        <v>2127</v>
      </c>
      <c r="B1198" t="s">
        <v>65</v>
      </c>
      <c r="C1198" t="s">
        <v>50</v>
      </c>
      <c r="D1198" t="s">
        <v>51</v>
      </c>
      <c r="E1198" t="s">
        <v>56</v>
      </c>
      <c r="F1198" t="s">
        <v>204</v>
      </c>
      <c r="G1198" s="1">
        <v>45431</v>
      </c>
      <c r="H1198" s="1">
        <v>45446</v>
      </c>
      <c r="I1198">
        <f>YEAR((vw_maritime_trade_analysis[[#This Row],[Departure_Date]]))</f>
        <v>2024</v>
      </c>
      <c r="J1198" t="str">
        <f>"Q"&amp;ROUNDUP(MONTH(vw_maritime_trade_analysis[[#This Row],[Departure_Date]])/3,0)</f>
        <v>Q2</v>
      </c>
      <c r="K1198" t="str">
        <f>TEXT(vw_maritime_trade_analysis[[#This Row],[Departure_Date]],"mmmm")</f>
        <v>May</v>
      </c>
      <c r="L1198">
        <v>5704450.5</v>
      </c>
      <c r="M1198">
        <v>442041.875</v>
      </c>
      <c r="N1198">
        <v>99035.890625</v>
      </c>
      <c r="O1198">
        <v>3023.360107421875</v>
      </c>
      <c r="P1198">
        <v>16797.75</v>
      </c>
      <c r="Q1198">
        <v>1941380</v>
      </c>
      <c r="R1198">
        <f t="shared" si="18"/>
        <v>0.34032725851508394</v>
      </c>
    </row>
    <row r="1199" spans="1:18" x14ac:dyDescent="0.25">
      <c r="A1199" t="s">
        <v>2129</v>
      </c>
      <c r="B1199" t="s">
        <v>65</v>
      </c>
      <c r="C1199" t="s">
        <v>50</v>
      </c>
      <c r="D1199" t="s">
        <v>51</v>
      </c>
      <c r="E1199" t="s">
        <v>100</v>
      </c>
      <c r="F1199" t="s">
        <v>71</v>
      </c>
      <c r="G1199" s="1">
        <v>44272</v>
      </c>
      <c r="H1199" s="1">
        <v>44283</v>
      </c>
      <c r="I1199">
        <f>YEAR((vw_maritime_trade_analysis[[#This Row],[Departure_Date]]))</f>
        <v>2021</v>
      </c>
      <c r="J1199" t="str">
        <f>"Q"&amp;ROUNDUP(MONTH(vw_maritime_trade_analysis[[#This Row],[Departure_Date]])/3,0)</f>
        <v>Q1</v>
      </c>
      <c r="K1199" t="str">
        <f>TEXT(vw_maritime_trade_analysis[[#This Row],[Departure_Date]],"mmmm")</f>
        <v>March</v>
      </c>
      <c r="L1199">
        <v>6884272</v>
      </c>
      <c r="M1199">
        <v>103771.90625</v>
      </c>
      <c r="N1199">
        <v>189190.859375</v>
      </c>
      <c r="O1199">
        <v>10532.9404296875</v>
      </c>
      <c r="P1199">
        <v>75610.75</v>
      </c>
      <c r="Q1199">
        <v>2316572</v>
      </c>
      <c r="R1199">
        <f t="shared" si="18"/>
        <v>0.33650210218306309</v>
      </c>
    </row>
    <row r="1200" spans="1:18" x14ac:dyDescent="0.25">
      <c r="A1200" t="s">
        <v>2130</v>
      </c>
      <c r="B1200" t="s">
        <v>65</v>
      </c>
      <c r="C1200" t="s">
        <v>78</v>
      </c>
      <c r="D1200" t="s">
        <v>315</v>
      </c>
      <c r="E1200" t="s">
        <v>184</v>
      </c>
      <c r="F1200" t="s">
        <v>257</v>
      </c>
      <c r="G1200" s="1">
        <v>44412</v>
      </c>
      <c r="H1200" s="1">
        <v>44434</v>
      </c>
      <c r="I1200">
        <f>YEAR((vw_maritime_trade_analysis[[#This Row],[Departure_Date]]))</f>
        <v>2021</v>
      </c>
      <c r="J1200" t="str">
        <f>"Q"&amp;ROUNDUP(MONTH(vw_maritime_trade_analysis[[#This Row],[Departure_Date]])/3,0)</f>
        <v>Q3</v>
      </c>
      <c r="K1200" t="str">
        <f>TEXT(vw_maritime_trade_analysis[[#This Row],[Departure_Date]],"mmmm")</f>
        <v>August</v>
      </c>
      <c r="L1200">
        <v>35900008</v>
      </c>
      <c r="M1200">
        <v>238301.84375</v>
      </c>
      <c r="N1200">
        <v>232641.21875</v>
      </c>
      <c r="O1200">
        <v>99443.0234375</v>
      </c>
      <c r="P1200">
        <v>0</v>
      </c>
      <c r="Q1200">
        <v>2170300.5</v>
      </c>
      <c r="R1200">
        <f t="shared" si="18"/>
        <v>6.045403945313884E-2</v>
      </c>
    </row>
    <row r="1201" spans="1:18" x14ac:dyDescent="0.25">
      <c r="A1201" t="s">
        <v>2131</v>
      </c>
      <c r="B1201" t="s">
        <v>65</v>
      </c>
      <c r="C1201" t="s">
        <v>66</v>
      </c>
      <c r="D1201" t="s">
        <v>245</v>
      </c>
      <c r="E1201" t="s">
        <v>100</v>
      </c>
      <c r="F1201" t="s">
        <v>93</v>
      </c>
      <c r="G1201" s="1">
        <v>44793</v>
      </c>
      <c r="H1201" s="1">
        <v>44805</v>
      </c>
      <c r="I1201">
        <f>YEAR((vw_maritime_trade_analysis[[#This Row],[Departure_Date]]))</f>
        <v>2022</v>
      </c>
      <c r="J1201" t="str">
        <f>"Q"&amp;ROUNDUP(MONTH(vw_maritime_trade_analysis[[#This Row],[Departure_Date]])/3,0)</f>
        <v>Q3</v>
      </c>
      <c r="K1201" t="str">
        <f>TEXT(vw_maritime_trade_analysis[[#This Row],[Departure_Date]],"mmmm")</f>
        <v>August</v>
      </c>
      <c r="L1201">
        <v>5804309.5</v>
      </c>
      <c r="M1201">
        <v>228262.796875</v>
      </c>
      <c r="N1201">
        <v>31283.76953125</v>
      </c>
      <c r="O1201">
        <v>8590.3798828125</v>
      </c>
      <c r="P1201">
        <v>22495.279296875</v>
      </c>
      <c r="Q1201">
        <v>623178.5</v>
      </c>
      <c r="R1201">
        <f t="shared" si="18"/>
        <v>0.10736479507166184</v>
      </c>
    </row>
    <row r="1202" spans="1:18" x14ac:dyDescent="0.25">
      <c r="A1202" t="s">
        <v>2132</v>
      </c>
      <c r="B1202" t="s">
        <v>49</v>
      </c>
      <c r="C1202" t="s">
        <v>66</v>
      </c>
      <c r="D1202" t="s">
        <v>153</v>
      </c>
      <c r="E1202" t="s">
        <v>150</v>
      </c>
      <c r="F1202" t="s">
        <v>184</v>
      </c>
      <c r="G1202" s="1">
        <v>44373</v>
      </c>
      <c r="H1202" s="1">
        <v>44394</v>
      </c>
      <c r="I1202">
        <f>YEAR((vw_maritime_trade_analysis[[#This Row],[Departure_Date]]))</f>
        <v>2021</v>
      </c>
      <c r="J1202" t="str">
        <f>"Q"&amp;ROUNDUP(MONTH(vw_maritime_trade_analysis[[#This Row],[Departure_Date]])/3,0)</f>
        <v>Q2</v>
      </c>
      <c r="K1202" t="str">
        <f>TEXT(vw_maritime_trade_analysis[[#This Row],[Departure_Date]],"mmmm")</f>
        <v>June</v>
      </c>
      <c r="L1202">
        <v>18793180</v>
      </c>
      <c r="M1202">
        <v>287596.40625</v>
      </c>
      <c r="N1202">
        <v>213858.828125</v>
      </c>
      <c r="O1202">
        <v>37022.55859375</v>
      </c>
      <c r="P1202">
        <v>36993.73046875</v>
      </c>
      <c r="Q1202">
        <v>1897211.25</v>
      </c>
      <c r="R1202">
        <f t="shared" si="18"/>
        <v>0.10095211401157228</v>
      </c>
    </row>
    <row r="1203" spans="1:18" x14ac:dyDescent="0.25">
      <c r="A1203" t="s">
        <v>2133</v>
      </c>
      <c r="B1203" t="s">
        <v>65</v>
      </c>
      <c r="C1203" t="s">
        <v>50</v>
      </c>
      <c r="D1203" t="s">
        <v>51</v>
      </c>
      <c r="E1203" t="s">
        <v>56</v>
      </c>
      <c r="F1203" t="s">
        <v>93</v>
      </c>
      <c r="G1203" s="1">
        <v>45526</v>
      </c>
      <c r="H1203" s="1">
        <v>45534</v>
      </c>
      <c r="I1203">
        <f>YEAR((vw_maritime_trade_analysis[[#This Row],[Departure_Date]]))</f>
        <v>2024</v>
      </c>
      <c r="J1203" t="str">
        <f>"Q"&amp;ROUNDUP(MONTH(vw_maritime_trade_analysis[[#This Row],[Departure_Date]])/3,0)</f>
        <v>Q3</v>
      </c>
      <c r="K1203" t="str">
        <f>TEXT(vw_maritime_trade_analysis[[#This Row],[Departure_Date]],"mmmm")</f>
        <v>August</v>
      </c>
      <c r="L1203">
        <v>24775844</v>
      </c>
      <c r="M1203">
        <v>221081.65625</v>
      </c>
      <c r="N1203">
        <v>192092.5625</v>
      </c>
      <c r="O1203">
        <v>86467.703125</v>
      </c>
      <c r="P1203">
        <v>2830.52001953125</v>
      </c>
      <c r="Q1203">
        <v>8441780</v>
      </c>
      <c r="R1203">
        <f t="shared" si="18"/>
        <v>0.34072623318099676</v>
      </c>
    </row>
    <row r="1204" spans="1:18" x14ac:dyDescent="0.25">
      <c r="A1204" t="s">
        <v>2134</v>
      </c>
      <c r="B1204" t="s">
        <v>49</v>
      </c>
      <c r="C1204" t="s">
        <v>50</v>
      </c>
      <c r="D1204" t="s">
        <v>145</v>
      </c>
      <c r="E1204" t="s">
        <v>230</v>
      </c>
      <c r="F1204" t="s">
        <v>128</v>
      </c>
      <c r="G1204" s="1">
        <v>44468</v>
      </c>
      <c r="H1204" s="1">
        <v>44483</v>
      </c>
      <c r="I1204">
        <f>YEAR((vw_maritime_trade_analysis[[#This Row],[Departure_Date]]))</f>
        <v>2021</v>
      </c>
      <c r="J1204" t="str">
        <f>"Q"&amp;ROUNDUP(MONTH(vw_maritime_trade_analysis[[#This Row],[Departure_Date]])/3,0)</f>
        <v>Q3</v>
      </c>
      <c r="K1204" t="str">
        <f>TEXT(vw_maritime_trade_analysis[[#This Row],[Departure_Date]],"mmmm")</f>
        <v>September</v>
      </c>
      <c r="L1204">
        <v>57194344</v>
      </c>
      <c r="M1204">
        <v>194702.15625</v>
      </c>
      <c r="N1204">
        <v>249589.171875</v>
      </c>
      <c r="O1204">
        <v>92082.8984375</v>
      </c>
      <c r="P1204">
        <v>31130.69921875</v>
      </c>
      <c r="Q1204">
        <v>1820648</v>
      </c>
      <c r="R1204">
        <f t="shared" si="18"/>
        <v>3.1832658138364174E-2</v>
      </c>
    </row>
    <row r="1205" spans="1:18" x14ac:dyDescent="0.25">
      <c r="A1205" t="s">
        <v>2136</v>
      </c>
      <c r="B1205" t="s">
        <v>49</v>
      </c>
      <c r="C1205" t="s">
        <v>66</v>
      </c>
      <c r="D1205" t="s">
        <v>153</v>
      </c>
      <c r="E1205" t="s">
        <v>140</v>
      </c>
      <c r="F1205" t="s">
        <v>56</v>
      </c>
      <c r="G1205" s="1">
        <v>44143</v>
      </c>
      <c r="H1205" s="1">
        <v>44160</v>
      </c>
      <c r="I1205">
        <f>YEAR((vw_maritime_trade_analysis[[#This Row],[Departure_Date]]))</f>
        <v>2020</v>
      </c>
      <c r="J1205" t="str">
        <f>"Q"&amp;ROUNDUP(MONTH(vw_maritime_trade_analysis[[#This Row],[Departure_Date]])/3,0)</f>
        <v>Q4</v>
      </c>
      <c r="K1205" t="str">
        <f>TEXT(vw_maritime_trade_analysis[[#This Row],[Departure_Date]],"mmmm")</f>
        <v>November</v>
      </c>
      <c r="L1205">
        <v>44757856</v>
      </c>
      <c r="M1205">
        <v>209701.625</v>
      </c>
      <c r="N1205">
        <v>138335.875</v>
      </c>
      <c r="O1205">
        <v>114580.109375</v>
      </c>
      <c r="P1205">
        <v>1568.3299560546875</v>
      </c>
      <c r="Q1205">
        <v>3269013.5</v>
      </c>
      <c r="R1205">
        <f t="shared" si="18"/>
        <v>7.3037759002575989E-2</v>
      </c>
    </row>
    <row r="1206" spans="1:18" x14ac:dyDescent="0.25">
      <c r="A1206" t="s">
        <v>2137</v>
      </c>
      <c r="B1206" t="s">
        <v>49</v>
      </c>
      <c r="C1206" t="s">
        <v>134</v>
      </c>
      <c r="D1206" t="s">
        <v>135</v>
      </c>
      <c r="E1206" t="s">
        <v>131</v>
      </c>
      <c r="F1206" t="s">
        <v>128</v>
      </c>
      <c r="G1206" s="1">
        <v>44033</v>
      </c>
      <c r="H1206" s="1">
        <v>44060</v>
      </c>
      <c r="I1206">
        <f>YEAR((vw_maritime_trade_analysis[[#This Row],[Departure_Date]]))</f>
        <v>2020</v>
      </c>
      <c r="J1206" t="str">
        <f>"Q"&amp;ROUNDUP(MONTH(vw_maritime_trade_analysis[[#This Row],[Departure_Date]])/3,0)</f>
        <v>Q3</v>
      </c>
      <c r="K1206" t="str">
        <f>TEXT(vw_maritime_trade_analysis[[#This Row],[Departure_Date]],"mmmm")</f>
        <v>July</v>
      </c>
      <c r="L1206">
        <v>9224641</v>
      </c>
      <c r="M1206">
        <v>761727.75</v>
      </c>
      <c r="N1206">
        <v>60305.75</v>
      </c>
      <c r="O1206">
        <v>30902.55078125</v>
      </c>
      <c r="P1206">
        <v>1413.5</v>
      </c>
      <c r="Q1206">
        <v>1252537.5</v>
      </c>
      <c r="R1206">
        <f t="shared" si="18"/>
        <v>0.13578170684365928</v>
      </c>
    </row>
    <row r="1207" spans="1:18" x14ac:dyDescent="0.25">
      <c r="A1207" t="s">
        <v>2138</v>
      </c>
      <c r="B1207" t="s">
        <v>65</v>
      </c>
      <c r="C1207" t="s">
        <v>78</v>
      </c>
      <c r="D1207" t="s">
        <v>315</v>
      </c>
      <c r="E1207" t="s">
        <v>56</v>
      </c>
      <c r="F1207" t="s">
        <v>146</v>
      </c>
      <c r="G1207" s="1">
        <v>44538</v>
      </c>
      <c r="H1207" s="1">
        <v>44550</v>
      </c>
      <c r="I1207">
        <f>YEAR((vw_maritime_trade_analysis[[#This Row],[Departure_Date]]))</f>
        <v>2021</v>
      </c>
      <c r="J1207" t="str">
        <f>"Q"&amp;ROUNDUP(MONTH(vw_maritime_trade_analysis[[#This Row],[Departure_Date]])/3,0)</f>
        <v>Q4</v>
      </c>
      <c r="K1207" t="str">
        <f>TEXT(vw_maritime_trade_analysis[[#This Row],[Departure_Date]],"mmmm")</f>
        <v>December</v>
      </c>
      <c r="L1207">
        <v>33611584</v>
      </c>
      <c r="M1207">
        <v>91212.2265625</v>
      </c>
      <c r="N1207">
        <v>72012.6484375</v>
      </c>
      <c r="O1207">
        <v>114951.609375</v>
      </c>
      <c r="Q1207">
        <v>1021736.75</v>
      </c>
      <c r="R1207">
        <f t="shared" si="18"/>
        <v>3.039835165162106E-2</v>
      </c>
    </row>
    <row r="1208" spans="1:18" x14ac:dyDescent="0.25">
      <c r="A1208" t="s">
        <v>2139</v>
      </c>
      <c r="B1208" t="s">
        <v>65</v>
      </c>
      <c r="C1208" t="s">
        <v>50</v>
      </c>
      <c r="D1208" t="s">
        <v>51</v>
      </c>
      <c r="E1208" t="s">
        <v>70</v>
      </c>
      <c r="F1208" t="s">
        <v>164</v>
      </c>
      <c r="G1208" s="1">
        <v>45374</v>
      </c>
      <c r="H1208" s="1">
        <v>45389</v>
      </c>
      <c r="I1208">
        <f>YEAR((vw_maritime_trade_analysis[[#This Row],[Departure_Date]]))</f>
        <v>2024</v>
      </c>
      <c r="J1208" t="str">
        <f>"Q"&amp;ROUNDUP(MONTH(vw_maritime_trade_analysis[[#This Row],[Departure_Date]])/3,0)</f>
        <v>Q1</v>
      </c>
      <c r="K1208" t="str">
        <f>TEXT(vw_maritime_trade_analysis[[#This Row],[Departure_Date]],"mmmm")</f>
        <v>March</v>
      </c>
      <c r="L1208">
        <v>7091579</v>
      </c>
      <c r="M1208">
        <v>227475.953125</v>
      </c>
      <c r="N1208">
        <v>55066.921875</v>
      </c>
      <c r="O1208">
        <v>23827.69921875</v>
      </c>
      <c r="P1208">
        <v>55516.05859375</v>
      </c>
      <c r="Q1208">
        <v>2762571.5</v>
      </c>
      <c r="R1208">
        <f t="shared" si="18"/>
        <v>0.38955661355531679</v>
      </c>
    </row>
    <row r="1209" spans="1:18" x14ac:dyDescent="0.25">
      <c r="A1209" t="s">
        <v>2141</v>
      </c>
      <c r="B1209" t="s">
        <v>65</v>
      </c>
      <c r="C1209" t="s">
        <v>66</v>
      </c>
      <c r="D1209" t="s">
        <v>391</v>
      </c>
      <c r="E1209" t="s">
        <v>82</v>
      </c>
      <c r="F1209" t="s">
        <v>127</v>
      </c>
      <c r="G1209" s="1">
        <v>45079</v>
      </c>
      <c r="H1209" s="1">
        <v>45102</v>
      </c>
      <c r="I1209">
        <f>YEAR((vw_maritime_trade_analysis[[#This Row],[Departure_Date]]))</f>
        <v>2023</v>
      </c>
      <c r="J1209" t="str">
        <f>"Q"&amp;ROUNDUP(MONTH(vw_maritime_trade_analysis[[#This Row],[Departure_Date]])/3,0)</f>
        <v>Q2</v>
      </c>
      <c r="K1209" t="str">
        <f>TEXT(vw_maritime_trade_analysis[[#This Row],[Departure_Date]],"mmmm")</f>
        <v>June</v>
      </c>
      <c r="L1209">
        <v>37011828</v>
      </c>
      <c r="M1209">
        <v>587224.625</v>
      </c>
      <c r="N1209">
        <v>111398.1796875</v>
      </c>
      <c r="O1209">
        <v>98451.4609375</v>
      </c>
      <c r="P1209">
        <v>73346.140625</v>
      </c>
      <c r="Q1209">
        <v>2049086.625</v>
      </c>
      <c r="R1209">
        <f t="shared" si="18"/>
        <v>5.5363021383326431E-2</v>
      </c>
    </row>
    <row r="1210" spans="1:18" x14ac:dyDescent="0.25">
      <c r="A1210" t="s">
        <v>2143</v>
      </c>
      <c r="B1210" t="s">
        <v>49</v>
      </c>
      <c r="C1210" t="s">
        <v>112</v>
      </c>
      <c r="D1210" t="s">
        <v>199</v>
      </c>
      <c r="E1210" t="s">
        <v>204</v>
      </c>
      <c r="F1210" t="s">
        <v>82</v>
      </c>
      <c r="G1210" s="1">
        <v>45113</v>
      </c>
      <c r="H1210" s="1">
        <v>45126</v>
      </c>
      <c r="I1210">
        <f>YEAR((vw_maritime_trade_analysis[[#This Row],[Departure_Date]]))</f>
        <v>2023</v>
      </c>
      <c r="J1210" t="str">
        <f>"Q"&amp;ROUNDUP(MONTH(vw_maritime_trade_analysis[[#This Row],[Departure_Date]])/3,0)</f>
        <v>Q3</v>
      </c>
      <c r="K1210" t="str">
        <f>TEXT(vw_maritime_trade_analysis[[#This Row],[Departure_Date]],"mmmm")</f>
        <v>July</v>
      </c>
      <c r="L1210">
        <v>18422940</v>
      </c>
      <c r="M1210">
        <v>100507.7265625</v>
      </c>
      <c r="N1210">
        <v>94128.3984375</v>
      </c>
      <c r="O1210">
        <v>15843.73046875</v>
      </c>
      <c r="P1210">
        <v>17572.25</v>
      </c>
      <c r="Q1210">
        <v>867762.6875</v>
      </c>
      <c r="R1210">
        <f t="shared" si="18"/>
        <v>4.7102291355234291E-2</v>
      </c>
    </row>
    <row r="1211" spans="1:18" x14ac:dyDescent="0.25">
      <c r="A1211" t="s">
        <v>2144</v>
      </c>
      <c r="B1211" t="s">
        <v>49</v>
      </c>
      <c r="C1211" t="s">
        <v>50</v>
      </c>
      <c r="D1211" t="s">
        <v>139</v>
      </c>
      <c r="E1211" t="s">
        <v>257</v>
      </c>
      <c r="F1211" t="s">
        <v>56</v>
      </c>
      <c r="G1211" s="1">
        <v>45870</v>
      </c>
      <c r="H1211" s="1">
        <v>45890</v>
      </c>
      <c r="I1211">
        <f>YEAR((vw_maritime_trade_analysis[[#This Row],[Departure_Date]]))</f>
        <v>2025</v>
      </c>
      <c r="J1211" t="str">
        <f>"Q"&amp;ROUNDUP(MONTH(vw_maritime_trade_analysis[[#This Row],[Departure_Date]])/3,0)</f>
        <v>Q3</v>
      </c>
      <c r="K1211" t="str">
        <f>TEXT(vw_maritime_trade_analysis[[#This Row],[Departure_Date]],"mmmm")</f>
        <v>August</v>
      </c>
      <c r="L1211">
        <v>25798672</v>
      </c>
      <c r="M1211">
        <v>563423.8125</v>
      </c>
      <c r="N1211">
        <v>63803.5390625</v>
      </c>
      <c r="O1211">
        <v>22702.830078125</v>
      </c>
      <c r="P1211">
        <v>13536.6298828125</v>
      </c>
      <c r="Q1211">
        <v>980370.375</v>
      </c>
      <c r="R1211">
        <f t="shared" si="18"/>
        <v>3.8000807754755749E-2</v>
      </c>
    </row>
    <row r="1212" spans="1:18" x14ac:dyDescent="0.25">
      <c r="A1212" t="s">
        <v>2145</v>
      </c>
      <c r="B1212" t="s">
        <v>65</v>
      </c>
      <c r="C1212" t="s">
        <v>50</v>
      </c>
      <c r="D1212" t="s">
        <v>223</v>
      </c>
      <c r="E1212" t="s">
        <v>70</v>
      </c>
      <c r="F1212" t="s">
        <v>140</v>
      </c>
      <c r="G1212" s="1">
        <v>44476</v>
      </c>
      <c r="H1212" s="1">
        <v>44485</v>
      </c>
      <c r="I1212">
        <f>YEAR((vw_maritime_trade_analysis[[#This Row],[Departure_Date]]))</f>
        <v>2021</v>
      </c>
      <c r="J1212" t="str">
        <f>"Q"&amp;ROUNDUP(MONTH(vw_maritime_trade_analysis[[#This Row],[Departure_Date]])/3,0)</f>
        <v>Q4</v>
      </c>
      <c r="K1212" t="str">
        <f>TEXT(vw_maritime_trade_analysis[[#This Row],[Departure_Date]],"mmmm")</f>
        <v>October</v>
      </c>
      <c r="L1212">
        <v>67224184</v>
      </c>
      <c r="M1212">
        <v>273638.71875</v>
      </c>
      <c r="N1212">
        <v>107329.6875</v>
      </c>
      <c r="O1212">
        <v>125036.9765625</v>
      </c>
      <c r="P1212">
        <v>149415.625</v>
      </c>
      <c r="Q1212">
        <v>3122594.5</v>
      </c>
      <c r="R1212">
        <f t="shared" si="18"/>
        <v>4.6450463422508782E-2</v>
      </c>
    </row>
    <row r="1213" spans="1:18" x14ac:dyDescent="0.25">
      <c r="A1213" t="s">
        <v>2147</v>
      </c>
      <c r="B1213" t="s">
        <v>49</v>
      </c>
      <c r="C1213" t="s">
        <v>239</v>
      </c>
      <c r="D1213" t="s">
        <v>270</v>
      </c>
      <c r="E1213" t="s">
        <v>174</v>
      </c>
      <c r="F1213" t="s">
        <v>70</v>
      </c>
      <c r="G1213" s="1">
        <v>44462</v>
      </c>
      <c r="H1213" s="1">
        <v>44480</v>
      </c>
      <c r="I1213">
        <f>YEAR((vw_maritime_trade_analysis[[#This Row],[Departure_Date]]))</f>
        <v>2021</v>
      </c>
      <c r="J1213" t="str">
        <f>"Q"&amp;ROUNDUP(MONTH(vw_maritime_trade_analysis[[#This Row],[Departure_Date]])/3,0)</f>
        <v>Q3</v>
      </c>
      <c r="K1213" t="str">
        <f>TEXT(vw_maritime_trade_analysis[[#This Row],[Departure_Date]],"mmmm")</f>
        <v>September</v>
      </c>
      <c r="L1213">
        <v>45274836</v>
      </c>
      <c r="M1213">
        <v>580643.25</v>
      </c>
      <c r="N1213">
        <v>52169.921875</v>
      </c>
      <c r="O1213">
        <v>110923.3515625</v>
      </c>
      <c r="P1213">
        <v>3766.760009765625</v>
      </c>
      <c r="Q1213">
        <v>3033670.75</v>
      </c>
      <c r="R1213">
        <f t="shared" si="18"/>
        <v>6.7005670655549146E-2</v>
      </c>
    </row>
    <row r="1214" spans="1:18" x14ac:dyDescent="0.25">
      <c r="A1214" t="s">
        <v>2148</v>
      </c>
      <c r="B1214" t="s">
        <v>49</v>
      </c>
      <c r="C1214" t="s">
        <v>50</v>
      </c>
      <c r="D1214" t="s">
        <v>51</v>
      </c>
      <c r="E1214" t="s">
        <v>55</v>
      </c>
      <c r="F1214" t="s">
        <v>128</v>
      </c>
      <c r="G1214" s="1">
        <v>44669</v>
      </c>
      <c r="H1214" s="1">
        <v>44677</v>
      </c>
      <c r="I1214">
        <f>YEAR((vw_maritime_trade_analysis[[#This Row],[Departure_Date]]))</f>
        <v>2022</v>
      </c>
      <c r="J1214" t="str">
        <f>"Q"&amp;ROUNDUP(MONTH(vw_maritime_trade_analysis[[#This Row],[Departure_Date]])/3,0)</f>
        <v>Q2</v>
      </c>
      <c r="K1214" t="str">
        <f>TEXT(vw_maritime_trade_analysis[[#This Row],[Departure_Date]],"mmmm")</f>
        <v>April</v>
      </c>
      <c r="L1214">
        <v>18876680</v>
      </c>
      <c r="M1214">
        <v>137189.109375</v>
      </c>
      <c r="N1214">
        <v>107719.8984375</v>
      </c>
      <c r="O1214">
        <v>38885.9609375</v>
      </c>
      <c r="P1214">
        <v>14291.330078125</v>
      </c>
      <c r="Q1214">
        <v>4813807</v>
      </c>
      <c r="R1214">
        <f t="shared" si="18"/>
        <v>0.25501343456582409</v>
      </c>
    </row>
    <row r="1215" spans="1:18" x14ac:dyDescent="0.25">
      <c r="A1215" t="s">
        <v>2150</v>
      </c>
      <c r="B1215" t="s">
        <v>49</v>
      </c>
      <c r="C1215" t="s">
        <v>50</v>
      </c>
      <c r="D1215" t="s">
        <v>51</v>
      </c>
      <c r="E1215" t="s">
        <v>131</v>
      </c>
      <c r="F1215" t="s">
        <v>226</v>
      </c>
      <c r="G1215" s="1">
        <v>44143</v>
      </c>
      <c r="H1215" s="1">
        <v>44159</v>
      </c>
      <c r="I1215">
        <f>YEAR((vw_maritime_trade_analysis[[#This Row],[Departure_Date]]))</f>
        <v>2020</v>
      </c>
      <c r="J1215" t="str">
        <f>"Q"&amp;ROUNDUP(MONTH(vw_maritime_trade_analysis[[#This Row],[Departure_Date]])/3,0)</f>
        <v>Q4</v>
      </c>
      <c r="K1215" t="str">
        <f>TEXT(vw_maritime_trade_analysis[[#This Row],[Departure_Date]],"mmmm")</f>
        <v>November</v>
      </c>
      <c r="L1215">
        <v>7892104.5</v>
      </c>
      <c r="M1215">
        <v>208856.109375</v>
      </c>
      <c r="N1215">
        <v>19144.1796875</v>
      </c>
      <c r="O1215">
        <v>6708.2900390625</v>
      </c>
      <c r="P1215">
        <v>0</v>
      </c>
      <c r="Q1215">
        <v>1257975.5</v>
      </c>
      <c r="R1215">
        <f t="shared" si="18"/>
        <v>0.15939671097867494</v>
      </c>
    </row>
    <row r="1216" spans="1:18" x14ac:dyDescent="0.25">
      <c r="A1216" t="s">
        <v>2152</v>
      </c>
      <c r="B1216" t="s">
        <v>49</v>
      </c>
      <c r="C1216" t="s">
        <v>50</v>
      </c>
      <c r="D1216" t="s">
        <v>120</v>
      </c>
      <c r="E1216" t="s">
        <v>83</v>
      </c>
      <c r="F1216" t="s">
        <v>128</v>
      </c>
      <c r="G1216" s="1">
        <v>45169</v>
      </c>
      <c r="H1216" s="1">
        <v>45182</v>
      </c>
      <c r="I1216">
        <f>YEAR((vw_maritime_trade_analysis[[#This Row],[Departure_Date]]))</f>
        <v>2023</v>
      </c>
      <c r="J1216" t="str">
        <f>"Q"&amp;ROUNDUP(MONTH(vw_maritime_trade_analysis[[#This Row],[Departure_Date]])/3,0)</f>
        <v>Q3</v>
      </c>
      <c r="K1216" t="str">
        <f>TEXT(vw_maritime_trade_analysis[[#This Row],[Departure_Date]],"mmmm")</f>
        <v>August</v>
      </c>
      <c r="L1216">
        <v>46083868</v>
      </c>
      <c r="M1216">
        <v>193041.546875</v>
      </c>
      <c r="N1216">
        <v>217638.734375</v>
      </c>
      <c r="O1216">
        <v>25346.130859375</v>
      </c>
      <c r="P1216">
        <v>11924.6298828125</v>
      </c>
      <c r="Q1216">
        <v>2277378</v>
      </c>
      <c r="R1216">
        <f t="shared" si="18"/>
        <v>4.9418117420178355E-2</v>
      </c>
    </row>
    <row r="1217" spans="1:18" x14ac:dyDescent="0.25">
      <c r="A1217" t="s">
        <v>2154</v>
      </c>
      <c r="B1217" t="s">
        <v>49</v>
      </c>
      <c r="C1217" t="s">
        <v>66</v>
      </c>
      <c r="D1217" t="s">
        <v>67</v>
      </c>
      <c r="E1217" t="s">
        <v>159</v>
      </c>
      <c r="F1217" t="s">
        <v>92</v>
      </c>
      <c r="G1217" s="1">
        <v>45964</v>
      </c>
      <c r="H1217" s="1">
        <v>45986</v>
      </c>
      <c r="I1217">
        <f>YEAR((vw_maritime_trade_analysis[[#This Row],[Departure_Date]]))</f>
        <v>2025</v>
      </c>
      <c r="J1217" t="str">
        <f>"Q"&amp;ROUNDUP(MONTH(vw_maritime_trade_analysis[[#This Row],[Departure_Date]])/3,0)</f>
        <v>Q4</v>
      </c>
      <c r="K1217" t="str">
        <f>TEXT(vw_maritime_trade_analysis[[#This Row],[Departure_Date]],"mmmm")</f>
        <v>November</v>
      </c>
      <c r="L1217">
        <v>50540744</v>
      </c>
      <c r="M1217">
        <v>458842.46875</v>
      </c>
      <c r="N1217">
        <v>89378</v>
      </c>
      <c r="O1217">
        <v>167795.265625</v>
      </c>
      <c r="Q1217">
        <v>7961811.5</v>
      </c>
      <c r="R1217">
        <f t="shared" si="18"/>
        <v>0.15753253454282351</v>
      </c>
    </row>
    <row r="1218" spans="1:18" x14ac:dyDescent="0.25">
      <c r="A1218" t="s">
        <v>2155</v>
      </c>
      <c r="B1218" t="s">
        <v>65</v>
      </c>
      <c r="C1218" t="s">
        <v>134</v>
      </c>
      <c r="D1218" t="s">
        <v>135</v>
      </c>
      <c r="E1218" t="s">
        <v>226</v>
      </c>
      <c r="F1218" t="s">
        <v>201</v>
      </c>
      <c r="G1218" s="1">
        <v>44424</v>
      </c>
      <c r="H1218" s="1">
        <v>44441</v>
      </c>
      <c r="I1218">
        <f>YEAR((vw_maritime_trade_analysis[[#This Row],[Departure_Date]]))</f>
        <v>2021</v>
      </c>
      <c r="J1218" t="str">
        <f>"Q"&amp;ROUNDUP(MONTH(vw_maritime_trade_analysis[[#This Row],[Departure_Date]])/3,0)</f>
        <v>Q3</v>
      </c>
      <c r="K1218" t="str">
        <f>TEXT(vw_maritime_trade_analysis[[#This Row],[Departure_Date]],"mmmm")</f>
        <v>August</v>
      </c>
      <c r="L1218">
        <v>6145226</v>
      </c>
      <c r="M1218">
        <v>423372.59375</v>
      </c>
      <c r="N1218">
        <v>209259.734375</v>
      </c>
      <c r="O1218">
        <v>19480.369140625</v>
      </c>
      <c r="P1218">
        <v>34227.69921875</v>
      </c>
      <c r="Q1218">
        <v>808938.4375</v>
      </c>
      <c r="R1218">
        <f t="shared" ref="R1218:R1281" si="19">Q1218/L1218</f>
        <v>0.13163688975800075</v>
      </c>
    </row>
    <row r="1219" spans="1:18" x14ac:dyDescent="0.25">
      <c r="A1219" t="s">
        <v>2156</v>
      </c>
      <c r="B1219" t="s">
        <v>49</v>
      </c>
      <c r="C1219" t="s">
        <v>66</v>
      </c>
      <c r="D1219" t="s">
        <v>248</v>
      </c>
      <c r="E1219" t="s">
        <v>121</v>
      </c>
      <c r="F1219" t="s">
        <v>70</v>
      </c>
      <c r="G1219" s="1">
        <v>45659</v>
      </c>
      <c r="H1219" s="1">
        <v>45675</v>
      </c>
      <c r="I1219">
        <f>YEAR((vw_maritime_trade_analysis[[#This Row],[Departure_Date]]))</f>
        <v>2025</v>
      </c>
      <c r="J1219" t="str">
        <f>"Q"&amp;ROUNDUP(MONTH(vw_maritime_trade_analysis[[#This Row],[Departure_Date]])/3,0)</f>
        <v>Q1</v>
      </c>
      <c r="K1219" t="str">
        <f>TEXT(vw_maritime_trade_analysis[[#This Row],[Departure_Date]],"mmmm")</f>
        <v>January</v>
      </c>
      <c r="L1219">
        <v>21858262</v>
      </c>
      <c r="M1219">
        <v>168454.84375</v>
      </c>
      <c r="N1219">
        <v>31682.4609375</v>
      </c>
      <c r="O1219">
        <v>28852.91015625</v>
      </c>
      <c r="P1219">
        <v>0</v>
      </c>
      <c r="Q1219">
        <v>5367676.5</v>
      </c>
      <c r="R1219">
        <f t="shared" si="19"/>
        <v>0.24556739689550797</v>
      </c>
    </row>
    <row r="1220" spans="1:18" x14ac:dyDescent="0.25">
      <c r="A1220" t="s">
        <v>2157</v>
      </c>
      <c r="B1220" t="s">
        <v>65</v>
      </c>
      <c r="C1220" t="s">
        <v>239</v>
      </c>
      <c r="D1220" t="s">
        <v>270</v>
      </c>
      <c r="E1220" t="s">
        <v>128</v>
      </c>
      <c r="F1220" t="s">
        <v>150</v>
      </c>
      <c r="G1220" s="1">
        <v>43916</v>
      </c>
      <c r="H1220" s="1">
        <v>43926</v>
      </c>
      <c r="I1220">
        <f>YEAR((vw_maritime_trade_analysis[[#This Row],[Departure_Date]]))</f>
        <v>2020</v>
      </c>
      <c r="J1220" t="str">
        <f>"Q"&amp;ROUNDUP(MONTH(vw_maritime_trade_analysis[[#This Row],[Departure_Date]])/3,0)</f>
        <v>Q1</v>
      </c>
      <c r="K1220" t="str">
        <f>TEXT(vw_maritime_trade_analysis[[#This Row],[Departure_Date]],"mmmm")</f>
        <v>March</v>
      </c>
      <c r="L1220">
        <v>60462992</v>
      </c>
      <c r="M1220">
        <v>88860.390625</v>
      </c>
      <c r="N1220">
        <v>64131.75</v>
      </c>
      <c r="O1220">
        <v>108833.390625</v>
      </c>
      <c r="P1220">
        <v>0</v>
      </c>
      <c r="Q1220">
        <v>2505230</v>
      </c>
      <c r="R1220">
        <f t="shared" si="19"/>
        <v>4.1434105675749559E-2</v>
      </c>
    </row>
    <row r="1221" spans="1:18" x14ac:dyDescent="0.25">
      <c r="A1221" t="s">
        <v>2159</v>
      </c>
      <c r="B1221" t="s">
        <v>65</v>
      </c>
      <c r="C1221" t="s">
        <v>78</v>
      </c>
      <c r="D1221" t="s">
        <v>315</v>
      </c>
      <c r="E1221" t="s">
        <v>100</v>
      </c>
      <c r="F1221" t="s">
        <v>127</v>
      </c>
      <c r="G1221" s="1">
        <v>44566</v>
      </c>
      <c r="H1221" s="1">
        <v>44581</v>
      </c>
      <c r="I1221">
        <f>YEAR((vw_maritime_trade_analysis[[#This Row],[Departure_Date]]))</f>
        <v>2022</v>
      </c>
      <c r="J1221" t="str">
        <f>"Q"&amp;ROUNDUP(MONTH(vw_maritime_trade_analysis[[#This Row],[Departure_Date]])/3,0)</f>
        <v>Q1</v>
      </c>
      <c r="K1221" t="str">
        <f>TEXT(vw_maritime_trade_analysis[[#This Row],[Departure_Date]],"mmmm")</f>
        <v>January</v>
      </c>
      <c r="L1221">
        <v>26183472</v>
      </c>
      <c r="M1221">
        <v>113272.2265625</v>
      </c>
      <c r="N1221">
        <v>194832.1875</v>
      </c>
      <c r="O1221">
        <v>58389.140625</v>
      </c>
      <c r="P1221">
        <v>69332.4921875</v>
      </c>
      <c r="Q1221">
        <v>1574342.875</v>
      </c>
      <c r="R1221">
        <f t="shared" si="19"/>
        <v>6.0127353431202707E-2</v>
      </c>
    </row>
    <row r="1222" spans="1:18" x14ac:dyDescent="0.25">
      <c r="A1222" t="s">
        <v>2161</v>
      </c>
      <c r="B1222" t="s">
        <v>49</v>
      </c>
      <c r="C1222" t="s">
        <v>50</v>
      </c>
      <c r="D1222" t="s">
        <v>51</v>
      </c>
      <c r="E1222" t="s">
        <v>174</v>
      </c>
      <c r="F1222" t="s">
        <v>82</v>
      </c>
      <c r="G1222" s="1">
        <v>45461</v>
      </c>
      <c r="H1222" s="1">
        <v>45479</v>
      </c>
      <c r="I1222">
        <f>YEAR((vw_maritime_trade_analysis[[#This Row],[Departure_Date]]))</f>
        <v>2024</v>
      </c>
      <c r="J1222" t="str">
        <f>"Q"&amp;ROUNDUP(MONTH(vw_maritime_trade_analysis[[#This Row],[Departure_Date]])/3,0)</f>
        <v>Q2</v>
      </c>
      <c r="K1222" t="str">
        <f>TEXT(vw_maritime_trade_analysis[[#This Row],[Departure_Date]],"mmmm")</f>
        <v>June</v>
      </c>
      <c r="L1222">
        <v>14139647</v>
      </c>
      <c r="M1222">
        <v>543610.5</v>
      </c>
      <c r="N1222">
        <v>78575.6875</v>
      </c>
      <c r="O1222">
        <v>25451.359375</v>
      </c>
      <c r="P1222">
        <v>26471.69921875</v>
      </c>
      <c r="Q1222">
        <v>3374257</v>
      </c>
      <c r="R1222">
        <f t="shared" si="19"/>
        <v>0.23863799428656174</v>
      </c>
    </row>
    <row r="1223" spans="1:18" x14ac:dyDescent="0.25">
      <c r="A1223" t="s">
        <v>2163</v>
      </c>
      <c r="B1223" t="s">
        <v>49</v>
      </c>
      <c r="C1223" t="s">
        <v>50</v>
      </c>
      <c r="D1223" t="s">
        <v>51</v>
      </c>
      <c r="E1223" t="s">
        <v>127</v>
      </c>
      <c r="F1223" t="s">
        <v>184</v>
      </c>
      <c r="G1223" s="1">
        <v>45500</v>
      </c>
      <c r="H1223" s="1">
        <v>45507</v>
      </c>
      <c r="I1223">
        <f>YEAR((vw_maritime_trade_analysis[[#This Row],[Departure_Date]]))</f>
        <v>2024</v>
      </c>
      <c r="J1223" t="str">
        <f>"Q"&amp;ROUNDUP(MONTH(vw_maritime_trade_analysis[[#This Row],[Departure_Date]])/3,0)</f>
        <v>Q3</v>
      </c>
      <c r="K1223" t="str">
        <f>TEXT(vw_maritime_trade_analysis[[#This Row],[Departure_Date]],"mmmm")</f>
        <v>July</v>
      </c>
      <c r="L1223">
        <v>14756505</v>
      </c>
      <c r="M1223">
        <v>171975.46875</v>
      </c>
      <c r="N1223">
        <v>100264.75</v>
      </c>
      <c r="O1223">
        <v>22429.890625</v>
      </c>
      <c r="P1223">
        <v>8250.0498046875</v>
      </c>
      <c r="Q1223">
        <v>6281018</v>
      </c>
      <c r="R1223">
        <f t="shared" si="19"/>
        <v>0.42564401258970197</v>
      </c>
    </row>
    <row r="1224" spans="1:18" x14ac:dyDescent="0.25">
      <c r="A1224" t="s">
        <v>2165</v>
      </c>
      <c r="B1224" t="s">
        <v>49</v>
      </c>
      <c r="C1224" t="s">
        <v>50</v>
      </c>
      <c r="D1224" t="s">
        <v>145</v>
      </c>
      <c r="E1224" t="s">
        <v>201</v>
      </c>
      <c r="F1224" t="s">
        <v>100</v>
      </c>
      <c r="G1224" s="1">
        <v>44466</v>
      </c>
      <c r="H1224" s="1">
        <v>44476</v>
      </c>
      <c r="I1224">
        <f>YEAR((vw_maritime_trade_analysis[[#This Row],[Departure_Date]]))</f>
        <v>2021</v>
      </c>
      <c r="J1224" t="str">
        <f>"Q"&amp;ROUNDUP(MONTH(vw_maritime_trade_analysis[[#This Row],[Departure_Date]])/3,0)</f>
        <v>Q3</v>
      </c>
      <c r="K1224" t="str">
        <f>TEXT(vw_maritime_trade_analysis[[#This Row],[Departure_Date]],"mmmm")</f>
        <v>September</v>
      </c>
      <c r="L1224">
        <v>26440192</v>
      </c>
      <c r="M1224">
        <v>281819.4375</v>
      </c>
      <c r="N1224">
        <v>228574.40625</v>
      </c>
      <c r="O1224">
        <v>26440.189453125</v>
      </c>
      <c r="P1224">
        <v>0</v>
      </c>
      <c r="Q1224">
        <v>1421493.5</v>
      </c>
      <c r="R1224">
        <f t="shared" si="19"/>
        <v>5.3762601270066421E-2</v>
      </c>
    </row>
    <row r="1225" spans="1:18" x14ac:dyDescent="0.25">
      <c r="A1225" t="s">
        <v>2166</v>
      </c>
      <c r="B1225" t="s">
        <v>65</v>
      </c>
      <c r="C1225" t="s">
        <v>134</v>
      </c>
      <c r="D1225" t="s">
        <v>135</v>
      </c>
      <c r="E1225" t="s">
        <v>82</v>
      </c>
      <c r="F1225" t="s">
        <v>146</v>
      </c>
      <c r="G1225" s="1">
        <v>43912</v>
      </c>
      <c r="H1225" s="1">
        <v>43936</v>
      </c>
      <c r="I1225">
        <f>YEAR((vw_maritime_trade_analysis[[#This Row],[Departure_Date]]))</f>
        <v>2020</v>
      </c>
      <c r="J1225" t="str">
        <f>"Q"&amp;ROUNDUP(MONTH(vw_maritime_trade_analysis[[#This Row],[Departure_Date]])/3,0)</f>
        <v>Q1</v>
      </c>
      <c r="K1225" t="str">
        <f>TEXT(vw_maritime_trade_analysis[[#This Row],[Departure_Date]],"mmmm")</f>
        <v>March</v>
      </c>
      <c r="L1225">
        <v>9942300</v>
      </c>
      <c r="M1225">
        <v>772299.6875</v>
      </c>
      <c r="N1225">
        <v>53320.48046875</v>
      </c>
      <c r="O1225">
        <v>8749.2197265625</v>
      </c>
      <c r="P1225">
        <v>35727.53125</v>
      </c>
      <c r="Q1225">
        <v>1205079.375</v>
      </c>
      <c r="R1225">
        <f t="shared" si="19"/>
        <v>0.12120730364201443</v>
      </c>
    </row>
    <row r="1226" spans="1:18" x14ac:dyDescent="0.25">
      <c r="A1226" t="s">
        <v>2168</v>
      </c>
      <c r="B1226" t="s">
        <v>65</v>
      </c>
      <c r="C1226" t="s">
        <v>50</v>
      </c>
      <c r="D1226" t="s">
        <v>120</v>
      </c>
      <c r="E1226" t="s">
        <v>82</v>
      </c>
      <c r="F1226" t="s">
        <v>230</v>
      </c>
      <c r="G1226" s="1">
        <v>44138</v>
      </c>
      <c r="H1226" s="1">
        <v>44147</v>
      </c>
      <c r="I1226">
        <f>YEAR((vw_maritime_trade_analysis[[#This Row],[Departure_Date]]))</f>
        <v>2020</v>
      </c>
      <c r="J1226" t="str">
        <f>"Q"&amp;ROUNDUP(MONTH(vw_maritime_trade_analysis[[#This Row],[Departure_Date]])/3,0)</f>
        <v>Q4</v>
      </c>
      <c r="K1226" t="str">
        <f>TEXT(vw_maritime_trade_analysis[[#This Row],[Departure_Date]],"mmmm")</f>
        <v>November</v>
      </c>
      <c r="L1226">
        <v>29750874</v>
      </c>
      <c r="M1226">
        <v>160303.453125</v>
      </c>
      <c r="N1226">
        <v>177029.953125</v>
      </c>
      <c r="O1226">
        <v>92525.21875</v>
      </c>
      <c r="P1226">
        <v>12301.16015625</v>
      </c>
      <c r="Q1226">
        <v>1546205.125</v>
      </c>
      <c r="R1226">
        <f t="shared" si="19"/>
        <v>5.1971754678534821E-2</v>
      </c>
    </row>
    <row r="1227" spans="1:18" x14ac:dyDescent="0.25">
      <c r="A1227" t="s">
        <v>2169</v>
      </c>
      <c r="B1227" t="s">
        <v>65</v>
      </c>
      <c r="C1227" t="s">
        <v>50</v>
      </c>
      <c r="D1227" t="s">
        <v>51</v>
      </c>
      <c r="E1227" t="s">
        <v>128</v>
      </c>
      <c r="F1227" t="s">
        <v>108</v>
      </c>
      <c r="G1227" s="1">
        <v>45868</v>
      </c>
      <c r="H1227" s="1">
        <v>45878</v>
      </c>
      <c r="I1227">
        <f>YEAR((vw_maritime_trade_analysis[[#This Row],[Departure_Date]]))</f>
        <v>2025</v>
      </c>
      <c r="J1227" t="str">
        <f>"Q"&amp;ROUNDUP(MONTH(vw_maritime_trade_analysis[[#This Row],[Departure_Date]])/3,0)</f>
        <v>Q3</v>
      </c>
      <c r="K1227" t="str">
        <f>TEXT(vw_maritime_trade_analysis[[#This Row],[Departure_Date]],"mmmm")</f>
        <v>July</v>
      </c>
      <c r="L1227">
        <v>13448520</v>
      </c>
      <c r="M1227">
        <v>248286.65625</v>
      </c>
      <c r="N1227">
        <v>124871.9609375</v>
      </c>
      <c r="O1227">
        <v>16272.7099609375</v>
      </c>
      <c r="P1227">
        <v>0</v>
      </c>
      <c r="Q1227">
        <v>2334896.75</v>
      </c>
      <c r="R1227">
        <f t="shared" si="19"/>
        <v>0.17361737574097372</v>
      </c>
    </row>
    <row r="1228" spans="1:18" x14ac:dyDescent="0.25">
      <c r="A1228" t="s">
        <v>2171</v>
      </c>
      <c r="B1228" t="s">
        <v>65</v>
      </c>
      <c r="C1228" t="s">
        <v>50</v>
      </c>
      <c r="D1228" t="s">
        <v>145</v>
      </c>
      <c r="E1228" t="s">
        <v>56</v>
      </c>
      <c r="F1228" t="s">
        <v>257</v>
      </c>
      <c r="G1228" s="1">
        <v>44667</v>
      </c>
      <c r="H1228" s="1">
        <v>44681</v>
      </c>
      <c r="I1228">
        <f>YEAR((vw_maritime_trade_analysis[[#This Row],[Departure_Date]]))</f>
        <v>2022</v>
      </c>
      <c r="J1228" t="str">
        <f>"Q"&amp;ROUNDUP(MONTH(vw_maritime_trade_analysis[[#This Row],[Departure_Date]])/3,0)</f>
        <v>Q2</v>
      </c>
      <c r="K1228" t="str">
        <f>TEXT(vw_maritime_trade_analysis[[#This Row],[Departure_Date]],"mmmm")</f>
        <v>April</v>
      </c>
      <c r="L1228">
        <v>26693660</v>
      </c>
      <c r="M1228">
        <v>174493.40625</v>
      </c>
      <c r="N1228">
        <v>26001.279296875</v>
      </c>
      <c r="O1228">
        <v>72606.75</v>
      </c>
      <c r="P1228">
        <v>0</v>
      </c>
      <c r="Q1228">
        <v>1107120.625</v>
      </c>
      <c r="R1228">
        <f t="shared" si="19"/>
        <v>4.1475040327928057E-2</v>
      </c>
    </row>
    <row r="1229" spans="1:18" x14ac:dyDescent="0.25">
      <c r="A1229" t="s">
        <v>2173</v>
      </c>
      <c r="B1229" t="s">
        <v>65</v>
      </c>
      <c r="C1229" t="s">
        <v>134</v>
      </c>
      <c r="D1229" t="s">
        <v>135</v>
      </c>
      <c r="E1229" t="s">
        <v>92</v>
      </c>
      <c r="F1229" t="s">
        <v>121</v>
      </c>
      <c r="G1229" s="1">
        <v>45777</v>
      </c>
      <c r="H1229" s="1">
        <v>45793</v>
      </c>
      <c r="I1229">
        <f>YEAR((vw_maritime_trade_analysis[[#This Row],[Departure_Date]]))</f>
        <v>2025</v>
      </c>
      <c r="J1229" t="str">
        <f>"Q"&amp;ROUNDUP(MONTH(vw_maritime_trade_analysis[[#This Row],[Departure_Date]])/3,0)</f>
        <v>Q2</v>
      </c>
      <c r="K1229" t="str">
        <f>TEXT(vw_maritime_trade_analysis[[#This Row],[Departure_Date]],"mmmm")</f>
        <v>April</v>
      </c>
      <c r="L1229">
        <v>1646077.375</v>
      </c>
      <c r="M1229">
        <v>278016.3125</v>
      </c>
      <c r="N1229">
        <v>90147.65625</v>
      </c>
      <c r="O1229">
        <v>2436.18994140625</v>
      </c>
      <c r="P1229">
        <v>0</v>
      </c>
      <c r="Q1229">
        <v>498858.15625</v>
      </c>
      <c r="R1229">
        <f t="shared" si="19"/>
        <v>0.30305875278189764</v>
      </c>
    </row>
    <row r="1230" spans="1:18" x14ac:dyDescent="0.25">
      <c r="A1230" t="s">
        <v>2175</v>
      </c>
      <c r="B1230" t="s">
        <v>65</v>
      </c>
      <c r="C1230" t="s">
        <v>66</v>
      </c>
      <c r="D1230" t="s">
        <v>251</v>
      </c>
      <c r="E1230" t="s">
        <v>70</v>
      </c>
      <c r="F1230" t="s">
        <v>159</v>
      </c>
      <c r="G1230" s="1">
        <v>46121</v>
      </c>
      <c r="H1230" s="1">
        <v>46144</v>
      </c>
      <c r="I1230">
        <f>YEAR((vw_maritime_trade_analysis[[#This Row],[Departure_Date]]))</f>
        <v>2026</v>
      </c>
      <c r="J1230" t="str">
        <f>"Q"&amp;ROUNDUP(MONTH(vw_maritime_trade_analysis[[#This Row],[Departure_Date]])/3,0)</f>
        <v>Q2</v>
      </c>
      <c r="K1230" t="str">
        <f>TEXT(vw_maritime_trade_analysis[[#This Row],[Departure_Date]],"mmmm")</f>
        <v>April</v>
      </c>
      <c r="L1230">
        <v>22271456</v>
      </c>
      <c r="M1230">
        <v>166520.21875</v>
      </c>
      <c r="N1230">
        <v>66426.1484375</v>
      </c>
      <c r="O1230">
        <v>26948.4609375</v>
      </c>
      <c r="P1230">
        <v>8829.9599609375</v>
      </c>
      <c r="Q1230">
        <v>2408164.5</v>
      </c>
      <c r="R1230">
        <f t="shared" si="19"/>
        <v>0.10812784310105275</v>
      </c>
    </row>
    <row r="1231" spans="1:18" x14ac:dyDescent="0.25">
      <c r="A1231" t="s">
        <v>2176</v>
      </c>
      <c r="B1231" t="s">
        <v>65</v>
      </c>
      <c r="C1231" t="s">
        <v>112</v>
      </c>
      <c r="D1231" t="s">
        <v>343</v>
      </c>
      <c r="E1231" t="s">
        <v>226</v>
      </c>
      <c r="F1231" t="s">
        <v>159</v>
      </c>
      <c r="G1231" s="1">
        <v>45463</v>
      </c>
      <c r="H1231" s="1">
        <v>45493</v>
      </c>
      <c r="I1231">
        <f>YEAR((vw_maritime_trade_analysis[[#This Row],[Departure_Date]]))</f>
        <v>2024</v>
      </c>
      <c r="J1231" t="str">
        <f>"Q"&amp;ROUNDUP(MONTH(vw_maritime_trade_analysis[[#This Row],[Departure_Date]])/3,0)</f>
        <v>Q2</v>
      </c>
      <c r="K1231" t="str">
        <f>TEXT(vw_maritime_trade_analysis[[#This Row],[Departure_Date]],"mmmm")</f>
        <v>June</v>
      </c>
      <c r="L1231">
        <v>40659060</v>
      </c>
      <c r="M1231">
        <v>988817.5625</v>
      </c>
      <c r="N1231">
        <v>216648.34375</v>
      </c>
      <c r="O1231">
        <v>90263.109375</v>
      </c>
      <c r="P1231">
        <v>1646.97998046875</v>
      </c>
      <c r="Q1231">
        <v>3866775.5</v>
      </c>
      <c r="R1231">
        <f t="shared" si="19"/>
        <v>9.5102432274627113E-2</v>
      </c>
    </row>
    <row r="1232" spans="1:18" x14ac:dyDescent="0.25">
      <c r="A1232" t="s">
        <v>2177</v>
      </c>
      <c r="B1232" t="s">
        <v>49</v>
      </c>
      <c r="C1232" t="s">
        <v>50</v>
      </c>
      <c r="D1232" t="s">
        <v>183</v>
      </c>
      <c r="E1232" t="s">
        <v>159</v>
      </c>
      <c r="F1232" t="s">
        <v>56</v>
      </c>
      <c r="G1232" s="1">
        <v>43959</v>
      </c>
      <c r="H1232" s="1">
        <v>43969</v>
      </c>
      <c r="I1232">
        <f>YEAR((vw_maritime_trade_analysis[[#This Row],[Departure_Date]]))</f>
        <v>2020</v>
      </c>
      <c r="J1232" t="str">
        <f>"Q"&amp;ROUNDUP(MONTH(vw_maritime_trade_analysis[[#This Row],[Departure_Date]])/3,0)</f>
        <v>Q2</v>
      </c>
      <c r="K1232" t="str">
        <f>TEXT(vw_maritime_trade_analysis[[#This Row],[Departure_Date]],"mmmm")</f>
        <v>May</v>
      </c>
      <c r="L1232">
        <v>82719920</v>
      </c>
      <c r="M1232">
        <v>113577.0234375</v>
      </c>
      <c r="N1232">
        <v>117926.71875</v>
      </c>
      <c r="O1232">
        <v>188601.421875</v>
      </c>
      <c r="P1232">
        <v>83728.3984375</v>
      </c>
      <c r="Q1232">
        <v>1380011.75</v>
      </c>
      <c r="R1232">
        <f t="shared" si="19"/>
        <v>1.6682943479635861E-2</v>
      </c>
    </row>
    <row r="1233" spans="1:18" x14ac:dyDescent="0.25">
      <c r="A1233" t="s">
        <v>2178</v>
      </c>
      <c r="B1233" t="s">
        <v>65</v>
      </c>
      <c r="C1233" t="s">
        <v>66</v>
      </c>
      <c r="D1233" t="s">
        <v>245</v>
      </c>
      <c r="E1233" t="s">
        <v>128</v>
      </c>
      <c r="F1233" t="s">
        <v>83</v>
      </c>
      <c r="G1233" s="1">
        <v>44258</v>
      </c>
      <c r="H1233" s="1">
        <v>44272</v>
      </c>
      <c r="I1233">
        <f>YEAR((vw_maritime_trade_analysis[[#This Row],[Departure_Date]]))</f>
        <v>2021</v>
      </c>
      <c r="J1233" t="str">
        <f>"Q"&amp;ROUNDUP(MONTH(vw_maritime_trade_analysis[[#This Row],[Departure_Date]])/3,0)</f>
        <v>Q1</v>
      </c>
      <c r="K1233" t="str">
        <f>TEXT(vw_maritime_trade_analysis[[#This Row],[Departure_Date]],"mmmm")</f>
        <v>March</v>
      </c>
      <c r="L1233">
        <v>8170446</v>
      </c>
      <c r="M1233">
        <v>123223.40625</v>
      </c>
      <c r="N1233">
        <v>112451.609375</v>
      </c>
      <c r="O1233">
        <v>6127.830078125</v>
      </c>
      <c r="P1233">
        <v>35075.921875</v>
      </c>
      <c r="Q1233">
        <v>698365.25</v>
      </c>
      <c r="R1233">
        <f t="shared" si="19"/>
        <v>8.5474556713305491E-2</v>
      </c>
    </row>
    <row r="1234" spans="1:18" x14ac:dyDescent="0.25">
      <c r="A1234" t="s">
        <v>2179</v>
      </c>
      <c r="B1234" t="s">
        <v>65</v>
      </c>
      <c r="C1234" t="s">
        <v>239</v>
      </c>
      <c r="D1234" t="s">
        <v>270</v>
      </c>
      <c r="E1234" t="s">
        <v>92</v>
      </c>
      <c r="F1234" t="s">
        <v>55</v>
      </c>
      <c r="G1234" s="1">
        <v>44265</v>
      </c>
      <c r="H1234" s="1">
        <v>44281</v>
      </c>
      <c r="I1234">
        <f>YEAR((vw_maritime_trade_analysis[[#This Row],[Departure_Date]]))</f>
        <v>2021</v>
      </c>
      <c r="J1234" t="str">
        <f>"Q"&amp;ROUNDUP(MONTH(vw_maritime_trade_analysis[[#This Row],[Departure_Date]])/3,0)</f>
        <v>Q1</v>
      </c>
      <c r="K1234" t="str">
        <f>TEXT(vw_maritime_trade_analysis[[#This Row],[Departure_Date]],"mmmm")</f>
        <v>March</v>
      </c>
      <c r="L1234">
        <v>39912532</v>
      </c>
      <c r="M1234">
        <v>254873.421875</v>
      </c>
      <c r="N1234">
        <v>186031</v>
      </c>
      <c r="O1234">
        <v>26342.26953125</v>
      </c>
      <c r="P1234">
        <v>73090.3203125</v>
      </c>
      <c r="Q1234">
        <v>1754923.5</v>
      </c>
      <c r="R1234">
        <f t="shared" si="19"/>
        <v>4.3969235026231859E-2</v>
      </c>
    </row>
    <row r="1235" spans="1:18" x14ac:dyDescent="0.25">
      <c r="A1235" t="s">
        <v>2180</v>
      </c>
      <c r="B1235" t="s">
        <v>65</v>
      </c>
      <c r="C1235" t="s">
        <v>239</v>
      </c>
      <c r="D1235" t="s">
        <v>265</v>
      </c>
      <c r="E1235" t="s">
        <v>184</v>
      </c>
      <c r="F1235" t="s">
        <v>159</v>
      </c>
      <c r="G1235" s="1">
        <v>44663</v>
      </c>
      <c r="H1235" s="1">
        <v>44670</v>
      </c>
      <c r="I1235">
        <f>YEAR((vw_maritime_trade_analysis[[#This Row],[Departure_Date]]))</f>
        <v>2022</v>
      </c>
      <c r="J1235" t="str">
        <f>"Q"&amp;ROUNDUP(MONTH(vw_maritime_trade_analysis[[#This Row],[Departure_Date]])/3,0)</f>
        <v>Q2</v>
      </c>
      <c r="K1235" t="str">
        <f>TEXT(vw_maritime_trade_analysis[[#This Row],[Departure_Date]],"mmmm")</f>
        <v>April</v>
      </c>
      <c r="L1235">
        <v>10977420</v>
      </c>
      <c r="M1235">
        <v>62554.08984375</v>
      </c>
      <c r="N1235">
        <v>122727.25</v>
      </c>
      <c r="O1235">
        <v>16356.3603515625</v>
      </c>
      <c r="P1235">
        <v>0</v>
      </c>
      <c r="Q1235">
        <v>926357.125</v>
      </c>
      <c r="R1235">
        <f t="shared" si="19"/>
        <v>8.4387508631354177E-2</v>
      </c>
    </row>
    <row r="1236" spans="1:18" x14ac:dyDescent="0.25">
      <c r="A1236" t="s">
        <v>2181</v>
      </c>
      <c r="B1236" t="s">
        <v>65</v>
      </c>
      <c r="C1236" t="s">
        <v>66</v>
      </c>
      <c r="D1236" t="s">
        <v>248</v>
      </c>
      <c r="E1236" t="s">
        <v>226</v>
      </c>
      <c r="F1236" t="s">
        <v>127</v>
      </c>
      <c r="G1236" s="1">
        <v>43910</v>
      </c>
      <c r="H1236" s="1">
        <v>43942</v>
      </c>
      <c r="I1236">
        <f>YEAR((vw_maritime_trade_analysis[[#This Row],[Departure_Date]]))</f>
        <v>2020</v>
      </c>
      <c r="J1236" t="str">
        <f>"Q"&amp;ROUNDUP(MONTH(vw_maritime_trade_analysis[[#This Row],[Departure_Date]])/3,0)</f>
        <v>Q1</v>
      </c>
      <c r="K1236" t="str">
        <f>TEXT(vw_maritime_trade_analysis[[#This Row],[Departure_Date]],"mmmm")</f>
        <v>March</v>
      </c>
      <c r="L1236">
        <v>91648320</v>
      </c>
      <c r="M1236">
        <v>259467.984375</v>
      </c>
      <c r="N1236">
        <v>157556.234375</v>
      </c>
      <c r="O1236">
        <v>131057.1015625</v>
      </c>
      <c r="P1236">
        <v>13870.900390625</v>
      </c>
      <c r="Q1236">
        <v>6375994</v>
      </c>
      <c r="R1236">
        <f t="shared" si="19"/>
        <v>6.9570222345592375E-2</v>
      </c>
    </row>
    <row r="1237" spans="1:18" x14ac:dyDescent="0.25">
      <c r="A1237" t="s">
        <v>2183</v>
      </c>
      <c r="B1237" t="s">
        <v>49</v>
      </c>
      <c r="C1237" t="s">
        <v>50</v>
      </c>
      <c r="D1237" t="s">
        <v>145</v>
      </c>
      <c r="E1237" t="s">
        <v>93</v>
      </c>
      <c r="F1237" t="s">
        <v>56</v>
      </c>
      <c r="G1237" s="1">
        <v>45041</v>
      </c>
      <c r="H1237" s="1">
        <v>45055</v>
      </c>
      <c r="I1237">
        <f>YEAR((vw_maritime_trade_analysis[[#This Row],[Departure_Date]]))</f>
        <v>2023</v>
      </c>
      <c r="J1237" t="str">
        <f>"Q"&amp;ROUNDUP(MONTH(vw_maritime_trade_analysis[[#This Row],[Departure_Date]])/3,0)</f>
        <v>Q2</v>
      </c>
      <c r="K1237" t="str">
        <f>TEXT(vw_maritime_trade_analysis[[#This Row],[Departure_Date]],"mmmm")</f>
        <v>April</v>
      </c>
      <c r="L1237">
        <v>16512880</v>
      </c>
      <c r="M1237">
        <v>94430.5</v>
      </c>
      <c r="N1237">
        <v>55853.80859375</v>
      </c>
      <c r="O1237">
        <v>32695.5</v>
      </c>
      <c r="P1237">
        <v>0</v>
      </c>
      <c r="Q1237">
        <v>1470632.625</v>
      </c>
      <c r="R1237">
        <f t="shared" si="19"/>
        <v>8.9059729435446752E-2</v>
      </c>
    </row>
    <row r="1238" spans="1:18" x14ac:dyDescent="0.25">
      <c r="A1238" t="s">
        <v>2184</v>
      </c>
      <c r="B1238" t="s">
        <v>49</v>
      </c>
      <c r="C1238" t="s">
        <v>50</v>
      </c>
      <c r="D1238" t="s">
        <v>145</v>
      </c>
      <c r="E1238" t="s">
        <v>140</v>
      </c>
      <c r="F1238" t="s">
        <v>184</v>
      </c>
      <c r="G1238" s="1">
        <v>44411</v>
      </c>
      <c r="H1238" s="1">
        <v>44420</v>
      </c>
      <c r="I1238">
        <f>YEAR((vw_maritime_trade_analysis[[#This Row],[Departure_Date]]))</f>
        <v>2021</v>
      </c>
      <c r="J1238" t="str">
        <f>"Q"&amp;ROUNDUP(MONTH(vw_maritime_trade_analysis[[#This Row],[Departure_Date]])/3,0)</f>
        <v>Q3</v>
      </c>
      <c r="K1238" t="str">
        <f>TEXT(vw_maritime_trade_analysis[[#This Row],[Departure_Date]],"mmmm")</f>
        <v>August</v>
      </c>
      <c r="L1238">
        <v>39506868</v>
      </c>
      <c r="M1238">
        <v>226640.515625</v>
      </c>
      <c r="N1238">
        <v>122818.5390625</v>
      </c>
      <c r="O1238">
        <v>52149.05859375</v>
      </c>
      <c r="P1238">
        <v>0</v>
      </c>
      <c r="Q1238">
        <v>3385213</v>
      </c>
      <c r="R1238">
        <f t="shared" si="19"/>
        <v>8.5686696297970266E-2</v>
      </c>
    </row>
    <row r="1239" spans="1:18" x14ac:dyDescent="0.25">
      <c r="A1239" t="s">
        <v>2185</v>
      </c>
      <c r="B1239" t="s">
        <v>65</v>
      </c>
      <c r="C1239" t="s">
        <v>134</v>
      </c>
      <c r="D1239" t="s">
        <v>135</v>
      </c>
      <c r="E1239" t="s">
        <v>70</v>
      </c>
      <c r="F1239" t="s">
        <v>204</v>
      </c>
      <c r="G1239" s="1">
        <v>44713</v>
      </c>
      <c r="H1239" s="1">
        <v>44745</v>
      </c>
      <c r="I1239">
        <f>YEAR((vw_maritime_trade_analysis[[#This Row],[Departure_Date]]))</f>
        <v>2022</v>
      </c>
      <c r="J1239" t="str">
        <f>"Q"&amp;ROUNDUP(MONTH(vw_maritime_trade_analysis[[#This Row],[Departure_Date]])/3,0)</f>
        <v>Q2</v>
      </c>
      <c r="K1239" t="str">
        <f>TEXT(vw_maritime_trade_analysis[[#This Row],[Departure_Date]],"mmmm")</f>
        <v>June</v>
      </c>
      <c r="L1239">
        <v>4745370.5</v>
      </c>
      <c r="M1239">
        <v>1217313.25</v>
      </c>
      <c r="N1239">
        <v>50153.578125</v>
      </c>
      <c r="O1239">
        <v>15612.26953125</v>
      </c>
      <c r="P1239">
        <v>27566.970703125</v>
      </c>
      <c r="Q1239">
        <v>1891167.75</v>
      </c>
      <c r="R1239">
        <f t="shared" si="19"/>
        <v>0.398528997893842</v>
      </c>
    </row>
    <row r="1240" spans="1:18" x14ac:dyDescent="0.25">
      <c r="A1240" t="s">
        <v>2186</v>
      </c>
      <c r="B1240" t="s">
        <v>65</v>
      </c>
      <c r="C1240" t="s">
        <v>239</v>
      </c>
      <c r="D1240" t="s">
        <v>270</v>
      </c>
      <c r="E1240" t="s">
        <v>100</v>
      </c>
      <c r="F1240" t="s">
        <v>257</v>
      </c>
      <c r="G1240" s="1">
        <v>44225</v>
      </c>
      <c r="H1240" s="1">
        <v>44237</v>
      </c>
      <c r="I1240">
        <f>YEAR((vw_maritime_trade_analysis[[#This Row],[Departure_Date]]))</f>
        <v>2021</v>
      </c>
      <c r="J1240" t="str">
        <f>"Q"&amp;ROUNDUP(MONTH(vw_maritime_trade_analysis[[#This Row],[Departure_Date]])/3,0)</f>
        <v>Q1</v>
      </c>
      <c r="K1240" t="str">
        <f>TEXT(vw_maritime_trade_analysis[[#This Row],[Departure_Date]],"mmmm")</f>
        <v>January</v>
      </c>
      <c r="L1240">
        <v>20098358</v>
      </c>
      <c r="M1240">
        <v>200454.6875</v>
      </c>
      <c r="N1240">
        <v>181519.4375</v>
      </c>
      <c r="O1240">
        <v>67530.4765625</v>
      </c>
      <c r="P1240">
        <v>75290.09375</v>
      </c>
      <c r="Q1240">
        <v>1360743.375</v>
      </c>
      <c r="R1240">
        <f t="shared" si="19"/>
        <v>6.7704206234161013E-2</v>
      </c>
    </row>
    <row r="1241" spans="1:18" x14ac:dyDescent="0.25">
      <c r="A1241" t="s">
        <v>2188</v>
      </c>
      <c r="B1241" t="s">
        <v>49</v>
      </c>
      <c r="C1241" t="s">
        <v>50</v>
      </c>
      <c r="D1241" t="s">
        <v>223</v>
      </c>
      <c r="E1241" t="s">
        <v>154</v>
      </c>
      <c r="F1241" t="s">
        <v>226</v>
      </c>
      <c r="G1241" s="1">
        <v>44354</v>
      </c>
      <c r="H1241" s="1">
        <v>44364</v>
      </c>
      <c r="I1241">
        <f>YEAR((vw_maritime_trade_analysis[[#This Row],[Departure_Date]]))</f>
        <v>2021</v>
      </c>
      <c r="J1241" t="str">
        <f>"Q"&amp;ROUNDUP(MONTH(vw_maritime_trade_analysis[[#This Row],[Departure_Date]])/3,0)</f>
        <v>Q2</v>
      </c>
      <c r="K1241" t="str">
        <f>TEXT(vw_maritime_trade_analysis[[#This Row],[Departure_Date]],"mmmm")</f>
        <v>June</v>
      </c>
      <c r="L1241">
        <v>38227696</v>
      </c>
      <c r="M1241">
        <v>237547.40625</v>
      </c>
      <c r="N1241">
        <v>172683.703125</v>
      </c>
      <c r="O1241">
        <v>114683.078125</v>
      </c>
      <c r="P1241">
        <v>55538.6484375</v>
      </c>
      <c r="Q1241">
        <v>3375319.5</v>
      </c>
      <c r="R1241">
        <f t="shared" si="19"/>
        <v>8.8295132931893144E-2</v>
      </c>
    </row>
    <row r="1242" spans="1:18" x14ac:dyDescent="0.25">
      <c r="A1242" t="s">
        <v>2190</v>
      </c>
      <c r="B1242" t="s">
        <v>65</v>
      </c>
      <c r="C1242" t="s">
        <v>66</v>
      </c>
      <c r="D1242" t="s">
        <v>67</v>
      </c>
      <c r="E1242" t="s">
        <v>184</v>
      </c>
      <c r="F1242" t="s">
        <v>83</v>
      </c>
      <c r="G1242" s="1">
        <v>45145</v>
      </c>
      <c r="H1242" s="1">
        <v>45174</v>
      </c>
      <c r="I1242">
        <f>YEAR((vw_maritime_trade_analysis[[#This Row],[Departure_Date]]))</f>
        <v>2023</v>
      </c>
      <c r="J1242" t="str">
        <f>"Q"&amp;ROUNDUP(MONTH(vw_maritime_trade_analysis[[#This Row],[Departure_Date]])/3,0)</f>
        <v>Q3</v>
      </c>
      <c r="K1242" t="str">
        <f>TEXT(vw_maritime_trade_analysis[[#This Row],[Departure_Date]],"mmmm")</f>
        <v>August</v>
      </c>
      <c r="L1242">
        <v>6295189</v>
      </c>
      <c r="M1242">
        <v>613936.5625</v>
      </c>
      <c r="N1242">
        <v>161128.65625</v>
      </c>
      <c r="O1242">
        <v>9316.8798828125</v>
      </c>
      <c r="P1242">
        <v>25280.630859375</v>
      </c>
      <c r="Q1242">
        <v>1349292.25</v>
      </c>
      <c r="R1242">
        <f t="shared" si="19"/>
        <v>0.21433705167549377</v>
      </c>
    </row>
    <row r="1243" spans="1:18" x14ac:dyDescent="0.25">
      <c r="A1243" t="s">
        <v>2191</v>
      </c>
      <c r="B1243" t="s">
        <v>65</v>
      </c>
      <c r="C1243" t="s">
        <v>239</v>
      </c>
      <c r="D1243" t="s">
        <v>265</v>
      </c>
      <c r="E1243" t="s">
        <v>226</v>
      </c>
      <c r="F1243" t="s">
        <v>204</v>
      </c>
      <c r="G1243" s="1">
        <v>45339</v>
      </c>
      <c r="H1243" s="1">
        <v>45365</v>
      </c>
      <c r="I1243">
        <f>YEAR((vw_maritime_trade_analysis[[#This Row],[Departure_Date]]))</f>
        <v>2024</v>
      </c>
      <c r="J1243" t="str">
        <f>"Q"&amp;ROUNDUP(MONTH(vw_maritime_trade_analysis[[#This Row],[Departure_Date]])/3,0)</f>
        <v>Q1</v>
      </c>
      <c r="K1243" t="str">
        <f>TEXT(vw_maritime_trade_analysis[[#This Row],[Departure_Date]],"mmmm")</f>
        <v>February</v>
      </c>
      <c r="L1243">
        <v>9856357</v>
      </c>
      <c r="M1243">
        <v>621030.8125</v>
      </c>
      <c r="N1243">
        <v>84374.1171875</v>
      </c>
      <c r="O1243">
        <v>20501.220703125</v>
      </c>
      <c r="P1243">
        <v>32970.578125</v>
      </c>
      <c r="Q1243">
        <v>1001926.5625</v>
      </c>
      <c r="R1243">
        <f t="shared" si="19"/>
        <v>0.10165282796676298</v>
      </c>
    </row>
    <row r="1244" spans="1:18" x14ac:dyDescent="0.25">
      <c r="A1244" t="s">
        <v>2193</v>
      </c>
      <c r="B1244" t="s">
        <v>65</v>
      </c>
      <c r="C1244" t="s">
        <v>66</v>
      </c>
      <c r="D1244" t="s">
        <v>67</v>
      </c>
      <c r="E1244" t="s">
        <v>184</v>
      </c>
      <c r="F1244" t="s">
        <v>201</v>
      </c>
      <c r="G1244" s="1">
        <v>45762</v>
      </c>
      <c r="H1244" s="1">
        <v>45781</v>
      </c>
      <c r="I1244">
        <f>YEAR((vw_maritime_trade_analysis[[#This Row],[Departure_Date]]))</f>
        <v>2025</v>
      </c>
      <c r="J1244" t="str">
        <f>"Q"&amp;ROUNDUP(MONTH(vw_maritime_trade_analysis[[#This Row],[Departure_Date]])/3,0)</f>
        <v>Q2</v>
      </c>
      <c r="K1244" t="str">
        <f>TEXT(vw_maritime_trade_analysis[[#This Row],[Departure_Date]],"mmmm")</f>
        <v>April</v>
      </c>
      <c r="L1244">
        <v>92361976</v>
      </c>
      <c r="M1244">
        <v>218473.984375</v>
      </c>
      <c r="N1244">
        <v>118431.1875</v>
      </c>
      <c r="O1244">
        <v>302947.28125</v>
      </c>
      <c r="P1244">
        <v>0</v>
      </c>
      <c r="Q1244">
        <v>3585325</v>
      </c>
      <c r="R1244">
        <f t="shared" si="19"/>
        <v>3.8818192889246976E-2</v>
      </c>
    </row>
    <row r="1245" spans="1:18" x14ac:dyDescent="0.25">
      <c r="A1245" t="s">
        <v>2194</v>
      </c>
      <c r="B1245" t="s">
        <v>65</v>
      </c>
      <c r="C1245" t="s">
        <v>78</v>
      </c>
      <c r="D1245" t="s">
        <v>79</v>
      </c>
      <c r="E1245" t="s">
        <v>100</v>
      </c>
      <c r="F1245" t="s">
        <v>150</v>
      </c>
      <c r="G1245" s="1">
        <v>44895</v>
      </c>
      <c r="H1245" s="1">
        <v>44911</v>
      </c>
      <c r="I1245">
        <f>YEAR((vw_maritime_trade_analysis[[#This Row],[Departure_Date]]))</f>
        <v>2022</v>
      </c>
      <c r="J1245" t="str">
        <f>"Q"&amp;ROUNDUP(MONTH(vw_maritime_trade_analysis[[#This Row],[Departure_Date]])/3,0)</f>
        <v>Q4</v>
      </c>
      <c r="K1245" t="str">
        <f>TEXT(vw_maritime_trade_analysis[[#This Row],[Departure_Date]],"mmmm")</f>
        <v>November</v>
      </c>
      <c r="L1245">
        <v>23759512</v>
      </c>
      <c r="M1245">
        <v>275745.96875</v>
      </c>
      <c r="N1245">
        <v>208321.890625</v>
      </c>
      <c r="O1245">
        <v>71991.3203125</v>
      </c>
      <c r="P1245">
        <v>19219.08984375</v>
      </c>
      <c r="Q1245">
        <v>1665724.375</v>
      </c>
      <c r="R1245">
        <f t="shared" si="19"/>
        <v>7.0107684661200112E-2</v>
      </c>
    </row>
    <row r="1246" spans="1:18" x14ac:dyDescent="0.25">
      <c r="A1246" t="s">
        <v>2195</v>
      </c>
      <c r="B1246" t="s">
        <v>49</v>
      </c>
      <c r="C1246" t="s">
        <v>50</v>
      </c>
      <c r="D1246" t="s">
        <v>120</v>
      </c>
      <c r="E1246" t="s">
        <v>127</v>
      </c>
      <c r="F1246" t="s">
        <v>56</v>
      </c>
      <c r="G1246" s="1">
        <v>43984</v>
      </c>
      <c r="H1246" s="1">
        <v>44004</v>
      </c>
      <c r="I1246">
        <f>YEAR((vw_maritime_trade_analysis[[#This Row],[Departure_Date]]))</f>
        <v>2020</v>
      </c>
      <c r="J1246" t="str">
        <f>"Q"&amp;ROUNDUP(MONTH(vw_maritime_trade_analysis[[#This Row],[Departure_Date]])/3,0)</f>
        <v>Q2</v>
      </c>
      <c r="K1246" t="str">
        <f>TEXT(vw_maritime_trade_analysis[[#This Row],[Departure_Date]],"mmmm")</f>
        <v>June</v>
      </c>
      <c r="L1246">
        <v>24262506</v>
      </c>
      <c r="M1246">
        <v>506073.65625</v>
      </c>
      <c r="N1246">
        <v>225033.015625</v>
      </c>
      <c r="O1246">
        <v>23534.630859375</v>
      </c>
      <c r="P1246">
        <v>0</v>
      </c>
      <c r="Q1246">
        <v>1705662.5</v>
      </c>
      <c r="R1246">
        <f t="shared" si="19"/>
        <v>7.0300343253907896E-2</v>
      </c>
    </row>
    <row r="1247" spans="1:18" x14ac:dyDescent="0.25">
      <c r="A1247" t="s">
        <v>2197</v>
      </c>
      <c r="B1247" t="s">
        <v>49</v>
      </c>
      <c r="C1247" t="s">
        <v>50</v>
      </c>
      <c r="D1247" t="s">
        <v>145</v>
      </c>
      <c r="E1247" t="s">
        <v>204</v>
      </c>
      <c r="F1247" t="s">
        <v>70</v>
      </c>
      <c r="G1247" s="1">
        <v>44574</v>
      </c>
      <c r="H1247" s="1">
        <v>44582</v>
      </c>
      <c r="I1247">
        <f>YEAR((vw_maritime_trade_analysis[[#This Row],[Departure_Date]]))</f>
        <v>2022</v>
      </c>
      <c r="J1247" t="str">
        <f>"Q"&amp;ROUNDUP(MONTH(vw_maritime_trade_analysis[[#This Row],[Departure_Date]])/3,0)</f>
        <v>Q1</v>
      </c>
      <c r="K1247" t="str">
        <f>TEXT(vw_maritime_trade_analysis[[#This Row],[Departure_Date]],"mmmm")</f>
        <v>January</v>
      </c>
      <c r="L1247">
        <v>36584480</v>
      </c>
      <c r="M1247">
        <v>152715.734375</v>
      </c>
      <c r="N1247">
        <v>24430.26953125</v>
      </c>
      <c r="O1247">
        <v>53779.19140625</v>
      </c>
      <c r="P1247">
        <v>0</v>
      </c>
      <c r="Q1247">
        <v>3393315.75</v>
      </c>
      <c r="R1247">
        <f t="shared" si="19"/>
        <v>9.2752876356312838E-2</v>
      </c>
    </row>
    <row r="1248" spans="1:18" x14ac:dyDescent="0.25">
      <c r="A1248" t="s">
        <v>2198</v>
      </c>
      <c r="B1248" t="s">
        <v>65</v>
      </c>
      <c r="C1248" t="s">
        <v>112</v>
      </c>
      <c r="D1248" t="s">
        <v>340</v>
      </c>
      <c r="E1248" t="s">
        <v>70</v>
      </c>
      <c r="F1248" t="s">
        <v>93</v>
      </c>
      <c r="G1248" s="1">
        <v>45790</v>
      </c>
      <c r="H1248" s="1">
        <v>45803</v>
      </c>
      <c r="I1248">
        <f>YEAR((vw_maritime_trade_analysis[[#This Row],[Departure_Date]]))</f>
        <v>2025</v>
      </c>
      <c r="J1248" t="str">
        <f>"Q"&amp;ROUNDUP(MONTH(vw_maritime_trade_analysis[[#This Row],[Departure_Date]])/3,0)</f>
        <v>Q2</v>
      </c>
      <c r="K1248" t="str">
        <f>TEXT(vw_maritime_trade_analysis[[#This Row],[Departure_Date]],"mmmm")</f>
        <v>May</v>
      </c>
      <c r="L1248">
        <v>6694014</v>
      </c>
      <c r="M1248">
        <v>223812.453125</v>
      </c>
      <c r="N1248">
        <v>45213.5390625</v>
      </c>
      <c r="O1248">
        <v>18609.359375</v>
      </c>
      <c r="P1248">
        <v>12912.6298828125</v>
      </c>
      <c r="Q1248">
        <v>381395.65625</v>
      </c>
      <c r="R1248">
        <f t="shared" si="19"/>
        <v>5.6975628710964753E-2</v>
      </c>
    </row>
    <row r="1249" spans="1:18" x14ac:dyDescent="0.25">
      <c r="A1249" t="s">
        <v>2199</v>
      </c>
      <c r="B1249" t="s">
        <v>49</v>
      </c>
      <c r="C1249" t="s">
        <v>50</v>
      </c>
      <c r="D1249" t="s">
        <v>223</v>
      </c>
      <c r="E1249" t="s">
        <v>164</v>
      </c>
      <c r="F1249" t="s">
        <v>70</v>
      </c>
      <c r="G1249" s="1">
        <v>45453</v>
      </c>
      <c r="H1249" s="1">
        <v>45462</v>
      </c>
      <c r="I1249">
        <f>YEAR((vw_maritime_trade_analysis[[#This Row],[Departure_Date]]))</f>
        <v>2024</v>
      </c>
      <c r="J1249" t="str">
        <f>"Q"&amp;ROUNDUP(MONTH(vw_maritime_trade_analysis[[#This Row],[Departure_Date]])/3,0)</f>
        <v>Q2</v>
      </c>
      <c r="K1249" t="str">
        <f>TEXT(vw_maritime_trade_analysis[[#This Row],[Departure_Date]],"mmmm")</f>
        <v>June</v>
      </c>
      <c r="L1249">
        <v>30671136</v>
      </c>
      <c r="M1249">
        <v>259497.046875</v>
      </c>
      <c r="N1249">
        <v>96965.7890625</v>
      </c>
      <c r="O1249">
        <v>55821.46875</v>
      </c>
      <c r="P1249">
        <v>19928.8203125</v>
      </c>
      <c r="Q1249">
        <v>2269227.25</v>
      </c>
      <c r="R1249">
        <f t="shared" si="19"/>
        <v>7.3985758140813568E-2</v>
      </c>
    </row>
    <row r="1250" spans="1:18" x14ac:dyDescent="0.25">
      <c r="A1250" t="s">
        <v>2200</v>
      </c>
      <c r="B1250" t="s">
        <v>49</v>
      </c>
      <c r="C1250" t="s">
        <v>50</v>
      </c>
      <c r="D1250" t="s">
        <v>51</v>
      </c>
      <c r="E1250" t="s">
        <v>146</v>
      </c>
      <c r="F1250" t="s">
        <v>100</v>
      </c>
      <c r="G1250" s="1">
        <v>46100</v>
      </c>
      <c r="H1250" s="1">
        <v>46115</v>
      </c>
      <c r="I1250">
        <f>YEAR((vw_maritime_trade_analysis[[#This Row],[Departure_Date]]))</f>
        <v>2026</v>
      </c>
      <c r="J1250" t="str">
        <f>"Q"&amp;ROUNDUP(MONTH(vw_maritime_trade_analysis[[#This Row],[Departure_Date]])/3,0)</f>
        <v>Q1</v>
      </c>
      <c r="K1250" t="str">
        <f>TEXT(vw_maritime_trade_analysis[[#This Row],[Departure_Date]],"mmmm")</f>
        <v>March</v>
      </c>
      <c r="L1250">
        <v>8089542</v>
      </c>
      <c r="M1250">
        <v>195296.28125</v>
      </c>
      <c r="N1250">
        <v>81488.0625</v>
      </c>
      <c r="O1250">
        <v>10192.8203125</v>
      </c>
      <c r="P1250">
        <v>0</v>
      </c>
      <c r="Q1250">
        <v>1204467.875</v>
      </c>
      <c r="R1250">
        <f t="shared" si="19"/>
        <v>0.14889197373596677</v>
      </c>
    </row>
    <row r="1251" spans="1:18" x14ac:dyDescent="0.25">
      <c r="A1251" t="s">
        <v>2202</v>
      </c>
      <c r="B1251" t="s">
        <v>65</v>
      </c>
      <c r="C1251" t="s">
        <v>112</v>
      </c>
      <c r="D1251" t="s">
        <v>199</v>
      </c>
      <c r="E1251" t="s">
        <v>70</v>
      </c>
      <c r="F1251" t="s">
        <v>127</v>
      </c>
      <c r="G1251" s="1">
        <v>45038</v>
      </c>
      <c r="H1251" s="1">
        <v>45057</v>
      </c>
      <c r="I1251">
        <f>YEAR((vw_maritime_trade_analysis[[#This Row],[Departure_Date]]))</f>
        <v>2023</v>
      </c>
      <c r="J1251" t="str">
        <f>"Q"&amp;ROUNDUP(MONTH(vw_maritime_trade_analysis[[#This Row],[Departure_Date]])/3,0)</f>
        <v>Q2</v>
      </c>
      <c r="K1251" t="str">
        <f>TEXT(vw_maritime_trade_analysis[[#This Row],[Departure_Date]],"mmmm")</f>
        <v>April</v>
      </c>
      <c r="L1251">
        <v>34253860</v>
      </c>
      <c r="M1251">
        <v>503531.28125</v>
      </c>
      <c r="N1251">
        <v>135271.8125</v>
      </c>
      <c r="O1251">
        <v>61656.94921875</v>
      </c>
      <c r="P1251">
        <v>0</v>
      </c>
      <c r="Q1251">
        <v>1271775.25</v>
      </c>
      <c r="R1251">
        <f t="shared" si="19"/>
        <v>3.7127939741681666E-2</v>
      </c>
    </row>
    <row r="1252" spans="1:18" x14ac:dyDescent="0.25">
      <c r="A1252" t="s">
        <v>2204</v>
      </c>
      <c r="B1252" t="s">
        <v>49</v>
      </c>
      <c r="C1252" t="s">
        <v>50</v>
      </c>
      <c r="D1252" t="s">
        <v>51</v>
      </c>
      <c r="E1252" t="s">
        <v>174</v>
      </c>
      <c r="F1252" t="s">
        <v>56</v>
      </c>
      <c r="G1252" s="1">
        <v>44286</v>
      </c>
      <c r="H1252" s="1">
        <v>44292</v>
      </c>
      <c r="I1252">
        <f>YEAR((vw_maritime_trade_analysis[[#This Row],[Departure_Date]]))</f>
        <v>2021</v>
      </c>
      <c r="J1252" t="str">
        <f>"Q"&amp;ROUNDUP(MONTH(vw_maritime_trade_analysis[[#This Row],[Departure_Date]])/3,0)</f>
        <v>Q1</v>
      </c>
      <c r="K1252" t="str">
        <f>TEXT(vw_maritime_trade_analysis[[#This Row],[Departure_Date]],"mmmm")</f>
        <v>March</v>
      </c>
      <c r="L1252">
        <v>15366635</v>
      </c>
      <c r="M1252">
        <v>108261.6171875</v>
      </c>
      <c r="N1252">
        <v>84354.6171875</v>
      </c>
      <c r="O1252">
        <v>8758.98046875</v>
      </c>
      <c r="P1252">
        <v>35579.7890625</v>
      </c>
      <c r="Q1252">
        <v>6161842.5</v>
      </c>
      <c r="R1252">
        <f t="shared" si="19"/>
        <v>0.40098840767676203</v>
      </c>
    </row>
    <row r="1253" spans="1:18" x14ac:dyDescent="0.25">
      <c r="A1253" t="s">
        <v>2205</v>
      </c>
      <c r="B1253" t="s">
        <v>65</v>
      </c>
      <c r="C1253" t="s">
        <v>112</v>
      </c>
      <c r="D1253" t="s">
        <v>126</v>
      </c>
      <c r="E1253" t="s">
        <v>184</v>
      </c>
      <c r="F1253" t="s">
        <v>164</v>
      </c>
      <c r="G1253" s="1">
        <v>45723</v>
      </c>
      <c r="H1253" s="1">
        <v>45730</v>
      </c>
      <c r="I1253">
        <f>YEAR((vw_maritime_trade_analysis[[#This Row],[Departure_Date]]))</f>
        <v>2025</v>
      </c>
      <c r="J1253" t="str">
        <f>"Q"&amp;ROUNDUP(MONTH(vw_maritime_trade_analysis[[#This Row],[Departure_Date]])/3,0)</f>
        <v>Q1</v>
      </c>
      <c r="K1253" t="str">
        <f>TEXT(vw_maritime_trade_analysis[[#This Row],[Departure_Date]],"mmmm")</f>
        <v>March</v>
      </c>
      <c r="L1253">
        <v>9516914</v>
      </c>
      <c r="M1253">
        <v>156490.0625</v>
      </c>
      <c r="N1253">
        <v>161421.6875</v>
      </c>
      <c r="O1253">
        <v>31025.140625</v>
      </c>
      <c r="P1253">
        <v>0</v>
      </c>
      <c r="Q1253">
        <v>1128029.375</v>
      </c>
      <c r="R1253">
        <f t="shared" si="19"/>
        <v>0.11852890285653522</v>
      </c>
    </row>
    <row r="1254" spans="1:18" x14ac:dyDescent="0.25">
      <c r="A1254" t="s">
        <v>2206</v>
      </c>
      <c r="B1254" t="s">
        <v>49</v>
      </c>
      <c r="C1254" t="s">
        <v>112</v>
      </c>
      <c r="D1254" t="s">
        <v>113</v>
      </c>
      <c r="E1254" t="s">
        <v>201</v>
      </c>
      <c r="F1254" t="s">
        <v>128</v>
      </c>
      <c r="G1254" s="1">
        <v>44577</v>
      </c>
      <c r="H1254" s="1">
        <v>44607</v>
      </c>
      <c r="I1254">
        <f>YEAR((vw_maritime_trade_analysis[[#This Row],[Departure_Date]]))</f>
        <v>2022</v>
      </c>
      <c r="J1254" t="str">
        <f>"Q"&amp;ROUNDUP(MONTH(vw_maritime_trade_analysis[[#This Row],[Departure_Date]])/3,0)</f>
        <v>Q1</v>
      </c>
      <c r="K1254" t="str">
        <f>TEXT(vw_maritime_trade_analysis[[#This Row],[Departure_Date]],"mmmm")</f>
        <v>January</v>
      </c>
      <c r="L1254">
        <v>4157280.75</v>
      </c>
      <c r="M1254">
        <v>607797.3125</v>
      </c>
      <c r="N1254">
        <v>161644.921875</v>
      </c>
      <c r="O1254">
        <v>8896.580078125</v>
      </c>
      <c r="P1254">
        <v>47040.55078125</v>
      </c>
      <c r="Q1254">
        <v>1001478.8125</v>
      </c>
      <c r="R1254">
        <f t="shared" si="19"/>
        <v>0.24089756567438944</v>
      </c>
    </row>
    <row r="1255" spans="1:18" x14ac:dyDescent="0.25">
      <c r="A1255" t="s">
        <v>2208</v>
      </c>
      <c r="B1255" t="s">
        <v>65</v>
      </c>
      <c r="C1255" t="s">
        <v>66</v>
      </c>
      <c r="D1255" t="s">
        <v>248</v>
      </c>
      <c r="E1255" t="s">
        <v>56</v>
      </c>
      <c r="F1255" t="s">
        <v>140</v>
      </c>
      <c r="G1255" s="1">
        <v>43877</v>
      </c>
      <c r="H1255" s="1">
        <v>43889</v>
      </c>
      <c r="I1255">
        <f>YEAR((vw_maritime_trade_analysis[[#This Row],[Departure_Date]]))</f>
        <v>2020</v>
      </c>
      <c r="J1255" t="str">
        <f>"Q"&amp;ROUNDUP(MONTH(vw_maritime_trade_analysis[[#This Row],[Departure_Date]])/3,0)</f>
        <v>Q1</v>
      </c>
      <c r="K1255" t="str">
        <f>TEXT(vw_maritime_trade_analysis[[#This Row],[Departure_Date]],"mmmm")</f>
        <v>February</v>
      </c>
      <c r="L1255">
        <v>4854340.5</v>
      </c>
      <c r="M1255">
        <v>124328.4765625</v>
      </c>
      <c r="N1255">
        <v>110970.8671875</v>
      </c>
      <c r="O1255">
        <v>4854.33984375</v>
      </c>
      <c r="P1255">
        <v>0</v>
      </c>
      <c r="Q1255">
        <v>486830.03125</v>
      </c>
      <c r="R1255">
        <f t="shared" si="19"/>
        <v>0.10028757382181988</v>
      </c>
    </row>
    <row r="1256" spans="1:18" x14ac:dyDescent="0.25">
      <c r="A1256" t="s">
        <v>2209</v>
      </c>
      <c r="B1256" t="s">
        <v>65</v>
      </c>
      <c r="C1256" t="s">
        <v>78</v>
      </c>
      <c r="D1256" t="s">
        <v>315</v>
      </c>
      <c r="E1256" t="s">
        <v>128</v>
      </c>
      <c r="F1256" t="s">
        <v>204</v>
      </c>
      <c r="G1256" s="1">
        <v>45897</v>
      </c>
      <c r="H1256" s="1">
        <v>45921</v>
      </c>
      <c r="I1256">
        <f>YEAR((vw_maritime_trade_analysis[[#This Row],[Departure_Date]]))</f>
        <v>2025</v>
      </c>
      <c r="J1256" t="str">
        <f>"Q"&amp;ROUNDUP(MONTH(vw_maritime_trade_analysis[[#This Row],[Departure_Date]])/3,0)</f>
        <v>Q3</v>
      </c>
      <c r="K1256" t="str">
        <f>TEXT(vw_maritime_trade_analysis[[#This Row],[Departure_Date]],"mmmm")</f>
        <v>August</v>
      </c>
      <c r="L1256">
        <v>29348100</v>
      </c>
      <c r="M1256">
        <v>444907.25</v>
      </c>
      <c r="N1256">
        <v>36416.05859375</v>
      </c>
      <c r="O1256">
        <v>69555</v>
      </c>
      <c r="P1256">
        <v>16445.58984375</v>
      </c>
      <c r="Q1256">
        <v>1861011.625</v>
      </c>
      <c r="R1256">
        <f t="shared" si="19"/>
        <v>6.3411656120839169E-2</v>
      </c>
    </row>
    <row r="1257" spans="1:18" x14ac:dyDescent="0.25">
      <c r="A1257" t="s">
        <v>2210</v>
      </c>
      <c r="B1257" t="s">
        <v>49</v>
      </c>
      <c r="C1257" t="s">
        <v>134</v>
      </c>
      <c r="D1257" t="s">
        <v>135</v>
      </c>
      <c r="E1257" t="s">
        <v>164</v>
      </c>
      <c r="F1257" t="s">
        <v>82</v>
      </c>
      <c r="G1257" s="1">
        <v>46012</v>
      </c>
      <c r="H1257" s="1">
        <v>46028</v>
      </c>
      <c r="I1257">
        <f>YEAR((vw_maritime_trade_analysis[[#This Row],[Departure_Date]]))</f>
        <v>2025</v>
      </c>
      <c r="J1257" t="str">
        <f>"Q"&amp;ROUNDUP(MONTH(vw_maritime_trade_analysis[[#This Row],[Departure_Date]])/3,0)</f>
        <v>Q4</v>
      </c>
      <c r="K1257" t="str">
        <f>TEXT(vw_maritime_trade_analysis[[#This Row],[Departure_Date]],"mmmm")</f>
        <v>December</v>
      </c>
      <c r="L1257">
        <v>3221828.25</v>
      </c>
      <c r="M1257">
        <v>136495.15625</v>
      </c>
      <c r="N1257">
        <v>29910.650390625</v>
      </c>
      <c r="O1257">
        <v>5316.02001953125</v>
      </c>
      <c r="P1257">
        <v>0</v>
      </c>
      <c r="Q1257">
        <v>398729.09375</v>
      </c>
      <c r="R1257">
        <f t="shared" si="19"/>
        <v>0.12375864348138359</v>
      </c>
    </row>
    <row r="1258" spans="1:18" x14ac:dyDescent="0.25">
      <c r="A1258" t="s">
        <v>2212</v>
      </c>
      <c r="B1258" t="s">
        <v>49</v>
      </c>
      <c r="C1258" t="s">
        <v>112</v>
      </c>
      <c r="D1258" t="s">
        <v>340</v>
      </c>
      <c r="E1258" t="s">
        <v>150</v>
      </c>
      <c r="F1258" t="s">
        <v>56</v>
      </c>
      <c r="G1258" s="1">
        <v>44991</v>
      </c>
      <c r="H1258" s="1">
        <v>45008</v>
      </c>
      <c r="I1258">
        <f>YEAR((vw_maritime_trade_analysis[[#This Row],[Departure_Date]]))</f>
        <v>2023</v>
      </c>
      <c r="J1258" t="str">
        <f>"Q"&amp;ROUNDUP(MONTH(vw_maritime_trade_analysis[[#This Row],[Departure_Date]])/3,0)</f>
        <v>Q1</v>
      </c>
      <c r="K1258" t="str">
        <f>TEXT(vw_maritime_trade_analysis[[#This Row],[Departure_Date]],"mmmm")</f>
        <v>March</v>
      </c>
      <c r="L1258">
        <v>6368234</v>
      </c>
      <c r="M1258">
        <v>303938.46875</v>
      </c>
      <c r="N1258">
        <v>62137.25</v>
      </c>
      <c r="O1258">
        <v>17512.640625</v>
      </c>
      <c r="P1258">
        <v>19707.01953125</v>
      </c>
      <c r="Q1258">
        <v>700552</v>
      </c>
      <c r="R1258">
        <f t="shared" si="19"/>
        <v>0.11000726418030493</v>
      </c>
    </row>
    <row r="1259" spans="1:18" x14ac:dyDescent="0.25">
      <c r="A1259" t="s">
        <v>2214</v>
      </c>
      <c r="B1259" t="s">
        <v>65</v>
      </c>
      <c r="C1259" t="s">
        <v>239</v>
      </c>
      <c r="D1259" t="s">
        <v>270</v>
      </c>
      <c r="E1259" t="s">
        <v>100</v>
      </c>
      <c r="F1259" t="s">
        <v>196</v>
      </c>
      <c r="G1259" s="1">
        <v>45632</v>
      </c>
      <c r="H1259" s="1">
        <v>45639</v>
      </c>
      <c r="I1259">
        <f>YEAR((vw_maritime_trade_analysis[[#This Row],[Departure_Date]]))</f>
        <v>2024</v>
      </c>
      <c r="J1259" t="str">
        <f>"Q"&amp;ROUNDUP(MONTH(vw_maritime_trade_analysis[[#This Row],[Departure_Date]])/3,0)</f>
        <v>Q4</v>
      </c>
      <c r="K1259" t="str">
        <f>TEXT(vw_maritime_trade_analysis[[#This Row],[Departure_Date]],"mmmm")</f>
        <v>December</v>
      </c>
      <c r="L1259">
        <v>19897324</v>
      </c>
      <c r="M1259">
        <v>142498.484375</v>
      </c>
      <c r="N1259">
        <v>240808.234375</v>
      </c>
      <c r="O1259">
        <v>13729.150390625</v>
      </c>
      <c r="P1259">
        <v>0</v>
      </c>
      <c r="Q1259">
        <v>736453.125</v>
      </c>
      <c r="R1259">
        <f t="shared" si="19"/>
        <v>3.7012671905026023E-2</v>
      </c>
    </row>
    <row r="1260" spans="1:18" x14ac:dyDescent="0.25">
      <c r="A1260" t="s">
        <v>2215</v>
      </c>
      <c r="B1260" t="s">
        <v>65</v>
      </c>
      <c r="C1260" t="s">
        <v>78</v>
      </c>
      <c r="D1260" t="s">
        <v>79</v>
      </c>
      <c r="E1260" t="s">
        <v>70</v>
      </c>
      <c r="F1260" t="s">
        <v>204</v>
      </c>
      <c r="G1260" s="1">
        <v>45333</v>
      </c>
      <c r="H1260" s="1">
        <v>45360</v>
      </c>
      <c r="I1260">
        <f>YEAR((vw_maritime_trade_analysis[[#This Row],[Departure_Date]]))</f>
        <v>2024</v>
      </c>
      <c r="J1260" t="str">
        <f>"Q"&amp;ROUNDUP(MONTH(vw_maritime_trade_analysis[[#This Row],[Departure_Date]])/3,0)</f>
        <v>Q1</v>
      </c>
      <c r="K1260" t="str">
        <f>TEXT(vw_maritime_trade_analysis[[#This Row],[Departure_Date]],"mmmm")</f>
        <v>February</v>
      </c>
      <c r="L1260">
        <v>23343626</v>
      </c>
      <c r="M1260">
        <v>834643.0625</v>
      </c>
      <c r="N1260">
        <v>57053.3515625</v>
      </c>
      <c r="O1260">
        <v>65595.59375</v>
      </c>
      <c r="P1260">
        <v>41949.71875</v>
      </c>
      <c r="Q1260">
        <v>1869946</v>
      </c>
      <c r="R1260">
        <f t="shared" si="19"/>
        <v>8.0105207305840143E-2</v>
      </c>
    </row>
    <row r="1261" spans="1:18" x14ac:dyDescent="0.25">
      <c r="A1261" t="s">
        <v>2216</v>
      </c>
      <c r="B1261" t="s">
        <v>49</v>
      </c>
      <c r="C1261" t="s">
        <v>78</v>
      </c>
      <c r="D1261" t="s">
        <v>315</v>
      </c>
      <c r="E1261" t="s">
        <v>159</v>
      </c>
      <c r="F1261" t="s">
        <v>128</v>
      </c>
      <c r="G1261" s="1">
        <v>45019</v>
      </c>
      <c r="H1261" s="1">
        <v>45033</v>
      </c>
      <c r="I1261">
        <f>YEAR((vw_maritime_trade_analysis[[#This Row],[Departure_Date]]))</f>
        <v>2023</v>
      </c>
      <c r="J1261" t="str">
        <f>"Q"&amp;ROUNDUP(MONTH(vw_maritime_trade_analysis[[#This Row],[Departure_Date]])/3,0)</f>
        <v>Q2</v>
      </c>
      <c r="K1261" t="str">
        <f>TEXT(vw_maritime_trade_analysis[[#This Row],[Departure_Date]],"mmmm")</f>
        <v>April</v>
      </c>
      <c r="L1261">
        <v>46508000</v>
      </c>
      <c r="M1261">
        <v>142956</v>
      </c>
      <c r="N1261">
        <v>131568.1875</v>
      </c>
      <c r="O1261">
        <v>33020.6796875</v>
      </c>
      <c r="P1261">
        <v>42467.609375</v>
      </c>
      <c r="Q1261">
        <v>1831933.5</v>
      </c>
      <c r="R1261">
        <f t="shared" si="19"/>
        <v>3.9389642642126084E-2</v>
      </c>
    </row>
    <row r="1262" spans="1:18" x14ac:dyDescent="0.25">
      <c r="A1262" t="s">
        <v>2217</v>
      </c>
      <c r="B1262" t="s">
        <v>65</v>
      </c>
      <c r="C1262" t="s">
        <v>78</v>
      </c>
      <c r="D1262" t="s">
        <v>158</v>
      </c>
      <c r="E1262" t="s">
        <v>70</v>
      </c>
      <c r="F1262" t="s">
        <v>174</v>
      </c>
      <c r="G1262" s="1">
        <v>45236</v>
      </c>
      <c r="H1262" s="1">
        <v>45250</v>
      </c>
      <c r="I1262">
        <f>YEAR((vw_maritime_trade_analysis[[#This Row],[Departure_Date]]))</f>
        <v>2023</v>
      </c>
      <c r="J1262" t="str">
        <f>"Q"&amp;ROUNDUP(MONTH(vw_maritime_trade_analysis[[#This Row],[Departure_Date]])/3,0)</f>
        <v>Q4</v>
      </c>
      <c r="K1262" t="str">
        <f>TEXT(vw_maritime_trade_analysis[[#This Row],[Departure_Date]],"mmmm")</f>
        <v>November</v>
      </c>
      <c r="L1262">
        <v>32493786</v>
      </c>
      <c r="M1262">
        <v>328824.34375</v>
      </c>
      <c r="N1262">
        <v>153640.75</v>
      </c>
      <c r="O1262">
        <v>71161.390625</v>
      </c>
      <c r="P1262">
        <v>13388.5498046875</v>
      </c>
      <c r="Q1262">
        <v>958355.625</v>
      </c>
      <c r="R1262">
        <f t="shared" si="19"/>
        <v>2.9493504542683947E-2</v>
      </c>
    </row>
    <row r="1263" spans="1:18" x14ac:dyDescent="0.25">
      <c r="A1263" t="s">
        <v>2218</v>
      </c>
      <c r="B1263" t="s">
        <v>65</v>
      </c>
      <c r="C1263" t="s">
        <v>66</v>
      </c>
      <c r="D1263" t="s">
        <v>245</v>
      </c>
      <c r="E1263" t="s">
        <v>70</v>
      </c>
      <c r="F1263" t="s">
        <v>121</v>
      </c>
      <c r="G1263" s="1">
        <v>44669</v>
      </c>
      <c r="H1263" s="1">
        <v>44691</v>
      </c>
      <c r="I1263">
        <f>YEAR((vw_maritime_trade_analysis[[#This Row],[Departure_Date]]))</f>
        <v>2022</v>
      </c>
      <c r="J1263" t="str">
        <f>"Q"&amp;ROUNDUP(MONTH(vw_maritime_trade_analysis[[#This Row],[Departure_Date]])/3,0)</f>
        <v>Q2</v>
      </c>
      <c r="K1263" t="str">
        <f>TEXT(vw_maritime_trade_analysis[[#This Row],[Departure_Date]],"mmmm")</f>
        <v>April</v>
      </c>
      <c r="L1263">
        <v>4568649.5</v>
      </c>
      <c r="M1263">
        <v>396705.21875</v>
      </c>
      <c r="N1263">
        <v>25698.490234375</v>
      </c>
      <c r="O1263">
        <v>7264.14990234375</v>
      </c>
      <c r="P1263">
        <v>33923.8203125</v>
      </c>
      <c r="Q1263">
        <v>630700.25</v>
      </c>
      <c r="R1263">
        <f t="shared" si="19"/>
        <v>0.13804960306103586</v>
      </c>
    </row>
    <row r="1264" spans="1:18" x14ac:dyDescent="0.25">
      <c r="A1264" t="s">
        <v>2219</v>
      </c>
      <c r="B1264" t="s">
        <v>49</v>
      </c>
      <c r="C1264" t="s">
        <v>50</v>
      </c>
      <c r="D1264" t="s">
        <v>183</v>
      </c>
      <c r="E1264" t="s">
        <v>121</v>
      </c>
      <c r="F1264" t="s">
        <v>56</v>
      </c>
      <c r="G1264" s="1">
        <v>45550</v>
      </c>
      <c r="H1264" s="1">
        <v>45561</v>
      </c>
      <c r="I1264">
        <f>YEAR((vw_maritime_trade_analysis[[#This Row],[Departure_Date]]))</f>
        <v>2024</v>
      </c>
      <c r="J1264" t="str">
        <f>"Q"&amp;ROUNDUP(MONTH(vw_maritime_trade_analysis[[#This Row],[Departure_Date]])/3,0)</f>
        <v>Q3</v>
      </c>
      <c r="K1264" t="str">
        <f>TEXT(vw_maritime_trade_analysis[[#This Row],[Departure_Date]],"mmmm")</f>
        <v>September</v>
      </c>
      <c r="L1264">
        <v>69785696</v>
      </c>
      <c r="M1264">
        <v>228930.671875</v>
      </c>
      <c r="N1264">
        <v>198986.59375</v>
      </c>
      <c r="O1264">
        <v>220522.796875</v>
      </c>
      <c r="P1264">
        <v>13698.2998046875</v>
      </c>
      <c r="Q1264">
        <v>2126973</v>
      </c>
      <c r="R1264">
        <f t="shared" si="19"/>
        <v>3.0478638487749697E-2</v>
      </c>
    </row>
    <row r="1265" spans="1:18" x14ac:dyDescent="0.25">
      <c r="A1265" t="s">
        <v>2220</v>
      </c>
      <c r="B1265" t="s">
        <v>49</v>
      </c>
      <c r="C1265" t="s">
        <v>78</v>
      </c>
      <c r="D1265" t="s">
        <v>105</v>
      </c>
      <c r="E1265" t="s">
        <v>150</v>
      </c>
      <c r="F1265" t="s">
        <v>92</v>
      </c>
      <c r="G1265" s="1">
        <v>45517</v>
      </c>
      <c r="H1265" s="1">
        <v>45542</v>
      </c>
      <c r="I1265">
        <f>YEAR((vw_maritime_trade_analysis[[#This Row],[Departure_Date]]))</f>
        <v>2024</v>
      </c>
      <c r="J1265" t="str">
        <f>"Q"&amp;ROUNDUP(MONTH(vw_maritime_trade_analysis[[#This Row],[Departure_Date]])/3,0)</f>
        <v>Q3</v>
      </c>
      <c r="K1265" t="str">
        <f>TEXT(vw_maritime_trade_analysis[[#This Row],[Departure_Date]],"mmmm")</f>
        <v>August</v>
      </c>
      <c r="L1265">
        <v>47750324</v>
      </c>
      <c r="M1265">
        <v>837865.875</v>
      </c>
      <c r="N1265">
        <v>175166.015625</v>
      </c>
      <c r="O1265">
        <v>145638.484375</v>
      </c>
      <c r="P1265">
        <v>37124.66015625</v>
      </c>
      <c r="Q1265">
        <v>2514047.25</v>
      </c>
      <c r="R1265">
        <f t="shared" si="19"/>
        <v>5.264984694135269E-2</v>
      </c>
    </row>
    <row r="1266" spans="1:18" x14ac:dyDescent="0.25">
      <c r="A1266" t="s">
        <v>2221</v>
      </c>
      <c r="B1266" t="s">
        <v>65</v>
      </c>
      <c r="C1266" t="s">
        <v>50</v>
      </c>
      <c r="D1266" t="s">
        <v>51</v>
      </c>
      <c r="E1266" t="s">
        <v>70</v>
      </c>
      <c r="F1266" t="s">
        <v>257</v>
      </c>
      <c r="G1266" s="1">
        <v>45916</v>
      </c>
      <c r="H1266" s="1">
        <v>45935</v>
      </c>
      <c r="I1266">
        <f>YEAR((vw_maritime_trade_analysis[[#This Row],[Departure_Date]]))</f>
        <v>2025</v>
      </c>
      <c r="J1266" t="str">
        <f>"Q"&amp;ROUNDUP(MONTH(vw_maritime_trade_analysis[[#This Row],[Departure_Date]])/3,0)</f>
        <v>Q3</v>
      </c>
      <c r="K1266" t="str">
        <f>TEXT(vw_maritime_trade_analysis[[#This Row],[Departure_Date]],"mmmm")</f>
        <v>September</v>
      </c>
      <c r="L1266">
        <v>4248189</v>
      </c>
      <c r="M1266">
        <v>353619.59375</v>
      </c>
      <c r="N1266">
        <v>209976.140625</v>
      </c>
      <c r="O1266">
        <v>14613.76953125</v>
      </c>
      <c r="P1266">
        <v>0</v>
      </c>
      <c r="Q1266">
        <v>2830593.75</v>
      </c>
      <c r="R1266">
        <f t="shared" si="19"/>
        <v>0.66630598356146586</v>
      </c>
    </row>
    <row r="1267" spans="1:18" x14ac:dyDescent="0.25">
      <c r="A1267" t="s">
        <v>2223</v>
      </c>
      <c r="B1267" t="s">
        <v>49</v>
      </c>
      <c r="C1267" t="s">
        <v>66</v>
      </c>
      <c r="D1267" t="s">
        <v>251</v>
      </c>
      <c r="E1267" t="s">
        <v>83</v>
      </c>
      <c r="F1267" t="s">
        <v>226</v>
      </c>
      <c r="G1267" s="1">
        <v>45571</v>
      </c>
      <c r="H1267" s="1">
        <v>45600</v>
      </c>
      <c r="I1267">
        <f>YEAR((vw_maritime_trade_analysis[[#This Row],[Departure_Date]]))</f>
        <v>2024</v>
      </c>
      <c r="J1267" t="str">
        <f>"Q"&amp;ROUNDUP(MONTH(vw_maritime_trade_analysis[[#This Row],[Departure_Date]])/3,0)</f>
        <v>Q4</v>
      </c>
      <c r="K1267" t="str">
        <f>TEXT(vw_maritime_trade_analysis[[#This Row],[Departure_Date]],"mmmm")</f>
        <v>October</v>
      </c>
      <c r="L1267">
        <v>84228544</v>
      </c>
      <c r="M1267">
        <v>299284.9375</v>
      </c>
      <c r="N1267">
        <v>21835.58984375</v>
      </c>
      <c r="O1267">
        <v>255212.484375</v>
      </c>
      <c r="P1267">
        <v>86154.296875</v>
      </c>
      <c r="Q1267">
        <v>5257617.5</v>
      </c>
      <c r="R1267">
        <f t="shared" si="19"/>
        <v>6.2420852246953241E-2</v>
      </c>
    </row>
    <row r="1268" spans="1:18" x14ac:dyDescent="0.25">
      <c r="A1268" t="s">
        <v>2225</v>
      </c>
      <c r="B1268" t="s">
        <v>65</v>
      </c>
      <c r="C1268" t="s">
        <v>134</v>
      </c>
      <c r="D1268" t="s">
        <v>135</v>
      </c>
      <c r="E1268" t="s">
        <v>82</v>
      </c>
      <c r="F1268" t="s">
        <v>196</v>
      </c>
      <c r="G1268" s="1">
        <v>46077</v>
      </c>
      <c r="H1268" s="1">
        <v>46104</v>
      </c>
      <c r="I1268">
        <f>YEAR((vw_maritime_trade_analysis[[#This Row],[Departure_Date]]))</f>
        <v>2026</v>
      </c>
      <c r="J1268" t="str">
        <f>"Q"&amp;ROUNDUP(MONTH(vw_maritime_trade_analysis[[#This Row],[Departure_Date]])/3,0)</f>
        <v>Q1</v>
      </c>
      <c r="K1268" t="str">
        <f>TEXT(vw_maritime_trade_analysis[[#This Row],[Departure_Date]],"mmmm")</f>
        <v>February</v>
      </c>
      <c r="L1268">
        <v>15812335</v>
      </c>
      <c r="M1268">
        <v>550524.625</v>
      </c>
      <c r="N1268">
        <v>93533.203125</v>
      </c>
      <c r="O1268">
        <v>40953.94921875</v>
      </c>
      <c r="P1268">
        <v>0</v>
      </c>
      <c r="Q1268">
        <v>1030058.6875</v>
      </c>
      <c r="R1268">
        <f t="shared" si="19"/>
        <v>6.5142731133637125E-2</v>
      </c>
    </row>
    <row r="1269" spans="1:18" x14ac:dyDescent="0.25">
      <c r="A1269" t="s">
        <v>2227</v>
      </c>
      <c r="B1269" t="s">
        <v>49</v>
      </c>
      <c r="C1269" t="s">
        <v>50</v>
      </c>
      <c r="D1269" t="s">
        <v>223</v>
      </c>
      <c r="E1269" t="s">
        <v>201</v>
      </c>
      <c r="F1269" t="s">
        <v>92</v>
      </c>
      <c r="G1269" s="1">
        <v>44292</v>
      </c>
      <c r="H1269" s="1">
        <v>44308</v>
      </c>
      <c r="I1269">
        <f>YEAR((vw_maritime_trade_analysis[[#This Row],[Departure_Date]]))</f>
        <v>2021</v>
      </c>
      <c r="J1269" t="str">
        <f>"Q"&amp;ROUNDUP(MONTH(vw_maritime_trade_analysis[[#This Row],[Departure_Date]])/3,0)</f>
        <v>Q2</v>
      </c>
      <c r="K1269" t="str">
        <f>TEXT(vw_maritime_trade_analysis[[#This Row],[Departure_Date]],"mmmm")</f>
        <v>April</v>
      </c>
      <c r="L1269">
        <v>74671680</v>
      </c>
      <c r="M1269">
        <v>428908.8125</v>
      </c>
      <c r="N1269">
        <v>129404.921875</v>
      </c>
      <c r="O1269">
        <v>253883.703125</v>
      </c>
      <c r="P1269">
        <v>4414.60009765625</v>
      </c>
      <c r="Q1269">
        <v>3409796.5</v>
      </c>
      <c r="R1269">
        <f t="shared" si="19"/>
        <v>4.5663851409262518E-2</v>
      </c>
    </row>
    <row r="1270" spans="1:18" x14ac:dyDescent="0.25">
      <c r="A1270" t="s">
        <v>2228</v>
      </c>
      <c r="B1270" t="s">
        <v>49</v>
      </c>
      <c r="C1270" t="s">
        <v>50</v>
      </c>
      <c r="D1270" t="s">
        <v>51</v>
      </c>
      <c r="E1270" t="s">
        <v>204</v>
      </c>
      <c r="F1270" t="s">
        <v>82</v>
      </c>
      <c r="G1270" s="1">
        <v>43973</v>
      </c>
      <c r="H1270" s="1">
        <v>43989</v>
      </c>
      <c r="I1270">
        <f>YEAR((vw_maritime_trade_analysis[[#This Row],[Departure_Date]]))</f>
        <v>2020</v>
      </c>
      <c r="J1270" t="str">
        <f>"Q"&amp;ROUNDUP(MONTH(vw_maritime_trade_analysis[[#This Row],[Departure_Date]])/3,0)</f>
        <v>Q2</v>
      </c>
      <c r="K1270" t="str">
        <f>TEXT(vw_maritime_trade_analysis[[#This Row],[Departure_Date]],"mmmm")</f>
        <v>May</v>
      </c>
      <c r="L1270">
        <v>13126046</v>
      </c>
      <c r="M1270">
        <v>270480</v>
      </c>
      <c r="N1270">
        <v>154585.484375</v>
      </c>
      <c r="O1270">
        <v>22314.279296875</v>
      </c>
      <c r="P1270">
        <v>20535.5</v>
      </c>
      <c r="Q1270">
        <v>4893602</v>
      </c>
      <c r="R1270">
        <f t="shared" si="19"/>
        <v>0.37281615499442866</v>
      </c>
    </row>
    <row r="1271" spans="1:18" x14ac:dyDescent="0.25">
      <c r="A1271" t="s">
        <v>2230</v>
      </c>
      <c r="B1271" t="s">
        <v>49</v>
      </c>
      <c r="C1271" t="s">
        <v>78</v>
      </c>
      <c r="D1271" t="s">
        <v>177</v>
      </c>
      <c r="E1271" t="s">
        <v>55</v>
      </c>
      <c r="F1271" t="s">
        <v>226</v>
      </c>
      <c r="G1271" s="1">
        <v>44939</v>
      </c>
      <c r="H1271" s="1">
        <v>44957</v>
      </c>
      <c r="I1271">
        <f>YEAR((vw_maritime_trade_analysis[[#This Row],[Departure_Date]]))</f>
        <v>2023</v>
      </c>
      <c r="J1271" t="str">
        <f>"Q"&amp;ROUNDUP(MONTH(vw_maritime_trade_analysis[[#This Row],[Departure_Date]])/3,0)</f>
        <v>Q1</v>
      </c>
      <c r="K1271" t="str">
        <f>TEXT(vw_maritime_trade_analysis[[#This Row],[Departure_Date]],"mmmm")</f>
        <v>January</v>
      </c>
      <c r="L1271">
        <v>18330484</v>
      </c>
      <c r="M1271">
        <v>586393.5625</v>
      </c>
      <c r="N1271">
        <v>143225.65625</v>
      </c>
      <c r="O1271">
        <v>24562.849609375</v>
      </c>
      <c r="P1271">
        <v>0</v>
      </c>
      <c r="Q1271">
        <v>2079831.25</v>
      </c>
      <c r="R1271">
        <f t="shared" si="19"/>
        <v>0.11346297511838749</v>
      </c>
    </row>
    <row r="1272" spans="1:18" x14ac:dyDescent="0.25">
      <c r="A1272" t="s">
        <v>2231</v>
      </c>
      <c r="B1272" t="s">
        <v>65</v>
      </c>
      <c r="C1272" t="s">
        <v>66</v>
      </c>
      <c r="D1272" t="s">
        <v>248</v>
      </c>
      <c r="E1272" t="s">
        <v>92</v>
      </c>
      <c r="F1272" t="s">
        <v>201</v>
      </c>
      <c r="G1272" s="1">
        <v>45427</v>
      </c>
      <c r="H1272" s="1">
        <v>45447</v>
      </c>
      <c r="I1272">
        <f>YEAR((vw_maritime_trade_analysis[[#This Row],[Departure_Date]]))</f>
        <v>2024</v>
      </c>
      <c r="J1272" t="str">
        <f>"Q"&amp;ROUNDUP(MONTH(vw_maritime_trade_analysis[[#This Row],[Departure_Date]])/3,0)</f>
        <v>Q2</v>
      </c>
      <c r="K1272" t="str">
        <f>TEXT(vw_maritime_trade_analysis[[#This Row],[Departure_Date]],"mmmm")</f>
        <v>May</v>
      </c>
      <c r="L1272">
        <v>56789192</v>
      </c>
      <c r="M1272">
        <v>419167.21875</v>
      </c>
      <c r="N1272">
        <v>192863.671875</v>
      </c>
      <c r="O1272">
        <v>155034.5</v>
      </c>
      <c r="P1272">
        <v>90478.96875</v>
      </c>
      <c r="Q1272">
        <v>3576028</v>
      </c>
      <c r="R1272">
        <f t="shared" si="19"/>
        <v>6.2970221516798472E-2</v>
      </c>
    </row>
    <row r="1273" spans="1:18" x14ac:dyDescent="0.25">
      <c r="A1273" t="s">
        <v>2232</v>
      </c>
      <c r="B1273" t="s">
        <v>49</v>
      </c>
      <c r="C1273" t="s">
        <v>50</v>
      </c>
      <c r="D1273" t="s">
        <v>51</v>
      </c>
      <c r="E1273" t="s">
        <v>83</v>
      </c>
      <c r="F1273" t="s">
        <v>128</v>
      </c>
      <c r="G1273" s="1">
        <v>44239</v>
      </c>
      <c r="H1273" s="1">
        <v>44247</v>
      </c>
      <c r="I1273">
        <f>YEAR((vw_maritime_trade_analysis[[#This Row],[Departure_Date]]))</f>
        <v>2021</v>
      </c>
      <c r="J1273" t="str">
        <f>"Q"&amp;ROUNDUP(MONTH(vw_maritime_trade_analysis[[#This Row],[Departure_Date]])/3,0)</f>
        <v>Q1</v>
      </c>
      <c r="K1273" t="str">
        <f>TEXT(vw_maritime_trade_analysis[[#This Row],[Departure_Date]],"mmmm")</f>
        <v>February</v>
      </c>
      <c r="L1273">
        <v>14768894</v>
      </c>
      <c r="M1273">
        <v>143537.859375</v>
      </c>
      <c r="N1273">
        <v>64225.078125</v>
      </c>
      <c r="O1273">
        <v>49475.80078125</v>
      </c>
      <c r="P1273">
        <v>0</v>
      </c>
      <c r="Q1273">
        <v>7022004</v>
      </c>
      <c r="R1273">
        <f t="shared" si="19"/>
        <v>0.47545902895639985</v>
      </c>
    </row>
    <row r="1274" spans="1:18" x14ac:dyDescent="0.25">
      <c r="A1274" t="s">
        <v>2234</v>
      </c>
      <c r="B1274" t="s">
        <v>65</v>
      </c>
      <c r="C1274" t="s">
        <v>112</v>
      </c>
      <c r="D1274" t="s">
        <v>113</v>
      </c>
      <c r="E1274" t="s">
        <v>56</v>
      </c>
      <c r="F1274" t="s">
        <v>150</v>
      </c>
      <c r="G1274" s="1">
        <v>44526</v>
      </c>
      <c r="H1274" s="1">
        <v>44534</v>
      </c>
      <c r="I1274">
        <f>YEAR((vw_maritime_trade_analysis[[#This Row],[Departure_Date]]))</f>
        <v>2021</v>
      </c>
      <c r="J1274" t="str">
        <f>"Q"&amp;ROUNDUP(MONTH(vw_maritime_trade_analysis[[#This Row],[Departure_Date]])/3,0)</f>
        <v>Q4</v>
      </c>
      <c r="K1274" t="str">
        <f>TEXT(vw_maritime_trade_analysis[[#This Row],[Departure_Date]],"mmmm")</f>
        <v>November</v>
      </c>
      <c r="L1274">
        <v>4493745.5</v>
      </c>
      <c r="M1274">
        <v>191693.5</v>
      </c>
      <c r="N1274">
        <v>76202.28125</v>
      </c>
      <c r="O1274">
        <v>4763.3701171875</v>
      </c>
      <c r="P1274">
        <v>26586.439453125</v>
      </c>
      <c r="Q1274">
        <v>487369.15625</v>
      </c>
      <c r="R1274">
        <f t="shared" si="19"/>
        <v>0.10845499734019205</v>
      </c>
    </row>
    <row r="1275" spans="1:18" x14ac:dyDescent="0.25">
      <c r="A1275" t="s">
        <v>2236</v>
      </c>
      <c r="B1275" t="s">
        <v>65</v>
      </c>
      <c r="C1275" t="s">
        <v>78</v>
      </c>
      <c r="D1275" t="s">
        <v>105</v>
      </c>
      <c r="E1275" t="s">
        <v>184</v>
      </c>
      <c r="F1275" t="s">
        <v>204</v>
      </c>
      <c r="G1275" s="1">
        <v>43958</v>
      </c>
      <c r="H1275" s="1">
        <v>43965</v>
      </c>
      <c r="I1275">
        <f>YEAR((vw_maritime_trade_analysis[[#This Row],[Departure_Date]]))</f>
        <v>2020</v>
      </c>
      <c r="J1275" t="str">
        <f>"Q"&amp;ROUNDUP(MONTH(vw_maritime_trade_analysis[[#This Row],[Departure_Date]])/3,0)</f>
        <v>Q2</v>
      </c>
      <c r="K1275" t="str">
        <f>TEXT(vw_maritime_trade_analysis[[#This Row],[Departure_Date]],"mmmm")</f>
        <v>May</v>
      </c>
      <c r="L1275">
        <v>44233524</v>
      </c>
      <c r="M1275">
        <v>91456.65625</v>
      </c>
      <c r="N1275">
        <v>53101.01171875</v>
      </c>
      <c r="O1275">
        <v>84486.03125</v>
      </c>
      <c r="P1275">
        <v>0</v>
      </c>
      <c r="Q1275">
        <v>1217522.75</v>
      </c>
      <c r="R1275">
        <f t="shared" si="19"/>
        <v>2.7524887006515692E-2</v>
      </c>
    </row>
    <row r="1276" spans="1:18" x14ac:dyDescent="0.25">
      <c r="A1276" t="s">
        <v>2237</v>
      </c>
      <c r="B1276" t="s">
        <v>49</v>
      </c>
      <c r="C1276" t="s">
        <v>50</v>
      </c>
      <c r="D1276" t="s">
        <v>183</v>
      </c>
      <c r="E1276" t="s">
        <v>201</v>
      </c>
      <c r="F1276" t="s">
        <v>128</v>
      </c>
      <c r="G1276" s="1">
        <v>45721</v>
      </c>
      <c r="H1276" s="1">
        <v>45728</v>
      </c>
      <c r="I1276">
        <f>YEAR((vw_maritime_trade_analysis[[#This Row],[Departure_Date]]))</f>
        <v>2025</v>
      </c>
      <c r="J1276" t="str">
        <f>"Q"&amp;ROUNDUP(MONTH(vw_maritime_trade_analysis[[#This Row],[Departure_Date]])/3,0)</f>
        <v>Q1</v>
      </c>
      <c r="K1276" t="str">
        <f>TEXT(vw_maritime_trade_analysis[[#This Row],[Departure_Date]],"mmmm")</f>
        <v>March</v>
      </c>
      <c r="L1276">
        <v>101333696</v>
      </c>
      <c r="M1276">
        <v>50574.98828125</v>
      </c>
      <c r="N1276">
        <v>49053.578125</v>
      </c>
      <c r="O1276">
        <v>335414.53125</v>
      </c>
      <c r="P1276">
        <v>10008.1796875</v>
      </c>
      <c r="Q1276">
        <v>3942393.5</v>
      </c>
      <c r="R1276">
        <f t="shared" si="19"/>
        <v>3.8905059773996602E-2</v>
      </c>
    </row>
    <row r="1277" spans="1:18" x14ac:dyDescent="0.25">
      <c r="A1277" t="s">
        <v>2238</v>
      </c>
      <c r="B1277" t="s">
        <v>65</v>
      </c>
      <c r="C1277" t="s">
        <v>50</v>
      </c>
      <c r="D1277" t="s">
        <v>120</v>
      </c>
      <c r="E1277" t="s">
        <v>226</v>
      </c>
      <c r="F1277" t="s">
        <v>71</v>
      </c>
      <c r="G1277" s="1">
        <v>44414</v>
      </c>
      <c r="H1277" s="1">
        <v>44424</v>
      </c>
      <c r="I1277">
        <f>YEAR((vw_maritime_trade_analysis[[#This Row],[Departure_Date]]))</f>
        <v>2021</v>
      </c>
      <c r="J1277" t="str">
        <f>"Q"&amp;ROUNDUP(MONTH(vw_maritime_trade_analysis[[#This Row],[Departure_Date]])/3,0)</f>
        <v>Q3</v>
      </c>
      <c r="K1277" t="str">
        <f>TEXT(vw_maritime_trade_analysis[[#This Row],[Departure_Date]],"mmmm")</f>
        <v>August</v>
      </c>
      <c r="L1277">
        <v>22656490</v>
      </c>
      <c r="M1277">
        <v>260286.796875</v>
      </c>
      <c r="N1277">
        <v>198491.4375</v>
      </c>
      <c r="O1277">
        <v>60266.26171875</v>
      </c>
      <c r="P1277">
        <v>0</v>
      </c>
      <c r="Q1277">
        <v>2392966.5</v>
      </c>
      <c r="R1277">
        <f t="shared" si="19"/>
        <v>0.10561947150683976</v>
      </c>
    </row>
    <row r="1278" spans="1:18" x14ac:dyDescent="0.25">
      <c r="A1278" t="s">
        <v>2240</v>
      </c>
      <c r="B1278" t="s">
        <v>65</v>
      </c>
      <c r="C1278" t="s">
        <v>50</v>
      </c>
      <c r="D1278" t="s">
        <v>183</v>
      </c>
      <c r="E1278" t="s">
        <v>128</v>
      </c>
      <c r="F1278" t="s">
        <v>108</v>
      </c>
      <c r="G1278" s="1">
        <v>44834</v>
      </c>
      <c r="H1278" s="1">
        <v>44852</v>
      </c>
      <c r="I1278">
        <f>YEAR((vw_maritime_trade_analysis[[#This Row],[Departure_Date]]))</f>
        <v>2022</v>
      </c>
      <c r="J1278" t="str">
        <f>"Q"&amp;ROUNDUP(MONTH(vw_maritime_trade_analysis[[#This Row],[Departure_Date]])/3,0)</f>
        <v>Q3</v>
      </c>
      <c r="K1278" t="str">
        <f>TEXT(vw_maritime_trade_analysis[[#This Row],[Departure_Date]],"mmmm")</f>
        <v>September</v>
      </c>
      <c r="L1278">
        <v>78166096</v>
      </c>
      <c r="M1278">
        <v>216263.8125</v>
      </c>
      <c r="N1278">
        <v>15744.3203125</v>
      </c>
      <c r="O1278">
        <v>170402.078125</v>
      </c>
      <c r="P1278">
        <v>12813.919921875</v>
      </c>
      <c r="Q1278">
        <v>2870401.5</v>
      </c>
      <c r="R1278">
        <f t="shared" si="19"/>
        <v>3.6721822463795559E-2</v>
      </c>
    </row>
    <row r="1279" spans="1:18" x14ac:dyDescent="0.25">
      <c r="A1279" t="s">
        <v>2241</v>
      </c>
      <c r="B1279" t="s">
        <v>49</v>
      </c>
      <c r="C1279" t="s">
        <v>78</v>
      </c>
      <c r="D1279" t="s">
        <v>105</v>
      </c>
      <c r="E1279" t="s">
        <v>108</v>
      </c>
      <c r="F1279" t="s">
        <v>128</v>
      </c>
      <c r="G1279" s="1">
        <v>44936</v>
      </c>
      <c r="H1279" s="1">
        <v>44945</v>
      </c>
      <c r="I1279">
        <f>YEAR((vw_maritime_trade_analysis[[#This Row],[Departure_Date]]))</f>
        <v>2023</v>
      </c>
      <c r="J1279" t="str">
        <f>"Q"&amp;ROUNDUP(MONTH(vw_maritime_trade_analysis[[#This Row],[Departure_Date]])/3,0)</f>
        <v>Q1</v>
      </c>
      <c r="K1279" t="str">
        <f>TEXT(vw_maritime_trade_analysis[[#This Row],[Departure_Date]],"mmmm")</f>
        <v>January</v>
      </c>
      <c r="L1279">
        <v>28185342</v>
      </c>
      <c r="M1279">
        <v>259337.390625</v>
      </c>
      <c r="N1279">
        <v>64263.01953125</v>
      </c>
      <c r="O1279">
        <v>95830.15625</v>
      </c>
      <c r="P1279">
        <v>0</v>
      </c>
      <c r="Q1279">
        <v>1790777.25</v>
      </c>
      <c r="R1279">
        <f t="shared" si="19"/>
        <v>6.3535764440963677E-2</v>
      </c>
    </row>
    <row r="1280" spans="1:18" x14ac:dyDescent="0.25">
      <c r="A1280" t="s">
        <v>2243</v>
      </c>
      <c r="B1280" t="s">
        <v>65</v>
      </c>
      <c r="C1280" t="s">
        <v>50</v>
      </c>
      <c r="D1280" t="s">
        <v>120</v>
      </c>
      <c r="E1280" t="s">
        <v>226</v>
      </c>
      <c r="F1280" t="s">
        <v>55</v>
      </c>
      <c r="G1280" s="1">
        <v>45277</v>
      </c>
      <c r="H1280" s="1">
        <v>45292</v>
      </c>
      <c r="I1280">
        <f>YEAR((vw_maritime_trade_analysis[[#This Row],[Departure_Date]]))</f>
        <v>2023</v>
      </c>
      <c r="J1280" t="str">
        <f>"Q"&amp;ROUNDUP(MONTH(vw_maritime_trade_analysis[[#This Row],[Departure_Date]])/3,0)</f>
        <v>Q4</v>
      </c>
      <c r="K1280" t="str">
        <f>TEXT(vw_maritime_trade_analysis[[#This Row],[Departure_Date]],"mmmm")</f>
        <v>December</v>
      </c>
      <c r="L1280">
        <v>71062536</v>
      </c>
      <c r="M1280">
        <v>532343.375</v>
      </c>
      <c r="N1280">
        <v>64044.6015625</v>
      </c>
      <c r="O1280">
        <v>248008.265625</v>
      </c>
      <c r="P1280">
        <v>0</v>
      </c>
      <c r="Q1280">
        <v>2615979</v>
      </c>
      <c r="R1280">
        <f t="shared" si="19"/>
        <v>3.6812350744138939E-2</v>
      </c>
    </row>
    <row r="1281" spans="1:18" x14ac:dyDescent="0.25">
      <c r="A1281" t="s">
        <v>2244</v>
      </c>
      <c r="B1281" t="s">
        <v>65</v>
      </c>
      <c r="C1281" t="s">
        <v>78</v>
      </c>
      <c r="D1281" t="s">
        <v>79</v>
      </c>
      <c r="E1281" t="s">
        <v>56</v>
      </c>
      <c r="F1281" t="s">
        <v>140</v>
      </c>
      <c r="G1281" s="1">
        <v>45396</v>
      </c>
      <c r="H1281" s="1">
        <v>45404</v>
      </c>
      <c r="I1281">
        <f>YEAR((vw_maritime_trade_analysis[[#This Row],[Departure_Date]]))</f>
        <v>2024</v>
      </c>
      <c r="J1281" t="str">
        <f>"Q"&amp;ROUNDUP(MONTH(vw_maritime_trade_analysis[[#This Row],[Departure_Date]])/3,0)</f>
        <v>Q2</v>
      </c>
      <c r="K1281" t="str">
        <f>TEXT(vw_maritime_trade_analysis[[#This Row],[Departure_Date]],"mmmm")</f>
        <v>April</v>
      </c>
      <c r="L1281">
        <v>18156236</v>
      </c>
      <c r="M1281">
        <v>110506.65625</v>
      </c>
      <c r="N1281">
        <v>158573.671875</v>
      </c>
      <c r="O1281">
        <v>57192.140625</v>
      </c>
      <c r="P1281">
        <v>0</v>
      </c>
      <c r="Q1281">
        <v>1396393.125</v>
      </c>
      <c r="R1281">
        <f t="shared" si="19"/>
        <v>7.6909835551818115E-2</v>
      </c>
    </row>
    <row r="1282" spans="1:18" x14ac:dyDescent="0.25">
      <c r="A1282" t="s">
        <v>2245</v>
      </c>
      <c r="B1282" t="s">
        <v>65</v>
      </c>
      <c r="C1282" t="s">
        <v>112</v>
      </c>
      <c r="D1282" t="s">
        <v>199</v>
      </c>
      <c r="E1282" t="s">
        <v>92</v>
      </c>
      <c r="F1282" t="s">
        <v>127</v>
      </c>
      <c r="G1282" s="1">
        <v>45792</v>
      </c>
      <c r="H1282" s="1">
        <v>45816</v>
      </c>
      <c r="I1282">
        <f>YEAR((vw_maritime_trade_analysis[[#This Row],[Departure_Date]]))</f>
        <v>2025</v>
      </c>
      <c r="J1282" t="str">
        <f>"Q"&amp;ROUNDUP(MONTH(vw_maritime_trade_analysis[[#This Row],[Departure_Date]])/3,0)</f>
        <v>Q2</v>
      </c>
      <c r="K1282" t="str">
        <f>TEXT(vw_maritime_trade_analysis[[#This Row],[Departure_Date]],"mmmm")</f>
        <v>May</v>
      </c>
      <c r="L1282">
        <v>10794141</v>
      </c>
      <c r="M1282">
        <v>285539.59375</v>
      </c>
      <c r="N1282">
        <v>221945.4375</v>
      </c>
      <c r="O1282">
        <v>15219.740234375</v>
      </c>
      <c r="P1282">
        <v>85879.96875</v>
      </c>
      <c r="Q1282">
        <v>1638057.875</v>
      </c>
      <c r="R1282">
        <f t="shared" ref="R1282:R1345" si="20">Q1282/L1282</f>
        <v>0.15175435219903094</v>
      </c>
    </row>
    <row r="1283" spans="1:18" x14ac:dyDescent="0.25">
      <c r="A1283" t="s">
        <v>2247</v>
      </c>
      <c r="B1283" t="s">
        <v>49</v>
      </c>
      <c r="C1283" t="s">
        <v>66</v>
      </c>
      <c r="D1283" t="s">
        <v>251</v>
      </c>
      <c r="E1283" t="s">
        <v>83</v>
      </c>
      <c r="F1283" t="s">
        <v>226</v>
      </c>
      <c r="G1283" s="1">
        <v>44776</v>
      </c>
      <c r="H1283" s="1">
        <v>44802</v>
      </c>
      <c r="I1283">
        <f>YEAR((vw_maritime_trade_analysis[[#This Row],[Departure_Date]]))</f>
        <v>2022</v>
      </c>
      <c r="J1283" t="str">
        <f>"Q"&amp;ROUNDUP(MONTH(vw_maritime_trade_analysis[[#This Row],[Departure_Date]])/3,0)</f>
        <v>Q3</v>
      </c>
      <c r="K1283" t="str">
        <f>TEXT(vw_maritime_trade_analysis[[#This Row],[Departure_Date]],"mmmm")</f>
        <v>August</v>
      </c>
      <c r="L1283">
        <v>51050056</v>
      </c>
      <c r="M1283">
        <v>288875</v>
      </c>
      <c r="N1283">
        <v>24456.5</v>
      </c>
      <c r="O1283">
        <v>52581.55859375</v>
      </c>
      <c r="P1283">
        <v>23029.48046875</v>
      </c>
      <c r="Q1283">
        <v>4776475.5</v>
      </c>
      <c r="R1283">
        <f t="shared" si="20"/>
        <v>9.3564549664744742E-2</v>
      </c>
    </row>
    <row r="1284" spans="1:18" x14ac:dyDescent="0.25">
      <c r="A1284" t="s">
        <v>2249</v>
      </c>
      <c r="B1284" t="s">
        <v>65</v>
      </c>
      <c r="C1284" t="s">
        <v>239</v>
      </c>
      <c r="D1284" t="s">
        <v>240</v>
      </c>
      <c r="E1284" t="s">
        <v>184</v>
      </c>
      <c r="F1284" t="s">
        <v>55</v>
      </c>
      <c r="G1284" s="1">
        <v>44354</v>
      </c>
      <c r="H1284" s="1">
        <v>44367</v>
      </c>
      <c r="I1284">
        <f>YEAR((vw_maritime_trade_analysis[[#This Row],[Departure_Date]]))</f>
        <v>2021</v>
      </c>
      <c r="J1284" t="str">
        <f>"Q"&amp;ROUNDUP(MONTH(vw_maritime_trade_analysis[[#This Row],[Departure_Date]])/3,0)</f>
        <v>Q2</v>
      </c>
      <c r="K1284" t="str">
        <f>TEXT(vw_maritime_trade_analysis[[#This Row],[Departure_Date]],"mmmm")</f>
        <v>June</v>
      </c>
      <c r="L1284">
        <v>10946750</v>
      </c>
      <c r="M1284">
        <v>458510.625</v>
      </c>
      <c r="N1284">
        <v>210162.09375</v>
      </c>
      <c r="O1284">
        <v>9195.26953125</v>
      </c>
      <c r="P1284">
        <v>19042.44921875</v>
      </c>
      <c r="Q1284">
        <v>1181493.125</v>
      </c>
      <c r="R1284">
        <f t="shared" si="20"/>
        <v>0.10793094982529061</v>
      </c>
    </row>
    <row r="1285" spans="1:18" x14ac:dyDescent="0.25">
      <c r="A1285" t="s">
        <v>2250</v>
      </c>
      <c r="B1285" t="s">
        <v>65</v>
      </c>
      <c r="C1285" t="s">
        <v>66</v>
      </c>
      <c r="D1285" t="s">
        <v>245</v>
      </c>
      <c r="E1285" t="s">
        <v>56</v>
      </c>
      <c r="F1285" t="s">
        <v>71</v>
      </c>
      <c r="G1285" s="1">
        <v>45599</v>
      </c>
      <c r="H1285" s="1">
        <v>45616</v>
      </c>
      <c r="I1285">
        <f>YEAR((vw_maritime_trade_analysis[[#This Row],[Departure_Date]]))</f>
        <v>2024</v>
      </c>
      <c r="J1285" t="str">
        <f>"Q"&amp;ROUNDUP(MONTH(vw_maritime_trade_analysis[[#This Row],[Departure_Date]])/3,0)</f>
        <v>Q4</v>
      </c>
      <c r="K1285" t="str">
        <f>TEXT(vw_maritime_trade_analysis[[#This Row],[Departure_Date]],"mmmm")</f>
        <v>November</v>
      </c>
      <c r="L1285">
        <v>1891704.875</v>
      </c>
      <c r="M1285">
        <v>193802.265625</v>
      </c>
      <c r="N1285">
        <v>184135.5625</v>
      </c>
      <c r="O1285">
        <v>6185.8701171875</v>
      </c>
      <c r="P1285">
        <v>0</v>
      </c>
      <c r="Q1285">
        <v>447048.96875</v>
      </c>
      <c r="R1285">
        <f t="shared" si="20"/>
        <v>0.23632067277407634</v>
      </c>
    </row>
    <row r="1286" spans="1:18" x14ac:dyDescent="0.25">
      <c r="A1286" t="s">
        <v>2252</v>
      </c>
      <c r="B1286" t="s">
        <v>49</v>
      </c>
      <c r="C1286" t="s">
        <v>78</v>
      </c>
      <c r="D1286" t="s">
        <v>315</v>
      </c>
      <c r="E1286" t="s">
        <v>150</v>
      </c>
      <c r="F1286" t="s">
        <v>128</v>
      </c>
      <c r="G1286" s="1">
        <v>44723</v>
      </c>
      <c r="H1286" s="1">
        <v>44730</v>
      </c>
      <c r="I1286">
        <f>YEAR((vw_maritime_trade_analysis[[#This Row],[Departure_Date]]))</f>
        <v>2022</v>
      </c>
      <c r="J1286" t="str">
        <f>"Q"&amp;ROUNDUP(MONTH(vw_maritime_trade_analysis[[#This Row],[Departure_Date]])/3,0)</f>
        <v>Q2</v>
      </c>
      <c r="K1286" t="str">
        <f>TEXT(vw_maritime_trade_analysis[[#This Row],[Departure_Date]],"mmmm")</f>
        <v>June</v>
      </c>
      <c r="L1286">
        <v>34597204</v>
      </c>
      <c r="M1286">
        <v>135317.921875</v>
      </c>
      <c r="N1286">
        <v>163949.53125</v>
      </c>
      <c r="O1286">
        <v>86493.0078125</v>
      </c>
      <c r="P1286">
        <v>1218.1199951171875</v>
      </c>
      <c r="Q1286">
        <v>1057097.5</v>
      </c>
      <c r="R1286">
        <f t="shared" si="20"/>
        <v>3.0554419946767952E-2</v>
      </c>
    </row>
    <row r="1287" spans="1:18" x14ac:dyDescent="0.25">
      <c r="A1287" t="s">
        <v>2254</v>
      </c>
      <c r="B1287" t="s">
        <v>49</v>
      </c>
      <c r="C1287" t="s">
        <v>134</v>
      </c>
      <c r="D1287" t="s">
        <v>135</v>
      </c>
      <c r="E1287" t="s">
        <v>164</v>
      </c>
      <c r="F1287" t="s">
        <v>226</v>
      </c>
      <c r="G1287" s="1">
        <v>45965</v>
      </c>
      <c r="H1287" s="1">
        <v>45995</v>
      </c>
      <c r="I1287">
        <f>YEAR((vw_maritime_trade_analysis[[#This Row],[Departure_Date]]))</f>
        <v>2025</v>
      </c>
      <c r="J1287" t="str">
        <f>"Q"&amp;ROUNDUP(MONTH(vw_maritime_trade_analysis[[#This Row],[Departure_Date]])/3,0)</f>
        <v>Q4</v>
      </c>
      <c r="K1287" t="str">
        <f>TEXT(vw_maritime_trade_analysis[[#This Row],[Departure_Date]],"mmmm")</f>
        <v>November</v>
      </c>
      <c r="L1287">
        <v>2453575.5</v>
      </c>
      <c r="M1287">
        <v>604948.4375</v>
      </c>
      <c r="N1287">
        <v>247247.8125</v>
      </c>
      <c r="O1287">
        <v>3557.679931640625</v>
      </c>
      <c r="P1287">
        <v>0</v>
      </c>
      <c r="Q1287">
        <v>939346.3125</v>
      </c>
      <c r="R1287">
        <f t="shared" si="20"/>
        <v>0.38284793457547972</v>
      </c>
    </row>
    <row r="1288" spans="1:18" x14ac:dyDescent="0.25">
      <c r="A1288" t="s">
        <v>2255</v>
      </c>
      <c r="B1288" t="s">
        <v>49</v>
      </c>
      <c r="C1288" t="s">
        <v>50</v>
      </c>
      <c r="D1288" t="s">
        <v>51</v>
      </c>
      <c r="E1288" t="s">
        <v>204</v>
      </c>
      <c r="F1288" t="s">
        <v>82</v>
      </c>
      <c r="G1288" s="1">
        <v>45856</v>
      </c>
      <c r="H1288" s="1">
        <v>45867</v>
      </c>
      <c r="I1288">
        <f>YEAR((vw_maritime_trade_analysis[[#This Row],[Departure_Date]]))</f>
        <v>2025</v>
      </c>
      <c r="J1288" t="str">
        <f>"Q"&amp;ROUNDUP(MONTH(vw_maritime_trade_analysis[[#This Row],[Departure_Date]])/3,0)</f>
        <v>Q3</v>
      </c>
      <c r="K1288" t="str">
        <f>TEXT(vw_maritime_trade_analysis[[#This Row],[Departure_Date]],"mmmm")</f>
        <v>July</v>
      </c>
      <c r="L1288">
        <v>28114766</v>
      </c>
      <c r="M1288">
        <v>260550.84375</v>
      </c>
      <c r="N1288">
        <v>183250.34375</v>
      </c>
      <c r="O1288">
        <v>45264.76953125</v>
      </c>
      <c r="P1288">
        <v>86472.2265625</v>
      </c>
      <c r="Q1288">
        <v>6909533.5</v>
      </c>
      <c r="R1288">
        <f t="shared" si="20"/>
        <v>0.24576172890786285</v>
      </c>
    </row>
    <row r="1289" spans="1:18" x14ac:dyDescent="0.25">
      <c r="A1289" t="s">
        <v>2256</v>
      </c>
      <c r="B1289" t="s">
        <v>65</v>
      </c>
      <c r="C1289" t="s">
        <v>78</v>
      </c>
      <c r="D1289" t="s">
        <v>158</v>
      </c>
      <c r="E1289" t="s">
        <v>128</v>
      </c>
      <c r="F1289" t="s">
        <v>71</v>
      </c>
      <c r="G1289" s="1">
        <v>44834</v>
      </c>
      <c r="H1289" s="1">
        <v>44842</v>
      </c>
      <c r="I1289">
        <f>YEAR((vw_maritime_trade_analysis[[#This Row],[Departure_Date]]))</f>
        <v>2022</v>
      </c>
      <c r="J1289" t="str">
        <f>"Q"&amp;ROUNDUP(MONTH(vw_maritime_trade_analysis[[#This Row],[Departure_Date]])/3,0)</f>
        <v>Q3</v>
      </c>
      <c r="K1289" t="str">
        <f>TEXT(vw_maritime_trade_analysis[[#This Row],[Departure_Date]],"mmmm")</f>
        <v>September</v>
      </c>
      <c r="L1289">
        <v>20682204</v>
      </c>
      <c r="M1289">
        <v>132292.09375</v>
      </c>
      <c r="N1289">
        <v>195791.265625</v>
      </c>
      <c r="O1289">
        <v>53566.91015625</v>
      </c>
      <c r="P1289">
        <v>0</v>
      </c>
      <c r="Q1289">
        <v>1236607</v>
      </c>
      <c r="R1289">
        <f t="shared" si="20"/>
        <v>5.9790871417765727E-2</v>
      </c>
    </row>
    <row r="1290" spans="1:18" x14ac:dyDescent="0.25">
      <c r="A1290" t="s">
        <v>2258</v>
      </c>
      <c r="B1290" t="s">
        <v>49</v>
      </c>
      <c r="C1290" t="s">
        <v>50</v>
      </c>
      <c r="D1290" t="s">
        <v>145</v>
      </c>
      <c r="E1290" t="s">
        <v>93</v>
      </c>
      <c r="F1290" t="s">
        <v>184</v>
      </c>
      <c r="G1290" s="1">
        <v>44209</v>
      </c>
      <c r="H1290" s="1">
        <v>44225</v>
      </c>
      <c r="I1290">
        <f>YEAR((vw_maritime_trade_analysis[[#This Row],[Departure_Date]]))</f>
        <v>2021</v>
      </c>
      <c r="J1290" t="str">
        <f>"Q"&amp;ROUNDUP(MONTH(vw_maritime_trade_analysis[[#This Row],[Departure_Date]])/3,0)</f>
        <v>Q1</v>
      </c>
      <c r="K1290" t="str">
        <f>TEXT(vw_maritime_trade_analysis[[#This Row],[Departure_Date]],"mmmm")</f>
        <v>January</v>
      </c>
      <c r="L1290">
        <v>42157424</v>
      </c>
      <c r="M1290">
        <v>206317.6875</v>
      </c>
      <c r="N1290">
        <v>121711.9765625</v>
      </c>
      <c r="O1290">
        <v>30353.349609375</v>
      </c>
      <c r="P1290">
        <v>56675.421875</v>
      </c>
      <c r="Q1290">
        <v>1266936.25</v>
      </c>
      <c r="R1290">
        <f t="shared" si="20"/>
        <v>3.0052506291655772E-2</v>
      </c>
    </row>
    <row r="1291" spans="1:18" x14ac:dyDescent="0.25">
      <c r="A1291" t="s">
        <v>2260</v>
      </c>
      <c r="B1291" t="s">
        <v>65</v>
      </c>
      <c r="C1291" t="s">
        <v>78</v>
      </c>
      <c r="D1291" t="s">
        <v>105</v>
      </c>
      <c r="E1291" t="s">
        <v>92</v>
      </c>
      <c r="F1291" t="s">
        <v>121</v>
      </c>
      <c r="G1291" s="1">
        <v>44810</v>
      </c>
      <c r="H1291" s="1">
        <v>44825</v>
      </c>
      <c r="I1291">
        <f>YEAR((vw_maritime_trade_analysis[[#This Row],[Departure_Date]]))</f>
        <v>2022</v>
      </c>
      <c r="J1291" t="str">
        <f>"Q"&amp;ROUNDUP(MONTH(vw_maritime_trade_analysis[[#This Row],[Departure_Date]])/3,0)</f>
        <v>Q3</v>
      </c>
      <c r="K1291" t="str">
        <f>TEXT(vw_maritime_trade_analysis[[#This Row],[Departure_Date]],"mmmm")</f>
        <v>September</v>
      </c>
      <c r="L1291">
        <v>15017002</v>
      </c>
      <c r="M1291">
        <v>496257.71875</v>
      </c>
      <c r="N1291">
        <v>85506.2109375</v>
      </c>
      <c r="O1291">
        <v>31085.189453125</v>
      </c>
      <c r="P1291">
        <v>0</v>
      </c>
      <c r="Q1291">
        <v>2228430.5</v>
      </c>
      <c r="R1291">
        <f t="shared" si="20"/>
        <v>0.14839383386910382</v>
      </c>
    </row>
    <row r="1292" spans="1:18" x14ac:dyDescent="0.25">
      <c r="A1292" t="s">
        <v>2261</v>
      </c>
      <c r="B1292" t="s">
        <v>49</v>
      </c>
      <c r="C1292" t="s">
        <v>78</v>
      </c>
      <c r="D1292" t="s">
        <v>158</v>
      </c>
      <c r="E1292" t="s">
        <v>150</v>
      </c>
      <c r="F1292" t="s">
        <v>56</v>
      </c>
      <c r="G1292" s="1">
        <v>44050</v>
      </c>
      <c r="H1292" s="1">
        <v>44060</v>
      </c>
      <c r="I1292">
        <f>YEAR((vw_maritime_trade_analysis[[#This Row],[Departure_Date]]))</f>
        <v>2020</v>
      </c>
      <c r="J1292" t="str">
        <f>"Q"&amp;ROUNDUP(MONTH(vw_maritime_trade_analysis[[#This Row],[Departure_Date]])/3,0)</f>
        <v>Q3</v>
      </c>
      <c r="K1292" t="str">
        <f>TEXT(vw_maritime_trade_analysis[[#This Row],[Departure_Date]],"mmmm")</f>
        <v>August</v>
      </c>
      <c r="L1292">
        <v>12195123</v>
      </c>
      <c r="M1292">
        <v>283952.3125</v>
      </c>
      <c r="N1292">
        <v>87621.296875</v>
      </c>
      <c r="O1292">
        <v>14878.0498046875</v>
      </c>
      <c r="P1292">
        <v>0</v>
      </c>
      <c r="Q1292">
        <v>1106643.25</v>
      </c>
      <c r="R1292">
        <f t="shared" si="20"/>
        <v>9.0744738695952468E-2</v>
      </c>
    </row>
    <row r="1293" spans="1:18" x14ac:dyDescent="0.25">
      <c r="A1293" t="s">
        <v>2262</v>
      </c>
      <c r="B1293" t="s">
        <v>65</v>
      </c>
      <c r="C1293" t="s">
        <v>50</v>
      </c>
      <c r="D1293" t="s">
        <v>51</v>
      </c>
      <c r="E1293" t="s">
        <v>56</v>
      </c>
      <c r="F1293" t="s">
        <v>159</v>
      </c>
      <c r="G1293" s="1">
        <v>45014</v>
      </c>
      <c r="H1293" s="1">
        <v>45019</v>
      </c>
      <c r="I1293">
        <f>YEAR((vw_maritime_trade_analysis[[#This Row],[Departure_Date]]))</f>
        <v>2023</v>
      </c>
      <c r="J1293" t="str">
        <f>"Q"&amp;ROUNDUP(MONTH(vw_maritime_trade_analysis[[#This Row],[Departure_Date]])/3,0)</f>
        <v>Q1</v>
      </c>
      <c r="K1293" t="str">
        <f>TEXT(vw_maritime_trade_analysis[[#This Row],[Departure_Date]],"mmmm")</f>
        <v>March</v>
      </c>
      <c r="L1293">
        <v>26398694</v>
      </c>
      <c r="M1293">
        <v>152422.296875</v>
      </c>
      <c r="N1293">
        <v>192020.03125</v>
      </c>
      <c r="O1293">
        <v>58869.08984375</v>
      </c>
      <c r="P1293">
        <v>43979.30859375</v>
      </c>
      <c r="Q1293">
        <v>9890823</v>
      </c>
      <c r="R1293">
        <f t="shared" si="20"/>
        <v>0.37467092122057249</v>
      </c>
    </row>
    <row r="1294" spans="1:18" x14ac:dyDescent="0.25">
      <c r="A1294" t="s">
        <v>2263</v>
      </c>
      <c r="B1294" t="s">
        <v>65</v>
      </c>
      <c r="C1294" t="s">
        <v>78</v>
      </c>
      <c r="D1294" t="s">
        <v>105</v>
      </c>
      <c r="E1294" t="s">
        <v>184</v>
      </c>
      <c r="F1294" t="s">
        <v>204</v>
      </c>
      <c r="G1294" s="1">
        <v>44485</v>
      </c>
      <c r="H1294" s="1">
        <v>44499</v>
      </c>
      <c r="I1294">
        <f>YEAR((vw_maritime_trade_analysis[[#This Row],[Departure_Date]]))</f>
        <v>2021</v>
      </c>
      <c r="J1294" t="str">
        <f>"Q"&amp;ROUNDUP(MONTH(vw_maritime_trade_analysis[[#This Row],[Departure_Date]])/3,0)</f>
        <v>Q4</v>
      </c>
      <c r="K1294" t="str">
        <f>TEXT(vw_maritime_trade_analysis[[#This Row],[Departure_Date]],"mmmm")</f>
        <v>October</v>
      </c>
      <c r="L1294">
        <v>37279556</v>
      </c>
      <c r="M1294">
        <v>112150.6484375</v>
      </c>
      <c r="N1294">
        <v>80501.09375</v>
      </c>
      <c r="O1294">
        <v>46972.23828125</v>
      </c>
      <c r="P1294">
        <v>61529.1796875</v>
      </c>
      <c r="Q1294">
        <v>1511964.125</v>
      </c>
      <c r="R1294">
        <f t="shared" si="20"/>
        <v>4.0557460636065516E-2</v>
      </c>
    </row>
    <row r="1295" spans="1:18" x14ac:dyDescent="0.25">
      <c r="A1295" t="s">
        <v>2265</v>
      </c>
      <c r="B1295" t="s">
        <v>49</v>
      </c>
      <c r="C1295" t="s">
        <v>78</v>
      </c>
      <c r="D1295" t="s">
        <v>315</v>
      </c>
      <c r="E1295" t="s">
        <v>174</v>
      </c>
      <c r="F1295" t="s">
        <v>184</v>
      </c>
      <c r="G1295" s="1">
        <v>45545</v>
      </c>
      <c r="H1295" s="1">
        <v>45554</v>
      </c>
      <c r="I1295">
        <f>YEAR((vw_maritime_trade_analysis[[#This Row],[Departure_Date]]))</f>
        <v>2024</v>
      </c>
      <c r="J1295" t="str">
        <f>"Q"&amp;ROUNDUP(MONTH(vw_maritime_trade_analysis[[#This Row],[Departure_Date]])/3,0)</f>
        <v>Q3</v>
      </c>
      <c r="K1295" t="str">
        <f>TEXT(vw_maritime_trade_analysis[[#This Row],[Departure_Date]],"mmmm")</f>
        <v>September</v>
      </c>
      <c r="L1295">
        <v>34334016</v>
      </c>
      <c r="M1295">
        <v>186629.6875</v>
      </c>
      <c r="N1295">
        <v>117633.1171875</v>
      </c>
      <c r="O1295">
        <v>119482.3671875</v>
      </c>
      <c r="P1295">
        <v>0</v>
      </c>
      <c r="Q1295">
        <v>1037736.25</v>
      </c>
      <c r="R1295">
        <f t="shared" si="20"/>
        <v>3.0224726696696361E-2</v>
      </c>
    </row>
    <row r="1296" spans="1:18" x14ac:dyDescent="0.25">
      <c r="A1296" t="s">
        <v>2267</v>
      </c>
      <c r="B1296" t="s">
        <v>65</v>
      </c>
      <c r="C1296" t="s">
        <v>50</v>
      </c>
      <c r="D1296" t="s">
        <v>183</v>
      </c>
      <c r="E1296" t="s">
        <v>226</v>
      </c>
      <c r="F1296" t="s">
        <v>108</v>
      </c>
      <c r="G1296" s="1">
        <v>43927</v>
      </c>
      <c r="H1296" s="1">
        <v>43933</v>
      </c>
      <c r="I1296">
        <f>YEAR((vw_maritime_trade_analysis[[#This Row],[Departure_Date]]))</f>
        <v>2020</v>
      </c>
      <c r="J1296" t="str">
        <f>"Q"&amp;ROUNDUP(MONTH(vw_maritime_trade_analysis[[#This Row],[Departure_Date]])/3,0)</f>
        <v>Q2</v>
      </c>
      <c r="K1296" t="str">
        <f>TEXT(vw_maritime_trade_analysis[[#This Row],[Departure_Date]],"mmmm")</f>
        <v>April</v>
      </c>
      <c r="L1296">
        <v>48135376</v>
      </c>
      <c r="M1296">
        <v>89249.8984375</v>
      </c>
      <c r="N1296">
        <v>229219.6875</v>
      </c>
      <c r="O1296">
        <v>43803.19140625</v>
      </c>
      <c r="P1296">
        <v>10089.0302734375</v>
      </c>
      <c r="Q1296">
        <v>1700988.125</v>
      </c>
      <c r="R1296">
        <f t="shared" si="20"/>
        <v>3.5337588824485344E-2</v>
      </c>
    </row>
    <row r="1297" spans="1:18" x14ac:dyDescent="0.25">
      <c r="A1297" t="s">
        <v>2268</v>
      </c>
      <c r="B1297" t="s">
        <v>49</v>
      </c>
      <c r="C1297" t="s">
        <v>50</v>
      </c>
      <c r="D1297" t="s">
        <v>145</v>
      </c>
      <c r="E1297" t="s">
        <v>71</v>
      </c>
      <c r="F1297" t="s">
        <v>70</v>
      </c>
      <c r="G1297" s="1">
        <v>44197</v>
      </c>
      <c r="H1297" s="1">
        <v>44206</v>
      </c>
      <c r="I1297">
        <f>YEAR((vw_maritime_trade_analysis[[#This Row],[Departure_Date]]))</f>
        <v>2021</v>
      </c>
      <c r="J1297" t="str">
        <f>"Q"&amp;ROUNDUP(MONTH(vw_maritime_trade_analysis[[#This Row],[Departure_Date]])/3,0)</f>
        <v>Q1</v>
      </c>
      <c r="K1297" t="str">
        <f>TEXT(vw_maritime_trade_analysis[[#This Row],[Departure_Date]],"mmmm")</f>
        <v>January</v>
      </c>
      <c r="L1297">
        <v>28926672</v>
      </c>
      <c r="M1297">
        <v>214143.703125</v>
      </c>
      <c r="N1297">
        <v>32307.849609375</v>
      </c>
      <c r="O1297">
        <v>50043.140625</v>
      </c>
      <c r="P1297">
        <v>0</v>
      </c>
      <c r="Q1297">
        <v>5041305.5</v>
      </c>
      <c r="R1297">
        <f t="shared" si="20"/>
        <v>0.17427879363377854</v>
      </c>
    </row>
    <row r="1298" spans="1:18" x14ac:dyDescent="0.25">
      <c r="A1298" t="s">
        <v>2269</v>
      </c>
      <c r="B1298" t="s">
        <v>65</v>
      </c>
      <c r="C1298" t="s">
        <v>239</v>
      </c>
      <c r="D1298" t="s">
        <v>265</v>
      </c>
      <c r="E1298" t="s">
        <v>82</v>
      </c>
      <c r="F1298" t="s">
        <v>121</v>
      </c>
      <c r="G1298" s="1">
        <v>44558</v>
      </c>
      <c r="H1298" s="1">
        <v>44569</v>
      </c>
      <c r="I1298">
        <f>YEAR((vw_maritime_trade_analysis[[#This Row],[Departure_Date]]))</f>
        <v>2021</v>
      </c>
      <c r="J1298" t="str">
        <f>"Q"&amp;ROUNDUP(MONTH(vw_maritime_trade_analysis[[#This Row],[Departure_Date]])/3,0)</f>
        <v>Q4</v>
      </c>
      <c r="K1298" t="str">
        <f>TEXT(vw_maritime_trade_analysis[[#This Row],[Departure_Date]],"mmmm")</f>
        <v>December</v>
      </c>
      <c r="L1298">
        <v>12734317</v>
      </c>
      <c r="M1298">
        <v>81324.640625</v>
      </c>
      <c r="N1298">
        <v>64861.94140625</v>
      </c>
      <c r="O1298">
        <v>7131.22021484375</v>
      </c>
      <c r="P1298">
        <v>10195.9296875</v>
      </c>
      <c r="Q1298">
        <v>1427608.75</v>
      </c>
      <c r="R1298">
        <f t="shared" si="20"/>
        <v>0.11210720999013925</v>
      </c>
    </row>
    <row r="1299" spans="1:18" x14ac:dyDescent="0.25">
      <c r="A1299" t="s">
        <v>2271</v>
      </c>
      <c r="B1299" t="s">
        <v>65</v>
      </c>
      <c r="C1299" t="s">
        <v>50</v>
      </c>
      <c r="D1299" t="s">
        <v>51</v>
      </c>
      <c r="E1299" t="s">
        <v>100</v>
      </c>
      <c r="F1299" t="s">
        <v>196</v>
      </c>
      <c r="G1299" s="1">
        <v>44440</v>
      </c>
      <c r="H1299" s="1">
        <v>44453</v>
      </c>
      <c r="I1299">
        <f>YEAR((vw_maritime_trade_analysis[[#This Row],[Departure_Date]]))</f>
        <v>2021</v>
      </c>
      <c r="J1299" t="str">
        <f>"Q"&amp;ROUNDUP(MONTH(vw_maritime_trade_analysis[[#This Row],[Departure_Date]])/3,0)</f>
        <v>Q3</v>
      </c>
      <c r="K1299" t="str">
        <f>TEXT(vw_maritime_trade_analysis[[#This Row],[Departure_Date]],"mmmm")</f>
        <v>September</v>
      </c>
      <c r="L1299">
        <v>19923174</v>
      </c>
      <c r="M1299">
        <v>307149.375</v>
      </c>
      <c r="N1299">
        <v>196866.1875</v>
      </c>
      <c r="O1299">
        <v>23310.109375</v>
      </c>
      <c r="P1299">
        <v>3430.77001953125</v>
      </c>
      <c r="Q1299">
        <v>6268649.5</v>
      </c>
      <c r="R1299">
        <f t="shared" si="20"/>
        <v>0.31464110588001692</v>
      </c>
    </row>
    <row r="1300" spans="1:18" x14ac:dyDescent="0.25">
      <c r="A1300" t="s">
        <v>2272</v>
      </c>
      <c r="B1300" t="s">
        <v>65</v>
      </c>
      <c r="C1300" t="s">
        <v>50</v>
      </c>
      <c r="D1300" t="s">
        <v>51</v>
      </c>
      <c r="E1300" t="s">
        <v>82</v>
      </c>
      <c r="F1300" t="s">
        <v>71</v>
      </c>
      <c r="G1300" s="1">
        <v>44581</v>
      </c>
      <c r="H1300" s="1">
        <v>44598</v>
      </c>
      <c r="I1300">
        <f>YEAR((vw_maritime_trade_analysis[[#This Row],[Departure_Date]]))</f>
        <v>2022</v>
      </c>
      <c r="J1300" t="str">
        <f>"Q"&amp;ROUNDUP(MONTH(vw_maritime_trade_analysis[[#This Row],[Departure_Date]])/3,0)</f>
        <v>Q1</v>
      </c>
      <c r="K1300" t="str">
        <f>TEXT(vw_maritime_trade_analysis[[#This Row],[Departure_Date]],"mmmm")</f>
        <v>January</v>
      </c>
      <c r="L1300">
        <v>15952607</v>
      </c>
      <c r="M1300">
        <v>276777.875</v>
      </c>
      <c r="N1300">
        <v>189600.09375</v>
      </c>
      <c r="O1300">
        <v>35414.7890625</v>
      </c>
      <c r="P1300">
        <v>16766.060546875</v>
      </c>
      <c r="Q1300">
        <v>3187310.75</v>
      </c>
      <c r="R1300">
        <f t="shared" si="20"/>
        <v>0.19979873822504371</v>
      </c>
    </row>
    <row r="1301" spans="1:18" x14ac:dyDescent="0.25">
      <c r="A1301" t="s">
        <v>2273</v>
      </c>
      <c r="B1301" t="s">
        <v>65</v>
      </c>
      <c r="C1301" t="s">
        <v>78</v>
      </c>
      <c r="D1301" t="s">
        <v>177</v>
      </c>
      <c r="E1301" t="s">
        <v>70</v>
      </c>
      <c r="F1301" t="s">
        <v>230</v>
      </c>
      <c r="G1301" s="1">
        <v>46066</v>
      </c>
      <c r="H1301" s="1">
        <v>46087</v>
      </c>
      <c r="I1301">
        <f>YEAR((vw_maritime_trade_analysis[[#This Row],[Departure_Date]]))</f>
        <v>2026</v>
      </c>
      <c r="J1301" t="str">
        <f>"Q"&amp;ROUNDUP(MONTH(vw_maritime_trade_analysis[[#This Row],[Departure_Date]])/3,0)</f>
        <v>Q1</v>
      </c>
      <c r="K1301" t="str">
        <f>TEXT(vw_maritime_trade_analysis[[#This Row],[Departure_Date]],"mmmm")</f>
        <v>February</v>
      </c>
      <c r="L1301">
        <v>26980788</v>
      </c>
      <c r="M1301">
        <v>410774.90625</v>
      </c>
      <c r="N1301">
        <v>87193.96875</v>
      </c>
      <c r="O1301">
        <v>54501.19140625</v>
      </c>
      <c r="P1301">
        <v>0</v>
      </c>
      <c r="Q1301">
        <v>1341189</v>
      </c>
      <c r="R1301">
        <f t="shared" si="20"/>
        <v>4.9709037408395933E-2</v>
      </c>
    </row>
    <row r="1302" spans="1:18" x14ac:dyDescent="0.25">
      <c r="A1302" t="s">
        <v>2275</v>
      </c>
      <c r="B1302" t="s">
        <v>65</v>
      </c>
      <c r="C1302" t="s">
        <v>239</v>
      </c>
      <c r="D1302" t="s">
        <v>265</v>
      </c>
      <c r="E1302" t="s">
        <v>56</v>
      </c>
      <c r="F1302" t="s">
        <v>108</v>
      </c>
      <c r="G1302" s="1">
        <v>45810</v>
      </c>
      <c r="H1302" s="1">
        <v>45826</v>
      </c>
      <c r="I1302">
        <f>YEAR((vw_maritime_trade_analysis[[#This Row],[Departure_Date]]))</f>
        <v>2025</v>
      </c>
      <c r="J1302" t="str">
        <f>"Q"&amp;ROUNDUP(MONTH(vw_maritime_trade_analysis[[#This Row],[Departure_Date]])/3,0)</f>
        <v>Q2</v>
      </c>
      <c r="K1302" t="str">
        <f>TEXT(vw_maritime_trade_analysis[[#This Row],[Departure_Date]],"mmmm")</f>
        <v>June</v>
      </c>
      <c r="L1302">
        <v>9818806</v>
      </c>
      <c r="M1302">
        <v>187629.34375</v>
      </c>
      <c r="N1302">
        <v>205046.53125</v>
      </c>
      <c r="O1302">
        <v>22092.310546875</v>
      </c>
      <c r="P1302">
        <v>25608.44921875</v>
      </c>
      <c r="Q1302">
        <v>947309.75</v>
      </c>
      <c r="R1302">
        <f t="shared" si="20"/>
        <v>9.647911874417317E-2</v>
      </c>
    </row>
    <row r="1303" spans="1:18" x14ac:dyDescent="0.25">
      <c r="A1303" t="s">
        <v>2276</v>
      </c>
      <c r="B1303" t="s">
        <v>49</v>
      </c>
      <c r="C1303" t="s">
        <v>50</v>
      </c>
      <c r="D1303" t="s">
        <v>51</v>
      </c>
      <c r="E1303" t="s">
        <v>93</v>
      </c>
      <c r="F1303" t="s">
        <v>184</v>
      </c>
      <c r="G1303" s="1">
        <v>45208</v>
      </c>
      <c r="H1303" s="1">
        <v>45226</v>
      </c>
      <c r="I1303">
        <f>YEAR((vw_maritime_trade_analysis[[#This Row],[Departure_Date]]))</f>
        <v>2023</v>
      </c>
      <c r="J1303" t="str">
        <f>"Q"&amp;ROUNDUP(MONTH(vw_maritime_trade_analysis[[#This Row],[Departure_Date]])/3,0)</f>
        <v>Q4</v>
      </c>
      <c r="K1303" t="str">
        <f>TEXT(vw_maritime_trade_analysis[[#This Row],[Departure_Date]],"mmmm")</f>
        <v>October</v>
      </c>
      <c r="L1303">
        <v>5310973</v>
      </c>
      <c r="M1303">
        <v>317096.03125</v>
      </c>
      <c r="N1303">
        <v>151938.90625</v>
      </c>
      <c r="O1303">
        <v>17101.330078125</v>
      </c>
      <c r="P1303">
        <v>5412.41015625</v>
      </c>
      <c r="Q1303">
        <v>1799405.375</v>
      </c>
      <c r="R1303">
        <f t="shared" si="20"/>
        <v>0.33880898566044299</v>
      </c>
    </row>
    <row r="1304" spans="1:18" x14ac:dyDescent="0.25">
      <c r="A1304" t="s">
        <v>2277</v>
      </c>
      <c r="B1304" t="s">
        <v>49</v>
      </c>
      <c r="C1304" t="s">
        <v>50</v>
      </c>
      <c r="D1304" t="s">
        <v>145</v>
      </c>
      <c r="E1304" t="s">
        <v>83</v>
      </c>
      <c r="F1304" t="s">
        <v>226</v>
      </c>
      <c r="G1304" s="1">
        <v>45850</v>
      </c>
      <c r="H1304" s="1">
        <v>45861</v>
      </c>
      <c r="I1304">
        <f>YEAR((vw_maritime_trade_analysis[[#This Row],[Departure_Date]]))</f>
        <v>2025</v>
      </c>
      <c r="J1304" t="str">
        <f>"Q"&amp;ROUNDUP(MONTH(vw_maritime_trade_analysis[[#This Row],[Departure_Date]])/3,0)</f>
        <v>Q3</v>
      </c>
      <c r="K1304" t="str">
        <f>TEXT(vw_maritime_trade_analysis[[#This Row],[Departure_Date]],"mmmm")</f>
        <v>July</v>
      </c>
      <c r="L1304">
        <v>30637054</v>
      </c>
      <c r="M1304">
        <v>232936.046875</v>
      </c>
      <c r="N1304">
        <v>120942.5625</v>
      </c>
      <c r="O1304">
        <v>16237.6396484375</v>
      </c>
      <c r="P1304">
        <v>0</v>
      </c>
      <c r="Q1304">
        <v>2826281</v>
      </c>
      <c r="R1304">
        <f t="shared" si="20"/>
        <v>9.2250416766572918E-2</v>
      </c>
    </row>
    <row r="1305" spans="1:18" x14ac:dyDescent="0.25">
      <c r="A1305" t="s">
        <v>2278</v>
      </c>
      <c r="B1305" t="s">
        <v>49</v>
      </c>
      <c r="C1305" t="s">
        <v>66</v>
      </c>
      <c r="D1305" t="s">
        <v>67</v>
      </c>
      <c r="E1305" t="s">
        <v>164</v>
      </c>
      <c r="F1305" t="s">
        <v>92</v>
      </c>
      <c r="G1305" s="1">
        <v>45947</v>
      </c>
      <c r="H1305" s="1">
        <v>45962</v>
      </c>
      <c r="I1305">
        <f>YEAR((vw_maritime_trade_analysis[[#This Row],[Departure_Date]]))</f>
        <v>2025</v>
      </c>
      <c r="J1305" t="str">
        <f>"Q"&amp;ROUNDUP(MONTH(vw_maritime_trade_analysis[[#This Row],[Departure_Date]])/3,0)</f>
        <v>Q4</v>
      </c>
      <c r="K1305" t="str">
        <f>TEXT(vw_maritime_trade_analysis[[#This Row],[Departure_Date]],"mmmm")</f>
        <v>October</v>
      </c>
      <c r="L1305">
        <v>4366133.5</v>
      </c>
      <c r="M1305">
        <v>144522.09375</v>
      </c>
      <c r="N1305">
        <v>238016.125</v>
      </c>
      <c r="O1305">
        <v>3842.199951171875</v>
      </c>
      <c r="P1305">
        <v>113586.953125</v>
      </c>
      <c r="Q1305">
        <v>587486.75</v>
      </c>
      <c r="R1305">
        <f t="shared" si="20"/>
        <v>0.13455537949080118</v>
      </c>
    </row>
    <row r="1306" spans="1:18" x14ac:dyDescent="0.25">
      <c r="A1306" t="s">
        <v>2280</v>
      </c>
      <c r="B1306" t="s">
        <v>65</v>
      </c>
      <c r="C1306" t="s">
        <v>50</v>
      </c>
      <c r="D1306" t="s">
        <v>145</v>
      </c>
      <c r="E1306" t="s">
        <v>226</v>
      </c>
      <c r="F1306" t="s">
        <v>174</v>
      </c>
      <c r="G1306" s="1">
        <v>44634</v>
      </c>
      <c r="H1306" s="1">
        <v>44647</v>
      </c>
      <c r="I1306">
        <f>YEAR((vw_maritime_trade_analysis[[#This Row],[Departure_Date]]))</f>
        <v>2022</v>
      </c>
      <c r="J1306" t="str">
        <f>"Q"&amp;ROUNDUP(MONTH(vw_maritime_trade_analysis[[#This Row],[Departure_Date]])/3,0)</f>
        <v>Q1</v>
      </c>
      <c r="K1306" t="str">
        <f>TEXT(vw_maritime_trade_analysis[[#This Row],[Departure_Date]],"mmmm")</f>
        <v>March</v>
      </c>
      <c r="L1306">
        <v>27507466</v>
      </c>
      <c r="M1306">
        <v>176469.25</v>
      </c>
      <c r="N1306">
        <v>44211.58984375</v>
      </c>
      <c r="O1306">
        <v>58040.75</v>
      </c>
      <c r="Q1306">
        <v>1263038.75</v>
      </c>
      <c r="R1306">
        <f t="shared" si="20"/>
        <v>4.591621598296259E-2</v>
      </c>
    </row>
    <row r="1307" spans="1:18" x14ac:dyDescent="0.25">
      <c r="A1307" t="s">
        <v>2281</v>
      </c>
      <c r="B1307" t="s">
        <v>49</v>
      </c>
      <c r="C1307" t="s">
        <v>66</v>
      </c>
      <c r="D1307" t="s">
        <v>153</v>
      </c>
      <c r="E1307" t="s">
        <v>150</v>
      </c>
      <c r="F1307" t="s">
        <v>128</v>
      </c>
      <c r="G1307" s="1">
        <v>45900</v>
      </c>
      <c r="H1307" s="1">
        <v>45924</v>
      </c>
      <c r="I1307">
        <f>YEAR((vw_maritime_trade_analysis[[#This Row],[Departure_Date]]))</f>
        <v>2025</v>
      </c>
      <c r="J1307" t="str">
        <f>"Q"&amp;ROUNDUP(MONTH(vw_maritime_trade_analysis[[#This Row],[Departure_Date]])/3,0)</f>
        <v>Q3</v>
      </c>
      <c r="K1307" t="str">
        <f>TEXT(vw_maritime_trade_analysis[[#This Row],[Departure_Date]],"mmmm")</f>
        <v>August</v>
      </c>
      <c r="L1307">
        <v>15288399</v>
      </c>
      <c r="M1307">
        <v>545592</v>
      </c>
      <c r="N1307">
        <v>154809.6875</v>
      </c>
      <c r="O1307">
        <v>21250.869140625</v>
      </c>
      <c r="P1307">
        <v>2720.659912109375</v>
      </c>
      <c r="Q1307">
        <v>4370117</v>
      </c>
      <c r="R1307">
        <f t="shared" si="20"/>
        <v>0.28584530008668663</v>
      </c>
    </row>
    <row r="1308" spans="1:18" x14ac:dyDescent="0.25">
      <c r="A1308" t="s">
        <v>2282</v>
      </c>
      <c r="B1308" t="s">
        <v>49</v>
      </c>
      <c r="C1308" t="s">
        <v>50</v>
      </c>
      <c r="D1308" t="s">
        <v>51</v>
      </c>
      <c r="E1308" t="s">
        <v>71</v>
      </c>
      <c r="F1308" t="s">
        <v>100</v>
      </c>
      <c r="G1308" s="1">
        <v>44961</v>
      </c>
      <c r="H1308" s="1">
        <v>44967</v>
      </c>
      <c r="I1308">
        <f>YEAR((vw_maritime_trade_analysis[[#This Row],[Departure_Date]]))</f>
        <v>2023</v>
      </c>
      <c r="J1308" t="str">
        <f>"Q"&amp;ROUNDUP(MONTH(vw_maritime_trade_analysis[[#This Row],[Departure_Date]])/3,0)</f>
        <v>Q1</v>
      </c>
      <c r="K1308" t="str">
        <f>TEXT(vw_maritime_trade_analysis[[#This Row],[Departure_Date]],"mmmm")</f>
        <v>February</v>
      </c>
      <c r="L1308">
        <v>6429626</v>
      </c>
      <c r="M1308">
        <v>109950.71875</v>
      </c>
      <c r="N1308">
        <v>92526.7265625</v>
      </c>
      <c r="O1308">
        <v>18903.099609375</v>
      </c>
      <c r="P1308">
        <v>20075.109375</v>
      </c>
      <c r="Q1308">
        <v>1223248.5</v>
      </c>
      <c r="R1308">
        <f t="shared" si="20"/>
        <v>0.19025189023436201</v>
      </c>
    </row>
    <row r="1309" spans="1:18" x14ac:dyDescent="0.25">
      <c r="A1309" t="s">
        <v>2283</v>
      </c>
      <c r="B1309" t="s">
        <v>49</v>
      </c>
      <c r="C1309" t="s">
        <v>50</v>
      </c>
      <c r="D1309" t="s">
        <v>223</v>
      </c>
      <c r="E1309" t="s">
        <v>196</v>
      </c>
      <c r="F1309" t="s">
        <v>128</v>
      </c>
      <c r="G1309" s="1">
        <v>45420</v>
      </c>
      <c r="H1309" s="1">
        <v>45429</v>
      </c>
      <c r="I1309">
        <f>YEAR((vw_maritime_trade_analysis[[#This Row],[Departure_Date]]))</f>
        <v>2024</v>
      </c>
      <c r="J1309" t="str">
        <f>"Q"&amp;ROUNDUP(MONTH(vw_maritime_trade_analysis[[#This Row],[Departure_Date]])/3,0)</f>
        <v>Q2</v>
      </c>
      <c r="K1309" t="str">
        <f>TEXT(vw_maritime_trade_analysis[[#This Row],[Departure_Date]],"mmmm")</f>
        <v>May</v>
      </c>
      <c r="L1309">
        <v>44515056</v>
      </c>
      <c r="M1309">
        <v>199282.859375</v>
      </c>
      <c r="N1309">
        <v>207558.484375</v>
      </c>
      <c r="O1309">
        <v>53418.0703125</v>
      </c>
      <c r="P1309">
        <v>0</v>
      </c>
      <c r="Q1309">
        <v>2184711.75</v>
      </c>
      <c r="R1309">
        <f t="shared" si="20"/>
        <v>4.9078041146348325E-2</v>
      </c>
    </row>
    <row r="1310" spans="1:18" x14ac:dyDescent="0.25">
      <c r="A1310" t="s">
        <v>2285</v>
      </c>
      <c r="B1310" t="s">
        <v>49</v>
      </c>
      <c r="C1310" t="s">
        <v>78</v>
      </c>
      <c r="D1310" t="s">
        <v>315</v>
      </c>
      <c r="E1310" t="s">
        <v>257</v>
      </c>
      <c r="F1310" t="s">
        <v>100</v>
      </c>
      <c r="G1310" s="1">
        <v>44674</v>
      </c>
      <c r="H1310" s="1">
        <v>44695</v>
      </c>
      <c r="I1310">
        <f>YEAR((vw_maritime_trade_analysis[[#This Row],[Departure_Date]]))</f>
        <v>2022</v>
      </c>
      <c r="J1310" t="str">
        <f>"Q"&amp;ROUNDUP(MONTH(vw_maritime_trade_analysis[[#This Row],[Departure_Date]])/3,0)</f>
        <v>Q2</v>
      </c>
      <c r="K1310" t="str">
        <f>TEXT(vw_maritime_trade_analysis[[#This Row],[Departure_Date]],"mmmm")</f>
        <v>April</v>
      </c>
      <c r="L1310">
        <v>29961568</v>
      </c>
      <c r="M1310">
        <v>542317.4375</v>
      </c>
      <c r="N1310">
        <v>179020.53125</v>
      </c>
      <c r="O1310">
        <v>74604.296875</v>
      </c>
      <c r="P1310">
        <v>38861.73046875</v>
      </c>
      <c r="Q1310">
        <v>1591182.375</v>
      </c>
      <c r="R1310">
        <f t="shared" si="20"/>
        <v>5.3107446679693131E-2</v>
      </c>
    </row>
    <row r="1311" spans="1:18" x14ac:dyDescent="0.25">
      <c r="A1311" t="s">
        <v>2287</v>
      </c>
      <c r="B1311" t="s">
        <v>49</v>
      </c>
      <c r="C1311" t="s">
        <v>50</v>
      </c>
      <c r="D1311" t="s">
        <v>183</v>
      </c>
      <c r="E1311" t="s">
        <v>55</v>
      </c>
      <c r="F1311" t="s">
        <v>82</v>
      </c>
      <c r="G1311" s="1">
        <v>45747</v>
      </c>
      <c r="H1311" s="1">
        <v>45753</v>
      </c>
      <c r="I1311">
        <f>YEAR((vw_maritime_trade_analysis[[#This Row],[Departure_Date]]))</f>
        <v>2025</v>
      </c>
      <c r="J1311" t="str">
        <f>"Q"&amp;ROUNDUP(MONTH(vw_maritime_trade_analysis[[#This Row],[Departure_Date]])/3,0)</f>
        <v>Q1</v>
      </c>
      <c r="K1311" t="str">
        <f>TEXT(vw_maritime_trade_analysis[[#This Row],[Departure_Date]],"mmmm")</f>
        <v>March</v>
      </c>
      <c r="L1311">
        <v>47808520</v>
      </c>
      <c r="M1311">
        <v>84919.90625</v>
      </c>
      <c r="N1311">
        <v>163645.4375</v>
      </c>
      <c r="O1311">
        <v>144381.734375</v>
      </c>
      <c r="P1311">
        <v>11454.509765625</v>
      </c>
      <c r="Q1311">
        <v>984672</v>
      </c>
      <c r="R1311">
        <f t="shared" si="20"/>
        <v>2.0596161521000859E-2</v>
      </c>
    </row>
    <row r="1312" spans="1:18" x14ac:dyDescent="0.25">
      <c r="A1312" t="s">
        <v>2288</v>
      </c>
      <c r="B1312" t="s">
        <v>65</v>
      </c>
      <c r="C1312" t="s">
        <v>239</v>
      </c>
      <c r="D1312" t="s">
        <v>270</v>
      </c>
      <c r="E1312" t="s">
        <v>100</v>
      </c>
      <c r="F1312" t="s">
        <v>146</v>
      </c>
      <c r="G1312" s="1">
        <v>45839</v>
      </c>
      <c r="H1312" s="1">
        <v>45847</v>
      </c>
      <c r="I1312">
        <f>YEAR((vw_maritime_trade_analysis[[#This Row],[Departure_Date]]))</f>
        <v>2025</v>
      </c>
      <c r="J1312" t="str">
        <f>"Q"&amp;ROUNDUP(MONTH(vw_maritime_trade_analysis[[#This Row],[Departure_Date]])/3,0)</f>
        <v>Q3</v>
      </c>
      <c r="K1312" t="str">
        <f>TEXT(vw_maritime_trade_analysis[[#This Row],[Departure_Date]],"mmmm")</f>
        <v>July</v>
      </c>
      <c r="L1312">
        <v>32987920</v>
      </c>
      <c r="M1312">
        <v>227769.15625</v>
      </c>
      <c r="N1312">
        <v>188129.59375</v>
      </c>
      <c r="O1312">
        <v>49811.76171875</v>
      </c>
      <c r="P1312">
        <v>0</v>
      </c>
      <c r="Q1312">
        <v>1646782.5</v>
      </c>
      <c r="R1312">
        <f t="shared" si="20"/>
        <v>4.9920774028795994E-2</v>
      </c>
    </row>
    <row r="1313" spans="1:18" x14ac:dyDescent="0.25">
      <c r="A1313" t="s">
        <v>2289</v>
      </c>
      <c r="B1313" t="s">
        <v>65</v>
      </c>
      <c r="C1313" t="s">
        <v>112</v>
      </c>
      <c r="D1313" t="s">
        <v>340</v>
      </c>
      <c r="E1313" t="s">
        <v>128</v>
      </c>
      <c r="F1313" t="s">
        <v>71</v>
      </c>
      <c r="G1313" s="1">
        <v>45272</v>
      </c>
      <c r="H1313" s="1">
        <v>45293</v>
      </c>
      <c r="I1313">
        <f>YEAR((vw_maritime_trade_analysis[[#This Row],[Departure_Date]]))</f>
        <v>2023</v>
      </c>
      <c r="J1313" t="str">
        <f>"Q"&amp;ROUNDUP(MONTH(vw_maritime_trade_analysis[[#This Row],[Departure_Date]])/3,0)</f>
        <v>Q4</v>
      </c>
      <c r="K1313" t="str">
        <f>TEXT(vw_maritime_trade_analysis[[#This Row],[Departure_Date]],"mmmm")</f>
        <v>December</v>
      </c>
      <c r="L1313">
        <v>6154945.5</v>
      </c>
      <c r="M1313">
        <v>221979.046875</v>
      </c>
      <c r="N1313">
        <v>33399.859375</v>
      </c>
      <c r="O1313">
        <v>6216.5</v>
      </c>
      <c r="P1313">
        <v>6904.97998046875</v>
      </c>
      <c r="Q1313">
        <v>440133.21875</v>
      </c>
      <c r="R1313">
        <f t="shared" si="20"/>
        <v>7.1508873433566558E-2</v>
      </c>
    </row>
    <row r="1314" spans="1:18" x14ac:dyDescent="0.25">
      <c r="A1314" t="s">
        <v>2290</v>
      </c>
      <c r="B1314" t="s">
        <v>65</v>
      </c>
      <c r="C1314" t="s">
        <v>50</v>
      </c>
      <c r="D1314" t="s">
        <v>51</v>
      </c>
      <c r="E1314" t="s">
        <v>92</v>
      </c>
      <c r="F1314" t="s">
        <v>83</v>
      </c>
      <c r="G1314" s="1">
        <v>43986</v>
      </c>
      <c r="H1314" s="1">
        <v>44003</v>
      </c>
      <c r="I1314">
        <f>YEAR((vw_maritime_trade_analysis[[#This Row],[Departure_Date]]))</f>
        <v>2020</v>
      </c>
      <c r="J1314" t="str">
        <f>"Q"&amp;ROUNDUP(MONTH(vw_maritime_trade_analysis[[#This Row],[Departure_Date]])/3,0)</f>
        <v>Q2</v>
      </c>
      <c r="K1314" t="str">
        <f>TEXT(vw_maritime_trade_analysis[[#This Row],[Departure_Date]],"mmmm")</f>
        <v>June</v>
      </c>
      <c r="L1314">
        <v>8587877</v>
      </c>
      <c r="M1314">
        <v>419932.625</v>
      </c>
      <c r="N1314">
        <v>137242.15625</v>
      </c>
      <c r="O1314">
        <v>4637.4501953125</v>
      </c>
      <c r="P1314">
        <v>14660.509765625</v>
      </c>
      <c r="Q1314">
        <v>2298145.25</v>
      </c>
      <c r="R1314">
        <f t="shared" si="20"/>
        <v>0.26760341933169279</v>
      </c>
    </row>
    <row r="1315" spans="1:18" x14ac:dyDescent="0.25">
      <c r="A1315" t="s">
        <v>2291</v>
      </c>
      <c r="B1315" t="s">
        <v>49</v>
      </c>
      <c r="C1315" t="s">
        <v>239</v>
      </c>
      <c r="D1315" t="s">
        <v>265</v>
      </c>
      <c r="E1315" t="s">
        <v>108</v>
      </c>
      <c r="F1315" t="s">
        <v>226</v>
      </c>
      <c r="G1315" s="1">
        <v>45324</v>
      </c>
      <c r="H1315" s="1">
        <v>45353</v>
      </c>
      <c r="I1315">
        <f>YEAR((vw_maritime_trade_analysis[[#This Row],[Departure_Date]]))</f>
        <v>2024</v>
      </c>
      <c r="J1315" t="str">
        <f>"Q"&amp;ROUNDUP(MONTH(vw_maritime_trade_analysis[[#This Row],[Departure_Date]])/3,0)</f>
        <v>Q1</v>
      </c>
      <c r="K1315" t="str">
        <f>TEXT(vw_maritime_trade_analysis[[#This Row],[Departure_Date]],"mmmm")</f>
        <v>February</v>
      </c>
      <c r="L1315">
        <v>14447612</v>
      </c>
      <c r="M1315">
        <v>225603.84375</v>
      </c>
      <c r="N1315">
        <v>243565.5625</v>
      </c>
      <c r="O1315">
        <v>39008.55078125</v>
      </c>
      <c r="P1315">
        <v>0</v>
      </c>
      <c r="Q1315">
        <v>955612.75</v>
      </c>
      <c r="R1315">
        <f t="shared" si="20"/>
        <v>6.6143301052104669E-2</v>
      </c>
    </row>
    <row r="1316" spans="1:18" x14ac:dyDescent="0.25">
      <c r="A1316" t="s">
        <v>2292</v>
      </c>
      <c r="B1316" t="s">
        <v>49</v>
      </c>
      <c r="C1316" t="s">
        <v>50</v>
      </c>
      <c r="D1316" t="s">
        <v>139</v>
      </c>
      <c r="E1316" t="s">
        <v>174</v>
      </c>
      <c r="F1316" t="s">
        <v>70</v>
      </c>
      <c r="G1316" s="1">
        <v>45971</v>
      </c>
      <c r="H1316" s="1">
        <v>45984</v>
      </c>
      <c r="I1316">
        <f>YEAR((vw_maritime_trade_analysis[[#This Row],[Departure_Date]]))</f>
        <v>2025</v>
      </c>
      <c r="J1316" t="str">
        <f>"Q"&amp;ROUNDUP(MONTH(vw_maritime_trade_analysis[[#This Row],[Departure_Date]])/3,0)</f>
        <v>Q4</v>
      </c>
      <c r="K1316" t="str">
        <f>TEXT(vw_maritime_trade_analysis[[#This Row],[Departure_Date]],"mmmm")</f>
        <v>November</v>
      </c>
      <c r="L1316">
        <v>8558115</v>
      </c>
      <c r="M1316">
        <v>354583.6875</v>
      </c>
      <c r="N1316">
        <v>200780.71875</v>
      </c>
      <c r="O1316">
        <v>14805.5400390625</v>
      </c>
      <c r="P1316">
        <v>9760.23046875</v>
      </c>
      <c r="Q1316">
        <v>1517193.875</v>
      </c>
      <c r="R1316">
        <f t="shared" si="20"/>
        <v>0.17728131428474611</v>
      </c>
    </row>
    <row r="1317" spans="1:18" x14ac:dyDescent="0.25">
      <c r="A1317" t="s">
        <v>2293</v>
      </c>
      <c r="B1317" t="s">
        <v>49</v>
      </c>
      <c r="C1317" t="s">
        <v>50</v>
      </c>
      <c r="D1317" t="s">
        <v>423</v>
      </c>
      <c r="E1317" t="s">
        <v>230</v>
      </c>
      <c r="F1317" t="s">
        <v>226</v>
      </c>
      <c r="G1317" s="1">
        <v>44269</v>
      </c>
      <c r="H1317" s="1">
        <v>44287</v>
      </c>
      <c r="I1317">
        <f>YEAR((vw_maritime_trade_analysis[[#This Row],[Departure_Date]]))</f>
        <v>2021</v>
      </c>
      <c r="J1317" t="str">
        <f>"Q"&amp;ROUNDUP(MONTH(vw_maritime_trade_analysis[[#This Row],[Departure_Date]])/3,0)</f>
        <v>Q1</v>
      </c>
      <c r="K1317" t="str">
        <f>TEXT(vw_maritime_trade_analysis[[#This Row],[Departure_Date]],"mmmm")</f>
        <v>March</v>
      </c>
      <c r="L1317">
        <v>19559404</v>
      </c>
      <c r="M1317">
        <v>355835.46875</v>
      </c>
      <c r="N1317">
        <v>204169.96875</v>
      </c>
      <c r="O1317">
        <v>38923.21875</v>
      </c>
      <c r="P1317">
        <v>0</v>
      </c>
      <c r="Q1317">
        <v>1612324.375</v>
      </c>
      <c r="R1317">
        <f t="shared" si="20"/>
        <v>8.243218326079875E-2</v>
      </c>
    </row>
    <row r="1318" spans="1:18" x14ac:dyDescent="0.25">
      <c r="A1318" t="s">
        <v>2294</v>
      </c>
      <c r="B1318" t="s">
        <v>65</v>
      </c>
      <c r="C1318" t="s">
        <v>112</v>
      </c>
      <c r="D1318" t="s">
        <v>113</v>
      </c>
      <c r="E1318" t="s">
        <v>184</v>
      </c>
      <c r="F1318" t="s">
        <v>55</v>
      </c>
      <c r="G1318" s="1">
        <v>44834</v>
      </c>
      <c r="H1318" s="1">
        <v>44848</v>
      </c>
      <c r="I1318">
        <f>YEAR((vw_maritime_trade_analysis[[#This Row],[Departure_Date]]))</f>
        <v>2022</v>
      </c>
      <c r="J1318" t="str">
        <f>"Q"&amp;ROUNDUP(MONTH(vw_maritime_trade_analysis[[#This Row],[Departure_Date]])/3,0)</f>
        <v>Q3</v>
      </c>
      <c r="K1318" t="str">
        <f>TEXT(vw_maritime_trade_analysis[[#This Row],[Departure_Date]],"mmmm")</f>
        <v>September</v>
      </c>
      <c r="L1318">
        <v>14539472</v>
      </c>
      <c r="M1318">
        <v>241698.234375</v>
      </c>
      <c r="N1318">
        <v>39480.12109375</v>
      </c>
      <c r="O1318">
        <v>36057.890625</v>
      </c>
      <c r="P1318">
        <v>11533.7998046875</v>
      </c>
      <c r="Q1318">
        <v>653877.4375</v>
      </c>
      <c r="R1318">
        <f t="shared" si="20"/>
        <v>4.4972571046596466E-2</v>
      </c>
    </row>
    <row r="1319" spans="1:18" x14ac:dyDescent="0.25">
      <c r="A1319" t="s">
        <v>2295</v>
      </c>
      <c r="B1319" t="s">
        <v>65</v>
      </c>
      <c r="C1319" t="s">
        <v>112</v>
      </c>
      <c r="D1319" t="s">
        <v>126</v>
      </c>
      <c r="E1319" t="s">
        <v>184</v>
      </c>
      <c r="F1319" t="s">
        <v>146</v>
      </c>
      <c r="G1319" s="1">
        <v>45569</v>
      </c>
      <c r="H1319" s="1">
        <v>45579</v>
      </c>
      <c r="I1319">
        <f>YEAR((vw_maritime_trade_analysis[[#This Row],[Departure_Date]]))</f>
        <v>2024</v>
      </c>
      <c r="J1319" t="str">
        <f>"Q"&amp;ROUNDUP(MONTH(vw_maritime_trade_analysis[[#This Row],[Departure_Date]])/3,0)</f>
        <v>Q4</v>
      </c>
      <c r="K1319" t="str">
        <f>TEXT(vw_maritime_trade_analysis[[#This Row],[Departure_Date]],"mmmm")</f>
        <v>October</v>
      </c>
      <c r="L1319">
        <v>11011483</v>
      </c>
      <c r="M1319">
        <v>72734.109375</v>
      </c>
      <c r="N1319">
        <v>115381.671875</v>
      </c>
      <c r="O1319">
        <v>15966.650390625</v>
      </c>
      <c r="P1319">
        <v>16474.009765625</v>
      </c>
      <c r="Q1319">
        <v>1022123.125</v>
      </c>
      <c r="R1319">
        <f t="shared" si="20"/>
        <v>9.28233849155468E-2</v>
      </c>
    </row>
    <row r="1320" spans="1:18" x14ac:dyDescent="0.25">
      <c r="A1320" t="s">
        <v>2296</v>
      </c>
      <c r="B1320" t="s">
        <v>49</v>
      </c>
      <c r="C1320" t="s">
        <v>50</v>
      </c>
      <c r="D1320" t="s">
        <v>145</v>
      </c>
      <c r="E1320" t="s">
        <v>127</v>
      </c>
      <c r="F1320" t="s">
        <v>226</v>
      </c>
      <c r="G1320" s="1">
        <v>45355</v>
      </c>
      <c r="H1320" s="1">
        <v>45375</v>
      </c>
      <c r="I1320">
        <f>YEAR((vw_maritime_trade_analysis[[#This Row],[Departure_Date]]))</f>
        <v>2024</v>
      </c>
      <c r="J1320" t="str">
        <f>"Q"&amp;ROUNDUP(MONTH(vw_maritime_trade_analysis[[#This Row],[Departure_Date]])/3,0)</f>
        <v>Q1</v>
      </c>
      <c r="K1320" t="str">
        <f>TEXT(vw_maritime_trade_analysis[[#This Row],[Departure_Date]],"mmmm")</f>
        <v>March</v>
      </c>
      <c r="L1320">
        <v>15223897</v>
      </c>
      <c r="M1320">
        <v>388586.625</v>
      </c>
      <c r="N1320">
        <v>225235.765625</v>
      </c>
      <c r="O1320">
        <v>51152.2890625</v>
      </c>
      <c r="P1320">
        <v>6597.43994140625</v>
      </c>
      <c r="Q1320">
        <v>1593184.625</v>
      </c>
      <c r="R1320">
        <f t="shared" si="20"/>
        <v>0.10465024986703471</v>
      </c>
    </row>
    <row r="1321" spans="1:18" x14ac:dyDescent="0.25">
      <c r="A1321" t="s">
        <v>2298</v>
      </c>
      <c r="B1321" t="s">
        <v>49</v>
      </c>
      <c r="C1321" t="s">
        <v>239</v>
      </c>
      <c r="D1321" t="s">
        <v>265</v>
      </c>
      <c r="E1321" t="s">
        <v>196</v>
      </c>
      <c r="F1321" t="s">
        <v>70</v>
      </c>
      <c r="G1321" s="1">
        <v>45029</v>
      </c>
      <c r="H1321" s="1">
        <v>45049</v>
      </c>
      <c r="I1321">
        <f>YEAR((vw_maritime_trade_analysis[[#This Row],[Departure_Date]]))</f>
        <v>2023</v>
      </c>
      <c r="J1321" t="str">
        <f>"Q"&amp;ROUNDUP(MONTH(vw_maritime_trade_analysis[[#This Row],[Departure_Date]])/3,0)</f>
        <v>Q2</v>
      </c>
      <c r="K1321" t="str">
        <f>TEXT(vw_maritime_trade_analysis[[#This Row],[Departure_Date]],"mmmm")</f>
        <v>April</v>
      </c>
      <c r="L1321">
        <v>22013158</v>
      </c>
      <c r="M1321">
        <v>237005.421875</v>
      </c>
      <c r="N1321">
        <v>45588.44140625</v>
      </c>
      <c r="O1321">
        <v>55032.890625</v>
      </c>
      <c r="P1321">
        <v>42448.62109375</v>
      </c>
      <c r="Q1321">
        <v>980312.375</v>
      </c>
      <c r="R1321">
        <f t="shared" si="20"/>
        <v>4.4533018615502601E-2</v>
      </c>
    </row>
    <row r="1322" spans="1:18" x14ac:dyDescent="0.25">
      <c r="A1322" t="s">
        <v>2300</v>
      </c>
      <c r="B1322" t="s">
        <v>49</v>
      </c>
      <c r="C1322" t="s">
        <v>112</v>
      </c>
      <c r="D1322" t="s">
        <v>113</v>
      </c>
      <c r="E1322" t="s">
        <v>146</v>
      </c>
      <c r="F1322" t="s">
        <v>100</v>
      </c>
      <c r="G1322" s="1">
        <v>45404</v>
      </c>
      <c r="H1322" s="1">
        <v>45419</v>
      </c>
      <c r="I1322">
        <f>YEAR((vw_maritime_trade_analysis[[#This Row],[Departure_Date]]))</f>
        <v>2024</v>
      </c>
      <c r="J1322" t="str">
        <f>"Q"&amp;ROUNDUP(MONTH(vw_maritime_trade_analysis[[#This Row],[Departure_Date]])/3,0)</f>
        <v>Q2</v>
      </c>
      <c r="K1322" t="str">
        <f>TEXT(vw_maritime_trade_analysis[[#This Row],[Departure_Date]],"mmmm")</f>
        <v>April</v>
      </c>
      <c r="L1322">
        <v>3547621</v>
      </c>
      <c r="M1322">
        <v>306048.5</v>
      </c>
      <c r="N1322">
        <v>61685.25</v>
      </c>
      <c r="O1322">
        <v>3476.669921875</v>
      </c>
      <c r="P1322">
        <v>8127.7001953125</v>
      </c>
      <c r="Q1322">
        <v>481842.21875</v>
      </c>
      <c r="R1322">
        <f t="shared" si="20"/>
        <v>0.13582122181315309</v>
      </c>
    </row>
    <row r="1323" spans="1:18" x14ac:dyDescent="0.25">
      <c r="A1323" t="s">
        <v>2302</v>
      </c>
      <c r="B1323" t="s">
        <v>65</v>
      </c>
      <c r="C1323" t="s">
        <v>78</v>
      </c>
      <c r="D1323" t="s">
        <v>177</v>
      </c>
      <c r="E1323" t="s">
        <v>82</v>
      </c>
      <c r="F1323" t="s">
        <v>174</v>
      </c>
      <c r="G1323" s="1">
        <v>45159</v>
      </c>
      <c r="H1323" s="1">
        <v>45188</v>
      </c>
      <c r="I1323">
        <f>YEAR((vw_maritime_trade_analysis[[#This Row],[Departure_Date]]))</f>
        <v>2023</v>
      </c>
      <c r="J1323" t="str">
        <f>"Q"&amp;ROUNDUP(MONTH(vw_maritime_trade_analysis[[#This Row],[Departure_Date]])/3,0)</f>
        <v>Q3</v>
      </c>
      <c r="K1323" t="str">
        <f>TEXT(vw_maritime_trade_analysis[[#This Row],[Departure_Date]],"mmmm")</f>
        <v>August</v>
      </c>
      <c r="L1323">
        <v>15942490</v>
      </c>
      <c r="M1323">
        <v>660859.9375</v>
      </c>
      <c r="N1323">
        <v>207100.640625</v>
      </c>
      <c r="O1323">
        <v>41769.3203125</v>
      </c>
      <c r="P1323">
        <v>0</v>
      </c>
      <c r="Q1323">
        <v>2496682.5</v>
      </c>
      <c r="R1323">
        <f t="shared" si="20"/>
        <v>0.15660555534298595</v>
      </c>
    </row>
    <row r="1324" spans="1:18" x14ac:dyDescent="0.25">
      <c r="A1324" t="s">
        <v>2303</v>
      </c>
      <c r="B1324" t="s">
        <v>65</v>
      </c>
      <c r="C1324" t="s">
        <v>66</v>
      </c>
      <c r="D1324" t="s">
        <v>153</v>
      </c>
      <c r="E1324" t="s">
        <v>92</v>
      </c>
      <c r="F1324" t="s">
        <v>93</v>
      </c>
      <c r="G1324" s="1">
        <v>45668</v>
      </c>
      <c r="H1324" s="1">
        <v>45693</v>
      </c>
      <c r="I1324">
        <f>YEAR((vw_maritime_trade_analysis[[#This Row],[Departure_Date]]))</f>
        <v>2025</v>
      </c>
      <c r="J1324" t="str">
        <f>"Q"&amp;ROUNDUP(MONTH(vw_maritime_trade_analysis[[#This Row],[Departure_Date]])/3,0)</f>
        <v>Q1</v>
      </c>
      <c r="K1324" t="str">
        <f>TEXT(vw_maritime_trade_analysis[[#This Row],[Departure_Date]],"mmmm")</f>
        <v>January</v>
      </c>
      <c r="L1324">
        <v>51703508</v>
      </c>
      <c r="M1324">
        <v>588483.25</v>
      </c>
      <c r="N1324">
        <v>118465.609375</v>
      </c>
      <c r="O1324">
        <v>43430.94921875</v>
      </c>
      <c r="P1324">
        <v>0</v>
      </c>
      <c r="Q1324">
        <v>2824649.5</v>
      </c>
      <c r="R1324">
        <f t="shared" si="20"/>
        <v>5.4631679923923149E-2</v>
      </c>
    </row>
    <row r="1325" spans="1:18" x14ac:dyDescent="0.25">
      <c r="A1325" t="s">
        <v>2304</v>
      </c>
      <c r="B1325" t="s">
        <v>65</v>
      </c>
      <c r="C1325" t="s">
        <v>239</v>
      </c>
      <c r="D1325" t="s">
        <v>270</v>
      </c>
      <c r="E1325" t="s">
        <v>56</v>
      </c>
      <c r="F1325" t="s">
        <v>201</v>
      </c>
      <c r="G1325" s="1">
        <v>44397</v>
      </c>
      <c r="H1325" s="1">
        <v>44413</v>
      </c>
      <c r="I1325">
        <f>YEAR((vw_maritime_trade_analysis[[#This Row],[Departure_Date]]))</f>
        <v>2021</v>
      </c>
      <c r="J1325" t="str">
        <f>"Q"&amp;ROUNDUP(MONTH(vw_maritime_trade_analysis[[#This Row],[Departure_Date]])/3,0)</f>
        <v>Q3</v>
      </c>
      <c r="K1325" t="str">
        <f>TEXT(vw_maritime_trade_analysis[[#This Row],[Departure_Date]],"mmmm")</f>
        <v>July</v>
      </c>
      <c r="L1325">
        <v>31880482</v>
      </c>
      <c r="M1325">
        <v>501337.15625</v>
      </c>
      <c r="N1325">
        <v>19514.48046875</v>
      </c>
      <c r="O1325">
        <v>70774.671875</v>
      </c>
      <c r="P1325">
        <v>0</v>
      </c>
      <c r="Q1325">
        <v>1410410.375</v>
      </c>
      <c r="R1325">
        <f t="shared" si="20"/>
        <v>4.4240559945109989E-2</v>
      </c>
    </row>
    <row r="1326" spans="1:18" x14ac:dyDescent="0.25">
      <c r="A1326" t="s">
        <v>2305</v>
      </c>
      <c r="B1326" t="s">
        <v>49</v>
      </c>
      <c r="C1326" t="s">
        <v>112</v>
      </c>
      <c r="D1326" t="s">
        <v>113</v>
      </c>
      <c r="E1326" t="s">
        <v>257</v>
      </c>
      <c r="F1326" t="s">
        <v>184</v>
      </c>
      <c r="G1326" s="1">
        <v>44066</v>
      </c>
      <c r="H1326" s="1">
        <v>44095</v>
      </c>
      <c r="I1326">
        <f>YEAR((vw_maritime_trade_analysis[[#This Row],[Departure_Date]]))</f>
        <v>2020</v>
      </c>
      <c r="J1326" t="str">
        <f>"Q"&amp;ROUNDUP(MONTH(vw_maritime_trade_analysis[[#This Row],[Departure_Date]])/3,0)</f>
        <v>Q3</v>
      </c>
      <c r="K1326" t="str">
        <f>TEXT(vw_maritime_trade_analysis[[#This Row],[Departure_Date]],"mmmm")</f>
        <v>August</v>
      </c>
      <c r="L1326">
        <v>1844215</v>
      </c>
      <c r="M1326">
        <v>1164510.25</v>
      </c>
      <c r="N1326">
        <v>163171.484375</v>
      </c>
      <c r="O1326">
        <v>5883.0498046875</v>
      </c>
      <c r="P1326">
        <v>25908.08984375</v>
      </c>
      <c r="Q1326">
        <v>1493727.75</v>
      </c>
      <c r="R1326">
        <f t="shared" si="20"/>
        <v>0.80995315079857821</v>
      </c>
    </row>
    <row r="1327" spans="1:18" x14ac:dyDescent="0.25">
      <c r="A1327" t="s">
        <v>2306</v>
      </c>
      <c r="B1327" t="s">
        <v>49</v>
      </c>
      <c r="C1327" t="s">
        <v>239</v>
      </c>
      <c r="D1327" t="s">
        <v>270</v>
      </c>
      <c r="E1327" t="s">
        <v>93</v>
      </c>
      <c r="F1327" t="s">
        <v>128</v>
      </c>
      <c r="G1327" s="1">
        <v>45671</v>
      </c>
      <c r="H1327" s="1">
        <v>45689</v>
      </c>
      <c r="I1327">
        <f>YEAR((vw_maritime_trade_analysis[[#This Row],[Departure_Date]]))</f>
        <v>2025</v>
      </c>
      <c r="J1327" t="str">
        <f>"Q"&amp;ROUNDUP(MONTH(vw_maritime_trade_analysis[[#This Row],[Departure_Date]])/3,0)</f>
        <v>Q1</v>
      </c>
      <c r="K1327" t="str">
        <f>TEXT(vw_maritime_trade_analysis[[#This Row],[Departure_Date]],"mmmm")</f>
        <v>January</v>
      </c>
      <c r="L1327">
        <v>59165404</v>
      </c>
      <c r="M1327">
        <v>231437.390625</v>
      </c>
      <c r="N1327">
        <v>32715.30078125</v>
      </c>
      <c r="O1327">
        <v>153830.046875</v>
      </c>
      <c r="P1327">
        <v>29837.91015625</v>
      </c>
      <c r="Q1327">
        <v>2832922</v>
      </c>
      <c r="R1327">
        <f t="shared" si="20"/>
        <v>4.7881393660389779E-2</v>
      </c>
    </row>
    <row r="1328" spans="1:18" x14ac:dyDescent="0.25">
      <c r="A1328" t="s">
        <v>2307</v>
      </c>
      <c r="B1328" t="s">
        <v>65</v>
      </c>
      <c r="C1328" t="s">
        <v>78</v>
      </c>
      <c r="D1328" t="s">
        <v>79</v>
      </c>
      <c r="E1328" t="s">
        <v>128</v>
      </c>
      <c r="F1328" t="s">
        <v>55</v>
      </c>
      <c r="G1328" s="1">
        <v>45618</v>
      </c>
      <c r="H1328" s="1">
        <v>45627</v>
      </c>
      <c r="I1328">
        <f>YEAR((vw_maritime_trade_analysis[[#This Row],[Departure_Date]]))</f>
        <v>2024</v>
      </c>
      <c r="J1328" t="str">
        <f>"Q"&amp;ROUNDUP(MONTH(vw_maritime_trade_analysis[[#This Row],[Departure_Date]])/3,0)</f>
        <v>Q4</v>
      </c>
      <c r="K1328" t="str">
        <f>TEXT(vw_maritime_trade_analysis[[#This Row],[Departure_Date]],"mmmm")</f>
        <v>November</v>
      </c>
      <c r="L1328">
        <v>32350520</v>
      </c>
      <c r="M1328">
        <v>318855.5625</v>
      </c>
      <c r="N1328">
        <v>18699.0390625</v>
      </c>
      <c r="O1328">
        <v>100286.609375</v>
      </c>
      <c r="P1328">
        <v>0</v>
      </c>
      <c r="Q1328">
        <v>1607740.875</v>
      </c>
      <c r="R1328">
        <f t="shared" si="20"/>
        <v>4.9697528045917039E-2</v>
      </c>
    </row>
    <row r="1329" spans="1:18" x14ac:dyDescent="0.25">
      <c r="A1329" t="s">
        <v>2309</v>
      </c>
      <c r="B1329" t="s">
        <v>49</v>
      </c>
      <c r="C1329" t="s">
        <v>50</v>
      </c>
      <c r="D1329" t="s">
        <v>120</v>
      </c>
      <c r="E1329" t="s">
        <v>108</v>
      </c>
      <c r="F1329" t="s">
        <v>82</v>
      </c>
      <c r="G1329" s="1">
        <v>44552</v>
      </c>
      <c r="H1329" s="1">
        <v>44562</v>
      </c>
      <c r="I1329">
        <f>YEAR((vw_maritime_trade_analysis[[#This Row],[Departure_Date]]))</f>
        <v>2021</v>
      </c>
      <c r="J1329" t="str">
        <f>"Q"&amp;ROUNDUP(MONTH(vw_maritime_trade_analysis[[#This Row],[Departure_Date]])/3,0)</f>
        <v>Q4</v>
      </c>
      <c r="K1329" t="str">
        <f>TEXT(vw_maritime_trade_analysis[[#This Row],[Departure_Date]],"mmmm")</f>
        <v>December</v>
      </c>
      <c r="L1329">
        <v>20891352</v>
      </c>
      <c r="M1329">
        <v>176676.984375</v>
      </c>
      <c r="N1329">
        <v>30709.099609375</v>
      </c>
      <c r="O1329">
        <v>25278.5390625</v>
      </c>
      <c r="P1329">
        <v>3293.760009765625</v>
      </c>
      <c r="Q1329">
        <v>2152343.75</v>
      </c>
      <c r="R1329">
        <f t="shared" si="20"/>
        <v>0.1030255844619343</v>
      </c>
    </row>
    <row r="1330" spans="1:18" x14ac:dyDescent="0.25">
      <c r="A1330" t="s">
        <v>2311</v>
      </c>
      <c r="B1330" t="s">
        <v>49</v>
      </c>
      <c r="C1330" t="s">
        <v>239</v>
      </c>
      <c r="D1330" t="s">
        <v>240</v>
      </c>
      <c r="E1330" t="s">
        <v>230</v>
      </c>
      <c r="F1330" t="s">
        <v>184</v>
      </c>
      <c r="G1330" s="1">
        <v>45037</v>
      </c>
      <c r="H1330" s="1">
        <v>45049</v>
      </c>
      <c r="I1330">
        <f>YEAR((vw_maritime_trade_analysis[[#This Row],[Departure_Date]]))</f>
        <v>2023</v>
      </c>
      <c r="J1330" t="str">
        <f>"Q"&amp;ROUNDUP(MONTH(vw_maritime_trade_analysis[[#This Row],[Departure_Date]])/3,0)</f>
        <v>Q2</v>
      </c>
      <c r="K1330" t="str">
        <f>TEXT(vw_maritime_trade_analysis[[#This Row],[Departure_Date]],"mmmm")</f>
        <v>April</v>
      </c>
      <c r="L1330">
        <v>21610996</v>
      </c>
      <c r="M1330">
        <v>142491.6875</v>
      </c>
      <c r="N1330">
        <v>34359.58984375</v>
      </c>
      <c r="O1330">
        <v>59430.23828125</v>
      </c>
      <c r="P1330">
        <v>30596.05078125</v>
      </c>
      <c r="Q1330">
        <v>678013.5625</v>
      </c>
      <c r="R1330">
        <f t="shared" si="20"/>
        <v>3.1373545323871238E-2</v>
      </c>
    </row>
    <row r="1331" spans="1:18" x14ac:dyDescent="0.25">
      <c r="A1331" t="s">
        <v>2312</v>
      </c>
      <c r="B1331" t="s">
        <v>49</v>
      </c>
      <c r="C1331" t="s">
        <v>134</v>
      </c>
      <c r="D1331" t="s">
        <v>135</v>
      </c>
      <c r="E1331" t="s">
        <v>71</v>
      </c>
      <c r="F1331" t="s">
        <v>56</v>
      </c>
      <c r="G1331" s="1">
        <v>44564</v>
      </c>
      <c r="H1331" s="1">
        <v>44581</v>
      </c>
      <c r="I1331">
        <f>YEAR((vw_maritime_trade_analysis[[#This Row],[Departure_Date]]))</f>
        <v>2022</v>
      </c>
      <c r="J1331" t="str">
        <f>"Q"&amp;ROUNDUP(MONTH(vw_maritime_trade_analysis[[#This Row],[Departure_Date]])/3,0)</f>
        <v>Q1</v>
      </c>
      <c r="K1331" t="str">
        <f>TEXT(vw_maritime_trade_analysis[[#This Row],[Departure_Date]],"mmmm")</f>
        <v>January</v>
      </c>
      <c r="L1331">
        <v>12640555</v>
      </c>
      <c r="M1331">
        <v>166475.953125</v>
      </c>
      <c r="N1331">
        <v>174007.5625</v>
      </c>
      <c r="O1331">
        <v>19592.859375</v>
      </c>
      <c r="P1331">
        <v>34375.171875</v>
      </c>
      <c r="Q1331">
        <v>561258</v>
      </c>
      <c r="R1331">
        <f t="shared" si="20"/>
        <v>4.4401373199198929E-2</v>
      </c>
    </row>
    <row r="1332" spans="1:18" x14ac:dyDescent="0.25">
      <c r="A1332" t="s">
        <v>2313</v>
      </c>
      <c r="B1332" t="s">
        <v>49</v>
      </c>
      <c r="C1332" t="s">
        <v>239</v>
      </c>
      <c r="D1332" t="s">
        <v>265</v>
      </c>
      <c r="E1332" t="s">
        <v>201</v>
      </c>
      <c r="F1332" t="s">
        <v>226</v>
      </c>
      <c r="G1332" s="1">
        <v>45733</v>
      </c>
      <c r="H1332" s="1">
        <v>45740</v>
      </c>
      <c r="I1332">
        <f>YEAR((vw_maritime_trade_analysis[[#This Row],[Departure_Date]]))</f>
        <v>2025</v>
      </c>
      <c r="J1332" t="str">
        <f>"Q"&amp;ROUNDUP(MONTH(vw_maritime_trade_analysis[[#This Row],[Departure_Date]])/3,0)</f>
        <v>Q1</v>
      </c>
      <c r="K1332" t="str">
        <f>TEXT(vw_maritime_trade_analysis[[#This Row],[Departure_Date]],"mmmm")</f>
        <v>March</v>
      </c>
      <c r="L1332">
        <v>17312112</v>
      </c>
      <c r="M1332">
        <v>209903.15625</v>
      </c>
      <c r="N1332">
        <v>170295.359375</v>
      </c>
      <c r="O1332">
        <v>28391.859375</v>
      </c>
      <c r="P1332">
        <v>0</v>
      </c>
      <c r="Q1332">
        <v>836053.6875</v>
      </c>
      <c r="R1332">
        <f t="shared" si="20"/>
        <v>4.829299206821213E-2</v>
      </c>
    </row>
    <row r="1333" spans="1:18" x14ac:dyDescent="0.25">
      <c r="A1333" t="s">
        <v>2315</v>
      </c>
      <c r="B1333" t="s">
        <v>49</v>
      </c>
      <c r="C1333" t="s">
        <v>50</v>
      </c>
      <c r="D1333" t="s">
        <v>120</v>
      </c>
      <c r="E1333" t="s">
        <v>93</v>
      </c>
      <c r="F1333" t="s">
        <v>70</v>
      </c>
      <c r="G1333" s="1">
        <v>45710</v>
      </c>
      <c r="H1333" s="1">
        <v>45720</v>
      </c>
      <c r="I1333">
        <f>YEAR((vw_maritime_trade_analysis[[#This Row],[Departure_Date]]))</f>
        <v>2025</v>
      </c>
      <c r="J1333" t="str">
        <f>"Q"&amp;ROUNDUP(MONTH(vw_maritime_trade_analysis[[#This Row],[Departure_Date]])/3,0)</f>
        <v>Q1</v>
      </c>
      <c r="K1333" t="str">
        <f>TEXT(vw_maritime_trade_analysis[[#This Row],[Departure_Date]],"mmmm")</f>
        <v>February</v>
      </c>
      <c r="L1333">
        <v>64832264</v>
      </c>
      <c r="M1333">
        <v>234109.75</v>
      </c>
      <c r="N1333">
        <v>245791.21875</v>
      </c>
      <c r="O1333">
        <v>123181.296875</v>
      </c>
      <c r="P1333">
        <v>0</v>
      </c>
      <c r="Q1333">
        <v>2016439.625</v>
      </c>
      <c r="R1333">
        <f t="shared" si="20"/>
        <v>3.1102409519433102E-2</v>
      </c>
    </row>
    <row r="1334" spans="1:18" x14ac:dyDescent="0.25">
      <c r="A1334" t="s">
        <v>2317</v>
      </c>
      <c r="B1334" t="s">
        <v>49</v>
      </c>
      <c r="C1334" t="s">
        <v>50</v>
      </c>
      <c r="D1334" t="s">
        <v>223</v>
      </c>
      <c r="E1334" t="s">
        <v>257</v>
      </c>
      <c r="F1334" t="s">
        <v>70</v>
      </c>
      <c r="G1334" s="1">
        <v>43964</v>
      </c>
      <c r="H1334" s="1">
        <v>43981</v>
      </c>
      <c r="I1334">
        <f>YEAR((vw_maritime_trade_analysis[[#This Row],[Departure_Date]]))</f>
        <v>2020</v>
      </c>
      <c r="J1334" t="str">
        <f>"Q"&amp;ROUNDUP(MONTH(vw_maritime_trade_analysis[[#This Row],[Departure_Date]])/3,0)</f>
        <v>Q2</v>
      </c>
      <c r="K1334" t="str">
        <f>TEXT(vw_maritime_trade_analysis[[#This Row],[Departure_Date]],"mmmm")</f>
        <v>May</v>
      </c>
      <c r="L1334">
        <v>111168768</v>
      </c>
      <c r="M1334">
        <v>553006.25</v>
      </c>
      <c r="N1334">
        <v>82238.40625</v>
      </c>
      <c r="O1334">
        <v>224560.90625</v>
      </c>
      <c r="P1334">
        <v>0</v>
      </c>
      <c r="Q1334">
        <v>2360380.25</v>
      </c>
      <c r="R1334">
        <f t="shared" si="20"/>
        <v>2.123240450051583E-2</v>
      </c>
    </row>
    <row r="1335" spans="1:18" x14ac:dyDescent="0.25">
      <c r="A1335" t="s">
        <v>2318</v>
      </c>
      <c r="B1335" t="s">
        <v>49</v>
      </c>
      <c r="C1335" t="s">
        <v>134</v>
      </c>
      <c r="D1335" t="s">
        <v>135</v>
      </c>
      <c r="E1335" t="s">
        <v>174</v>
      </c>
      <c r="F1335" t="s">
        <v>226</v>
      </c>
      <c r="G1335" s="1">
        <v>44478</v>
      </c>
      <c r="H1335" s="1">
        <v>44505</v>
      </c>
      <c r="I1335">
        <f>YEAR((vw_maritime_trade_analysis[[#This Row],[Departure_Date]]))</f>
        <v>2021</v>
      </c>
      <c r="J1335" t="str">
        <f>"Q"&amp;ROUNDUP(MONTH(vw_maritime_trade_analysis[[#This Row],[Departure_Date]])/3,0)</f>
        <v>Q4</v>
      </c>
      <c r="K1335" t="str">
        <f>TEXT(vw_maritime_trade_analysis[[#This Row],[Departure_Date]],"mmmm")</f>
        <v>October</v>
      </c>
      <c r="L1335">
        <v>3084342.5</v>
      </c>
      <c r="M1335">
        <v>475158.875</v>
      </c>
      <c r="N1335">
        <v>242853.734375</v>
      </c>
      <c r="O1335">
        <v>1788.9200439453125</v>
      </c>
      <c r="P1335">
        <v>0</v>
      </c>
      <c r="Q1335">
        <v>822585.3125</v>
      </c>
      <c r="R1335">
        <f t="shared" si="20"/>
        <v>0.26669713642372728</v>
      </c>
    </row>
    <row r="1336" spans="1:18" x14ac:dyDescent="0.25">
      <c r="A1336" t="s">
        <v>2319</v>
      </c>
      <c r="B1336" t="s">
        <v>65</v>
      </c>
      <c r="C1336" t="s">
        <v>50</v>
      </c>
      <c r="D1336" t="s">
        <v>51</v>
      </c>
      <c r="E1336" t="s">
        <v>92</v>
      </c>
      <c r="F1336" t="s">
        <v>257</v>
      </c>
      <c r="G1336" s="1">
        <v>45550</v>
      </c>
      <c r="H1336" s="1">
        <v>45569</v>
      </c>
      <c r="I1336">
        <f>YEAR((vw_maritime_trade_analysis[[#This Row],[Departure_Date]]))</f>
        <v>2024</v>
      </c>
      <c r="J1336" t="str">
        <f>"Q"&amp;ROUNDUP(MONTH(vw_maritime_trade_analysis[[#This Row],[Departure_Date]])/3,0)</f>
        <v>Q3</v>
      </c>
      <c r="K1336" t="str">
        <f>TEXT(vw_maritime_trade_analysis[[#This Row],[Departure_Date]],"mmmm")</f>
        <v>September</v>
      </c>
      <c r="L1336">
        <v>5009922.5</v>
      </c>
      <c r="M1336">
        <v>326703.78125</v>
      </c>
      <c r="N1336">
        <v>39269.8984375</v>
      </c>
      <c r="O1336">
        <v>7965.77978515625</v>
      </c>
      <c r="P1336">
        <v>38524.078125</v>
      </c>
      <c r="Q1336">
        <v>3093885.25</v>
      </c>
      <c r="R1336">
        <f t="shared" si="20"/>
        <v>0.61755151901052363</v>
      </c>
    </row>
    <row r="1337" spans="1:18" x14ac:dyDescent="0.25">
      <c r="A1337" t="s">
        <v>2320</v>
      </c>
      <c r="B1337" t="s">
        <v>49</v>
      </c>
      <c r="C1337" t="s">
        <v>50</v>
      </c>
      <c r="D1337" t="s">
        <v>51</v>
      </c>
      <c r="E1337" t="s">
        <v>131</v>
      </c>
      <c r="F1337" t="s">
        <v>128</v>
      </c>
      <c r="G1337" s="1">
        <v>43833</v>
      </c>
      <c r="H1337" s="1">
        <v>43851</v>
      </c>
      <c r="I1337">
        <f>YEAR((vw_maritime_trade_analysis[[#This Row],[Departure_Date]]))</f>
        <v>2020</v>
      </c>
      <c r="J1337" t="str">
        <f>"Q"&amp;ROUNDUP(MONTH(vw_maritime_trade_analysis[[#This Row],[Departure_Date]])/3,0)</f>
        <v>Q1</v>
      </c>
      <c r="K1337" t="str">
        <f>TEXT(vw_maritime_trade_analysis[[#This Row],[Departure_Date]],"mmmm")</f>
        <v>January</v>
      </c>
      <c r="L1337">
        <v>20107060</v>
      </c>
      <c r="M1337">
        <v>547140.875</v>
      </c>
      <c r="N1337">
        <v>197058.015625</v>
      </c>
      <c r="O1337">
        <v>10857.8095703125</v>
      </c>
      <c r="P1337">
        <v>20808.0390625</v>
      </c>
      <c r="Q1337">
        <v>5675067.5</v>
      </c>
      <c r="R1337">
        <f t="shared" si="20"/>
        <v>0.28224253073298633</v>
      </c>
    </row>
    <row r="1338" spans="1:18" x14ac:dyDescent="0.25">
      <c r="A1338" t="s">
        <v>2321</v>
      </c>
      <c r="B1338" t="s">
        <v>49</v>
      </c>
      <c r="C1338" t="s">
        <v>50</v>
      </c>
      <c r="D1338" t="s">
        <v>120</v>
      </c>
      <c r="E1338" t="s">
        <v>174</v>
      </c>
      <c r="F1338" t="s">
        <v>226</v>
      </c>
      <c r="G1338" s="1">
        <v>44021</v>
      </c>
      <c r="H1338" s="1">
        <v>44031</v>
      </c>
      <c r="I1338">
        <f>YEAR((vw_maritime_trade_analysis[[#This Row],[Departure_Date]]))</f>
        <v>2020</v>
      </c>
      <c r="J1338" t="str">
        <f>"Q"&amp;ROUNDUP(MONTH(vw_maritime_trade_analysis[[#This Row],[Departure_Date]])/3,0)</f>
        <v>Q3</v>
      </c>
      <c r="K1338" t="str">
        <f>TEXT(vw_maritime_trade_analysis[[#This Row],[Departure_Date]],"mmmm")</f>
        <v>July</v>
      </c>
      <c r="L1338">
        <v>17467982</v>
      </c>
      <c r="M1338">
        <v>132584.84375</v>
      </c>
      <c r="N1338">
        <v>249190.21875</v>
      </c>
      <c r="O1338">
        <v>52578.62890625</v>
      </c>
      <c r="P1338">
        <v>81190.0234375</v>
      </c>
      <c r="Q1338">
        <v>874646.8125</v>
      </c>
      <c r="R1338">
        <f t="shared" si="20"/>
        <v>5.0071428542804775E-2</v>
      </c>
    </row>
    <row r="1339" spans="1:18" x14ac:dyDescent="0.25">
      <c r="A1339" t="s">
        <v>2323</v>
      </c>
      <c r="B1339" t="s">
        <v>49</v>
      </c>
      <c r="C1339" t="s">
        <v>50</v>
      </c>
      <c r="D1339" t="s">
        <v>145</v>
      </c>
      <c r="E1339" t="s">
        <v>71</v>
      </c>
      <c r="F1339" t="s">
        <v>56</v>
      </c>
      <c r="G1339" s="1">
        <v>44675</v>
      </c>
      <c r="H1339" s="1">
        <v>44685</v>
      </c>
      <c r="I1339">
        <f>YEAR((vw_maritime_trade_analysis[[#This Row],[Departure_Date]]))</f>
        <v>2022</v>
      </c>
      <c r="J1339" t="str">
        <f>"Q"&amp;ROUNDUP(MONTH(vw_maritime_trade_analysis[[#This Row],[Departure_Date]])/3,0)</f>
        <v>Q2</v>
      </c>
      <c r="K1339" t="str">
        <f>TEXT(vw_maritime_trade_analysis[[#This Row],[Departure_Date]],"mmmm")</f>
        <v>April</v>
      </c>
      <c r="L1339">
        <v>77768408</v>
      </c>
      <c r="M1339">
        <v>68115.9609375</v>
      </c>
      <c r="N1339">
        <v>115997.09375</v>
      </c>
      <c r="O1339">
        <v>73102.3125</v>
      </c>
      <c r="P1339">
        <v>51410.3984375</v>
      </c>
      <c r="Q1339">
        <v>5289467</v>
      </c>
      <c r="R1339">
        <f t="shared" si="20"/>
        <v>6.8015626602514478E-2</v>
      </c>
    </row>
    <row r="1340" spans="1:18" x14ac:dyDescent="0.25">
      <c r="A1340" t="s">
        <v>2325</v>
      </c>
      <c r="B1340" t="s">
        <v>65</v>
      </c>
      <c r="C1340" t="s">
        <v>134</v>
      </c>
      <c r="D1340" t="s">
        <v>135</v>
      </c>
      <c r="E1340" t="s">
        <v>128</v>
      </c>
      <c r="F1340" t="s">
        <v>55</v>
      </c>
      <c r="G1340" s="1">
        <v>45176</v>
      </c>
      <c r="H1340" s="1">
        <v>45210</v>
      </c>
      <c r="I1340">
        <f>YEAR((vw_maritime_trade_analysis[[#This Row],[Departure_Date]]))</f>
        <v>2023</v>
      </c>
      <c r="J1340" t="str">
        <f>"Q"&amp;ROUNDUP(MONTH(vw_maritime_trade_analysis[[#This Row],[Departure_Date]])/3,0)</f>
        <v>Q3</v>
      </c>
      <c r="K1340" t="str">
        <f>TEXT(vw_maritime_trade_analysis[[#This Row],[Departure_Date]],"mmmm")</f>
        <v>September</v>
      </c>
      <c r="L1340">
        <v>5358182.5</v>
      </c>
      <c r="M1340">
        <v>460136.65625</v>
      </c>
      <c r="N1340">
        <v>37803.41015625</v>
      </c>
      <c r="O1340">
        <v>6644.14990234375</v>
      </c>
      <c r="P1340">
        <v>0</v>
      </c>
      <c r="Q1340">
        <v>587065.5</v>
      </c>
      <c r="R1340">
        <f t="shared" si="20"/>
        <v>0.10956429722205244</v>
      </c>
    </row>
    <row r="1341" spans="1:18" x14ac:dyDescent="0.25">
      <c r="A1341" t="s">
        <v>2326</v>
      </c>
      <c r="B1341" t="s">
        <v>49</v>
      </c>
      <c r="C1341" t="s">
        <v>50</v>
      </c>
      <c r="D1341" t="s">
        <v>145</v>
      </c>
      <c r="E1341" t="s">
        <v>108</v>
      </c>
      <c r="F1341" t="s">
        <v>128</v>
      </c>
      <c r="G1341" s="1">
        <v>44499</v>
      </c>
      <c r="H1341" s="1">
        <v>44517</v>
      </c>
      <c r="I1341">
        <f>YEAR((vw_maritime_trade_analysis[[#This Row],[Departure_Date]]))</f>
        <v>2021</v>
      </c>
      <c r="J1341" t="str">
        <f>"Q"&amp;ROUNDUP(MONTH(vw_maritime_trade_analysis[[#This Row],[Departure_Date]])/3,0)</f>
        <v>Q4</v>
      </c>
      <c r="K1341" t="str">
        <f>TEXT(vw_maritime_trade_analysis[[#This Row],[Departure_Date]],"mmmm")</f>
        <v>October</v>
      </c>
      <c r="L1341">
        <v>141274528</v>
      </c>
      <c r="M1341">
        <v>353424.625</v>
      </c>
      <c r="N1341">
        <v>110473.609375</v>
      </c>
      <c r="O1341">
        <v>398394.15625</v>
      </c>
      <c r="P1341">
        <v>40750.80078125</v>
      </c>
      <c r="Q1341">
        <v>6436492</v>
      </c>
      <c r="R1341">
        <f t="shared" si="20"/>
        <v>4.5560173451791676E-2</v>
      </c>
    </row>
    <row r="1342" spans="1:18" x14ac:dyDescent="0.25">
      <c r="A1342" t="s">
        <v>2328</v>
      </c>
      <c r="B1342" t="s">
        <v>49</v>
      </c>
      <c r="C1342" t="s">
        <v>50</v>
      </c>
      <c r="D1342" t="s">
        <v>145</v>
      </c>
      <c r="E1342" t="s">
        <v>257</v>
      </c>
      <c r="F1342" t="s">
        <v>56</v>
      </c>
      <c r="G1342" s="1">
        <v>45196</v>
      </c>
      <c r="H1342" s="1">
        <v>45213</v>
      </c>
      <c r="I1342">
        <f>YEAR((vw_maritime_trade_analysis[[#This Row],[Departure_Date]]))</f>
        <v>2023</v>
      </c>
      <c r="J1342" t="str">
        <f>"Q"&amp;ROUNDUP(MONTH(vw_maritime_trade_analysis[[#This Row],[Departure_Date]])/3,0)</f>
        <v>Q3</v>
      </c>
      <c r="K1342" t="str">
        <f>TEXT(vw_maritime_trade_analysis[[#This Row],[Departure_Date]],"mmmm")</f>
        <v>September</v>
      </c>
      <c r="L1342">
        <v>7710578</v>
      </c>
      <c r="M1342">
        <v>494210.5625</v>
      </c>
      <c r="N1342">
        <v>159037.34375</v>
      </c>
      <c r="O1342">
        <v>17965.650390625</v>
      </c>
      <c r="P1342">
        <v>67607.8828125</v>
      </c>
      <c r="Q1342">
        <v>1558161</v>
      </c>
      <c r="R1342">
        <f t="shared" si="20"/>
        <v>0.20208095943001939</v>
      </c>
    </row>
    <row r="1343" spans="1:18" x14ac:dyDescent="0.25">
      <c r="A1343" t="s">
        <v>2329</v>
      </c>
      <c r="B1343" t="s">
        <v>49</v>
      </c>
      <c r="C1343" t="s">
        <v>112</v>
      </c>
      <c r="D1343" t="s">
        <v>126</v>
      </c>
      <c r="E1343" t="s">
        <v>230</v>
      </c>
      <c r="F1343" t="s">
        <v>70</v>
      </c>
      <c r="G1343" s="1">
        <v>45403</v>
      </c>
      <c r="H1343" s="1">
        <v>45415</v>
      </c>
      <c r="I1343">
        <f>YEAR((vw_maritime_trade_analysis[[#This Row],[Departure_Date]]))</f>
        <v>2024</v>
      </c>
      <c r="J1343" t="str">
        <f>"Q"&amp;ROUNDUP(MONTH(vw_maritime_trade_analysis[[#This Row],[Departure_Date]])/3,0)</f>
        <v>Q2</v>
      </c>
      <c r="K1343" t="str">
        <f>TEXT(vw_maritime_trade_analysis[[#This Row],[Departure_Date]],"mmmm")</f>
        <v>April</v>
      </c>
      <c r="L1343">
        <v>7946833</v>
      </c>
      <c r="M1343">
        <v>262870.875</v>
      </c>
      <c r="N1343">
        <v>57847.26171875</v>
      </c>
      <c r="O1343">
        <v>20264.419921875</v>
      </c>
      <c r="P1343">
        <v>0</v>
      </c>
      <c r="Q1343">
        <v>1949640.375</v>
      </c>
      <c r="R1343">
        <f t="shared" si="20"/>
        <v>0.24533551604771359</v>
      </c>
    </row>
    <row r="1344" spans="1:18" x14ac:dyDescent="0.25">
      <c r="A1344" t="s">
        <v>2331</v>
      </c>
      <c r="B1344" t="s">
        <v>49</v>
      </c>
      <c r="C1344" t="s">
        <v>66</v>
      </c>
      <c r="D1344" t="s">
        <v>248</v>
      </c>
      <c r="E1344" t="s">
        <v>55</v>
      </c>
      <c r="F1344" t="s">
        <v>92</v>
      </c>
      <c r="G1344" s="1">
        <v>45803</v>
      </c>
      <c r="H1344" s="1">
        <v>45826</v>
      </c>
      <c r="I1344">
        <f>YEAR((vw_maritime_trade_analysis[[#This Row],[Departure_Date]]))</f>
        <v>2025</v>
      </c>
      <c r="J1344" t="str">
        <f>"Q"&amp;ROUNDUP(MONTH(vw_maritime_trade_analysis[[#This Row],[Departure_Date]])/3,0)</f>
        <v>Q2</v>
      </c>
      <c r="K1344" t="str">
        <f>TEXT(vw_maritime_trade_analysis[[#This Row],[Departure_Date]],"mmmm")</f>
        <v>May</v>
      </c>
      <c r="L1344">
        <v>73146928</v>
      </c>
      <c r="M1344">
        <v>387116.5</v>
      </c>
      <c r="N1344">
        <v>49194.76953125</v>
      </c>
      <c r="O1344">
        <v>224561.0625</v>
      </c>
      <c r="P1344">
        <v>91486.109375</v>
      </c>
      <c r="Q1344">
        <v>3750006.75</v>
      </c>
      <c r="R1344">
        <f t="shared" si="20"/>
        <v>5.126677021897625E-2</v>
      </c>
    </row>
    <row r="1345" spans="1:18" x14ac:dyDescent="0.25">
      <c r="A1345" t="s">
        <v>2332</v>
      </c>
      <c r="B1345" t="s">
        <v>49</v>
      </c>
      <c r="C1345" t="s">
        <v>50</v>
      </c>
      <c r="D1345" t="s">
        <v>145</v>
      </c>
      <c r="E1345" t="s">
        <v>204</v>
      </c>
      <c r="F1345" t="s">
        <v>100</v>
      </c>
      <c r="G1345" s="1">
        <v>45574</v>
      </c>
      <c r="H1345" s="1">
        <v>45582</v>
      </c>
      <c r="I1345">
        <f>YEAR((vw_maritime_trade_analysis[[#This Row],[Departure_Date]]))</f>
        <v>2024</v>
      </c>
      <c r="J1345" t="str">
        <f>"Q"&amp;ROUNDUP(MONTH(vw_maritime_trade_analysis[[#This Row],[Departure_Date]])/3,0)</f>
        <v>Q4</v>
      </c>
      <c r="K1345" t="str">
        <f>TEXT(vw_maritime_trade_analysis[[#This Row],[Departure_Date]],"mmmm")</f>
        <v>October</v>
      </c>
      <c r="L1345">
        <v>8279128.5</v>
      </c>
      <c r="M1345">
        <v>138856.796875</v>
      </c>
      <c r="N1345">
        <v>65629.34375</v>
      </c>
      <c r="O1345">
        <v>12667.0703125</v>
      </c>
      <c r="Q1345">
        <v>634149.0625</v>
      </c>
      <c r="R1345">
        <f t="shared" si="20"/>
        <v>7.6596113044990186E-2</v>
      </c>
    </row>
    <row r="1346" spans="1:18" x14ac:dyDescent="0.25">
      <c r="A1346" t="s">
        <v>2333</v>
      </c>
      <c r="B1346" t="s">
        <v>49</v>
      </c>
      <c r="C1346" t="s">
        <v>50</v>
      </c>
      <c r="D1346" t="s">
        <v>51</v>
      </c>
      <c r="E1346" t="s">
        <v>196</v>
      </c>
      <c r="F1346" t="s">
        <v>128</v>
      </c>
      <c r="G1346" s="1">
        <v>44774</v>
      </c>
      <c r="H1346" s="1">
        <v>44789</v>
      </c>
      <c r="I1346">
        <f>YEAR((vw_maritime_trade_analysis[[#This Row],[Departure_Date]]))</f>
        <v>2022</v>
      </c>
      <c r="J1346" t="str">
        <f>"Q"&amp;ROUNDUP(MONTH(vw_maritime_trade_analysis[[#This Row],[Departure_Date]])/3,0)</f>
        <v>Q3</v>
      </c>
      <c r="K1346" t="str">
        <f>TEXT(vw_maritime_trade_analysis[[#This Row],[Departure_Date]],"mmmm")</f>
        <v>August</v>
      </c>
      <c r="L1346">
        <v>9266654</v>
      </c>
      <c r="M1346">
        <v>416502.125</v>
      </c>
      <c r="N1346">
        <v>186853.234375</v>
      </c>
      <c r="O1346">
        <v>12787.98046875</v>
      </c>
      <c r="P1346">
        <v>11959.83984375</v>
      </c>
      <c r="Q1346">
        <v>1662094.25</v>
      </c>
      <c r="R1346">
        <f t="shared" ref="R1346:R1409" si="21">Q1346/L1346</f>
        <v>0.17936293402127673</v>
      </c>
    </row>
    <row r="1347" spans="1:18" x14ac:dyDescent="0.25">
      <c r="A1347" t="s">
        <v>2334</v>
      </c>
      <c r="B1347" t="s">
        <v>65</v>
      </c>
      <c r="C1347" t="s">
        <v>66</v>
      </c>
      <c r="D1347" t="s">
        <v>67</v>
      </c>
      <c r="E1347" t="s">
        <v>82</v>
      </c>
      <c r="F1347" t="s">
        <v>230</v>
      </c>
      <c r="G1347" s="1">
        <v>44403</v>
      </c>
      <c r="H1347" s="1">
        <v>44423</v>
      </c>
      <c r="I1347">
        <f>YEAR((vw_maritime_trade_analysis[[#This Row],[Departure_Date]]))</f>
        <v>2021</v>
      </c>
      <c r="J1347" t="str">
        <f>"Q"&amp;ROUNDUP(MONTH(vw_maritime_trade_analysis[[#This Row],[Departure_Date]])/3,0)</f>
        <v>Q3</v>
      </c>
      <c r="K1347" t="str">
        <f>TEXT(vw_maritime_trade_analysis[[#This Row],[Departure_Date]],"mmmm")</f>
        <v>July</v>
      </c>
      <c r="L1347">
        <v>48007264</v>
      </c>
      <c r="M1347">
        <v>448348.71875</v>
      </c>
      <c r="N1347">
        <v>176645.265625</v>
      </c>
      <c r="O1347">
        <v>39365.9609375</v>
      </c>
      <c r="P1347">
        <v>22967.44921875</v>
      </c>
      <c r="Q1347">
        <v>3195413</v>
      </c>
      <c r="R1347">
        <f t="shared" si="21"/>
        <v>6.6561031263935394E-2</v>
      </c>
    </row>
    <row r="1348" spans="1:18" x14ac:dyDescent="0.25">
      <c r="A1348" t="s">
        <v>2335</v>
      </c>
      <c r="B1348" t="s">
        <v>49</v>
      </c>
      <c r="C1348" t="s">
        <v>50</v>
      </c>
      <c r="D1348" t="s">
        <v>51</v>
      </c>
      <c r="E1348" t="s">
        <v>131</v>
      </c>
      <c r="F1348" t="s">
        <v>82</v>
      </c>
      <c r="G1348" s="1">
        <v>44569</v>
      </c>
      <c r="H1348" s="1">
        <v>44574</v>
      </c>
      <c r="I1348">
        <f>YEAR((vw_maritime_trade_analysis[[#This Row],[Departure_Date]]))</f>
        <v>2022</v>
      </c>
      <c r="J1348" t="str">
        <f>"Q"&amp;ROUNDUP(MONTH(vw_maritime_trade_analysis[[#This Row],[Departure_Date]])/3,0)</f>
        <v>Q1</v>
      </c>
      <c r="K1348" t="str">
        <f>TEXT(vw_maritime_trade_analysis[[#This Row],[Departure_Date]],"mmmm")</f>
        <v>January</v>
      </c>
      <c r="L1348">
        <v>24489760</v>
      </c>
      <c r="M1348">
        <v>103419.7734375</v>
      </c>
      <c r="N1348">
        <v>160779.625</v>
      </c>
      <c r="O1348">
        <v>62203.98828125</v>
      </c>
      <c r="P1348">
        <v>49812.19921875</v>
      </c>
      <c r="Q1348">
        <v>2404563</v>
      </c>
      <c r="R1348">
        <f t="shared" si="21"/>
        <v>9.8186466506817546E-2</v>
      </c>
    </row>
    <row r="1349" spans="1:18" x14ac:dyDescent="0.25">
      <c r="A1349" t="s">
        <v>2336</v>
      </c>
      <c r="B1349" t="s">
        <v>65</v>
      </c>
      <c r="C1349" t="s">
        <v>66</v>
      </c>
      <c r="D1349" t="s">
        <v>245</v>
      </c>
      <c r="E1349" t="s">
        <v>128</v>
      </c>
      <c r="F1349" t="s">
        <v>174</v>
      </c>
      <c r="G1349" s="1">
        <v>45297</v>
      </c>
      <c r="H1349" s="1">
        <v>45328</v>
      </c>
      <c r="I1349">
        <f>YEAR((vw_maritime_trade_analysis[[#This Row],[Departure_Date]]))</f>
        <v>2024</v>
      </c>
      <c r="J1349" t="str">
        <f>"Q"&amp;ROUNDUP(MONTH(vw_maritime_trade_analysis[[#This Row],[Departure_Date]])/3,0)</f>
        <v>Q1</v>
      </c>
      <c r="K1349" t="str">
        <f>TEXT(vw_maritime_trade_analysis[[#This Row],[Departure_Date]],"mmmm")</f>
        <v>January</v>
      </c>
      <c r="L1349">
        <v>6567541</v>
      </c>
      <c r="M1349">
        <v>889105.1875</v>
      </c>
      <c r="N1349">
        <v>242083.015625</v>
      </c>
      <c r="O1349">
        <v>22395.3203125</v>
      </c>
      <c r="P1349">
        <v>68931.921875</v>
      </c>
      <c r="Q1349">
        <v>1373116.625</v>
      </c>
      <c r="R1349">
        <f t="shared" si="21"/>
        <v>0.20907621665399576</v>
      </c>
    </row>
    <row r="1350" spans="1:18" x14ac:dyDescent="0.25">
      <c r="A1350" t="s">
        <v>2337</v>
      </c>
      <c r="B1350" t="s">
        <v>49</v>
      </c>
      <c r="C1350" t="s">
        <v>66</v>
      </c>
      <c r="D1350" t="s">
        <v>67</v>
      </c>
      <c r="E1350" t="s">
        <v>121</v>
      </c>
      <c r="F1350" t="s">
        <v>82</v>
      </c>
      <c r="G1350" s="1">
        <v>45144</v>
      </c>
      <c r="H1350" s="1">
        <v>45173</v>
      </c>
      <c r="I1350">
        <f>YEAR((vw_maritime_trade_analysis[[#This Row],[Departure_Date]]))</f>
        <v>2023</v>
      </c>
      <c r="J1350" t="str">
        <f>"Q"&amp;ROUNDUP(MONTH(vw_maritime_trade_analysis[[#This Row],[Departure_Date]])/3,0)</f>
        <v>Q3</v>
      </c>
      <c r="K1350" t="str">
        <f>TEXT(vw_maritime_trade_analysis[[#This Row],[Departure_Date]],"mmmm")</f>
        <v>August</v>
      </c>
      <c r="L1350">
        <v>5330215.5</v>
      </c>
      <c r="M1350">
        <v>453042.4375</v>
      </c>
      <c r="N1350">
        <v>59910.01171875</v>
      </c>
      <c r="O1350">
        <v>13911.8603515625</v>
      </c>
      <c r="P1350">
        <v>77769.8125</v>
      </c>
      <c r="Q1350">
        <v>697277.5</v>
      </c>
      <c r="R1350">
        <f t="shared" si="21"/>
        <v>0.13081600546919725</v>
      </c>
    </row>
    <row r="1351" spans="1:18" x14ac:dyDescent="0.25">
      <c r="A1351" t="s">
        <v>2338</v>
      </c>
      <c r="B1351" t="s">
        <v>65</v>
      </c>
      <c r="C1351" t="s">
        <v>112</v>
      </c>
      <c r="D1351" t="s">
        <v>126</v>
      </c>
      <c r="E1351" t="s">
        <v>92</v>
      </c>
      <c r="F1351" t="s">
        <v>174</v>
      </c>
      <c r="G1351" s="1">
        <v>45359</v>
      </c>
      <c r="H1351" s="1">
        <v>45368</v>
      </c>
      <c r="I1351">
        <f>YEAR((vw_maritime_trade_analysis[[#This Row],[Departure_Date]]))</f>
        <v>2024</v>
      </c>
      <c r="J1351" t="str">
        <f>"Q"&amp;ROUNDUP(MONTH(vw_maritime_trade_analysis[[#This Row],[Departure_Date]])/3,0)</f>
        <v>Q1</v>
      </c>
      <c r="K1351" t="str">
        <f>TEXT(vw_maritime_trade_analysis[[#This Row],[Departure_Date]],"mmmm")</f>
        <v>March</v>
      </c>
      <c r="L1351">
        <v>9542452</v>
      </c>
      <c r="M1351">
        <v>261661.546875</v>
      </c>
      <c r="N1351">
        <v>189362.1875</v>
      </c>
      <c r="O1351">
        <v>22806.4609375</v>
      </c>
      <c r="P1351">
        <v>0</v>
      </c>
      <c r="Q1351">
        <v>1362919.75</v>
      </c>
      <c r="R1351">
        <f t="shared" si="21"/>
        <v>0.14282699561915532</v>
      </c>
    </row>
    <row r="1352" spans="1:18" x14ac:dyDescent="0.25">
      <c r="A1352" t="s">
        <v>2339</v>
      </c>
      <c r="B1352" t="s">
        <v>49</v>
      </c>
      <c r="C1352" t="s">
        <v>112</v>
      </c>
      <c r="D1352" t="s">
        <v>343</v>
      </c>
      <c r="E1352" t="s">
        <v>164</v>
      </c>
      <c r="F1352" t="s">
        <v>70</v>
      </c>
      <c r="G1352" s="1">
        <v>45515</v>
      </c>
      <c r="H1352" s="1">
        <v>45528</v>
      </c>
      <c r="I1352">
        <f>YEAR((vw_maritime_trade_analysis[[#This Row],[Departure_Date]]))</f>
        <v>2024</v>
      </c>
      <c r="J1352" t="str">
        <f>"Q"&amp;ROUNDUP(MONTH(vw_maritime_trade_analysis[[#This Row],[Departure_Date]])/3,0)</f>
        <v>Q3</v>
      </c>
      <c r="K1352" t="str">
        <f>TEXT(vw_maritime_trade_analysis[[#This Row],[Departure_Date]],"mmmm")</f>
        <v>August</v>
      </c>
      <c r="L1352">
        <v>79228776</v>
      </c>
      <c r="M1352">
        <v>286856.4375</v>
      </c>
      <c r="N1352">
        <v>149731.546875</v>
      </c>
      <c r="O1352">
        <v>139442.65625</v>
      </c>
      <c r="P1352">
        <v>6980.08984375</v>
      </c>
      <c r="Q1352">
        <v>3154812.5</v>
      </c>
      <c r="R1352">
        <f t="shared" si="21"/>
        <v>3.9819023583047654E-2</v>
      </c>
    </row>
    <row r="1353" spans="1:18" x14ac:dyDescent="0.25">
      <c r="A1353" t="s">
        <v>2340</v>
      </c>
      <c r="B1353" t="s">
        <v>49</v>
      </c>
      <c r="C1353" t="s">
        <v>134</v>
      </c>
      <c r="D1353" t="s">
        <v>135</v>
      </c>
      <c r="E1353" t="s">
        <v>121</v>
      </c>
      <c r="F1353" t="s">
        <v>92</v>
      </c>
      <c r="G1353" s="1">
        <v>43886</v>
      </c>
      <c r="H1353" s="1">
        <v>43917</v>
      </c>
      <c r="I1353">
        <f>YEAR((vw_maritime_trade_analysis[[#This Row],[Departure_Date]]))</f>
        <v>2020</v>
      </c>
      <c r="J1353" t="str">
        <f>"Q"&amp;ROUNDUP(MONTH(vw_maritime_trade_analysis[[#This Row],[Departure_Date]])/3,0)</f>
        <v>Q1</v>
      </c>
      <c r="K1353" t="str">
        <f>TEXT(vw_maritime_trade_analysis[[#This Row],[Departure_Date]],"mmmm")</f>
        <v>February</v>
      </c>
      <c r="L1353">
        <v>2528382</v>
      </c>
      <c r="M1353">
        <v>549824.6875</v>
      </c>
      <c r="N1353">
        <v>242555.015625</v>
      </c>
      <c r="O1353">
        <v>5233.75</v>
      </c>
      <c r="Q1353">
        <v>892665.625</v>
      </c>
      <c r="R1353">
        <f t="shared" si="21"/>
        <v>0.35305805254111128</v>
      </c>
    </row>
    <row r="1354" spans="1:18" x14ac:dyDescent="0.25">
      <c r="A1354" t="s">
        <v>2342</v>
      </c>
      <c r="B1354" t="s">
        <v>65</v>
      </c>
      <c r="C1354" t="s">
        <v>66</v>
      </c>
      <c r="D1354" t="s">
        <v>245</v>
      </c>
      <c r="E1354" t="s">
        <v>82</v>
      </c>
      <c r="F1354" t="s">
        <v>131</v>
      </c>
      <c r="G1354" s="1">
        <v>44589</v>
      </c>
      <c r="H1354" s="1">
        <v>44603</v>
      </c>
      <c r="I1354">
        <f>YEAR((vw_maritime_trade_analysis[[#This Row],[Departure_Date]]))</f>
        <v>2022</v>
      </c>
      <c r="J1354" t="str">
        <f>"Q"&amp;ROUNDUP(MONTH(vw_maritime_trade_analysis[[#This Row],[Departure_Date]])/3,0)</f>
        <v>Q1</v>
      </c>
      <c r="K1354" t="str">
        <f>TEXT(vw_maritime_trade_analysis[[#This Row],[Departure_Date]],"mmmm")</f>
        <v>January</v>
      </c>
      <c r="L1354">
        <v>10772922</v>
      </c>
      <c r="M1354">
        <v>151934.828125</v>
      </c>
      <c r="N1354">
        <v>185992.40625</v>
      </c>
      <c r="O1354">
        <v>35012</v>
      </c>
      <c r="P1354">
        <v>2479.2900390625</v>
      </c>
      <c r="Q1354">
        <v>752186.8125</v>
      </c>
      <c r="R1354">
        <f t="shared" si="21"/>
        <v>6.9821986319032109E-2</v>
      </c>
    </row>
    <row r="1355" spans="1:18" x14ac:dyDescent="0.25">
      <c r="A1355" t="s">
        <v>2344</v>
      </c>
      <c r="B1355" t="s">
        <v>49</v>
      </c>
      <c r="C1355" t="s">
        <v>78</v>
      </c>
      <c r="D1355" t="s">
        <v>105</v>
      </c>
      <c r="E1355" t="s">
        <v>204</v>
      </c>
      <c r="F1355" t="s">
        <v>226</v>
      </c>
      <c r="G1355" s="1">
        <v>44487</v>
      </c>
      <c r="H1355" s="1">
        <v>44503</v>
      </c>
      <c r="I1355">
        <f>YEAR((vw_maritime_trade_analysis[[#This Row],[Departure_Date]]))</f>
        <v>2021</v>
      </c>
      <c r="J1355" t="str">
        <f>"Q"&amp;ROUNDUP(MONTH(vw_maritime_trade_analysis[[#This Row],[Departure_Date]])/3,0)</f>
        <v>Q4</v>
      </c>
      <c r="K1355" t="str">
        <f>TEXT(vw_maritime_trade_analysis[[#This Row],[Departure_Date]],"mmmm")</f>
        <v>October</v>
      </c>
      <c r="L1355">
        <v>46195812</v>
      </c>
      <c r="M1355">
        <v>301603.84375</v>
      </c>
      <c r="N1355">
        <v>103932.953125</v>
      </c>
      <c r="O1355">
        <v>150598.34375</v>
      </c>
      <c r="P1355">
        <v>2805.7099609375</v>
      </c>
      <c r="Q1355">
        <v>2014603.375</v>
      </c>
      <c r="R1355">
        <f t="shared" si="21"/>
        <v>4.3610086884066458E-2</v>
      </c>
    </row>
    <row r="1356" spans="1:18" x14ac:dyDescent="0.25">
      <c r="A1356" t="s">
        <v>2345</v>
      </c>
      <c r="B1356" t="s">
        <v>49</v>
      </c>
      <c r="C1356" t="s">
        <v>66</v>
      </c>
      <c r="D1356" t="s">
        <v>67</v>
      </c>
      <c r="E1356" t="s">
        <v>159</v>
      </c>
      <c r="F1356" t="s">
        <v>226</v>
      </c>
      <c r="G1356" s="1">
        <v>45469</v>
      </c>
      <c r="H1356" s="1">
        <v>45489</v>
      </c>
      <c r="I1356">
        <f>YEAR((vw_maritime_trade_analysis[[#This Row],[Departure_Date]]))</f>
        <v>2024</v>
      </c>
      <c r="J1356" t="str">
        <f>"Q"&amp;ROUNDUP(MONTH(vw_maritime_trade_analysis[[#This Row],[Departure_Date]])/3,0)</f>
        <v>Q2</v>
      </c>
      <c r="K1356" t="str">
        <f>TEXT(vw_maritime_trade_analysis[[#This Row],[Departure_Date]],"mmmm")</f>
        <v>June</v>
      </c>
      <c r="L1356">
        <v>39987072</v>
      </c>
      <c r="M1356">
        <v>562185.125</v>
      </c>
      <c r="N1356">
        <v>112406.921875</v>
      </c>
      <c r="O1356">
        <v>94769.359375</v>
      </c>
      <c r="P1356">
        <v>39383.1015625</v>
      </c>
      <c r="Q1356">
        <v>1010069.3125</v>
      </c>
      <c r="R1356">
        <f t="shared" si="21"/>
        <v>2.5259896811149363E-2</v>
      </c>
    </row>
    <row r="1357" spans="1:18" x14ac:dyDescent="0.25">
      <c r="A1357" t="s">
        <v>2347</v>
      </c>
      <c r="B1357" t="s">
        <v>49</v>
      </c>
      <c r="C1357" t="s">
        <v>66</v>
      </c>
      <c r="D1357" t="s">
        <v>245</v>
      </c>
      <c r="E1357" t="s">
        <v>204</v>
      </c>
      <c r="F1357" t="s">
        <v>56</v>
      </c>
      <c r="G1357" s="1">
        <v>45164</v>
      </c>
      <c r="H1357" s="1">
        <v>45178</v>
      </c>
      <c r="I1357">
        <f>YEAR((vw_maritime_trade_analysis[[#This Row],[Departure_Date]]))</f>
        <v>2023</v>
      </c>
      <c r="J1357" t="str">
        <f>"Q"&amp;ROUNDUP(MONTH(vw_maritime_trade_analysis[[#This Row],[Departure_Date]])/3,0)</f>
        <v>Q3</v>
      </c>
      <c r="K1357" t="str">
        <f>TEXT(vw_maritime_trade_analysis[[#This Row],[Departure_Date]],"mmmm")</f>
        <v>August</v>
      </c>
      <c r="L1357">
        <v>8742805</v>
      </c>
      <c r="M1357">
        <v>180249.609375</v>
      </c>
      <c r="N1357">
        <v>78295.3671875</v>
      </c>
      <c r="O1357">
        <v>5245.68017578125</v>
      </c>
      <c r="P1357">
        <v>6254.97021484375</v>
      </c>
      <c r="Q1357">
        <v>492868.875</v>
      </c>
      <c r="R1357">
        <f t="shared" si="21"/>
        <v>5.6374227150210947E-2</v>
      </c>
    </row>
    <row r="1358" spans="1:18" x14ac:dyDescent="0.25">
      <c r="A1358" t="s">
        <v>2348</v>
      </c>
      <c r="B1358" t="s">
        <v>49</v>
      </c>
      <c r="C1358" t="s">
        <v>239</v>
      </c>
      <c r="D1358" t="s">
        <v>265</v>
      </c>
      <c r="E1358" t="s">
        <v>154</v>
      </c>
      <c r="F1358" t="s">
        <v>92</v>
      </c>
      <c r="G1358" s="1">
        <v>44891</v>
      </c>
      <c r="H1358" s="1">
        <v>44907</v>
      </c>
      <c r="I1358">
        <f>YEAR((vw_maritime_trade_analysis[[#This Row],[Departure_Date]]))</f>
        <v>2022</v>
      </c>
      <c r="J1358" t="str">
        <f>"Q"&amp;ROUNDUP(MONTH(vw_maritime_trade_analysis[[#This Row],[Departure_Date]])/3,0)</f>
        <v>Q4</v>
      </c>
      <c r="K1358" t="str">
        <f>TEXT(vw_maritime_trade_analysis[[#This Row],[Departure_Date]],"mmmm")</f>
        <v>November</v>
      </c>
      <c r="L1358">
        <v>4633667</v>
      </c>
      <c r="M1358">
        <v>520432.71875</v>
      </c>
      <c r="N1358">
        <v>168486.90625</v>
      </c>
      <c r="O1358">
        <v>6718.81982421875</v>
      </c>
      <c r="P1358">
        <v>0</v>
      </c>
      <c r="Q1358">
        <v>1101642</v>
      </c>
      <c r="R1358">
        <f t="shared" si="21"/>
        <v>0.23774733920240707</v>
      </c>
    </row>
    <row r="1359" spans="1:18" x14ac:dyDescent="0.25">
      <c r="A1359" t="s">
        <v>2349</v>
      </c>
      <c r="B1359" t="s">
        <v>65</v>
      </c>
      <c r="C1359" t="s">
        <v>50</v>
      </c>
      <c r="D1359" t="s">
        <v>145</v>
      </c>
      <c r="E1359" t="s">
        <v>82</v>
      </c>
      <c r="F1359" t="s">
        <v>121</v>
      </c>
      <c r="G1359" s="1">
        <v>45421</v>
      </c>
      <c r="H1359" s="1">
        <v>45437</v>
      </c>
      <c r="I1359">
        <f>YEAR((vw_maritime_trade_analysis[[#This Row],[Departure_Date]]))</f>
        <v>2024</v>
      </c>
      <c r="J1359" t="str">
        <f>"Q"&amp;ROUNDUP(MONTH(vw_maritime_trade_analysis[[#This Row],[Departure_Date]])/3,0)</f>
        <v>Q2</v>
      </c>
      <c r="K1359" t="str">
        <f>TEXT(vw_maritime_trade_analysis[[#This Row],[Departure_Date]],"mmmm")</f>
        <v>May</v>
      </c>
      <c r="L1359">
        <v>60927436</v>
      </c>
      <c r="M1359">
        <v>219461.8125</v>
      </c>
      <c r="N1359">
        <v>34158.30859375</v>
      </c>
      <c r="O1359">
        <v>106623.0078125</v>
      </c>
      <c r="P1359">
        <v>0</v>
      </c>
      <c r="Q1359">
        <v>3598848</v>
      </c>
      <c r="R1359">
        <f t="shared" si="21"/>
        <v>5.9067773670961631E-2</v>
      </c>
    </row>
    <row r="1360" spans="1:18" x14ac:dyDescent="0.25">
      <c r="A1360" t="s">
        <v>2350</v>
      </c>
      <c r="B1360" t="s">
        <v>65</v>
      </c>
      <c r="C1360" t="s">
        <v>50</v>
      </c>
      <c r="D1360" t="s">
        <v>223</v>
      </c>
      <c r="E1360" t="s">
        <v>128</v>
      </c>
      <c r="F1360" t="s">
        <v>154</v>
      </c>
      <c r="G1360" s="1">
        <v>44240</v>
      </c>
      <c r="H1360" s="1">
        <v>44259</v>
      </c>
      <c r="I1360">
        <f>YEAR((vw_maritime_trade_analysis[[#This Row],[Departure_Date]]))</f>
        <v>2021</v>
      </c>
      <c r="J1360" t="str">
        <f>"Q"&amp;ROUNDUP(MONTH(vw_maritime_trade_analysis[[#This Row],[Departure_Date]])/3,0)</f>
        <v>Q1</v>
      </c>
      <c r="K1360" t="str">
        <f>TEXT(vw_maritime_trade_analysis[[#This Row],[Departure_Date]],"mmmm")</f>
        <v>February</v>
      </c>
      <c r="L1360">
        <v>25812050</v>
      </c>
      <c r="M1360">
        <v>609125.5</v>
      </c>
      <c r="N1360">
        <v>134580.140625</v>
      </c>
      <c r="O1360">
        <v>48268.53125</v>
      </c>
      <c r="P1360">
        <v>0</v>
      </c>
      <c r="Q1360">
        <v>1313593.375</v>
      </c>
      <c r="R1360">
        <f t="shared" si="21"/>
        <v>5.0890703179329033E-2</v>
      </c>
    </row>
    <row r="1361" spans="1:18" x14ac:dyDescent="0.25">
      <c r="A1361" t="s">
        <v>2351</v>
      </c>
      <c r="B1361" t="s">
        <v>65</v>
      </c>
      <c r="C1361" t="s">
        <v>66</v>
      </c>
      <c r="D1361" t="s">
        <v>391</v>
      </c>
      <c r="E1361" t="s">
        <v>100</v>
      </c>
      <c r="F1361" t="s">
        <v>93</v>
      </c>
      <c r="G1361" s="1">
        <v>45863</v>
      </c>
      <c r="H1361" s="1">
        <v>45875</v>
      </c>
      <c r="I1361">
        <f>YEAR((vw_maritime_trade_analysis[[#This Row],[Departure_Date]]))</f>
        <v>2025</v>
      </c>
      <c r="J1361" t="str">
        <f>"Q"&amp;ROUNDUP(MONTH(vw_maritime_trade_analysis[[#This Row],[Departure_Date]])/3,0)</f>
        <v>Q3</v>
      </c>
      <c r="K1361" t="str">
        <f>TEXT(vw_maritime_trade_analysis[[#This Row],[Departure_Date]],"mmmm")</f>
        <v>July</v>
      </c>
      <c r="L1361">
        <v>23435004</v>
      </c>
      <c r="M1361">
        <v>148559.15625</v>
      </c>
      <c r="N1361">
        <v>149517.375</v>
      </c>
      <c r="O1361">
        <v>26012.849609375</v>
      </c>
      <c r="P1361">
        <v>0</v>
      </c>
      <c r="Q1361">
        <v>2791944.25</v>
      </c>
      <c r="R1361">
        <f t="shared" si="21"/>
        <v>0.11913564213601158</v>
      </c>
    </row>
    <row r="1362" spans="1:18" x14ac:dyDescent="0.25">
      <c r="A1362" t="s">
        <v>2353</v>
      </c>
      <c r="B1362" t="s">
        <v>65</v>
      </c>
      <c r="C1362" t="s">
        <v>78</v>
      </c>
      <c r="D1362" t="s">
        <v>79</v>
      </c>
      <c r="E1362" t="s">
        <v>56</v>
      </c>
      <c r="F1362" t="s">
        <v>121</v>
      </c>
      <c r="G1362" s="1">
        <v>44754</v>
      </c>
      <c r="H1362" s="1">
        <v>44773</v>
      </c>
      <c r="I1362">
        <f>YEAR((vw_maritime_trade_analysis[[#This Row],[Departure_Date]]))</f>
        <v>2022</v>
      </c>
      <c r="J1362" t="str">
        <f>"Q"&amp;ROUNDUP(MONTH(vw_maritime_trade_analysis[[#This Row],[Departure_Date]])/3,0)</f>
        <v>Q3</v>
      </c>
      <c r="K1362" t="str">
        <f>TEXT(vw_maritime_trade_analysis[[#This Row],[Departure_Date]],"mmmm")</f>
        <v>July</v>
      </c>
      <c r="L1362">
        <v>19808580</v>
      </c>
      <c r="M1362">
        <v>290683.09375</v>
      </c>
      <c r="N1362">
        <v>67784.9765625</v>
      </c>
      <c r="O1362">
        <v>54077.421875</v>
      </c>
      <c r="P1362">
        <v>0</v>
      </c>
      <c r="Q1362">
        <v>1431698.25</v>
      </c>
      <c r="R1362">
        <f t="shared" si="21"/>
        <v>7.2276672532811545E-2</v>
      </c>
    </row>
    <row r="1363" spans="1:18" x14ac:dyDescent="0.25">
      <c r="A1363" t="s">
        <v>2354</v>
      </c>
      <c r="B1363" t="s">
        <v>49</v>
      </c>
      <c r="C1363" t="s">
        <v>50</v>
      </c>
      <c r="D1363" t="s">
        <v>51</v>
      </c>
      <c r="E1363" t="s">
        <v>127</v>
      </c>
      <c r="F1363" t="s">
        <v>184</v>
      </c>
      <c r="G1363" s="1">
        <v>45219</v>
      </c>
      <c r="H1363" s="1">
        <v>45231</v>
      </c>
      <c r="I1363">
        <f>YEAR((vw_maritime_trade_analysis[[#This Row],[Departure_Date]]))</f>
        <v>2023</v>
      </c>
      <c r="J1363" t="str">
        <f>"Q"&amp;ROUNDUP(MONTH(vw_maritime_trade_analysis[[#This Row],[Departure_Date]])/3,0)</f>
        <v>Q4</v>
      </c>
      <c r="K1363" t="str">
        <f>TEXT(vw_maritime_trade_analysis[[#This Row],[Departure_Date]],"mmmm")</f>
        <v>October</v>
      </c>
      <c r="L1363">
        <v>18193226</v>
      </c>
      <c r="M1363">
        <v>80870.8515625</v>
      </c>
      <c r="N1363">
        <v>58474.9296875</v>
      </c>
      <c r="O1363">
        <v>43299.87890625</v>
      </c>
      <c r="P1363">
        <v>32705.830078125</v>
      </c>
      <c r="Q1363">
        <v>7287987</v>
      </c>
      <c r="R1363">
        <f t="shared" si="21"/>
        <v>0.40058794410622944</v>
      </c>
    </row>
    <row r="1364" spans="1:18" x14ac:dyDescent="0.25">
      <c r="A1364" t="s">
        <v>2355</v>
      </c>
      <c r="B1364" t="s">
        <v>49</v>
      </c>
      <c r="C1364" t="s">
        <v>134</v>
      </c>
      <c r="D1364" t="s">
        <v>135</v>
      </c>
      <c r="E1364" t="s">
        <v>83</v>
      </c>
      <c r="F1364" t="s">
        <v>226</v>
      </c>
      <c r="G1364" s="1">
        <v>44733</v>
      </c>
      <c r="H1364" s="1">
        <v>44760</v>
      </c>
      <c r="I1364">
        <f>YEAR((vw_maritime_trade_analysis[[#This Row],[Departure_Date]]))</f>
        <v>2022</v>
      </c>
      <c r="J1364" t="str">
        <f>"Q"&amp;ROUNDUP(MONTH(vw_maritime_trade_analysis[[#This Row],[Departure_Date]])/3,0)</f>
        <v>Q2</v>
      </c>
      <c r="K1364" t="str">
        <f>TEXT(vw_maritime_trade_analysis[[#This Row],[Departure_Date]],"mmmm")</f>
        <v>June</v>
      </c>
      <c r="L1364">
        <v>3245003.5</v>
      </c>
      <c r="M1364">
        <v>771346.4375</v>
      </c>
      <c r="N1364">
        <v>106901.1875</v>
      </c>
      <c r="O1364">
        <v>10805.8603515625</v>
      </c>
      <c r="P1364">
        <v>30962.060546875</v>
      </c>
      <c r="Q1364">
        <v>1063990.625</v>
      </c>
      <c r="R1364">
        <f t="shared" si="21"/>
        <v>0.32788581738047434</v>
      </c>
    </row>
    <row r="1365" spans="1:18" x14ac:dyDescent="0.25">
      <c r="A1365" t="s">
        <v>2357</v>
      </c>
      <c r="B1365" t="s">
        <v>65</v>
      </c>
      <c r="C1365" t="s">
        <v>66</v>
      </c>
      <c r="D1365" t="s">
        <v>251</v>
      </c>
      <c r="E1365" t="s">
        <v>92</v>
      </c>
      <c r="F1365" t="s">
        <v>159</v>
      </c>
      <c r="G1365" s="1">
        <v>45703</v>
      </c>
      <c r="H1365" s="1">
        <v>45716</v>
      </c>
      <c r="I1365">
        <f>YEAR((vw_maritime_trade_analysis[[#This Row],[Departure_Date]]))</f>
        <v>2025</v>
      </c>
      <c r="J1365" t="str">
        <f>"Q"&amp;ROUNDUP(MONTH(vw_maritime_trade_analysis[[#This Row],[Departure_Date]])/3,0)</f>
        <v>Q1</v>
      </c>
      <c r="K1365" t="str">
        <f>TEXT(vw_maritime_trade_analysis[[#This Row],[Departure_Date]],"mmmm")</f>
        <v>February</v>
      </c>
      <c r="L1365">
        <v>93785152</v>
      </c>
      <c r="M1365">
        <v>205400.65625</v>
      </c>
      <c r="N1365">
        <v>163342.734375</v>
      </c>
      <c r="O1365">
        <v>164124.015625</v>
      </c>
      <c r="P1365">
        <v>0</v>
      </c>
      <c r="Q1365">
        <v>2862297.75</v>
      </c>
      <c r="R1365">
        <f t="shared" si="21"/>
        <v>3.051973248387975E-2</v>
      </c>
    </row>
    <row r="1366" spans="1:18" x14ac:dyDescent="0.25">
      <c r="A1366" t="s">
        <v>2359</v>
      </c>
      <c r="B1366" t="s">
        <v>49</v>
      </c>
      <c r="C1366" t="s">
        <v>50</v>
      </c>
      <c r="D1366" t="s">
        <v>51</v>
      </c>
      <c r="E1366" t="s">
        <v>196</v>
      </c>
      <c r="F1366" t="s">
        <v>70</v>
      </c>
      <c r="G1366" s="1">
        <v>46097</v>
      </c>
      <c r="H1366" s="1">
        <v>46104</v>
      </c>
      <c r="I1366">
        <f>YEAR((vw_maritime_trade_analysis[[#This Row],[Departure_Date]]))</f>
        <v>2026</v>
      </c>
      <c r="J1366" t="str">
        <f>"Q"&amp;ROUNDUP(MONTH(vw_maritime_trade_analysis[[#This Row],[Departure_Date]])/3,0)</f>
        <v>Q1</v>
      </c>
      <c r="K1366" t="str">
        <f>TEXT(vw_maritime_trade_analysis[[#This Row],[Departure_Date]],"mmmm")</f>
        <v>March</v>
      </c>
      <c r="L1366">
        <v>16275868</v>
      </c>
      <c r="M1366">
        <v>81999.578125</v>
      </c>
      <c r="N1366">
        <v>201411.328125</v>
      </c>
      <c r="O1366">
        <v>48176.5703125</v>
      </c>
      <c r="P1366">
        <v>18560.69921875</v>
      </c>
      <c r="Q1366">
        <v>4683032</v>
      </c>
      <c r="R1366">
        <f t="shared" si="21"/>
        <v>0.28772855616671256</v>
      </c>
    </row>
    <row r="1367" spans="1:18" x14ac:dyDescent="0.25">
      <c r="A1367" t="s">
        <v>2361</v>
      </c>
      <c r="B1367" t="s">
        <v>49</v>
      </c>
      <c r="C1367" t="s">
        <v>66</v>
      </c>
      <c r="D1367" t="s">
        <v>153</v>
      </c>
      <c r="E1367" t="s">
        <v>257</v>
      </c>
      <c r="F1367" t="s">
        <v>128</v>
      </c>
      <c r="G1367" s="1">
        <v>45948</v>
      </c>
      <c r="H1367" s="1">
        <v>45969</v>
      </c>
      <c r="I1367">
        <f>YEAR((vw_maritime_trade_analysis[[#This Row],[Departure_Date]]))</f>
        <v>2025</v>
      </c>
      <c r="J1367" t="str">
        <f>"Q"&amp;ROUNDUP(MONTH(vw_maritime_trade_analysis[[#This Row],[Departure_Date]])/3,0)</f>
        <v>Q4</v>
      </c>
      <c r="K1367" t="str">
        <f>TEXT(vw_maritime_trade_analysis[[#This Row],[Departure_Date]],"mmmm")</f>
        <v>October</v>
      </c>
      <c r="L1367">
        <v>21778800</v>
      </c>
      <c r="M1367">
        <v>515163.21875</v>
      </c>
      <c r="N1367">
        <v>26282.7890625</v>
      </c>
      <c r="O1367">
        <v>21343.220703125</v>
      </c>
      <c r="P1367">
        <v>0</v>
      </c>
      <c r="Q1367">
        <v>1769919.875</v>
      </c>
      <c r="R1367">
        <f t="shared" si="21"/>
        <v>8.1268016373721233E-2</v>
      </c>
    </row>
    <row r="1368" spans="1:18" x14ac:dyDescent="0.25">
      <c r="A1368" t="s">
        <v>2362</v>
      </c>
      <c r="B1368" t="s">
        <v>49</v>
      </c>
      <c r="C1368" t="s">
        <v>78</v>
      </c>
      <c r="D1368" t="s">
        <v>315</v>
      </c>
      <c r="E1368" t="s">
        <v>93</v>
      </c>
      <c r="F1368" t="s">
        <v>92</v>
      </c>
      <c r="G1368" s="1">
        <v>44846</v>
      </c>
      <c r="H1368" s="1">
        <v>44867</v>
      </c>
      <c r="I1368">
        <f>YEAR((vw_maritime_trade_analysis[[#This Row],[Departure_Date]]))</f>
        <v>2022</v>
      </c>
      <c r="J1368" t="str">
        <f>"Q"&amp;ROUNDUP(MONTH(vw_maritime_trade_analysis[[#This Row],[Departure_Date]])/3,0)</f>
        <v>Q4</v>
      </c>
      <c r="K1368" t="str">
        <f>TEXT(vw_maritime_trade_analysis[[#This Row],[Departure_Date]],"mmmm")</f>
        <v>October</v>
      </c>
      <c r="L1368">
        <v>45684860</v>
      </c>
      <c r="M1368">
        <v>468544.09375</v>
      </c>
      <c r="N1368">
        <v>235896.0625</v>
      </c>
      <c r="O1368">
        <v>79034.8125</v>
      </c>
      <c r="P1368">
        <v>126168.0078125</v>
      </c>
      <c r="Q1368">
        <v>2782598</v>
      </c>
      <c r="R1368">
        <f t="shared" si="21"/>
        <v>6.0908537314112381E-2</v>
      </c>
    </row>
    <row r="1369" spans="1:18" x14ac:dyDescent="0.25">
      <c r="A1369" t="s">
        <v>2364</v>
      </c>
      <c r="B1369" t="s">
        <v>49</v>
      </c>
      <c r="C1369" t="s">
        <v>50</v>
      </c>
      <c r="D1369" t="s">
        <v>120</v>
      </c>
      <c r="E1369" t="s">
        <v>121</v>
      </c>
      <c r="F1369" t="s">
        <v>82</v>
      </c>
      <c r="G1369" s="1">
        <v>44582</v>
      </c>
      <c r="H1369" s="1">
        <v>44600</v>
      </c>
      <c r="I1369">
        <f>YEAR((vw_maritime_trade_analysis[[#This Row],[Departure_Date]]))</f>
        <v>2022</v>
      </c>
      <c r="J1369" t="str">
        <f>"Q"&amp;ROUNDUP(MONTH(vw_maritime_trade_analysis[[#This Row],[Departure_Date]])/3,0)</f>
        <v>Q1</v>
      </c>
      <c r="K1369" t="str">
        <f>TEXT(vw_maritime_trade_analysis[[#This Row],[Departure_Date]],"mmmm")</f>
        <v>January</v>
      </c>
      <c r="L1369">
        <v>44055044</v>
      </c>
      <c r="M1369">
        <v>514259.4375</v>
      </c>
      <c r="N1369">
        <v>184714.3125</v>
      </c>
      <c r="O1369">
        <v>37446.7890625</v>
      </c>
      <c r="P1369">
        <v>55947.05859375</v>
      </c>
      <c r="Q1369">
        <v>2426662.25</v>
      </c>
      <c r="R1369">
        <f t="shared" si="21"/>
        <v>5.5082506557024437E-2</v>
      </c>
    </row>
    <row r="1370" spans="1:18" x14ac:dyDescent="0.25">
      <c r="A1370" t="s">
        <v>2366</v>
      </c>
      <c r="B1370" t="s">
        <v>65</v>
      </c>
      <c r="C1370" t="s">
        <v>78</v>
      </c>
      <c r="D1370" t="s">
        <v>105</v>
      </c>
      <c r="E1370" t="s">
        <v>82</v>
      </c>
      <c r="F1370" t="s">
        <v>201</v>
      </c>
      <c r="G1370" s="1">
        <v>44022</v>
      </c>
      <c r="H1370" s="1">
        <v>44041</v>
      </c>
      <c r="I1370">
        <f>YEAR((vw_maritime_trade_analysis[[#This Row],[Departure_Date]]))</f>
        <v>2020</v>
      </c>
      <c r="J1370" t="str">
        <f>"Q"&amp;ROUNDUP(MONTH(vw_maritime_trade_analysis[[#This Row],[Departure_Date]])/3,0)</f>
        <v>Q3</v>
      </c>
      <c r="K1370" t="str">
        <f>TEXT(vw_maritime_trade_analysis[[#This Row],[Departure_Date]],"mmmm")</f>
        <v>July</v>
      </c>
      <c r="L1370">
        <v>19751996</v>
      </c>
      <c r="M1370">
        <v>502747.84375</v>
      </c>
      <c r="N1370">
        <v>129869.390625</v>
      </c>
      <c r="O1370">
        <v>47009.75</v>
      </c>
      <c r="P1370">
        <v>0</v>
      </c>
      <c r="Q1370">
        <v>2106118.5</v>
      </c>
      <c r="R1370">
        <f t="shared" si="21"/>
        <v>0.10662813520213349</v>
      </c>
    </row>
    <row r="1371" spans="1:18" x14ac:dyDescent="0.25">
      <c r="A1371" t="s">
        <v>2368</v>
      </c>
      <c r="B1371" t="s">
        <v>65</v>
      </c>
      <c r="C1371" t="s">
        <v>239</v>
      </c>
      <c r="D1371" t="s">
        <v>265</v>
      </c>
      <c r="E1371" t="s">
        <v>70</v>
      </c>
      <c r="F1371" t="s">
        <v>164</v>
      </c>
      <c r="G1371" s="1">
        <v>45152</v>
      </c>
      <c r="H1371" s="1">
        <v>45159</v>
      </c>
      <c r="I1371">
        <f>YEAR((vw_maritime_trade_analysis[[#This Row],[Departure_Date]]))</f>
        <v>2023</v>
      </c>
      <c r="J1371" t="str">
        <f>"Q"&amp;ROUNDUP(MONTH(vw_maritime_trade_analysis[[#This Row],[Departure_Date]])/3,0)</f>
        <v>Q3</v>
      </c>
      <c r="K1371" t="str">
        <f>TEXT(vw_maritime_trade_analysis[[#This Row],[Departure_Date]],"mmmm")</f>
        <v>August</v>
      </c>
      <c r="L1371">
        <v>8783481</v>
      </c>
      <c r="M1371">
        <v>77891.390625</v>
      </c>
      <c r="N1371">
        <v>63148.5</v>
      </c>
      <c r="O1371">
        <v>20641.1796875</v>
      </c>
      <c r="P1371">
        <v>55896.8984375</v>
      </c>
      <c r="Q1371">
        <v>923819.125</v>
      </c>
      <c r="R1371">
        <f t="shared" si="21"/>
        <v>0.10517687975871981</v>
      </c>
    </row>
    <row r="1372" spans="1:18" x14ac:dyDescent="0.25">
      <c r="A1372" t="s">
        <v>2369</v>
      </c>
      <c r="B1372" t="s">
        <v>49</v>
      </c>
      <c r="C1372" t="s">
        <v>78</v>
      </c>
      <c r="D1372" t="s">
        <v>158</v>
      </c>
      <c r="E1372" t="s">
        <v>174</v>
      </c>
      <c r="F1372" t="s">
        <v>128</v>
      </c>
      <c r="G1372" s="1">
        <v>45431</v>
      </c>
      <c r="H1372" s="1">
        <v>45444</v>
      </c>
      <c r="I1372">
        <f>YEAR((vw_maritime_trade_analysis[[#This Row],[Departure_Date]]))</f>
        <v>2024</v>
      </c>
      <c r="J1372" t="str">
        <f>"Q"&amp;ROUNDUP(MONTH(vw_maritime_trade_analysis[[#This Row],[Departure_Date]])/3,0)</f>
        <v>Q2</v>
      </c>
      <c r="K1372" t="str">
        <f>TEXT(vw_maritime_trade_analysis[[#This Row],[Departure_Date]],"mmmm")</f>
        <v>May</v>
      </c>
      <c r="L1372">
        <v>21193020</v>
      </c>
      <c r="M1372">
        <v>232662.90625</v>
      </c>
      <c r="N1372">
        <v>245314.640625</v>
      </c>
      <c r="O1372">
        <v>38571.30078125</v>
      </c>
      <c r="P1372">
        <v>1865.2099609375</v>
      </c>
      <c r="Q1372">
        <v>1078241.625</v>
      </c>
      <c r="R1372">
        <f t="shared" si="21"/>
        <v>5.087720508922277E-2</v>
      </c>
    </row>
    <row r="1373" spans="1:18" x14ac:dyDescent="0.25">
      <c r="A1373" t="s">
        <v>2371</v>
      </c>
      <c r="B1373" t="s">
        <v>49</v>
      </c>
      <c r="C1373" t="s">
        <v>50</v>
      </c>
      <c r="D1373" t="s">
        <v>51</v>
      </c>
      <c r="E1373" t="s">
        <v>121</v>
      </c>
      <c r="F1373" t="s">
        <v>184</v>
      </c>
      <c r="G1373" s="1">
        <v>44322</v>
      </c>
      <c r="H1373" s="1">
        <v>44331</v>
      </c>
      <c r="I1373">
        <f>YEAR((vw_maritime_trade_analysis[[#This Row],[Departure_Date]]))</f>
        <v>2021</v>
      </c>
      <c r="J1373" t="str">
        <f>"Q"&amp;ROUNDUP(MONTH(vw_maritime_trade_analysis[[#This Row],[Departure_Date]])/3,0)</f>
        <v>Q2</v>
      </c>
      <c r="K1373" t="str">
        <f>TEXT(vw_maritime_trade_analysis[[#This Row],[Departure_Date]],"mmmm")</f>
        <v>May</v>
      </c>
      <c r="L1373">
        <v>10980173</v>
      </c>
      <c r="M1373">
        <v>202648.140625</v>
      </c>
      <c r="N1373">
        <v>40144.98828125</v>
      </c>
      <c r="O1373">
        <v>35795.359375</v>
      </c>
      <c r="P1373">
        <v>37676.4609375</v>
      </c>
      <c r="Q1373">
        <v>4017356.25</v>
      </c>
      <c r="R1373">
        <f t="shared" si="21"/>
        <v>0.36587367521440689</v>
      </c>
    </row>
    <row r="1374" spans="1:18" x14ac:dyDescent="0.25">
      <c r="A1374" t="s">
        <v>2373</v>
      </c>
      <c r="B1374" t="s">
        <v>65</v>
      </c>
      <c r="C1374" t="s">
        <v>112</v>
      </c>
      <c r="D1374" t="s">
        <v>126</v>
      </c>
      <c r="E1374" t="s">
        <v>128</v>
      </c>
      <c r="F1374" t="s">
        <v>201</v>
      </c>
      <c r="G1374" s="1">
        <v>45026</v>
      </c>
      <c r="H1374" s="1">
        <v>45038</v>
      </c>
      <c r="I1374">
        <f>YEAR((vw_maritime_trade_analysis[[#This Row],[Departure_Date]]))</f>
        <v>2023</v>
      </c>
      <c r="J1374" t="str">
        <f>"Q"&amp;ROUNDUP(MONTH(vw_maritime_trade_analysis[[#This Row],[Departure_Date]])/3,0)</f>
        <v>Q2</v>
      </c>
      <c r="K1374" t="str">
        <f>TEXT(vw_maritime_trade_analysis[[#This Row],[Departure_Date]],"mmmm")</f>
        <v>April</v>
      </c>
      <c r="L1374">
        <v>15695664</v>
      </c>
      <c r="M1374">
        <v>164327.46875</v>
      </c>
      <c r="N1374">
        <v>24431.740234375</v>
      </c>
      <c r="O1374">
        <v>50226.12109375</v>
      </c>
      <c r="P1374">
        <v>15725.9501953125</v>
      </c>
      <c r="Q1374">
        <v>1064475.875</v>
      </c>
      <c r="R1374">
        <f t="shared" si="21"/>
        <v>6.7819741490388677E-2</v>
      </c>
    </row>
    <row r="1375" spans="1:18" x14ac:dyDescent="0.25">
      <c r="A1375" t="s">
        <v>2374</v>
      </c>
      <c r="B1375" t="s">
        <v>49</v>
      </c>
      <c r="C1375" t="s">
        <v>78</v>
      </c>
      <c r="D1375" t="s">
        <v>177</v>
      </c>
      <c r="E1375" t="s">
        <v>230</v>
      </c>
      <c r="F1375" t="s">
        <v>92</v>
      </c>
      <c r="G1375" s="1">
        <v>45300</v>
      </c>
      <c r="H1375" s="1">
        <v>45325</v>
      </c>
      <c r="I1375">
        <f>YEAR((vw_maritime_trade_analysis[[#This Row],[Departure_Date]]))</f>
        <v>2024</v>
      </c>
      <c r="J1375" t="str">
        <f>"Q"&amp;ROUNDUP(MONTH(vw_maritime_trade_analysis[[#This Row],[Departure_Date]])/3,0)</f>
        <v>Q1</v>
      </c>
      <c r="K1375" t="str">
        <f>TEXT(vw_maritime_trade_analysis[[#This Row],[Departure_Date]],"mmmm")</f>
        <v>January</v>
      </c>
      <c r="L1375">
        <v>19583632</v>
      </c>
      <c r="M1375">
        <v>447536.625</v>
      </c>
      <c r="N1375">
        <v>72068.40625</v>
      </c>
      <c r="O1375">
        <v>38775.58984375</v>
      </c>
      <c r="P1375">
        <v>60024.30078125</v>
      </c>
      <c r="Q1375">
        <v>1745691</v>
      </c>
      <c r="R1375">
        <f t="shared" si="21"/>
        <v>8.9140308600570109E-2</v>
      </c>
    </row>
    <row r="1376" spans="1:18" x14ac:dyDescent="0.25">
      <c r="A1376" t="s">
        <v>2375</v>
      </c>
      <c r="B1376" t="s">
        <v>65</v>
      </c>
      <c r="C1376" t="s">
        <v>112</v>
      </c>
      <c r="D1376" t="s">
        <v>126</v>
      </c>
      <c r="E1376" t="s">
        <v>70</v>
      </c>
      <c r="F1376" t="s">
        <v>55</v>
      </c>
      <c r="G1376" s="1">
        <v>45930</v>
      </c>
      <c r="H1376" s="1">
        <v>45960</v>
      </c>
      <c r="I1376">
        <f>YEAR((vw_maritime_trade_analysis[[#This Row],[Departure_Date]]))</f>
        <v>2025</v>
      </c>
      <c r="J1376" t="str">
        <f>"Q"&amp;ROUNDUP(MONTH(vw_maritime_trade_analysis[[#This Row],[Departure_Date]])/3,0)</f>
        <v>Q3</v>
      </c>
      <c r="K1376" t="str">
        <f>TEXT(vw_maritime_trade_analysis[[#This Row],[Departure_Date]],"mmmm")</f>
        <v>September</v>
      </c>
      <c r="L1376">
        <v>8389473</v>
      </c>
      <c r="M1376">
        <v>835406</v>
      </c>
      <c r="N1376">
        <v>141454.828125</v>
      </c>
      <c r="O1376">
        <v>6208.2099609375</v>
      </c>
      <c r="P1376">
        <v>0</v>
      </c>
      <c r="Q1376">
        <v>2766258.25</v>
      </c>
      <c r="R1376">
        <f t="shared" si="21"/>
        <v>0.32972968027908306</v>
      </c>
    </row>
    <row r="1377" spans="1:18" x14ac:dyDescent="0.25">
      <c r="A1377" t="s">
        <v>2376</v>
      </c>
      <c r="B1377" t="s">
        <v>49</v>
      </c>
      <c r="C1377" t="s">
        <v>78</v>
      </c>
      <c r="D1377" t="s">
        <v>158</v>
      </c>
      <c r="E1377" t="s">
        <v>93</v>
      </c>
      <c r="F1377" t="s">
        <v>100</v>
      </c>
      <c r="G1377" s="1">
        <v>45374</v>
      </c>
      <c r="H1377" s="1">
        <v>45401</v>
      </c>
      <c r="I1377">
        <f>YEAR((vw_maritime_trade_analysis[[#This Row],[Departure_Date]]))</f>
        <v>2024</v>
      </c>
      <c r="J1377" t="str">
        <f>"Q"&amp;ROUNDUP(MONTH(vw_maritime_trade_analysis[[#This Row],[Departure_Date]])/3,0)</f>
        <v>Q1</v>
      </c>
      <c r="K1377" t="str">
        <f>TEXT(vw_maritime_trade_analysis[[#This Row],[Departure_Date]],"mmmm")</f>
        <v>March</v>
      </c>
      <c r="L1377">
        <v>15804587</v>
      </c>
      <c r="M1377">
        <v>446521.875</v>
      </c>
      <c r="N1377">
        <v>136090.703125</v>
      </c>
      <c r="O1377">
        <v>36824.69140625</v>
      </c>
      <c r="P1377">
        <v>0</v>
      </c>
      <c r="Q1377">
        <v>1423992</v>
      </c>
      <c r="R1377">
        <f t="shared" si="21"/>
        <v>9.0099918460381151E-2</v>
      </c>
    </row>
    <row r="1378" spans="1:18" x14ac:dyDescent="0.25">
      <c r="A1378" t="s">
        <v>2377</v>
      </c>
      <c r="B1378" t="s">
        <v>49</v>
      </c>
      <c r="C1378" t="s">
        <v>112</v>
      </c>
      <c r="D1378" t="s">
        <v>199</v>
      </c>
      <c r="E1378" t="s">
        <v>257</v>
      </c>
      <c r="F1378" t="s">
        <v>128</v>
      </c>
      <c r="G1378" s="1">
        <v>45924</v>
      </c>
      <c r="H1378" s="1">
        <v>45933</v>
      </c>
      <c r="I1378">
        <f>YEAR((vw_maritime_trade_analysis[[#This Row],[Departure_Date]]))</f>
        <v>2025</v>
      </c>
      <c r="J1378" t="str">
        <f>"Q"&amp;ROUNDUP(MONTH(vw_maritime_trade_analysis[[#This Row],[Departure_Date]])/3,0)</f>
        <v>Q3</v>
      </c>
      <c r="K1378" t="str">
        <f>TEXT(vw_maritime_trade_analysis[[#This Row],[Departure_Date]],"mmmm")</f>
        <v>September</v>
      </c>
      <c r="L1378">
        <v>8138296</v>
      </c>
      <c r="M1378">
        <v>92309.1484375</v>
      </c>
      <c r="N1378">
        <v>27498.560546875</v>
      </c>
      <c r="O1378">
        <v>22136.16015625</v>
      </c>
      <c r="P1378">
        <v>31405.599609375</v>
      </c>
      <c r="Q1378">
        <v>917785.5</v>
      </c>
      <c r="R1378">
        <f t="shared" si="21"/>
        <v>0.11277366908256962</v>
      </c>
    </row>
    <row r="1379" spans="1:18" x14ac:dyDescent="0.25">
      <c r="A1379" t="s">
        <v>2379</v>
      </c>
      <c r="B1379" t="s">
        <v>49</v>
      </c>
      <c r="C1379" t="s">
        <v>66</v>
      </c>
      <c r="D1379" t="s">
        <v>248</v>
      </c>
      <c r="E1379" t="s">
        <v>83</v>
      </c>
      <c r="F1379" t="s">
        <v>128</v>
      </c>
      <c r="G1379" s="1">
        <v>45932</v>
      </c>
      <c r="H1379" s="1">
        <v>45964</v>
      </c>
      <c r="I1379">
        <f>YEAR((vw_maritime_trade_analysis[[#This Row],[Departure_Date]]))</f>
        <v>2025</v>
      </c>
      <c r="J1379" t="str">
        <f>"Q"&amp;ROUNDUP(MONTH(vw_maritime_trade_analysis[[#This Row],[Departure_Date]])/3,0)</f>
        <v>Q4</v>
      </c>
      <c r="K1379" t="str">
        <f>TEXT(vw_maritime_trade_analysis[[#This Row],[Departure_Date]],"mmmm")</f>
        <v>October</v>
      </c>
      <c r="L1379">
        <v>74747944</v>
      </c>
      <c r="M1379">
        <v>829441.8125</v>
      </c>
      <c r="N1379">
        <v>113689.5234375</v>
      </c>
      <c r="O1379">
        <v>183879.9375</v>
      </c>
      <c r="P1379">
        <v>23889.55078125</v>
      </c>
      <c r="Q1379">
        <v>7099745.5</v>
      </c>
      <c r="R1379">
        <f t="shared" si="21"/>
        <v>9.4982485404548386E-2</v>
      </c>
    </row>
    <row r="1380" spans="1:18" x14ac:dyDescent="0.25">
      <c r="A1380" t="s">
        <v>2380</v>
      </c>
      <c r="B1380" t="s">
        <v>65</v>
      </c>
      <c r="C1380" t="s">
        <v>50</v>
      </c>
      <c r="D1380" t="s">
        <v>51</v>
      </c>
      <c r="E1380" t="s">
        <v>128</v>
      </c>
      <c r="F1380" t="s">
        <v>204</v>
      </c>
      <c r="G1380" s="1">
        <v>45167</v>
      </c>
      <c r="H1380" s="1">
        <v>45172</v>
      </c>
      <c r="I1380">
        <f>YEAR((vw_maritime_trade_analysis[[#This Row],[Departure_Date]]))</f>
        <v>2023</v>
      </c>
      <c r="J1380" t="str">
        <f>"Q"&amp;ROUNDUP(MONTH(vw_maritime_trade_analysis[[#This Row],[Departure_Date]])/3,0)</f>
        <v>Q3</v>
      </c>
      <c r="K1380" t="str">
        <f>TEXT(vw_maritime_trade_analysis[[#This Row],[Departure_Date]],"mmmm")</f>
        <v>August</v>
      </c>
      <c r="L1380">
        <v>26707042</v>
      </c>
      <c r="M1380">
        <v>100057.6015625</v>
      </c>
      <c r="N1380">
        <v>195647.0625</v>
      </c>
      <c r="O1380">
        <v>38458.140625</v>
      </c>
      <c r="P1380">
        <v>10199.58984375</v>
      </c>
      <c r="Q1380">
        <v>4997697.5</v>
      </c>
      <c r="R1380">
        <f t="shared" si="21"/>
        <v>0.18713032690029843</v>
      </c>
    </row>
    <row r="1381" spans="1:18" x14ac:dyDescent="0.25">
      <c r="A1381" t="s">
        <v>2381</v>
      </c>
      <c r="B1381" t="s">
        <v>49</v>
      </c>
      <c r="C1381" t="s">
        <v>50</v>
      </c>
      <c r="D1381" t="s">
        <v>223</v>
      </c>
      <c r="E1381" t="s">
        <v>140</v>
      </c>
      <c r="F1381" t="s">
        <v>56</v>
      </c>
      <c r="G1381" s="1">
        <v>44291</v>
      </c>
      <c r="H1381" s="1">
        <v>44308</v>
      </c>
      <c r="I1381">
        <f>YEAR((vw_maritime_trade_analysis[[#This Row],[Departure_Date]]))</f>
        <v>2021</v>
      </c>
      <c r="J1381" t="str">
        <f>"Q"&amp;ROUNDUP(MONTH(vw_maritime_trade_analysis[[#This Row],[Departure_Date]])/3,0)</f>
        <v>Q2</v>
      </c>
      <c r="K1381" t="str">
        <f>TEXT(vw_maritime_trade_analysis[[#This Row],[Departure_Date]],"mmmm")</f>
        <v>April</v>
      </c>
      <c r="L1381">
        <v>18610006</v>
      </c>
      <c r="M1381">
        <v>549339</v>
      </c>
      <c r="N1381">
        <v>23656.419921875</v>
      </c>
      <c r="O1381">
        <v>47083.30859375</v>
      </c>
      <c r="P1381">
        <v>20828.419921875</v>
      </c>
      <c r="Q1381">
        <v>1620186.625</v>
      </c>
      <c r="R1381">
        <f t="shared" si="21"/>
        <v>8.7059973274592167E-2</v>
      </c>
    </row>
    <row r="1382" spans="1:18" x14ac:dyDescent="0.25">
      <c r="A1382" t="s">
        <v>2382</v>
      </c>
      <c r="B1382" t="s">
        <v>49</v>
      </c>
      <c r="C1382" t="s">
        <v>66</v>
      </c>
      <c r="D1382" t="s">
        <v>248</v>
      </c>
      <c r="E1382" t="s">
        <v>93</v>
      </c>
      <c r="F1382" t="s">
        <v>70</v>
      </c>
      <c r="G1382" s="1">
        <v>44628</v>
      </c>
      <c r="H1382" s="1">
        <v>44661</v>
      </c>
      <c r="I1382">
        <f>YEAR((vw_maritime_trade_analysis[[#This Row],[Departure_Date]]))</f>
        <v>2022</v>
      </c>
      <c r="J1382" t="str">
        <f>"Q"&amp;ROUNDUP(MONTH(vw_maritime_trade_analysis[[#This Row],[Departure_Date]])/3,0)</f>
        <v>Q1</v>
      </c>
      <c r="K1382" t="str">
        <f>TEXT(vw_maritime_trade_analysis[[#This Row],[Departure_Date]],"mmmm")</f>
        <v>March</v>
      </c>
      <c r="L1382">
        <v>59947916</v>
      </c>
      <c r="M1382">
        <v>475020.75</v>
      </c>
      <c r="N1382">
        <v>238802.59375</v>
      </c>
      <c r="O1382">
        <v>170851.5625</v>
      </c>
      <c r="P1382">
        <v>0</v>
      </c>
      <c r="Q1382">
        <v>4047378.75</v>
      </c>
      <c r="R1382">
        <f t="shared" si="21"/>
        <v>6.751491995151257E-2</v>
      </c>
    </row>
    <row r="1383" spans="1:18" x14ac:dyDescent="0.25">
      <c r="A1383" t="s">
        <v>2383</v>
      </c>
      <c r="B1383" t="s">
        <v>49</v>
      </c>
      <c r="C1383" t="s">
        <v>66</v>
      </c>
      <c r="D1383" t="s">
        <v>248</v>
      </c>
      <c r="E1383" t="s">
        <v>131</v>
      </c>
      <c r="F1383" t="s">
        <v>56</v>
      </c>
      <c r="G1383" s="1">
        <v>43875</v>
      </c>
      <c r="H1383" s="1">
        <v>43910</v>
      </c>
      <c r="I1383">
        <f>YEAR((vw_maritime_trade_analysis[[#This Row],[Departure_Date]]))</f>
        <v>2020</v>
      </c>
      <c r="J1383" t="str">
        <f>"Q"&amp;ROUNDUP(MONTH(vw_maritime_trade_analysis[[#This Row],[Departure_Date]])/3,0)</f>
        <v>Q1</v>
      </c>
      <c r="K1383" t="str">
        <f>TEXT(vw_maritime_trade_analysis[[#This Row],[Departure_Date]],"mmmm")</f>
        <v>February</v>
      </c>
      <c r="L1383">
        <v>52959328</v>
      </c>
      <c r="M1383">
        <v>596845.0625</v>
      </c>
      <c r="N1383">
        <v>221628.125</v>
      </c>
      <c r="O1383">
        <v>69906.3125</v>
      </c>
      <c r="P1383">
        <v>0</v>
      </c>
      <c r="Q1383">
        <v>4776339</v>
      </c>
      <c r="R1383">
        <f t="shared" si="21"/>
        <v>9.018881432936611E-2</v>
      </c>
    </row>
    <row r="1384" spans="1:18" x14ac:dyDescent="0.25">
      <c r="A1384" t="s">
        <v>2384</v>
      </c>
      <c r="B1384" t="s">
        <v>49</v>
      </c>
      <c r="C1384" t="s">
        <v>78</v>
      </c>
      <c r="D1384" t="s">
        <v>105</v>
      </c>
      <c r="E1384" t="s">
        <v>164</v>
      </c>
      <c r="F1384" t="s">
        <v>82</v>
      </c>
      <c r="G1384" s="1">
        <v>46089</v>
      </c>
      <c r="H1384" s="1">
        <v>46104</v>
      </c>
      <c r="I1384">
        <f>YEAR((vw_maritime_trade_analysis[[#This Row],[Departure_Date]]))</f>
        <v>2026</v>
      </c>
      <c r="J1384" t="str">
        <f>"Q"&amp;ROUNDUP(MONTH(vw_maritime_trade_analysis[[#This Row],[Departure_Date]])/3,0)</f>
        <v>Q1</v>
      </c>
      <c r="K1384" t="str">
        <f>TEXT(vw_maritime_trade_analysis[[#This Row],[Departure_Date]],"mmmm")</f>
        <v>March</v>
      </c>
      <c r="L1384">
        <v>43064668</v>
      </c>
      <c r="M1384">
        <v>189630.1875</v>
      </c>
      <c r="N1384">
        <v>56869.62109375</v>
      </c>
      <c r="O1384">
        <v>22824.26953125</v>
      </c>
      <c r="P1384">
        <v>36736.76171875</v>
      </c>
      <c r="Q1384">
        <v>2032951.5</v>
      </c>
      <c r="R1384">
        <f t="shared" si="21"/>
        <v>4.7206947003515735E-2</v>
      </c>
    </row>
    <row r="1385" spans="1:18" x14ac:dyDescent="0.25">
      <c r="A1385" t="s">
        <v>2385</v>
      </c>
      <c r="B1385" t="s">
        <v>49</v>
      </c>
      <c r="C1385" t="s">
        <v>112</v>
      </c>
      <c r="D1385" t="s">
        <v>199</v>
      </c>
      <c r="E1385" t="s">
        <v>196</v>
      </c>
      <c r="F1385" t="s">
        <v>184</v>
      </c>
      <c r="G1385" s="1">
        <v>45093</v>
      </c>
      <c r="H1385" s="1">
        <v>45101</v>
      </c>
      <c r="I1385">
        <f>YEAR((vw_maritime_trade_analysis[[#This Row],[Departure_Date]]))</f>
        <v>2023</v>
      </c>
      <c r="J1385" t="str">
        <f>"Q"&amp;ROUNDUP(MONTH(vw_maritime_trade_analysis[[#This Row],[Departure_Date]])/3,0)</f>
        <v>Q2</v>
      </c>
      <c r="K1385" t="str">
        <f>TEXT(vw_maritime_trade_analysis[[#This Row],[Departure_Date]],"mmmm")</f>
        <v>June</v>
      </c>
      <c r="L1385">
        <v>35339144</v>
      </c>
      <c r="M1385">
        <v>76225.859375</v>
      </c>
      <c r="N1385">
        <v>120081.8828125</v>
      </c>
      <c r="O1385">
        <v>103897.078125</v>
      </c>
      <c r="P1385">
        <v>18005.279296875</v>
      </c>
      <c r="Q1385">
        <v>1574130.5</v>
      </c>
      <c r="R1385">
        <f t="shared" si="21"/>
        <v>4.4543537896673445E-2</v>
      </c>
    </row>
    <row r="1386" spans="1:18" x14ac:dyDescent="0.25">
      <c r="A1386" t="s">
        <v>2386</v>
      </c>
      <c r="B1386" t="s">
        <v>65</v>
      </c>
      <c r="C1386" t="s">
        <v>50</v>
      </c>
      <c r="D1386" t="s">
        <v>51</v>
      </c>
      <c r="E1386" t="s">
        <v>226</v>
      </c>
      <c r="F1386" t="s">
        <v>196</v>
      </c>
      <c r="G1386" s="1">
        <v>44945</v>
      </c>
      <c r="H1386" s="1">
        <v>44954</v>
      </c>
      <c r="I1386">
        <f>YEAR((vw_maritime_trade_analysis[[#This Row],[Departure_Date]]))</f>
        <v>2023</v>
      </c>
      <c r="J1386" t="str">
        <f>"Q"&amp;ROUNDUP(MONTH(vw_maritime_trade_analysis[[#This Row],[Departure_Date]])/3,0)</f>
        <v>Q1</v>
      </c>
      <c r="K1386" t="str">
        <f>TEXT(vw_maritime_trade_analysis[[#This Row],[Departure_Date]],"mmmm")</f>
        <v>January</v>
      </c>
      <c r="L1386">
        <v>7836783</v>
      </c>
      <c r="M1386">
        <v>172381.453125</v>
      </c>
      <c r="N1386">
        <v>223121.125</v>
      </c>
      <c r="O1386">
        <v>27036.900390625</v>
      </c>
      <c r="P1386">
        <v>34047.03125</v>
      </c>
      <c r="Q1386">
        <v>2208916</v>
      </c>
      <c r="R1386">
        <f t="shared" si="21"/>
        <v>0.28186514798227791</v>
      </c>
    </row>
    <row r="1387" spans="1:18" x14ac:dyDescent="0.25">
      <c r="A1387" t="s">
        <v>2387</v>
      </c>
      <c r="B1387" t="s">
        <v>49</v>
      </c>
      <c r="C1387" t="s">
        <v>50</v>
      </c>
      <c r="D1387" t="s">
        <v>120</v>
      </c>
      <c r="E1387" t="s">
        <v>159</v>
      </c>
      <c r="F1387" t="s">
        <v>82</v>
      </c>
      <c r="G1387" s="1">
        <v>43988</v>
      </c>
      <c r="H1387" s="1">
        <v>44005</v>
      </c>
      <c r="I1387">
        <f>YEAR((vw_maritime_trade_analysis[[#This Row],[Departure_Date]]))</f>
        <v>2020</v>
      </c>
      <c r="J1387" t="str">
        <f>"Q"&amp;ROUNDUP(MONTH(vw_maritime_trade_analysis[[#This Row],[Departure_Date]])/3,0)</f>
        <v>Q2</v>
      </c>
      <c r="K1387" t="str">
        <f>TEXT(vw_maritime_trade_analysis[[#This Row],[Departure_Date]],"mmmm")</f>
        <v>June</v>
      </c>
      <c r="L1387">
        <v>32027892</v>
      </c>
      <c r="M1387">
        <v>305736.96875</v>
      </c>
      <c r="N1387">
        <v>136655.65625</v>
      </c>
      <c r="O1387">
        <v>47401.28125</v>
      </c>
      <c r="P1387">
        <v>74350.6484375</v>
      </c>
      <c r="Q1387">
        <v>1359618</v>
      </c>
      <c r="R1387">
        <f t="shared" si="21"/>
        <v>4.2451061093874053E-2</v>
      </c>
    </row>
    <row r="1388" spans="1:18" x14ac:dyDescent="0.25">
      <c r="A1388" t="s">
        <v>2388</v>
      </c>
      <c r="B1388" t="s">
        <v>49</v>
      </c>
      <c r="C1388" t="s">
        <v>50</v>
      </c>
      <c r="D1388" t="s">
        <v>51</v>
      </c>
      <c r="E1388" t="s">
        <v>174</v>
      </c>
      <c r="F1388" t="s">
        <v>56</v>
      </c>
      <c r="G1388" s="1">
        <v>44592</v>
      </c>
      <c r="H1388" s="1">
        <v>44609</v>
      </c>
      <c r="I1388">
        <f>YEAR((vw_maritime_trade_analysis[[#This Row],[Departure_Date]]))</f>
        <v>2022</v>
      </c>
      <c r="J1388" t="str">
        <f>"Q"&amp;ROUNDUP(MONTH(vw_maritime_trade_analysis[[#This Row],[Departure_Date]])/3,0)</f>
        <v>Q1</v>
      </c>
      <c r="K1388" t="str">
        <f>TEXT(vw_maritime_trade_analysis[[#This Row],[Departure_Date]],"mmmm")</f>
        <v>January</v>
      </c>
      <c r="L1388">
        <v>6690705</v>
      </c>
      <c r="M1388">
        <v>546698.25</v>
      </c>
      <c r="N1388">
        <v>134251.3125</v>
      </c>
      <c r="O1388">
        <v>22949.119140625</v>
      </c>
      <c r="P1388">
        <v>34251.44921875</v>
      </c>
      <c r="Q1388">
        <v>3871976.25</v>
      </c>
      <c r="R1388">
        <f t="shared" si="21"/>
        <v>0.57870975480162401</v>
      </c>
    </row>
    <row r="1389" spans="1:18" x14ac:dyDescent="0.25">
      <c r="A1389" t="s">
        <v>2389</v>
      </c>
      <c r="B1389" t="s">
        <v>49</v>
      </c>
      <c r="C1389" t="s">
        <v>239</v>
      </c>
      <c r="D1389" t="s">
        <v>240</v>
      </c>
      <c r="E1389" t="s">
        <v>164</v>
      </c>
      <c r="F1389" t="s">
        <v>56</v>
      </c>
      <c r="G1389" s="1">
        <v>45375</v>
      </c>
      <c r="H1389" s="1">
        <v>45401</v>
      </c>
      <c r="I1389">
        <f>YEAR((vw_maritime_trade_analysis[[#This Row],[Departure_Date]]))</f>
        <v>2024</v>
      </c>
      <c r="J1389" t="str">
        <f>"Q"&amp;ROUNDUP(MONTH(vw_maritime_trade_analysis[[#This Row],[Departure_Date]])/3,0)</f>
        <v>Q1</v>
      </c>
      <c r="K1389" t="str">
        <f>TEXT(vw_maritime_trade_analysis[[#This Row],[Departure_Date]],"mmmm")</f>
        <v>March</v>
      </c>
      <c r="L1389">
        <v>10881802</v>
      </c>
      <c r="M1389">
        <v>248358.796875</v>
      </c>
      <c r="N1389">
        <v>15119.849609375</v>
      </c>
      <c r="O1389">
        <v>17084.4296875</v>
      </c>
      <c r="P1389">
        <v>36780.73828125</v>
      </c>
      <c r="Q1389">
        <v>863724.8125</v>
      </c>
      <c r="R1389">
        <f t="shared" si="21"/>
        <v>7.9373325530091438E-2</v>
      </c>
    </row>
    <row r="1390" spans="1:18" x14ac:dyDescent="0.25">
      <c r="A1390" t="s">
        <v>2390</v>
      </c>
      <c r="B1390" t="s">
        <v>65</v>
      </c>
      <c r="C1390" t="s">
        <v>112</v>
      </c>
      <c r="D1390" t="s">
        <v>113</v>
      </c>
      <c r="E1390" t="s">
        <v>92</v>
      </c>
      <c r="F1390" t="s">
        <v>71</v>
      </c>
      <c r="G1390" s="1">
        <v>44598</v>
      </c>
      <c r="H1390" s="1">
        <v>44616</v>
      </c>
      <c r="I1390">
        <f>YEAR((vw_maritime_trade_analysis[[#This Row],[Departure_Date]]))</f>
        <v>2022</v>
      </c>
      <c r="J1390" t="str">
        <f>"Q"&amp;ROUNDUP(MONTH(vw_maritime_trade_analysis[[#This Row],[Departure_Date]])/3,0)</f>
        <v>Q1</v>
      </c>
      <c r="K1390" t="str">
        <f>TEXT(vw_maritime_trade_analysis[[#This Row],[Departure_Date]],"mmmm")</f>
        <v>February</v>
      </c>
      <c r="L1390">
        <v>2545480.25</v>
      </c>
      <c r="M1390">
        <v>184434.40625</v>
      </c>
      <c r="N1390">
        <v>177211.046875</v>
      </c>
      <c r="O1390">
        <v>5498.240234375</v>
      </c>
      <c r="P1390">
        <v>3756.090087890625</v>
      </c>
      <c r="Q1390">
        <v>454004.84375</v>
      </c>
      <c r="R1390">
        <f t="shared" si="21"/>
        <v>0.17835724466925248</v>
      </c>
    </row>
    <row r="1391" spans="1:18" x14ac:dyDescent="0.25">
      <c r="A1391" t="s">
        <v>2391</v>
      </c>
      <c r="B1391" t="s">
        <v>49</v>
      </c>
      <c r="C1391" t="s">
        <v>50</v>
      </c>
      <c r="D1391" t="s">
        <v>223</v>
      </c>
      <c r="E1391" t="s">
        <v>230</v>
      </c>
      <c r="F1391" t="s">
        <v>226</v>
      </c>
      <c r="G1391" s="1">
        <v>45993</v>
      </c>
      <c r="H1391" s="1">
        <v>46004</v>
      </c>
      <c r="I1391">
        <f>YEAR((vw_maritime_trade_analysis[[#This Row],[Departure_Date]]))</f>
        <v>2025</v>
      </c>
      <c r="J1391" t="str">
        <f>"Q"&amp;ROUNDUP(MONTH(vw_maritime_trade_analysis[[#This Row],[Departure_Date]])/3,0)</f>
        <v>Q4</v>
      </c>
      <c r="K1391" t="str">
        <f>TEXT(vw_maritime_trade_analysis[[#This Row],[Departure_Date]],"mmmm")</f>
        <v>December</v>
      </c>
      <c r="L1391">
        <v>10438620</v>
      </c>
      <c r="M1391">
        <v>115182.7109375</v>
      </c>
      <c r="N1391">
        <v>117166.65625</v>
      </c>
      <c r="O1391">
        <v>11795.6396484375</v>
      </c>
      <c r="P1391">
        <v>12494.5498046875</v>
      </c>
      <c r="Q1391">
        <v>1178757.75</v>
      </c>
      <c r="R1391">
        <f t="shared" si="21"/>
        <v>0.11292275703110181</v>
      </c>
    </row>
    <row r="1392" spans="1:18" x14ac:dyDescent="0.25">
      <c r="A1392" t="s">
        <v>2392</v>
      </c>
      <c r="B1392" t="s">
        <v>65</v>
      </c>
      <c r="C1392" t="s">
        <v>50</v>
      </c>
      <c r="D1392" t="s">
        <v>51</v>
      </c>
      <c r="E1392" t="s">
        <v>70</v>
      </c>
      <c r="F1392" t="s">
        <v>164</v>
      </c>
      <c r="G1392" s="1">
        <v>44760</v>
      </c>
      <c r="H1392" s="1">
        <v>44766</v>
      </c>
      <c r="I1392">
        <f>YEAR((vw_maritime_trade_analysis[[#This Row],[Departure_Date]]))</f>
        <v>2022</v>
      </c>
      <c r="J1392" t="str">
        <f>"Q"&amp;ROUNDUP(MONTH(vw_maritime_trade_analysis[[#This Row],[Departure_Date]])/3,0)</f>
        <v>Q3</v>
      </c>
      <c r="K1392" t="str">
        <f>TEXT(vw_maritime_trade_analysis[[#This Row],[Departure_Date]],"mmmm")</f>
        <v>July</v>
      </c>
      <c r="L1392">
        <v>10368809</v>
      </c>
      <c r="M1392">
        <v>102153.7265625</v>
      </c>
      <c r="N1392">
        <v>214729.1875</v>
      </c>
      <c r="O1392">
        <v>22707.689453125</v>
      </c>
      <c r="Q1392">
        <v>2993477.25</v>
      </c>
      <c r="R1392">
        <f t="shared" si="21"/>
        <v>0.28870020173001548</v>
      </c>
    </row>
    <row r="1393" spans="1:18" x14ac:dyDescent="0.25">
      <c r="A1393" t="s">
        <v>2394</v>
      </c>
      <c r="B1393" t="s">
        <v>65</v>
      </c>
      <c r="C1393" t="s">
        <v>50</v>
      </c>
      <c r="D1393" t="s">
        <v>51</v>
      </c>
      <c r="E1393" t="s">
        <v>70</v>
      </c>
      <c r="F1393" t="s">
        <v>174</v>
      </c>
      <c r="G1393" s="1">
        <v>45171</v>
      </c>
      <c r="H1393" s="1">
        <v>45188</v>
      </c>
      <c r="I1393">
        <f>YEAR((vw_maritime_trade_analysis[[#This Row],[Departure_Date]]))</f>
        <v>2023</v>
      </c>
      <c r="J1393" t="str">
        <f>"Q"&amp;ROUNDUP(MONTH(vw_maritime_trade_analysis[[#This Row],[Departure_Date]])/3,0)</f>
        <v>Q3</v>
      </c>
      <c r="K1393" t="str">
        <f>TEXT(vw_maritime_trade_analysis[[#This Row],[Departure_Date]],"mmmm")</f>
        <v>September</v>
      </c>
      <c r="L1393">
        <v>6826254.5</v>
      </c>
      <c r="M1393">
        <v>579333.5625</v>
      </c>
      <c r="N1393">
        <v>51502.5390625</v>
      </c>
      <c r="O1393">
        <v>6689.72998046875</v>
      </c>
      <c r="P1393">
        <v>0</v>
      </c>
      <c r="Q1393">
        <v>2650169.25</v>
      </c>
      <c r="R1393">
        <f t="shared" si="21"/>
        <v>0.38823182610610257</v>
      </c>
    </row>
    <row r="1394" spans="1:18" x14ac:dyDescent="0.25">
      <c r="A1394" t="s">
        <v>2396</v>
      </c>
      <c r="B1394" t="s">
        <v>65</v>
      </c>
      <c r="C1394" t="s">
        <v>50</v>
      </c>
      <c r="D1394" t="s">
        <v>51</v>
      </c>
      <c r="E1394" t="s">
        <v>92</v>
      </c>
      <c r="F1394" t="s">
        <v>121</v>
      </c>
      <c r="G1394" s="1">
        <v>43957</v>
      </c>
      <c r="H1394" s="1">
        <v>43977</v>
      </c>
      <c r="I1394">
        <f>YEAR((vw_maritime_trade_analysis[[#This Row],[Departure_Date]]))</f>
        <v>2020</v>
      </c>
      <c r="J1394" t="str">
        <f>"Q"&amp;ROUNDUP(MONTH(vw_maritime_trade_analysis[[#This Row],[Departure_Date]])/3,0)</f>
        <v>Q2</v>
      </c>
      <c r="K1394" t="str">
        <f>TEXT(vw_maritime_trade_analysis[[#This Row],[Departure_Date]],"mmmm")</f>
        <v>May</v>
      </c>
      <c r="L1394">
        <v>9372099</v>
      </c>
      <c r="M1394">
        <v>254132.8125</v>
      </c>
      <c r="N1394">
        <v>32928.98046875</v>
      </c>
      <c r="O1394">
        <v>15463.9599609375</v>
      </c>
      <c r="P1394">
        <v>9865.080078125</v>
      </c>
      <c r="Q1394">
        <v>3709897.25</v>
      </c>
      <c r="R1394">
        <f t="shared" si="21"/>
        <v>0.39584486356791582</v>
      </c>
    </row>
    <row r="1395" spans="1:18" x14ac:dyDescent="0.25">
      <c r="A1395" t="s">
        <v>2398</v>
      </c>
      <c r="B1395" t="s">
        <v>65</v>
      </c>
      <c r="C1395" t="s">
        <v>50</v>
      </c>
      <c r="D1395" t="s">
        <v>51</v>
      </c>
      <c r="E1395" t="s">
        <v>226</v>
      </c>
      <c r="F1395" t="s">
        <v>146</v>
      </c>
      <c r="G1395" s="1">
        <v>44370</v>
      </c>
      <c r="H1395" s="1">
        <v>44375</v>
      </c>
      <c r="I1395">
        <f>YEAR((vw_maritime_trade_analysis[[#This Row],[Departure_Date]]))</f>
        <v>2021</v>
      </c>
      <c r="J1395" t="str">
        <f>"Q"&amp;ROUNDUP(MONTH(vw_maritime_trade_analysis[[#This Row],[Departure_Date]])/3,0)</f>
        <v>Q2</v>
      </c>
      <c r="K1395" t="str">
        <f>TEXT(vw_maritime_trade_analysis[[#This Row],[Departure_Date]],"mmmm")</f>
        <v>June</v>
      </c>
      <c r="L1395">
        <v>14502603</v>
      </c>
      <c r="M1395">
        <v>89180.84375</v>
      </c>
      <c r="N1395">
        <v>229490.765625</v>
      </c>
      <c r="O1395">
        <v>32775.87890625</v>
      </c>
      <c r="P1395">
        <v>14217.9296875</v>
      </c>
      <c r="Q1395">
        <v>2985647.5</v>
      </c>
      <c r="R1395">
        <f t="shared" si="21"/>
        <v>0.20586976696528203</v>
      </c>
    </row>
    <row r="1396" spans="1:18" x14ac:dyDescent="0.25">
      <c r="A1396" t="s">
        <v>2399</v>
      </c>
      <c r="B1396" t="s">
        <v>65</v>
      </c>
      <c r="C1396" t="s">
        <v>66</v>
      </c>
      <c r="D1396" t="s">
        <v>245</v>
      </c>
      <c r="E1396" t="s">
        <v>70</v>
      </c>
      <c r="F1396" t="s">
        <v>55</v>
      </c>
      <c r="G1396" s="1">
        <v>45020</v>
      </c>
      <c r="H1396" s="1">
        <v>45032</v>
      </c>
      <c r="I1396">
        <f>YEAR((vw_maritime_trade_analysis[[#This Row],[Departure_Date]]))</f>
        <v>2023</v>
      </c>
      <c r="J1396" t="str">
        <f>"Q"&amp;ROUNDUP(MONTH(vw_maritime_trade_analysis[[#This Row],[Departure_Date]])/3,0)</f>
        <v>Q2</v>
      </c>
      <c r="K1396" t="str">
        <f>TEXT(vw_maritime_trade_analysis[[#This Row],[Departure_Date]],"mmmm")</f>
        <v>April</v>
      </c>
      <c r="L1396">
        <v>6840644.5</v>
      </c>
      <c r="M1396">
        <v>369433.875</v>
      </c>
      <c r="N1396">
        <v>84637.609375</v>
      </c>
      <c r="O1396">
        <v>6909.0498046875</v>
      </c>
      <c r="P1396">
        <v>3663.070068359375</v>
      </c>
      <c r="Q1396">
        <v>903836.1875</v>
      </c>
      <c r="R1396">
        <f t="shared" si="21"/>
        <v>0.13212734377586791</v>
      </c>
    </row>
    <row r="1397" spans="1:18" x14ac:dyDescent="0.25">
      <c r="A1397" t="s">
        <v>2400</v>
      </c>
      <c r="B1397" t="s">
        <v>65</v>
      </c>
      <c r="C1397" t="s">
        <v>66</v>
      </c>
      <c r="D1397" t="s">
        <v>245</v>
      </c>
      <c r="E1397" t="s">
        <v>82</v>
      </c>
      <c r="F1397" t="s">
        <v>146</v>
      </c>
      <c r="G1397" s="1">
        <v>43883</v>
      </c>
      <c r="H1397" s="1">
        <v>43896</v>
      </c>
      <c r="I1397">
        <f>YEAR((vw_maritime_trade_analysis[[#This Row],[Departure_Date]]))</f>
        <v>2020</v>
      </c>
      <c r="J1397" t="str">
        <f>"Q"&amp;ROUNDUP(MONTH(vw_maritime_trade_analysis[[#This Row],[Departure_Date]])/3,0)</f>
        <v>Q1</v>
      </c>
      <c r="K1397" t="str">
        <f>TEXT(vw_maritime_trade_analysis[[#This Row],[Departure_Date]],"mmmm")</f>
        <v>February</v>
      </c>
      <c r="L1397">
        <v>2794898.5</v>
      </c>
      <c r="M1397">
        <v>445295.78125</v>
      </c>
      <c r="N1397">
        <v>113525.6484375</v>
      </c>
      <c r="O1397">
        <v>8524.4404296875</v>
      </c>
      <c r="P1397">
        <v>0</v>
      </c>
      <c r="Q1397">
        <v>678782.9375</v>
      </c>
      <c r="R1397">
        <f t="shared" si="21"/>
        <v>0.24286496897830101</v>
      </c>
    </row>
    <row r="1398" spans="1:18" x14ac:dyDescent="0.25">
      <c r="A1398" t="s">
        <v>2401</v>
      </c>
      <c r="B1398" t="s">
        <v>49</v>
      </c>
      <c r="C1398" t="s">
        <v>50</v>
      </c>
      <c r="D1398" t="s">
        <v>145</v>
      </c>
      <c r="E1398" t="s">
        <v>201</v>
      </c>
      <c r="F1398" t="s">
        <v>100</v>
      </c>
      <c r="G1398" s="1">
        <v>44643</v>
      </c>
      <c r="H1398" s="1">
        <v>44663</v>
      </c>
      <c r="I1398">
        <f>YEAR((vw_maritime_trade_analysis[[#This Row],[Departure_Date]]))</f>
        <v>2022</v>
      </c>
      <c r="J1398" t="str">
        <f>"Q"&amp;ROUNDUP(MONTH(vw_maritime_trade_analysis[[#This Row],[Departure_Date]])/3,0)</f>
        <v>Q1</v>
      </c>
      <c r="K1398" t="str">
        <f>TEXT(vw_maritime_trade_analysis[[#This Row],[Departure_Date]],"mmmm")</f>
        <v>March</v>
      </c>
      <c r="L1398">
        <v>32179816</v>
      </c>
      <c r="M1398">
        <v>562060.5625</v>
      </c>
      <c r="N1398">
        <v>188658.3125</v>
      </c>
      <c r="O1398">
        <v>50844.109375</v>
      </c>
      <c r="P1398">
        <v>1659.68994140625</v>
      </c>
      <c r="Q1398">
        <v>6509206.5</v>
      </c>
      <c r="R1398">
        <f t="shared" si="21"/>
        <v>0.20227606335598686</v>
      </c>
    </row>
    <row r="1399" spans="1:18" x14ac:dyDescent="0.25">
      <c r="A1399" t="s">
        <v>2402</v>
      </c>
      <c r="B1399" t="s">
        <v>65</v>
      </c>
      <c r="C1399" t="s">
        <v>112</v>
      </c>
      <c r="D1399" t="s">
        <v>340</v>
      </c>
      <c r="E1399" t="s">
        <v>82</v>
      </c>
      <c r="F1399" t="s">
        <v>83</v>
      </c>
      <c r="G1399" s="1">
        <v>45597</v>
      </c>
      <c r="H1399" s="1">
        <v>45604</v>
      </c>
      <c r="I1399">
        <f>YEAR((vw_maritime_trade_analysis[[#This Row],[Departure_Date]]))</f>
        <v>2024</v>
      </c>
      <c r="J1399" t="str">
        <f>"Q"&amp;ROUNDUP(MONTH(vw_maritime_trade_analysis[[#This Row],[Departure_Date]])/3,0)</f>
        <v>Q4</v>
      </c>
      <c r="K1399" t="str">
        <f>TEXT(vw_maritime_trade_analysis[[#This Row],[Departure_Date]],"mmmm")</f>
        <v>November</v>
      </c>
      <c r="L1399">
        <v>7319476</v>
      </c>
      <c r="M1399">
        <v>208117.296875</v>
      </c>
      <c r="N1399">
        <v>39098.80859375</v>
      </c>
      <c r="O1399">
        <v>18737.859375</v>
      </c>
      <c r="P1399">
        <v>7575.509765625</v>
      </c>
      <c r="Q1399">
        <v>563365.625</v>
      </c>
      <c r="R1399">
        <f t="shared" si="21"/>
        <v>7.6968026809569434E-2</v>
      </c>
    </row>
    <row r="1400" spans="1:18" x14ac:dyDescent="0.25">
      <c r="A1400" t="s">
        <v>2403</v>
      </c>
      <c r="B1400" t="s">
        <v>49</v>
      </c>
      <c r="C1400" t="s">
        <v>78</v>
      </c>
      <c r="D1400" t="s">
        <v>315</v>
      </c>
      <c r="E1400" t="s">
        <v>150</v>
      </c>
      <c r="F1400" t="s">
        <v>184</v>
      </c>
      <c r="G1400" s="1">
        <v>45761</v>
      </c>
      <c r="H1400" s="1">
        <v>45788</v>
      </c>
      <c r="I1400">
        <f>YEAR((vw_maritime_trade_analysis[[#This Row],[Departure_Date]]))</f>
        <v>2025</v>
      </c>
      <c r="J1400" t="str">
        <f>"Q"&amp;ROUNDUP(MONTH(vw_maritime_trade_analysis[[#This Row],[Departure_Date]])/3,0)</f>
        <v>Q2</v>
      </c>
      <c r="K1400" t="str">
        <f>TEXT(vw_maritime_trade_analysis[[#This Row],[Departure_Date]],"mmmm")</f>
        <v>April</v>
      </c>
      <c r="L1400">
        <v>53116024</v>
      </c>
      <c r="M1400">
        <v>225550.296875</v>
      </c>
      <c r="N1400">
        <v>121192.390625</v>
      </c>
      <c r="O1400">
        <v>153505.3125</v>
      </c>
      <c r="P1400">
        <v>15900.41015625</v>
      </c>
      <c r="Q1400">
        <v>1461158</v>
      </c>
      <c r="R1400">
        <f t="shared" si="21"/>
        <v>2.75087984748256E-2</v>
      </c>
    </row>
    <row r="1401" spans="1:18" x14ac:dyDescent="0.25">
      <c r="A1401" t="s">
        <v>2404</v>
      </c>
      <c r="B1401" t="s">
        <v>49</v>
      </c>
      <c r="C1401" t="s">
        <v>50</v>
      </c>
      <c r="D1401" t="s">
        <v>139</v>
      </c>
      <c r="E1401" t="s">
        <v>127</v>
      </c>
      <c r="F1401" t="s">
        <v>128</v>
      </c>
      <c r="G1401" s="1">
        <v>44131</v>
      </c>
      <c r="H1401" s="1">
        <v>44147</v>
      </c>
      <c r="I1401">
        <f>YEAR((vw_maritime_trade_analysis[[#This Row],[Departure_Date]]))</f>
        <v>2020</v>
      </c>
      <c r="J1401" t="str">
        <f>"Q"&amp;ROUNDUP(MONTH(vw_maritime_trade_analysis[[#This Row],[Departure_Date]])/3,0)</f>
        <v>Q4</v>
      </c>
      <c r="K1401" t="str">
        <f>TEXT(vw_maritime_trade_analysis[[#This Row],[Departure_Date]],"mmmm")</f>
        <v>October</v>
      </c>
      <c r="L1401">
        <v>36662432</v>
      </c>
      <c r="M1401">
        <v>439060.25</v>
      </c>
      <c r="N1401">
        <v>48716.7890625</v>
      </c>
      <c r="O1401">
        <v>34829.30859375</v>
      </c>
      <c r="P1401">
        <v>56447.76171875</v>
      </c>
      <c r="Q1401">
        <v>1707687.875</v>
      </c>
      <c r="R1401">
        <f t="shared" si="21"/>
        <v>4.6578685096504237E-2</v>
      </c>
    </row>
    <row r="1402" spans="1:18" x14ac:dyDescent="0.25">
      <c r="A1402" t="s">
        <v>2406</v>
      </c>
      <c r="B1402" t="s">
        <v>65</v>
      </c>
      <c r="C1402" t="s">
        <v>112</v>
      </c>
      <c r="D1402" t="s">
        <v>343</v>
      </c>
      <c r="E1402" t="s">
        <v>128</v>
      </c>
      <c r="F1402" t="s">
        <v>146</v>
      </c>
      <c r="G1402" s="1">
        <v>44310</v>
      </c>
      <c r="H1402" s="1">
        <v>44329</v>
      </c>
      <c r="I1402">
        <f>YEAR((vw_maritime_trade_analysis[[#This Row],[Departure_Date]]))</f>
        <v>2021</v>
      </c>
      <c r="J1402" t="str">
        <f>"Q"&amp;ROUNDUP(MONTH(vw_maritime_trade_analysis[[#This Row],[Departure_Date]])/3,0)</f>
        <v>Q2</v>
      </c>
      <c r="K1402" t="str">
        <f>TEXT(vw_maritime_trade_analysis[[#This Row],[Departure_Date]],"mmmm")</f>
        <v>April</v>
      </c>
      <c r="L1402">
        <v>57566376</v>
      </c>
      <c r="M1402">
        <v>639814.75</v>
      </c>
      <c r="N1402">
        <v>105229.0625</v>
      </c>
      <c r="O1402">
        <v>179031.4375</v>
      </c>
      <c r="P1402">
        <v>0</v>
      </c>
      <c r="Q1402">
        <v>3013369.75</v>
      </c>
      <c r="R1402">
        <f t="shared" si="21"/>
        <v>5.2346004028462727E-2</v>
      </c>
    </row>
    <row r="1403" spans="1:18" x14ac:dyDescent="0.25">
      <c r="A1403" t="s">
        <v>2407</v>
      </c>
      <c r="B1403" t="s">
        <v>65</v>
      </c>
      <c r="C1403" t="s">
        <v>78</v>
      </c>
      <c r="D1403" t="s">
        <v>177</v>
      </c>
      <c r="E1403" t="s">
        <v>56</v>
      </c>
      <c r="F1403" t="s">
        <v>174</v>
      </c>
      <c r="G1403" s="1">
        <v>44849</v>
      </c>
      <c r="H1403" s="1">
        <v>44875</v>
      </c>
      <c r="I1403">
        <f>YEAR((vw_maritime_trade_analysis[[#This Row],[Departure_Date]]))</f>
        <v>2022</v>
      </c>
      <c r="J1403" t="str">
        <f>"Q"&amp;ROUNDUP(MONTH(vw_maritime_trade_analysis[[#This Row],[Departure_Date]])/3,0)</f>
        <v>Q4</v>
      </c>
      <c r="K1403" t="str">
        <f>TEXT(vw_maritime_trade_analysis[[#This Row],[Departure_Date]],"mmmm")</f>
        <v>October</v>
      </c>
      <c r="L1403">
        <v>14370948</v>
      </c>
      <c r="M1403">
        <v>325957.71875</v>
      </c>
      <c r="N1403">
        <v>146191.015625</v>
      </c>
      <c r="O1403">
        <v>35208.8203125</v>
      </c>
      <c r="P1403">
        <v>24547.55078125</v>
      </c>
      <c r="Q1403">
        <v>2091502.5</v>
      </c>
      <c r="R1403">
        <f t="shared" si="21"/>
        <v>0.1455368497610596</v>
      </c>
    </row>
    <row r="1404" spans="1:18" x14ac:dyDescent="0.25">
      <c r="A1404" t="s">
        <v>2408</v>
      </c>
      <c r="B1404" t="s">
        <v>65</v>
      </c>
      <c r="C1404" t="s">
        <v>66</v>
      </c>
      <c r="D1404" t="s">
        <v>245</v>
      </c>
      <c r="E1404" t="s">
        <v>128</v>
      </c>
      <c r="F1404" t="s">
        <v>204</v>
      </c>
      <c r="G1404" s="1">
        <v>44972</v>
      </c>
      <c r="H1404" s="1">
        <v>44999</v>
      </c>
      <c r="I1404">
        <f>YEAR((vw_maritime_trade_analysis[[#This Row],[Departure_Date]]))</f>
        <v>2023</v>
      </c>
      <c r="J1404" t="str">
        <f>"Q"&amp;ROUNDUP(MONTH(vw_maritime_trade_analysis[[#This Row],[Departure_Date]])/3,0)</f>
        <v>Q1</v>
      </c>
      <c r="K1404" t="str">
        <f>TEXT(vw_maritime_trade_analysis[[#This Row],[Departure_Date]],"mmmm")</f>
        <v>February</v>
      </c>
      <c r="L1404">
        <v>4664469</v>
      </c>
      <c r="M1404">
        <v>429754.375</v>
      </c>
      <c r="N1404">
        <v>40411.01171875</v>
      </c>
      <c r="O1404">
        <v>12080.9697265625</v>
      </c>
      <c r="P1404">
        <v>65905.296875</v>
      </c>
      <c r="Q1404">
        <v>686261.5</v>
      </c>
      <c r="R1404">
        <f t="shared" si="21"/>
        <v>0.1471253212316343</v>
      </c>
    </row>
    <row r="1405" spans="1:18" x14ac:dyDescent="0.25">
      <c r="A1405" t="s">
        <v>2409</v>
      </c>
      <c r="B1405" t="s">
        <v>49</v>
      </c>
      <c r="C1405" t="s">
        <v>239</v>
      </c>
      <c r="D1405" t="s">
        <v>240</v>
      </c>
      <c r="E1405" t="s">
        <v>121</v>
      </c>
      <c r="F1405" t="s">
        <v>56</v>
      </c>
      <c r="G1405" s="1">
        <v>44800</v>
      </c>
      <c r="H1405" s="1">
        <v>44817</v>
      </c>
      <c r="I1405">
        <f>YEAR((vw_maritime_trade_analysis[[#This Row],[Departure_Date]]))</f>
        <v>2022</v>
      </c>
      <c r="J1405" t="str">
        <f>"Q"&amp;ROUNDUP(MONTH(vw_maritime_trade_analysis[[#This Row],[Departure_Date]])/3,0)</f>
        <v>Q3</v>
      </c>
      <c r="K1405" t="str">
        <f>TEXT(vw_maritime_trade_analysis[[#This Row],[Departure_Date]],"mmmm")</f>
        <v>August</v>
      </c>
      <c r="L1405">
        <v>20149582</v>
      </c>
      <c r="M1405">
        <v>312819.15625</v>
      </c>
      <c r="N1405">
        <v>176405.140625</v>
      </c>
      <c r="O1405">
        <v>54000.87890625</v>
      </c>
      <c r="P1405">
        <v>19709.9609375</v>
      </c>
      <c r="Q1405">
        <v>1601242.625</v>
      </c>
      <c r="R1405">
        <f t="shared" si="21"/>
        <v>7.9467783748566098E-2</v>
      </c>
    </row>
    <row r="1406" spans="1:18" x14ac:dyDescent="0.25">
      <c r="A1406" t="s">
        <v>2411</v>
      </c>
      <c r="B1406" t="s">
        <v>49</v>
      </c>
      <c r="C1406" t="s">
        <v>78</v>
      </c>
      <c r="D1406" t="s">
        <v>158</v>
      </c>
      <c r="E1406" t="s">
        <v>150</v>
      </c>
      <c r="F1406" t="s">
        <v>56</v>
      </c>
      <c r="G1406" s="1">
        <v>46118</v>
      </c>
      <c r="H1406" s="1">
        <v>46140</v>
      </c>
      <c r="I1406">
        <f>YEAR((vw_maritime_trade_analysis[[#This Row],[Departure_Date]]))</f>
        <v>2026</v>
      </c>
      <c r="J1406" t="str">
        <f>"Q"&amp;ROUNDUP(MONTH(vw_maritime_trade_analysis[[#This Row],[Departure_Date]])/3,0)</f>
        <v>Q2</v>
      </c>
      <c r="K1406" t="str">
        <f>TEXT(vw_maritime_trade_analysis[[#This Row],[Departure_Date]],"mmmm")</f>
        <v>April</v>
      </c>
      <c r="L1406">
        <v>27632194</v>
      </c>
      <c r="M1406">
        <v>202627.046875</v>
      </c>
      <c r="N1406">
        <v>175734.984375</v>
      </c>
      <c r="O1406">
        <v>88423.0234375</v>
      </c>
      <c r="P1406">
        <v>0</v>
      </c>
      <c r="Q1406">
        <v>1077689.375</v>
      </c>
      <c r="R1406">
        <f t="shared" si="21"/>
        <v>3.9001223536574765E-2</v>
      </c>
    </row>
    <row r="1407" spans="1:18" x14ac:dyDescent="0.25">
      <c r="A1407" t="s">
        <v>2413</v>
      </c>
      <c r="B1407" t="s">
        <v>49</v>
      </c>
      <c r="C1407" t="s">
        <v>50</v>
      </c>
      <c r="D1407" t="s">
        <v>145</v>
      </c>
      <c r="E1407" t="s">
        <v>159</v>
      </c>
      <c r="F1407" t="s">
        <v>226</v>
      </c>
      <c r="G1407" s="1">
        <v>44425</v>
      </c>
      <c r="H1407" s="1">
        <v>44442</v>
      </c>
      <c r="I1407">
        <f>YEAR((vw_maritime_trade_analysis[[#This Row],[Departure_Date]]))</f>
        <v>2021</v>
      </c>
      <c r="J1407" t="str">
        <f>"Q"&amp;ROUNDUP(MONTH(vw_maritime_trade_analysis[[#This Row],[Departure_Date]])/3,0)</f>
        <v>Q3</v>
      </c>
      <c r="K1407" t="str">
        <f>TEXT(vw_maritime_trade_analysis[[#This Row],[Departure_Date]],"mmmm")</f>
        <v>August</v>
      </c>
      <c r="L1407">
        <v>23544098</v>
      </c>
      <c r="M1407">
        <v>247643.1875</v>
      </c>
      <c r="N1407">
        <v>156572.296875</v>
      </c>
      <c r="O1407">
        <v>16480.869140625</v>
      </c>
      <c r="P1407">
        <v>30908.01953125</v>
      </c>
      <c r="Q1407">
        <v>2084275.625</v>
      </c>
      <c r="R1407">
        <f t="shared" si="21"/>
        <v>8.8526458945252434E-2</v>
      </c>
    </row>
    <row r="1408" spans="1:18" x14ac:dyDescent="0.25">
      <c r="A1408" t="s">
        <v>2414</v>
      </c>
      <c r="B1408" t="s">
        <v>49</v>
      </c>
      <c r="C1408" t="s">
        <v>50</v>
      </c>
      <c r="D1408" t="s">
        <v>51</v>
      </c>
      <c r="E1408" t="s">
        <v>131</v>
      </c>
      <c r="F1408" t="s">
        <v>82</v>
      </c>
      <c r="G1408" s="1">
        <v>45482</v>
      </c>
      <c r="H1408" s="1">
        <v>45488</v>
      </c>
      <c r="I1408">
        <f>YEAR((vw_maritime_trade_analysis[[#This Row],[Departure_Date]]))</f>
        <v>2024</v>
      </c>
      <c r="J1408" t="str">
        <f>"Q"&amp;ROUNDUP(MONTH(vw_maritime_trade_analysis[[#This Row],[Departure_Date]])/3,0)</f>
        <v>Q3</v>
      </c>
      <c r="K1408" t="str">
        <f>TEXT(vw_maritime_trade_analysis[[#This Row],[Departure_Date]],"mmmm")</f>
        <v>July</v>
      </c>
      <c r="L1408">
        <v>14585408</v>
      </c>
      <c r="M1408">
        <v>120758.8515625</v>
      </c>
      <c r="N1408">
        <v>171461.375</v>
      </c>
      <c r="O1408">
        <v>32963.01953125</v>
      </c>
      <c r="P1408">
        <v>22258.2890625</v>
      </c>
      <c r="Q1408">
        <v>4100781.25</v>
      </c>
      <c r="R1408">
        <f t="shared" si="21"/>
        <v>0.28115643045432803</v>
      </c>
    </row>
    <row r="1409" spans="1:18" x14ac:dyDescent="0.25">
      <c r="A1409" t="s">
        <v>2416</v>
      </c>
      <c r="B1409" t="s">
        <v>65</v>
      </c>
      <c r="C1409" t="s">
        <v>66</v>
      </c>
      <c r="D1409" t="s">
        <v>391</v>
      </c>
      <c r="E1409" t="s">
        <v>128</v>
      </c>
      <c r="F1409" t="s">
        <v>83</v>
      </c>
      <c r="G1409" s="1">
        <v>45798</v>
      </c>
      <c r="H1409" s="1">
        <v>45828</v>
      </c>
      <c r="I1409">
        <f>YEAR((vw_maritime_trade_analysis[[#This Row],[Departure_Date]]))</f>
        <v>2025</v>
      </c>
      <c r="J1409" t="str">
        <f>"Q"&amp;ROUNDUP(MONTH(vw_maritime_trade_analysis[[#This Row],[Departure_Date]])/3,0)</f>
        <v>Q2</v>
      </c>
      <c r="K1409" t="str">
        <f>TEXT(vw_maritime_trade_analysis[[#This Row],[Departure_Date]],"mmmm")</f>
        <v>May</v>
      </c>
      <c r="L1409">
        <v>26301728</v>
      </c>
      <c r="M1409">
        <v>247348.953125</v>
      </c>
      <c r="N1409">
        <v>214143.90625</v>
      </c>
      <c r="O1409">
        <v>29983.970703125</v>
      </c>
      <c r="P1409">
        <v>25808.9296875</v>
      </c>
      <c r="Q1409">
        <v>3013402.25</v>
      </c>
      <c r="R1409">
        <f t="shared" si="21"/>
        <v>0.11457050464517009</v>
      </c>
    </row>
    <row r="1410" spans="1:18" x14ac:dyDescent="0.25">
      <c r="A1410" t="s">
        <v>2417</v>
      </c>
      <c r="B1410" t="s">
        <v>49</v>
      </c>
      <c r="C1410" t="s">
        <v>66</v>
      </c>
      <c r="D1410" t="s">
        <v>245</v>
      </c>
      <c r="E1410" t="s">
        <v>146</v>
      </c>
      <c r="F1410" t="s">
        <v>92</v>
      </c>
      <c r="G1410" s="1">
        <v>44946</v>
      </c>
      <c r="H1410" s="1">
        <v>44971</v>
      </c>
      <c r="I1410">
        <f>YEAR((vw_maritime_trade_analysis[[#This Row],[Departure_Date]]))</f>
        <v>2023</v>
      </c>
      <c r="J1410" t="str">
        <f>"Q"&amp;ROUNDUP(MONTH(vw_maritime_trade_analysis[[#This Row],[Departure_Date]])/3,0)</f>
        <v>Q1</v>
      </c>
      <c r="K1410" t="str">
        <f>TEXT(vw_maritime_trade_analysis[[#This Row],[Departure_Date]],"mmmm")</f>
        <v>January</v>
      </c>
      <c r="L1410">
        <v>5125083</v>
      </c>
      <c r="M1410">
        <v>412750.09375</v>
      </c>
      <c r="N1410">
        <v>25663.650390625</v>
      </c>
      <c r="O1410">
        <v>17579.029296875</v>
      </c>
      <c r="P1410">
        <v>0</v>
      </c>
      <c r="Q1410">
        <v>725831.375</v>
      </c>
      <c r="R1410">
        <f t="shared" ref="R1410:R1473" si="22">Q1410/L1410</f>
        <v>0.1416233405390703</v>
      </c>
    </row>
    <row r="1411" spans="1:18" x14ac:dyDescent="0.25">
      <c r="A1411" t="s">
        <v>2418</v>
      </c>
      <c r="B1411" t="s">
        <v>65</v>
      </c>
      <c r="C1411" t="s">
        <v>50</v>
      </c>
      <c r="D1411" t="s">
        <v>51</v>
      </c>
      <c r="E1411" t="s">
        <v>128</v>
      </c>
      <c r="F1411" t="s">
        <v>108</v>
      </c>
      <c r="G1411" s="1">
        <v>46020</v>
      </c>
      <c r="H1411" s="1">
        <v>46034</v>
      </c>
      <c r="I1411">
        <f>YEAR((vw_maritime_trade_analysis[[#This Row],[Departure_Date]]))</f>
        <v>2025</v>
      </c>
      <c r="J1411" t="str">
        <f>"Q"&amp;ROUNDUP(MONTH(vw_maritime_trade_analysis[[#This Row],[Departure_Date]])/3,0)</f>
        <v>Q4</v>
      </c>
      <c r="K1411" t="str">
        <f>TEXT(vw_maritime_trade_analysis[[#This Row],[Departure_Date]],"mmmm")</f>
        <v>December</v>
      </c>
      <c r="L1411">
        <v>9628555</v>
      </c>
      <c r="M1411">
        <v>83504.6796875</v>
      </c>
      <c r="N1411">
        <v>38131.01953125</v>
      </c>
      <c r="O1411">
        <v>8473.1298828125</v>
      </c>
      <c r="P1411">
        <v>12994.349609375</v>
      </c>
      <c r="Q1411">
        <v>3073671</v>
      </c>
      <c r="R1411">
        <f t="shared" si="22"/>
        <v>0.31922453576886667</v>
      </c>
    </row>
    <row r="1412" spans="1:18" x14ac:dyDescent="0.25">
      <c r="A1412" t="s">
        <v>2420</v>
      </c>
      <c r="B1412" t="s">
        <v>49</v>
      </c>
      <c r="C1412" t="s">
        <v>239</v>
      </c>
      <c r="D1412" t="s">
        <v>240</v>
      </c>
      <c r="E1412" t="s">
        <v>121</v>
      </c>
      <c r="F1412" t="s">
        <v>128</v>
      </c>
      <c r="G1412" s="1">
        <v>45452</v>
      </c>
      <c r="H1412" s="1">
        <v>45466</v>
      </c>
      <c r="I1412">
        <f>YEAR((vw_maritime_trade_analysis[[#This Row],[Departure_Date]]))</f>
        <v>2024</v>
      </c>
      <c r="J1412" t="str">
        <f>"Q"&amp;ROUNDUP(MONTH(vw_maritime_trade_analysis[[#This Row],[Departure_Date]])/3,0)</f>
        <v>Q2</v>
      </c>
      <c r="K1412" t="str">
        <f>TEXT(vw_maritime_trade_analysis[[#This Row],[Departure_Date]],"mmmm")</f>
        <v>June</v>
      </c>
      <c r="L1412">
        <v>13885248</v>
      </c>
      <c r="M1412">
        <v>549318.875</v>
      </c>
      <c r="N1412">
        <v>192559.125</v>
      </c>
      <c r="O1412">
        <v>45543.609375</v>
      </c>
      <c r="P1412">
        <v>9081.16015625</v>
      </c>
      <c r="Q1412">
        <v>1121473.75</v>
      </c>
      <c r="R1412">
        <f t="shared" si="22"/>
        <v>8.0767282658545242E-2</v>
      </c>
    </row>
    <row r="1413" spans="1:18" x14ac:dyDescent="0.25">
      <c r="A1413" t="s">
        <v>2421</v>
      </c>
      <c r="B1413" t="s">
        <v>49</v>
      </c>
      <c r="C1413" t="s">
        <v>112</v>
      </c>
      <c r="D1413" t="s">
        <v>340</v>
      </c>
      <c r="E1413" t="s">
        <v>140</v>
      </c>
      <c r="F1413" t="s">
        <v>56</v>
      </c>
      <c r="G1413" s="1">
        <v>44010</v>
      </c>
      <c r="H1413" s="1">
        <v>44035</v>
      </c>
      <c r="I1413">
        <f>YEAR((vw_maritime_trade_analysis[[#This Row],[Departure_Date]]))</f>
        <v>2020</v>
      </c>
      <c r="J1413" t="str">
        <f>"Q"&amp;ROUNDUP(MONTH(vw_maritime_trade_analysis[[#This Row],[Departure_Date]])/3,0)</f>
        <v>Q2</v>
      </c>
      <c r="K1413" t="str">
        <f>TEXT(vw_maritime_trade_analysis[[#This Row],[Departure_Date]],"mmmm")</f>
        <v>June</v>
      </c>
      <c r="L1413">
        <v>8950085</v>
      </c>
      <c r="M1413">
        <v>494746.375</v>
      </c>
      <c r="N1413">
        <v>74231.0078125</v>
      </c>
      <c r="O1413">
        <v>11903.6103515625</v>
      </c>
      <c r="P1413">
        <v>0</v>
      </c>
      <c r="Q1413">
        <v>771170.9375</v>
      </c>
      <c r="R1413">
        <f t="shared" si="22"/>
        <v>8.6163532245783145E-2</v>
      </c>
    </row>
    <row r="1414" spans="1:18" x14ac:dyDescent="0.25">
      <c r="A1414" t="s">
        <v>2422</v>
      </c>
      <c r="B1414" t="s">
        <v>65</v>
      </c>
      <c r="C1414" t="s">
        <v>239</v>
      </c>
      <c r="D1414" t="s">
        <v>270</v>
      </c>
      <c r="E1414" t="s">
        <v>100</v>
      </c>
      <c r="F1414" t="s">
        <v>140</v>
      </c>
      <c r="G1414" s="1">
        <v>45745</v>
      </c>
      <c r="H1414" s="1">
        <v>45761</v>
      </c>
      <c r="I1414">
        <f>YEAR((vw_maritime_trade_analysis[[#This Row],[Departure_Date]]))</f>
        <v>2025</v>
      </c>
      <c r="J1414" t="str">
        <f>"Q"&amp;ROUNDUP(MONTH(vw_maritime_trade_analysis[[#This Row],[Departure_Date]])/3,0)</f>
        <v>Q1</v>
      </c>
      <c r="K1414" t="str">
        <f>TEXT(vw_maritime_trade_analysis[[#This Row],[Departure_Date]],"mmmm")</f>
        <v>March</v>
      </c>
      <c r="L1414">
        <v>15930039</v>
      </c>
      <c r="M1414">
        <v>233472.265625</v>
      </c>
      <c r="N1414">
        <v>67474.921875</v>
      </c>
      <c r="O1414">
        <v>50498.21875</v>
      </c>
      <c r="P1414">
        <v>0</v>
      </c>
      <c r="Q1414">
        <v>2116122.25</v>
      </c>
      <c r="R1414">
        <f t="shared" si="22"/>
        <v>0.13283848520395963</v>
      </c>
    </row>
    <row r="1415" spans="1:18" x14ac:dyDescent="0.25">
      <c r="A1415" t="s">
        <v>2423</v>
      </c>
      <c r="B1415" t="s">
        <v>65</v>
      </c>
      <c r="C1415" t="s">
        <v>78</v>
      </c>
      <c r="D1415" t="s">
        <v>211</v>
      </c>
      <c r="E1415" t="s">
        <v>70</v>
      </c>
      <c r="F1415" t="s">
        <v>164</v>
      </c>
      <c r="G1415" s="1">
        <v>45148</v>
      </c>
      <c r="H1415" s="1">
        <v>45163</v>
      </c>
      <c r="I1415">
        <f>YEAR((vw_maritime_trade_analysis[[#This Row],[Departure_Date]]))</f>
        <v>2023</v>
      </c>
      <c r="J1415" t="str">
        <f>"Q"&amp;ROUNDUP(MONTH(vw_maritime_trade_analysis[[#This Row],[Departure_Date]])/3,0)</f>
        <v>Q3</v>
      </c>
      <c r="K1415" t="str">
        <f>TEXT(vw_maritime_trade_analysis[[#This Row],[Departure_Date]],"mmmm")</f>
        <v>August</v>
      </c>
      <c r="L1415">
        <v>31661864</v>
      </c>
      <c r="M1415">
        <v>443209.21875</v>
      </c>
      <c r="N1415">
        <v>135383.15625</v>
      </c>
      <c r="O1415">
        <v>29128.91015625</v>
      </c>
      <c r="P1415">
        <v>0</v>
      </c>
      <c r="Q1415">
        <v>2204770.5</v>
      </c>
      <c r="R1415">
        <f t="shared" si="22"/>
        <v>6.9634892626662795E-2</v>
      </c>
    </row>
    <row r="1416" spans="1:18" x14ac:dyDescent="0.25">
      <c r="A1416" t="s">
        <v>2424</v>
      </c>
      <c r="B1416" t="s">
        <v>49</v>
      </c>
      <c r="C1416" t="s">
        <v>112</v>
      </c>
      <c r="D1416" t="s">
        <v>340</v>
      </c>
      <c r="E1416" t="s">
        <v>83</v>
      </c>
      <c r="F1416" t="s">
        <v>226</v>
      </c>
      <c r="G1416" s="1">
        <v>43897</v>
      </c>
      <c r="H1416" s="1">
        <v>43924</v>
      </c>
      <c r="I1416">
        <f>YEAR((vw_maritime_trade_analysis[[#This Row],[Departure_Date]]))</f>
        <v>2020</v>
      </c>
      <c r="J1416" t="str">
        <f>"Q"&amp;ROUNDUP(MONTH(vw_maritime_trade_analysis[[#This Row],[Departure_Date]])/3,0)</f>
        <v>Q1</v>
      </c>
      <c r="K1416" t="str">
        <f>TEXT(vw_maritime_trade_analysis[[#This Row],[Departure_Date]],"mmmm")</f>
        <v>March</v>
      </c>
      <c r="L1416">
        <v>3694791.5</v>
      </c>
      <c r="M1416">
        <v>676834.1875</v>
      </c>
      <c r="N1416">
        <v>93587.3984375</v>
      </c>
      <c r="O1416">
        <v>6170.2998046875</v>
      </c>
      <c r="P1416">
        <v>0</v>
      </c>
      <c r="Q1416">
        <v>853968.4375</v>
      </c>
      <c r="R1416">
        <f t="shared" si="22"/>
        <v>0.23112763940806944</v>
      </c>
    </row>
    <row r="1417" spans="1:18" x14ac:dyDescent="0.25">
      <c r="A1417" t="s">
        <v>2425</v>
      </c>
      <c r="B1417" t="s">
        <v>49</v>
      </c>
      <c r="C1417" t="s">
        <v>78</v>
      </c>
      <c r="D1417" t="s">
        <v>158</v>
      </c>
      <c r="E1417" t="s">
        <v>140</v>
      </c>
      <c r="F1417" t="s">
        <v>82</v>
      </c>
      <c r="G1417" s="1">
        <v>45350</v>
      </c>
      <c r="H1417" s="1">
        <v>45361</v>
      </c>
      <c r="I1417">
        <f>YEAR((vw_maritime_trade_analysis[[#This Row],[Departure_Date]]))</f>
        <v>2024</v>
      </c>
      <c r="J1417" t="str">
        <f>"Q"&amp;ROUNDUP(MONTH(vw_maritime_trade_analysis[[#This Row],[Departure_Date]])/3,0)</f>
        <v>Q1</v>
      </c>
      <c r="K1417" t="str">
        <f>TEXT(vw_maritime_trade_analysis[[#This Row],[Departure_Date]],"mmmm")</f>
        <v>February</v>
      </c>
      <c r="L1417">
        <v>24602424</v>
      </c>
      <c r="M1417">
        <v>295729.1875</v>
      </c>
      <c r="N1417">
        <v>157717.546875</v>
      </c>
      <c r="O1417">
        <v>38871.828125</v>
      </c>
      <c r="P1417">
        <v>19697.2890625</v>
      </c>
      <c r="Q1417">
        <v>1358156.75</v>
      </c>
      <c r="R1417">
        <f t="shared" si="22"/>
        <v>5.5204184351915896E-2</v>
      </c>
    </row>
    <row r="1418" spans="1:18" x14ac:dyDescent="0.25">
      <c r="A1418" t="s">
        <v>2426</v>
      </c>
      <c r="B1418" t="s">
        <v>65</v>
      </c>
      <c r="C1418" t="s">
        <v>50</v>
      </c>
      <c r="D1418" t="s">
        <v>145</v>
      </c>
      <c r="E1418" t="s">
        <v>70</v>
      </c>
      <c r="F1418" t="s">
        <v>204</v>
      </c>
      <c r="G1418" s="1">
        <v>45664</v>
      </c>
      <c r="H1418" s="1">
        <v>45669</v>
      </c>
      <c r="I1418">
        <f>YEAR((vw_maritime_trade_analysis[[#This Row],[Departure_Date]]))</f>
        <v>2025</v>
      </c>
      <c r="J1418" t="str">
        <f>"Q"&amp;ROUNDUP(MONTH(vw_maritime_trade_analysis[[#This Row],[Departure_Date]])/3,0)</f>
        <v>Q1</v>
      </c>
      <c r="K1418" t="str">
        <f>TEXT(vw_maritime_trade_analysis[[#This Row],[Departure_Date]],"mmmm")</f>
        <v>January</v>
      </c>
      <c r="L1418">
        <v>74578496</v>
      </c>
      <c r="M1418">
        <v>140494.375</v>
      </c>
      <c r="N1418">
        <v>67713.7734375</v>
      </c>
      <c r="O1418">
        <v>71595.3515625</v>
      </c>
      <c r="P1418">
        <v>10807.8603515625</v>
      </c>
      <c r="Q1418">
        <v>1927507.625</v>
      </c>
      <c r="R1418">
        <f t="shared" si="22"/>
        <v>2.5845353934195722E-2</v>
      </c>
    </row>
    <row r="1419" spans="1:18" x14ac:dyDescent="0.25">
      <c r="A1419" t="s">
        <v>2428</v>
      </c>
      <c r="B1419" t="s">
        <v>49</v>
      </c>
      <c r="C1419" t="s">
        <v>66</v>
      </c>
      <c r="D1419" t="s">
        <v>245</v>
      </c>
      <c r="E1419" t="s">
        <v>71</v>
      </c>
      <c r="F1419" t="s">
        <v>226</v>
      </c>
      <c r="G1419" s="1">
        <v>45364</v>
      </c>
      <c r="H1419" s="1">
        <v>45377</v>
      </c>
      <c r="I1419">
        <f>YEAR((vw_maritime_trade_analysis[[#This Row],[Departure_Date]]))</f>
        <v>2024</v>
      </c>
      <c r="J1419" t="str">
        <f>"Q"&amp;ROUNDUP(MONTH(vw_maritime_trade_analysis[[#This Row],[Departure_Date]])/3,0)</f>
        <v>Q1</v>
      </c>
      <c r="K1419" t="str">
        <f>TEXT(vw_maritime_trade_analysis[[#This Row],[Departure_Date]],"mmmm")</f>
        <v>March</v>
      </c>
      <c r="L1419">
        <v>7658943</v>
      </c>
      <c r="M1419">
        <v>294002.5625</v>
      </c>
      <c r="N1419">
        <v>65956.0390625</v>
      </c>
      <c r="O1419">
        <v>20143.01953125</v>
      </c>
      <c r="P1419">
        <v>0</v>
      </c>
      <c r="Q1419">
        <v>820325.875</v>
      </c>
      <c r="R1419">
        <f t="shared" si="22"/>
        <v>0.10710693042107769</v>
      </c>
    </row>
    <row r="1420" spans="1:18" x14ac:dyDescent="0.25">
      <c r="A1420" t="s">
        <v>2430</v>
      </c>
      <c r="B1420" t="s">
        <v>49</v>
      </c>
      <c r="C1420" t="s">
        <v>78</v>
      </c>
      <c r="D1420" t="s">
        <v>105</v>
      </c>
      <c r="E1420" t="s">
        <v>201</v>
      </c>
      <c r="F1420" t="s">
        <v>100</v>
      </c>
      <c r="G1420" s="1">
        <v>45068</v>
      </c>
      <c r="H1420" s="1">
        <v>45077</v>
      </c>
      <c r="I1420">
        <f>YEAR((vw_maritime_trade_analysis[[#This Row],[Departure_Date]]))</f>
        <v>2023</v>
      </c>
      <c r="J1420" t="str">
        <f>"Q"&amp;ROUNDUP(MONTH(vw_maritime_trade_analysis[[#This Row],[Departure_Date]])/3,0)</f>
        <v>Q2</v>
      </c>
      <c r="K1420" t="str">
        <f>TEXT(vw_maritime_trade_analysis[[#This Row],[Departure_Date]],"mmmm")</f>
        <v>May</v>
      </c>
      <c r="L1420">
        <v>10884796</v>
      </c>
      <c r="M1420">
        <v>222386.625</v>
      </c>
      <c r="N1420">
        <v>36559.8515625</v>
      </c>
      <c r="O1420">
        <v>23402.310546875</v>
      </c>
      <c r="P1420">
        <v>67516.90625</v>
      </c>
      <c r="Q1420">
        <v>1006567.9375</v>
      </c>
      <c r="R1420">
        <f t="shared" si="22"/>
        <v>9.2474671780711365E-2</v>
      </c>
    </row>
    <row r="1421" spans="1:18" x14ac:dyDescent="0.25">
      <c r="A1421" t="s">
        <v>2431</v>
      </c>
      <c r="B1421" t="s">
        <v>65</v>
      </c>
      <c r="C1421" t="s">
        <v>50</v>
      </c>
      <c r="D1421" t="s">
        <v>120</v>
      </c>
      <c r="E1421" t="s">
        <v>184</v>
      </c>
      <c r="F1421" t="s">
        <v>204</v>
      </c>
      <c r="G1421" s="1">
        <v>45746</v>
      </c>
      <c r="H1421" s="1">
        <v>45752</v>
      </c>
      <c r="I1421">
        <f>YEAR((vw_maritime_trade_analysis[[#This Row],[Departure_Date]]))</f>
        <v>2025</v>
      </c>
      <c r="J1421" t="str">
        <f>"Q"&amp;ROUNDUP(MONTH(vw_maritime_trade_analysis[[#This Row],[Departure_Date]])/3,0)</f>
        <v>Q1</v>
      </c>
      <c r="K1421" t="str">
        <f>TEXT(vw_maritime_trade_analysis[[#This Row],[Departure_Date]],"mmmm")</f>
        <v>March</v>
      </c>
      <c r="L1421">
        <v>39538064</v>
      </c>
      <c r="M1421">
        <v>113547.96875</v>
      </c>
      <c r="N1421">
        <v>224764.59375</v>
      </c>
      <c r="O1421">
        <v>112288.1015625</v>
      </c>
      <c r="P1421">
        <v>0</v>
      </c>
      <c r="Q1421">
        <v>1696179.625</v>
      </c>
      <c r="R1421">
        <f t="shared" si="22"/>
        <v>4.2899916015108883E-2</v>
      </c>
    </row>
    <row r="1422" spans="1:18" x14ac:dyDescent="0.25">
      <c r="A1422" t="s">
        <v>2432</v>
      </c>
      <c r="B1422" t="s">
        <v>65</v>
      </c>
      <c r="C1422" t="s">
        <v>239</v>
      </c>
      <c r="D1422" t="s">
        <v>240</v>
      </c>
      <c r="E1422" t="s">
        <v>100</v>
      </c>
      <c r="F1422" t="s">
        <v>201</v>
      </c>
      <c r="G1422" s="1">
        <v>45421</v>
      </c>
      <c r="H1422" s="1">
        <v>45431</v>
      </c>
      <c r="I1422">
        <f>YEAR((vw_maritime_trade_analysis[[#This Row],[Departure_Date]]))</f>
        <v>2024</v>
      </c>
      <c r="J1422" t="str">
        <f>"Q"&amp;ROUNDUP(MONTH(vw_maritime_trade_analysis[[#This Row],[Departure_Date]])/3,0)</f>
        <v>Q2</v>
      </c>
      <c r="K1422" t="str">
        <f>TEXT(vw_maritime_trade_analysis[[#This Row],[Departure_Date]],"mmmm")</f>
        <v>May</v>
      </c>
      <c r="L1422">
        <v>13898933</v>
      </c>
      <c r="M1422">
        <v>167197.8125</v>
      </c>
      <c r="N1422">
        <v>94967.3203125</v>
      </c>
      <c r="O1422">
        <v>33079.4609375</v>
      </c>
      <c r="P1422">
        <v>54628.73828125</v>
      </c>
      <c r="Q1422">
        <v>1515116</v>
      </c>
      <c r="R1422">
        <f t="shared" si="22"/>
        <v>0.10900951893213673</v>
      </c>
    </row>
    <row r="1423" spans="1:18" x14ac:dyDescent="0.25">
      <c r="A1423" t="s">
        <v>2433</v>
      </c>
      <c r="B1423" t="s">
        <v>49</v>
      </c>
      <c r="C1423" t="s">
        <v>66</v>
      </c>
      <c r="D1423" t="s">
        <v>248</v>
      </c>
      <c r="E1423" t="s">
        <v>154</v>
      </c>
      <c r="F1423" t="s">
        <v>70</v>
      </c>
      <c r="G1423" s="1">
        <v>45789</v>
      </c>
      <c r="H1423" s="1">
        <v>45816</v>
      </c>
      <c r="I1423">
        <f>YEAR((vw_maritime_trade_analysis[[#This Row],[Departure_Date]]))</f>
        <v>2025</v>
      </c>
      <c r="J1423" t="str">
        <f>"Q"&amp;ROUNDUP(MONTH(vw_maritime_trade_analysis[[#This Row],[Departure_Date]])/3,0)</f>
        <v>Q2</v>
      </c>
      <c r="K1423" t="str">
        <f>TEXT(vw_maritime_trade_analysis[[#This Row],[Departure_Date]],"mmmm")</f>
        <v>May</v>
      </c>
      <c r="L1423">
        <v>43486272</v>
      </c>
      <c r="M1423">
        <v>473533.09375</v>
      </c>
      <c r="N1423">
        <v>86499.5234375</v>
      </c>
      <c r="O1423">
        <v>31744.98046875</v>
      </c>
      <c r="P1423">
        <v>0</v>
      </c>
      <c r="Q1423">
        <v>6160742</v>
      </c>
      <c r="R1423">
        <f t="shared" si="22"/>
        <v>0.14167096227517503</v>
      </c>
    </row>
    <row r="1424" spans="1:18" x14ac:dyDescent="0.25">
      <c r="A1424" t="s">
        <v>2434</v>
      </c>
      <c r="B1424" t="s">
        <v>49</v>
      </c>
      <c r="C1424" t="s">
        <v>50</v>
      </c>
      <c r="D1424" t="s">
        <v>145</v>
      </c>
      <c r="E1424" t="s">
        <v>164</v>
      </c>
      <c r="F1424" t="s">
        <v>92</v>
      </c>
      <c r="G1424" s="1">
        <v>44376</v>
      </c>
      <c r="H1424" s="1">
        <v>44387</v>
      </c>
      <c r="I1424">
        <f>YEAR((vw_maritime_trade_analysis[[#This Row],[Departure_Date]]))</f>
        <v>2021</v>
      </c>
      <c r="J1424" t="str">
        <f>"Q"&amp;ROUNDUP(MONTH(vw_maritime_trade_analysis[[#This Row],[Departure_Date]])/3,0)</f>
        <v>Q2</v>
      </c>
      <c r="K1424" t="str">
        <f>TEXT(vw_maritime_trade_analysis[[#This Row],[Departure_Date]],"mmmm")</f>
        <v>June</v>
      </c>
      <c r="L1424">
        <v>61668092</v>
      </c>
      <c r="M1424">
        <v>187209.375</v>
      </c>
      <c r="N1424">
        <v>78838.0625</v>
      </c>
      <c r="O1424">
        <v>119019.421875</v>
      </c>
      <c r="P1424">
        <v>0</v>
      </c>
      <c r="Q1424">
        <v>2515413.5</v>
      </c>
      <c r="R1424">
        <f t="shared" si="22"/>
        <v>4.0789546399457276E-2</v>
      </c>
    </row>
    <row r="1425" spans="1:18" x14ac:dyDescent="0.25">
      <c r="A1425" t="s">
        <v>2435</v>
      </c>
      <c r="B1425" t="s">
        <v>65</v>
      </c>
      <c r="C1425" t="s">
        <v>239</v>
      </c>
      <c r="D1425" t="s">
        <v>240</v>
      </c>
      <c r="E1425" t="s">
        <v>100</v>
      </c>
      <c r="F1425" t="s">
        <v>230</v>
      </c>
      <c r="G1425" s="1">
        <v>45630</v>
      </c>
      <c r="H1425" s="1">
        <v>45652</v>
      </c>
      <c r="I1425">
        <f>YEAR((vw_maritime_trade_analysis[[#This Row],[Departure_Date]]))</f>
        <v>2024</v>
      </c>
      <c r="J1425" t="str">
        <f>"Q"&amp;ROUNDUP(MONTH(vw_maritime_trade_analysis[[#This Row],[Departure_Date]])/3,0)</f>
        <v>Q4</v>
      </c>
      <c r="K1425" t="str">
        <f>TEXT(vw_maritime_trade_analysis[[#This Row],[Departure_Date]],"mmmm")</f>
        <v>December</v>
      </c>
      <c r="L1425">
        <v>19442224</v>
      </c>
      <c r="M1425">
        <v>203757.5625</v>
      </c>
      <c r="N1425">
        <v>174537.59375</v>
      </c>
      <c r="O1425">
        <v>47050.1796875</v>
      </c>
      <c r="P1425">
        <v>0</v>
      </c>
      <c r="Q1425">
        <v>997253.875</v>
      </c>
      <c r="R1425">
        <f t="shared" si="22"/>
        <v>5.1293199533139829E-2</v>
      </c>
    </row>
    <row r="1426" spans="1:18" x14ac:dyDescent="0.25">
      <c r="A1426" t="s">
        <v>2437</v>
      </c>
      <c r="B1426" t="s">
        <v>65</v>
      </c>
      <c r="C1426" t="s">
        <v>134</v>
      </c>
      <c r="D1426" t="s">
        <v>135</v>
      </c>
      <c r="E1426" t="s">
        <v>92</v>
      </c>
      <c r="F1426" t="s">
        <v>230</v>
      </c>
      <c r="G1426" s="1">
        <v>43831</v>
      </c>
      <c r="H1426" s="1">
        <v>43845</v>
      </c>
      <c r="I1426">
        <f>YEAR((vw_maritime_trade_analysis[[#This Row],[Departure_Date]]))</f>
        <v>2020</v>
      </c>
      <c r="J1426" t="str">
        <f>"Q"&amp;ROUNDUP(MONTH(vw_maritime_trade_analysis[[#This Row],[Departure_Date]])/3,0)</f>
        <v>Q1</v>
      </c>
      <c r="K1426" t="str">
        <f>TEXT(vw_maritime_trade_analysis[[#This Row],[Departure_Date]],"mmmm")</f>
        <v>January</v>
      </c>
      <c r="L1426">
        <v>2880696.75</v>
      </c>
      <c r="M1426">
        <v>207724.234375</v>
      </c>
      <c r="N1426">
        <v>67586.4921875</v>
      </c>
      <c r="O1426">
        <v>4637.919921875</v>
      </c>
      <c r="P1426">
        <v>2740.72998046875</v>
      </c>
      <c r="Q1426">
        <v>457000.25</v>
      </c>
      <c r="R1426">
        <f t="shared" si="22"/>
        <v>0.15864226250125077</v>
      </c>
    </row>
    <row r="1427" spans="1:18" x14ac:dyDescent="0.25">
      <c r="A1427" t="s">
        <v>2438</v>
      </c>
      <c r="B1427" t="s">
        <v>49</v>
      </c>
      <c r="C1427" t="s">
        <v>134</v>
      </c>
      <c r="D1427" t="s">
        <v>135</v>
      </c>
      <c r="E1427" t="s">
        <v>257</v>
      </c>
      <c r="F1427" t="s">
        <v>226</v>
      </c>
      <c r="G1427" s="1">
        <v>45810</v>
      </c>
      <c r="H1427" s="1">
        <v>45832</v>
      </c>
      <c r="I1427">
        <f>YEAR((vw_maritime_trade_analysis[[#This Row],[Departure_Date]]))</f>
        <v>2025</v>
      </c>
      <c r="J1427" t="str">
        <f>"Q"&amp;ROUNDUP(MONTH(vw_maritime_trade_analysis[[#This Row],[Departure_Date]])/3,0)</f>
        <v>Q2</v>
      </c>
      <c r="K1427" t="str">
        <f>TEXT(vw_maritime_trade_analysis[[#This Row],[Departure_Date]],"mmmm")</f>
        <v>June</v>
      </c>
      <c r="L1427">
        <v>11534732</v>
      </c>
      <c r="M1427">
        <v>459402.625</v>
      </c>
      <c r="N1427">
        <v>111474.34375</v>
      </c>
      <c r="O1427">
        <v>37257.19140625</v>
      </c>
      <c r="P1427">
        <v>34572.01953125</v>
      </c>
      <c r="Q1427">
        <v>941913.6875</v>
      </c>
      <c r="R1427">
        <f t="shared" si="22"/>
        <v>8.165891392188393E-2</v>
      </c>
    </row>
    <row r="1428" spans="1:18" x14ac:dyDescent="0.25">
      <c r="A1428" t="s">
        <v>2440</v>
      </c>
      <c r="B1428" t="s">
        <v>49</v>
      </c>
      <c r="C1428" t="s">
        <v>134</v>
      </c>
      <c r="D1428" t="s">
        <v>135</v>
      </c>
      <c r="E1428" t="s">
        <v>71</v>
      </c>
      <c r="F1428" t="s">
        <v>128</v>
      </c>
      <c r="G1428" s="1">
        <v>44736</v>
      </c>
      <c r="H1428" s="1">
        <v>44751</v>
      </c>
      <c r="I1428">
        <f>YEAR((vw_maritime_trade_analysis[[#This Row],[Departure_Date]]))</f>
        <v>2022</v>
      </c>
      <c r="J1428" t="str">
        <f>"Q"&amp;ROUNDUP(MONTH(vw_maritime_trade_analysis[[#This Row],[Departure_Date]])/3,0)</f>
        <v>Q2</v>
      </c>
      <c r="K1428" t="str">
        <f>TEXT(vw_maritime_trade_analysis[[#This Row],[Departure_Date]],"mmmm")</f>
        <v>June</v>
      </c>
      <c r="L1428">
        <v>5031993</v>
      </c>
      <c r="M1428">
        <v>149536.0625</v>
      </c>
      <c r="N1428">
        <v>74205.953125</v>
      </c>
      <c r="O1428">
        <v>15699.8203125</v>
      </c>
      <c r="P1428">
        <v>5150.8701171875</v>
      </c>
      <c r="Q1428">
        <v>611172.625</v>
      </c>
      <c r="R1428">
        <f t="shared" si="22"/>
        <v>0.12145736788584563</v>
      </c>
    </row>
    <row r="1429" spans="1:18" x14ac:dyDescent="0.25">
      <c r="A1429" t="s">
        <v>2441</v>
      </c>
      <c r="B1429" t="s">
        <v>65</v>
      </c>
      <c r="C1429" t="s">
        <v>66</v>
      </c>
      <c r="D1429" t="s">
        <v>67</v>
      </c>
      <c r="E1429" t="s">
        <v>226</v>
      </c>
      <c r="F1429" t="s">
        <v>121</v>
      </c>
      <c r="G1429" s="1">
        <v>44725</v>
      </c>
      <c r="H1429" s="1">
        <v>44743</v>
      </c>
      <c r="I1429">
        <f>YEAR((vw_maritime_trade_analysis[[#This Row],[Departure_Date]]))</f>
        <v>2022</v>
      </c>
      <c r="J1429" t="str">
        <f>"Q"&amp;ROUNDUP(MONTH(vw_maritime_trade_analysis[[#This Row],[Departure_Date]])/3,0)</f>
        <v>Q2</v>
      </c>
      <c r="K1429" t="str">
        <f>TEXT(vw_maritime_trade_analysis[[#This Row],[Departure_Date]],"mmmm")</f>
        <v>June</v>
      </c>
      <c r="L1429">
        <v>23158384</v>
      </c>
      <c r="M1429">
        <v>192646.90625</v>
      </c>
      <c r="N1429">
        <v>190330.296875</v>
      </c>
      <c r="O1429">
        <v>74106.828125</v>
      </c>
      <c r="P1429">
        <v>0</v>
      </c>
      <c r="Q1429">
        <v>1736253.75</v>
      </c>
      <c r="R1429">
        <f t="shared" si="22"/>
        <v>7.4973009774775307E-2</v>
      </c>
    </row>
    <row r="1430" spans="1:18" x14ac:dyDescent="0.25">
      <c r="A1430" t="s">
        <v>2442</v>
      </c>
      <c r="B1430" t="s">
        <v>49</v>
      </c>
      <c r="C1430" t="s">
        <v>50</v>
      </c>
      <c r="D1430" t="s">
        <v>139</v>
      </c>
      <c r="E1430" t="s">
        <v>257</v>
      </c>
      <c r="F1430" t="s">
        <v>184</v>
      </c>
      <c r="G1430" s="1">
        <v>45381</v>
      </c>
      <c r="H1430" s="1">
        <v>45387</v>
      </c>
      <c r="I1430">
        <f>YEAR((vw_maritime_trade_analysis[[#This Row],[Departure_Date]]))</f>
        <v>2024</v>
      </c>
      <c r="J1430" t="str">
        <f>"Q"&amp;ROUNDUP(MONTH(vw_maritime_trade_analysis[[#This Row],[Departure_Date]])/3,0)</f>
        <v>Q1</v>
      </c>
      <c r="K1430" t="str">
        <f>TEXT(vw_maritime_trade_analysis[[#This Row],[Departure_Date]],"mmmm")</f>
        <v>March</v>
      </c>
      <c r="L1430">
        <v>67514544</v>
      </c>
      <c r="M1430">
        <v>143231.28125</v>
      </c>
      <c r="N1430">
        <v>149166.703125</v>
      </c>
      <c r="O1430">
        <v>230224.59375</v>
      </c>
      <c r="P1430">
        <v>31513.810546875</v>
      </c>
      <c r="Q1430">
        <v>2172028.25</v>
      </c>
      <c r="R1430">
        <f t="shared" si="22"/>
        <v>3.2171264461180391E-2</v>
      </c>
    </row>
    <row r="1431" spans="1:18" x14ac:dyDescent="0.25">
      <c r="A1431" t="s">
        <v>2443</v>
      </c>
      <c r="B1431" t="s">
        <v>49</v>
      </c>
      <c r="C1431" t="s">
        <v>78</v>
      </c>
      <c r="D1431" t="s">
        <v>177</v>
      </c>
      <c r="E1431" t="s">
        <v>121</v>
      </c>
      <c r="F1431" t="s">
        <v>82</v>
      </c>
      <c r="G1431" s="1">
        <v>44937</v>
      </c>
      <c r="H1431" s="1">
        <v>44944</v>
      </c>
      <c r="I1431">
        <f>YEAR((vw_maritime_trade_analysis[[#This Row],[Departure_Date]]))</f>
        <v>2023</v>
      </c>
      <c r="J1431" t="str">
        <f>"Q"&amp;ROUNDUP(MONTH(vw_maritime_trade_analysis[[#This Row],[Departure_Date]])/3,0)</f>
        <v>Q1</v>
      </c>
      <c r="K1431" t="str">
        <f>TEXT(vw_maritime_trade_analysis[[#This Row],[Departure_Date]],"mmmm")</f>
        <v>January</v>
      </c>
      <c r="L1431">
        <v>19751546</v>
      </c>
      <c r="M1431">
        <v>143319.9375</v>
      </c>
      <c r="N1431">
        <v>183494.734375</v>
      </c>
      <c r="O1431">
        <v>42860.8515625</v>
      </c>
      <c r="P1431">
        <v>2139.280029296875</v>
      </c>
      <c r="Q1431">
        <v>1437547.625</v>
      </c>
      <c r="R1431">
        <f t="shared" si="22"/>
        <v>7.2781524291819999E-2</v>
      </c>
    </row>
    <row r="1432" spans="1:18" x14ac:dyDescent="0.25">
      <c r="A1432" t="s">
        <v>2444</v>
      </c>
      <c r="B1432" t="s">
        <v>49</v>
      </c>
      <c r="C1432" t="s">
        <v>50</v>
      </c>
      <c r="D1432" t="s">
        <v>51</v>
      </c>
      <c r="E1432" t="s">
        <v>127</v>
      </c>
      <c r="F1432" t="s">
        <v>184</v>
      </c>
      <c r="G1432" s="1">
        <v>45489</v>
      </c>
      <c r="H1432" s="1">
        <v>45500</v>
      </c>
      <c r="I1432">
        <f>YEAR((vw_maritime_trade_analysis[[#This Row],[Departure_Date]]))</f>
        <v>2024</v>
      </c>
      <c r="J1432" t="str">
        <f>"Q"&amp;ROUNDUP(MONTH(vw_maritime_trade_analysis[[#This Row],[Departure_Date]])/3,0)</f>
        <v>Q3</v>
      </c>
      <c r="K1432" t="str">
        <f>TEXT(vw_maritime_trade_analysis[[#This Row],[Departure_Date]],"mmmm")</f>
        <v>July</v>
      </c>
      <c r="L1432">
        <v>3881586.25</v>
      </c>
      <c r="M1432">
        <v>298461.78125</v>
      </c>
      <c r="N1432">
        <v>207159.34375</v>
      </c>
      <c r="O1432">
        <v>13080.9501953125</v>
      </c>
      <c r="P1432">
        <v>44370.390625</v>
      </c>
      <c r="Q1432">
        <v>2392531.25</v>
      </c>
      <c r="R1432">
        <f t="shared" si="22"/>
        <v>0.61637977257364818</v>
      </c>
    </row>
    <row r="1433" spans="1:18" x14ac:dyDescent="0.25">
      <c r="A1433" t="s">
        <v>2446</v>
      </c>
      <c r="B1433" t="s">
        <v>49</v>
      </c>
      <c r="C1433" t="s">
        <v>50</v>
      </c>
      <c r="D1433" t="s">
        <v>51</v>
      </c>
      <c r="E1433" t="s">
        <v>164</v>
      </c>
      <c r="F1433" t="s">
        <v>70</v>
      </c>
      <c r="G1433" s="1">
        <v>44722</v>
      </c>
      <c r="H1433" s="1">
        <v>44742</v>
      </c>
      <c r="I1433">
        <f>YEAR((vw_maritime_trade_analysis[[#This Row],[Departure_Date]]))</f>
        <v>2022</v>
      </c>
      <c r="J1433" t="str">
        <f>"Q"&amp;ROUNDUP(MONTH(vw_maritime_trade_analysis[[#This Row],[Departure_Date]])/3,0)</f>
        <v>Q2</v>
      </c>
      <c r="K1433" t="str">
        <f>TEXT(vw_maritime_trade_analysis[[#This Row],[Departure_Date]],"mmmm")</f>
        <v>June</v>
      </c>
      <c r="L1433">
        <v>17846278</v>
      </c>
      <c r="M1433">
        <v>302394.21875</v>
      </c>
      <c r="N1433">
        <v>198331.453125</v>
      </c>
      <c r="O1433">
        <v>28375.580078125</v>
      </c>
      <c r="P1433">
        <v>78922.5234375</v>
      </c>
      <c r="Q1433">
        <v>2757740.5</v>
      </c>
      <c r="R1433">
        <f t="shared" si="22"/>
        <v>0.15452748746825529</v>
      </c>
    </row>
    <row r="1434" spans="1:18" x14ac:dyDescent="0.25">
      <c r="A1434" t="s">
        <v>2448</v>
      </c>
      <c r="B1434" t="s">
        <v>49</v>
      </c>
      <c r="C1434" t="s">
        <v>50</v>
      </c>
      <c r="D1434" t="s">
        <v>183</v>
      </c>
      <c r="E1434" t="s">
        <v>131</v>
      </c>
      <c r="F1434" t="s">
        <v>100</v>
      </c>
      <c r="G1434" s="1">
        <v>45538</v>
      </c>
      <c r="H1434" s="1">
        <v>45556</v>
      </c>
      <c r="I1434">
        <f>YEAR((vw_maritime_trade_analysis[[#This Row],[Departure_Date]]))</f>
        <v>2024</v>
      </c>
      <c r="J1434" t="str">
        <f>"Q"&amp;ROUNDUP(MONTH(vw_maritime_trade_analysis[[#This Row],[Departure_Date]])/3,0)</f>
        <v>Q3</v>
      </c>
      <c r="K1434" t="str">
        <f>TEXT(vw_maritime_trade_analysis[[#This Row],[Departure_Date]],"mmmm")</f>
        <v>September</v>
      </c>
      <c r="L1434">
        <v>20390278</v>
      </c>
      <c r="M1434">
        <v>251857.9375</v>
      </c>
      <c r="N1434">
        <v>209297.46875</v>
      </c>
      <c r="O1434">
        <v>53626.4296875</v>
      </c>
      <c r="P1434">
        <v>0</v>
      </c>
      <c r="Q1434">
        <v>2623214.5</v>
      </c>
      <c r="R1434">
        <f t="shared" si="22"/>
        <v>0.12865025675471417</v>
      </c>
    </row>
    <row r="1435" spans="1:18" x14ac:dyDescent="0.25">
      <c r="A1435" t="s">
        <v>2449</v>
      </c>
      <c r="B1435" t="s">
        <v>49</v>
      </c>
      <c r="C1435" t="s">
        <v>112</v>
      </c>
      <c r="D1435" t="s">
        <v>340</v>
      </c>
      <c r="E1435" t="s">
        <v>257</v>
      </c>
      <c r="F1435" t="s">
        <v>100</v>
      </c>
      <c r="G1435" s="1">
        <v>45011</v>
      </c>
      <c r="H1435" s="1">
        <v>45035</v>
      </c>
      <c r="I1435">
        <f>YEAR((vw_maritime_trade_analysis[[#This Row],[Departure_Date]]))</f>
        <v>2023</v>
      </c>
      <c r="J1435" t="str">
        <f>"Q"&amp;ROUNDUP(MONTH(vw_maritime_trade_analysis[[#This Row],[Departure_Date]])/3,0)</f>
        <v>Q1</v>
      </c>
      <c r="K1435" t="str">
        <f>TEXT(vw_maritime_trade_analysis[[#This Row],[Departure_Date]],"mmmm")</f>
        <v>March</v>
      </c>
      <c r="L1435">
        <v>4518563.5</v>
      </c>
      <c r="M1435">
        <v>500779.71875</v>
      </c>
      <c r="N1435">
        <v>143549.375</v>
      </c>
      <c r="O1435">
        <v>8856.3798828125</v>
      </c>
      <c r="P1435">
        <v>36171.2890625</v>
      </c>
      <c r="Q1435">
        <v>1063958.875</v>
      </c>
      <c r="R1435">
        <f t="shared" si="22"/>
        <v>0.23546396437717429</v>
      </c>
    </row>
    <row r="1436" spans="1:18" x14ac:dyDescent="0.25">
      <c r="A1436" t="s">
        <v>2450</v>
      </c>
      <c r="B1436" t="s">
        <v>65</v>
      </c>
      <c r="C1436" t="s">
        <v>50</v>
      </c>
      <c r="D1436" t="s">
        <v>139</v>
      </c>
      <c r="E1436" t="s">
        <v>184</v>
      </c>
      <c r="F1436" t="s">
        <v>159</v>
      </c>
      <c r="G1436" s="1">
        <v>44538</v>
      </c>
      <c r="H1436" s="1">
        <v>44548</v>
      </c>
      <c r="I1436">
        <f>YEAR((vw_maritime_trade_analysis[[#This Row],[Departure_Date]]))</f>
        <v>2021</v>
      </c>
      <c r="J1436" t="str">
        <f>"Q"&amp;ROUNDUP(MONTH(vw_maritime_trade_analysis[[#This Row],[Departure_Date]])/3,0)</f>
        <v>Q4</v>
      </c>
      <c r="K1436" t="str">
        <f>TEXT(vw_maritime_trade_analysis[[#This Row],[Departure_Date]],"mmmm")</f>
        <v>December</v>
      </c>
      <c r="L1436">
        <v>53032624</v>
      </c>
      <c r="M1436">
        <v>224016.96875</v>
      </c>
      <c r="N1436">
        <v>109380.359375</v>
      </c>
      <c r="O1436">
        <v>63108.8203125</v>
      </c>
      <c r="P1436">
        <v>1251.9100341796875</v>
      </c>
      <c r="Q1436">
        <v>2487238.25</v>
      </c>
      <c r="R1436">
        <f t="shared" si="22"/>
        <v>4.6900154327645563E-2</v>
      </c>
    </row>
    <row r="1437" spans="1:18" x14ac:dyDescent="0.25">
      <c r="A1437" t="s">
        <v>2451</v>
      </c>
      <c r="B1437" t="s">
        <v>49</v>
      </c>
      <c r="C1437" t="s">
        <v>66</v>
      </c>
      <c r="D1437" t="s">
        <v>67</v>
      </c>
      <c r="E1437" t="s">
        <v>154</v>
      </c>
      <c r="F1437" t="s">
        <v>92</v>
      </c>
      <c r="G1437" s="1">
        <v>46070</v>
      </c>
      <c r="H1437" s="1">
        <v>46091</v>
      </c>
      <c r="I1437">
        <f>YEAR((vw_maritime_trade_analysis[[#This Row],[Departure_Date]]))</f>
        <v>2026</v>
      </c>
      <c r="J1437" t="str">
        <f>"Q"&amp;ROUNDUP(MONTH(vw_maritime_trade_analysis[[#This Row],[Departure_Date]])/3,0)</f>
        <v>Q1</v>
      </c>
      <c r="K1437" t="str">
        <f>TEXT(vw_maritime_trade_analysis[[#This Row],[Departure_Date]],"mmmm")</f>
        <v>February</v>
      </c>
      <c r="L1437">
        <v>40039696</v>
      </c>
      <c r="M1437">
        <v>446520.75</v>
      </c>
      <c r="N1437">
        <v>229157.421875</v>
      </c>
      <c r="O1437">
        <v>70069.46875</v>
      </c>
      <c r="P1437">
        <v>0</v>
      </c>
      <c r="Q1437">
        <v>1918769.75</v>
      </c>
      <c r="R1437">
        <f t="shared" si="22"/>
        <v>4.7921686268547092E-2</v>
      </c>
    </row>
    <row r="1438" spans="1:18" x14ac:dyDescent="0.25">
      <c r="A1438" t="s">
        <v>2452</v>
      </c>
      <c r="B1438" t="s">
        <v>65</v>
      </c>
      <c r="C1438" t="s">
        <v>112</v>
      </c>
      <c r="D1438" t="s">
        <v>343</v>
      </c>
      <c r="E1438" t="s">
        <v>184</v>
      </c>
      <c r="F1438" t="s">
        <v>127</v>
      </c>
      <c r="G1438" s="1">
        <v>43931</v>
      </c>
      <c r="H1438" s="1">
        <v>43959</v>
      </c>
      <c r="I1438">
        <f>YEAR((vw_maritime_trade_analysis[[#This Row],[Departure_Date]]))</f>
        <v>2020</v>
      </c>
      <c r="J1438" t="str">
        <f>"Q"&amp;ROUNDUP(MONTH(vw_maritime_trade_analysis[[#This Row],[Departure_Date]])/3,0)</f>
        <v>Q2</v>
      </c>
      <c r="K1438" t="str">
        <f>TEXT(vw_maritime_trade_analysis[[#This Row],[Departure_Date]],"mmmm")</f>
        <v>April</v>
      </c>
      <c r="L1438">
        <v>25678436</v>
      </c>
      <c r="M1438">
        <v>848744.8125</v>
      </c>
      <c r="N1438">
        <v>40244.75</v>
      </c>
      <c r="O1438">
        <v>38004.08984375</v>
      </c>
      <c r="P1438">
        <v>12848.01953125</v>
      </c>
      <c r="Q1438">
        <v>4013216.5</v>
      </c>
      <c r="R1438">
        <f t="shared" si="22"/>
        <v>0.15628741952975642</v>
      </c>
    </row>
    <row r="1439" spans="1:18" x14ac:dyDescent="0.25">
      <c r="A1439" t="s">
        <v>2454</v>
      </c>
      <c r="B1439" t="s">
        <v>65</v>
      </c>
      <c r="C1439" t="s">
        <v>50</v>
      </c>
      <c r="D1439" t="s">
        <v>223</v>
      </c>
      <c r="E1439" t="s">
        <v>226</v>
      </c>
      <c r="F1439" t="s">
        <v>150</v>
      </c>
      <c r="G1439" s="1">
        <v>44655</v>
      </c>
      <c r="H1439" s="1">
        <v>44672</v>
      </c>
      <c r="I1439">
        <f>YEAR((vw_maritime_trade_analysis[[#This Row],[Departure_Date]]))</f>
        <v>2022</v>
      </c>
      <c r="J1439" t="str">
        <f>"Q"&amp;ROUNDUP(MONTH(vw_maritime_trade_analysis[[#This Row],[Departure_Date]])/3,0)</f>
        <v>Q2</v>
      </c>
      <c r="K1439" t="str">
        <f>TEXT(vw_maritime_trade_analysis[[#This Row],[Departure_Date]],"mmmm")</f>
        <v>April</v>
      </c>
      <c r="L1439">
        <v>116314104</v>
      </c>
      <c r="M1439">
        <v>361338.84375</v>
      </c>
      <c r="N1439">
        <v>150636.640625</v>
      </c>
      <c r="O1439">
        <v>59320.19140625</v>
      </c>
      <c r="Q1439">
        <v>5423232</v>
      </c>
      <c r="R1439">
        <f t="shared" si="22"/>
        <v>4.6625747123495875E-2</v>
      </c>
    </row>
    <row r="1440" spans="1:18" x14ac:dyDescent="0.25">
      <c r="A1440" t="s">
        <v>2456</v>
      </c>
      <c r="B1440" t="s">
        <v>65</v>
      </c>
      <c r="C1440" t="s">
        <v>66</v>
      </c>
      <c r="D1440" t="s">
        <v>67</v>
      </c>
      <c r="E1440" t="s">
        <v>92</v>
      </c>
      <c r="F1440" t="s">
        <v>257</v>
      </c>
      <c r="G1440" s="1">
        <v>45875</v>
      </c>
      <c r="H1440" s="1">
        <v>45908</v>
      </c>
      <c r="I1440">
        <f>YEAR((vw_maritime_trade_analysis[[#This Row],[Departure_Date]]))</f>
        <v>2025</v>
      </c>
      <c r="J1440" t="str">
        <f>"Q"&amp;ROUNDUP(MONTH(vw_maritime_trade_analysis[[#This Row],[Departure_Date]])/3,0)</f>
        <v>Q3</v>
      </c>
      <c r="K1440" t="str">
        <f>TEXT(vw_maritime_trade_analysis[[#This Row],[Departure_Date]],"mmmm")</f>
        <v>August</v>
      </c>
      <c r="L1440">
        <v>34700068</v>
      </c>
      <c r="M1440">
        <v>593049.375</v>
      </c>
      <c r="N1440">
        <v>204026.859375</v>
      </c>
      <c r="O1440">
        <v>83974.171875</v>
      </c>
      <c r="P1440">
        <v>0</v>
      </c>
      <c r="Q1440">
        <v>5938348.5</v>
      </c>
      <c r="R1440">
        <f t="shared" si="22"/>
        <v>0.17113362717329544</v>
      </c>
    </row>
    <row r="1441" spans="1:18" x14ac:dyDescent="0.25">
      <c r="A1441" t="s">
        <v>2457</v>
      </c>
      <c r="B1441" t="s">
        <v>49</v>
      </c>
      <c r="C1441" t="s">
        <v>50</v>
      </c>
      <c r="D1441" t="s">
        <v>51</v>
      </c>
      <c r="E1441" t="s">
        <v>257</v>
      </c>
      <c r="F1441" t="s">
        <v>92</v>
      </c>
      <c r="G1441" s="1">
        <v>45976</v>
      </c>
      <c r="H1441" s="1">
        <v>45995</v>
      </c>
      <c r="I1441">
        <f>YEAR((vw_maritime_trade_analysis[[#This Row],[Departure_Date]]))</f>
        <v>2025</v>
      </c>
      <c r="J1441" t="str">
        <f>"Q"&amp;ROUNDUP(MONTH(vw_maritime_trade_analysis[[#This Row],[Departure_Date]])/3,0)</f>
        <v>Q4</v>
      </c>
      <c r="K1441" t="str">
        <f>TEXT(vw_maritime_trade_analysis[[#This Row],[Departure_Date]],"mmmm")</f>
        <v>November</v>
      </c>
      <c r="L1441">
        <v>6045768</v>
      </c>
      <c r="M1441">
        <v>512418.8125</v>
      </c>
      <c r="N1441">
        <v>199496.9375</v>
      </c>
      <c r="O1441">
        <v>11003.2998046875</v>
      </c>
      <c r="P1441">
        <v>0</v>
      </c>
      <c r="Q1441">
        <v>2557821.5</v>
      </c>
      <c r="R1441">
        <f t="shared" si="22"/>
        <v>0.42307635688302958</v>
      </c>
    </row>
    <row r="1442" spans="1:18" x14ac:dyDescent="0.25">
      <c r="A1442" t="s">
        <v>2458</v>
      </c>
      <c r="B1442" t="s">
        <v>65</v>
      </c>
      <c r="C1442" t="s">
        <v>50</v>
      </c>
      <c r="D1442" t="s">
        <v>145</v>
      </c>
      <c r="E1442" t="s">
        <v>70</v>
      </c>
      <c r="F1442" t="s">
        <v>71</v>
      </c>
      <c r="G1442" s="1">
        <v>44112</v>
      </c>
      <c r="H1442" s="1">
        <v>44132</v>
      </c>
      <c r="I1442">
        <f>YEAR((vw_maritime_trade_analysis[[#This Row],[Departure_Date]]))</f>
        <v>2020</v>
      </c>
      <c r="J1442" t="str">
        <f>"Q"&amp;ROUNDUP(MONTH(vw_maritime_trade_analysis[[#This Row],[Departure_Date]])/3,0)</f>
        <v>Q4</v>
      </c>
      <c r="K1442" t="str">
        <f>TEXT(vw_maritime_trade_analysis[[#This Row],[Departure_Date]],"mmmm")</f>
        <v>October</v>
      </c>
      <c r="L1442">
        <v>119326608</v>
      </c>
      <c r="M1442">
        <v>343230.09375</v>
      </c>
      <c r="N1442">
        <v>246403.890625</v>
      </c>
      <c r="O1442">
        <v>337694.3125</v>
      </c>
      <c r="P1442">
        <v>35869.19921875</v>
      </c>
      <c r="Q1442">
        <v>6007783</v>
      </c>
      <c r="R1442">
        <f t="shared" si="22"/>
        <v>5.0347387734343371E-2</v>
      </c>
    </row>
    <row r="1443" spans="1:18" x14ac:dyDescent="0.25">
      <c r="A1443" t="s">
        <v>2460</v>
      </c>
      <c r="B1443" t="s">
        <v>49</v>
      </c>
      <c r="C1443" t="s">
        <v>50</v>
      </c>
      <c r="D1443" t="s">
        <v>223</v>
      </c>
      <c r="E1443" t="s">
        <v>121</v>
      </c>
      <c r="F1443" t="s">
        <v>100</v>
      </c>
      <c r="G1443" s="1">
        <v>43912</v>
      </c>
      <c r="H1443" s="1">
        <v>43924</v>
      </c>
      <c r="I1443">
        <f>YEAR((vw_maritime_trade_analysis[[#This Row],[Departure_Date]]))</f>
        <v>2020</v>
      </c>
      <c r="J1443" t="str">
        <f>"Q"&amp;ROUNDUP(MONTH(vw_maritime_trade_analysis[[#This Row],[Departure_Date]])/3,0)</f>
        <v>Q1</v>
      </c>
      <c r="K1443" t="str">
        <f>TEXT(vw_maritime_trade_analysis[[#This Row],[Departure_Date]],"mmmm")</f>
        <v>March</v>
      </c>
      <c r="L1443">
        <v>64030916</v>
      </c>
      <c r="M1443">
        <v>282104.03125</v>
      </c>
      <c r="N1443">
        <v>101746.9375</v>
      </c>
      <c r="O1443">
        <v>144709.875</v>
      </c>
      <c r="P1443">
        <v>0</v>
      </c>
      <c r="Q1443">
        <v>3630140.75</v>
      </c>
      <c r="R1443">
        <f t="shared" si="22"/>
        <v>5.6693562684625658E-2</v>
      </c>
    </row>
    <row r="1444" spans="1:18" x14ac:dyDescent="0.25">
      <c r="A1444" t="s">
        <v>2461</v>
      </c>
      <c r="B1444" t="s">
        <v>65</v>
      </c>
      <c r="C1444" t="s">
        <v>50</v>
      </c>
      <c r="D1444" t="s">
        <v>223</v>
      </c>
      <c r="E1444" t="s">
        <v>128</v>
      </c>
      <c r="F1444" t="s">
        <v>230</v>
      </c>
      <c r="G1444" s="1">
        <v>44029</v>
      </c>
      <c r="H1444" s="1">
        <v>44041</v>
      </c>
      <c r="I1444">
        <f>YEAR((vw_maritime_trade_analysis[[#This Row],[Departure_Date]]))</f>
        <v>2020</v>
      </c>
      <c r="J1444" t="str">
        <f>"Q"&amp;ROUNDUP(MONTH(vw_maritime_trade_analysis[[#This Row],[Departure_Date]])/3,0)</f>
        <v>Q3</v>
      </c>
      <c r="K1444" t="str">
        <f>TEXT(vw_maritime_trade_analysis[[#This Row],[Departure_Date]],"mmmm")</f>
        <v>July</v>
      </c>
      <c r="L1444">
        <v>44662204</v>
      </c>
      <c r="M1444">
        <v>231581.09375</v>
      </c>
      <c r="N1444">
        <v>153204.0625</v>
      </c>
      <c r="O1444">
        <v>54041.26953125</v>
      </c>
      <c r="P1444">
        <v>0</v>
      </c>
      <c r="Q1444">
        <v>2179152.5</v>
      </c>
      <c r="R1444">
        <f t="shared" si="22"/>
        <v>4.8791871086344057E-2</v>
      </c>
    </row>
    <row r="1445" spans="1:18" x14ac:dyDescent="0.25">
      <c r="A1445" t="s">
        <v>2463</v>
      </c>
      <c r="B1445" t="s">
        <v>65</v>
      </c>
      <c r="C1445" t="s">
        <v>66</v>
      </c>
      <c r="D1445" t="s">
        <v>67</v>
      </c>
      <c r="E1445" t="s">
        <v>56</v>
      </c>
      <c r="F1445" t="s">
        <v>83</v>
      </c>
      <c r="G1445" s="1">
        <v>44948</v>
      </c>
      <c r="H1445" s="1">
        <v>44970</v>
      </c>
      <c r="I1445">
        <f>YEAR((vw_maritime_trade_analysis[[#This Row],[Departure_Date]]))</f>
        <v>2023</v>
      </c>
      <c r="J1445" t="str">
        <f>"Q"&amp;ROUNDUP(MONTH(vw_maritime_trade_analysis[[#This Row],[Departure_Date]])/3,0)</f>
        <v>Q1</v>
      </c>
      <c r="K1445" t="str">
        <f>TEXT(vw_maritime_trade_analysis[[#This Row],[Departure_Date]],"mmmm")</f>
        <v>January</v>
      </c>
      <c r="L1445">
        <v>64472956</v>
      </c>
      <c r="M1445">
        <v>273349.1875</v>
      </c>
      <c r="N1445">
        <v>240202.703125</v>
      </c>
      <c r="O1445">
        <v>195997.78125</v>
      </c>
      <c r="P1445">
        <v>0</v>
      </c>
      <c r="Q1445">
        <v>5729453.5</v>
      </c>
      <c r="R1445">
        <f t="shared" si="22"/>
        <v>8.886599677545419E-2</v>
      </c>
    </row>
    <row r="1446" spans="1:18" x14ac:dyDescent="0.25">
      <c r="A1446" t="s">
        <v>2465</v>
      </c>
      <c r="B1446" t="s">
        <v>65</v>
      </c>
      <c r="C1446" t="s">
        <v>50</v>
      </c>
      <c r="D1446" t="s">
        <v>139</v>
      </c>
      <c r="E1446" t="s">
        <v>128</v>
      </c>
      <c r="F1446" t="s">
        <v>164</v>
      </c>
      <c r="G1446" s="1">
        <v>45846</v>
      </c>
      <c r="H1446" s="1">
        <v>45860</v>
      </c>
      <c r="I1446">
        <f>YEAR((vw_maritime_trade_analysis[[#This Row],[Departure_Date]]))</f>
        <v>2025</v>
      </c>
      <c r="J1446" t="str">
        <f>"Q"&amp;ROUNDUP(MONTH(vw_maritime_trade_analysis[[#This Row],[Departure_Date]])/3,0)</f>
        <v>Q3</v>
      </c>
      <c r="K1446" t="str">
        <f>TEXT(vw_maritime_trade_analysis[[#This Row],[Departure_Date]],"mmmm")</f>
        <v>July</v>
      </c>
      <c r="L1446">
        <v>22345292</v>
      </c>
      <c r="M1446">
        <v>394218.875</v>
      </c>
      <c r="N1446">
        <v>109683.7578125</v>
      </c>
      <c r="O1446">
        <v>31059.9609375</v>
      </c>
      <c r="P1446">
        <v>0</v>
      </c>
      <c r="Q1446">
        <v>1525602.875</v>
      </c>
      <c r="R1446">
        <f t="shared" si="22"/>
        <v>6.8274018303273912E-2</v>
      </c>
    </row>
    <row r="1447" spans="1:18" x14ac:dyDescent="0.25">
      <c r="A1447" t="s">
        <v>2466</v>
      </c>
      <c r="B1447" t="s">
        <v>49</v>
      </c>
      <c r="C1447" t="s">
        <v>50</v>
      </c>
      <c r="D1447" t="s">
        <v>145</v>
      </c>
      <c r="E1447" t="s">
        <v>108</v>
      </c>
      <c r="F1447" t="s">
        <v>128</v>
      </c>
      <c r="G1447" s="1">
        <v>44858</v>
      </c>
      <c r="H1447" s="1">
        <v>44871</v>
      </c>
      <c r="I1447">
        <f>YEAR((vw_maritime_trade_analysis[[#This Row],[Departure_Date]]))</f>
        <v>2022</v>
      </c>
      <c r="J1447" t="str">
        <f>"Q"&amp;ROUNDUP(MONTH(vw_maritime_trade_analysis[[#This Row],[Departure_Date]])/3,0)</f>
        <v>Q4</v>
      </c>
      <c r="K1447" t="str">
        <f>TEXT(vw_maritime_trade_analysis[[#This Row],[Departure_Date]],"mmmm")</f>
        <v>October</v>
      </c>
      <c r="L1447">
        <v>97906056</v>
      </c>
      <c r="M1447">
        <v>326926.5625</v>
      </c>
      <c r="N1447">
        <v>109427.5625</v>
      </c>
      <c r="O1447">
        <v>230079.234375</v>
      </c>
      <c r="P1447">
        <v>53275.25</v>
      </c>
      <c r="Q1447">
        <v>5297952</v>
      </c>
      <c r="R1447">
        <f t="shared" si="22"/>
        <v>5.4112607702224265E-2</v>
      </c>
    </row>
    <row r="1448" spans="1:18" x14ac:dyDescent="0.25">
      <c r="A1448" t="s">
        <v>2467</v>
      </c>
      <c r="B1448" t="s">
        <v>65</v>
      </c>
      <c r="C1448" t="s">
        <v>66</v>
      </c>
      <c r="D1448" t="s">
        <v>153</v>
      </c>
      <c r="E1448" t="s">
        <v>226</v>
      </c>
      <c r="F1448" t="s">
        <v>164</v>
      </c>
      <c r="G1448" s="1">
        <v>43998</v>
      </c>
      <c r="H1448" s="1">
        <v>44017</v>
      </c>
      <c r="I1448">
        <f>YEAR((vw_maritime_trade_analysis[[#This Row],[Departure_Date]]))</f>
        <v>2020</v>
      </c>
      <c r="J1448" t="str">
        <f>"Q"&amp;ROUNDUP(MONTH(vw_maritime_trade_analysis[[#This Row],[Departure_Date]])/3,0)</f>
        <v>Q2</v>
      </c>
      <c r="K1448" t="str">
        <f>TEXT(vw_maritime_trade_analysis[[#This Row],[Departure_Date]],"mmmm")</f>
        <v>June</v>
      </c>
      <c r="L1448">
        <v>69524152</v>
      </c>
      <c r="M1448">
        <v>385864.5</v>
      </c>
      <c r="N1448">
        <v>94902.1796875</v>
      </c>
      <c r="O1448">
        <v>95943.328125</v>
      </c>
      <c r="P1448">
        <v>12122.080078125</v>
      </c>
      <c r="Q1448">
        <v>3401278</v>
      </c>
      <c r="R1448">
        <f t="shared" si="22"/>
        <v>4.8922250788474196E-2</v>
      </c>
    </row>
    <row r="1449" spans="1:18" x14ac:dyDescent="0.25">
      <c r="A1449" t="s">
        <v>2468</v>
      </c>
      <c r="B1449" t="s">
        <v>65</v>
      </c>
      <c r="C1449" t="s">
        <v>78</v>
      </c>
      <c r="D1449" t="s">
        <v>177</v>
      </c>
      <c r="E1449" t="s">
        <v>56</v>
      </c>
      <c r="F1449" t="s">
        <v>201</v>
      </c>
      <c r="G1449" s="1">
        <v>44925</v>
      </c>
      <c r="H1449" s="1">
        <v>44953</v>
      </c>
      <c r="I1449">
        <f>YEAR((vw_maritime_trade_analysis[[#This Row],[Departure_Date]]))</f>
        <v>2022</v>
      </c>
      <c r="J1449" t="str">
        <f>"Q"&amp;ROUNDUP(MONTH(vw_maritime_trade_analysis[[#This Row],[Departure_Date]])/3,0)</f>
        <v>Q4</v>
      </c>
      <c r="K1449" t="str">
        <f>TEXT(vw_maritime_trade_analysis[[#This Row],[Departure_Date]],"mmmm")</f>
        <v>December</v>
      </c>
      <c r="L1449">
        <v>23107728</v>
      </c>
      <c r="M1449">
        <v>631414.5</v>
      </c>
      <c r="N1449">
        <v>116340.6875</v>
      </c>
      <c r="O1449">
        <v>25880.66015625</v>
      </c>
      <c r="P1449">
        <v>0</v>
      </c>
      <c r="Q1449">
        <v>2658578</v>
      </c>
      <c r="R1449">
        <f t="shared" si="22"/>
        <v>0.11505146676471179</v>
      </c>
    </row>
    <row r="1450" spans="1:18" x14ac:dyDescent="0.25">
      <c r="A1450" t="s">
        <v>2469</v>
      </c>
      <c r="B1450" t="s">
        <v>49</v>
      </c>
      <c r="C1450" t="s">
        <v>66</v>
      </c>
      <c r="D1450" t="s">
        <v>245</v>
      </c>
      <c r="E1450" t="s">
        <v>55</v>
      </c>
      <c r="F1450" t="s">
        <v>100</v>
      </c>
      <c r="G1450" s="1">
        <v>45552</v>
      </c>
      <c r="H1450" s="1">
        <v>45564</v>
      </c>
      <c r="I1450">
        <f>YEAR((vw_maritime_trade_analysis[[#This Row],[Departure_Date]]))</f>
        <v>2024</v>
      </c>
      <c r="J1450" t="str">
        <f>"Q"&amp;ROUNDUP(MONTH(vw_maritime_trade_analysis[[#This Row],[Departure_Date]])/3,0)</f>
        <v>Q3</v>
      </c>
      <c r="K1450" t="str">
        <f>TEXT(vw_maritime_trade_analysis[[#This Row],[Departure_Date]],"mmmm")</f>
        <v>September</v>
      </c>
      <c r="L1450">
        <v>7999414.5</v>
      </c>
      <c r="M1450">
        <v>264092.03125</v>
      </c>
      <c r="N1450">
        <v>97128.5</v>
      </c>
      <c r="O1450">
        <v>17038.75</v>
      </c>
      <c r="P1450">
        <v>78326.5078125</v>
      </c>
      <c r="Q1450">
        <v>927970.125</v>
      </c>
      <c r="R1450">
        <f t="shared" si="22"/>
        <v>0.11600475572305949</v>
      </c>
    </row>
    <row r="1451" spans="1:18" x14ac:dyDescent="0.25">
      <c r="A1451" t="s">
        <v>2470</v>
      </c>
      <c r="B1451" t="s">
        <v>65</v>
      </c>
      <c r="C1451" t="s">
        <v>66</v>
      </c>
      <c r="D1451" t="s">
        <v>67</v>
      </c>
      <c r="E1451" t="s">
        <v>226</v>
      </c>
      <c r="F1451" t="s">
        <v>204</v>
      </c>
      <c r="G1451" s="1">
        <v>45945</v>
      </c>
      <c r="H1451" s="1">
        <v>45963</v>
      </c>
      <c r="I1451">
        <f>YEAR((vw_maritime_trade_analysis[[#This Row],[Departure_Date]]))</f>
        <v>2025</v>
      </c>
      <c r="J1451" t="str">
        <f>"Q"&amp;ROUNDUP(MONTH(vw_maritime_trade_analysis[[#This Row],[Departure_Date]])/3,0)</f>
        <v>Q4</v>
      </c>
      <c r="K1451" t="str">
        <f>TEXT(vw_maritime_trade_analysis[[#This Row],[Departure_Date]],"mmmm")</f>
        <v>October</v>
      </c>
      <c r="L1451">
        <v>25432672</v>
      </c>
      <c r="M1451">
        <v>386098.78125</v>
      </c>
      <c r="N1451">
        <v>121439.21875</v>
      </c>
      <c r="O1451">
        <v>48830.73046875</v>
      </c>
      <c r="P1451">
        <v>18043.23046875</v>
      </c>
      <c r="Q1451">
        <v>2065488.375</v>
      </c>
      <c r="R1451">
        <f t="shared" si="22"/>
        <v>8.1213974489192486E-2</v>
      </c>
    </row>
    <row r="1452" spans="1:18" x14ac:dyDescent="0.25">
      <c r="A1452" t="s">
        <v>2471</v>
      </c>
      <c r="B1452" t="s">
        <v>49</v>
      </c>
      <c r="C1452" t="s">
        <v>50</v>
      </c>
      <c r="D1452" t="s">
        <v>120</v>
      </c>
      <c r="E1452" t="s">
        <v>131</v>
      </c>
      <c r="F1452" t="s">
        <v>56</v>
      </c>
      <c r="G1452" s="1">
        <v>46046</v>
      </c>
      <c r="H1452" s="1">
        <v>46055</v>
      </c>
      <c r="I1452">
        <f>YEAR((vw_maritime_trade_analysis[[#This Row],[Departure_Date]]))</f>
        <v>2026</v>
      </c>
      <c r="J1452" t="str">
        <f>"Q"&amp;ROUNDUP(MONTH(vw_maritime_trade_analysis[[#This Row],[Departure_Date]])/3,0)</f>
        <v>Q1</v>
      </c>
      <c r="K1452" t="str">
        <f>TEXT(vw_maritime_trade_analysis[[#This Row],[Departure_Date]],"mmmm")</f>
        <v>January</v>
      </c>
      <c r="L1452">
        <v>30995978</v>
      </c>
      <c r="M1452">
        <v>77702.3515625</v>
      </c>
      <c r="N1452">
        <v>69391.5</v>
      </c>
      <c r="O1452">
        <v>95157.6484375</v>
      </c>
      <c r="P1452">
        <v>53419.03125</v>
      </c>
      <c r="Q1452">
        <v>1572267.125</v>
      </c>
      <c r="R1452">
        <f t="shared" si="22"/>
        <v>5.0724875498363048E-2</v>
      </c>
    </row>
    <row r="1453" spans="1:18" x14ac:dyDescent="0.25">
      <c r="A1453" t="s">
        <v>2472</v>
      </c>
      <c r="B1453" t="s">
        <v>65</v>
      </c>
      <c r="C1453" t="s">
        <v>50</v>
      </c>
      <c r="D1453" t="s">
        <v>120</v>
      </c>
      <c r="E1453" t="s">
        <v>82</v>
      </c>
      <c r="F1453" t="s">
        <v>140</v>
      </c>
      <c r="G1453" s="1">
        <v>44422</v>
      </c>
      <c r="H1453" s="1">
        <v>44434</v>
      </c>
      <c r="I1453">
        <f>YEAR((vw_maritime_trade_analysis[[#This Row],[Departure_Date]]))</f>
        <v>2021</v>
      </c>
      <c r="J1453" t="str">
        <f>"Q"&amp;ROUNDUP(MONTH(vw_maritime_trade_analysis[[#This Row],[Departure_Date]])/3,0)</f>
        <v>Q3</v>
      </c>
      <c r="K1453" t="str">
        <f>TEXT(vw_maritime_trade_analysis[[#This Row],[Departure_Date]],"mmmm")</f>
        <v>August</v>
      </c>
      <c r="L1453">
        <v>49595096</v>
      </c>
      <c r="M1453">
        <v>225383.546875</v>
      </c>
      <c r="N1453">
        <v>247168.8125</v>
      </c>
      <c r="O1453">
        <v>170111.1875</v>
      </c>
      <c r="P1453">
        <v>0</v>
      </c>
      <c r="Q1453">
        <v>2039284.125</v>
      </c>
      <c r="R1453">
        <f t="shared" si="22"/>
        <v>4.1118664736529593E-2</v>
      </c>
    </row>
    <row r="1454" spans="1:18" x14ac:dyDescent="0.25">
      <c r="A1454" t="s">
        <v>2473</v>
      </c>
      <c r="B1454" t="s">
        <v>65</v>
      </c>
      <c r="C1454" t="s">
        <v>50</v>
      </c>
      <c r="D1454" t="s">
        <v>223</v>
      </c>
      <c r="E1454" t="s">
        <v>128</v>
      </c>
      <c r="F1454" t="s">
        <v>83</v>
      </c>
      <c r="G1454" s="1">
        <v>44948</v>
      </c>
      <c r="H1454" s="1">
        <v>44967</v>
      </c>
      <c r="I1454">
        <f>YEAR((vw_maritime_trade_analysis[[#This Row],[Departure_Date]]))</f>
        <v>2023</v>
      </c>
      <c r="J1454" t="str">
        <f>"Q"&amp;ROUNDUP(MONTH(vw_maritime_trade_analysis[[#This Row],[Departure_Date]])/3,0)</f>
        <v>Q1</v>
      </c>
      <c r="K1454" t="str">
        <f>TEXT(vw_maritime_trade_analysis[[#This Row],[Departure_Date]],"mmmm")</f>
        <v>January</v>
      </c>
      <c r="L1454">
        <v>25323718</v>
      </c>
      <c r="M1454">
        <v>305508.78125</v>
      </c>
      <c r="N1454">
        <v>28471.19921875</v>
      </c>
      <c r="O1454">
        <v>68627.28125</v>
      </c>
      <c r="P1454">
        <v>0</v>
      </c>
      <c r="Q1454">
        <v>1952455</v>
      </c>
      <c r="R1454">
        <f t="shared" si="22"/>
        <v>7.7099855558334679E-2</v>
      </c>
    </row>
    <row r="1455" spans="1:18" x14ac:dyDescent="0.25">
      <c r="A1455" t="s">
        <v>2474</v>
      </c>
      <c r="B1455" t="s">
        <v>49</v>
      </c>
      <c r="C1455" t="s">
        <v>78</v>
      </c>
      <c r="D1455" t="s">
        <v>105</v>
      </c>
      <c r="E1455" t="s">
        <v>150</v>
      </c>
      <c r="F1455" t="s">
        <v>82</v>
      </c>
      <c r="G1455" s="1">
        <v>46046</v>
      </c>
      <c r="H1455" s="1">
        <v>46072</v>
      </c>
      <c r="I1455">
        <f>YEAR((vw_maritime_trade_analysis[[#This Row],[Departure_Date]]))</f>
        <v>2026</v>
      </c>
      <c r="J1455" t="str">
        <f>"Q"&amp;ROUNDUP(MONTH(vw_maritime_trade_analysis[[#This Row],[Departure_Date]])/3,0)</f>
        <v>Q1</v>
      </c>
      <c r="K1455" t="str">
        <f>TEXT(vw_maritime_trade_analysis[[#This Row],[Departure_Date]],"mmmm")</f>
        <v>January</v>
      </c>
      <c r="L1455">
        <v>21249550</v>
      </c>
      <c r="M1455">
        <v>820047.3125</v>
      </c>
      <c r="N1455">
        <v>241490.8125</v>
      </c>
      <c r="O1455">
        <v>41861.609375</v>
      </c>
      <c r="P1455">
        <v>31013.490234375</v>
      </c>
      <c r="Q1455">
        <v>2788770</v>
      </c>
      <c r="R1455">
        <f t="shared" si="22"/>
        <v>0.13123901447324768</v>
      </c>
    </row>
    <row r="1456" spans="1:18" x14ac:dyDescent="0.25">
      <c r="A1456" t="s">
        <v>2475</v>
      </c>
      <c r="B1456" t="s">
        <v>65</v>
      </c>
      <c r="C1456" t="s">
        <v>66</v>
      </c>
      <c r="D1456" t="s">
        <v>391</v>
      </c>
      <c r="E1456" t="s">
        <v>100</v>
      </c>
      <c r="F1456" t="s">
        <v>127</v>
      </c>
      <c r="G1456" s="1">
        <v>45489</v>
      </c>
      <c r="H1456" s="1">
        <v>45513</v>
      </c>
      <c r="I1456">
        <f>YEAR((vw_maritime_trade_analysis[[#This Row],[Departure_Date]]))</f>
        <v>2024</v>
      </c>
      <c r="J1456" t="str">
        <f>"Q"&amp;ROUNDUP(MONTH(vw_maritime_trade_analysis[[#This Row],[Departure_Date]])/3,0)</f>
        <v>Q3</v>
      </c>
      <c r="K1456" t="str">
        <f>TEXT(vw_maritime_trade_analysis[[#This Row],[Departure_Date]],"mmmm")</f>
        <v>July</v>
      </c>
      <c r="L1456">
        <v>28396934</v>
      </c>
      <c r="M1456">
        <v>336891.5625</v>
      </c>
      <c r="N1456">
        <v>166446.3125</v>
      </c>
      <c r="O1456">
        <v>48842.73046875</v>
      </c>
      <c r="P1456">
        <v>0</v>
      </c>
      <c r="Q1456">
        <v>1978091.125</v>
      </c>
      <c r="R1456">
        <f t="shared" si="22"/>
        <v>6.9658616137925317E-2</v>
      </c>
    </row>
    <row r="1457" spans="1:18" x14ac:dyDescent="0.25">
      <c r="A1457" t="s">
        <v>2476</v>
      </c>
      <c r="B1457" t="s">
        <v>49</v>
      </c>
      <c r="C1457" t="s">
        <v>50</v>
      </c>
      <c r="D1457" t="s">
        <v>145</v>
      </c>
      <c r="E1457" t="s">
        <v>174</v>
      </c>
      <c r="F1457" t="s">
        <v>226</v>
      </c>
      <c r="G1457" s="1">
        <v>45465</v>
      </c>
      <c r="H1457" s="1">
        <v>45473</v>
      </c>
      <c r="I1457">
        <f>YEAR((vw_maritime_trade_analysis[[#This Row],[Departure_Date]]))</f>
        <v>2024</v>
      </c>
      <c r="J1457" t="str">
        <f>"Q"&amp;ROUNDUP(MONTH(vw_maritime_trade_analysis[[#This Row],[Departure_Date]])/3,0)</f>
        <v>Q2</v>
      </c>
      <c r="K1457" t="str">
        <f>TEXT(vw_maritime_trade_analysis[[#This Row],[Departure_Date]],"mmmm")</f>
        <v>June</v>
      </c>
      <c r="L1457">
        <v>56249904</v>
      </c>
      <c r="M1457">
        <v>98894.28125</v>
      </c>
      <c r="N1457">
        <v>201956.015625</v>
      </c>
      <c r="O1457">
        <v>52312.41015625</v>
      </c>
      <c r="P1457">
        <v>0</v>
      </c>
      <c r="Q1457">
        <v>2858411.5</v>
      </c>
      <c r="R1457">
        <f t="shared" si="22"/>
        <v>5.0816291170914712E-2</v>
      </c>
    </row>
    <row r="1458" spans="1:18" x14ac:dyDescent="0.25">
      <c r="A1458" t="s">
        <v>2477</v>
      </c>
      <c r="B1458" t="s">
        <v>49</v>
      </c>
      <c r="C1458" t="s">
        <v>66</v>
      </c>
      <c r="D1458" t="s">
        <v>245</v>
      </c>
      <c r="E1458" t="s">
        <v>146</v>
      </c>
      <c r="F1458" t="s">
        <v>128</v>
      </c>
      <c r="G1458" s="1">
        <v>44379</v>
      </c>
      <c r="H1458" s="1">
        <v>44391</v>
      </c>
      <c r="I1458">
        <f>YEAR((vw_maritime_trade_analysis[[#This Row],[Departure_Date]]))</f>
        <v>2021</v>
      </c>
      <c r="J1458" t="str">
        <f>"Q"&amp;ROUNDUP(MONTH(vw_maritime_trade_analysis[[#This Row],[Departure_Date]])/3,0)</f>
        <v>Q3</v>
      </c>
      <c r="K1458" t="str">
        <f>TEXT(vw_maritime_trade_analysis[[#This Row],[Departure_Date]],"mmmm")</f>
        <v>July</v>
      </c>
      <c r="L1458">
        <v>14899079</v>
      </c>
      <c r="M1458">
        <v>130625.8828125</v>
      </c>
      <c r="N1458">
        <v>226893.34375</v>
      </c>
      <c r="O1458">
        <v>19368.80078125</v>
      </c>
      <c r="P1458">
        <v>0</v>
      </c>
      <c r="Q1458">
        <v>819161.25</v>
      </c>
      <c r="R1458">
        <f t="shared" si="22"/>
        <v>5.4980663569875694E-2</v>
      </c>
    </row>
    <row r="1459" spans="1:18" x14ac:dyDescent="0.25">
      <c r="A1459" t="s">
        <v>2478</v>
      </c>
      <c r="B1459" t="s">
        <v>65</v>
      </c>
      <c r="C1459" t="s">
        <v>66</v>
      </c>
      <c r="D1459" t="s">
        <v>67</v>
      </c>
      <c r="E1459" t="s">
        <v>70</v>
      </c>
      <c r="F1459" t="s">
        <v>127</v>
      </c>
      <c r="G1459" s="1">
        <v>44777</v>
      </c>
      <c r="H1459" s="1">
        <v>44791</v>
      </c>
      <c r="I1459">
        <f>YEAR((vw_maritime_trade_analysis[[#This Row],[Departure_Date]]))</f>
        <v>2022</v>
      </c>
      <c r="J1459" t="str">
        <f>"Q"&amp;ROUNDUP(MONTH(vw_maritime_trade_analysis[[#This Row],[Departure_Date]])/3,0)</f>
        <v>Q3</v>
      </c>
      <c r="K1459" t="str">
        <f>TEXT(vw_maritime_trade_analysis[[#This Row],[Departure_Date]],"mmmm")</f>
        <v>August</v>
      </c>
      <c r="L1459">
        <v>7085337.5</v>
      </c>
      <c r="M1459">
        <v>266663.4375</v>
      </c>
      <c r="N1459">
        <v>94933.3671875</v>
      </c>
      <c r="O1459">
        <v>18421.880859375</v>
      </c>
      <c r="P1459">
        <v>6659.7099609375</v>
      </c>
      <c r="Q1459">
        <v>827742.9375</v>
      </c>
      <c r="R1459">
        <f t="shared" si="22"/>
        <v>0.11682477193217684</v>
      </c>
    </row>
    <row r="1460" spans="1:18" x14ac:dyDescent="0.25">
      <c r="A1460" t="s">
        <v>2479</v>
      </c>
      <c r="B1460" t="s">
        <v>65</v>
      </c>
      <c r="C1460" t="s">
        <v>78</v>
      </c>
      <c r="D1460" t="s">
        <v>211</v>
      </c>
      <c r="E1460" t="s">
        <v>184</v>
      </c>
      <c r="F1460" t="s">
        <v>196</v>
      </c>
      <c r="G1460" s="1">
        <v>44753</v>
      </c>
      <c r="H1460" s="1">
        <v>44766</v>
      </c>
      <c r="I1460">
        <f>YEAR((vw_maritime_trade_analysis[[#This Row],[Departure_Date]]))</f>
        <v>2022</v>
      </c>
      <c r="J1460" t="str">
        <f>"Q"&amp;ROUNDUP(MONTH(vw_maritime_trade_analysis[[#This Row],[Departure_Date]])/3,0)</f>
        <v>Q3</v>
      </c>
      <c r="K1460" t="str">
        <f>TEXT(vw_maritime_trade_analysis[[#This Row],[Departure_Date]],"mmmm")</f>
        <v>July</v>
      </c>
      <c r="L1460">
        <v>51790668</v>
      </c>
      <c r="M1460">
        <v>280642.5625</v>
      </c>
      <c r="N1460">
        <v>70013.0078125</v>
      </c>
      <c r="O1460">
        <v>153818.296875</v>
      </c>
      <c r="P1460">
        <v>0</v>
      </c>
      <c r="Q1460">
        <v>1482854.125</v>
      </c>
      <c r="R1460">
        <f t="shared" si="22"/>
        <v>2.863168563494875E-2</v>
      </c>
    </row>
    <row r="1461" spans="1:18" x14ac:dyDescent="0.25">
      <c r="A1461" t="s">
        <v>2480</v>
      </c>
      <c r="B1461" t="s">
        <v>65</v>
      </c>
      <c r="C1461" t="s">
        <v>78</v>
      </c>
      <c r="D1461" t="s">
        <v>79</v>
      </c>
      <c r="E1461" t="s">
        <v>184</v>
      </c>
      <c r="F1461" t="s">
        <v>204</v>
      </c>
      <c r="G1461" s="1">
        <v>44005</v>
      </c>
      <c r="H1461" s="1">
        <v>44033</v>
      </c>
      <c r="I1461">
        <f>YEAR((vw_maritime_trade_analysis[[#This Row],[Departure_Date]]))</f>
        <v>2020</v>
      </c>
      <c r="J1461" t="str">
        <f>"Q"&amp;ROUNDUP(MONTH(vw_maritime_trade_analysis[[#This Row],[Departure_Date]])/3,0)</f>
        <v>Q2</v>
      </c>
      <c r="K1461" t="str">
        <f>TEXT(vw_maritime_trade_analysis[[#This Row],[Departure_Date]],"mmmm")</f>
        <v>June</v>
      </c>
      <c r="L1461">
        <v>30767166</v>
      </c>
      <c r="M1461">
        <v>643727.5625</v>
      </c>
      <c r="N1461">
        <v>154770.984375</v>
      </c>
      <c r="O1461">
        <v>51381.171875</v>
      </c>
      <c r="P1461">
        <v>3396.169921875</v>
      </c>
      <c r="Q1461">
        <v>1906119.375</v>
      </c>
      <c r="R1461">
        <f t="shared" si="22"/>
        <v>6.1953037046050978E-2</v>
      </c>
    </row>
    <row r="1462" spans="1:18" x14ac:dyDescent="0.25">
      <c r="A1462" t="s">
        <v>2481</v>
      </c>
      <c r="B1462" t="s">
        <v>65</v>
      </c>
      <c r="C1462" t="s">
        <v>66</v>
      </c>
      <c r="D1462" t="s">
        <v>391</v>
      </c>
      <c r="E1462" t="s">
        <v>100</v>
      </c>
      <c r="F1462" t="s">
        <v>140</v>
      </c>
      <c r="G1462" s="1">
        <v>45105</v>
      </c>
      <c r="H1462" s="1">
        <v>45123</v>
      </c>
      <c r="I1462">
        <f>YEAR((vw_maritime_trade_analysis[[#This Row],[Departure_Date]]))</f>
        <v>2023</v>
      </c>
      <c r="J1462" t="str">
        <f>"Q"&amp;ROUNDUP(MONTH(vw_maritime_trade_analysis[[#This Row],[Departure_Date]])/3,0)</f>
        <v>Q2</v>
      </c>
      <c r="K1462" t="str">
        <f>TEXT(vw_maritime_trade_analysis[[#This Row],[Departure_Date]],"mmmm")</f>
        <v>June</v>
      </c>
      <c r="L1462">
        <v>22508354</v>
      </c>
      <c r="M1462">
        <v>509493.25</v>
      </c>
      <c r="N1462">
        <v>176016.96875</v>
      </c>
      <c r="O1462">
        <v>56495.96875</v>
      </c>
      <c r="P1462">
        <v>0</v>
      </c>
      <c r="Q1462">
        <v>3148843.25</v>
      </c>
      <c r="R1462">
        <f t="shared" si="22"/>
        <v>0.13989664681833242</v>
      </c>
    </row>
    <row r="1463" spans="1:18" x14ac:dyDescent="0.25">
      <c r="A1463" t="s">
        <v>2482</v>
      </c>
      <c r="B1463" t="s">
        <v>49</v>
      </c>
      <c r="C1463" t="s">
        <v>50</v>
      </c>
      <c r="D1463" t="s">
        <v>51</v>
      </c>
      <c r="E1463" t="s">
        <v>140</v>
      </c>
      <c r="F1463" t="s">
        <v>184</v>
      </c>
      <c r="G1463" s="1">
        <v>45471</v>
      </c>
      <c r="H1463" s="1">
        <v>45490</v>
      </c>
      <c r="I1463">
        <f>YEAR((vw_maritime_trade_analysis[[#This Row],[Departure_Date]]))</f>
        <v>2024</v>
      </c>
      <c r="J1463" t="str">
        <f>"Q"&amp;ROUNDUP(MONTH(vw_maritime_trade_analysis[[#This Row],[Departure_Date]])/3,0)</f>
        <v>Q2</v>
      </c>
      <c r="K1463" t="str">
        <f>TEXT(vw_maritime_trade_analysis[[#This Row],[Departure_Date]],"mmmm")</f>
        <v>June</v>
      </c>
      <c r="L1463">
        <v>8375568</v>
      </c>
      <c r="M1463">
        <v>248688.84375</v>
      </c>
      <c r="N1463">
        <v>152916.75</v>
      </c>
      <c r="O1463">
        <v>25294.220703125</v>
      </c>
      <c r="P1463">
        <v>37627.578125</v>
      </c>
      <c r="Q1463">
        <v>3736634</v>
      </c>
      <c r="R1463">
        <f t="shared" si="22"/>
        <v>0.44613499645635973</v>
      </c>
    </row>
    <row r="1464" spans="1:18" x14ac:dyDescent="0.25">
      <c r="A1464" t="s">
        <v>2483</v>
      </c>
      <c r="B1464" t="s">
        <v>49</v>
      </c>
      <c r="C1464" t="s">
        <v>66</v>
      </c>
      <c r="D1464" t="s">
        <v>245</v>
      </c>
      <c r="E1464" t="s">
        <v>131</v>
      </c>
      <c r="F1464" t="s">
        <v>70</v>
      </c>
      <c r="G1464" s="1">
        <v>44781</v>
      </c>
      <c r="H1464" s="1">
        <v>44813</v>
      </c>
      <c r="I1464">
        <f>YEAR((vw_maritime_trade_analysis[[#This Row],[Departure_Date]]))</f>
        <v>2022</v>
      </c>
      <c r="J1464" t="str">
        <f>"Q"&amp;ROUNDUP(MONTH(vw_maritime_trade_analysis[[#This Row],[Departure_Date]])/3,0)</f>
        <v>Q3</v>
      </c>
      <c r="K1464" t="str">
        <f>TEXT(vw_maritime_trade_analysis[[#This Row],[Departure_Date]],"mmmm")</f>
        <v>August</v>
      </c>
      <c r="L1464">
        <v>6255532.5</v>
      </c>
      <c r="M1464">
        <v>855314.0625</v>
      </c>
      <c r="N1464">
        <v>154258.734375</v>
      </c>
      <c r="O1464">
        <v>7131.31005859375</v>
      </c>
      <c r="P1464">
        <v>13986.9599609375</v>
      </c>
      <c r="Q1464">
        <v>1262061.5</v>
      </c>
      <c r="R1464">
        <f t="shared" si="22"/>
        <v>0.20175124979368264</v>
      </c>
    </row>
    <row r="1465" spans="1:18" x14ac:dyDescent="0.25">
      <c r="A1465" t="s">
        <v>2484</v>
      </c>
      <c r="B1465" t="s">
        <v>49</v>
      </c>
      <c r="C1465" t="s">
        <v>112</v>
      </c>
      <c r="D1465" t="s">
        <v>199</v>
      </c>
      <c r="E1465" t="s">
        <v>108</v>
      </c>
      <c r="F1465" t="s">
        <v>184</v>
      </c>
      <c r="G1465" s="1">
        <v>45600</v>
      </c>
      <c r="H1465" s="1">
        <v>45613</v>
      </c>
      <c r="I1465">
        <f>YEAR((vw_maritime_trade_analysis[[#This Row],[Departure_Date]]))</f>
        <v>2024</v>
      </c>
      <c r="J1465" t="str">
        <f>"Q"&amp;ROUNDUP(MONTH(vw_maritime_trade_analysis[[#This Row],[Departure_Date]])/3,0)</f>
        <v>Q4</v>
      </c>
      <c r="K1465" t="str">
        <f>TEXT(vw_maritime_trade_analysis[[#This Row],[Departure_Date]],"mmmm")</f>
        <v>November</v>
      </c>
      <c r="L1465">
        <v>10566583</v>
      </c>
      <c r="M1465">
        <v>238338.265625</v>
      </c>
      <c r="N1465">
        <v>114302.2265625</v>
      </c>
      <c r="O1465">
        <v>28212.779296875</v>
      </c>
      <c r="P1465">
        <v>0</v>
      </c>
      <c r="Q1465">
        <v>1088224.75</v>
      </c>
      <c r="R1465">
        <f t="shared" si="22"/>
        <v>0.10298738485279489</v>
      </c>
    </row>
    <row r="1466" spans="1:18" x14ac:dyDescent="0.25">
      <c r="A1466" t="s">
        <v>2486</v>
      </c>
      <c r="B1466" t="s">
        <v>65</v>
      </c>
      <c r="C1466" t="s">
        <v>50</v>
      </c>
      <c r="D1466" t="s">
        <v>51</v>
      </c>
      <c r="E1466" t="s">
        <v>100</v>
      </c>
      <c r="F1466" t="s">
        <v>150</v>
      </c>
      <c r="G1466" s="1">
        <v>44258</v>
      </c>
      <c r="H1466" s="1">
        <v>44275</v>
      </c>
      <c r="I1466">
        <f>YEAR((vw_maritime_trade_analysis[[#This Row],[Departure_Date]]))</f>
        <v>2021</v>
      </c>
      <c r="J1466" t="str">
        <f>"Q"&amp;ROUNDUP(MONTH(vw_maritime_trade_analysis[[#This Row],[Departure_Date]])/3,0)</f>
        <v>Q1</v>
      </c>
      <c r="K1466" t="str">
        <f>TEXT(vw_maritime_trade_analysis[[#This Row],[Departure_Date]],"mmmm")</f>
        <v>March</v>
      </c>
      <c r="L1466">
        <v>8171705</v>
      </c>
      <c r="M1466">
        <v>307562.40625</v>
      </c>
      <c r="N1466">
        <v>105368.203125</v>
      </c>
      <c r="O1466">
        <v>11603.8203125</v>
      </c>
      <c r="P1466">
        <v>0</v>
      </c>
      <c r="Q1466">
        <v>2921500.5</v>
      </c>
      <c r="R1466">
        <f t="shared" si="22"/>
        <v>0.35751419073498125</v>
      </c>
    </row>
    <row r="1467" spans="1:18" x14ac:dyDescent="0.25">
      <c r="A1467" t="s">
        <v>2488</v>
      </c>
      <c r="B1467" t="s">
        <v>49</v>
      </c>
      <c r="C1467" t="s">
        <v>50</v>
      </c>
      <c r="D1467" t="s">
        <v>145</v>
      </c>
      <c r="E1467" t="s">
        <v>83</v>
      </c>
      <c r="F1467" t="s">
        <v>184</v>
      </c>
      <c r="G1467" s="1">
        <v>45358</v>
      </c>
      <c r="H1467" s="1">
        <v>45365</v>
      </c>
      <c r="I1467">
        <f>YEAR((vw_maritime_trade_analysis[[#This Row],[Departure_Date]]))</f>
        <v>2024</v>
      </c>
      <c r="J1467" t="str">
        <f>"Q"&amp;ROUNDUP(MONTH(vw_maritime_trade_analysis[[#This Row],[Departure_Date]])/3,0)</f>
        <v>Q1</v>
      </c>
      <c r="K1467" t="str">
        <f>TEXT(vw_maritime_trade_analysis[[#This Row],[Departure_Date]],"mmmm")</f>
        <v>March</v>
      </c>
      <c r="L1467">
        <v>118231432</v>
      </c>
      <c r="M1467">
        <v>264390.09375</v>
      </c>
      <c r="N1467">
        <v>233907.109375</v>
      </c>
      <c r="O1467">
        <v>263656.09375</v>
      </c>
      <c r="P1467">
        <v>19013.130859375</v>
      </c>
      <c r="Q1467">
        <v>4571729</v>
      </c>
      <c r="R1467">
        <f t="shared" si="22"/>
        <v>3.866762774217266E-2</v>
      </c>
    </row>
    <row r="1468" spans="1:18" x14ac:dyDescent="0.25">
      <c r="A1468" t="s">
        <v>2490</v>
      </c>
      <c r="B1468" t="s">
        <v>65</v>
      </c>
      <c r="C1468" t="s">
        <v>112</v>
      </c>
      <c r="D1468" t="s">
        <v>343</v>
      </c>
      <c r="E1468" t="s">
        <v>56</v>
      </c>
      <c r="F1468" t="s">
        <v>140</v>
      </c>
      <c r="G1468" s="1">
        <v>44873</v>
      </c>
      <c r="H1468" s="1">
        <v>44892</v>
      </c>
      <c r="I1468">
        <f>YEAR((vw_maritime_trade_analysis[[#This Row],[Departure_Date]]))</f>
        <v>2022</v>
      </c>
      <c r="J1468" t="str">
        <f>"Q"&amp;ROUNDUP(MONTH(vw_maritime_trade_analysis[[#This Row],[Departure_Date]])/3,0)</f>
        <v>Q4</v>
      </c>
      <c r="K1468" t="str">
        <f>TEXT(vw_maritime_trade_analysis[[#This Row],[Departure_Date]],"mmmm")</f>
        <v>November</v>
      </c>
      <c r="L1468">
        <v>28394892</v>
      </c>
      <c r="M1468">
        <v>183218.703125</v>
      </c>
      <c r="N1468">
        <v>143010.34375</v>
      </c>
      <c r="O1468">
        <v>43728.12890625</v>
      </c>
      <c r="P1468">
        <v>0</v>
      </c>
      <c r="Q1468">
        <v>1610734.375</v>
      </c>
      <c r="R1468">
        <f t="shared" si="22"/>
        <v>5.6726201846444779E-2</v>
      </c>
    </row>
    <row r="1469" spans="1:18" x14ac:dyDescent="0.25">
      <c r="A1469" t="s">
        <v>2492</v>
      </c>
      <c r="B1469" t="s">
        <v>65</v>
      </c>
      <c r="C1469" t="s">
        <v>239</v>
      </c>
      <c r="D1469" t="s">
        <v>265</v>
      </c>
      <c r="E1469" t="s">
        <v>56</v>
      </c>
      <c r="F1469" t="s">
        <v>174</v>
      </c>
      <c r="G1469" s="1">
        <v>45210</v>
      </c>
      <c r="H1469" s="1">
        <v>45217</v>
      </c>
      <c r="I1469">
        <f>YEAR((vw_maritime_trade_analysis[[#This Row],[Departure_Date]]))</f>
        <v>2023</v>
      </c>
      <c r="J1469" t="str">
        <f>"Q"&amp;ROUNDUP(MONTH(vw_maritime_trade_analysis[[#This Row],[Departure_Date]])/3,0)</f>
        <v>Q4</v>
      </c>
      <c r="K1469" t="str">
        <f>TEXT(vw_maritime_trade_analysis[[#This Row],[Departure_Date]],"mmmm")</f>
        <v>October</v>
      </c>
      <c r="L1469">
        <v>11958879</v>
      </c>
      <c r="M1469">
        <v>74046.1484375</v>
      </c>
      <c r="N1469">
        <v>198625.84375</v>
      </c>
      <c r="O1469">
        <v>34561.16015625</v>
      </c>
      <c r="P1469">
        <v>8154.58984375</v>
      </c>
      <c r="Q1469">
        <v>781167.4375</v>
      </c>
      <c r="R1469">
        <f t="shared" si="22"/>
        <v>6.5321125625570756E-2</v>
      </c>
    </row>
    <row r="1470" spans="1:18" x14ac:dyDescent="0.25">
      <c r="A1470" t="s">
        <v>2494</v>
      </c>
      <c r="B1470" t="s">
        <v>65</v>
      </c>
      <c r="C1470" t="s">
        <v>66</v>
      </c>
      <c r="D1470" t="s">
        <v>391</v>
      </c>
      <c r="E1470" t="s">
        <v>70</v>
      </c>
      <c r="F1470" t="s">
        <v>83</v>
      </c>
      <c r="G1470" s="1">
        <v>44070</v>
      </c>
      <c r="H1470" s="1">
        <v>44099</v>
      </c>
      <c r="I1470">
        <f>YEAR((vw_maritime_trade_analysis[[#This Row],[Departure_Date]]))</f>
        <v>2020</v>
      </c>
      <c r="J1470" t="str">
        <f>"Q"&amp;ROUNDUP(MONTH(vw_maritime_trade_analysis[[#This Row],[Departure_Date]])/3,0)</f>
        <v>Q3</v>
      </c>
      <c r="K1470" t="str">
        <f>TEXT(vw_maritime_trade_analysis[[#This Row],[Departure_Date]],"mmmm")</f>
        <v>August</v>
      </c>
      <c r="L1470">
        <v>25475416</v>
      </c>
      <c r="M1470">
        <v>373388.5</v>
      </c>
      <c r="N1470">
        <v>178911.796875</v>
      </c>
      <c r="O1470">
        <v>47639.03125</v>
      </c>
      <c r="P1470">
        <v>4895.81982421875</v>
      </c>
      <c r="Q1470">
        <v>2497978</v>
      </c>
      <c r="R1470">
        <f t="shared" si="22"/>
        <v>9.8054453752590337E-2</v>
      </c>
    </row>
    <row r="1471" spans="1:18" x14ac:dyDescent="0.25">
      <c r="A1471" t="s">
        <v>2495</v>
      </c>
      <c r="B1471" t="s">
        <v>49</v>
      </c>
      <c r="C1471" t="s">
        <v>112</v>
      </c>
      <c r="D1471" t="s">
        <v>199</v>
      </c>
      <c r="E1471" t="s">
        <v>121</v>
      </c>
      <c r="F1471" t="s">
        <v>184</v>
      </c>
      <c r="G1471" s="1">
        <v>43948</v>
      </c>
      <c r="H1471" s="1">
        <v>43959</v>
      </c>
      <c r="I1471">
        <f>YEAR((vw_maritime_trade_analysis[[#This Row],[Departure_Date]]))</f>
        <v>2020</v>
      </c>
      <c r="J1471" t="str">
        <f>"Q"&amp;ROUNDUP(MONTH(vw_maritime_trade_analysis[[#This Row],[Departure_Date]])/3,0)</f>
        <v>Q2</v>
      </c>
      <c r="K1471" t="str">
        <f>TEXT(vw_maritime_trade_analysis[[#This Row],[Departure_Date]],"mmmm")</f>
        <v>April</v>
      </c>
      <c r="L1471">
        <v>14194843</v>
      </c>
      <c r="M1471">
        <v>224037.1875</v>
      </c>
      <c r="N1471">
        <v>24684.0390625</v>
      </c>
      <c r="O1471">
        <v>18879.140625</v>
      </c>
      <c r="P1471">
        <v>70861.3515625</v>
      </c>
      <c r="Q1471">
        <v>1123714.125</v>
      </c>
      <c r="R1471">
        <f t="shared" si="22"/>
        <v>7.9163547282629337E-2</v>
      </c>
    </row>
    <row r="1472" spans="1:18" x14ac:dyDescent="0.25">
      <c r="A1472" t="s">
        <v>2497</v>
      </c>
      <c r="B1472" t="s">
        <v>65</v>
      </c>
      <c r="C1472" t="s">
        <v>50</v>
      </c>
      <c r="D1472" t="s">
        <v>120</v>
      </c>
      <c r="E1472" t="s">
        <v>226</v>
      </c>
      <c r="F1472" t="s">
        <v>71</v>
      </c>
      <c r="G1472" s="1">
        <v>45526</v>
      </c>
      <c r="H1472" s="1">
        <v>45544</v>
      </c>
      <c r="I1472">
        <f>YEAR((vw_maritime_trade_analysis[[#This Row],[Departure_Date]]))</f>
        <v>2024</v>
      </c>
      <c r="J1472" t="str">
        <f>"Q"&amp;ROUNDUP(MONTH(vw_maritime_trade_analysis[[#This Row],[Departure_Date]])/3,0)</f>
        <v>Q3</v>
      </c>
      <c r="K1472" t="str">
        <f>TEXT(vw_maritime_trade_analysis[[#This Row],[Departure_Date]],"mmmm")</f>
        <v>August</v>
      </c>
      <c r="L1472">
        <v>17264538</v>
      </c>
      <c r="M1472">
        <v>396604.59375</v>
      </c>
      <c r="N1472">
        <v>188309.46875</v>
      </c>
      <c r="O1472">
        <v>29867.650390625</v>
      </c>
      <c r="P1472">
        <v>0</v>
      </c>
      <c r="Q1472">
        <v>2497902.5</v>
      </c>
      <c r="R1472">
        <f t="shared" si="22"/>
        <v>0.14468400486592806</v>
      </c>
    </row>
    <row r="1473" spans="1:18" x14ac:dyDescent="0.25">
      <c r="A1473" t="s">
        <v>2498</v>
      </c>
      <c r="B1473" t="s">
        <v>65</v>
      </c>
      <c r="C1473" t="s">
        <v>50</v>
      </c>
      <c r="D1473" t="s">
        <v>51</v>
      </c>
      <c r="E1473" t="s">
        <v>226</v>
      </c>
      <c r="F1473" t="s">
        <v>201</v>
      </c>
      <c r="G1473" s="1">
        <v>46060</v>
      </c>
      <c r="H1473" s="1">
        <v>46066</v>
      </c>
      <c r="I1473">
        <f>YEAR((vw_maritime_trade_analysis[[#This Row],[Departure_Date]]))</f>
        <v>2026</v>
      </c>
      <c r="J1473" t="str">
        <f>"Q"&amp;ROUNDUP(MONTH(vw_maritime_trade_analysis[[#This Row],[Departure_Date]])/3,0)</f>
        <v>Q1</v>
      </c>
      <c r="K1473" t="str">
        <f>TEXT(vw_maritime_trade_analysis[[#This Row],[Departure_Date]],"mmmm")</f>
        <v>February</v>
      </c>
      <c r="L1473">
        <v>19771134</v>
      </c>
      <c r="M1473">
        <v>63729.58984375</v>
      </c>
      <c r="N1473">
        <v>164402.734375</v>
      </c>
      <c r="O1473">
        <v>46264.44921875</v>
      </c>
      <c r="P1473">
        <v>34462.03125</v>
      </c>
      <c r="Q1473">
        <v>5925365</v>
      </c>
      <c r="R1473">
        <f t="shared" si="22"/>
        <v>0.2996977816244632</v>
      </c>
    </row>
    <row r="1474" spans="1:18" x14ac:dyDescent="0.25">
      <c r="A1474" t="s">
        <v>2499</v>
      </c>
      <c r="B1474" t="s">
        <v>65</v>
      </c>
      <c r="C1474" t="s">
        <v>134</v>
      </c>
      <c r="D1474" t="s">
        <v>135</v>
      </c>
      <c r="E1474" t="s">
        <v>92</v>
      </c>
      <c r="F1474" t="s">
        <v>140</v>
      </c>
      <c r="G1474" s="1">
        <v>45077</v>
      </c>
      <c r="H1474" s="1">
        <v>45097</v>
      </c>
      <c r="I1474">
        <f>YEAR((vw_maritime_trade_analysis[[#This Row],[Departure_Date]]))</f>
        <v>2023</v>
      </c>
      <c r="J1474" t="str">
        <f>"Q"&amp;ROUNDUP(MONTH(vw_maritime_trade_analysis[[#This Row],[Departure_Date]])/3,0)</f>
        <v>Q2</v>
      </c>
      <c r="K1474" t="str">
        <f>TEXT(vw_maritime_trade_analysis[[#This Row],[Departure_Date]],"mmmm")</f>
        <v>May</v>
      </c>
      <c r="L1474">
        <v>2500213.75</v>
      </c>
      <c r="M1474">
        <v>532231.75</v>
      </c>
      <c r="N1474">
        <v>221981.453125</v>
      </c>
      <c r="O1474">
        <v>5900.5</v>
      </c>
      <c r="Q1474">
        <v>1069419.25</v>
      </c>
      <c r="R1474">
        <f t="shared" ref="R1474:R1537" si="23">Q1474/L1474</f>
        <v>0.42773112898847149</v>
      </c>
    </row>
    <row r="1475" spans="1:18" x14ac:dyDescent="0.25">
      <c r="A1475" t="s">
        <v>2501</v>
      </c>
      <c r="B1475" t="s">
        <v>65</v>
      </c>
      <c r="C1475" t="s">
        <v>78</v>
      </c>
      <c r="D1475" t="s">
        <v>211</v>
      </c>
      <c r="E1475" t="s">
        <v>226</v>
      </c>
      <c r="F1475" t="s">
        <v>83</v>
      </c>
      <c r="G1475" s="1">
        <v>45374</v>
      </c>
      <c r="H1475" s="1">
        <v>45382</v>
      </c>
      <c r="I1475">
        <f>YEAR((vw_maritime_trade_analysis[[#This Row],[Departure_Date]]))</f>
        <v>2024</v>
      </c>
      <c r="J1475" t="str">
        <f>"Q"&amp;ROUNDUP(MONTH(vw_maritime_trade_analysis[[#This Row],[Departure_Date]])/3,0)</f>
        <v>Q1</v>
      </c>
      <c r="K1475" t="str">
        <f>TEXT(vw_maritime_trade_analysis[[#This Row],[Departure_Date]],"mmmm")</f>
        <v>March</v>
      </c>
      <c r="L1475">
        <v>38685520</v>
      </c>
      <c r="M1475">
        <v>126398.59375</v>
      </c>
      <c r="N1475">
        <v>56633.87109375</v>
      </c>
      <c r="O1475">
        <v>75823.6171875</v>
      </c>
      <c r="P1475">
        <v>0</v>
      </c>
      <c r="Q1475">
        <v>884110.75</v>
      </c>
      <c r="R1475">
        <f t="shared" si="23"/>
        <v>2.2853789996877386E-2</v>
      </c>
    </row>
    <row r="1476" spans="1:18" x14ac:dyDescent="0.25">
      <c r="A1476" t="s">
        <v>2502</v>
      </c>
      <c r="B1476" t="s">
        <v>65</v>
      </c>
      <c r="C1476" t="s">
        <v>50</v>
      </c>
      <c r="D1476" t="s">
        <v>51</v>
      </c>
      <c r="E1476" t="s">
        <v>82</v>
      </c>
      <c r="F1476" t="s">
        <v>204</v>
      </c>
      <c r="G1476" s="1">
        <v>44477</v>
      </c>
      <c r="H1476" s="1">
        <v>44487</v>
      </c>
      <c r="I1476">
        <f>YEAR((vw_maritime_trade_analysis[[#This Row],[Departure_Date]]))</f>
        <v>2021</v>
      </c>
      <c r="J1476" t="str">
        <f>"Q"&amp;ROUNDUP(MONTH(vw_maritime_trade_analysis[[#This Row],[Departure_Date]])/3,0)</f>
        <v>Q4</v>
      </c>
      <c r="K1476" t="str">
        <f>TEXT(vw_maritime_trade_analysis[[#This Row],[Departure_Date]],"mmmm")</f>
        <v>October</v>
      </c>
      <c r="L1476">
        <v>20606926</v>
      </c>
      <c r="M1476">
        <v>110017.8984375</v>
      </c>
      <c r="N1476">
        <v>60815.48046875</v>
      </c>
      <c r="O1476">
        <v>68827.1328125</v>
      </c>
      <c r="P1476">
        <v>0</v>
      </c>
      <c r="Q1476">
        <v>6940807.5</v>
      </c>
      <c r="R1476">
        <f t="shared" si="23"/>
        <v>0.33681915973299464</v>
      </c>
    </row>
    <row r="1477" spans="1:18" x14ac:dyDescent="0.25">
      <c r="A1477" t="s">
        <v>2504</v>
      </c>
      <c r="B1477" t="s">
        <v>65</v>
      </c>
      <c r="C1477" t="s">
        <v>50</v>
      </c>
      <c r="D1477" t="s">
        <v>51</v>
      </c>
      <c r="E1477" t="s">
        <v>70</v>
      </c>
      <c r="F1477" t="s">
        <v>131</v>
      </c>
      <c r="G1477" s="1">
        <v>44091</v>
      </c>
      <c r="H1477" s="1">
        <v>44102</v>
      </c>
      <c r="I1477">
        <f>YEAR((vw_maritime_trade_analysis[[#This Row],[Departure_Date]]))</f>
        <v>2020</v>
      </c>
      <c r="J1477" t="str">
        <f>"Q"&amp;ROUNDUP(MONTH(vw_maritime_trade_analysis[[#This Row],[Departure_Date]])/3,0)</f>
        <v>Q3</v>
      </c>
      <c r="K1477" t="str">
        <f>TEXT(vw_maritime_trade_analysis[[#This Row],[Departure_Date]],"mmmm")</f>
        <v>September</v>
      </c>
      <c r="L1477">
        <v>5574465</v>
      </c>
      <c r="M1477">
        <v>140647.5</v>
      </c>
      <c r="N1477">
        <v>187068.0625</v>
      </c>
      <c r="O1477">
        <v>18953.1796875</v>
      </c>
      <c r="P1477">
        <v>13487.599609375</v>
      </c>
      <c r="Q1477">
        <v>2140799.75</v>
      </c>
      <c r="R1477">
        <f t="shared" si="23"/>
        <v>0.38403680891350112</v>
      </c>
    </row>
    <row r="1478" spans="1:18" x14ac:dyDescent="0.25">
      <c r="A1478" t="s">
        <v>2505</v>
      </c>
      <c r="B1478" t="s">
        <v>49</v>
      </c>
      <c r="C1478" t="s">
        <v>66</v>
      </c>
      <c r="D1478" t="s">
        <v>153</v>
      </c>
      <c r="E1478" t="s">
        <v>93</v>
      </c>
      <c r="F1478" t="s">
        <v>92</v>
      </c>
      <c r="G1478" s="1">
        <v>44866</v>
      </c>
      <c r="H1478" s="1">
        <v>44889</v>
      </c>
      <c r="I1478">
        <f>YEAR((vw_maritime_trade_analysis[[#This Row],[Departure_Date]]))</f>
        <v>2022</v>
      </c>
      <c r="J1478" t="str">
        <f>"Q"&amp;ROUNDUP(MONTH(vw_maritime_trade_analysis[[#This Row],[Departure_Date]])/3,0)</f>
        <v>Q4</v>
      </c>
      <c r="K1478" t="str">
        <f>TEXT(vw_maritime_trade_analysis[[#This Row],[Departure_Date]],"mmmm")</f>
        <v>November</v>
      </c>
      <c r="L1478">
        <v>27049572</v>
      </c>
      <c r="M1478">
        <v>432107</v>
      </c>
      <c r="N1478">
        <v>190954.8125</v>
      </c>
      <c r="O1478">
        <v>74386.328125</v>
      </c>
      <c r="P1478">
        <v>10405.26953125</v>
      </c>
      <c r="Q1478">
        <v>1500479.875</v>
      </c>
      <c r="R1478">
        <f t="shared" si="23"/>
        <v>5.5471483060804065E-2</v>
      </c>
    </row>
    <row r="1479" spans="1:18" x14ac:dyDescent="0.25">
      <c r="A1479" t="s">
        <v>2507</v>
      </c>
      <c r="B1479" t="s">
        <v>65</v>
      </c>
      <c r="C1479" t="s">
        <v>112</v>
      </c>
      <c r="D1479" t="s">
        <v>343</v>
      </c>
      <c r="E1479" t="s">
        <v>226</v>
      </c>
      <c r="F1479" t="s">
        <v>108</v>
      </c>
      <c r="G1479" s="1">
        <v>45128</v>
      </c>
      <c r="H1479" s="1">
        <v>45141</v>
      </c>
      <c r="I1479">
        <f>YEAR((vw_maritime_trade_analysis[[#This Row],[Departure_Date]]))</f>
        <v>2023</v>
      </c>
      <c r="J1479" t="str">
        <f>"Q"&amp;ROUNDUP(MONTH(vw_maritime_trade_analysis[[#This Row],[Departure_Date]])/3,0)</f>
        <v>Q3</v>
      </c>
      <c r="K1479" t="str">
        <f>TEXT(vw_maritime_trade_analysis[[#This Row],[Departure_Date]],"mmmm")</f>
        <v>July</v>
      </c>
      <c r="L1479">
        <v>45068568</v>
      </c>
      <c r="M1479">
        <v>252907.515625</v>
      </c>
      <c r="N1479">
        <v>194072.34375</v>
      </c>
      <c r="O1479">
        <v>28843.880859375</v>
      </c>
      <c r="P1479">
        <v>2192.590087890625</v>
      </c>
      <c r="Q1479">
        <v>1801911.125</v>
      </c>
      <c r="R1479">
        <f t="shared" si="23"/>
        <v>3.9981548226693156E-2</v>
      </c>
    </row>
    <row r="1480" spans="1:18" x14ac:dyDescent="0.25">
      <c r="A1480" t="s">
        <v>2508</v>
      </c>
      <c r="B1480" t="s">
        <v>49</v>
      </c>
      <c r="C1480" t="s">
        <v>66</v>
      </c>
      <c r="D1480" t="s">
        <v>67</v>
      </c>
      <c r="E1480" t="s">
        <v>127</v>
      </c>
      <c r="F1480" t="s">
        <v>128</v>
      </c>
      <c r="G1480" s="1">
        <v>45995</v>
      </c>
      <c r="H1480" s="1">
        <v>46013</v>
      </c>
      <c r="I1480">
        <f>YEAR((vw_maritime_trade_analysis[[#This Row],[Departure_Date]]))</f>
        <v>2025</v>
      </c>
      <c r="J1480" t="str">
        <f>"Q"&amp;ROUNDUP(MONTH(vw_maritime_trade_analysis[[#This Row],[Departure_Date]])/3,0)</f>
        <v>Q4</v>
      </c>
      <c r="K1480" t="str">
        <f>TEXT(vw_maritime_trade_analysis[[#This Row],[Departure_Date]],"mmmm")</f>
        <v>December</v>
      </c>
      <c r="L1480">
        <v>3770744.25</v>
      </c>
      <c r="M1480">
        <v>437836.21875</v>
      </c>
      <c r="N1480">
        <v>190987.09375</v>
      </c>
      <c r="O1480">
        <v>8785.830078125</v>
      </c>
      <c r="P1480">
        <v>6814.919921875</v>
      </c>
      <c r="Q1480">
        <v>1022336.3125</v>
      </c>
      <c r="R1480">
        <f t="shared" si="23"/>
        <v>0.27112321725346394</v>
      </c>
    </row>
    <row r="1481" spans="1:18" x14ac:dyDescent="0.25">
      <c r="A1481" t="s">
        <v>2509</v>
      </c>
      <c r="B1481" t="s">
        <v>65</v>
      </c>
      <c r="C1481" t="s">
        <v>112</v>
      </c>
      <c r="D1481" t="s">
        <v>126</v>
      </c>
      <c r="E1481" t="s">
        <v>56</v>
      </c>
      <c r="F1481" t="s">
        <v>140</v>
      </c>
      <c r="G1481" s="1">
        <v>46021</v>
      </c>
      <c r="H1481" s="1">
        <v>46041</v>
      </c>
      <c r="I1481">
        <f>YEAR((vw_maritime_trade_analysis[[#This Row],[Departure_Date]]))</f>
        <v>2025</v>
      </c>
      <c r="J1481" t="str">
        <f>"Q"&amp;ROUNDUP(MONTH(vw_maritime_trade_analysis[[#This Row],[Departure_Date]])/3,0)</f>
        <v>Q4</v>
      </c>
      <c r="K1481" t="str">
        <f>TEXT(vw_maritime_trade_analysis[[#This Row],[Departure_Date]],"mmmm")</f>
        <v>December</v>
      </c>
      <c r="L1481">
        <v>12758508</v>
      </c>
      <c r="M1481">
        <v>444266.125</v>
      </c>
      <c r="N1481">
        <v>19369.130859375</v>
      </c>
      <c r="O1481">
        <v>10717.150390625</v>
      </c>
      <c r="P1481">
        <v>0</v>
      </c>
      <c r="Q1481">
        <v>1370055.625</v>
      </c>
      <c r="R1481">
        <f t="shared" si="23"/>
        <v>0.10738368663483222</v>
      </c>
    </row>
    <row r="1482" spans="1:18" x14ac:dyDescent="0.25">
      <c r="A1482" t="s">
        <v>2510</v>
      </c>
      <c r="B1482" t="s">
        <v>49</v>
      </c>
      <c r="C1482" t="s">
        <v>112</v>
      </c>
      <c r="D1482" t="s">
        <v>199</v>
      </c>
      <c r="E1482" t="s">
        <v>121</v>
      </c>
      <c r="F1482" t="s">
        <v>128</v>
      </c>
      <c r="G1482" s="1">
        <v>45691</v>
      </c>
      <c r="H1482" s="1">
        <v>45699</v>
      </c>
      <c r="I1482">
        <f>YEAR((vw_maritime_trade_analysis[[#This Row],[Departure_Date]]))</f>
        <v>2025</v>
      </c>
      <c r="J1482" t="str">
        <f>"Q"&amp;ROUNDUP(MONTH(vw_maritime_trade_analysis[[#This Row],[Departure_Date]])/3,0)</f>
        <v>Q1</v>
      </c>
      <c r="K1482" t="str">
        <f>TEXT(vw_maritime_trade_analysis[[#This Row],[Departure_Date]],"mmmm")</f>
        <v>February</v>
      </c>
      <c r="L1482">
        <v>25448154</v>
      </c>
      <c r="M1482">
        <v>202704.84375</v>
      </c>
      <c r="N1482">
        <v>121257.78125</v>
      </c>
      <c r="O1482">
        <v>31301.23046875</v>
      </c>
      <c r="P1482">
        <v>0</v>
      </c>
      <c r="Q1482">
        <v>1340855.5</v>
      </c>
      <c r="R1482">
        <f t="shared" si="23"/>
        <v>5.2689696077758724E-2</v>
      </c>
    </row>
    <row r="1483" spans="1:18" x14ac:dyDescent="0.25">
      <c r="A1483" t="s">
        <v>2511</v>
      </c>
      <c r="B1483" t="s">
        <v>49</v>
      </c>
      <c r="C1483" t="s">
        <v>239</v>
      </c>
      <c r="D1483" t="s">
        <v>265</v>
      </c>
      <c r="E1483" t="s">
        <v>174</v>
      </c>
      <c r="F1483" t="s">
        <v>92</v>
      </c>
      <c r="G1483" s="1">
        <v>44630</v>
      </c>
      <c r="H1483" s="1">
        <v>44638</v>
      </c>
      <c r="I1483">
        <f>YEAR((vw_maritime_trade_analysis[[#This Row],[Departure_Date]]))</f>
        <v>2022</v>
      </c>
      <c r="J1483" t="str">
        <f>"Q"&amp;ROUNDUP(MONTH(vw_maritime_trade_analysis[[#This Row],[Departure_Date]])/3,0)</f>
        <v>Q1</v>
      </c>
      <c r="K1483" t="str">
        <f>TEXT(vw_maritime_trade_analysis[[#This Row],[Departure_Date]],"mmmm")</f>
        <v>March</v>
      </c>
      <c r="L1483">
        <v>6366534.5</v>
      </c>
      <c r="M1483">
        <v>255793.1875</v>
      </c>
      <c r="N1483">
        <v>94170.6015625</v>
      </c>
      <c r="O1483">
        <v>20309.240234375</v>
      </c>
      <c r="P1483">
        <v>0</v>
      </c>
      <c r="Q1483">
        <v>1042940.5625</v>
      </c>
      <c r="R1483">
        <f t="shared" si="23"/>
        <v>0.16381605447987441</v>
      </c>
    </row>
    <row r="1484" spans="1:18" x14ac:dyDescent="0.25">
      <c r="A1484" t="s">
        <v>2512</v>
      </c>
      <c r="B1484" t="s">
        <v>65</v>
      </c>
      <c r="C1484" t="s">
        <v>50</v>
      </c>
      <c r="D1484" t="s">
        <v>145</v>
      </c>
      <c r="E1484" t="s">
        <v>92</v>
      </c>
      <c r="F1484" t="s">
        <v>121</v>
      </c>
      <c r="G1484" s="1">
        <v>44459</v>
      </c>
      <c r="H1484" s="1">
        <v>44464</v>
      </c>
      <c r="I1484">
        <f>YEAR((vw_maritime_trade_analysis[[#This Row],[Departure_Date]]))</f>
        <v>2021</v>
      </c>
      <c r="J1484" t="str">
        <f>"Q"&amp;ROUNDUP(MONTH(vw_maritime_trade_analysis[[#This Row],[Departure_Date]])/3,0)</f>
        <v>Q3</v>
      </c>
      <c r="K1484" t="str">
        <f>TEXT(vw_maritime_trade_analysis[[#This Row],[Departure_Date]],"mmmm")</f>
        <v>September</v>
      </c>
      <c r="L1484">
        <v>28177862</v>
      </c>
      <c r="M1484">
        <v>101141.71875</v>
      </c>
      <c r="N1484">
        <v>164321.953125</v>
      </c>
      <c r="O1484">
        <v>20851.619140625</v>
      </c>
      <c r="P1484">
        <v>21799.490234375</v>
      </c>
      <c r="Q1484">
        <v>1863595.375</v>
      </c>
      <c r="R1484">
        <f t="shared" si="23"/>
        <v>6.6136862157959317E-2</v>
      </c>
    </row>
    <row r="1485" spans="1:18" x14ac:dyDescent="0.25">
      <c r="A1485" t="s">
        <v>2513</v>
      </c>
      <c r="B1485" t="s">
        <v>49</v>
      </c>
      <c r="C1485" t="s">
        <v>239</v>
      </c>
      <c r="D1485" t="s">
        <v>240</v>
      </c>
      <c r="E1485" t="s">
        <v>108</v>
      </c>
      <c r="F1485" t="s">
        <v>56</v>
      </c>
      <c r="G1485" s="1">
        <v>45958</v>
      </c>
      <c r="H1485" s="1">
        <v>45969</v>
      </c>
      <c r="I1485">
        <f>YEAR((vw_maritime_trade_analysis[[#This Row],[Departure_Date]]))</f>
        <v>2025</v>
      </c>
      <c r="J1485" t="str">
        <f>"Q"&amp;ROUNDUP(MONTH(vw_maritime_trade_analysis[[#This Row],[Departure_Date]])/3,0)</f>
        <v>Q4</v>
      </c>
      <c r="K1485" t="str">
        <f>TEXT(vw_maritime_trade_analysis[[#This Row],[Departure_Date]],"mmmm")</f>
        <v>October</v>
      </c>
      <c r="L1485">
        <v>15679845</v>
      </c>
      <c r="M1485">
        <v>210432.0625</v>
      </c>
      <c r="N1485">
        <v>181275.296875</v>
      </c>
      <c r="O1485">
        <v>10348.7001953125</v>
      </c>
      <c r="P1485">
        <v>29388.380859375</v>
      </c>
      <c r="Q1485">
        <v>1581834</v>
      </c>
      <c r="R1485">
        <f t="shared" si="23"/>
        <v>0.1008832676598525</v>
      </c>
    </row>
    <row r="1486" spans="1:18" x14ac:dyDescent="0.25">
      <c r="A1486" t="s">
        <v>2514</v>
      </c>
      <c r="B1486" t="s">
        <v>49</v>
      </c>
      <c r="C1486" t="s">
        <v>78</v>
      </c>
      <c r="D1486" t="s">
        <v>211</v>
      </c>
      <c r="E1486" t="s">
        <v>230</v>
      </c>
      <c r="F1486" t="s">
        <v>128</v>
      </c>
      <c r="G1486" s="1">
        <v>43943</v>
      </c>
      <c r="H1486" s="1">
        <v>43953</v>
      </c>
      <c r="I1486">
        <f>YEAR((vw_maritime_trade_analysis[[#This Row],[Departure_Date]]))</f>
        <v>2020</v>
      </c>
      <c r="J1486" t="str">
        <f>"Q"&amp;ROUNDUP(MONTH(vw_maritime_trade_analysis[[#This Row],[Departure_Date]])/3,0)</f>
        <v>Q2</v>
      </c>
      <c r="K1486" t="str">
        <f>TEXT(vw_maritime_trade_analysis[[#This Row],[Departure_Date]],"mmmm")</f>
        <v>April</v>
      </c>
      <c r="L1486">
        <v>41682648</v>
      </c>
      <c r="M1486">
        <v>150820.734375</v>
      </c>
      <c r="N1486">
        <v>40083.12109375</v>
      </c>
      <c r="O1486">
        <v>92535.4765625</v>
      </c>
      <c r="P1486">
        <v>0</v>
      </c>
      <c r="Q1486">
        <v>2371337</v>
      </c>
      <c r="R1486">
        <f t="shared" si="23"/>
        <v>5.6890267624072254E-2</v>
      </c>
    </row>
    <row r="1487" spans="1:18" x14ac:dyDescent="0.25">
      <c r="A1487" t="s">
        <v>2515</v>
      </c>
      <c r="B1487" t="s">
        <v>49</v>
      </c>
      <c r="C1487" t="s">
        <v>50</v>
      </c>
      <c r="D1487" t="s">
        <v>145</v>
      </c>
      <c r="E1487" t="s">
        <v>55</v>
      </c>
      <c r="F1487" t="s">
        <v>70</v>
      </c>
      <c r="G1487" s="1">
        <v>44710</v>
      </c>
      <c r="H1487" s="1">
        <v>44720</v>
      </c>
      <c r="I1487">
        <f>YEAR((vw_maritime_trade_analysis[[#This Row],[Departure_Date]]))</f>
        <v>2022</v>
      </c>
      <c r="J1487" t="str">
        <f>"Q"&amp;ROUNDUP(MONTH(vw_maritime_trade_analysis[[#This Row],[Departure_Date]])/3,0)</f>
        <v>Q2</v>
      </c>
      <c r="K1487" t="str">
        <f>TEXT(vw_maritime_trade_analysis[[#This Row],[Departure_Date]],"mmmm")</f>
        <v>May</v>
      </c>
      <c r="L1487">
        <v>132851952</v>
      </c>
      <c r="M1487">
        <v>92791.3671875</v>
      </c>
      <c r="N1487">
        <v>217363</v>
      </c>
      <c r="O1487">
        <v>146137.140625</v>
      </c>
      <c r="Q1487">
        <v>5800595.5</v>
      </c>
      <c r="R1487">
        <f t="shared" si="23"/>
        <v>4.366210215714407E-2</v>
      </c>
    </row>
    <row r="1488" spans="1:18" x14ac:dyDescent="0.25">
      <c r="A1488" t="s">
        <v>2517</v>
      </c>
      <c r="B1488" t="s">
        <v>49</v>
      </c>
      <c r="C1488" t="s">
        <v>66</v>
      </c>
      <c r="D1488" t="s">
        <v>67</v>
      </c>
      <c r="E1488" t="s">
        <v>127</v>
      </c>
      <c r="F1488" t="s">
        <v>92</v>
      </c>
      <c r="G1488" s="1">
        <v>44911</v>
      </c>
      <c r="H1488" s="1">
        <v>44941</v>
      </c>
      <c r="I1488">
        <f>YEAR((vw_maritime_trade_analysis[[#This Row],[Departure_Date]]))</f>
        <v>2022</v>
      </c>
      <c r="J1488" t="str">
        <f>"Q"&amp;ROUNDUP(MONTH(vw_maritime_trade_analysis[[#This Row],[Departure_Date]])/3,0)</f>
        <v>Q4</v>
      </c>
      <c r="K1488" t="str">
        <f>TEXT(vw_maritime_trade_analysis[[#This Row],[Departure_Date]],"mmmm")</f>
        <v>December</v>
      </c>
      <c r="L1488">
        <v>51437208</v>
      </c>
      <c r="M1488">
        <v>761540.625</v>
      </c>
      <c r="N1488">
        <v>238626.953125</v>
      </c>
      <c r="O1488">
        <v>143509.8125</v>
      </c>
      <c r="P1488">
        <v>0</v>
      </c>
      <c r="Q1488">
        <v>5118659.5</v>
      </c>
      <c r="R1488">
        <f t="shared" si="23"/>
        <v>9.9512778765130483E-2</v>
      </c>
    </row>
    <row r="1489" spans="1:18" x14ac:dyDescent="0.25">
      <c r="A1489" t="s">
        <v>2518</v>
      </c>
      <c r="B1489" t="s">
        <v>49</v>
      </c>
      <c r="C1489" t="s">
        <v>50</v>
      </c>
      <c r="D1489" t="s">
        <v>51</v>
      </c>
      <c r="E1489" t="s">
        <v>174</v>
      </c>
      <c r="F1489" t="s">
        <v>82</v>
      </c>
      <c r="G1489" s="1">
        <v>46084</v>
      </c>
      <c r="H1489" s="1">
        <v>46100</v>
      </c>
      <c r="I1489">
        <f>YEAR((vw_maritime_trade_analysis[[#This Row],[Departure_Date]]))</f>
        <v>2026</v>
      </c>
      <c r="J1489" t="str">
        <f>"Q"&amp;ROUNDUP(MONTH(vw_maritime_trade_analysis[[#This Row],[Departure_Date]])/3,0)</f>
        <v>Q1</v>
      </c>
      <c r="K1489" t="str">
        <f>TEXT(vw_maritime_trade_analysis[[#This Row],[Departure_Date]],"mmmm")</f>
        <v>March</v>
      </c>
      <c r="L1489">
        <v>27973954</v>
      </c>
      <c r="M1489">
        <v>437990.75</v>
      </c>
      <c r="N1489">
        <v>164851.109375</v>
      </c>
      <c r="O1489">
        <v>50073.37890625</v>
      </c>
      <c r="P1489">
        <v>92418.8125</v>
      </c>
      <c r="Q1489">
        <v>6160027.5</v>
      </c>
      <c r="R1489">
        <f t="shared" si="23"/>
        <v>0.22020582074310982</v>
      </c>
    </row>
    <row r="1490" spans="1:18" x14ac:dyDescent="0.25">
      <c r="A1490" t="s">
        <v>2519</v>
      </c>
      <c r="B1490" t="s">
        <v>65</v>
      </c>
      <c r="C1490" t="s">
        <v>78</v>
      </c>
      <c r="D1490" t="s">
        <v>315</v>
      </c>
      <c r="E1490" t="s">
        <v>184</v>
      </c>
      <c r="F1490" t="s">
        <v>55</v>
      </c>
      <c r="G1490" s="1">
        <v>45428</v>
      </c>
      <c r="H1490" s="1">
        <v>45440</v>
      </c>
      <c r="I1490">
        <f>YEAR((vw_maritime_trade_analysis[[#This Row],[Departure_Date]]))</f>
        <v>2024</v>
      </c>
      <c r="J1490" t="str">
        <f>"Q"&amp;ROUNDUP(MONTH(vw_maritime_trade_analysis[[#This Row],[Departure_Date]])/3,0)</f>
        <v>Q2</v>
      </c>
      <c r="K1490" t="str">
        <f>TEXT(vw_maritime_trade_analysis[[#This Row],[Departure_Date]],"mmmm")</f>
        <v>May</v>
      </c>
      <c r="L1490">
        <v>41999248</v>
      </c>
      <c r="M1490">
        <v>273081.09375</v>
      </c>
      <c r="N1490">
        <v>183286.09375</v>
      </c>
      <c r="O1490">
        <v>67198.796875</v>
      </c>
      <c r="P1490">
        <v>6000.9599609375</v>
      </c>
      <c r="Q1490">
        <v>2349204</v>
      </c>
      <c r="R1490">
        <f t="shared" si="23"/>
        <v>5.593443006408115E-2</v>
      </c>
    </row>
    <row r="1491" spans="1:18" x14ac:dyDescent="0.25">
      <c r="A1491" t="s">
        <v>2520</v>
      </c>
      <c r="B1491" t="s">
        <v>65</v>
      </c>
      <c r="C1491" t="s">
        <v>239</v>
      </c>
      <c r="D1491" t="s">
        <v>270</v>
      </c>
      <c r="E1491" t="s">
        <v>70</v>
      </c>
      <c r="F1491" t="s">
        <v>159</v>
      </c>
      <c r="G1491" s="1">
        <v>45012</v>
      </c>
      <c r="H1491" s="1">
        <v>45031</v>
      </c>
      <c r="I1491">
        <f>YEAR((vw_maritime_trade_analysis[[#This Row],[Departure_Date]]))</f>
        <v>2023</v>
      </c>
      <c r="J1491" t="str">
        <f>"Q"&amp;ROUNDUP(MONTH(vw_maritime_trade_analysis[[#This Row],[Departure_Date]])/3,0)</f>
        <v>Q1</v>
      </c>
      <c r="K1491" t="str">
        <f>TEXT(vw_maritime_trade_analysis[[#This Row],[Departure_Date]],"mmmm")</f>
        <v>March</v>
      </c>
      <c r="L1491">
        <v>15333155</v>
      </c>
      <c r="M1491">
        <v>380767.65625</v>
      </c>
      <c r="N1491">
        <v>146068.84375</v>
      </c>
      <c r="O1491">
        <v>21773.080078125</v>
      </c>
      <c r="P1491">
        <v>0</v>
      </c>
      <c r="Q1491">
        <v>1124913.75</v>
      </c>
      <c r="R1491">
        <f t="shared" si="23"/>
        <v>7.3364793481837234E-2</v>
      </c>
    </row>
    <row r="1492" spans="1:18" x14ac:dyDescent="0.25">
      <c r="A1492" t="s">
        <v>2521</v>
      </c>
      <c r="B1492" t="s">
        <v>49</v>
      </c>
      <c r="C1492" t="s">
        <v>50</v>
      </c>
      <c r="D1492" t="s">
        <v>51</v>
      </c>
      <c r="E1492" t="s">
        <v>159</v>
      </c>
      <c r="F1492" t="s">
        <v>82</v>
      </c>
      <c r="G1492" s="1">
        <v>45017</v>
      </c>
      <c r="H1492" s="1">
        <v>45028</v>
      </c>
      <c r="I1492">
        <f>YEAR((vw_maritime_trade_analysis[[#This Row],[Departure_Date]]))</f>
        <v>2023</v>
      </c>
      <c r="J1492" t="str">
        <f>"Q"&amp;ROUNDUP(MONTH(vw_maritime_trade_analysis[[#This Row],[Departure_Date]])/3,0)</f>
        <v>Q2</v>
      </c>
      <c r="K1492" t="str">
        <f>TEXT(vw_maritime_trade_analysis[[#This Row],[Departure_Date]],"mmmm")</f>
        <v>April</v>
      </c>
      <c r="L1492">
        <v>24672334</v>
      </c>
      <c r="M1492">
        <v>147239.8125</v>
      </c>
      <c r="N1492">
        <v>220493.40625</v>
      </c>
      <c r="O1492">
        <v>48604.5</v>
      </c>
      <c r="P1492">
        <v>6897.740234375</v>
      </c>
      <c r="Q1492">
        <v>7842696.5</v>
      </c>
      <c r="R1492">
        <f t="shared" si="23"/>
        <v>0.31787412167815171</v>
      </c>
    </row>
    <row r="1493" spans="1:18" x14ac:dyDescent="0.25">
      <c r="A1493" t="s">
        <v>2522</v>
      </c>
      <c r="B1493" t="s">
        <v>65</v>
      </c>
      <c r="C1493" t="s">
        <v>50</v>
      </c>
      <c r="D1493" t="s">
        <v>51</v>
      </c>
      <c r="E1493" t="s">
        <v>92</v>
      </c>
      <c r="F1493" t="s">
        <v>83</v>
      </c>
      <c r="G1493" s="1">
        <v>44701</v>
      </c>
      <c r="H1493" s="1">
        <v>44715</v>
      </c>
      <c r="I1493">
        <f>YEAR((vw_maritime_trade_analysis[[#This Row],[Departure_Date]]))</f>
        <v>2022</v>
      </c>
      <c r="J1493" t="str">
        <f>"Q"&amp;ROUNDUP(MONTH(vw_maritime_trade_analysis[[#This Row],[Departure_Date]])/3,0)</f>
        <v>Q2</v>
      </c>
      <c r="K1493" t="str">
        <f>TEXT(vw_maritime_trade_analysis[[#This Row],[Departure_Date]],"mmmm")</f>
        <v>May</v>
      </c>
      <c r="L1493">
        <v>11297789</v>
      </c>
      <c r="M1493">
        <v>261316.703125</v>
      </c>
      <c r="N1493">
        <v>170103.046875</v>
      </c>
      <c r="O1493">
        <v>29487.23046875</v>
      </c>
      <c r="P1493">
        <v>9100.01953125</v>
      </c>
      <c r="Q1493">
        <v>5622851.5</v>
      </c>
      <c r="R1493">
        <f t="shared" si="23"/>
        <v>0.49769485870199914</v>
      </c>
    </row>
    <row r="1494" spans="1:18" x14ac:dyDescent="0.25">
      <c r="A1494" t="s">
        <v>2523</v>
      </c>
      <c r="B1494" t="s">
        <v>49</v>
      </c>
      <c r="C1494" t="s">
        <v>112</v>
      </c>
      <c r="D1494" t="s">
        <v>343</v>
      </c>
      <c r="E1494" t="s">
        <v>154</v>
      </c>
      <c r="F1494" t="s">
        <v>92</v>
      </c>
      <c r="G1494" s="1">
        <v>46068</v>
      </c>
      <c r="H1494" s="1">
        <v>46096</v>
      </c>
      <c r="I1494">
        <f>YEAR((vw_maritime_trade_analysis[[#This Row],[Departure_Date]]))</f>
        <v>2026</v>
      </c>
      <c r="J1494" t="str">
        <f>"Q"&amp;ROUNDUP(MONTH(vw_maritime_trade_analysis[[#This Row],[Departure_Date]])/3,0)</f>
        <v>Q1</v>
      </c>
      <c r="K1494" t="str">
        <f>TEXT(vw_maritime_trade_analysis[[#This Row],[Departure_Date]],"mmmm")</f>
        <v>February</v>
      </c>
      <c r="L1494">
        <v>59349328</v>
      </c>
      <c r="M1494">
        <v>678671</v>
      </c>
      <c r="N1494">
        <v>158781.234375</v>
      </c>
      <c r="O1494">
        <v>108015.78125</v>
      </c>
      <c r="P1494">
        <v>0</v>
      </c>
      <c r="Q1494">
        <v>2043054.25</v>
      </c>
      <c r="R1494">
        <f t="shared" si="23"/>
        <v>3.4424218754422968E-2</v>
      </c>
    </row>
    <row r="1495" spans="1:18" x14ac:dyDescent="0.25">
      <c r="A1495" t="s">
        <v>2524</v>
      </c>
      <c r="B1495" t="s">
        <v>49</v>
      </c>
      <c r="C1495" t="s">
        <v>66</v>
      </c>
      <c r="D1495" t="s">
        <v>248</v>
      </c>
      <c r="E1495" t="s">
        <v>201</v>
      </c>
      <c r="F1495" t="s">
        <v>82</v>
      </c>
      <c r="G1495" s="1">
        <v>43925</v>
      </c>
      <c r="H1495" s="1">
        <v>43952</v>
      </c>
      <c r="I1495">
        <f>YEAR((vw_maritime_trade_analysis[[#This Row],[Departure_Date]]))</f>
        <v>2020</v>
      </c>
      <c r="J1495" t="str">
        <f>"Q"&amp;ROUNDUP(MONTH(vw_maritime_trade_analysis[[#This Row],[Departure_Date]])/3,0)</f>
        <v>Q2</v>
      </c>
      <c r="K1495" t="str">
        <f>TEXT(vw_maritime_trade_analysis[[#This Row],[Departure_Date]],"mmmm")</f>
        <v>April</v>
      </c>
      <c r="L1495">
        <v>27659530</v>
      </c>
      <c r="M1495">
        <v>845158.4375</v>
      </c>
      <c r="N1495">
        <v>30511.490234375</v>
      </c>
      <c r="O1495">
        <v>62787.12890625</v>
      </c>
      <c r="P1495">
        <v>47323.0390625</v>
      </c>
      <c r="Q1495">
        <v>2907547.25</v>
      </c>
      <c r="R1495">
        <f t="shared" si="23"/>
        <v>0.10511918496084352</v>
      </c>
    </row>
    <row r="1496" spans="1:18" x14ac:dyDescent="0.25">
      <c r="A1496" t="s">
        <v>2525</v>
      </c>
      <c r="B1496" t="s">
        <v>65</v>
      </c>
      <c r="C1496" t="s">
        <v>66</v>
      </c>
      <c r="D1496" t="s">
        <v>245</v>
      </c>
      <c r="E1496" t="s">
        <v>56</v>
      </c>
      <c r="F1496" t="s">
        <v>159</v>
      </c>
      <c r="G1496" s="1">
        <v>43909</v>
      </c>
      <c r="H1496" s="1">
        <v>43938</v>
      </c>
      <c r="I1496">
        <f>YEAR((vw_maritime_trade_analysis[[#This Row],[Departure_Date]]))</f>
        <v>2020</v>
      </c>
      <c r="J1496" t="str">
        <f>"Q"&amp;ROUNDUP(MONTH(vw_maritime_trade_analysis[[#This Row],[Departure_Date]])/3,0)</f>
        <v>Q1</v>
      </c>
      <c r="K1496" t="str">
        <f>TEXT(vw_maritime_trade_analysis[[#This Row],[Departure_Date]],"mmmm")</f>
        <v>March</v>
      </c>
      <c r="L1496">
        <v>11226199</v>
      </c>
      <c r="M1496">
        <v>548942.3125</v>
      </c>
      <c r="N1496">
        <v>31201.0390625</v>
      </c>
      <c r="O1496">
        <v>13359.1796875</v>
      </c>
      <c r="P1496">
        <v>40168.5390625</v>
      </c>
      <c r="Q1496">
        <v>876849.875</v>
      </c>
      <c r="R1496">
        <f t="shared" si="23"/>
        <v>7.8107458722226464E-2</v>
      </c>
    </row>
    <row r="1497" spans="1:18" x14ac:dyDescent="0.25">
      <c r="A1497" t="s">
        <v>2526</v>
      </c>
      <c r="B1497" t="s">
        <v>65</v>
      </c>
      <c r="C1497" t="s">
        <v>239</v>
      </c>
      <c r="D1497" t="s">
        <v>240</v>
      </c>
      <c r="E1497" t="s">
        <v>56</v>
      </c>
      <c r="F1497" t="s">
        <v>159</v>
      </c>
      <c r="G1497" s="1">
        <v>44969</v>
      </c>
      <c r="H1497" s="1">
        <v>44980</v>
      </c>
      <c r="I1497">
        <f>YEAR((vw_maritime_trade_analysis[[#This Row],[Departure_Date]]))</f>
        <v>2023</v>
      </c>
      <c r="J1497" t="str">
        <f>"Q"&amp;ROUNDUP(MONTH(vw_maritime_trade_analysis[[#This Row],[Departure_Date]])/3,0)</f>
        <v>Q1</v>
      </c>
      <c r="K1497" t="str">
        <f>TEXT(vw_maritime_trade_analysis[[#This Row],[Departure_Date]],"mmmm")</f>
        <v>February</v>
      </c>
      <c r="L1497">
        <v>15721075</v>
      </c>
      <c r="M1497">
        <v>100223.65625</v>
      </c>
      <c r="N1497">
        <v>198166.1875</v>
      </c>
      <c r="O1497">
        <v>39145.48046875</v>
      </c>
      <c r="P1497">
        <v>22816.419921875</v>
      </c>
      <c r="Q1497">
        <v>1241303.125</v>
      </c>
      <c r="R1497">
        <f t="shared" si="23"/>
        <v>7.8957903642085547E-2</v>
      </c>
    </row>
    <row r="1498" spans="1:18" x14ac:dyDescent="0.25">
      <c r="A1498" t="s">
        <v>2528</v>
      </c>
      <c r="B1498" t="s">
        <v>49</v>
      </c>
      <c r="C1498" t="s">
        <v>66</v>
      </c>
      <c r="D1498" t="s">
        <v>245</v>
      </c>
      <c r="E1498" t="s">
        <v>93</v>
      </c>
      <c r="F1498" t="s">
        <v>226</v>
      </c>
      <c r="G1498" s="1">
        <v>45450</v>
      </c>
      <c r="H1498" s="1">
        <v>45480</v>
      </c>
      <c r="I1498">
        <f>YEAR((vw_maritime_trade_analysis[[#This Row],[Departure_Date]]))</f>
        <v>2024</v>
      </c>
      <c r="J1498" t="str">
        <f>"Q"&amp;ROUNDUP(MONTH(vw_maritime_trade_analysis[[#This Row],[Departure_Date]])/3,0)</f>
        <v>Q2</v>
      </c>
      <c r="K1498" t="str">
        <f>TEXT(vw_maritime_trade_analysis[[#This Row],[Departure_Date]],"mmmm")</f>
        <v>June</v>
      </c>
      <c r="L1498">
        <v>1635240.25</v>
      </c>
      <c r="M1498">
        <v>544168.3125</v>
      </c>
      <c r="N1498">
        <v>204339.3125</v>
      </c>
      <c r="O1498">
        <v>2044.050048828125</v>
      </c>
      <c r="P1498">
        <v>12045.98046875</v>
      </c>
      <c r="Q1498">
        <v>862897.5</v>
      </c>
      <c r="R1498">
        <f t="shared" si="23"/>
        <v>0.52768851549489437</v>
      </c>
    </row>
    <row r="1499" spans="1:18" x14ac:dyDescent="0.25">
      <c r="A1499" t="s">
        <v>2529</v>
      </c>
      <c r="B1499" t="s">
        <v>49</v>
      </c>
      <c r="C1499" t="s">
        <v>78</v>
      </c>
      <c r="D1499" t="s">
        <v>158</v>
      </c>
      <c r="E1499" t="s">
        <v>201</v>
      </c>
      <c r="F1499" t="s">
        <v>184</v>
      </c>
      <c r="G1499" s="1">
        <v>46086</v>
      </c>
      <c r="H1499" s="1">
        <v>46100</v>
      </c>
      <c r="I1499">
        <f>YEAR((vw_maritime_trade_analysis[[#This Row],[Departure_Date]]))</f>
        <v>2026</v>
      </c>
      <c r="J1499" t="str">
        <f>"Q"&amp;ROUNDUP(MONTH(vw_maritime_trade_analysis[[#This Row],[Departure_Date]])/3,0)</f>
        <v>Q1</v>
      </c>
      <c r="K1499" t="str">
        <f>TEXT(vw_maritime_trade_analysis[[#This Row],[Departure_Date]],"mmmm")</f>
        <v>March</v>
      </c>
      <c r="L1499">
        <v>14079588</v>
      </c>
      <c r="M1499">
        <v>220176.296875</v>
      </c>
      <c r="N1499">
        <v>147545.59375</v>
      </c>
      <c r="O1499">
        <v>32664.640625</v>
      </c>
      <c r="P1499">
        <v>10039.1796875</v>
      </c>
      <c r="Q1499">
        <v>1391367</v>
      </c>
      <c r="R1499">
        <f t="shared" si="23"/>
        <v>9.8821570631186087E-2</v>
      </c>
    </row>
    <row r="1500" spans="1:18" x14ac:dyDescent="0.25">
      <c r="A1500" t="s">
        <v>2530</v>
      </c>
      <c r="B1500" t="s">
        <v>65</v>
      </c>
      <c r="C1500" t="s">
        <v>239</v>
      </c>
      <c r="D1500" t="s">
        <v>240</v>
      </c>
      <c r="E1500" t="s">
        <v>100</v>
      </c>
      <c r="F1500" t="s">
        <v>55</v>
      </c>
      <c r="G1500" s="1">
        <v>43969</v>
      </c>
      <c r="H1500" s="1">
        <v>43978</v>
      </c>
      <c r="I1500">
        <f>YEAR((vw_maritime_trade_analysis[[#This Row],[Departure_Date]]))</f>
        <v>2020</v>
      </c>
      <c r="J1500" t="str">
        <f>"Q"&amp;ROUNDUP(MONTH(vw_maritime_trade_analysis[[#This Row],[Departure_Date]])/3,0)</f>
        <v>Q2</v>
      </c>
      <c r="K1500" t="str">
        <f>TEXT(vw_maritime_trade_analysis[[#This Row],[Departure_Date]],"mmmm")</f>
        <v>May</v>
      </c>
      <c r="L1500">
        <v>15541775</v>
      </c>
      <c r="M1500">
        <v>78325.0625</v>
      </c>
      <c r="N1500">
        <v>52283.9609375</v>
      </c>
      <c r="O1500">
        <v>9169.650390625</v>
      </c>
      <c r="P1500">
        <v>0</v>
      </c>
      <c r="Q1500">
        <v>701511.8125</v>
      </c>
      <c r="R1500">
        <f t="shared" si="23"/>
        <v>4.5137174647039993E-2</v>
      </c>
    </row>
    <row r="1501" spans="1:18" x14ac:dyDescent="0.25">
      <c r="A1501" t="s">
        <v>2531</v>
      </c>
      <c r="B1501" t="s">
        <v>49</v>
      </c>
      <c r="C1501" t="s">
        <v>50</v>
      </c>
      <c r="D1501" t="s">
        <v>223</v>
      </c>
      <c r="E1501" t="s">
        <v>154</v>
      </c>
      <c r="F1501" t="s">
        <v>128</v>
      </c>
      <c r="G1501" s="1">
        <v>46065</v>
      </c>
      <c r="H1501" s="1">
        <v>46078</v>
      </c>
      <c r="I1501">
        <f>YEAR((vw_maritime_trade_analysis[[#This Row],[Departure_Date]]))</f>
        <v>2026</v>
      </c>
      <c r="J1501" t="str">
        <f>"Q"&amp;ROUNDUP(MONTH(vw_maritime_trade_analysis[[#This Row],[Departure_Date]])/3,0)</f>
        <v>Q1</v>
      </c>
      <c r="K1501" t="str">
        <f>TEXT(vw_maritime_trade_analysis[[#This Row],[Departure_Date]],"mmmm")</f>
        <v>February</v>
      </c>
      <c r="L1501">
        <v>24278998</v>
      </c>
      <c r="M1501">
        <v>123973.9609375</v>
      </c>
      <c r="N1501">
        <v>85016.0078125</v>
      </c>
      <c r="O1501">
        <v>57784.01171875</v>
      </c>
      <c r="P1501">
        <v>26591.779296875</v>
      </c>
      <c r="Q1501">
        <v>1781393.5</v>
      </c>
      <c r="R1501">
        <f t="shared" si="23"/>
        <v>7.3371788242661412E-2</v>
      </c>
    </row>
    <row r="1502" spans="1:18" x14ac:dyDescent="0.25">
      <c r="A1502" t="s">
        <v>2532</v>
      </c>
      <c r="B1502" t="s">
        <v>49</v>
      </c>
      <c r="C1502" t="s">
        <v>50</v>
      </c>
      <c r="D1502" t="s">
        <v>183</v>
      </c>
      <c r="E1502" t="s">
        <v>131</v>
      </c>
      <c r="F1502" t="s">
        <v>56</v>
      </c>
      <c r="G1502" s="1">
        <v>43933</v>
      </c>
      <c r="H1502" s="1">
        <v>43939</v>
      </c>
      <c r="I1502">
        <f>YEAR((vw_maritime_trade_analysis[[#This Row],[Departure_Date]]))</f>
        <v>2020</v>
      </c>
      <c r="J1502" t="str">
        <f>"Q"&amp;ROUNDUP(MONTH(vw_maritime_trade_analysis[[#This Row],[Departure_Date]])/3,0)</f>
        <v>Q2</v>
      </c>
      <c r="K1502" t="str">
        <f>TEXT(vw_maritime_trade_analysis[[#This Row],[Departure_Date]],"mmmm")</f>
        <v>April</v>
      </c>
      <c r="L1502">
        <v>62441188</v>
      </c>
      <c r="M1502">
        <v>125214.1015625</v>
      </c>
      <c r="N1502">
        <v>105982.0625</v>
      </c>
      <c r="O1502">
        <v>64314.421875</v>
      </c>
      <c r="P1502">
        <v>16333.7197265625</v>
      </c>
      <c r="Q1502">
        <v>2878371</v>
      </c>
      <c r="R1502">
        <f t="shared" si="23"/>
        <v>4.6097313202945467E-2</v>
      </c>
    </row>
    <row r="1503" spans="1:18" x14ac:dyDescent="0.25">
      <c r="A1503" t="s">
        <v>2533</v>
      </c>
      <c r="B1503" t="s">
        <v>49</v>
      </c>
      <c r="C1503" t="s">
        <v>50</v>
      </c>
      <c r="D1503" t="s">
        <v>120</v>
      </c>
      <c r="E1503" t="s">
        <v>140</v>
      </c>
      <c r="F1503" t="s">
        <v>100</v>
      </c>
      <c r="G1503" s="1">
        <v>45026</v>
      </c>
      <c r="H1503" s="1">
        <v>45035</v>
      </c>
      <c r="I1503">
        <f>YEAR((vw_maritime_trade_analysis[[#This Row],[Departure_Date]]))</f>
        <v>2023</v>
      </c>
      <c r="J1503" t="str">
        <f>"Q"&amp;ROUNDUP(MONTH(vw_maritime_trade_analysis[[#This Row],[Departure_Date]])/3,0)</f>
        <v>Q2</v>
      </c>
      <c r="K1503" t="str">
        <f>TEXT(vw_maritime_trade_analysis[[#This Row],[Departure_Date]],"mmmm")</f>
        <v>April</v>
      </c>
      <c r="L1503">
        <v>37332812</v>
      </c>
      <c r="M1503">
        <v>123525.78125</v>
      </c>
      <c r="N1503">
        <v>69250.578125</v>
      </c>
      <c r="O1503">
        <v>47412.671875</v>
      </c>
      <c r="P1503">
        <v>44814.578125</v>
      </c>
      <c r="Q1503">
        <v>1908711</v>
      </c>
      <c r="R1503">
        <f t="shared" si="23"/>
        <v>5.112690145065954E-2</v>
      </c>
    </row>
    <row r="1504" spans="1:18" x14ac:dyDescent="0.25">
      <c r="A1504" t="s">
        <v>2535</v>
      </c>
      <c r="B1504" t="s">
        <v>65</v>
      </c>
      <c r="C1504" t="s">
        <v>239</v>
      </c>
      <c r="D1504" t="s">
        <v>265</v>
      </c>
      <c r="E1504" t="s">
        <v>226</v>
      </c>
      <c r="F1504" t="s">
        <v>201</v>
      </c>
      <c r="G1504" s="1">
        <v>44224</v>
      </c>
      <c r="H1504" s="1">
        <v>44246</v>
      </c>
      <c r="I1504">
        <f>YEAR((vw_maritime_trade_analysis[[#This Row],[Departure_Date]]))</f>
        <v>2021</v>
      </c>
      <c r="J1504" t="str">
        <f>"Q"&amp;ROUNDUP(MONTH(vw_maritime_trade_analysis[[#This Row],[Departure_Date]])/3,0)</f>
        <v>Q1</v>
      </c>
      <c r="K1504" t="str">
        <f>TEXT(vw_maritime_trade_analysis[[#This Row],[Departure_Date]],"mmmm")</f>
        <v>January</v>
      </c>
      <c r="L1504">
        <v>5244418.5</v>
      </c>
      <c r="M1504">
        <v>722218.625</v>
      </c>
      <c r="N1504">
        <v>67349.9765625</v>
      </c>
      <c r="O1504">
        <v>4615.08984375</v>
      </c>
      <c r="P1504">
        <v>16018.7802734375</v>
      </c>
      <c r="Q1504">
        <v>1074768</v>
      </c>
      <c r="R1504">
        <f t="shared" si="23"/>
        <v>0.2049355900944976</v>
      </c>
    </row>
    <row r="1505" spans="1:18" x14ac:dyDescent="0.25">
      <c r="A1505" t="s">
        <v>2537</v>
      </c>
      <c r="B1505" t="s">
        <v>49</v>
      </c>
      <c r="C1505" t="s">
        <v>50</v>
      </c>
      <c r="D1505" t="s">
        <v>120</v>
      </c>
      <c r="E1505" t="s">
        <v>108</v>
      </c>
      <c r="F1505" t="s">
        <v>70</v>
      </c>
      <c r="G1505" s="1">
        <v>45098</v>
      </c>
      <c r="H1505" s="1">
        <v>45103</v>
      </c>
      <c r="I1505">
        <f>YEAR((vw_maritime_trade_analysis[[#This Row],[Departure_Date]]))</f>
        <v>2023</v>
      </c>
      <c r="J1505" t="str">
        <f>"Q"&amp;ROUNDUP(MONTH(vw_maritime_trade_analysis[[#This Row],[Departure_Date]])/3,0)</f>
        <v>Q2</v>
      </c>
      <c r="K1505" t="str">
        <f>TEXT(vw_maritime_trade_analysis[[#This Row],[Departure_Date]],"mmmm")</f>
        <v>June</v>
      </c>
      <c r="L1505">
        <v>41057952</v>
      </c>
      <c r="M1505">
        <v>170730.953125</v>
      </c>
      <c r="N1505">
        <v>71020.640625</v>
      </c>
      <c r="O1505">
        <v>119889.21875</v>
      </c>
      <c r="P1505">
        <v>19061.9296875</v>
      </c>
      <c r="Q1505">
        <v>1494866.5</v>
      </c>
      <c r="R1505">
        <f t="shared" si="23"/>
        <v>3.640869617656526E-2</v>
      </c>
    </row>
    <row r="1506" spans="1:18" x14ac:dyDescent="0.25">
      <c r="A1506" t="s">
        <v>2538</v>
      </c>
      <c r="B1506" t="s">
        <v>65</v>
      </c>
      <c r="C1506" t="s">
        <v>112</v>
      </c>
      <c r="D1506" t="s">
        <v>113</v>
      </c>
      <c r="E1506" t="s">
        <v>226</v>
      </c>
      <c r="F1506" t="s">
        <v>230</v>
      </c>
      <c r="G1506" s="1">
        <v>44390</v>
      </c>
      <c r="H1506" s="1">
        <v>44412</v>
      </c>
      <c r="I1506">
        <f>YEAR((vw_maritime_trade_analysis[[#This Row],[Departure_Date]]))</f>
        <v>2021</v>
      </c>
      <c r="J1506" t="str">
        <f>"Q"&amp;ROUNDUP(MONTH(vw_maritime_trade_analysis[[#This Row],[Departure_Date]])/3,0)</f>
        <v>Q3</v>
      </c>
      <c r="K1506" t="str">
        <f>TEXT(vw_maritime_trade_analysis[[#This Row],[Departure_Date]],"mmmm")</f>
        <v>July</v>
      </c>
      <c r="L1506">
        <v>7015912</v>
      </c>
      <c r="M1506">
        <v>497148.125</v>
      </c>
      <c r="N1506">
        <v>49592.05078125</v>
      </c>
      <c r="O1506">
        <v>16768.029296875</v>
      </c>
      <c r="Q1506">
        <v>1070403.375</v>
      </c>
      <c r="R1506">
        <f t="shared" si="23"/>
        <v>0.15256795909070694</v>
      </c>
    </row>
    <row r="1507" spans="1:18" x14ac:dyDescent="0.25">
      <c r="A1507" t="s">
        <v>2540</v>
      </c>
      <c r="B1507" t="s">
        <v>49</v>
      </c>
      <c r="C1507" t="s">
        <v>50</v>
      </c>
      <c r="D1507" t="s">
        <v>423</v>
      </c>
      <c r="E1507" t="s">
        <v>230</v>
      </c>
      <c r="F1507" t="s">
        <v>226</v>
      </c>
      <c r="G1507" s="1">
        <v>45876</v>
      </c>
      <c r="H1507" s="1">
        <v>45890</v>
      </c>
      <c r="I1507">
        <f>YEAR((vw_maritime_trade_analysis[[#This Row],[Departure_Date]]))</f>
        <v>2025</v>
      </c>
      <c r="J1507" t="str">
        <f>"Q"&amp;ROUNDUP(MONTH(vw_maritime_trade_analysis[[#This Row],[Departure_Date]])/3,0)</f>
        <v>Q3</v>
      </c>
      <c r="K1507" t="str">
        <f>TEXT(vw_maritime_trade_analysis[[#This Row],[Departure_Date]],"mmmm")</f>
        <v>August</v>
      </c>
      <c r="L1507">
        <v>51775052</v>
      </c>
      <c r="M1507">
        <v>178580.3125</v>
      </c>
      <c r="N1507">
        <v>201915.046875</v>
      </c>
      <c r="O1507">
        <v>126331.1328125</v>
      </c>
      <c r="P1507">
        <v>24516.1796875</v>
      </c>
      <c r="Q1507">
        <v>1605707.125</v>
      </c>
      <c r="R1507">
        <f t="shared" si="23"/>
        <v>3.1013143646866834E-2</v>
      </c>
    </row>
    <row r="1508" spans="1:18" x14ac:dyDescent="0.25">
      <c r="A1508" t="s">
        <v>2541</v>
      </c>
      <c r="B1508" t="s">
        <v>49</v>
      </c>
      <c r="C1508" t="s">
        <v>50</v>
      </c>
      <c r="D1508" t="s">
        <v>120</v>
      </c>
      <c r="E1508" t="s">
        <v>257</v>
      </c>
      <c r="F1508" t="s">
        <v>128</v>
      </c>
      <c r="G1508" s="1">
        <v>45205</v>
      </c>
      <c r="H1508" s="1">
        <v>45216</v>
      </c>
      <c r="I1508">
        <f>YEAR((vw_maritime_trade_analysis[[#This Row],[Departure_Date]]))</f>
        <v>2023</v>
      </c>
      <c r="J1508" t="str">
        <f>"Q"&amp;ROUNDUP(MONTH(vw_maritime_trade_analysis[[#This Row],[Departure_Date]])/3,0)</f>
        <v>Q4</v>
      </c>
      <c r="K1508" t="str">
        <f>TEXT(vw_maritime_trade_analysis[[#This Row],[Departure_Date]],"mmmm")</f>
        <v>October</v>
      </c>
      <c r="L1508">
        <v>30111394</v>
      </c>
      <c r="M1508">
        <v>144683.375</v>
      </c>
      <c r="N1508">
        <v>152795.1875</v>
      </c>
      <c r="O1508">
        <v>35230.328125</v>
      </c>
      <c r="P1508">
        <v>0</v>
      </c>
      <c r="Q1508">
        <v>1078156.75</v>
      </c>
      <c r="R1508">
        <f t="shared" si="23"/>
        <v>3.5805607339201899E-2</v>
      </c>
    </row>
    <row r="1509" spans="1:18" x14ac:dyDescent="0.25">
      <c r="A1509" t="s">
        <v>2542</v>
      </c>
      <c r="B1509" t="s">
        <v>49</v>
      </c>
      <c r="C1509" t="s">
        <v>50</v>
      </c>
      <c r="D1509" t="s">
        <v>145</v>
      </c>
      <c r="E1509" t="s">
        <v>154</v>
      </c>
      <c r="F1509" t="s">
        <v>128</v>
      </c>
      <c r="G1509" s="1">
        <v>45866</v>
      </c>
      <c r="H1509" s="1">
        <v>45880</v>
      </c>
      <c r="I1509">
        <f>YEAR((vw_maritime_trade_analysis[[#This Row],[Departure_Date]]))</f>
        <v>2025</v>
      </c>
      <c r="J1509" t="str">
        <f>"Q"&amp;ROUNDUP(MONTH(vw_maritime_trade_analysis[[#This Row],[Departure_Date]])/3,0)</f>
        <v>Q3</v>
      </c>
      <c r="K1509" t="str">
        <f>TEXT(vw_maritime_trade_analysis[[#This Row],[Departure_Date]],"mmmm")</f>
        <v>July</v>
      </c>
      <c r="L1509">
        <v>95932072</v>
      </c>
      <c r="M1509">
        <v>139571.015625</v>
      </c>
      <c r="N1509">
        <v>214746.375</v>
      </c>
      <c r="O1509">
        <v>117037.1328125</v>
      </c>
      <c r="P1509">
        <v>16838.2890625</v>
      </c>
      <c r="Q1509">
        <v>3924991.25</v>
      </c>
      <c r="R1509">
        <f t="shared" si="23"/>
        <v>4.0914275780471E-2</v>
      </c>
    </row>
    <row r="1510" spans="1:18" x14ac:dyDescent="0.25">
      <c r="A1510" t="s">
        <v>2543</v>
      </c>
      <c r="B1510" t="s">
        <v>65</v>
      </c>
      <c r="C1510" t="s">
        <v>66</v>
      </c>
      <c r="D1510" t="s">
        <v>245</v>
      </c>
      <c r="E1510" t="s">
        <v>70</v>
      </c>
      <c r="F1510" t="s">
        <v>127</v>
      </c>
      <c r="G1510" s="1">
        <v>45430</v>
      </c>
      <c r="H1510" s="1">
        <v>45461</v>
      </c>
      <c r="I1510">
        <f>YEAR((vw_maritime_trade_analysis[[#This Row],[Departure_Date]]))</f>
        <v>2024</v>
      </c>
      <c r="J1510" t="str">
        <f>"Q"&amp;ROUNDUP(MONTH(vw_maritime_trade_analysis[[#This Row],[Departure_Date]])/3,0)</f>
        <v>Q2</v>
      </c>
      <c r="K1510" t="str">
        <f>TEXT(vw_maritime_trade_analysis[[#This Row],[Departure_Date]],"mmmm")</f>
        <v>May</v>
      </c>
      <c r="L1510">
        <v>6175106</v>
      </c>
      <c r="M1510">
        <v>1100689.5</v>
      </c>
      <c r="N1510">
        <v>226505.546875</v>
      </c>
      <c r="O1510">
        <v>12226.7099609375</v>
      </c>
      <c r="P1510">
        <v>0</v>
      </c>
      <c r="Q1510">
        <v>1704744.375</v>
      </c>
      <c r="R1510">
        <f t="shared" si="23"/>
        <v>0.27606722459501098</v>
      </c>
    </row>
    <row r="1511" spans="1:18" x14ac:dyDescent="0.25">
      <c r="A1511" t="s">
        <v>2544</v>
      </c>
      <c r="B1511" t="s">
        <v>65</v>
      </c>
      <c r="C1511" t="s">
        <v>66</v>
      </c>
      <c r="D1511" t="s">
        <v>251</v>
      </c>
      <c r="E1511" t="s">
        <v>70</v>
      </c>
      <c r="F1511" t="s">
        <v>108</v>
      </c>
      <c r="G1511" s="1">
        <v>45328</v>
      </c>
      <c r="H1511" s="1">
        <v>45351</v>
      </c>
      <c r="I1511">
        <f>YEAR((vw_maritime_trade_analysis[[#This Row],[Departure_Date]]))</f>
        <v>2024</v>
      </c>
      <c r="J1511" t="str">
        <f>"Q"&amp;ROUNDUP(MONTH(vw_maritime_trade_analysis[[#This Row],[Departure_Date]])/3,0)</f>
        <v>Q1</v>
      </c>
      <c r="K1511" t="str">
        <f>TEXT(vw_maritime_trade_analysis[[#This Row],[Departure_Date]],"mmmm")</f>
        <v>February</v>
      </c>
      <c r="L1511">
        <v>41702720</v>
      </c>
      <c r="M1511">
        <v>341678.375</v>
      </c>
      <c r="N1511">
        <v>238340.984375</v>
      </c>
      <c r="O1511">
        <v>42953.80078125</v>
      </c>
      <c r="P1511">
        <v>35747.33984375</v>
      </c>
      <c r="Q1511">
        <v>2883860.75</v>
      </c>
      <c r="R1511">
        <f t="shared" si="23"/>
        <v>6.915282144665863E-2</v>
      </c>
    </row>
    <row r="1512" spans="1:18" x14ac:dyDescent="0.25">
      <c r="A1512" t="s">
        <v>2546</v>
      </c>
      <c r="B1512" t="s">
        <v>49</v>
      </c>
      <c r="C1512" t="s">
        <v>112</v>
      </c>
      <c r="D1512" t="s">
        <v>343</v>
      </c>
      <c r="E1512" t="s">
        <v>150</v>
      </c>
      <c r="F1512" t="s">
        <v>226</v>
      </c>
      <c r="G1512" s="1">
        <v>43923</v>
      </c>
      <c r="H1512" s="1">
        <v>43951</v>
      </c>
      <c r="I1512">
        <f>YEAR((vw_maritime_trade_analysis[[#This Row],[Departure_Date]]))</f>
        <v>2020</v>
      </c>
      <c r="J1512" t="str">
        <f>"Q"&amp;ROUNDUP(MONTH(vw_maritime_trade_analysis[[#This Row],[Departure_Date]])/3,0)</f>
        <v>Q2</v>
      </c>
      <c r="K1512" t="str">
        <f>TEXT(vw_maritime_trade_analysis[[#This Row],[Departure_Date]],"mmmm")</f>
        <v>April</v>
      </c>
      <c r="L1512">
        <v>31613908</v>
      </c>
      <c r="M1512">
        <v>414645.875</v>
      </c>
      <c r="N1512">
        <v>51286.37890625</v>
      </c>
      <c r="O1512">
        <v>24658.849609375</v>
      </c>
      <c r="Q1512">
        <v>2513751.5</v>
      </c>
      <c r="R1512">
        <f t="shared" si="23"/>
        <v>7.9514101831383827E-2</v>
      </c>
    </row>
    <row r="1513" spans="1:18" x14ac:dyDescent="0.25">
      <c r="A1513" t="s">
        <v>2548</v>
      </c>
      <c r="B1513" t="s">
        <v>65</v>
      </c>
      <c r="C1513" t="s">
        <v>78</v>
      </c>
      <c r="D1513" t="s">
        <v>177</v>
      </c>
      <c r="E1513" t="s">
        <v>128</v>
      </c>
      <c r="F1513" t="s">
        <v>121</v>
      </c>
      <c r="G1513" s="1">
        <v>44251</v>
      </c>
      <c r="H1513" s="1">
        <v>44258</v>
      </c>
      <c r="I1513">
        <f>YEAR((vw_maritime_trade_analysis[[#This Row],[Departure_Date]]))</f>
        <v>2021</v>
      </c>
      <c r="J1513" t="str">
        <f>"Q"&amp;ROUNDUP(MONTH(vw_maritime_trade_analysis[[#This Row],[Departure_Date]])/3,0)</f>
        <v>Q1</v>
      </c>
      <c r="K1513" t="str">
        <f>TEXT(vw_maritime_trade_analysis[[#This Row],[Departure_Date]],"mmmm")</f>
        <v>February</v>
      </c>
      <c r="L1513">
        <v>26760282</v>
      </c>
      <c r="M1513">
        <v>74290.859375</v>
      </c>
      <c r="N1513">
        <v>52812.2890625</v>
      </c>
      <c r="O1513">
        <v>63421.87109375</v>
      </c>
      <c r="P1513">
        <v>0</v>
      </c>
      <c r="Q1513">
        <v>1901160.875</v>
      </c>
      <c r="R1513">
        <f t="shared" si="23"/>
        <v>7.1044127076089855E-2</v>
      </c>
    </row>
    <row r="1514" spans="1:18" x14ac:dyDescent="0.25">
      <c r="A1514" t="s">
        <v>2549</v>
      </c>
      <c r="B1514" t="s">
        <v>49</v>
      </c>
      <c r="C1514" t="s">
        <v>50</v>
      </c>
      <c r="D1514" t="s">
        <v>423</v>
      </c>
      <c r="E1514" t="s">
        <v>55</v>
      </c>
      <c r="F1514" t="s">
        <v>56</v>
      </c>
      <c r="G1514" s="1">
        <v>44491</v>
      </c>
      <c r="H1514" s="1">
        <v>44500</v>
      </c>
      <c r="I1514">
        <f>YEAR((vw_maritime_trade_analysis[[#This Row],[Departure_Date]]))</f>
        <v>2021</v>
      </c>
      <c r="J1514" t="str">
        <f>"Q"&amp;ROUNDUP(MONTH(vw_maritime_trade_analysis[[#This Row],[Departure_Date]])/3,0)</f>
        <v>Q4</v>
      </c>
      <c r="K1514" t="str">
        <f>TEXT(vw_maritime_trade_analysis[[#This Row],[Departure_Date]],"mmmm")</f>
        <v>October</v>
      </c>
      <c r="L1514">
        <v>22431416</v>
      </c>
      <c r="M1514">
        <v>191911.015625</v>
      </c>
      <c r="N1514">
        <v>247690.609375</v>
      </c>
      <c r="O1514">
        <v>40600.859375</v>
      </c>
      <c r="P1514">
        <v>0</v>
      </c>
      <c r="Q1514">
        <v>1582266.25</v>
      </c>
      <c r="R1514">
        <f t="shared" si="23"/>
        <v>7.0537956676475527E-2</v>
      </c>
    </row>
    <row r="1515" spans="1:18" x14ac:dyDescent="0.25">
      <c r="A1515" t="s">
        <v>2550</v>
      </c>
      <c r="B1515" t="s">
        <v>65</v>
      </c>
      <c r="C1515" t="s">
        <v>50</v>
      </c>
      <c r="D1515" t="s">
        <v>139</v>
      </c>
      <c r="E1515" t="s">
        <v>226</v>
      </c>
      <c r="F1515" t="s">
        <v>150</v>
      </c>
      <c r="G1515" s="1">
        <v>43836</v>
      </c>
      <c r="H1515" s="1">
        <v>43849</v>
      </c>
      <c r="I1515">
        <f>YEAR((vw_maritime_trade_analysis[[#This Row],[Departure_Date]]))</f>
        <v>2020</v>
      </c>
      <c r="J1515" t="str">
        <f>"Q"&amp;ROUNDUP(MONTH(vw_maritime_trade_analysis[[#This Row],[Departure_Date]])/3,0)</f>
        <v>Q1</v>
      </c>
      <c r="K1515" t="str">
        <f>TEXT(vw_maritime_trade_analysis[[#This Row],[Departure_Date]],"mmmm")</f>
        <v>January</v>
      </c>
      <c r="L1515">
        <v>40964544</v>
      </c>
      <c r="M1515">
        <v>288886.5625</v>
      </c>
      <c r="N1515">
        <v>157652.578125</v>
      </c>
      <c r="O1515">
        <v>62266.109375</v>
      </c>
      <c r="P1515">
        <v>3090.7900390625</v>
      </c>
      <c r="Q1515">
        <v>1275503.125</v>
      </c>
      <c r="R1515">
        <f t="shared" si="23"/>
        <v>3.113675877851832E-2</v>
      </c>
    </row>
    <row r="1516" spans="1:18" x14ac:dyDescent="0.25">
      <c r="A1516" t="s">
        <v>2551</v>
      </c>
      <c r="B1516" t="s">
        <v>65</v>
      </c>
      <c r="C1516" t="s">
        <v>50</v>
      </c>
      <c r="D1516" t="s">
        <v>145</v>
      </c>
      <c r="E1516" t="s">
        <v>100</v>
      </c>
      <c r="F1516" t="s">
        <v>257</v>
      </c>
      <c r="G1516" s="1">
        <v>43952</v>
      </c>
      <c r="H1516" s="1">
        <v>43967</v>
      </c>
      <c r="I1516">
        <f>YEAR((vw_maritime_trade_analysis[[#This Row],[Departure_Date]]))</f>
        <v>2020</v>
      </c>
      <c r="J1516" t="str">
        <f>"Q"&amp;ROUNDUP(MONTH(vw_maritime_trade_analysis[[#This Row],[Departure_Date]])/3,0)</f>
        <v>Q2</v>
      </c>
      <c r="K1516" t="str">
        <f>TEXT(vw_maritime_trade_analysis[[#This Row],[Departure_Date]],"mmmm")</f>
        <v>May</v>
      </c>
      <c r="L1516">
        <v>20350456</v>
      </c>
      <c r="M1516">
        <v>204788.484375</v>
      </c>
      <c r="N1516">
        <v>197915.125</v>
      </c>
      <c r="O1516">
        <v>49655.109375</v>
      </c>
      <c r="P1516">
        <v>0</v>
      </c>
      <c r="Q1516">
        <v>1245528.875</v>
      </c>
      <c r="R1516">
        <f t="shared" si="23"/>
        <v>6.1203978672517215E-2</v>
      </c>
    </row>
    <row r="1517" spans="1:18" x14ac:dyDescent="0.25">
      <c r="A1517" t="s">
        <v>2552</v>
      </c>
      <c r="B1517" t="s">
        <v>65</v>
      </c>
      <c r="C1517" t="s">
        <v>50</v>
      </c>
      <c r="D1517" t="s">
        <v>120</v>
      </c>
      <c r="E1517" t="s">
        <v>82</v>
      </c>
      <c r="F1517" t="s">
        <v>127</v>
      </c>
      <c r="G1517" s="1">
        <v>46110</v>
      </c>
      <c r="H1517" s="1">
        <v>46116</v>
      </c>
      <c r="I1517">
        <f>YEAR((vw_maritime_trade_analysis[[#This Row],[Departure_Date]]))</f>
        <v>2026</v>
      </c>
      <c r="J1517" t="str">
        <f>"Q"&amp;ROUNDUP(MONTH(vw_maritime_trade_analysis[[#This Row],[Departure_Date]])/3,0)</f>
        <v>Q1</v>
      </c>
      <c r="K1517" t="str">
        <f>TEXT(vw_maritime_trade_analysis[[#This Row],[Departure_Date]],"mmmm")</f>
        <v>March</v>
      </c>
      <c r="L1517">
        <v>63449152</v>
      </c>
      <c r="M1517">
        <v>65075.62890625</v>
      </c>
      <c r="N1517">
        <v>114118.6484375</v>
      </c>
      <c r="O1517">
        <v>138319.15625</v>
      </c>
      <c r="P1517">
        <v>44357.609375</v>
      </c>
      <c r="Q1517">
        <v>2965766</v>
      </c>
      <c r="R1517">
        <f t="shared" si="23"/>
        <v>4.6742405635303054E-2</v>
      </c>
    </row>
    <row r="1518" spans="1:18" x14ac:dyDescent="0.25">
      <c r="A1518" t="s">
        <v>2553</v>
      </c>
      <c r="B1518" t="s">
        <v>65</v>
      </c>
      <c r="C1518" t="s">
        <v>78</v>
      </c>
      <c r="D1518" t="s">
        <v>105</v>
      </c>
      <c r="E1518" t="s">
        <v>226</v>
      </c>
      <c r="F1518" t="s">
        <v>93</v>
      </c>
      <c r="G1518" s="1">
        <v>45194</v>
      </c>
      <c r="H1518" s="1">
        <v>45205</v>
      </c>
      <c r="I1518">
        <f>YEAR((vw_maritime_trade_analysis[[#This Row],[Departure_Date]]))</f>
        <v>2023</v>
      </c>
      <c r="J1518" t="str">
        <f>"Q"&amp;ROUNDUP(MONTH(vw_maritime_trade_analysis[[#This Row],[Departure_Date]])/3,0)</f>
        <v>Q3</v>
      </c>
      <c r="K1518" t="str">
        <f>TEXT(vw_maritime_trade_analysis[[#This Row],[Departure_Date]],"mmmm")</f>
        <v>September</v>
      </c>
      <c r="L1518">
        <v>32104218</v>
      </c>
      <c r="M1518">
        <v>101249.2109375</v>
      </c>
      <c r="N1518">
        <v>125413.296875</v>
      </c>
      <c r="O1518">
        <v>33067.33984375</v>
      </c>
      <c r="P1518">
        <v>3785.340087890625</v>
      </c>
      <c r="Q1518">
        <v>1838900</v>
      </c>
      <c r="R1518">
        <f t="shared" si="23"/>
        <v>5.7279077783486267E-2</v>
      </c>
    </row>
    <row r="1519" spans="1:18" x14ac:dyDescent="0.25">
      <c r="A1519" t="s">
        <v>2554</v>
      </c>
      <c r="B1519" t="s">
        <v>49</v>
      </c>
      <c r="C1519" t="s">
        <v>50</v>
      </c>
      <c r="D1519" t="s">
        <v>120</v>
      </c>
      <c r="E1519" t="s">
        <v>196</v>
      </c>
      <c r="F1519" t="s">
        <v>82</v>
      </c>
      <c r="G1519" s="1">
        <v>45410</v>
      </c>
      <c r="H1519" s="1">
        <v>45422</v>
      </c>
      <c r="I1519">
        <f>YEAR((vw_maritime_trade_analysis[[#This Row],[Departure_Date]]))</f>
        <v>2024</v>
      </c>
      <c r="J1519" t="str">
        <f>"Q"&amp;ROUNDUP(MONTH(vw_maritime_trade_analysis[[#This Row],[Departure_Date]])/3,0)</f>
        <v>Q2</v>
      </c>
      <c r="K1519" t="str">
        <f>TEXT(vw_maritime_trade_analysis[[#This Row],[Departure_Date]],"mmmm")</f>
        <v>April</v>
      </c>
      <c r="L1519">
        <v>10321845</v>
      </c>
      <c r="M1519">
        <v>130763.953125</v>
      </c>
      <c r="N1519">
        <v>137457.578125</v>
      </c>
      <c r="O1519">
        <v>26527.140625</v>
      </c>
      <c r="P1519">
        <v>0</v>
      </c>
      <c r="Q1519">
        <v>1311597.125</v>
      </c>
      <c r="R1519">
        <f t="shared" si="23"/>
        <v>0.12707002720928284</v>
      </c>
    </row>
    <row r="1520" spans="1:18" x14ac:dyDescent="0.25">
      <c r="A1520" t="s">
        <v>2555</v>
      </c>
      <c r="B1520" t="s">
        <v>65</v>
      </c>
      <c r="C1520" t="s">
        <v>239</v>
      </c>
      <c r="D1520" t="s">
        <v>270</v>
      </c>
      <c r="E1520" t="s">
        <v>184</v>
      </c>
      <c r="F1520" t="s">
        <v>257</v>
      </c>
      <c r="G1520" s="1">
        <v>45479</v>
      </c>
      <c r="H1520" s="1">
        <v>45484</v>
      </c>
      <c r="I1520">
        <f>YEAR((vw_maritime_trade_analysis[[#This Row],[Departure_Date]]))</f>
        <v>2024</v>
      </c>
      <c r="J1520" t="str">
        <f>"Q"&amp;ROUNDUP(MONTH(vw_maritime_trade_analysis[[#This Row],[Departure_Date]])/3,0)</f>
        <v>Q3</v>
      </c>
      <c r="K1520" t="str">
        <f>TEXT(vw_maritime_trade_analysis[[#This Row],[Departure_Date]],"mmmm")</f>
        <v>July</v>
      </c>
      <c r="L1520">
        <v>40500196</v>
      </c>
      <c r="M1520">
        <v>100237.2734375</v>
      </c>
      <c r="N1520">
        <v>104657.328125</v>
      </c>
      <c r="O1520">
        <v>61965.30078125</v>
      </c>
      <c r="P1520">
        <v>35241.03125</v>
      </c>
      <c r="Q1520">
        <v>2443750.25</v>
      </c>
      <c r="R1520">
        <f t="shared" si="23"/>
        <v>6.0339220333649746E-2</v>
      </c>
    </row>
    <row r="1521" spans="1:18" x14ac:dyDescent="0.25">
      <c r="A1521" t="s">
        <v>2556</v>
      </c>
      <c r="B1521" t="s">
        <v>65</v>
      </c>
      <c r="C1521" t="s">
        <v>50</v>
      </c>
      <c r="D1521" t="s">
        <v>51</v>
      </c>
      <c r="E1521" t="s">
        <v>70</v>
      </c>
      <c r="F1521" t="s">
        <v>196</v>
      </c>
      <c r="G1521" s="1">
        <v>45591</v>
      </c>
      <c r="H1521" s="1">
        <v>45597</v>
      </c>
      <c r="I1521">
        <f>YEAR((vw_maritime_trade_analysis[[#This Row],[Departure_Date]]))</f>
        <v>2024</v>
      </c>
      <c r="J1521" t="str">
        <f>"Q"&amp;ROUNDUP(MONTH(vw_maritime_trade_analysis[[#This Row],[Departure_Date]])/3,0)</f>
        <v>Q4</v>
      </c>
      <c r="K1521" t="str">
        <f>TEXT(vw_maritime_trade_analysis[[#This Row],[Departure_Date]],"mmmm")</f>
        <v>October</v>
      </c>
      <c r="L1521">
        <v>9463718</v>
      </c>
      <c r="M1521">
        <v>142738.25</v>
      </c>
      <c r="N1521">
        <v>245423.875</v>
      </c>
      <c r="O1521">
        <v>25552.0390625</v>
      </c>
      <c r="Q1521">
        <v>1864922.25</v>
      </c>
      <c r="R1521">
        <f t="shared" si="23"/>
        <v>0.19706020931731061</v>
      </c>
    </row>
    <row r="1522" spans="1:18" x14ac:dyDescent="0.25">
      <c r="A1522" t="s">
        <v>2557</v>
      </c>
      <c r="B1522" t="s">
        <v>65</v>
      </c>
      <c r="C1522" t="s">
        <v>239</v>
      </c>
      <c r="D1522" t="s">
        <v>270</v>
      </c>
      <c r="E1522" t="s">
        <v>226</v>
      </c>
      <c r="F1522" t="s">
        <v>159</v>
      </c>
      <c r="G1522" s="1">
        <v>45649</v>
      </c>
      <c r="H1522" s="1">
        <v>45655</v>
      </c>
      <c r="I1522">
        <f>YEAR((vw_maritime_trade_analysis[[#This Row],[Departure_Date]]))</f>
        <v>2024</v>
      </c>
      <c r="J1522" t="str">
        <f>"Q"&amp;ROUNDUP(MONTH(vw_maritime_trade_analysis[[#This Row],[Departure_Date]])/3,0)</f>
        <v>Q4</v>
      </c>
      <c r="K1522" t="str">
        <f>TEXT(vw_maritime_trade_analysis[[#This Row],[Departure_Date]],"mmmm")</f>
        <v>December</v>
      </c>
      <c r="L1522">
        <v>43470204</v>
      </c>
      <c r="M1522">
        <v>134048.515625</v>
      </c>
      <c r="N1522">
        <v>78146.0625</v>
      </c>
      <c r="O1522">
        <v>83028.09375</v>
      </c>
      <c r="P1522">
        <v>0</v>
      </c>
      <c r="Q1522">
        <v>1827150.5</v>
      </c>
      <c r="R1522">
        <f t="shared" si="23"/>
        <v>4.2032250412259393E-2</v>
      </c>
    </row>
    <row r="1523" spans="1:18" x14ac:dyDescent="0.25">
      <c r="A1523" t="s">
        <v>2558</v>
      </c>
      <c r="B1523" t="s">
        <v>49</v>
      </c>
      <c r="C1523" t="s">
        <v>50</v>
      </c>
      <c r="D1523" t="s">
        <v>145</v>
      </c>
      <c r="E1523" t="s">
        <v>201</v>
      </c>
      <c r="F1523" t="s">
        <v>82</v>
      </c>
      <c r="G1523" s="1">
        <v>43914</v>
      </c>
      <c r="H1523" s="1">
        <v>43927</v>
      </c>
      <c r="I1523">
        <f>YEAR((vw_maritime_trade_analysis[[#This Row],[Departure_Date]]))</f>
        <v>2020</v>
      </c>
      <c r="J1523" t="str">
        <f>"Q"&amp;ROUNDUP(MONTH(vw_maritime_trade_analysis[[#This Row],[Departure_Date]])/3,0)</f>
        <v>Q1</v>
      </c>
      <c r="K1523" t="str">
        <f>TEXT(vw_maritime_trade_analysis[[#This Row],[Departure_Date]],"mmmm")</f>
        <v>March</v>
      </c>
      <c r="L1523">
        <v>128226256</v>
      </c>
      <c r="M1523">
        <v>131454.8125</v>
      </c>
      <c r="N1523">
        <v>234635.90625</v>
      </c>
      <c r="O1523">
        <v>200032.953125</v>
      </c>
      <c r="Q1523">
        <v>5539602.5</v>
      </c>
      <c r="R1523">
        <f t="shared" si="23"/>
        <v>4.3201779984904182E-2</v>
      </c>
    </row>
    <row r="1524" spans="1:18" x14ac:dyDescent="0.25">
      <c r="A1524" t="s">
        <v>2559</v>
      </c>
      <c r="B1524" t="s">
        <v>65</v>
      </c>
      <c r="C1524" t="s">
        <v>78</v>
      </c>
      <c r="D1524" t="s">
        <v>315</v>
      </c>
      <c r="E1524" t="s">
        <v>56</v>
      </c>
      <c r="F1524" t="s">
        <v>93</v>
      </c>
      <c r="G1524" s="1">
        <v>44585</v>
      </c>
      <c r="H1524" s="1">
        <v>44599</v>
      </c>
      <c r="I1524">
        <f>YEAR((vw_maritime_trade_analysis[[#This Row],[Departure_Date]]))</f>
        <v>2022</v>
      </c>
      <c r="J1524" t="str">
        <f>"Q"&amp;ROUNDUP(MONTH(vw_maritime_trade_analysis[[#This Row],[Departure_Date]])/3,0)</f>
        <v>Q1</v>
      </c>
      <c r="K1524" t="str">
        <f>TEXT(vw_maritime_trade_analysis[[#This Row],[Departure_Date]],"mmmm")</f>
        <v>January</v>
      </c>
      <c r="L1524">
        <v>52868104</v>
      </c>
      <c r="M1524">
        <v>178761.890625</v>
      </c>
      <c r="N1524">
        <v>155727.953125</v>
      </c>
      <c r="O1524">
        <v>77187.4296875</v>
      </c>
      <c r="P1524">
        <v>3804.780029296875</v>
      </c>
      <c r="Q1524">
        <v>1416517.75</v>
      </c>
      <c r="R1524">
        <f t="shared" si="23"/>
        <v>2.6793428226591972E-2</v>
      </c>
    </row>
    <row r="1525" spans="1:18" x14ac:dyDescent="0.25">
      <c r="A1525" t="s">
        <v>2561</v>
      </c>
      <c r="B1525" t="s">
        <v>49</v>
      </c>
      <c r="C1525" t="s">
        <v>78</v>
      </c>
      <c r="D1525" t="s">
        <v>79</v>
      </c>
      <c r="E1525" t="s">
        <v>83</v>
      </c>
      <c r="F1525" t="s">
        <v>184</v>
      </c>
      <c r="G1525" s="1">
        <v>44273</v>
      </c>
      <c r="H1525" s="1">
        <v>44290</v>
      </c>
      <c r="I1525">
        <f>YEAR((vw_maritime_trade_analysis[[#This Row],[Departure_Date]]))</f>
        <v>2021</v>
      </c>
      <c r="J1525" t="str">
        <f>"Q"&amp;ROUNDUP(MONTH(vw_maritime_trade_analysis[[#This Row],[Departure_Date]])/3,0)</f>
        <v>Q1</v>
      </c>
      <c r="K1525" t="str">
        <f>TEXT(vw_maritime_trade_analysis[[#This Row],[Departure_Date]],"mmmm")</f>
        <v>March</v>
      </c>
      <c r="L1525">
        <v>34800564</v>
      </c>
      <c r="M1525">
        <v>507915.40625</v>
      </c>
      <c r="N1525">
        <v>196549.75</v>
      </c>
      <c r="O1525">
        <v>46284.75</v>
      </c>
      <c r="P1525">
        <v>0</v>
      </c>
      <c r="Q1525">
        <v>1316677.5</v>
      </c>
      <c r="R1525">
        <f t="shared" si="23"/>
        <v>3.7834947157752957E-2</v>
      </c>
    </row>
    <row r="1526" spans="1:18" x14ac:dyDescent="0.25">
      <c r="A1526" t="s">
        <v>2562</v>
      </c>
      <c r="B1526" t="s">
        <v>65</v>
      </c>
      <c r="C1526" t="s">
        <v>50</v>
      </c>
      <c r="D1526" t="s">
        <v>51</v>
      </c>
      <c r="E1526" t="s">
        <v>128</v>
      </c>
      <c r="F1526" t="s">
        <v>55</v>
      </c>
      <c r="G1526" s="1">
        <v>45342</v>
      </c>
      <c r="H1526" s="1">
        <v>45361</v>
      </c>
      <c r="I1526">
        <f>YEAR((vw_maritime_trade_analysis[[#This Row],[Departure_Date]]))</f>
        <v>2024</v>
      </c>
      <c r="J1526" t="str">
        <f>"Q"&amp;ROUNDUP(MONTH(vw_maritime_trade_analysis[[#This Row],[Departure_Date]])/3,0)</f>
        <v>Q1</v>
      </c>
      <c r="K1526" t="str">
        <f>TEXT(vw_maritime_trade_analysis[[#This Row],[Departure_Date]],"mmmm")</f>
        <v>February</v>
      </c>
      <c r="L1526">
        <v>5581465.5</v>
      </c>
      <c r="M1526">
        <v>300296.625</v>
      </c>
      <c r="N1526">
        <v>15763.259765625</v>
      </c>
      <c r="O1526">
        <v>4576.7998046875</v>
      </c>
      <c r="P1526">
        <v>38807.87109375</v>
      </c>
      <c r="Q1526">
        <v>1412766.75</v>
      </c>
      <c r="R1526">
        <f t="shared" si="23"/>
        <v>0.25311752800406989</v>
      </c>
    </row>
    <row r="1527" spans="1:18" x14ac:dyDescent="0.25">
      <c r="A1527" t="s">
        <v>2563</v>
      </c>
      <c r="B1527" t="s">
        <v>65</v>
      </c>
      <c r="C1527" t="s">
        <v>78</v>
      </c>
      <c r="D1527" t="s">
        <v>105</v>
      </c>
      <c r="E1527" t="s">
        <v>128</v>
      </c>
      <c r="F1527" t="s">
        <v>108</v>
      </c>
      <c r="G1527" s="1">
        <v>44019</v>
      </c>
      <c r="H1527" s="1">
        <v>44034</v>
      </c>
      <c r="I1527">
        <f>YEAR((vw_maritime_trade_analysis[[#This Row],[Departure_Date]]))</f>
        <v>2020</v>
      </c>
      <c r="J1527" t="str">
        <f>"Q"&amp;ROUNDUP(MONTH(vw_maritime_trade_analysis[[#This Row],[Departure_Date]])/3,0)</f>
        <v>Q3</v>
      </c>
      <c r="K1527" t="str">
        <f>TEXT(vw_maritime_trade_analysis[[#This Row],[Departure_Date]],"mmmm")</f>
        <v>July</v>
      </c>
      <c r="L1527">
        <v>43134568</v>
      </c>
      <c r="M1527">
        <v>129441.75</v>
      </c>
      <c r="N1527">
        <v>83931.9609375</v>
      </c>
      <c r="O1527">
        <v>33213.62109375</v>
      </c>
      <c r="P1527">
        <v>2337.7099609375</v>
      </c>
      <c r="Q1527">
        <v>1632617</v>
      </c>
      <c r="R1527">
        <f t="shared" si="23"/>
        <v>3.7849387989697732E-2</v>
      </c>
    </row>
    <row r="1528" spans="1:18" x14ac:dyDescent="0.25">
      <c r="A1528" t="s">
        <v>2565</v>
      </c>
      <c r="B1528" t="s">
        <v>49</v>
      </c>
      <c r="C1528" t="s">
        <v>50</v>
      </c>
      <c r="D1528" t="s">
        <v>51</v>
      </c>
      <c r="E1528" t="s">
        <v>121</v>
      </c>
      <c r="F1528" t="s">
        <v>82</v>
      </c>
      <c r="G1528" s="1">
        <v>45068</v>
      </c>
      <c r="H1528" s="1">
        <v>45075</v>
      </c>
      <c r="I1528">
        <f>YEAR((vw_maritime_trade_analysis[[#This Row],[Departure_Date]]))</f>
        <v>2023</v>
      </c>
      <c r="J1528" t="str">
        <f>"Q"&amp;ROUNDUP(MONTH(vw_maritime_trade_analysis[[#This Row],[Departure_Date]])/3,0)</f>
        <v>Q2</v>
      </c>
      <c r="K1528" t="str">
        <f>TEXT(vw_maritime_trade_analysis[[#This Row],[Departure_Date]],"mmmm")</f>
        <v>May</v>
      </c>
      <c r="L1528">
        <v>9286701</v>
      </c>
      <c r="M1528">
        <v>117187.3515625</v>
      </c>
      <c r="N1528">
        <v>182480.453125</v>
      </c>
      <c r="O1528">
        <v>21173.6796875</v>
      </c>
      <c r="Q1528">
        <v>1609472.25</v>
      </c>
      <c r="R1528">
        <f t="shared" si="23"/>
        <v>0.17330936464951333</v>
      </c>
    </row>
    <row r="1529" spans="1:18" x14ac:dyDescent="0.25">
      <c r="A1529" t="s">
        <v>2566</v>
      </c>
      <c r="B1529" t="s">
        <v>49</v>
      </c>
      <c r="C1529" t="s">
        <v>239</v>
      </c>
      <c r="D1529" t="s">
        <v>270</v>
      </c>
      <c r="E1529" t="s">
        <v>196</v>
      </c>
      <c r="F1529" t="s">
        <v>128</v>
      </c>
      <c r="G1529" s="1">
        <v>44737</v>
      </c>
      <c r="H1529" s="1">
        <v>44746</v>
      </c>
      <c r="I1529">
        <f>YEAR((vw_maritime_trade_analysis[[#This Row],[Departure_Date]]))</f>
        <v>2022</v>
      </c>
      <c r="J1529" t="str">
        <f>"Q"&amp;ROUNDUP(MONTH(vw_maritime_trade_analysis[[#This Row],[Departure_Date]])/3,0)</f>
        <v>Q2</v>
      </c>
      <c r="K1529" t="str">
        <f>TEXT(vw_maritime_trade_analysis[[#This Row],[Departure_Date]],"mmmm")</f>
        <v>June</v>
      </c>
      <c r="L1529">
        <v>30921636</v>
      </c>
      <c r="M1529">
        <v>222904.8125</v>
      </c>
      <c r="N1529">
        <v>146337.0625</v>
      </c>
      <c r="O1529">
        <v>98330.796875</v>
      </c>
      <c r="P1529">
        <v>1121.5</v>
      </c>
      <c r="Q1529">
        <v>1232953.5</v>
      </c>
      <c r="R1529">
        <f t="shared" si="23"/>
        <v>3.9873488582557536E-2</v>
      </c>
    </row>
    <row r="1530" spans="1:18" x14ac:dyDescent="0.25">
      <c r="A1530" t="s">
        <v>2567</v>
      </c>
      <c r="B1530" t="s">
        <v>49</v>
      </c>
      <c r="C1530" t="s">
        <v>50</v>
      </c>
      <c r="D1530" t="s">
        <v>51</v>
      </c>
      <c r="E1530" t="s">
        <v>140</v>
      </c>
      <c r="F1530" t="s">
        <v>100</v>
      </c>
      <c r="G1530" s="1">
        <v>44221</v>
      </c>
      <c r="H1530" s="1">
        <v>44227</v>
      </c>
      <c r="I1530">
        <f>YEAR((vw_maritime_trade_analysis[[#This Row],[Departure_Date]]))</f>
        <v>2021</v>
      </c>
      <c r="J1530" t="str">
        <f>"Q"&amp;ROUNDUP(MONTH(vw_maritime_trade_analysis[[#This Row],[Departure_Date]])/3,0)</f>
        <v>Q1</v>
      </c>
      <c r="K1530" t="str">
        <f>TEXT(vw_maritime_trade_analysis[[#This Row],[Departure_Date]],"mmmm")</f>
        <v>January</v>
      </c>
      <c r="L1530">
        <v>7243220</v>
      </c>
      <c r="M1530">
        <v>117866.46875</v>
      </c>
      <c r="N1530">
        <v>44902.1484375</v>
      </c>
      <c r="O1530">
        <v>13544.8203125</v>
      </c>
      <c r="P1530">
        <v>17071.970703125</v>
      </c>
      <c r="Q1530">
        <v>1477061.875</v>
      </c>
      <c r="R1530">
        <f t="shared" si="23"/>
        <v>0.20392337592948992</v>
      </c>
    </row>
    <row r="1531" spans="1:18" x14ac:dyDescent="0.25">
      <c r="A1531" t="s">
        <v>2568</v>
      </c>
      <c r="B1531" t="s">
        <v>49</v>
      </c>
      <c r="C1531" t="s">
        <v>50</v>
      </c>
      <c r="D1531" t="s">
        <v>51</v>
      </c>
      <c r="E1531" t="s">
        <v>140</v>
      </c>
      <c r="F1531" t="s">
        <v>92</v>
      </c>
      <c r="G1531" s="1">
        <v>45230</v>
      </c>
      <c r="H1531" s="1">
        <v>45248</v>
      </c>
      <c r="I1531">
        <f>YEAR((vw_maritime_trade_analysis[[#This Row],[Departure_Date]]))</f>
        <v>2023</v>
      </c>
      <c r="J1531" t="str">
        <f>"Q"&amp;ROUNDUP(MONTH(vw_maritime_trade_analysis[[#This Row],[Departure_Date]])/3,0)</f>
        <v>Q4</v>
      </c>
      <c r="K1531" t="str">
        <f>TEXT(vw_maritime_trade_analysis[[#This Row],[Departure_Date]],"mmmm")</f>
        <v>October</v>
      </c>
      <c r="L1531">
        <v>17478036</v>
      </c>
      <c r="M1531">
        <v>148888.328125</v>
      </c>
      <c r="N1531">
        <v>71422.5390625</v>
      </c>
      <c r="O1531">
        <v>46666.359375</v>
      </c>
      <c r="P1531">
        <v>0</v>
      </c>
      <c r="Q1531">
        <v>4068066.5</v>
      </c>
      <c r="R1531">
        <f t="shared" si="23"/>
        <v>0.2327530679076299</v>
      </c>
    </row>
    <row r="1532" spans="1:18" x14ac:dyDescent="0.25">
      <c r="A1532" t="s">
        <v>2569</v>
      </c>
      <c r="B1532" t="s">
        <v>49</v>
      </c>
      <c r="C1532" t="s">
        <v>66</v>
      </c>
      <c r="D1532" t="s">
        <v>245</v>
      </c>
      <c r="E1532" t="s">
        <v>230</v>
      </c>
      <c r="F1532" t="s">
        <v>56</v>
      </c>
      <c r="G1532" s="1">
        <v>45672</v>
      </c>
      <c r="H1532" s="1">
        <v>45702</v>
      </c>
      <c r="I1532">
        <f>YEAR((vw_maritime_trade_analysis[[#This Row],[Departure_Date]]))</f>
        <v>2025</v>
      </c>
      <c r="J1532" t="str">
        <f>"Q"&amp;ROUNDUP(MONTH(vw_maritime_trade_analysis[[#This Row],[Departure_Date]])/3,0)</f>
        <v>Q1</v>
      </c>
      <c r="K1532" t="str">
        <f>TEXT(vw_maritime_trade_analysis[[#This Row],[Departure_Date]],"mmmm")</f>
        <v>January</v>
      </c>
      <c r="L1532">
        <v>2769735.25</v>
      </c>
      <c r="M1532">
        <v>764438.125</v>
      </c>
      <c r="N1532">
        <v>98950.3203125</v>
      </c>
      <c r="O1532">
        <v>6591.97021484375</v>
      </c>
      <c r="P1532">
        <v>7311.7900390625</v>
      </c>
      <c r="Q1532">
        <v>938777.125</v>
      </c>
      <c r="R1532">
        <f t="shared" si="23"/>
        <v>0.33894110456947102</v>
      </c>
    </row>
    <row r="1533" spans="1:18" x14ac:dyDescent="0.25">
      <c r="A1533" t="s">
        <v>2570</v>
      </c>
      <c r="B1533" t="s">
        <v>65</v>
      </c>
      <c r="C1533" t="s">
        <v>78</v>
      </c>
      <c r="D1533" t="s">
        <v>158</v>
      </c>
      <c r="E1533" t="s">
        <v>70</v>
      </c>
      <c r="F1533" t="s">
        <v>257</v>
      </c>
      <c r="G1533" s="1">
        <v>46020</v>
      </c>
      <c r="H1533" s="1">
        <v>46029</v>
      </c>
      <c r="I1533">
        <f>YEAR((vw_maritime_trade_analysis[[#This Row],[Departure_Date]]))</f>
        <v>2025</v>
      </c>
      <c r="J1533" t="str">
        <f>"Q"&amp;ROUNDUP(MONTH(vw_maritime_trade_analysis[[#This Row],[Departure_Date]])/3,0)</f>
        <v>Q4</v>
      </c>
      <c r="K1533" t="str">
        <f>TEXT(vw_maritime_trade_analysis[[#This Row],[Departure_Date]],"mmmm")</f>
        <v>December</v>
      </c>
      <c r="L1533">
        <v>15250559</v>
      </c>
      <c r="M1533">
        <v>172636.1875</v>
      </c>
      <c r="N1533">
        <v>86454.9296875</v>
      </c>
      <c r="O1533">
        <v>10675.3896484375</v>
      </c>
      <c r="P1533">
        <v>0</v>
      </c>
      <c r="Q1533">
        <v>828111.25</v>
      </c>
      <c r="R1533">
        <f t="shared" si="23"/>
        <v>5.4300386628450797E-2</v>
      </c>
    </row>
    <row r="1534" spans="1:18" x14ac:dyDescent="0.25">
      <c r="A1534" t="s">
        <v>2571</v>
      </c>
      <c r="B1534" t="s">
        <v>49</v>
      </c>
      <c r="C1534" t="s">
        <v>50</v>
      </c>
      <c r="D1534" t="s">
        <v>423</v>
      </c>
      <c r="E1534" t="s">
        <v>121</v>
      </c>
      <c r="F1534" t="s">
        <v>92</v>
      </c>
      <c r="G1534" s="1">
        <v>45679</v>
      </c>
      <c r="H1534" s="1">
        <v>45699</v>
      </c>
      <c r="I1534">
        <f>YEAR((vw_maritime_trade_analysis[[#This Row],[Departure_Date]]))</f>
        <v>2025</v>
      </c>
      <c r="J1534" t="str">
        <f>"Q"&amp;ROUNDUP(MONTH(vw_maritime_trade_analysis[[#This Row],[Departure_Date]])/3,0)</f>
        <v>Q1</v>
      </c>
      <c r="K1534" t="str">
        <f>TEXT(vw_maritime_trade_analysis[[#This Row],[Departure_Date]],"mmmm")</f>
        <v>January</v>
      </c>
      <c r="L1534">
        <v>41113816</v>
      </c>
      <c r="M1534">
        <v>360123.96875</v>
      </c>
      <c r="N1534">
        <v>93664.7109375</v>
      </c>
      <c r="O1534">
        <v>43991.78125</v>
      </c>
      <c r="P1534">
        <v>24215.720703125</v>
      </c>
      <c r="Q1534">
        <v>1736175.375</v>
      </c>
      <c r="R1534">
        <f t="shared" si="23"/>
        <v>4.2228514497413716E-2</v>
      </c>
    </row>
    <row r="1535" spans="1:18" x14ac:dyDescent="0.25">
      <c r="A1535" t="s">
        <v>2572</v>
      </c>
      <c r="B1535" t="s">
        <v>49</v>
      </c>
      <c r="C1535" t="s">
        <v>50</v>
      </c>
      <c r="D1535" t="s">
        <v>223</v>
      </c>
      <c r="E1535" t="s">
        <v>146</v>
      </c>
      <c r="F1535" t="s">
        <v>128</v>
      </c>
      <c r="G1535" s="1">
        <v>44185</v>
      </c>
      <c r="H1535" s="1">
        <v>44200</v>
      </c>
      <c r="I1535">
        <f>YEAR((vw_maritime_trade_analysis[[#This Row],[Departure_Date]]))</f>
        <v>2020</v>
      </c>
      <c r="J1535" t="str">
        <f>"Q"&amp;ROUNDUP(MONTH(vw_maritime_trade_analysis[[#This Row],[Departure_Date]])/3,0)</f>
        <v>Q4</v>
      </c>
      <c r="K1535" t="str">
        <f>TEXT(vw_maritime_trade_analysis[[#This Row],[Departure_Date]],"mmmm")</f>
        <v>December</v>
      </c>
      <c r="L1535">
        <v>133473304</v>
      </c>
      <c r="M1535">
        <v>427129.03125</v>
      </c>
      <c r="N1535">
        <v>29277.130859375</v>
      </c>
      <c r="O1535">
        <v>201544.6875</v>
      </c>
      <c r="P1535">
        <v>41332.41015625</v>
      </c>
      <c r="Q1535">
        <v>4510828</v>
      </c>
      <c r="R1535">
        <f t="shared" si="23"/>
        <v>3.3795731916548645E-2</v>
      </c>
    </row>
    <row r="1536" spans="1:18" x14ac:dyDescent="0.25">
      <c r="A1536" t="s">
        <v>2573</v>
      </c>
      <c r="B1536" t="s">
        <v>49</v>
      </c>
      <c r="C1536" t="s">
        <v>66</v>
      </c>
      <c r="D1536" t="s">
        <v>67</v>
      </c>
      <c r="E1536" t="s">
        <v>121</v>
      </c>
      <c r="F1536" t="s">
        <v>100</v>
      </c>
      <c r="G1536" s="1">
        <v>45788</v>
      </c>
      <c r="H1536" s="1">
        <v>45820</v>
      </c>
      <c r="I1536">
        <f>YEAR((vw_maritime_trade_analysis[[#This Row],[Departure_Date]]))</f>
        <v>2025</v>
      </c>
      <c r="J1536" t="str">
        <f>"Q"&amp;ROUNDUP(MONTH(vw_maritime_trade_analysis[[#This Row],[Departure_Date]])/3,0)</f>
        <v>Q2</v>
      </c>
      <c r="K1536" t="str">
        <f>TEXT(vw_maritime_trade_analysis[[#This Row],[Departure_Date]],"mmmm")</f>
        <v>May</v>
      </c>
      <c r="L1536">
        <v>18921080</v>
      </c>
      <c r="M1536">
        <v>644015.8125</v>
      </c>
      <c r="N1536">
        <v>223514.5625</v>
      </c>
      <c r="O1536">
        <v>33301.1015625</v>
      </c>
      <c r="P1536">
        <v>62783.2109375</v>
      </c>
      <c r="Q1536">
        <v>1729115.625</v>
      </c>
      <c r="R1536">
        <f t="shared" si="23"/>
        <v>9.1385672752295324E-2</v>
      </c>
    </row>
    <row r="1537" spans="1:18" x14ac:dyDescent="0.25">
      <c r="A1537" t="s">
        <v>2575</v>
      </c>
      <c r="B1537" t="s">
        <v>65</v>
      </c>
      <c r="C1537" t="s">
        <v>112</v>
      </c>
      <c r="D1537" t="s">
        <v>199</v>
      </c>
      <c r="E1537" t="s">
        <v>226</v>
      </c>
      <c r="F1537" t="s">
        <v>154</v>
      </c>
      <c r="G1537" s="1">
        <v>44734</v>
      </c>
      <c r="H1537" s="1">
        <v>44756</v>
      </c>
      <c r="I1537">
        <f>YEAR((vw_maritime_trade_analysis[[#This Row],[Departure_Date]]))</f>
        <v>2022</v>
      </c>
      <c r="J1537" t="str">
        <f>"Q"&amp;ROUNDUP(MONTH(vw_maritime_trade_analysis[[#This Row],[Departure_Date]])/3,0)</f>
        <v>Q2</v>
      </c>
      <c r="K1537" t="str">
        <f>TEXT(vw_maritime_trade_analysis[[#This Row],[Departure_Date]],"mmmm")</f>
        <v>June</v>
      </c>
      <c r="L1537">
        <v>19121272</v>
      </c>
      <c r="M1537">
        <v>283414.40625</v>
      </c>
      <c r="N1537">
        <v>236286.046875</v>
      </c>
      <c r="O1537">
        <v>64629.8984375</v>
      </c>
      <c r="P1537">
        <v>17688.859375</v>
      </c>
      <c r="Q1537">
        <v>1214502.875</v>
      </c>
      <c r="R1537">
        <f t="shared" si="23"/>
        <v>6.3515799315024643E-2</v>
      </c>
    </row>
    <row r="1538" spans="1:18" x14ac:dyDescent="0.25">
      <c r="A1538" t="s">
        <v>2576</v>
      </c>
      <c r="B1538" t="s">
        <v>49</v>
      </c>
      <c r="C1538" t="s">
        <v>134</v>
      </c>
      <c r="D1538" t="s">
        <v>135</v>
      </c>
      <c r="E1538" t="s">
        <v>108</v>
      </c>
      <c r="F1538" t="s">
        <v>70</v>
      </c>
      <c r="G1538" s="1">
        <v>44130</v>
      </c>
      <c r="H1538" s="1">
        <v>44148</v>
      </c>
      <c r="I1538">
        <f>YEAR((vw_maritime_trade_analysis[[#This Row],[Departure_Date]]))</f>
        <v>2020</v>
      </c>
      <c r="J1538" t="str">
        <f>"Q"&amp;ROUNDUP(MONTH(vw_maritime_trade_analysis[[#This Row],[Departure_Date]])/3,0)</f>
        <v>Q4</v>
      </c>
      <c r="K1538" t="str">
        <f>TEXT(vw_maritime_trade_analysis[[#This Row],[Departure_Date]],"mmmm")</f>
        <v>October</v>
      </c>
      <c r="L1538">
        <v>1025936.625</v>
      </c>
      <c r="M1538">
        <v>131824.109375</v>
      </c>
      <c r="N1538">
        <v>94166.4609375</v>
      </c>
      <c r="O1538">
        <v>1467.0899658203125</v>
      </c>
      <c r="P1538">
        <v>31318.5703125</v>
      </c>
      <c r="Q1538">
        <v>309150.75</v>
      </c>
      <c r="R1538">
        <f t="shared" ref="R1538:R1601" si="24">Q1538/L1538</f>
        <v>0.30133513363946823</v>
      </c>
    </row>
    <row r="1539" spans="1:18" x14ac:dyDescent="0.25">
      <c r="A1539" t="s">
        <v>2577</v>
      </c>
      <c r="B1539" t="s">
        <v>65</v>
      </c>
      <c r="C1539" t="s">
        <v>78</v>
      </c>
      <c r="D1539" t="s">
        <v>177</v>
      </c>
      <c r="E1539" t="s">
        <v>82</v>
      </c>
      <c r="F1539" t="s">
        <v>121</v>
      </c>
      <c r="G1539" s="1">
        <v>46099</v>
      </c>
      <c r="H1539" s="1">
        <v>46112</v>
      </c>
      <c r="I1539">
        <f>YEAR((vw_maritime_trade_analysis[[#This Row],[Departure_Date]]))</f>
        <v>2026</v>
      </c>
      <c r="J1539" t="str">
        <f>"Q"&amp;ROUNDUP(MONTH(vw_maritime_trade_analysis[[#This Row],[Departure_Date]])/3,0)</f>
        <v>Q1</v>
      </c>
      <c r="K1539" t="str">
        <f>TEXT(vw_maritime_trade_analysis[[#This Row],[Departure_Date]],"mmmm")</f>
        <v>March</v>
      </c>
      <c r="L1539">
        <v>16812040</v>
      </c>
      <c r="M1539">
        <v>306117.375</v>
      </c>
      <c r="N1539">
        <v>80482.828125</v>
      </c>
      <c r="O1539">
        <v>56488.44921875</v>
      </c>
      <c r="P1539">
        <v>70271.703125</v>
      </c>
      <c r="Q1539">
        <v>2074828.625</v>
      </c>
      <c r="R1539">
        <f t="shared" si="24"/>
        <v>0.12341325770102855</v>
      </c>
    </row>
    <row r="1540" spans="1:18" x14ac:dyDescent="0.25">
      <c r="A1540" t="s">
        <v>2578</v>
      </c>
      <c r="B1540" t="s">
        <v>65</v>
      </c>
      <c r="C1540" t="s">
        <v>78</v>
      </c>
      <c r="D1540" t="s">
        <v>177</v>
      </c>
      <c r="E1540" t="s">
        <v>92</v>
      </c>
      <c r="F1540" t="s">
        <v>159</v>
      </c>
      <c r="G1540" s="1">
        <v>45277</v>
      </c>
      <c r="H1540" s="1">
        <v>45289</v>
      </c>
      <c r="I1540">
        <f>YEAR((vw_maritime_trade_analysis[[#This Row],[Departure_Date]]))</f>
        <v>2023</v>
      </c>
      <c r="J1540" t="str">
        <f>"Q"&amp;ROUNDUP(MONTH(vw_maritime_trade_analysis[[#This Row],[Departure_Date]])/3,0)</f>
        <v>Q4</v>
      </c>
      <c r="K1540" t="str">
        <f>TEXT(vw_maritime_trade_analysis[[#This Row],[Departure_Date]],"mmmm")</f>
        <v>December</v>
      </c>
      <c r="L1540">
        <v>22906554</v>
      </c>
      <c r="M1540">
        <v>149049.546875</v>
      </c>
      <c r="N1540">
        <v>240956.453125</v>
      </c>
      <c r="O1540">
        <v>72613.78125</v>
      </c>
      <c r="P1540">
        <v>31246.5390625</v>
      </c>
      <c r="Q1540">
        <v>1875198</v>
      </c>
      <c r="R1540">
        <f t="shared" si="24"/>
        <v>8.1862946299124689E-2</v>
      </c>
    </row>
    <row r="1541" spans="1:18" x14ac:dyDescent="0.25">
      <c r="A1541" t="s">
        <v>2579</v>
      </c>
      <c r="B1541" t="s">
        <v>65</v>
      </c>
      <c r="C1541" t="s">
        <v>66</v>
      </c>
      <c r="D1541" t="s">
        <v>391</v>
      </c>
      <c r="E1541" t="s">
        <v>184</v>
      </c>
      <c r="F1541" t="s">
        <v>159</v>
      </c>
      <c r="G1541" s="1">
        <v>44850</v>
      </c>
      <c r="H1541" s="1">
        <v>44872</v>
      </c>
      <c r="I1541">
        <f>YEAR((vw_maritime_trade_analysis[[#This Row],[Departure_Date]]))</f>
        <v>2022</v>
      </c>
      <c r="J1541" t="str">
        <f>"Q"&amp;ROUNDUP(MONTH(vw_maritime_trade_analysis[[#This Row],[Departure_Date]])/3,0)</f>
        <v>Q4</v>
      </c>
      <c r="K1541" t="str">
        <f>TEXT(vw_maritime_trade_analysis[[#This Row],[Departure_Date]],"mmmm")</f>
        <v>October</v>
      </c>
      <c r="L1541">
        <v>36927740</v>
      </c>
      <c r="M1541">
        <v>401866.125</v>
      </c>
      <c r="N1541">
        <v>216026.71875</v>
      </c>
      <c r="O1541">
        <v>27326.529296875</v>
      </c>
      <c r="P1541">
        <v>34964.03125</v>
      </c>
      <c r="Q1541">
        <v>2280284.25</v>
      </c>
      <c r="R1541">
        <f t="shared" si="24"/>
        <v>6.1749899939720111E-2</v>
      </c>
    </row>
    <row r="1542" spans="1:18" x14ac:dyDescent="0.25">
      <c r="A1542" t="s">
        <v>2580</v>
      </c>
      <c r="B1542" t="s">
        <v>65</v>
      </c>
      <c r="C1542" t="s">
        <v>50</v>
      </c>
      <c r="D1542" t="s">
        <v>145</v>
      </c>
      <c r="E1542" t="s">
        <v>128</v>
      </c>
      <c r="F1542" t="s">
        <v>131</v>
      </c>
      <c r="G1542" s="1">
        <v>45336</v>
      </c>
      <c r="H1542" s="1">
        <v>45344</v>
      </c>
      <c r="I1542">
        <f>YEAR((vw_maritime_trade_analysis[[#This Row],[Departure_Date]]))</f>
        <v>2024</v>
      </c>
      <c r="J1542" t="str">
        <f>"Q"&amp;ROUNDUP(MONTH(vw_maritime_trade_analysis[[#This Row],[Departure_Date]])/3,0)</f>
        <v>Q1</v>
      </c>
      <c r="K1542" t="str">
        <f>TEXT(vw_maritime_trade_analysis[[#This Row],[Departure_Date]],"mmmm")</f>
        <v>February</v>
      </c>
      <c r="L1542">
        <v>59915504</v>
      </c>
      <c r="M1542">
        <v>116308.3828125</v>
      </c>
      <c r="N1542">
        <v>27384.990234375</v>
      </c>
      <c r="O1542">
        <v>188733.84375</v>
      </c>
      <c r="P1542">
        <v>10907.759765625</v>
      </c>
      <c r="Q1542">
        <v>3670397.5</v>
      </c>
      <c r="R1542">
        <f t="shared" si="24"/>
        <v>6.1259561465092573E-2</v>
      </c>
    </row>
    <row r="1543" spans="1:18" x14ac:dyDescent="0.25">
      <c r="A1543" t="s">
        <v>2581</v>
      </c>
      <c r="B1543" t="s">
        <v>49</v>
      </c>
      <c r="C1543" t="s">
        <v>78</v>
      </c>
      <c r="D1543" t="s">
        <v>315</v>
      </c>
      <c r="E1543" t="s">
        <v>108</v>
      </c>
      <c r="F1543" t="s">
        <v>82</v>
      </c>
      <c r="G1543" s="1">
        <v>44053</v>
      </c>
      <c r="H1543" s="1">
        <v>44073</v>
      </c>
      <c r="I1543">
        <f>YEAR((vw_maritime_trade_analysis[[#This Row],[Departure_Date]]))</f>
        <v>2020</v>
      </c>
      <c r="J1543" t="str">
        <f>"Q"&amp;ROUNDUP(MONTH(vw_maritime_trade_analysis[[#This Row],[Departure_Date]])/3,0)</f>
        <v>Q3</v>
      </c>
      <c r="K1543" t="str">
        <f>TEXT(vw_maritime_trade_analysis[[#This Row],[Departure_Date]],"mmmm")</f>
        <v>August</v>
      </c>
      <c r="L1543">
        <v>44445000</v>
      </c>
      <c r="M1543">
        <v>541628</v>
      </c>
      <c r="N1543">
        <v>171877.09375</v>
      </c>
      <c r="O1543">
        <v>38222.69921875</v>
      </c>
      <c r="P1543">
        <v>0</v>
      </c>
      <c r="Q1543">
        <v>1662545</v>
      </c>
      <c r="R1543">
        <f t="shared" si="24"/>
        <v>3.740679491506356E-2</v>
      </c>
    </row>
    <row r="1544" spans="1:18" x14ac:dyDescent="0.25">
      <c r="A1544" t="s">
        <v>2583</v>
      </c>
      <c r="B1544" t="s">
        <v>49</v>
      </c>
      <c r="C1544" t="s">
        <v>66</v>
      </c>
      <c r="D1544" t="s">
        <v>391</v>
      </c>
      <c r="E1544" t="s">
        <v>140</v>
      </c>
      <c r="F1544" t="s">
        <v>70</v>
      </c>
      <c r="G1544" s="1">
        <v>44367</v>
      </c>
      <c r="H1544" s="1">
        <v>44392</v>
      </c>
      <c r="I1544">
        <f>YEAR((vw_maritime_trade_analysis[[#This Row],[Departure_Date]]))</f>
        <v>2021</v>
      </c>
      <c r="J1544" t="str">
        <f>"Q"&amp;ROUNDUP(MONTH(vw_maritime_trade_analysis[[#This Row],[Departure_Date]])/3,0)</f>
        <v>Q2</v>
      </c>
      <c r="K1544" t="str">
        <f>TEXT(vw_maritime_trade_analysis[[#This Row],[Departure_Date]],"mmmm")</f>
        <v>June</v>
      </c>
      <c r="L1544">
        <v>17477712</v>
      </c>
      <c r="M1544">
        <v>537503.125</v>
      </c>
      <c r="N1544">
        <v>51118.01171875</v>
      </c>
      <c r="O1544">
        <v>22546.25</v>
      </c>
      <c r="P1544">
        <v>13362.650390625</v>
      </c>
      <c r="Q1544">
        <v>1539847.875</v>
      </c>
      <c r="R1544">
        <f t="shared" si="24"/>
        <v>8.8103515780555253E-2</v>
      </c>
    </row>
    <row r="1545" spans="1:18" x14ac:dyDescent="0.25">
      <c r="A1545" t="s">
        <v>2584</v>
      </c>
      <c r="B1545" t="s">
        <v>65</v>
      </c>
      <c r="C1545" t="s">
        <v>50</v>
      </c>
      <c r="D1545" t="s">
        <v>51</v>
      </c>
      <c r="E1545" t="s">
        <v>56</v>
      </c>
      <c r="F1545" t="s">
        <v>196</v>
      </c>
      <c r="G1545" s="1">
        <v>45849</v>
      </c>
      <c r="H1545" s="1">
        <v>45868</v>
      </c>
      <c r="I1545">
        <f>YEAR((vw_maritime_trade_analysis[[#This Row],[Departure_Date]]))</f>
        <v>2025</v>
      </c>
      <c r="J1545" t="str">
        <f>"Q"&amp;ROUNDUP(MONTH(vw_maritime_trade_analysis[[#This Row],[Departure_Date]])/3,0)</f>
        <v>Q3</v>
      </c>
      <c r="K1545" t="str">
        <f>TEXT(vw_maritime_trade_analysis[[#This Row],[Departure_Date]],"mmmm")</f>
        <v>July</v>
      </c>
      <c r="L1545">
        <v>14040943</v>
      </c>
      <c r="M1545">
        <v>533311</v>
      </c>
      <c r="N1545">
        <v>208660.59375</v>
      </c>
      <c r="O1545">
        <v>8986.2001953125</v>
      </c>
      <c r="P1545">
        <v>0</v>
      </c>
      <c r="Q1545">
        <v>5499322</v>
      </c>
      <c r="R1545">
        <f t="shared" si="24"/>
        <v>0.39166329497954661</v>
      </c>
    </row>
    <row r="1546" spans="1:18" x14ac:dyDescent="0.25">
      <c r="A1546" t="s">
        <v>2586</v>
      </c>
      <c r="B1546" t="s">
        <v>65</v>
      </c>
      <c r="C1546" t="s">
        <v>50</v>
      </c>
      <c r="D1546" t="s">
        <v>223</v>
      </c>
      <c r="E1546" t="s">
        <v>100</v>
      </c>
      <c r="F1546" t="s">
        <v>204</v>
      </c>
      <c r="G1546" s="1">
        <v>44420</v>
      </c>
      <c r="H1546" s="1">
        <v>44432</v>
      </c>
      <c r="I1546">
        <f>YEAR((vw_maritime_trade_analysis[[#This Row],[Departure_Date]]))</f>
        <v>2021</v>
      </c>
      <c r="J1546" t="str">
        <f>"Q"&amp;ROUNDUP(MONTH(vw_maritime_trade_analysis[[#This Row],[Departure_Date]])/3,0)</f>
        <v>Q3</v>
      </c>
      <c r="K1546" t="str">
        <f>TEXT(vw_maritime_trade_analysis[[#This Row],[Departure_Date]],"mmmm")</f>
        <v>August</v>
      </c>
      <c r="L1546">
        <v>46582760</v>
      </c>
      <c r="M1546">
        <v>285967.75</v>
      </c>
      <c r="N1546">
        <v>213251.59375</v>
      </c>
      <c r="O1546">
        <v>102947.8984375</v>
      </c>
      <c r="P1546">
        <v>56785.359375</v>
      </c>
      <c r="Q1546">
        <v>3154561.25</v>
      </c>
      <c r="R1546">
        <f t="shared" si="24"/>
        <v>6.7719500733747856E-2</v>
      </c>
    </row>
    <row r="1547" spans="1:18" x14ac:dyDescent="0.25">
      <c r="A1547" t="s">
        <v>2588</v>
      </c>
      <c r="B1547" t="s">
        <v>49</v>
      </c>
      <c r="C1547" t="s">
        <v>78</v>
      </c>
      <c r="D1547" t="s">
        <v>158</v>
      </c>
      <c r="E1547" t="s">
        <v>55</v>
      </c>
      <c r="F1547" t="s">
        <v>56</v>
      </c>
      <c r="G1547" s="1">
        <v>44638</v>
      </c>
      <c r="H1547" s="1">
        <v>44658</v>
      </c>
      <c r="I1547">
        <f>YEAR((vw_maritime_trade_analysis[[#This Row],[Departure_Date]]))</f>
        <v>2022</v>
      </c>
      <c r="J1547" t="str">
        <f>"Q"&amp;ROUNDUP(MONTH(vw_maritime_trade_analysis[[#This Row],[Departure_Date]])/3,0)</f>
        <v>Q1</v>
      </c>
      <c r="K1547" t="str">
        <f>TEXT(vw_maritime_trade_analysis[[#This Row],[Departure_Date]],"mmmm")</f>
        <v>March</v>
      </c>
      <c r="L1547">
        <v>12694654</v>
      </c>
      <c r="M1547">
        <v>329599.375</v>
      </c>
      <c r="N1547">
        <v>96512.5390625</v>
      </c>
      <c r="O1547">
        <v>26404.880859375</v>
      </c>
      <c r="P1547">
        <v>5956.419921875</v>
      </c>
      <c r="Q1547">
        <v>1105821</v>
      </c>
      <c r="R1547">
        <f t="shared" si="24"/>
        <v>8.7109187851831166E-2</v>
      </c>
    </row>
    <row r="1548" spans="1:18" x14ac:dyDescent="0.25">
      <c r="A1548" t="s">
        <v>2589</v>
      </c>
      <c r="B1548" t="s">
        <v>65</v>
      </c>
      <c r="C1548" t="s">
        <v>50</v>
      </c>
      <c r="D1548" t="s">
        <v>51</v>
      </c>
      <c r="E1548" t="s">
        <v>100</v>
      </c>
      <c r="F1548" t="s">
        <v>201</v>
      </c>
      <c r="G1548" s="1">
        <v>45419</v>
      </c>
      <c r="H1548" s="1">
        <v>45432</v>
      </c>
      <c r="I1548">
        <f>YEAR((vw_maritime_trade_analysis[[#This Row],[Departure_Date]]))</f>
        <v>2024</v>
      </c>
      <c r="J1548" t="str">
        <f>"Q"&amp;ROUNDUP(MONTH(vw_maritime_trade_analysis[[#This Row],[Departure_Date]])/3,0)</f>
        <v>Q2</v>
      </c>
      <c r="K1548" t="str">
        <f>TEXT(vw_maritime_trade_analysis[[#This Row],[Departure_Date]],"mmmm")</f>
        <v>May</v>
      </c>
      <c r="L1548">
        <v>17344950</v>
      </c>
      <c r="M1548">
        <v>362066.8125</v>
      </c>
      <c r="N1548">
        <v>74284.296875</v>
      </c>
      <c r="O1548">
        <v>57932.12890625</v>
      </c>
      <c r="P1548">
        <v>0</v>
      </c>
      <c r="Q1548">
        <v>6835339.5</v>
      </c>
      <c r="R1548">
        <f t="shared" si="24"/>
        <v>0.39408239862323041</v>
      </c>
    </row>
    <row r="1549" spans="1:18" x14ac:dyDescent="0.25">
      <c r="A1549" t="s">
        <v>2590</v>
      </c>
      <c r="B1549" t="s">
        <v>49</v>
      </c>
      <c r="C1549" t="s">
        <v>78</v>
      </c>
      <c r="D1549" t="s">
        <v>158</v>
      </c>
      <c r="E1549" t="s">
        <v>71</v>
      </c>
      <c r="F1549" t="s">
        <v>184</v>
      </c>
      <c r="G1549" s="1">
        <v>44678</v>
      </c>
      <c r="H1549" s="1">
        <v>44697</v>
      </c>
      <c r="I1549">
        <f>YEAR((vw_maritime_trade_analysis[[#This Row],[Departure_Date]]))</f>
        <v>2022</v>
      </c>
      <c r="J1549" t="str">
        <f>"Q"&amp;ROUNDUP(MONTH(vw_maritime_trade_analysis[[#This Row],[Departure_Date]])/3,0)</f>
        <v>Q2</v>
      </c>
      <c r="K1549" t="str">
        <f>TEXT(vw_maritime_trade_analysis[[#This Row],[Departure_Date]],"mmmm")</f>
        <v>April</v>
      </c>
      <c r="L1549">
        <v>34414444</v>
      </c>
      <c r="M1549">
        <v>195261.09375</v>
      </c>
      <c r="N1549">
        <v>131896.71875</v>
      </c>
      <c r="O1549">
        <v>82938.8125</v>
      </c>
      <c r="P1549">
        <v>23585.609375</v>
      </c>
      <c r="Q1549">
        <v>1391671.25</v>
      </c>
      <c r="R1549">
        <f t="shared" si="24"/>
        <v>4.043858009154528E-2</v>
      </c>
    </row>
    <row r="1550" spans="1:18" x14ac:dyDescent="0.25">
      <c r="A1550" t="s">
        <v>2591</v>
      </c>
      <c r="B1550" t="s">
        <v>65</v>
      </c>
      <c r="C1550" t="s">
        <v>78</v>
      </c>
      <c r="D1550" t="s">
        <v>211</v>
      </c>
      <c r="E1550" t="s">
        <v>100</v>
      </c>
      <c r="F1550" t="s">
        <v>108</v>
      </c>
      <c r="G1550" s="1">
        <v>44043</v>
      </c>
      <c r="H1550" s="1">
        <v>44053</v>
      </c>
      <c r="I1550">
        <f>YEAR((vw_maritime_trade_analysis[[#This Row],[Departure_Date]]))</f>
        <v>2020</v>
      </c>
      <c r="J1550" t="str">
        <f>"Q"&amp;ROUNDUP(MONTH(vw_maritime_trade_analysis[[#This Row],[Departure_Date]])/3,0)</f>
        <v>Q3</v>
      </c>
      <c r="K1550" t="str">
        <f>TEXT(vw_maritime_trade_analysis[[#This Row],[Departure_Date]],"mmmm")</f>
        <v>July</v>
      </c>
      <c r="L1550">
        <v>22468180</v>
      </c>
      <c r="M1550">
        <v>322706.1875</v>
      </c>
      <c r="N1550">
        <v>37347.0390625</v>
      </c>
      <c r="O1550">
        <v>57518.5390625</v>
      </c>
      <c r="P1550">
        <v>0</v>
      </c>
      <c r="Q1550">
        <v>2612504</v>
      </c>
      <c r="R1550">
        <f t="shared" si="24"/>
        <v>0.11627572860819167</v>
      </c>
    </row>
    <row r="1551" spans="1:18" x14ac:dyDescent="0.25">
      <c r="A1551" t="s">
        <v>2592</v>
      </c>
      <c r="B1551" t="s">
        <v>65</v>
      </c>
      <c r="C1551" t="s">
        <v>50</v>
      </c>
      <c r="D1551" t="s">
        <v>223</v>
      </c>
      <c r="E1551" t="s">
        <v>184</v>
      </c>
      <c r="F1551" t="s">
        <v>127</v>
      </c>
      <c r="G1551" s="1">
        <v>44280</v>
      </c>
      <c r="H1551" s="1">
        <v>44300</v>
      </c>
      <c r="I1551">
        <f>YEAR((vw_maritime_trade_analysis[[#This Row],[Departure_Date]]))</f>
        <v>2021</v>
      </c>
      <c r="J1551" t="str">
        <f>"Q"&amp;ROUNDUP(MONTH(vw_maritime_trade_analysis[[#This Row],[Departure_Date]])/3,0)</f>
        <v>Q1</v>
      </c>
      <c r="K1551" t="str">
        <f>TEXT(vw_maritime_trade_analysis[[#This Row],[Departure_Date]],"mmmm")</f>
        <v>March</v>
      </c>
      <c r="L1551">
        <v>47065984</v>
      </c>
      <c r="M1551">
        <v>288808.25</v>
      </c>
      <c r="N1551">
        <v>83854.2734375</v>
      </c>
      <c r="O1551">
        <v>43300.7109375</v>
      </c>
      <c r="P1551">
        <v>0</v>
      </c>
      <c r="Q1551">
        <v>1180885.125</v>
      </c>
      <c r="R1551">
        <f t="shared" si="24"/>
        <v>2.5089991213187002E-2</v>
      </c>
    </row>
    <row r="1552" spans="1:18" x14ac:dyDescent="0.25">
      <c r="A1552" t="s">
        <v>2593</v>
      </c>
      <c r="B1552" t="s">
        <v>49</v>
      </c>
      <c r="C1552" t="s">
        <v>78</v>
      </c>
      <c r="D1552" t="s">
        <v>177</v>
      </c>
      <c r="E1552" t="s">
        <v>55</v>
      </c>
      <c r="F1552" t="s">
        <v>226</v>
      </c>
      <c r="G1552" s="1">
        <v>44082</v>
      </c>
      <c r="H1552" s="1">
        <v>44097</v>
      </c>
      <c r="I1552">
        <f>YEAR((vw_maritime_trade_analysis[[#This Row],[Departure_Date]]))</f>
        <v>2020</v>
      </c>
      <c r="J1552" t="str">
        <f>"Q"&amp;ROUNDUP(MONTH(vw_maritime_trade_analysis[[#This Row],[Departure_Date]])/3,0)</f>
        <v>Q3</v>
      </c>
      <c r="K1552" t="str">
        <f>TEXT(vw_maritime_trade_analysis[[#This Row],[Departure_Date]],"mmmm")</f>
        <v>September</v>
      </c>
      <c r="L1552">
        <v>19305812</v>
      </c>
      <c r="M1552">
        <v>317726.21875</v>
      </c>
      <c r="N1552">
        <v>97809.953125</v>
      </c>
      <c r="O1552">
        <v>22201.6796875</v>
      </c>
      <c r="P1552">
        <v>0</v>
      </c>
      <c r="Q1552">
        <v>1834312.875</v>
      </c>
      <c r="R1552">
        <f t="shared" si="24"/>
        <v>9.5013505518441801E-2</v>
      </c>
    </row>
    <row r="1553" spans="1:18" x14ac:dyDescent="0.25">
      <c r="A1553" t="s">
        <v>2594</v>
      </c>
      <c r="B1553" t="s">
        <v>65</v>
      </c>
      <c r="C1553" t="s">
        <v>50</v>
      </c>
      <c r="D1553" t="s">
        <v>51</v>
      </c>
      <c r="E1553" t="s">
        <v>70</v>
      </c>
      <c r="F1553" t="s">
        <v>204</v>
      </c>
      <c r="G1553" s="1">
        <v>44720</v>
      </c>
      <c r="H1553" s="1">
        <v>44740</v>
      </c>
      <c r="I1553">
        <f>YEAR((vw_maritime_trade_analysis[[#This Row],[Departure_Date]]))</f>
        <v>2022</v>
      </c>
      <c r="J1553" t="str">
        <f>"Q"&amp;ROUNDUP(MONTH(vw_maritime_trade_analysis[[#This Row],[Departure_Date]])/3,0)</f>
        <v>Q2</v>
      </c>
      <c r="K1553" t="str">
        <f>TEXT(vw_maritime_trade_analysis[[#This Row],[Departure_Date]],"mmmm")</f>
        <v>June</v>
      </c>
      <c r="L1553">
        <v>13063119</v>
      </c>
      <c r="M1553">
        <v>446550.03125</v>
      </c>
      <c r="N1553">
        <v>157406.765625</v>
      </c>
      <c r="O1553">
        <v>28477.599609375</v>
      </c>
      <c r="P1553">
        <v>24400.44921875</v>
      </c>
      <c r="Q1553">
        <v>2559805</v>
      </c>
      <c r="R1553">
        <f t="shared" si="24"/>
        <v>0.19595664710701938</v>
      </c>
    </row>
    <row r="1554" spans="1:18" x14ac:dyDescent="0.25">
      <c r="A1554" t="s">
        <v>2596</v>
      </c>
      <c r="B1554" t="s">
        <v>65</v>
      </c>
      <c r="C1554" t="s">
        <v>112</v>
      </c>
      <c r="D1554" t="s">
        <v>199</v>
      </c>
      <c r="E1554" t="s">
        <v>70</v>
      </c>
      <c r="F1554" t="s">
        <v>150</v>
      </c>
      <c r="G1554" s="1">
        <v>45825</v>
      </c>
      <c r="H1554" s="1">
        <v>45846</v>
      </c>
      <c r="I1554">
        <f>YEAR((vw_maritime_trade_analysis[[#This Row],[Departure_Date]]))</f>
        <v>2025</v>
      </c>
      <c r="J1554" t="str">
        <f>"Q"&amp;ROUNDUP(MONTH(vw_maritime_trade_analysis[[#This Row],[Departure_Date]])/3,0)</f>
        <v>Q2</v>
      </c>
      <c r="K1554" t="str">
        <f>TEXT(vw_maritime_trade_analysis[[#This Row],[Departure_Date]],"mmmm")</f>
        <v>June</v>
      </c>
      <c r="L1554">
        <v>25478226</v>
      </c>
      <c r="M1554">
        <v>282011.84375</v>
      </c>
      <c r="N1554">
        <v>122606.921875</v>
      </c>
      <c r="O1554">
        <v>32612.130859375</v>
      </c>
      <c r="P1554">
        <v>19843.609375</v>
      </c>
      <c r="Q1554">
        <v>971614.375</v>
      </c>
      <c r="R1554">
        <f t="shared" si="24"/>
        <v>3.8135087387952363E-2</v>
      </c>
    </row>
    <row r="1555" spans="1:18" x14ac:dyDescent="0.25">
      <c r="A1555" t="s">
        <v>2597</v>
      </c>
      <c r="B1555" t="s">
        <v>65</v>
      </c>
      <c r="C1555" t="s">
        <v>66</v>
      </c>
      <c r="D1555" t="s">
        <v>67</v>
      </c>
      <c r="E1555" t="s">
        <v>226</v>
      </c>
      <c r="F1555" t="s">
        <v>140</v>
      </c>
      <c r="G1555" s="1">
        <v>44252</v>
      </c>
      <c r="H1555" s="1">
        <v>44272</v>
      </c>
      <c r="I1555">
        <f>YEAR((vw_maritime_trade_analysis[[#This Row],[Departure_Date]]))</f>
        <v>2021</v>
      </c>
      <c r="J1555" t="str">
        <f>"Q"&amp;ROUNDUP(MONTH(vw_maritime_trade_analysis[[#This Row],[Departure_Date]])/3,0)</f>
        <v>Q1</v>
      </c>
      <c r="K1555" t="str">
        <f>TEXT(vw_maritime_trade_analysis[[#This Row],[Departure_Date]],"mmmm")</f>
        <v>February</v>
      </c>
      <c r="L1555">
        <v>3563043</v>
      </c>
      <c r="M1555">
        <v>364210.03125</v>
      </c>
      <c r="N1555">
        <v>180819.515625</v>
      </c>
      <c r="O1555">
        <v>4168.759765625</v>
      </c>
      <c r="P1555">
        <v>12985.240234375</v>
      </c>
      <c r="Q1555">
        <v>692244.5</v>
      </c>
      <c r="R1555">
        <f t="shared" si="24"/>
        <v>0.19428463254583231</v>
      </c>
    </row>
    <row r="1556" spans="1:18" x14ac:dyDescent="0.25">
      <c r="A1556" t="s">
        <v>2598</v>
      </c>
      <c r="B1556" t="s">
        <v>49</v>
      </c>
      <c r="C1556" t="s">
        <v>66</v>
      </c>
      <c r="D1556" t="s">
        <v>251</v>
      </c>
      <c r="E1556" t="s">
        <v>121</v>
      </c>
      <c r="F1556" t="s">
        <v>226</v>
      </c>
      <c r="G1556" s="1">
        <v>44646</v>
      </c>
      <c r="H1556" s="1">
        <v>44663</v>
      </c>
      <c r="I1556">
        <f>YEAR((vw_maritime_trade_analysis[[#This Row],[Departure_Date]]))</f>
        <v>2022</v>
      </c>
      <c r="J1556" t="str">
        <f>"Q"&amp;ROUNDUP(MONTH(vw_maritime_trade_analysis[[#This Row],[Departure_Date]])/3,0)</f>
        <v>Q1</v>
      </c>
      <c r="K1556" t="str">
        <f>TEXT(vw_maritime_trade_analysis[[#This Row],[Departure_Date]],"mmmm")</f>
        <v>March</v>
      </c>
      <c r="L1556">
        <v>69060504</v>
      </c>
      <c r="M1556">
        <v>532929.8125</v>
      </c>
      <c r="N1556">
        <v>114230.9296875</v>
      </c>
      <c r="O1556">
        <v>98065.921875</v>
      </c>
      <c r="P1556">
        <v>0</v>
      </c>
      <c r="Q1556">
        <v>5595834.5</v>
      </c>
      <c r="R1556">
        <f t="shared" si="24"/>
        <v>8.1027999737737222E-2</v>
      </c>
    </row>
    <row r="1557" spans="1:18" x14ac:dyDescent="0.25">
      <c r="A1557" t="s">
        <v>2599</v>
      </c>
      <c r="B1557" t="s">
        <v>65</v>
      </c>
      <c r="C1557" t="s">
        <v>50</v>
      </c>
      <c r="D1557" t="s">
        <v>51</v>
      </c>
      <c r="E1557" t="s">
        <v>56</v>
      </c>
      <c r="F1557" t="s">
        <v>83</v>
      </c>
      <c r="G1557" s="1">
        <v>45171</v>
      </c>
      <c r="H1557" s="1">
        <v>45190</v>
      </c>
      <c r="I1557">
        <f>YEAR((vw_maritime_trade_analysis[[#This Row],[Departure_Date]]))</f>
        <v>2023</v>
      </c>
      <c r="J1557" t="str">
        <f>"Q"&amp;ROUNDUP(MONTH(vw_maritime_trade_analysis[[#This Row],[Departure_Date]])/3,0)</f>
        <v>Q3</v>
      </c>
      <c r="K1557" t="str">
        <f>TEXT(vw_maritime_trade_analysis[[#This Row],[Departure_Date]],"mmmm")</f>
        <v>September</v>
      </c>
      <c r="L1557">
        <v>14654501</v>
      </c>
      <c r="M1557">
        <v>483864.625</v>
      </c>
      <c r="N1557">
        <v>145282.109375</v>
      </c>
      <c r="O1557">
        <v>39860.23828125</v>
      </c>
      <c r="P1557">
        <v>38756.44140625</v>
      </c>
      <c r="Q1557">
        <v>6925987.5</v>
      </c>
      <c r="R1557">
        <f t="shared" si="24"/>
        <v>0.47261844671476699</v>
      </c>
    </row>
    <row r="1558" spans="1:18" x14ac:dyDescent="0.25">
      <c r="A1558" t="s">
        <v>2600</v>
      </c>
      <c r="B1558" t="s">
        <v>65</v>
      </c>
      <c r="C1558" t="s">
        <v>50</v>
      </c>
      <c r="D1558" t="s">
        <v>145</v>
      </c>
      <c r="E1558" t="s">
        <v>82</v>
      </c>
      <c r="F1558" t="s">
        <v>146</v>
      </c>
      <c r="G1558" s="1">
        <v>44412</v>
      </c>
      <c r="H1558" s="1">
        <v>44420</v>
      </c>
      <c r="I1558">
        <f>YEAR((vw_maritime_trade_analysis[[#This Row],[Departure_Date]]))</f>
        <v>2021</v>
      </c>
      <c r="J1558" t="str">
        <f>"Q"&amp;ROUNDUP(MONTH(vw_maritime_trade_analysis[[#This Row],[Departure_Date]])/3,0)</f>
        <v>Q3</v>
      </c>
      <c r="K1558" t="str">
        <f>TEXT(vw_maritime_trade_analysis[[#This Row],[Departure_Date]],"mmmm")</f>
        <v>August</v>
      </c>
      <c r="L1558">
        <v>81075432</v>
      </c>
      <c r="M1558">
        <v>117462.546875</v>
      </c>
      <c r="N1558">
        <v>112396.2578125</v>
      </c>
      <c r="O1558">
        <v>250523.09375</v>
      </c>
      <c r="P1558">
        <v>0</v>
      </c>
      <c r="Q1558">
        <v>5337586</v>
      </c>
      <c r="R1558">
        <f t="shared" si="24"/>
        <v>6.5834814176506634E-2</v>
      </c>
    </row>
    <row r="1559" spans="1:18" x14ac:dyDescent="0.25">
      <c r="A1559" t="s">
        <v>2601</v>
      </c>
      <c r="B1559" t="s">
        <v>49</v>
      </c>
      <c r="C1559" t="s">
        <v>134</v>
      </c>
      <c r="D1559" t="s">
        <v>135</v>
      </c>
      <c r="E1559" t="s">
        <v>108</v>
      </c>
      <c r="F1559" t="s">
        <v>184</v>
      </c>
      <c r="G1559" s="1">
        <v>44660</v>
      </c>
      <c r="H1559" s="1">
        <v>44672</v>
      </c>
      <c r="I1559">
        <f>YEAR((vw_maritime_trade_analysis[[#This Row],[Departure_Date]]))</f>
        <v>2022</v>
      </c>
      <c r="J1559" t="str">
        <f>"Q"&amp;ROUNDUP(MONTH(vw_maritime_trade_analysis[[#This Row],[Departure_Date]])/3,0)</f>
        <v>Q2</v>
      </c>
      <c r="K1559" t="str">
        <f>TEXT(vw_maritime_trade_analysis[[#This Row],[Departure_Date]],"mmmm")</f>
        <v>April</v>
      </c>
      <c r="L1559">
        <v>5494748</v>
      </c>
      <c r="M1559">
        <v>450579.125</v>
      </c>
      <c r="N1559">
        <v>215554.46875</v>
      </c>
      <c r="O1559">
        <v>13517.080078125</v>
      </c>
      <c r="P1559">
        <v>9296.0302734375</v>
      </c>
      <c r="Q1559">
        <v>939248</v>
      </c>
      <c r="R1559">
        <f t="shared" si="24"/>
        <v>0.17093559158672972</v>
      </c>
    </row>
    <row r="1560" spans="1:18" x14ac:dyDescent="0.25">
      <c r="A1560" t="s">
        <v>2602</v>
      </c>
      <c r="B1560" t="s">
        <v>65</v>
      </c>
      <c r="C1560" t="s">
        <v>50</v>
      </c>
      <c r="D1560" t="s">
        <v>120</v>
      </c>
      <c r="E1560" t="s">
        <v>184</v>
      </c>
      <c r="F1560" t="s">
        <v>108</v>
      </c>
      <c r="G1560" s="1">
        <v>44081</v>
      </c>
      <c r="H1560" s="1">
        <v>44091</v>
      </c>
      <c r="I1560">
        <f>YEAR((vw_maritime_trade_analysis[[#This Row],[Departure_Date]]))</f>
        <v>2020</v>
      </c>
      <c r="J1560" t="str">
        <f>"Q"&amp;ROUNDUP(MONTH(vw_maritime_trade_analysis[[#This Row],[Departure_Date]])/3,0)</f>
        <v>Q3</v>
      </c>
      <c r="K1560" t="str">
        <f>TEXT(vw_maritime_trade_analysis[[#This Row],[Departure_Date]],"mmmm")</f>
        <v>September</v>
      </c>
      <c r="L1560">
        <v>15182307</v>
      </c>
      <c r="M1560">
        <v>120835.078125</v>
      </c>
      <c r="N1560">
        <v>181192.203125</v>
      </c>
      <c r="O1560">
        <v>25202.630859375</v>
      </c>
      <c r="P1560">
        <v>0</v>
      </c>
      <c r="Q1560">
        <v>1761710.75</v>
      </c>
      <c r="R1560">
        <f t="shared" si="24"/>
        <v>0.1160370917278909</v>
      </c>
    </row>
    <row r="1561" spans="1:18" x14ac:dyDescent="0.25">
      <c r="A1561" t="s">
        <v>2603</v>
      </c>
      <c r="B1561" t="s">
        <v>49</v>
      </c>
      <c r="C1561" t="s">
        <v>66</v>
      </c>
      <c r="D1561" t="s">
        <v>245</v>
      </c>
      <c r="E1561" t="s">
        <v>204</v>
      </c>
      <c r="F1561" t="s">
        <v>100</v>
      </c>
      <c r="G1561" s="1">
        <v>43863</v>
      </c>
      <c r="H1561" s="1">
        <v>43895</v>
      </c>
      <c r="I1561">
        <f>YEAR((vw_maritime_trade_analysis[[#This Row],[Departure_Date]]))</f>
        <v>2020</v>
      </c>
      <c r="J1561" t="str">
        <f>"Q"&amp;ROUNDUP(MONTH(vw_maritime_trade_analysis[[#This Row],[Departure_Date]])/3,0)</f>
        <v>Q1</v>
      </c>
      <c r="K1561" t="str">
        <f>TEXT(vw_maritime_trade_analysis[[#This Row],[Departure_Date]],"mmmm")</f>
        <v>February</v>
      </c>
      <c r="L1561">
        <v>15630275</v>
      </c>
      <c r="M1561">
        <v>358418.90625</v>
      </c>
      <c r="N1561">
        <v>236874.734375</v>
      </c>
      <c r="O1561">
        <v>24226.9296875</v>
      </c>
      <c r="P1561">
        <v>0</v>
      </c>
      <c r="Q1561">
        <v>1051000.125</v>
      </c>
      <c r="R1561">
        <f t="shared" si="24"/>
        <v>6.7241307334643827E-2</v>
      </c>
    </row>
    <row r="1562" spans="1:18" x14ac:dyDescent="0.25">
      <c r="A1562" t="s">
        <v>2604</v>
      </c>
      <c r="B1562" t="s">
        <v>49</v>
      </c>
      <c r="C1562" t="s">
        <v>66</v>
      </c>
      <c r="D1562" t="s">
        <v>245</v>
      </c>
      <c r="E1562" t="s">
        <v>146</v>
      </c>
      <c r="F1562" t="s">
        <v>92</v>
      </c>
      <c r="G1562" s="1">
        <v>44356</v>
      </c>
      <c r="H1562" s="1">
        <v>44385</v>
      </c>
      <c r="I1562">
        <f>YEAR((vw_maritime_trade_analysis[[#This Row],[Departure_Date]]))</f>
        <v>2021</v>
      </c>
      <c r="J1562" t="str">
        <f>"Q"&amp;ROUNDUP(MONTH(vw_maritime_trade_analysis[[#This Row],[Departure_Date]])/3,0)</f>
        <v>Q2</v>
      </c>
      <c r="K1562" t="str">
        <f>TEXT(vw_maritime_trade_analysis[[#This Row],[Departure_Date]],"mmmm")</f>
        <v>June</v>
      </c>
      <c r="L1562">
        <v>8039890</v>
      </c>
      <c r="M1562">
        <v>442577</v>
      </c>
      <c r="N1562">
        <v>66119.828125</v>
      </c>
      <c r="O1562">
        <v>9647.8701171875</v>
      </c>
      <c r="P1562">
        <v>0</v>
      </c>
      <c r="Q1562">
        <v>736230.3125</v>
      </c>
      <c r="R1562">
        <f t="shared" si="24"/>
        <v>9.1572187243855324E-2</v>
      </c>
    </row>
    <row r="1563" spans="1:18" x14ac:dyDescent="0.25">
      <c r="A1563" t="s">
        <v>2605</v>
      </c>
      <c r="B1563" t="s">
        <v>65</v>
      </c>
      <c r="C1563" t="s">
        <v>50</v>
      </c>
      <c r="D1563" t="s">
        <v>139</v>
      </c>
      <c r="E1563" t="s">
        <v>184</v>
      </c>
      <c r="F1563" t="s">
        <v>146</v>
      </c>
      <c r="G1563" s="1">
        <v>44718</v>
      </c>
      <c r="H1563" s="1">
        <v>44724</v>
      </c>
      <c r="I1563">
        <f>YEAR((vw_maritime_trade_analysis[[#This Row],[Departure_Date]]))</f>
        <v>2022</v>
      </c>
      <c r="J1563" t="str">
        <f>"Q"&amp;ROUNDUP(MONTH(vw_maritime_trade_analysis[[#This Row],[Departure_Date]])/3,0)</f>
        <v>Q2</v>
      </c>
      <c r="K1563" t="str">
        <f>TEXT(vw_maritime_trade_analysis[[#This Row],[Departure_Date]],"mmmm")</f>
        <v>June</v>
      </c>
      <c r="L1563">
        <v>59142276</v>
      </c>
      <c r="M1563">
        <v>99251.921875</v>
      </c>
      <c r="N1563">
        <v>145472.734375</v>
      </c>
      <c r="O1563">
        <v>160866.984375</v>
      </c>
      <c r="P1563">
        <v>0</v>
      </c>
      <c r="Q1563">
        <v>2796642.25</v>
      </c>
      <c r="R1563">
        <f t="shared" si="24"/>
        <v>4.7286686261448579E-2</v>
      </c>
    </row>
    <row r="1564" spans="1:18" x14ac:dyDescent="0.25">
      <c r="A1564" t="s">
        <v>2607</v>
      </c>
      <c r="B1564" t="s">
        <v>49</v>
      </c>
      <c r="C1564" t="s">
        <v>50</v>
      </c>
      <c r="D1564" t="s">
        <v>51</v>
      </c>
      <c r="E1564" t="s">
        <v>196</v>
      </c>
      <c r="F1564" t="s">
        <v>92</v>
      </c>
      <c r="G1564" s="1">
        <v>45325</v>
      </c>
      <c r="H1564" s="1">
        <v>45343</v>
      </c>
      <c r="I1564">
        <f>YEAR((vw_maritime_trade_analysis[[#This Row],[Departure_Date]]))</f>
        <v>2024</v>
      </c>
      <c r="J1564" t="str">
        <f>"Q"&amp;ROUNDUP(MONTH(vw_maritime_trade_analysis[[#This Row],[Departure_Date]])/3,0)</f>
        <v>Q1</v>
      </c>
      <c r="K1564" t="str">
        <f>TEXT(vw_maritime_trade_analysis[[#This Row],[Departure_Date]],"mmmm")</f>
        <v>February</v>
      </c>
      <c r="L1564">
        <v>14451067</v>
      </c>
      <c r="M1564">
        <v>120231.859375</v>
      </c>
      <c r="N1564">
        <v>194010.90625</v>
      </c>
      <c r="O1564">
        <v>44509.2890625</v>
      </c>
      <c r="P1564">
        <v>0</v>
      </c>
      <c r="Q1564">
        <v>8442268</v>
      </c>
      <c r="R1564">
        <f t="shared" si="24"/>
        <v>0.58419686241853286</v>
      </c>
    </row>
    <row r="1565" spans="1:18" x14ac:dyDescent="0.25">
      <c r="A1565" t="s">
        <v>2608</v>
      </c>
      <c r="B1565" t="s">
        <v>49</v>
      </c>
      <c r="C1565" t="s">
        <v>66</v>
      </c>
      <c r="D1565" t="s">
        <v>391</v>
      </c>
      <c r="E1565" t="s">
        <v>174</v>
      </c>
      <c r="F1565" t="s">
        <v>70</v>
      </c>
      <c r="G1565" s="1">
        <v>45332</v>
      </c>
      <c r="H1565" s="1">
        <v>45343</v>
      </c>
      <c r="I1565">
        <f>YEAR((vw_maritime_trade_analysis[[#This Row],[Departure_Date]]))</f>
        <v>2024</v>
      </c>
      <c r="J1565" t="str">
        <f>"Q"&amp;ROUNDUP(MONTH(vw_maritime_trade_analysis[[#This Row],[Departure_Date]])/3,0)</f>
        <v>Q1</v>
      </c>
      <c r="K1565" t="str">
        <f>TEXT(vw_maritime_trade_analysis[[#This Row],[Departure_Date]],"mmmm")</f>
        <v>February</v>
      </c>
      <c r="L1565">
        <v>29597390</v>
      </c>
      <c r="M1565">
        <v>111001.796875</v>
      </c>
      <c r="N1565">
        <v>234664.453125</v>
      </c>
      <c r="O1565">
        <v>92935.8125</v>
      </c>
      <c r="P1565">
        <v>24138.400390625</v>
      </c>
      <c r="Q1565">
        <v>1255650</v>
      </c>
      <c r="R1565">
        <f t="shared" si="24"/>
        <v>4.2424348903737794E-2</v>
      </c>
    </row>
    <row r="1566" spans="1:18" x14ac:dyDescent="0.25">
      <c r="A1566" t="s">
        <v>2610</v>
      </c>
      <c r="B1566" t="s">
        <v>49</v>
      </c>
      <c r="C1566" t="s">
        <v>50</v>
      </c>
      <c r="D1566" t="s">
        <v>120</v>
      </c>
      <c r="E1566" t="s">
        <v>230</v>
      </c>
      <c r="F1566" t="s">
        <v>128</v>
      </c>
      <c r="G1566" s="1">
        <v>44889</v>
      </c>
      <c r="H1566" s="1">
        <v>44901</v>
      </c>
      <c r="I1566">
        <f>YEAR((vw_maritime_trade_analysis[[#This Row],[Departure_Date]]))</f>
        <v>2022</v>
      </c>
      <c r="J1566" t="str">
        <f>"Q"&amp;ROUNDUP(MONTH(vw_maritime_trade_analysis[[#This Row],[Departure_Date]])/3,0)</f>
        <v>Q4</v>
      </c>
      <c r="K1566" t="str">
        <f>TEXT(vw_maritime_trade_analysis[[#This Row],[Departure_Date]],"mmmm")</f>
        <v>November</v>
      </c>
      <c r="L1566">
        <v>50128452</v>
      </c>
      <c r="M1566">
        <v>203876.84375</v>
      </c>
      <c r="N1566">
        <v>167830.171875</v>
      </c>
      <c r="O1566">
        <v>146876.375</v>
      </c>
      <c r="P1566">
        <v>20024.0390625</v>
      </c>
      <c r="Q1566">
        <v>1574772</v>
      </c>
      <c r="R1566">
        <f t="shared" si="24"/>
        <v>3.1414734291017009E-2</v>
      </c>
    </row>
    <row r="1567" spans="1:18" x14ac:dyDescent="0.25">
      <c r="A1567" t="s">
        <v>2611</v>
      </c>
      <c r="B1567" t="s">
        <v>49</v>
      </c>
      <c r="C1567" t="s">
        <v>50</v>
      </c>
      <c r="D1567" t="s">
        <v>51</v>
      </c>
      <c r="E1567" t="s">
        <v>150</v>
      </c>
      <c r="F1567" t="s">
        <v>226</v>
      </c>
      <c r="G1567" s="1">
        <v>43983</v>
      </c>
      <c r="H1567" s="1">
        <v>43991</v>
      </c>
      <c r="I1567">
        <f>YEAR((vw_maritime_trade_analysis[[#This Row],[Departure_Date]]))</f>
        <v>2020</v>
      </c>
      <c r="J1567" t="str">
        <f>"Q"&amp;ROUNDUP(MONTH(vw_maritime_trade_analysis[[#This Row],[Departure_Date]])/3,0)</f>
        <v>Q2</v>
      </c>
      <c r="K1567" t="str">
        <f>TEXT(vw_maritime_trade_analysis[[#This Row],[Departure_Date]],"mmmm")</f>
        <v>June</v>
      </c>
      <c r="L1567">
        <v>15130736</v>
      </c>
      <c r="M1567">
        <v>134308.671875</v>
      </c>
      <c r="N1567">
        <v>153571.109375</v>
      </c>
      <c r="O1567">
        <v>46602.671875</v>
      </c>
      <c r="P1567">
        <v>7413.259765625</v>
      </c>
      <c r="Q1567">
        <v>3770372</v>
      </c>
      <c r="R1567">
        <f t="shared" si="24"/>
        <v>0.24918629206140402</v>
      </c>
    </row>
    <row r="1568" spans="1:18" x14ac:dyDescent="0.25">
      <c r="A1568" t="s">
        <v>2612</v>
      </c>
      <c r="B1568" t="s">
        <v>65</v>
      </c>
      <c r="C1568" t="s">
        <v>50</v>
      </c>
      <c r="D1568" t="s">
        <v>139</v>
      </c>
      <c r="E1568" t="s">
        <v>100</v>
      </c>
      <c r="F1568" t="s">
        <v>257</v>
      </c>
      <c r="G1568" s="1">
        <v>45697</v>
      </c>
      <c r="H1568" s="1">
        <v>45708</v>
      </c>
      <c r="I1568">
        <f>YEAR((vw_maritime_trade_analysis[[#This Row],[Departure_Date]]))</f>
        <v>2025</v>
      </c>
      <c r="J1568" t="str">
        <f>"Q"&amp;ROUNDUP(MONTH(vw_maritime_trade_analysis[[#This Row],[Departure_Date]])/3,0)</f>
        <v>Q1</v>
      </c>
      <c r="K1568" t="str">
        <f>TEXT(vw_maritime_trade_analysis[[#This Row],[Departure_Date]],"mmmm")</f>
        <v>February</v>
      </c>
      <c r="L1568">
        <v>12539282</v>
      </c>
      <c r="M1568">
        <v>174543.515625</v>
      </c>
      <c r="N1568">
        <v>105029.4765625</v>
      </c>
      <c r="O1568">
        <v>32225.94921875</v>
      </c>
      <c r="P1568">
        <v>21153.720703125</v>
      </c>
      <c r="Q1568">
        <v>1168123.5</v>
      </c>
      <c r="R1568">
        <f t="shared" si="24"/>
        <v>9.3157128135406803E-2</v>
      </c>
    </row>
    <row r="1569" spans="1:18" x14ac:dyDescent="0.25">
      <c r="A1569" t="s">
        <v>2613</v>
      </c>
      <c r="B1569" t="s">
        <v>49</v>
      </c>
      <c r="C1569" t="s">
        <v>78</v>
      </c>
      <c r="D1569" t="s">
        <v>158</v>
      </c>
      <c r="E1569" t="s">
        <v>127</v>
      </c>
      <c r="F1569" t="s">
        <v>92</v>
      </c>
      <c r="G1569" s="1">
        <v>45405</v>
      </c>
      <c r="H1569" s="1">
        <v>45419</v>
      </c>
      <c r="I1569">
        <f>YEAR((vw_maritime_trade_analysis[[#This Row],[Departure_Date]]))</f>
        <v>2024</v>
      </c>
      <c r="J1569" t="str">
        <f>"Q"&amp;ROUNDUP(MONTH(vw_maritime_trade_analysis[[#This Row],[Departure_Date]])/3,0)</f>
        <v>Q2</v>
      </c>
      <c r="K1569" t="str">
        <f>TEXT(vw_maritime_trade_analysis[[#This Row],[Departure_Date]],"mmmm")</f>
        <v>April</v>
      </c>
      <c r="L1569">
        <v>21665744</v>
      </c>
      <c r="M1569">
        <v>371675.9375</v>
      </c>
      <c r="N1569">
        <v>144923.703125</v>
      </c>
      <c r="O1569">
        <v>39864.96875</v>
      </c>
      <c r="P1569">
        <v>0</v>
      </c>
      <c r="Q1569">
        <v>952046.5</v>
      </c>
      <c r="R1569">
        <f t="shared" si="24"/>
        <v>4.3942478965873499E-2</v>
      </c>
    </row>
    <row r="1570" spans="1:18" x14ac:dyDescent="0.25">
      <c r="A1570" t="s">
        <v>2615</v>
      </c>
      <c r="B1570" t="s">
        <v>65</v>
      </c>
      <c r="C1570" t="s">
        <v>50</v>
      </c>
      <c r="D1570" t="s">
        <v>145</v>
      </c>
      <c r="E1570" t="s">
        <v>70</v>
      </c>
      <c r="F1570" t="s">
        <v>159</v>
      </c>
      <c r="G1570" s="1">
        <v>44430</v>
      </c>
      <c r="H1570" s="1">
        <v>44439</v>
      </c>
      <c r="I1570">
        <f>YEAR((vw_maritime_trade_analysis[[#This Row],[Departure_Date]]))</f>
        <v>2021</v>
      </c>
      <c r="J1570" t="str">
        <f>"Q"&amp;ROUNDUP(MONTH(vw_maritime_trade_analysis[[#This Row],[Departure_Date]])/3,0)</f>
        <v>Q3</v>
      </c>
      <c r="K1570" t="str">
        <f>TEXT(vw_maritime_trade_analysis[[#This Row],[Departure_Date]],"mmmm")</f>
        <v>August</v>
      </c>
      <c r="L1570">
        <v>62663824</v>
      </c>
      <c r="M1570">
        <v>79347.4765625</v>
      </c>
      <c r="N1570">
        <v>92491.9765625</v>
      </c>
      <c r="O1570">
        <v>92742.4609375</v>
      </c>
      <c r="P1570">
        <v>0</v>
      </c>
      <c r="Q1570">
        <v>2183810.5</v>
      </c>
      <c r="R1570">
        <f t="shared" si="24"/>
        <v>3.4849620731731916E-2</v>
      </c>
    </row>
    <row r="1571" spans="1:18" x14ac:dyDescent="0.25">
      <c r="A1571" t="s">
        <v>2616</v>
      </c>
      <c r="B1571" t="s">
        <v>49</v>
      </c>
      <c r="C1571" t="s">
        <v>50</v>
      </c>
      <c r="D1571" t="s">
        <v>51</v>
      </c>
      <c r="E1571" t="s">
        <v>83</v>
      </c>
      <c r="F1571" t="s">
        <v>92</v>
      </c>
      <c r="G1571" s="1">
        <v>44409</v>
      </c>
      <c r="H1571" s="1">
        <v>44414</v>
      </c>
      <c r="I1571">
        <f>YEAR((vw_maritime_trade_analysis[[#This Row],[Departure_Date]]))</f>
        <v>2021</v>
      </c>
      <c r="J1571" t="str">
        <f>"Q"&amp;ROUNDUP(MONTH(vw_maritime_trade_analysis[[#This Row],[Departure_Date]])/3,0)</f>
        <v>Q3</v>
      </c>
      <c r="K1571" t="str">
        <f>TEXT(vw_maritime_trade_analysis[[#This Row],[Departure_Date]],"mmmm")</f>
        <v>August</v>
      </c>
      <c r="L1571">
        <v>6387028.5</v>
      </c>
      <c r="M1571">
        <v>170489.546875</v>
      </c>
      <c r="N1571">
        <v>207989.09375</v>
      </c>
      <c r="O1571">
        <v>4918.009765625</v>
      </c>
      <c r="P1571">
        <v>5604.02001953125</v>
      </c>
      <c r="Q1571">
        <v>1940528.875</v>
      </c>
      <c r="R1571">
        <f t="shared" si="24"/>
        <v>0.30382342508726867</v>
      </c>
    </row>
    <row r="1572" spans="1:18" x14ac:dyDescent="0.25">
      <c r="A1572" t="s">
        <v>2618</v>
      </c>
      <c r="B1572" t="s">
        <v>49</v>
      </c>
      <c r="C1572" t="s">
        <v>78</v>
      </c>
      <c r="D1572" t="s">
        <v>79</v>
      </c>
      <c r="E1572" t="s">
        <v>159</v>
      </c>
      <c r="F1572" t="s">
        <v>100</v>
      </c>
      <c r="G1572" s="1">
        <v>45860</v>
      </c>
      <c r="H1572" s="1">
        <v>45870</v>
      </c>
      <c r="I1572">
        <f>YEAR((vw_maritime_trade_analysis[[#This Row],[Departure_Date]]))</f>
        <v>2025</v>
      </c>
      <c r="J1572" t="str">
        <f>"Q"&amp;ROUNDUP(MONTH(vw_maritime_trade_analysis[[#This Row],[Departure_Date]])/3,0)</f>
        <v>Q3</v>
      </c>
      <c r="K1572" t="str">
        <f>TEXT(vw_maritime_trade_analysis[[#This Row],[Departure_Date]],"mmmm")</f>
        <v>July</v>
      </c>
      <c r="L1572">
        <v>55021148</v>
      </c>
      <c r="M1572">
        <v>254119.6875</v>
      </c>
      <c r="N1572">
        <v>50176.12890625</v>
      </c>
      <c r="O1572">
        <v>155159.640625</v>
      </c>
      <c r="P1572">
        <v>0</v>
      </c>
      <c r="Q1572">
        <v>1946092.5</v>
      </c>
      <c r="R1572">
        <f t="shared" si="24"/>
        <v>3.5369899951923939E-2</v>
      </c>
    </row>
    <row r="1573" spans="1:18" x14ac:dyDescent="0.25">
      <c r="A1573" t="s">
        <v>2619</v>
      </c>
      <c r="B1573" t="s">
        <v>49</v>
      </c>
      <c r="C1573" t="s">
        <v>50</v>
      </c>
      <c r="D1573" t="s">
        <v>423</v>
      </c>
      <c r="E1573" t="s">
        <v>164</v>
      </c>
      <c r="F1573" t="s">
        <v>128</v>
      </c>
      <c r="G1573" s="1">
        <v>44063</v>
      </c>
      <c r="H1573" s="1">
        <v>44069</v>
      </c>
      <c r="I1573">
        <f>YEAR((vw_maritime_trade_analysis[[#This Row],[Departure_Date]]))</f>
        <v>2020</v>
      </c>
      <c r="J1573" t="str">
        <f>"Q"&amp;ROUNDUP(MONTH(vw_maritime_trade_analysis[[#This Row],[Departure_Date]])/3,0)</f>
        <v>Q3</v>
      </c>
      <c r="K1573" t="str">
        <f>TEXT(vw_maritime_trade_analysis[[#This Row],[Departure_Date]],"mmmm")</f>
        <v>August</v>
      </c>
      <c r="L1573">
        <v>31212792</v>
      </c>
      <c r="M1573">
        <v>102706.46875</v>
      </c>
      <c r="N1573">
        <v>19474.16015625</v>
      </c>
      <c r="O1573">
        <v>93638.3828125</v>
      </c>
      <c r="P1573">
        <v>27250.560546875</v>
      </c>
      <c r="Q1573">
        <v>1607012.5</v>
      </c>
      <c r="R1573">
        <f t="shared" si="24"/>
        <v>5.1485701759714411E-2</v>
      </c>
    </row>
    <row r="1574" spans="1:18" x14ac:dyDescent="0.25">
      <c r="A1574" t="s">
        <v>2620</v>
      </c>
      <c r="B1574" t="s">
        <v>49</v>
      </c>
      <c r="C1574" t="s">
        <v>50</v>
      </c>
      <c r="D1574" t="s">
        <v>51</v>
      </c>
      <c r="E1574" t="s">
        <v>257</v>
      </c>
      <c r="F1574" t="s">
        <v>56</v>
      </c>
      <c r="G1574" s="1">
        <v>44972</v>
      </c>
      <c r="H1574" s="1">
        <v>44979</v>
      </c>
      <c r="I1574">
        <f>YEAR((vw_maritime_trade_analysis[[#This Row],[Departure_Date]]))</f>
        <v>2023</v>
      </c>
      <c r="J1574" t="str">
        <f>"Q"&amp;ROUNDUP(MONTH(vw_maritime_trade_analysis[[#This Row],[Departure_Date]])/3,0)</f>
        <v>Q1</v>
      </c>
      <c r="K1574" t="str">
        <f>TEXT(vw_maritime_trade_analysis[[#This Row],[Departure_Date]],"mmmm")</f>
        <v>February</v>
      </c>
      <c r="L1574">
        <v>6412578</v>
      </c>
      <c r="M1574">
        <v>55398.2109375</v>
      </c>
      <c r="N1574">
        <v>200725.265625</v>
      </c>
      <c r="O1574">
        <v>20584.380859375</v>
      </c>
      <c r="P1574">
        <v>0</v>
      </c>
      <c r="Q1574">
        <v>1132768</v>
      </c>
      <c r="R1574">
        <f t="shared" si="24"/>
        <v>0.17664783180804974</v>
      </c>
    </row>
    <row r="1575" spans="1:18" x14ac:dyDescent="0.25">
      <c r="A1575" t="s">
        <v>2621</v>
      </c>
      <c r="B1575" t="s">
        <v>49</v>
      </c>
      <c r="C1575" t="s">
        <v>239</v>
      </c>
      <c r="D1575" t="s">
        <v>265</v>
      </c>
      <c r="E1575" t="s">
        <v>174</v>
      </c>
      <c r="F1575" t="s">
        <v>128</v>
      </c>
      <c r="G1575" s="1">
        <v>45541</v>
      </c>
      <c r="H1575" s="1">
        <v>45560</v>
      </c>
      <c r="I1575">
        <f>YEAR((vw_maritime_trade_analysis[[#This Row],[Departure_Date]]))</f>
        <v>2024</v>
      </c>
      <c r="J1575" t="str">
        <f>"Q"&amp;ROUNDUP(MONTH(vw_maritime_trade_analysis[[#This Row],[Departure_Date]])/3,0)</f>
        <v>Q3</v>
      </c>
      <c r="K1575" t="str">
        <f>TEXT(vw_maritime_trade_analysis[[#This Row],[Departure_Date]],"mmmm")</f>
        <v>September</v>
      </c>
      <c r="L1575">
        <v>10921009</v>
      </c>
      <c r="M1575">
        <v>556509.5</v>
      </c>
      <c r="N1575">
        <v>227248.21875</v>
      </c>
      <c r="O1575">
        <v>8518.3896484375</v>
      </c>
      <c r="P1575">
        <v>46726.55859375</v>
      </c>
      <c r="Q1575">
        <v>1377636.25</v>
      </c>
      <c r="R1575">
        <f t="shared" si="24"/>
        <v>0.1261455099982062</v>
      </c>
    </row>
    <row r="1576" spans="1:18" x14ac:dyDescent="0.25">
      <c r="A1576" t="s">
        <v>2622</v>
      </c>
      <c r="B1576" t="s">
        <v>65</v>
      </c>
      <c r="C1576" t="s">
        <v>66</v>
      </c>
      <c r="D1576" t="s">
        <v>251</v>
      </c>
      <c r="E1576" t="s">
        <v>100</v>
      </c>
      <c r="F1576" t="s">
        <v>154</v>
      </c>
      <c r="G1576" s="1">
        <v>45254</v>
      </c>
      <c r="H1576" s="1">
        <v>45288</v>
      </c>
      <c r="I1576">
        <f>YEAR((vw_maritime_trade_analysis[[#This Row],[Departure_Date]]))</f>
        <v>2023</v>
      </c>
      <c r="J1576" t="str">
        <f>"Q"&amp;ROUNDUP(MONTH(vw_maritime_trade_analysis[[#This Row],[Departure_Date]])/3,0)</f>
        <v>Q4</v>
      </c>
      <c r="K1576" t="str">
        <f>TEXT(vw_maritime_trade_analysis[[#This Row],[Departure_Date]],"mmmm")</f>
        <v>November</v>
      </c>
      <c r="L1576">
        <v>29660876</v>
      </c>
      <c r="M1576">
        <v>715893.75</v>
      </c>
      <c r="N1576">
        <v>91050.2890625</v>
      </c>
      <c r="O1576">
        <v>58135.3203125</v>
      </c>
      <c r="P1576">
        <v>0</v>
      </c>
      <c r="Q1576">
        <v>5264256</v>
      </c>
      <c r="R1576">
        <f t="shared" si="24"/>
        <v>0.17748147424910848</v>
      </c>
    </row>
    <row r="1577" spans="1:18" x14ac:dyDescent="0.25">
      <c r="A1577" t="s">
        <v>2623</v>
      </c>
      <c r="B1577" t="s">
        <v>65</v>
      </c>
      <c r="C1577" t="s">
        <v>66</v>
      </c>
      <c r="D1577" t="s">
        <v>153</v>
      </c>
      <c r="E1577" t="s">
        <v>56</v>
      </c>
      <c r="F1577" t="s">
        <v>140</v>
      </c>
      <c r="G1577" s="1">
        <v>45894</v>
      </c>
      <c r="H1577" s="1">
        <v>45915</v>
      </c>
      <c r="I1577">
        <f>YEAR((vw_maritime_trade_analysis[[#This Row],[Departure_Date]]))</f>
        <v>2025</v>
      </c>
      <c r="J1577" t="str">
        <f>"Q"&amp;ROUNDUP(MONTH(vw_maritime_trade_analysis[[#This Row],[Departure_Date]])/3,0)</f>
        <v>Q3</v>
      </c>
      <c r="K1577" t="str">
        <f>TEXT(vw_maritime_trade_analysis[[#This Row],[Departure_Date]],"mmmm")</f>
        <v>August</v>
      </c>
      <c r="L1577">
        <v>29284846</v>
      </c>
      <c r="M1577">
        <v>567852.75</v>
      </c>
      <c r="N1577">
        <v>76009.0078125</v>
      </c>
      <c r="O1577">
        <v>19035.150390625</v>
      </c>
      <c r="P1577">
        <v>15899.1796875</v>
      </c>
      <c r="Q1577">
        <v>2064821.125</v>
      </c>
      <c r="R1577">
        <f t="shared" si="24"/>
        <v>7.0508177676604486E-2</v>
      </c>
    </row>
    <row r="1578" spans="1:18" x14ac:dyDescent="0.25">
      <c r="A1578" t="s">
        <v>2624</v>
      </c>
      <c r="B1578" t="s">
        <v>49</v>
      </c>
      <c r="C1578" t="s">
        <v>78</v>
      </c>
      <c r="D1578" t="s">
        <v>315</v>
      </c>
      <c r="E1578" t="s">
        <v>146</v>
      </c>
      <c r="F1578" t="s">
        <v>226</v>
      </c>
      <c r="G1578" s="1">
        <v>45820</v>
      </c>
      <c r="H1578" s="1">
        <v>45840</v>
      </c>
      <c r="I1578">
        <f>YEAR((vw_maritime_trade_analysis[[#This Row],[Departure_Date]]))</f>
        <v>2025</v>
      </c>
      <c r="J1578" t="str">
        <f>"Q"&amp;ROUNDUP(MONTH(vw_maritime_trade_analysis[[#This Row],[Departure_Date]])/3,0)</f>
        <v>Q2</v>
      </c>
      <c r="K1578" t="str">
        <f>TEXT(vw_maritime_trade_analysis[[#This Row],[Departure_Date]],"mmmm")</f>
        <v>June</v>
      </c>
      <c r="L1578">
        <v>46792488</v>
      </c>
      <c r="M1578">
        <v>216920.609375</v>
      </c>
      <c r="N1578">
        <v>178213.265625</v>
      </c>
      <c r="O1578">
        <v>98732.1484375</v>
      </c>
      <c r="P1578">
        <v>113553.6875</v>
      </c>
      <c r="Q1578">
        <v>2239159</v>
      </c>
      <c r="R1578">
        <f t="shared" si="24"/>
        <v>4.7852958791163233E-2</v>
      </c>
    </row>
    <row r="1579" spans="1:18" x14ac:dyDescent="0.25">
      <c r="A1579" t="s">
        <v>2625</v>
      </c>
      <c r="B1579" t="s">
        <v>49</v>
      </c>
      <c r="C1579" t="s">
        <v>112</v>
      </c>
      <c r="D1579" t="s">
        <v>199</v>
      </c>
      <c r="E1579" t="s">
        <v>174</v>
      </c>
      <c r="F1579" t="s">
        <v>82</v>
      </c>
      <c r="G1579" s="1">
        <v>45455</v>
      </c>
      <c r="H1579" s="1">
        <v>45482</v>
      </c>
      <c r="I1579">
        <f>YEAR((vw_maritime_trade_analysis[[#This Row],[Departure_Date]]))</f>
        <v>2024</v>
      </c>
      <c r="J1579" t="str">
        <f>"Q"&amp;ROUNDUP(MONTH(vw_maritime_trade_analysis[[#This Row],[Departure_Date]])/3,0)</f>
        <v>Q2</v>
      </c>
      <c r="K1579" t="str">
        <f>TEXT(vw_maritime_trade_analysis[[#This Row],[Departure_Date]],"mmmm")</f>
        <v>June</v>
      </c>
      <c r="L1579">
        <v>8298219.5</v>
      </c>
      <c r="M1579">
        <v>472597.6875</v>
      </c>
      <c r="N1579">
        <v>53030.5390625</v>
      </c>
      <c r="O1579">
        <v>5393.83984375</v>
      </c>
      <c r="P1579">
        <v>30731.01953125</v>
      </c>
      <c r="Q1579">
        <v>1073281.25</v>
      </c>
      <c r="R1579">
        <f t="shared" si="24"/>
        <v>0.12933873947296767</v>
      </c>
    </row>
    <row r="1580" spans="1:18" x14ac:dyDescent="0.25">
      <c r="A1580" t="s">
        <v>2626</v>
      </c>
      <c r="B1580" t="s">
        <v>65</v>
      </c>
      <c r="C1580" t="s">
        <v>239</v>
      </c>
      <c r="D1580" t="s">
        <v>270</v>
      </c>
      <c r="E1580" t="s">
        <v>56</v>
      </c>
      <c r="F1580" t="s">
        <v>174</v>
      </c>
      <c r="G1580" s="1">
        <v>45449</v>
      </c>
      <c r="H1580" s="1">
        <v>45464</v>
      </c>
      <c r="I1580">
        <f>YEAR((vw_maritime_trade_analysis[[#This Row],[Departure_Date]]))</f>
        <v>2024</v>
      </c>
      <c r="J1580" t="str">
        <f>"Q"&amp;ROUNDUP(MONTH(vw_maritime_trade_analysis[[#This Row],[Departure_Date]])/3,0)</f>
        <v>Q2</v>
      </c>
      <c r="K1580" t="str">
        <f>TEXT(vw_maritime_trade_analysis[[#This Row],[Departure_Date]],"mmmm")</f>
        <v>June</v>
      </c>
      <c r="L1580">
        <v>24897346</v>
      </c>
      <c r="M1580">
        <v>293172.5625</v>
      </c>
      <c r="N1580">
        <v>44282.0703125</v>
      </c>
      <c r="O1580">
        <v>23652.48046875</v>
      </c>
      <c r="P1580">
        <v>12521.33984375</v>
      </c>
      <c r="Q1580">
        <v>1131540.625</v>
      </c>
      <c r="R1580">
        <f t="shared" si="24"/>
        <v>4.5448242756476936E-2</v>
      </c>
    </row>
    <row r="1581" spans="1:18" x14ac:dyDescent="0.25">
      <c r="A1581" t="s">
        <v>2627</v>
      </c>
      <c r="B1581" t="s">
        <v>49</v>
      </c>
      <c r="C1581" t="s">
        <v>112</v>
      </c>
      <c r="D1581" t="s">
        <v>340</v>
      </c>
      <c r="E1581" t="s">
        <v>146</v>
      </c>
      <c r="F1581" t="s">
        <v>82</v>
      </c>
      <c r="G1581" s="1">
        <v>45229</v>
      </c>
      <c r="H1581" s="1">
        <v>45255</v>
      </c>
      <c r="I1581">
        <f>YEAR((vw_maritime_trade_analysis[[#This Row],[Departure_Date]]))</f>
        <v>2023</v>
      </c>
      <c r="J1581" t="str">
        <f>"Q"&amp;ROUNDUP(MONTH(vw_maritime_trade_analysis[[#This Row],[Departure_Date]])/3,0)</f>
        <v>Q4</v>
      </c>
      <c r="K1581" t="str">
        <f>TEXT(vw_maritime_trade_analysis[[#This Row],[Departure_Date]],"mmmm")</f>
        <v>October</v>
      </c>
      <c r="L1581">
        <v>8391811</v>
      </c>
      <c r="M1581">
        <v>453814.5625</v>
      </c>
      <c r="N1581">
        <v>146462.46875</v>
      </c>
      <c r="O1581">
        <v>27776.900390625</v>
      </c>
      <c r="P1581">
        <v>28626.91015625</v>
      </c>
      <c r="Q1581">
        <v>856492.375</v>
      </c>
      <c r="R1581">
        <f t="shared" si="24"/>
        <v>0.10206287713105074</v>
      </c>
    </row>
    <row r="1582" spans="1:18" x14ac:dyDescent="0.25">
      <c r="A1582" t="s">
        <v>2628</v>
      </c>
      <c r="B1582" t="s">
        <v>65</v>
      </c>
      <c r="C1582" t="s">
        <v>78</v>
      </c>
      <c r="D1582" t="s">
        <v>315</v>
      </c>
      <c r="E1582" t="s">
        <v>70</v>
      </c>
      <c r="F1582" t="s">
        <v>140</v>
      </c>
      <c r="G1582" s="1">
        <v>44127</v>
      </c>
      <c r="H1582" s="1">
        <v>44156</v>
      </c>
      <c r="I1582">
        <f>YEAR((vw_maritime_trade_analysis[[#This Row],[Departure_Date]]))</f>
        <v>2020</v>
      </c>
      <c r="J1582" t="str">
        <f>"Q"&amp;ROUNDUP(MONTH(vw_maritime_trade_analysis[[#This Row],[Departure_Date]])/3,0)</f>
        <v>Q4</v>
      </c>
      <c r="K1582" t="str">
        <f>TEXT(vw_maritime_trade_analysis[[#This Row],[Departure_Date]],"mmmm")</f>
        <v>October</v>
      </c>
      <c r="L1582">
        <v>49048576</v>
      </c>
      <c r="M1582">
        <v>645012</v>
      </c>
      <c r="N1582">
        <v>206885.28125</v>
      </c>
      <c r="O1582">
        <v>76025.296875</v>
      </c>
      <c r="P1582">
        <v>0</v>
      </c>
      <c r="Q1582">
        <v>2802408</v>
      </c>
      <c r="R1582">
        <f t="shared" si="24"/>
        <v>5.7135359036723107E-2</v>
      </c>
    </row>
    <row r="1583" spans="1:18" x14ac:dyDescent="0.25">
      <c r="A1583" t="s">
        <v>2630</v>
      </c>
      <c r="B1583" t="s">
        <v>65</v>
      </c>
      <c r="C1583" t="s">
        <v>78</v>
      </c>
      <c r="D1583" t="s">
        <v>211</v>
      </c>
      <c r="E1583" t="s">
        <v>82</v>
      </c>
      <c r="F1583" t="s">
        <v>154</v>
      </c>
      <c r="G1583" s="1">
        <v>44211</v>
      </c>
      <c r="H1583" s="1">
        <v>44235</v>
      </c>
      <c r="I1583">
        <f>YEAR((vw_maritime_trade_analysis[[#This Row],[Departure_Date]]))</f>
        <v>2021</v>
      </c>
      <c r="J1583" t="str">
        <f>"Q"&amp;ROUNDUP(MONTH(vw_maritime_trade_analysis[[#This Row],[Departure_Date]])/3,0)</f>
        <v>Q1</v>
      </c>
      <c r="K1583" t="str">
        <f>TEXT(vw_maritime_trade_analysis[[#This Row],[Departure_Date]],"mmmm")</f>
        <v>January</v>
      </c>
      <c r="L1583">
        <v>15850771</v>
      </c>
      <c r="M1583">
        <v>264799.34375</v>
      </c>
      <c r="N1583">
        <v>111490.859375</v>
      </c>
      <c r="O1583">
        <v>8717.919921875</v>
      </c>
      <c r="P1583">
        <v>59260.21875</v>
      </c>
      <c r="Q1583">
        <v>2408516.75</v>
      </c>
      <c r="R1583">
        <f t="shared" si="24"/>
        <v>0.15194950138387589</v>
      </c>
    </row>
    <row r="1584" spans="1:18" x14ac:dyDescent="0.25">
      <c r="A1584" t="s">
        <v>2631</v>
      </c>
      <c r="B1584" t="s">
        <v>65</v>
      </c>
      <c r="C1584" t="s">
        <v>134</v>
      </c>
      <c r="D1584" t="s">
        <v>135</v>
      </c>
      <c r="E1584" t="s">
        <v>82</v>
      </c>
      <c r="F1584" t="s">
        <v>83</v>
      </c>
      <c r="G1584" s="1">
        <v>44572</v>
      </c>
      <c r="H1584" s="1">
        <v>44600</v>
      </c>
      <c r="I1584">
        <f>YEAR((vw_maritime_trade_analysis[[#This Row],[Departure_Date]]))</f>
        <v>2022</v>
      </c>
      <c r="J1584" t="str">
        <f>"Q"&amp;ROUNDUP(MONTH(vw_maritime_trade_analysis[[#This Row],[Departure_Date]])/3,0)</f>
        <v>Q1</v>
      </c>
      <c r="K1584" t="str">
        <f>TEXT(vw_maritime_trade_analysis[[#This Row],[Departure_Date]],"mmmm")</f>
        <v>January</v>
      </c>
      <c r="L1584">
        <v>13696877</v>
      </c>
      <c r="M1584">
        <v>664230.5</v>
      </c>
      <c r="N1584">
        <v>101046.0625</v>
      </c>
      <c r="O1584">
        <v>27256.779296875</v>
      </c>
      <c r="P1584">
        <v>0</v>
      </c>
      <c r="Q1584">
        <v>1031150.5</v>
      </c>
      <c r="R1584">
        <f t="shared" si="24"/>
        <v>7.5283621222560437E-2</v>
      </c>
    </row>
    <row r="1585" spans="1:18" x14ac:dyDescent="0.25">
      <c r="A1585" t="s">
        <v>2632</v>
      </c>
      <c r="B1585" t="s">
        <v>49</v>
      </c>
      <c r="C1585" t="s">
        <v>50</v>
      </c>
      <c r="D1585" t="s">
        <v>145</v>
      </c>
      <c r="E1585" t="s">
        <v>127</v>
      </c>
      <c r="F1585" t="s">
        <v>92</v>
      </c>
      <c r="G1585" s="1">
        <v>43885</v>
      </c>
      <c r="H1585" s="1">
        <v>43892</v>
      </c>
      <c r="I1585">
        <f>YEAR((vw_maritime_trade_analysis[[#This Row],[Departure_Date]]))</f>
        <v>2020</v>
      </c>
      <c r="J1585" t="str">
        <f>"Q"&amp;ROUNDUP(MONTH(vw_maritime_trade_analysis[[#This Row],[Departure_Date]])/3,0)</f>
        <v>Q1</v>
      </c>
      <c r="K1585" t="str">
        <f>TEXT(vw_maritime_trade_analysis[[#This Row],[Departure_Date]],"mmmm")</f>
        <v>February</v>
      </c>
      <c r="L1585">
        <v>16781372</v>
      </c>
      <c r="M1585">
        <v>180332.1875</v>
      </c>
      <c r="N1585">
        <v>223177.8125</v>
      </c>
      <c r="O1585">
        <v>44135.01171875</v>
      </c>
      <c r="P1585">
        <v>63731.53125</v>
      </c>
      <c r="Q1585">
        <v>2635797.25</v>
      </c>
      <c r="R1585">
        <f t="shared" si="24"/>
        <v>0.15706685067228116</v>
      </c>
    </row>
    <row r="1586" spans="1:18" x14ac:dyDescent="0.25">
      <c r="A1586" t="s">
        <v>2633</v>
      </c>
      <c r="B1586" t="s">
        <v>49</v>
      </c>
      <c r="C1586" t="s">
        <v>50</v>
      </c>
      <c r="D1586" t="s">
        <v>51</v>
      </c>
      <c r="E1586" t="s">
        <v>230</v>
      </c>
      <c r="F1586" t="s">
        <v>100</v>
      </c>
      <c r="G1586" s="1">
        <v>44605</v>
      </c>
      <c r="H1586" s="1">
        <v>44623</v>
      </c>
      <c r="I1586">
        <f>YEAR((vw_maritime_trade_analysis[[#This Row],[Departure_Date]]))</f>
        <v>2022</v>
      </c>
      <c r="J1586" t="str">
        <f>"Q"&amp;ROUNDUP(MONTH(vw_maritime_trade_analysis[[#This Row],[Departure_Date]])/3,0)</f>
        <v>Q1</v>
      </c>
      <c r="K1586" t="str">
        <f>TEXT(vw_maritime_trade_analysis[[#This Row],[Departure_Date]],"mmmm")</f>
        <v>February</v>
      </c>
      <c r="L1586">
        <v>6458502</v>
      </c>
      <c r="M1586">
        <v>207918.234375</v>
      </c>
      <c r="N1586">
        <v>164804.765625</v>
      </c>
      <c r="O1586">
        <v>5941.81982421875</v>
      </c>
      <c r="P1586">
        <v>0</v>
      </c>
      <c r="Q1586">
        <v>2003756.375</v>
      </c>
      <c r="R1586">
        <f t="shared" si="24"/>
        <v>0.31025094905908523</v>
      </c>
    </row>
    <row r="1587" spans="1:18" x14ac:dyDescent="0.25">
      <c r="A1587" t="s">
        <v>2635</v>
      </c>
      <c r="B1587" t="s">
        <v>49</v>
      </c>
      <c r="C1587" t="s">
        <v>50</v>
      </c>
      <c r="D1587" t="s">
        <v>145</v>
      </c>
      <c r="E1587" t="s">
        <v>93</v>
      </c>
      <c r="F1587" t="s">
        <v>82</v>
      </c>
      <c r="G1587" s="1">
        <v>45565</v>
      </c>
      <c r="H1587" s="1">
        <v>45574</v>
      </c>
      <c r="I1587">
        <f>YEAR((vw_maritime_trade_analysis[[#This Row],[Departure_Date]]))</f>
        <v>2024</v>
      </c>
      <c r="J1587" t="str">
        <f>"Q"&amp;ROUNDUP(MONTH(vw_maritime_trade_analysis[[#This Row],[Departure_Date]])/3,0)</f>
        <v>Q3</v>
      </c>
      <c r="K1587" t="str">
        <f>TEXT(vw_maritime_trade_analysis[[#This Row],[Departure_Date]],"mmmm")</f>
        <v>September</v>
      </c>
      <c r="L1587">
        <v>51247136</v>
      </c>
      <c r="M1587">
        <v>122295.21875</v>
      </c>
      <c r="N1587">
        <v>140684.59375</v>
      </c>
      <c r="O1587">
        <v>175265.203125</v>
      </c>
      <c r="P1587">
        <v>26781.9296875</v>
      </c>
      <c r="Q1587">
        <v>4224499.5</v>
      </c>
      <c r="R1587">
        <f t="shared" si="24"/>
        <v>8.2433865182241606E-2</v>
      </c>
    </row>
    <row r="1588" spans="1:18" x14ac:dyDescent="0.25">
      <c r="A1588" t="s">
        <v>2636</v>
      </c>
      <c r="B1588" t="s">
        <v>65</v>
      </c>
      <c r="C1588" t="s">
        <v>50</v>
      </c>
      <c r="D1588" t="s">
        <v>120</v>
      </c>
      <c r="E1588" t="s">
        <v>92</v>
      </c>
      <c r="F1588" t="s">
        <v>146</v>
      </c>
      <c r="G1588" s="1">
        <v>45432</v>
      </c>
      <c r="H1588" s="1">
        <v>45448</v>
      </c>
      <c r="I1588">
        <f>YEAR((vw_maritime_trade_analysis[[#This Row],[Departure_Date]]))</f>
        <v>2024</v>
      </c>
      <c r="J1588" t="str">
        <f>"Q"&amp;ROUNDUP(MONTH(vw_maritime_trade_analysis[[#This Row],[Departure_Date]])/3,0)</f>
        <v>Q2</v>
      </c>
      <c r="K1588" t="str">
        <f>TEXT(vw_maritime_trade_analysis[[#This Row],[Departure_Date]],"mmmm")</f>
        <v>May</v>
      </c>
      <c r="L1588">
        <v>29033490</v>
      </c>
      <c r="M1588">
        <v>438560.84375</v>
      </c>
      <c r="N1588">
        <v>140715.578125</v>
      </c>
      <c r="O1588">
        <v>27872.150390625</v>
      </c>
      <c r="P1588">
        <v>49574.078125</v>
      </c>
      <c r="Q1588">
        <v>2312291</v>
      </c>
      <c r="R1588">
        <f t="shared" si="24"/>
        <v>7.9642199404894143E-2</v>
      </c>
    </row>
    <row r="1589" spans="1:18" x14ac:dyDescent="0.25">
      <c r="A1589" t="s">
        <v>2637</v>
      </c>
      <c r="B1589" t="s">
        <v>49</v>
      </c>
      <c r="C1589" t="s">
        <v>66</v>
      </c>
      <c r="D1589" t="s">
        <v>391</v>
      </c>
      <c r="E1589" t="s">
        <v>121</v>
      </c>
      <c r="F1589" t="s">
        <v>92</v>
      </c>
      <c r="G1589" s="1">
        <v>45390</v>
      </c>
      <c r="H1589" s="1">
        <v>45417</v>
      </c>
      <c r="I1589">
        <f>YEAR((vw_maritime_trade_analysis[[#This Row],[Departure_Date]]))</f>
        <v>2024</v>
      </c>
      <c r="J1589" t="str">
        <f>"Q"&amp;ROUNDUP(MONTH(vw_maritime_trade_analysis[[#This Row],[Departure_Date]])/3,0)</f>
        <v>Q2</v>
      </c>
      <c r="K1589" t="str">
        <f>TEXT(vw_maritime_trade_analysis[[#This Row],[Departure_Date]],"mmmm")</f>
        <v>April</v>
      </c>
      <c r="L1589">
        <v>36866064</v>
      </c>
      <c r="M1589">
        <v>422481.0625</v>
      </c>
      <c r="N1589">
        <v>209214.234375</v>
      </c>
      <c r="O1589">
        <v>85897.9296875</v>
      </c>
      <c r="P1589">
        <v>5534.52001953125</v>
      </c>
      <c r="Q1589">
        <v>2268459</v>
      </c>
      <c r="R1589">
        <f t="shared" si="24"/>
        <v>6.1532443496002176E-2</v>
      </c>
    </row>
    <row r="1590" spans="1:18" x14ac:dyDescent="0.25">
      <c r="A1590" t="s">
        <v>2638</v>
      </c>
      <c r="B1590" t="s">
        <v>49</v>
      </c>
      <c r="C1590" t="s">
        <v>78</v>
      </c>
      <c r="D1590" t="s">
        <v>211</v>
      </c>
      <c r="E1590" t="s">
        <v>121</v>
      </c>
      <c r="F1590" t="s">
        <v>92</v>
      </c>
      <c r="G1590" s="1">
        <v>45856</v>
      </c>
      <c r="H1590" s="1">
        <v>45869</v>
      </c>
      <c r="I1590">
        <f>YEAR((vw_maritime_trade_analysis[[#This Row],[Departure_Date]]))</f>
        <v>2025</v>
      </c>
      <c r="J1590" t="str">
        <f>"Q"&amp;ROUNDUP(MONTH(vw_maritime_trade_analysis[[#This Row],[Departure_Date]])/3,0)</f>
        <v>Q3</v>
      </c>
      <c r="K1590" t="str">
        <f>TEXT(vw_maritime_trade_analysis[[#This Row],[Departure_Date]],"mmmm")</f>
        <v>July</v>
      </c>
      <c r="L1590">
        <v>24244732</v>
      </c>
      <c r="M1590">
        <v>129668.0078125</v>
      </c>
      <c r="N1590">
        <v>44273.37109375</v>
      </c>
      <c r="O1590">
        <v>75401.1171875</v>
      </c>
      <c r="P1590">
        <v>12562.900390625</v>
      </c>
      <c r="Q1590">
        <v>1713447.375</v>
      </c>
      <c r="R1590">
        <f t="shared" si="24"/>
        <v>7.0672976504751628E-2</v>
      </c>
    </row>
    <row r="1591" spans="1:18" x14ac:dyDescent="0.25">
      <c r="A1591" t="s">
        <v>2639</v>
      </c>
      <c r="B1591" t="s">
        <v>65</v>
      </c>
      <c r="C1591" t="s">
        <v>50</v>
      </c>
      <c r="D1591" t="s">
        <v>223</v>
      </c>
      <c r="E1591" t="s">
        <v>100</v>
      </c>
      <c r="F1591" t="s">
        <v>93</v>
      </c>
      <c r="G1591" s="1">
        <v>44482</v>
      </c>
      <c r="H1591" s="1">
        <v>44500</v>
      </c>
      <c r="I1591">
        <f>YEAR((vw_maritime_trade_analysis[[#This Row],[Departure_Date]]))</f>
        <v>2021</v>
      </c>
      <c r="J1591" t="str">
        <f>"Q"&amp;ROUNDUP(MONTH(vw_maritime_trade_analysis[[#This Row],[Departure_Date]])/3,0)</f>
        <v>Q4</v>
      </c>
      <c r="K1591" t="str">
        <f>TEXT(vw_maritime_trade_analysis[[#This Row],[Departure_Date]],"mmmm")</f>
        <v>October</v>
      </c>
      <c r="L1591">
        <v>25032048</v>
      </c>
      <c r="M1591">
        <v>694905.375</v>
      </c>
      <c r="N1591">
        <v>45858.421875</v>
      </c>
      <c r="O1591">
        <v>26784.2890625</v>
      </c>
      <c r="P1591">
        <v>12090.73046875</v>
      </c>
      <c r="Q1591">
        <v>4007132.75</v>
      </c>
      <c r="R1591">
        <f t="shared" si="24"/>
        <v>0.16008010011805665</v>
      </c>
    </row>
    <row r="1592" spans="1:18" x14ac:dyDescent="0.25">
      <c r="A1592" t="s">
        <v>2640</v>
      </c>
      <c r="B1592" t="s">
        <v>49</v>
      </c>
      <c r="C1592" t="s">
        <v>50</v>
      </c>
      <c r="D1592" t="s">
        <v>183</v>
      </c>
      <c r="E1592" t="s">
        <v>159</v>
      </c>
      <c r="F1592" t="s">
        <v>82</v>
      </c>
      <c r="G1592" s="1">
        <v>44547</v>
      </c>
      <c r="H1592" s="1">
        <v>44560</v>
      </c>
      <c r="I1592">
        <f>YEAR((vw_maritime_trade_analysis[[#This Row],[Departure_Date]]))</f>
        <v>2021</v>
      </c>
      <c r="J1592" t="str">
        <f>"Q"&amp;ROUNDUP(MONTH(vw_maritime_trade_analysis[[#This Row],[Departure_Date]])/3,0)</f>
        <v>Q4</v>
      </c>
      <c r="K1592" t="str">
        <f>TEXT(vw_maritime_trade_analysis[[#This Row],[Departure_Date]],"mmmm")</f>
        <v>December</v>
      </c>
      <c r="L1592">
        <v>114565128</v>
      </c>
      <c r="M1592">
        <v>157292.15625</v>
      </c>
      <c r="N1592">
        <v>113727.3828125</v>
      </c>
      <c r="O1592">
        <v>397541</v>
      </c>
      <c r="P1592">
        <v>2126.639892578125</v>
      </c>
      <c r="Q1592">
        <v>2825205.5</v>
      </c>
      <c r="R1592">
        <f t="shared" si="24"/>
        <v>2.4660257002462389E-2</v>
      </c>
    </row>
    <row r="1593" spans="1:18" x14ac:dyDescent="0.25">
      <c r="A1593" t="s">
        <v>2641</v>
      </c>
      <c r="B1593" t="s">
        <v>65</v>
      </c>
      <c r="C1593" t="s">
        <v>50</v>
      </c>
      <c r="D1593" t="s">
        <v>223</v>
      </c>
      <c r="E1593" t="s">
        <v>56</v>
      </c>
      <c r="F1593" t="s">
        <v>164</v>
      </c>
      <c r="G1593" s="1">
        <v>44761</v>
      </c>
      <c r="H1593" s="1">
        <v>44781</v>
      </c>
      <c r="I1593">
        <f>YEAR((vw_maritime_trade_analysis[[#This Row],[Departure_Date]]))</f>
        <v>2022</v>
      </c>
      <c r="J1593" t="str">
        <f>"Q"&amp;ROUNDUP(MONTH(vw_maritime_trade_analysis[[#This Row],[Departure_Date]])/3,0)</f>
        <v>Q3</v>
      </c>
      <c r="K1593" t="str">
        <f>TEXT(vw_maritime_trade_analysis[[#This Row],[Departure_Date]],"mmmm")</f>
        <v>July</v>
      </c>
      <c r="L1593">
        <v>70786760</v>
      </c>
      <c r="M1593">
        <v>631972.25</v>
      </c>
      <c r="N1593">
        <v>160908.734375</v>
      </c>
      <c r="O1593">
        <v>191124.25</v>
      </c>
      <c r="P1593">
        <v>20301.529296875</v>
      </c>
      <c r="Q1593">
        <v>4477716.5</v>
      </c>
      <c r="R1593">
        <f t="shared" si="24"/>
        <v>6.3256412639877857E-2</v>
      </c>
    </row>
    <row r="1594" spans="1:18" x14ac:dyDescent="0.25">
      <c r="A1594" t="s">
        <v>2642</v>
      </c>
      <c r="B1594" t="s">
        <v>49</v>
      </c>
      <c r="C1594" t="s">
        <v>78</v>
      </c>
      <c r="D1594" t="s">
        <v>79</v>
      </c>
      <c r="E1594" t="s">
        <v>108</v>
      </c>
      <c r="F1594" t="s">
        <v>128</v>
      </c>
      <c r="G1594" s="1">
        <v>43988</v>
      </c>
      <c r="H1594" s="1">
        <v>44016</v>
      </c>
      <c r="I1594">
        <f>YEAR((vw_maritime_trade_analysis[[#This Row],[Departure_Date]]))</f>
        <v>2020</v>
      </c>
      <c r="J1594" t="str">
        <f>"Q"&amp;ROUNDUP(MONTH(vw_maritime_trade_analysis[[#This Row],[Departure_Date]])/3,0)</f>
        <v>Q2</v>
      </c>
      <c r="K1594" t="str">
        <f>TEXT(vw_maritime_trade_analysis[[#This Row],[Departure_Date]],"mmmm")</f>
        <v>June</v>
      </c>
      <c r="L1594">
        <v>30651342</v>
      </c>
      <c r="M1594">
        <v>301237.875</v>
      </c>
      <c r="N1594">
        <v>56164.05078125</v>
      </c>
      <c r="O1594">
        <v>96551.71875</v>
      </c>
      <c r="P1594">
        <v>0</v>
      </c>
      <c r="Q1594">
        <v>1306772.25</v>
      </c>
      <c r="R1594">
        <f t="shared" si="24"/>
        <v>4.2633443260004733E-2</v>
      </c>
    </row>
    <row r="1595" spans="1:18" x14ac:dyDescent="0.25">
      <c r="A1595" t="s">
        <v>2643</v>
      </c>
      <c r="B1595" t="s">
        <v>49</v>
      </c>
      <c r="C1595" t="s">
        <v>66</v>
      </c>
      <c r="D1595" t="s">
        <v>251</v>
      </c>
      <c r="E1595" t="s">
        <v>257</v>
      </c>
      <c r="F1595" t="s">
        <v>100</v>
      </c>
      <c r="G1595" s="1">
        <v>45844</v>
      </c>
      <c r="H1595" s="1">
        <v>45875</v>
      </c>
      <c r="I1595">
        <f>YEAR((vw_maritime_trade_analysis[[#This Row],[Departure_Date]]))</f>
        <v>2025</v>
      </c>
      <c r="J1595" t="str">
        <f>"Q"&amp;ROUNDUP(MONTH(vw_maritime_trade_analysis[[#This Row],[Departure_Date]])/3,0)</f>
        <v>Q3</v>
      </c>
      <c r="K1595" t="str">
        <f>TEXT(vw_maritime_trade_analysis[[#This Row],[Departure_Date]],"mmmm")</f>
        <v>July</v>
      </c>
      <c r="L1595">
        <v>92379832</v>
      </c>
      <c r="M1595">
        <v>962357.1875</v>
      </c>
      <c r="N1595">
        <v>237963.484375</v>
      </c>
      <c r="O1595">
        <v>189378.65625</v>
      </c>
      <c r="P1595">
        <v>0</v>
      </c>
      <c r="Q1595">
        <v>2361610.75</v>
      </c>
      <c r="R1595">
        <f t="shared" si="24"/>
        <v>2.5564137743831358E-2</v>
      </c>
    </row>
    <row r="1596" spans="1:18" x14ac:dyDescent="0.25">
      <c r="A1596" t="s">
        <v>2644</v>
      </c>
      <c r="B1596" t="s">
        <v>65</v>
      </c>
      <c r="C1596" t="s">
        <v>78</v>
      </c>
      <c r="D1596" t="s">
        <v>105</v>
      </c>
      <c r="E1596" t="s">
        <v>92</v>
      </c>
      <c r="F1596" t="s">
        <v>159</v>
      </c>
      <c r="G1596" s="1">
        <v>44441</v>
      </c>
      <c r="H1596" s="1">
        <v>44465</v>
      </c>
      <c r="I1596">
        <f>YEAR((vw_maritime_trade_analysis[[#This Row],[Departure_Date]]))</f>
        <v>2021</v>
      </c>
      <c r="J1596" t="str">
        <f>"Q"&amp;ROUNDUP(MONTH(vw_maritime_trade_analysis[[#This Row],[Departure_Date]])/3,0)</f>
        <v>Q3</v>
      </c>
      <c r="K1596" t="str">
        <f>TEXT(vw_maritime_trade_analysis[[#This Row],[Departure_Date]],"mmmm")</f>
        <v>September</v>
      </c>
      <c r="L1596">
        <v>19952458</v>
      </c>
      <c r="M1596">
        <v>511567</v>
      </c>
      <c r="N1596">
        <v>240457.5</v>
      </c>
      <c r="O1596">
        <v>59857.37890625</v>
      </c>
      <c r="P1596">
        <v>0</v>
      </c>
      <c r="Q1596">
        <v>1856924.25</v>
      </c>
      <c r="R1596">
        <f t="shared" si="24"/>
        <v>9.3067443119038265E-2</v>
      </c>
    </row>
    <row r="1597" spans="1:18" x14ac:dyDescent="0.25">
      <c r="A1597" t="s">
        <v>2646</v>
      </c>
      <c r="B1597" t="s">
        <v>65</v>
      </c>
      <c r="C1597" t="s">
        <v>50</v>
      </c>
      <c r="D1597" t="s">
        <v>51</v>
      </c>
      <c r="E1597" t="s">
        <v>70</v>
      </c>
      <c r="F1597" t="s">
        <v>121</v>
      </c>
      <c r="G1597" s="1">
        <v>45232</v>
      </c>
      <c r="H1597" s="1">
        <v>45239</v>
      </c>
      <c r="I1597">
        <f>YEAR((vw_maritime_trade_analysis[[#This Row],[Departure_Date]]))</f>
        <v>2023</v>
      </c>
      <c r="J1597" t="str">
        <f>"Q"&amp;ROUNDUP(MONTH(vw_maritime_trade_analysis[[#This Row],[Departure_Date]])/3,0)</f>
        <v>Q4</v>
      </c>
      <c r="K1597" t="str">
        <f>TEXT(vw_maritime_trade_analysis[[#This Row],[Departure_Date]],"mmmm")</f>
        <v>November</v>
      </c>
      <c r="L1597">
        <v>22397088</v>
      </c>
      <c r="M1597">
        <v>150523.125</v>
      </c>
      <c r="N1597">
        <v>62753.78125</v>
      </c>
      <c r="O1597">
        <v>11198.5400390625</v>
      </c>
      <c r="P1597">
        <v>42528.21875</v>
      </c>
      <c r="Q1597">
        <v>7499927.5</v>
      </c>
      <c r="R1597">
        <f t="shared" si="24"/>
        <v>0.33486172398840419</v>
      </c>
    </row>
    <row r="1598" spans="1:18" x14ac:dyDescent="0.25">
      <c r="A1598" t="s">
        <v>2647</v>
      </c>
      <c r="B1598" t="s">
        <v>49</v>
      </c>
      <c r="C1598" t="s">
        <v>78</v>
      </c>
      <c r="D1598" t="s">
        <v>79</v>
      </c>
      <c r="E1598" t="s">
        <v>150</v>
      </c>
      <c r="F1598" t="s">
        <v>92</v>
      </c>
      <c r="G1598" s="1">
        <v>45689</v>
      </c>
      <c r="H1598" s="1">
        <v>45718</v>
      </c>
      <c r="I1598">
        <f>YEAR((vw_maritime_trade_analysis[[#This Row],[Departure_Date]]))</f>
        <v>2025</v>
      </c>
      <c r="J1598" t="str">
        <f>"Q"&amp;ROUNDUP(MONTH(vw_maritime_trade_analysis[[#This Row],[Departure_Date]])/3,0)</f>
        <v>Q1</v>
      </c>
      <c r="K1598" t="str">
        <f>TEXT(vw_maritime_trade_analysis[[#This Row],[Departure_Date]],"mmmm")</f>
        <v>February</v>
      </c>
      <c r="L1598">
        <v>31016630</v>
      </c>
      <c r="M1598">
        <v>479640.03125</v>
      </c>
      <c r="N1598">
        <v>135397.609375</v>
      </c>
      <c r="O1598">
        <v>28225.130859375</v>
      </c>
      <c r="P1598">
        <v>6123.85986328125</v>
      </c>
      <c r="Q1598">
        <v>1681401</v>
      </c>
      <c r="R1598">
        <f t="shared" si="24"/>
        <v>5.4209661075365054E-2</v>
      </c>
    </row>
    <row r="1599" spans="1:18" x14ac:dyDescent="0.25">
      <c r="A1599" t="s">
        <v>2648</v>
      </c>
      <c r="B1599" t="s">
        <v>65</v>
      </c>
      <c r="C1599" t="s">
        <v>50</v>
      </c>
      <c r="D1599" t="s">
        <v>51</v>
      </c>
      <c r="E1599" t="s">
        <v>56</v>
      </c>
      <c r="F1599" t="s">
        <v>121</v>
      </c>
      <c r="G1599" s="1">
        <v>45365</v>
      </c>
      <c r="H1599" s="1">
        <v>45383</v>
      </c>
      <c r="I1599">
        <f>YEAR((vw_maritime_trade_analysis[[#This Row],[Departure_Date]]))</f>
        <v>2024</v>
      </c>
      <c r="J1599" t="str">
        <f>"Q"&amp;ROUNDUP(MONTH(vw_maritime_trade_analysis[[#This Row],[Departure_Date]])/3,0)</f>
        <v>Q1</v>
      </c>
      <c r="K1599" t="str">
        <f>TEXT(vw_maritime_trade_analysis[[#This Row],[Departure_Date]],"mmmm")</f>
        <v>March</v>
      </c>
      <c r="L1599">
        <v>10641712</v>
      </c>
      <c r="M1599">
        <v>280683.25</v>
      </c>
      <c r="N1599">
        <v>36119.55859375</v>
      </c>
      <c r="O1599">
        <v>15111.23046875</v>
      </c>
      <c r="P1599">
        <v>36915.76953125</v>
      </c>
      <c r="Q1599">
        <v>3151488.25</v>
      </c>
      <c r="R1599">
        <f t="shared" si="24"/>
        <v>0.29614485432419146</v>
      </c>
    </row>
    <row r="1600" spans="1:18" x14ac:dyDescent="0.25">
      <c r="A1600" t="s">
        <v>2649</v>
      </c>
      <c r="B1600" t="s">
        <v>49</v>
      </c>
      <c r="C1600" t="s">
        <v>50</v>
      </c>
      <c r="D1600" t="s">
        <v>51</v>
      </c>
      <c r="E1600" t="s">
        <v>230</v>
      </c>
      <c r="F1600" t="s">
        <v>92</v>
      </c>
      <c r="G1600" s="1">
        <v>44789</v>
      </c>
      <c r="H1600" s="1">
        <v>44796</v>
      </c>
      <c r="I1600">
        <f>YEAR((vw_maritime_trade_analysis[[#This Row],[Departure_Date]]))</f>
        <v>2022</v>
      </c>
      <c r="J1600" t="str">
        <f>"Q"&amp;ROUNDUP(MONTH(vw_maritime_trade_analysis[[#This Row],[Departure_Date]])/3,0)</f>
        <v>Q3</v>
      </c>
      <c r="K1600" t="str">
        <f>TEXT(vw_maritime_trade_analysis[[#This Row],[Departure_Date]],"mmmm")</f>
        <v>August</v>
      </c>
      <c r="L1600">
        <v>6388021.5</v>
      </c>
      <c r="M1600">
        <v>109032.2578125</v>
      </c>
      <c r="N1600">
        <v>73409.1484375</v>
      </c>
      <c r="O1600">
        <v>9837.5498046875</v>
      </c>
      <c r="P1600">
        <v>0</v>
      </c>
      <c r="Q1600">
        <v>2277824.25</v>
      </c>
      <c r="R1600">
        <f t="shared" si="24"/>
        <v>0.35657742385494479</v>
      </c>
    </row>
    <row r="1601" spans="1:18" x14ac:dyDescent="0.25">
      <c r="A1601" t="s">
        <v>2650</v>
      </c>
      <c r="B1601" t="s">
        <v>65</v>
      </c>
      <c r="C1601" t="s">
        <v>78</v>
      </c>
      <c r="D1601" t="s">
        <v>315</v>
      </c>
      <c r="E1601" t="s">
        <v>56</v>
      </c>
      <c r="F1601" t="s">
        <v>121</v>
      </c>
      <c r="G1601" s="1">
        <v>46042</v>
      </c>
      <c r="H1601" s="1">
        <v>46053</v>
      </c>
      <c r="I1601">
        <f>YEAR((vw_maritime_trade_analysis[[#This Row],[Departure_Date]]))</f>
        <v>2026</v>
      </c>
      <c r="J1601" t="str">
        <f>"Q"&amp;ROUNDUP(MONTH(vw_maritime_trade_analysis[[#This Row],[Departure_Date]])/3,0)</f>
        <v>Q1</v>
      </c>
      <c r="K1601" t="str">
        <f>TEXT(vw_maritime_trade_analysis[[#This Row],[Departure_Date]],"mmmm")</f>
        <v>January</v>
      </c>
      <c r="L1601">
        <v>65665696</v>
      </c>
      <c r="M1601">
        <v>298588.84375</v>
      </c>
      <c r="N1601">
        <v>201578.40625</v>
      </c>
      <c r="O1601">
        <v>52532.55859375</v>
      </c>
      <c r="P1601">
        <v>16846.970703125</v>
      </c>
      <c r="Q1601">
        <v>2182314</v>
      </c>
      <c r="R1601">
        <f t="shared" si="24"/>
        <v>3.3233699373261802E-2</v>
      </c>
    </row>
    <row r="1602" spans="1:18" x14ac:dyDescent="0.25">
      <c r="A1602" t="s">
        <v>2651</v>
      </c>
      <c r="B1602" t="s">
        <v>65</v>
      </c>
      <c r="C1602" t="s">
        <v>50</v>
      </c>
      <c r="D1602" t="s">
        <v>183</v>
      </c>
      <c r="E1602" t="s">
        <v>128</v>
      </c>
      <c r="F1602" t="s">
        <v>108</v>
      </c>
      <c r="G1602" s="1">
        <v>45026</v>
      </c>
      <c r="H1602" s="1">
        <v>45035</v>
      </c>
      <c r="I1602">
        <f>YEAR((vw_maritime_trade_analysis[[#This Row],[Departure_Date]]))</f>
        <v>2023</v>
      </c>
      <c r="J1602" t="str">
        <f>"Q"&amp;ROUNDUP(MONTH(vw_maritime_trade_analysis[[#This Row],[Departure_Date]])/3,0)</f>
        <v>Q2</v>
      </c>
      <c r="K1602" t="str">
        <f>TEXT(vw_maritime_trade_analysis[[#This Row],[Departure_Date]],"mmmm")</f>
        <v>April</v>
      </c>
      <c r="L1602">
        <v>96581904</v>
      </c>
      <c r="M1602">
        <v>260040.9375</v>
      </c>
      <c r="N1602">
        <v>104935.9765625</v>
      </c>
      <c r="O1602">
        <v>274292.625</v>
      </c>
      <c r="P1602">
        <v>10880.5302734375</v>
      </c>
      <c r="Q1602">
        <v>1570723.25</v>
      </c>
      <c r="R1602">
        <f t="shared" ref="R1602:R1665" si="25">Q1602/L1602</f>
        <v>1.6263121609199172E-2</v>
      </c>
    </row>
    <row r="1603" spans="1:18" x14ac:dyDescent="0.25">
      <c r="A1603" t="s">
        <v>2653</v>
      </c>
      <c r="B1603" t="s">
        <v>49</v>
      </c>
      <c r="C1603" t="s">
        <v>50</v>
      </c>
      <c r="D1603" t="s">
        <v>139</v>
      </c>
      <c r="E1603" t="s">
        <v>204</v>
      </c>
      <c r="F1603" t="s">
        <v>92</v>
      </c>
      <c r="G1603" s="1">
        <v>45312</v>
      </c>
      <c r="H1603" s="1">
        <v>45328</v>
      </c>
      <c r="I1603">
        <f>YEAR((vw_maritime_trade_analysis[[#This Row],[Departure_Date]]))</f>
        <v>2024</v>
      </c>
      <c r="J1603" t="str">
        <f>"Q"&amp;ROUNDUP(MONTH(vw_maritime_trade_analysis[[#This Row],[Departure_Date]])/3,0)</f>
        <v>Q1</v>
      </c>
      <c r="K1603" t="str">
        <f>TEXT(vw_maritime_trade_analysis[[#This Row],[Departure_Date]],"mmmm")</f>
        <v>January</v>
      </c>
      <c r="L1603">
        <v>57965460</v>
      </c>
      <c r="M1603">
        <v>398065.03125</v>
      </c>
      <c r="N1603">
        <v>69002.171875</v>
      </c>
      <c r="O1603">
        <v>30142.0390625</v>
      </c>
      <c r="P1603">
        <v>21864.849609375</v>
      </c>
      <c r="Q1603">
        <v>1973420.875</v>
      </c>
      <c r="R1603">
        <f t="shared" si="25"/>
        <v>3.4044772093588145E-2</v>
      </c>
    </row>
    <row r="1604" spans="1:18" x14ac:dyDescent="0.25">
      <c r="A1604" t="s">
        <v>2655</v>
      </c>
      <c r="B1604" t="s">
        <v>49</v>
      </c>
      <c r="C1604" t="s">
        <v>50</v>
      </c>
      <c r="D1604" t="s">
        <v>120</v>
      </c>
      <c r="E1604" t="s">
        <v>121</v>
      </c>
      <c r="F1604" t="s">
        <v>184</v>
      </c>
      <c r="G1604" s="1">
        <v>45056</v>
      </c>
      <c r="H1604" s="1">
        <v>45068</v>
      </c>
      <c r="I1604">
        <f>YEAR((vw_maritime_trade_analysis[[#This Row],[Departure_Date]]))</f>
        <v>2023</v>
      </c>
      <c r="J1604" t="str">
        <f>"Q"&amp;ROUNDUP(MONTH(vw_maritime_trade_analysis[[#This Row],[Departure_Date]])/3,0)</f>
        <v>Q2</v>
      </c>
      <c r="K1604" t="str">
        <f>TEXT(vw_maritime_trade_analysis[[#This Row],[Departure_Date]],"mmmm")</f>
        <v>May</v>
      </c>
      <c r="L1604">
        <v>38373796</v>
      </c>
      <c r="M1604">
        <v>124088.2890625</v>
      </c>
      <c r="N1604">
        <v>32548.140625</v>
      </c>
      <c r="O1604">
        <v>27629.130859375</v>
      </c>
      <c r="Q1604">
        <v>2619734.75</v>
      </c>
      <c r="R1604">
        <f t="shared" si="25"/>
        <v>6.8268845490292385E-2</v>
      </c>
    </row>
    <row r="1605" spans="1:18" x14ac:dyDescent="0.25">
      <c r="A1605" t="s">
        <v>2657</v>
      </c>
      <c r="B1605" t="s">
        <v>49</v>
      </c>
      <c r="C1605" t="s">
        <v>50</v>
      </c>
      <c r="D1605" t="s">
        <v>183</v>
      </c>
      <c r="E1605" t="s">
        <v>230</v>
      </c>
      <c r="F1605" t="s">
        <v>56</v>
      </c>
      <c r="G1605" s="1">
        <v>44300</v>
      </c>
      <c r="H1605" s="1">
        <v>44319</v>
      </c>
      <c r="I1605">
        <f>YEAR((vw_maritime_trade_analysis[[#This Row],[Departure_Date]]))</f>
        <v>2021</v>
      </c>
      <c r="J1605" t="str">
        <f>"Q"&amp;ROUNDUP(MONTH(vw_maritime_trade_analysis[[#This Row],[Departure_Date]])/3,0)</f>
        <v>Q2</v>
      </c>
      <c r="K1605" t="str">
        <f>TEXT(vw_maritime_trade_analysis[[#This Row],[Departure_Date]],"mmmm")</f>
        <v>April</v>
      </c>
      <c r="L1605">
        <v>69860600</v>
      </c>
      <c r="M1605">
        <v>602545.6875</v>
      </c>
      <c r="N1605">
        <v>67314.03125</v>
      </c>
      <c r="O1605">
        <v>124351.8671875</v>
      </c>
      <c r="P1605">
        <v>1121.72998046875</v>
      </c>
      <c r="Q1605">
        <v>2645281.75</v>
      </c>
      <c r="R1605">
        <f t="shared" si="25"/>
        <v>3.7865145017363148E-2</v>
      </c>
    </row>
    <row r="1606" spans="1:18" x14ac:dyDescent="0.25">
      <c r="A1606" t="s">
        <v>2658</v>
      </c>
      <c r="B1606" t="s">
        <v>49</v>
      </c>
      <c r="C1606" t="s">
        <v>134</v>
      </c>
      <c r="D1606" t="s">
        <v>135</v>
      </c>
      <c r="E1606" t="s">
        <v>55</v>
      </c>
      <c r="F1606" t="s">
        <v>56</v>
      </c>
      <c r="G1606" s="1">
        <v>45893</v>
      </c>
      <c r="H1606" s="1">
        <v>45920</v>
      </c>
      <c r="I1606">
        <f>YEAR((vw_maritime_trade_analysis[[#This Row],[Departure_Date]]))</f>
        <v>2025</v>
      </c>
      <c r="J1606" t="str">
        <f>"Q"&amp;ROUNDUP(MONTH(vw_maritime_trade_analysis[[#This Row],[Departure_Date]])/3,0)</f>
        <v>Q3</v>
      </c>
      <c r="K1606" t="str">
        <f>TEXT(vw_maritime_trade_analysis[[#This Row],[Departure_Date]],"mmmm")</f>
        <v>August</v>
      </c>
      <c r="L1606">
        <v>2987595.25</v>
      </c>
      <c r="M1606">
        <v>550394.875</v>
      </c>
      <c r="N1606">
        <v>90769.2109375</v>
      </c>
      <c r="O1606">
        <v>2031.56005859375</v>
      </c>
      <c r="P1606">
        <v>22539.599609375</v>
      </c>
      <c r="Q1606">
        <v>751387.625</v>
      </c>
      <c r="R1606">
        <f t="shared" si="25"/>
        <v>0.25150248347730503</v>
      </c>
    </row>
    <row r="1607" spans="1:18" x14ac:dyDescent="0.25">
      <c r="A1607" t="s">
        <v>2660</v>
      </c>
      <c r="B1607" t="s">
        <v>49</v>
      </c>
      <c r="C1607" t="s">
        <v>66</v>
      </c>
      <c r="D1607" t="s">
        <v>248</v>
      </c>
      <c r="E1607" t="s">
        <v>127</v>
      </c>
      <c r="F1607" t="s">
        <v>82</v>
      </c>
      <c r="G1607" s="1">
        <v>44391</v>
      </c>
      <c r="H1607" s="1">
        <v>44421</v>
      </c>
      <c r="I1607">
        <f>YEAR((vw_maritime_trade_analysis[[#This Row],[Departure_Date]]))</f>
        <v>2021</v>
      </c>
      <c r="J1607" t="str">
        <f>"Q"&amp;ROUNDUP(MONTH(vw_maritime_trade_analysis[[#This Row],[Departure_Date]])/3,0)</f>
        <v>Q3</v>
      </c>
      <c r="K1607" t="str">
        <f>TEXT(vw_maritime_trade_analysis[[#This Row],[Departure_Date]],"mmmm")</f>
        <v>July</v>
      </c>
      <c r="L1607">
        <v>33782016</v>
      </c>
      <c r="M1607">
        <v>621630.75</v>
      </c>
      <c r="N1607">
        <v>77307.5234375</v>
      </c>
      <c r="O1607">
        <v>36146.76171875</v>
      </c>
      <c r="P1607">
        <v>19795.55078125</v>
      </c>
      <c r="Q1607">
        <v>3528474.25</v>
      </c>
      <c r="R1607">
        <f t="shared" si="25"/>
        <v>0.10444830320369276</v>
      </c>
    </row>
    <row r="1608" spans="1:18" x14ac:dyDescent="0.25">
      <c r="A1608" t="s">
        <v>2661</v>
      </c>
      <c r="B1608" t="s">
        <v>65</v>
      </c>
      <c r="C1608" t="s">
        <v>50</v>
      </c>
      <c r="D1608" t="s">
        <v>423</v>
      </c>
      <c r="E1608" t="s">
        <v>128</v>
      </c>
      <c r="F1608" t="s">
        <v>174</v>
      </c>
      <c r="G1608" s="1">
        <v>45132</v>
      </c>
      <c r="H1608" s="1">
        <v>45138</v>
      </c>
      <c r="I1608">
        <f>YEAR((vw_maritime_trade_analysis[[#This Row],[Departure_Date]]))</f>
        <v>2023</v>
      </c>
      <c r="J1608" t="str">
        <f>"Q"&amp;ROUNDUP(MONTH(vw_maritime_trade_analysis[[#This Row],[Departure_Date]])/3,0)</f>
        <v>Q3</v>
      </c>
      <c r="K1608" t="str">
        <f>TEXT(vw_maritime_trade_analysis[[#This Row],[Departure_Date]],"mmmm")</f>
        <v>July</v>
      </c>
      <c r="L1608">
        <v>41866348</v>
      </c>
      <c r="M1608">
        <v>198701.28125</v>
      </c>
      <c r="N1608">
        <v>163765.09375</v>
      </c>
      <c r="O1608">
        <v>81220.7109375</v>
      </c>
      <c r="P1608">
        <v>25739.3203125</v>
      </c>
      <c r="Q1608">
        <v>1646581.625</v>
      </c>
      <c r="R1608">
        <f t="shared" si="25"/>
        <v>3.932947829602907E-2</v>
      </c>
    </row>
    <row r="1609" spans="1:18" x14ac:dyDescent="0.25">
      <c r="A1609" t="s">
        <v>2662</v>
      </c>
      <c r="B1609" t="s">
        <v>49</v>
      </c>
      <c r="C1609" t="s">
        <v>66</v>
      </c>
      <c r="D1609" t="s">
        <v>391</v>
      </c>
      <c r="E1609" t="s">
        <v>159</v>
      </c>
      <c r="F1609" t="s">
        <v>82</v>
      </c>
      <c r="G1609" s="1">
        <v>45126</v>
      </c>
      <c r="H1609" s="1">
        <v>45149</v>
      </c>
      <c r="I1609">
        <f>YEAR((vw_maritime_trade_analysis[[#This Row],[Departure_Date]]))</f>
        <v>2023</v>
      </c>
      <c r="J1609" t="str">
        <f>"Q"&amp;ROUNDUP(MONTH(vw_maritime_trade_analysis[[#This Row],[Departure_Date]])/3,0)</f>
        <v>Q3</v>
      </c>
      <c r="K1609" t="str">
        <f>TEXT(vw_maritime_trade_analysis[[#This Row],[Departure_Date]],"mmmm")</f>
        <v>July</v>
      </c>
      <c r="L1609">
        <v>45662680</v>
      </c>
      <c r="M1609">
        <v>615490.75</v>
      </c>
      <c r="N1609">
        <v>158220.6875</v>
      </c>
      <c r="O1609">
        <v>109590.4296875</v>
      </c>
      <c r="P1609">
        <v>46026.671875</v>
      </c>
      <c r="Q1609">
        <v>2146203.5</v>
      </c>
      <c r="R1609">
        <f t="shared" si="25"/>
        <v>4.700126011000668E-2</v>
      </c>
    </row>
    <row r="1610" spans="1:18" x14ac:dyDescent="0.25">
      <c r="A1610" t="s">
        <v>2663</v>
      </c>
      <c r="B1610" t="s">
        <v>65</v>
      </c>
      <c r="C1610" t="s">
        <v>78</v>
      </c>
      <c r="D1610" t="s">
        <v>158</v>
      </c>
      <c r="E1610" t="s">
        <v>56</v>
      </c>
      <c r="F1610" t="s">
        <v>55</v>
      </c>
      <c r="G1610" s="1">
        <v>44112</v>
      </c>
      <c r="H1610" s="1">
        <v>44136</v>
      </c>
      <c r="I1610">
        <f>YEAR((vw_maritime_trade_analysis[[#This Row],[Departure_Date]]))</f>
        <v>2020</v>
      </c>
      <c r="J1610" t="str">
        <f>"Q"&amp;ROUNDUP(MONTH(vw_maritime_trade_analysis[[#This Row],[Departure_Date]])/3,0)</f>
        <v>Q4</v>
      </c>
      <c r="K1610" t="str">
        <f>TEXT(vw_maritime_trade_analysis[[#This Row],[Departure_Date]],"mmmm")</f>
        <v>October</v>
      </c>
      <c r="L1610">
        <v>18771060</v>
      </c>
      <c r="M1610">
        <v>320523.53125</v>
      </c>
      <c r="N1610">
        <v>90959.890625</v>
      </c>
      <c r="O1610">
        <v>49931.01953125</v>
      </c>
      <c r="P1610">
        <v>0</v>
      </c>
      <c r="Q1610">
        <v>1111817.5</v>
      </c>
      <c r="R1610">
        <f t="shared" si="25"/>
        <v>5.9230405741604361E-2</v>
      </c>
    </row>
    <row r="1611" spans="1:18" x14ac:dyDescent="0.25">
      <c r="A1611" t="s">
        <v>2664</v>
      </c>
      <c r="B1611" t="s">
        <v>65</v>
      </c>
      <c r="C1611" t="s">
        <v>50</v>
      </c>
      <c r="D1611" t="s">
        <v>145</v>
      </c>
      <c r="E1611" t="s">
        <v>70</v>
      </c>
      <c r="F1611" t="s">
        <v>159</v>
      </c>
      <c r="G1611" s="1">
        <v>44829</v>
      </c>
      <c r="H1611" s="1">
        <v>44841</v>
      </c>
      <c r="I1611">
        <f>YEAR((vw_maritime_trade_analysis[[#This Row],[Departure_Date]]))</f>
        <v>2022</v>
      </c>
      <c r="J1611" t="str">
        <f>"Q"&amp;ROUNDUP(MONTH(vw_maritime_trade_analysis[[#This Row],[Departure_Date]])/3,0)</f>
        <v>Q3</v>
      </c>
      <c r="K1611" t="str">
        <f>TEXT(vw_maritime_trade_analysis[[#This Row],[Departure_Date]],"mmmm")</f>
        <v>September</v>
      </c>
      <c r="L1611">
        <v>17816492</v>
      </c>
      <c r="M1611">
        <v>186822.4375</v>
      </c>
      <c r="N1611">
        <v>148022.734375</v>
      </c>
      <c r="O1611">
        <v>13006.0400390625</v>
      </c>
      <c r="P1611">
        <v>0</v>
      </c>
      <c r="Q1611">
        <v>2413092.5</v>
      </c>
      <c r="R1611">
        <f t="shared" si="25"/>
        <v>0.13544150554441356</v>
      </c>
    </row>
    <row r="1612" spans="1:18" x14ac:dyDescent="0.25">
      <c r="A1612" t="s">
        <v>2665</v>
      </c>
      <c r="B1612" t="s">
        <v>49</v>
      </c>
      <c r="C1612" t="s">
        <v>50</v>
      </c>
      <c r="D1612" t="s">
        <v>120</v>
      </c>
      <c r="E1612" t="s">
        <v>154</v>
      </c>
      <c r="F1612" t="s">
        <v>92</v>
      </c>
      <c r="G1612" s="1">
        <v>46084</v>
      </c>
      <c r="H1612" s="1">
        <v>46095</v>
      </c>
      <c r="I1612">
        <f>YEAR((vw_maritime_trade_analysis[[#This Row],[Departure_Date]]))</f>
        <v>2026</v>
      </c>
      <c r="J1612" t="str">
        <f>"Q"&amp;ROUNDUP(MONTH(vw_maritime_trade_analysis[[#This Row],[Departure_Date]])/3,0)</f>
        <v>Q1</v>
      </c>
      <c r="K1612" t="str">
        <f>TEXT(vw_maritime_trade_analysis[[#This Row],[Departure_Date]],"mmmm")</f>
        <v>March</v>
      </c>
      <c r="L1612">
        <v>8696953</v>
      </c>
      <c r="M1612">
        <v>224281</v>
      </c>
      <c r="N1612">
        <v>207099.8125</v>
      </c>
      <c r="O1612">
        <v>10175.4404296875</v>
      </c>
      <c r="P1612">
        <v>0</v>
      </c>
      <c r="Q1612">
        <v>1254710.75</v>
      </c>
      <c r="R1612">
        <f t="shared" si="25"/>
        <v>0.14427015415628899</v>
      </c>
    </row>
    <row r="1613" spans="1:18" x14ac:dyDescent="0.25">
      <c r="A1613" t="s">
        <v>2666</v>
      </c>
      <c r="B1613" t="s">
        <v>65</v>
      </c>
      <c r="C1613" t="s">
        <v>66</v>
      </c>
      <c r="D1613" t="s">
        <v>153</v>
      </c>
      <c r="E1613" t="s">
        <v>70</v>
      </c>
      <c r="F1613" t="s">
        <v>146</v>
      </c>
      <c r="G1613" s="1">
        <v>43882</v>
      </c>
      <c r="H1613" s="1">
        <v>43908</v>
      </c>
      <c r="I1613">
        <f>YEAR((vw_maritime_trade_analysis[[#This Row],[Departure_Date]]))</f>
        <v>2020</v>
      </c>
      <c r="J1613" t="str">
        <f>"Q"&amp;ROUNDUP(MONTH(vw_maritime_trade_analysis[[#This Row],[Departure_Date]])/3,0)</f>
        <v>Q1</v>
      </c>
      <c r="K1613" t="str">
        <f>TEXT(vw_maritime_trade_analysis[[#This Row],[Departure_Date]],"mmmm")</f>
        <v>February</v>
      </c>
      <c r="L1613">
        <v>79863400</v>
      </c>
      <c r="M1613">
        <v>451082</v>
      </c>
      <c r="N1613">
        <v>80434.4609375</v>
      </c>
      <c r="O1613">
        <v>122191.0078125</v>
      </c>
      <c r="P1613">
        <v>4602.72021484375</v>
      </c>
      <c r="Q1613">
        <v>3421816</v>
      </c>
      <c r="R1613">
        <f t="shared" si="25"/>
        <v>4.2845859304762882E-2</v>
      </c>
    </row>
    <row r="1614" spans="1:18" x14ac:dyDescent="0.25">
      <c r="A1614" t="s">
        <v>2667</v>
      </c>
      <c r="B1614" t="s">
        <v>65</v>
      </c>
      <c r="C1614" t="s">
        <v>66</v>
      </c>
      <c r="D1614" t="s">
        <v>248</v>
      </c>
      <c r="E1614" t="s">
        <v>70</v>
      </c>
      <c r="F1614" t="s">
        <v>83</v>
      </c>
      <c r="G1614" s="1">
        <v>45607</v>
      </c>
      <c r="H1614" s="1">
        <v>45626</v>
      </c>
      <c r="I1614">
        <f>YEAR((vw_maritime_trade_analysis[[#This Row],[Departure_Date]]))</f>
        <v>2024</v>
      </c>
      <c r="J1614" t="str">
        <f>"Q"&amp;ROUNDUP(MONTH(vw_maritime_trade_analysis[[#This Row],[Departure_Date]])/3,0)</f>
        <v>Q4</v>
      </c>
      <c r="K1614" t="str">
        <f>TEXT(vw_maritime_trade_analysis[[#This Row],[Departure_Date]],"mmmm")</f>
        <v>November</v>
      </c>
      <c r="L1614">
        <v>77063560</v>
      </c>
      <c r="M1614">
        <v>317660.71875</v>
      </c>
      <c r="N1614">
        <v>234847.5</v>
      </c>
      <c r="O1614">
        <v>222713.6875</v>
      </c>
      <c r="P1614">
        <v>0</v>
      </c>
      <c r="Q1614">
        <v>6747258.5</v>
      </c>
      <c r="R1614">
        <f t="shared" si="25"/>
        <v>8.7554461537982409E-2</v>
      </c>
    </row>
    <row r="1615" spans="1:18" x14ac:dyDescent="0.25">
      <c r="A1615" t="s">
        <v>2668</v>
      </c>
      <c r="B1615" t="s">
        <v>49</v>
      </c>
      <c r="C1615" t="s">
        <v>50</v>
      </c>
      <c r="D1615" t="s">
        <v>120</v>
      </c>
      <c r="E1615" t="s">
        <v>196</v>
      </c>
      <c r="F1615" t="s">
        <v>70</v>
      </c>
      <c r="G1615" s="1">
        <v>44915</v>
      </c>
      <c r="H1615" s="1">
        <v>44929</v>
      </c>
      <c r="I1615">
        <f>YEAR((vw_maritime_trade_analysis[[#This Row],[Departure_Date]]))</f>
        <v>2022</v>
      </c>
      <c r="J1615" t="str">
        <f>"Q"&amp;ROUNDUP(MONTH(vw_maritime_trade_analysis[[#This Row],[Departure_Date]])/3,0)</f>
        <v>Q4</v>
      </c>
      <c r="K1615" t="str">
        <f>TEXT(vw_maritime_trade_analysis[[#This Row],[Departure_Date]],"mmmm")</f>
        <v>December</v>
      </c>
      <c r="L1615">
        <v>43434324</v>
      </c>
      <c r="M1615">
        <v>271620.125</v>
      </c>
      <c r="N1615">
        <v>34238.12890625</v>
      </c>
      <c r="O1615">
        <v>37353.51953125</v>
      </c>
      <c r="P1615">
        <v>0</v>
      </c>
      <c r="Q1615">
        <v>1922378.625</v>
      </c>
      <c r="R1615">
        <f t="shared" si="25"/>
        <v>4.4259434658174952E-2</v>
      </c>
    </row>
    <row r="1616" spans="1:18" x14ac:dyDescent="0.25">
      <c r="A1616" t="s">
        <v>2669</v>
      </c>
      <c r="B1616" t="s">
        <v>49</v>
      </c>
      <c r="C1616" t="s">
        <v>78</v>
      </c>
      <c r="D1616" t="s">
        <v>158</v>
      </c>
      <c r="E1616" t="s">
        <v>140</v>
      </c>
      <c r="F1616" t="s">
        <v>92</v>
      </c>
      <c r="G1616" s="1">
        <v>45629</v>
      </c>
      <c r="H1616" s="1">
        <v>45650</v>
      </c>
      <c r="I1616">
        <f>YEAR((vw_maritime_trade_analysis[[#This Row],[Departure_Date]]))</f>
        <v>2024</v>
      </c>
      <c r="J1616" t="str">
        <f>"Q"&amp;ROUNDUP(MONTH(vw_maritime_trade_analysis[[#This Row],[Departure_Date]])/3,0)</f>
        <v>Q4</v>
      </c>
      <c r="K1616" t="str">
        <f>TEXT(vw_maritime_trade_analysis[[#This Row],[Departure_Date]],"mmmm")</f>
        <v>December</v>
      </c>
      <c r="L1616">
        <v>8293849.5</v>
      </c>
      <c r="M1616">
        <v>383964.5</v>
      </c>
      <c r="N1616">
        <v>246353.15625</v>
      </c>
      <c r="O1616">
        <v>15426.5595703125</v>
      </c>
      <c r="P1616">
        <v>59388.53125</v>
      </c>
      <c r="Q1616">
        <v>1396848</v>
      </c>
      <c r="R1616">
        <f t="shared" si="25"/>
        <v>0.16841974284679267</v>
      </c>
    </row>
    <row r="1617" spans="1:18" x14ac:dyDescent="0.25">
      <c r="A1617" t="s">
        <v>2670</v>
      </c>
      <c r="B1617" t="s">
        <v>49</v>
      </c>
      <c r="C1617" t="s">
        <v>66</v>
      </c>
      <c r="D1617" t="s">
        <v>67</v>
      </c>
      <c r="E1617" t="s">
        <v>201</v>
      </c>
      <c r="F1617" t="s">
        <v>82</v>
      </c>
      <c r="G1617" s="1">
        <v>45319</v>
      </c>
      <c r="H1617" s="1">
        <v>45341</v>
      </c>
      <c r="I1617">
        <f>YEAR((vw_maritime_trade_analysis[[#This Row],[Departure_Date]]))</f>
        <v>2024</v>
      </c>
      <c r="J1617" t="str">
        <f>"Q"&amp;ROUNDUP(MONTH(vw_maritime_trade_analysis[[#This Row],[Departure_Date]])/3,0)</f>
        <v>Q1</v>
      </c>
      <c r="K1617" t="str">
        <f>TEXT(vw_maritime_trade_analysis[[#This Row],[Departure_Date]],"mmmm")</f>
        <v>January</v>
      </c>
      <c r="L1617">
        <v>6308101.5</v>
      </c>
      <c r="M1617">
        <v>593828.625</v>
      </c>
      <c r="N1617">
        <v>69024.96875</v>
      </c>
      <c r="O1617">
        <v>19239.7109375</v>
      </c>
      <c r="P1617">
        <v>0</v>
      </c>
      <c r="Q1617">
        <v>855589.25</v>
      </c>
      <c r="R1617">
        <f t="shared" si="25"/>
        <v>0.13563339936746421</v>
      </c>
    </row>
    <row r="1618" spans="1:18" x14ac:dyDescent="0.25">
      <c r="A1618" t="s">
        <v>2672</v>
      </c>
      <c r="B1618" t="s">
        <v>65</v>
      </c>
      <c r="C1618" t="s">
        <v>50</v>
      </c>
      <c r="D1618" t="s">
        <v>51</v>
      </c>
      <c r="E1618" t="s">
        <v>70</v>
      </c>
      <c r="F1618" t="s">
        <v>131</v>
      </c>
      <c r="G1618" s="1">
        <v>45390</v>
      </c>
      <c r="H1618" s="1">
        <v>45397</v>
      </c>
      <c r="I1618">
        <f>YEAR((vw_maritime_trade_analysis[[#This Row],[Departure_Date]]))</f>
        <v>2024</v>
      </c>
      <c r="J1618" t="str">
        <f>"Q"&amp;ROUNDUP(MONTH(vw_maritime_trade_analysis[[#This Row],[Departure_Date]])/3,0)</f>
        <v>Q2</v>
      </c>
      <c r="K1618" t="str">
        <f>TEXT(vw_maritime_trade_analysis[[#This Row],[Departure_Date]],"mmmm")</f>
        <v>April</v>
      </c>
      <c r="L1618">
        <v>8042416.5</v>
      </c>
      <c r="M1618">
        <v>60799.03125</v>
      </c>
      <c r="N1618">
        <v>75856.7421875</v>
      </c>
      <c r="O1618">
        <v>19301.80078125</v>
      </c>
      <c r="P1618">
        <v>0</v>
      </c>
      <c r="Q1618">
        <v>2959604</v>
      </c>
      <c r="R1618">
        <f t="shared" si="25"/>
        <v>0.36799934447563115</v>
      </c>
    </row>
    <row r="1619" spans="1:18" x14ac:dyDescent="0.25">
      <c r="A1619" t="s">
        <v>2673</v>
      </c>
      <c r="B1619" t="s">
        <v>49</v>
      </c>
      <c r="C1619" t="s">
        <v>66</v>
      </c>
      <c r="D1619" t="s">
        <v>67</v>
      </c>
      <c r="E1619" t="s">
        <v>140</v>
      </c>
      <c r="F1619" t="s">
        <v>184</v>
      </c>
      <c r="G1619" s="1">
        <v>45052</v>
      </c>
      <c r="H1619" s="1">
        <v>45069</v>
      </c>
      <c r="I1619">
        <f>YEAR((vw_maritime_trade_analysis[[#This Row],[Departure_Date]]))</f>
        <v>2023</v>
      </c>
      <c r="J1619" t="str">
        <f>"Q"&amp;ROUNDUP(MONTH(vw_maritime_trade_analysis[[#This Row],[Departure_Date]])/3,0)</f>
        <v>Q2</v>
      </c>
      <c r="K1619" t="str">
        <f>TEXT(vw_maritime_trade_analysis[[#This Row],[Departure_Date]],"mmmm")</f>
        <v>May</v>
      </c>
      <c r="L1619">
        <v>12571429</v>
      </c>
      <c r="M1619">
        <v>148425.0625</v>
      </c>
      <c r="N1619">
        <v>133277.859375</v>
      </c>
      <c r="O1619">
        <v>18102.859375</v>
      </c>
      <c r="P1619">
        <v>0</v>
      </c>
      <c r="Q1619">
        <v>1038358.1875</v>
      </c>
      <c r="R1619">
        <f t="shared" si="25"/>
        <v>8.2596671189886214E-2</v>
      </c>
    </row>
    <row r="1620" spans="1:18" x14ac:dyDescent="0.25">
      <c r="A1620" t="s">
        <v>2675</v>
      </c>
      <c r="B1620" t="s">
        <v>65</v>
      </c>
      <c r="C1620" t="s">
        <v>66</v>
      </c>
      <c r="D1620" t="s">
        <v>248</v>
      </c>
      <c r="E1620" t="s">
        <v>92</v>
      </c>
      <c r="F1620" t="s">
        <v>164</v>
      </c>
      <c r="G1620" s="1">
        <v>45113</v>
      </c>
      <c r="H1620" s="1">
        <v>45137</v>
      </c>
      <c r="I1620">
        <f>YEAR((vw_maritime_trade_analysis[[#This Row],[Departure_Date]]))</f>
        <v>2023</v>
      </c>
      <c r="J1620" t="str">
        <f>"Q"&amp;ROUNDUP(MONTH(vw_maritime_trade_analysis[[#This Row],[Departure_Date]])/3,0)</f>
        <v>Q3</v>
      </c>
      <c r="K1620" t="str">
        <f>TEXT(vw_maritime_trade_analysis[[#This Row],[Departure_Date]],"mmmm")</f>
        <v>July</v>
      </c>
      <c r="L1620">
        <v>21727624</v>
      </c>
      <c r="M1620">
        <v>606599.5</v>
      </c>
      <c r="N1620">
        <v>192312.609375</v>
      </c>
      <c r="O1620">
        <v>17816.650390625</v>
      </c>
      <c r="P1620">
        <v>15162.6201171875</v>
      </c>
      <c r="Q1620">
        <v>1914334.25</v>
      </c>
      <c r="R1620">
        <f t="shared" si="25"/>
        <v>8.8106009658488194E-2</v>
      </c>
    </row>
    <row r="1621" spans="1:18" x14ac:dyDescent="0.25">
      <c r="A1621" t="s">
        <v>2676</v>
      </c>
      <c r="B1621" t="s">
        <v>49</v>
      </c>
      <c r="C1621" t="s">
        <v>239</v>
      </c>
      <c r="D1621" t="s">
        <v>270</v>
      </c>
      <c r="E1621" t="s">
        <v>196</v>
      </c>
      <c r="F1621" t="s">
        <v>56</v>
      </c>
      <c r="G1621" s="1">
        <v>44760</v>
      </c>
      <c r="H1621" s="1">
        <v>44767</v>
      </c>
      <c r="I1621">
        <f>YEAR((vw_maritime_trade_analysis[[#This Row],[Departure_Date]]))</f>
        <v>2022</v>
      </c>
      <c r="J1621" t="str">
        <f>"Q"&amp;ROUNDUP(MONTH(vw_maritime_trade_analysis[[#This Row],[Departure_Date]])/3,0)</f>
        <v>Q3</v>
      </c>
      <c r="K1621" t="str">
        <f>TEXT(vw_maritime_trade_analysis[[#This Row],[Departure_Date]],"mmmm")</f>
        <v>July</v>
      </c>
      <c r="L1621">
        <v>26217404</v>
      </c>
      <c r="M1621">
        <v>180339.90625</v>
      </c>
      <c r="N1621">
        <v>135583.796875</v>
      </c>
      <c r="O1621">
        <v>55580.8984375</v>
      </c>
      <c r="P1621">
        <v>73143.203125</v>
      </c>
      <c r="Q1621">
        <v>2265093.75</v>
      </c>
      <c r="R1621">
        <f t="shared" si="25"/>
        <v>8.6396568859372955E-2</v>
      </c>
    </row>
    <row r="1622" spans="1:18" x14ac:dyDescent="0.25">
      <c r="A1622" t="s">
        <v>2678</v>
      </c>
      <c r="B1622" t="s">
        <v>65</v>
      </c>
      <c r="C1622" t="s">
        <v>50</v>
      </c>
      <c r="D1622" t="s">
        <v>145</v>
      </c>
      <c r="E1622" t="s">
        <v>226</v>
      </c>
      <c r="F1622" t="s">
        <v>154</v>
      </c>
      <c r="G1622" s="1">
        <v>45375</v>
      </c>
      <c r="H1622" s="1">
        <v>45384</v>
      </c>
      <c r="I1622">
        <f>YEAR((vw_maritime_trade_analysis[[#This Row],[Departure_Date]]))</f>
        <v>2024</v>
      </c>
      <c r="J1622" t="str">
        <f>"Q"&amp;ROUNDUP(MONTH(vw_maritime_trade_analysis[[#This Row],[Departure_Date]])/3,0)</f>
        <v>Q1</v>
      </c>
      <c r="K1622" t="str">
        <f>TEXT(vw_maritime_trade_analysis[[#This Row],[Departure_Date]],"mmmm")</f>
        <v>March</v>
      </c>
      <c r="L1622">
        <v>38471040</v>
      </c>
      <c r="M1622">
        <v>241196.796875</v>
      </c>
      <c r="N1622">
        <v>249905.625</v>
      </c>
      <c r="O1622">
        <v>48858.21875</v>
      </c>
      <c r="P1622">
        <v>4335.25</v>
      </c>
      <c r="Q1622">
        <v>2453524</v>
      </c>
      <c r="R1622">
        <f t="shared" si="25"/>
        <v>6.3775868809369335E-2</v>
      </c>
    </row>
    <row r="1623" spans="1:18" x14ac:dyDescent="0.25">
      <c r="A1623" t="s">
        <v>2680</v>
      </c>
      <c r="B1623" t="s">
        <v>65</v>
      </c>
      <c r="C1623" t="s">
        <v>50</v>
      </c>
      <c r="D1623" t="s">
        <v>223</v>
      </c>
      <c r="E1623" t="s">
        <v>184</v>
      </c>
      <c r="F1623" t="s">
        <v>204</v>
      </c>
      <c r="G1623" s="1">
        <v>44049</v>
      </c>
      <c r="H1623" s="1">
        <v>44069</v>
      </c>
      <c r="I1623">
        <f>YEAR((vw_maritime_trade_analysis[[#This Row],[Departure_Date]]))</f>
        <v>2020</v>
      </c>
      <c r="J1623" t="str">
        <f>"Q"&amp;ROUNDUP(MONTH(vw_maritime_trade_analysis[[#This Row],[Departure_Date]])/3,0)</f>
        <v>Q3</v>
      </c>
      <c r="K1623" t="str">
        <f>TEXT(vw_maritime_trade_analysis[[#This Row],[Departure_Date]],"mmmm")</f>
        <v>August</v>
      </c>
      <c r="L1623">
        <v>47462536</v>
      </c>
      <c r="M1623">
        <v>491413.0625</v>
      </c>
      <c r="N1623">
        <v>129358.6796875</v>
      </c>
      <c r="O1623">
        <v>140014.484375</v>
      </c>
      <c r="P1623">
        <v>0</v>
      </c>
      <c r="Q1623">
        <v>1750211.125</v>
      </c>
      <c r="R1623">
        <f t="shared" si="25"/>
        <v>3.6875634395094267E-2</v>
      </c>
    </row>
    <row r="1624" spans="1:18" x14ac:dyDescent="0.25">
      <c r="A1624" t="s">
        <v>2681</v>
      </c>
      <c r="B1624" t="s">
        <v>49</v>
      </c>
      <c r="C1624" t="s">
        <v>50</v>
      </c>
      <c r="D1624" t="s">
        <v>183</v>
      </c>
      <c r="E1624" t="s">
        <v>140</v>
      </c>
      <c r="F1624" t="s">
        <v>226</v>
      </c>
      <c r="G1624" s="1">
        <v>44267</v>
      </c>
      <c r="H1624" s="1">
        <v>44287</v>
      </c>
      <c r="I1624">
        <f>YEAR((vw_maritime_trade_analysis[[#This Row],[Departure_Date]]))</f>
        <v>2021</v>
      </c>
      <c r="J1624" t="str">
        <f>"Q"&amp;ROUNDUP(MONTH(vw_maritime_trade_analysis[[#This Row],[Departure_Date]])/3,0)</f>
        <v>Q1</v>
      </c>
      <c r="K1624" t="str">
        <f>TEXT(vw_maritime_trade_analysis[[#This Row],[Departure_Date]],"mmmm")</f>
        <v>March</v>
      </c>
      <c r="L1624">
        <v>68442288</v>
      </c>
      <c r="M1624">
        <v>234092.875</v>
      </c>
      <c r="N1624">
        <v>240212.375</v>
      </c>
      <c r="O1624">
        <v>162892.640625</v>
      </c>
      <c r="P1624">
        <v>3354.320068359375</v>
      </c>
      <c r="Q1624">
        <v>1840310</v>
      </c>
      <c r="R1624">
        <f t="shared" si="25"/>
        <v>2.688849326603459E-2</v>
      </c>
    </row>
    <row r="1625" spans="1:18" x14ac:dyDescent="0.25">
      <c r="A1625" t="s">
        <v>2682</v>
      </c>
      <c r="B1625" t="s">
        <v>65</v>
      </c>
      <c r="C1625" t="s">
        <v>50</v>
      </c>
      <c r="D1625" t="s">
        <v>145</v>
      </c>
      <c r="E1625" t="s">
        <v>184</v>
      </c>
      <c r="F1625" t="s">
        <v>121</v>
      </c>
      <c r="G1625" s="1">
        <v>45848</v>
      </c>
      <c r="H1625" s="1">
        <v>45859</v>
      </c>
      <c r="I1625">
        <f>YEAR((vw_maritime_trade_analysis[[#This Row],[Departure_Date]]))</f>
        <v>2025</v>
      </c>
      <c r="J1625" t="str">
        <f>"Q"&amp;ROUNDUP(MONTH(vw_maritime_trade_analysis[[#This Row],[Departure_Date]])/3,0)</f>
        <v>Q3</v>
      </c>
      <c r="K1625" t="str">
        <f>TEXT(vw_maritime_trade_analysis[[#This Row],[Departure_Date]],"mmmm")</f>
        <v>July</v>
      </c>
      <c r="L1625">
        <v>14342461</v>
      </c>
      <c r="M1625">
        <v>232092.78125</v>
      </c>
      <c r="N1625">
        <v>97152.390625</v>
      </c>
      <c r="O1625">
        <v>44605.05078125</v>
      </c>
      <c r="P1625">
        <v>2994.300048828125</v>
      </c>
      <c r="Q1625">
        <v>1985503.625</v>
      </c>
      <c r="R1625">
        <f t="shared" si="25"/>
        <v>0.13843535115765698</v>
      </c>
    </row>
    <row r="1626" spans="1:18" x14ac:dyDescent="0.25">
      <c r="A1626" t="s">
        <v>2683</v>
      </c>
      <c r="B1626" t="s">
        <v>49</v>
      </c>
      <c r="C1626" t="s">
        <v>50</v>
      </c>
      <c r="D1626" t="s">
        <v>145</v>
      </c>
      <c r="E1626" t="s">
        <v>201</v>
      </c>
      <c r="F1626" t="s">
        <v>82</v>
      </c>
      <c r="G1626" s="1">
        <v>45080</v>
      </c>
      <c r="H1626" s="1">
        <v>45098</v>
      </c>
      <c r="I1626">
        <f>YEAR((vw_maritime_trade_analysis[[#This Row],[Departure_Date]]))</f>
        <v>2023</v>
      </c>
      <c r="J1626" t="str">
        <f>"Q"&amp;ROUNDUP(MONTH(vw_maritime_trade_analysis[[#This Row],[Departure_Date]])/3,0)</f>
        <v>Q2</v>
      </c>
      <c r="K1626" t="str">
        <f>TEXT(vw_maritime_trade_analysis[[#This Row],[Departure_Date]],"mmmm")</f>
        <v>June</v>
      </c>
      <c r="L1626">
        <v>92319296</v>
      </c>
      <c r="M1626">
        <v>207497.765625</v>
      </c>
      <c r="N1626">
        <v>131668.3125</v>
      </c>
      <c r="O1626">
        <v>240030.171875</v>
      </c>
      <c r="P1626">
        <v>0</v>
      </c>
      <c r="Q1626">
        <v>3111397</v>
      </c>
      <c r="R1626">
        <f t="shared" si="25"/>
        <v>3.3702564196330095E-2</v>
      </c>
    </row>
    <row r="1627" spans="1:18" x14ac:dyDescent="0.25">
      <c r="A1627" t="s">
        <v>2684</v>
      </c>
      <c r="B1627" t="s">
        <v>49</v>
      </c>
      <c r="C1627" t="s">
        <v>50</v>
      </c>
      <c r="D1627" t="s">
        <v>183</v>
      </c>
      <c r="E1627" t="s">
        <v>201</v>
      </c>
      <c r="F1627" t="s">
        <v>128</v>
      </c>
      <c r="G1627" s="1">
        <v>44024</v>
      </c>
      <c r="H1627" s="1">
        <v>44032</v>
      </c>
      <c r="I1627">
        <f>YEAR((vw_maritime_trade_analysis[[#This Row],[Departure_Date]]))</f>
        <v>2020</v>
      </c>
      <c r="J1627" t="str">
        <f>"Q"&amp;ROUNDUP(MONTH(vw_maritime_trade_analysis[[#This Row],[Departure_Date]])/3,0)</f>
        <v>Q3</v>
      </c>
      <c r="K1627" t="str">
        <f>TEXT(vw_maritime_trade_analysis[[#This Row],[Departure_Date]],"mmmm")</f>
        <v>July</v>
      </c>
      <c r="L1627">
        <v>87854640</v>
      </c>
      <c r="M1627">
        <v>126265.7421875</v>
      </c>
      <c r="N1627">
        <v>45015.62890625</v>
      </c>
      <c r="O1627">
        <v>264442.46875</v>
      </c>
      <c r="P1627">
        <v>30041.130859375</v>
      </c>
      <c r="Q1627">
        <v>3475384.25</v>
      </c>
      <c r="R1627">
        <f t="shared" si="25"/>
        <v>3.9558346036134236E-2</v>
      </c>
    </row>
    <row r="1628" spans="1:18" x14ac:dyDescent="0.25">
      <c r="A1628" t="s">
        <v>2686</v>
      </c>
      <c r="B1628" t="s">
        <v>49</v>
      </c>
      <c r="C1628" t="s">
        <v>239</v>
      </c>
      <c r="D1628" t="s">
        <v>270</v>
      </c>
      <c r="E1628" t="s">
        <v>146</v>
      </c>
      <c r="F1628" t="s">
        <v>184</v>
      </c>
      <c r="G1628" s="1">
        <v>44822</v>
      </c>
      <c r="H1628" s="1">
        <v>44829</v>
      </c>
      <c r="I1628">
        <f>YEAR((vw_maritime_trade_analysis[[#This Row],[Departure_Date]]))</f>
        <v>2022</v>
      </c>
      <c r="J1628" t="str">
        <f>"Q"&amp;ROUNDUP(MONTH(vw_maritime_trade_analysis[[#This Row],[Departure_Date]])/3,0)</f>
        <v>Q3</v>
      </c>
      <c r="K1628" t="str">
        <f>TEXT(vw_maritime_trade_analysis[[#This Row],[Departure_Date]],"mmmm")</f>
        <v>September</v>
      </c>
      <c r="L1628">
        <v>11452370</v>
      </c>
      <c r="M1628">
        <v>44975.19140625</v>
      </c>
      <c r="N1628">
        <v>81608.9296875</v>
      </c>
      <c r="O1628">
        <v>28287.349609375</v>
      </c>
      <c r="P1628">
        <v>0</v>
      </c>
      <c r="Q1628">
        <v>1329012</v>
      </c>
      <c r="R1628">
        <f t="shared" si="25"/>
        <v>0.11604689684318617</v>
      </c>
    </row>
    <row r="1629" spans="1:18" x14ac:dyDescent="0.25">
      <c r="A1629" t="s">
        <v>2687</v>
      </c>
      <c r="B1629" t="s">
        <v>65</v>
      </c>
      <c r="C1629" t="s">
        <v>50</v>
      </c>
      <c r="D1629" t="s">
        <v>145</v>
      </c>
      <c r="E1629" t="s">
        <v>100</v>
      </c>
      <c r="F1629" t="s">
        <v>257</v>
      </c>
      <c r="G1629" s="1">
        <v>45944</v>
      </c>
      <c r="H1629" s="1">
        <v>45959</v>
      </c>
      <c r="I1629">
        <f>YEAR((vw_maritime_trade_analysis[[#This Row],[Departure_Date]]))</f>
        <v>2025</v>
      </c>
      <c r="J1629" t="str">
        <f>"Q"&amp;ROUNDUP(MONTH(vw_maritime_trade_analysis[[#This Row],[Departure_Date]])/3,0)</f>
        <v>Q4</v>
      </c>
      <c r="K1629" t="str">
        <f>TEXT(vw_maritime_trade_analysis[[#This Row],[Departure_Date]],"mmmm")</f>
        <v>October</v>
      </c>
      <c r="L1629">
        <v>106097360</v>
      </c>
      <c r="M1629">
        <v>173382.125</v>
      </c>
      <c r="N1629">
        <v>105374.8828125</v>
      </c>
      <c r="O1629">
        <v>173999.671875</v>
      </c>
      <c r="P1629">
        <v>10083.1298828125</v>
      </c>
      <c r="Q1629">
        <v>5356715.5</v>
      </c>
      <c r="R1629">
        <f t="shared" si="25"/>
        <v>5.0488678511887569E-2</v>
      </c>
    </row>
    <row r="1630" spans="1:18" x14ac:dyDescent="0.25">
      <c r="A1630" t="s">
        <v>2689</v>
      </c>
      <c r="B1630" t="s">
        <v>49</v>
      </c>
      <c r="C1630" t="s">
        <v>50</v>
      </c>
      <c r="D1630" t="s">
        <v>120</v>
      </c>
      <c r="E1630" t="s">
        <v>204</v>
      </c>
      <c r="F1630" t="s">
        <v>70</v>
      </c>
      <c r="G1630" s="1">
        <v>45231</v>
      </c>
      <c r="H1630" s="1">
        <v>45239</v>
      </c>
      <c r="I1630">
        <f>YEAR((vw_maritime_trade_analysis[[#This Row],[Departure_Date]]))</f>
        <v>2023</v>
      </c>
      <c r="J1630" t="str">
        <f>"Q"&amp;ROUNDUP(MONTH(vw_maritime_trade_analysis[[#This Row],[Departure_Date]])/3,0)</f>
        <v>Q4</v>
      </c>
      <c r="K1630" t="str">
        <f>TEXT(vw_maritime_trade_analysis[[#This Row],[Departure_Date]],"mmmm")</f>
        <v>November</v>
      </c>
      <c r="L1630">
        <v>60092620</v>
      </c>
      <c r="M1630">
        <v>166642.75</v>
      </c>
      <c r="N1630">
        <v>135930.703125</v>
      </c>
      <c r="O1630">
        <v>40862.98046875</v>
      </c>
      <c r="P1630">
        <v>48912.26953125</v>
      </c>
      <c r="Q1630">
        <v>2333466.25</v>
      </c>
      <c r="R1630">
        <f t="shared" si="25"/>
        <v>3.8831161796573359E-2</v>
      </c>
    </row>
    <row r="1631" spans="1:18" x14ac:dyDescent="0.25">
      <c r="A1631" t="s">
        <v>2691</v>
      </c>
      <c r="B1631" t="s">
        <v>49</v>
      </c>
      <c r="C1631" t="s">
        <v>239</v>
      </c>
      <c r="D1631" t="s">
        <v>240</v>
      </c>
      <c r="E1631" t="s">
        <v>201</v>
      </c>
      <c r="F1631" t="s">
        <v>92</v>
      </c>
      <c r="G1631" s="1">
        <v>44577</v>
      </c>
      <c r="H1631" s="1">
        <v>44606</v>
      </c>
      <c r="I1631">
        <f>YEAR((vw_maritime_trade_analysis[[#This Row],[Departure_Date]]))</f>
        <v>2022</v>
      </c>
      <c r="J1631" t="str">
        <f>"Q"&amp;ROUNDUP(MONTH(vw_maritime_trade_analysis[[#This Row],[Departure_Date]])/3,0)</f>
        <v>Q1</v>
      </c>
      <c r="K1631" t="str">
        <f>TEXT(vw_maritime_trade_analysis[[#This Row],[Departure_Date]],"mmmm")</f>
        <v>January</v>
      </c>
      <c r="L1631">
        <v>16597141</v>
      </c>
      <c r="M1631">
        <v>332747.34375</v>
      </c>
      <c r="N1631">
        <v>114306.8984375</v>
      </c>
      <c r="O1631">
        <v>33194.28125</v>
      </c>
      <c r="P1631">
        <v>9947.1396484375</v>
      </c>
      <c r="Q1631">
        <v>867794.75</v>
      </c>
      <c r="R1631">
        <f t="shared" si="25"/>
        <v>5.228579729484735E-2</v>
      </c>
    </row>
    <row r="1632" spans="1:18" x14ac:dyDescent="0.25">
      <c r="A1632" t="s">
        <v>2692</v>
      </c>
      <c r="B1632" t="s">
        <v>65</v>
      </c>
      <c r="C1632" t="s">
        <v>66</v>
      </c>
      <c r="D1632" t="s">
        <v>245</v>
      </c>
      <c r="E1632" t="s">
        <v>92</v>
      </c>
      <c r="F1632" t="s">
        <v>201</v>
      </c>
      <c r="G1632" s="1">
        <v>44215</v>
      </c>
      <c r="H1632" s="1">
        <v>44232</v>
      </c>
      <c r="I1632">
        <f>YEAR((vw_maritime_trade_analysis[[#This Row],[Departure_Date]]))</f>
        <v>2021</v>
      </c>
      <c r="J1632" t="str">
        <f>"Q"&amp;ROUNDUP(MONTH(vw_maritime_trade_analysis[[#This Row],[Departure_Date]])/3,0)</f>
        <v>Q1</v>
      </c>
      <c r="K1632" t="str">
        <f>TEXT(vw_maritime_trade_analysis[[#This Row],[Departure_Date]],"mmmm")</f>
        <v>January</v>
      </c>
      <c r="L1632">
        <v>14205723</v>
      </c>
      <c r="M1632">
        <v>577551.3125</v>
      </c>
      <c r="N1632">
        <v>229810.375</v>
      </c>
      <c r="O1632">
        <v>19745.9609375</v>
      </c>
      <c r="P1632">
        <v>44708.76953125</v>
      </c>
      <c r="Q1632">
        <v>1114730.375</v>
      </c>
      <c r="R1632">
        <f t="shared" si="25"/>
        <v>7.8470513257227384E-2</v>
      </c>
    </row>
    <row r="1633" spans="1:18" x14ac:dyDescent="0.25">
      <c r="A1633" t="s">
        <v>2693</v>
      </c>
      <c r="B1633" t="s">
        <v>65</v>
      </c>
      <c r="C1633" t="s">
        <v>50</v>
      </c>
      <c r="D1633" t="s">
        <v>51</v>
      </c>
      <c r="E1633" t="s">
        <v>56</v>
      </c>
      <c r="F1633" t="s">
        <v>93</v>
      </c>
      <c r="G1633" s="1">
        <v>46036</v>
      </c>
      <c r="H1633" s="1">
        <v>46055</v>
      </c>
      <c r="I1633">
        <f>YEAR((vw_maritime_trade_analysis[[#This Row],[Departure_Date]]))</f>
        <v>2026</v>
      </c>
      <c r="J1633" t="str">
        <f>"Q"&amp;ROUNDUP(MONTH(vw_maritime_trade_analysis[[#This Row],[Departure_Date]])/3,0)</f>
        <v>Q1</v>
      </c>
      <c r="K1633" t="str">
        <f>TEXT(vw_maritime_trade_analysis[[#This Row],[Departure_Date]],"mmmm")</f>
        <v>January</v>
      </c>
      <c r="L1633">
        <v>9933442</v>
      </c>
      <c r="M1633">
        <v>656484.4375</v>
      </c>
      <c r="N1633">
        <v>186279.515625</v>
      </c>
      <c r="O1633">
        <v>32879.69140625</v>
      </c>
      <c r="P1633">
        <v>0</v>
      </c>
      <c r="Q1633">
        <v>6204124</v>
      </c>
      <c r="R1633">
        <f t="shared" si="25"/>
        <v>0.62456940907290748</v>
      </c>
    </row>
    <row r="1634" spans="1:18" x14ac:dyDescent="0.25">
      <c r="A1634" t="s">
        <v>2695</v>
      </c>
      <c r="B1634" t="s">
        <v>49</v>
      </c>
      <c r="C1634" t="s">
        <v>50</v>
      </c>
      <c r="D1634" t="s">
        <v>139</v>
      </c>
      <c r="E1634" t="s">
        <v>154</v>
      </c>
      <c r="F1634" t="s">
        <v>100</v>
      </c>
      <c r="G1634" s="1">
        <v>45471</v>
      </c>
      <c r="H1634" s="1">
        <v>45478</v>
      </c>
      <c r="I1634">
        <f>YEAR((vw_maritime_trade_analysis[[#This Row],[Departure_Date]]))</f>
        <v>2024</v>
      </c>
      <c r="J1634" t="str">
        <f>"Q"&amp;ROUNDUP(MONTH(vw_maritime_trade_analysis[[#This Row],[Departure_Date]])/3,0)</f>
        <v>Q2</v>
      </c>
      <c r="K1634" t="str">
        <f>TEXT(vw_maritime_trade_analysis[[#This Row],[Departure_Date]],"mmmm")</f>
        <v>June</v>
      </c>
      <c r="L1634">
        <v>47434068</v>
      </c>
      <c r="M1634">
        <v>182028.453125</v>
      </c>
      <c r="N1634">
        <v>84940.9375</v>
      </c>
      <c r="O1634">
        <v>31306.490234375</v>
      </c>
      <c r="P1634">
        <v>23550.69921875</v>
      </c>
      <c r="Q1634">
        <v>1207994.75</v>
      </c>
      <c r="R1634">
        <f t="shared" si="25"/>
        <v>2.5466817435940769E-2</v>
      </c>
    </row>
    <row r="1635" spans="1:18" x14ac:dyDescent="0.25">
      <c r="A1635" t="s">
        <v>2696</v>
      </c>
      <c r="B1635" t="s">
        <v>49</v>
      </c>
      <c r="C1635" t="s">
        <v>50</v>
      </c>
      <c r="D1635" t="s">
        <v>139</v>
      </c>
      <c r="E1635" t="s">
        <v>108</v>
      </c>
      <c r="F1635" t="s">
        <v>56</v>
      </c>
      <c r="G1635" s="1">
        <v>44569</v>
      </c>
      <c r="H1635" s="1">
        <v>44583</v>
      </c>
      <c r="I1635">
        <f>YEAR((vw_maritime_trade_analysis[[#This Row],[Departure_Date]]))</f>
        <v>2022</v>
      </c>
      <c r="J1635" t="str">
        <f>"Q"&amp;ROUNDUP(MONTH(vw_maritime_trade_analysis[[#This Row],[Departure_Date]])/3,0)</f>
        <v>Q1</v>
      </c>
      <c r="K1635" t="str">
        <f>TEXT(vw_maritime_trade_analysis[[#This Row],[Departure_Date]],"mmmm")</f>
        <v>January</v>
      </c>
      <c r="L1635">
        <v>11480917</v>
      </c>
      <c r="M1635">
        <v>538979.75</v>
      </c>
      <c r="N1635">
        <v>61878.9296875</v>
      </c>
      <c r="O1635">
        <v>27439.390625</v>
      </c>
      <c r="P1635">
        <v>53809.359375</v>
      </c>
      <c r="Q1635">
        <v>1859713.875</v>
      </c>
      <c r="R1635">
        <f t="shared" si="25"/>
        <v>0.16198304325342652</v>
      </c>
    </row>
    <row r="1636" spans="1:18" x14ac:dyDescent="0.25">
      <c r="A1636" t="s">
        <v>2697</v>
      </c>
      <c r="B1636" t="s">
        <v>49</v>
      </c>
      <c r="C1636" t="s">
        <v>50</v>
      </c>
      <c r="D1636" t="s">
        <v>51</v>
      </c>
      <c r="E1636" t="s">
        <v>257</v>
      </c>
      <c r="F1636" t="s">
        <v>70</v>
      </c>
      <c r="G1636" s="1">
        <v>44792</v>
      </c>
      <c r="H1636" s="1">
        <v>44810</v>
      </c>
      <c r="I1636">
        <f>YEAR((vw_maritime_trade_analysis[[#This Row],[Departure_Date]]))</f>
        <v>2022</v>
      </c>
      <c r="J1636" t="str">
        <f>"Q"&amp;ROUNDUP(MONTH(vw_maritime_trade_analysis[[#This Row],[Departure_Date]])/3,0)</f>
        <v>Q3</v>
      </c>
      <c r="K1636" t="str">
        <f>TEXT(vw_maritime_trade_analysis[[#This Row],[Departure_Date]],"mmmm")</f>
        <v>August</v>
      </c>
      <c r="L1636">
        <v>16908304</v>
      </c>
      <c r="M1636">
        <v>263041.3125</v>
      </c>
      <c r="N1636">
        <v>132307.234375</v>
      </c>
      <c r="O1636">
        <v>45483.33984375</v>
      </c>
      <c r="P1636">
        <v>38280.23828125</v>
      </c>
      <c r="Q1636">
        <v>2507113.5</v>
      </c>
      <c r="R1636">
        <f t="shared" si="25"/>
        <v>0.14827705368912222</v>
      </c>
    </row>
    <row r="1637" spans="1:18" x14ac:dyDescent="0.25">
      <c r="A1637" t="s">
        <v>2698</v>
      </c>
      <c r="B1637" t="s">
        <v>49</v>
      </c>
      <c r="C1637" t="s">
        <v>50</v>
      </c>
      <c r="D1637" t="s">
        <v>51</v>
      </c>
      <c r="E1637" t="s">
        <v>196</v>
      </c>
      <c r="F1637" t="s">
        <v>128</v>
      </c>
      <c r="G1637" s="1">
        <v>44975</v>
      </c>
      <c r="H1637" s="1">
        <v>44987</v>
      </c>
      <c r="I1637">
        <f>YEAR((vw_maritime_trade_analysis[[#This Row],[Departure_Date]]))</f>
        <v>2023</v>
      </c>
      <c r="J1637" t="str">
        <f>"Q"&amp;ROUNDUP(MONTH(vw_maritime_trade_analysis[[#This Row],[Departure_Date]])/3,0)</f>
        <v>Q1</v>
      </c>
      <c r="K1637" t="str">
        <f>TEXT(vw_maritime_trade_analysis[[#This Row],[Departure_Date]],"mmmm")</f>
        <v>February</v>
      </c>
      <c r="L1637">
        <v>6623471.5</v>
      </c>
      <c r="M1637">
        <v>369487.625</v>
      </c>
      <c r="N1637">
        <v>189236.921875</v>
      </c>
      <c r="O1637">
        <v>11657.3095703125</v>
      </c>
      <c r="P1637">
        <v>22362.0390625</v>
      </c>
      <c r="Q1637">
        <v>3573022.75</v>
      </c>
      <c r="R1637">
        <f t="shared" si="25"/>
        <v>0.53944864864293596</v>
      </c>
    </row>
    <row r="1638" spans="1:18" x14ac:dyDescent="0.25">
      <c r="A1638" t="s">
        <v>2700</v>
      </c>
      <c r="B1638" t="s">
        <v>65</v>
      </c>
      <c r="C1638" t="s">
        <v>50</v>
      </c>
      <c r="D1638" t="s">
        <v>51</v>
      </c>
      <c r="E1638" t="s">
        <v>70</v>
      </c>
      <c r="F1638" t="s">
        <v>140</v>
      </c>
      <c r="G1638" s="1">
        <v>44953</v>
      </c>
      <c r="H1638" s="1">
        <v>44958</v>
      </c>
      <c r="I1638">
        <f>YEAR((vw_maritime_trade_analysis[[#This Row],[Departure_Date]]))</f>
        <v>2023</v>
      </c>
      <c r="J1638" t="str">
        <f>"Q"&amp;ROUNDUP(MONTH(vw_maritime_trade_analysis[[#This Row],[Departure_Date]])/3,0)</f>
        <v>Q1</v>
      </c>
      <c r="K1638" t="str">
        <f>TEXT(vw_maritime_trade_analysis[[#This Row],[Departure_Date]],"mmmm")</f>
        <v>January</v>
      </c>
      <c r="L1638">
        <v>11310591</v>
      </c>
      <c r="M1638">
        <v>161349.84375</v>
      </c>
      <c r="N1638">
        <v>239703.375</v>
      </c>
      <c r="O1638">
        <v>28050.259765625</v>
      </c>
      <c r="P1638">
        <v>5517.56005859375</v>
      </c>
      <c r="Q1638">
        <v>3010211.25</v>
      </c>
      <c r="R1638">
        <f t="shared" si="25"/>
        <v>0.26614093374961573</v>
      </c>
    </row>
    <row r="1639" spans="1:18" x14ac:dyDescent="0.25">
      <c r="A1639" t="s">
        <v>2702</v>
      </c>
      <c r="B1639" t="s">
        <v>65</v>
      </c>
      <c r="C1639" t="s">
        <v>112</v>
      </c>
      <c r="D1639" t="s">
        <v>126</v>
      </c>
      <c r="E1639" t="s">
        <v>128</v>
      </c>
      <c r="F1639" t="s">
        <v>127</v>
      </c>
      <c r="G1639" s="1">
        <v>44213</v>
      </c>
      <c r="H1639" s="1">
        <v>44241</v>
      </c>
      <c r="I1639">
        <f>YEAR((vw_maritime_trade_analysis[[#This Row],[Departure_Date]]))</f>
        <v>2021</v>
      </c>
      <c r="J1639" t="str">
        <f>"Q"&amp;ROUNDUP(MONTH(vw_maritime_trade_analysis[[#This Row],[Departure_Date]])/3,0)</f>
        <v>Q1</v>
      </c>
      <c r="K1639" t="str">
        <f>TEXT(vw_maritime_trade_analysis[[#This Row],[Departure_Date]],"mmmm")</f>
        <v>January</v>
      </c>
      <c r="L1639">
        <v>13353850</v>
      </c>
      <c r="M1639">
        <v>281708.9375</v>
      </c>
      <c r="N1639">
        <v>23755.439453125</v>
      </c>
      <c r="O1639">
        <v>8947.080078125</v>
      </c>
      <c r="P1639">
        <v>9228.9404296875</v>
      </c>
      <c r="Q1639">
        <v>1513154.375</v>
      </c>
      <c r="R1639">
        <f t="shared" si="25"/>
        <v>0.11331221894809362</v>
      </c>
    </row>
    <row r="1640" spans="1:18" x14ac:dyDescent="0.25">
      <c r="A1640" t="s">
        <v>2704</v>
      </c>
      <c r="B1640" t="s">
        <v>49</v>
      </c>
      <c r="C1640" t="s">
        <v>50</v>
      </c>
      <c r="D1640" t="s">
        <v>51</v>
      </c>
      <c r="E1640" t="s">
        <v>146</v>
      </c>
      <c r="F1640" t="s">
        <v>92</v>
      </c>
      <c r="G1640" s="1">
        <v>44545</v>
      </c>
      <c r="H1640" s="1">
        <v>44557</v>
      </c>
      <c r="I1640">
        <f>YEAR((vw_maritime_trade_analysis[[#This Row],[Departure_Date]]))</f>
        <v>2021</v>
      </c>
      <c r="J1640" t="str">
        <f>"Q"&amp;ROUNDUP(MONTH(vw_maritime_trade_analysis[[#This Row],[Departure_Date]])/3,0)</f>
        <v>Q4</v>
      </c>
      <c r="K1640" t="str">
        <f>TEXT(vw_maritime_trade_analysis[[#This Row],[Departure_Date]],"mmmm")</f>
        <v>December</v>
      </c>
      <c r="L1640">
        <v>5070662.5</v>
      </c>
      <c r="M1640">
        <v>215552.921875</v>
      </c>
      <c r="N1640">
        <v>87951.75</v>
      </c>
      <c r="O1640">
        <v>14045.740234375</v>
      </c>
      <c r="P1640">
        <v>0</v>
      </c>
      <c r="Q1640">
        <v>1721810.5</v>
      </c>
      <c r="R1640">
        <f t="shared" si="25"/>
        <v>0.33956322275442313</v>
      </c>
    </row>
    <row r="1641" spans="1:18" x14ac:dyDescent="0.25">
      <c r="A1641" t="s">
        <v>2705</v>
      </c>
      <c r="B1641" t="s">
        <v>49</v>
      </c>
      <c r="C1641" t="s">
        <v>112</v>
      </c>
      <c r="D1641" t="s">
        <v>113</v>
      </c>
      <c r="E1641" t="s">
        <v>154</v>
      </c>
      <c r="F1641" t="s">
        <v>100</v>
      </c>
      <c r="G1641" s="1">
        <v>44855</v>
      </c>
      <c r="H1641" s="1">
        <v>44864</v>
      </c>
      <c r="I1641">
        <f>YEAR((vw_maritime_trade_analysis[[#This Row],[Departure_Date]]))</f>
        <v>2022</v>
      </c>
      <c r="J1641" t="str">
        <f>"Q"&amp;ROUNDUP(MONTH(vw_maritime_trade_analysis[[#This Row],[Departure_Date]])/3,0)</f>
        <v>Q4</v>
      </c>
      <c r="K1641" t="str">
        <f>TEXT(vw_maritime_trade_analysis[[#This Row],[Departure_Date]],"mmmm")</f>
        <v>October</v>
      </c>
      <c r="L1641">
        <v>12162079</v>
      </c>
      <c r="M1641">
        <v>222497.96875</v>
      </c>
      <c r="N1641">
        <v>76527.046875</v>
      </c>
      <c r="O1641">
        <v>27364.6796875</v>
      </c>
      <c r="P1641">
        <v>0</v>
      </c>
      <c r="Q1641">
        <v>772778.125</v>
      </c>
      <c r="R1641">
        <f t="shared" si="25"/>
        <v>6.3539969194411586E-2</v>
      </c>
    </row>
    <row r="1642" spans="1:18" x14ac:dyDescent="0.25">
      <c r="A1642" t="s">
        <v>2706</v>
      </c>
      <c r="B1642" t="s">
        <v>65</v>
      </c>
      <c r="C1642" t="s">
        <v>50</v>
      </c>
      <c r="D1642" t="s">
        <v>183</v>
      </c>
      <c r="E1642" t="s">
        <v>70</v>
      </c>
      <c r="F1642" t="s">
        <v>121</v>
      </c>
      <c r="G1642" s="1">
        <v>44558</v>
      </c>
      <c r="H1642" s="1">
        <v>44569</v>
      </c>
      <c r="I1642">
        <f>YEAR((vw_maritime_trade_analysis[[#This Row],[Departure_Date]]))</f>
        <v>2021</v>
      </c>
      <c r="J1642" t="str">
        <f>"Q"&amp;ROUNDUP(MONTH(vw_maritime_trade_analysis[[#This Row],[Departure_Date]])/3,0)</f>
        <v>Q4</v>
      </c>
      <c r="K1642" t="str">
        <f>TEXT(vw_maritime_trade_analysis[[#This Row],[Departure_Date]],"mmmm")</f>
        <v>December</v>
      </c>
      <c r="L1642">
        <v>113624888</v>
      </c>
      <c r="M1642">
        <v>107271</v>
      </c>
      <c r="N1642">
        <v>104367.03125</v>
      </c>
      <c r="O1642">
        <v>392005.875</v>
      </c>
      <c r="P1642">
        <v>17585.16015625</v>
      </c>
      <c r="Q1642">
        <v>3085719</v>
      </c>
      <c r="R1642">
        <f t="shared" si="25"/>
        <v>2.7157069672975168E-2</v>
      </c>
    </row>
    <row r="1643" spans="1:18" x14ac:dyDescent="0.25">
      <c r="A1643" t="s">
        <v>2708</v>
      </c>
      <c r="B1643" t="s">
        <v>65</v>
      </c>
      <c r="C1643" t="s">
        <v>50</v>
      </c>
      <c r="D1643" t="s">
        <v>120</v>
      </c>
      <c r="E1643" t="s">
        <v>92</v>
      </c>
      <c r="F1643" t="s">
        <v>196</v>
      </c>
      <c r="G1643" s="1">
        <v>44873</v>
      </c>
      <c r="H1643" s="1">
        <v>44879</v>
      </c>
      <c r="I1643">
        <f>YEAR((vw_maritime_trade_analysis[[#This Row],[Departure_Date]]))</f>
        <v>2022</v>
      </c>
      <c r="J1643" t="str">
        <f>"Q"&amp;ROUNDUP(MONTH(vw_maritime_trade_analysis[[#This Row],[Departure_Date]])/3,0)</f>
        <v>Q4</v>
      </c>
      <c r="K1643" t="str">
        <f>TEXT(vw_maritime_trade_analysis[[#This Row],[Departure_Date]],"mmmm")</f>
        <v>November</v>
      </c>
      <c r="L1643">
        <v>22989458</v>
      </c>
      <c r="M1643">
        <v>66704.0234375</v>
      </c>
      <c r="N1643">
        <v>103624.3984375</v>
      </c>
      <c r="O1643">
        <v>71497.21875</v>
      </c>
      <c r="P1643">
        <v>60112.6796875</v>
      </c>
      <c r="Q1643">
        <v>1345683.25</v>
      </c>
      <c r="R1643">
        <f t="shared" si="25"/>
        <v>5.8534796688116786E-2</v>
      </c>
    </row>
    <row r="1644" spans="1:18" x14ac:dyDescent="0.25">
      <c r="A1644" t="s">
        <v>2710</v>
      </c>
      <c r="B1644" t="s">
        <v>65</v>
      </c>
      <c r="C1644" t="s">
        <v>78</v>
      </c>
      <c r="D1644" t="s">
        <v>315</v>
      </c>
      <c r="E1644" t="s">
        <v>128</v>
      </c>
      <c r="F1644" t="s">
        <v>164</v>
      </c>
      <c r="G1644" s="1">
        <v>44667</v>
      </c>
      <c r="H1644" s="1">
        <v>44684</v>
      </c>
      <c r="I1644">
        <f>YEAR((vw_maritime_trade_analysis[[#This Row],[Departure_Date]]))</f>
        <v>2022</v>
      </c>
      <c r="J1644" t="str">
        <f>"Q"&amp;ROUNDUP(MONTH(vw_maritime_trade_analysis[[#This Row],[Departure_Date]])/3,0)</f>
        <v>Q2</v>
      </c>
      <c r="K1644" t="str">
        <f>TEXT(vw_maritime_trade_analysis[[#This Row],[Departure_Date]],"mmmm")</f>
        <v>April</v>
      </c>
      <c r="L1644">
        <v>36475496</v>
      </c>
      <c r="M1644">
        <v>389962.28125</v>
      </c>
      <c r="N1644">
        <v>92872.203125</v>
      </c>
      <c r="O1644">
        <v>64561.62890625</v>
      </c>
      <c r="P1644">
        <v>30725.259765625</v>
      </c>
      <c r="Q1644">
        <v>1414553</v>
      </c>
      <c r="R1644">
        <f t="shared" si="25"/>
        <v>3.8780911985405217E-2</v>
      </c>
    </row>
    <row r="1645" spans="1:18" x14ac:dyDescent="0.25">
      <c r="A1645" t="s">
        <v>2711</v>
      </c>
      <c r="B1645" t="s">
        <v>65</v>
      </c>
      <c r="C1645" t="s">
        <v>50</v>
      </c>
      <c r="D1645" t="s">
        <v>51</v>
      </c>
      <c r="E1645" t="s">
        <v>184</v>
      </c>
      <c r="F1645" t="s">
        <v>201</v>
      </c>
      <c r="G1645" s="1">
        <v>45559</v>
      </c>
      <c r="H1645" s="1">
        <v>45573</v>
      </c>
      <c r="I1645">
        <f>YEAR((vw_maritime_trade_analysis[[#This Row],[Departure_Date]]))</f>
        <v>2024</v>
      </c>
      <c r="J1645" t="str">
        <f>"Q"&amp;ROUNDUP(MONTH(vw_maritime_trade_analysis[[#This Row],[Departure_Date]])/3,0)</f>
        <v>Q3</v>
      </c>
      <c r="K1645" t="str">
        <f>TEXT(vw_maritime_trade_analysis[[#This Row],[Departure_Date]],"mmmm")</f>
        <v>September</v>
      </c>
      <c r="L1645">
        <v>3500701</v>
      </c>
      <c r="M1645">
        <v>183955.328125</v>
      </c>
      <c r="N1645">
        <v>170482.3125</v>
      </c>
      <c r="O1645">
        <v>3290.659912109375</v>
      </c>
      <c r="P1645">
        <v>9800.150390625</v>
      </c>
      <c r="Q1645">
        <v>1816374.125</v>
      </c>
      <c r="R1645">
        <f t="shared" si="25"/>
        <v>0.5188601154454493</v>
      </c>
    </row>
    <row r="1646" spans="1:18" x14ac:dyDescent="0.25">
      <c r="A1646" t="s">
        <v>2713</v>
      </c>
      <c r="B1646" t="s">
        <v>49</v>
      </c>
      <c r="C1646" t="s">
        <v>50</v>
      </c>
      <c r="D1646" t="s">
        <v>423</v>
      </c>
      <c r="E1646" t="s">
        <v>108</v>
      </c>
      <c r="F1646" t="s">
        <v>82</v>
      </c>
      <c r="G1646" s="1">
        <v>45224</v>
      </c>
      <c r="H1646" s="1">
        <v>45237</v>
      </c>
      <c r="I1646">
        <f>YEAR((vw_maritime_trade_analysis[[#This Row],[Departure_Date]]))</f>
        <v>2023</v>
      </c>
      <c r="J1646" t="str">
        <f>"Q"&amp;ROUNDUP(MONTH(vw_maritime_trade_analysis[[#This Row],[Departure_Date]])/3,0)</f>
        <v>Q4</v>
      </c>
      <c r="K1646" t="str">
        <f>TEXT(vw_maritime_trade_analysis[[#This Row],[Departure_Date]],"mmmm")</f>
        <v>October</v>
      </c>
      <c r="L1646">
        <v>64919900</v>
      </c>
      <c r="M1646">
        <v>144181.859375</v>
      </c>
      <c r="N1646">
        <v>248699.03125</v>
      </c>
      <c r="O1646">
        <v>72061.09375</v>
      </c>
      <c r="P1646">
        <v>67707.1328125</v>
      </c>
      <c r="Q1646">
        <v>1931121</v>
      </c>
      <c r="R1646">
        <f t="shared" si="25"/>
        <v>2.974621032996046E-2</v>
      </c>
    </row>
    <row r="1647" spans="1:18" x14ac:dyDescent="0.25">
      <c r="A1647" t="s">
        <v>2715</v>
      </c>
      <c r="B1647" t="s">
        <v>65</v>
      </c>
      <c r="C1647" t="s">
        <v>66</v>
      </c>
      <c r="D1647" t="s">
        <v>251</v>
      </c>
      <c r="E1647" t="s">
        <v>226</v>
      </c>
      <c r="F1647" t="s">
        <v>204</v>
      </c>
      <c r="G1647" s="1">
        <v>45504</v>
      </c>
      <c r="H1647" s="1">
        <v>45538</v>
      </c>
      <c r="I1647">
        <f>YEAR((vw_maritime_trade_analysis[[#This Row],[Departure_Date]]))</f>
        <v>2024</v>
      </c>
      <c r="J1647" t="str">
        <f>"Q"&amp;ROUNDUP(MONTH(vw_maritime_trade_analysis[[#This Row],[Departure_Date]])/3,0)</f>
        <v>Q3</v>
      </c>
      <c r="K1647" t="str">
        <f>TEXT(vw_maritime_trade_analysis[[#This Row],[Departure_Date]],"mmmm")</f>
        <v>July</v>
      </c>
      <c r="L1647">
        <v>6256780.5</v>
      </c>
      <c r="M1647">
        <v>785894.3125</v>
      </c>
      <c r="N1647">
        <v>184649.640625</v>
      </c>
      <c r="O1647">
        <v>5505.97021484375</v>
      </c>
      <c r="P1647">
        <v>3114.18994140625</v>
      </c>
      <c r="Q1647">
        <v>2187342.75</v>
      </c>
      <c r="R1647">
        <f t="shared" si="25"/>
        <v>0.34959557075719694</v>
      </c>
    </row>
    <row r="1648" spans="1:18" x14ac:dyDescent="0.25">
      <c r="A1648" t="s">
        <v>2717</v>
      </c>
      <c r="B1648" t="s">
        <v>49</v>
      </c>
      <c r="C1648" t="s">
        <v>50</v>
      </c>
      <c r="D1648" t="s">
        <v>145</v>
      </c>
      <c r="E1648" t="s">
        <v>204</v>
      </c>
      <c r="F1648" t="s">
        <v>226</v>
      </c>
      <c r="G1648" s="1">
        <v>45975</v>
      </c>
      <c r="H1648" s="1">
        <v>45988</v>
      </c>
      <c r="I1648">
        <f>YEAR((vw_maritime_trade_analysis[[#This Row],[Departure_Date]]))</f>
        <v>2025</v>
      </c>
      <c r="J1648" t="str">
        <f>"Q"&amp;ROUNDUP(MONTH(vw_maritime_trade_analysis[[#This Row],[Departure_Date]])/3,0)</f>
        <v>Q4</v>
      </c>
      <c r="K1648" t="str">
        <f>TEXT(vw_maritime_trade_analysis[[#This Row],[Departure_Date]],"mmmm")</f>
        <v>November</v>
      </c>
      <c r="L1648">
        <v>38953256</v>
      </c>
      <c r="M1648">
        <v>150118.5625</v>
      </c>
      <c r="N1648">
        <v>198086.4375</v>
      </c>
      <c r="O1648">
        <v>24540.55078125</v>
      </c>
      <c r="P1648">
        <v>0</v>
      </c>
      <c r="Q1648">
        <v>3670503.5</v>
      </c>
      <c r="R1648">
        <f t="shared" si="25"/>
        <v>9.4228413152420434E-2</v>
      </c>
    </row>
    <row r="1649" spans="1:18" x14ac:dyDescent="0.25">
      <c r="A1649" t="s">
        <v>2719</v>
      </c>
      <c r="B1649" t="s">
        <v>49</v>
      </c>
      <c r="C1649" t="s">
        <v>112</v>
      </c>
      <c r="D1649" t="s">
        <v>113</v>
      </c>
      <c r="E1649" t="s">
        <v>146</v>
      </c>
      <c r="F1649" t="s">
        <v>70</v>
      </c>
      <c r="G1649" s="1">
        <v>44223</v>
      </c>
      <c r="H1649" s="1">
        <v>44242</v>
      </c>
      <c r="I1649">
        <f>YEAR((vw_maritime_trade_analysis[[#This Row],[Departure_Date]]))</f>
        <v>2021</v>
      </c>
      <c r="J1649" t="str">
        <f>"Q"&amp;ROUNDUP(MONTH(vw_maritime_trade_analysis[[#This Row],[Departure_Date]])/3,0)</f>
        <v>Q1</v>
      </c>
      <c r="K1649" t="str">
        <f>TEXT(vw_maritime_trade_analysis[[#This Row],[Departure_Date]],"mmmm")</f>
        <v>January</v>
      </c>
      <c r="L1649">
        <v>5047399</v>
      </c>
      <c r="M1649">
        <v>508685.53125</v>
      </c>
      <c r="N1649">
        <v>85138.8125</v>
      </c>
      <c r="O1649">
        <v>7470.14990234375</v>
      </c>
      <c r="P1649">
        <v>0</v>
      </c>
      <c r="Q1649">
        <v>901626.6875</v>
      </c>
      <c r="R1649">
        <f t="shared" si="25"/>
        <v>0.17863194241231969</v>
      </c>
    </row>
    <row r="1650" spans="1:18" x14ac:dyDescent="0.25">
      <c r="A1650" t="s">
        <v>2720</v>
      </c>
      <c r="B1650" t="s">
        <v>49</v>
      </c>
      <c r="C1650" t="s">
        <v>66</v>
      </c>
      <c r="D1650" t="s">
        <v>245</v>
      </c>
      <c r="E1650" t="s">
        <v>257</v>
      </c>
      <c r="F1650" t="s">
        <v>92</v>
      </c>
      <c r="G1650" s="1">
        <v>45158</v>
      </c>
      <c r="H1650" s="1">
        <v>45165</v>
      </c>
      <c r="I1650">
        <f>YEAR((vw_maritime_trade_analysis[[#This Row],[Departure_Date]]))</f>
        <v>2023</v>
      </c>
      <c r="J1650" t="str">
        <f>"Q"&amp;ROUNDUP(MONTH(vw_maritime_trade_analysis[[#This Row],[Departure_Date]])/3,0)</f>
        <v>Q3</v>
      </c>
      <c r="K1650" t="str">
        <f>TEXT(vw_maritime_trade_analysis[[#This Row],[Departure_Date]],"mmmm")</f>
        <v>August</v>
      </c>
      <c r="L1650">
        <v>5228819.5</v>
      </c>
      <c r="M1650">
        <v>166959.734375</v>
      </c>
      <c r="N1650">
        <v>178937.0625</v>
      </c>
      <c r="O1650">
        <v>11974</v>
      </c>
      <c r="P1650">
        <v>21117.2890625</v>
      </c>
      <c r="Q1650">
        <v>440400.75</v>
      </c>
      <c r="R1650">
        <f t="shared" si="25"/>
        <v>8.4225655523201742E-2</v>
      </c>
    </row>
    <row r="1651" spans="1:18" x14ac:dyDescent="0.25">
      <c r="A1651" t="s">
        <v>2721</v>
      </c>
      <c r="B1651" t="s">
        <v>49</v>
      </c>
      <c r="C1651" t="s">
        <v>112</v>
      </c>
      <c r="D1651" t="s">
        <v>113</v>
      </c>
      <c r="E1651" t="s">
        <v>174</v>
      </c>
      <c r="F1651" t="s">
        <v>184</v>
      </c>
      <c r="G1651" s="1">
        <v>46030</v>
      </c>
      <c r="H1651" s="1">
        <v>46055</v>
      </c>
      <c r="I1651">
        <f>YEAR((vw_maritime_trade_analysis[[#This Row],[Departure_Date]]))</f>
        <v>2026</v>
      </c>
      <c r="J1651" t="str">
        <f>"Q"&amp;ROUNDUP(MONTH(vw_maritime_trade_analysis[[#This Row],[Departure_Date]])/3,0)</f>
        <v>Q1</v>
      </c>
      <c r="K1651" t="str">
        <f>TEXT(vw_maritime_trade_analysis[[#This Row],[Departure_Date]],"mmmm")</f>
        <v>January</v>
      </c>
      <c r="L1651">
        <v>5220718</v>
      </c>
      <c r="M1651">
        <v>482515.09375</v>
      </c>
      <c r="N1651">
        <v>19157.890625</v>
      </c>
      <c r="O1651">
        <v>9867.16015625</v>
      </c>
      <c r="P1651">
        <v>0</v>
      </c>
      <c r="Q1651">
        <v>677928.5625</v>
      </c>
      <c r="R1651">
        <f t="shared" si="25"/>
        <v>0.12985351104962958</v>
      </c>
    </row>
    <row r="1652" spans="1:18" x14ac:dyDescent="0.25">
      <c r="A1652" t="s">
        <v>2722</v>
      </c>
      <c r="B1652" t="s">
        <v>65</v>
      </c>
      <c r="C1652" t="s">
        <v>78</v>
      </c>
      <c r="D1652" t="s">
        <v>211</v>
      </c>
      <c r="E1652" t="s">
        <v>70</v>
      </c>
      <c r="F1652" t="s">
        <v>127</v>
      </c>
      <c r="G1652" s="1">
        <v>44537</v>
      </c>
      <c r="H1652" s="1">
        <v>44556</v>
      </c>
      <c r="I1652">
        <f>YEAR((vw_maritime_trade_analysis[[#This Row],[Departure_Date]]))</f>
        <v>2021</v>
      </c>
      <c r="J1652" t="str">
        <f>"Q"&amp;ROUNDUP(MONTH(vw_maritime_trade_analysis[[#This Row],[Departure_Date]])/3,0)</f>
        <v>Q4</v>
      </c>
      <c r="K1652" t="str">
        <f>TEXT(vw_maritime_trade_analysis[[#This Row],[Departure_Date]],"mmmm")</f>
        <v>December</v>
      </c>
      <c r="L1652">
        <v>11564781</v>
      </c>
      <c r="M1652">
        <v>651929.75</v>
      </c>
      <c r="N1652">
        <v>97310.3671875</v>
      </c>
      <c r="O1652">
        <v>19428.830078125</v>
      </c>
      <c r="P1652">
        <v>20142.26953125</v>
      </c>
      <c r="Q1652">
        <v>1240332.875</v>
      </c>
      <c r="R1652">
        <f t="shared" si="25"/>
        <v>0.10725087444370975</v>
      </c>
    </row>
    <row r="1653" spans="1:18" x14ac:dyDescent="0.25">
      <c r="A1653" t="s">
        <v>2724</v>
      </c>
      <c r="B1653" t="s">
        <v>65</v>
      </c>
      <c r="C1653" t="s">
        <v>50</v>
      </c>
      <c r="D1653" t="s">
        <v>223</v>
      </c>
      <c r="E1653" t="s">
        <v>100</v>
      </c>
      <c r="F1653" t="s">
        <v>71</v>
      </c>
      <c r="G1653" s="1">
        <v>45154</v>
      </c>
      <c r="H1653" s="1">
        <v>45170</v>
      </c>
      <c r="I1653">
        <f>YEAR((vw_maritime_trade_analysis[[#This Row],[Departure_Date]]))</f>
        <v>2023</v>
      </c>
      <c r="J1653" t="str">
        <f>"Q"&amp;ROUNDUP(MONTH(vw_maritime_trade_analysis[[#This Row],[Departure_Date]])/3,0)</f>
        <v>Q3</v>
      </c>
      <c r="K1653" t="str">
        <f>TEXT(vw_maritime_trade_analysis[[#This Row],[Departure_Date]],"mmmm")</f>
        <v>August</v>
      </c>
      <c r="L1653">
        <v>98643216</v>
      </c>
      <c r="M1653">
        <v>228086.453125</v>
      </c>
      <c r="N1653">
        <v>199613.203125</v>
      </c>
      <c r="O1653">
        <v>129222.6171875</v>
      </c>
      <c r="P1653">
        <v>0</v>
      </c>
      <c r="Q1653">
        <v>4003130</v>
      </c>
      <c r="R1653">
        <f t="shared" si="25"/>
        <v>4.0581908846118724E-2</v>
      </c>
    </row>
    <row r="1654" spans="1:18" x14ac:dyDescent="0.25">
      <c r="A1654" t="s">
        <v>2726</v>
      </c>
      <c r="B1654" t="s">
        <v>49</v>
      </c>
      <c r="C1654" t="s">
        <v>50</v>
      </c>
      <c r="D1654" t="s">
        <v>51</v>
      </c>
      <c r="E1654" t="s">
        <v>108</v>
      </c>
      <c r="F1654" t="s">
        <v>82</v>
      </c>
      <c r="G1654" s="1">
        <v>45035</v>
      </c>
      <c r="H1654" s="1">
        <v>45051</v>
      </c>
      <c r="I1654">
        <f>YEAR((vw_maritime_trade_analysis[[#This Row],[Departure_Date]]))</f>
        <v>2023</v>
      </c>
      <c r="J1654" t="str">
        <f>"Q"&amp;ROUNDUP(MONTH(vw_maritime_trade_analysis[[#This Row],[Departure_Date]])/3,0)</f>
        <v>Q2</v>
      </c>
      <c r="K1654" t="str">
        <f>TEXT(vw_maritime_trade_analysis[[#This Row],[Departure_Date]],"mmmm")</f>
        <v>April</v>
      </c>
      <c r="L1654">
        <v>13141731</v>
      </c>
      <c r="M1654">
        <v>161439.234375</v>
      </c>
      <c r="N1654">
        <v>215880.625</v>
      </c>
      <c r="O1654">
        <v>40476.53125</v>
      </c>
      <c r="P1654">
        <v>5384.169921875</v>
      </c>
      <c r="Q1654">
        <v>3108050.25</v>
      </c>
      <c r="R1654">
        <f t="shared" si="25"/>
        <v>0.23650234889148164</v>
      </c>
    </row>
    <row r="1655" spans="1:18" x14ac:dyDescent="0.25">
      <c r="A1655" t="s">
        <v>2727</v>
      </c>
      <c r="B1655" t="s">
        <v>49</v>
      </c>
      <c r="C1655" t="s">
        <v>239</v>
      </c>
      <c r="D1655" t="s">
        <v>270</v>
      </c>
      <c r="E1655" t="s">
        <v>201</v>
      </c>
      <c r="F1655" t="s">
        <v>70</v>
      </c>
      <c r="G1655" s="1">
        <v>45076</v>
      </c>
      <c r="H1655" s="1">
        <v>45090</v>
      </c>
      <c r="I1655">
        <f>YEAR((vw_maritime_trade_analysis[[#This Row],[Departure_Date]]))</f>
        <v>2023</v>
      </c>
      <c r="J1655" t="str">
        <f>"Q"&amp;ROUNDUP(MONTH(vw_maritime_trade_analysis[[#This Row],[Departure_Date]])/3,0)</f>
        <v>Q2</v>
      </c>
      <c r="K1655" t="str">
        <f>TEXT(vw_maritime_trade_analysis[[#This Row],[Departure_Date]],"mmmm")</f>
        <v>May</v>
      </c>
      <c r="L1655">
        <v>24589004</v>
      </c>
      <c r="M1655">
        <v>309040.3125</v>
      </c>
      <c r="N1655">
        <v>33114.28125</v>
      </c>
      <c r="O1655">
        <v>29506.80078125</v>
      </c>
      <c r="P1655">
        <v>0</v>
      </c>
      <c r="Q1655">
        <v>1464294.875</v>
      </c>
      <c r="R1655">
        <f t="shared" si="25"/>
        <v>5.9550800634299787E-2</v>
      </c>
    </row>
    <row r="1656" spans="1:18" x14ac:dyDescent="0.25">
      <c r="A1656" t="s">
        <v>2728</v>
      </c>
      <c r="B1656" t="s">
        <v>65</v>
      </c>
      <c r="C1656" t="s">
        <v>50</v>
      </c>
      <c r="D1656" t="s">
        <v>139</v>
      </c>
      <c r="E1656" t="s">
        <v>82</v>
      </c>
      <c r="F1656" t="s">
        <v>150</v>
      </c>
      <c r="G1656" s="1">
        <v>45558</v>
      </c>
      <c r="H1656" s="1">
        <v>45565</v>
      </c>
      <c r="I1656">
        <f>YEAR((vw_maritime_trade_analysis[[#This Row],[Departure_Date]]))</f>
        <v>2024</v>
      </c>
      <c r="J1656" t="str">
        <f>"Q"&amp;ROUNDUP(MONTH(vw_maritime_trade_analysis[[#This Row],[Departure_Date]])/3,0)</f>
        <v>Q3</v>
      </c>
      <c r="K1656" t="str">
        <f>TEXT(vw_maritime_trade_analysis[[#This Row],[Departure_Date]],"mmmm")</f>
        <v>September</v>
      </c>
      <c r="L1656">
        <v>47373236</v>
      </c>
      <c r="M1656">
        <v>184027.4375</v>
      </c>
      <c r="N1656">
        <v>45780.75</v>
      </c>
      <c r="O1656">
        <v>53531.76171875</v>
      </c>
      <c r="P1656">
        <v>0</v>
      </c>
      <c r="Q1656">
        <v>1084360.125</v>
      </c>
      <c r="R1656">
        <f t="shared" si="25"/>
        <v>2.2889720368690879E-2</v>
      </c>
    </row>
    <row r="1657" spans="1:18" x14ac:dyDescent="0.25">
      <c r="A1657" t="s">
        <v>2730</v>
      </c>
      <c r="B1657" t="s">
        <v>49</v>
      </c>
      <c r="C1657" t="s">
        <v>50</v>
      </c>
      <c r="D1657" t="s">
        <v>51</v>
      </c>
      <c r="E1657" t="s">
        <v>204</v>
      </c>
      <c r="F1657" t="s">
        <v>184</v>
      </c>
      <c r="G1657" s="1">
        <v>44834</v>
      </c>
      <c r="H1657" s="1">
        <v>44851</v>
      </c>
      <c r="I1657">
        <f>YEAR((vw_maritime_trade_analysis[[#This Row],[Departure_Date]]))</f>
        <v>2022</v>
      </c>
      <c r="J1657" t="str">
        <f>"Q"&amp;ROUNDUP(MONTH(vw_maritime_trade_analysis[[#This Row],[Departure_Date]])/3,0)</f>
        <v>Q3</v>
      </c>
      <c r="K1657" t="str">
        <f>TEXT(vw_maritime_trade_analysis[[#This Row],[Departure_Date]],"mmmm")</f>
        <v>September</v>
      </c>
      <c r="L1657">
        <v>25145638</v>
      </c>
      <c r="M1657">
        <v>514854.21875</v>
      </c>
      <c r="N1657">
        <v>221468.75</v>
      </c>
      <c r="O1657">
        <v>61355.359375</v>
      </c>
      <c r="P1657">
        <v>0</v>
      </c>
      <c r="Q1657">
        <v>7729110.5</v>
      </c>
      <c r="R1657">
        <f t="shared" si="25"/>
        <v>0.30737380773556033</v>
      </c>
    </row>
    <row r="1658" spans="1:18" x14ac:dyDescent="0.25">
      <c r="A1658" t="s">
        <v>2731</v>
      </c>
      <c r="B1658" t="s">
        <v>65</v>
      </c>
      <c r="C1658" t="s">
        <v>78</v>
      </c>
      <c r="D1658" t="s">
        <v>79</v>
      </c>
      <c r="E1658" t="s">
        <v>184</v>
      </c>
      <c r="F1658" t="s">
        <v>108</v>
      </c>
      <c r="G1658" s="1">
        <v>44811</v>
      </c>
      <c r="H1658" s="1">
        <v>44827</v>
      </c>
      <c r="I1658">
        <f>YEAR((vw_maritime_trade_analysis[[#This Row],[Departure_Date]]))</f>
        <v>2022</v>
      </c>
      <c r="J1658" t="str">
        <f>"Q"&amp;ROUNDUP(MONTH(vw_maritime_trade_analysis[[#This Row],[Departure_Date]])/3,0)</f>
        <v>Q3</v>
      </c>
      <c r="K1658" t="str">
        <f>TEXT(vw_maritime_trade_analysis[[#This Row],[Departure_Date]],"mmmm")</f>
        <v>September</v>
      </c>
      <c r="L1658">
        <v>52010516</v>
      </c>
      <c r="M1658">
        <v>230829.234375</v>
      </c>
      <c r="N1658">
        <v>103936.0625</v>
      </c>
      <c r="O1658">
        <v>73854.9296875</v>
      </c>
      <c r="P1658">
        <v>3141.169921875</v>
      </c>
      <c r="Q1658">
        <v>1042894.5625</v>
      </c>
      <c r="R1658">
        <f t="shared" si="25"/>
        <v>2.0051609611025586E-2</v>
      </c>
    </row>
    <row r="1659" spans="1:18" x14ac:dyDescent="0.25">
      <c r="A1659" t="s">
        <v>2732</v>
      </c>
      <c r="B1659" t="s">
        <v>65</v>
      </c>
      <c r="C1659" t="s">
        <v>78</v>
      </c>
      <c r="D1659" t="s">
        <v>158</v>
      </c>
      <c r="E1659" t="s">
        <v>128</v>
      </c>
      <c r="F1659" t="s">
        <v>93</v>
      </c>
      <c r="G1659" s="1">
        <v>45777</v>
      </c>
      <c r="H1659" s="1">
        <v>45793</v>
      </c>
      <c r="I1659">
        <f>YEAR((vw_maritime_trade_analysis[[#This Row],[Departure_Date]]))</f>
        <v>2025</v>
      </c>
      <c r="J1659" t="str">
        <f>"Q"&amp;ROUNDUP(MONTH(vw_maritime_trade_analysis[[#This Row],[Departure_Date]])/3,0)</f>
        <v>Q2</v>
      </c>
      <c r="K1659" t="str">
        <f>TEXT(vw_maritime_trade_analysis[[#This Row],[Departure_Date]],"mmmm")</f>
        <v>April</v>
      </c>
      <c r="L1659">
        <v>27444300</v>
      </c>
      <c r="M1659">
        <v>327464.625</v>
      </c>
      <c r="N1659">
        <v>87442.75</v>
      </c>
      <c r="O1659">
        <v>26346.529296875</v>
      </c>
      <c r="P1659">
        <v>0</v>
      </c>
      <c r="Q1659">
        <v>1716114.5</v>
      </c>
      <c r="R1659">
        <f t="shared" si="25"/>
        <v>6.2530816963813976E-2</v>
      </c>
    </row>
    <row r="1660" spans="1:18" x14ac:dyDescent="0.25">
      <c r="A1660" t="s">
        <v>2733</v>
      </c>
      <c r="B1660" t="s">
        <v>65</v>
      </c>
      <c r="C1660" t="s">
        <v>50</v>
      </c>
      <c r="D1660" t="s">
        <v>223</v>
      </c>
      <c r="E1660" t="s">
        <v>128</v>
      </c>
      <c r="F1660" t="s">
        <v>230</v>
      </c>
      <c r="G1660" s="1">
        <v>44681</v>
      </c>
      <c r="H1660" s="1">
        <v>44692</v>
      </c>
      <c r="I1660">
        <f>YEAR((vw_maritime_trade_analysis[[#This Row],[Departure_Date]]))</f>
        <v>2022</v>
      </c>
      <c r="J1660" t="str">
        <f>"Q"&amp;ROUNDUP(MONTH(vw_maritime_trade_analysis[[#This Row],[Departure_Date]])/3,0)</f>
        <v>Q2</v>
      </c>
      <c r="K1660" t="str">
        <f>TEXT(vw_maritime_trade_analysis[[#This Row],[Departure_Date]],"mmmm")</f>
        <v>April</v>
      </c>
      <c r="L1660">
        <v>10773738</v>
      </c>
      <c r="M1660">
        <v>274854.125</v>
      </c>
      <c r="N1660">
        <v>206161.359375</v>
      </c>
      <c r="O1660">
        <v>12389.7998046875</v>
      </c>
      <c r="P1660">
        <v>20579.669921875</v>
      </c>
      <c r="Q1660">
        <v>1278461.375</v>
      </c>
      <c r="R1660">
        <f t="shared" si="25"/>
        <v>0.11866460600768275</v>
      </c>
    </row>
    <row r="1661" spans="1:18" x14ac:dyDescent="0.25">
      <c r="A1661" t="s">
        <v>2734</v>
      </c>
      <c r="B1661" t="s">
        <v>49</v>
      </c>
      <c r="C1661" t="s">
        <v>112</v>
      </c>
      <c r="D1661" t="s">
        <v>199</v>
      </c>
      <c r="E1661" t="s">
        <v>93</v>
      </c>
      <c r="F1661" t="s">
        <v>184</v>
      </c>
      <c r="G1661" s="1">
        <v>45020</v>
      </c>
      <c r="H1661" s="1">
        <v>45050</v>
      </c>
      <c r="I1661">
        <f>YEAR((vw_maritime_trade_analysis[[#This Row],[Departure_Date]]))</f>
        <v>2023</v>
      </c>
      <c r="J1661" t="str">
        <f>"Q"&amp;ROUNDUP(MONTH(vw_maritime_trade_analysis[[#This Row],[Departure_Date]])/3,0)</f>
        <v>Q2</v>
      </c>
      <c r="K1661" t="str">
        <f>TEXT(vw_maritime_trade_analysis[[#This Row],[Departure_Date]],"mmmm")</f>
        <v>April</v>
      </c>
      <c r="L1661">
        <v>17416044</v>
      </c>
      <c r="M1661">
        <v>506114.28125</v>
      </c>
      <c r="N1661">
        <v>192248.09375</v>
      </c>
      <c r="O1661">
        <v>29433.119140625</v>
      </c>
      <c r="P1661">
        <v>8994.48046875</v>
      </c>
      <c r="Q1661">
        <v>1308872.375</v>
      </c>
      <c r="R1661">
        <f t="shared" si="25"/>
        <v>7.5153253804365674E-2</v>
      </c>
    </row>
    <row r="1662" spans="1:18" x14ac:dyDescent="0.25">
      <c r="A1662" t="s">
        <v>2735</v>
      </c>
      <c r="B1662" t="s">
        <v>65</v>
      </c>
      <c r="C1662" t="s">
        <v>50</v>
      </c>
      <c r="D1662" t="s">
        <v>145</v>
      </c>
      <c r="E1662" t="s">
        <v>70</v>
      </c>
      <c r="F1662" t="s">
        <v>204</v>
      </c>
      <c r="G1662" s="1">
        <v>43886</v>
      </c>
      <c r="H1662" s="1">
        <v>43892</v>
      </c>
      <c r="I1662">
        <f>YEAR((vw_maritime_trade_analysis[[#This Row],[Departure_Date]]))</f>
        <v>2020</v>
      </c>
      <c r="J1662" t="str">
        <f>"Q"&amp;ROUNDUP(MONTH(vw_maritime_trade_analysis[[#This Row],[Departure_Date]])/3,0)</f>
        <v>Q1</v>
      </c>
      <c r="K1662" t="str">
        <f>TEXT(vw_maritime_trade_analysis[[#This Row],[Departure_Date]],"mmmm")</f>
        <v>February</v>
      </c>
      <c r="L1662">
        <v>50966040</v>
      </c>
      <c r="M1662">
        <v>107314.921875</v>
      </c>
      <c r="N1662">
        <v>123898.2109375</v>
      </c>
      <c r="O1662">
        <v>111105.9609375</v>
      </c>
      <c r="P1662">
        <v>0</v>
      </c>
      <c r="Q1662">
        <v>2596156.5</v>
      </c>
      <c r="R1662">
        <f t="shared" si="25"/>
        <v>5.0938948758820581E-2</v>
      </c>
    </row>
    <row r="1663" spans="1:18" x14ac:dyDescent="0.25">
      <c r="A1663" t="s">
        <v>2737</v>
      </c>
      <c r="B1663" t="s">
        <v>65</v>
      </c>
      <c r="C1663" t="s">
        <v>50</v>
      </c>
      <c r="D1663" t="s">
        <v>145</v>
      </c>
      <c r="E1663" t="s">
        <v>226</v>
      </c>
      <c r="F1663" t="s">
        <v>257</v>
      </c>
      <c r="G1663" s="1">
        <v>44160</v>
      </c>
      <c r="H1663" s="1">
        <v>44167</v>
      </c>
      <c r="I1663">
        <f>YEAR((vw_maritime_trade_analysis[[#This Row],[Departure_Date]]))</f>
        <v>2020</v>
      </c>
      <c r="J1663" t="str">
        <f>"Q"&amp;ROUNDUP(MONTH(vw_maritime_trade_analysis[[#This Row],[Departure_Date]])/3,0)</f>
        <v>Q4</v>
      </c>
      <c r="K1663" t="str">
        <f>TEXT(vw_maritime_trade_analysis[[#This Row],[Departure_Date]],"mmmm")</f>
        <v>November</v>
      </c>
      <c r="L1663">
        <v>32463266</v>
      </c>
      <c r="M1663">
        <v>128584.2578125</v>
      </c>
      <c r="N1663">
        <v>21785.919921875</v>
      </c>
      <c r="O1663">
        <v>21750.390625</v>
      </c>
      <c r="P1663">
        <v>51475.390625</v>
      </c>
      <c r="Q1663">
        <v>1419642.75</v>
      </c>
      <c r="R1663">
        <f t="shared" si="25"/>
        <v>4.3730743234522369E-2</v>
      </c>
    </row>
    <row r="1664" spans="1:18" x14ac:dyDescent="0.25">
      <c r="A1664" t="s">
        <v>2739</v>
      </c>
      <c r="B1664" t="s">
        <v>65</v>
      </c>
      <c r="C1664" t="s">
        <v>239</v>
      </c>
      <c r="D1664" t="s">
        <v>265</v>
      </c>
      <c r="E1664" t="s">
        <v>128</v>
      </c>
      <c r="F1664" t="s">
        <v>93</v>
      </c>
      <c r="G1664" s="1">
        <v>45825</v>
      </c>
      <c r="H1664" s="1">
        <v>45853</v>
      </c>
      <c r="I1664">
        <f>YEAR((vw_maritime_trade_analysis[[#This Row],[Departure_Date]]))</f>
        <v>2025</v>
      </c>
      <c r="J1664" t="str">
        <f>"Q"&amp;ROUNDUP(MONTH(vw_maritime_trade_analysis[[#This Row],[Departure_Date]])/3,0)</f>
        <v>Q2</v>
      </c>
      <c r="K1664" t="str">
        <f>TEXT(vw_maritime_trade_analysis[[#This Row],[Departure_Date]],"mmmm")</f>
        <v>June</v>
      </c>
      <c r="L1664">
        <v>12510276</v>
      </c>
      <c r="M1664">
        <v>861097.75</v>
      </c>
      <c r="N1664">
        <v>218171.015625</v>
      </c>
      <c r="O1664">
        <v>16513.560546875</v>
      </c>
      <c r="P1664">
        <v>0</v>
      </c>
      <c r="Q1664">
        <v>1965419.25</v>
      </c>
      <c r="R1664">
        <f t="shared" si="25"/>
        <v>0.15710438762502121</v>
      </c>
    </row>
    <row r="1665" spans="1:18" x14ac:dyDescent="0.25">
      <c r="A1665" t="s">
        <v>2740</v>
      </c>
      <c r="B1665" t="s">
        <v>65</v>
      </c>
      <c r="C1665" t="s">
        <v>134</v>
      </c>
      <c r="D1665" t="s">
        <v>135</v>
      </c>
      <c r="E1665" t="s">
        <v>92</v>
      </c>
      <c r="F1665" t="s">
        <v>257</v>
      </c>
      <c r="G1665" s="1">
        <v>44376</v>
      </c>
      <c r="H1665" s="1">
        <v>44399</v>
      </c>
      <c r="I1665">
        <f>YEAR((vw_maritime_trade_analysis[[#This Row],[Departure_Date]]))</f>
        <v>2021</v>
      </c>
      <c r="J1665" t="str">
        <f>"Q"&amp;ROUNDUP(MONTH(vw_maritime_trade_analysis[[#This Row],[Departure_Date]])/3,0)</f>
        <v>Q2</v>
      </c>
      <c r="K1665" t="str">
        <f>TEXT(vw_maritime_trade_analysis[[#This Row],[Departure_Date]],"mmmm")</f>
        <v>June</v>
      </c>
      <c r="L1665">
        <v>8218056</v>
      </c>
      <c r="M1665">
        <v>802977.6875</v>
      </c>
      <c r="N1665">
        <v>145280.40625</v>
      </c>
      <c r="O1665">
        <v>25311.609375</v>
      </c>
      <c r="P1665">
        <v>33333.7109375</v>
      </c>
      <c r="Q1665">
        <v>1273565.5</v>
      </c>
      <c r="R1665">
        <f t="shared" si="25"/>
        <v>0.15497162589303359</v>
      </c>
    </row>
    <row r="1666" spans="1:18" x14ac:dyDescent="0.25">
      <c r="A1666" t="s">
        <v>2741</v>
      </c>
      <c r="B1666" t="s">
        <v>49</v>
      </c>
      <c r="C1666" t="s">
        <v>50</v>
      </c>
      <c r="D1666" t="s">
        <v>423</v>
      </c>
      <c r="E1666" t="s">
        <v>121</v>
      </c>
      <c r="F1666" t="s">
        <v>70</v>
      </c>
      <c r="G1666" s="1">
        <v>44592</v>
      </c>
      <c r="H1666" s="1">
        <v>44612</v>
      </c>
      <c r="I1666">
        <f>YEAR((vw_maritime_trade_analysis[[#This Row],[Departure_Date]]))</f>
        <v>2022</v>
      </c>
      <c r="J1666" t="str">
        <f>"Q"&amp;ROUNDUP(MONTH(vw_maritime_trade_analysis[[#This Row],[Departure_Date]])/3,0)</f>
        <v>Q1</v>
      </c>
      <c r="K1666" t="str">
        <f>TEXT(vw_maritime_trade_analysis[[#This Row],[Departure_Date]],"mmmm")</f>
        <v>January</v>
      </c>
      <c r="L1666">
        <v>22999622</v>
      </c>
      <c r="M1666">
        <v>653175.75</v>
      </c>
      <c r="N1666">
        <v>69728.1015625</v>
      </c>
      <c r="O1666">
        <v>29669.509765625</v>
      </c>
      <c r="P1666">
        <v>109368.8203125</v>
      </c>
      <c r="Q1666">
        <v>1679965.25</v>
      </c>
      <c r="R1666">
        <f t="shared" ref="R1666:R1729" si="26">Q1666/L1666</f>
        <v>7.3043167839888845E-2</v>
      </c>
    </row>
    <row r="1667" spans="1:18" x14ac:dyDescent="0.25">
      <c r="A1667" t="s">
        <v>2742</v>
      </c>
      <c r="B1667" t="s">
        <v>65</v>
      </c>
      <c r="C1667" t="s">
        <v>78</v>
      </c>
      <c r="D1667" t="s">
        <v>177</v>
      </c>
      <c r="E1667" t="s">
        <v>92</v>
      </c>
      <c r="F1667" t="s">
        <v>159</v>
      </c>
      <c r="G1667" s="1">
        <v>44716</v>
      </c>
      <c r="H1667" s="1">
        <v>44725</v>
      </c>
      <c r="I1667">
        <f>YEAR((vw_maritime_trade_analysis[[#This Row],[Departure_Date]]))</f>
        <v>2022</v>
      </c>
      <c r="J1667" t="str">
        <f>"Q"&amp;ROUNDUP(MONTH(vw_maritime_trade_analysis[[#This Row],[Departure_Date]])/3,0)</f>
        <v>Q2</v>
      </c>
      <c r="K1667" t="str">
        <f>TEXT(vw_maritime_trade_analysis[[#This Row],[Departure_Date]],"mmmm")</f>
        <v>June</v>
      </c>
      <c r="L1667">
        <v>20634782</v>
      </c>
      <c r="M1667">
        <v>136319.34375</v>
      </c>
      <c r="N1667">
        <v>43333.08984375</v>
      </c>
      <c r="O1667">
        <v>64999.55859375</v>
      </c>
      <c r="P1667">
        <v>0</v>
      </c>
      <c r="Q1667">
        <v>1601972.625</v>
      </c>
      <c r="R1667">
        <f t="shared" si="26"/>
        <v>7.7634579565706102E-2</v>
      </c>
    </row>
    <row r="1668" spans="1:18" x14ac:dyDescent="0.25">
      <c r="A1668" t="s">
        <v>2743</v>
      </c>
      <c r="B1668" t="s">
        <v>49</v>
      </c>
      <c r="C1668" t="s">
        <v>66</v>
      </c>
      <c r="D1668" t="s">
        <v>245</v>
      </c>
      <c r="E1668" t="s">
        <v>131</v>
      </c>
      <c r="F1668" t="s">
        <v>56</v>
      </c>
      <c r="G1668" s="1">
        <v>45695</v>
      </c>
      <c r="H1668" s="1">
        <v>45711</v>
      </c>
      <c r="I1668">
        <f>YEAR((vw_maritime_trade_analysis[[#This Row],[Departure_Date]]))</f>
        <v>2025</v>
      </c>
      <c r="J1668" t="str">
        <f>"Q"&amp;ROUNDUP(MONTH(vw_maritime_trade_analysis[[#This Row],[Departure_Date]])/3,0)</f>
        <v>Q1</v>
      </c>
      <c r="K1668" t="str">
        <f>TEXT(vw_maritime_trade_analysis[[#This Row],[Departure_Date]],"mmmm")</f>
        <v>February</v>
      </c>
      <c r="L1668">
        <v>2448996.5</v>
      </c>
      <c r="M1668">
        <v>313270.96875</v>
      </c>
      <c r="N1668">
        <v>142646.796875</v>
      </c>
      <c r="O1668">
        <v>5069.419921875</v>
      </c>
      <c r="P1668">
        <v>0</v>
      </c>
      <c r="Q1668">
        <v>577177.75</v>
      </c>
      <c r="R1668">
        <f t="shared" si="26"/>
        <v>0.23567928741425315</v>
      </c>
    </row>
    <row r="1669" spans="1:18" x14ac:dyDescent="0.25">
      <c r="A1669" t="s">
        <v>2744</v>
      </c>
      <c r="B1669" t="s">
        <v>49</v>
      </c>
      <c r="C1669" t="s">
        <v>239</v>
      </c>
      <c r="D1669" t="s">
        <v>270</v>
      </c>
      <c r="E1669" t="s">
        <v>121</v>
      </c>
      <c r="F1669" t="s">
        <v>70</v>
      </c>
      <c r="G1669" s="1">
        <v>44167</v>
      </c>
      <c r="H1669" s="1">
        <v>44185</v>
      </c>
      <c r="I1669">
        <f>YEAR((vw_maritime_trade_analysis[[#This Row],[Departure_Date]]))</f>
        <v>2020</v>
      </c>
      <c r="J1669" t="str">
        <f>"Q"&amp;ROUNDUP(MONTH(vw_maritime_trade_analysis[[#This Row],[Departure_Date]])/3,0)</f>
        <v>Q4</v>
      </c>
      <c r="K1669" t="str">
        <f>TEXT(vw_maritime_trade_analysis[[#This Row],[Departure_Date]],"mmmm")</f>
        <v>December</v>
      </c>
      <c r="L1669">
        <v>47462920</v>
      </c>
      <c r="M1669">
        <v>182877.828125</v>
      </c>
      <c r="N1669">
        <v>175029.6875</v>
      </c>
      <c r="O1669">
        <v>32274.779296875</v>
      </c>
      <c r="P1669">
        <v>0</v>
      </c>
      <c r="Q1669">
        <v>1187788.875</v>
      </c>
      <c r="R1669">
        <f t="shared" si="26"/>
        <v>2.5025617366146037E-2</v>
      </c>
    </row>
    <row r="1670" spans="1:18" x14ac:dyDescent="0.25">
      <c r="A1670" t="s">
        <v>2745</v>
      </c>
      <c r="B1670" t="s">
        <v>65</v>
      </c>
      <c r="C1670" t="s">
        <v>50</v>
      </c>
      <c r="D1670" t="s">
        <v>145</v>
      </c>
      <c r="E1670" t="s">
        <v>184</v>
      </c>
      <c r="F1670" t="s">
        <v>83</v>
      </c>
      <c r="G1670" s="1">
        <v>44926</v>
      </c>
      <c r="H1670" s="1">
        <v>44944</v>
      </c>
      <c r="I1670">
        <f>YEAR((vw_maritime_trade_analysis[[#This Row],[Departure_Date]]))</f>
        <v>2022</v>
      </c>
      <c r="J1670" t="str">
        <f>"Q"&amp;ROUNDUP(MONTH(vw_maritime_trade_analysis[[#This Row],[Departure_Date]])/3,0)</f>
        <v>Q4</v>
      </c>
      <c r="K1670" t="str">
        <f>TEXT(vw_maritime_trade_analysis[[#This Row],[Departure_Date]],"mmmm")</f>
        <v>December</v>
      </c>
      <c r="L1670">
        <v>54131608</v>
      </c>
      <c r="M1670">
        <v>197259.6875</v>
      </c>
      <c r="N1670">
        <v>85284.0625</v>
      </c>
      <c r="O1670">
        <v>140742.1875</v>
      </c>
      <c r="P1670">
        <v>17466.140625</v>
      </c>
      <c r="Q1670">
        <v>4395992.5</v>
      </c>
      <c r="R1670">
        <f t="shared" si="26"/>
        <v>8.1209346302810737E-2</v>
      </c>
    </row>
    <row r="1671" spans="1:18" x14ac:dyDescent="0.25">
      <c r="A1671" t="s">
        <v>2746</v>
      </c>
      <c r="B1671" t="s">
        <v>65</v>
      </c>
      <c r="C1671" t="s">
        <v>66</v>
      </c>
      <c r="D1671" t="s">
        <v>245</v>
      </c>
      <c r="E1671" t="s">
        <v>70</v>
      </c>
      <c r="F1671" t="s">
        <v>154</v>
      </c>
      <c r="G1671" s="1">
        <v>44068</v>
      </c>
      <c r="H1671" s="1">
        <v>44093</v>
      </c>
      <c r="I1671">
        <f>YEAR((vw_maritime_trade_analysis[[#This Row],[Departure_Date]]))</f>
        <v>2020</v>
      </c>
      <c r="J1671" t="str">
        <f>"Q"&amp;ROUNDUP(MONTH(vw_maritime_trade_analysis[[#This Row],[Departure_Date]])/3,0)</f>
        <v>Q3</v>
      </c>
      <c r="K1671" t="str">
        <f>TEXT(vw_maritime_trade_analysis[[#This Row],[Departure_Date]],"mmmm")</f>
        <v>August</v>
      </c>
      <c r="L1671">
        <v>7272216</v>
      </c>
      <c r="M1671">
        <v>498128.6875</v>
      </c>
      <c r="N1671">
        <v>41091.1015625</v>
      </c>
      <c r="O1671">
        <v>7126.77001953125</v>
      </c>
      <c r="P1671">
        <v>7184.43994140625</v>
      </c>
      <c r="Q1671">
        <v>659190.3125</v>
      </c>
      <c r="R1671">
        <f t="shared" si="26"/>
        <v>9.0645040315084149E-2</v>
      </c>
    </row>
    <row r="1672" spans="1:18" x14ac:dyDescent="0.25">
      <c r="A1672" t="s">
        <v>2747</v>
      </c>
      <c r="B1672" t="s">
        <v>49</v>
      </c>
      <c r="C1672" t="s">
        <v>134</v>
      </c>
      <c r="D1672" t="s">
        <v>135</v>
      </c>
      <c r="E1672" t="s">
        <v>164</v>
      </c>
      <c r="F1672" t="s">
        <v>100</v>
      </c>
      <c r="G1672" s="1">
        <v>44672</v>
      </c>
      <c r="H1672" s="1">
        <v>44687</v>
      </c>
      <c r="I1672">
        <f>YEAR((vw_maritime_trade_analysis[[#This Row],[Departure_Date]]))</f>
        <v>2022</v>
      </c>
      <c r="J1672" t="str">
        <f>"Q"&amp;ROUNDUP(MONTH(vw_maritime_trade_analysis[[#This Row],[Departure_Date]])/3,0)</f>
        <v>Q2</v>
      </c>
      <c r="K1672" t="str">
        <f>TEXT(vw_maritime_trade_analysis[[#This Row],[Departure_Date]],"mmmm")</f>
        <v>April</v>
      </c>
      <c r="L1672">
        <v>4307513</v>
      </c>
      <c r="M1672">
        <v>292604.78125</v>
      </c>
      <c r="N1672">
        <v>161754.34375</v>
      </c>
      <c r="O1672">
        <v>5341.31982421875</v>
      </c>
      <c r="P1672">
        <v>0</v>
      </c>
      <c r="Q1672">
        <v>841534.1875</v>
      </c>
      <c r="R1672">
        <f t="shared" si="26"/>
        <v>0.19536428270791056</v>
      </c>
    </row>
    <row r="1673" spans="1:18" x14ac:dyDescent="0.25">
      <c r="A1673" t="s">
        <v>2748</v>
      </c>
      <c r="B1673" t="s">
        <v>49</v>
      </c>
      <c r="C1673" t="s">
        <v>112</v>
      </c>
      <c r="D1673" t="s">
        <v>343</v>
      </c>
      <c r="E1673" t="s">
        <v>230</v>
      </c>
      <c r="F1673" t="s">
        <v>56</v>
      </c>
      <c r="G1673" s="1">
        <v>44351</v>
      </c>
      <c r="H1673" s="1">
        <v>44380</v>
      </c>
      <c r="I1673">
        <f>YEAR((vw_maritime_trade_analysis[[#This Row],[Departure_Date]]))</f>
        <v>2021</v>
      </c>
      <c r="J1673" t="str">
        <f>"Q"&amp;ROUNDUP(MONTH(vw_maritime_trade_analysis[[#This Row],[Departure_Date]])/3,0)</f>
        <v>Q2</v>
      </c>
      <c r="K1673" t="str">
        <f>TEXT(vw_maritime_trade_analysis[[#This Row],[Departure_Date]],"mmmm")</f>
        <v>June</v>
      </c>
      <c r="L1673">
        <v>66645568</v>
      </c>
      <c r="M1673">
        <v>235923.328125</v>
      </c>
      <c r="N1673">
        <v>47539.1796875</v>
      </c>
      <c r="O1673">
        <v>65312.66015625</v>
      </c>
      <c r="P1673">
        <v>7778.58984375</v>
      </c>
      <c r="Q1673">
        <v>1644650.125</v>
      </c>
      <c r="R1673">
        <f t="shared" si="26"/>
        <v>2.4677561829767884E-2</v>
      </c>
    </row>
    <row r="1674" spans="1:18" x14ac:dyDescent="0.25">
      <c r="A1674" t="s">
        <v>2749</v>
      </c>
      <c r="B1674" t="s">
        <v>49</v>
      </c>
      <c r="C1674" t="s">
        <v>50</v>
      </c>
      <c r="D1674" t="s">
        <v>145</v>
      </c>
      <c r="E1674" t="s">
        <v>146</v>
      </c>
      <c r="F1674" t="s">
        <v>100</v>
      </c>
      <c r="G1674" s="1">
        <v>45118</v>
      </c>
      <c r="H1674" s="1">
        <v>45127</v>
      </c>
      <c r="I1674">
        <f>YEAR((vw_maritime_trade_analysis[[#This Row],[Departure_Date]]))</f>
        <v>2023</v>
      </c>
      <c r="J1674" t="str">
        <f>"Q"&amp;ROUNDUP(MONTH(vw_maritime_trade_analysis[[#This Row],[Departure_Date]])/3,0)</f>
        <v>Q3</v>
      </c>
      <c r="K1674" t="str">
        <f>TEXT(vw_maritime_trade_analysis[[#This Row],[Departure_Date]],"mmmm")</f>
        <v>July</v>
      </c>
      <c r="L1674">
        <v>30891204</v>
      </c>
      <c r="M1674">
        <v>66049.90625</v>
      </c>
      <c r="N1674">
        <v>190835.109375</v>
      </c>
      <c r="O1674">
        <v>78772.5703125</v>
      </c>
      <c r="P1674">
        <v>0</v>
      </c>
      <c r="Q1674">
        <v>1675542.75</v>
      </c>
      <c r="R1674">
        <f t="shared" si="26"/>
        <v>5.4240124470383219E-2</v>
      </c>
    </row>
    <row r="1675" spans="1:18" x14ac:dyDescent="0.25">
      <c r="A1675" t="s">
        <v>2750</v>
      </c>
      <c r="B1675" t="s">
        <v>49</v>
      </c>
      <c r="C1675" t="s">
        <v>50</v>
      </c>
      <c r="D1675" t="s">
        <v>423</v>
      </c>
      <c r="E1675" t="s">
        <v>201</v>
      </c>
      <c r="F1675" t="s">
        <v>128</v>
      </c>
      <c r="G1675" s="1">
        <v>44746</v>
      </c>
      <c r="H1675" s="1">
        <v>44752</v>
      </c>
      <c r="I1675">
        <f>YEAR((vw_maritime_trade_analysis[[#This Row],[Departure_Date]]))</f>
        <v>2022</v>
      </c>
      <c r="J1675" t="str">
        <f>"Q"&amp;ROUNDUP(MONTH(vw_maritime_trade_analysis[[#This Row],[Departure_Date]])/3,0)</f>
        <v>Q3</v>
      </c>
      <c r="K1675" t="str">
        <f>TEXT(vw_maritime_trade_analysis[[#This Row],[Departure_Date]],"mmmm")</f>
        <v>July</v>
      </c>
      <c r="L1675">
        <v>15163268</v>
      </c>
      <c r="M1675">
        <v>114802.1484375</v>
      </c>
      <c r="N1675">
        <v>33931.7890625</v>
      </c>
      <c r="O1675">
        <v>11372.4501953125</v>
      </c>
      <c r="P1675">
        <v>69558.2890625</v>
      </c>
      <c r="Q1675">
        <v>859834.1875</v>
      </c>
      <c r="R1675">
        <f t="shared" si="26"/>
        <v>5.6705070931938946E-2</v>
      </c>
    </row>
    <row r="1676" spans="1:18" x14ac:dyDescent="0.25">
      <c r="A1676" t="s">
        <v>2751</v>
      </c>
      <c r="B1676" t="s">
        <v>65</v>
      </c>
      <c r="C1676" t="s">
        <v>112</v>
      </c>
      <c r="D1676" t="s">
        <v>199</v>
      </c>
      <c r="E1676" t="s">
        <v>82</v>
      </c>
      <c r="F1676" t="s">
        <v>121</v>
      </c>
      <c r="G1676" s="1">
        <v>45112</v>
      </c>
      <c r="H1676" s="1">
        <v>45129</v>
      </c>
      <c r="I1676">
        <f>YEAR((vw_maritime_trade_analysis[[#This Row],[Departure_Date]]))</f>
        <v>2023</v>
      </c>
      <c r="J1676" t="str">
        <f>"Q"&amp;ROUNDUP(MONTH(vw_maritime_trade_analysis[[#This Row],[Departure_Date]])/3,0)</f>
        <v>Q3</v>
      </c>
      <c r="K1676" t="str">
        <f>TEXT(vw_maritime_trade_analysis[[#This Row],[Departure_Date]],"mmmm")</f>
        <v>July</v>
      </c>
      <c r="L1676">
        <v>30972426</v>
      </c>
      <c r="M1676">
        <v>634994.75</v>
      </c>
      <c r="N1676">
        <v>80408.578125</v>
      </c>
      <c r="O1676">
        <v>58847.609375</v>
      </c>
      <c r="P1676">
        <v>56488.0703125</v>
      </c>
      <c r="Q1676">
        <v>1852991.5</v>
      </c>
      <c r="R1676">
        <f t="shared" si="26"/>
        <v>5.982713462613487E-2</v>
      </c>
    </row>
    <row r="1677" spans="1:18" x14ac:dyDescent="0.25">
      <c r="A1677" t="s">
        <v>2753</v>
      </c>
      <c r="B1677" t="s">
        <v>49</v>
      </c>
      <c r="C1677" t="s">
        <v>50</v>
      </c>
      <c r="D1677" t="s">
        <v>51</v>
      </c>
      <c r="E1677" t="s">
        <v>108</v>
      </c>
      <c r="F1677" t="s">
        <v>128</v>
      </c>
      <c r="G1677" s="1">
        <v>44924</v>
      </c>
      <c r="H1677" s="1">
        <v>44939</v>
      </c>
      <c r="I1677">
        <f>YEAR((vw_maritime_trade_analysis[[#This Row],[Departure_Date]]))</f>
        <v>2022</v>
      </c>
      <c r="J1677" t="str">
        <f>"Q"&amp;ROUNDUP(MONTH(vw_maritime_trade_analysis[[#This Row],[Departure_Date]])/3,0)</f>
        <v>Q4</v>
      </c>
      <c r="K1677" t="str">
        <f>TEXT(vw_maritime_trade_analysis[[#This Row],[Departure_Date]],"mmmm")</f>
        <v>December</v>
      </c>
      <c r="L1677">
        <v>10426641</v>
      </c>
      <c r="M1677">
        <v>210748.296875</v>
      </c>
      <c r="N1677">
        <v>20735.919921875</v>
      </c>
      <c r="O1677">
        <v>15014.3603515625</v>
      </c>
      <c r="P1677">
        <v>24298.779296875</v>
      </c>
      <c r="Q1677">
        <v>3966359</v>
      </c>
      <c r="R1677">
        <f t="shared" si="26"/>
        <v>0.38040621135800112</v>
      </c>
    </row>
    <row r="1678" spans="1:18" x14ac:dyDescent="0.25">
      <c r="A1678" t="s">
        <v>2754</v>
      </c>
      <c r="B1678" t="s">
        <v>49</v>
      </c>
      <c r="C1678" t="s">
        <v>239</v>
      </c>
      <c r="D1678" t="s">
        <v>265</v>
      </c>
      <c r="E1678" t="s">
        <v>108</v>
      </c>
      <c r="F1678" t="s">
        <v>56</v>
      </c>
      <c r="G1678" s="1">
        <v>45987</v>
      </c>
      <c r="H1678" s="1">
        <v>46014</v>
      </c>
      <c r="I1678">
        <f>YEAR((vw_maritime_trade_analysis[[#This Row],[Departure_Date]]))</f>
        <v>2025</v>
      </c>
      <c r="J1678" t="str">
        <f>"Q"&amp;ROUNDUP(MONTH(vw_maritime_trade_analysis[[#This Row],[Departure_Date]])/3,0)</f>
        <v>Q4</v>
      </c>
      <c r="K1678" t="str">
        <f>TEXT(vw_maritime_trade_analysis[[#This Row],[Departure_Date]],"mmmm")</f>
        <v>November</v>
      </c>
      <c r="L1678">
        <v>18453200</v>
      </c>
      <c r="M1678">
        <v>245008.234375</v>
      </c>
      <c r="N1678">
        <v>132516.734375</v>
      </c>
      <c r="O1678">
        <v>17161.48046875</v>
      </c>
      <c r="P1678">
        <v>0</v>
      </c>
      <c r="Q1678">
        <v>1152441.625</v>
      </c>
      <c r="R1678">
        <f t="shared" si="26"/>
        <v>6.2452128899052738E-2</v>
      </c>
    </row>
    <row r="1679" spans="1:18" x14ac:dyDescent="0.25">
      <c r="A1679" t="s">
        <v>2755</v>
      </c>
      <c r="B1679" t="s">
        <v>65</v>
      </c>
      <c r="C1679" t="s">
        <v>50</v>
      </c>
      <c r="D1679" t="s">
        <v>51</v>
      </c>
      <c r="E1679" t="s">
        <v>92</v>
      </c>
      <c r="F1679" t="s">
        <v>230</v>
      </c>
      <c r="G1679" s="1">
        <v>45478</v>
      </c>
      <c r="H1679" s="1">
        <v>45488</v>
      </c>
      <c r="I1679">
        <f>YEAR((vw_maritime_trade_analysis[[#This Row],[Departure_Date]]))</f>
        <v>2024</v>
      </c>
      <c r="J1679" t="str">
        <f>"Q"&amp;ROUNDUP(MONTH(vw_maritime_trade_analysis[[#This Row],[Departure_Date]])/3,0)</f>
        <v>Q3</v>
      </c>
      <c r="K1679" t="str">
        <f>TEXT(vw_maritime_trade_analysis[[#This Row],[Departure_Date]],"mmmm")</f>
        <v>July</v>
      </c>
      <c r="L1679">
        <v>16005525</v>
      </c>
      <c r="M1679">
        <v>278812.46875</v>
      </c>
      <c r="N1679">
        <v>231499.5625</v>
      </c>
      <c r="O1679">
        <v>21447.400390625</v>
      </c>
      <c r="P1679">
        <v>24664.75</v>
      </c>
      <c r="Q1679">
        <v>6788878.5</v>
      </c>
      <c r="R1679">
        <f t="shared" si="26"/>
        <v>0.42415843903901934</v>
      </c>
    </row>
    <row r="1680" spans="1:18" x14ac:dyDescent="0.25">
      <c r="A1680" t="s">
        <v>2756</v>
      </c>
      <c r="B1680" t="s">
        <v>65</v>
      </c>
      <c r="C1680" t="s">
        <v>50</v>
      </c>
      <c r="D1680" t="s">
        <v>51</v>
      </c>
      <c r="E1680" t="s">
        <v>184</v>
      </c>
      <c r="F1680" t="s">
        <v>146</v>
      </c>
      <c r="G1680" s="1">
        <v>44774</v>
      </c>
      <c r="H1680" s="1">
        <v>44783</v>
      </c>
      <c r="I1680">
        <f>YEAR((vw_maritime_trade_analysis[[#This Row],[Departure_Date]]))</f>
        <v>2022</v>
      </c>
      <c r="J1680" t="str">
        <f>"Q"&amp;ROUNDUP(MONTH(vw_maritime_trade_analysis[[#This Row],[Departure_Date]])/3,0)</f>
        <v>Q3</v>
      </c>
      <c r="K1680" t="str">
        <f>TEXT(vw_maritime_trade_analysis[[#This Row],[Departure_Date]],"mmmm")</f>
        <v>August</v>
      </c>
      <c r="L1680">
        <v>5844156.5</v>
      </c>
      <c r="M1680">
        <v>183464.375</v>
      </c>
      <c r="N1680">
        <v>28834.9609375</v>
      </c>
      <c r="O1680">
        <v>19402.599609375</v>
      </c>
      <c r="P1680">
        <v>0</v>
      </c>
      <c r="Q1680">
        <v>2206541.75</v>
      </c>
      <c r="R1680">
        <f t="shared" si="26"/>
        <v>0.37756376818451048</v>
      </c>
    </row>
    <row r="1681" spans="1:18" x14ac:dyDescent="0.25">
      <c r="A1681" t="s">
        <v>2757</v>
      </c>
      <c r="B1681" t="s">
        <v>65</v>
      </c>
      <c r="C1681" t="s">
        <v>50</v>
      </c>
      <c r="D1681" t="s">
        <v>51</v>
      </c>
      <c r="E1681" t="s">
        <v>56</v>
      </c>
      <c r="F1681" t="s">
        <v>93</v>
      </c>
      <c r="G1681" s="1">
        <v>45222</v>
      </c>
      <c r="H1681" s="1">
        <v>45242</v>
      </c>
      <c r="I1681">
        <f>YEAR((vw_maritime_trade_analysis[[#This Row],[Departure_Date]]))</f>
        <v>2023</v>
      </c>
      <c r="J1681" t="str">
        <f>"Q"&amp;ROUNDUP(MONTH(vw_maritime_trade_analysis[[#This Row],[Departure_Date]])/3,0)</f>
        <v>Q4</v>
      </c>
      <c r="K1681" t="str">
        <f>TEXT(vw_maritime_trade_analysis[[#This Row],[Departure_Date]],"mmmm")</f>
        <v>October</v>
      </c>
      <c r="L1681">
        <v>16736746</v>
      </c>
      <c r="M1681">
        <v>385692.34375</v>
      </c>
      <c r="N1681">
        <v>65907.6015625</v>
      </c>
      <c r="O1681">
        <v>33975.58984375</v>
      </c>
      <c r="P1681">
        <v>28060.0703125</v>
      </c>
      <c r="Q1681">
        <v>3342817.75</v>
      </c>
      <c r="R1681">
        <f t="shared" si="26"/>
        <v>0.19972925143274564</v>
      </c>
    </row>
    <row r="1682" spans="1:18" x14ac:dyDescent="0.25">
      <c r="A1682" t="s">
        <v>2759</v>
      </c>
      <c r="B1682" t="s">
        <v>49</v>
      </c>
      <c r="C1682" t="s">
        <v>50</v>
      </c>
      <c r="D1682" t="s">
        <v>51</v>
      </c>
      <c r="E1682" t="s">
        <v>71</v>
      </c>
      <c r="F1682" t="s">
        <v>92</v>
      </c>
      <c r="G1682" s="1">
        <v>45944</v>
      </c>
      <c r="H1682" s="1">
        <v>45961</v>
      </c>
      <c r="I1682">
        <f>YEAR((vw_maritime_trade_analysis[[#This Row],[Departure_Date]]))</f>
        <v>2025</v>
      </c>
      <c r="J1682" t="str">
        <f>"Q"&amp;ROUNDUP(MONTH(vw_maritime_trade_analysis[[#This Row],[Departure_Date]])/3,0)</f>
        <v>Q4</v>
      </c>
      <c r="K1682" t="str">
        <f>TEXT(vw_maritime_trade_analysis[[#This Row],[Departure_Date]],"mmmm")</f>
        <v>October</v>
      </c>
      <c r="L1682">
        <v>18252928</v>
      </c>
      <c r="M1682">
        <v>205937.609375</v>
      </c>
      <c r="N1682">
        <v>116213.546875</v>
      </c>
      <c r="O1682">
        <v>37966.08984375</v>
      </c>
      <c r="P1682">
        <v>5535.5400390625</v>
      </c>
      <c r="Q1682">
        <v>6640809</v>
      </c>
      <c r="R1682">
        <f t="shared" si="26"/>
        <v>0.36382157427016643</v>
      </c>
    </row>
    <row r="1683" spans="1:18" x14ac:dyDescent="0.25">
      <c r="A1683" t="s">
        <v>2761</v>
      </c>
      <c r="B1683" t="s">
        <v>65</v>
      </c>
      <c r="C1683" t="s">
        <v>112</v>
      </c>
      <c r="D1683" t="s">
        <v>343</v>
      </c>
      <c r="E1683" t="s">
        <v>128</v>
      </c>
      <c r="F1683" t="s">
        <v>93</v>
      </c>
      <c r="G1683" s="1">
        <v>45228</v>
      </c>
      <c r="H1683" s="1">
        <v>45236</v>
      </c>
      <c r="I1683">
        <f>YEAR((vw_maritime_trade_analysis[[#This Row],[Departure_Date]]))</f>
        <v>2023</v>
      </c>
      <c r="J1683" t="str">
        <f>"Q"&amp;ROUNDUP(MONTH(vw_maritime_trade_analysis[[#This Row],[Departure_Date]])/3,0)</f>
        <v>Q4</v>
      </c>
      <c r="K1683" t="str">
        <f>TEXT(vw_maritime_trade_analysis[[#This Row],[Departure_Date]],"mmmm")</f>
        <v>October</v>
      </c>
      <c r="L1683">
        <v>41068500</v>
      </c>
      <c r="M1683">
        <v>175645.390625</v>
      </c>
      <c r="N1683">
        <v>94030.921875</v>
      </c>
      <c r="O1683">
        <v>116634.5390625</v>
      </c>
      <c r="P1683">
        <v>23459.94921875</v>
      </c>
      <c r="Q1683">
        <v>2770279</v>
      </c>
      <c r="R1683">
        <f t="shared" si="26"/>
        <v>6.7455081144916426E-2</v>
      </c>
    </row>
    <row r="1684" spans="1:18" x14ac:dyDescent="0.25">
      <c r="A1684" t="s">
        <v>2762</v>
      </c>
      <c r="B1684" t="s">
        <v>65</v>
      </c>
      <c r="C1684" t="s">
        <v>50</v>
      </c>
      <c r="D1684" t="s">
        <v>51</v>
      </c>
      <c r="E1684" t="s">
        <v>56</v>
      </c>
      <c r="F1684" t="s">
        <v>55</v>
      </c>
      <c r="G1684" s="1">
        <v>45282</v>
      </c>
      <c r="H1684" s="1">
        <v>45300</v>
      </c>
      <c r="I1684">
        <f>YEAR((vw_maritime_trade_analysis[[#This Row],[Departure_Date]]))</f>
        <v>2023</v>
      </c>
      <c r="J1684" t="str">
        <f>"Q"&amp;ROUNDUP(MONTH(vw_maritime_trade_analysis[[#This Row],[Departure_Date]])/3,0)</f>
        <v>Q4</v>
      </c>
      <c r="K1684" t="str">
        <f>TEXT(vw_maritime_trade_analysis[[#This Row],[Departure_Date]],"mmmm")</f>
        <v>December</v>
      </c>
      <c r="L1684">
        <v>4597553.5</v>
      </c>
      <c r="M1684">
        <v>352053.21875</v>
      </c>
      <c r="N1684">
        <v>144784.734375</v>
      </c>
      <c r="O1684">
        <v>11631.8095703125</v>
      </c>
      <c r="P1684">
        <v>22617.900390625</v>
      </c>
      <c r="Q1684">
        <v>2105601.75</v>
      </c>
      <c r="R1684">
        <f t="shared" si="26"/>
        <v>0.45798308817939803</v>
      </c>
    </row>
    <row r="1685" spans="1:18" x14ac:dyDescent="0.25">
      <c r="A1685" t="s">
        <v>2763</v>
      </c>
      <c r="B1685" t="s">
        <v>49</v>
      </c>
      <c r="C1685" t="s">
        <v>50</v>
      </c>
      <c r="D1685" t="s">
        <v>423</v>
      </c>
      <c r="E1685" t="s">
        <v>108</v>
      </c>
      <c r="F1685" t="s">
        <v>56</v>
      </c>
      <c r="G1685" s="1">
        <v>44045</v>
      </c>
      <c r="H1685" s="1">
        <v>44063</v>
      </c>
      <c r="I1685">
        <f>YEAR((vw_maritime_trade_analysis[[#This Row],[Departure_Date]]))</f>
        <v>2020</v>
      </c>
      <c r="J1685" t="str">
        <f>"Q"&amp;ROUNDUP(MONTH(vw_maritime_trade_analysis[[#This Row],[Departure_Date]])/3,0)</f>
        <v>Q3</v>
      </c>
      <c r="K1685" t="str">
        <f>TEXT(vw_maritime_trade_analysis[[#This Row],[Departure_Date]],"mmmm")</f>
        <v>August</v>
      </c>
      <c r="L1685">
        <v>59417572</v>
      </c>
      <c r="M1685">
        <v>166634.640625</v>
      </c>
      <c r="N1685">
        <v>137053.15625</v>
      </c>
      <c r="O1685">
        <v>31491.310546875</v>
      </c>
      <c r="P1685">
        <v>0</v>
      </c>
      <c r="Q1685">
        <v>2572229.5</v>
      </c>
      <c r="R1685">
        <f t="shared" si="26"/>
        <v>4.3290720462290176E-2</v>
      </c>
    </row>
    <row r="1686" spans="1:18" x14ac:dyDescent="0.25">
      <c r="A1686" t="s">
        <v>2764</v>
      </c>
      <c r="B1686" t="s">
        <v>65</v>
      </c>
      <c r="C1686" t="s">
        <v>66</v>
      </c>
      <c r="D1686" t="s">
        <v>245</v>
      </c>
      <c r="E1686" t="s">
        <v>128</v>
      </c>
      <c r="F1686" t="s">
        <v>201</v>
      </c>
      <c r="G1686" s="1">
        <v>43894</v>
      </c>
      <c r="H1686" s="1">
        <v>43912</v>
      </c>
      <c r="I1686">
        <f>YEAR((vw_maritime_trade_analysis[[#This Row],[Departure_Date]]))</f>
        <v>2020</v>
      </c>
      <c r="J1686" t="str">
        <f>"Q"&amp;ROUNDUP(MONTH(vw_maritime_trade_analysis[[#This Row],[Departure_Date]])/3,0)</f>
        <v>Q1</v>
      </c>
      <c r="K1686" t="str">
        <f>TEXT(vw_maritime_trade_analysis[[#This Row],[Departure_Date]],"mmmm")</f>
        <v>March</v>
      </c>
      <c r="L1686">
        <v>5757881</v>
      </c>
      <c r="M1686">
        <v>462806.1875</v>
      </c>
      <c r="N1686">
        <v>133491.671875</v>
      </c>
      <c r="O1686">
        <v>6103.35009765625</v>
      </c>
      <c r="P1686">
        <v>0</v>
      </c>
      <c r="Q1686">
        <v>1029071.25</v>
      </c>
      <c r="R1686">
        <f t="shared" si="26"/>
        <v>0.17872395244014247</v>
      </c>
    </row>
    <row r="1687" spans="1:18" x14ac:dyDescent="0.25">
      <c r="A1687" t="s">
        <v>2765</v>
      </c>
      <c r="B1687" t="s">
        <v>65</v>
      </c>
      <c r="C1687" t="s">
        <v>50</v>
      </c>
      <c r="D1687" t="s">
        <v>145</v>
      </c>
      <c r="E1687" t="s">
        <v>82</v>
      </c>
      <c r="F1687" t="s">
        <v>164</v>
      </c>
      <c r="G1687" s="1">
        <v>44330</v>
      </c>
      <c r="H1687" s="1">
        <v>44343</v>
      </c>
      <c r="I1687">
        <f>YEAR((vw_maritime_trade_analysis[[#This Row],[Departure_Date]]))</f>
        <v>2021</v>
      </c>
      <c r="J1687" t="str">
        <f>"Q"&amp;ROUNDUP(MONTH(vw_maritime_trade_analysis[[#This Row],[Departure_Date]])/3,0)</f>
        <v>Q2</v>
      </c>
      <c r="K1687" t="str">
        <f>TEXT(vw_maritime_trade_analysis[[#This Row],[Departure_Date]],"mmmm")</f>
        <v>May</v>
      </c>
      <c r="L1687">
        <v>96754544</v>
      </c>
      <c r="M1687">
        <v>221367.484375</v>
      </c>
      <c r="N1687">
        <v>150611.15625</v>
      </c>
      <c r="O1687">
        <v>80306.2734375</v>
      </c>
      <c r="P1687">
        <v>6515.47998046875</v>
      </c>
      <c r="Q1687">
        <v>4451509.5</v>
      </c>
      <c r="R1687">
        <f t="shared" si="26"/>
        <v>4.600827326518122E-2</v>
      </c>
    </row>
    <row r="1688" spans="1:18" x14ac:dyDescent="0.25">
      <c r="A1688" t="s">
        <v>2766</v>
      </c>
      <c r="B1688" t="s">
        <v>49</v>
      </c>
      <c r="C1688" t="s">
        <v>78</v>
      </c>
      <c r="D1688" t="s">
        <v>158</v>
      </c>
      <c r="E1688" t="s">
        <v>257</v>
      </c>
      <c r="F1688" t="s">
        <v>100</v>
      </c>
      <c r="G1688" s="1">
        <v>44061</v>
      </c>
      <c r="H1688" s="1">
        <v>44086</v>
      </c>
      <c r="I1688">
        <f>YEAR((vw_maritime_trade_analysis[[#This Row],[Departure_Date]]))</f>
        <v>2020</v>
      </c>
      <c r="J1688" t="str">
        <f>"Q"&amp;ROUNDUP(MONTH(vw_maritime_trade_analysis[[#This Row],[Departure_Date]])/3,0)</f>
        <v>Q3</v>
      </c>
      <c r="K1688" t="str">
        <f>TEXT(vw_maritime_trade_analysis[[#This Row],[Departure_Date]],"mmmm")</f>
        <v>August</v>
      </c>
      <c r="L1688">
        <v>25394498</v>
      </c>
      <c r="M1688">
        <v>961769.8125</v>
      </c>
      <c r="N1688">
        <v>139278.1875</v>
      </c>
      <c r="O1688">
        <v>39107.53125</v>
      </c>
      <c r="P1688">
        <v>31772.369140625</v>
      </c>
      <c r="Q1688">
        <v>2098597</v>
      </c>
      <c r="R1688">
        <f t="shared" si="26"/>
        <v>8.2639830092329447E-2</v>
      </c>
    </row>
    <row r="1689" spans="1:18" x14ac:dyDescent="0.25">
      <c r="A1689" t="s">
        <v>2767</v>
      </c>
      <c r="B1689" t="s">
        <v>65</v>
      </c>
      <c r="C1689" t="s">
        <v>112</v>
      </c>
      <c r="D1689" t="s">
        <v>199</v>
      </c>
      <c r="E1689" t="s">
        <v>56</v>
      </c>
      <c r="F1689" t="s">
        <v>196</v>
      </c>
      <c r="G1689" s="1">
        <v>44442</v>
      </c>
      <c r="H1689" s="1">
        <v>44467</v>
      </c>
      <c r="I1689">
        <f>YEAR((vw_maritime_trade_analysis[[#This Row],[Departure_Date]]))</f>
        <v>2021</v>
      </c>
      <c r="J1689" t="str">
        <f>"Q"&amp;ROUNDUP(MONTH(vw_maritime_trade_analysis[[#This Row],[Departure_Date]])/3,0)</f>
        <v>Q3</v>
      </c>
      <c r="K1689" t="str">
        <f>TEXT(vw_maritime_trade_analysis[[#This Row],[Departure_Date]],"mmmm")</f>
        <v>September</v>
      </c>
      <c r="L1689">
        <v>10633349</v>
      </c>
      <c r="M1689">
        <v>223779.109375</v>
      </c>
      <c r="N1689">
        <v>106955.109375</v>
      </c>
      <c r="O1689">
        <v>16162.6904296875</v>
      </c>
      <c r="P1689">
        <v>89168.0390625</v>
      </c>
      <c r="Q1689">
        <v>1175067</v>
      </c>
      <c r="R1689">
        <f t="shared" si="26"/>
        <v>0.1105077055215624</v>
      </c>
    </row>
    <row r="1690" spans="1:18" x14ac:dyDescent="0.25">
      <c r="A1690" t="s">
        <v>2768</v>
      </c>
      <c r="B1690" t="s">
        <v>49</v>
      </c>
      <c r="C1690" t="s">
        <v>66</v>
      </c>
      <c r="D1690" t="s">
        <v>67</v>
      </c>
      <c r="E1690" t="s">
        <v>150</v>
      </c>
      <c r="F1690" t="s">
        <v>92</v>
      </c>
      <c r="G1690" s="1">
        <v>45360</v>
      </c>
      <c r="H1690" s="1">
        <v>45373</v>
      </c>
      <c r="I1690">
        <f>YEAR((vw_maritime_trade_analysis[[#This Row],[Departure_Date]]))</f>
        <v>2024</v>
      </c>
      <c r="J1690" t="str">
        <f>"Q"&amp;ROUNDUP(MONTH(vw_maritime_trade_analysis[[#This Row],[Departure_Date]])/3,0)</f>
        <v>Q1</v>
      </c>
      <c r="K1690" t="str">
        <f>TEXT(vw_maritime_trade_analysis[[#This Row],[Departure_Date]],"mmmm")</f>
        <v>March</v>
      </c>
      <c r="L1690">
        <v>2102206.75</v>
      </c>
      <c r="M1690">
        <v>372569.5625</v>
      </c>
      <c r="N1690">
        <v>110601.796875</v>
      </c>
      <c r="O1690">
        <v>3216.3798828125</v>
      </c>
      <c r="P1690">
        <v>5082.43994140625</v>
      </c>
      <c r="Q1690">
        <v>717221.5</v>
      </c>
      <c r="R1690">
        <f t="shared" si="26"/>
        <v>0.34117552900065612</v>
      </c>
    </row>
    <row r="1691" spans="1:18" x14ac:dyDescent="0.25">
      <c r="A1691" t="s">
        <v>2770</v>
      </c>
      <c r="B1691" t="s">
        <v>65</v>
      </c>
      <c r="C1691" t="s">
        <v>66</v>
      </c>
      <c r="D1691" t="s">
        <v>248</v>
      </c>
      <c r="E1691" t="s">
        <v>100</v>
      </c>
      <c r="F1691" t="s">
        <v>146</v>
      </c>
      <c r="G1691" s="1">
        <v>45157</v>
      </c>
      <c r="H1691" s="1">
        <v>45186</v>
      </c>
      <c r="I1691">
        <f>YEAR((vw_maritime_trade_analysis[[#This Row],[Departure_Date]]))</f>
        <v>2023</v>
      </c>
      <c r="J1691" t="str">
        <f>"Q"&amp;ROUNDUP(MONTH(vw_maritime_trade_analysis[[#This Row],[Departure_Date]])/3,0)</f>
        <v>Q3</v>
      </c>
      <c r="K1691" t="str">
        <f>TEXT(vw_maritime_trade_analysis[[#This Row],[Departure_Date]],"mmmm")</f>
        <v>August</v>
      </c>
      <c r="L1691">
        <v>17377336</v>
      </c>
      <c r="M1691">
        <v>479667.03125</v>
      </c>
      <c r="N1691">
        <v>97364.28125</v>
      </c>
      <c r="O1691">
        <v>10252.6298828125</v>
      </c>
      <c r="P1691">
        <v>18252.630859375</v>
      </c>
      <c r="Q1691">
        <v>4097602</v>
      </c>
      <c r="R1691">
        <f t="shared" si="26"/>
        <v>0.23580150605363215</v>
      </c>
    </row>
    <row r="1692" spans="1:18" x14ac:dyDescent="0.25">
      <c r="A1692" t="s">
        <v>2771</v>
      </c>
      <c r="B1692" t="s">
        <v>65</v>
      </c>
      <c r="C1692" t="s">
        <v>66</v>
      </c>
      <c r="D1692" t="s">
        <v>251</v>
      </c>
      <c r="E1692" t="s">
        <v>56</v>
      </c>
      <c r="F1692" t="s">
        <v>127</v>
      </c>
      <c r="G1692" s="1">
        <v>45181</v>
      </c>
      <c r="H1692" s="1">
        <v>45212</v>
      </c>
      <c r="I1692">
        <f>YEAR((vw_maritime_trade_analysis[[#This Row],[Departure_Date]]))</f>
        <v>2023</v>
      </c>
      <c r="J1692" t="str">
        <f>"Q"&amp;ROUNDUP(MONTH(vw_maritime_trade_analysis[[#This Row],[Departure_Date]])/3,0)</f>
        <v>Q3</v>
      </c>
      <c r="K1692" t="str">
        <f>TEXT(vw_maritime_trade_analysis[[#This Row],[Departure_Date]],"mmmm")</f>
        <v>September</v>
      </c>
      <c r="L1692">
        <v>61616872</v>
      </c>
      <c r="M1692">
        <v>438131.375</v>
      </c>
      <c r="N1692">
        <v>195993.984375</v>
      </c>
      <c r="O1692">
        <v>187315.296875</v>
      </c>
      <c r="P1692">
        <v>20008.970703125</v>
      </c>
      <c r="Q1692">
        <v>4628393</v>
      </c>
      <c r="R1692">
        <f t="shared" si="26"/>
        <v>7.5115676108972226E-2</v>
      </c>
    </row>
    <row r="1693" spans="1:18" x14ac:dyDescent="0.25">
      <c r="A1693" t="s">
        <v>2772</v>
      </c>
      <c r="B1693" t="s">
        <v>65</v>
      </c>
      <c r="C1693" t="s">
        <v>50</v>
      </c>
      <c r="D1693" t="s">
        <v>51</v>
      </c>
      <c r="E1693" t="s">
        <v>82</v>
      </c>
      <c r="F1693" t="s">
        <v>257</v>
      </c>
      <c r="G1693" s="1">
        <v>44471</v>
      </c>
      <c r="H1693" s="1">
        <v>44489</v>
      </c>
      <c r="I1693">
        <f>YEAR((vw_maritime_trade_analysis[[#This Row],[Departure_Date]]))</f>
        <v>2021</v>
      </c>
      <c r="J1693" t="str">
        <f>"Q"&amp;ROUNDUP(MONTH(vw_maritime_trade_analysis[[#This Row],[Departure_Date]])/3,0)</f>
        <v>Q4</v>
      </c>
      <c r="K1693" t="str">
        <f>TEXT(vw_maritime_trade_analysis[[#This Row],[Departure_Date]],"mmmm")</f>
        <v>October</v>
      </c>
      <c r="L1693">
        <v>22835710</v>
      </c>
      <c r="M1693">
        <v>603702.25</v>
      </c>
      <c r="N1693">
        <v>23418.5390625</v>
      </c>
      <c r="O1693">
        <v>47954.98828125</v>
      </c>
      <c r="P1693">
        <v>0</v>
      </c>
      <c r="Q1693">
        <v>5381412.5</v>
      </c>
      <c r="R1693">
        <f t="shared" si="26"/>
        <v>0.23565777022041356</v>
      </c>
    </row>
    <row r="1694" spans="1:18" x14ac:dyDescent="0.25">
      <c r="A1694" t="s">
        <v>2773</v>
      </c>
      <c r="B1694" t="s">
        <v>49</v>
      </c>
      <c r="C1694" t="s">
        <v>78</v>
      </c>
      <c r="D1694" t="s">
        <v>79</v>
      </c>
      <c r="E1694" t="s">
        <v>121</v>
      </c>
      <c r="F1694" t="s">
        <v>70</v>
      </c>
      <c r="G1694" s="1">
        <v>45298</v>
      </c>
      <c r="H1694" s="1">
        <v>45325</v>
      </c>
      <c r="I1694">
        <f>YEAR((vw_maritime_trade_analysis[[#This Row],[Departure_Date]]))</f>
        <v>2024</v>
      </c>
      <c r="J1694" t="str">
        <f>"Q"&amp;ROUNDUP(MONTH(vw_maritime_trade_analysis[[#This Row],[Departure_Date]])/3,0)</f>
        <v>Q1</v>
      </c>
      <c r="K1694" t="str">
        <f>TEXT(vw_maritime_trade_analysis[[#This Row],[Departure_Date]],"mmmm")</f>
        <v>January</v>
      </c>
      <c r="L1694">
        <v>20725350</v>
      </c>
      <c r="M1694">
        <v>964862.5</v>
      </c>
      <c r="N1694">
        <v>207459.4375</v>
      </c>
      <c r="O1694">
        <v>43523.23046875</v>
      </c>
      <c r="P1694">
        <v>31335.419921875</v>
      </c>
      <c r="Q1694">
        <v>2765417.25</v>
      </c>
      <c r="R1694">
        <f t="shared" si="26"/>
        <v>0.13343163082891241</v>
      </c>
    </row>
    <row r="1695" spans="1:18" x14ac:dyDescent="0.25">
      <c r="A1695" t="s">
        <v>2774</v>
      </c>
      <c r="B1695" t="s">
        <v>49</v>
      </c>
      <c r="C1695" t="s">
        <v>50</v>
      </c>
      <c r="D1695" t="s">
        <v>139</v>
      </c>
      <c r="E1695" t="s">
        <v>201</v>
      </c>
      <c r="F1695" t="s">
        <v>128</v>
      </c>
      <c r="G1695" s="1">
        <v>44282</v>
      </c>
      <c r="H1695" s="1">
        <v>44299</v>
      </c>
      <c r="I1695">
        <f>YEAR((vw_maritime_trade_analysis[[#This Row],[Departure_Date]]))</f>
        <v>2021</v>
      </c>
      <c r="J1695" t="str">
        <f>"Q"&amp;ROUNDUP(MONTH(vw_maritime_trade_analysis[[#This Row],[Departure_Date]])/3,0)</f>
        <v>Q1</v>
      </c>
      <c r="K1695" t="str">
        <f>TEXT(vw_maritime_trade_analysis[[#This Row],[Departure_Date]],"mmmm")</f>
        <v>March</v>
      </c>
      <c r="L1695">
        <v>12139233</v>
      </c>
      <c r="M1695">
        <v>365271.09375</v>
      </c>
      <c r="N1695">
        <v>179480.90625</v>
      </c>
      <c r="O1695">
        <v>32168.970703125</v>
      </c>
      <c r="P1695">
        <v>26090.330078125</v>
      </c>
      <c r="Q1695">
        <v>1345792.5</v>
      </c>
      <c r="R1695">
        <f t="shared" si="26"/>
        <v>0.11086305864629174</v>
      </c>
    </row>
    <row r="1696" spans="1:18" x14ac:dyDescent="0.25">
      <c r="A1696" t="s">
        <v>2775</v>
      </c>
      <c r="B1696" t="s">
        <v>65</v>
      </c>
      <c r="C1696" t="s">
        <v>112</v>
      </c>
      <c r="D1696" t="s">
        <v>126</v>
      </c>
      <c r="E1696" t="s">
        <v>92</v>
      </c>
      <c r="F1696" t="s">
        <v>121</v>
      </c>
      <c r="G1696" s="1">
        <v>44516</v>
      </c>
      <c r="H1696" s="1">
        <v>44538</v>
      </c>
      <c r="I1696">
        <f>YEAR((vw_maritime_trade_analysis[[#This Row],[Departure_Date]]))</f>
        <v>2021</v>
      </c>
      <c r="J1696" t="str">
        <f>"Q"&amp;ROUNDUP(MONTH(vw_maritime_trade_analysis[[#This Row],[Departure_Date]])/3,0)</f>
        <v>Q4</v>
      </c>
      <c r="K1696" t="str">
        <f>TEXT(vw_maritime_trade_analysis[[#This Row],[Departure_Date]],"mmmm")</f>
        <v>November</v>
      </c>
      <c r="L1696">
        <v>6604542.5</v>
      </c>
      <c r="M1696">
        <v>233263.734375</v>
      </c>
      <c r="N1696">
        <v>23431.73046875</v>
      </c>
      <c r="O1696">
        <v>17435.990234375</v>
      </c>
      <c r="P1696">
        <v>48438.25</v>
      </c>
      <c r="Q1696">
        <v>1164672.5</v>
      </c>
      <c r="R1696">
        <f t="shared" si="26"/>
        <v>0.17634416009890164</v>
      </c>
    </row>
    <row r="1697" spans="1:18" x14ac:dyDescent="0.25">
      <c r="A1697" t="s">
        <v>2776</v>
      </c>
      <c r="B1697" t="s">
        <v>49</v>
      </c>
      <c r="C1697" t="s">
        <v>78</v>
      </c>
      <c r="D1697" t="s">
        <v>177</v>
      </c>
      <c r="E1697" t="s">
        <v>71</v>
      </c>
      <c r="F1697" t="s">
        <v>226</v>
      </c>
      <c r="G1697" s="1">
        <v>45059</v>
      </c>
      <c r="H1697" s="1">
        <v>45083</v>
      </c>
      <c r="I1697">
        <f>YEAR((vw_maritime_trade_analysis[[#This Row],[Departure_Date]]))</f>
        <v>2023</v>
      </c>
      <c r="J1697" t="str">
        <f>"Q"&amp;ROUNDUP(MONTH(vw_maritime_trade_analysis[[#This Row],[Departure_Date]])/3,0)</f>
        <v>Q2</v>
      </c>
      <c r="K1697" t="str">
        <f>TEXT(vw_maritime_trade_analysis[[#This Row],[Departure_Date]],"mmmm")</f>
        <v>May</v>
      </c>
      <c r="L1697">
        <v>15833050</v>
      </c>
      <c r="M1697">
        <v>214001.921875</v>
      </c>
      <c r="N1697">
        <v>187448.140625</v>
      </c>
      <c r="O1697">
        <v>43857.55078125</v>
      </c>
      <c r="P1697">
        <v>0</v>
      </c>
      <c r="Q1697">
        <v>2016016.875</v>
      </c>
      <c r="R1697">
        <f t="shared" si="26"/>
        <v>0.12732966010970723</v>
      </c>
    </row>
    <row r="1698" spans="1:18" x14ac:dyDescent="0.25">
      <c r="A1698" t="s">
        <v>2777</v>
      </c>
      <c r="B1698" t="s">
        <v>65</v>
      </c>
      <c r="C1698" t="s">
        <v>78</v>
      </c>
      <c r="D1698" t="s">
        <v>79</v>
      </c>
      <c r="E1698" t="s">
        <v>184</v>
      </c>
      <c r="F1698" t="s">
        <v>55</v>
      </c>
      <c r="G1698" s="1">
        <v>45538</v>
      </c>
      <c r="H1698" s="1">
        <v>45545</v>
      </c>
      <c r="I1698">
        <f>YEAR((vw_maritime_trade_analysis[[#This Row],[Departure_Date]]))</f>
        <v>2024</v>
      </c>
      <c r="J1698" t="str">
        <f>"Q"&amp;ROUNDUP(MONTH(vw_maritime_trade_analysis[[#This Row],[Departure_Date]])/3,0)</f>
        <v>Q3</v>
      </c>
      <c r="K1698" t="str">
        <f>TEXT(vw_maritime_trade_analysis[[#This Row],[Departure_Date]],"mmmm")</f>
        <v>September</v>
      </c>
      <c r="L1698">
        <v>29850410</v>
      </c>
      <c r="M1698">
        <v>151140.9375</v>
      </c>
      <c r="N1698">
        <v>135730.109375</v>
      </c>
      <c r="O1698">
        <v>66864.921875</v>
      </c>
      <c r="P1698">
        <v>8142.1298828125</v>
      </c>
      <c r="Q1698">
        <v>922280.4375</v>
      </c>
      <c r="R1698">
        <f t="shared" si="26"/>
        <v>3.0896742708056608E-2</v>
      </c>
    </row>
    <row r="1699" spans="1:18" x14ac:dyDescent="0.25">
      <c r="A1699" t="s">
        <v>2778</v>
      </c>
      <c r="B1699" t="s">
        <v>49</v>
      </c>
      <c r="C1699" t="s">
        <v>50</v>
      </c>
      <c r="D1699" t="s">
        <v>145</v>
      </c>
      <c r="E1699" t="s">
        <v>159</v>
      </c>
      <c r="F1699" t="s">
        <v>70</v>
      </c>
      <c r="G1699" s="1">
        <v>45193</v>
      </c>
      <c r="H1699" s="1">
        <v>45204</v>
      </c>
      <c r="I1699">
        <f>YEAR((vw_maritime_trade_analysis[[#This Row],[Departure_Date]]))</f>
        <v>2023</v>
      </c>
      <c r="J1699" t="str">
        <f>"Q"&amp;ROUNDUP(MONTH(vw_maritime_trade_analysis[[#This Row],[Departure_Date]])/3,0)</f>
        <v>Q3</v>
      </c>
      <c r="K1699" t="str">
        <f>TEXT(vw_maritime_trade_analysis[[#This Row],[Departure_Date]],"mmmm")</f>
        <v>September</v>
      </c>
      <c r="L1699">
        <v>59671780</v>
      </c>
      <c r="M1699">
        <v>123111.90625</v>
      </c>
      <c r="N1699">
        <v>79081.921875</v>
      </c>
      <c r="O1699">
        <v>193933.28125</v>
      </c>
      <c r="Q1699">
        <v>2059657.875</v>
      </c>
      <c r="R1699">
        <f t="shared" si="26"/>
        <v>3.4516447724535784E-2</v>
      </c>
    </row>
    <row r="1700" spans="1:18" x14ac:dyDescent="0.25">
      <c r="A1700" t="s">
        <v>2780</v>
      </c>
      <c r="B1700" t="s">
        <v>65</v>
      </c>
      <c r="C1700" t="s">
        <v>50</v>
      </c>
      <c r="D1700" t="s">
        <v>51</v>
      </c>
      <c r="E1700" t="s">
        <v>226</v>
      </c>
      <c r="F1700" t="s">
        <v>196</v>
      </c>
      <c r="G1700" s="1">
        <v>44005</v>
      </c>
      <c r="H1700" s="1">
        <v>44015</v>
      </c>
      <c r="I1700">
        <f>YEAR((vw_maritime_trade_analysis[[#This Row],[Departure_Date]]))</f>
        <v>2020</v>
      </c>
      <c r="J1700" t="str">
        <f>"Q"&amp;ROUNDUP(MONTH(vw_maritime_trade_analysis[[#This Row],[Departure_Date]])/3,0)</f>
        <v>Q2</v>
      </c>
      <c r="K1700" t="str">
        <f>TEXT(vw_maritime_trade_analysis[[#This Row],[Departure_Date]],"mmmm")</f>
        <v>June</v>
      </c>
      <c r="L1700">
        <v>12417943</v>
      </c>
      <c r="M1700">
        <v>132299.015625</v>
      </c>
      <c r="N1700">
        <v>134660.40625</v>
      </c>
      <c r="O1700">
        <v>36757.109375</v>
      </c>
      <c r="P1700">
        <v>1834.1099853515625</v>
      </c>
      <c r="Q1700">
        <v>4276739.5</v>
      </c>
      <c r="R1700">
        <f t="shared" si="26"/>
        <v>0.34439999442741848</v>
      </c>
    </row>
    <row r="1701" spans="1:18" x14ac:dyDescent="0.25">
      <c r="A1701" t="s">
        <v>2781</v>
      </c>
      <c r="B1701" t="s">
        <v>65</v>
      </c>
      <c r="C1701" t="s">
        <v>50</v>
      </c>
      <c r="D1701" t="s">
        <v>145</v>
      </c>
      <c r="E1701" t="s">
        <v>100</v>
      </c>
      <c r="F1701" t="s">
        <v>230</v>
      </c>
      <c r="G1701" s="1">
        <v>45538</v>
      </c>
      <c r="H1701" s="1">
        <v>45551</v>
      </c>
      <c r="I1701">
        <f>YEAR((vw_maritime_trade_analysis[[#This Row],[Departure_Date]]))</f>
        <v>2024</v>
      </c>
      <c r="J1701" t="str">
        <f>"Q"&amp;ROUNDUP(MONTH(vw_maritime_trade_analysis[[#This Row],[Departure_Date]])/3,0)</f>
        <v>Q3</v>
      </c>
      <c r="K1701" t="str">
        <f>TEXT(vw_maritime_trade_analysis[[#This Row],[Departure_Date]],"mmmm")</f>
        <v>September</v>
      </c>
      <c r="L1701">
        <v>22377498</v>
      </c>
      <c r="M1701">
        <v>173687.140625</v>
      </c>
      <c r="N1701">
        <v>170656.265625</v>
      </c>
      <c r="O1701">
        <v>23720.150390625</v>
      </c>
      <c r="P1701">
        <v>30109.7109375</v>
      </c>
      <c r="Q1701">
        <v>1737501</v>
      </c>
      <c r="R1701">
        <f t="shared" si="26"/>
        <v>7.7645007498157295E-2</v>
      </c>
    </row>
    <row r="1702" spans="1:18" x14ac:dyDescent="0.25">
      <c r="A1702" t="s">
        <v>2782</v>
      </c>
      <c r="B1702" t="s">
        <v>49</v>
      </c>
      <c r="C1702" t="s">
        <v>66</v>
      </c>
      <c r="D1702" t="s">
        <v>251</v>
      </c>
      <c r="E1702" t="s">
        <v>127</v>
      </c>
      <c r="F1702" t="s">
        <v>226</v>
      </c>
      <c r="G1702" s="1">
        <v>44240</v>
      </c>
      <c r="H1702" s="1">
        <v>44271</v>
      </c>
      <c r="I1702">
        <f>YEAR((vw_maritime_trade_analysis[[#This Row],[Departure_Date]]))</f>
        <v>2021</v>
      </c>
      <c r="J1702" t="str">
        <f>"Q"&amp;ROUNDUP(MONTH(vw_maritime_trade_analysis[[#This Row],[Departure_Date]])/3,0)</f>
        <v>Q1</v>
      </c>
      <c r="K1702" t="str">
        <f>TEXT(vw_maritime_trade_analysis[[#This Row],[Departure_Date]],"mmmm")</f>
        <v>February</v>
      </c>
      <c r="L1702">
        <v>25196992</v>
      </c>
      <c r="M1702">
        <v>386506.375</v>
      </c>
      <c r="N1702">
        <v>152686.265625</v>
      </c>
      <c r="O1702">
        <v>15622.1298828125</v>
      </c>
      <c r="P1702">
        <v>14845.849609375</v>
      </c>
      <c r="Q1702">
        <v>4367356.5</v>
      </c>
      <c r="R1702">
        <f t="shared" si="26"/>
        <v>0.17332848698765313</v>
      </c>
    </row>
    <row r="1703" spans="1:18" x14ac:dyDescent="0.25">
      <c r="A1703" t="s">
        <v>2783</v>
      </c>
      <c r="B1703" t="s">
        <v>49</v>
      </c>
      <c r="C1703" t="s">
        <v>50</v>
      </c>
      <c r="D1703" t="s">
        <v>145</v>
      </c>
      <c r="E1703" t="s">
        <v>93</v>
      </c>
      <c r="F1703" t="s">
        <v>56</v>
      </c>
      <c r="G1703" s="1">
        <v>44241</v>
      </c>
      <c r="H1703" s="1">
        <v>44259</v>
      </c>
      <c r="I1703">
        <f>YEAR((vw_maritime_trade_analysis[[#This Row],[Departure_Date]]))</f>
        <v>2021</v>
      </c>
      <c r="J1703" t="str">
        <f>"Q"&amp;ROUNDUP(MONTH(vw_maritime_trade_analysis[[#This Row],[Departure_Date]])/3,0)</f>
        <v>Q1</v>
      </c>
      <c r="K1703" t="str">
        <f>TEXT(vw_maritime_trade_analysis[[#This Row],[Departure_Date]],"mmmm")</f>
        <v>February</v>
      </c>
      <c r="L1703">
        <v>33993220</v>
      </c>
      <c r="M1703">
        <v>141734.734375</v>
      </c>
      <c r="N1703">
        <v>173636.90625</v>
      </c>
      <c r="O1703">
        <v>106738.7109375</v>
      </c>
      <c r="P1703">
        <v>0</v>
      </c>
      <c r="Q1703">
        <v>4062827.75</v>
      </c>
      <c r="R1703">
        <f t="shared" si="26"/>
        <v>0.11951876727182656</v>
      </c>
    </row>
    <row r="1704" spans="1:18" x14ac:dyDescent="0.25">
      <c r="A1704" t="s">
        <v>2784</v>
      </c>
      <c r="B1704" t="s">
        <v>65</v>
      </c>
      <c r="C1704" t="s">
        <v>78</v>
      </c>
      <c r="D1704" t="s">
        <v>211</v>
      </c>
      <c r="E1704" t="s">
        <v>128</v>
      </c>
      <c r="F1704" t="s">
        <v>196</v>
      </c>
      <c r="G1704" s="1">
        <v>43981</v>
      </c>
      <c r="H1704" s="1">
        <v>44003</v>
      </c>
      <c r="I1704">
        <f>YEAR((vw_maritime_trade_analysis[[#This Row],[Departure_Date]]))</f>
        <v>2020</v>
      </c>
      <c r="J1704" t="str">
        <f>"Q"&amp;ROUNDUP(MONTH(vw_maritime_trade_analysis[[#This Row],[Departure_Date]])/3,0)</f>
        <v>Q2</v>
      </c>
      <c r="K1704" t="str">
        <f>TEXT(vw_maritime_trade_analysis[[#This Row],[Departure_Date]],"mmmm")</f>
        <v>May</v>
      </c>
      <c r="L1704">
        <v>36663240</v>
      </c>
      <c r="M1704">
        <v>337883.21875</v>
      </c>
      <c r="N1704">
        <v>39481.8515625</v>
      </c>
      <c r="O1704">
        <v>72226.578125</v>
      </c>
      <c r="P1704">
        <v>29779.3203125</v>
      </c>
      <c r="Q1704">
        <v>1822304.375</v>
      </c>
      <c r="R1704">
        <f t="shared" si="26"/>
        <v>4.9703855278475116E-2</v>
      </c>
    </row>
    <row r="1705" spans="1:18" x14ac:dyDescent="0.25">
      <c r="A1705" t="s">
        <v>2785</v>
      </c>
      <c r="B1705" t="s">
        <v>49</v>
      </c>
      <c r="C1705" t="s">
        <v>66</v>
      </c>
      <c r="D1705" t="s">
        <v>67</v>
      </c>
      <c r="E1705" t="s">
        <v>174</v>
      </c>
      <c r="F1705" t="s">
        <v>56</v>
      </c>
      <c r="G1705" s="1">
        <v>45512</v>
      </c>
      <c r="H1705" s="1">
        <v>45542</v>
      </c>
      <c r="I1705">
        <f>YEAR((vw_maritime_trade_analysis[[#This Row],[Departure_Date]]))</f>
        <v>2024</v>
      </c>
      <c r="J1705" t="str">
        <f>"Q"&amp;ROUNDUP(MONTH(vw_maritime_trade_analysis[[#This Row],[Departure_Date]])/3,0)</f>
        <v>Q3</v>
      </c>
      <c r="K1705" t="str">
        <f>TEXT(vw_maritime_trade_analysis[[#This Row],[Departure_Date]],"mmmm")</f>
        <v>August</v>
      </c>
      <c r="L1705">
        <v>35143996</v>
      </c>
      <c r="M1705">
        <v>436473.1875</v>
      </c>
      <c r="N1705">
        <v>90462.2890625</v>
      </c>
      <c r="O1705">
        <v>70639.4296875</v>
      </c>
      <c r="P1705">
        <v>0</v>
      </c>
      <c r="Q1705">
        <v>2981000.75</v>
      </c>
      <c r="R1705">
        <f t="shared" si="26"/>
        <v>8.4822475793589328E-2</v>
      </c>
    </row>
    <row r="1706" spans="1:18" x14ac:dyDescent="0.25">
      <c r="A1706" t="s">
        <v>2786</v>
      </c>
      <c r="B1706" t="s">
        <v>65</v>
      </c>
      <c r="C1706" t="s">
        <v>78</v>
      </c>
      <c r="D1706" t="s">
        <v>105</v>
      </c>
      <c r="E1706" t="s">
        <v>226</v>
      </c>
      <c r="F1706" t="s">
        <v>150</v>
      </c>
      <c r="G1706" s="1">
        <v>45730</v>
      </c>
      <c r="H1706" s="1">
        <v>45751</v>
      </c>
      <c r="I1706">
        <f>YEAR((vw_maritime_trade_analysis[[#This Row],[Departure_Date]]))</f>
        <v>2025</v>
      </c>
      <c r="J1706" t="str">
        <f>"Q"&amp;ROUNDUP(MONTH(vw_maritime_trade_analysis[[#This Row],[Departure_Date]])/3,0)</f>
        <v>Q1</v>
      </c>
      <c r="K1706" t="str">
        <f>TEXT(vw_maritime_trade_analysis[[#This Row],[Departure_Date]],"mmmm")</f>
        <v>March</v>
      </c>
      <c r="L1706">
        <v>40783756</v>
      </c>
      <c r="M1706">
        <v>248938.34375</v>
      </c>
      <c r="N1706">
        <v>205675.765625</v>
      </c>
      <c r="O1706">
        <v>130508.0234375</v>
      </c>
      <c r="P1706">
        <v>22202.83984375</v>
      </c>
      <c r="Q1706">
        <v>1301656</v>
      </c>
      <c r="R1706">
        <f t="shared" si="26"/>
        <v>3.1916040298004919E-2</v>
      </c>
    </row>
    <row r="1707" spans="1:18" x14ac:dyDescent="0.25">
      <c r="A1707" t="s">
        <v>2787</v>
      </c>
      <c r="B1707" t="s">
        <v>49</v>
      </c>
      <c r="C1707" t="s">
        <v>112</v>
      </c>
      <c r="D1707" t="s">
        <v>126</v>
      </c>
      <c r="E1707" t="s">
        <v>83</v>
      </c>
      <c r="F1707" t="s">
        <v>82</v>
      </c>
      <c r="G1707" s="1">
        <v>44905</v>
      </c>
      <c r="H1707" s="1">
        <v>44934</v>
      </c>
      <c r="I1707">
        <f>YEAR((vw_maritime_trade_analysis[[#This Row],[Departure_Date]]))</f>
        <v>2022</v>
      </c>
      <c r="J1707" t="str">
        <f>"Q"&amp;ROUNDUP(MONTH(vw_maritime_trade_analysis[[#This Row],[Departure_Date]])/3,0)</f>
        <v>Q4</v>
      </c>
      <c r="K1707" t="str">
        <f>TEXT(vw_maritime_trade_analysis[[#This Row],[Departure_Date]],"mmmm")</f>
        <v>December</v>
      </c>
      <c r="L1707">
        <v>14121529</v>
      </c>
      <c r="M1707">
        <v>277671.34375</v>
      </c>
      <c r="N1707">
        <v>179656.09375</v>
      </c>
      <c r="O1707">
        <v>20617.4296875</v>
      </c>
      <c r="P1707">
        <v>16574.6796875</v>
      </c>
      <c r="Q1707">
        <v>2511774</v>
      </c>
      <c r="R1707">
        <f t="shared" si="26"/>
        <v>0.17786841637332615</v>
      </c>
    </row>
    <row r="1708" spans="1:18" x14ac:dyDescent="0.25">
      <c r="A1708" t="s">
        <v>2788</v>
      </c>
      <c r="B1708" t="s">
        <v>65</v>
      </c>
      <c r="C1708" t="s">
        <v>112</v>
      </c>
      <c r="D1708" t="s">
        <v>343</v>
      </c>
      <c r="E1708" t="s">
        <v>184</v>
      </c>
      <c r="F1708" t="s">
        <v>196</v>
      </c>
      <c r="G1708" s="1">
        <v>45442</v>
      </c>
      <c r="H1708" s="1">
        <v>45466</v>
      </c>
      <c r="I1708">
        <f>YEAR((vw_maritime_trade_analysis[[#This Row],[Departure_Date]]))</f>
        <v>2024</v>
      </c>
      <c r="J1708" t="str">
        <f>"Q"&amp;ROUNDUP(MONTH(vw_maritime_trade_analysis[[#This Row],[Departure_Date]])/3,0)</f>
        <v>Q2</v>
      </c>
      <c r="K1708" t="str">
        <f>TEXT(vw_maritime_trade_analysis[[#This Row],[Departure_Date]],"mmmm")</f>
        <v>May</v>
      </c>
      <c r="L1708">
        <v>69066848</v>
      </c>
      <c r="M1708">
        <v>748889.3125</v>
      </c>
      <c r="N1708">
        <v>112867.5625</v>
      </c>
      <c r="O1708">
        <v>211344.5625</v>
      </c>
      <c r="P1708">
        <v>0</v>
      </c>
      <c r="Q1708">
        <v>3471140</v>
      </c>
      <c r="R1708">
        <f t="shared" si="26"/>
        <v>5.0257686582135613E-2</v>
      </c>
    </row>
    <row r="1709" spans="1:18" x14ac:dyDescent="0.25">
      <c r="A1709" t="s">
        <v>2789</v>
      </c>
      <c r="B1709" t="s">
        <v>65</v>
      </c>
      <c r="C1709" t="s">
        <v>66</v>
      </c>
      <c r="D1709" t="s">
        <v>245</v>
      </c>
      <c r="E1709" t="s">
        <v>184</v>
      </c>
      <c r="F1709" t="s">
        <v>127</v>
      </c>
      <c r="G1709" s="1">
        <v>45065</v>
      </c>
      <c r="H1709" s="1">
        <v>45092</v>
      </c>
      <c r="I1709">
        <f>YEAR((vw_maritime_trade_analysis[[#This Row],[Departure_Date]]))</f>
        <v>2023</v>
      </c>
      <c r="J1709" t="str">
        <f>"Q"&amp;ROUNDUP(MONTH(vw_maritime_trade_analysis[[#This Row],[Departure_Date]])/3,0)</f>
        <v>Q2</v>
      </c>
      <c r="K1709" t="str">
        <f>TEXT(vw_maritime_trade_analysis[[#This Row],[Departure_Date]],"mmmm")</f>
        <v>May</v>
      </c>
      <c r="L1709">
        <v>2694477.25</v>
      </c>
      <c r="M1709">
        <v>909247.25</v>
      </c>
      <c r="N1709">
        <v>72201.921875</v>
      </c>
      <c r="O1709">
        <v>6870.919921875</v>
      </c>
      <c r="P1709">
        <v>40814.73828125</v>
      </c>
      <c r="Q1709">
        <v>1114047.5</v>
      </c>
      <c r="R1709">
        <f t="shared" si="26"/>
        <v>0.41345589390298249</v>
      </c>
    </row>
    <row r="1710" spans="1:18" x14ac:dyDescent="0.25">
      <c r="A1710" t="s">
        <v>2790</v>
      </c>
      <c r="B1710" t="s">
        <v>49</v>
      </c>
      <c r="C1710" t="s">
        <v>50</v>
      </c>
      <c r="D1710" t="s">
        <v>51</v>
      </c>
      <c r="E1710" t="s">
        <v>201</v>
      </c>
      <c r="F1710" t="s">
        <v>70</v>
      </c>
      <c r="G1710" s="1">
        <v>44517</v>
      </c>
      <c r="H1710" s="1">
        <v>44529</v>
      </c>
      <c r="I1710">
        <f>YEAR((vw_maritime_trade_analysis[[#This Row],[Departure_Date]]))</f>
        <v>2021</v>
      </c>
      <c r="J1710" t="str">
        <f>"Q"&amp;ROUNDUP(MONTH(vw_maritime_trade_analysis[[#This Row],[Departure_Date]])/3,0)</f>
        <v>Q4</v>
      </c>
      <c r="K1710" t="str">
        <f>TEXT(vw_maritime_trade_analysis[[#This Row],[Departure_Date]],"mmmm")</f>
        <v>November</v>
      </c>
      <c r="L1710">
        <v>11660871</v>
      </c>
      <c r="M1710">
        <v>297655.40625</v>
      </c>
      <c r="N1710">
        <v>20042.01953125</v>
      </c>
      <c r="O1710">
        <v>36964.9609375</v>
      </c>
      <c r="P1710">
        <v>32663.94921875</v>
      </c>
      <c r="Q1710">
        <v>5883636.5</v>
      </c>
      <c r="R1710">
        <f t="shared" si="26"/>
        <v>0.50456235216048617</v>
      </c>
    </row>
    <row r="1711" spans="1:18" x14ac:dyDescent="0.25">
      <c r="A1711" t="s">
        <v>2791</v>
      </c>
      <c r="B1711" t="s">
        <v>65</v>
      </c>
      <c r="C1711" t="s">
        <v>50</v>
      </c>
      <c r="D1711" t="s">
        <v>223</v>
      </c>
      <c r="E1711" t="s">
        <v>70</v>
      </c>
      <c r="F1711" t="s">
        <v>140</v>
      </c>
      <c r="G1711" s="1">
        <v>45834</v>
      </c>
      <c r="H1711" s="1">
        <v>45846</v>
      </c>
      <c r="I1711">
        <f>YEAR((vw_maritime_trade_analysis[[#This Row],[Departure_Date]]))</f>
        <v>2025</v>
      </c>
      <c r="J1711" t="str">
        <f>"Q"&amp;ROUNDUP(MONTH(vw_maritime_trade_analysis[[#This Row],[Departure_Date]])/3,0)</f>
        <v>Q2</v>
      </c>
      <c r="K1711" t="str">
        <f>TEXT(vw_maritime_trade_analysis[[#This Row],[Departure_Date]],"mmmm")</f>
        <v>June</v>
      </c>
      <c r="L1711">
        <v>26399998</v>
      </c>
      <c r="M1711">
        <v>266037.875</v>
      </c>
      <c r="N1711">
        <v>159397.84375</v>
      </c>
      <c r="O1711">
        <v>21912</v>
      </c>
      <c r="P1711">
        <v>0</v>
      </c>
      <c r="Q1711">
        <v>891310.125</v>
      </c>
      <c r="R1711">
        <f t="shared" si="26"/>
        <v>3.3761749716799218E-2</v>
      </c>
    </row>
    <row r="1712" spans="1:18" x14ac:dyDescent="0.25">
      <c r="A1712" t="s">
        <v>2792</v>
      </c>
      <c r="B1712" t="s">
        <v>49</v>
      </c>
      <c r="C1712" t="s">
        <v>239</v>
      </c>
      <c r="D1712" t="s">
        <v>265</v>
      </c>
      <c r="E1712" t="s">
        <v>230</v>
      </c>
      <c r="F1712" t="s">
        <v>92</v>
      </c>
      <c r="G1712" s="1">
        <v>43935</v>
      </c>
      <c r="H1712" s="1">
        <v>43948</v>
      </c>
      <c r="I1712">
        <f>YEAR((vw_maritime_trade_analysis[[#This Row],[Departure_Date]]))</f>
        <v>2020</v>
      </c>
      <c r="J1712" t="str">
        <f>"Q"&amp;ROUNDUP(MONTH(vw_maritime_trade_analysis[[#This Row],[Departure_Date]])/3,0)</f>
        <v>Q2</v>
      </c>
      <c r="K1712" t="str">
        <f>TEXT(vw_maritime_trade_analysis[[#This Row],[Departure_Date]],"mmmm")</f>
        <v>April</v>
      </c>
      <c r="L1712">
        <v>22561582</v>
      </c>
      <c r="M1712">
        <v>287979.6875</v>
      </c>
      <c r="N1712">
        <v>54272.6796875</v>
      </c>
      <c r="O1712">
        <v>30683.75</v>
      </c>
      <c r="P1712">
        <v>0</v>
      </c>
      <c r="Q1712">
        <v>1226579.25</v>
      </c>
      <c r="R1712">
        <f t="shared" si="26"/>
        <v>5.4365835250382709E-2</v>
      </c>
    </row>
    <row r="1713" spans="1:18" x14ac:dyDescent="0.25">
      <c r="A1713" t="s">
        <v>2793</v>
      </c>
      <c r="B1713" t="s">
        <v>65</v>
      </c>
      <c r="C1713" t="s">
        <v>50</v>
      </c>
      <c r="D1713" t="s">
        <v>183</v>
      </c>
      <c r="E1713" t="s">
        <v>82</v>
      </c>
      <c r="F1713" t="s">
        <v>83</v>
      </c>
      <c r="G1713" s="1">
        <v>44935</v>
      </c>
      <c r="H1713" s="1">
        <v>44941</v>
      </c>
      <c r="I1713">
        <f>YEAR((vw_maritime_trade_analysis[[#This Row],[Departure_Date]]))</f>
        <v>2023</v>
      </c>
      <c r="J1713" t="str">
        <f>"Q"&amp;ROUNDUP(MONTH(vw_maritime_trade_analysis[[#This Row],[Departure_Date]])/3,0)</f>
        <v>Q1</v>
      </c>
      <c r="K1713" t="str">
        <f>TEXT(vw_maritime_trade_analysis[[#This Row],[Departure_Date]],"mmmm")</f>
        <v>January</v>
      </c>
      <c r="L1713">
        <v>63668744</v>
      </c>
      <c r="M1713">
        <v>54037.94140625</v>
      </c>
      <c r="N1713">
        <v>39510.578125</v>
      </c>
      <c r="O1713">
        <v>59848.62109375</v>
      </c>
      <c r="P1713">
        <v>17786.73046875</v>
      </c>
      <c r="Q1713">
        <v>1180914.875</v>
      </c>
      <c r="R1713">
        <f t="shared" si="26"/>
        <v>1.8547795995473071E-2</v>
      </c>
    </row>
    <row r="1714" spans="1:18" x14ac:dyDescent="0.25">
      <c r="A1714" t="s">
        <v>2794</v>
      </c>
      <c r="B1714" t="s">
        <v>65</v>
      </c>
      <c r="C1714" t="s">
        <v>78</v>
      </c>
      <c r="D1714" t="s">
        <v>105</v>
      </c>
      <c r="E1714" t="s">
        <v>100</v>
      </c>
      <c r="F1714" t="s">
        <v>196</v>
      </c>
      <c r="G1714" s="1">
        <v>45476</v>
      </c>
      <c r="H1714" s="1">
        <v>45504</v>
      </c>
      <c r="I1714">
        <f>YEAR((vw_maritime_trade_analysis[[#This Row],[Departure_Date]]))</f>
        <v>2024</v>
      </c>
      <c r="J1714" t="str">
        <f>"Q"&amp;ROUNDUP(MONTH(vw_maritime_trade_analysis[[#This Row],[Departure_Date]])/3,0)</f>
        <v>Q3</v>
      </c>
      <c r="K1714" t="str">
        <f>TEXT(vw_maritime_trade_analysis[[#This Row],[Departure_Date]],"mmmm")</f>
        <v>July</v>
      </c>
      <c r="L1714">
        <v>26291456</v>
      </c>
      <c r="M1714">
        <v>822130.5</v>
      </c>
      <c r="N1714">
        <v>201441.484375</v>
      </c>
      <c r="O1714">
        <v>23662.310546875</v>
      </c>
      <c r="P1714">
        <v>57107.4296875</v>
      </c>
      <c r="Q1714">
        <v>1837179.375</v>
      </c>
      <c r="R1714">
        <f t="shared" si="26"/>
        <v>6.9877429952909423E-2</v>
      </c>
    </row>
    <row r="1715" spans="1:18" x14ac:dyDescent="0.25">
      <c r="A1715" t="s">
        <v>2795</v>
      </c>
      <c r="B1715" t="s">
        <v>49</v>
      </c>
      <c r="C1715" t="s">
        <v>50</v>
      </c>
      <c r="D1715" t="s">
        <v>183</v>
      </c>
      <c r="E1715" t="s">
        <v>83</v>
      </c>
      <c r="F1715" t="s">
        <v>100</v>
      </c>
      <c r="G1715" s="1">
        <v>44355</v>
      </c>
      <c r="H1715" s="1">
        <v>44364</v>
      </c>
      <c r="I1715">
        <f>YEAR((vw_maritime_trade_analysis[[#This Row],[Departure_Date]]))</f>
        <v>2021</v>
      </c>
      <c r="J1715" t="str">
        <f>"Q"&amp;ROUNDUP(MONTH(vw_maritime_trade_analysis[[#This Row],[Departure_Date]])/3,0)</f>
        <v>Q2</v>
      </c>
      <c r="K1715" t="str">
        <f>TEXT(vw_maritime_trade_analysis[[#This Row],[Departure_Date]],"mmmm")</f>
        <v>June</v>
      </c>
      <c r="L1715">
        <v>41809432</v>
      </c>
      <c r="M1715">
        <v>175598.265625</v>
      </c>
      <c r="N1715">
        <v>103952.921875</v>
      </c>
      <c r="O1715">
        <v>58951.30078125</v>
      </c>
      <c r="P1715">
        <v>0</v>
      </c>
      <c r="Q1715">
        <v>3252293.25</v>
      </c>
      <c r="R1715">
        <f t="shared" si="26"/>
        <v>7.7788505952436762E-2</v>
      </c>
    </row>
    <row r="1716" spans="1:18" x14ac:dyDescent="0.25">
      <c r="A1716" t="s">
        <v>2796</v>
      </c>
      <c r="B1716" t="s">
        <v>65</v>
      </c>
      <c r="C1716" t="s">
        <v>50</v>
      </c>
      <c r="D1716" t="s">
        <v>423</v>
      </c>
      <c r="E1716" t="s">
        <v>70</v>
      </c>
      <c r="F1716" t="s">
        <v>230</v>
      </c>
      <c r="G1716" s="1">
        <v>44506</v>
      </c>
      <c r="H1716" s="1">
        <v>44526</v>
      </c>
      <c r="I1716">
        <f>YEAR((vw_maritime_trade_analysis[[#This Row],[Departure_Date]]))</f>
        <v>2021</v>
      </c>
      <c r="J1716" t="str">
        <f>"Q"&amp;ROUNDUP(MONTH(vw_maritime_trade_analysis[[#This Row],[Departure_Date]])/3,0)</f>
        <v>Q4</v>
      </c>
      <c r="K1716" t="str">
        <f>TEXT(vw_maritime_trade_analysis[[#This Row],[Departure_Date]],"mmmm")</f>
        <v>November</v>
      </c>
      <c r="L1716">
        <v>24738560</v>
      </c>
      <c r="M1716">
        <v>308216.5625</v>
      </c>
      <c r="N1716">
        <v>180816.609375</v>
      </c>
      <c r="O1716">
        <v>51208.8203125</v>
      </c>
      <c r="P1716">
        <v>0</v>
      </c>
      <c r="Q1716">
        <v>1902567.75</v>
      </c>
      <c r="R1716">
        <f t="shared" si="26"/>
        <v>7.6906972354090136E-2</v>
      </c>
    </row>
    <row r="1717" spans="1:18" x14ac:dyDescent="0.25">
      <c r="A1717" t="s">
        <v>2797</v>
      </c>
      <c r="B1717" t="s">
        <v>65</v>
      </c>
      <c r="C1717" t="s">
        <v>50</v>
      </c>
      <c r="D1717" t="s">
        <v>120</v>
      </c>
      <c r="E1717" t="s">
        <v>128</v>
      </c>
      <c r="F1717" t="s">
        <v>150</v>
      </c>
      <c r="G1717" s="1">
        <v>43922</v>
      </c>
      <c r="H1717" s="1">
        <v>43933</v>
      </c>
      <c r="I1717">
        <f>YEAR((vw_maritime_trade_analysis[[#This Row],[Departure_Date]]))</f>
        <v>2020</v>
      </c>
      <c r="J1717" t="str">
        <f>"Q"&amp;ROUNDUP(MONTH(vw_maritime_trade_analysis[[#This Row],[Departure_Date]])/3,0)</f>
        <v>Q2</v>
      </c>
      <c r="K1717" t="str">
        <f>TEXT(vw_maritime_trade_analysis[[#This Row],[Departure_Date]],"mmmm")</f>
        <v>April</v>
      </c>
      <c r="L1717">
        <v>18208524</v>
      </c>
      <c r="M1717">
        <v>331051.78125</v>
      </c>
      <c r="N1717">
        <v>63765.94140625</v>
      </c>
      <c r="O1717">
        <v>41151.26171875</v>
      </c>
      <c r="P1717">
        <v>7527.35986328125</v>
      </c>
      <c r="Q1717">
        <v>1485426.5</v>
      </c>
      <c r="R1717">
        <f t="shared" si="26"/>
        <v>8.1578633172024267E-2</v>
      </c>
    </row>
    <row r="1718" spans="1:18" x14ac:dyDescent="0.25">
      <c r="A1718" t="s">
        <v>2799</v>
      </c>
      <c r="B1718" t="s">
        <v>65</v>
      </c>
      <c r="C1718" t="s">
        <v>66</v>
      </c>
      <c r="D1718" t="s">
        <v>67</v>
      </c>
      <c r="E1718" t="s">
        <v>82</v>
      </c>
      <c r="F1718" t="s">
        <v>164</v>
      </c>
      <c r="G1718" s="1">
        <v>45531</v>
      </c>
      <c r="H1718" s="1">
        <v>45545</v>
      </c>
      <c r="I1718">
        <f>YEAR((vw_maritime_trade_analysis[[#This Row],[Departure_Date]]))</f>
        <v>2024</v>
      </c>
      <c r="J1718" t="str">
        <f>"Q"&amp;ROUNDUP(MONTH(vw_maritime_trade_analysis[[#This Row],[Departure_Date]])/3,0)</f>
        <v>Q3</v>
      </c>
      <c r="K1718" t="str">
        <f>TEXT(vw_maritime_trade_analysis[[#This Row],[Departure_Date]],"mmmm")</f>
        <v>August</v>
      </c>
      <c r="L1718">
        <v>8676044</v>
      </c>
      <c r="M1718">
        <v>358261.4375</v>
      </c>
      <c r="N1718">
        <v>65294.19921875</v>
      </c>
      <c r="O1718">
        <v>18479.970703125</v>
      </c>
      <c r="P1718">
        <v>0</v>
      </c>
      <c r="Q1718">
        <v>779053.8125</v>
      </c>
      <c r="R1718">
        <f t="shared" si="26"/>
        <v>8.979366777070287E-2</v>
      </c>
    </row>
    <row r="1719" spans="1:18" x14ac:dyDescent="0.25">
      <c r="A1719" t="s">
        <v>2800</v>
      </c>
      <c r="B1719" t="s">
        <v>49</v>
      </c>
      <c r="C1719" t="s">
        <v>50</v>
      </c>
      <c r="D1719" t="s">
        <v>145</v>
      </c>
      <c r="E1719" t="s">
        <v>93</v>
      </c>
      <c r="F1719" t="s">
        <v>56</v>
      </c>
      <c r="G1719" s="1">
        <v>44511</v>
      </c>
      <c r="H1719" s="1">
        <v>44518</v>
      </c>
      <c r="I1719">
        <f>YEAR((vw_maritime_trade_analysis[[#This Row],[Departure_Date]]))</f>
        <v>2021</v>
      </c>
      <c r="J1719" t="str">
        <f>"Q"&amp;ROUNDUP(MONTH(vw_maritime_trade_analysis[[#This Row],[Departure_Date]])/3,0)</f>
        <v>Q4</v>
      </c>
      <c r="K1719" t="str">
        <f>TEXT(vw_maritime_trade_analysis[[#This Row],[Departure_Date]],"mmmm")</f>
        <v>November</v>
      </c>
      <c r="L1719">
        <v>46335296</v>
      </c>
      <c r="M1719">
        <v>181473.78125</v>
      </c>
      <c r="N1719">
        <v>105579.796875</v>
      </c>
      <c r="O1719">
        <v>126958.7109375</v>
      </c>
      <c r="P1719">
        <v>0</v>
      </c>
      <c r="Q1719">
        <v>1969230.25</v>
      </c>
      <c r="R1719">
        <f t="shared" si="26"/>
        <v>4.2499572032517072E-2</v>
      </c>
    </row>
    <row r="1720" spans="1:18" x14ac:dyDescent="0.25">
      <c r="A1720" t="s">
        <v>2801</v>
      </c>
      <c r="B1720" t="s">
        <v>65</v>
      </c>
      <c r="C1720" t="s">
        <v>66</v>
      </c>
      <c r="D1720" t="s">
        <v>245</v>
      </c>
      <c r="E1720" t="s">
        <v>70</v>
      </c>
      <c r="F1720" t="s">
        <v>93</v>
      </c>
      <c r="G1720" s="1">
        <v>45135</v>
      </c>
      <c r="H1720" s="1">
        <v>45161</v>
      </c>
      <c r="I1720">
        <f>YEAR((vw_maritime_trade_analysis[[#This Row],[Departure_Date]]))</f>
        <v>2023</v>
      </c>
      <c r="J1720" t="str">
        <f>"Q"&amp;ROUNDUP(MONTH(vw_maritime_trade_analysis[[#This Row],[Departure_Date]])/3,0)</f>
        <v>Q3</v>
      </c>
      <c r="K1720" t="str">
        <f>TEXT(vw_maritime_trade_analysis[[#This Row],[Departure_Date]],"mmmm")</f>
        <v>July</v>
      </c>
      <c r="L1720">
        <v>4303106</v>
      </c>
      <c r="M1720">
        <v>390926.65625</v>
      </c>
      <c r="N1720">
        <v>90187.9765625</v>
      </c>
      <c r="O1720">
        <v>11790.509765625</v>
      </c>
      <c r="P1720">
        <v>0</v>
      </c>
      <c r="Q1720">
        <v>672387.6875</v>
      </c>
      <c r="R1720">
        <f t="shared" si="26"/>
        <v>0.15625636168386278</v>
      </c>
    </row>
    <row r="1721" spans="1:18" x14ac:dyDescent="0.25">
      <c r="A1721" t="s">
        <v>2803</v>
      </c>
      <c r="B1721" t="s">
        <v>65</v>
      </c>
      <c r="C1721" t="s">
        <v>50</v>
      </c>
      <c r="D1721" t="s">
        <v>120</v>
      </c>
      <c r="E1721" t="s">
        <v>82</v>
      </c>
      <c r="F1721" t="s">
        <v>201</v>
      </c>
      <c r="G1721" s="1">
        <v>44706</v>
      </c>
      <c r="H1721" s="1">
        <v>44723</v>
      </c>
      <c r="I1721">
        <f>YEAR((vw_maritime_trade_analysis[[#This Row],[Departure_Date]]))</f>
        <v>2022</v>
      </c>
      <c r="J1721" t="str">
        <f>"Q"&amp;ROUNDUP(MONTH(vw_maritime_trade_analysis[[#This Row],[Departure_Date]])/3,0)</f>
        <v>Q2</v>
      </c>
      <c r="K1721" t="str">
        <f>TEXT(vw_maritime_trade_analysis[[#This Row],[Departure_Date]],"mmmm")</f>
        <v>May</v>
      </c>
      <c r="L1721">
        <v>44296632</v>
      </c>
      <c r="M1721">
        <v>368836.1875</v>
      </c>
      <c r="N1721">
        <v>203527.15625</v>
      </c>
      <c r="O1721">
        <v>86378.4296875</v>
      </c>
      <c r="P1721">
        <v>0</v>
      </c>
      <c r="Q1721">
        <v>2099897.25</v>
      </c>
      <c r="R1721">
        <f t="shared" si="26"/>
        <v>4.7405347882881928E-2</v>
      </c>
    </row>
    <row r="1722" spans="1:18" x14ac:dyDescent="0.25">
      <c r="A1722" t="s">
        <v>2804</v>
      </c>
      <c r="B1722" t="s">
        <v>65</v>
      </c>
      <c r="C1722" t="s">
        <v>66</v>
      </c>
      <c r="D1722" t="s">
        <v>67</v>
      </c>
      <c r="E1722" t="s">
        <v>70</v>
      </c>
      <c r="F1722" t="s">
        <v>146</v>
      </c>
      <c r="G1722" s="1">
        <v>44239</v>
      </c>
      <c r="H1722" s="1">
        <v>44268</v>
      </c>
      <c r="I1722">
        <f>YEAR((vw_maritime_trade_analysis[[#This Row],[Departure_Date]]))</f>
        <v>2021</v>
      </c>
      <c r="J1722" t="str">
        <f>"Q"&amp;ROUNDUP(MONTH(vw_maritime_trade_analysis[[#This Row],[Departure_Date]])/3,0)</f>
        <v>Q1</v>
      </c>
      <c r="K1722" t="str">
        <f>TEXT(vw_maritime_trade_analysis[[#This Row],[Departure_Date]],"mmmm")</f>
        <v>February</v>
      </c>
      <c r="L1722">
        <v>49791432</v>
      </c>
      <c r="M1722">
        <v>442382.15625</v>
      </c>
      <c r="N1722">
        <v>20439.390625</v>
      </c>
      <c r="O1722">
        <v>133938.953125</v>
      </c>
      <c r="P1722">
        <v>0</v>
      </c>
      <c r="Q1722">
        <v>4188227.25</v>
      </c>
      <c r="R1722">
        <f t="shared" si="26"/>
        <v>8.4115420701296559E-2</v>
      </c>
    </row>
    <row r="1723" spans="1:18" x14ac:dyDescent="0.25">
      <c r="A1723" t="s">
        <v>2806</v>
      </c>
      <c r="B1723" t="s">
        <v>65</v>
      </c>
      <c r="C1723" t="s">
        <v>50</v>
      </c>
      <c r="D1723" t="s">
        <v>139</v>
      </c>
      <c r="E1723" t="s">
        <v>56</v>
      </c>
      <c r="F1723" t="s">
        <v>204</v>
      </c>
      <c r="G1723" s="1">
        <v>44230</v>
      </c>
      <c r="H1723" s="1">
        <v>44238</v>
      </c>
      <c r="I1723">
        <f>YEAR((vw_maritime_trade_analysis[[#This Row],[Departure_Date]]))</f>
        <v>2021</v>
      </c>
      <c r="J1723" t="str">
        <f>"Q"&amp;ROUNDUP(MONTH(vw_maritime_trade_analysis[[#This Row],[Departure_Date]])/3,0)</f>
        <v>Q1</v>
      </c>
      <c r="K1723" t="str">
        <f>TEXT(vw_maritime_trade_analysis[[#This Row],[Departure_Date]],"mmmm")</f>
        <v>February</v>
      </c>
      <c r="L1723">
        <v>27572708</v>
      </c>
      <c r="M1723">
        <v>84653.4375</v>
      </c>
      <c r="N1723">
        <v>208840.875</v>
      </c>
      <c r="O1723">
        <v>81615.2109375</v>
      </c>
      <c r="P1723">
        <v>30577.759765625</v>
      </c>
      <c r="Q1723">
        <v>2055521.75</v>
      </c>
      <c r="R1723">
        <f t="shared" si="26"/>
        <v>7.4549142942361701E-2</v>
      </c>
    </row>
    <row r="1724" spans="1:18" x14ac:dyDescent="0.25">
      <c r="A1724" t="s">
        <v>2808</v>
      </c>
      <c r="B1724" t="s">
        <v>49</v>
      </c>
      <c r="C1724" t="s">
        <v>66</v>
      </c>
      <c r="D1724" t="s">
        <v>67</v>
      </c>
      <c r="E1724" t="s">
        <v>146</v>
      </c>
      <c r="F1724" t="s">
        <v>92</v>
      </c>
      <c r="G1724" s="1">
        <v>43874</v>
      </c>
      <c r="H1724" s="1">
        <v>43899</v>
      </c>
      <c r="I1724">
        <f>YEAR((vw_maritime_trade_analysis[[#This Row],[Departure_Date]]))</f>
        <v>2020</v>
      </c>
      <c r="J1724" t="str">
        <f>"Q"&amp;ROUNDUP(MONTH(vw_maritime_trade_analysis[[#This Row],[Departure_Date]])/3,0)</f>
        <v>Q1</v>
      </c>
      <c r="K1724" t="str">
        <f>TEXT(vw_maritime_trade_analysis[[#This Row],[Departure_Date]],"mmmm")</f>
        <v>February</v>
      </c>
      <c r="L1724">
        <v>31693550</v>
      </c>
      <c r="M1724">
        <v>446403.3125</v>
      </c>
      <c r="N1724">
        <v>238988.453125</v>
      </c>
      <c r="O1724">
        <v>76381.4609375</v>
      </c>
      <c r="P1724">
        <v>64295.62890625</v>
      </c>
      <c r="Q1724">
        <v>4857962</v>
      </c>
      <c r="R1724">
        <f t="shared" si="26"/>
        <v>0.15327920034202544</v>
      </c>
    </row>
    <row r="1725" spans="1:18" x14ac:dyDescent="0.25">
      <c r="A1725" t="s">
        <v>2809</v>
      </c>
      <c r="B1725" t="s">
        <v>65</v>
      </c>
      <c r="C1725" t="s">
        <v>66</v>
      </c>
      <c r="D1725" t="s">
        <v>248</v>
      </c>
      <c r="E1725" t="s">
        <v>56</v>
      </c>
      <c r="F1725" t="s">
        <v>150</v>
      </c>
      <c r="G1725" s="1">
        <v>44215</v>
      </c>
      <c r="H1725" s="1">
        <v>44242</v>
      </c>
      <c r="I1725">
        <f>YEAR((vw_maritime_trade_analysis[[#This Row],[Departure_Date]]))</f>
        <v>2021</v>
      </c>
      <c r="J1725" t="str">
        <f>"Q"&amp;ROUNDUP(MONTH(vw_maritime_trade_analysis[[#This Row],[Departure_Date]])/3,0)</f>
        <v>Q1</v>
      </c>
      <c r="K1725" t="str">
        <f>TEXT(vw_maritime_trade_analysis[[#This Row],[Departure_Date]],"mmmm")</f>
        <v>January</v>
      </c>
      <c r="L1725">
        <v>94408960</v>
      </c>
      <c r="M1725">
        <v>512453.90625</v>
      </c>
      <c r="N1725">
        <v>174519.734375</v>
      </c>
      <c r="O1725">
        <v>124619.828125</v>
      </c>
      <c r="P1725">
        <v>4910.10009765625</v>
      </c>
      <c r="Q1725">
        <v>1947779.5</v>
      </c>
      <c r="R1725">
        <f t="shared" si="26"/>
        <v>2.0631299190246349E-2</v>
      </c>
    </row>
    <row r="1726" spans="1:18" x14ac:dyDescent="0.25">
      <c r="A1726" t="s">
        <v>2810</v>
      </c>
      <c r="B1726" t="s">
        <v>49</v>
      </c>
      <c r="C1726" t="s">
        <v>50</v>
      </c>
      <c r="D1726" t="s">
        <v>423</v>
      </c>
      <c r="E1726" t="s">
        <v>131</v>
      </c>
      <c r="F1726" t="s">
        <v>184</v>
      </c>
      <c r="G1726" s="1">
        <v>44493</v>
      </c>
      <c r="H1726" s="1">
        <v>44510</v>
      </c>
      <c r="I1726">
        <f>YEAR((vw_maritime_trade_analysis[[#This Row],[Departure_Date]]))</f>
        <v>2021</v>
      </c>
      <c r="J1726" t="str">
        <f>"Q"&amp;ROUNDUP(MONTH(vw_maritime_trade_analysis[[#This Row],[Departure_Date]])/3,0)</f>
        <v>Q4</v>
      </c>
      <c r="K1726" t="str">
        <f>TEXT(vw_maritime_trade_analysis[[#This Row],[Departure_Date]],"mmmm")</f>
        <v>October</v>
      </c>
      <c r="L1726">
        <v>17066890</v>
      </c>
      <c r="M1726">
        <v>240133.484375</v>
      </c>
      <c r="N1726">
        <v>39147.53125</v>
      </c>
      <c r="O1726">
        <v>57003.41015625</v>
      </c>
      <c r="P1726">
        <v>0</v>
      </c>
      <c r="Q1726">
        <v>1294258.5</v>
      </c>
      <c r="R1726">
        <f t="shared" si="26"/>
        <v>7.5834466619284474E-2</v>
      </c>
    </row>
    <row r="1727" spans="1:18" x14ac:dyDescent="0.25">
      <c r="A1727" t="s">
        <v>2811</v>
      </c>
      <c r="B1727" t="s">
        <v>65</v>
      </c>
      <c r="C1727" t="s">
        <v>50</v>
      </c>
      <c r="D1727" t="s">
        <v>51</v>
      </c>
      <c r="E1727" t="s">
        <v>82</v>
      </c>
      <c r="F1727" t="s">
        <v>71</v>
      </c>
      <c r="G1727" s="1">
        <v>44855</v>
      </c>
      <c r="H1727" s="1">
        <v>44861</v>
      </c>
      <c r="I1727">
        <f>YEAR((vw_maritime_trade_analysis[[#This Row],[Departure_Date]]))</f>
        <v>2022</v>
      </c>
      <c r="J1727" t="str">
        <f>"Q"&amp;ROUNDUP(MONTH(vw_maritime_trade_analysis[[#This Row],[Departure_Date]])/3,0)</f>
        <v>Q4</v>
      </c>
      <c r="K1727" t="str">
        <f>TEXT(vw_maritime_trade_analysis[[#This Row],[Departure_Date]],"mmmm")</f>
        <v>October</v>
      </c>
      <c r="L1727">
        <v>24154274</v>
      </c>
      <c r="M1727">
        <v>83103.59375</v>
      </c>
      <c r="N1727">
        <v>213586.453125</v>
      </c>
      <c r="O1727">
        <v>21014.220703125</v>
      </c>
      <c r="P1727">
        <v>95442.0234375</v>
      </c>
      <c r="Q1727">
        <v>8077762</v>
      </c>
      <c r="R1727">
        <f t="shared" si="26"/>
        <v>0.33442371316976865</v>
      </c>
    </row>
    <row r="1728" spans="1:18" x14ac:dyDescent="0.25">
      <c r="A1728" t="s">
        <v>2812</v>
      </c>
      <c r="B1728" t="s">
        <v>65</v>
      </c>
      <c r="C1728" t="s">
        <v>112</v>
      </c>
      <c r="D1728" t="s">
        <v>340</v>
      </c>
      <c r="E1728" t="s">
        <v>92</v>
      </c>
      <c r="F1728" t="s">
        <v>83</v>
      </c>
      <c r="G1728" s="1">
        <v>44239</v>
      </c>
      <c r="H1728" s="1">
        <v>44252</v>
      </c>
      <c r="I1728">
        <f>YEAR((vw_maritime_trade_analysis[[#This Row],[Departure_Date]]))</f>
        <v>2021</v>
      </c>
      <c r="J1728" t="str">
        <f>"Q"&amp;ROUNDUP(MONTH(vw_maritime_trade_analysis[[#This Row],[Departure_Date]])/3,0)</f>
        <v>Q1</v>
      </c>
      <c r="K1728" t="str">
        <f>TEXT(vw_maritime_trade_analysis[[#This Row],[Departure_Date]],"mmmm")</f>
        <v>February</v>
      </c>
      <c r="L1728">
        <v>5477659.5</v>
      </c>
      <c r="M1728">
        <v>180705.515625</v>
      </c>
      <c r="N1728">
        <v>159197.484375</v>
      </c>
      <c r="O1728">
        <v>4875.1201171875</v>
      </c>
      <c r="P1728">
        <v>0</v>
      </c>
      <c r="Q1728">
        <v>713215.875</v>
      </c>
      <c r="R1728">
        <f t="shared" si="26"/>
        <v>0.13020449244791502</v>
      </c>
    </row>
    <row r="1729" spans="1:18" x14ac:dyDescent="0.25">
      <c r="A1729" t="s">
        <v>2814</v>
      </c>
      <c r="B1729" t="s">
        <v>65</v>
      </c>
      <c r="C1729" t="s">
        <v>134</v>
      </c>
      <c r="D1729" t="s">
        <v>135</v>
      </c>
      <c r="E1729" t="s">
        <v>56</v>
      </c>
      <c r="F1729" t="s">
        <v>159</v>
      </c>
      <c r="G1729" s="1">
        <v>44398</v>
      </c>
      <c r="H1729" s="1">
        <v>44420</v>
      </c>
      <c r="I1729">
        <f>YEAR((vw_maritime_trade_analysis[[#This Row],[Departure_Date]]))</f>
        <v>2021</v>
      </c>
      <c r="J1729" t="str">
        <f>"Q"&amp;ROUNDUP(MONTH(vw_maritime_trade_analysis[[#This Row],[Departure_Date]])/3,0)</f>
        <v>Q3</v>
      </c>
      <c r="K1729" t="str">
        <f>TEXT(vw_maritime_trade_analysis[[#This Row],[Departure_Date]],"mmmm")</f>
        <v>July</v>
      </c>
      <c r="L1729">
        <v>10235351</v>
      </c>
      <c r="M1729">
        <v>264965.90625</v>
      </c>
      <c r="N1729">
        <v>186179.015625</v>
      </c>
      <c r="O1729">
        <v>20470.69921875</v>
      </c>
      <c r="P1729">
        <v>2111.340087890625</v>
      </c>
      <c r="Q1729">
        <v>795460</v>
      </c>
      <c r="R1729">
        <f t="shared" si="26"/>
        <v>7.7716924412264909E-2</v>
      </c>
    </row>
    <row r="1730" spans="1:18" x14ac:dyDescent="0.25">
      <c r="A1730" t="s">
        <v>2815</v>
      </c>
      <c r="B1730" t="s">
        <v>49</v>
      </c>
      <c r="C1730" t="s">
        <v>78</v>
      </c>
      <c r="D1730" t="s">
        <v>79</v>
      </c>
      <c r="E1730" t="s">
        <v>196</v>
      </c>
      <c r="F1730" t="s">
        <v>100</v>
      </c>
      <c r="G1730" s="1">
        <v>44780</v>
      </c>
      <c r="H1730" s="1">
        <v>44793</v>
      </c>
      <c r="I1730">
        <f>YEAR((vw_maritime_trade_analysis[[#This Row],[Departure_Date]]))</f>
        <v>2022</v>
      </c>
      <c r="J1730" t="str">
        <f>"Q"&amp;ROUNDUP(MONTH(vw_maritime_trade_analysis[[#This Row],[Departure_Date]])/3,0)</f>
        <v>Q3</v>
      </c>
      <c r="K1730" t="str">
        <f>TEXT(vw_maritime_trade_analysis[[#This Row],[Departure_Date]],"mmmm")</f>
        <v>August</v>
      </c>
      <c r="L1730">
        <v>45615788</v>
      </c>
      <c r="M1730">
        <v>103367.8203125</v>
      </c>
      <c r="N1730">
        <v>212706.234375</v>
      </c>
      <c r="O1730">
        <v>54738.94921875</v>
      </c>
      <c r="P1730">
        <v>2368.820068359375</v>
      </c>
      <c r="Q1730">
        <v>1273707.5</v>
      </c>
      <c r="R1730">
        <f t="shared" ref="R1730:R1793" si="27">Q1730/L1730</f>
        <v>2.7922514459248187E-2</v>
      </c>
    </row>
    <row r="1731" spans="1:18" x14ac:dyDescent="0.25">
      <c r="A1731" t="s">
        <v>2816</v>
      </c>
      <c r="B1731" t="s">
        <v>65</v>
      </c>
      <c r="C1731" t="s">
        <v>50</v>
      </c>
      <c r="D1731" t="s">
        <v>223</v>
      </c>
      <c r="E1731" t="s">
        <v>100</v>
      </c>
      <c r="F1731" t="s">
        <v>196</v>
      </c>
      <c r="G1731" s="1">
        <v>44870</v>
      </c>
      <c r="H1731" s="1">
        <v>44887</v>
      </c>
      <c r="I1731">
        <f>YEAR((vw_maritime_trade_analysis[[#This Row],[Departure_Date]]))</f>
        <v>2022</v>
      </c>
      <c r="J1731" t="str">
        <f>"Q"&amp;ROUNDUP(MONTH(vw_maritime_trade_analysis[[#This Row],[Departure_Date]])/3,0)</f>
        <v>Q4</v>
      </c>
      <c r="K1731" t="str">
        <f>TEXT(vw_maritime_trade_analysis[[#This Row],[Departure_Date]],"mmmm")</f>
        <v>November</v>
      </c>
      <c r="L1731">
        <v>25095182</v>
      </c>
      <c r="M1731">
        <v>284748.90625</v>
      </c>
      <c r="N1731">
        <v>110891.1171875</v>
      </c>
      <c r="O1731">
        <v>87331.2265625</v>
      </c>
      <c r="P1731">
        <v>0</v>
      </c>
      <c r="Q1731">
        <v>3010813.25</v>
      </c>
      <c r="R1731">
        <f t="shared" si="27"/>
        <v>0.11997574873137003</v>
      </c>
    </row>
    <row r="1732" spans="1:18" x14ac:dyDescent="0.25">
      <c r="A1732" t="s">
        <v>2818</v>
      </c>
      <c r="B1732" t="s">
        <v>65</v>
      </c>
      <c r="C1732" t="s">
        <v>50</v>
      </c>
      <c r="D1732" t="s">
        <v>423</v>
      </c>
      <c r="E1732" t="s">
        <v>128</v>
      </c>
      <c r="F1732" t="s">
        <v>55</v>
      </c>
      <c r="G1732" s="1">
        <v>45933</v>
      </c>
      <c r="H1732" s="1">
        <v>45953</v>
      </c>
      <c r="I1732">
        <f>YEAR((vw_maritime_trade_analysis[[#This Row],[Departure_Date]]))</f>
        <v>2025</v>
      </c>
      <c r="J1732" t="str">
        <f>"Q"&amp;ROUNDUP(MONTH(vw_maritime_trade_analysis[[#This Row],[Departure_Date]])/3,0)</f>
        <v>Q4</v>
      </c>
      <c r="K1732" t="str">
        <f>TEXT(vw_maritime_trade_analysis[[#This Row],[Departure_Date]],"mmmm")</f>
        <v>October</v>
      </c>
      <c r="L1732">
        <v>36310844</v>
      </c>
      <c r="M1732">
        <v>153872.25</v>
      </c>
      <c r="N1732">
        <v>106590.640625</v>
      </c>
      <c r="O1732">
        <v>125635.5078125</v>
      </c>
      <c r="P1732">
        <v>2931.7900390625</v>
      </c>
      <c r="Q1732">
        <v>2070067.25</v>
      </c>
      <c r="R1732">
        <f t="shared" si="27"/>
        <v>5.7009615364490014E-2</v>
      </c>
    </row>
    <row r="1733" spans="1:18" x14ac:dyDescent="0.25">
      <c r="A1733" t="s">
        <v>2820</v>
      </c>
      <c r="B1733" t="s">
        <v>49</v>
      </c>
      <c r="C1733" t="s">
        <v>78</v>
      </c>
      <c r="D1733" t="s">
        <v>158</v>
      </c>
      <c r="E1733" t="s">
        <v>108</v>
      </c>
      <c r="F1733" t="s">
        <v>70</v>
      </c>
      <c r="G1733" s="1">
        <v>45073</v>
      </c>
      <c r="H1733" s="1">
        <v>45082</v>
      </c>
      <c r="I1733">
        <f>YEAR((vw_maritime_trade_analysis[[#This Row],[Departure_Date]]))</f>
        <v>2023</v>
      </c>
      <c r="J1733" t="str">
        <f>"Q"&amp;ROUNDUP(MONTH(vw_maritime_trade_analysis[[#This Row],[Departure_Date]])/3,0)</f>
        <v>Q2</v>
      </c>
      <c r="K1733" t="str">
        <f>TEXT(vw_maritime_trade_analysis[[#This Row],[Departure_Date]],"mmmm")</f>
        <v>May</v>
      </c>
      <c r="L1733">
        <v>16124416</v>
      </c>
      <c r="M1733">
        <v>208930.9375</v>
      </c>
      <c r="N1733">
        <v>137038</v>
      </c>
      <c r="O1733">
        <v>19671.7890625</v>
      </c>
      <c r="P1733">
        <v>5900.31982421875</v>
      </c>
      <c r="Q1733">
        <v>652319.75</v>
      </c>
      <c r="R1733">
        <f t="shared" si="27"/>
        <v>4.0455403160027624E-2</v>
      </c>
    </row>
    <row r="1734" spans="1:18" x14ac:dyDescent="0.25">
      <c r="A1734" t="s">
        <v>2821</v>
      </c>
      <c r="B1734" t="s">
        <v>49</v>
      </c>
      <c r="C1734" t="s">
        <v>78</v>
      </c>
      <c r="D1734" t="s">
        <v>105</v>
      </c>
      <c r="E1734" t="s">
        <v>93</v>
      </c>
      <c r="F1734" t="s">
        <v>226</v>
      </c>
      <c r="G1734" s="1">
        <v>45408</v>
      </c>
      <c r="H1734" s="1">
        <v>45432</v>
      </c>
      <c r="I1734">
        <f>YEAR((vw_maritime_trade_analysis[[#This Row],[Departure_Date]]))</f>
        <v>2024</v>
      </c>
      <c r="J1734" t="str">
        <f>"Q"&amp;ROUNDUP(MONTH(vw_maritime_trade_analysis[[#This Row],[Departure_Date]])/3,0)</f>
        <v>Q2</v>
      </c>
      <c r="K1734" t="str">
        <f>TEXT(vw_maritime_trade_analysis[[#This Row],[Departure_Date]],"mmmm")</f>
        <v>April</v>
      </c>
      <c r="L1734">
        <v>16835430</v>
      </c>
      <c r="M1734">
        <v>509631.3125</v>
      </c>
      <c r="N1734">
        <v>123350.4375</v>
      </c>
      <c r="O1734">
        <v>12121.509765625</v>
      </c>
      <c r="P1734">
        <v>22128.310546875</v>
      </c>
      <c r="Q1734">
        <v>1405467.5</v>
      </c>
      <c r="R1734">
        <f t="shared" si="27"/>
        <v>8.3482720667069382E-2</v>
      </c>
    </row>
    <row r="1735" spans="1:18" x14ac:dyDescent="0.25">
      <c r="A1735" t="s">
        <v>2822</v>
      </c>
      <c r="B1735" t="s">
        <v>49</v>
      </c>
      <c r="C1735" t="s">
        <v>78</v>
      </c>
      <c r="D1735" t="s">
        <v>211</v>
      </c>
      <c r="E1735" t="s">
        <v>150</v>
      </c>
      <c r="F1735" t="s">
        <v>100</v>
      </c>
      <c r="G1735" s="1">
        <v>45766</v>
      </c>
      <c r="H1735" s="1">
        <v>45780</v>
      </c>
      <c r="I1735">
        <f>YEAR((vw_maritime_trade_analysis[[#This Row],[Departure_Date]]))</f>
        <v>2025</v>
      </c>
      <c r="J1735" t="str">
        <f>"Q"&amp;ROUNDUP(MONTH(vw_maritime_trade_analysis[[#This Row],[Departure_Date]])/3,0)</f>
        <v>Q2</v>
      </c>
      <c r="K1735" t="str">
        <f>TEXT(vw_maritime_trade_analysis[[#This Row],[Departure_Date]],"mmmm")</f>
        <v>April</v>
      </c>
      <c r="L1735">
        <v>49932308</v>
      </c>
      <c r="M1735">
        <v>193635.6875</v>
      </c>
      <c r="N1735">
        <v>51277.76953125</v>
      </c>
      <c r="O1735">
        <v>101362.578125</v>
      </c>
      <c r="P1735">
        <v>0</v>
      </c>
      <c r="Q1735">
        <v>1397967.5</v>
      </c>
      <c r="R1735">
        <f t="shared" si="27"/>
        <v>2.7997253802087417E-2</v>
      </c>
    </row>
    <row r="1736" spans="1:18" x14ac:dyDescent="0.25">
      <c r="A1736" t="s">
        <v>2823</v>
      </c>
      <c r="B1736" t="s">
        <v>49</v>
      </c>
      <c r="C1736" t="s">
        <v>78</v>
      </c>
      <c r="D1736" t="s">
        <v>315</v>
      </c>
      <c r="E1736" t="s">
        <v>83</v>
      </c>
      <c r="F1736" t="s">
        <v>128</v>
      </c>
      <c r="G1736" s="1">
        <v>46054</v>
      </c>
      <c r="H1736" s="1">
        <v>46069</v>
      </c>
      <c r="I1736">
        <f>YEAR((vw_maritime_trade_analysis[[#This Row],[Departure_Date]]))</f>
        <v>2026</v>
      </c>
      <c r="J1736" t="str">
        <f>"Q"&amp;ROUNDUP(MONTH(vw_maritime_trade_analysis[[#This Row],[Departure_Date]])/3,0)</f>
        <v>Q1</v>
      </c>
      <c r="K1736" t="str">
        <f>TEXT(vw_maritime_trade_analysis[[#This Row],[Departure_Date]],"mmmm")</f>
        <v>February</v>
      </c>
      <c r="L1736">
        <v>51353696</v>
      </c>
      <c r="M1736">
        <v>168470.6875</v>
      </c>
      <c r="N1736">
        <v>192871.53125</v>
      </c>
      <c r="O1736">
        <v>55975.53125</v>
      </c>
      <c r="P1736">
        <v>0</v>
      </c>
      <c r="Q1736">
        <v>977922.8125</v>
      </c>
      <c r="R1736">
        <f t="shared" si="27"/>
        <v>1.9042890554557164E-2</v>
      </c>
    </row>
    <row r="1737" spans="1:18" x14ac:dyDescent="0.25">
      <c r="A1737" t="s">
        <v>2824</v>
      </c>
      <c r="B1737" t="s">
        <v>49</v>
      </c>
      <c r="C1737" t="s">
        <v>78</v>
      </c>
      <c r="D1737" t="s">
        <v>79</v>
      </c>
      <c r="E1737" t="s">
        <v>230</v>
      </c>
      <c r="F1737" t="s">
        <v>184</v>
      </c>
      <c r="G1737" s="1">
        <v>44041</v>
      </c>
      <c r="H1737" s="1">
        <v>44062</v>
      </c>
      <c r="I1737">
        <f>YEAR((vw_maritime_trade_analysis[[#This Row],[Departure_Date]]))</f>
        <v>2020</v>
      </c>
      <c r="J1737" t="str">
        <f>"Q"&amp;ROUNDUP(MONTH(vw_maritime_trade_analysis[[#This Row],[Departure_Date]])/3,0)</f>
        <v>Q3</v>
      </c>
      <c r="K1737" t="str">
        <f>TEXT(vw_maritime_trade_analysis[[#This Row],[Departure_Date]],"mmmm")</f>
        <v>July</v>
      </c>
      <c r="L1737">
        <v>39236276</v>
      </c>
      <c r="M1737">
        <v>376200.03125</v>
      </c>
      <c r="N1737">
        <v>66022.0390625</v>
      </c>
      <c r="O1737">
        <v>116531.7421875</v>
      </c>
      <c r="P1737">
        <v>0</v>
      </c>
      <c r="Q1737">
        <v>1258110</v>
      </c>
      <c r="R1737">
        <f t="shared" si="27"/>
        <v>3.2064969672453113E-2</v>
      </c>
    </row>
    <row r="1738" spans="1:18" x14ac:dyDescent="0.25">
      <c r="A1738" t="s">
        <v>2826</v>
      </c>
      <c r="B1738" t="s">
        <v>65</v>
      </c>
      <c r="C1738" t="s">
        <v>112</v>
      </c>
      <c r="D1738" t="s">
        <v>199</v>
      </c>
      <c r="E1738" t="s">
        <v>184</v>
      </c>
      <c r="F1738" t="s">
        <v>121</v>
      </c>
      <c r="G1738" s="1">
        <v>45018</v>
      </c>
      <c r="H1738" s="1">
        <v>45046</v>
      </c>
      <c r="I1738">
        <f>YEAR((vw_maritime_trade_analysis[[#This Row],[Departure_Date]]))</f>
        <v>2023</v>
      </c>
      <c r="J1738" t="str">
        <f>"Q"&amp;ROUNDUP(MONTH(vw_maritime_trade_analysis[[#This Row],[Departure_Date]])/3,0)</f>
        <v>Q2</v>
      </c>
      <c r="K1738" t="str">
        <f>TEXT(vw_maritime_trade_analysis[[#This Row],[Departure_Date]],"mmmm")</f>
        <v>April</v>
      </c>
      <c r="L1738">
        <v>23640744</v>
      </c>
      <c r="M1738">
        <v>282653.8125</v>
      </c>
      <c r="N1738">
        <v>74620.390625</v>
      </c>
      <c r="O1738">
        <v>74941.15625</v>
      </c>
      <c r="P1738">
        <v>0</v>
      </c>
      <c r="Q1738">
        <v>1496114.125</v>
      </c>
      <c r="R1738">
        <f t="shared" si="27"/>
        <v>6.3285407811192407E-2</v>
      </c>
    </row>
    <row r="1739" spans="1:18" x14ac:dyDescent="0.25">
      <c r="A1739" t="s">
        <v>2827</v>
      </c>
      <c r="B1739" t="s">
        <v>49</v>
      </c>
      <c r="C1739" t="s">
        <v>78</v>
      </c>
      <c r="D1739" t="s">
        <v>79</v>
      </c>
      <c r="E1739" t="s">
        <v>71</v>
      </c>
      <c r="F1739" t="s">
        <v>70</v>
      </c>
      <c r="G1739" s="1">
        <v>44663</v>
      </c>
      <c r="H1739" s="1">
        <v>44688</v>
      </c>
      <c r="I1739">
        <f>YEAR((vw_maritime_trade_analysis[[#This Row],[Departure_Date]]))</f>
        <v>2022</v>
      </c>
      <c r="J1739" t="str">
        <f>"Q"&amp;ROUNDUP(MONTH(vw_maritime_trade_analysis[[#This Row],[Departure_Date]])/3,0)</f>
        <v>Q2</v>
      </c>
      <c r="K1739" t="str">
        <f>TEXT(vw_maritime_trade_analysis[[#This Row],[Departure_Date]],"mmmm")</f>
        <v>April</v>
      </c>
      <c r="L1739">
        <v>43408232</v>
      </c>
      <c r="M1739">
        <v>283759.03125</v>
      </c>
      <c r="N1739">
        <v>103996.359375</v>
      </c>
      <c r="O1739">
        <v>117636.3125</v>
      </c>
      <c r="P1739">
        <v>0</v>
      </c>
      <c r="Q1739">
        <v>1159479.125</v>
      </c>
      <c r="R1739">
        <f t="shared" si="27"/>
        <v>2.6711042389379047E-2</v>
      </c>
    </row>
    <row r="1740" spans="1:18" x14ac:dyDescent="0.25">
      <c r="A1740" t="s">
        <v>2828</v>
      </c>
      <c r="B1740" t="s">
        <v>65</v>
      </c>
      <c r="C1740" t="s">
        <v>134</v>
      </c>
      <c r="D1740" t="s">
        <v>135</v>
      </c>
      <c r="E1740" t="s">
        <v>56</v>
      </c>
      <c r="F1740" t="s">
        <v>121</v>
      </c>
      <c r="G1740" s="1">
        <v>44725</v>
      </c>
      <c r="H1740" s="1">
        <v>44753</v>
      </c>
      <c r="I1740">
        <f>YEAR((vw_maritime_trade_analysis[[#This Row],[Departure_Date]]))</f>
        <v>2022</v>
      </c>
      <c r="J1740" t="str">
        <f>"Q"&amp;ROUNDUP(MONTH(vw_maritime_trade_analysis[[#This Row],[Departure_Date]])/3,0)</f>
        <v>Q2</v>
      </c>
      <c r="K1740" t="str">
        <f>TEXT(vw_maritime_trade_analysis[[#This Row],[Departure_Date]],"mmmm")</f>
        <v>June</v>
      </c>
      <c r="L1740">
        <v>17097042</v>
      </c>
      <c r="M1740">
        <v>312180.78125</v>
      </c>
      <c r="N1740">
        <v>95377.953125</v>
      </c>
      <c r="O1740">
        <v>44110.37109375</v>
      </c>
      <c r="P1740">
        <v>22238.48046875</v>
      </c>
      <c r="Q1740">
        <v>957661.5</v>
      </c>
      <c r="R1740">
        <f t="shared" si="27"/>
        <v>5.6013285806983455E-2</v>
      </c>
    </row>
    <row r="1741" spans="1:18" x14ac:dyDescent="0.25">
      <c r="A1741" t="s">
        <v>2829</v>
      </c>
      <c r="B1741" t="s">
        <v>49</v>
      </c>
      <c r="C1741" t="s">
        <v>50</v>
      </c>
      <c r="D1741" t="s">
        <v>223</v>
      </c>
      <c r="E1741" t="s">
        <v>159</v>
      </c>
      <c r="F1741" t="s">
        <v>100</v>
      </c>
      <c r="G1741" s="1">
        <v>45495</v>
      </c>
      <c r="H1741" s="1">
        <v>45504</v>
      </c>
      <c r="I1741">
        <f>YEAR((vw_maritime_trade_analysis[[#This Row],[Departure_Date]]))</f>
        <v>2024</v>
      </c>
      <c r="J1741" t="str">
        <f>"Q"&amp;ROUNDUP(MONTH(vw_maritime_trade_analysis[[#This Row],[Departure_Date]])/3,0)</f>
        <v>Q3</v>
      </c>
      <c r="K1741" t="str">
        <f>TEXT(vw_maritime_trade_analysis[[#This Row],[Departure_Date]],"mmmm")</f>
        <v>July</v>
      </c>
      <c r="L1741">
        <v>108954192</v>
      </c>
      <c r="M1741">
        <v>187780.796875</v>
      </c>
      <c r="N1741">
        <v>108693.2109375</v>
      </c>
      <c r="O1741">
        <v>228803.796875</v>
      </c>
      <c r="P1741">
        <v>4535.06982421875</v>
      </c>
      <c r="Q1741">
        <v>3037771.5</v>
      </c>
      <c r="R1741">
        <f t="shared" si="27"/>
        <v>2.7881180560725922E-2</v>
      </c>
    </row>
    <row r="1742" spans="1:18" x14ac:dyDescent="0.25">
      <c r="A1742" t="s">
        <v>2830</v>
      </c>
      <c r="B1742" t="s">
        <v>49</v>
      </c>
      <c r="C1742" t="s">
        <v>78</v>
      </c>
      <c r="D1742" t="s">
        <v>315</v>
      </c>
      <c r="E1742" t="s">
        <v>174</v>
      </c>
      <c r="F1742" t="s">
        <v>128</v>
      </c>
      <c r="G1742" s="1">
        <v>45549</v>
      </c>
      <c r="H1742" s="1">
        <v>45561</v>
      </c>
      <c r="I1742">
        <f>YEAR((vw_maritime_trade_analysis[[#This Row],[Departure_Date]]))</f>
        <v>2024</v>
      </c>
      <c r="J1742" t="str">
        <f>"Q"&amp;ROUNDUP(MONTH(vw_maritime_trade_analysis[[#This Row],[Departure_Date]])/3,0)</f>
        <v>Q3</v>
      </c>
      <c r="K1742" t="str">
        <f>TEXT(vw_maritime_trade_analysis[[#This Row],[Departure_Date]],"mmmm")</f>
        <v>September</v>
      </c>
      <c r="L1742">
        <v>26845714</v>
      </c>
      <c r="M1742">
        <v>136864.609375</v>
      </c>
      <c r="N1742">
        <v>156477.4375</v>
      </c>
      <c r="O1742">
        <v>49933.03125</v>
      </c>
      <c r="P1742">
        <v>17070.630859375</v>
      </c>
      <c r="Q1742">
        <v>1037659.375</v>
      </c>
      <c r="R1742">
        <f t="shared" si="27"/>
        <v>3.8652701693834626E-2</v>
      </c>
    </row>
    <row r="1743" spans="1:18" x14ac:dyDescent="0.25">
      <c r="A1743" t="s">
        <v>2831</v>
      </c>
      <c r="B1743" t="s">
        <v>65</v>
      </c>
      <c r="C1743" t="s">
        <v>50</v>
      </c>
      <c r="D1743" t="s">
        <v>120</v>
      </c>
      <c r="E1743" t="s">
        <v>92</v>
      </c>
      <c r="F1743" t="s">
        <v>71</v>
      </c>
      <c r="G1743" s="1">
        <v>45383</v>
      </c>
      <c r="H1743" s="1">
        <v>45388</v>
      </c>
      <c r="I1743">
        <f>YEAR((vw_maritime_trade_analysis[[#This Row],[Departure_Date]]))</f>
        <v>2024</v>
      </c>
      <c r="J1743" t="str">
        <f>"Q"&amp;ROUNDUP(MONTH(vw_maritime_trade_analysis[[#This Row],[Departure_Date]])/3,0)</f>
        <v>Q2</v>
      </c>
      <c r="K1743" t="str">
        <f>TEXT(vw_maritime_trade_analysis[[#This Row],[Departure_Date]],"mmmm")</f>
        <v>April</v>
      </c>
      <c r="L1743">
        <v>20205568</v>
      </c>
      <c r="M1743">
        <v>92036.671875</v>
      </c>
      <c r="N1743">
        <v>234191.8125</v>
      </c>
      <c r="O1743">
        <v>47078.96875</v>
      </c>
      <c r="P1743">
        <v>16458.240234375</v>
      </c>
      <c r="Q1743">
        <v>1216659.125</v>
      </c>
      <c r="R1743">
        <f t="shared" si="27"/>
        <v>6.0214052136519994E-2</v>
      </c>
    </row>
    <row r="1744" spans="1:18" x14ac:dyDescent="0.25">
      <c r="A1744" t="s">
        <v>2832</v>
      </c>
      <c r="B1744" t="s">
        <v>65</v>
      </c>
      <c r="C1744" t="s">
        <v>78</v>
      </c>
      <c r="D1744" t="s">
        <v>211</v>
      </c>
      <c r="E1744" t="s">
        <v>70</v>
      </c>
      <c r="F1744" t="s">
        <v>154</v>
      </c>
      <c r="G1744" s="1">
        <v>44406</v>
      </c>
      <c r="H1744" s="1">
        <v>44432</v>
      </c>
      <c r="I1744">
        <f>YEAR((vw_maritime_trade_analysis[[#This Row],[Departure_Date]]))</f>
        <v>2021</v>
      </c>
      <c r="J1744" t="str">
        <f>"Q"&amp;ROUNDUP(MONTH(vw_maritime_trade_analysis[[#This Row],[Departure_Date]])/3,0)</f>
        <v>Q3</v>
      </c>
      <c r="K1744" t="str">
        <f>TEXT(vw_maritime_trade_analysis[[#This Row],[Departure_Date]],"mmmm")</f>
        <v>July</v>
      </c>
      <c r="L1744">
        <v>20560012</v>
      </c>
      <c r="M1744">
        <v>366244.03125</v>
      </c>
      <c r="N1744">
        <v>221966.578125</v>
      </c>
      <c r="O1744">
        <v>45026.421875</v>
      </c>
      <c r="P1744">
        <v>0</v>
      </c>
      <c r="Q1744">
        <v>1403921.5</v>
      </c>
      <c r="R1744">
        <f t="shared" si="27"/>
        <v>6.8284079795284169E-2</v>
      </c>
    </row>
    <row r="1745" spans="1:18" x14ac:dyDescent="0.25">
      <c r="A1745" t="s">
        <v>2834</v>
      </c>
      <c r="B1745" t="s">
        <v>65</v>
      </c>
      <c r="C1745" t="s">
        <v>66</v>
      </c>
      <c r="D1745" t="s">
        <v>245</v>
      </c>
      <c r="E1745" t="s">
        <v>100</v>
      </c>
      <c r="F1745" t="s">
        <v>140</v>
      </c>
      <c r="G1745" s="1">
        <v>45792</v>
      </c>
      <c r="H1745" s="1">
        <v>45809</v>
      </c>
      <c r="I1745">
        <f>YEAR((vw_maritime_trade_analysis[[#This Row],[Departure_Date]]))</f>
        <v>2025</v>
      </c>
      <c r="J1745" t="str">
        <f>"Q"&amp;ROUNDUP(MONTH(vw_maritime_trade_analysis[[#This Row],[Departure_Date]])/3,0)</f>
        <v>Q2</v>
      </c>
      <c r="K1745" t="str">
        <f>TEXT(vw_maritime_trade_analysis[[#This Row],[Departure_Date]],"mmmm")</f>
        <v>May</v>
      </c>
      <c r="L1745">
        <v>2054894.75</v>
      </c>
      <c r="M1745">
        <v>263664.125</v>
      </c>
      <c r="N1745">
        <v>205009.90625</v>
      </c>
      <c r="O1745">
        <v>2856.300048828125</v>
      </c>
      <c r="P1745">
        <v>3051.68994140625</v>
      </c>
      <c r="Q1745">
        <v>731383</v>
      </c>
      <c r="R1745">
        <f t="shared" si="27"/>
        <v>0.35592236536688804</v>
      </c>
    </row>
    <row r="1746" spans="1:18" x14ac:dyDescent="0.25">
      <c r="A1746" t="s">
        <v>2835</v>
      </c>
      <c r="B1746" t="s">
        <v>49</v>
      </c>
      <c r="C1746" t="s">
        <v>50</v>
      </c>
      <c r="D1746" t="s">
        <v>183</v>
      </c>
      <c r="E1746" t="s">
        <v>108</v>
      </c>
      <c r="F1746" t="s">
        <v>184</v>
      </c>
      <c r="G1746" s="1">
        <v>45511</v>
      </c>
      <c r="H1746" s="1">
        <v>45525</v>
      </c>
      <c r="I1746">
        <f>YEAR((vw_maritime_trade_analysis[[#This Row],[Departure_Date]]))</f>
        <v>2024</v>
      </c>
      <c r="J1746" t="str">
        <f>"Q"&amp;ROUNDUP(MONTH(vw_maritime_trade_analysis[[#This Row],[Departure_Date]])/3,0)</f>
        <v>Q3</v>
      </c>
      <c r="K1746" t="str">
        <f>TEXT(vw_maritime_trade_analysis[[#This Row],[Departure_Date]],"mmmm")</f>
        <v>August</v>
      </c>
      <c r="L1746">
        <v>67171216</v>
      </c>
      <c r="M1746">
        <v>293717.28125</v>
      </c>
      <c r="N1746">
        <v>166470.5625</v>
      </c>
      <c r="O1746">
        <v>212932.75</v>
      </c>
      <c r="P1746">
        <v>0</v>
      </c>
      <c r="Q1746">
        <v>2625447.5</v>
      </c>
      <c r="R1746">
        <f t="shared" si="27"/>
        <v>3.908590102046091E-2</v>
      </c>
    </row>
    <row r="1747" spans="1:18" x14ac:dyDescent="0.25">
      <c r="A1747" t="s">
        <v>2836</v>
      </c>
      <c r="B1747" t="s">
        <v>49</v>
      </c>
      <c r="C1747" t="s">
        <v>50</v>
      </c>
      <c r="D1747" t="s">
        <v>51</v>
      </c>
      <c r="E1747" t="s">
        <v>140</v>
      </c>
      <c r="F1747" t="s">
        <v>100</v>
      </c>
      <c r="G1747" s="1">
        <v>44363</v>
      </c>
      <c r="H1747" s="1">
        <v>44373</v>
      </c>
      <c r="I1747">
        <f>YEAR((vw_maritime_trade_analysis[[#This Row],[Departure_Date]]))</f>
        <v>2021</v>
      </c>
      <c r="J1747" t="str">
        <f>"Q"&amp;ROUNDUP(MONTH(vw_maritime_trade_analysis[[#This Row],[Departure_Date]])/3,0)</f>
        <v>Q2</v>
      </c>
      <c r="K1747" t="str">
        <f>TEXT(vw_maritime_trade_analysis[[#This Row],[Departure_Date]],"mmmm")</f>
        <v>June</v>
      </c>
      <c r="L1747">
        <v>17524296</v>
      </c>
      <c r="M1747">
        <v>124395.84375</v>
      </c>
      <c r="N1747">
        <v>212740.296875</v>
      </c>
      <c r="O1747">
        <v>34522.859375</v>
      </c>
      <c r="P1747">
        <v>57409.55859375</v>
      </c>
      <c r="Q1747">
        <v>4660657</v>
      </c>
      <c r="R1747">
        <f t="shared" si="27"/>
        <v>0.26595402177639549</v>
      </c>
    </row>
    <row r="1748" spans="1:18" x14ac:dyDescent="0.25">
      <c r="A1748" t="s">
        <v>2837</v>
      </c>
      <c r="B1748" t="s">
        <v>65</v>
      </c>
      <c r="C1748" t="s">
        <v>50</v>
      </c>
      <c r="D1748" t="s">
        <v>120</v>
      </c>
      <c r="E1748" t="s">
        <v>56</v>
      </c>
      <c r="F1748" t="s">
        <v>127</v>
      </c>
      <c r="G1748" s="1">
        <v>45979</v>
      </c>
      <c r="H1748" s="1">
        <v>45999</v>
      </c>
      <c r="I1748">
        <f>YEAR((vw_maritime_trade_analysis[[#This Row],[Departure_Date]]))</f>
        <v>2025</v>
      </c>
      <c r="J1748" t="str">
        <f>"Q"&amp;ROUNDUP(MONTH(vw_maritime_trade_analysis[[#This Row],[Departure_Date]])/3,0)</f>
        <v>Q4</v>
      </c>
      <c r="K1748" t="str">
        <f>TEXT(vw_maritime_trade_analysis[[#This Row],[Departure_Date]],"mmmm")</f>
        <v>November</v>
      </c>
      <c r="L1748">
        <v>33024158</v>
      </c>
      <c r="M1748">
        <v>733465</v>
      </c>
      <c r="N1748">
        <v>35214.26953125</v>
      </c>
      <c r="O1748">
        <v>37977.78125</v>
      </c>
      <c r="P1748">
        <v>10163.1904296875</v>
      </c>
      <c r="Q1748">
        <v>1674156.75</v>
      </c>
      <c r="R1748">
        <f t="shared" si="27"/>
        <v>5.0694910980016508E-2</v>
      </c>
    </row>
    <row r="1749" spans="1:18" x14ac:dyDescent="0.25">
      <c r="A1749" t="s">
        <v>2838</v>
      </c>
      <c r="B1749" t="s">
        <v>65</v>
      </c>
      <c r="C1749" t="s">
        <v>50</v>
      </c>
      <c r="D1749" t="s">
        <v>223</v>
      </c>
      <c r="E1749" t="s">
        <v>92</v>
      </c>
      <c r="F1749" t="s">
        <v>71</v>
      </c>
      <c r="G1749" s="1">
        <v>45061</v>
      </c>
      <c r="H1749" s="1">
        <v>45069</v>
      </c>
      <c r="I1749">
        <f>YEAR((vw_maritime_trade_analysis[[#This Row],[Departure_Date]]))</f>
        <v>2023</v>
      </c>
      <c r="J1749" t="str">
        <f>"Q"&amp;ROUNDUP(MONTH(vw_maritime_trade_analysis[[#This Row],[Departure_Date]])/3,0)</f>
        <v>Q2</v>
      </c>
      <c r="K1749" t="str">
        <f>TEXT(vw_maritime_trade_analysis[[#This Row],[Departure_Date]],"mmmm")</f>
        <v>May</v>
      </c>
      <c r="L1749">
        <v>23789784</v>
      </c>
      <c r="M1749">
        <v>78867.7109375</v>
      </c>
      <c r="N1749">
        <v>193797.84375</v>
      </c>
      <c r="O1749">
        <v>16414.94921875</v>
      </c>
      <c r="P1749">
        <v>0</v>
      </c>
      <c r="Q1749">
        <v>1004461.8125</v>
      </c>
      <c r="R1749">
        <f t="shared" si="27"/>
        <v>4.2222401535886162E-2</v>
      </c>
    </row>
    <row r="1750" spans="1:18" x14ac:dyDescent="0.25">
      <c r="A1750" t="s">
        <v>2839</v>
      </c>
      <c r="B1750" t="s">
        <v>65</v>
      </c>
      <c r="C1750" t="s">
        <v>112</v>
      </c>
      <c r="D1750" t="s">
        <v>113</v>
      </c>
      <c r="E1750" t="s">
        <v>128</v>
      </c>
      <c r="F1750" t="s">
        <v>108</v>
      </c>
      <c r="G1750" s="1">
        <v>44155</v>
      </c>
      <c r="H1750" s="1">
        <v>44166</v>
      </c>
      <c r="I1750">
        <f>YEAR((vw_maritime_trade_analysis[[#This Row],[Departure_Date]]))</f>
        <v>2020</v>
      </c>
      <c r="J1750" t="str">
        <f>"Q"&amp;ROUNDUP(MONTH(vw_maritime_trade_analysis[[#This Row],[Departure_Date]])/3,0)</f>
        <v>Q4</v>
      </c>
      <c r="K1750" t="str">
        <f>TEXT(vw_maritime_trade_analysis[[#This Row],[Departure_Date]],"mmmm")</f>
        <v>November</v>
      </c>
      <c r="L1750">
        <v>5550226</v>
      </c>
      <c r="M1750">
        <v>117562.7578125</v>
      </c>
      <c r="N1750">
        <v>148703.234375</v>
      </c>
      <c r="O1750">
        <v>12599.009765625</v>
      </c>
      <c r="P1750">
        <v>26667.69921875</v>
      </c>
      <c r="Q1750">
        <v>611243.1875</v>
      </c>
      <c r="R1750">
        <f t="shared" si="27"/>
        <v>0.11012942310817614</v>
      </c>
    </row>
    <row r="1751" spans="1:18" x14ac:dyDescent="0.25">
      <c r="A1751" t="s">
        <v>2840</v>
      </c>
      <c r="B1751" t="s">
        <v>49</v>
      </c>
      <c r="C1751" t="s">
        <v>112</v>
      </c>
      <c r="D1751" t="s">
        <v>113</v>
      </c>
      <c r="E1751" t="s">
        <v>93</v>
      </c>
      <c r="F1751" t="s">
        <v>92</v>
      </c>
      <c r="G1751" s="1">
        <v>44110</v>
      </c>
      <c r="H1751" s="1">
        <v>44118</v>
      </c>
      <c r="I1751">
        <f>YEAR((vw_maritime_trade_analysis[[#This Row],[Departure_Date]]))</f>
        <v>2020</v>
      </c>
      <c r="J1751" t="str">
        <f>"Q"&amp;ROUNDUP(MONTH(vw_maritime_trade_analysis[[#This Row],[Departure_Date]])/3,0)</f>
        <v>Q4</v>
      </c>
      <c r="K1751" t="str">
        <f>TEXT(vw_maritime_trade_analysis[[#This Row],[Departure_Date]],"mmmm")</f>
        <v>October</v>
      </c>
      <c r="L1751">
        <v>12132808</v>
      </c>
      <c r="M1751">
        <v>79698.109375</v>
      </c>
      <c r="N1751">
        <v>43194.19921875</v>
      </c>
      <c r="O1751">
        <v>40644.91015625</v>
      </c>
      <c r="P1751">
        <v>5389.14990234375</v>
      </c>
      <c r="Q1751">
        <v>338527.0625</v>
      </c>
      <c r="R1751">
        <f t="shared" si="27"/>
        <v>2.7901790129704517E-2</v>
      </c>
    </row>
    <row r="1752" spans="1:18" x14ac:dyDescent="0.25">
      <c r="A1752" t="s">
        <v>2841</v>
      </c>
      <c r="B1752" t="s">
        <v>49</v>
      </c>
      <c r="C1752" t="s">
        <v>66</v>
      </c>
      <c r="D1752" t="s">
        <v>391</v>
      </c>
      <c r="E1752" t="s">
        <v>159</v>
      </c>
      <c r="F1752" t="s">
        <v>128</v>
      </c>
      <c r="G1752" s="1">
        <v>44772</v>
      </c>
      <c r="H1752" s="1">
        <v>44802</v>
      </c>
      <c r="I1752">
        <f>YEAR((vw_maritime_trade_analysis[[#This Row],[Departure_Date]]))</f>
        <v>2022</v>
      </c>
      <c r="J1752" t="str">
        <f>"Q"&amp;ROUNDUP(MONTH(vw_maritime_trade_analysis[[#This Row],[Departure_Date]])/3,0)</f>
        <v>Q3</v>
      </c>
      <c r="K1752" t="str">
        <f>TEXT(vw_maritime_trade_analysis[[#This Row],[Departure_Date]],"mmmm")</f>
        <v>July</v>
      </c>
      <c r="L1752">
        <v>21791680</v>
      </c>
      <c r="M1752">
        <v>613212.25</v>
      </c>
      <c r="N1752">
        <v>172283.953125</v>
      </c>
      <c r="O1752">
        <v>32251.689453125</v>
      </c>
      <c r="P1752">
        <v>21681.51953125</v>
      </c>
      <c r="Q1752">
        <v>2466459.25</v>
      </c>
      <c r="R1752">
        <f t="shared" si="27"/>
        <v>0.11318352921849073</v>
      </c>
    </row>
    <row r="1753" spans="1:18" x14ac:dyDescent="0.25">
      <c r="A1753" t="s">
        <v>2842</v>
      </c>
      <c r="B1753" t="s">
        <v>49</v>
      </c>
      <c r="C1753" t="s">
        <v>112</v>
      </c>
      <c r="D1753" t="s">
        <v>113</v>
      </c>
      <c r="E1753" t="s">
        <v>159</v>
      </c>
      <c r="F1753" t="s">
        <v>128</v>
      </c>
      <c r="G1753" s="1">
        <v>46105</v>
      </c>
      <c r="H1753" s="1">
        <v>46118</v>
      </c>
      <c r="I1753">
        <f>YEAR((vw_maritime_trade_analysis[[#This Row],[Departure_Date]]))</f>
        <v>2026</v>
      </c>
      <c r="J1753" t="str">
        <f>"Q"&amp;ROUNDUP(MONTH(vw_maritime_trade_analysis[[#This Row],[Departure_Date]])/3,0)</f>
        <v>Q1</v>
      </c>
      <c r="K1753" t="str">
        <f>TEXT(vw_maritime_trade_analysis[[#This Row],[Departure_Date]],"mmmm")</f>
        <v>March</v>
      </c>
      <c r="L1753">
        <v>8990368</v>
      </c>
      <c r="M1753">
        <v>374643.71875</v>
      </c>
      <c r="N1753">
        <v>178396.140625</v>
      </c>
      <c r="O1753">
        <v>6203.35009765625</v>
      </c>
      <c r="P1753">
        <v>40736.98046875</v>
      </c>
      <c r="Q1753">
        <v>764845.3125</v>
      </c>
      <c r="R1753">
        <f t="shared" si="27"/>
        <v>8.5073860435968804E-2</v>
      </c>
    </row>
    <row r="1754" spans="1:18" x14ac:dyDescent="0.25">
      <c r="A1754" t="s">
        <v>2843</v>
      </c>
      <c r="B1754" t="s">
        <v>65</v>
      </c>
      <c r="C1754" t="s">
        <v>50</v>
      </c>
      <c r="D1754" t="s">
        <v>223</v>
      </c>
      <c r="E1754" t="s">
        <v>128</v>
      </c>
      <c r="F1754" t="s">
        <v>140</v>
      </c>
      <c r="G1754" s="1">
        <v>44239</v>
      </c>
      <c r="H1754" s="1">
        <v>44258</v>
      </c>
      <c r="I1754">
        <f>YEAR((vw_maritime_trade_analysis[[#This Row],[Departure_Date]]))</f>
        <v>2021</v>
      </c>
      <c r="J1754" t="str">
        <f>"Q"&amp;ROUNDUP(MONTH(vw_maritime_trade_analysis[[#This Row],[Departure_Date]])/3,0)</f>
        <v>Q1</v>
      </c>
      <c r="K1754" t="str">
        <f>TEXT(vw_maritime_trade_analysis[[#This Row],[Departure_Date]],"mmmm")</f>
        <v>February</v>
      </c>
      <c r="L1754">
        <v>57297016</v>
      </c>
      <c r="M1754">
        <v>443929.4375</v>
      </c>
      <c r="N1754">
        <v>56623.33984375</v>
      </c>
      <c r="O1754">
        <v>152410.0625</v>
      </c>
      <c r="P1754">
        <v>16106.2998046875</v>
      </c>
      <c r="Q1754">
        <v>2798764.75</v>
      </c>
      <c r="R1754">
        <f t="shared" si="27"/>
        <v>4.8846605728996427E-2</v>
      </c>
    </row>
    <row r="1755" spans="1:18" x14ac:dyDescent="0.25">
      <c r="A1755" t="s">
        <v>2844</v>
      </c>
      <c r="B1755" t="s">
        <v>65</v>
      </c>
      <c r="C1755" t="s">
        <v>134</v>
      </c>
      <c r="D1755" t="s">
        <v>135</v>
      </c>
      <c r="E1755" t="s">
        <v>226</v>
      </c>
      <c r="F1755" t="s">
        <v>83</v>
      </c>
      <c r="G1755" s="1">
        <v>44366</v>
      </c>
      <c r="H1755" s="1">
        <v>44379</v>
      </c>
      <c r="I1755">
        <f>YEAR((vw_maritime_trade_analysis[[#This Row],[Departure_Date]]))</f>
        <v>2021</v>
      </c>
      <c r="J1755" t="str">
        <f>"Q"&amp;ROUNDUP(MONTH(vw_maritime_trade_analysis[[#This Row],[Departure_Date]])/3,0)</f>
        <v>Q2</v>
      </c>
      <c r="K1755" t="str">
        <f>TEXT(vw_maritime_trade_analysis[[#This Row],[Departure_Date]],"mmmm")</f>
        <v>June</v>
      </c>
      <c r="L1755">
        <v>9918300</v>
      </c>
      <c r="M1755">
        <v>256033.171875</v>
      </c>
      <c r="N1755">
        <v>42563.01953125</v>
      </c>
      <c r="O1755">
        <v>13092.16015625</v>
      </c>
      <c r="P1755">
        <v>0</v>
      </c>
      <c r="Q1755">
        <v>895873.3125</v>
      </c>
      <c r="R1755">
        <f t="shared" si="27"/>
        <v>9.0325288859986086E-2</v>
      </c>
    </row>
    <row r="1756" spans="1:18" x14ac:dyDescent="0.25">
      <c r="A1756" t="s">
        <v>2845</v>
      </c>
      <c r="B1756" t="s">
        <v>65</v>
      </c>
      <c r="C1756" t="s">
        <v>134</v>
      </c>
      <c r="D1756" t="s">
        <v>135</v>
      </c>
      <c r="E1756" t="s">
        <v>56</v>
      </c>
      <c r="F1756" t="s">
        <v>164</v>
      </c>
      <c r="G1756" s="1">
        <v>45225</v>
      </c>
      <c r="H1756" s="1">
        <v>45253</v>
      </c>
      <c r="I1756">
        <f>YEAR((vw_maritime_trade_analysis[[#This Row],[Departure_Date]]))</f>
        <v>2023</v>
      </c>
      <c r="J1756" t="str">
        <f>"Q"&amp;ROUNDUP(MONTH(vw_maritime_trade_analysis[[#This Row],[Departure_Date]])/3,0)</f>
        <v>Q4</v>
      </c>
      <c r="K1756" t="str">
        <f>TEXT(vw_maritime_trade_analysis[[#This Row],[Departure_Date]],"mmmm")</f>
        <v>October</v>
      </c>
      <c r="L1756">
        <v>2781061.5</v>
      </c>
      <c r="M1756">
        <v>234592.84375</v>
      </c>
      <c r="N1756">
        <v>150090.53125</v>
      </c>
      <c r="O1756">
        <v>8315.3701171875</v>
      </c>
      <c r="P1756">
        <v>76178.1875</v>
      </c>
      <c r="Q1756">
        <v>518900.125</v>
      </c>
      <c r="R1756">
        <f t="shared" si="27"/>
        <v>0.18658347720825302</v>
      </c>
    </row>
    <row r="1757" spans="1:18" x14ac:dyDescent="0.25">
      <c r="A1757" t="s">
        <v>2846</v>
      </c>
      <c r="B1757" t="s">
        <v>49</v>
      </c>
      <c r="C1757" t="s">
        <v>239</v>
      </c>
      <c r="D1757" t="s">
        <v>270</v>
      </c>
      <c r="E1757" t="s">
        <v>204</v>
      </c>
      <c r="F1757" t="s">
        <v>184</v>
      </c>
      <c r="G1757" s="1">
        <v>44506</v>
      </c>
      <c r="H1757" s="1">
        <v>44511</v>
      </c>
      <c r="I1757">
        <f>YEAR((vw_maritime_trade_analysis[[#This Row],[Departure_Date]]))</f>
        <v>2021</v>
      </c>
      <c r="J1757" t="str">
        <f>"Q"&amp;ROUNDUP(MONTH(vw_maritime_trade_analysis[[#This Row],[Departure_Date]])/3,0)</f>
        <v>Q4</v>
      </c>
      <c r="K1757" t="str">
        <f>TEXT(vw_maritime_trade_analysis[[#This Row],[Departure_Date]],"mmmm")</f>
        <v>November</v>
      </c>
      <c r="L1757">
        <v>52856836</v>
      </c>
      <c r="M1757">
        <v>123448.96875</v>
      </c>
      <c r="N1757">
        <v>48223.140625</v>
      </c>
      <c r="O1757">
        <v>117342.1796875</v>
      </c>
      <c r="P1757">
        <v>0</v>
      </c>
      <c r="Q1757">
        <v>2376620</v>
      </c>
      <c r="R1757">
        <f t="shared" si="27"/>
        <v>4.4963342111510422E-2</v>
      </c>
    </row>
    <row r="1758" spans="1:18" x14ac:dyDescent="0.25">
      <c r="A1758" t="s">
        <v>2847</v>
      </c>
      <c r="B1758" t="s">
        <v>65</v>
      </c>
      <c r="C1758" t="s">
        <v>239</v>
      </c>
      <c r="D1758" t="s">
        <v>240</v>
      </c>
      <c r="E1758" t="s">
        <v>226</v>
      </c>
      <c r="F1758" t="s">
        <v>127</v>
      </c>
      <c r="G1758" s="1">
        <v>45247</v>
      </c>
      <c r="H1758" s="1">
        <v>45273</v>
      </c>
      <c r="I1758">
        <f>YEAR((vw_maritime_trade_analysis[[#This Row],[Departure_Date]]))</f>
        <v>2023</v>
      </c>
      <c r="J1758" t="str">
        <f>"Q"&amp;ROUNDUP(MONTH(vw_maritime_trade_analysis[[#This Row],[Departure_Date]])/3,0)</f>
        <v>Q4</v>
      </c>
      <c r="K1758" t="str">
        <f>TEXT(vw_maritime_trade_analysis[[#This Row],[Departure_Date]],"mmmm")</f>
        <v>November</v>
      </c>
      <c r="L1758">
        <v>7312563</v>
      </c>
      <c r="M1758">
        <v>795293.5625</v>
      </c>
      <c r="N1758">
        <v>52585.73828125</v>
      </c>
      <c r="O1758">
        <v>5850.0498046875</v>
      </c>
      <c r="P1758">
        <v>2951.75</v>
      </c>
      <c r="Q1758">
        <v>1710620.625</v>
      </c>
      <c r="R1758">
        <f t="shared" si="27"/>
        <v>0.23392901025262963</v>
      </c>
    </row>
    <row r="1759" spans="1:18" x14ac:dyDescent="0.25">
      <c r="A1759" t="s">
        <v>2849</v>
      </c>
      <c r="B1759" t="s">
        <v>65</v>
      </c>
      <c r="C1759" t="s">
        <v>66</v>
      </c>
      <c r="D1759" t="s">
        <v>153</v>
      </c>
      <c r="E1759" t="s">
        <v>56</v>
      </c>
      <c r="F1759" t="s">
        <v>93</v>
      </c>
      <c r="G1759" s="1">
        <v>45719</v>
      </c>
      <c r="H1759" s="1">
        <v>45746</v>
      </c>
      <c r="I1759">
        <f>YEAR((vw_maritime_trade_analysis[[#This Row],[Departure_Date]]))</f>
        <v>2025</v>
      </c>
      <c r="J1759" t="str">
        <f>"Q"&amp;ROUNDUP(MONTH(vw_maritime_trade_analysis[[#This Row],[Departure_Date]])/3,0)</f>
        <v>Q1</v>
      </c>
      <c r="K1759" t="str">
        <f>TEXT(vw_maritime_trade_analysis[[#This Row],[Departure_Date]],"mmmm")</f>
        <v>March</v>
      </c>
      <c r="L1759">
        <v>24851542</v>
      </c>
      <c r="M1759">
        <v>654333.1875</v>
      </c>
      <c r="N1759">
        <v>40077.69140625</v>
      </c>
      <c r="O1759">
        <v>58898.1484375</v>
      </c>
      <c r="P1759">
        <v>26735.890625</v>
      </c>
      <c r="Q1759">
        <v>2701181.5</v>
      </c>
      <c r="R1759">
        <f t="shared" si="27"/>
        <v>0.10869271210615422</v>
      </c>
    </row>
    <row r="1760" spans="1:18" x14ac:dyDescent="0.25">
      <c r="A1760" t="s">
        <v>2850</v>
      </c>
      <c r="B1760" t="s">
        <v>65</v>
      </c>
      <c r="C1760" t="s">
        <v>66</v>
      </c>
      <c r="D1760" t="s">
        <v>245</v>
      </c>
      <c r="E1760" t="s">
        <v>92</v>
      </c>
      <c r="F1760" t="s">
        <v>131</v>
      </c>
      <c r="G1760" s="1">
        <v>44282</v>
      </c>
      <c r="H1760" s="1">
        <v>44304</v>
      </c>
      <c r="I1760">
        <f>YEAR((vw_maritime_trade_analysis[[#This Row],[Departure_Date]]))</f>
        <v>2021</v>
      </c>
      <c r="J1760" t="str">
        <f>"Q"&amp;ROUNDUP(MONTH(vw_maritime_trade_analysis[[#This Row],[Departure_Date]])/3,0)</f>
        <v>Q1</v>
      </c>
      <c r="K1760" t="str">
        <f>TEXT(vw_maritime_trade_analysis[[#This Row],[Departure_Date]],"mmmm")</f>
        <v>March</v>
      </c>
      <c r="L1760">
        <v>12343973</v>
      </c>
      <c r="M1760">
        <v>616970.25</v>
      </c>
      <c r="N1760">
        <v>194741.40625</v>
      </c>
      <c r="O1760">
        <v>36785.0390625</v>
      </c>
      <c r="P1760">
        <v>16000.3701171875</v>
      </c>
      <c r="Q1760">
        <v>1169671.75</v>
      </c>
      <c r="R1760">
        <f t="shared" si="27"/>
        <v>9.4756505867276283E-2</v>
      </c>
    </row>
    <row r="1761" spans="1:18" x14ac:dyDescent="0.25">
      <c r="A1761" t="s">
        <v>2851</v>
      </c>
      <c r="B1761" t="s">
        <v>65</v>
      </c>
      <c r="C1761" t="s">
        <v>50</v>
      </c>
      <c r="D1761" t="s">
        <v>51</v>
      </c>
      <c r="E1761" t="s">
        <v>92</v>
      </c>
      <c r="F1761" t="s">
        <v>150</v>
      </c>
      <c r="G1761" s="1">
        <v>45031</v>
      </c>
      <c r="H1761" s="1">
        <v>45051</v>
      </c>
      <c r="I1761">
        <f>YEAR((vw_maritime_trade_analysis[[#This Row],[Departure_Date]]))</f>
        <v>2023</v>
      </c>
      <c r="J1761" t="str">
        <f>"Q"&amp;ROUNDUP(MONTH(vw_maritime_trade_analysis[[#This Row],[Departure_Date]])/3,0)</f>
        <v>Q2</v>
      </c>
      <c r="K1761" t="str">
        <f>TEXT(vw_maritime_trade_analysis[[#This Row],[Departure_Date]],"mmmm")</f>
        <v>April</v>
      </c>
      <c r="L1761">
        <v>14853586</v>
      </c>
      <c r="M1761">
        <v>599089.25</v>
      </c>
      <c r="N1761">
        <v>87590.9375</v>
      </c>
      <c r="O1761">
        <v>41441.51171875</v>
      </c>
      <c r="P1761">
        <v>0</v>
      </c>
      <c r="Q1761">
        <v>5838429</v>
      </c>
      <c r="R1761">
        <f t="shared" si="27"/>
        <v>0.39306528403309476</v>
      </c>
    </row>
    <row r="1762" spans="1:18" x14ac:dyDescent="0.25">
      <c r="A1762" t="s">
        <v>2852</v>
      </c>
      <c r="B1762" t="s">
        <v>65</v>
      </c>
      <c r="C1762" t="s">
        <v>239</v>
      </c>
      <c r="D1762" t="s">
        <v>240</v>
      </c>
      <c r="E1762" t="s">
        <v>56</v>
      </c>
      <c r="F1762" t="s">
        <v>108</v>
      </c>
      <c r="G1762" s="1">
        <v>45491</v>
      </c>
      <c r="H1762" s="1">
        <v>45510</v>
      </c>
      <c r="I1762">
        <f>YEAR((vw_maritime_trade_analysis[[#This Row],[Departure_Date]]))</f>
        <v>2024</v>
      </c>
      <c r="J1762" t="str">
        <f>"Q"&amp;ROUNDUP(MONTH(vw_maritime_trade_analysis[[#This Row],[Departure_Date]])/3,0)</f>
        <v>Q3</v>
      </c>
      <c r="K1762" t="str">
        <f>TEXT(vw_maritime_trade_analysis[[#This Row],[Departure_Date]],"mmmm")</f>
        <v>July</v>
      </c>
      <c r="L1762">
        <v>17236082</v>
      </c>
      <c r="M1762">
        <v>178707.3125</v>
      </c>
      <c r="N1762">
        <v>141510.046875</v>
      </c>
      <c r="O1762">
        <v>17236.080078125</v>
      </c>
      <c r="P1762">
        <v>0</v>
      </c>
      <c r="Q1762">
        <v>671819.875</v>
      </c>
      <c r="R1762">
        <f t="shared" si="27"/>
        <v>3.8977528361723968E-2</v>
      </c>
    </row>
    <row r="1763" spans="1:18" x14ac:dyDescent="0.25">
      <c r="A1763" t="s">
        <v>2853</v>
      </c>
      <c r="B1763" t="s">
        <v>49</v>
      </c>
      <c r="C1763" t="s">
        <v>78</v>
      </c>
      <c r="D1763" t="s">
        <v>177</v>
      </c>
      <c r="E1763" t="s">
        <v>204</v>
      </c>
      <c r="F1763" t="s">
        <v>100</v>
      </c>
      <c r="G1763" s="1">
        <v>45191</v>
      </c>
      <c r="H1763" s="1">
        <v>45202</v>
      </c>
      <c r="I1763">
        <f>YEAR((vw_maritime_trade_analysis[[#This Row],[Departure_Date]]))</f>
        <v>2023</v>
      </c>
      <c r="J1763" t="str">
        <f>"Q"&amp;ROUNDUP(MONTH(vw_maritime_trade_analysis[[#This Row],[Departure_Date]])/3,0)</f>
        <v>Q3</v>
      </c>
      <c r="K1763" t="str">
        <f>TEXT(vw_maritime_trade_analysis[[#This Row],[Departure_Date]],"mmmm")</f>
        <v>September</v>
      </c>
      <c r="L1763">
        <v>13381032</v>
      </c>
      <c r="M1763">
        <v>166437.125</v>
      </c>
      <c r="N1763">
        <v>248360.734375</v>
      </c>
      <c r="O1763">
        <v>14986.759765625</v>
      </c>
      <c r="P1763">
        <v>0</v>
      </c>
      <c r="Q1763">
        <v>1706621.75</v>
      </c>
      <c r="R1763">
        <f t="shared" si="27"/>
        <v>0.12754036833631366</v>
      </c>
    </row>
    <row r="1764" spans="1:18" x14ac:dyDescent="0.25">
      <c r="A1764" t="s">
        <v>2854</v>
      </c>
      <c r="B1764" t="s">
        <v>49</v>
      </c>
      <c r="C1764" t="s">
        <v>78</v>
      </c>
      <c r="D1764" t="s">
        <v>211</v>
      </c>
      <c r="E1764" t="s">
        <v>93</v>
      </c>
      <c r="F1764" t="s">
        <v>56</v>
      </c>
      <c r="G1764" s="1">
        <v>44100</v>
      </c>
      <c r="H1764" s="1">
        <v>44123</v>
      </c>
      <c r="I1764">
        <f>YEAR((vw_maritime_trade_analysis[[#This Row],[Departure_Date]]))</f>
        <v>2020</v>
      </c>
      <c r="J1764" t="str">
        <f>"Q"&amp;ROUNDUP(MONTH(vw_maritime_trade_analysis[[#This Row],[Departure_Date]])/3,0)</f>
        <v>Q3</v>
      </c>
      <c r="K1764" t="str">
        <f>TEXT(vw_maritime_trade_analysis[[#This Row],[Departure_Date]],"mmmm")</f>
        <v>September</v>
      </c>
      <c r="L1764">
        <v>53546724</v>
      </c>
      <c r="M1764">
        <v>586663.1875</v>
      </c>
      <c r="N1764">
        <v>186289.703125</v>
      </c>
      <c r="O1764">
        <v>95848.640625</v>
      </c>
      <c r="P1764">
        <v>28236.470703125</v>
      </c>
      <c r="Q1764">
        <v>2809069.75</v>
      </c>
      <c r="R1764">
        <f t="shared" si="27"/>
        <v>5.2460160774728253E-2</v>
      </c>
    </row>
    <row r="1765" spans="1:18" x14ac:dyDescent="0.25">
      <c r="A1765" t="s">
        <v>2856</v>
      </c>
      <c r="B1765" t="s">
        <v>65</v>
      </c>
      <c r="C1765" t="s">
        <v>50</v>
      </c>
      <c r="D1765" t="s">
        <v>51</v>
      </c>
      <c r="E1765" t="s">
        <v>82</v>
      </c>
      <c r="F1765" t="s">
        <v>146</v>
      </c>
      <c r="G1765" s="1">
        <v>45540</v>
      </c>
      <c r="H1765" s="1">
        <v>45558</v>
      </c>
      <c r="I1765">
        <f>YEAR((vw_maritime_trade_analysis[[#This Row],[Departure_Date]]))</f>
        <v>2024</v>
      </c>
      <c r="J1765" t="str">
        <f>"Q"&amp;ROUNDUP(MONTH(vw_maritime_trade_analysis[[#This Row],[Departure_Date]])/3,0)</f>
        <v>Q3</v>
      </c>
      <c r="K1765" t="str">
        <f>TEXT(vw_maritime_trade_analysis[[#This Row],[Departure_Date]],"mmmm")</f>
        <v>September</v>
      </c>
      <c r="L1765">
        <v>6065819.5</v>
      </c>
      <c r="M1765">
        <v>234850.078125</v>
      </c>
      <c r="N1765">
        <v>192877.703125</v>
      </c>
      <c r="O1765">
        <v>15225.2099609375</v>
      </c>
      <c r="P1765">
        <v>0</v>
      </c>
      <c r="Q1765">
        <v>2879969.5</v>
      </c>
      <c r="R1765">
        <f t="shared" si="27"/>
        <v>0.47478654780281543</v>
      </c>
    </row>
    <row r="1766" spans="1:18" x14ac:dyDescent="0.25">
      <c r="A1766" t="s">
        <v>2857</v>
      </c>
      <c r="B1766" t="s">
        <v>49</v>
      </c>
      <c r="C1766" t="s">
        <v>112</v>
      </c>
      <c r="D1766" t="s">
        <v>343</v>
      </c>
      <c r="E1766" t="s">
        <v>150</v>
      </c>
      <c r="F1766" t="s">
        <v>100</v>
      </c>
      <c r="G1766" s="1">
        <v>45159</v>
      </c>
      <c r="H1766" s="1">
        <v>45166</v>
      </c>
      <c r="I1766">
        <f>YEAR((vw_maritime_trade_analysis[[#This Row],[Departure_Date]]))</f>
        <v>2023</v>
      </c>
      <c r="J1766" t="str">
        <f>"Q"&amp;ROUNDUP(MONTH(vw_maritime_trade_analysis[[#This Row],[Departure_Date]])/3,0)</f>
        <v>Q3</v>
      </c>
      <c r="K1766" t="str">
        <f>TEXT(vw_maritime_trade_analysis[[#This Row],[Departure_Date]],"mmmm")</f>
        <v>August</v>
      </c>
      <c r="L1766">
        <v>52409096</v>
      </c>
      <c r="M1766">
        <v>125848.46875</v>
      </c>
      <c r="N1766">
        <v>60188.78125</v>
      </c>
      <c r="O1766">
        <v>90143.640625</v>
      </c>
      <c r="P1766">
        <v>14913.23046875</v>
      </c>
      <c r="Q1766">
        <v>2042173.625</v>
      </c>
      <c r="R1766">
        <f t="shared" si="27"/>
        <v>3.8966015078756557E-2</v>
      </c>
    </row>
    <row r="1767" spans="1:18" x14ac:dyDescent="0.25">
      <c r="A1767" t="s">
        <v>2858</v>
      </c>
      <c r="B1767" t="s">
        <v>65</v>
      </c>
      <c r="C1767" t="s">
        <v>50</v>
      </c>
      <c r="D1767" t="s">
        <v>120</v>
      </c>
      <c r="E1767" t="s">
        <v>82</v>
      </c>
      <c r="F1767" t="s">
        <v>55</v>
      </c>
      <c r="G1767" s="1">
        <v>44427</v>
      </c>
      <c r="H1767" s="1">
        <v>44446</v>
      </c>
      <c r="I1767">
        <f>YEAR((vw_maritime_trade_analysis[[#This Row],[Departure_Date]]))</f>
        <v>2021</v>
      </c>
      <c r="J1767" t="str">
        <f>"Q"&amp;ROUNDUP(MONTH(vw_maritime_trade_analysis[[#This Row],[Departure_Date]])/3,0)</f>
        <v>Q3</v>
      </c>
      <c r="K1767" t="str">
        <f>TEXT(vw_maritime_trade_analysis[[#This Row],[Departure_Date]],"mmmm")</f>
        <v>August</v>
      </c>
      <c r="L1767">
        <v>29910026</v>
      </c>
      <c r="M1767">
        <v>381641.65625</v>
      </c>
      <c r="N1767">
        <v>65904.0625</v>
      </c>
      <c r="O1767">
        <v>64904.76171875</v>
      </c>
      <c r="P1767">
        <v>0</v>
      </c>
      <c r="Q1767">
        <v>1692042.5</v>
      </c>
      <c r="R1767">
        <f t="shared" si="27"/>
        <v>5.6571080881039688E-2</v>
      </c>
    </row>
    <row r="1768" spans="1:18" x14ac:dyDescent="0.25">
      <c r="A1768" t="s">
        <v>2859</v>
      </c>
      <c r="B1768" t="s">
        <v>49</v>
      </c>
      <c r="C1768" t="s">
        <v>78</v>
      </c>
      <c r="D1768" t="s">
        <v>158</v>
      </c>
      <c r="E1768" t="s">
        <v>121</v>
      </c>
      <c r="F1768" t="s">
        <v>82</v>
      </c>
      <c r="G1768" s="1">
        <v>44081</v>
      </c>
      <c r="H1768" s="1">
        <v>44111</v>
      </c>
      <c r="I1768">
        <f>YEAR((vw_maritime_trade_analysis[[#This Row],[Departure_Date]]))</f>
        <v>2020</v>
      </c>
      <c r="J1768" t="str">
        <f>"Q"&amp;ROUNDUP(MONTH(vw_maritime_trade_analysis[[#This Row],[Departure_Date]])/3,0)</f>
        <v>Q3</v>
      </c>
      <c r="K1768" t="str">
        <f>TEXT(vw_maritime_trade_analysis[[#This Row],[Departure_Date]],"mmmm")</f>
        <v>September</v>
      </c>
      <c r="L1768">
        <v>10931090</v>
      </c>
      <c r="M1768">
        <v>891609.0625</v>
      </c>
      <c r="N1768">
        <v>159566.3125</v>
      </c>
      <c r="O1768">
        <v>12789.3798828125</v>
      </c>
      <c r="P1768">
        <v>35543.0703125</v>
      </c>
      <c r="Q1768">
        <v>1420847</v>
      </c>
      <c r="R1768">
        <f t="shared" si="27"/>
        <v>0.12998218841853831</v>
      </c>
    </row>
    <row r="1769" spans="1:18" x14ac:dyDescent="0.25">
      <c r="A1769" t="s">
        <v>2860</v>
      </c>
      <c r="B1769" t="s">
        <v>49</v>
      </c>
      <c r="C1769" t="s">
        <v>78</v>
      </c>
      <c r="D1769" t="s">
        <v>105</v>
      </c>
      <c r="E1769" t="s">
        <v>127</v>
      </c>
      <c r="F1769" t="s">
        <v>82</v>
      </c>
      <c r="G1769" s="1">
        <v>45251</v>
      </c>
      <c r="H1769" s="1">
        <v>45263</v>
      </c>
      <c r="I1769">
        <f>YEAR((vw_maritime_trade_analysis[[#This Row],[Departure_Date]]))</f>
        <v>2023</v>
      </c>
      <c r="J1769" t="str">
        <f>"Q"&amp;ROUNDUP(MONTH(vw_maritime_trade_analysis[[#This Row],[Departure_Date]])/3,0)</f>
        <v>Q4</v>
      </c>
      <c r="K1769" t="str">
        <f>TEXT(vw_maritime_trade_analysis[[#This Row],[Departure_Date]],"mmmm")</f>
        <v>November</v>
      </c>
      <c r="L1769">
        <v>51602380</v>
      </c>
      <c r="M1769">
        <v>359976.96875</v>
      </c>
      <c r="N1769">
        <v>172551.953125</v>
      </c>
      <c r="O1769">
        <v>91852.2421875</v>
      </c>
      <c r="P1769">
        <v>0</v>
      </c>
      <c r="Q1769">
        <v>1950092.125</v>
      </c>
      <c r="R1769">
        <f t="shared" si="27"/>
        <v>3.7790739981372952E-2</v>
      </c>
    </row>
    <row r="1770" spans="1:18" x14ac:dyDescent="0.25">
      <c r="A1770" t="s">
        <v>2861</v>
      </c>
      <c r="B1770" t="s">
        <v>49</v>
      </c>
      <c r="C1770" t="s">
        <v>50</v>
      </c>
      <c r="D1770" t="s">
        <v>183</v>
      </c>
      <c r="E1770" t="s">
        <v>201</v>
      </c>
      <c r="F1770" t="s">
        <v>128</v>
      </c>
      <c r="G1770" s="1">
        <v>45225</v>
      </c>
      <c r="H1770" s="1">
        <v>45237</v>
      </c>
      <c r="I1770">
        <f>YEAR((vw_maritime_trade_analysis[[#This Row],[Departure_Date]]))</f>
        <v>2023</v>
      </c>
      <c r="J1770" t="str">
        <f>"Q"&amp;ROUNDUP(MONTH(vw_maritime_trade_analysis[[#This Row],[Departure_Date]])/3,0)</f>
        <v>Q4</v>
      </c>
      <c r="K1770" t="str">
        <f>TEXT(vw_maritime_trade_analysis[[#This Row],[Departure_Date]],"mmmm")</f>
        <v>October</v>
      </c>
      <c r="L1770">
        <v>92337872</v>
      </c>
      <c r="M1770">
        <v>226084.546875</v>
      </c>
      <c r="N1770">
        <v>248554.296875</v>
      </c>
      <c r="O1770">
        <v>299174.71875</v>
      </c>
      <c r="P1770">
        <v>28151.740234375</v>
      </c>
      <c r="Q1770">
        <v>2937341.5</v>
      </c>
      <c r="R1770">
        <f t="shared" si="27"/>
        <v>3.1810799148587698E-2</v>
      </c>
    </row>
    <row r="1771" spans="1:18" x14ac:dyDescent="0.25">
      <c r="A1771" t="s">
        <v>2863</v>
      </c>
      <c r="B1771" t="s">
        <v>49</v>
      </c>
      <c r="C1771" t="s">
        <v>66</v>
      </c>
      <c r="D1771" t="s">
        <v>245</v>
      </c>
      <c r="E1771" t="s">
        <v>150</v>
      </c>
      <c r="F1771" t="s">
        <v>100</v>
      </c>
      <c r="G1771" s="1">
        <v>45709</v>
      </c>
      <c r="H1771" s="1">
        <v>45726</v>
      </c>
      <c r="I1771">
        <f>YEAR((vw_maritime_trade_analysis[[#This Row],[Departure_Date]]))</f>
        <v>2025</v>
      </c>
      <c r="J1771" t="str">
        <f>"Q"&amp;ROUNDUP(MONTH(vw_maritime_trade_analysis[[#This Row],[Departure_Date]])/3,0)</f>
        <v>Q1</v>
      </c>
      <c r="K1771" t="str">
        <f>TEXT(vw_maritime_trade_analysis[[#This Row],[Departure_Date]],"mmmm")</f>
        <v>February</v>
      </c>
      <c r="L1771">
        <v>12017289</v>
      </c>
      <c r="M1771">
        <v>221694.515625</v>
      </c>
      <c r="N1771">
        <v>66850.6015625</v>
      </c>
      <c r="O1771">
        <v>16463.689453125</v>
      </c>
      <c r="P1771">
        <v>28691.400390625</v>
      </c>
      <c r="Q1771">
        <v>658988.375</v>
      </c>
      <c r="R1771">
        <f t="shared" si="27"/>
        <v>5.4836691952735765E-2</v>
      </c>
    </row>
    <row r="1772" spans="1:18" x14ac:dyDescent="0.25">
      <c r="A1772" t="s">
        <v>2864</v>
      </c>
      <c r="B1772" t="s">
        <v>49</v>
      </c>
      <c r="C1772" t="s">
        <v>50</v>
      </c>
      <c r="D1772" t="s">
        <v>183</v>
      </c>
      <c r="E1772" t="s">
        <v>83</v>
      </c>
      <c r="F1772" t="s">
        <v>82</v>
      </c>
      <c r="G1772" s="1">
        <v>45291</v>
      </c>
      <c r="H1772" s="1">
        <v>45306</v>
      </c>
      <c r="I1772">
        <f>YEAR((vw_maritime_trade_analysis[[#This Row],[Departure_Date]]))</f>
        <v>2023</v>
      </c>
      <c r="J1772" t="str">
        <f>"Q"&amp;ROUNDUP(MONTH(vw_maritime_trade_analysis[[#This Row],[Departure_Date]])/3,0)</f>
        <v>Q4</v>
      </c>
      <c r="K1772" t="str">
        <f>TEXT(vw_maritime_trade_analysis[[#This Row],[Departure_Date]],"mmmm")</f>
        <v>December</v>
      </c>
      <c r="L1772">
        <v>36875576</v>
      </c>
      <c r="M1772">
        <v>397522.59375</v>
      </c>
      <c r="N1772">
        <v>173995.34375</v>
      </c>
      <c r="O1772">
        <v>62319.71875</v>
      </c>
      <c r="P1772">
        <v>33441.51953125</v>
      </c>
      <c r="Q1772">
        <v>2610204</v>
      </c>
      <c r="R1772">
        <f t="shared" si="27"/>
        <v>7.0784087548896868E-2</v>
      </c>
    </row>
    <row r="1773" spans="1:18" x14ac:dyDescent="0.25">
      <c r="A1773" t="s">
        <v>2865</v>
      </c>
      <c r="B1773" t="s">
        <v>49</v>
      </c>
      <c r="C1773" t="s">
        <v>112</v>
      </c>
      <c r="D1773" t="s">
        <v>199</v>
      </c>
      <c r="E1773" t="s">
        <v>196</v>
      </c>
      <c r="F1773" t="s">
        <v>226</v>
      </c>
      <c r="G1773" s="1">
        <v>44471</v>
      </c>
      <c r="H1773" s="1">
        <v>44489</v>
      </c>
      <c r="I1773">
        <f>YEAR((vw_maritime_trade_analysis[[#This Row],[Departure_Date]]))</f>
        <v>2021</v>
      </c>
      <c r="J1773" t="str">
        <f>"Q"&amp;ROUNDUP(MONTH(vw_maritime_trade_analysis[[#This Row],[Departure_Date]])/3,0)</f>
        <v>Q4</v>
      </c>
      <c r="K1773" t="str">
        <f>TEXT(vw_maritime_trade_analysis[[#This Row],[Departure_Date]],"mmmm")</f>
        <v>October</v>
      </c>
      <c r="L1773">
        <v>14969264</v>
      </c>
      <c r="M1773">
        <v>537558</v>
      </c>
      <c r="N1773">
        <v>35138.71875</v>
      </c>
      <c r="O1773">
        <v>44608.41015625</v>
      </c>
      <c r="P1773">
        <v>6096.60986328125</v>
      </c>
      <c r="Q1773">
        <v>1221886.5</v>
      </c>
      <c r="R1773">
        <f t="shared" si="27"/>
        <v>8.1626357848989764E-2</v>
      </c>
    </row>
    <row r="1774" spans="1:18" x14ac:dyDescent="0.25">
      <c r="A1774" t="s">
        <v>2866</v>
      </c>
      <c r="B1774" t="s">
        <v>65</v>
      </c>
      <c r="C1774" t="s">
        <v>78</v>
      </c>
      <c r="D1774" t="s">
        <v>315</v>
      </c>
      <c r="E1774" t="s">
        <v>70</v>
      </c>
      <c r="F1774" t="s">
        <v>230</v>
      </c>
      <c r="G1774" s="1">
        <v>44745</v>
      </c>
      <c r="H1774" s="1">
        <v>44775</v>
      </c>
      <c r="I1774">
        <f>YEAR((vw_maritime_trade_analysis[[#This Row],[Departure_Date]]))</f>
        <v>2022</v>
      </c>
      <c r="J1774" t="str">
        <f>"Q"&amp;ROUNDUP(MONTH(vw_maritime_trade_analysis[[#This Row],[Departure_Date]])/3,0)</f>
        <v>Q3</v>
      </c>
      <c r="K1774" t="str">
        <f>TEXT(vw_maritime_trade_analysis[[#This Row],[Departure_Date]],"mmmm")</f>
        <v>July</v>
      </c>
      <c r="L1774">
        <v>55076500</v>
      </c>
      <c r="M1774">
        <v>549977.6875</v>
      </c>
      <c r="N1774">
        <v>134129.046875</v>
      </c>
      <c r="O1774">
        <v>29741.310546875</v>
      </c>
      <c r="P1774">
        <v>0</v>
      </c>
      <c r="Q1774">
        <v>1474591.25</v>
      </c>
      <c r="R1774">
        <f t="shared" si="27"/>
        <v>2.6773510480876599E-2</v>
      </c>
    </row>
    <row r="1775" spans="1:18" x14ac:dyDescent="0.25">
      <c r="A1775" t="s">
        <v>2867</v>
      </c>
      <c r="B1775" t="s">
        <v>65</v>
      </c>
      <c r="C1775" t="s">
        <v>66</v>
      </c>
      <c r="D1775" t="s">
        <v>248</v>
      </c>
      <c r="E1775" t="s">
        <v>56</v>
      </c>
      <c r="F1775" t="s">
        <v>93</v>
      </c>
      <c r="G1775" s="1">
        <v>44775</v>
      </c>
      <c r="H1775" s="1">
        <v>44792</v>
      </c>
      <c r="I1775">
        <f>YEAR((vw_maritime_trade_analysis[[#This Row],[Departure_Date]]))</f>
        <v>2022</v>
      </c>
      <c r="J1775" t="str">
        <f>"Q"&amp;ROUNDUP(MONTH(vw_maritime_trade_analysis[[#This Row],[Departure_Date]])/3,0)</f>
        <v>Q3</v>
      </c>
      <c r="K1775" t="str">
        <f>TEXT(vw_maritime_trade_analysis[[#This Row],[Departure_Date]],"mmmm")</f>
        <v>August</v>
      </c>
      <c r="L1775">
        <v>35287856</v>
      </c>
      <c r="M1775">
        <v>248673.34375</v>
      </c>
      <c r="N1775">
        <v>112741.65625</v>
      </c>
      <c r="O1775">
        <v>17996.810546875</v>
      </c>
      <c r="P1775">
        <v>84233.1015625</v>
      </c>
      <c r="Q1775">
        <v>1833118.25</v>
      </c>
      <c r="R1775">
        <f t="shared" si="27"/>
        <v>5.1947566607617082E-2</v>
      </c>
    </row>
    <row r="1776" spans="1:18" x14ac:dyDescent="0.25">
      <c r="A1776" t="s">
        <v>2868</v>
      </c>
      <c r="B1776" t="s">
        <v>65</v>
      </c>
      <c r="C1776" t="s">
        <v>50</v>
      </c>
      <c r="D1776" t="s">
        <v>51</v>
      </c>
      <c r="E1776" t="s">
        <v>128</v>
      </c>
      <c r="F1776" t="s">
        <v>71</v>
      </c>
      <c r="G1776" s="1">
        <v>45125</v>
      </c>
      <c r="H1776" s="1">
        <v>45134</v>
      </c>
      <c r="I1776">
        <f>YEAR((vw_maritime_trade_analysis[[#This Row],[Departure_Date]]))</f>
        <v>2023</v>
      </c>
      <c r="J1776" t="str">
        <f>"Q"&amp;ROUNDUP(MONTH(vw_maritime_trade_analysis[[#This Row],[Departure_Date]])/3,0)</f>
        <v>Q3</v>
      </c>
      <c r="K1776" t="str">
        <f>TEXT(vw_maritime_trade_analysis[[#This Row],[Departure_Date]],"mmmm")</f>
        <v>July</v>
      </c>
      <c r="L1776">
        <v>22342294</v>
      </c>
      <c r="M1776">
        <v>188405.875</v>
      </c>
      <c r="N1776">
        <v>183530.21875</v>
      </c>
      <c r="O1776">
        <v>29491.830078125</v>
      </c>
      <c r="P1776">
        <v>0</v>
      </c>
      <c r="Q1776">
        <v>6180822.5</v>
      </c>
      <c r="R1776">
        <f t="shared" si="27"/>
        <v>0.27664225079125715</v>
      </c>
    </row>
    <row r="1777" spans="1:18" x14ac:dyDescent="0.25">
      <c r="A1777" t="s">
        <v>2869</v>
      </c>
      <c r="B1777" t="s">
        <v>65</v>
      </c>
      <c r="C1777" t="s">
        <v>78</v>
      </c>
      <c r="D1777" t="s">
        <v>211</v>
      </c>
      <c r="E1777" t="s">
        <v>100</v>
      </c>
      <c r="F1777" t="s">
        <v>201</v>
      </c>
      <c r="G1777" s="1">
        <v>44147</v>
      </c>
      <c r="H1777" s="1">
        <v>44163</v>
      </c>
      <c r="I1777">
        <f>YEAR((vw_maritime_trade_analysis[[#This Row],[Departure_Date]]))</f>
        <v>2020</v>
      </c>
      <c r="J1777" t="str">
        <f>"Q"&amp;ROUNDUP(MONTH(vw_maritime_trade_analysis[[#This Row],[Departure_Date]])/3,0)</f>
        <v>Q4</v>
      </c>
      <c r="K1777" t="str">
        <f>TEXT(vw_maritime_trade_analysis[[#This Row],[Departure_Date]],"mmmm")</f>
        <v>November</v>
      </c>
      <c r="L1777">
        <v>47857392</v>
      </c>
      <c r="M1777">
        <v>401672.40625</v>
      </c>
      <c r="N1777">
        <v>196291.65625</v>
      </c>
      <c r="O1777">
        <v>111986.296875</v>
      </c>
      <c r="P1777">
        <v>0</v>
      </c>
      <c r="Q1777">
        <v>2121305.75</v>
      </c>
      <c r="R1777">
        <f t="shared" si="27"/>
        <v>4.4325561033497184E-2</v>
      </c>
    </row>
    <row r="1778" spans="1:18" x14ac:dyDescent="0.25">
      <c r="A1778" t="s">
        <v>2870</v>
      </c>
      <c r="B1778" t="s">
        <v>49</v>
      </c>
      <c r="C1778" t="s">
        <v>112</v>
      </c>
      <c r="D1778" t="s">
        <v>343</v>
      </c>
      <c r="E1778" t="s">
        <v>108</v>
      </c>
      <c r="F1778" t="s">
        <v>82</v>
      </c>
      <c r="G1778" s="1">
        <v>44717</v>
      </c>
      <c r="H1778" s="1">
        <v>44743</v>
      </c>
      <c r="I1778">
        <f>YEAR((vw_maritime_trade_analysis[[#This Row],[Departure_Date]]))</f>
        <v>2022</v>
      </c>
      <c r="J1778" t="str">
        <f>"Q"&amp;ROUNDUP(MONTH(vw_maritime_trade_analysis[[#This Row],[Departure_Date]])/3,0)</f>
        <v>Q2</v>
      </c>
      <c r="K1778" t="str">
        <f>TEXT(vw_maritime_trade_analysis[[#This Row],[Departure_Date]],"mmmm")</f>
        <v>June</v>
      </c>
      <c r="L1778">
        <v>49537860</v>
      </c>
      <c r="M1778">
        <v>597568.9375</v>
      </c>
      <c r="N1778">
        <v>40547.26171875</v>
      </c>
      <c r="O1778">
        <v>158025.78125</v>
      </c>
      <c r="P1778">
        <v>47767.55078125</v>
      </c>
      <c r="Q1778">
        <v>2520686.75</v>
      </c>
      <c r="R1778">
        <f t="shared" si="27"/>
        <v>5.0884046060931984E-2</v>
      </c>
    </row>
    <row r="1779" spans="1:18" x14ac:dyDescent="0.25">
      <c r="A1779" t="s">
        <v>2871</v>
      </c>
      <c r="B1779" t="s">
        <v>49</v>
      </c>
      <c r="C1779" t="s">
        <v>50</v>
      </c>
      <c r="D1779" t="s">
        <v>223</v>
      </c>
      <c r="E1779" t="s">
        <v>121</v>
      </c>
      <c r="F1779" t="s">
        <v>82</v>
      </c>
      <c r="G1779" s="1">
        <v>45973</v>
      </c>
      <c r="H1779" s="1">
        <v>45981</v>
      </c>
      <c r="I1779">
        <f>YEAR((vw_maritime_trade_analysis[[#This Row],[Departure_Date]]))</f>
        <v>2025</v>
      </c>
      <c r="J1779" t="str">
        <f>"Q"&amp;ROUNDUP(MONTH(vw_maritime_trade_analysis[[#This Row],[Departure_Date]])/3,0)</f>
        <v>Q4</v>
      </c>
      <c r="K1779" t="str">
        <f>TEXT(vw_maritime_trade_analysis[[#This Row],[Departure_Date]],"mmmm")</f>
        <v>November</v>
      </c>
      <c r="L1779">
        <v>18829184</v>
      </c>
      <c r="M1779">
        <v>236037.578125</v>
      </c>
      <c r="N1779">
        <v>86800.9921875</v>
      </c>
      <c r="O1779">
        <v>29185.240234375</v>
      </c>
      <c r="P1779">
        <v>0</v>
      </c>
      <c r="Q1779">
        <v>2042986.375</v>
      </c>
      <c r="R1779">
        <f t="shared" si="27"/>
        <v>0.10850105745421576</v>
      </c>
    </row>
    <row r="1780" spans="1:18" x14ac:dyDescent="0.25">
      <c r="A1780" t="s">
        <v>2873</v>
      </c>
      <c r="B1780" t="s">
        <v>65</v>
      </c>
      <c r="C1780" t="s">
        <v>50</v>
      </c>
      <c r="D1780" t="s">
        <v>223</v>
      </c>
      <c r="E1780" t="s">
        <v>92</v>
      </c>
      <c r="F1780" t="s">
        <v>146</v>
      </c>
      <c r="G1780" s="1">
        <v>45470</v>
      </c>
      <c r="H1780" s="1">
        <v>45480</v>
      </c>
      <c r="I1780">
        <f>YEAR((vw_maritime_trade_analysis[[#This Row],[Departure_Date]]))</f>
        <v>2024</v>
      </c>
      <c r="J1780" t="str">
        <f>"Q"&amp;ROUNDUP(MONTH(vw_maritime_trade_analysis[[#This Row],[Departure_Date]])/3,0)</f>
        <v>Q2</v>
      </c>
      <c r="K1780" t="str">
        <f>TEXT(vw_maritime_trade_analysis[[#This Row],[Departure_Date]],"mmmm")</f>
        <v>June</v>
      </c>
      <c r="L1780">
        <v>34162472</v>
      </c>
      <c r="M1780">
        <v>112646.03125</v>
      </c>
      <c r="N1780">
        <v>163728.1875</v>
      </c>
      <c r="O1780">
        <v>100779.2890625</v>
      </c>
      <c r="P1780">
        <v>97394.5</v>
      </c>
      <c r="Q1780">
        <v>3904496</v>
      </c>
      <c r="R1780">
        <f t="shared" si="27"/>
        <v>0.11429196341529384</v>
      </c>
    </row>
    <row r="1781" spans="1:18" x14ac:dyDescent="0.25">
      <c r="A1781" t="s">
        <v>2874</v>
      </c>
      <c r="B1781" t="s">
        <v>65</v>
      </c>
      <c r="C1781" t="s">
        <v>50</v>
      </c>
      <c r="D1781" t="s">
        <v>51</v>
      </c>
      <c r="E1781" t="s">
        <v>100</v>
      </c>
      <c r="F1781" t="s">
        <v>196</v>
      </c>
      <c r="G1781" s="1">
        <v>44622</v>
      </c>
      <c r="H1781" s="1">
        <v>44641</v>
      </c>
      <c r="I1781">
        <f>YEAR((vw_maritime_trade_analysis[[#This Row],[Departure_Date]]))</f>
        <v>2022</v>
      </c>
      <c r="J1781" t="str">
        <f>"Q"&amp;ROUNDUP(MONTH(vw_maritime_trade_analysis[[#This Row],[Departure_Date]])/3,0)</f>
        <v>Q1</v>
      </c>
      <c r="K1781" t="str">
        <f>TEXT(vw_maritime_trade_analysis[[#This Row],[Departure_Date]],"mmmm")</f>
        <v>March</v>
      </c>
      <c r="L1781">
        <v>18169050</v>
      </c>
      <c r="M1781">
        <v>230851.015625</v>
      </c>
      <c r="N1781">
        <v>43569.66015625</v>
      </c>
      <c r="O1781">
        <v>19985.94921875</v>
      </c>
      <c r="P1781">
        <v>75452.9765625</v>
      </c>
      <c r="Q1781">
        <v>4790810</v>
      </c>
      <c r="R1781">
        <f t="shared" si="27"/>
        <v>0.26367971908272586</v>
      </c>
    </row>
    <row r="1782" spans="1:18" x14ac:dyDescent="0.25">
      <c r="A1782" t="s">
        <v>2876</v>
      </c>
      <c r="B1782" t="s">
        <v>65</v>
      </c>
      <c r="C1782" t="s">
        <v>50</v>
      </c>
      <c r="D1782" t="s">
        <v>183</v>
      </c>
      <c r="E1782" t="s">
        <v>70</v>
      </c>
      <c r="F1782" t="s">
        <v>196</v>
      </c>
      <c r="G1782" s="1">
        <v>45351</v>
      </c>
      <c r="H1782" s="1">
        <v>45359</v>
      </c>
      <c r="I1782">
        <f>YEAR((vw_maritime_trade_analysis[[#This Row],[Departure_Date]]))</f>
        <v>2024</v>
      </c>
      <c r="J1782" t="str">
        <f>"Q"&amp;ROUNDUP(MONTH(vw_maritime_trade_analysis[[#This Row],[Departure_Date]])/3,0)</f>
        <v>Q1</v>
      </c>
      <c r="K1782" t="str">
        <f>TEXT(vw_maritime_trade_analysis[[#This Row],[Departure_Date]],"mmmm")</f>
        <v>February</v>
      </c>
      <c r="L1782">
        <v>67963848</v>
      </c>
      <c r="M1782">
        <v>229481.515625</v>
      </c>
      <c r="N1782">
        <v>100756.3203125</v>
      </c>
      <c r="O1782">
        <v>99906.8515625</v>
      </c>
      <c r="P1782">
        <v>47325.76171875</v>
      </c>
      <c r="Q1782">
        <v>2908971.5</v>
      </c>
      <c r="R1782">
        <f t="shared" si="27"/>
        <v>4.2801748070533031E-2</v>
      </c>
    </row>
    <row r="1783" spans="1:18" x14ac:dyDescent="0.25">
      <c r="A1783" t="s">
        <v>2877</v>
      </c>
      <c r="B1783" t="s">
        <v>65</v>
      </c>
      <c r="C1783" t="s">
        <v>78</v>
      </c>
      <c r="D1783" t="s">
        <v>158</v>
      </c>
      <c r="E1783" t="s">
        <v>184</v>
      </c>
      <c r="F1783" t="s">
        <v>146</v>
      </c>
      <c r="G1783" s="1">
        <v>45357</v>
      </c>
      <c r="H1783" s="1">
        <v>45366</v>
      </c>
      <c r="I1783">
        <f>YEAR((vw_maritime_trade_analysis[[#This Row],[Departure_Date]]))</f>
        <v>2024</v>
      </c>
      <c r="J1783" t="str">
        <f>"Q"&amp;ROUNDUP(MONTH(vw_maritime_trade_analysis[[#This Row],[Departure_Date]])/3,0)</f>
        <v>Q1</v>
      </c>
      <c r="K1783" t="str">
        <f>TEXT(vw_maritime_trade_analysis[[#This Row],[Departure_Date]],"mmmm")</f>
        <v>March</v>
      </c>
      <c r="L1783">
        <v>18874086</v>
      </c>
      <c r="M1783">
        <v>159100.734375</v>
      </c>
      <c r="N1783">
        <v>115460.0703125</v>
      </c>
      <c r="O1783">
        <v>40390.55078125</v>
      </c>
      <c r="P1783">
        <v>0</v>
      </c>
      <c r="Q1783">
        <v>1152289.75</v>
      </c>
      <c r="R1783">
        <f t="shared" si="27"/>
        <v>6.105141992041363E-2</v>
      </c>
    </row>
    <row r="1784" spans="1:18" x14ac:dyDescent="0.25">
      <c r="A1784" t="s">
        <v>2878</v>
      </c>
      <c r="B1784" t="s">
        <v>49</v>
      </c>
      <c r="C1784" t="s">
        <v>112</v>
      </c>
      <c r="D1784" t="s">
        <v>126</v>
      </c>
      <c r="E1784" t="s">
        <v>204</v>
      </c>
      <c r="F1784" t="s">
        <v>100</v>
      </c>
      <c r="G1784" s="1">
        <v>44030</v>
      </c>
      <c r="H1784" s="1">
        <v>44057</v>
      </c>
      <c r="I1784">
        <f>YEAR((vw_maritime_trade_analysis[[#This Row],[Departure_Date]]))</f>
        <v>2020</v>
      </c>
      <c r="J1784" t="str">
        <f>"Q"&amp;ROUNDUP(MONTH(vw_maritime_trade_analysis[[#This Row],[Departure_Date]])/3,0)</f>
        <v>Q3</v>
      </c>
      <c r="K1784" t="str">
        <f>TEXT(vw_maritime_trade_analysis[[#This Row],[Departure_Date]],"mmmm")</f>
        <v>July</v>
      </c>
      <c r="L1784">
        <v>11195255</v>
      </c>
      <c r="M1784">
        <v>346617.875</v>
      </c>
      <c r="N1784">
        <v>40331.94921875</v>
      </c>
      <c r="O1784">
        <v>35041.1484375</v>
      </c>
      <c r="P1784">
        <v>0</v>
      </c>
      <c r="Q1784">
        <v>2116106.25</v>
      </c>
      <c r="R1784">
        <f t="shared" si="27"/>
        <v>0.18901813759490069</v>
      </c>
    </row>
    <row r="1785" spans="1:18" x14ac:dyDescent="0.25">
      <c r="A1785" t="s">
        <v>2880</v>
      </c>
      <c r="B1785" t="s">
        <v>65</v>
      </c>
      <c r="C1785" t="s">
        <v>239</v>
      </c>
      <c r="D1785" t="s">
        <v>270</v>
      </c>
      <c r="E1785" t="s">
        <v>100</v>
      </c>
      <c r="F1785" t="s">
        <v>140</v>
      </c>
      <c r="G1785" s="1">
        <v>44822</v>
      </c>
      <c r="H1785" s="1">
        <v>44827</v>
      </c>
      <c r="I1785">
        <f>YEAR((vw_maritime_trade_analysis[[#This Row],[Departure_Date]]))</f>
        <v>2022</v>
      </c>
      <c r="J1785" t="str">
        <f>"Q"&amp;ROUNDUP(MONTH(vw_maritime_trade_analysis[[#This Row],[Departure_Date]])/3,0)</f>
        <v>Q3</v>
      </c>
      <c r="K1785" t="str">
        <f>TEXT(vw_maritime_trade_analysis[[#This Row],[Departure_Date]],"mmmm")</f>
        <v>September</v>
      </c>
      <c r="L1785">
        <v>21893122</v>
      </c>
      <c r="M1785">
        <v>139546.140625</v>
      </c>
      <c r="N1785">
        <v>50236.2109375</v>
      </c>
      <c r="O1785">
        <v>47945.94140625</v>
      </c>
      <c r="P1785">
        <v>0</v>
      </c>
      <c r="Q1785">
        <v>712788.5</v>
      </c>
      <c r="R1785">
        <f t="shared" si="27"/>
        <v>3.2557645273250661E-2</v>
      </c>
    </row>
    <row r="1786" spans="1:18" x14ac:dyDescent="0.25">
      <c r="A1786" t="s">
        <v>2881</v>
      </c>
      <c r="B1786" t="s">
        <v>49</v>
      </c>
      <c r="C1786" t="s">
        <v>66</v>
      </c>
      <c r="D1786" t="s">
        <v>153</v>
      </c>
      <c r="E1786" t="s">
        <v>150</v>
      </c>
      <c r="F1786" t="s">
        <v>56</v>
      </c>
      <c r="G1786" s="1">
        <v>44419</v>
      </c>
      <c r="H1786" s="1">
        <v>44439</v>
      </c>
      <c r="I1786">
        <f>YEAR((vw_maritime_trade_analysis[[#This Row],[Departure_Date]]))</f>
        <v>2021</v>
      </c>
      <c r="J1786" t="str">
        <f>"Q"&amp;ROUNDUP(MONTH(vw_maritime_trade_analysis[[#This Row],[Departure_Date]])/3,0)</f>
        <v>Q3</v>
      </c>
      <c r="K1786" t="str">
        <f>TEXT(vw_maritime_trade_analysis[[#This Row],[Departure_Date]],"mmmm")</f>
        <v>August</v>
      </c>
      <c r="L1786">
        <v>50438276</v>
      </c>
      <c r="M1786">
        <v>205922.484375</v>
      </c>
      <c r="N1786">
        <v>42674.109375</v>
      </c>
      <c r="O1786">
        <v>68091.671875</v>
      </c>
      <c r="P1786">
        <v>101895.8984375</v>
      </c>
      <c r="Q1786">
        <v>748116.75</v>
      </c>
      <c r="R1786">
        <f t="shared" si="27"/>
        <v>1.4832321984994094E-2</v>
      </c>
    </row>
    <row r="1787" spans="1:18" x14ac:dyDescent="0.25">
      <c r="A1787" t="s">
        <v>2882</v>
      </c>
      <c r="B1787" t="s">
        <v>49</v>
      </c>
      <c r="C1787" t="s">
        <v>50</v>
      </c>
      <c r="D1787" t="s">
        <v>223</v>
      </c>
      <c r="E1787" t="s">
        <v>204</v>
      </c>
      <c r="F1787" t="s">
        <v>100</v>
      </c>
      <c r="G1787" s="1">
        <v>45862</v>
      </c>
      <c r="H1787" s="1">
        <v>45879</v>
      </c>
      <c r="I1787">
        <f>YEAR((vw_maritime_trade_analysis[[#This Row],[Departure_Date]]))</f>
        <v>2025</v>
      </c>
      <c r="J1787" t="str">
        <f>"Q"&amp;ROUNDUP(MONTH(vw_maritime_trade_analysis[[#This Row],[Departure_Date]])/3,0)</f>
        <v>Q3</v>
      </c>
      <c r="K1787" t="str">
        <f>TEXT(vw_maritime_trade_analysis[[#This Row],[Departure_Date]],"mmmm")</f>
        <v>July</v>
      </c>
      <c r="L1787">
        <v>100527640</v>
      </c>
      <c r="M1787">
        <v>486821.78125</v>
      </c>
      <c r="N1787">
        <v>234009.203125</v>
      </c>
      <c r="O1787">
        <v>286503.78125</v>
      </c>
      <c r="P1787">
        <v>0</v>
      </c>
      <c r="Q1787">
        <v>4518077.5</v>
      </c>
      <c r="R1787">
        <f t="shared" si="27"/>
        <v>4.4943634407412725E-2</v>
      </c>
    </row>
    <row r="1788" spans="1:18" x14ac:dyDescent="0.25">
      <c r="A1788" t="s">
        <v>2883</v>
      </c>
      <c r="B1788" t="s">
        <v>49</v>
      </c>
      <c r="C1788" t="s">
        <v>66</v>
      </c>
      <c r="D1788" t="s">
        <v>67</v>
      </c>
      <c r="E1788" t="s">
        <v>154</v>
      </c>
      <c r="F1788" t="s">
        <v>70</v>
      </c>
      <c r="G1788" s="1">
        <v>43953</v>
      </c>
      <c r="H1788" s="1">
        <v>43978</v>
      </c>
      <c r="I1788">
        <f>YEAR((vw_maritime_trade_analysis[[#This Row],[Departure_Date]]))</f>
        <v>2020</v>
      </c>
      <c r="J1788" t="str">
        <f>"Q"&amp;ROUNDUP(MONTH(vw_maritime_trade_analysis[[#This Row],[Departure_Date]])/3,0)</f>
        <v>Q2</v>
      </c>
      <c r="K1788" t="str">
        <f>TEXT(vw_maritime_trade_analysis[[#This Row],[Departure_Date]],"mmmm")</f>
        <v>May</v>
      </c>
      <c r="L1788">
        <v>11231318</v>
      </c>
      <c r="M1788">
        <v>738089.3125</v>
      </c>
      <c r="N1788">
        <v>114977.2890625</v>
      </c>
      <c r="O1788">
        <v>14376.08984375</v>
      </c>
      <c r="P1788">
        <v>4969.2998046875</v>
      </c>
      <c r="Q1788">
        <v>1254994.75</v>
      </c>
      <c r="R1788">
        <f t="shared" si="27"/>
        <v>0.11174064789190369</v>
      </c>
    </row>
    <row r="1789" spans="1:18" x14ac:dyDescent="0.25">
      <c r="A1789" t="s">
        <v>2884</v>
      </c>
      <c r="B1789" t="s">
        <v>65</v>
      </c>
      <c r="C1789" t="s">
        <v>66</v>
      </c>
      <c r="D1789" t="s">
        <v>67</v>
      </c>
      <c r="E1789" t="s">
        <v>56</v>
      </c>
      <c r="F1789" t="s">
        <v>127</v>
      </c>
      <c r="G1789" s="1">
        <v>45523</v>
      </c>
      <c r="H1789" s="1">
        <v>45547</v>
      </c>
      <c r="I1789">
        <f>YEAR((vw_maritime_trade_analysis[[#This Row],[Departure_Date]]))</f>
        <v>2024</v>
      </c>
      <c r="J1789" t="str">
        <f>"Q"&amp;ROUNDUP(MONTH(vw_maritime_trade_analysis[[#This Row],[Departure_Date]])/3,0)</f>
        <v>Q3</v>
      </c>
      <c r="K1789" t="str">
        <f>TEXT(vw_maritime_trade_analysis[[#This Row],[Departure_Date]],"mmmm")</f>
        <v>August</v>
      </c>
      <c r="L1789">
        <v>25746014</v>
      </c>
      <c r="M1789">
        <v>720726.375</v>
      </c>
      <c r="N1789">
        <v>235569.125</v>
      </c>
      <c r="O1789">
        <v>86506.609375</v>
      </c>
      <c r="P1789">
        <v>0</v>
      </c>
      <c r="Q1789">
        <v>1536033.375</v>
      </c>
      <c r="R1789">
        <f t="shared" si="27"/>
        <v>5.9661016847112724E-2</v>
      </c>
    </row>
    <row r="1790" spans="1:18" x14ac:dyDescent="0.25">
      <c r="A1790" t="s">
        <v>2885</v>
      </c>
      <c r="B1790" t="s">
        <v>49</v>
      </c>
      <c r="C1790" t="s">
        <v>78</v>
      </c>
      <c r="D1790" t="s">
        <v>211</v>
      </c>
      <c r="E1790" t="s">
        <v>55</v>
      </c>
      <c r="F1790" t="s">
        <v>128</v>
      </c>
      <c r="G1790" s="1">
        <v>44510</v>
      </c>
      <c r="H1790" s="1">
        <v>44521</v>
      </c>
      <c r="I1790">
        <f>YEAR((vw_maritime_trade_analysis[[#This Row],[Departure_Date]]))</f>
        <v>2021</v>
      </c>
      <c r="J1790" t="str">
        <f>"Q"&amp;ROUNDUP(MONTH(vw_maritime_trade_analysis[[#This Row],[Departure_Date]])/3,0)</f>
        <v>Q4</v>
      </c>
      <c r="K1790" t="str">
        <f>TEXT(vw_maritime_trade_analysis[[#This Row],[Departure_Date]],"mmmm")</f>
        <v>November</v>
      </c>
      <c r="L1790">
        <v>34490328</v>
      </c>
      <c r="M1790">
        <v>178634.09375</v>
      </c>
      <c r="N1790">
        <v>220571.265625</v>
      </c>
      <c r="O1790">
        <v>83811.5</v>
      </c>
      <c r="P1790">
        <v>41593.26953125</v>
      </c>
      <c r="Q1790">
        <v>1527779.625</v>
      </c>
      <c r="R1790">
        <f t="shared" si="27"/>
        <v>4.4295885646549953E-2</v>
      </c>
    </row>
    <row r="1791" spans="1:18" x14ac:dyDescent="0.25">
      <c r="A1791" t="s">
        <v>2887</v>
      </c>
      <c r="B1791" t="s">
        <v>65</v>
      </c>
      <c r="C1791" t="s">
        <v>78</v>
      </c>
      <c r="D1791" t="s">
        <v>315</v>
      </c>
      <c r="E1791" t="s">
        <v>226</v>
      </c>
      <c r="F1791" t="s">
        <v>127</v>
      </c>
      <c r="G1791" s="1">
        <v>44009</v>
      </c>
      <c r="H1791" s="1">
        <v>44024</v>
      </c>
      <c r="I1791">
        <f>YEAR((vw_maritime_trade_analysis[[#This Row],[Departure_Date]]))</f>
        <v>2020</v>
      </c>
      <c r="J1791" t="str">
        <f>"Q"&amp;ROUNDUP(MONTH(vw_maritime_trade_analysis[[#This Row],[Departure_Date]])/3,0)</f>
        <v>Q2</v>
      </c>
      <c r="K1791" t="str">
        <f>TEXT(vw_maritime_trade_analysis[[#This Row],[Departure_Date]],"mmmm")</f>
        <v>June</v>
      </c>
      <c r="L1791">
        <v>44641576</v>
      </c>
      <c r="M1791">
        <v>185445.203125</v>
      </c>
      <c r="N1791">
        <v>233069.234375</v>
      </c>
      <c r="O1791">
        <v>59819.7109375</v>
      </c>
      <c r="P1791">
        <v>12442.6201171875</v>
      </c>
      <c r="Q1791">
        <v>1056109.375</v>
      </c>
      <c r="R1791">
        <f t="shared" si="27"/>
        <v>2.365752891430177E-2</v>
      </c>
    </row>
    <row r="1792" spans="1:18" x14ac:dyDescent="0.25">
      <c r="A1792" t="s">
        <v>2888</v>
      </c>
      <c r="B1792" t="s">
        <v>49</v>
      </c>
      <c r="C1792" t="s">
        <v>50</v>
      </c>
      <c r="D1792" t="s">
        <v>51</v>
      </c>
      <c r="E1792" t="s">
        <v>93</v>
      </c>
      <c r="F1792" t="s">
        <v>82</v>
      </c>
      <c r="G1792" s="1">
        <v>45990</v>
      </c>
      <c r="H1792" s="1">
        <v>46004</v>
      </c>
      <c r="I1792">
        <f>YEAR((vw_maritime_trade_analysis[[#This Row],[Departure_Date]]))</f>
        <v>2025</v>
      </c>
      <c r="J1792" t="str">
        <f>"Q"&amp;ROUNDUP(MONTH(vw_maritime_trade_analysis[[#This Row],[Departure_Date]])/3,0)</f>
        <v>Q4</v>
      </c>
      <c r="K1792" t="str">
        <f>TEXT(vw_maritime_trade_analysis[[#This Row],[Departure_Date]],"mmmm")</f>
        <v>November</v>
      </c>
      <c r="L1792">
        <v>5391857</v>
      </c>
      <c r="M1792">
        <v>105989</v>
      </c>
      <c r="N1792">
        <v>145425.578125</v>
      </c>
      <c r="O1792">
        <v>17200.01953125</v>
      </c>
      <c r="P1792">
        <v>0</v>
      </c>
      <c r="Q1792">
        <v>2336234.5</v>
      </c>
      <c r="R1792">
        <f t="shared" si="27"/>
        <v>0.43328940289032147</v>
      </c>
    </row>
    <row r="1793" spans="1:18" x14ac:dyDescent="0.25">
      <c r="A1793" t="s">
        <v>2889</v>
      </c>
      <c r="B1793" t="s">
        <v>65</v>
      </c>
      <c r="C1793" t="s">
        <v>66</v>
      </c>
      <c r="D1793" t="s">
        <v>245</v>
      </c>
      <c r="E1793" t="s">
        <v>128</v>
      </c>
      <c r="F1793" t="s">
        <v>108</v>
      </c>
      <c r="G1793" s="1">
        <v>45071</v>
      </c>
      <c r="H1793" s="1">
        <v>45087</v>
      </c>
      <c r="I1793">
        <f>YEAR((vw_maritime_trade_analysis[[#This Row],[Departure_Date]]))</f>
        <v>2023</v>
      </c>
      <c r="J1793" t="str">
        <f>"Q"&amp;ROUNDUP(MONTH(vw_maritime_trade_analysis[[#This Row],[Departure_Date]])/3,0)</f>
        <v>Q2</v>
      </c>
      <c r="K1793" t="str">
        <f>TEXT(vw_maritime_trade_analysis[[#This Row],[Departure_Date]],"mmmm")</f>
        <v>May</v>
      </c>
      <c r="L1793">
        <v>3208126.25</v>
      </c>
      <c r="M1793">
        <v>270896.4375</v>
      </c>
      <c r="N1793">
        <v>48939.4296875</v>
      </c>
      <c r="O1793">
        <v>10009.349609375</v>
      </c>
      <c r="P1793">
        <v>35145.87890625</v>
      </c>
      <c r="Q1793">
        <v>463018.96875</v>
      </c>
      <c r="R1793">
        <f t="shared" si="27"/>
        <v>0.14432691629576611</v>
      </c>
    </row>
    <row r="1794" spans="1:18" x14ac:dyDescent="0.25">
      <c r="A1794" t="s">
        <v>2890</v>
      </c>
      <c r="B1794" t="s">
        <v>49</v>
      </c>
      <c r="C1794" t="s">
        <v>239</v>
      </c>
      <c r="D1794" t="s">
        <v>270</v>
      </c>
      <c r="E1794" t="s">
        <v>55</v>
      </c>
      <c r="F1794" t="s">
        <v>226</v>
      </c>
      <c r="G1794" s="1">
        <v>45334</v>
      </c>
      <c r="H1794" s="1">
        <v>45340</v>
      </c>
      <c r="I1794">
        <f>YEAR((vw_maritime_trade_analysis[[#This Row],[Departure_Date]]))</f>
        <v>2024</v>
      </c>
      <c r="J1794" t="str">
        <f>"Q"&amp;ROUNDUP(MONTH(vw_maritime_trade_analysis[[#This Row],[Departure_Date]])/3,0)</f>
        <v>Q1</v>
      </c>
      <c r="K1794" t="str">
        <f>TEXT(vw_maritime_trade_analysis[[#This Row],[Departure_Date]],"mmmm")</f>
        <v>February</v>
      </c>
      <c r="L1794">
        <v>23627654</v>
      </c>
      <c r="M1794">
        <v>47804.859375</v>
      </c>
      <c r="N1794">
        <v>44582.55859375</v>
      </c>
      <c r="O1794">
        <v>82224.2265625</v>
      </c>
      <c r="P1794">
        <v>0</v>
      </c>
      <c r="Q1794">
        <v>2124294</v>
      </c>
      <c r="R1794">
        <f t="shared" ref="R1794:R1857" si="28">Q1794/L1794</f>
        <v>8.9907106308565382E-2</v>
      </c>
    </row>
    <row r="1795" spans="1:18" x14ac:dyDescent="0.25">
      <c r="A1795" t="s">
        <v>2892</v>
      </c>
      <c r="B1795" t="s">
        <v>65</v>
      </c>
      <c r="C1795" t="s">
        <v>134</v>
      </c>
      <c r="D1795" t="s">
        <v>135</v>
      </c>
      <c r="E1795" t="s">
        <v>128</v>
      </c>
      <c r="F1795" t="s">
        <v>93</v>
      </c>
      <c r="G1795" s="1">
        <v>45400</v>
      </c>
      <c r="H1795" s="1">
        <v>45414</v>
      </c>
      <c r="I1795">
        <f>YEAR((vw_maritime_trade_analysis[[#This Row],[Departure_Date]]))</f>
        <v>2024</v>
      </c>
      <c r="J1795" t="str">
        <f>"Q"&amp;ROUNDUP(MONTH(vw_maritime_trade_analysis[[#This Row],[Departure_Date]])/3,0)</f>
        <v>Q2</v>
      </c>
      <c r="K1795" t="str">
        <f>TEXT(vw_maritime_trade_analysis[[#This Row],[Departure_Date]],"mmmm")</f>
        <v>April</v>
      </c>
      <c r="L1795">
        <v>6147138</v>
      </c>
      <c r="M1795">
        <v>118470.828125</v>
      </c>
      <c r="N1795">
        <v>126617.25</v>
      </c>
      <c r="O1795">
        <v>5163.60009765625</v>
      </c>
      <c r="P1795">
        <v>13640.8603515625</v>
      </c>
      <c r="Q1795">
        <v>441413.96875</v>
      </c>
      <c r="R1795">
        <f t="shared" si="28"/>
        <v>7.180804607770315E-2</v>
      </c>
    </row>
    <row r="1796" spans="1:18" x14ac:dyDescent="0.25">
      <c r="A1796" t="s">
        <v>2894</v>
      </c>
      <c r="B1796" t="s">
        <v>49</v>
      </c>
      <c r="C1796" t="s">
        <v>78</v>
      </c>
      <c r="D1796" t="s">
        <v>211</v>
      </c>
      <c r="E1796" t="s">
        <v>83</v>
      </c>
      <c r="F1796" t="s">
        <v>100</v>
      </c>
      <c r="G1796" s="1">
        <v>45822</v>
      </c>
      <c r="H1796" s="1">
        <v>45842</v>
      </c>
      <c r="I1796">
        <f>YEAR((vw_maritime_trade_analysis[[#This Row],[Departure_Date]]))</f>
        <v>2025</v>
      </c>
      <c r="J1796" t="str">
        <f>"Q"&amp;ROUNDUP(MONTH(vw_maritime_trade_analysis[[#This Row],[Departure_Date]])/3,0)</f>
        <v>Q2</v>
      </c>
      <c r="K1796" t="str">
        <f>TEXT(vw_maritime_trade_analysis[[#This Row],[Departure_Date]],"mmmm")</f>
        <v>June</v>
      </c>
      <c r="L1796">
        <v>37926228</v>
      </c>
      <c r="M1796">
        <v>203610.953125</v>
      </c>
      <c r="N1796">
        <v>136622.3125</v>
      </c>
      <c r="O1796">
        <v>120226.140625</v>
      </c>
      <c r="P1796">
        <v>0</v>
      </c>
      <c r="Q1796">
        <v>2484665.5</v>
      </c>
      <c r="R1796">
        <f t="shared" si="28"/>
        <v>6.5513119311522358E-2</v>
      </c>
    </row>
    <row r="1797" spans="1:18" x14ac:dyDescent="0.25">
      <c r="A1797" t="s">
        <v>2896</v>
      </c>
      <c r="B1797" t="s">
        <v>65</v>
      </c>
      <c r="C1797" t="s">
        <v>112</v>
      </c>
      <c r="D1797" t="s">
        <v>340</v>
      </c>
      <c r="E1797" t="s">
        <v>100</v>
      </c>
      <c r="F1797" t="s">
        <v>174</v>
      </c>
      <c r="G1797" s="1">
        <v>45231</v>
      </c>
      <c r="H1797" s="1">
        <v>45240</v>
      </c>
      <c r="I1797">
        <f>YEAR((vw_maritime_trade_analysis[[#This Row],[Departure_Date]]))</f>
        <v>2023</v>
      </c>
      <c r="J1797" t="str">
        <f>"Q"&amp;ROUNDUP(MONTH(vw_maritime_trade_analysis[[#This Row],[Departure_Date]])/3,0)</f>
        <v>Q4</v>
      </c>
      <c r="K1797" t="str">
        <f>TEXT(vw_maritime_trade_analysis[[#This Row],[Departure_Date]],"mmmm")</f>
        <v>November</v>
      </c>
      <c r="L1797">
        <v>11413136</v>
      </c>
      <c r="M1797">
        <v>79478.2265625</v>
      </c>
      <c r="N1797">
        <v>24189.0703125</v>
      </c>
      <c r="O1797">
        <v>35494.8515625</v>
      </c>
      <c r="P1797">
        <v>0</v>
      </c>
      <c r="Q1797">
        <v>387687</v>
      </c>
      <c r="R1797">
        <f t="shared" si="28"/>
        <v>3.3968490343057337E-2</v>
      </c>
    </row>
    <row r="1798" spans="1:18" x14ac:dyDescent="0.25">
      <c r="A1798" t="s">
        <v>2897</v>
      </c>
      <c r="B1798" t="s">
        <v>65</v>
      </c>
      <c r="C1798" t="s">
        <v>239</v>
      </c>
      <c r="D1798" t="s">
        <v>265</v>
      </c>
      <c r="E1798" t="s">
        <v>82</v>
      </c>
      <c r="F1798" t="s">
        <v>140</v>
      </c>
      <c r="G1798" s="1">
        <v>44026</v>
      </c>
      <c r="H1798" s="1">
        <v>44045</v>
      </c>
      <c r="I1798">
        <f>YEAR((vw_maritime_trade_analysis[[#This Row],[Departure_Date]]))</f>
        <v>2020</v>
      </c>
      <c r="J1798" t="str">
        <f>"Q"&amp;ROUNDUP(MONTH(vw_maritime_trade_analysis[[#This Row],[Departure_Date]])/3,0)</f>
        <v>Q3</v>
      </c>
      <c r="K1798" t="str">
        <f>TEXT(vw_maritime_trade_analysis[[#This Row],[Departure_Date]],"mmmm")</f>
        <v>July</v>
      </c>
      <c r="L1798">
        <v>9689648</v>
      </c>
      <c r="M1798">
        <v>344275.09375</v>
      </c>
      <c r="N1798">
        <v>130904.6875</v>
      </c>
      <c r="O1798">
        <v>24417.91015625</v>
      </c>
      <c r="P1798">
        <v>9794.150390625</v>
      </c>
      <c r="Q1798">
        <v>715470.125</v>
      </c>
      <c r="R1798">
        <f t="shared" si="28"/>
        <v>7.3838608481959306E-2</v>
      </c>
    </row>
    <row r="1799" spans="1:18" x14ac:dyDescent="0.25">
      <c r="A1799" t="s">
        <v>2899</v>
      </c>
      <c r="B1799" t="s">
        <v>65</v>
      </c>
      <c r="C1799" t="s">
        <v>66</v>
      </c>
      <c r="D1799" t="s">
        <v>391</v>
      </c>
      <c r="E1799" t="s">
        <v>184</v>
      </c>
      <c r="F1799" t="s">
        <v>146</v>
      </c>
      <c r="G1799" s="1">
        <v>44455</v>
      </c>
      <c r="H1799" s="1">
        <v>44476</v>
      </c>
      <c r="I1799">
        <f>YEAR((vw_maritime_trade_analysis[[#This Row],[Departure_Date]]))</f>
        <v>2021</v>
      </c>
      <c r="J1799" t="str">
        <f>"Q"&amp;ROUNDUP(MONTH(vw_maritime_trade_analysis[[#This Row],[Departure_Date]])/3,0)</f>
        <v>Q3</v>
      </c>
      <c r="K1799" t="str">
        <f>TEXT(vw_maritime_trade_analysis[[#This Row],[Departure_Date]],"mmmm")</f>
        <v>September</v>
      </c>
      <c r="L1799">
        <v>14837326</v>
      </c>
      <c r="M1799">
        <v>208705.40625</v>
      </c>
      <c r="N1799">
        <v>158390.171875</v>
      </c>
      <c r="O1799">
        <v>43621.73828125</v>
      </c>
      <c r="P1799">
        <v>81162.671875</v>
      </c>
      <c r="Q1799">
        <v>2840233.75</v>
      </c>
      <c r="R1799">
        <f t="shared" si="28"/>
        <v>0.19142490702165607</v>
      </c>
    </row>
    <row r="1800" spans="1:18" x14ac:dyDescent="0.25">
      <c r="A1800" t="s">
        <v>2900</v>
      </c>
      <c r="B1800" t="s">
        <v>49</v>
      </c>
      <c r="C1800" t="s">
        <v>112</v>
      </c>
      <c r="D1800" t="s">
        <v>343</v>
      </c>
      <c r="E1800" t="s">
        <v>230</v>
      </c>
      <c r="F1800" t="s">
        <v>226</v>
      </c>
      <c r="G1800" s="1">
        <v>44771</v>
      </c>
      <c r="H1800" s="1">
        <v>44785</v>
      </c>
      <c r="I1800">
        <f>YEAR((vw_maritime_trade_analysis[[#This Row],[Departure_Date]]))</f>
        <v>2022</v>
      </c>
      <c r="J1800" t="str">
        <f>"Q"&amp;ROUNDUP(MONTH(vw_maritime_trade_analysis[[#This Row],[Departure_Date]])/3,0)</f>
        <v>Q3</v>
      </c>
      <c r="K1800" t="str">
        <f>TEXT(vw_maritime_trade_analysis[[#This Row],[Departure_Date]],"mmmm")</f>
        <v>July</v>
      </c>
      <c r="L1800">
        <v>53253332</v>
      </c>
      <c r="M1800">
        <v>330134.8125</v>
      </c>
      <c r="N1800">
        <v>103963.2109375</v>
      </c>
      <c r="O1800">
        <v>62306.3984375</v>
      </c>
      <c r="P1800">
        <v>0</v>
      </c>
      <c r="Q1800">
        <v>1265622</v>
      </c>
      <c r="R1800">
        <f t="shared" si="28"/>
        <v>2.3766062187432702E-2</v>
      </c>
    </row>
    <row r="1801" spans="1:18" x14ac:dyDescent="0.25">
      <c r="A1801" t="s">
        <v>2901</v>
      </c>
      <c r="B1801" t="s">
        <v>49</v>
      </c>
      <c r="C1801" t="s">
        <v>50</v>
      </c>
      <c r="D1801" t="s">
        <v>183</v>
      </c>
      <c r="E1801" t="s">
        <v>204</v>
      </c>
      <c r="F1801" t="s">
        <v>184</v>
      </c>
      <c r="G1801" s="1">
        <v>44518</v>
      </c>
      <c r="H1801" s="1">
        <v>44536</v>
      </c>
      <c r="I1801">
        <f>YEAR((vw_maritime_trade_analysis[[#This Row],[Departure_Date]]))</f>
        <v>2021</v>
      </c>
      <c r="J1801" t="str">
        <f>"Q"&amp;ROUNDUP(MONTH(vw_maritime_trade_analysis[[#This Row],[Departure_Date]])/3,0)</f>
        <v>Q4</v>
      </c>
      <c r="K1801" t="str">
        <f>TEXT(vw_maritime_trade_analysis[[#This Row],[Departure_Date]],"mmmm")</f>
        <v>November</v>
      </c>
      <c r="L1801">
        <v>26664580</v>
      </c>
      <c r="M1801">
        <v>260216.59375</v>
      </c>
      <c r="N1801">
        <v>140163.875</v>
      </c>
      <c r="O1801">
        <v>61861.8203125</v>
      </c>
      <c r="P1801">
        <v>0</v>
      </c>
      <c r="Q1801">
        <v>2538575.75</v>
      </c>
      <c r="R1801">
        <f t="shared" si="28"/>
        <v>9.520404034115669E-2</v>
      </c>
    </row>
    <row r="1802" spans="1:18" x14ac:dyDescent="0.25">
      <c r="A1802" t="s">
        <v>2903</v>
      </c>
      <c r="B1802" t="s">
        <v>65</v>
      </c>
      <c r="C1802" t="s">
        <v>50</v>
      </c>
      <c r="D1802" t="s">
        <v>223</v>
      </c>
      <c r="E1802" t="s">
        <v>92</v>
      </c>
      <c r="F1802" t="s">
        <v>140</v>
      </c>
      <c r="G1802" s="1">
        <v>45192</v>
      </c>
      <c r="H1802" s="1">
        <v>45206</v>
      </c>
      <c r="I1802">
        <f>YEAR((vw_maritime_trade_analysis[[#This Row],[Departure_Date]]))</f>
        <v>2023</v>
      </c>
      <c r="J1802" t="str">
        <f>"Q"&amp;ROUNDUP(MONTH(vw_maritime_trade_analysis[[#This Row],[Departure_Date]])/3,0)</f>
        <v>Q3</v>
      </c>
      <c r="K1802" t="str">
        <f>TEXT(vw_maritime_trade_analysis[[#This Row],[Departure_Date]],"mmmm")</f>
        <v>September</v>
      </c>
      <c r="L1802">
        <v>101084048</v>
      </c>
      <c r="M1802">
        <v>95395.5234375</v>
      </c>
      <c r="N1802">
        <v>106215.7890625</v>
      </c>
      <c r="O1802">
        <v>325490.625</v>
      </c>
      <c r="P1802">
        <v>35396.12890625</v>
      </c>
      <c r="Q1802">
        <v>3856998.75</v>
      </c>
      <c r="R1802">
        <f t="shared" si="28"/>
        <v>3.8156354304291415E-2</v>
      </c>
    </row>
    <row r="1803" spans="1:18" x14ac:dyDescent="0.25">
      <c r="A1803" t="s">
        <v>2904</v>
      </c>
      <c r="B1803" t="s">
        <v>65</v>
      </c>
      <c r="C1803" t="s">
        <v>78</v>
      </c>
      <c r="D1803" t="s">
        <v>158</v>
      </c>
      <c r="E1803" t="s">
        <v>70</v>
      </c>
      <c r="F1803" t="s">
        <v>127</v>
      </c>
      <c r="G1803" s="1">
        <v>45381</v>
      </c>
      <c r="H1803" s="1">
        <v>45408</v>
      </c>
      <c r="I1803">
        <f>YEAR((vw_maritime_trade_analysis[[#This Row],[Departure_Date]]))</f>
        <v>2024</v>
      </c>
      <c r="J1803" t="str">
        <f>"Q"&amp;ROUNDUP(MONTH(vw_maritime_trade_analysis[[#This Row],[Departure_Date]])/3,0)</f>
        <v>Q1</v>
      </c>
      <c r="K1803" t="str">
        <f>TEXT(vw_maritime_trade_analysis[[#This Row],[Departure_Date]],"mmmm")</f>
        <v>March</v>
      </c>
      <c r="L1803">
        <v>15513184</v>
      </c>
      <c r="M1803">
        <v>717654.5625</v>
      </c>
      <c r="N1803">
        <v>167187.296875</v>
      </c>
      <c r="O1803">
        <v>18615.8203125</v>
      </c>
      <c r="Q1803">
        <v>1161661.25</v>
      </c>
      <c r="R1803">
        <f t="shared" si="28"/>
        <v>7.4882193752101436E-2</v>
      </c>
    </row>
    <row r="1804" spans="1:18" x14ac:dyDescent="0.25">
      <c r="A1804" t="s">
        <v>2905</v>
      </c>
      <c r="B1804" t="s">
        <v>49</v>
      </c>
      <c r="C1804" t="s">
        <v>66</v>
      </c>
      <c r="D1804" t="s">
        <v>248</v>
      </c>
      <c r="E1804" t="s">
        <v>146</v>
      </c>
      <c r="F1804" t="s">
        <v>184</v>
      </c>
      <c r="G1804" s="1">
        <v>45822</v>
      </c>
      <c r="H1804" s="1">
        <v>45841</v>
      </c>
      <c r="I1804">
        <f>YEAR((vw_maritime_trade_analysis[[#This Row],[Departure_Date]]))</f>
        <v>2025</v>
      </c>
      <c r="J1804" t="str">
        <f>"Q"&amp;ROUNDUP(MONTH(vw_maritime_trade_analysis[[#This Row],[Departure_Date]])/3,0)</f>
        <v>Q2</v>
      </c>
      <c r="K1804" t="str">
        <f>TEXT(vw_maritime_trade_analysis[[#This Row],[Departure_Date]],"mmmm")</f>
        <v>June</v>
      </c>
      <c r="L1804">
        <v>11197649</v>
      </c>
      <c r="M1804">
        <v>311619.75</v>
      </c>
      <c r="N1804">
        <v>40832.37109375</v>
      </c>
      <c r="O1804">
        <v>15452.759765625</v>
      </c>
      <c r="P1804">
        <v>0</v>
      </c>
      <c r="Q1804">
        <v>2420748</v>
      </c>
      <c r="R1804">
        <f t="shared" si="28"/>
        <v>0.21618359353825076</v>
      </c>
    </row>
    <row r="1805" spans="1:18" x14ac:dyDescent="0.25">
      <c r="A1805" t="s">
        <v>2906</v>
      </c>
      <c r="B1805" t="s">
        <v>65</v>
      </c>
      <c r="C1805" t="s">
        <v>50</v>
      </c>
      <c r="D1805" t="s">
        <v>120</v>
      </c>
      <c r="E1805" t="s">
        <v>128</v>
      </c>
      <c r="F1805" t="s">
        <v>174</v>
      </c>
      <c r="G1805" s="1">
        <v>43980</v>
      </c>
      <c r="H1805" s="1">
        <v>43993</v>
      </c>
      <c r="I1805">
        <f>YEAR((vw_maritime_trade_analysis[[#This Row],[Departure_Date]]))</f>
        <v>2020</v>
      </c>
      <c r="J1805" t="str">
        <f>"Q"&amp;ROUNDUP(MONTH(vw_maritime_trade_analysis[[#This Row],[Departure_Date]])/3,0)</f>
        <v>Q2</v>
      </c>
      <c r="K1805" t="str">
        <f>TEXT(vw_maritime_trade_analysis[[#This Row],[Departure_Date]],"mmmm")</f>
        <v>May</v>
      </c>
      <c r="L1805">
        <v>55188084</v>
      </c>
      <c r="M1805">
        <v>241660.5625</v>
      </c>
      <c r="N1805">
        <v>236457.625</v>
      </c>
      <c r="O1805">
        <v>67329.4609375</v>
      </c>
      <c r="P1805">
        <v>6868.3798828125</v>
      </c>
      <c r="Q1805">
        <v>2545679</v>
      </c>
      <c r="R1805">
        <f t="shared" si="28"/>
        <v>4.6127330675223295E-2</v>
      </c>
    </row>
    <row r="1806" spans="1:18" x14ac:dyDescent="0.25">
      <c r="A1806" t="s">
        <v>2908</v>
      </c>
      <c r="B1806" t="s">
        <v>65</v>
      </c>
      <c r="C1806" t="s">
        <v>50</v>
      </c>
      <c r="D1806" t="s">
        <v>139</v>
      </c>
      <c r="E1806" t="s">
        <v>56</v>
      </c>
      <c r="F1806" t="s">
        <v>55</v>
      </c>
      <c r="G1806" s="1">
        <v>45233</v>
      </c>
      <c r="H1806" s="1">
        <v>45249</v>
      </c>
      <c r="I1806">
        <f>YEAR((vw_maritime_trade_analysis[[#This Row],[Departure_Date]]))</f>
        <v>2023</v>
      </c>
      <c r="J1806" t="str">
        <f>"Q"&amp;ROUNDUP(MONTH(vw_maritime_trade_analysis[[#This Row],[Departure_Date]])/3,0)</f>
        <v>Q4</v>
      </c>
      <c r="K1806" t="str">
        <f>TEXT(vw_maritime_trade_analysis[[#This Row],[Departure_Date]],"mmmm")</f>
        <v>November</v>
      </c>
      <c r="L1806">
        <v>16748513</v>
      </c>
      <c r="M1806">
        <v>186084.984375</v>
      </c>
      <c r="N1806">
        <v>111537.2890625</v>
      </c>
      <c r="O1806">
        <v>58452.30859375</v>
      </c>
      <c r="P1806">
        <v>0</v>
      </c>
      <c r="Q1806">
        <v>1017386.75</v>
      </c>
      <c r="R1806">
        <f t="shared" si="28"/>
        <v>6.0744900159196223E-2</v>
      </c>
    </row>
    <row r="1807" spans="1:18" x14ac:dyDescent="0.25">
      <c r="A1807" t="s">
        <v>2909</v>
      </c>
      <c r="B1807" t="s">
        <v>65</v>
      </c>
      <c r="C1807" t="s">
        <v>112</v>
      </c>
      <c r="D1807" t="s">
        <v>126</v>
      </c>
      <c r="E1807" t="s">
        <v>100</v>
      </c>
      <c r="F1807" t="s">
        <v>159</v>
      </c>
      <c r="G1807" s="1">
        <v>45486</v>
      </c>
      <c r="H1807" s="1">
        <v>45504</v>
      </c>
      <c r="I1807">
        <f>YEAR((vw_maritime_trade_analysis[[#This Row],[Departure_Date]]))</f>
        <v>2024</v>
      </c>
      <c r="J1807" t="str">
        <f>"Q"&amp;ROUNDUP(MONTH(vw_maritime_trade_analysis[[#This Row],[Departure_Date]])/3,0)</f>
        <v>Q3</v>
      </c>
      <c r="K1807" t="str">
        <f>TEXT(vw_maritime_trade_analysis[[#This Row],[Departure_Date]],"mmmm")</f>
        <v>July</v>
      </c>
      <c r="L1807">
        <v>12485470</v>
      </c>
      <c r="M1807">
        <v>459963.0625</v>
      </c>
      <c r="N1807">
        <v>149460.390625</v>
      </c>
      <c r="O1807">
        <v>14982.5595703125</v>
      </c>
      <c r="P1807">
        <v>7867.89990234375</v>
      </c>
      <c r="Q1807">
        <v>1323525.625</v>
      </c>
      <c r="R1807">
        <f t="shared" si="28"/>
        <v>0.10600527052645996</v>
      </c>
    </row>
    <row r="1808" spans="1:18" x14ac:dyDescent="0.25">
      <c r="A1808" t="s">
        <v>2910</v>
      </c>
      <c r="B1808" t="s">
        <v>65</v>
      </c>
      <c r="C1808" t="s">
        <v>239</v>
      </c>
      <c r="D1808" t="s">
        <v>240</v>
      </c>
      <c r="E1808" t="s">
        <v>56</v>
      </c>
      <c r="F1808" t="s">
        <v>201</v>
      </c>
      <c r="G1808" s="1">
        <v>45859</v>
      </c>
      <c r="H1808" s="1">
        <v>45888</v>
      </c>
      <c r="I1808">
        <f>YEAR((vw_maritime_trade_analysis[[#This Row],[Departure_Date]]))</f>
        <v>2025</v>
      </c>
      <c r="J1808" t="str">
        <f>"Q"&amp;ROUNDUP(MONTH(vw_maritime_trade_analysis[[#This Row],[Departure_Date]])/3,0)</f>
        <v>Q3</v>
      </c>
      <c r="K1808" t="str">
        <f>TEXT(vw_maritime_trade_analysis[[#This Row],[Departure_Date]],"mmmm")</f>
        <v>July</v>
      </c>
      <c r="L1808">
        <v>5317194</v>
      </c>
      <c r="M1808">
        <v>587891.8125</v>
      </c>
      <c r="N1808">
        <v>49552.26953125</v>
      </c>
      <c r="O1808">
        <v>13239.8095703125</v>
      </c>
      <c r="P1808">
        <v>8845.51953125</v>
      </c>
      <c r="Q1808">
        <v>1075958.375</v>
      </c>
      <c r="R1808">
        <f t="shared" si="28"/>
        <v>0.20235454546138434</v>
      </c>
    </row>
    <row r="1809" spans="1:18" x14ac:dyDescent="0.25">
      <c r="A1809" t="s">
        <v>2911</v>
      </c>
      <c r="B1809" t="s">
        <v>65</v>
      </c>
      <c r="C1809" t="s">
        <v>66</v>
      </c>
      <c r="D1809" t="s">
        <v>67</v>
      </c>
      <c r="E1809" t="s">
        <v>226</v>
      </c>
      <c r="F1809" t="s">
        <v>55</v>
      </c>
      <c r="G1809" s="1">
        <v>44209</v>
      </c>
      <c r="H1809" s="1">
        <v>44229</v>
      </c>
      <c r="I1809">
        <f>YEAR((vw_maritime_trade_analysis[[#This Row],[Departure_Date]]))</f>
        <v>2021</v>
      </c>
      <c r="J1809" t="str">
        <f>"Q"&amp;ROUNDUP(MONTH(vw_maritime_trade_analysis[[#This Row],[Departure_Date]])/3,0)</f>
        <v>Q1</v>
      </c>
      <c r="K1809" t="str">
        <f>TEXT(vw_maritime_trade_analysis[[#This Row],[Departure_Date]],"mmmm")</f>
        <v>January</v>
      </c>
      <c r="L1809">
        <v>20503900</v>
      </c>
      <c r="M1809">
        <v>334576.3125</v>
      </c>
      <c r="N1809">
        <v>153801.625</v>
      </c>
      <c r="O1809">
        <v>52079.8984375</v>
      </c>
      <c r="P1809">
        <v>20154.4609375</v>
      </c>
      <c r="Q1809">
        <v>1359729.625</v>
      </c>
      <c r="R1809">
        <f t="shared" si="28"/>
        <v>6.6315658240627393E-2</v>
      </c>
    </row>
    <row r="1810" spans="1:18" x14ac:dyDescent="0.25">
      <c r="A1810" t="s">
        <v>2912</v>
      </c>
      <c r="B1810" t="s">
        <v>49</v>
      </c>
      <c r="C1810" t="s">
        <v>78</v>
      </c>
      <c r="D1810" t="s">
        <v>79</v>
      </c>
      <c r="E1810" t="s">
        <v>204</v>
      </c>
      <c r="F1810" t="s">
        <v>56</v>
      </c>
      <c r="G1810" s="1">
        <v>44768</v>
      </c>
      <c r="H1810" s="1">
        <v>44785</v>
      </c>
      <c r="I1810">
        <f>YEAR((vw_maritime_trade_analysis[[#This Row],[Departure_Date]]))</f>
        <v>2022</v>
      </c>
      <c r="J1810" t="str">
        <f>"Q"&amp;ROUNDUP(MONTH(vw_maritime_trade_analysis[[#This Row],[Departure_Date]])/3,0)</f>
        <v>Q3</v>
      </c>
      <c r="K1810" t="str">
        <f>TEXT(vw_maritime_trade_analysis[[#This Row],[Departure_Date]],"mmmm")</f>
        <v>July</v>
      </c>
      <c r="L1810">
        <v>14540967</v>
      </c>
      <c r="M1810">
        <v>335762.25</v>
      </c>
      <c r="N1810">
        <v>50422.83984375</v>
      </c>
      <c r="O1810">
        <v>43041.26171875</v>
      </c>
      <c r="P1810">
        <v>32439.669921875</v>
      </c>
      <c r="Q1810">
        <v>1219560.375</v>
      </c>
      <c r="R1810">
        <f t="shared" si="28"/>
        <v>8.3870651449796982E-2</v>
      </c>
    </row>
    <row r="1811" spans="1:18" x14ac:dyDescent="0.25">
      <c r="A1811" t="s">
        <v>2914</v>
      </c>
      <c r="B1811" t="s">
        <v>65</v>
      </c>
      <c r="C1811" t="s">
        <v>78</v>
      </c>
      <c r="D1811" t="s">
        <v>79</v>
      </c>
      <c r="E1811" t="s">
        <v>82</v>
      </c>
      <c r="F1811" t="s">
        <v>71</v>
      </c>
      <c r="G1811" s="1">
        <v>45472</v>
      </c>
      <c r="H1811" s="1">
        <v>45485</v>
      </c>
      <c r="I1811">
        <f>YEAR((vw_maritime_trade_analysis[[#This Row],[Departure_Date]]))</f>
        <v>2024</v>
      </c>
      <c r="J1811" t="str">
        <f>"Q"&amp;ROUNDUP(MONTH(vw_maritime_trade_analysis[[#This Row],[Departure_Date]])/3,0)</f>
        <v>Q2</v>
      </c>
      <c r="K1811" t="str">
        <f>TEXT(vw_maritime_trade_analysis[[#This Row],[Departure_Date]],"mmmm")</f>
        <v>June</v>
      </c>
      <c r="L1811">
        <v>24738984</v>
      </c>
      <c r="M1811">
        <v>237229.5625</v>
      </c>
      <c r="N1811">
        <v>174530.796875</v>
      </c>
      <c r="O1811">
        <v>75206.5078125</v>
      </c>
      <c r="P1811">
        <v>20751.26953125</v>
      </c>
      <c r="Q1811">
        <v>1518045.875</v>
      </c>
      <c r="R1811">
        <f t="shared" si="28"/>
        <v>6.1362498759043621E-2</v>
      </c>
    </row>
    <row r="1812" spans="1:18" x14ac:dyDescent="0.25">
      <c r="A1812" t="s">
        <v>2916</v>
      </c>
      <c r="B1812" t="s">
        <v>49</v>
      </c>
      <c r="C1812" t="s">
        <v>50</v>
      </c>
      <c r="D1812" t="s">
        <v>145</v>
      </c>
      <c r="E1812" t="s">
        <v>159</v>
      </c>
      <c r="F1812" t="s">
        <v>56</v>
      </c>
      <c r="G1812" s="1">
        <v>46046</v>
      </c>
      <c r="H1812" s="1">
        <v>46063</v>
      </c>
      <c r="I1812">
        <f>YEAR((vw_maritime_trade_analysis[[#This Row],[Departure_Date]]))</f>
        <v>2026</v>
      </c>
      <c r="J1812" t="str">
        <f>"Q"&amp;ROUNDUP(MONTH(vw_maritime_trade_analysis[[#This Row],[Departure_Date]])/3,0)</f>
        <v>Q1</v>
      </c>
      <c r="K1812" t="str">
        <f>TEXT(vw_maritime_trade_analysis[[#This Row],[Departure_Date]],"mmmm")</f>
        <v>January</v>
      </c>
      <c r="L1812">
        <v>40118936</v>
      </c>
      <c r="M1812">
        <v>456621.40625</v>
      </c>
      <c r="N1812">
        <v>136173.296875</v>
      </c>
      <c r="O1812">
        <v>122362.75</v>
      </c>
      <c r="P1812">
        <v>14315.150390625</v>
      </c>
      <c r="Q1812">
        <v>3011653</v>
      </c>
      <c r="R1812">
        <f t="shared" si="28"/>
        <v>7.506811745954578E-2</v>
      </c>
    </row>
    <row r="1813" spans="1:18" x14ac:dyDescent="0.25">
      <c r="A1813" t="s">
        <v>2918</v>
      </c>
      <c r="B1813" t="s">
        <v>49</v>
      </c>
      <c r="C1813" t="s">
        <v>50</v>
      </c>
      <c r="D1813" t="s">
        <v>51</v>
      </c>
      <c r="E1813" t="s">
        <v>154</v>
      </c>
      <c r="F1813" t="s">
        <v>184</v>
      </c>
      <c r="G1813" s="1">
        <v>44286</v>
      </c>
      <c r="H1813" s="1">
        <v>44292</v>
      </c>
      <c r="I1813">
        <f>YEAR((vw_maritime_trade_analysis[[#This Row],[Departure_Date]]))</f>
        <v>2021</v>
      </c>
      <c r="J1813" t="str">
        <f>"Q"&amp;ROUNDUP(MONTH(vw_maritime_trade_analysis[[#This Row],[Departure_Date]])/3,0)</f>
        <v>Q1</v>
      </c>
      <c r="K1813" t="str">
        <f>TEXT(vw_maritime_trade_analysis[[#This Row],[Departure_Date]],"mmmm")</f>
        <v>March</v>
      </c>
      <c r="L1813">
        <v>5946932.5</v>
      </c>
      <c r="M1813">
        <v>75517.90625</v>
      </c>
      <c r="N1813">
        <v>192144.140625</v>
      </c>
      <c r="O1813">
        <v>18257.080078125</v>
      </c>
      <c r="P1813">
        <v>0</v>
      </c>
      <c r="Q1813">
        <v>2219737.5</v>
      </c>
      <c r="R1813">
        <f t="shared" si="28"/>
        <v>0.37325755757274864</v>
      </c>
    </row>
    <row r="1814" spans="1:18" x14ac:dyDescent="0.25">
      <c r="A1814" t="s">
        <v>2919</v>
      </c>
      <c r="B1814" t="s">
        <v>49</v>
      </c>
      <c r="C1814" t="s">
        <v>112</v>
      </c>
      <c r="D1814" t="s">
        <v>340</v>
      </c>
      <c r="E1814" t="s">
        <v>150</v>
      </c>
      <c r="F1814" t="s">
        <v>56</v>
      </c>
      <c r="G1814" s="1">
        <v>44777</v>
      </c>
      <c r="H1814" s="1">
        <v>44784</v>
      </c>
      <c r="I1814">
        <f>YEAR((vw_maritime_trade_analysis[[#This Row],[Departure_Date]]))</f>
        <v>2022</v>
      </c>
      <c r="J1814" t="str">
        <f>"Q"&amp;ROUNDUP(MONTH(vw_maritime_trade_analysis[[#This Row],[Departure_Date]])/3,0)</f>
        <v>Q3</v>
      </c>
      <c r="K1814" t="str">
        <f>TEXT(vw_maritime_trade_analysis[[#This Row],[Departure_Date]],"mmmm")</f>
        <v>August</v>
      </c>
      <c r="L1814">
        <v>16873192</v>
      </c>
      <c r="M1814">
        <v>156215.6875</v>
      </c>
      <c r="N1814">
        <v>171515.515625</v>
      </c>
      <c r="O1814">
        <v>33408.921875</v>
      </c>
      <c r="P1814">
        <v>0</v>
      </c>
      <c r="Q1814">
        <v>807879.6875</v>
      </c>
      <c r="R1814">
        <f t="shared" si="28"/>
        <v>4.7879481694986938E-2</v>
      </c>
    </row>
    <row r="1815" spans="1:18" x14ac:dyDescent="0.25">
      <c r="A1815" t="s">
        <v>2920</v>
      </c>
      <c r="B1815" t="s">
        <v>65</v>
      </c>
      <c r="C1815" t="s">
        <v>50</v>
      </c>
      <c r="D1815" t="s">
        <v>51</v>
      </c>
      <c r="E1815" t="s">
        <v>226</v>
      </c>
      <c r="F1815" t="s">
        <v>150</v>
      </c>
      <c r="G1815" s="1">
        <v>44636</v>
      </c>
      <c r="H1815" s="1">
        <v>44647</v>
      </c>
      <c r="I1815">
        <f>YEAR((vw_maritime_trade_analysis[[#This Row],[Departure_Date]]))</f>
        <v>2022</v>
      </c>
      <c r="J1815" t="str">
        <f>"Q"&amp;ROUNDUP(MONTH(vw_maritime_trade_analysis[[#This Row],[Departure_Date]])/3,0)</f>
        <v>Q1</v>
      </c>
      <c r="K1815" t="str">
        <f>TEXT(vw_maritime_trade_analysis[[#This Row],[Departure_Date]],"mmmm")</f>
        <v>March</v>
      </c>
      <c r="L1815">
        <v>13783470</v>
      </c>
      <c r="M1815">
        <v>319773.53125</v>
      </c>
      <c r="N1815">
        <v>142989.21875</v>
      </c>
      <c r="O1815">
        <v>25637.25</v>
      </c>
      <c r="P1815">
        <v>0</v>
      </c>
      <c r="Q1815">
        <v>3702299.75</v>
      </c>
      <c r="R1815">
        <f t="shared" si="28"/>
        <v>0.26860433185547616</v>
      </c>
    </row>
    <row r="1816" spans="1:18" x14ac:dyDescent="0.25">
      <c r="A1816" t="s">
        <v>2922</v>
      </c>
      <c r="B1816" t="s">
        <v>65</v>
      </c>
      <c r="C1816" t="s">
        <v>112</v>
      </c>
      <c r="D1816" t="s">
        <v>199</v>
      </c>
      <c r="E1816" t="s">
        <v>56</v>
      </c>
      <c r="F1816" t="s">
        <v>108</v>
      </c>
      <c r="G1816" s="1">
        <v>45547</v>
      </c>
      <c r="H1816" s="1">
        <v>45556</v>
      </c>
      <c r="I1816">
        <f>YEAR((vw_maritime_trade_analysis[[#This Row],[Departure_Date]]))</f>
        <v>2024</v>
      </c>
      <c r="J1816" t="str">
        <f>"Q"&amp;ROUNDUP(MONTH(vw_maritime_trade_analysis[[#This Row],[Departure_Date]])/3,0)</f>
        <v>Q3</v>
      </c>
      <c r="K1816" t="str">
        <f>TEXT(vw_maritime_trade_analysis[[#This Row],[Departure_Date]],"mmmm")</f>
        <v>September</v>
      </c>
      <c r="L1816">
        <v>28728548</v>
      </c>
      <c r="M1816">
        <v>273575.25</v>
      </c>
      <c r="N1816">
        <v>199679.84375</v>
      </c>
      <c r="O1816">
        <v>68086.65625</v>
      </c>
      <c r="P1816">
        <v>1783.6700439453125</v>
      </c>
      <c r="Q1816">
        <v>1026430.0625</v>
      </c>
      <c r="R1816">
        <f t="shared" si="28"/>
        <v>3.5728574326137193E-2</v>
      </c>
    </row>
    <row r="1817" spans="1:18" x14ac:dyDescent="0.25">
      <c r="A1817" t="s">
        <v>2924</v>
      </c>
      <c r="B1817" t="s">
        <v>65</v>
      </c>
      <c r="C1817" t="s">
        <v>50</v>
      </c>
      <c r="D1817" t="s">
        <v>223</v>
      </c>
      <c r="E1817" t="s">
        <v>56</v>
      </c>
      <c r="F1817" t="s">
        <v>201</v>
      </c>
      <c r="G1817" s="1">
        <v>44745</v>
      </c>
      <c r="H1817" s="1">
        <v>44750</v>
      </c>
      <c r="I1817">
        <f>YEAR((vw_maritime_trade_analysis[[#This Row],[Departure_Date]]))</f>
        <v>2022</v>
      </c>
      <c r="J1817" t="str">
        <f>"Q"&amp;ROUNDUP(MONTH(vw_maritime_trade_analysis[[#This Row],[Departure_Date]])/3,0)</f>
        <v>Q3</v>
      </c>
      <c r="K1817" t="str">
        <f>TEXT(vw_maritime_trade_analysis[[#This Row],[Departure_Date]],"mmmm")</f>
        <v>July</v>
      </c>
      <c r="L1817">
        <v>34571012</v>
      </c>
      <c r="M1817">
        <v>62263.171875</v>
      </c>
      <c r="N1817">
        <v>106039.640625</v>
      </c>
      <c r="O1817">
        <v>57387.87890625</v>
      </c>
      <c r="P1817">
        <v>0</v>
      </c>
      <c r="Q1817">
        <v>883544.125</v>
      </c>
      <c r="R1817">
        <f t="shared" si="28"/>
        <v>2.5557369422682795E-2</v>
      </c>
    </row>
    <row r="1818" spans="1:18" x14ac:dyDescent="0.25">
      <c r="A1818" t="s">
        <v>2925</v>
      </c>
      <c r="B1818" t="s">
        <v>65</v>
      </c>
      <c r="C1818" t="s">
        <v>50</v>
      </c>
      <c r="D1818" t="s">
        <v>223</v>
      </c>
      <c r="E1818" t="s">
        <v>100</v>
      </c>
      <c r="F1818" t="s">
        <v>108</v>
      </c>
      <c r="G1818" s="1">
        <v>44952</v>
      </c>
      <c r="H1818" s="1">
        <v>44957</v>
      </c>
      <c r="I1818">
        <f>YEAR((vw_maritime_trade_analysis[[#This Row],[Departure_Date]]))</f>
        <v>2023</v>
      </c>
      <c r="J1818" t="str">
        <f>"Q"&amp;ROUNDUP(MONTH(vw_maritime_trade_analysis[[#This Row],[Departure_Date]])/3,0)</f>
        <v>Q1</v>
      </c>
      <c r="K1818" t="str">
        <f>TEXT(vw_maritime_trade_analysis[[#This Row],[Departure_Date]],"mmmm")</f>
        <v>January</v>
      </c>
      <c r="L1818">
        <v>42181672</v>
      </c>
      <c r="M1818">
        <v>119778.3671875</v>
      </c>
      <c r="N1818">
        <v>45398.75</v>
      </c>
      <c r="O1818">
        <v>129919.5625</v>
      </c>
      <c r="P1818">
        <v>13104.169921875</v>
      </c>
      <c r="Q1818">
        <v>1724066</v>
      </c>
      <c r="R1818">
        <f t="shared" si="28"/>
        <v>4.0872395954337705E-2</v>
      </c>
    </row>
    <row r="1819" spans="1:18" x14ac:dyDescent="0.25">
      <c r="A1819" t="s">
        <v>2927</v>
      </c>
      <c r="B1819" t="s">
        <v>65</v>
      </c>
      <c r="C1819" t="s">
        <v>50</v>
      </c>
      <c r="D1819" t="s">
        <v>51</v>
      </c>
      <c r="E1819" t="s">
        <v>100</v>
      </c>
      <c r="F1819" t="s">
        <v>204</v>
      </c>
      <c r="G1819" s="1">
        <v>44547</v>
      </c>
      <c r="H1819" s="1">
        <v>44564</v>
      </c>
      <c r="I1819">
        <f>YEAR((vw_maritime_trade_analysis[[#This Row],[Departure_Date]]))</f>
        <v>2021</v>
      </c>
      <c r="J1819" t="str">
        <f>"Q"&amp;ROUNDUP(MONTH(vw_maritime_trade_analysis[[#This Row],[Departure_Date]])/3,0)</f>
        <v>Q4</v>
      </c>
      <c r="K1819" t="str">
        <f>TEXT(vw_maritime_trade_analysis[[#This Row],[Departure_Date]],"mmmm")</f>
        <v>December</v>
      </c>
      <c r="L1819">
        <v>19815596</v>
      </c>
      <c r="M1819">
        <v>176384.734375</v>
      </c>
      <c r="N1819">
        <v>180216.375</v>
      </c>
      <c r="O1819">
        <v>34082.828125</v>
      </c>
      <c r="P1819">
        <v>0</v>
      </c>
      <c r="Q1819">
        <v>6178979</v>
      </c>
      <c r="R1819">
        <f t="shared" si="28"/>
        <v>0.31182402992067459</v>
      </c>
    </row>
    <row r="1820" spans="1:18" x14ac:dyDescent="0.25">
      <c r="A1820" t="s">
        <v>2929</v>
      </c>
      <c r="B1820" t="s">
        <v>65</v>
      </c>
      <c r="C1820" t="s">
        <v>66</v>
      </c>
      <c r="D1820" t="s">
        <v>391</v>
      </c>
      <c r="E1820" t="s">
        <v>92</v>
      </c>
      <c r="F1820" t="s">
        <v>83</v>
      </c>
      <c r="G1820" s="1">
        <v>44848</v>
      </c>
      <c r="H1820" s="1">
        <v>44878</v>
      </c>
      <c r="I1820">
        <f>YEAR((vw_maritime_trade_analysis[[#This Row],[Departure_Date]]))</f>
        <v>2022</v>
      </c>
      <c r="J1820" t="str">
        <f>"Q"&amp;ROUNDUP(MONTH(vw_maritime_trade_analysis[[#This Row],[Departure_Date]])/3,0)</f>
        <v>Q4</v>
      </c>
      <c r="K1820" t="str">
        <f>TEXT(vw_maritime_trade_analysis[[#This Row],[Departure_Date]],"mmmm")</f>
        <v>October</v>
      </c>
      <c r="L1820">
        <v>29561908</v>
      </c>
      <c r="M1820">
        <v>792500.0625</v>
      </c>
      <c r="N1820">
        <v>80958.3203125</v>
      </c>
      <c r="O1820">
        <v>69174.859375</v>
      </c>
      <c r="P1820">
        <v>56464.0390625</v>
      </c>
      <c r="Q1820">
        <v>2657943.75</v>
      </c>
      <c r="R1820">
        <f t="shared" si="28"/>
        <v>8.9911102828680742E-2</v>
      </c>
    </row>
    <row r="1821" spans="1:18" x14ac:dyDescent="0.25">
      <c r="A1821" t="s">
        <v>2931</v>
      </c>
      <c r="B1821" t="s">
        <v>49</v>
      </c>
      <c r="C1821" t="s">
        <v>78</v>
      </c>
      <c r="D1821" t="s">
        <v>177</v>
      </c>
      <c r="E1821" t="s">
        <v>154</v>
      </c>
      <c r="F1821" t="s">
        <v>184</v>
      </c>
      <c r="G1821" s="1">
        <v>45877</v>
      </c>
      <c r="H1821" s="1">
        <v>45899</v>
      </c>
      <c r="I1821">
        <f>YEAR((vw_maritime_trade_analysis[[#This Row],[Departure_Date]]))</f>
        <v>2025</v>
      </c>
      <c r="J1821" t="str">
        <f>"Q"&amp;ROUNDUP(MONTH(vw_maritime_trade_analysis[[#This Row],[Departure_Date]])/3,0)</f>
        <v>Q3</v>
      </c>
      <c r="K1821" t="str">
        <f>TEXT(vw_maritime_trade_analysis[[#This Row],[Departure_Date]],"mmmm")</f>
        <v>August</v>
      </c>
      <c r="L1821">
        <v>21010586</v>
      </c>
      <c r="M1821">
        <v>721345.3125</v>
      </c>
      <c r="N1821">
        <v>75575.40625</v>
      </c>
      <c r="O1821">
        <v>42231.28125</v>
      </c>
      <c r="P1821">
        <v>31857.7109375</v>
      </c>
      <c r="Q1821">
        <v>2001983.125</v>
      </c>
      <c r="R1821">
        <f t="shared" si="28"/>
        <v>9.528449730055126E-2</v>
      </c>
    </row>
    <row r="1822" spans="1:18" x14ac:dyDescent="0.25">
      <c r="A1822" t="s">
        <v>2932</v>
      </c>
      <c r="B1822" t="s">
        <v>65</v>
      </c>
      <c r="C1822" t="s">
        <v>50</v>
      </c>
      <c r="D1822" t="s">
        <v>145</v>
      </c>
      <c r="E1822" t="s">
        <v>184</v>
      </c>
      <c r="F1822" t="s">
        <v>164</v>
      </c>
      <c r="G1822" s="1">
        <v>44044</v>
      </c>
      <c r="H1822" s="1">
        <v>44054</v>
      </c>
      <c r="I1822">
        <f>YEAR((vw_maritime_trade_analysis[[#This Row],[Departure_Date]]))</f>
        <v>2020</v>
      </c>
      <c r="J1822" t="str">
        <f>"Q"&amp;ROUNDUP(MONTH(vw_maritime_trade_analysis[[#This Row],[Departure_Date]])/3,0)</f>
        <v>Q3</v>
      </c>
      <c r="K1822" t="str">
        <f>TEXT(vw_maritime_trade_analysis[[#This Row],[Departure_Date]],"mmmm")</f>
        <v>August</v>
      </c>
      <c r="L1822">
        <v>33156292</v>
      </c>
      <c r="M1822">
        <v>220396.84375</v>
      </c>
      <c r="N1822">
        <v>208342.125</v>
      </c>
      <c r="O1822">
        <v>108089.5078125</v>
      </c>
      <c r="P1822">
        <v>0</v>
      </c>
      <c r="Q1822">
        <v>3896050.75</v>
      </c>
      <c r="R1822">
        <f t="shared" si="28"/>
        <v>0.11750562306545013</v>
      </c>
    </row>
    <row r="1823" spans="1:18" x14ac:dyDescent="0.25">
      <c r="A1823" t="s">
        <v>2933</v>
      </c>
      <c r="B1823" t="s">
        <v>65</v>
      </c>
      <c r="C1823" t="s">
        <v>239</v>
      </c>
      <c r="D1823" t="s">
        <v>240</v>
      </c>
      <c r="E1823" t="s">
        <v>56</v>
      </c>
      <c r="F1823" t="s">
        <v>201</v>
      </c>
      <c r="G1823" s="1">
        <v>43923</v>
      </c>
      <c r="H1823" s="1">
        <v>43936</v>
      </c>
      <c r="I1823">
        <f>YEAR((vw_maritime_trade_analysis[[#This Row],[Departure_Date]]))</f>
        <v>2020</v>
      </c>
      <c r="J1823" t="str">
        <f>"Q"&amp;ROUNDUP(MONTH(vw_maritime_trade_analysis[[#This Row],[Departure_Date]])/3,0)</f>
        <v>Q2</v>
      </c>
      <c r="K1823" t="str">
        <f>TEXT(vw_maritime_trade_analysis[[#This Row],[Departure_Date]],"mmmm")</f>
        <v>April</v>
      </c>
      <c r="L1823">
        <v>10455930</v>
      </c>
      <c r="M1823">
        <v>293582.5625</v>
      </c>
      <c r="N1823">
        <v>139092.25</v>
      </c>
      <c r="O1823">
        <v>28858.369140625</v>
      </c>
      <c r="P1823">
        <v>20399.1796875</v>
      </c>
      <c r="Q1823">
        <v>887758.625</v>
      </c>
      <c r="R1823">
        <f t="shared" si="28"/>
        <v>8.4904798042833116E-2</v>
      </c>
    </row>
    <row r="1824" spans="1:18" x14ac:dyDescent="0.25">
      <c r="A1824" t="s">
        <v>2934</v>
      </c>
      <c r="B1824" t="s">
        <v>49</v>
      </c>
      <c r="C1824" t="s">
        <v>66</v>
      </c>
      <c r="D1824" t="s">
        <v>67</v>
      </c>
      <c r="E1824" t="s">
        <v>201</v>
      </c>
      <c r="F1824" t="s">
        <v>184</v>
      </c>
      <c r="G1824" s="1">
        <v>45696</v>
      </c>
      <c r="H1824" s="1">
        <v>45726</v>
      </c>
      <c r="I1824">
        <f>YEAR((vw_maritime_trade_analysis[[#This Row],[Departure_Date]]))</f>
        <v>2025</v>
      </c>
      <c r="J1824" t="str">
        <f>"Q"&amp;ROUNDUP(MONTH(vw_maritime_trade_analysis[[#This Row],[Departure_Date]])/3,0)</f>
        <v>Q1</v>
      </c>
      <c r="K1824" t="str">
        <f>TEXT(vw_maritime_trade_analysis[[#This Row],[Departure_Date]],"mmmm")</f>
        <v>February</v>
      </c>
      <c r="L1824">
        <v>84558040</v>
      </c>
      <c r="M1824">
        <v>848328.5</v>
      </c>
      <c r="N1824">
        <v>76218.078125</v>
      </c>
      <c r="O1824">
        <v>254519.703125</v>
      </c>
      <c r="P1824">
        <v>35192.0703125</v>
      </c>
      <c r="Q1824">
        <v>6198629.5</v>
      </c>
      <c r="R1824">
        <f t="shared" si="28"/>
        <v>7.3306210739984043E-2</v>
      </c>
    </row>
    <row r="1825" spans="1:18" x14ac:dyDescent="0.25">
      <c r="A1825" t="s">
        <v>2935</v>
      </c>
      <c r="B1825" t="s">
        <v>49</v>
      </c>
      <c r="C1825" t="s">
        <v>50</v>
      </c>
      <c r="D1825" t="s">
        <v>51</v>
      </c>
      <c r="E1825" t="s">
        <v>159</v>
      </c>
      <c r="F1825" t="s">
        <v>82</v>
      </c>
      <c r="G1825" s="1">
        <v>45794</v>
      </c>
      <c r="H1825" s="1">
        <v>45805</v>
      </c>
      <c r="I1825">
        <f>YEAR((vw_maritime_trade_analysis[[#This Row],[Departure_Date]]))</f>
        <v>2025</v>
      </c>
      <c r="J1825" t="str">
        <f>"Q"&amp;ROUNDUP(MONTH(vw_maritime_trade_analysis[[#This Row],[Departure_Date]])/3,0)</f>
        <v>Q2</v>
      </c>
      <c r="K1825" t="str">
        <f>TEXT(vw_maritime_trade_analysis[[#This Row],[Departure_Date]],"mmmm")</f>
        <v>May</v>
      </c>
      <c r="L1825">
        <v>14283319</v>
      </c>
      <c r="M1825">
        <v>96096.2109375</v>
      </c>
      <c r="N1825">
        <v>47634.96875</v>
      </c>
      <c r="O1825">
        <v>32851.62890625</v>
      </c>
      <c r="P1825">
        <v>27584.44921875</v>
      </c>
      <c r="Q1825">
        <v>8906158</v>
      </c>
      <c r="R1825">
        <f t="shared" si="28"/>
        <v>0.62353560821542953</v>
      </c>
    </row>
    <row r="1826" spans="1:18" x14ac:dyDescent="0.25">
      <c r="A1826" t="s">
        <v>2936</v>
      </c>
      <c r="B1826" t="s">
        <v>65</v>
      </c>
      <c r="C1826" t="s">
        <v>50</v>
      </c>
      <c r="D1826" t="s">
        <v>145</v>
      </c>
      <c r="E1826" t="s">
        <v>100</v>
      </c>
      <c r="F1826" t="s">
        <v>71</v>
      </c>
      <c r="G1826" s="1">
        <v>44487</v>
      </c>
      <c r="H1826" s="1">
        <v>44498</v>
      </c>
      <c r="I1826">
        <f>YEAR((vw_maritime_trade_analysis[[#This Row],[Departure_Date]]))</f>
        <v>2021</v>
      </c>
      <c r="J1826" t="str">
        <f>"Q"&amp;ROUNDUP(MONTH(vw_maritime_trade_analysis[[#This Row],[Departure_Date]])/3,0)</f>
        <v>Q4</v>
      </c>
      <c r="K1826" t="str">
        <f>TEXT(vw_maritime_trade_analysis[[#This Row],[Departure_Date]],"mmmm")</f>
        <v>October</v>
      </c>
      <c r="L1826">
        <v>101943424</v>
      </c>
      <c r="M1826">
        <v>236806.484375</v>
      </c>
      <c r="N1826">
        <v>199561.9375</v>
      </c>
      <c r="O1826">
        <v>193692.515625</v>
      </c>
      <c r="P1826">
        <v>12069.7802734375</v>
      </c>
      <c r="Q1826">
        <v>2233647.75</v>
      </c>
      <c r="R1826">
        <f t="shared" si="28"/>
        <v>2.1910660465946287E-2</v>
      </c>
    </row>
    <row r="1827" spans="1:18" x14ac:dyDescent="0.25">
      <c r="A1827" t="s">
        <v>2937</v>
      </c>
      <c r="B1827" t="s">
        <v>49</v>
      </c>
      <c r="C1827" t="s">
        <v>50</v>
      </c>
      <c r="D1827" t="s">
        <v>51</v>
      </c>
      <c r="E1827" t="s">
        <v>174</v>
      </c>
      <c r="F1827" t="s">
        <v>226</v>
      </c>
      <c r="G1827" s="1">
        <v>45741</v>
      </c>
      <c r="H1827" s="1">
        <v>45753</v>
      </c>
      <c r="I1827">
        <f>YEAR((vw_maritime_trade_analysis[[#This Row],[Departure_Date]]))</f>
        <v>2025</v>
      </c>
      <c r="J1827" t="str">
        <f>"Q"&amp;ROUNDUP(MONTH(vw_maritime_trade_analysis[[#This Row],[Departure_Date]])/3,0)</f>
        <v>Q1</v>
      </c>
      <c r="K1827" t="str">
        <f>TEXT(vw_maritime_trade_analysis[[#This Row],[Departure_Date]],"mmmm")</f>
        <v>March</v>
      </c>
      <c r="L1827">
        <v>22015922</v>
      </c>
      <c r="M1827">
        <v>281137.875</v>
      </c>
      <c r="N1827">
        <v>226638.3125</v>
      </c>
      <c r="O1827">
        <v>71771.8984375</v>
      </c>
      <c r="P1827">
        <v>9249.9697265625</v>
      </c>
      <c r="Q1827">
        <v>7813921.5</v>
      </c>
      <c r="R1827">
        <f t="shared" si="28"/>
        <v>0.35492138371493143</v>
      </c>
    </row>
    <row r="1828" spans="1:18" x14ac:dyDescent="0.25">
      <c r="A1828" t="s">
        <v>2938</v>
      </c>
      <c r="B1828" t="s">
        <v>49</v>
      </c>
      <c r="C1828" t="s">
        <v>66</v>
      </c>
      <c r="D1828" t="s">
        <v>245</v>
      </c>
      <c r="E1828" t="s">
        <v>108</v>
      </c>
      <c r="F1828" t="s">
        <v>128</v>
      </c>
      <c r="G1828" s="1">
        <v>43841</v>
      </c>
      <c r="H1828" s="1">
        <v>43863</v>
      </c>
      <c r="I1828">
        <f>YEAR((vw_maritime_trade_analysis[[#This Row],[Departure_Date]]))</f>
        <v>2020</v>
      </c>
      <c r="J1828" t="str">
        <f>"Q"&amp;ROUNDUP(MONTH(vw_maritime_trade_analysis[[#This Row],[Departure_Date]])/3,0)</f>
        <v>Q1</v>
      </c>
      <c r="K1828" t="str">
        <f>TEXT(vw_maritime_trade_analysis[[#This Row],[Departure_Date]],"mmmm")</f>
        <v>January</v>
      </c>
      <c r="L1828">
        <v>8010722.5</v>
      </c>
      <c r="M1828">
        <v>197799.5625</v>
      </c>
      <c r="N1828">
        <v>236011.234375</v>
      </c>
      <c r="O1828">
        <v>8491.3701171875</v>
      </c>
      <c r="Q1828">
        <v>823158.1875</v>
      </c>
      <c r="R1828">
        <f t="shared" si="28"/>
        <v>0.1027570468830995</v>
      </c>
    </row>
    <row r="1829" spans="1:18" x14ac:dyDescent="0.25">
      <c r="A1829" t="s">
        <v>2939</v>
      </c>
      <c r="B1829" t="s">
        <v>65</v>
      </c>
      <c r="C1829" t="s">
        <v>50</v>
      </c>
      <c r="D1829" t="s">
        <v>51</v>
      </c>
      <c r="E1829" t="s">
        <v>92</v>
      </c>
      <c r="F1829" t="s">
        <v>257</v>
      </c>
      <c r="G1829" s="1">
        <v>45591</v>
      </c>
      <c r="H1829" s="1">
        <v>45602</v>
      </c>
      <c r="I1829">
        <f>YEAR((vw_maritime_trade_analysis[[#This Row],[Departure_Date]]))</f>
        <v>2024</v>
      </c>
      <c r="J1829" t="str">
        <f>"Q"&amp;ROUNDUP(MONTH(vw_maritime_trade_analysis[[#This Row],[Departure_Date]])/3,0)</f>
        <v>Q4</v>
      </c>
      <c r="K1829" t="str">
        <f>TEXT(vw_maritime_trade_analysis[[#This Row],[Departure_Date]],"mmmm")</f>
        <v>October</v>
      </c>
      <c r="L1829">
        <v>21998134</v>
      </c>
      <c r="M1829">
        <v>300720.59375</v>
      </c>
      <c r="N1829">
        <v>193805.40625</v>
      </c>
      <c r="O1829">
        <v>14298.7900390625</v>
      </c>
      <c r="P1829">
        <v>0</v>
      </c>
      <c r="Q1829">
        <v>6040940</v>
      </c>
      <c r="R1829">
        <f t="shared" si="28"/>
        <v>0.2746114738641014</v>
      </c>
    </row>
    <row r="1830" spans="1:18" x14ac:dyDescent="0.25">
      <c r="A1830" t="s">
        <v>2941</v>
      </c>
      <c r="B1830" t="s">
        <v>65</v>
      </c>
      <c r="C1830" t="s">
        <v>112</v>
      </c>
      <c r="D1830" t="s">
        <v>340</v>
      </c>
      <c r="E1830" t="s">
        <v>56</v>
      </c>
      <c r="F1830" t="s">
        <v>108</v>
      </c>
      <c r="G1830" s="1">
        <v>46033</v>
      </c>
      <c r="H1830" s="1">
        <v>46048</v>
      </c>
      <c r="I1830">
        <f>YEAR((vw_maritime_trade_analysis[[#This Row],[Departure_Date]]))</f>
        <v>2026</v>
      </c>
      <c r="J1830" t="str">
        <f>"Q"&amp;ROUNDUP(MONTH(vw_maritime_trade_analysis[[#This Row],[Departure_Date]])/3,0)</f>
        <v>Q1</v>
      </c>
      <c r="K1830" t="str">
        <f>TEXT(vw_maritime_trade_analysis[[#This Row],[Departure_Date]],"mmmm")</f>
        <v>January</v>
      </c>
      <c r="L1830">
        <v>12854042</v>
      </c>
      <c r="M1830">
        <v>183052.3125</v>
      </c>
      <c r="N1830">
        <v>192186.09375</v>
      </c>
      <c r="O1830">
        <v>25836.619140625</v>
      </c>
      <c r="P1830">
        <v>56108.30078125</v>
      </c>
      <c r="Q1830">
        <v>770632.0625</v>
      </c>
      <c r="R1830">
        <f t="shared" si="28"/>
        <v>5.9952508518332212E-2</v>
      </c>
    </row>
    <row r="1831" spans="1:18" x14ac:dyDescent="0.25">
      <c r="A1831" t="s">
        <v>2942</v>
      </c>
      <c r="B1831" t="s">
        <v>49</v>
      </c>
      <c r="C1831" t="s">
        <v>78</v>
      </c>
      <c r="D1831" t="s">
        <v>315</v>
      </c>
      <c r="E1831" t="s">
        <v>71</v>
      </c>
      <c r="F1831" t="s">
        <v>100</v>
      </c>
      <c r="G1831" s="1">
        <v>45997</v>
      </c>
      <c r="H1831" s="1">
        <v>46011</v>
      </c>
      <c r="I1831">
        <f>YEAR((vw_maritime_trade_analysis[[#This Row],[Departure_Date]]))</f>
        <v>2025</v>
      </c>
      <c r="J1831" t="str">
        <f>"Q"&amp;ROUNDUP(MONTH(vw_maritime_trade_analysis[[#This Row],[Departure_Date]])/3,0)</f>
        <v>Q4</v>
      </c>
      <c r="K1831" t="str">
        <f>TEXT(vw_maritime_trade_analysis[[#This Row],[Departure_Date]],"mmmm")</f>
        <v>December</v>
      </c>
      <c r="L1831">
        <v>36824204</v>
      </c>
      <c r="M1831">
        <v>187505.59375</v>
      </c>
      <c r="N1831">
        <v>57877.51171875</v>
      </c>
      <c r="O1831">
        <v>38665.421875</v>
      </c>
      <c r="Q1831">
        <v>2432540.5</v>
      </c>
      <c r="R1831">
        <f t="shared" si="28"/>
        <v>6.6058196397130536E-2</v>
      </c>
    </row>
    <row r="1832" spans="1:18" x14ac:dyDescent="0.25">
      <c r="A1832" t="s">
        <v>2944</v>
      </c>
      <c r="B1832" t="s">
        <v>49</v>
      </c>
      <c r="C1832" t="s">
        <v>50</v>
      </c>
      <c r="D1832" t="s">
        <v>223</v>
      </c>
      <c r="E1832" t="s">
        <v>121</v>
      </c>
      <c r="F1832" t="s">
        <v>92</v>
      </c>
      <c r="G1832" s="1">
        <v>43954</v>
      </c>
      <c r="H1832" s="1">
        <v>43962</v>
      </c>
      <c r="I1832">
        <f>YEAR((vw_maritime_trade_analysis[[#This Row],[Departure_Date]]))</f>
        <v>2020</v>
      </c>
      <c r="J1832" t="str">
        <f>"Q"&amp;ROUNDUP(MONTH(vw_maritime_trade_analysis[[#This Row],[Departure_Date]])/3,0)</f>
        <v>Q2</v>
      </c>
      <c r="K1832" t="str">
        <f>TEXT(vw_maritime_trade_analysis[[#This Row],[Departure_Date]],"mmmm")</f>
        <v>May</v>
      </c>
      <c r="L1832">
        <v>32804618</v>
      </c>
      <c r="M1832">
        <v>86174.4296875</v>
      </c>
      <c r="N1832">
        <v>19219.0703125</v>
      </c>
      <c r="O1832">
        <v>55439.80859375</v>
      </c>
      <c r="P1832">
        <v>17048.009765625</v>
      </c>
      <c r="Q1832">
        <v>2222412.25</v>
      </c>
      <c r="R1832">
        <f t="shared" si="28"/>
        <v>6.7746932764161438E-2</v>
      </c>
    </row>
    <row r="1833" spans="1:18" x14ac:dyDescent="0.25">
      <c r="A1833" t="s">
        <v>2945</v>
      </c>
      <c r="B1833" t="s">
        <v>49</v>
      </c>
      <c r="C1833" t="s">
        <v>50</v>
      </c>
      <c r="D1833" t="s">
        <v>120</v>
      </c>
      <c r="E1833" t="s">
        <v>93</v>
      </c>
      <c r="F1833" t="s">
        <v>226</v>
      </c>
      <c r="G1833" s="1">
        <v>45362</v>
      </c>
      <c r="H1833" s="1">
        <v>45375</v>
      </c>
      <c r="I1833">
        <f>YEAR((vw_maritime_trade_analysis[[#This Row],[Departure_Date]]))</f>
        <v>2024</v>
      </c>
      <c r="J1833" t="str">
        <f>"Q"&amp;ROUNDUP(MONTH(vw_maritime_trade_analysis[[#This Row],[Departure_Date]])/3,0)</f>
        <v>Q1</v>
      </c>
      <c r="K1833" t="str">
        <f>TEXT(vw_maritime_trade_analysis[[#This Row],[Departure_Date]],"mmmm")</f>
        <v>March</v>
      </c>
      <c r="L1833">
        <v>33283464</v>
      </c>
      <c r="M1833">
        <v>195778.65625</v>
      </c>
      <c r="N1833">
        <v>122419.203125</v>
      </c>
      <c r="O1833">
        <v>25295.4296875</v>
      </c>
      <c r="P1833">
        <v>0</v>
      </c>
      <c r="Q1833">
        <v>1705253</v>
      </c>
      <c r="R1833">
        <f t="shared" si="28"/>
        <v>5.1234240522560995E-2</v>
      </c>
    </row>
    <row r="1834" spans="1:18" x14ac:dyDescent="0.25">
      <c r="A1834" t="s">
        <v>2946</v>
      </c>
      <c r="B1834" t="s">
        <v>49</v>
      </c>
      <c r="C1834" t="s">
        <v>78</v>
      </c>
      <c r="D1834" t="s">
        <v>315</v>
      </c>
      <c r="E1834" t="s">
        <v>121</v>
      </c>
      <c r="F1834" t="s">
        <v>70</v>
      </c>
      <c r="G1834" s="1">
        <v>44220</v>
      </c>
      <c r="H1834" s="1">
        <v>44242</v>
      </c>
      <c r="I1834">
        <f>YEAR((vw_maritime_trade_analysis[[#This Row],[Departure_Date]]))</f>
        <v>2021</v>
      </c>
      <c r="J1834" t="str">
        <f>"Q"&amp;ROUNDUP(MONTH(vw_maritime_trade_analysis[[#This Row],[Departure_Date]])/3,0)</f>
        <v>Q1</v>
      </c>
      <c r="K1834" t="str">
        <f>TEXT(vw_maritime_trade_analysis[[#This Row],[Departure_Date]],"mmmm")</f>
        <v>January</v>
      </c>
      <c r="L1834">
        <v>26951012</v>
      </c>
      <c r="M1834">
        <v>394819.8125</v>
      </c>
      <c r="N1834">
        <v>91633.4296875</v>
      </c>
      <c r="O1834">
        <v>81122.5390625</v>
      </c>
      <c r="P1834">
        <v>14738.6298828125</v>
      </c>
      <c r="Q1834">
        <v>1230015.125</v>
      </c>
      <c r="R1834">
        <f t="shared" si="28"/>
        <v>4.5638921647914374E-2</v>
      </c>
    </row>
    <row r="1835" spans="1:18" x14ac:dyDescent="0.25">
      <c r="A1835" t="s">
        <v>2947</v>
      </c>
      <c r="B1835" t="s">
        <v>49</v>
      </c>
      <c r="C1835" t="s">
        <v>50</v>
      </c>
      <c r="D1835" t="s">
        <v>183</v>
      </c>
      <c r="E1835" t="s">
        <v>140</v>
      </c>
      <c r="F1835" t="s">
        <v>100</v>
      </c>
      <c r="G1835" s="1">
        <v>45501</v>
      </c>
      <c r="H1835" s="1">
        <v>45519</v>
      </c>
      <c r="I1835">
        <f>YEAR((vw_maritime_trade_analysis[[#This Row],[Departure_Date]]))</f>
        <v>2024</v>
      </c>
      <c r="J1835" t="str">
        <f>"Q"&amp;ROUNDUP(MONTH(vw_maritime_trade_analysis[[#This Row],[Departure_Date]])/3,0)</f>
        <v>Q3</v>
      </c>
      <c r="K1835" t="str">
        <f>TEXT(vw_maritime_trade_analysis[[#This Row],[Departure_Date]],"mmmm")</f>
        <v>July</v>
      </c>
      <c r="L1835">
        <v>27726930</v>
      </c>
      <c r="M1835">
        <v>418394.875</v>
      </c>
      <c r="N1835">
        <v>163558.8125</v>
      </c>
      <c r="O1835">
        <v>74862.7109375</v>
      </c>
      <c r="P1835">
        <v>0</v>
      </c>
      <c r="Q1835">
        <v>2449220.25</v>
      </c>
      <c r="R1835">
        <f t="shared" si="28"/>
        <v>8.8333625468091856E-2</v>
      </c>
    </row>
    <row r="1836" spans="1:18" x14ac:dyDescent="0.25">
      <c r="A1836" t="s">
        <v>2948</v>
      </c>
      <c r="B1836" t="s">
        <v>65</v>
      </c>
      <c r="C1836" t="s">
        <v>78</v>
      </c>
      <c r="D1836" t="s">
        <v>105</v>
      </c>
      <c r="E1836" t="s">
        <v>70</v>
      </c>
      <c r="F1836" t="s">
        <v>55</v>
      </c>
      <c r="G1836" s="1">
        <v>45653</v>
      </c>
      <c r="H1836" s="1">
        <v>45680</v>
      </c>
      <c r="I1836">
        <f>YEAR((vw_maritime_trade_analysis[[#This Row],[Departure_Date]]))</f>
        <v>2024</v>
      </c>
      <c r="J1836" t="str">
        <f>"Q"&amp;ROUNDUP(MONTH(vw_maritime_trade_analysis[[#This Row],[Departure_Date]])/3,0)</f>
        <v>Q4</v>
      </c>
      <c r="K1836" t="str">
        <f>TEXT(vw_maritime_trade_analysis[[#This Row],[Departure_Date]],"mmmm")</f>
        <v>December</v>
      </c>
      <c r="L1836">
        <v>15409506</v>
      </c>
      <c r="M1836">
        <v>801753.5625</v>
      </c>
      <c r="N1836">
        <v>202290.625</v>
      </c>
      <c r="O1836">
        <v>20648.740234375</v>
      </c>
      <c r="P1836">
        <v>34065.62890625</v>
      </c>
      <c r="Q1836">
        <v>1798577.875</v>
      </c>
      <c r="R1836">
        <f t="shared" si="28"/>
        <v>0.11671872381892061</v>
      </c>
    </row>
    <row r="1837" spans="1:18" x14ac:dyDescent="0.25">
      <c r="A1837" t="s">
        <v>2949</v>
      </c>
      <c r="B1837" t="s">
        <v>65</v>
      </c>
      <c r="C1837" t="s">
        <v>50</v>
      </c>
      <c r="D1837" t="s">
        <v>51</v>
      </c>
      <c r="E1837" t="s">
        <v>226</v>
      </c>
      <c r="F1837" t="s">
        <v>257</v>
      </c>
      <c r="G1837" s="1">
        <v>44267</v>
      </c>
      <c r="H1837" s="1">
        <v>44274</v>
      </c>
      <c r="I1837">
        <f>YEAR((vw_maritime_trade_analysis[[#This Row],[Departure_Date]]))</f>
        <v>2021</v>
      </c>
      <c r="J1837" t="str">
        <f>"Q"&amp;ROUNDUP(MONTH(vw_maritime_trade_analysis[[#This Row],[Departure_Date]])/3,0)</f>
        <v>Q1</v>
      </c>
      <c r="K1837" t="str">
        <f>TEXT(vw_maritime_trade_analysis[[#This Row],[Departure_Date]],"mmmm")</f>
        <v>March</v>
      </c>
      <c r="L1837">
        <v>15575151</v>
      </c>
      <c r="M1837">
        <v>139714.625</v>
      </c>
      <c r="N1837">
        <v>113220.640625</v>
      </c>
      <c r="O1837">
        <v>38937.87890625</v>
      </c>
      <c r="P1837">
        <v>1274.27001953125</v>
      </c>
      <c r="Q1837">
        <v>7458657</v>
      </c>
      <c r="R1837">
        <f t="shared" si="28"/>
        <v>0.47888184198021577</v>
      </c>
    </row>
    <row r="1838" spans="1:18" x14ac:dyDescent="0.25">
      <c r="A1838" t="s">
        <v>2950</v>
      </c>
      <c r="B1838" t="s">
        <v>49</v>
      </c>
      <c r="C1838" t="s">
        <v>50</v>
      </c>
      <c r="D1838" t="s">
        <v>145</v>
      </c>
      <c r="E1838" t="s">
        <v>93</v>
      </c>
      <c r="F1838" t="s">
        <v>128</v>
      </c>
      <c r="G1838" s="1">
        <v>44168</v>
      </c>
      <c r="H1838" s="1">
        <v>44187</v>
      </c>
      <c r="I1838">
        <f>YEAR((vw_maritime_trade_analysis[[#This Row],[Departure_Date]]))</f>
        <v>2020</v>
      </c>
      <c r="J1838" t="str">
        <f>"Q"&amp;ROUNDUP(MONTH(vw_maritime_trade_analysis[[#This Row],[Departure_Date]])/3,0)</f>
        <v>Q4</v>
      </c>
      <c r="K1838" t="str">
        <f>TEXT(vw_maritime_trade_analysis[[#This Row],[Departure_Date]],"mmmm")</f>
        <v>December</v>
      </c>
      <c r="L1838">
        <v>86435896</v>
      </c>
      <c r="M1838">
        <v>726278.5</v>
      </c>
      <c r="N1838">
        <v>138988.328125</v>
      </c>
      <c r="O1838">
        <v>286967.1875</v>
      </c>
      <c r="P1838">
        <v>67335.109375</v>
      </c>
      <c r="Q1838">
        <v>3362362.25</v>
      </c>
      <c r="R1838">
        <f t="shared" si="28"/>
        <v>3.8900068207773308E-2</v>
      </c>
    </row>
    <row r="1839" spans="1:18" x14ac:dyDescent="0.25">
      <c r="A1839" t="s">
        <v>2951</v>
      </c>
      <c r="B1839" t="s">
        <v>49</v>
      </c>
      <c r="C1839" t="s">
        <v>66</v>
      </c>
      <c r="D1839" t="s">
        <v>245</v>
      </c>
      <c r="E1839" t="s">
        <v>131</v>
      </c>
      <c r="F1839" t="s">
        <v>56</v>
      </c>
      <c r="G1839" s="1">
        <v>45599</v>
      </c>
      <c r="H1839" s="1">
        <v>45613</v>
      </c>
      <c r="I1839">
        <f>YEAR((vw_maritime_trade_analysis[[#This Row],[Departure_Date]]))</f>
        <v>2024</v>
      </c>
      <c r="J1839" t="str">
        <f>"Q"&amp;ROUNDUP(MONTH(vw_maritime_trade_analysis[[#This Row],[Departure_Date]])/3,0)</f>
        <v>Q4</v>
      </c>
      <c r="K1839" t="str">
        <f>TEXT(vw_maritime_trade_analysis[[#This Row],[Departure_Date]],"mmmm")</f>
        <v>November</v>
      </c>
      <c r="L1839">
        <v>6990497</v>
      </c>
      <c r="M1839">
        <v>111602.859375</v>
      </c>
      <c r="N1839">
        <v>223000.921875</v>
      </c>
      <c r="O1839">
        <v>22509.400390625</v>
      </c>
      <c r="P1839">
        <v>0</v>
      </c>
      <c r="Q1839">
        <v>487225.5625</v>
      </c>
      <c r="R1839">
        <f t="shared" si="28"/>
        <v>6.9698272168631212E-2</v>
      </c>
    </row>
    <row r="1840" spans="1:18" x14ac:dyDescent="0.25">
      <c r="A1840" t="s">
        <v>2952</v>
      </c>
      <c r="B1840" t="s">
        <v>65</v>
      </c>
      <c r="C1840" t="s">
        <v>50</v>
      </c>
      <c r="D1840" t="s">
        <v>51</v>
      </c>
      <c r="E1840" t="s">
        <v>82</v>
      </c>
      <c r="F1840" t="s">
        <v>257</v>
      </c>
      <c r="G1840" s="1">
        <v>45275</v>
      </c>
      <c r="H1840" s="1">
        <v>45293</v>
      </c>
      <c r="I1840">
        <f>YEAR((vw_maritime_trade_analysis[[#This Row],[Departure_Date]]))</f>
        <v>2023</v>
      </c>
      <c r="J1840" t="str">
        <f>"Q"&amp;ROUNDUP(MONTH(vw_maritime_trade_analysis[[#This Row],[Departure_Date]])/3,0)</f>
        <v>Q4</v>
      </c>
      <c r="K1840" t="str">
        <f>TEXT(vw_maritime_trade_analysis[[#This Row],[Departure_Date]],"mmmm")</f>
        <v>December</v>
      </c>
      <c r="L1840">
        <v>6179700.5</v>
      </c>
      <c r="M1840">
        <v>407685.625</v>
      </c>
      <c r="N1840">
        <v>97581.96875</v>
      </c>
      <c r="O1840">
        <v>4572.97998046875</v>
      </c>
      <c r="P1840">
        <v>37258.828125</v>
      </c>
      <c r="Q1840">
        <v>2965798.5</v>
      </c>
      <c r="R1840">
        <f t="shared" si="28"/>
        <v>0.47992592844912146</v>
      </c>
    </row>
    <row r="1841" spans="1:18" x14ac:dyDescent="0.25">
      <c r="A1841" t="s">
        <v>2953</v>
      </c>
      <c r="B1841" t="s">
        <v>65</v>
      </c>
      <c r="C1841" t="s">
        <v>66</v>
      </c>
      <c r="D1841" t="s">
        <v>391</v>
      </c>
      <c r="E1841" t="s">
        <v>70</v>
      </c>
      <c r="F1841" t="s">
        <v>257</v>
      </c>
      <c r="G1841" s="1">
        <v>44415</v>
      </c>
      <c r="H1841" s="1">
        <v>44436</v>
      </c>
      <c r="I1841">
        <f>YEAR((vw_maritime_trade_analysis[[#This Row],[Departure_Date]]))</f>
        <v>2021</v>
      </c>
      <c r="J1841" t="str">
        <f>"Q"&amp;ROUNDUP(MONTH(vw_maritime_trade_analysis[[#This Row],[Departure_Date]])/3,0)</f>
        <v>Q3</v>
      </c>
      <c r="K1841" t="str">
        <f>TEXT(vw_maritime_trade_analysis[[#This Row],[Departure_Date]],"mmmm")</f>
        <v>August</v>
      </c>
      <c r="L1841">
        <v>32616006</v>
      </c>
      <c r="M1841">
        <v>312505.21875</v>
      </c>
      <c r="N1841">
        <v>65888.578125</v>
      </c>
      <c r="O1841">
        <v>28375.9296875</v>
      </c>
      <c r="P1841">
        <v>33079.55859375</v>
      </c>
      <c r="Q1841">
        <v>1552033.75</v>
      </c>
      <c r="R1841">
        <f t="shared" si="28"/>
        <v>4.7585033863435024E-2</v>
      </c>
    </row>
    <row r="1842" spans="1:18" x14ac:dyDescent="0.25">
      <c r="A1842" t="s">
        <v>2954</v>
      </c>
      <c r="B1842" t="s">
        <v>49</v>
      </c>
      <c r="C1842" t="s">
        <v>66</v>
      </c>
      <c r="D1842" t="s">
        <v>248</v>
      </c>
      <c r="E1842" t="s">
        <v>140</v>
      </c>
      <c r="F1842" t="s">
        <v>100</v>
      </c>
      <c r="G1842" s="1">
        <v>44518</v>
      </c>
      <c r="H1842" s="1">
        <v>44535</v>
      </c>
      <c r="I1842">
        <f>YEAR((vw_maritime_trade_analysis[[#This Row],[Departure_Date]]))</f>
        <v>2021</v>
      </c>
      <c r="J1842" t="str">
        <f>"Q"&amp;ROUNDUP(MONTH(vw_maritime_trade_analysis[[#This Row],[Departure_Date]])/3,0)</f>
        <v>Q4</v>
      </c>
      <c r="K1842" t="str">
        <f>TEXT(vw_maritime_trade_analysis[[#This Row],[Departure_Date]],"mmmm")</f>
        <v>November</v>
      </c>
      <c r="L1842">
        <v>41619124</v>
      </c>
      <c r="M1842">
        <v>585839.8125</v>
      </c>
      <c r="N1842">
        <v>51328.859375</v>
      </c>
      <c r="O1842">
        <v>36208.640625</v>
      </c>
      <c r="P1842">
        <v>30291.509765625</v>
      </c>
      <c r="Q1842">
        <v>2005784.375</v>
      </c>
      <c r="R1842">
        <f t="shared" si="28"/>
        <v>4.8193815299908765E-2</v>
      </c>
    </row>
    <row r="1843" spans="1:18" x14ac:dyDescent="0.25">
      <c r="A1843" t="s">
        <v>2956</v>
      </c>
      <c r="B1843" t="s">
        <v>49</v>
      </c>
      <c r="C1843" t="s">
        <v>50</v>
      </c>
      <c r="D1843" t="s">
        <v>51</v>
      </c>
      <c r="E1843" t="s">
        <v>71</v>
      </c>
      <c r="F1843" t="s">
        <v>82</v>
      </c>
      <c r="G1843" s="1">
        <v>45910</v>
      </c>
      <c r="H1843" s="1">
        <v>45922</v>
      </c>
      <c r="I1843">
        <f>YEAR((vw_maritime_trade_analysis[[#This Row],[Departure_Date]]))</f>
        <v>2025</v>
      </c>
      <c r="J1843" t="str">
        <f>"Q"&amp;ROUNDUP(MONTH(vw_maritime_trade_analysis[[#This Row],[Departure_Date]])/3,0)</f>
        <v>Q3</v>
      </c>
      <c r="K1843" t="str">
        <f>TEXT(vw_maritime_trade_analysis[[#This Row],[Departure_Date]],"mmmm")</f>
        <v>September</v>
      </c>
      <c r="L1843">
        <v>9613979</v>
      </c>
      <c r="M1843">
        <v>275509.25</v>
      </c>
      <c r="N1843">
        <v>122933.7265625</v>
      </c>
      <c r="O1843">
        <v>24611.7890625</v>
      </c>
      <c r="P1843">
        <v>85103.6484375</v>
      </c>
      <c r="Q1843">
        <v>3387611.5</v>
      </c>
      <c r="R1843">
        <f t="shared" si="28"/>
        <v>0.3523631058482653</v>
      </c>
    </row>
    <row r="1844" spans="1:18" x14ac:dyDescent="0.25">
      <c r="A1844" t="s">
        <v>2958</v>
      </c>
      <c r="B1844" t="s">
        <v>65</v>
      </c>
      <c r="C1844" t="s">
        <v>134</v>
      </c>
      <c r="D1844" t="s">
        <v>135</v>
      </c>
      <c r="E1844" t="s">
        <v>92</v>
      </c>
      <c r="F1844" t="s">
        <v>150</v>
      </c>
      <c r="G1844" s="1">
        <v>45175</v>
      </c>
      <c r="H1844" s="1">
        <v>45209</v>
      </c>
      <c r="I1844">
        <f>YEAR((vw_maritime_trade_analysis[[#This Row],[Departure_Date]]))</f>
        <v>2023</v>
      </c>
      <c r="J1844" t="str">
        <f>"Q"&amp;ROUNDUP(MONTH(vw_maritime_trade_analysis[[#This Row],[Departure_Date]])/3,0)</f>
        <v>Q3</v>
      </c>
      <c r="K1844" t="str">
        <f>TEXT(vw_maritime_trade_analysis[[#This Row],[Departure_Date]],"mmmm")</f>
        <v>September</v>
      </c>
      <c r="L1844">
        <v>9139038</v>
      </c>
      <c r="M1844">
        <v>746711.25</v>
      </c>
      <c r="N1844">
        <v>21078.759765625</v>
      </c>
      <c r="O1844">
        <v>17638.33984375</v>
      </c>
      <c r="P1844">
        <v>14277.33984375</v>
      </c>
      <c r="Q1844">
        <v>1312244.875</v>
      </c>
      <c r="R1844">
        <f t="shared" si="28"/>
        <v>0.14358676208590007</v>
      </c>
    </row>
    <row r="1845" spans="1:18" x14ac:dyDescent="0.25">
      <c r="A1845" t="s">
        <v>2959</v>
      </c>
      <c r="B1845" t="s">
        <v>49</v>
      </c>
      <c r="C1845" t="s">
        <v>78</v>
      </c>
      <c r="D1845" t="s">
        <v>211</v>
      </c>
      <c r="E1845" t="s">
        <v>164</v>
      </c>
      <c r="F1845" t="s">
        <v>82</v>
      </c>
      <c r="G1845" s="1">
        <v>44888</v>
      </c>
      <c r="H1845" s="1">
        <v>44902</v>
      </c>
      <c r="I1845">
        <f>YEAR((vw_maritime_trade_analysis[[#This Row],[Departure_Date]]))</f>
        <v>2022</v>
      </c>
      <c r="J1845" t="str">
        <f>"Q"&amp;ROUNDUP(MONTH(vw_maritime_trade_analysis[[#This Row],[Departure_Date]])/3,0)</f>
        <v>Q4</v>
      </c>
      <c r="K1845" t="str">
        <f>TEXT(vw_maritime_trade_analysis[[#This Row],[Departure_Date]],"mmmm")</f>
        <v>November</v>
      </c>
      <c r="L1845">
        <v>13312391</v>
      </c>
      <c r="M1845">
        <v>238960.796875</v>
      </c>
      <c r="N1845">
        <v>163613.359375</v>
      </c>
      <c r="O1845">
        <v>25160.419921875</v>
      </c>
      <c r="P1845">
        <v>0</v>
      </c>
      <c r="Q1845">
        <v>1573952.375</v>
      </c>
      <c r="R1845">
        <f t="shared" si="28"/>
        <v>0.11823213237952521</v>
      </c>
    </row>
    <row r="1846" spans="1:18" x14ac:dyDescent="0.25">
      <c r="A1846" t="s">
        <v>2960</v>
      </c>
      <c r="B1846" t="s">
        <v>65</v>
      </c>
      <c r="C1846" t="s">
        <v>66</v>
      </c>
      <c r="D1846" t="s">
        <v>245</v>
      </c>
      <c r="E1846" t="s">
        <v>70</v>
      </c>
      <c r="F1846" t="s">
        <v>131</v>
      </c>
      <c r="G1846" s="1">
        <v>45725</v>
      </c>
      <c r="H1846" s="1">
        <v>45758</v>
      </c>
      <c r="I1846">
        <f>YEAR((vw_maritime_trade_analysis[[#This Row],[Departure_Date]]))</f>
        <v>2025</v>
      </c>
      <c r="J1846" t="str">
        <f>"Q"&amp;ROUNDUP(MONTH(vw_maritime_trade_analysis[[#This Row],[Departure_Date]])/3,0)</f>
        <v>Q1</v>
      </c>
      <c r="K1846" t="str">
        <f>TEXT(vw_maritime_trade_analysis[[#This Row],[Departure_Date]],"mmmm")</f>
        <v>March</v>
      </c>
      <c r="L1846">
        <v>2843005.25</v>
      </c>
      <c r="M1846">
        <v>892418.9375</v>
      </c>
      <c r="N1846">
        <v>151777.265625</v>
      </c>
      <c r="O1846">
        <v>1876.3800048828125</v>
      </c>
      <c r="P1846">
        <v>6906.66015625</v>
      </c>
      <c r="Q1846">
        <v>1262836.875</v>
      </c>
      <c r="R1846">
        <f t="shared" si="28"/>
        <v>0.44419083468101228</v>
      </c>
    </row>
    <row r="1847" spans="1:18" x14ac:dyDescent="0.25">
      <c r="A1847" t="s">
        <v>2961</v>
      </c>
      <c r="B1847" t="s">
        <v>49</v>
      </c>
      <c r="C1847" t="s">
        <v>78</v>
      </c>
      <c r="D1847" t="s">
        <v>79</v>
      </c>
      <c r="E1847" t="s">
        <v>164</v>
      </c>
      <c r="F1847" t="s">
        <v>226</v>
      </c>
      <c r="G1847" s="1">
        <v>45682</v>
      </c>
      <c r="H1847" s="1">
        <v>45700</v>
      </c>
      <c r="I1847">
        <f>YEAR((vw_maritime_trade_analysis[[#This Row],[Departure_Date]]))</f>
        <v>2025</v>
      </c>
      <c r="J1847" t="str">
        <f>"Q"&amp;ROUNDUP(MONTH(vw_maritime_trade_analysis[[#This Row],[Departure_Date]])/3,0)</f>
        <v>Q1</v>
      </c>
      <c r="K1847" t="str">
        <f>TEXT(vw_maritime_trade_analysis[[#This Row],[Departure_Date]],"mmmm")</f>
        <v>January</v>
      </c>
      <c r="L1847">
        <v>11269685</v>
      </c>
      <c r="M1847">
        <v>290247.3125</v>
      </c>
      <c r="N1847">
        <v>25113.029296875</v>
      </c>
      <c r="O1847">
        <v>18144.189453125</v>
      </c>
      <c r="P1847">
        <v>18735.5703125</v>
      </c>
      <c r="Q1847">
        <v>1460963</v>
      </c>
      <c r="R1847">
        <f t="shared" si="28"/>
        <v>0.12963654263628485</v>
      </c>
    </row>
    <row r="1848" spans="1:18" x14ac:dyDescent="0.25">
      <c r="A1848" t="s">
        <v>2962</v>
      </c>
      <c r="B1848" t="s">
        <v>49</v>
      </c>
      <c r="C1848" t="s">
        <v>66</v>
      </c>
      <c r="D1848" t="s">
        <v>245</v>
      </c>
      <c r="E1848" t="s">
        <v>127</v>
      </c>
      <c r="F1848" t="s">
        <v>184</v>
      </c>
      <c r="G1848" s="1">
        <v>45588</v>
      </c>
      <c r="H1848" s="1">
        <v>45611</v>
      </c>
      <c r="I1848">
        <f>YEAR((vw_maritime_trade_analysis[[#This Row],[Departure_Date]]))</f>
        <v>2024</v>
      </c>
      <c r="J1848" t="str">
        <f>"Q"&amp;ROUNDUP(MONTH(vw_maritime_trade_analysis[[#This Row],[Departure_Date]])/3,0)</f>
        <v>Q4</v>
      </c>
      <c r="K1848" t="str">
        <f>TEXT(vw_maritime_trade_analysis[[#This Row],[Departure_Date]],"mmmm")</f>
        <v>October</v>
      </c>
      <c r="L1848">
        <v>6144796.5</v>
      </c>
      <c r="M1848">
        <v>444885.875</v>
      </c>
      <c r="N1848">
        <v>203973.140625</v>
      </c>
      <c r="O1848">
        <v>6759.27978515625</v>
      </c>
      <c r="P1848">
        <v>11913.150390625</v>
      </c>
      <c r="Q1848">
        <v>859021.8125</v>
      </c>
      <c r="R1848">
        <f t="shared" si="28"/>
        <v>0.13979662507944729</v>
      </c>
    </row>
    <row r="1849" spans="1:18" x14ac:dyDescent="0.25">
      <c r="A1849" t="s">
        <v>2963</v>
      </c>
      <c r="B1849" t="s">
        <v>49</v>
      </c>
      <c r="C1849" t="s">
        <v>66</v>
      </c>
      <c r="D1849" t="s">
        <v>251</v>
      </c>
      <c r="E1849" t="s">
        <v>201</v>
      </c>
      <c r="F1849" t="s">
        <v>128</v>
      </c>
      <c r="G1849" s="1">
        <v>43990</v>
      </c>
      <c r="H1849" s="1">
        <v>44017</v>
      </c>
      <c r="I1849">
        <f>YEAR((vw_maritime_trade_analysis[[#This Row],[Departure_Date]]))</f>
        <v>2020</v>
      </c>
      <c r="J1849" t="str">
        <f>"Q"&amp;ROUNDUP(MONTH(vw_maritime_trade_analysis[[#This Row],[Departure_Date]])/3,0)</f>
        <v>Q2</v>
      </c>
      <c r="K1849" t="str">
        <f>TEXT(vw_maritime_trade_analysis[[#This Row],[Departure_Date]],"mmmm")</f>
        <v>June</v>
      </c>
      <c r="L1849">
        <v>85452520</v>
      </c>
      <c r="M1849">
        <v>219441.984375</v>
      </c>
      <c r="N1849">
        <v>26297.1796875</v>
      </c>
      <c r="O1849">
        <v>235848.953125</v>
      </c>
      <c r="P1849">
        <v>22085.80078125</v>
      </c>
      <c r="Q1849">
        <v>5982578.5</v>
      </c>
      <c r="R1849">
        <f t="shared" si="28"/>
        <v>7.0010556739578886E-2</v>
      </c>
    </row>
    <row r="1850" spans="1:18" x14ac:dyDescent="0.25">
      <c r="A1850" t="s">
        <v>2964</v>
      </c>
      <c r="B1850" t="s">
        <v>49</v>
      </c>
      <c r="C1850" t="s">
        <v>50</v>
      </c>
      <c r="D1850" t="s">
        <v>51</v>
      </c>
      <c r="E1850" t="s">
        <v>159</v>
      </c>
      <c r="F1850" t="s">
        <v>56</v>
      </c>
      <c r="G1850" s="1">
        <v>45911</v>
      </c>
      <c r="H1850" s="1">
        <v>45922</v>
      </c>
      <c r="I1850">
        <f>YEAR((vw_maritime_trade_analysis[[#This Row],[Departure_Date]]))</f>
        <v>2025</v>
      </c>
      <c r="J1850" t="str">
        <f>"Q"&amp;ROUNDUP(MONTH(vw_maritime_trade_analysis[[#This Row],[Departure_Date]])/3,0)</f>
        <v>Q3</v>
      </c>
      <c r="K1850" t="str">
        <f>TEXT(vw_maritime_trade_analysis[[#This Row],[Departure_Date]],"mmmm")</f>
        <v>September</v>
      </c>
      <c r="L1850">
        <v>11608813</v>
      </c>
      <c r="M1850">
        <v>137378.21875</v>
      </c>
      <c r="N1850">
        <v>174589.15625</v>
      </c>
      <c r="O1850">
        <v>17297.130859375</v>
      </c>
      <c r="P1850">
        <v>8367.1904296875</v>
      </c>
      <c r="Q1850">
        <v>3133087.25</v>
      </c>
      <c r="R1850">
        <f t="shared" si="28"/>
        <v>0.26988868284810857</v>
      </c>
    </row>
    <row r="1851" spans="1:18" x14ac:dyDescent="0.25">
      <c r="A1851" t="s">
        <v>2965</v>
      </c>
      <c r="B1851" t="s">
        <v>49</v>
      </c>
      <c r="C1851" t="s">
        <v>66</v>
      </c>
      <c r="D1851" t="s">
        <v>245</v>
      </c>
      <c r="E1851" t="s">
        <v>150</v>
      </c>
      <c r="F1851" t="s">
        <v>56</v>
      </c>
      <c r="G1851" s="1">
        <v>45195</v>
      </c>
      <c r="H1851" s="1">
        <v>45228</v>
      </c>
      <c r="I1851">
        <f>YEAR((vw_maritime_trade_analysis[[#This Row],[Departure_Date]]))</f>
        <v>2023</v>
      </c>
      <c r="J1851" t="str">
        <f>"Q"&amp;ROUNDUP(MONTH(vw_maritime_trade_analysis[[#This Row],[Departure_Date]])/3,0)</f>
        <v>Q3</v>
      </c>
      <c r="K1851" t="str">
        <f>TEXT(vw_maritime_trade_analysis[[#This Row],[Departure_Date]],"mmmm")</f>
        <v>September</v>
      </c>
      <c r="L1851">
        <v>7294718.5</v>
      </c>
      <c r="M1851">
        <v>940225</v>
      </c>
      <c r="N1851">
        <v>57958.48828125</v>
      </c>
      <c r="O1851">
        <v>23488.990234375</v>
      </c>
      <c r="P1851">
        <v>0</v>
      </c>
      <c r="Q1851">
        <v>1491811.25</v>
      </c>
      <c r="R1851">
        <f t="shared" si="28"/>
        <v>0.20450566392657921</v>
      </c>
    </row>
    <row r="1852" spans="1:18" x14ac:dyDescent="0.25">
      <c r="A1852" t="s">
        <v>2966</v>
      </c>
      <c r="B1852" t="s">
        <v>49</v>
      </c>
      <c r="C1852" t="s">
        <v>50</v>
      </c>
      <c r="D1852" t="s">
        <v>51</v>
      </c>
      <c r="E1852" t="s">
        <v>93</v>
      </c>
      <c r="F1852" t="s">
        <v>128</v>
      </c>
      <c r="G1852" s="1">
        <v>45676</v>
      </c>
      <c r="H1852" s="1">
        <v>45685</v>
      </c>
      <c r="I1852">
        <f>YEAR((vw_maritime_trade_analysis[[#This Row],[Departure_Date]]))</f>
        <v>2025</v>
      </c>
      <c r="J1852" t="str">
        <f>"Q"&amp;ROUNDUP(MONTH(vw_maritime_trade_analysis[[#This Row],[Departure_Date]])/3,0)</f>
        <v>Q1</v>
      </c>
      <c r="K1852" t="str">
        <f>TEXT(vw_maritime_trade_analysis[[#This Row],[Departure_Date]],"mmmm")</f>
        <v>January</v>
      </c>
      <c r="L1852">
        <v>18537244</v>
      </c>
      <c r="M1852">
        <v>231250.640625</v>
      </c>
      <c r="N1852">
        <v>184021.4375</v>
      </c>
      <c r="O1852">
        <v>20020.220703125</v>
      </c>
      <c r="P1852">
        <v>20989.6796875</v>
      </c>
      <c r="Q1852">
        <v>9880244</v>
      </c>
      <c r="R1852">
        <f t="shared" si="28"/>
        <v>0.53299422503150951</v>
      </c>
    </row>
    <row r="1853" spans="1:18" x14ac:dyDescent="0.25">
      <c r="A1853" t="s">
        <v>2967</v>
      </c>
      <c r="B1853" t="s">
        <v>65</v>
      </c>
      <c r="C1853" t="s">
        <v>134</v>
      </c>
      <c r="D1853" t="s">
        <v>135</v>
      </c>
      <c r="E1853" t="s">
        <v>82</v>
      </c>
      <c r="F1853" t="s">
        <v>150</v>
      </c>
      <c r="G1853" s="1">
        <v>45338</v>
      </c>
      <c r="H1853" s="1">
        <v>45361</v>
      </c>
      <c r="I1853">
        <f>YEAR((vw_maritime_trade_analysis[[#This Row],[Departure_Date]]))</f>
        <v>2024</v>
      </c>
      <c r="J1853" t="str">
        <f>"Q"&amp;ROUNDUP(MONTH(vw_maritime_trade_analysis[[#This Row],[Departure_Date]])/3,0)</f>
        <v>Q1</v>
      </c>
      <c r="K1853" t="str">
        <f>TEXT(vw_maritime_trade_analysis[[#This Row],[Departure_Date]],"mmmm")</f>
        <v>February</v>
      </c>
      <c r="L1853">
        <v>3620858.5</v>
      </c>
      <c r="M1853">
        <v>845983.1875</v>
      </c>
      <c r="N1853">
        <v>139867.4375</v>
      </c>
      <c r="O1853">
        <v>10753.9501953125</v>
      </c>
      <c r="P1853">
        <v>0</v>
      </c>
      <c r="Q1853">
        <v>1094833.375</v>
      </c>
      <c r="R1853">
        <f t="shared" si="28"/>
        <v>0.30236845074172325</v>
      </c>
    </row>
    <row r="1854" spans="1:18" x14ac:dyDescent="0.25">
      <c r="A1854" t="s">
        <v>2968</v>
      </c>
      <c r="B1854" t="s">
        <v>65</v>
      </c>
      <c r="C1854" t="s">
        <v>66</v>
      </c>
      <c r="D1854" t="s">
        <v>245</v>
      </c>
      <c r="E1854" t="s">
        <v>56</v>
      </c>
      <c r="F1854" t="s">
        <v>140</v>
      </c>
      <c r="G1854" s="1">
        <v>45435</v>
      </c>
      <c r="H1854" s="1">
        <v>45450</v>
      </c>
      <c r="I1854">
        <f>YEAR((vw_maritime_trade_analysis[[#This Row],[Departure_Date]]))</f>
        <v>2024</v>
      </c>
      <c r="J1854" t="str">
        <f>"Q"&amp;ROUNDUP(MONTH(vw_maritime_trade_analysis[[#This Row],[Departure_Date]])/3,0)</f>
        <v>Q2</v>
      </c>
      <c r="K1854" t="str">
        <f>TEXT(vw_maritime_trade_analysis[[#This Row],[Departure_Date]],"mmmm")</f>
        <v>May</v>
      </c>
      <c r="L1854">
        <v>5682082.5</v>
      </c>
      <c r="M1854">
        <v>288712.59375</v>
      </c>
      <c r="N1854">
        <v>64918.328125</v>
      </c>
      <c r="O1854">
        <v>9659.5400390625</v>
      </c>
      <c r="P1854">
        <v>43028.5703125</v>
      </c>
      <c r="Q1854">
        <v>606472.625</v>
      </c>
      <c r="R1854">
        <f t="shared" si="28"/>
        <v>0.10673421672423798</v>
      </c>
    </row>
    <row r="1855" spans="1:18" x14ac:dyDescent="0.25">
      <c r="A1855" t="s">
        <v>2969</v>
      </c>
      <c r="B1855" t="s">
        <v>65</v>
      </c>
      <c r="C1855" t="s">
        <v>78</v>
      </c>
      <c r="D1855" t="s">
        <v>315</v>
      </c>
      <c r="E1855" t="s">
        <v>56</v>
      </c>
      <c r="F1855" t="s">
        <v>174</v>
      </c>
      <c r="G1855" s="1">
        <v>45490</v>
      </c>
      <c r="H1855" s="1">
        <v>45500</v>
      </c>
      <c r="I1855">
        <f>YEAR((vw_maritime_trade_analysis[[#This Row],[Departure_Date]]))</f>
        <v>2024</v>
      </c>
      <c r="J1855" t="str">
        <f>"Q"&amp;ROUNDUP(MONTH(vw_maritime_trade_analysis[[#This Row],[Departure_Date]])/3,0)</f>
        <v>Q3</v>
      </c>
      <c r="K1855" t="str">
        <f>TEXT(vw_maritime_trade_analysis[[#This Row],[Departure_Date]],"mmmm")</f>
        <v>July</v>
      </c>
      <c r="L1855">
        <v>35582696</v>
      </c>
      <c r="M1855">
        <v>306318.96875</v>
      </c>
      <c r="N1855">
        <v>223575.5</v>
      </c>
      <c r="O1855">
        <v>114932.109375</v>
      </c>
      <c r="P1855">
        <v>89072.7734375</v>
      </c>
      <c r="Q1855">
        <v>1865930</v>
      </c>
      <c r="R1855">
        <f t="shared" si="28"/>
        <v>5.2439253057160143E-2</v>
      </c>
    </row>
    <row r="1856" spans="1:18" x14ac:dyDescent="0.25">
      <c r="A1856" t="s">
        <v>2970</v>
      </c>
      <c r="B1856" t="s">
        <v>49</v>
      </c>
      <c r="C1856" t="s">
        <v>78</v>
      </c>
      <c r="D1856" t="s">
        <v>105</v>
      </c>
      <c r="E1856" t="s">
        <v>257</v>
      </c>
      <c r="F1856" t="s">
        <v>184</v>
      </c>
      <c r="G1856" s="1">
        <v>45350</v>
      </c>
      <c r="H1856" s="1">
        <v>45368</v>
      </c>
      <c r="I1856">
        <f>YEAR((vw_maritime_trade_analysis[[#This Row],[Departure_Date]]))</f>
        <v>2024</v>
      </c>
      <c r="J1856" t="str">
        <f>"Q"&amp;ROUNDUP(MONTH(vw_maritime_trade_analysis[[#This Row],[Departure_Date]])/3,0)</f>
        <v>Q1</v>
      </c>
      <c r="K1856" t="str">
        <f>TEXT(vw_maritime_trade_analysis[[#This Row],[Departure_Date]],"mmmm")</f>
        <v>February</v>
      </c>
      <c r="L1856">
        <v>48494148</v>
      </c>
      <c r="M1856">
        <v>289159.84375</v>
      </c>
      <c r="N1856">
        <v>55937.48046875</v>
      </c>
      <c r="O1856">
        <v>38795.3203125</v>
      </c>
      <c r="P1856">
        <v>31549.26953125</v>
      </c>
      <c r="Q1856">
        <v>1138448.125</v>
      </c>
      <c r="R1856">
        <f t="shared" si="28"/>
        <v>2.3475989824586669E-2</v>
      </c>
    </row>
    <row r="1857" spans="1:18" x14ac:dyDescent="0.25">
      <c r="A1857" t="s">
        <v>2971</v>
      </c>
      <c r="B1857" t="s">
        <v>49</v>
      </c>
      <c r="C1857" t="s">
        <v>66</v>
      </c>
      <c r="D1857" t="s">
        <v>245</v>
      </c>
      <c r="E1857" t="s">
        <v>121</v>
      </c>
      <c r="F1857" t="s">
        <v>100</v>
      </c>
      <c r="G1857" s="1">
        <v>44391</v>
      </c>
      <c r="H1857" s="1">
        <v>44413</v>
      </c>
      <c r="I1857">
        <f>YEAR((vw_maritime_trade_analysis[[#This Row],[Departure_Date]]))</f>
        <v>2021</v>
      </c>
      <c r="J1857" t="str">
        <f>"Q"&amp;ROUNDUP(MONTH(vw_maritime_trade_analysis[[#This Row],[Departure_Date]])/3,0)</f>
        <v>Q3</v>
      </c>
      <c r="K1857" t="str">
        <f>TEXT(vw_maritime_trade_analysis[[#This Row],[Departure_Date]],"mmmm")</f>
        <v>July</v>
      </c>
      <c r="L1857">
        <v>3427931.75</v>
      </c>
      <c r="M1857">
        <v>298569.84375</v>
      </c>
      <c r="N1857">
        <v>91087.2578125</v>
      </c>
      <c r="O1857">
        <v>10215.240234375</v>
      </c>
      <c r="P1857">
        <v>40232.87109375</v>
      </c>
      <c r="Q1857">
        <v>791578.9375</v>
      </c>
      <c r="R1857">
        <f t="shared" si="28"/>
        <v>0.23092027357312467</v>
      </c>
    </row>
    <row r="1858" spans="1:18" x14ac:dyDescent="0.25">
      <c r="A1858" t="s">
        <v>2972</v>
      </c>
      <c r="B1858" t="s">
        <v>49</v>
      </c>
      <c r="C1858" t="s">
        <v>66</v>
      </c>
      <c r="D1858" t="s">
        <v>245</v>
      </c>
      <c r="E1858" t="s">
        <v>174</v>
      </c>
      <c r="F1858" t="s">
        <v>56</v>
      </c>
      <c r="G1858" s="1">
        <v>43902</v>
      </c>
      <c r="H1858" s="1">
        <v>43919</v>
      </c>
      <c r="I1858">
        <f>YEAR((vw_maritime_trade_analysis[[#This Row],[Departure_Date]]))</f>
        <v>2020</v>
      </c>
      <c r="J1858" t="str">
        <f>"Q"&amp;ROUNDUP(MONTH(vw_maritime_trade_analysis[[#This Row],[Departure_Date]])/3,0)</f>
        <v>Q1</v>
      </c>
      <c r="K1858" t="str">
        <f>TEXT(vw_maritime_trade_analysis[[#This Row],[Departure_Date]],"mmmm")</f>
        <v>March</v>
      </c>
      <c r="L1858">
        <v>3396681</v>
      </c>
      <c r="M1858">
        <v>200030.546875</v>
      </c>
      <c r="N1858">
        <v>239962.125</v>
      </c>
      <c r="O1858">
        <v>8219.9697265625</v>
      </c>
      <c r="P1858">
        <v>61040.30859375</v>
      </c>
      <c r="Q1858">
        <v>733866.625</v>
      </c>
      <c r="R1858">
        <f t="shared" ref="R1858:R1921" si="29">Q1858/L1858</f>
        <v>0.21605403186227967</v>
      </c>
    </row>
    <row r="1859" spans="1:18" x14ac:dyDescent="0.25">
      <c r="A1859" t="s">
        <v>2973</v>
      </c>
      <c r="B1859" t="s">
        <v>49</v>
      </c>
      <c r="C1859" t="s">
        <v>78</v>
      </c>
      <c r="D1859" t="s">
        <v>158</v>
      </c>
      <c r="E1859" t="s">
        <v>140</v>
      </c>
      <c r="F1859" t="s">
        <v>56</v>
      </c>
      <c r="G1859" s="1">
        <v>44105</v>
      </c>
      <c r="H1859" s="1">
        <v>44122</v>
      </c>
      <c r="I1859">
        <f>YEAR((vw_maritime_trade_analysis[[#This Row],[Departure_Date]]))</f>
        <v>2020</v>
      </c>
      <c r="J1859" t="str">
        <f>"Q"&amp;ROUNDUP(MONTH(vw_maritime_trade_analysis[[#This Row],[Departure_Date]])/3,0)</f>
        <v>Q4</v>
      </c>
      <c r="K1859" t="str">
        <f>TEXT(vw_maritime_trade_analysis[[#This Row],[Departure_Date]],"mmmm")</f>
        <v>October</v>
      </c>
      <c r="L1859">
        <v>22273196</v>
      </c>
      <c r="M1859">
        <v>201801.078125</v>
      </c>
      <c r="N1859">
        <v>118576.6484375</v>
      </c>
      <c r="O1859">
        <v>30068.810546875</v>
      </c>
      <c r="P1859">
        <v>0</v>
      </c>
      <c r="Q1859">
        <v>1413338</v>
      </c>
      <c r="R1859">
        <f t="shared" si="29"/>
        <v>6.3454656439964882E-2</v>
      </c>
    </row>
    <row r="1860" spans="1:18" x14ac:dyDescent="0.25">
      <c r="A1860" t="s">
        <v>2974</v>
      </c>
      <c r="B1860" t="s">
        <v>65</v>
      </c>
      <c r="C1860" t="s">
        <v>50</v>
      </c>
      <c r="D1860" t="s">
        <v>51</v>
      </c>
      <c r="E1860" t="s">
        <v>100</v>
      </c>
      <c r="F1860" t="s">
        <v>55</v>
      </c>
      <c r="G1860" s="1">
        <v>44133</v>
      </c>
      <c r="H1860" s="1">
        <v>44144</v>
      </c>
      <c r="I1860">
        <f>YEAR((vw_maritime_trade_analysis[[#This Row],[Departure_Date]]))</f>
        <v>2020</v>
      </c>
      <c r="J1860" t="str">
        <f>"Q"&amp;ROUNDUP(MONTH(vw_maritime_trade_analysis[[#This Row],[Departure_Date]])/3,0)</f>
        <v>Q4</v>
      </c>
      <c r="K1860" t="str">
        <f>TEXT(vw_maritime_trade_analysis[[#This Row],[Departure_Date]],"mmmm")</f>
        <v>October</v>
      </c>
      <c r="L1860">
        <v>6963753.5</v>
      </c>
      <c r="M1860">
        <v>243953.34375</v>
      </c>
      <c r="N1860">
        <v>39870.1484375</v>
      </c>
      <c r="O1860">
        <v>16155.91015625</v>
      </c>
      <c r="P1860">
        <v>6894.10986328125</v>
      </c>
      <c r="Q1860">
        <v>2737056</v>
      </c>
      <c r="R1860">
        <f t="shared" si="29"/>
        <v>0.39304320579411661</v>
      </c>
    </row>
    <row r="1861" spans="1:18" x14ac:dyDescent="0.25">
      <c r="A1861" t="s">
        <v>2975</v>
      </c>
      <c r="B1861" t="s">
        <v>49</v>
      </c>
      <c r="C1861" t="s">
        <v>50</v>
      </c>
      <c r="D1861" t="s">
        <v>183</v>
      </c>
      <c r="E1861" t="s">
        <v>174</v>
      </c>
      <c r="F1861" t="s">
        <v>56</v>
      </c>
      <c r="G1861" s="1">
        <v>45798</v>
      </c>
      <c r="H1861" s="1">
        <v>45805</v>
      </c>
      <c r="I1861">
        <f>YEAR((vw_maritime_trade_analysis[[#This Row],[Departure_Date]]))</f>
        <v>2025</v>
      </c>
      <c r="J1861" t="str">
        <f>"Q"&amp;ROUNDUP(MONTH(vw_maritime_trade_analysis[[#This Row],[Departure_Date]])/3,0)</f>
        <v>Q2</v>
      </c>
      <c r="K1861" t="str">
        <f>TEXT(vw_maritime_trade_analysis[[#This Row],[Departure_Date]],"mmmm")</f>
        <v>May</v>
      </c>
      <c r="L1861">
        <v>79439592</v>
      </c>
      <c r="M1861">
        <v>117616.4609375</v>
      </c>
      <c r="N1861">
        <v>209501.3125</v>
      </c>
      <c r="O1861">
        <v>135841.703125</v>
      </c>
      <c r="P1861">
        <v>32599.529296875</v>
      </c>
      <c r="Q1861">
        <v>1718455.375</v>
      </c>
      <c r="R1861">
        <f t="shared" si="29"/>
        <v>2.1632228108623721E-2</v>
      </c>
    </row>
    <row r="1862" spans="1:18" x14ac:dyDescent="0.25">
      <c r="A1862" t="s">
        <v>2976</v>
      </c>
      <c r="B1862" t="s">
        <v>65</v>
      </c>
      <c r="C1862" t="s">
        <v>112</v>
      </c>
      <c r="D1862" t="s">
        <v>126</v>
      </c>
      <c r="E1862" t="s">
        <v>70</v>
      </c>
      <c r="F1862" t="s">
        <v>230</v>
      </c>
      <c r="G1862" s="1">
        <v>44052</v>
      </c>
      <c r="H1862" s="1">
        <v>44069</v>
      </c>
      <c r="I1862">
        <f>YEAR((vw_maritime_trade_analysis[[#This Row],[Departure_Date]]))</f>
        <v>2020</v>
      </c>
      <c r="J1862" t="str">
        <f>"Q"&amp;ROUNDUP(MONTH(vw_maritime_trade_analysis[[#This Row],[Departure_Date]])/3,0)</f>
        <v>Q3</v>
      </c>
      <c r="K1862" t="str">
        <f>TEXT(vw_maritime_trade_analysis[[#This Row],[Departure_Date]],"mmmm")</f>
        <v>August</v>
      </c>
      <c r="L1862">
        <v>8797003</v>
      </c>
      <c r="M1862">
        <v>277521.125</v>
      </c>
      <c r="N1862">
        <v>200222.0625</v>
      </c>
      <c r="O1862">
        <v>20760.9296875</v>
      </c>
      <c r="P1862">
        <v>0</v>
      </c>
      <c r="Q1862">
        <v>1513398.875</v>
      </c>
      <c r="R1862">
        <f t="shared" si="29"/>
        <v>0.17203573478376669</v>
      </c>
    </row>
    <row r="1863" spans="1:18" x14ac:dyDescent="0.25">
      <c r="A1863" t="s">
        <v>2977</v>
      </c>
      <c r="B1863" t="s">
        <v>49</v>
      </c>
      <c r="C1863" t="s">
        <v>239</v>
      </c>
      <c r="D1863" t="s">
        <v>240</v>
      </c>
      <c r="E1863" t="s">
        <v>71</v>
      </c>
      <c r="F1863" t="s">
        <v>226</v>
      </c>
      <c r="G1863" s="1">
        <v>45954</v>
      </c>
      <c r="H1863" s="1">
        <v>45983</v>
      </c>
      <c r="I1863">
        <f>YEAR((vw_maritime_trade_analysis[[#This Row],[Departure_Date]]))</f>
        <v>2025</v>
      </c>
      <c r="J1863" t="str">
        <f>"Q"&amp;ROUNDUP(MONTH(vw_maritime_trade_analysis[[#This Row],[Departure_Date]])/3,0)</f>
        <v>Q4</v>
      </c>
      <c r="K1863" t="str">
        <f>TEXT(vw_maritime_trade_analysis[[#This Row],[Departure_Date]],"mmmm")</f>
        <v>October</v>
      </c>
      <c r="L1863">
        <v>14099824</v>
      </c>
      <c r="M1863">
        <v>411074.28125</v>
      </c>
      <c r="N1863">
        <v>235158.71875</v>
      </c>
      <c r="O1863">
        <v>13676.830078125</v>
      </c>
      <c r="P1863">
        <v>0</v>
      </c>
      <c r="Q1863">
        <v>1239160.75</v>
      </c>
      <c r="R1863">
        <f t="shared" si="29"/>
        <v>8.7884838136986679E-2</v>
      </c>
    </row>
    <row r="1864" spans="1:18" x14ac:dyDescent="0.25">
      <c r="A1864" t="s">
        <v>2978</v>
      </c>
      <c r="B1864" t="s">
        <v>65</v>
      </c>
      <c r="C1864" t="s">
        <v>50</v>
      </c>
      <c r="D1864" t="s">
        <v>145</v>
      </c>
      <c r="E1864" t="s">
        <v>128</v>
      </c>
      <c r="F1864" t="s">
        <v>121</v>
      </c>
      <c r="G1864" s="1">
        <v>43884</v>
      </c>
      <c r="H1864" s="1">
        <v>43902</v>
      </c>
      <c r="I1864">
        <f>YEAR((vw_maritime_trade_analysis[[#This Row],[Departure_Date]]))</f>
        <v>2020</v>
      </c>
      <c r="J1864" t="str">
        <f>"Q"&amp;ROUNDUP(MONTH(vw_maritime_trade_analysis[[#This Row],[Departure_Date]])/3,0)</f>
        <v>Q1</v>
      </c>
      <c r="K1864" t="str">
        <f>TEXT(vw_maritime_trade_analysis[[#This Row],[Departure_Date]],"mmmm")</f>
        <v>February</v>
      </c>
      <c r="L1864">
        <v>65960172</v>
      </c>
      <c r="M1864">
        <v>362995.8125</v>
      </c>
      <c r="N1864">
        <v>33729.48046875</v>
      </c>
      <c r="O1864">
        <v>91025.0390625</v>
      </c>
      <c r="P1864">
        <v>0</v>
      </c>
      <c r="Q1864">
        <v>2947162.5</v>
      </c>
      <c r="R1864">
        <f t="shared" si="29"/>
        <v>4.4680940189179619E-2</v>
      </c>
    </row>
    <row r="1865" spans="1:18" x14ac:dyDescent="0.25">
      <c r="A1865" t="s">
        <v>2979</v>
      </c>
      <c r="B1865" t="s">
        <v>65</v>
      </c>
      <c r="C1865" t="s">
        <v>66</v>
      </c>
      <c r="D1865" t="s">
        <v>67</v>
      </c>
      <c r="E1865" t="s">
        <v>70</v>
      </c>
      <c r="F1865" t="s">
        <v>71</v>
      </c>
      <c r="G1865" s="1">
        <v>45857</v>
      </c>
      <c r="H1865" s="1">
        <v>45886</v>
      </c>
      <c r="I1865">
        <f>YEAR((vw_maritime_trade_analysis[[#This Row],[Departure_Date]]))</f>
        <v>2025</v>
      </c>
      <c r="J1865" t="str">
        <f>"Q"&amp;ROUNDUP(MONTH(vw_maritime_trade_analysis[[#This Row],[Departure_Date]])/3,0)</f>
        <v>Q3</v>
      </c>
      <c r="K1865" t="str">
        <f>TEXT(vw_maritime_trade_analysis[[#This Row],[Departure_Date]],"mmmm")</f>
        <v>July</v>
      </c>
      <c r="L1865">
        <v>66872280</v>
      </c>
      <c r="M1865">
        <v>188168.03125</v>
      </c>
      <c r="N1865">
        <v>173999.125</v>
      </c>
      <c r="O1865">
        <v>176542.8125</v>
      </c>
      <c r="P1865">
        <v>67229.953125</v>
      </c>
      <c r="Q1865">
        <v>2270156.25</v>
      </c>
      <c r="R1865">
        <f t="shared" si="29"/>
        <v>3.3947642431213648E-2</v>
      </c>
    </row>
    <row r="1866" spans="1:18" x14ac:dyDescent="0.25">
      <c r="A1866" t="s">
        <v>2980</v>
      </c>
      <c r="B1866" t="s">
        <v>49</v>
      </c>
      <c r="C1866" t="s">
        <v>50</v>
      </c>
      <c r="D1866" t="s">
        <v>145</v>
      </c>
      <c r="E1866" t="s">
        <v>159</v>
      </c>
      <c r="F1866" t="s">
        <v>128</v>
      </c>
      <c r="G1866" s="1">
        <v>45085</v>
      </c>
      <c r="H1866" s="1">
        <v>45094</v>
      </c>
      <c r="I1866">
        <f>YEAR((vw_maritime_trade_analysis[[#This Row],[Departure_Date]]))</f>
        <v>2023</v>
      </c>
      <c r="J1866" t="str">
        <f>"Q"&amp;ROUNDUP(MONTH(vw_maritime_trade_analysis[[#This Row],[Departure_Date]])/3,0)</f>
        <v>Q2</v>
      </c>
      <c r="K1866" t="str">
        <f>TEXT(vw_maritime_trade_analysis[[#This Row],[Departure_Date]],"mmmm")</f>
        <v>June</v>
      </c>
      <c r="L1866">
        <v>39484600</v>
      </c>
      <c r="M1866">
        <v>71907.78125</v>
      </c>
      <c r="N1866">
        <v>195922.65625</v>
      </c>
      <c r="O1866">
        <v>113320.796875</v>
      </c>
      <c r="P1866">
        <v>21286.94921875</v>
      </c>
      <c r="Q1866">
        <v>1993686.25</v>
      </c>
      <c r="R1866">
        <f t="shared" si="29"/>
        <v>5.0492755403372454E-2</v>
      </c>
    </row>
    <row r="1867" spans="1:18" x14ac:dyDescent="0.25">
      <c r="A1867" t="s">
        <v>2981</v>
      </c>
      <c r="B1867" t="s">
        <v>49</v>
      </c>
      <c r="C1867" t="s">
        <v>50</v>
      </c>
      <c r="D1867" t="s">
        <v>223</v>
      </c>
      <c r="E1867" t="s">
        <v>146</v>
      </c>
      <c r="F1867" t="s">
        <v>226</v>
      </c>
      <c r="G1867" s="1">
        <v>45230</v>
      </c>
      <c r="H1867" s="1">
        <v>45241</v>
      </c>
      <c r="I1867">
        <f>YEAR((vw_maritime_trade_analysis[[#This Row],[Departure_Date]]))</f>
        <v>2023</v>
      </c>
      <c r="J1867" t="str">
        <f>"Q"&amp;ROUNDUP(MONTH(vw_maritime_trade_analysis[[#This Row],[Departure_Date]])/3,0)</f>
        <v>Q4</v>
      </c>
      <c r="K1867" t="str">
        <f>TEXT(vw_maritime_trade_analysis[[#This Row],[Departure_Date]],"mmmm")</f>
        <v>October</v>
      </c>
      <c r="L1867">
        <v>32681206</v>
      </c>
      <c r="M1867">
        <v>298653.25</v>
      </c>
      <c r="N1867">
        <v>83653.8125</v>
      </c>
      <c r="O1867">
        <v>70591.40625</v>
      </c>
      <c r="P1867">
        <v>13906.8203125</v>
      </c>
      <c r="Q1867">
        <v>1601752.25</v>
      </c>
      <c r="R1867">
        <f t="shared" si="29"/>
        <v>4.9011418060887962E-2</v>
      </c>
    </row>
    <row r="1868" spans="1:18" x14ac:dyDescent="0.25">
      <c r="A1868" t="s">
        <v>2982</v>
      </c>
      <c r="B1868" t="s">
        <v>65</v>
      </c>
      <c r="C1868" t="s">
        <v>50</v>
      </c>
      <c r="D1868" t="s">
        <v>51</v>
      </c>
      <c r="E1868" t="s">
        <v>226</v>
      </c>
      <c r="F1868" t="s">
        <v>108</v>
      </c>
      <c r="G1868" s="1">
        <v>45764</v>
      </c>
      <c r="H1868" s="1">
        <v>45780</v>
      </c>
      <c r="I1868">
        <f>YEAR((vw_maritime_trade_analysis[[#This Row],[Departure_Date]]))</f>
        <v>2025</v>
      </c>
      <c r="J1868" t="str">
        <f>"Q"&amp;ROUNDUP(MONTH(vw_maritime_trade_analysis[[#This Row],[Departure_Date]])/3,0)</f>
        <v>Q2</v>
      </c>
      <c r="K1868" t="str">
        <f>TEXT(vw_maritime_trade_analysis[[#This Row],[Departure_Date]],"mmmm")</f>
        <v>April</v>
      </c>
      <c r="L1868">
        <v>22479198</v>
      </c>
      <c r="M1868">
        <v>503059.09375</v>
      </c>
      <c r="N1868">
        <v>233518.625</v>
      </c>
      <c r="O1868">
        <v>20231.279296875</v>
      </c>
      <c r="P1868">
        <v>30639.810546875</v>
      </c>
      <c r="Q1868">
        <v>7374517.5</v>
      </c>
      <c r="R1868">
        <f t="shared" si="29"/>
        <v>0.32805963540158328</v>
      </c>
    </row>
    <row r="1869" spans="1:18" x14ac:dyDescent="0.25">
      <c r="A1869" t="s">
        <v>2983</v>
      </c>
      <c r="B1869" t="s">
        <v>49</v>
      </c>
      <c r="C1869" t="s">
        <v>50</v>
      </c>
      <c r="D1869" t="s">
        <v>51</v>
      </c>
      <c r="E1869" t="s">
        <v>159</v>
      </c>
      <c r="F1869" t="s">
        <v>128</v>
      </c>
      <c r="G1869" s="1">
        <v>44937</v>
      </c>
      <c r="H1869" s="1">
        <v>44944</v>
      </c>
      <c r="I1869">
        <f>YEAR((vw_maritime_trade_analysis[[#This Row],[Departure_Date]]))</f>
        <v>2023</v>
      </c>
      <c r="J1869" t="str">
        <f>"Q"&amp;ROUNDUP(MONTH(vw_maritime_trade_analysis[[#This Row],[Departure_Date]])/3,0)</f>
        <v>Q1</v>
      </c>
      <c r="K1869" t="str">
        <f>TEXT(vw_maritime_trade_analysis[[#This Row],[Departure_Date]],"mmmm")</f>
        <v>January</v>
      </c>
      <c r="L1869">
        <v>15701567</v>
      </c>
      <c r="M1869">
        <v>58025.55859375</v>
      </c>
      <c r="N1869">
        <v>159610.296875</v>
      </c>
      <c r="O1869">
        <v>12875.2802734375</v>
      </c>
      <c r="P1869">
        <v>0</v>
      </c>
      <c r="Q1869">
        <v>8474672</v>
      </c>
      <c r="R1869">
        <f t="shared" si="29"/>
        <v>0.53973415519610235</v>
      </c>
    </row>
    <row r="1870" spans="1:18" x14ac:dyDescent="0.25">
      <c r="A1870" t="s">
        <v>2984</v>
      </c>
      <c r="B1870" t="s">
        <v>49</v>
      </c>
      <c r="C1870" t="s">
        <v>50</v>
      </c>
      <c r="D1870" t="s">
        <v>223</v>
      </c>
      <c r="E1870" t="s">
        <v>146</v>
      </c>
      <c r="F1870" t="s">
        <v>226</v>
      </c>
      <c r="G1870" s="1">
        <v>45938</v>
      </c>
      <c r="H1870" s="1">
        <v>45955</v>
      </c>
      <c r="I1870">
        <f>YEAR((vw_maritime_trade_analysis[[#This Row],[Departure_Date]]))</f>
        <v>2025</v>
      </c>
      <c r="J1870" t="str">
        <f>"Q"&amp;ROUNDUP(MONTH(vw_maritime_trade_analysis[[#This Row],[Departure_Date]])/3,0)</f>
        <v>Q4</v>
      </c>
      <c r="K1870" t="str">
        <f>TEXT(vw_maritime_trade_analysis[[#This Row],[Departure_Date]],"mmmm")</f>
        <v>October</v>
      </c>
      <c r="L1870">
        <v>30287208</v>
      </c>
      <c r="M1870">
        <v>401682.84375</v>
      </c>
      <c r="N1870">
        <v>26275.220703125</v>
      </c>
      <c r="O1870">
        <v>52094</v>
      </c>
      <c r="P1870">
        <v>51490.5</v>
      </c>
      <c r="Q1870">
        <v>3056289.75</v>
      </c>
      <c r="R1870">
        <f t="shared" si="29"/>
        <v>0.10091025062462014</v>
      </c>
    </row>
    <row r="1871" spans="1:18" x14ac:dyDescent="0.25">
      <c r="A1871" t="s">
        <v>2985</v>
      </c>
      <c r="B1871" t="s">
        <v>49</v>
      </c>
      <c r="C1871" t="s">
        <v>112</v>
      </c>
      <c r="D1871" t="s">
        <v>126</v>
      </c>
      <c r="E1871" t="s">
        <v>196</v>
      </c>
      <c r="F1871" t="s">
        <v>82</v>
      </c>
      <c r="G1871" s="1">
        <v>46075</v>
      </c>
      <c r="H1871" s="1">
        <v>46100</v>
      </c>
      <c r="I1871">
        <f>YEAR((vw_maritime_trade_analysis[[#This Row],[Departure_Date]]))</f>
        <v>2026</v>
      </c>
      <c r="J1871" t="str">
        <f>"Q"&amp;ROUNDUP(MONTH(vw_maritime_trade_analysis[[#This Row],[Departure_Date]])/3,0)</f>
        <v>Q1</v>
      </c>
      <c r="K1871" t="str">
        <f>TEXT(vw_maritime_trade_analysis[[#This Row],[Departure_Date]],"mmmm")</f>
        <v>February</v>
      </c>
      <c r="L1871">
        <v>18387650</v>
      </c>
      <c r="M1871">
        <v>717846.5</v>
      </c>
      <c r="N1871">
        <v>84546.78125</v>
      </c>
      <c r="O1871">
        <v>17468.26953125</v>
      </c>
      <c r="P1871">
        <v>0</v>
      </c>
      <c r="Q1871">
        <v>1994603.25</v>
      </c>
      <c r="R1871">
        <f t="shared" si="29"/>
        <v>0.10847515859829832</v>
      </c>
    </row>
    <row r="1872" spans="1:18" x14ac:dyDescent="0.25">
      <c r="A1872" t="s">
        <v>2986</v>
      </c>
      <c r="B1872" t="s">
        <v>49</v>
      </c>
      <c r="C1872" t="s">
        <v>50</v>
      </c>
      <c r="D1872" t="s">
        <v>145</v>
      </c>
      <c r="E1872" t="s">
        <v>140</v>
      </c>
      <c r="F1872" t="s">
        <v>82</v>
      </c>
      <c r="G1872" s="1">
        <v>45751</v>
      </c>
      <c r="H1872" s="1">
        <v>45757</v>
      </c>
      <c r="I1872">
        <f>YEAR((vw_maritime_trade_analysis[[#This Row],[Departure_Date]]))</f>
        <v>2025</v>
      </c>
      <c r="J1872" t="str">
        <f>"Q"&amp;ROUNDUP(MONTH(vw_maritime_trade_analysis[[#This Row],[Departure_Date]])/3,0)</f>
        <v>Q2</v>
      </c>
      <c r="K1872" t="str">
        <f>TEXT(vw_maritime_trade_analysis[[#This Row],[Departure_Date]],"mmmm")</f>
        <v>April</v>
      </c>
      <c r="L1872">
        <v>19487634</v>
      </c>
      <c r="M1872">
        <v>73974.4296875</v>
      </c>
      <c r="N1872">
        <v>143161.296875</v>
      </c>
      <c r="O1872">
        <v>49693.46875</v>
      </c>
      <c r="P1872">
        <v>0</v>
      </c>
      <c r="Q1872">
        <v>839986.0625</v>
      </c>
      <c r="R1872">
        <f t="shared" si="29"/>
        <v>4.3103542610662744E-2</v>
      </c>
    </row>
    <row r="1873" spans="1:18" x14ac:dyDescent="0.25">
      <c r="A1873" t="s">
        <v>2988</v>
      </c>
      <c r="B1873" t="s">
        <v>49</v>
      </c>
      <c r="C1873" t="s">
        <v>66</v>
      </c>
      <c r="D1873" t="s">
        <v>153</v>
      </c>
      <c r="E1873" t="s">
        <v>154</v>
      </c>
      <c r="F1873" t="s">
        <v>128</v>
      </c>
      <c r="G1873" s="1">
        <v>44550</v>
      </c>
      <c r="H1873" s="1">
        <v>44563</v>
      </c>
      <c r="I1873">
        <f>YEAR((vw_maritime_trade_analysis[[#This Row],[Departure_Date]]))</f>
        <v>2021</v>
      </c>
      <c r="J1873" t="str">
        <f>"Q"&amp;ROUNDUP(MONTH(vw_maritime_trade_analysis[[#This Row],[Departure_Date]])/3,0)</f>
        <v>Q4</v>
      </c>
      <c r="K1873" t="str">
        <f>TEXT(vw_maritime_trade_analysis[[#This Row],[Departure_Date]],"mmmm")</f>
        <v>December</v>
      </c>
      <c r="L1873">
        <v>68078696</v>
      </c>
      <c r="M1873">
        <v>307932.0625</v>
      </c>
      <c r="N1873">
        <v>174035.8125</v>
      </c>
      <c r="O1873">
        <v>191981.9375</v>
      </c>
      <c r="P1873">
        <v>0</v>
      </c>
      <c r="Q1873">
        <v>4194626.5</v>
      </c>
      <c r="R1873">
        <f t="shared" si="29"/>
        <v>6.1614377866462074E-2</v>
      </c>
    </row>
    <row r="1874" spans="1:18" x14ac:dyDescent="0.25">
      <c r="A1874" t="s">
        <v>2989</v>
      </c>
      <c r="B1874" t="s">
        <v>65</v>
      </c>
      <c r="C1874" t="s">
        <v>239</v>
      </c>
      <c r="D1874" t="s">
        <v>270</v>
      </c>
      <c r="E1874" t="s">
        <v>70</v>
      </c>
      <c r="F1874" t="s">
        <v>174</v>
      </c>
      <c r="G1874" s="1">
        <v>45679</v>
      </c>
      <c r="H1874" s="1">
        <v>45693</v>
      </c>
      <c r="I1874">
        <f>YEAR((vw_maritime_trade_analysis[[#This Row],[Departure_Date]]))</f>
        <v>2025</v>
      </c>
      <c r="J1874" t="str">
        <f>"Q"&amp;ROUNDUP(MONTH(vw_maritime_trade_analysis[[#This Row],[Departure_Date]])/3,0)</f>
        <v>Q1</v>
      </c>
      <c r="K1874" t="str">
        <f>TEXT(vw_maritime_trade_analysis[[#This Row],[Departure_Date]],"mmmm")</f>
        <v>January</v>
      </c>
      <c r="L1874">
        <v>43201232</v>
      </c>
      <c r="M1874">
        <v>301439</v>
      </c>
      <c r="N1874">
        <v>19746.05078125</v>
      </c>
      <c r="O1874">
        <v>66529.890625</v>
      </c>
      <c r="P1874">
        <v>46828.8515625</v>
      </c>
      <c r="Q1874">
        <v>1284555.625</v>
      </c>
      <c r="R1874">
        <f t="shared" si="29"/>
        <v>2.9734235935678872E-2</v>
      </c>
    </row>
    <row r="1875" spans="1:18" x14ac:dyDescent="0.25">
      <c r="A1875" t="s">
        <v>2991</v>
      </c>
      <c r="B1875" t="s">
        <v>65</v>
      </c>
      <c r="C1875" t="s">
        <v>78</v>
      </c>
      <c r="D1875" t="s">
        <v>177</v>
      </c>
      <c r="E1875" t="s">
        <v>100</v>
      </c>
      <c r="F1875" t="s">
        <v>204</v>
      </c>
      <c r="G1875" s="1">
        <v>44293</v>
      </c>
      <c r="H1875" s="1">
        <v>44311</v>
      </c>
      <c r="I1875">
        <f>YEAR((vw_maritime_trade_analysis[[#This Row],[Departure_Date]]))</f>
        <v>2021</v>
      </c>
      <c r="J1875" t="str">
        <f>"Q"&amp;ROUNDUP(MONTH(vw_maritime_trade_analysis[[#This Row],[Departure_Date]])/3,0)</f>
        <v>Q2</v>
      </c>
      <c r="K1875" t="str">
        <f>TEXT(vw_maritime_trade_analysis[[#This Row],[Departure_Date]],"mmmm")</f>
        <v>April</v>
      </c>
      <c r="L1875">
        <v>15802581</v>
      </c>
      <c r="M1875">
        <v>255303.34375</v>
      </c>
      <c r="N1875">
        <v>151479.453125</v>
      </c>
      <c r="O1875">
        <v>44405.25</v>
      </c>
      <c r="P1875">
        <v>0</v>
      </c>
      <c r="Q1875">
        <v>1028867.3125</v>
      </c>
      <c r="R1875">
        <f t="shared" si="29"/>
        <v>6.5107548728907005E-2</v>
      </c>
    </row>
    <row r="1876" spans="1:18" x14ac:dyDescent="0.25">
      <c r="A1876" t="s">
        <v>2992</v>
      </c>
      <c r="B1876" t="s">
        <v>65</v>
      </c>
      <c r="C1876" t="s">
        <v>78</v>
      </c>
      <c r="D1876" t="s">
        <v>158</v>
      </c>
      <c r="E1876" t="s">
        <v>92</v>
      </c>
      <c r="F1876" t="s">
        <v>71</v>
      </c>
      <c r="G1876" s="1">
        <v>46016</v>
      </c>
      <c r="H1876" s="1">
        <v>46026</v>
      </c>
      <c r="I1876">
        <f>YEAR((vw_maritime_trade_analysis[[#This Row],[Departure_Date]]))</f>
        <v>2025</v>
      </c>
      <c r="J1876" t="str">
        <f>"Q"&amp;ROUNDUP(MONTH(vw_maritime_trade_analysis[[#This Row],[Departure_Date]])/3,0)</f>
        <v>Q4</v>
      </c>
      <c r="K1876" t="str">
        <f>TEXT(vw_maritime_trade_analysis[[#This Row],[Departure_Date]],"mmmm")</f>
        <v>December</v>
      </c>
      <c r="L1876">
        <v>16427944</v>
      </c>
      <c r="M1876">
        <v>309571.0625</v>
      </c>
      <c r="N1876">
        <v>165033.328125</v>
      </c>
      <c r="O1876">
        <v>54705.05078125</v>
      </c>
      <c r="P1876">
        <v>30404.849609375</v>
      </c>
      <c r="Q1876">
        <v>994074.9375</v>
      </c>
      <c r="R1876">
        <f t="shared" si="29"/>
        <v>6.0511220241559138E-2</v>
      </c>
    </row>
    <row r="1877" spans="1:18" x14ac:dyDescent="0.25">
      <c r="A1877" t="s">
        <v>2994</v>
      </c>
      <c r="B1877" t="s">
        <v>65</v>
      </c>
      <c r="C1877" t="s">
        <v>66</v>
      </c>
      <c r="D1877" t="s">
        <v>245</v>
      </c>
      <c r="E1877" t="s">
        <v>70</v>
      </c>
      <c r="F1877" t="s">
        <v>93</v>
      </c>
      <c r="G1877" s="1">
        <v>45916</v>
      </c>
      <c r="H1877" s="1">
        <v>45925</v>
      </c>
      <c r="I1877">
        <f>YEAR((vw_maritime_trade_analysis[[#This Row],[Departure_Date]]))</f>
        <v>2025</v>
      </c>
      <c r="J1877" t="str">
        <f>"Q"&amp;ROUNDUP(MONTH(vw_maritime_trade_analysis[[#This Row],[Departure_Date]])/3,0)</f>
        <v>Q3</v>
      </c>
      <c r="K1877" t="str">
        <f>TEXT(vw_maritime_trade_analysis[[#This Row],[Departure_Date]],"mmmm")</f>
        <v>September</v>
      </c>
      <c r="L1877">
        <v>8849970</v>
      </c>
      <c r="M1877">
        <v>174412.8125</v>
      </c>
      <c r="N1877">
        <v>198964.34375</v>
      </c>
      <c r="O1877">
        <v>12389.9599609375</v>
      </c>
      <c r="P1877">
        <v>12267.3095703125</v>
      </c>
      <c r="Q1877">
        <v>542927.5</v>
      </c>
      <c r="R1877">
        <f t="shared" si="29"/>
        <v>6.1347948072140356E-2</v>
      </c>
    </row>
    <row r="1878" spans="1:18" x14ac:dyDescent="0.25">
      <c r="A1878" t="s">
        <v>2995</v>
      </c>
      <c r="B1878" t="s">
        <v>65</v>
      </c>
      <c r="C1878" t="s">
        <v>50</v>
      </c>
      <c r="D1878" t="s">
        <v>223</v>
      </c>
      <c r="E1878" t="s">
        <v>184</v>
      </c>
      <c r="F1878" t="s">
        <v>71</v>
      </c>
      <c r="G1878" s="1">
        <v>44877</v>
      </c>
      <c r="H1878" s="1">
        <v>44890</v>
      </c>
      <c r="I1878">
        <f>YEAR((vw_maritime_trade_analysis[[#This Row],[Departure_Date]]))</f>
        <v>2022</v>
      </c>
      <c r="J1878" t="str">
        <f>"Q"&amp;ROUNDUP(MONTH(vw_maritime_trade_analysis[[#This Row],[Departure_Date]])/3,0)</f>
        <v>Q4</v>
      </c>
      <c r="K1878" t="str">
        <f>TEXT(vw_maritime_trade_analysis[[#This Row],[Departure_Date]],"mmmm")</f>
        <v>November</v>
      </c>
      <c r="L1878">
        <v>94038888</v>
      </c>
      <c r="M1878">
        <v>503984.0625</v>
      </c>
      <c r="N1878">
        <v>185716.09375</v>
      </c>
      <c r="O1878">
        <v>312209.125</v>
      </c>
      <c r="P1878">
        <v>17484.099609375</v>
      </c>
      <c r="Q1878">
        <v>4507691</v>
      </c>
      <c r="R1878">
        <f t="shared" si="29"/>
        <v>4.793432904055607E-2</v>
      </c>
    </row>
    <row r="1879" spans="1:18" x14ac:dyDescent="0.25">
      <c r="A1879" t="s">
        <v>2996</v>
      </c>
      <c r="B1879" t="s">
        <v>49</v>
      </c>
      <c r="C1879" t="s">
        <v>134</v>
      </c>
      <c r="D1879" t="s">
        <v>135</v>
      </c>
      <c r="E1879" t="s">
        <v>150</v>
      </c>
      <c r="F1879" t="s">
        <v>184</v>
      </c>
      <c r="G1879" s="1">
        <v>44201</v>
      </c>
      <c r="H1879" s="1">
        <v>44235</v>
      </c>
      <c r="I1879">
        <f>YEAR((vw_maritime_trade_analysis[[#This Row],[Departure_Date]]))</f>
        <v>2021</v>
      </c>
      <c r="J1879" t="str">
        <f>"Q"&amp;ROUNDUP(MONTH(vw_maritime_trade_analysis[[#This Row],[Departure_Date]])/3,0)</f>
        <v>Q1</v>
      </c>
      <c r="K1879" t="str">
        <f>TEXT(vw_maritime_trade_analysis[[#This Row],[Departure_Date]],"mmmm")</f>
        <v>January</v>
      </c>
      <c r="L1879">
        <v>7449881</v>
      </c>
      <c r="M1879">
        <v>346052.46875</v>
      </c>
      <c r="N1879">
        <v>200106.765625</v>
      </c>
      <c r="O1879">
        <v>16687.73046875</v>
      </c>
      <c r="P1879">
        <v>0</v>
      </c>
      <c r="Q1879">
        <v>867606.1875</v>
      </c>
      <c r="R1879">
        <f t="shared" si="29"/>
        <v>0.11645906659448654</v>
      </c>
    </row>
    <row r="1880" spans="1:18" x14ac:dyDescent="0.25">
      <c r="A1880" t="s">
        <v>2997</v>
      </c>
      <c r="B1880" t="s">
        <v>49</v>
      </c>
      <c r="C1880" t="s">
        <v>50</v>
      </c>
      <c r="D1880" t="s">
        <v>120</v>
      </c>
      <c r="E1880" t="s">
        <v>140</v>
      </c>
      <c r="F1880" t="s">
        <v>100</v>
      </c>
      <c r="G1880" s="1">
        <v>45293</v>
      </c>
      <c r="H1880" s="1">
        <v>45311</v>
      </c>
      <c r="I1880">
        <f>YEAR((vw_maritime_trade_analysis[[#This Row],[Departure_Date]]))</f>
        <v>2024</v>
      </c>
      <c r="J1880" t="str">
        <f>"Q"&amp;ROUNDUP(MONTH(vw_maritime_trade_analysis[[#This Row],[Departure_Date]])/3,0)</f>
        <v>Q1</v>
      </c>
      <c r="K1880" t="str">
        <f>TEXT(vw_maritime_trade_analysis[[#This Row],[Departure_Date]],"mmmm")</f>
        <v>January</v>
      </c>
      <c r="L1880">
        <v>42193248</v>
      </c>
      <c r="M1880">
        <v>447120.375</v>
      </c>
      <c r="N1880">
        <v>30221.26953125</v>
      </c>
      <c r="O1880">
        <v>124470.078125</v>
      </c>
      <c r="P1880">
        <v>54502.578125</v>
      </c>
      <c r="Q1880">
        <v>2414679</v>
      </c>
      <c r="R1880">
        <f t="shared" si="29"/>
        <v>5.7229038162693709E-2</v>
      </c>
    </row>
    <row r="1881" spans="1:18" x14ac:dyDescent="0.25">
      <c r="A1881" t="s">
        <v>2999</v>
      </c>
      <c r="B1881" t="s">
        <v>65</v>
      </c>
      <c r="C1881" t="s">
        <v>50</v>
      </c>
      <c r="D1881" t="s">
        <v>51</v>
      </c>
      <c r="E1881" t="s">
        <v>82</v>
      </c>
      <c r="F1881" t="s">
        <v>108</v>
      </c>
      <c r="G1881" s="1">
        <v>44465</v>
      </c>
      <c r="H1881" s="1">
        <v>44481</v>
      </c>
      <c r="I1881">
        <f>YEAR((vw_maritime_trade_analysis[[#This Row],[Departure_Date]]))</f>
        <v>2021</v>
      </c>
      <c r="J1881" t="str">
        <f>"Q"&amp;ROUNDUP(MONTH(vw_maritime_trade_analysis[[#This Row],[Departure_Date]])/3,0)</f>
        <v>Q3</v>
      </c>
      <c r="K1881" t="str">
        <f>TEXT(vw_maritime_trade_analysis[[#This Row],[Departure_Date]],"mmmm")</f>
        <v>September</v>
      </c>
      <c r="L1881">
        <v>4717493</v>
      </c>
      <c r="M1881">
        <v>415860.125</v>
      </c>
      <c r="N1881">
        <v>50559.37109375</v>
      </c>
      <c r="O1881">
        <v>14718.580078125</v>
      </c>
      <c r="P1881">
        <v>35049.921875</v>
      </c>
      <c r="Q1881">
        <v>1193056</v>
      </c>
      <c r="R1881">
        <f t="shared" si="29"/>
        <v>0.25290042825712727</v>
      </c>
    </row>
    <row r="1882" spans="1:18" x14ac:dyDescent="0.25">
      <c r="A1882" t="s">
        <v>3000</v>
      </c>
      <c r="B1882" t="s">
        <v>49</v>
      </c>
      <c r="C1882" t="s">
        <v>50</v>
      </c>
      <c r="D1882" t="s">
        <v>120</v>
      </c>
      <c r="E1882" t="s">
        <v>93</v>
      </c>
      <c r="F1882" t="s">
        <v>70</v>
      </c>
      <c r="G1882" s="1">
        <v>44985</v>
      </c>
      <c r="H1882" s="1">
        <v>45005</v>
      </c>
      <c r="I1882">
        <f>YEAR((vw_maritime_trade_analysis[[#This Row],[Departure_Date]]))</f>
        <v>2023</v>
      </c>
      <c r="J1882" t="str">
        <f>"Q"&amp;ROUNDUP(MONTH(vw_maritime_trade_analysis[[#This Row],[Departure_Date]])/3,0)</f>
        <v>Q1</v>
      </c>
      <c r="K1882" t="str">
        <f>TEXT(vw_maritime_trade_analysis[[#This Row],[Departure_Date]],"mmmm")</f>
        <v>February</v>
      </c>
      <c r="L1882">
        <v>20107178</v>
      </c>
      <c r="M1882">
        <v>254788.921875</v>
      </c>
      <c r="N1882">
        <v>222006.015625</v>
      </c>
      <c r="O1882">
        <v>44637.9296875</v>
      </c>
      <c r="P1882">
        <v>40291.7890625</v>
      </c>
      <c r="Q1882">
        <v>1384328.875</v>
      </c>
      <c r="R1882">
        <f t="shared" si="29"/>
        <v>6.8847496898868654E-2</v>
      </c>
    </row>
    <row r="1883" spans="1:18" x14ac:dyDescent="0.25">
      <c r="A1883" t="s">
        <v>3001</v>
      </c>
      <c r="B1883" t="s">
        <v>65</v>
      </c>
      <c r="C1883" t="s">
        <v>66</v>
      </c>
      <c r="D1883" t="s">
        <v>245</v>
      </c>
      <c r="E1883" t="s">
        <v>70</v>
      </c>
      <c r="F1883" t="s">
        <v>121</v>
      </c>
      <c r="G1883" s="1">
        <v>44569</v>
      </c>
      <c r="H1883" s="1">
        <v>44578</v>
      </c>
      <c r="I1883">
        <f>YEAR((vw_maritime_trade_analysis[[#This Row],[Departure_Date]]))</f>
        <v>2022</v>
      </c>
      <c r="J1883" t="str">
        <f>"Q"&amp;ROUNDUP(MONTH(vw_maritime_trade_analysis[[#This Row],[Departure_Date]])/3,0)</f>
        <v>Q1</v>
      </c>
      <c r="K1883" t="str">
        <f>TEXT(vw_maritime_trade_analysis[[#This Row],[Departure_Date]],"mmmm")</f>
        <v>January</v>
      </c>
      <c r="L1883">
        <v>2266356.75</v>
      </c>
      <c r="M1883">
        <v>101140.34375</v>
      </c>
      <c r="N1883">
        <v>44124.140625</v>
      </c>
      <c r="O1883">
        <v>2085.050048828125</v>
      </c>
      <c r="P1883">
        <v>77285.828125</v>
      </c>
      <c r="Q1883">
        <v>344725.28125</v>
      </c>
      <c r="R1883">
        <f t="shared" si="29"/>
        <v>0.15210547997353022</v>
      </c>
    </row>
    <row r="1884" spans="1:18" x14ac:dyDescent="0.25">
      <c r="A1884" t="s">
        <v>3002</v>
      </c>
      <c r="B1884" t="s">
        <v>65</v>
      </c>
      <c r="C1884" t="s">
        <v>78</v>
      </c>
      <c r="D1884" t="s">
        <v>158</v>
      </c>
      <c r="E1884" t="s">
        <v>82</v>
      </c>
      <c r="F1884" t="s">
        <v>164</v>
      </c>
      <c r="G1884" s="1">
        <v>45893</v>
      </c>
      <c r="H1884" s="1">
        <v>45916</v>
      </c>
      <c r="I1884">
        <f>YEAR((vw_maritime_trade_analysis[[#This Row],[Departure_Date]]))</f>
        <v>2025</v>
      </c>
      <c r="J1884" t="str">
        <f>"Q"&amp;ROUNDUP(MONTH(vw_maritime_trade_analysis[[#This Row],[Departure_Date]])/3,0)</f>
        <v>Q3</v>
      </c>
      <c r="K1884" t="str">
        <f>TEXT(vw_maritime_trade_analysis[[#This Row],[Departure_Date]],"mmmm")</f>
        <v>August</v>
      </c>
      <c r="L1884">
        <v>6903153.5</v>
      </c>
      <c r="M1884">
        <v>898990.75</v>
      </c>
      <c r="N1884">
        <v>72900.5078125</v>
      </c>
      <c r="O1884">
        <v>12080.51953125</v>
      </c>
      <c r="P1884">
        <v>15383.669921875</v>
      </c>
      <c r="Q1884">
        <v>1657081.5</v>
      </c>
      <c r="R1884">
        <f t="shared" si="29"/>
        <v>0.24004703067952929</v>
      </c>
    </row>
    <row r="1885" spans="1:18" x14ac:dyDescent="0.25">
      <c r="A1885" t="s">
        <v>3003</v>
      </c>
      <c r="B1885" t="s">
        <v>65</v>
      </c>
      <c r="C1885" t="s">
        <v>50</v>
      </c>
      <c r="D1885" t="s">
        <v>145</v>
      </c>
      <c r="E1885" t="s">
        <v>100</v>
      </c>
      <c r="F1885" t="s">
        <v>121</v>
      </c>
      <c r="G1885" s="1">
        <v>44304</v>
      </c>
      <c r="H1885" s="1">
        <v>44313</v>
      </c>
      <c r="I1885">
        <f>YEAR((vw_maritime_trade_analysis[[#This Row],[Departure_Date]]))</f>
        <v>2021</v>
      </c>
      <c r="J1885" t="str">
        <f>"Q"&amp;ROUNDUP(MONTH(vw_maritime_trade_analysis[[#This Row],[Departure_Date]])/3,0)</f>
        <v>Q2</v>
      </c>
      <c r="K1885" t="str">
        <f>TEXT(vw_maritime_trade_analysis[[#This Row],[Departure_Date]],"mmmm")</f>
        <v>April</v>
      </c>
      <c r="L1885">
        <v>47600332</v>
      </c>
      <c r="M1885">
        <v>322335</v>
      </c>
      <c r="N1885">
        <v>106245.8515625</v>
      </c>
      <c r="O1885">
        <v>33320.23046875</v>
      </c>
      <c r="P1885">
        <v>7371.6201171875</v>
      </c>
      <c r="Q1885">
        <v>1238754.75</v>
      </c>
      <c r="R1885">
        <f t="shared" si="29"/>
        <v>2.6024077941305117E-2</v>
      </c>
    </row>
    <row r="1886" spans="1:18" x14ac:dyDescent="0.25">
      <c r="A1886" t="s">
        <v>3004</v>
      </c>
      <c r="B1886" t="s">
        <v>65</v>
      </c>
      <c r="C1886" t="s">
        <v>134</v>
      </c>
      <c r="D1886" t="s">
        <v>135</v>
      </c>
      <c r="E1886" t="s">
        <v>128</v>
      </c>
      <c r="F1886" t="s">
        <v>140</v>
      </c>
      <c r="G1886" s="1">
        <v>44851</v>
      </c>
      <c r="H1886" s="1">
        <v>44879</v>
      </c>
      <c r="I1886">
        <f>YEAR((vw_maritime_trade_analysis[[#This Row],[Departure_Date]]))</f>
        <v>2022</v>
      </c>
      <c r="J1886" t="str">
        <f>"Q"&amp;ROUNDUP(MONTH(vw_maritime_trade_analysis[[#This Row],[Departure_Date]])/3,0)</f>
        <v>Q4</v>
      </c>
      <c r="K1886" t="str">
        <f>TEXT(vw_maritime_trade_analysis[[#This Row],[Departure_Date]],"mmmm")</f>
        <v>October</v>
      </c>
      <c r="L1886">
        <v>14127202</v>
      </c>
      <c r="M1886">
        <v>628504.8125</v>
      </c>
      <c r="N1886">
        <v>53344.33984375</v>
      </c>
      <c r="O1886">
        <v>40121.25</v>
      </c>
      <c r="P1886">
        <v>65829.8515625</v>
      </c>
      <c r="Q1886">
        <v>1010382.375</v>
      </c>
      <c r="R1886">
        <f t="shared" si="29"/>
        <v>7.1520345996326798E-2</v>
      </c>
    </row>
    <row r="1887" spans="1:18" x14ac:dyDescent="0.25">
      <c r="A1887" t="s">
        <v>3005</v>
      </c>
      <c r="B1887" t="s">
        <v>65</v>
      </c>
      <c r="C1887" t="s">
        <v>50</v>
      </c>
      <c r="D1887" t="s">
        <v>145</v>
      </c>
      <c r="E1887" t="s">
        <v>56</v>
      </c>
      <c r="F1887" t="s">
        <v>108</v>
      </c>
      <c r="G1887" s="1">
        <v>46101</v>
      </c>
      <c r="H1887" s="1">
        <v>46118</v>
      </c>
      <c r="I1887">
        <f>YEAR((vw_maritime_trade_analysis[[#This Row],[Departure_Date]]))</f>
        <v>2026</v>
      </c>
      <c r="J1887" t="str">
        <f>"Q"&amp;ROUNDUP(MONTH(vw_maritime_trade_analysis[[#This Row],[Departure_Date]])/3,0)</f>
        <v>Q1</v>
      </c>
      <c r="K1887" t="str">
        <f>TEXT(vw_maritime_trade_analysis[[#This Row],[Departure_Date]],"mmmm")</f>
        <v>March</v>
      </c>
      <c r="L1887">
        <v>27122462</v>
      </c>
      <c r="M1887">
        <v>412606.4375</v>
      </c>
      <c r="N1887">
        <v>196904.40625</v>
      </c>
      <c r="O1887">
        <v>31733.279296875</v>
      </c>
      <c r="P1887">
        <v>102525.8515625</v>
      </c>
      <c r="Q1887">
        <v>2801018</v>
      </c>
      <c r="R1887">
        <f t="shared" si="29"/>
        <v>0.10327299933169784</v>
      </c>
    </row>
    <row r="1888" spans="1:18" x14ac:dyDescent="0.25">
      <c r="A1888" t="s">
        <v>3006</v>
      </c>
      <c r="B1888" t="s">
        <v>49</v>
      </c>
      <c r="C1888" t="s">
        <v>78</v>
      </c>
      <c r="D1888" t="s">
        <v>105</v>
      </c>
      <c r="E1888" t="s">
        <v>108</v>
      </c>
      <c r="F1888" t="s">
        <v>82</v>
      </c>
      <c r="G1888" s="1">
        <v>43974</v>
      </c>
      <c r="H1888" s="1">
        <v>43985</v>
      </c>
      <c r="I1888">
        <f>YEAR((vw_maritime_trade_analysis[[#This Row],[Departure_Date]]))</f>
        <v>2020</v>
      </c>
      <c r="J1888" t="str">
        <f>"Q"&amp;ROUNDUP(MONTH(vw_maritime_trade_analysis[[#This Row],[Departure_Date]])/3,0)</f>
        <v>Q2</v>
      </c>
      <c r="K1888" t="str">
        <f>TEXT(vw_maritime_trade_analysis[[#This Row],[Departure_Date]],"mmmm")</f>
        <v>May</v>
      </c>
      <c r="L1888">
        <v>50037628</v>
      </c>
      <c r="M1888">
        <v>77977.8984375</v>
      </c>
      <c r="N1888">
        <v>76869.8203125</v>
      </c>
      <c r="O1888">
        <v>41531.23046875</v>
      </c>
      <c r="Q1888">
        <v>1969728.125</v>
      </c>
      <c r="R1888">
        <f t="shared" si="29"/>
        <v>3.9364938022241981E-2</v>
      </c>
    </row>
    <row r="1889" spans="1:18" x14ac:dyDescent="0.25">
      <c r="A1889" t="s">
        <v>3007</v>
      </c>
      <c r="B1889" t="s">
        <v>49</v>
      </c>
      <c r="C1889" t="s">
        <v>112</v>
      </c>
      <c r="D1889" t="s">
        <v>113</v>
      </c>
      <c r="E1889" t="s">
        <v>196</v>
      </c>
      <c r="F1889" t="s">
        <v>92</v>
      </c>
      <c r="G1889" s="1">
        <v>45052</v>
      </c>
      <c r="H1889" s="1">
        <v>45073</v>
      </c>
      <c r="I1889">
        <f>YEAR((vw_maritime_trade_analysis[[#This Row],[Departure_Date]]))</f>
        <v>2023</v>
      </c>
      <c r="J1889" t="str">
        <f>"Q"&amp;ROUNDUP(MONTH(vw_maritime_trade_analysis[[#This Row],[Departure_Date]])/3,0)</f>
        <v>Q2</v>
      </c>
      <c r="K1889" t="str">
        <f>TEXT(vw_maritime_trade_analysis[[#This Row],[Departure_Date]],"mmmm")</f>
        <v>May</v>
      </c>
      <c r="L1889">
        <v>5300019</v>
      </c>
      <c r="M1889">
        <v>692111.8125</v>
      </c>
      <c r="N1889">
        <v>229598.375</v>
      </c>
      <c r="O1889">
        <v>14999.0498046875</v>
      </c>
      <c r="P1889">
        <v>31629.439453125</v>
      </c>
      <c r="Q1889">
        <v>1147071.625</v>
      </c>
      <c r="R1889">
        <f t="shared" si="29"/>
        <v>0.21642783261720383</v>
      </c>
    </row>
    <row r="1890" spans="1:18" x14ac:dyDescent="0.25">
      <c r="A1890" t="s">
        <v>3008</v>
      </c>
      <c r="B1890" t="s">
        <v>65</v>
      </c>
      <c r="C1890" t="s">
        <v>66</v>
      </c>
      <c r="D1890" t="s">
        <v>248</v>
      </c>
      <c r="E1890" t="s">
        <v>70</v>
      </c>
      <c r="F1890" t="s">
        <v>196</v>
      </c>
      <c r="G1890" s="1">
        <v>44148</v>
      </c>
      <c r="H1890" s="1">
        <v>44170</v>
      </c>
      <c r="I1890">
        <f>YEAR((vw_maritime_trade_analysis[[#This Row],[Departure_Date]]))</f>
        <v>2020</v>
      </c>
      <c r="J1890" t="str">
        <f>"Q"&amp;ROUNDUP(MONTH(vw_maritime_trade_analysis[[#This Row],[Departure_Date]])/3,0)</f>
        <v>Q4</v>
      </c>
      <c r="K1890" t="str">
        <f>TEXT(vw_maritime_trade_analysis[[#This Row],[Departure_Date]],"mmmm")</f>
        <v>November</v>
      </c>
      <c r="L1890">
        <v>22378848</v>
      </c>
      <c r="M1890">
        <v>423081.25</v>
      </c>
      <c r="N1890">
        <v>55158.44921875</v>
      </c>
      <c r="O1890">
        <v>29763.869140625</v>
      </c>
      <c r="P1890">
        <v>0</v>
      </c>
      <c r="Q1890">
        <v>1705905.25</v>
      </c>
      <c r="R1890">
        <f t="shared" si="29"/>
        <v>7.6228465826301689E-2</v>
      </c>
    </row>
    <row r="1891" spans="1:18" x14ac:dyDescent="0.25">
      <c r="A1891" t="s">
        <v>3009</v>
      </c>
      <c r="B1891" t="s">
        <v>49</v>
      </c>
      <c r="C1891" t="s">
        <v>112</v>
      </c>
      <c r="D1891" t="s">
        <v>340</v>
      </c>
      <c r="E1891" t="s">
        <v>127</v>
      </c>
      <c r="F1891" t="s">
        <v>56</v>
      </c>
      <c r="G1891" s="1">
        <v>46087</v>
      </c>
      <c r="H1891" s="1">
        <v>46115</v>
      </c>
      <c r="I1891">
        <f>YEAR((vw_maritime_trade_analysis[[#This Row],[Departure_Date]]))</f>
        <v>2026</v>
      </c>
      <c r="J1891" t="str">
        <f>"Q"&amp;ROUNDUP(MONTH(vw_maritime_trade_analysis[[#This Row],[Departure_Date]])/3,0)</f>
        <v>Q1</v>
      </c>
      <c r="K1891" t="str">
        <f>TEXT(vw_maritime_trade_analysis[[#This Row],[Departure_Date]],"mmmm")</f>
        <v>March</v>
      </c>
      <c r="L1891">
        <v>1308183.125</v>
      </c>
      <c r="M1891">
        <v>385808.625</v>
      </c>
      <c r="N1891">
        <v>245676.640625</v>
      </c>
      <c r="O1891">
        <v>3532.090087890625</v>
      </c>
      <c r="P1891">
        <v>42876.9609375</v>
      </c>
      <c r="Q1891">
        <v>760172.5</v>
      </c>
      <c r="R1891">
        <f t="shared" si="29"/>
        <v>0.58109028122496231</v>
      </c>
    </row>
    <row r="1892" spans="1:18" x14ac:dyDescent="0.25">
      <c r="A1892" t="s">
        <v>3010</v>
      </c>
      <c r="B1892" t="s">
        <v>65</v>
      </c>
      <c r="C1892" t="s">
        <v>66</v>
      </c>
      <c r="D1892" t="s">
        <v>245</v>
      </c>
      <c r="E1892" t="s">
        <v>56</v>
      </c>
      <c r="F1892" t="s">
        <v>83</v>
      </c>
      <c r="G1892" s="1">
        <v>45985</v>
      </c>
      <c r="H1892" s="1">
        <v>46006</v>
      </c>
      <c r="I1892">
        <f>YEAR((vw_maritime_trade_analysis[[#This Row],[Departure_Date]]))</f>
        <v>2025</v>
      </c>
      <c r="J1892" t="str">
        <f>"Q"&amp;ROUNDUP(MONTH(vw_maritime_trade_analysis[[#This Row],[Departure_Date]])/3,0)</f>
        <v>Q4</v>
      </c>
      <c r="K1892" t="str">
        <f>TEXT(vw_maritime_trade_analysis[[#This Row],[Departure_Date]],"mmmm")</f>
        <v>November</v>
      </c>
      <c r="L1892">
        <v>7338315</v>
      </c>
      <c r="M1892">
        <v>400121.375</v>
      </c>
      <c r="N1892">
        <v>56999.44140625</v>
      </c>
      <c r="O1892">
        <v>23555.990234375</v>
      </c>
      <c r="P1892">
        <v>27577.5703125</v>
      </c>
      <c r="Q1892">
        <v>795390.25</v>
      </c>
      <c r="R1892">
        <f t="shared" si="29"/>
        <v>0.10838867641958679</v>
      </c>
    </row>
    <row r="1893" spans="1:18" x14ac:dyDescent="0.25">
      <c r="A1893" t="s">
        <v>3011</v>
      </c>
      <c r="B1893" t="s">
        <v>65</v>
      </c>
      <c r="C1893" t="s">
        <v>50</v>
      </c>
      <c r="D1893" t="s">
        <v>120</v>
      </c>
      <c r="E1893" t="s">
        <v>56</v>
      </c>
      <c r="F1893" t="s">
        <v>71</v>
      </c>
      <c r="G1893" s="1">
        <v>44517</v>
      </c>
      <c r="H1893" s="1">
        <v>44528</v>
      </c>
      <c r="I1893">
        <f>YEAR((vw_maritime_trade_analysis[[#This Row],[Departure_Date]]))</f>
        <v>2021</v>
      </c>
      <c r="J1893" t="str">
        <f>"Q"&amp;ROUNDUP(MONTH(vw_maritime_trade_analysis[[#This Row],[Departure_Date]])/3,0)</f>
        <v>Q4</v>
      </c>
      <c r="K1893" t="str">
        <f>TEXT(vw_maritime_trade_analysis[[#This Row],[Departure_Date]],"mmmm")</f>
        <v>November</v>
      </c>
      <c r="L1893">
        <v>25750616</v>
      </c>
      <c r="M1893">
        <v>223250.703125</v>
      </c>
      <c r="N1893">
        <v>68448.5390625</v>
      </c>
      <c r="O1893">
        <v>36050.859375</v>
      </c>
      <c r="P1893">
        <v>5523.4501953125</v>
      </c>
      <c r="Q1893">
        <v>1300506.375</v>
      </c>
      <c r="R1893">
        <f t="shared" si="29"/>
        <v>5.0503893770929599E-2</v>
      </c>
    </row>
    <row r="1894" spans="1:18" x14ac:dyDescent="0.25">
      <c r="A1894" t="s">
        <v>3012</v>
      </c>
      <c r="B1894" t="s">
        <v>65</v>
      </c>
      <c r="C1894" t="s">
        <v>239</v>
      </c>
      <c r="D1894" t="s">
        <v>240</v>
      </c>
      <c r="E1894" t="s">
        <v>82</v>
      </c>
      <c r="F1894" t="s">
        <v>108</v>
      </c>
      <c r="G1894" s="1">
        <v>45215</v>
      </c>
      <c r="H1894" s="1">
        <v>45227</v>
      </c>
      <c r="I1894">
        <f>YEAR((vw_maritime_trade_analysis[[#This Row],[Departure_Date]]))</f>
        <v>2023</v>
      </c>
      <c r="J1894" t="str">
        <f>"Q"&amp;ROUNDUP(MONTH(vw_maritime_trade_analysis[[#This Row],[Departure_Date]])/3,0)</f>
        <v>Q4</v>
      </c>
      <c r="K1894" t="str">
        <f>TEXT(vw_maritime_trade_analysis[[#This Row],[Departure_Date]],"mmmm")</f>
        <v>October</v>
      </c>
      <c r="L1894">
        <v>23144886</v>
      </c>
      <c r="M1894">
        <v>181383.015625</v>
      </c>
      <c r="N1894">
        <v>213960.3125</v>
      </c>
      <c r="O1894">
        <v>19210.259765625</v>
      </c>
      <c r="P1894">
        <v>65314.6015625</v>
      </c>
      <c r="Q1894">
        <v>1621088.5</v>
      </c>
      <c r="R1894">
        <f t="shared" si="29"/>
        <v>7.0040893698936346E-2</v>
      </c>
    </row>
    <row r="1895" spans="1:18" x14ac:dyDescent="0.25">
      <c r="A1895" t="s">
        <v>3014</v>
      </c>
      <c r="B1895" t="s">
        <v>65</v>
      </c>
      <c r="C1895" t="s">
        <v>66</v>
      </c>
      <c r="D1895" t="s">
        <v>67</v>
      </c>
      <c r="E1895" t="s">
        <v>128</v>
      </c>
      <c r="F1895" t="s">
        <v>121</v>
      </c>
      <c r="G1895" s="1">
        <v>44158</v>
      </c>
      <c r="H1895" s="1">
        <v>44188</v>
      </c>
      <c r="I1895">
        <f>YEAR((vw_maritime_trade_analysis[[#This Row],[Departure_Date]]))</f>
        <v>2020</v>
      </c>
      <c r="J1895" t="str">
        <f>"Q"&amp;ROUNDUP(MONTH(vw_maritime_trade_analysis[[#This Row],[Departure_Date]])/3,0)</f>
        <v>Q4</v>
      </c>
      <c r="K1895" t="str">
        <f>TEXT(vw_maritime_trade_analysis[[#This Row],[Departure_Date]],"mmmm")</f>
        <v>November</v>
      </c>
      <c r="L1895">
        <v>2337722</v>
      </c>
      <c r="M1895">
        <v>288121.28125</v>
      </c>
      <c r="N1895">
        <v>15015.8603515625</v>
      </c>
      <c r="O1895">
        <v>5423.509765625</v>
      </c>
      <c r="P1895">
        <v>0</v>
      </c>
      <c r="Q1895">
        <v>382156.125</v>
      </c>
      <c r="R1895">
        <f t="shared" si="29"/>
        <v>0.16347372570391175</v>
      </c>
    </row>
    <row r="1896" spans="1:18" x14ac:dyDescent="0.25">
      <c r="A1896" t="s">
        <v>3015</v>
      </c>
      <c r="B1896" t="s">
        <v>65</v>
      </c>
      <c r="C1896" t="s">
        <v>50</v>
      </c>
      <c r="D1896" t="s">
        <v>139</v>
      </c>
      <c r="E1896" t="s">
        <v>82</v>
      </c>
      <c r="F1896" t="s">
        <v>146</v>
      </c>
      <c r="G1896" s="1">
        <v>44621</v>
      </c>
      <c r="H1896" s="1">
        <v>44630</v>
      </c>
      <c r="I1896">
        <f>YEAR((vw_maritime_trade_analysis[[#This Row],[Departure_Date]]))</f>
        <v>2022</v>
      </c>
      <c r="J1896" t="str">
        <f>"Q"&amp;ROUNDUP(MONTH(vw_maritime_trade_analysis[[#This Row],[Departure_Date]])/3,0)</f>
        <v>Q1</v>
      </c>
      <c r="K1896" t="str">
        <f>TEXT(vw_maritime_trade_analysis[[#This Row],[Departure_Date]],"mmmm")</f>
        <v>March</v>
      </c>
      <c r="L1896">
        <v>7188530</v>
      </c>
      <c r="M1896">
        <v>160511.0625</v>
      </c>
      <c r="N1896">
        <v>174720.390625</v>
      </c>
      <c r="O1896">
        <v>9560.75</v>
      </c>
      <c r="P1896">
        <v>0</v>
      </c>
      <c r="Q1896">
        <v>671313.5</v>
      </c>
      <c r="R1896">
        <f t="shared" si="29"/>
        <v>9.3386756402212973E-2</v>
      </c>
    </row>
    <row r="1897" spans="1:18" x14ac:dyDescent="0.25">
      <c r="A1897" t="s">
        <v>3016</v>
      </c>
      <c r="B1897" t="s">
        <v>65</v>
      </c>
      <c r="C1897" t="s">
        <v>50</v>
      </c>
      <c r="D1897" t="s">
        <v>51</v>
      </c>
      <c r="E1897" t="s">
        <v>184</v>
      </c>
      <c r="F1897" t="s">
        <v>204</v>
      </c>
      <c r="G1897" s="1">
        <v>44349</v>
      </c>
      <c r="H1897" s="1">
        <v>44359</v>
      </c>
      <c r="I1897">
        <f>YEAR((vw_maritime_trade_analysis[[#This Row],[Departure_Date]]))</f>
        <v>2021</v>
      </c>
      <c r="J1897" t="str">
        <f>"Q"&amp;ROUNDUP(MONTH(vw_maritime_trade_analysis[[#This Row],[Departure_Date]])/3,0)</f>
        <v>Q2</v>
      </c>
      <c r="K1897" t="str">
        <f>TEXT(vw_maritime_trade_analysis[[#This Row],[Departure_Date]],"mmmm")</f>
        <v>June</v>
      </c>
      <c r="L1897">
        <v>10414964</v>
      </c>
      <c r="M1897">
        <v>170041.296875</v>
      </c>
      <c r="N1897">
        <v>92205.84375</v>
      </c>
      <c r="O1897">
        <v>25516.66015625</v>
      </c>
      <c r="P1897">
        <v>0</v>
      </c>
      <c r="Q1897">
        <v>2546264.75</v>
      </c>
      <c r="R1897">
        <f t="shared" si="29"/>
        <v>0.24448137794811389</v>
      </c>
    </row>
    <row r="1898" spans="1:18" x14ac:dyDescent="0.25">
      <c r="A1898" t="s">
        <v>3017</v>
      </c>
      <c r="B1898" t="s">
        <v>65</v>
      </c>
      <c r="C1898" t="s">
        <v>239</v>
      </c>
      <c r="D1898" t="s">
        <v>240</v>
      </c>
      <c r="E1898" t="s">
        <v>226</v>
      </c>
      <c r="F1898" t="s">
        <v>140</v>
      </c>
      <c r="G1898" s="1">
        <v>43989</v>
      </c>
      <c r="H1898" s="1">
        <v>44005</v>
      </c>
      <c r="I1898">
        <f>YEAR((vw_maritime_trade_analysis[[#This Row],[Departure_Date]]))</f>
        <v>2020</v>
      </c>
      <c r="J1898" t="str">
        <f>"Q"&amp;ROUNDUP(MONTH(vw_maritime_trade_analysis[[#This Row],[Departure_Date]])/3,0)</f>
        <v>Q2</v>
      </c>
      <c r="K1898" t="str">
        <f>TEXT(vw_maritime_trade_analysis[[#This Row],[Departure_Date]],"mmmm")</f>
        <v>June</v>
      </c>
      <c r="L1898">
        <v>17337642</v>
      </c>
      <c r="M1898">
        <v>332684.875</v>
      </c>
      <c r="N1898">
        <v>44227.5</v>
      </c>
      <c r="O1898">
        <v>46638.26171875</v>
      </c>
      <c r="P1898">
        <v>16648</v>
      </c>
      <c r="Q1898">
        <v>1611301.375</v>
      </c>
      <c r="R1898">
        <f t="shared" si="29"/>
        <v>9.2936592819254205E-2</v>
      </c>
    </row>
    <row r="1899" spans="1:18" x14ac:dyDescent="0.25">
      <c r="A1899" t="s">
        <v>3018</v>
      </c>
      <c r="B1899" t="s">
        <v>49</v>
      </c>
      <c r="C1899" t="s">
        <v>50</v>
      </c>
      <c r="D1899" t="s">
        <v>51</v>
      </c>
      <c r="E1899" t="s">
        <v>159</v>
      </c>
      <c r="F1899" t="s">
        <v>128</v>
      </c>
      <c r="G1899" s="1">
        <v>45432</v>
      </c>
      <c r="H1899" s="1">
        <v>45447</v>
      </c>
      <c r="I1899">
        <f>YEAR((vw_maritime_trade_analysis[[#This Row],[Departure_Date]]))</f>
        <v>2024</v>
      </c>
      <c r="J1899" t="str">
        <f>"Q"&amp;ROUNDUP(MONTH(vw_maritime_trade_analysis[[#This Row],[Departure_Date]])/3,0)</f>
        <v>Q2</v>
      </c>
      <c r="K1899" t="str">
        <f>TEXT(vw_maritime_trade_analysis[[#This Row],[Departure_Date]],"mmmm")</f>
        <v>May</v>
      </c>
      <c r="L1899">
        <v>22152458</v>
      </c>
      <c r="M1899">
        <v>414415.9375</v>
      </c>
      <c r="N1899">
        <v>28998.150390625</v>
      </c>
      <c r="O1899">
        <v>46077.109375</v>
      </c>
      <c r="P1899">
        <v>24352.060546875</v>
      </c>
      <c r="Q1899">
        <v>6617987.5</v>
      </c>
      <c r="R1899">
        <f t="shared" si="29"/>
        <v>0.29874732185475761</v>
      </c>
    </row>
    <row r="1900" spans="1:18" x14ac:dyDescent="0.25">
      <c r="A1900" t="s">
        <v>3020</v>
      </c>
      <c r="B1900" t="s">
        <v>49</v>
      </c>
      <c r="C1900" t="s">
        <v>50</v>
      </c>
      <c r="D1900" t="s">
        <v>51</v>
      </c>
      <c r="E1900" t="s">
        <v>196</v>
      </c>
      <c r="F1900" t="s">
        <v>82</v>
      </c>
      <c r="G1900" s="1">
        <v>46060</v>
      </c>
      <c r="H1900" s="1">
        <v>46075</v>
      </c>
      <c r="I1900">
        <f>YEAR((vw_maritime_trade_analysis[[#This Row],[Departure_Date]]))</f>
        <v>2026</v>
      </c>
      <c r="J1900" t="str">
        <f>"Q"&amp;ROUNDUP(MONTH(vw_maritime_trade_analysis[[#This Row],[Departure_Date]])/3,0)</f>
        <v>Q1</v>
      </c>
      <c r="K1900" t="str">
        <f>TEXT(vw_maritime_trade_analysis[[#This Row],[Departure_Date]],"mmmm")</f>
        <v>February</v>
      </c>
      <c r="L1900">
        <v>10225647</v>
      </c>
      <c r="M1900">
        <v>240192.984375</v>
      </c>
      <c r="N1900">
        <v>103368.15625</v>
      </c>
      <c r="O1900">
        <v>12986.5703125</v>
      </c>
      <c r="P1900">
        <v>10646.23046875</v>
      </c>
      <c r="Q1900">
        <v>2813630</v>
      </c>
      <c r="R1900">
        <f t="shared" si="29"/>
        <v>0.27515422740487716</v>
      </c>
    </row>
    <row r="1901" spans="1:18" x14ac:dyDescent="0.25">
      <c r="A1901" t="s">
        <v>3021</v>
      </c>
      <c r="B1901" t="s">
        <v>49</v>
      </c>
      <c r="C1901" t="s">
        <v>66</v>
      </c>
      <c r="D1901" t="s">
        <v>245</v>
      </c>
      <c r="E1901" t="s">
        <v>146</v>
      </c>
      <c r="F1901" t="s">
        <v>92</v>
      </c>
      <c r="G1901" s="1">
        <v>44955</v>
      </c>
      <c r="H1901" s="1">
        <v>44968</v>
      </c>
      <c r="I1901">
        <f>YEAR((vw_maritime_trade_analysis[[#This Row],[Departure_Date]]))</f>
        <v>2023</v>
      </c>
      <c r="J1901" t="str">
        <f>"Q"&amp;ROUNDUP(MONTH(vw_maritime_trade_analysis[[#This Row],[Departure_Date]])/3,0)</f>
        <v>Q1</v>
      </c>
      <c r="K1901" t="str">
        <f>TEXT(vw_maritime_trade_analysis[[#This Row],[Departure_Date]],"mmmm")</f>
        <v>January</v>
      </c>
      <c r="L1901">
        <v>12727215</v>
      </c>
      <c r="M1901">
        <v>180790.875</v>
      </c>
      <c r="N1901">
        <v>33764.0390625</v>
      </c>
      <c r="O1901">
        <v>24945.33984375</v>
      </c>
      <c r="P1901">
        <v>6513.1201171875</v>
      </c>
      <c r="Q1901">
        <v>729737.8125</v>
      </c>
      <c r="R1901">
        <f t="shared" si="29"/>
        <v>5.7336802474068367E-2</v>
      </c>
    </row>
    <row r="1902" spans="1:18" x14ac:dyDescent="0.25">
      <c r="A1902" t="s">
        <v>3022</v>
      </c>
      <c r="B1902" t="s">
        <v>49</v>
      </c>
      <c r="C1902" t="s">
        <v>134</v>
      </c>
      <c r="D1902" t="s">
        <v>135</v>
      </c>
      <c r="E1902" t="s">
        <v>154</v>
      </c>
      <c r="F1902" t="s">
        <v>92</v>
      </c>
      <c r="G1902" s="1">
        <v>45897</v>
      </c>
      <c r="H1902" s="1">
        <v>45924</v>
      </c>
      <c r="I1902">
        <f>YEAR((vw_maritime_trade_analysis[[#This Row],[Departure_Date]]))</f>
        <v>2025</v>
      </c>
      <c r="J1902" t="str">
        <f>"Q"&amp;ROUNDUP(MONTH(vw_maritime_trade_analysis[[#This Row],[Departure_Date]])/3,0)</f>
        <v>Q3</v>
      </c>
      <c r="K1902" t="str">
        <f>TEXT(vw_maritime_trade_analysis[[#This Row],[Departure_Date]],"mmmm")</f>
        <v>August</v>
      </c>
      <c r="L1902">
        <v>11693338</v>
      </c>
      <c r="M1902">
        <v>589411.25</v>
      </c>
      <c r="N1902">
        <v>176562.046875</v>
      </c>
      <c r="O1902">
        <v>11225.599609375</v>
      </c>
      <c r="P1902">
        <v>0</v>
      </c>
      <c r="Q1902">
        <v>1200502.625</v>
      </c>
      <c r="R1902">
        <f t="shared" si="29"/>
        <v>0.102665519888333</v>
      </c>
    </row>
    <row r="1903" spans="1:18" x14ac:dyDescent="0.25">
      <c r="A1903" t="s">
        <v>3023</v>
      </c>
      <c r="B1903" t="s">
        <v>49</v>
      </c>
      <c r="C1903" t="s">
        <v>50</v>
      </c>
      <c r="D1903" t="s">
        <v>223</v>
      </c>
      <c r="E1903" t="s">
        <v>201</v>
      </c>
      <c r="F1903" t="s">
        <v>82</v>
      </c>
      <c r="G1903" s="1">
        <v>45330</v>
      </c>
      <c r="H1903" s="1">
        <v>45341</v>
      </c>
      <c r="I1903">
        <f>YEAR((vw_maritime_trade_analysis[[#This Row],[Departure_Date]]))</f>
        <v>2024</v>
      </c>
      <c r="J1903" t="str">
        <f>"Q"&amp;ROUNDUP(MONTH(vw_maritime_trade_analysis[[#This Row],[Departure_Date]])/3,0)</f>
        <v>Q1</v>
      </c>
      <c r="K1903" t="str">
        <f>TEXT(vw_maritime_trade_analysis[[#This Row],[Departure_Date]],"mmmm")</f>
        <v>February</v>
      </c>
      <c r="L1903">
        <v>98808216</v>
      </c>
      <c r="M1903">
        <v>185487.5625</v>
      </c>
      <c r="N1903">
        <v>242634.484375</v>
      </c>
      <c r="O1903">
        <v>171926.296875</v>
      </c>
      <c r="P1903">
        <v>21409.029296875</v>
      </c>
      <c r="Q1903">
        <v>2754586.5</v>
      </c>
      <c r="R1903">
        <f t="shared" si="29"/>
        <v>2.7878111876850402E-2</v>
      </c>
    </row>
    <row r="1904" spans="1:18" x14ac:dyDescent="0.25">
      <c r="A1904" t="s">
        <v>3025</v>
      </c>
      <c r="B1904" t="s">
        <v>65</v>
      </c>
      <c r="C1904" t="s">
        <v>50</v>
      </c>
      <c r="D1904" t="s">
        <v>223</v>
      </c>
      <c r="E1904" t="s">
        <v>82</v>
      </c>
      <c r="F1904" t="s">
        <v>164</v>
      </c>
      <c r="G1904" s="1">
        <v>45598</v>
      </c>
      <c r="H1904" s="1">
        <v>45614</v>
      </c>
      <c r="I1904">
        <f>YEAR((vw_maritime_trade_analysis[[#This Row],[Departure_Date]]))</f>
        <v>2024</v>
      </c>
      <c r="J1904" t="str">
        <f>"Q"&amp;ROUNDUP(MONTH(vw_maritime_trade_analysis[[#This Row],[Departure_Date]])/3,0)</f>
        <v>Q4</v>
      </c>
      <c r="K1904" t="str">
        <f>TEXT(vw_maritime_trade_analysis[[#This Row],[Departure_Date]],"mmmm")</f>
        <v>November</v>
      </c>
      <c r="L1904">
        <v>64163256</v>
      </c>
      <c r="M1904">
        <v>283457.03125</v>
      </c>
      <c r="N1904">
        <v>200363.265625</v>
      </c>
      <c r="O1904">
        <v>46839.1796875</v>
      </c>
      <c r="P1904">
        <v>39812.53125</v>
      </c>
      <c r="Q1904">
        <v>2890285.5</v>
      </c>
      <c r="R1904">
        <f t="shared" si="29"/>
        <v>4.5045804720383893E-2</v>
      </c>
    </row>
    <row r="1905" spans="1:18" x14ac:dyDescent="0.25">
      <c r="A1905" t="s">
        <v>3027</v>
      </c>
      <c r="B1905" t="s">
        <v>49</v>
      </c>
      <c r="C1905" t="s">
        <v>78</v>
      </c>
      <c r="D1905" t="s">
        <v>79</v>
      </c>
      <c r="E1905" t="s">
        <v>164</v>
      </c>
      <c r="F1905" t="s">
        <v>226</v>
      </c>
      <c r="G1905" s="1">
        <v>45415</v>
      </c>
      <c r="H1905" s="1">
        <v>45426</v>
      </c>
      <c r="I1905">
        <f>YEAR((vw_maritime_trade_analysis[[#This Row],[Departure_Date]]))</f>
        <v>2024</v>
      </c>
      <c r="J1905" t="str">
        <f>"Q"&amp;ROUNDUP(MONTH(vw_maritime_trade_analysis[[#This Row],[Departure_Date]])/3,0)</f>
        <v>Q2</v>
      </c>
      <c r="K1905" t="str">
        <f>TEXT(vw_maritime_trade_analysis[[#This Row],[Departure_Date]],"mmmm")</f>
        <v>May</v>
      </c>
      <c r="L1905">
        <v>12559519</v>
      </c>
      <c r="M1905">
        <v>316708.28125</v>
      </c>
      <c r="N1905">
        <v>70238.96875</v>
      </c>
      <c r="O1905">
        <v>7912.5</v>
      </c>
      <c r="P1905">
        <v>0</v>
      </c>
      <c r="Q1905">
        <v>1712005</v>
      </c>
      <c r="R1905">
        <f t="shared" si="29"/>
        <v>0.13631135077704806</v>
      </c>
    </row>
    <row r="1906" spans="1:18" x14ac:dyDescent="0.25">
      <c r="A1906" t="s">
        <v>3029</v>
      </c>
      <c r="B1906" t="s">
        <v>65</v>
      </c>
      <c r="C1906" t="s">
        <v>78</v>
      </c>
      <c r="D1906" t="s">
        <v>105</v>
      </c>
      <c r="E1906" t="s">
        <v>56</v>
      </c>
      <c r="F1906" t="s">
        <v>154</v>
      </c>
      <c r="G1906" s="1">
        <v>44083</v>
      </c>
      <c r="H1906" s="1">
        <v>44104</v>
      </c>
      <c r="I1906">
        <f>YEAR((vw_maritime_trade_analysis[[#This Row],[Departure_Date]]))</f>
        <v>2020</v>
      </c>
      <c r="J1906" t="str">
        <f>"Q"&amp;ROUNDUP(MONTH(vw_maritime_trade_analysis[[#This Row],[Departure_Date]])/3,0)</f>
        <v>Q3</v>
      </c>
      <c r="K1906" t="str">
        <f>TEXT(vw_maritime_trade_analysis[[#This Row],[Departure_Date]],"mmmm")</f>
        <v>September</v>
      </c>
      <c r="L1906">
        <v>19363114</v>
      </c>
      <c r="M1906">
        <v>530325.0625</v>
      </c>
      <c r="N1906">
        <v>198279.453125</v>
      </c>
      <c r="O1906">
        <v>30400.08984375</v>
      </c>
      <c r="Q1906">
        <v>3018047</v>
      </c>
      <c r="R1906">
        <f t="shared" si="29"/>
        <v>0.1558657868770488</v>
      </c>
    </row>
    <row r="1907" spans="1:18" x14ac:dyDescent="0.25">
      <c r="A1907" t="s">
        <v>3030</v>
      </c>
      <c r="B1907" t="s">
        <v>65</v>
      </c>
      <c r="C1907" t="s">
        <v>66</v>
      </c>
      <c r="D1907" t="s">
        <v>391</v>
      </c>
      <c r="E1907" t="s">
        <v>128</v>
      </c>
      <c r="F1907" t="s">
        <v>108</v>
      </c>
      <c r="G1907" s="1">
        <v>44076</v>
      </c>
      <c r="H1907" s="1">
        <v>44089</v>
      </c>
      <c r="I1907">
        <f>YEAR((vw_maritime_trade_analysis[[#This Row],[Departure_Date]]))</f>
        <v>2020</v>
      </c>
      <c r="J1907" t="str">
        <f>"Q"&amp;ROUNDUP(MONTH(vw_maritime_trade_analysis[[#This Row],[Departure_Date]])/3,0)</f>
        <v>Q3</v>
      </c>
      <c r="K1907" t="str">
        <f>TEXT(vw_maritime_trade_analysis[[#This Row],[Departure_Date]],"mmmm")</f>
        <v>September</v>
      </c>
      <c r="L1907">
        <v>31145834</v>
      </c>
      <c r="M1907">
        <v>206102.8125</v>
      </c>
      <c r="N1907">
        <v>191365.203125</v>
      </c>
      <c r="O1907">
        <v>104027.078125</v>
      </c>
      <c r="P1907">
        <v>17766.390625</v>
      </c>
      <c r="Q1907">
        <v>3024227.25</v>
      </c>
      <c r="R1907">
        <f t="shared" si="29"/>
        <v>9.709893303868504E-2</v>
      </c>
    </row>
    <row r="1908" spans="1:18" x14ac:dyDescent="0.25">
      <c r="A1908" t="s">
        <v>3031</v>
      </c>
      <c r="B1908" t="s">
        <v>49</v>
      </c>
      <c r="C1908" t="s">
        <v>78</v>
      </c>
      <c r="D1908" t="s">
        <v>177</v>
      </c>
      <c r="E1908" t="s">
        <v>55</v>
      </c>
      <c r="F1908" t="s">
        <v>56</v>
      </c>
      <c r="G1908" s="1">
        <v>45315</v>
      </c>
      <c r="H1908" s="1">
        <v>45343</v>
      </c>
      <c r="I1908">
        <f>YEAR((vw_maritime_trade_analysis[[#This Row],[Departure_Date]]))</f>
        <v>2024</v>
      </c>
      <c r="J1908" t="str">
        <f>"Q"&amp;ROUNDUP(MONTH(vw_maritime_trade_analysis[[#This Row],[Departure_Date]])/3,0)</f>
        <v>Q1</v>
      </c>
      <c r="K1908" t="str">
        <f>TEXT(vw_maritime_trade_analysis[[#This Row],[Departure_Date]],"mmmm")</f>
        <v>January</v>
      </c>
      <c r="L1908">
        <v>15233348</v>
      </c>
      <c r="M1908">
        <v>359490.3125</v>
      </c>
      <c r="N1908">
        <v>105776.2734375</v>
      </c>
      <c r="O1908">
        <v>34732.03125</v>
      </c>
      <c r="Q1908">
        <v>1904130.75</v>
      </c>
      <c r="R1908">
        <f t="shared" si="29"/>
        <v>0.124997521884224</v>
      </c>
    </row>
    <row r="1909" spans="1:18" x14ac:dyDescent="0.25">
      <c r="A1909" t="s">
        <v>3032</v>
      </c>
      <c r="B1909" t="s">
        <v>49</v>
      </c>
      <c r="C1909" t="s">
        <v>239</v>
      </c>
      <c r="D1909" t="s">
        <v>270</v>
      </c>
      <c r="E1909" t="s">
        <v>154</v>
      </c>
      <c r="F1909" t="s">
        <v>56</v>
      </c>
      <c r="G1909" s="1">
        <v>43921</v>
      </c>
      <c r="H1909" s="1">
        <v>43934</v>
      </c>
      <c r="I1909">
        <f>YEAR((vw_maritime_trade_analysis[[#This Row],[Departure_Date]]))</f>
        <v>2020</v>
      </c>
      <c r="J1909" t="str">
        <f>"Q"&amp;ROUNDUP(MONTH(vw_maritime_trade_analysis[[#This Row],[Departure_Date]])/3,0)</f>
        <v>Q1</v>
      </c>
      <c r="K1909" t="str">
        <f>TEXT(vw_maritime_trade_analysis[[#This Row],[Departure_Date]],"mmmm")</f>
        <v>March</v>
      </c>
      <c r="L1909">
        <v>21533236</v>
      </c>
      <c r="M1909">
        <v>344992.90625</v>
      </c>
      <c r="N1909">
        <v>243678.9375</v>
      </c>
      <c r="O1909">
        <v>22394.5703125</v>
      </c>
      <c r="P1909">
        <v>35475.73828125</v>
      </c>
      <c r="Q1909">
        <v>2021607.875</v>
      </c>
      <c r="R1909">
        <f t="shared" si="29"/>
        <v>9.3883143016683601E-2</v>
      </c>
    </row>
    <row r="1910" spans="1:18" x14ac:dyDescent="0.25">
      <c r="A1910" t="s">
        <v>3033</v>
      </c>
      <c r="B1910" t="s">
        <v>49</v>
      </c>
      <c r="C1910" t="s">
        <v>134</v>
      </c>
      <c r="D1910" t="s">
        <v>135</v>
      </c>
      <c r="E1910" t="s">
        <v>93</v>
      </c>
      <c r="F1910" t="s">
        <v>226</v>
      </c>
      <c r="G1910" s="1">
        <v>45790</v>
      </c>
      <c r="H1910" s="1">
        <v>45821</v>
      </c>
      <c r="I1910">
        <f>YEAR((vw_maritime_trade_analysis[[#This Row],[Departure_Date]]))</f>
        <v>2025</v>
      </c>
      <c r="J1910" t="str">
        <f>"Q"&amp;ROUNDUP(MONTH(vw_maritime_trade_analysis[[#This Row],[Departure_Date]])/3,0)</f>
        <v>Q2</v>
      </c>
      <c r="K1910" t="str">
        <f>TEXT(vw_maritime_trade_analysis[[#This Row],[Departure_Date]],"mmmm")</f>
        <v>May</v>
      </c>
      <c r="L1910">
        <v>4261478.5</v>
      </c>
      <c r="M1910">
        <v>592074.5</v>
      </c>
      <c r="N1910">
        <v>160166.15625</v>
      </c>
      <c r="O1910">
        <v>14020.259765625</v>
      </c>
      <c r="P1910">
        <v>26263.220703125</v>
      </c>
      <c r="Q1910">
        <v>990837.4375</v>
      </c>
      <c r="R1910">
        <f t="shared" si="29"/>
        <v>0.23251025143034279</v>
      </c>
    </row>
    <row r="1911" spans="1:18" x14ac:dyDescent="0.25">
      <c r="A1911" t="s">
        <v>3034</v>
      </c>
      <c r="B1911" t="s">
        <v>65</v>
      </c>
      <c r="C1911" t="s">
        <v>50</v>
      </c>
      <c r="D1911" t="s">
        <v>145</v>
      </c>
      <c r="E1911" t="s">
        <v>184</v>
      </c>
      <c r="F1911" t="s">
        <v>146</v>
      </c>
      <c r="G1911" s="1">
        <v>44786</v>
      </c>
      <c r="H1911" s="1">
        <v>44799</v>
      </c>
      <c r="I1911">
        <f>YEAR((vw_maritime_trade_analysis[[#This Row],[Departure_Date]]))</f>
        <v>2022</v>
      </c>
      <c r="J1911" t="str">
        <f>"Q"&amp;ROUNDUP(MONTH(vw_maritime_trade_analysis[[#This Row],[Departure_Date]])/3,0)</f>
        <v>Q3</v>
      </c>
      <c r="K1911" t="str">
        <f>TEXT(vw_maritime_trade_analysis[[#This Row],[Departure_Date]],"mmmm")</f>
        <v>August</v>
      </c>
      <c r="L1911">
        <v>61916344</v>
      </c>
      <c r="M1911">
        <v>350821</v>
      </c>
      <c r="N1911">
        <v>185492.53125</v>
      </c>
      <c r="O1911">
        <v>208038.921875</v>
      </c>
      <c r="P1911">
        <v>0</v>
      </c>
      <c r="Q1911">
        <v>2118006.75</v>
      </c>
      <c r="R1911">
        <f t="shared" si="29"/>
        <v>3.4207555116626397E-2</v>
      </c>
    </row>
    <row r="1912" spans="1:18" x14ac:dyDescent="0.25">
      <c r="A1912" t="s">
        <v>3035</v>
      </c>
      <c r="B1912" t="s">
        <v>49</v>
      </c>
      <c r="C1912" t="s">
        <v>239</v>
      </c>
      <c r="D1912" t="s">
        <v>265</v>
      </c>
      <c r="E1912" t="s">
        <v>108</v>
      </c>
      <c r="F1912" t="s">
        <v>226</v>
      </c>
      <c r="G1912" s="1">
        <v>44810</v>
      </c>
      <c r="H1912" s="1">
        <v>44826</v>
      </c>
      <c r="I1912">
        <f>YEAR((vw_maritime_trade_analysis[[#This Row],[Departure_Date]]))</f>
        <v>2022</v>
      </c>
      <c r="J1912" t="str">
        <f>"Q"&amp;ROUNDUP(MONTH(vw_maritime_trade_analysis[[#This Row],[Departure_Date]])/3,0)</f>
        <v>Q3</v>
      </c>
      <c r="K1912" t="str">
        <f>TEXT(vw_maritime_trade_analysis[[#This Row],[Departure_Date]],"mmmm")</f>
        <v>September</v>
      </c>
      <c r="L1912">
        <v>15654468</v>
      </c>
      <c r="M1912">
        <v>262156.34375</v>
      </c>
      <c r="N1912">
        <v>83554.0390625</v>
      </c>
      <c r="O1912">
        <v>50407.390625</v>
      </c>
      <c r="P1912">
        <v>10181.2099609375</v>
      </c>
      <c r="Q1912">
        <v>1306836.625</v>
      </c>
      <c r="R1912">
        <f t="shared" si="29"/>
        <v>8.3480104529901622E-2</v>
      </c>
    </row>
    <row r="1913" spans="1:18" x14ac:dyDescent="0.25">
      <c r="A1913" t="s">
        <v>3036</v>
      </c>
      <c r="B1913" t="s">
        <v>65</v>
      </c>
      <c r="C1913" t="s">
        <v>50</v>
      </c>
      <c r="D1913" t="s">
        <v>51</v>
      </c>
      <c r="E1913" t="s">
        <v>56</v>
      </c>
      <c r="F1913" t="s">
        <v>230</v>
      </c>
      <c r="G1913" s="1">
        <v>45081</v>
      </c>
      <c r="H1913" s="1">
        <v>45087</v>
      </c>
      <c r="I1913">
        <f>YEAR((vw_maritime_trade_analysis[[#This Row],[Departure_Date]]))</f>
        <v>2023</v>
      </c>
      <c r="J1913" t="str">
        <f>"Q"&amp;ROUNDUP(MONTH(vw_maritime_trade_analysis[[#This Row],[Departure_Date]])/3,0)</f>
        <v>Q2</v>
      </c>
      <c r="K1913" t="str">
        <f>TEXT(vw_maritime_trade_analysis[[#This Row],[Departure_Date]],"mmmm")</f>
        <v>June</v>
      </c>
      <c r="L1913">
        <v>5767338.5</v>
      </c>
      <c r="M1913">
        <v>72748.3203125</v>
      </c>
      <c r="N1913">
        <v>20969.1796875</v>
      </c>
      <c r="O1913">
        <v>11246.3095703125</v>
      </c>
      <c r="P1913">
        <v>59413.46875</v>
      </c>
      <c r="Q1913">
        <v>3271750</v>
      </c>
      <c r="R1913">
        <f t="shared" si="29"/>
        <v>0.56728940047475973</v>
      </c>
    </row>
    <row r="1914" spans="1:18" x14ac:dyDescent="0.25">
      <c r="A1914" t="s">
        <v>3037</v>
      </c>
      <c r="B1914" t="s">
        <v>49</v>
      </c>
      <c r="C1914" t="s">
        <v>78</v>
      </c>
      <c r="D1914" t="s">
        <v>105</v>
      </c>
      <c r="E1914" t="s">
        <v>164</v>
      </c>
      <c r="F1914" t="s">
        <v>128</v>
      </c>
      <c r="G1914" s="1">
        <v>44272</v>
      </c>
      <c r="H1914" s="1">
        <v>44300</v>
      </c>
      <c r="I1914">
        <f>YEAR((vw_maritime_trade_analysis[[#This Row],[Departure_Date]]))</f>
        <v>2021</v>
      </c>
      <c r="J1914" t="str">
        <f>"Q"&amp;ROUNDUP(MONTH(vw_maritime_trade_analysis[[#This Row],[Departure_Date]])/3,0)</f>
        <v>Q1</v>
      </c>
      <c r="K1914" t="str">
        <f>TEXT(vw_maritime_trade_analysis[[#This Row],[Departure_Date]],"mmmm")</f>
        <v>March</v>
      </c>
      <c r="L1914">
        <v>26955402</v>
      </c>
      <c r="M1914">
        <v>948643.0625</v>
      </c>
      <c r="N1914">
        <v>69792.1328125</v>
      </c>
      <c r="O1914">
        <v>72779.59375</v>
      </c>
      <c r="P1914">
        <v>26329.080078125</v>
      </c>
      <c r="Q1914">
        <v>1511551.5</v>
      </c>
      <c r="R1914">
        <f t="shared" si="29"/>
        <v>5.6076014002684881E-2</v>
      </c>
    </row>
    <row r="1915" spans="1:18" x14ac:dyDescent="0.25">
      <c r="A1915" t="s">
        <v>3038</v>
      </c>
      <c r="B1915" t="s">
        <v>49</v>
      </c>
      <c r="C1915" t="s">
        <v>66</v>
      </c>
      <c r="D1915" t="s">
        <v>153</v>
      </c>
      <c r="E1915" t="s">
        <v>159</v>
      </c>
      <c r="F1915" t="s">
        <v>82</v>
      </c>
      <c r="G1915" s="1">
        <v>45596</v>
      </c>
      <c r="H1915" s="1">
        <v>45628</v>
      </c>
      <c r="I1915">
        <f>YEAR((vw_maritime_trade_analysis[[#This Row],[Departure_Date]]))</f>
        <v>2024</v>
      </c>
      <c r="J1915" t="str">
        <f>"Q"&amp;ROUNDUP(MONTH(vw_maritime_trade_analysis[[#This Row],[Departure_Date]])/3,0)</f>
        <v>Q4</v>
      </c>
      <c r="K1915" t="str">
        <f>TEXT(vw_maritime_trade_analysis[[#This Row],[Departure_Date]],"mmmm")</f>
        <v>October</v>
      </c>
      <c r="L1915">
        <v>19453456</v>
      </c>
      <c r="M1915">
        <v>1147416.875</v>
      </c>
      <c r="N1915">
        <v>131253.40625</v>
      </c>
      <c r="O1915">
        <v>54275.140625</v>
      </c>
      <c r="P1915">
        <v>28728.41015625</v>
      </c>
      <c r="Q1915">
        <v>1990650.125</v>
      </c>
      <c r="R1915">
        <f t="shared" si="29"/>
        <v>0.10232886768294538</v>
      </c>
    </row>
    <row r="1916" spans="1:18" x14ac:dyDescent="0.25">
      <c r="A1916" t="s">
        <v>3039</v>
      </c>
      <c r="B1916" t="s">
        <v>65</v>
      </c>
      <c r="C1916" t="s">
        <v>134</v>
      </c>
      <c r="D1916" t="s">
        <v>135</v>
      </c>
      <c r="E1916" t="s">
        <v>128</v>
      </c>
      <c r="F1916" t="s">
        <v>140</v>
      </c>
      <c r="G1916" s="1">
        <v>43977</v>
      </c>
      <c r="H1916" s="1">
        <v>43999</v>
      </c>
      <c r="I1916">
        <f>YEAR((vw_maritime_trade_analysis[[#This Row],[Departure_Date]]))</f>
        <v>2020</v>
      </c>
      <c r="J1916" t="str">
        <f>"Q"&amp;ROUNDUP(MONTH(vw_maritime_trade_analysis[[#This Row],[Departure_Date]])/3,0)</f>
        <v>Q2</v>
      </c>
      <c r="K1916" t="str">
        <f>TEXT(vw_maritime_trade_analysis[[#This Row],[Departure_Date]],"mmmm")</f>
        <v>May</v>
      </c>
      <c r="L1916">
        <v>6348924.5</v>
      </c>
      <c r="M1916">
        <v>676139.4375</v>
      </c>
      <c r="N1916">
        <v>156640.59375</v>
      </c>
      <c r="O1916">
        <v>8698.0302734375</v>
      </c>
      <c r="P1916">
        <v>35069.19140625</v>
      </c>
      <c r="Q1916">
        <v>1042663.5</v>
      </c>
      <c r="R1916">
        <f t="shared" si="29"/>
        <v>0.16422679148255739</v>
      </c>
    </row>
    <row r="1917" spans="1:18" x14ac:dyDescent="0.25">
      <c r="A1917" t="s">
        <v>3041</v>
      </c>
      <c r="B1917" t="s">
        <v>49</v>
      </c>
      <c r="C1917" t="s">
        <v>78</v>
      </c>
      <c r="D1917" t="s">
        <v>211</v>
      </c>
      <c r="E1917" t="s">
        <v>127</v>
      </c>
      <c r="F1917" t="s">
        <v>82</v>
      </c>
      <c r="G1917" s="1">
        <v>44144</v>
      </c>
      <c r="H1917" s="1">
        <v>44159</v>
      </c>
      <c r="I1917">
        <f>YEAR((vw_maritime_trade_analysis[[#This Row],[Departure_Date]]))</f>
        <v>2020</v>
      </c>
      <c r="J1917" t="str">
        <f>"Q"&amp;ROUNDUP(MONTH(vw_maritime_trade_analysis[[#This Row],[Departure_Date]])/3,0)</f>
        <v>Q4</v>
      </c>
      <c r="K1917" t="str">
        <f>TEXT(vw_maritime_trade_analysis[[#This Row],[Departure_Date]],"mmmm")</f>
        <v>November</v>
      </c>
      <c r="L1917">
        <v>36156076</v>
      </c>
      <c r="M1917">
        <v>184396.703125</v>
      </c>
      <c r="N1917">
        <v>137224.125</v>
      </c>
      <c r="O1917">
        <v>62550.01171875</v>
      </c>
      <c r="P1917">
        <v>47062.48046875</v>
      </c>
      <c r="Q1917">
        <v>1537204.125</v>
      </c>
      <c r="R1917">
        <f t="shared" si="29"/>
        <v>4.2515789738908613E-2</v>
      </c>
    </row>
    <row r="1918" spans="1:18" x14ac:dyDescent="0.25">
      <c r="A1918" t="s">
        <v>3042</v>
      </c>
      <c r="B1918" t="s">
        <v>65</v>
      </c>
      <c r="C1918" t="s">
        <v>50</v>
      </c>
      <c r="D1918" t="s">
        <v>423</v>
      </c>
      <c r="E1918" t="s">
        <v>92</v>
      </c>
      <c r="F1918" t="s">
        <v>71</v>
      </c>
      <c r="G1918" s="1">
        <v>44686</v>
      </c>
      <c r="H1918" s="1">
        <v>44694</v>
      </c>
      <c r="I1918">
        <f>YEAR((vw_maritime_trade_analysis[[#This Row],[Departure_Date]]))</f>
        <v>2022</v>
      </c>
      <c r="J1918" t="str">
        <f>"Q"&amp;ROUNDUP(MONTH(vw_maritime_trade_analysis[[#This Row],[Departure_Date]])/3,0)</f>
        <v>Q2</v>
      </c>
      <c r="K1918" t="str">
        <f>TEXT(vw_maritime_trade_analysis[[#This Row],[Departure_Date]],"mmmm")</f>
        <v>May</v>
      </c>
      <c r="L1918">
        <v>30473846</v>
      </c>
      <c r="M1918">
        <v>63145.171875</v>
      </c>
      <c r="N1918">
        <v>175846.015625</v>
      </c>
      <c r="O1918">
        <v>101173.171875</v>
      </c>
      <c r="P1918">
        <v>0</v>
      </c>
      <c r="Q1918">
        <v>1191902.5</v>
      </c>
      <c r="R1918">
        <f t="shared" si="29"/>
        <v>3.9112309617893325E-2</v>
      </c>
    </row>
    <row r="1919" spans="1:18" x14ac:dyDescent="0.25">
      <c r="A1919" t="s">
        <v>3043</v>
      </c>
      <c r="B1919" t="s">
        <v>49</v>
      </c>
      <c r="C1919" t="s">
        <v>66</v>
      </c>
      <c r="D1919" t="s">
        <v>248</v>
      </c>
      <c r="E1919" t="s">
        <v>150</v>
      </c>
      <c r="F1919" t="s">
        <v>92</v>
      </c>
      <c r="G1919" s="1">
        <v>45383</v>
      </c>
      <c r="H1919" s="1">
        <v>45401</v>
      </c>
      <c r="I1919">
        <f>YEAR((vw_maritime_trade_analysis[[#This Row],[Departure_Date]]))</f>
        <v>2024</v>
      </c>
      <c r="J1919" t="str">
        <f>"Q"&amp;ROUNDUP(MONTH(vw_maritime_trade_analysis[[#This Row],[Departure_Date]])/3,0)</f>
        <v>Q2</v>
      </c>
      <c r="K1919" t="str">
        <f>TEXT(vw_maritime_trade_analysis[[#This Row],[Departure_Date]],"mmmm")</f>
        <v>April</v>
      </c>
      <c r="L1919">
        <v>39868876</v>
      </c>
      <c r="M1919">
        <v>186820.734375</v>
      </c>
      <c r="N1919">
        <v>162846.625</v>
      </c>
      <c r="O1919">
        <v>33489.8515625</v>
      </c>
      <c r="P1919">
        <v>0</v>
      </c>
      <c r="Q1919">
        <v>959604.3125</v>
      </c>
      <c r="R1919">
        <f t="shared" si="29"/>
        <v>2.4069008429031206E-2</v>
      </c>
    </row>
    <row r="1920" spans="1:18" x14ac:dyDescent="0.25">
      <c r="A1920" t="s">
        <v>3044</v>
      </c>
      <c r="B1920" t="s">
        <v>49</v>
      </c>
      <c r="C1920" t="s">
        <v>50</v>
      </c>
      <c r="D1920" t="s">
        <v>51</v>
      </c>
      <c r="E1920" t="s">
        <v>204</v>
      </c>
      <c r="F1920" t="s">
        <v>128</v>
      </c>
      <c r="G1920" s="1">
        <v>44846</v>
      </c>
      <c r="H1920" s="1">
        <v>44857</v>
      </c>
      <c r="I1920">
        <f>YEAR((vw_maritime_trade_analysis[[#This Row],[Departure_Date]]))</f>
        <v>2022</v>
      </c>
      <c r="J1920" t="str">
        <f>"Q"&amp;ROUNDUP(MONTH(vw_maritime_trade_analysis[[#This Row],[Departure_Date]])/3,0)</f>
        <v>Q4</v>
      </c>
      <c r="K1920" t="str">
        <f>TEXT(vw_maritime_trade_analysis[[#This Row],[Departure_Date]],"mmmm")</f>
        <v>October</v>
      </c>
      <c r="L1920">
        <v>19307072</v>
      </c>
      <c r="M1920">
        <v>162859.546875</v>
      </c>
      <c r="N1920">
        <v>217393.515625</v>
      </c>
      <c r="O1920">
        <v>64871.76171875</v>
      </c>
      <c r="P1920">
        <v>0</v>
      </c>
      <c r="Q1920">
        <v>5306419</v>
      </c>
      <c r="R1920">
        <f t="shared" si="29"/>
        <v>0.2748432802239511</v>
      </c>
    </row>
    <row r="1921" spans="1:18" x14ac:dyDescent="0.25">
      <c r="A1921" t="s">
        <v>3046</v>
      </c>
      <c r="B1921" t="s">
        <v>65</v>
      </c>
      <c r="C1921" t="s">
        <v>78</v>
      </c>
      <c r="D1921" t="s">
        <v>177</v>
      </c>
      <c r="E1921" t="s">
        <v>100</v>
      </c>
      <c r="F1921" t="s">
        <v>131</v>
      </c>
      <c r="G1921" s="1">
        <v>44853</v>
      </c>
      <c r="H1921" s="1">
        <v>44865</v>
      </c>
      <c r="I1921">
        <f>YEAR((vw_maritime_trade_analysis[[#This Row],[Departure_Date]]))</f>
        <v>2022</v>
      </c>
      <c r="J1921" t="str">
        <f>"Q"&amp;ROUNDUP(MONTH(vw_maritime_trade_analysis[[#This Row],[Departure_Date]])/3,0)</f>
        <v>Q4</v>
      </c>
      <c r="K1921" t="str">
        <f>TEXT(vw_maritime_trade_analysis[[#This Row],[Departure_Date]],"mmmm")</f>
        <v>October</v>
      </c>
      <c r="L1921">
        <v>14762541</v>
      </c>
      <c r="M1921">
        <v>173856.8125</v>
      </c>
      <c r="N1921">
        <v>63437.98046875</v>
      </c>
      <c r="O1921">
        <v>22586.689453125</v>
      </c>
      <c r="P1921">
        <v>0</v>
      </c>
      <c r="Q1921">
        <v>1370038.125</v>
      </c>
      <c r="R1921">
        <f t="shared" si="29"/>
        <v>9.2805034377211895E-2</v>
      </c>
    </row>
    <row r="1922" spans="1:18" x14ac:dyDescent="0.25">
      <c r="A1922" t="s">
        <v>3047</v>
      </c>
      <c r="B1922" t="s">
        <v>49</v>
      </c>
      <c r="C1922" t="s">
        <v>66</v>
      </c>
      <c r="D1922" t="s">
        <v>67</v>
      </c>
      <c r="E1922" t="s">
        <v>230</v>
      </c>
      <c r="F1922" t="s">
        <v>128</v>
      </c>
      <c r="G1922" s="1">
        <v>45748</v>
      </c>
      <c r="H1922" s="1">
        <v>45765</v>
      </c>
      <c r="I1922">
        <f>YEAR((vw_maritime_trade_analysis[[#This Row],[Departure_Date]]))</f>
        <v>2025</v>
      </c>
      <c r="J1922" t="str">
        <f>"Q"&amp;ROUNDUP(MONTH(vw_maritime_trade_analysis[[#This Row],[Departure_Date]])/3,0)</f>
        <v>Q2</v>
      </c>
      <c r="K1922" t="str">
        <f>TEXT(vw_maritime_trade_analysis[[#This Row],[Departure_Date]],"mmmm")</f>
        <v>April</v>
      </c>
      <c r="L1922">
        <v>5430217</v>
      </c>
      <c r="M1922">
        <v>191882.046875</v>
      </c>
      <c r="N1922">
        <v>113928.390625</v>
      </c>
      <c r="O1922">
        <v>4344.169921875</v>
      </c>
      <c r="P1922">
        <v>25048.509765625</v>
      </c>
      <c r="Q1922">
        <v>742204.25</v>
      </c>
      <c r="R1922">
        <f t="shared" ref="R1922:R1985" si="30">Q1922/L1922</f>
        <v>0.13668040337982809</v>
      </c>
    </row>
    <row r="1923" spans="1:18" x14ac:dyDescent="0.25">
      <c r="A1923" t="s">
        <v>3048</v>
      </c>
      <c r="B1923" t="s">
        <v>65</v>
      </c>
      <c r="C1923" t="s">
        <v>78</v>
      </c>
      <c r="D1923" t="s">
        <v>79</v>
      </c>
      <c r="E1923" t="s">
        <v>226</v>
      </c>
      <c r="F1923" t="s">
        <v>164</v>
      </c>
      <c r="G1923" s="1">
        <v>44292</v>
      </c>
      <c r="H1923" s="1">
        <v>44305</v>
      </c>
      <c r="I1923">
        <f>YEAR((vw_maritime_trade_analysis[[#This Row],[Departure_Date]]))</f>
        <v>2021</v>
      </c>
      <c r="J1923" t="str">
        <f>"Q"&amp;ROUNDUP(MONTH(vw_maritime_trade_analysis[[#This Row],[Departure_Date]])/3,0)</f>
        <v>Q2</v>
      </c>
      <c r="K1923" t="str">
        <f>TEXT(vw_maritime_trade_analysis[[#This Row],[Departure_Date]],"mmmm")</f>
        <v>April</v>
      </c>
      <c r="L1923">
        <v>55622688</v>
      </c>
      <c r="M1923">
        <v>442119.71875</v>
      </c>
      <c r="N1923">
        <v>111405.4609375</v>
      </c>
      <c r="O1923">
        <v>106239.328125</v>
      </c>
      <c r="P1923">
        <v>0</v>
      </c>
      <c r="Q1923">
        <v>2427205.25</v>
      </c>
      <c r="R1923">
        <f t="shared" si="30"/>
        <v>4.3636964290542736E-2</v>
      </c>
    </row>
    <row r="1924" spans="1:18" x14ac:dyDescent="0.25">
      <c r="A1924" t="s">
        <v>3050</v>
      </c>
      <c r="B1924" t="s">
        <v>65</v>
      </c>
      <c r="C1924" t="s">
        <v>66</v>
      </c>
      <c r="D1924" t="s">
        <v>67</v>
      </c>
      <c r="E1924" t="s">
        <v>100</v>
      </c>
      <c r="F1924" t="s">
        <v>108</v>
      </c>
      <c r="G1924" s="1">
        <v>45454</v>
      </c>
      <c r="H1924" s="1">
        <v>45479</v>
      </c>
      <c r="I1924">
        <f>YEAR((vw_maritime_trade_analysis[[#This Row],[Departure_Date]]))</f>
        <v>2024</v>
      </c>
      <c r="J1924" t="str">
        <f>"Q"&amp;ROUNDUP(MONTH(vw_maritime_trade_analysis[[#This Row],[Departure_Date]])/3,0)</f>
        <v>Q2</v>
      </c>
      <c r="K1924" t="str">
        <f>TEXT(vw_maritime_trade_analysis[[#This Row],[Departure_Date]],"mmmm")</f>
        <v>June</v>
      </c>
      <c r="L1924">
        <v>3802289.5</v>
      </c>
      <c r="M1924">
        <v>668507.5</v>
      </c>
      <c r="N1924">
        <v>50983.3515625</v>
      </c>
      <c r="O1924">
        <v>3231.949951171875</v>
      </c>
      <c r="P1924">
        <v>1224.989990234375</v>
      </c>
      <c r="Q1924">
        <v>1101720.125</v>
      </c>
      <c r="R1924">
        <f t="shared" si="30"/>
        <v>0.2897517732408329</v>
      </c>
    </row>
    <row r="1925" spans="1:18" x14ac:dyDescent="0.25">
      <c r="A1925" t="s">
        <v>3051</v>
      </c>
      <c r="B1925" t="s">
        <v>65</v>
      </c>
      <c r="C1925" t="s">
        <v>112</v>
      </c>
      <c r="D1925" t="s">
        <v>199</v>
      </c>
      <c r="E1925" t="s">
        <v>70</v>
      </c>
      <c r="F1925" t="s">
        <v>140</v>
      </c>
      <c r="G1925" s="1">
        <v>45795</v>
      </c>
      <c r="H1925" s="1">
        <v>45824</v>
      </c>
      <c r="I1925">
        <f>YEAR((vw_maritime_trade_analysis[[#This Row],[Departure_Date]]))</f>
        <v>2025</v>
      </c>
      <c r="J1925" t="str">
        <f>"Q"&amp;ROUNDUP(MONTH(vw_maritime_trade_analysis[[#This Row],[Departure_Date]])/3,0)</f>
        <v>Q2</v>
      </c>
      <c r="K1925" t="str">
        <f>TEXT(vw_maritime_trade_analysis[[#This Row],[Departure_Date]],"mmmm")</f>
        <v>May</v>
      </c>
      <c r="L1925">
        <v>10382318</v>
      </c>
      <c r="M1925">
        <v>286456.28125</v>
      </c>
      <c r="N1925">
        <v>125580.8125</v>
      </c>
      <c r="O1925">
        <v>11109.080078125</v>
      </c>
      <c r="P1925">
        <v>0</v>
      </c>
      <c r="Q1925">
        <v>1106304.75</v>
      </c>
      <c r="R1925">
        <f t="shared" si="30"/>
        <v>0.10655662348234758</v>
      </c>
    </row>
    <row r="1926" spans="1:18" x14ac:dyDescent="0.25">
      <c r="A1926" t="s">
        <v>3053</v>
      </c>
      <c r="B1926" t="s">
        <v>65</v>
      </c>
      <c r="C1926" t="s">
        <v>66</v>
      </c>
      <c r="D1926" t="s">
        <v>245</v>
      </c>
      <c r="E1926" t="s">
        <v>70</v>
      </c>
      <c r="F1926" t="s">
        <v>196</v>
      </c>
      <c r="G1926" s="1">
        <v>43983</v>
      </c>
      <c r="H1926" s="1">
        <v>43998</v>
      </c>
      <c r="I1926">
        <f>YEAR((vw_maritime_trade_analysis[[#This Row],[Departure_Date]]))</f>
        <v>2020</v>
      </c>
      <c r="J1926" t="str">
        <f>"Q"&amp;ROUNDUP(MONTH(vw_maritime_trade_analysis[[#This Row],[Departure_Date]])/3,0)</f>
        <v>Q2</v>
      </c>
      <c r="K1926" t="str">
        <f>TEXT(vw_maritime_trade_analysis[[#This Row],[Departure_Date]],"mmmm")</f>
        <v>June</v>
      </c>
      <c r="L1926">
        <v>5261037</v>
      </c>
      <c r="M1926">
        <v>328034.15625</v>
      </c>
      <c r="N1926">
        <v>185239.09375</v>
      </c>
      <c r="O1926">
        <v>11048.1796875</v>
      </c>
      <c r="P1926">
        <v>66864.25</v>
      </c>
      <c r="Q1926">
        <v>796134.75</v>
      </c>
      <c r="R1926">
        <f t="shared" si="30"/>
        <v>0.15132658257297943</v>
      </c>
    </row>
    <row r="1927" spans="1:18" x14ac:dyDescent="0.25">
      <c r="A1927" t="s">
        <v>3054</v>
      </c>
      <c r="B1927" t="s">
        <v>65</v>
      </c>
      <c r="C1927" t="s">
        <v>50</v>
      </c>
      <c r="D1927" t="s">
        <v>51</v>
      </c>
      <c r="E1927" t="s">
        <v>226</v>
      </c>
      <c r="F1927" t="s">
        <v>154</v>
      </c>
      <c r="G1927" s="1">
        <v>44708</v>
      </c>
      <c r="H1927" s="1">
        <v>44725</v>
      </c>
      <c r="I1927">
        <f>YEAR((vw_maritime_trade_analysis[[#This Row],[Departure_Date]]))</f>
        <v>2022</v>
      </c>
      <c r="J1927" t="str">
        <f>"Q"&amp;ROUNDUP(MONTH(vw_maritime_trade_analysis[[#This Row],[Departure_Date]])/3,0)</f>
        <v>Q2</v>
      </c>
      <c r="K1927" t="str">
        <f>TEXT(vw_maritime_trade_analysis[[#This Row],[Departure_Date]],"mmmm")</f>
        <v>May</v>
      </c>
      <c r="L1927">
        <v>9817177</v>
      </c>
      <c r="M1927">
        <v>250543.625</v>
      </c>
      <c r="N1927">
        <v>76854.078125</v>
      </c>
      <c r="O1927">
        <v>30924.109375</v>
      </c>
      <c r="P1927">
        <v>46024.140625</v>
      </c>
      <c r="Q1927">
        <v>4473044</v>
      </c>
      <c r="R1927">
        <f t="shared" si="30"/>
        <v>0.45563444562525457</v>
      </c>
    </row>
    <row r="1928" spans="1:18" x14ac:dyDescent="0.25">
      <c r="A1928" t="s">
        <v>3056</v>
      </c>
      <c r="B1928" t="s">
        <v>49</v>
      </c>
      <c r="C1928" t="s">
        <v>50</v>
      </c>
      <c r="D1928" t="s">
        <v>120</v>
      </c>
      <c r="E1928" t="s">
        <v>257</v>
      </c>
      <c r="F1928" t="s">
        <v>184</v>
      </c>
      <c r="G1928" s="1">
        <v>43921</v>
      </c>
      <c r="H1928" s="1">
        <v>43936</v>
      </c>
      <c r="I1928">
        <f>YEAR((vw_maritime_trade_analysis[[#This Row],[Departure_Date]]))</f>
        <v>2020</v>
      </c>
      <c r="J1928" t="str">
        <f>"Q"&amp;ROUNDUP(MONTH(vw_maritime_trade_analysis[[#This Row],[Departure_Date]])/3,0)</f>
        <v>Q1</v>
      </c>
      <c r="K1928" t="str">
        <f>TEXT(vw_maritime_trade_analysis[[#This Row],[Departure_Date]],"mmmm")</f>
        <v>March</v>
      </c>
      <c r="L1928">
        <v>57538844</v>
      </c>
      <c r="M1928">
        <v>118124.890625</v>
      </c>
      <c r="N1928">
        <v>108350.828125</v>
      </c>
      <c r="O1928">
        <v>167438.046875</v>
      </c>
      <c r="P1928">
        <v>97685.5234375</v>
      </c>
      <c r="Q1928">
        <v>2700410.5</v>
      </c>
      <c r="R1928">
        <f t="shared" si="30"/>
        <v>4.6931956088655517E-2</v>
      </c>
    </row>
    <row r="1929" spans="1:18" x14ac:dyDescent="0.25">
      <c r="A1929" t="s">
        <v>3057</v>
      </c>
      <c r="B1929" t="s">
        <v>49</v>
      </c>
      <c r="C1929" t="s">
        <v>66</v>
      </c>
      <c r="D1929" t="s">
        <v>245</v>
      </c>
      <c r="E1929" t="s">
        <v>93</v>
      </c>
      <c r="F1929" t="s">
        <v>128</v>
      </c>
      <c r="G1929" s="1">
        <v>45682</v>
      </c>
      <c r="H1929" s="1">
        <v>45691</v>
      </c>
      <c r="I1929">
        <f>YEAR((vw_maritime_trade_analysis[[#This Row],[Departure_Date]]))</f>
        <v>2025</v>
      </c>
      <c r="J1929" t="str">
        <f>"Q"&amp;ROUNDUP(MONTH(vw_maritime_trade_analysis[[#This Row],[Departure_Date]])/3,0)</f>
        <v>Q1</v>
      </c>
      <c r="K1929" t="str">
        <f>TEXT(vw_maritime_trade_analysis[[#This Row],[Departure_Date]],"mmmm")</f>
        <v>January</v>
      </c>
      <c r="L1929">
        <v>4592213</v>
      </c>
      <c r="M1929">
        <v>138145.34375</v>
      </c>
      <c r="N1929">
        <v>131978.28125</v>
      </c>
      <c r="O1929">
        <v>13914.41015625</v>
      </c>
      <c r="Q1929">
        <v>753845.875</v>
      </c>
      <c r="R1929">
        <f t="shared" si="30"/>
        <v>0.16415742801999819</v>
      </c>
    </row>
    <row r="1930" spans="1:18" x14ac:dyDescent="0.25">
      <c r="A1930" t="s">
        <v>3059</v>
      </c>
      <c r="B1930" t="s">
        <v>49</v>
      </c>
      <c r="C1930" t="s">
        <v>50</v>
      </c>
      <c r="D1930" t="s">
        <v>51</v>
      </c>
      <c r="E1930" t="s">
        <v>230</v>
      </c>
      <c r="F1930" t="s">
        <v>92</v>
      </c>
      <c r="G1930" s="1">
        <v>44184</v>
      </c>
      <c r="H1930" s="1">
        <v>44191</v>
      </c>
      <c r="I1930">
        <f>YEAR((vw_maritime_trade_analysis[[#This Row],[Departure_Date]]))</f>
        <v>2020</v>
      </c>
      <c r="J1930" t="str">
        <f>"Q"&amp;ROUNDUP(MONTH(vw_maritime_trade_analysis[[#This Row],[Departure_Date]])/3,0)</f>
        <v>Q4</v>
      </c>
      <c r="K1930" t="str">
        <f>TEXT(vw_maritime_trade_analysis[[#This Row],[Departure_Date]],"mmmm")</f>
        <v>December</v>
      </c>
      <c r="L1930">
        <v>8243818</v>
      </c>
      <c r="M1930">
        <v>89998.046875</v>
      </c>
      <c r="N1930">
        <v>26493.1796875</v>
      </c>
      <c r="O1930">
        <v>10304.76953125</v>
      </c>
      <c r="P1930">
        <v>28487.33984375</v>
      </c>
      <c r="Q1930">
        <v>2618403</v>
      </c>
      <c r="R1930">
        <f t="shared" si="30"/>
        <v>0.31762018521029939</v>
      </c>
    </row>
    <row r="1931" spans="1:18" x14ac:dyDescent="0.25">
      <c r="A1931" t="s">
        <v>3060</v>
      </c>
      <c r="B1931" t="s">
        <v>49</v>
      </c>
      <c r="C1931" t="s">
        <v>112</v>
      </c>
      <c r="D1931" t="s">
        <v>126</v>
      </c>
      <c r="E1931" t="s">
        <v>201</v>
      </c>
      <c r="F1931" t="s">
        <v>92</v>
      </c>
      <c r="G1931" s="1">
        <v>45653</v>
      </c>
      <c r="H1931" s="1">
        <v>45683</v>
      </c>
      <c r="I1931">
        <f>YEAR((vw_maritime_trade_analysis[[#This Row],[Departure_Date]]))</f>
        <v>2024</v>
      </c>
      <c r="J1931" t="str">
        <f>"Q"&amp;ROUNDUP(MONTH(vw_maritime_trade_analysis[[#This Row],[Departure_Date]])/3,0)</f>
        <v>Q4</v>
      </c>
      <c r="K1931" t="str">
        <f>TEXT(vw_maritime_trade_analysis[[#This Row],[Departure_Date]],"mmmm")</f>
        <v>December</v>
      </c>
      <c r="L1931">
        <v>5955835</v>
      </c>
      <c r="M1931">
        <v>741054.8125</v>
      </c>
      <c r="N1931">
        <v>84573.3671875</v>
      </c>
      <c r="O1931">
        <v>10005.7998046875</v>
      </c>
      <c r="P1931">
        <v>71022.3203125</v>
      </c>
      <c r="Q1931">
        <v>1924415.875</v>
      </c>
      <c r="R1931">
        <f t="shared" si="30"/>
        <v>0.32311437019326428</v>
      </c>
    </row>
    <row r="1932" spans="1:18" x14ac:dyDescent="0.25">
      <c r="A1932" t="s">
        <v>3061</v>
      </c>
      <c r="B1932" t="s">
        <v>65</v>
      </c>
      <c r="C1932" t="s">
        <v>134</v>
      </c>
      <c r="D1932" t="s">
        <v>135</v>
      </c>
      <c r="E1932" t="s">
        <v>184</v>
      </c>
      <c r="F1932" t="s">
        <v>150</v>
      </c>
      <c r="G1932" s="1">
        <v>44179</v>
      </c>
      <c r="H1932" s="1">
        <v>44204</v>
      </c>
      <c r="I1932">
        <f>YEAR((vw_maritime_trade_analysis[[#This Row],[Departure_Date]]))</f>
        <v>2020</v>
      </c>
      <c r="J1932" t="str">
        <f>"Q"&amp;ROUNDUP(MONTH(vw_maritime_trade_analysis[[#This Row],[Departure_Date]])/3,0)</f>
        <v>Q4</v>
      </c>
      <c r="K1932" t="str">
        <f>TEXT(vw_maritime_trade_analysis[[#This Row],[Departure_Date]],"mmmm")</f>
        <v>December</v>
      </c>
      <c r="L1932">
        <v>3105842.25</v>
      </c>
      <c r="M1932">
        <v>607277.25</v>
      </c>
      <c r="N1932">
        <v>189607.203125</v>
      </c>
      <c r="O1932">
        <v>3664.889892578125</v>
      </c>
      <c r="P1932">
        <v>0</v>
      </c>
      <c r="Q1932">
        <v>949953.5</v>
      </c>
      <c r="R1932">
        <f t="shared" si="30"/>
        <v>0.30586018977621932</v>
      </c>
    </row>
    <row r="1933" spans="1:18" x14ac:dyDescent="0.25">
      <c r="A1933" t="s">
        <v>3062</v>
      </c>
      <c r="B1933" t="s">
        <v>65</v>
      </c>
      <c r="C1933" t="s">
        <v>66</v>
      </c>
      <c r="D1933" t="s">
        <v>391</v>
      </c>
      <c r="E1933" t="s">
        <v>128</v>
      </c>
      <c r="F1933" t="s">
        <v>71</v>
      </c>
      <c r="G1933" s="1">
        <v>45771</v>
      </c>
      <c r="H1933" s="1">
        <v>45792</v>
      </c>
      <c r="I1933">
        <f>YEAR((vw_maritime_trade_analysis[[#This Row],[Departure_Date]]))</f>
        <v>2025</v>
      </c>
      <c r="J1933" t="str">
        <f>"Q"&amp;ROUNDUP(MONTH(vw_maritime_trade_analysis[[#This Row],[Departure_Date]])/3,0)</f>
        <v>Q2</v>
      </c>
      <c r="K1933" t="str">
        <f>TEXT(vw_maritime_trade_analysis[[#This Row],[Departure_Date]],"mmmm")</f>
        <v>April</v>
      </c>
      <c r="L1933">
        <v>43943240</v>
      </c>
      <c r="M1933">
        <v>503442.90625</v>
      </c>
      <c r="N1933">
        <v>89794.3984375</v>
      </c>
      <c r="O1933">
        <v>112494.6875</v>
      </c>
      <c r="P1933">
        <v>0</v>
      </c>
      <c r="Q1933">
        <v>3581900.5</v>
      </c>
      <c r="R1933">
        <f t="shared" si="30"/>
        <v>8.1511979999654094E-2</v>
      </c>
    </row>
    <row r="1934" spans="1:18" x14ac:dyDescent="0.25">
      <c r="A1934" t="s">
        <v>3063</v>
      </c>
      <c r="B1934" t="s">
        <v>65</v>
      </c>
      <c r="C1934" t="s">
        <v>50</v>
      </c>
      <c r="D1934" t="s">
        <v>145</v>
      </c>
      <c r="E1934" t="s">
        <v>184</v>
      </c>
      <c r="F1934" t="s">
        <v>131</v>
      </c>
      <c r="G1934" s="1">
        <v>45416</v>
      </c>
      <c r="H1934" s="1">
        <v>45434</v>
      </c>
      <c r="I1934">
        <f>YEAR((vw_maritime_trade_analysis[[#This Row],[Departure_Date]]))</f>
        <v>2024</v>
      </c>
      <c r="J1934" t="str">
        <f>"Q"&amp;ROUNDUP(MONTH(vw_maritime_trade_analysis[[#This Row],[Departure_Date]])/3,0)</f>
        <v>Q2</v>
      </c>
      <c r="K1934" t="str">
        <f>TEXT(vw_maritime_trade_analysis[[#This Row],[Departure_Date]],"mmmm")</f>
        <v>May</v>
      </c>
      <c r="L1934">
        <v>92694440</v>
      </c>
      <c r="M1934">
        <v>464131.90625</v>
      </c>
      <c r="N1934">
        <v>154086.4375</v>
      </c>
      <c r="O1934">
        <v>51908.890625</v>
      </c>
      <c r="P1934">
        <v>8893.1904296875</v>
      </c>
      <c r="Q1934">
        <v>5845404</v>
      </c>
      <c r="R1934">
        <f t="shared" si="30"/>
        <v>6.3060999127887277E-2</v>
      </c>
    </row>
    <row r="1935" spans="1:18" x14ac:dyDescent="0.25">
      <c r="A1935" t="s">
        <v>3064</v>
      </c>
      <c r="B1935" t="s">
        <v>49</v>
      </c>
      <c r="C1935" t="s">
        <v>112</v>
      </c>
      <c r="D1935" t="s">
        <v>340</v>
      </c>
      <c r="E1935" t="s">
        <v>154</v>
      </c>
      <c r="F1935" t="s">
        <v>82</v>
      </c>
      <c r="G1935" s="1">
        <v>45530</v>
      </c>
      <c r="H1935" s="1">
        <v>45560</v>
      </c>
      <c r="I1935">
        <f>YEAR((vw_maritime_trade_analysis[[#This Row],[Departure_Date]]))</f>
        <v>2024</v>
      </c>
      <c r="J1935" t="str">
        <f>"Q"&amp;ROUNDUP(MONTH(vw_maritime_trade_analysis[[#This Row],[Departure_Date]])/3,0)</f>
        <v>Q3</v>
      </c>
      <c r="K1935" t="str">
        <f>TEXT(vw_maritime_trade_analysis[[#This Row],[Departure_Date]],"mmmm")</f>
        <v>August</v>
      </c>
      <c r="L1935">
        <v>2057586.875</v>
      </c>
      <c r="M1935">
        <v>637759.75</v>
      </c>
      <c r="N1935">
        <v>240065.4375</v>
      </c>
      <c r="O1935">
        <v>6357.93994140625</v>
      </c>
      <c r="P1935">
        <v>0</v>
      </c>
      <c r="Q1935">
        <v>990798.875</v>
      </c>
      <c r="R1935">
        <f t="shared" si="30"/>
        <v>0.48153440665779906</v>
      </c>
    </row>
    <row r="1936" spans="1:18" x14ac:dyDescent="0.25">
      <c r="A1936" t="s">
        <v>3065</v>
      </c>
      <c r="B1936" t="s">
        <v>65</v>
      </c>
      <c r="C1936" t="s">
        <v>78</v>
      </c>
      <c r="D1936" t="s">
        <v>315</v>
      </c>
      <c r="E1936" t="s">
        <v>100</v>
      </c>
      <c r="F1936" t="s">
        <v>174</v>
      </c>
      <c r="G1936" s="1">
        <v>44702</v>
      </c>
      <c r="H1936" s="1">
        <v>44726</v>
      </c>
      <c r="I1936">
        <f>YEAR((vw_maritime_trade_analysis[[#This Row],[Departure_Date]]))</f>
        <v>2022</v>
      </c>
      <c r="J1936" t="str">
        <f>"Q"&amp;ROUNDUP(MONTH(vw_maritime_trade_analysis[[#This Row],[Departure_Date]])/3,0)</f>
        <v>Q2</v>
      </c>
      <c r="K1936" t="str">
        <f>TEXT(vw_maritime_trade_analysis[[#This Row],[Departure_Date]],"mmmm")</f>
        <v>May</v>
      </c>
      <c r="L1936">
        <v>40355032</v>
      </c>
      <c r="M1936">
        <v>435436.625</v>
      </c>
      <c r="N1936">
        <v>206380.03125</v>
      </c>
      <c r="O1936">
        <v>120257.9921875</v>
      </c>
      <c r="P1936">
        <v>9462.9296875</v>
      </c>
      <c r="Q1936">
        <v>2136457.5</v>
      </c>
      <c r="R1936">
        <f t="shared" si="30"/>
        <v>5.2941538988248105E-2</v>
      </c>
    </row>
    <row r="1937" spans="1:18" x14ac:dyDescent="0.25">
      <c r="A1937" t="s">
        <v>3067</v>
      </c>
      <c r="B1937" t="s">
        <v>65</v>
      </c>
      <c r="C1937" t="s">
        <v>66</v>
      </c>
      <c r="D1937" t="s">
        <v>248</v>
      </c>
      <c r="E1937" t="s">
        <v>70</v>
      </c>
      <c r="F1937" t="s">
        <v>257</v>
      </c>
      <c r="G1937" s="1">
        <v>44254</v>
      </c>
      <c r="H1937" s="1">
        <v>44270</v>
      </c>
      <c r="I1937">
        <f>YEAR((vw_maritime_trade_analysis[[#This Row],[Departure_Date]]))</f>
        <v>2021</v>
      </c>
      <c r="J1937" t="str">
        <f>"Q"&amp;ROUNDUP(MONTH(vw_maritime_trade_analysis[[#This Row],[Departure_Date]])/3,0)</f>
        <v>Q1</v>
      </c>
      <c r="K1937" t="str">
        <f>TEXT(vw_maritime_trade_analysis[[#This Row],[Departure_Date]],"mmmm")</f>
        <v>February</v>
      </c>
      <c r="L1937">
        <v>25362646</v>
      </c>
      <c r="M1937">
        <v>473453.84375</v>
      </c>
      <c r="N1937">
        <v>238841</v>
      </c>
      <c r="O1937">
        <v>43623.75</v>
      </c>
      <c r="P1937">
        <v>0</v>
      </c>
      <c r="Q1937">
        <v>1789215.125</v>
      </c>
      <c r="R1937">
        <f t="shared" si="30"/>
        <v>7.0545286363260365E-2</v>
      </c>
    </row>
    <row r="1938" spans="1:18" x14ac:dyDescent="0.25">
      <c r="A1938" t="s">
        <v>3068</v>
      </c>
      <c r="B1938" t="s">
        <v>49</v>
      </c>
      <c r="C1938" t="s">
        <v>66</v>
      </c>
      <c r="D1938" t="s">
        <v>245</v>
      </c>
      <c r="E1938" t="s">
        <v>55</v>
      </c>
      <c r="F1938" t="s">
        <v>184</v>
      </c>
      <c r="G1938" s="1">
        <v>45012</v>
      </c>
      <c r="H1938" s="1">
        <v>45024</v>
      </c>
      <c r="I1938">
        <f>YEAR((vw_maritime_trade_analysis[[#This Row],[Departure_Date]]))</f>
        <v>2023</v>
      </c>
      <c r="J1938" t="str">
        <f>"Q"&amp;ROUNDUP(MONTH(vw_maritime_trade_analysis[[#This Row],[Departure_Date]])/3,0)</f>
        <v>Q1</v>
      </c>
      <c r="K1938" t="str">
        <f>TEXT(vw_maritime_trade_analysis[[#This Row],[Departure_Date]],"mmmm")</f>
        <v>March</v>
      </c>
      <c r="L1938">
        <v>4015966.75</v>
      </c>
      <c r="M1938">
        <v>403577.84375</v>
      </c>
      <c r="N1938">
        <v>218181.625</v>
      </c>
      <c r="O1938">
        <v>2610.3798828125</v>
      </c>
      <c r="P1938">
        <v>0</v>
      </c>
      <c r="Q1938">
        <v>828383.9375</v>
      </c>
      <c r="R1938">
        <f t="shared" si="30"/>
        <v>0.20627260858173191</v>
      </c>
    </row>
    <row r="1939" spans="1:18" x14ac:dyDescent="0.25">
      <c r="A1939" t="s">
        <v>3069</v>
      </c>
      <c r="B1939" t="s">
        <v>65</v>
      </c>
      <c r="C1939" t="s">
        <v>78</v>
      </c>
      <c r="D1939" t="s">
        <v>211</v>
      </c>
      <c r="E1939" t="s">
        <v>100</v>
      </c>
      <c r="F1939" t="s">
        <v>150</v>
      </c>
      <c r="G1939" s="1">
        <v>46103</v>
      </c>
      <c r="H1939" s="1">
        <v>46113</v>
      </c>
      <c r="I1939">
        <f>YEAR((vw_maritime_trade_analysis[[#This Row],[Departure_Date]]))</f>
        <v>2026</v>
      </c>
      <c r="J1939" t="str">
        <f>"Q"&amp;ROUNDUP(MONTH(vw_maritime_trade_analysis[[#This Row],[Departure_Date]])/3,0)</f>
        <v>Q1</v>
      </c>
      <c r="K1939" t="str">
        <f>TEXT(vw_maritime_trade_analysis[[#This Row],[Departure_Date]],"mmmm")</f>
        <v>March</v>
      </c>
      <c r="L1939">
        <v>30391550</v>
      </c>
      <c r="M1939">
        <v>243231.421875</v>
      </c>
      <c r="N1939">
        <v>85403.578125</v>
      </c>
      <c r="O1939">
        <v>102115.609375</v>
      </c>
      <c r="P1939">
        <v>90163.2265625</v>
      </c>
      <c r="Q1939">
        <v>1214044.875</v>
      </c>
      <c r="R1939">
        <f t="shared" si="30"/>
        <v>3.9946790308490354E-2</v>
      </c>
    </row>
    <row r="1940" spans="1:18" x14ac:dyDescent="0.25">
      <c r="A1940" t="s">
        <v>3070</v>
      </c>
      <c r="B1940" t="s">
        <v>49</v>
      </c>
      <c r="C1940" t="s">
        <v>66</v>
      </c>
      <c r="D1940" t="s">
        <v>67</v>
      </c>
      <c r="E1940" t="s">
        <v>127</v>
      </c>
      <c r="F1940" t="s">
        <v>70</v>
      </c>
      <c r="G1940" s="1">
        <v>45750</v>
      </c>
      <c r="H1940" s="1">
        <v>45758</v>
      </c>
      <c r="I1940">
        <f>YEAR((vw_maritime_trade_analysis[[#This Row],[Departure_Date]]))</f>
        <v>2025</v>
      </c>
      <c r="J1940" t="str">
        <f>"Q"&amp;ROUNDUP(MONTH(vw_maritime_trade_analysis[[#This Row],[Departure_Date]])/3,0)</f>
        <v>Q2</v>
      </c>
      <c r="K1940" t="str">
        <f>TEXT(vw_maritime_trade_analysis[[#This Row],[Departure_Date]],"mmmm")</f>
        <v>April</v>
      </c>
      <c r="L1940">
        <v>7694255</v>
      </c>
      <c r="M1940">
        <v>146478.90625</v>
      </c>
      <c r="N1940">
        <v>237833.65625</v>
      </c>
      <c r="O1940">
        <v>26083.51953125</v>
      </c>
      <c r="P1940">
        <v>15690.740234375</v>
      </c>
      <c r="Q1940">
        <v>795827.625</v>
      </c>
      <c r="R1940">
        <f t="shared" si="30"/>
        <v>0.1034314075891688</v>
      </c>
    </row>
    <row r="1941" spans="1:18" x14ac:dyDescent="0.25">
      <c r="A1941" t="s">
        <v>3071</v>
      </c>
      <c r="B1941" t="s">
        <v>65</v>
      </c>
      <c r="C1941" t="s">
        <v>66</v>
      </c>
      <c r="D1941" t="s">
        <v>391</v>
      </c>
      <c r="E1941" t="s">
        <v>100</v>
      </c>
      <c r="F1941" t="s">
        <v>150</v>
      </c>
      <c r="G1941" s="1">
        <v>44165</v>
      </c>
      <c r="H1941" s="1">
        <v>44175</v>
      </c>
      <c r="I1941">
        <f>YEAR((vw_maritime_trade_analysis[[#This Row],[Departure_Date]]))</f>
        <v>2020</v>
      </c>
      <c r="J1941" t="str">
        <f>"Q"&amp;ROUNDUP(MONTH(vw_maritime_trade_analysis[[#This Row],[Departure_Date]])/3,0)</f>
        <v>Q4</v>
      </c>
      <c r="K1941" t="str">
        <f>TEXT(vw_maritime_trade_analysis[[#This Row],[Departure_Date]],"mmmm")</f>
        <v>November</v>
      </c>
      <c r="L1941">
        <v>32547394</v>
      </c>
      <c r="M1941">
        <v>205471.953125</v>
      </c>
      <c r="N1941">
        <v>36932.109375</v>
      </c>
      <c r="O1941">
        <v>55981.51953125</v>
      </c>
      <c r="P1941">
        <v>4919.89990234375</v>
      </c>
      <c r="Q1941">
        <v>2039585.75</v>
      </c>
      <c r="R1941">
        <f t="shared" si="30"/>
        <v>6.266510154392084E-2</v>
      </c>
    </row>
    <row r="1942" spans="1:18" x14ac:dyDescent="0.25">
      <c r="A1942" t="s">
        <v>3072</v>
      </c>
      <c r="B1942" t="s">
        <v>49</v>
      </c>
      <c r="C1942" t="s">
        <v>50</v>
      </c>
      <c r="D1942" t="s">
        <v>51</v>
      </c>
      <c r="E1942" t="s">
        <v>131</v>
      </c>
      <c r="F1942" t="s">
        <v>82</v>
      </c>
      <c r="G1942" s="1">
        <v>45866</v>
      </c>
      <c r="H1942" s="1">
        <v>45886</v>
      </c>
      <c r="I1942">
        <f>YEAR((vw_maritime_trade_analysis[[#This Row],[Departure_Date]]))</f>
        <v>2025</v>
      </c>
      <c r="J1942" t="str">
        <f>"Q"&amp;ROUNDUP(MONTH(vw_maritime_trade_analysis[[#This Row],[Departure_Date]])/3,0)</f>
        <v>Q3</v>
      </c>
      <c r="K1942" t="str">
        <f>TEXT(vw_maritime_trade_analysis[[#This Row],[Departure_Date]],"mmmm")</f>
        <v>July</v>
      </c>
      <c r="L1942">
        <v>9368288</v>
      </c>
      <c r="M1942">
        <v>268951.34375</v>
      </c>
      <c r="N1942">
        <v>125648.09375</v>
      </c>
      <c r="O1942">
        <v>15176.6298828125</v>
      </c>
      <c r="P1942">
        <v>3099.85009765625</v>
      </c>
      <c r="Q1942">
        <v>3450950</v>
      </c>
      <c r="R1942">
        <f t="shared" si="30"/>
        <v>0.36836506307235645</v>
      </c>
    </row>
    <row r="1943" spans="1:18" x14ac:dyDescent="0.25">
      <c r="A1943" t="s">
        <v>3073</v>
      </c>
      <c r="B1943" t="s">
        <v>49</v>
      </c>
      <c r="C1943" t="s">
        <v>50</v>
      </c>
      <c r="D1943" t="s">
        <v>145</v>
      </c>
      <c r="E1943" t="s">
        <v>83</v>
      </c>
      <c r="F1943" t="s">
        <v>56</v>
      </c>
      <c r="G1943" s="1">
        <v>46103</v>
      </c>
      <c r="H1943" s="1">
        <v>46108</v>
      </c>
      <c r="I1943">
        <f>YEAR((vw_maritime_trade_analysis[[#This Row],[Departure_Date]]))</f>
        <v>2026</v>
      </c>
      <c r="J1943" t="str">
        <f>"Q"&amp;ROUNDUP(MONTH(vw_maritime_trade_analysis[[#This Row],[Departure_Date]])/3,0)</f>
        <v>Q1</v>
      </c>
      <c r="K1943" t="str">
        <f>TEXT(vw_maritime_trade_analysis[[#This Row],[Departure_Date]],"mmmm")</f>
        <v>March</v>
      </c>
      <c r="L1943">
        <v>52361516</v>
      </c>
      <c r="M1943">
        <v>100675.21875</v>
      </c>
      <c r="N1943">
        <v>226653.953125</v>
      </c>
      <c r="O1943">
        <v>167033.234375</v>
      </c>
      <c r="P1943">
        <v>0</v>
      </c>
      <c r="Q1943">
        <v>1238574</v>
      </c>
      <c r="R1943">
        <f t="shared" si="30"/>
        <v>2.3654280750771233E-2</v>
      </c>
    </row>
    <row r="1944" spans="1:18" x14ac:dyDescent="0.25">
      <c r="A1944" t="s">
        <v>3074</v>
      </c>
      <c r="B1944" t="s">
        <v>65</v>
      </c>
      <c r="C1944" t="s">
        <v>112</v>
      </c>
      <c r="D1944" t="s">
        <v>113</v>
      </c>
      <c r="E1944" t="s">
        <v>100</v>
      </c>
      <c r="F1944" t="s">
        <v>164</v>
      </c>
      <c r="G1944" s="1">
        <v>44663</v>
      </c>
      <c r="H1944" s="1">
        <v>44687</v>
      </c>
      <c r="I1944">
        <f>YEAR((vw_maritime_trade_analysis[[#This Row],[Departure_Date]]))</f>
        <v>2022</v>
      </c>
      <c r="J1944" t="str">
        <f>"Q"&amp;ROUNDUP(MONTH(vw_maritime_trade_analysis[[#This Row],[Departure_Date]])/3,0)</f>
        <v>Q2</v>
      </c>
      <c r="K1944" t="str">
        <f>TEXT(vw_maritime_trade_analysis[[#This Row],[Departure_Date]],"mmmm")</f>
        <v>April</v>
      </c>
      <c r="L1944">
        <v>1476395.25</v>
      </c>
      <c r="M1944">
        <v>273772.875</v>
      </c>
      <c r="N1944">
        <v>167178.046875</v>
      </c>
      <c r="O1944">
        <v>1003.9500122070313</v>
      </c>
      <c r="Q1944">
        <v>501074.96875</v>
      </c>
      <c r="R1944">
        <f t="shared" si="30"/>
        <v>0.33939080253069087</v>
      </c>
    </row>
    <row r="1945" spans="1:18" x14ac:dyDescent="0.25">
      <c r="A1945" t="s">
        <v>3075</v>
      </c>
      <c r="B1945" t="s">
        <v>49</v>
      </c>
      <c r="C1945" t="s">
        <v>50</v>
      </c>
      <c r="D1945" t="s">
        <v>51</v>
      </c>
      <c r="E1945" t="s">
        <v>164</v>
      </c>
      <c r="F1945" t="s">
        <v>128</v>
      </c>
      <c r="G1945" s="1">
        <v>45765</v>
      </c>
      <c r="H1945" s="1">
        <v>45770</v>
      </c>
      <c r="I1945">
        <f>YEAR((vw_maritime_trade_analysis[[#This Row],[Departure_Date]]))</f>
        <v>2025</v>
      </c>
      <c r="J1945" t="str">
        <f>"Q"&amp;ROUNDUP(MONTH(vw_maritime_trade_analysis[[#This Row],[Departure_Date]])/3,0)</f>
        <v>Q2</v>
      </c>
      <c r="K1945" t="str">
        <f>TEXT(vw_maritime_trade_analysis[[#This Row],[Departure_Date]],"mmmm")</f>
        <v>April</v>
      </c>
      <c r="L1945">
        <v>7611857</v>
      </c>
      <c r="M1945">
        <v>198283.796875</v>
      </c>
      <c r="N1945">
        <v>106567.15625</v>
      </c>
      <c r="O1945">
        <v>15147.599609375</v>
      </c>
      <c r="P1945">
        <v>21805.9609375</v>
      </c>
      <c r="Q1945">
        <v>1438747</v>
      </c>
      <c r="R1945">
        <f t="shared" si="30"/>
        <v>0.18901392918968393</v>
      </c>
    </row>
    <row r="1946" spans="1:18" x14ac:dyDescent="0.25">
      <c r="A1946" t="s">
        <v>3076</v>
      </c>
      <c r="B1946" t="s">
        <v>49</v>
      </c>
      <c r="C1946" t="s">
        <v>50</v>
      </c>
      <c r="D1946" t="s">
        <v>120</v>
      </c>
      <c r="E1946" t="s">
        <v>93</v>
      </c>
      <c r="F1946" t="s">
        <v>70</v>
      </c>
      <c r="G1946" s="1">
        <v>43974</v>
      </c>
      <c r="H1946" s="1">
        <v>43986</v>
      </c>
      <c r="I1946">
        <f>YEAR((vw_maritime_trade_analysis[[#This Row],[Departure_Date]]))</f>
        <v>2020</v>
      </c>
      <c r="J1946" t="str">
        <f>"Q"&amp;ROUNDUP(MONTH(vw_maritime_trade_analysis[[#This Row],[Departure_Date]])/3,0)</f>
        <v>Q2</v>
      </c>
      <c r="K1946" t="str">
        <f>TEXT(vw_maritime_trade_analysis[[#This Row],[Departure_Date]],"mmmm")</f>
        <v>May</v>
      </c>
      <c r="L1946">
        <v>15901198</v>
      </c>
      <c r="M1946">
        <v>172997.734375</v>
      </c>
      <c r="N1946">
        <v>60103.30859375</v>
      </c>
      <c r="O1946">
        <v>48180.62890625</v>
      </c>
      <c r="P1946">
        <v>30920.740234375</v>
      </c>
      <c r="Q1946">
        <v>1932082.75</v>
      </c>
      <c r="R1946">
        <f t="shared" si="30"/>
        <v>0.12150548342332446</v>
      </c>
    </row>
    <row r="1947" spans="1:18" x14ac:dyDescent="0.25">
      <c r="A1947" t="s">
        <v>3077</v>
      </c>
      <c r="B1947" t="s">
        <v>49</v>
      </c>
      <c r="C1947" t="s">
        <v>112</v>
      </c>
      <c r="D1947" t="s">
        <v>199</v>
      </c>
      <c r="E1947" t="s">
        <v>93</v>
      </c>
      <c r="F1947" t="s">
        <v>184</v>
      </c>
      <c r="G1947" s="1">
        <v>45004</v>
      </c>
      <c r="H1947" s="1">
        <v>45032</v>
      </c>
      <c r="I1947">
        <f>YEAR((vw_maritime_trade_analysis[[#This Row],[Departure_Date]]))</f>
        <v>2023</v>
      </c>
      <c r="J1947" t="str">
        <f>"Q"&amp;ROUNDUP(MONTH(vw_maritime_trade_analysis[[#This Row],[Departure_Date]])/3,0)</f>
        <v>Q1</v>
      </c>
      <c r="K1947" t="str">
        <f>TEXT(vw_maritime_trade_analysis[[#This Row],[Departure_Date]],"mmmm")</f>
        <v>March</v>
      </c>
      <c r="L1947">
        <v>20359368</v>
      </c>
      <c r="M1947">
        <v>244991.875</v>
      </c>
      <c r="N1947">
        <v>222772.421875</v>
      </c>
      <c r="O1947">
        <v>41940.30078125</v>
      </c>
      <c r="P1947">
        <v>0</v>
      </c>
      <c r="Q1947">
        <v>937360.3125</v>
      </c>
      <c r="R1947">
        <f t="shared" si="30"/>
        <v>4.6040737241941888E-2</v>
      </c>
    </row>
    <row r="1948" spans="1:18" x14ac:dyDescent="0.25">
      <c r="A1948" t="s">
        <v>3078</v>
      </c>
      <c r="B1948" t="s">
        <v>65</v>
      </c>
      <c r="C1948" t="s">
        <v>50</v>
      </c>
      <c r="D1948" t="s">
        <v>51</v>
      </c>
      <c r="E1948" t="s">
        <v>82</v>
      </c>
      <c r="F1948" t="s">
        <v>164</v>
      </c>
      <c r="G1948" s="1">
        <v>44942</v>
      </c>
      <c r="H1948" s="1">
        <v>44962</v>
      </c>
      <c r="I1948">
        <f>YEAR((vw_maritime_trade_analysis[[#This Row],[Departure_Date]]))</f>
        <v>2023</v>
      </c>
      <c r="J1948" t="str">
        <f>"Q"&amp;ROUNDUP(MONTH(vw_maritime_trade_analysis[[#This Row],[Departure_Date]])/3,0)</f>
        <v>Q1</v>
      </c>
      <c r="K1948" t="str">
        <f>TEXT(vw_maritime_trade_analysis[[#This Row],[Departure_Date]],"mmmm")</f>
        <v>January</v>
      </c>
      <c r="L1948">
        <v>5537905.5</v>
      </c>
      <c r="M1948">
        <v>416248.25</v>
      </c>
      <c r="N1948">
        <v>19459.400390625</v>
      </c>
      <c r="O1948">
        <v>16447.580078125</v>
      </c>
      <c r="P1948">
        <v>0</v>
      </c>
      <c r="Q1948">
        <v>1880084.875</v>
      </c>
      <c r="R1948">
        <f t="shared" si="30"/>
        <v>0.33949385286549222</v>
      </c>
    </row>
    <row r="1949" spans="1:18" x14ac:dyDescent="0.25">
      <c r="A1949" t="s">
        <v>3080</v>
      </c>
      <c r="B1949" t="s">
        <v>49</v>
      </c>
      <c r="C1949" t="s">
        <v>239</v>
      </c>
      <c r="D1949" t="s">
        <v>240</v>
      </c>
      <c r="E1949" t="s">
        <v>159</v>
      </c>
      <c r="F1949" t="s">
        <v>70</v>
      </c>
      <c r="G1949" s="1">
        <v>44343</v>
      </c>
      <c r="H1949" s="1">
        <v>44373</v>
      </c>
      <c r="I1949">
        <f>YEAR((vw_maritime_trade_analysis[[#This Row],[Departure_Date]]))</f>
        <v>2021</v>
      </c>
      <c r="J1949" t="str">
        <f>"Q"&amp;ROUNDUP(MONTH(vw_maritime_trade_analysis[[#This Row],[Departure_Date]])/3,0)</f>
        <v>Q2</v>
      </c>
      <c r="K1949" t="str">
        <f>TEXT(vw_maritime_trade_analysis[[#This Row],[Departure_Date]],"mmmm")</f>
        <v>May</v>
      </c>
      <c r="L1949">
        <v>10692008</v>
      </c>
      <c r="M1949">
        <v>371791.59375</v>
      </c>
      <c r="N1949">
        <v>56509.109375</v>
      </c>
      <c r="O1949">
        <v>36566.671875</v>
      </c>
      <c r="P1949">
        <v>39653.75</v>
      </c>
      <c r="Q1949">
        <v>1358169.875</v>
      </c>
      <c r="R1949">
        <f t="shared" si="30"/>
        <v>0.12702664223595792</v>
      </c>
    </row>
    <row r="1950" spans="1:18" x14ac:dyDescent="0.25">
      <c r="A1950" t="s">
        <v>3081</v>
      </c>
      <c r="B1950" t="s">
        <v>65</v>
      </c>
      <c r="C1950" t="s">
        <v>78</v>
      </c>
      <c r="D1950" t="s">
        <v>177</v>
      </c>
      <c r="E1950" t="s">
        <v>92</v>
      </c>
      <c r="F1950" t="s">
        <v>127</v>
      </c>
      <c r="G1950" s="1">
        <v>45203</v>
      </c>
      <c r="H1950" s="1">
        <v>45212</v>
      </c>
      <c r="I1950">
        <f>YEAR((vw_maritime_trade_analysis[[#This Row],[Departure_Date]]))</f>
        <v>2023</v>
      </c>
      <c r="J1950" t="str">
        <f>"Q"&amp;ROUNDUP(MONTH(vw_maritime_trade_analysis[[#This Row],[Departure_Date]])/3,0)</f>
        <v>Q4</v>
      </c>
      <c r="K1950" t="str">
        <f>TEXT(vw_maritime_trade_analysis[[#This Row],[Departure_Date]],"mmmm")</f>
        <v>October</v>
      </c>
      <c r="L1950">
        <v>19705556</v>
      </c>
      <c r="M1950">
        <v>136336.8125</v>
      </c>
      <c r="N1950">
        <v>55268.8984375</v>
      </c>
      <c r="O1950">
        <v>57934.328125</v>
      </c>
      <c r="P1950">
        <v>1169.3699951171875</v>
      </c>
      <c r="Q1950">
        <v>1098980.125</v>
      </c>
      <c r="R1950">
        <f t="shared" si="30"/>
        <v>5.5770064290497565E-2</v>
      </c>
    </row>
    <row r="1951" spans="1:18" x14ac:dyDescent="0.25">
      <c r="A1951" t="s">
        <v>3082</v>
      </c>
      <c r="B1951" t="s">
        <v>49</v>
      </c>
      <c r="C1951" t="s">
        <v>66</v>
      </c>
      <c r="D1951" t="s">
        <v>248</v>
      </c>
      <c r="E1951" t="s">
        <v>159</v>
      </c>
      <c r="F1951" t="s">
        <v>92</v>
      </c>
      <c r="G1951" s="1">
        <v>45298</v>
      </c>
      <c r="H1951" s="1">
        <v>45316</v>
      </c>
      <c r="I1951">
        <f>YEAR((vw_maritime_trade_analysis[[#This Row],[Departure_Date]]))</f>
        <v>2024</v>
      </c>
      <c r="J1951" t="str">
        <f>"Q"&amp;ROUNDUP(MONTH(vw_maritime_trade_analysis[[#This Row],[Departure_Date]])/3,0)</f>
        <v>Q1</v>
      </c>
      <c r="K1951" t="str">
        <f>TEXT(vw_maritime_trade_analysis[[#This Row],[Departure_Date]],"mmmm")</f>
        <v>January</v>
      </c>
      <c r="L1951">
        <v>58530120</v>
      </c>
      <c r="M1951">
        <v>351256.09375</v>
      </c>
      <c r="N1951">
        <v>237776.765625</v>
      </c>
      <c r="O1951">
        <v>153934.203125</v>
      </c>
      <c r="P1951">
        <v>33789.5</v>
      </c>
      <c r="Q1951">
        <v>2356013.25</v>
      </c>
      <c r="R1951">
        <f t="shared" si="30"/>
        <v>4.0253005631972053E-2</v>
      </c>
    </row>
    <row r="1952" spans="1:18" x14ac:dyDescent="0.25">
      <c r="A1952" t="s">
        <v>3083</v>
      </c>
      <c r="B1952" t="s">
        <v>49</v>
      </c>
      <c r="C1952" t="s">
        <v>239</v>
      </c>
      <c r="D1952" t="s">
        <v>240</v>
      </c>
      <c r="E1952" t="s">
        <v>146</v>
      </c>
      <c r="F1952" t="s">
        <v>56</v>
      </c>
      <c r="G1952" s="1">
        <v>44403</v>
      </c>
      <c r="H1952" s="1">
        <v>44417</v>
      </c>
      <c r="I1952">
        <f>YEAR((vw_maritime_trade_analysis[[#This Row],[Departure_Date]]))</f>
        <v>2021</v>
      </c>
      <c r="J1952" t="str">
        <f>"Q"&amp;ROUNDUP(MONTH(vw_maritime_trade_analysis[[#This Row],[Departure_Date]])/3,0)</f>
        <v>Q3</v>
      </c>
      <c r="K1952" t="str">
        <f>TEXT(vw_maritime_trade_analysis[[#This Row],[Departure_Date]],"mmmm")</f>
        <v>July</v>
      </c>
      <c r="L1952">
        <v>18633664</v>
      </c>
      <c r="M1952">
        <v>177429</v>
      </c>
      <c r="N1952">
        <v>37401.5703125</v>
      </c>
      <c r="O1952">
        <v>62795.44921875</v>
      </c>
      <c r="P1952">
        <v>27131.130859375</v>
      </c>
      <c r="Q1952">
        <v>798170.625</v>
      </c>
      <c r="R1952">
        <f t="shared" si="30"/>
        <v>4.2834872679898058E-2</v>
      </c>
    </row>
    <row r="1953" spans="1:18" x14ac:dyDescent="0.25">
      <c r="A1953" t="s">
        <v>3085</v>
      </c>
      <c r="B1953" t="s">
        <v>49</v>
      </c>
      <c r="C1953" t="s">
        <v>66</v>
      </c>
      <c r="D1953" t="s">
        <v>245</v>
      </c>
      <c r="E1953" t="s">
        <v>150</v>
      </c>
      <c r="F1953" t="s">
        <v>100</v>
      </c>
      <c r="G1953" s="1">
        <v>44681</v>
      </c>
      <c r="H1953" s="1">
        <v>44696</v>
      </c>
      <c r="I1953">
        <f>YEAR((vw_maritime_trade_analysis[[#This Row],[Departure_Date]]))</f>
        <v>2022</v>
      </c>
      <c r="J1953" t="str">
        <f>"Q"&amp;ROUNDUP(MONTH(vw_maritime_trade_analysis[[#This Row],[Departure_Date]])/3,0)</f>
        <v>Q2</v>
      </c>
      <c r="K1953" t="str">
        <f>TEXT(vw_maritime_trade_analysis[[#This Row],[Departure_Date]],"mmmm")</f>
        <v>April</v>
      </c>
      <c r="L1953">
        <v>3147714.5</v>
      </c>
      <c r="M1953">
        <v>232827.09375</v>
      </c>
      <c r="N1953">
        <v>56667.9609375</v>
      </c>
      <c r="O1953">
        <v>6169.52001953125</v>
      </c>
      <c r="P1953">
        <v>0</v>
      </c>
      <c r="Q1953">
        <v>439866.15625</v>
      </c>
      <c r="R1953">
        <f t="shared" si="30"/>
        <v>0.13974143978114914</v>
      </c>
    </row>
    <row r="1954" spans="1:18" x14ac:dyDescent="0.25">
      <c r="A1954" t="s">
        <v>3086</v>
      </c>
      <c r="B1954" t="s">
        <v>65</v>
      </c>
      <c r="C1954" t="s">
        <v>50</v>
      </c>
      <c r="D1954" t="s">
        <v>139</v>
      </c>
      <c r="E1954" t="s">
        <v>184</v>
      </c>
      <c r="F1954" t="s">
        <v>146</v>
      </c>
      <c r="G1954" s="1">
        <v>44168</v>
      </c>
      <c r="H1954" s="1">
        <v>44177</v>
      </c>
      <c r="I1954">
        <f>YEAR((vw_maritime_trade_analysis[[#This Row],[Departure_Date]]))</f>
        <v>2020</v>
      </c>
      <c r="J1954" t="str">
        <f>"Q"&amp;ROUNDUP(MONTH(vw_maritime_trade_analysis[[#This Row],[Departure_Date]])/3,0)</f>
        <v>Q4</v>
      </c>
      <c r="K1954" t="str">
        <f>TEXT(vw_maritime_trade_analysis[[#This Row],[Departure_Date]],"mmmm")</f>
        <v>December</v>
      </c>
      <c r="L1954">
        <v>31433402</v>
      </c>
      <c r="M1954">
        <v>96851.703125</v>
      </c>
      <c r="N1954">
        <v>89650.390625</v>
      </c>
      <c r="O1954">
        <v>107187.8984375</v>
      </c>
      <c r="P1954">
        <v>0</v>
      </c>
      <c r="Q1954">
        <v>1688954.125</v>
      </c>
      <c r="R1954">
        <f t="shared" si="30"/>
        <v>5.3731190947769507E-2</v>
      </c>
    </row>
    <row r="1955" spans="1:18" x14ac:dyDescent="0.25">
      <c r="A1955" t="s">
        <v>3087</v>
      </c>
      <c r="B1955" t="s">
        <v>65</v>
      </c>
      <c r="C1955" t="s">
        <v>50</v>
      </c>
      <c r="D1955" t="s">
        <v>51</v>
      </c>
      <c r="E1955" t="s">
        <v>92</v>
      </c>
      <c r="F1955" t="s">
        <v>131</v>
      </c>
      <c r="G1955" s="1">
        <v>45410</v>
      </c>
      <c r="H1955" s="1">
        <v>45415</v>
      </c>
      <c r="I1955">
        <f>YEAR((vw_maritime_trade_analysis[[#This Row],[Departure_Date]]))</f>
        <v>2024</v>
      </c>
      <c r="J1955" t="str">
        <f>"Q"&amp;ROUNDUP(MONTH(vw_maritime_trade_analysis[[#This Row],[Departure_Date]])/3,0)</f>
        <v>Q2</v>
      </c>
      <c r="K1955" t="str">
        <f>TEXT(vw_maritime_trade_analysis[[#This Row],[Departure_Date]],"mmmm")</f>
        <v>April</v>
      </c>
      <c r="L1955">
        <v>23571842</v>
      </c>
      <c r="M1955">
        <v>116071.546875</v>
      </c>
      <c r="N1955">
        <v>132777.96875</v>
      </c>
      <c r="O1955">
        <v>57986.73046875</v>
      </c>
      <c r="Q1955">
        <v>5134398.5</v>
      </c>
      <c r="R1955">
        <f t="shared" si="30"/>
        <v>0.21781914625085302</v>
      </c>
    </row>
    <row r="1956" spans="1:18" x14ac:dyDescent="0.25">
      <c r="A1956" t="s">
        <v>3088</v>
      </c>
      <c r="B1956" t="s">
        <v>65</v>
      </c>
      <c r="C1956" t="s">
        <v>66</v>
      </c>
      <c r="D1956" t="s">
        <v>153</v>
      </c>
      <c r="E1956" t="s">
        <v>100</v>
      </c>
      <c r="F1956" t="s">
        <v>108</v>
      </c>
      <c r="G1956" s="1">
        <v>43954</v>
      </c>
      <c r="H1956" s="1">
        <v>43976</v>
      </c>
      <c r="I1956">
        <f>YEAR((vw_maritime_trade_analysis[[#This Row],[Departure_Date]]))</f>
        <v>2020</v>
      </c>
      <c r="J1956" t="str">
        <f>"Q"&amp;ROUNDUP(MONTH(vw_maritime_trade_analysis[[#This Row],[Departure_Date]])/3,0)</f>
        <v>Q2</v>
      </c>
      <c r="K1956" t="str">
        <f>TEXT(vw_maritime_trade_analysis[[#This Row],[Departure_Date]],"mmmm")</f>
        <v>May</v>
      </c>
      <c r="L1956">
        <v>56965444</v>
      </c>
      <c r="M1956">
        <v>516556.9375</v>
      </c>
      <c r="N1956">
        <v>107884.6875</v>
      </c>
      <c r="O1956">
        <v>141843.953125</v>
      </c>
      <c r="P1956">
        <v>20520.220703125</v>
      </c>
      <c r="Q1956">
        <v>4968425.5</v>
      </c>
      <c r="R1956">
        <f t="shared" si="30"/>
        <v>8.7218235321750492E-2</v>
      </c>
    </row>
    <row r="1957" spans="1:18" x14ac:dyDescent="0.25">
      <c r="A1957" t="s">
        <v>3089</v>
      </c>
      <c r="B1957" t="s">
        <v>49</v>
      </c>
      <c r="C1957" t="s">
        <v>50</v>
      </c>
      <c r="D1957" t="s">
        <v>51</v>
      </c>
      <c r="E1957" t="s">
        <v>127</v>
      </c>
      <c r="F1957" t="s">
        <v>100</v>
      </c>
      <c r="G1957" s="1">
        <v>45702</v>
      </c>
      <c r="H1957" s="1">
        <v>45721</v>
      </c>
      <c r="I1957">
        <f>YEAR((vw_maritime_trade_analysis[[#This Row],[Departure_Date]]))</f>
        <v>2025</v>
      </c>
      <c r="J1957" t="str">
        <f>"Q"&amp;ROUNDUP(MONTH(vw_maritime_trade_analysis[[#This Row],[Departure_Date]])/3,0)</f>
        <v>Q1</v>
      </c>
      <c r="K1957" t="str">
        <f>TEXT(vw_maritime_trade_analysis[[#This Row],[Departure_Date]],"mmmm")</f>
        <v>February</v>
      </c>
      <c r="L1957">
        <v>5726242</v>
      </c>
      <c r="M1957">
        <v>354170.46875</v>
      </c>
      <c r="N1957">
        <v>231061.296875</v>
      </c>
      <c r="O1957">
        <v>7730.43017578125</v>
      </c>
      <c r="P1957">
        <v>13475.259765625</v>
      </c>
      <c r="Q1957">
        <v>4070304.75</v>
      </c>
      <c r="R1957">
        <f t="shared" si="30"/>
        <v>0.71081605527674174</v>
      </c>
    </row>
    <row r="1958" spans="1:18" x14ac:dyDescent="0.25">
      <c r="A1958" t="s">
        <v>3090</v>
      </c>
      <c r="B1958" t="s">
        <v>65</v>
      </c>
      <c r="C1958" t="s">
        <v>112</v>
      </c>
      <c r="D1958" t="s">
        <v>199</v>
      </c>
      <c r="E1958" t="s">
        <v>128</v>
      </c>
      <c r="F1958" t="s">
        <v>108</v>
      </c>
      <c r="G1958" s="1">
        <v>44161</v>
      </c>
      <c r="H1958" s="1">
        <v>44189</v>
      </c>
      <c r="I1958">
        <f>YEAR((vw_maritime_trade_analysis[[#This Row],[Departure_Date]]))</f>
        <v>2020</v>
      </c>
      <c r="J1958" t="str">
        <f>"Q"&amp;ROUNDUP(MONTH(vw_maritime_trade_analysis[[#This Row],[Departure_Date]])/3,0)</f>
        <v>Q4</v>
      </c>
      <c r="K1958" t="str">
        <f>TEXT(vw_maritime_trade_analysis[[#This Row],[Departure_Date]],"mmmm")</f>
        <v>November</v>
      </c>
      <c r="L1958">
        <v>12292183</v>
      </c>
      <c r="M1958">
        <v>430975.9375</v>
      </c>
      <c r="N1958">
        <v>208779.734375</v>
      </c>
      <c r="O1958">
        <v>41670.5</v>
      </c>
      <c r="P1958">
        <v>8716.6396484375</v>
      </c>
      <c r="Q1958">
        <v>1335176.5</v>
      </c>
      <c r="R1958">
        <f t="shared" si="30"/>
        <v>0.10861996603857915</v>
      </c>
    </row>
    <row r="1959" spans="1:18" x14ac:dyDescent="0.25">
      <c r="A1959" t="s">
        <v>3091</v>
      </c>
      <c r="B1959" t="s">
        <v>49</v>
      </c>
      <c r="C1959" t="s">
        <v>50</v>
      </c>
      <c r="D1959" t="s">
        <v>51</v>
      </c>
      <c r="E1959" t="s">
        <v>146</v>
      </c>
      <c r="F1959" t="s">
        <v>226</v>
      </c>
      <c r="G1959" s="1">
        <v>45855</v>
      </c>
      <c r="H1959" s="1">
        <v>45873</v>
      </c>
      <c r="I1959">
        <f>YEAR((vw_maritime_trade_analysis[[#This Row],[Departure_Date]]))</f>
        <v>2025</v>
      </c>
      <c r="J1959" t="str">
        <f>"Q"&amp;ROUNDUP(MONTH(vw_maritime_trade_analysis[[#This Row],[Departure_Date]])/3,0)</f>
        <v>Q3</v>
      </c>
      <c r="K1959" t="str">
        <f>TEXT(vw_maritime_trade_analysis[[#This Row],[Departure_Date]],"mmmm")</f>
        <v>July</v>
      </c>
      <c r="L1959">
        <v>14713620</v>
      </c>
      <c r="M1959">
        <v>329290.53125</v>
      </c>
      <c r="N1959">
        <v>150715.234375</v>
      </c>
      <c r="O1959">
        <v>17214.939453125</v>
      </c>
      <c r="P1959">
        <v>17789.23046875</v>
      </c>
      <c r="Q1959">
        <v>4100014.25</v>
      </c>
      <c r="R1959">
        <f t="shared" si="30"/>
        <v>0.27865435222603274</v>
      </c>
    </row>
    <row r="1960" spans="1:18" x14ac:dyDescent="0.25">
      <c r="A1960" t="s">
        <v>3092</v>
      </c>
      <c r="B1960" t="s">
        <v>49</v>
      </c>
      <c r="C1960" t="s">
        <v>66</v>
      </c>
      <c r="D1960" t="s">
        <v>245</v>
      </c>
      <c r="E1960" t="s">
        <v>159</v>
      </c>
      <c r="F1960" t="s">
        <v>56</v>
      </c>
      <c r="G1960" s="1">
        <v>44431</v>
      </c>
      <c r="H1960" s="1">
        <v>44453</v>
      </c>
      <c r="I1960">
        <f>YEAR((vw_maritime_trade_analysis[[#This Row],[Departure_Date]]))</f>
        <v>2021</v>
      </c>
      <c r="J1960" t="str">
        <f>"Q"&amp;ROUNDUP(MONTH(vw_maritime_trade_analysis[[#This Row],[Departure_Date]])/3,0)</f>
        <v>Q3</v>
      </c>
      <c r="K1960" t="str">
        <f>TEXT(vw_maritime_trade_analysis[[#This Row],[Departure_Date]],"mmmm")</f>
        <v>August</v>
      </c>
      <c r="L1960">
        <v>5747883.5</v>
      </c>
      <c r="M1960">
        <v>263350.90625</v>
      </c>
      <c r="N1960">
        <v>236375.9375</v>
      </c>
      <c r="O1960">
        <v>5977.7998046875</v>
      </c>
      <c r="Q1960">
        <v>909040.125</v>
      </c>
      <c r="R1960">
        <f t="shared" si="30"/>
        <v>0.15815214852562687</v>
      </c>
    </row>
    <row r="1961" spans="1:18" x14ac:dyDescent="0.25">
      <c r="A1961" t="s">
        <v>3093</v>
      </c>
      <c r="B1961" t="s">
        <v>65</v>
      </c>
      <c r="C1961" t="s">
        <v>239</v>
      </c>
      <c r="D1961" t="s">
        <v>240</v>
      </c>
      <c r="E1961" t="s">
        <v>70</v>
      </c>
      <c r="F1961" t="s">
        <v>71</v>
      </c>
      <c r="G1961" s="1">
        <v>45210</v>
      </c>
      <c r="H1961" s="1">
        <v>45236</v>
      </c>
      <c r="I1961">
        <f>YEAR((vw_maritime_trade_analysis[[#This Row],[Departure_Date]]))</f>
        <v>2023</v>
      </c>
      <c r="J1961" t="str">
        <f>"Q"&amp;ROUNDUP(MONTH(vw_maritime_trade_analysis[[#This Row],[Departure_Date]])/3,0)</f>
        <v>Q4</v>
      </c>
      <c r="K1961" t="str">
        <f>TEXT(vw_maritime_trade_analysis[[#This Row],[Departure_Date]],"mmmm")</f>
        <v>October</v>
      </c>
      <c r="L1961">
        <v>14705367</v>
      </c>
      <c r="M1961">
        <v>324691.71875</v>
      </c>
      <c r="N1961">
        <v>176870.65625</v>
      </c>
      <c r="O1961">
        <v>11323.1298828125</v>
      </c>
      <c r="P1961">
        <v>0</v>
      </c>
      <c r="Q1961">
        <v>976291.375</v>
      </c>
      <c r="R1961">
        <f t="shared" si="30"/>
        <v>6.6390140076068832E-2</v>
      </c>
    </row>
    <row r="1962" spans="1:18" x14ac:dyDescent="0.25">
      <c r="A1962" t="s">
        <v>3094</v>
      </c>
      <c r="B1962" t="s">
        <v>49</v>
      </c>
      <c r="C1962" t="s">
        <v>50</v>
      </c>
      <c r="D1962" t="s">
        <v>223</v>
      </c>
      <c r="E1962" t="s">
        <v>150</v>
      </c>
      <c r="F1962" t="s">
        <v>128</v>
      </c>
      <c r="G1962" s="1">
        <v>45840</v>
      </c>
      <c r="H1962" s="1">
        <v>45851</v>
      </c>
      <c r="I1962">
        <f>YEAR((vw_maritime_trade_analysis[[#This Row],[Departure_Date]]))</f>
        <v>2025</v>
      </c>
      <c r="J1962" t="str">
        <f>"Q"&amp;ROUNDUP(MONTH(vw_maritime_trade_analysis[[#This Row],[Departure_Date]])/3,0)</f>
        <v>Q3</v>
      </c>
      <c r="K1962" t="str">
        <f>TEXT(vw_maritime_trade_analysis[[#This Row],[Departure_Date]],"mmmm")</f>
        <v>July</v>
      </c>
      <c r="L1962">
        <v>67908248</v>
      </c>
      <c r="M1962">
        <v>232882.515625</v>
      </c>
      <c r="N1962">
        <v>160593.15625</v>
      </c>
      <c r="O1962">
        <v>105936.859375</v>
      </c>
      <c r="P1962">
        <v>0</v>
      </c>
      <c r="Q1962">
        <v>2997219.5</v>
      </c>
      <c r="R1962">
        <f t="shared" si="30"/>
        <v>4.4136310216691205E-2</v>
      </c>
    </row>
    <row r="1963" spans="1:18" x14ac:dyDescent="0.25">
      <c r="A1963" t="s">
        <v>3095</v>
      </c>
      <c r="B1963" t="s">
        <v>49</v>
      </c>
      <c r="C1963" t="s">
        <v>239</v>
      </c>
      <c r="D1963" t="s">
        <v>240</v>
      </c>
      <c r="E1963" t="s">
        <v>204</v>
      </c>
      <c r="F1963" t="s">
        <v>100</v>
      </c>
      <c r="G1963" s="1">
        <v>45430</v>
      </c>
      <c r="H1963" s="1">
        <v>45458</v>
      </c>
      <c r="I1963">
        <f>YEAR((vw_maritime_trade_analysis[[#This Row],[Departure_Date]]))</f>
        <v>2024</v>
      </c>
      <c r="J1963" t="str">
        <f>"Q"&amp;ROUNDUP(MONTH(vw_maritime_trade_analysis[[#This Row],[Departure_Date]])/3,0)</f>
        <v>Q2</v>
      </c>
      <c r="K1963" t="str">
        <f>TEXT(vw_maritime_trade_analysis[[#This Row],[Departure_Date]],"mmmm")</f>
        <v>May</v>
      </c>
      <c r="L1963">
        <v>10748589</v>
      </c>
      <c r="M1963">
        <v>686892.75</v>
      </c>
      <c r="N1963">
        <v>119300.3984375</v>
      </c>
      <c r="O1963">
        <v>29666.099609375</v>
      </c>
      <c r="P1963">
        <v>53333.62890625</v>
      </c>
      <c r="Q1963">
        <v>1352566.375</v>
      </c>
      <c r="R1963">
        <f t="shared" si="30"/>
        <v>0.12583664469820177</v>
      </c>
    </row>
    <row r="1964" spans="1:18" x14ac:dyDescent="0.25">
      <c r="A1964" t="s">
        <v>3096</v>
      </c>
      <c r="B1964" t="s">
        <v>65</v>
      </c>
      <c r="C1964" t="s">
        <v>134</v>
      </c>
      <c r="D1964" t="s">
        <v>135</v>
      </c>
      <c r="E1964" t="s">
        <v>226</v>
      </c>
      <c r="F1964" t="s">
        <v>164</v>
      </c>
      <c r="G1964" s="1">
        <v>45434</v>
      </c>
      <c r="H1964" s="1">
        <v>45446</v>
      </c>
      <c r="I1964">
        <f>YEAR((vw_maritime_trade_analysis[[#This Row],[Departure_Date]]))</f>
        <v>2024</v>
      </c>
      <c r="J1964" t="str">
        <f>"Q"&amp;ROUNDUP(MONTH(vw_maritime_trade_analysis[[#This Row],[Departure_Date]])/3,0)</f>
        <v>Q2</v>
      </c>
      <c r="K1964" t="str">
        <f>TEXT(vw_maritime_trade_analysis[[#This Row],[Departure_Date]],"mmmm")</f>
        <v>May</v>
      </c>
      <c r="L1964">
        <v>12750969</v>
      </c>
      <c r="M1964">
        <v>336833.03125</v>
      </c>
      <c r="N1964">
        <v>216945.53125</v>
      </c>
      <c r="O1964">
        <v>20784.080078125</v>
      </c>
      <c r="P1964">
        <v>43671</v>
      </c>
      <c r="Q1964">
        <v>1093317.125</v>
      </c>
      <c r="R1964">
        <f t="shared" si="30"/>
        <v>8.5743846212785871E-2</v>
      </c>
    </row>
    <row r="1965" spans="1:18" x14ac:dyDescent="0.25">
      <c r="A1965" t="s">
        <v>3097</v>
      </c>
      <c r="B1965" t="s">
        <v>65</v>
      </c>
      <c r="C1965" t="s">
        <v>50</v>
      </c>
      <c r="D1965" t="s">
        <v>145</v>
      </c>
      <c r="E1965" t="s">
        <v>82</v>
      </c>
      <c r="F1965" t="s">
        <v>127</v>
      </c>
      <c r="G1965" s="1">
        <v>45663</v>
      </c>
      <c r="H1965" s="1">
        <v>45674</v>
      </c>
      <c r="I1965">
        <f>YEAR((vw_maritime_trade_analysis[[#This Row],[Departure_Date]]))</f>
        <v>2025</v>
      </c>
      <c r="J1965" t="str">
        <f>"Q"&amp;ROUNDUP(MONTH(vw_maritime_trade_analysis[[#This Row],[Departure_Date]])/3,0)</f>
        <v>Q1</v>
      </c>
      <c r="K1965" t="str">
        <f>TEXT(vw_maritime_trade_analysis[[#This Row],[Departure_Date]],"mmmm")</f>
        <v>January</v>
      </c>
      <c r="L1965">
        <v>104110968</v>
      </c>
      <c r="M1965">
        <v>97353.3828125</v>
      </c>
      <c r="N1965">
        <v>101216.703125</v>
      </c>
      <c r="O1965">
        <v>314415.125</v>
      </c>
      <c r="P1965">
        <v>39627.26953125</v>
      </c>
      <c r="Q1965">
        <v>6020537.5</v>
      </c>
      <c r="R1965">
        <f t="shared" si="30"/>
        <v>5.7828081091321711E-2</v>
      </c>
    </row>
    <row r="1966" spans="1:18" x14ac:dyDescent="0.25">
      <c r="A1966" t="s">
        <v>3098</v>
      </c>
      <c r="B1966" t="s">
        <v>49</v>
      </c>
      <c r="C1966" t="s">
        <v>50</v>
      </c>
      <c r="D1966" t="s">
        <v>223</v>
      </c>
      <c r="E1966" t="s">
        <v>131</v>
      </c>
      <c r="F1966" t="s">
        <v>184</v>
      </c>
      <c r="G1966" s="1">
        <v>44227</v>
      </c>
      <c r="H1966" s="1">
        <v>44245</v>
      </c>
      <c r="I1966">
        <f>YEAR((vw_maritime_trade_analysis[[#This Row],[Departure_Date]]))</f>
        <v>2021</v>
      </c>
      <c r="J1966" t="str">
        <f>"Q"&amp;ROUNDUP(MONTH(vw_maritime_trade_analysis[[#This Row],[Departure_Date]])/3,0)</f>
        <v>Q1</v>
      </c>
      <c r="K1966" t="str">
        <f>TEXT(vw_maritime_trade_analysis[[#This Row],[Departure_Date]],"mmmm")</f>
        <v>January</v>
      </c>
      <c r="L1966">
        <v>30919232</v>
      </c>
      <c r="M1966">
        <v>340237.6875</v>
      </c>
      <c r="N1966">
        <v>227615.703125</v>
      </c>
      <c r="O1966">
        <v>72660.203125</v>
      </c>
      <c r="P1966">
        <v>62245.87109375</v>
      </c>
      <c r="Q1966">
        <v>1457968.875</v>
      </c>
      <c r="R1966">
        <f t="shared" si="30"/>
        <v>4.7154110263799565E-2</v>
      </c>
    </row>
    <row r="1967" spans="1:18" x14ac:dyDescent="0.25">
      <c r="A1967" t="s">
        <v>3099</v>
      </c>
      <c r="B1967" t="s">
        <v>65</v>
      </c>
      <c r="C1967" t="s">
        <v>66</v>
      </c>
      <c r="D1967" t="s">
        <v>245</v>
      </c>
      <c r="E1967" t="s">
        <v>100</v>
      </c>
      <c r="F1967" t="s">
        <v>83</v>
      </c>
      <c r="G1967" s="1">
        <v>44705</v>
      </c>
      <c r="H1967" s="1">
        <v>44739</v>
      </c>
      <c r="I1967">
        <f>YEAR((vw_maritime_trade_analysis[[#This Row],[Departure_Date]]))</f>
        <v>2022</v>
      </c>
      <c r="J1967" t="str">
        <f>"Q"&amp;ROUNDUP(MONTH(vw_maritime_trade_analysis[[#This Row],[Departure_Date]])/3,0)</f>
        <v>Q2</v>
      </c>
      <c r="K1967" t="str">
        <f>TEXT(vw_maritime_trade_analysis[[#This Row],[Departure_Date]],"mmmm")</f>
        <v>May</v>
      </c>
      <c r="L1967">
        <v>2368810.25</v>
      </c>
      <c r="M1967">
        <v>792442.9375</v>
      </c>
      <c r="N1967">
        <v>85921.40625</v>
      </c>
      <c r="O1967">
        <v>7153.81005859375</v>
      </c>
      <c r="P1967">
        <v>0</v>
      </c>
      <c r="Q1967">
        <v>1240019.5</v>
      </c>
      <c r="R1967">
        <f t="shared" si="30"/>
        <v>0.52347776695072978</v>
      </c>
    </row>
    <row r="1968" spans="1:18" x14ac:dyDescent="0.25">
      <c r="A1968" t="s">
        <v>3101</v>
      </c>
      <c r="B1968" t="s">
        <v>65</v>
      </c>
      <c r="C1968" t="s">
        <v>134</v>
      </c>
      <c r="D1968" t="s">
        <v>135</v>
      </c>
      <c r="E1968" t="s">
        <v>226</v>
      </c>
      <c r="F1968" t="s">
        <v>83</v>
      </c>
      <c r="G1968" s="1">
        <v>45619</v>
      </c>
      <c r="H1968" s="1">
        <v>45642</v>
      </c>
      <c r="I1968">
        <f>YEAR((vw_maritime_trade_analysis[[#This Row],[Departure_Date]]))</f>
        <v>2024</v>
      </c>
      <c r="J1968" t="str">
        <f>"Q"&amp;ROUNDUP(MONTH(vw_maritime_trade_analysis[[#This Row],[Departure_Date]])/3,0)</f>
        <v>Q4</v>
      </c>
      <c r="K1968" t="str">
        <f>TEXT(vw_maritime_trade_analysis[[#This Row],[Departure_Date]],"mmmm")</f>
        <v>November</v>
      </c>
      <c r="L1968">
        <v>10378016</v>
      </c>
      <c r="M1968">
        <v>810783</v>
      </c>
      <c r="N1968">
        <v>77462.1171875</v>
      </c>
      <c r="O1968">
        <v>17953.970703125</v>
      </c>
      <c r="P1968">
        <v>0</v>
      </c>
      <c r="Q1968">
        <v>1167243</v>
      </c>
      <c r="R1968">
        <f t="shared" si="30"/>
        <v>0.11247265373265949</v>
      </c>
    </row>
    <row r="1969" spans="1:18" x14ac:dyDescent="0.25">
      <c r="A1969" t="s">
        <v>3102</v>
      </c>
      <c r="B1969" t="s">
        <v>65</v>
      </c>
      <c r="C1969" t="s">
        <v>239</v>
      </c>
      <c r="D1969" t="s">
        <v>270</v>
      </c>
      <c r="E1969" t="s">
        <v>128</v>
      </c>
      <c r="F1969" t="s">
        <v>230</v>
      </c>
      <c r="G1969" s="1">
        <v>44912</v>
      </c>
      <c r="H1969" s="1">
        <v>44928</v>
      </c>
      <c r="I1969">
        <f>YEAR((vw_maritime_trade_analysis[[#This Row],[Departure_Date]]))</f>
        <v>2022</v>
      </c>
      <c r="J1969" t="str">
        <f>"Q"&amp;ROUNDUP(MONTH(vw_maritime_trade_analysis[[#This Row],[Departure_Date]])/3,0)</f>
        <v>Q4</v>
      </c>
      <c r="K1969" t="str">
        <f>TEXT(vw_maritime_trade_analysis[[#This Row],[Departure_Date]],"mmmm")</f>
        <v>December</v>
      </c>
      <c r="L1969">
        <v>28908706</v>
      </c>
      <c r="M1969">
        <v>278798.03125</v>
      </c>
      <c r="N1969">
        <v>75524.8203125</v>
      </c>
      <c r="O1969">
        <v>31510.490234375</v>
      </c>
      <c r="P1969">
        <v>57240.30859375</v>
      </c>
      <c r="Q1969">
        <v>1924843.625</v>
      </c>
      <c r="R1969">
        <f t="shared" si="30"/>
        <v>6.658352764042777E-2</v>
      </c>
    </row>
    <row r="1970" spans="1:18" x14ac:dyDescent="0.25">
      <c r="A1970" t="s">
        <v>3103</v>
      </c>
      <c r="B1970" t="s">
        <v>65</v>
      </c>
      <c r="C1970" t="s">
        <v>50</v>
      </c>
      <c r="D1970" t="s">
        <v>223</v>
      </c>
      <c r="E1970" t="s">
        <v>70</v>
      </c>
      <c r="F1970" t="s">
        <v>55</v>
      </c>
      <c r="G1970" s="1">
        <v>45441</v>
      </c>
      <c r="H1970" s="1">
        <v>45451</v>
      </c>
      <c r="I1970">
        <f>YEAR((vw_maritime_trade_analysis[[#This Row],[Departure_Date]]))</f>
        <v>2024</v>
      </c>
      <c r="J1970" t="str">
        <f>"Q"&amp;ROUNDUP(MONTH(vw_maritime_trade_analysis[[#This Row],[Departure_Date]])/3,0)</f>
        <v>Q2</v>
      </c>
      <c r="K1970" t="str">
        <f>TEXT(vw_maritime_trade_analysis[[#This Row],[Departure_Date]],"mmmm")</f>
        <v>May</v>
      </c>
      <c r="L1970">
        <v>65737408</v>
      </c>
      <c r="M1970">
        <v>259201.4375</v>
      </c>
      <c r="N1970">
        <v>97101.8203125</v>
      </c>
      <c r="O1970">
        <v>209702.328125</v>
      </c>
      <c r="P1970">
        <v>0</v>
      </c>
      <c r="Q1970">
        <v>2412896.75</v>
      </c>
      <c r="R1970">
        <f t="shared" si="30"/>
        <v>3.6705078940745581E-2</v>
      </c>
    </row>
    <row r="1971" spans="1:18" x14ac:dyDescent="0.25">
      <c r="A1971" t="s">
        <v>3104</v>
      </c>
      <c r="B1971" t="s">
        <v>49</v>
      </c>
      <c r="C1971" t="s">
        <v>78</v>
      </c>
      <c r="D1971" t="s">
        <v>211</v>
      </c>
      <c r="E1971" t="s">
        <v>154</v>
      </c>
      <c r="F1971" t="s">
        <v>128</v>
      </c>
      <c r="G1971" s="1">
        <v>45897</v>
      </c>
      <c r="H1971" s="1">
        <v>45918</v>
      </c>
      <c r="I1971">
        <f>YEAR((vw_maritime_trade_analysis[[#This Row],[Departure_Date]]))</f>
        <v>2025</v>
      </c>
      <c r="J1971" t="str">
        <f>"Q"&amp;ROUNDUP(MONTH(vw_maritime_trade_analysis[[#This Row],[Departure_Date]])/3,0)</f>
        <v>Q3</v>
      </c>
      <c r="K1971" t="str">
        <f>TEXT(vw_maritime_trade_analysis[[#This Row],[Departure_Date]],"mmmm")</f>
        <v>August</v>
      </c>
      <c r="L1971">
        <v>37018940</v>
      </c>
      <c r="M1971">
        <v>478218.5</v>
      </c>
      <c r="N1971">
        <v>97645.3203125</v>
      </c>
      <c r="O1971">
        <v>120681.7421875</v>
      </c>
      <c r="P1971">
        <v>26727.310546875</v>
      </c>
      <c r="Q1971">
        <v>2745088</v>
      </c>
      <c r="R1971">
        <f t="shared" si="30"/>
        <v>7.4153608936398496E-2</v>
      </c>
    </row>
    <row r="1972" spans="1:18" x14ac:dyDescent="0.25">
      <c r="A1972" t="s">
        <v>3105</v>
      </c>
      <c r="B1972" t="s">
        <v>65</v>
      </c>
      <c r="C1972" t="s">
        <v>50</v>
      </c>
      <c r="D1972" t="s">
        <v>51</v>
      </c>
      <c r="E1972" t="s">
        <v>70</v>
      </c>
      <c r="F1972" t="s">
        <v>204</v>
      </c>
      <c r="G1972" s="1">
        <v>44894</v>
      </c>
      <c r="H1972" s="1">
        <v>44913</v>
      </c>
      <c r="I1972">
        <f>YEAR((vw_maritime_trade_analysis[[#This Row],[Departure_Date]]))</f>
        <v>2022</v>
      </c>
      <c r="J1972" t="str">
        <f>"Q"&amp;ROUNDUP(MONTH(vw_maritime_trade_analysis[[#This Row],[Departure_Date]])/3,0)</f>
        <v>Q4</v>
      </c>
      <c r="K1972" t="str">
        <f>TEXT(vw_maritime_trade_analysis[[#This Row],[Departure_Date]],"mmmm")</f>
        <v>November</v>
      </c>
      <c r="L1972">
        <v>5273985.5</v>
      </c>
      <c r="M1972">
        <v>469033.65625</v>
      </c>
      <c r="N1972">
        <v>150594.984375</v>
      </c>
      <c r="O1972">
        <v>7278.10009765625</v>
      </c>
      <c r="P1972">
        <v>9881.8701171875</v>
      </c>
      <c r="Q1972">
        <v>1441836.25</v>
      </c>
      <c r="R1972">
        <f t="shared" si="30"/>
        <v>0.27338646456271071</v>
      </c>
    </row>
    <row r="1973" spans="1:18" x14ac:dyDescent="0.25">
      <c r="A1973" t="s">
        <v>3106</v>
      </c>
      <c r="B1973" t="s">
        <v>65</v>
      </c>
      <c r="C1973" t="s">
        <v>239</v>
      </c>
      <c r="D1973" t="s">
        <v>270</v>
      </c>
      <c r="E1973" t="s">
        <v>226</v>
      </c>
      <c r="F1973" t="s">
        <v>164</v>
      </c>
      <c r="G1973" s="1">
        <v>46088</v>
      </c>
      <c r="H1973" s="1">
        <v>46106</v>
      </c>
      <c r="I1973">
        <f>YEAR((vw_maritime_trade_analysis[[#This Row],[Departure_Date]]))</f>
        <v>2026</v>
      </c>
      <c r="J1973" t="str">
        <f>"Q"&amp;ROUNDUP(MONTH(vw_maritime_trade_analysis[[#This Row],[Departure_Date]])/3,0)</f>
        <v>Q1</v>
      </c>
      <c r="K1973" t="str">
        <f>TEXT(vw_maritime_trade_analysis[[#This Row],[Departure_Date]],"mmmm")</f>
        <v>March</v>
      </c>
      <c r="L1973">
        <v>28465368</v>
      </c>
      <c r="M1973">
        <v>167068.703125</v>
      </c>
      <c r="N1973">
        <v>129174.6875</v>
      </c>
      <c r="O1973">
        <v>54368.8515625</v>
      </c>
      <c r="P1973">
        <v>77430.8984375</v>
      </c>
      <c r="Q1973">
        <v>1608846.5</v>
      </c>
      <c r="R1973">
        <f t="shared" si="30"/>
        <v>5.6519434422909971E-2</v>
      </c>
    </row>
    <row r="1974" spans="1:18" x14ac:dyDescent="0.25">
      <c r="A1974" t="s">
        <v>3107</v>
      </c>
      <c r="B1974" t="s">
        <v>65</v>
      </c>
      <c r="C1974" t="s">
        <v>50</v>
      </c>
      <c r="D1974" t="s">
        <v>145</v>
      </c>
      <c r="E1974" t="s">
        <v>184</v>
      </c>
      <c r="F1974" t="s">
        <v>257</v>
      </c>
      <c r="G1974" s="1">
        <v>44242</v>
      </c>
      <c r="H1974" s="1">
        <v>44254</v>
      </c>
      <c r="I1974">
        <f>YEAR((vw_maritime_trade_analysis[[#This Row],[Departure_Date]]))</f>
        <v>2021</v>
      </c>
      <c r="J1974" t="str">
        <f>"Q"&amp;ROUNDUP(MONTH(vw_maritime_trade_analysis[[#This Row],[Departure_Date]])/3,0)</f>
        <v>Q1</v>
      </c>
      <c r="K1974" t="str">
        <f>TEXT(vw_maritime_trade_analysis[[#This Row],[Departure_Date]],"mmmm")</f>
        <v>February</v>
      </c>
      <c r="L1974">
        <v>35666852</v>
      </c>
      <c r="M1974">
        <v>368394.03125</v>
      </c>
      <c r="N1974">
        <v>66616.90625</v>
      </c>
      <c r="O1974">
        <v>104503.8828125</v>
      </c>
      <c r="P1974">
        <v>0</v>
      </c>
      <c r="Q1974">
        <v>2670168.5</v>
      </c>
      <c r="R1974">
        <f t="shared" si="30"/>
        <v>7.4864148369472028E-2</v>
      </c>
    </row>
    <row r="1975" spans="1:18" x14ac:dyDescent="0.25">
      <c r="A1975" t="s">
        <v>3108</v>
      </c>
      <c r="B1975" t="s">
        <v>49</v>
      </c>
      <c r="C1975" t="s">
        <v>50</v>
      </c>
      <c r="D1975" t="s">
        <v>51</v>
      </c>
      <c r="E1975" t="s">
        <v>140</v>
      </c>
      <c r="F1975" t="s">
        <v>226</v>
      </c>
      <c r="G1975" s="1">
        <v>45280</v>
      </c>
      <c r="H1975" s="1">
        <v>45299</v>
      </c>
      <c r="I1975">
        <f>YEAR((vw_maritime_trade_analysis[[#This Row],[Departure_Date]]))</f>
        <v>2023</v>
      </c>
      <c r="J1975" t="str">
        <f>"Q"&amp;ROUNDUP(MONTH(vw_maritime_trade_analysis[[#This Row],[Departure_Date]])/3,0)</f>
        <v>Q4</v>
      </c>
      <c r="K1975" t="str">
        <f>TEXT(vw_maritime_trade_analysis[[#This Row],[Departure_Date]],"mmmm")</f>
        <v>December</v>
      </c>
      <c r="L1975">
        <v>3800665</v>
      </c>
      <c r="M1975">
        <v>412068.71875</v>
      </c>
      <c r="N1975">
        <v>198304.875</v>
      </c>
      <c r="O1975">
        <v>6575.14990234375</v>
      </c>
      <c r="P1975">
        <v>0</v>
      </c>
      <c r="Q1975">
        <v>3208819</v>
      </c>
      <c r="R1975">
        <f t="shared" si="30"/>
        <v>0.84427830392839143</v>
      </c>
    </row>
    <row r="1976" spans="1:18" x14ac:dyDescent="0.25">
      <c r="A1976" t="s">
        <v>3109</v>
      </c>
      <c r="B1976" t="s">
        <v>65</v>
      </c>
      <c r="C1976" t="s">
        <v>239</v>
      </c>
      <c r="D1976" t="s">
        <v>270</v>
      </c>
      <c r="E1976" t="s">
        <v>226</v>
      </c>
      <c r="F1976" t="s">
        <v>164</v>
      </c>
      <c r="G1976" s="1">
        <v>45290</v>
      </c>
      <c r="H1976" s="1">
        <v>45305</v>
      </c>
      <c r="I1976">
        <f>YEAR((vw_maritime_trade_analysis[[#This Row],[Departure_Date]]))</f>
        <v>2023</v>
      </c>
      <c r="J1976" t="str">
        <f>"Q"&amp;ROUNDUP(MONTH(vw_maritime_trade_analysis[[#This Row],[Departure_Date]])/3,0)</f>
        <v>Q4</v>
      </c>
      <c r="K1976" t="str">
        <f>TEXT(vw_maritime_trade_analysis[[#This Row],[Departure_Date]],"mmmm")</f>
        <v>December</v>
      </c>
      <c r="L1976">
        <v>27401296</v>
      </c>
      <c r="M1976">
        <v>318696.75</v>
      </c>
      <c r="N1976">
        <v>238859.984375</v>
      </c>
      <c r="O1976">
        <v>20824.990234375</v>
      </c>
      <c r="P1976">
        <v>0</v>
      </c>
      <c r="Q1976">
        <v>1825464.125</v>
      </c>
      <c r="R1976">
        <f t="shared" si="30"/>
        <v>6.6619627224931255E-2</v>
      </c>
    </row>
    <row r="1977" spans="1:18" x14ac:dyDescent="0.25">
      <c r="A1977" t="s">
        <v>3111</v>
      </c>
      <c r="B1977" t="s">
        <v>49</v>
      </c>
      <c r="C1977" t="s">
        <v>66</v>
      </c>
      <c r="D1977" t="s">
        <v>248</v>
      </c>
      <c r="E1977" t="s">
        <v>108</v>
      </c>
      <c r="F1977" t="s">
        <v>100</v>
      </c>
      <c r="G1977" s="1">
        <v>45105</v>
      </c>
      <c r="H1977" s="1">
        <v>45136</v>
      </c>
      <c r="I1977">
        <f>YEAR((vw_maritime_trade_analysis[[#This Row],[Departure_Date]]))</f>
        <v>2023</v>
      </c>
      <c r="J1977" t="str">
        <f>"Q"&amp;ROUNDUP(MONTH(vw_maritime_trade_analysis[[#This Row],[Departure_Date]])/3,0)</f>
        <v>Q2</v>
      </c>
      <c r="K1977" t="str">
        <f>TEXT(vw_maritime_trade_analysis[[#This Row],[Departure_Date]],"mmmm")</f>
        <v>June</v>
      </c>
      <c r="L1977">
        <v>58671828</v>
      </c>
      <c r="M1977">
        <v>355190.875</v>
      </c>
      <c r="N1977">
        <v>202904.734375</v>
      </c>
      <c r="O1977">
        <v>92701.4921875</v>
      </c>
      <c r="P1977">
        <v>12688.4404296875</v>
      </c>
      <c r="Q1977">
        <v>2348727</v>
      </c>
      <c r="R1977">
        <f t="shared" si="30"/>
        <v>4.0031597447415482E-2</v>
      </c>
    </row>
    <row r="1978" spans="1:18" x14ac:dyDescent="0.25">
      <c r="A1978" t="s">
        <v>3112</v>
      </c>
      <c r="B1978" t="s">
        <v>49</v>
      </c>
      <c r="C1978" t="s">
        <v>50</v>
      </c>
      <c r="D1978" t="s">
        <v>145</v>
      </c>
      <c r="E1978" t="s">
        <v>201</v>
      </c>
      <c r="F1978" t="s">
        <v>70</v>
      </c>
      <c r="G1978" s="1">
        <v>44406</v>
      </c>
      <c r="H1978" s="1">
        <v>44413</v>
      </c>
      <c r="I1978">
        <f>YEAR((vw_maritime_trade_analysis[[#This Row],[Departure_Date]]))</f>
        <v>2021</v>
      </c>
      <c r="J1978" t="str">
        <f>"Q"&amp;ROUNDUP(MONTH(vw_maritime_trade_analysis[[#This Row],[Departure_Date]])/3,0)</f>
        <v>Q3</v>
      </c>
      <c r="K1978" t="str">
        <f>TEXT(vw_maritime_trade_analysis[[#This Row],[Departure_Date]],"mmmm")</f>
        <v>July</v>
      </c>
      <c r="L1978">
        <v>26942460</v>
      </c>
      <c r="M1978">
        <v>176282.796875</v>
      </c>
      <c r="N1978">
        <v>207788.953125</v>
      </c>
      <c r="O1978">
        <v>20745.689453125</v>
      </c>
      <c r="P1978">
        <v>25405.119140625</v>
      </c>
      <c r="Q1978">
        <v>2001310.5</v>
      </c>
      <c r="R1978">
        <f t="shared" si="30"/>
        <v>7.4280911987992193E-2</v>
      </c>
    </row>
    <row r="1979" spans="1:18" x14ac:dyDescent="0.25">
      <c r="A1979" t="s">
        <v>3113</v>
      </c>
      <c r="B1979" t="s">
        <v>49</v>
      </c>
      <c r="C1979" t="s">
        <v>50</v>
      </c>
      <c r="D1979" t="s">
        <v>51</v>
      </c>
      <c r="E1979" t="s">
        <v>146</v>
      </c>
      <c r="F1979" t="s">
        <v>184</v>
      </c>
      <c r="G1979" s="1">
        <v>44130</v>
      </c>
      <c r="H1979" s="1">
        <v>44150</v>
      </c>
      <c r="I1979">
        <f>YEAR((vw_maritime_trade_analysis[[#This Row],[Departure_Date]]))</f>
        <v>2020</v>
      </c>
      <c r="J1979" t="str">
        <f>"Q"&amp;ROUNDUP(MONTH(vw_maritime_trade_analysis[[#This Row],[Departure_Date]])/3,0)</f>
        <v>Q4</v>
      </c>
      <c r="K1979" t="str">
        <f>TEXT(vw_maritime_trade_analysis[[#This Row],[Departure_Date]],"mmmm")</f>
        <v>October</v>
      </c>
      <c r="L1979">
        <v>20635156</v>
      </c>
      <c r="M1979">
        <v>319812.78125</v>
      </c>
      <c r="N1979">
        <v>178260.171875</v>
      </c>
      <c r="O1979">
        <v>47873.55859375</v>
      </c>
      <c r="P1979">
        <v>6604.669921875</v>
      </c>
      <c r="Q1979">
        <v>5742453.5</v>
      </c>
      <c r="R1979">
        <f t="shared" si="30"/>
        <v>0.27828495699281364</v>
      </c>
    </row>
    <row r="1980" spans="1:18" x14ac:dyDescent="0.25">
      <c r="A1980" t="s">
        <v>3114</v>
      </c>
      <c r="B1980" t="s">
        <v>49</v>
      </c>
      <c r="C1980" t="s">
        <v>50</v>
      </c>
      <c r="D1980" t="s">
        <v>145</v>
      </c>
      <c r="E1980" t="s">
        <v>150</v>
      </c>
      <c r="F1980" t="s">
        <v>92</v>
      </c>
      <c r="G1980" s="1">
        <v>43965</v>
      </c>
      <c r="H1980" s="1">
        <v>43977</v>
      </c>
      <c r="I1980">
        <f>YEAR((vw_maritime_trade_analysis[[#This Row],[Departure_Date]]))</f>
        <v>2020</v>
      </c>
      <c r="J1980" t="str">
        <f>"Q"&amp;ROUNDUP(MONTH(vw_maritime_trade_analysis[[#This Row],[Departure_Date]])/3,0)</f>
        <v>Q2</v>
      </c>
      <c r="K1980" t="str">
        <f>TEXT(vw_maritime_trade_analysis[[#This Row],[Departure_Date]],"mmmm")</f>
        <v>May</v>
      </c>
      <c r="L1980">
        <v>65374380</v>
      </c>
      <c r="M1980">
        <v>358152.125</v>
      </c>
      <c r="N1980">
        <v>172925.875</v>
      </c>
      <c r="O1980">
        <v>220965.40625</v>
      </c>
      <c r="P1980">
        <v>2721.010009765625</v>
      </c>
      <c r="Q1980">
        <v>3333599.75</v>
      </c>
      <c r="R1980">
        <f t="shared" si="30"/>
        <v>5.0992449182692058E-2</v>
      </c>
    </row>
    <row r="1981" spans="1:18" x14ac:dyDescent="0.25">
      <c r="A1981" t="s">
        <v>3115</v>
      </c>
      <c r="B1981" t="s">
        <v>49</v>
      </c>
      <c r="C1981" t="s">
        <v>50</v>
      </c>
      <c r="D1981" t="s">
        <v>51</v>
      </c>
      <c r="E1981" t="s">
        <v>230</v>
      </c>
      <c r="F1981" t="s">
        <v>100</v>
      </c>
      <c r="G1981" s="1">
        <v>44370</v>
      </c>
      <c r="H1981" s="1">
        <v>44382</v>
      </c>
      <c r="I1981">
        <f>YEAR((vw_maritime_trade_analysis[[#This Row],[Departure_Date]]))</f>
        <v>2021</v>
      </c>
      <c r="J1981" t="str">
        <f>"Q"&amp;ROUNDUP(MONTH(vw_maritime_trade_analysis[[#This Row],[Departure_Date]])/3,0)</f>
        <v>Q2</v>
      </c>
      <c r="K1981" t="str">
        <f>TEXT(vw_maritime_trade_analysis[[#This Row],[Departure_Date]],"mmmm")</f>
        <v>June</v>
      </c>
      <c r="L1981">
        <v>16754513</v>
      </c>
      <c r="M1981">
        <v>165544.71875</v>
      </c>
      <c r="N1981">
        <v>158998.1875</v>
      </c>
      <c r="O1981">
        <v>25801.94921875</v>
      </c>
      <c r="P1981">
        <v>7365.240234375</v>
      </c>
      <c r="Q1981">
        <v>3895028.5</v>
      </c>
      <c r="R1981">
        <f t="shared" si="30"/>
        <v>0.23247637815554531</v>
      </c>
    </row>
    <row r="1982" spans="1:18" x14ac:dyDescent="0.25">
      <c r="A1982" t="s">
        <v>3116</v>
      </c>
      <c r="B1982" t="s">
        <v>49</v>
      </c>
      <c r="C1982" t="s">
        <v>239</v>
      </c>
      <c r="D1982" t="s">
        <v>240</v>
      </c>
      <c r="E1982" t="s">
        <v>257</v>
      </c>
      <c r="F1982" t="s">
        <v>92</v>
      </c>
      <c r="G1982" s="1">
        <v>44996</v>
      </c>
      <c r="H1982" s="1">
        <v>45024</v>
      </c>
      <c r="I1982">
        <f>YEAR((vw_maritime_trade_analysis[[#This Row],[Departure_Date]]))</f>
        <v>2023</v>
      </c>
      <c r="J1982" t="str">
        <f>"Q"&amp;ROUNDUP(MONTH(vw_maritime_trade_analysis[[#This Row],[Departure_Date]])/3,0)</f>
        <v>Q1</v>
      </c>
      <c r="K1982" t="str">
        <f>TEXT(vw_maritime_trade_analysis[[#This Row],[Departure_Date]],"mmmm")</f>
        <v>March</v>
      </c>
      <c r="L1982">
        <v>5362193</v>
      </c>
      <c r="M1982">
        <v>408268.0625</v>
      </c>
      <c r="N1982">
        <v>210266.9375</v>
      </c>
      <c r="O1982">
        <v>3592.669921875</v>
      </c>
      <c r="P1982">
        <v>56544.30859375</v>
      </c>
      <c r="Q1982">
        <v>1311537.75</v>
      </c>
      <c r="R1982">
        <f t="shared" si="30"/>
        <v>0.24458980681970977</v>
      </c>
    </row>
    <row r="1983" spans="1:18" x14ac:dyDescent="0.25">
      <c r="A1983" t="s">
        <v>3117</v>
      </c>
      <c r="B1983" t="s">
        <v>65</v>
      </c>
      <c r="C1983" t="s">
        <v>239</v>
      </c>
      <c r="D1983" t="s">
        <v>265</v>
      </c>
      <c r="E1983" t="s">
        <v>56</v>
      </c>
      <c r="F1983" t="s">
        <v>154</v>
      </c>
      <c r="G1983" s="1">
        <v>43957</v>
      </c>
      <c r="H1983" s="1">
        <v>43975</v>
      </c>
      <c r="I1983">
        <f>YEAR((vw_maritime_trade_analysis[[#This Row],[Departure_Date]]))</f>
        <v>2020</v>
      </c>
      <c r="J1983" t="str">
        <f>"Q"&amp;ROUNDUP(MONTH(vw_maritime_trade_analysis[[#This Row],[Departure_Date]])/3,0)</f>
        <v>Q2</v>
      </c>
      <c r="K1983" t="str">
        <f>TEXT(vw_maritime_trade_analysis[[#This Row],[Departure_Date]],"mmmm")</f>
        <v>May</v>
      </c>
      <c r="L1983">
        <v>8897811</v>
      </c>
      <c r="M1983">
        <v>536752.875</v>
      </c>
      <c r="N1983">
        <v>175579.9375</v>
      </c>
      <c r="O1983">
        <v>24024.08984375</v>
      </c>
      <c r="P1983">
        <v>23792.66015625</v>
      </c>
      <c r="Q1983">
        <v>1159154.5</v>
      </c>
      <c r="R1983">
        <f t="shared" si="30"/>
        <v>0.1302741202302454</v>
      </c>
    </row>
    <row r="1984" spans="1:18" x14ac:dyDescent="0.25">
      <c r="A1984" t="s">
        <v>3118</v>
      </c>
      <c r="B1984" t="s">
        <v>65</v>
      </c>
      <c r="C1984" t="s">
        <v>112</v>
      </c>
      <c r="D1984" t="s">
        <v>340</v>
      </c>
      <c r="E1984" t="s">
        <v>226</v>
      </c>
      <c r="F1984" t="s">
        <v>230</v>
      </c>
      <c r="G1984" s="1">
        <v>45498</v>
      </c>
      <c r="H1984" s="1">
        <v>45506</v>
      </c>
      <c r="I1984">
        <f>YEAR((vw_maritime_trade_analysis[[#This Row],[Departure_Date]]))</f>
        <v>2024</v>
      </c>
      <c r="J1984" t="str">
        <f>"Q"&amp;ROUNDUP(MONTH(vw_maritime_trade_analysis[[#This Row],[Departure_Date]])/3,0)</f>
        <v>Q3</v>
      </c>
      <c r="K1984" t="str">
        <f>TEXT(vw_maritime_trade_analysis[[#This Row],[Departure_Date]],"mmmm")</f>
        <v>July</v>
      </c>
      <c r="L1984">
        <v>4137339.75</v>
      </c>
      <c r="M1984">
        <v>171845.875</v>
      </c>
      <c r="N1984">
        <v>57110.26953125</v>
      </c>
      <c r="O1984">
        <v>14273.8203125</v>
      </c>
      <c r="P1984">
        <v>0</v>
      </c>
      <c r="Q1984">
        <v>395718.125</v>
      </c>
      <c r="R1984">
        <f t="shared" si="30"/>
        <v>9.5645547359266295E-2</v>
      </c>
    </row>
    <row r="1985" spans="1:18" x14ac:dyDescent="0.25">
      <c r="A1985" t="s">
        <v>3119</v>
      </c>
      <c r="B1985" t="s">
        <v>49</v>
      </c>
      <c r="C1985" t="s">
        <v>66</v>
      </c>
      <c r="D1985" t="s">
        <v>245</v>
      </c>
      <c r="E1985" t="s">
        <v>257</v>
      </c>
      <c r="F1985" t="s">
        <v>128</v>
      </c>
      <c r="G1985" s="1">
        <v>43878</v>
      </c>
      <c r="H1985" s="1">
        <v>43908</v>
      </c>
      <c r="I1985">
        <f>YEAR((vw_maritime_trade_analysis[[#This Row],[Departure_Date]]))</f>
        <v>2020</v>
      </c>
      <c r="J1985" t="str">
        <f>"Q"&amp;ROUNDUP(MONTH(vw_maritime_trade_analysis[[#This Row],[Departure_Date]])/3,0)</f>
        <v>Q1</v>
      </c>
      <c r="K1985" t="str">
        <f>TEXT(vw_maritime_trade_analysis[[#This Row],[Departure_Date]],"mmmm")</f>
        <v>February</v>
      </c>
      <c r="L1985">
        <v>14574118</v>
      </c>
      <c r="M1985">
        <v>533440.25</v>
      </c>
      <c r="N1985">
        <v>85074.9921875</v>
      </c>
      <c r="O1985">
        <v>44596.80078125</v>
      </c>
      <c r="P1985">
        <v>0</v>
      </c>
      <c r="Q1985">
        <v>1191404.75</v>
      </c>
      <c r="R1985">
        <f t="shared" si="30"/>
        <v>8.1747982965418561E-2</v>
      </c>
    </row>
    <row r="1986" spans="1:18" x14ac:dyDescent="0.25">
      <c r="A1986" t="s">
        <v>3120</v>
      </c>
      <c r="B1986" t="s">
        <v>65</v>
      </c>
      <c r="C1986" t="s">
        <v>134</v>
      </c>
      <c r="D1986" t="s">
        <v>135</v>
      </c>
      <c r="E1986" t="s">
        <v>70</v>
      </c>
      <c r="F1986" t="s">
        <v>154</v>
      </c>
      <c r="G1986" s="1">
        <v>44411</v>
      </c>
      <c r="H1986" s="1">
        <v>44442</v>
      </c>
      <c r="I1986">
        <f>YEAR((vw_maritime_trade_analysis[[#This Row],[Departure_Date]]))</f>
        <v>2021</v>
      </c>
      <c r="J1986" t="str">
        <f>"Q"&amp;ROUNDUP(MONTH(vw_maritime_trade_analysis[[#This Row],[Departure_Date]])/3,0)</f>
        <v>Q3</v>
      </c>
      <c r="K1986" t="str">
        <f>TEXT(vw_maritime_trade_analysis[[#This Row],[Departure_Date]],"mmmm")</f>
        <v>August</v>
      </c>
      <c r="L1986">
        <v>10477609</v>
      </c>
      <c r="M1986">
        <v>629734.6875</v>
      </c>
      <c r="N1986">
        <v>219416.984375</v>
      </c>
      <c r="O1986">
        <v>11944.4697265625</v>
      </c>
      <c r="P1986">
        <v>22813.76953125</v>
      </c>
      <c r="Q1986">
        <v>1027706.5</v>
      </c>
      <c r="R1986">
        <f t="shared" ref="R1986:R2049" si="31">Q1986/L1986</f>
        <v>9.808597553124955E-2</v>
      </c>
    </row>
    <row r="1987" spans="1:18" x14ac:dyDescent="0.25">
      <c r="A1987" t="s">
        <v>3121</v>
      </c>
      <c r="B1987" t="s">
        <v>65</v>
      </c>
      <c r="C1987" t="s">
        <v>78</v>
      </c>
      <c r="D1987" t="s">
        <v>105</v>
      </c>
      <c r="E1987" t="s">
        <v>226</v>
      </c>
      <c r="F1987" t="s">
        <v>230</v>
      </c>
      <c r="G1987" s="1">
        <v>45494</v>
      </c>
      <c r="H1987" s="1">
        <v>45513</v>
      </c>
      <c r="I1987">
        <f>YEAR((vw_maritime_trade_analysis[[#This Row],[Departure_Date]]))</f>
        <v>2024</v>
      </c>
      <c r="J1987" t="str">
        <f>"Q"&amp;ROUNDUP(MONTH(vw_maritime_trade_analysis[[#This Row],[Departure_Date]])/3,0)</f>
        <v>Q3</v>
      </c>
      <c r="K1987" t="str">
        <f>TEXT(vw_maritime_trade_analysis[[#This Row],[Departure_Date]],"mmmm")</f>
        <v>July</v>
      </c>
      <c r="L1987">
        <v>28871534</v>
      </c>
      <c r="M1987">
        <v>347603.53125</v>
      </c>
      <c r="N1987">
        <v>48240.26953125</v>
      </c>
      <c r="O1987">
        <v>23097.23046875</v>
      </c>
      <c r="P1987">
        <v>59078.28125</v>
      </c>
      <c r="Q1987">
        <v>1847957.875</v>
      </c>
      <c r="R1987">
        <f t="shared" si="31"/>
        <v>6.4006224089097591E-2</v>
      </c>
    </row>
    <row r="1988" spans="1:18" x14ac:dyDescent="0.25">
      <c r="A1988" t="s">
        <v>3122</v>
      </c>
      <c r="B1988" t="s">
        <v>65</v>
      </c>
      <c r="C1988" t="s">
        <v>112</v>
      </c>
      <c r="D1988" t="s">
        <v>343</v>
      </c>
      <c r="E1988" t="s">
        <v>92</v>
      </c>
      <c r="F1988" t="s">
        <v>108</v>
      </c>
      <c r="G1988" s="1">
        <v>43889</v>
      </c>
      <c r="H1988" s="1">
        <v>43900</v>
      </c>
      <c r="I1988">
        <f>YEAR((vw_maritime_trade_analysis[[#This Row],[Departure_Date]]))</f>
        <v>2020</v>
      </c>
      <c r="J1988" t="str">
        <f>"Q"&amp;ROUNDUP(MONTH(vw_maritime_trade_analysis[[#This Row],[Departure_Date]])/3,0)</f>
        <v>Q1</v>
      </c>
      <c r="K1988" t="str">
        <f>TEXT(vw_maritime_trade_analysis[[#This Row],[Departure_Date]],"mmmm")</f>
        <v>February</v>
      </c>
      <c r="L1988">
        <v>70320224</v>
      </c>
      <c r="M1988">
        <v>318505.40625</v>
      </c>
      <c r="N1988">
        <v>33686.23828125</v>
      </c>
      <c r="O1988">
        <v>161033.3125</v>
      </c>
      <c r="P1988">
        <v>0</v>
      </c>
      <c r="Q1988">
        <v>3003605.5</v>
      </c>
      <c r="R1988">
        <f t="shared" si="31"/>
        <v>4.271325273366592E-2</v>
      </c>
    </row>
    <row r="1989" spans="1:18" x14ac:dyDescent="0.25">
      <c r="A1989" t="s">
        <v>3123</v>
      </c>
      <c r="B1989" t="s">
        <v>49</v>
      </c>
      <c r="C1989" t="s">
        <v>50</v>
      </c>
      <c r="D1989" t="s">
        <v>139</v>
      </c>
      <c r="E1989" t="s">
        <v>146</v>
      </c>
      <c r="F1989" t="s">
        <v>128</v>
      </c>
      <c r="G1989" s="1">
        <v>45469</v>
      </c>
      <c r="H1989" s="1">
        <v>45487</v>
      </c>
      <c r="I1989">
        <f>YEAR((vw_maritime_trade_analysis[[#This Row],[Departure_Date]]))</f>
        <v>2024</v>
      </c>
      <c r="J1989" t="str">
        <f>"Q"&amp;ROUNDUP(MONTH(vw_maritime_trade_analysis[[#This Row],[Departure_Date]])/3,0)</f>
        <v>Q2</v>
      </c>
      <c r="K1989" t="str">
        <f>TEXT(vw_maritime_trade_analysis[[#This Row],[Departure_Date]],"mmmm")</f>
        <v>June</v>
      </c>
      <c r="L1989">
        <v>25150118</v>
      </c>
      <c r="M1989">
        <v>367530.21875</v>
      </c>
      <c r="N1989">
        <v>68223.65625</v>
      </c>
      <c r="O1989">
        <v>86264.90625</v>
      </c>
      <c r="P1989">
        <v>0</v>
      </c>
      <c r="Q1989">
        <v>1177019.5</v>
      </c>
      <c r="R1989">
        <f t="shared" si="31"/>
        <v>4.6799760541878968E-2</v>
      </c>
    </row>
    <row r="1990" spans="1:18" x14ac:dyDescent="0.25">
      <c r="A1990" t="s">
        <v>3124</v>
      </c>
      <c r="B1990" t="s">
        <v>49</v>
      </c>
      <c r="C1990" t="s">
        <v>78</v>
      </c>
      <c r="D1990" t="s">
        <v>211</v>
      </c>
      <c r="E1990" t="s">
        <v>108</v>
      </c>
      <c r="F1990" t="s">
        <v>184</v>
      </c>
      <c r="G1990" s="1">
        <v>44186</v>
      </c>
      <c r="H1990" s="1">
        <v>44215</v>
      </c>
      <c r="I1990">
        <f>YEAR((vw_maritime_trade_analysis[[#This Row],[Departure_Date]]))</f>
        <v>2020</v>
      </c>
      <c r="J1990" t="str">
        <f>"Q"&amp;ROUNDUP(MONTH(vw_maritime_trade_analysis[[#This Row],[Departure_Date]])/3,0)</f>
        <v>Q4</v>
      </c>
      <c r="K1990" t="str">
        <f>TEXT(vw_maritime_trade_analysis[[#This Row],[Departure_Date]],"mmmm")</f>
        <v>December</v>
      </c>
      <c r="L1990">
        <v>51107180</v>
      </c>
      <c r="M1990">
        <v>993879.625</v>
      </c>
      <c r="N1990">
        <v>203049.390625</v>
      </c>
      <c r="O1990">
        <v>131345.453125</v>
      </c>
      <c r="P1990">
        <v>8411.099609375</v>
      </c>
      <c r="Q1990">
        <v>2663117.25</v>
      </c>
      <c r="R1990">
        <f t="shared" si="31"/>
        <v>5.2108475756244034E-2</v>
      </c>
    </row>
    <row r="1991" spans="1:18" x14ac:dyDescent="0.25">
      <c r="A1991" t="s">
        <v>3125</v>
      </c>
      <c r="B1991" t="s">
        <v>65</v>
      </c>
      <c r="C1991" t="s">
        <v>66</v>
      </c>
      <c r="D1991" t="s">
        <v>245</v>
      </c>
      <c r="E1991" t="s">
        <v>82</v>
      </c>
      <c r="F1991" t="s">
        <v>174</v>
      </c>
      <c r="G1991" s="1">
        <v>45430</v>
      </c>
      <c r="H1991" s="1">
        <v>45439</v>
      </c>
      <c r="I1991">
        <f>YEAR((vw_maritime_trade_analysis[[#This Row],[Departure_Date]]))</f>
        <v>2024</v>
      </c>
      <c r="J1991" t="str">
        <f>"Q"&amp;ROUNDUP(MONTH(vw_maritime_trade_analysis[[#This Row],[Departure_Date]])/3,0)</f>
        <v>Q2</v>
      </c>
      <c r="K1991" t="str">
        <f>TEXT(vw_maritime_trade_analysis[[#This Row],[Departure_Date]],"mmmm")</f>
        <v>May</v>
      </c>
      <c r="L1991">
        <v>9747945</v>
      </c>
      <c r="M1991">
        <v>254567.796875</v>
      </c>
      <c r="N1991">
        <v>45357.69140625</v>
      </c>
      <c r="O1991">
        <v>15109.3095703125</v>
      </c>
      <c r="P1991">
        <v>0</v>
      </c>
      <c r="Q1991">
        <v>548682.0625</v>
      </c>
      <c r="R1991">
        <f t="shared" si="31"/>
        <v>5.628694688983165E-2</v>
      </c>
    </row>
    <row r="1992" spans="1:18" x14ac:dyDescent="0.25">
      <c r="A1992" t="s">
        <v>3126</v>
      </c>
      <c r="B1992" t="s">
        <v>49</v>
      </c>
      <c r="C1992" t="s">
        <v>50</v>
      </c>
      <c r="D1992" t="s">
        <v>423</v>
      </c>
      <c r="E1992" t="s">
        <v>196</v>
      </c>
      <c r="F1992" t="s">
        <v>92</v>
      </c>
      <c r="G1992" s="1">
        <v>44318</v>
      </c>
      <c r="H1992" s="1">
        <v>44331</v>
      </c>
      <c r="I1992">
        <f>YEAR((vw_maritime_trade_analysis[[#This Row],[Departure_Date]]))</f>
        <v>2021</v>
      </c>
      <c r="J1992" t="str">
        <f>"Q"&amp;ROUNDUP(MONTH(vw_maritime_trade_analysis[[#This Row],[Departure_Date]])/3,0)</f>
        <v>Q2</v>
      </c>
      <c r="K1992" t="str">
        <f>TEXT(vw_maritime_trade_analysis[[#This Row],[Departure_Date]],"mmmm")</f>
        <v>May</v>
      </c>
      <c r="L1992">
        <v>59542348</v>
      </c>
      <c r="M1992">
        <v>108937.5078125</v>
      </c>
      <c r="N1992">
        <v>164722.375</v>
      </c>
      <c r="O1992">
        <v>70259.96875</v>
      </c>
      <c r="P1992">
        <v>38914.48828125</v>
      </c>
      <c r="Q1992">
        <v>2698238.5</v>
      </c>
      <c r="R1992">
        <f t="shared" si="31"/>
        <v>4.5316293203620385E-2</v>
      </c>
    </row>
    <row r="1993" spans="1:18" x14ac:dyDescent="0.25">
      <c r="A1993" t="s">
        <v>3127</v>
      </c>
      <c r="B1993" t="s">
        <v>49</v>
      </c>
      <c r="C1993" t="s">
        <v>134</v>
      </c>
      <c r="D1993" t="s">
        <v>135</v>
      </c>
      <c r="E1993" t="s">
        <v>55</v>
      </c>
      <c r="F1993" t="s">
        <v>226</v>
      </c>
      <c r="G1993" s="1">
        <v>44940</v>
      </c>
      <c r="H1993" s="1">
        <v>44960</v>
      </c>
      <c r="I1993">
        <f>YEAR((vw_maritime_trade_analysis[[#This Row],[Departure_Date]]))</f>
        <v>2023</v>
      </c>
      <c r="J1993" t="str">
        <f>"Q"&amp;ROUNDUP(MONTH(vw_maritime_trade_analysis[[#This Row],[Departure_Date]])/3,0)</f>
        <v>Q1</v>
      </c>
      <c r="K1993" t="str">
        <f>TEXT(vw_maritime_trade_analysis[[#This Row],[Departure_Date]],"mmmm")</f>
        <v>January</v>
      </c>
      <c r="L1993">
        <v>6590512.5</v>
      </c>
      <c r="M1993">
        <v>637048.5</v>
      </c>
      <c r="N1993">
        <v>66899.7109375</v>
      </c>
      <c r="O1993">
        <v>7776.7998046875</v>
      </c>
      <c r="P1993">
        <v>41886.7109375</v>
      </c>
      <c r="Q1993">
        <v>1296170.75</v>
      </c>
      <c r="R1993">
        <f t="shared" si="31"/>
        <v>0.19667222389761038</v>
      </c>
    </row>
    <row r="1994" spans="1:18" x14ac:dyDescent="0.25">
      <c r="A1994" t="s">
        <v>3128</v>
      </c>
      <c r="B1994" t="s">
        <v>65</v>
      </c>
      <c r="C1994" t="s">
        <v>112</v>
      </c>
      <c r="D1994" t="s">
        <v>126</v>
      </c>
      <c r="E1994" t="s">
        <v>70</v>
      </c>
      <c r="F1994" t="s">
        <v>150</v>
      </c>
      <c r="G1994" s="1">
        <v>46059</v>
      </c>
      <c r="H1994" s="1">
        <v>46070</v>
      </c>
      <c r="I1994">
        <f>YEAR((vw_maritime_trade_analysis[[#This Row],[Departure_Date]]))</f>
        <v>2026</v>
      </c>
      <c r="J1994" t="str">
        <f>"Q"&amp;ROUNDUP(MONTH(vw_maritime_trade_analysis[[#This Row],[Departure_Date]])/3,0)</f>
        <v>Q1</v>
      </c>
      <c r="K1994" t="str">
        <f>TEXT(vw_maritime_trade_analysis[[#This Row],[Departure_Date]],"mmmm")</f>
        <v>February</v>
      </c>
      <c r="L1994">
        <v>15309500</v>
      </c>
      <c r="M1994">
        <v>185538.765625</v>
      </c>
      <c r="N1994">
        <v>39814.37109375</v>
      </c>
      <c r="O1994">
        <v>20820.919921875</v>
      </c>
      <c r="P1994">
        <v>0</v>
      </c>
      <c r="Q1994">
        <v>1085501.125</v>
      </c>
      <c r="R1994">
        <f t="shared" si="31"/>
        <v>7.0903760736797411E-2</v>
      </c>
    </row>
    <row r="1995" spans="1:18" x14ac:dyDescent="0.25">
      <c r="A1995" t="s">
        <v>3129</v>
      </c>
      <c r="B1995" t="s">
        <v>49</v>
      </c>
      <c r="C1995" t="s">
        <v>112</v>
      </c>
      <c r="D1995" t="s">
        <v>340</v>
      </c>
      <c r="E1995" t="s">
        <v>164</v>
      </c>
      <c r="F1995" t="s">
        <v>92</v>
      </c>
      <c r="G1995" s="1">
        <v>43894</v>
      </c>
      <c r="H1995" s="1">
        <v>43902</v>
      </c>
      <c r="I1995">
        <f>YEAR((vw_maritime_trade_analysis[[#This Row],[Departure_Date]]))</f>
        <v>2020</v>
      </c>
      <c r="J1995" t="str">
        <f>"Q"&amp;ROUNDUP(MONTH(vw_maritime_trade_analysis[[#This Row],[Departure_Date]])/3,0)</f>
        <v>Q1</v>
      </c>
      <c r="K1995" t="str">
        <f>TEXT(vw_maritime_trade_analysis[[#This Row],[Departure_Date]],"mmmm")</f>
        <v>March</v>
      </c>
      <c r="L1995">
        <v>5439055</v>
      </c>
      <c r="M1995">
        <v>63840.1484375</v>
      </c>
      <c r="N1995">
        <v>136446.296875</v>
      </c>
      <c r="O1995">
        <v>11422.01953125</v>
      </c>
      <c r="P1995">
        <v>0</v>
      </c>
      <c r="Q1995">
        <v>395338.75</v>
      </c>
      <c r="R1995">
        <f t="shared" si="31"/>
        <v>7.2685190717872869E-2</v>
      </c>
    </row>
    <row r="1996" spans="1:18" x14ac:dyDescent="0.25">
      <c r="A1996" t="s">
        <v>3130</v>
      </c>
      <c r="B1996" t="s">
        <v>65</v>
      </c>
      <c r="C1996" t="s">
        <v>50</v>
      </c>
      <c r="D1996" t="s">
        <v>51</v>
      </c>
      <c r="E1996" t="s">
        <v>70</v>
      </c>
      <c r="F1996" t="s">
        <v>196</v>
      </c>
      <c r="G1996" s="1">
        <v>45770</v>
      </c>
      <c r="H1996" s="1">
        <v>45789</v>
      </c>
      <c r="I1996">
        <f>YEAR((vw_maritime_trade_analysis[[#This Row],[Departure_Date]]))</f>
        <v>2025</v>
      </c>
      <c r="J1996" t="str">
        <f>"Q"&amp;ROUNDUP(MONTH(vw_maritime_trade_analysis[[#This Row],[Departure_Date]])/3,0)</f>
        <v>Q2</v>
      </c>
      <c r="K1996" t="str">
        <f>TEXT(vw_maritime_trade_analysis[[#This Row],[Departure_Date]],"mmmm")</f>
        <v>April</v>
      </c>
      <c r="L1996">
        <v>20386690</v>
      </c>
      <c r="M1996">
        <v>201061.15625</v>
      </c>
      <c r="N1996">
        <v>29086.650390625</v>
      </c>
      <c r="O1996">
        <v>14066.8203125</v>
      </c>
      <c r="P1996">
        <v>0</v>
      </c>
      <c r="Q1996">
        <v>8792440</v>
      </c>
      <c r="R1996">
        <f t="shared" si="31"/>
        <v>0.43128335203017265</v>
      </c>
    </row>
    <row r="1997" spans="1:18" x14ac:dyDescent="0.25">
      <c r="A1997" t="s">
        <v>3131</v>
      </c>
      <c r="B1997" t="s">
        <v>65</v>
      </c>
      <c r="C1997" t="s">
        <v>50</v>
      </c>
      <c r="D1997" t="s">
        <v>145</v>
      </c>
      <c r="E1997" t="s">
        <v>184</v>
      </c>
      <c r="F1997" t="s">
        <v>201</v>
      </c>
      <c r="G1997" s="1">
        <v>44591</v>
      </c>
      <c r="H1997" s="1">
        <v>44600</v>
      </c>
      <c r="I1997">
        <f>YEAR((vw_maritime_trade_analysis[[#This Row],[Departure_Date]]))</f>
        <v>2022</v>
      </c>
      <c r="J1997" t="str">
        <f>"Q"&amp;ROUNDUP(MONTH(vw_maritime_trade_analysis[[#This Row],[Departure_Date]])/3,0)</f>
        <v>Q1</v>
      </c>
      <c r="K1997" t="str">
        <f>TEXT(vw_maritime_trade_analysis[[#This Row],[Departure_Date]],"mmmm")</f>
        <v>January</v>
      </c>
      <c r="L1997">
        <v>60815100</v>
      </c>
      <c r="M1997">
        <v>109562.3828125</v>
      </c>
      <c r="N1997">
        <v>20031.91015625</v>
      </c>
      <c r="O1997">
        <v>145348.09375</v>
      </c>
      <c r="P1997">
        <v>49196.4296875</v>
      </c>
      <c r="Q1997">
        <v>4123103</v>
      </c>
      <c r="R1997">
        <f t="shared" si="31"/>
        <v>6.7797356248694818E-2</v>
      </c>
    </row>
    <row r="1998" spans="1:18" x14ac:dyDescent="0.25">
      <c r="A1998" t="s">
        <v>3132</v>
      </c>
      <c r="B1998" t="s">
        <v>65</v>
      </c>
      <c r="C1998" t="s">
        <v>50</v>
      </c>
      <c r="D1998" t="s">
        <v>139</v>
      </c>
      <c r="E1998" t="s">
        <v>82</v>
      </c>
      <c r="F1998" t="s">
        <v>174</v>
      </c>
      <c r="G1998" s="1">
        <v>44774</v>
      </c>
      <c r="H1998" s="1">
        <v>44784</v>
      </c>
      <c r="I1998">
        <f>YEAR((vw_maritime_trade_analysis[[#This Row],[Departure_Date]]))</f>
        <v>2022</v>
      </c>
      <c r="J1998" t="str">
        <f>"Q"&amp;ROUNDUP(MONTH(vw_maritime_trade_analysis[[#This Row],[Departure_Date]])/3,0)</f>
        <v>Q3</v>
      </c>
      <c r="K1998" t="str">
        <f>TEXT(vw_maritime_trade_analysis[[#This Row],[Departure_Date]],"mmmm")</f>
        <v>August</v>
      </c>
      <c r="L1998">
        <v>28730950</v>
      </c>
      <c r="M1998">
        <v>122765.7734375</v>
      </c>
      <c r="N1998">
        <v>153415.765625</v>
      </c>
      <c r="O1998">
        <v>61484.23046875</v>
      </c>
      <c r="P1998">
        <v>0</v>
      </c>
      <c r="Q1998">
        <v>2382048</v>
      </c>
      <c r="R1998">
        <f t="shared" si="31"/>
        <v>8.290877955654094E-2</v>
      </c>
    </row>
    <row r="1999" spans="1:18" x14ac:dyDescent="0.25">
      <c r="A1999" t="s">
        <v>3133</v>
      </c>
      <c r="B1999" t="s">
        <v>65</v>
      </c>
      <c r="C1999" t="s">
        <v>112</v>
      </c>
      <c r="D1999" t="s">
        <v>113</v>
      </c>
      <c r="E1999" t="s">
        <v>226</v>
      </c>
      <c r="F1999" t="s">
        <v>108</v>
      </c>
      <c r="G1999" s="1">
        <v>45881</v>
      </c>
      <c r="H1999" s="1">
        <v>45902</v>
      </c>
      <c r="I1999">
        <f>YEAR((vw_maritime_trade_analysis[[#This Row],[Departure_Date]]))</f>
        <v>2025</v>
      </c>
      <c r="J1999" t="str">
        <f>"Q"&amp;ROUNDUP(MONTH(vw_maritime_trade_analysis[[#This Row],[Departure_Date]])/3,0)</f>
        <v>Q3</v>
      </c>
      <c r="K1999" t="str">
        <f>TEXT(vw_maritime_trade_analysis[[#This Row],[Departure_Date]],"mmmm")</f>
        <v>August</v>
      </c>
      <c r="L1999">
        <v>5473342</v>
      </c>
      <c r="M1999">
        <v>297677.9375</v>
      </c>
      <c r="N1999">
        <v>58218.73828125</v>
      </c>
      <c r="O1999">
        <v>5856.47998046875</v>
      </c>
      <c r="P1999">
        <v>11014.3095703125</v>
      </c>
      <c r="Q1999">
        <v>858336.5</v>
      </c>
      <c r="R1999">
        <f t="shared" si="31"/>
        <v>0.15682128030735151</v>
      </c>
    </row>
    <row r="2000" spans="1:18" x14ac:dyDescent="0.25">
      <c r="A2000" t="s">
        <v>3135</v>
      </c>
      <c r="B2000" t="s">
        <v>49</v>
      </c>
      <c r="C2000" t="s">
        <v>78</v>
      </c>
      <c r="D2000" t="s">
        <v>105</v>
      </c>
      <c r="E2000" t="s">
        <v>108</v>
      </c>
      <c r="F2000" t="s">
        <v>226</v>
      </c>
      <c r="G2000" s="1">
        <v>44389</v>
      </c>
      <c r="H2000" s="1">
        <v>44408</v>
      </c>
      <c r="I2000">
        <f>YEAR((vw_maritime_trade_analysis[[#This Row],[Departure_Date]]))</f>
        <v>2021</v>
      </c>
      <c r="J2000" t="str">
        <f>"Q"&amp;ROUNDUP(MONTH(vw_maritime_trade_analysis[[#This Row],[Departure_Date]])/3,0)</f>
        <v>Q3</v>
      </c>
      <c r="K2000" t="str">
        <f>TEXT(vw_maritime_trade_analysis[[#This Row],[Departure_Date]],"mmmm")</f>
        <v>July</v>
      </c>
      <c r="L2000">
        <v>25805522</v>
      </c>
      <c r="M2000">
        <v>382928.375</v>
      </c>
      <c r="N2000">
        <v>37706.03125</v>
      </c>
      <c r="O2000">
        <v>32514.9609375</v>
      </c>
      <c r="P2000">
        <v>0</v>
      </c>
      <c r="Q2000">
        <v>1805907</v>
      </c>
      <c r="R2000">
        <f t="shared" si="31"/>
        <v>6.9981417155599482E-2</v>
      </c>
    </row>
    <row r="2001" spans="1:18" x14ac:dyDescent="0.25">
      <c r="A2001" t="s">
        <v>3136</v>
      </c>
      <c r="B2001" t="s">
        <v>49</v>
      </c>
      <c r="C2001" t="s">
        <v>50</v>
      </c>
      <c r="D2001" t="s">
        <v>223</v>
      </c>
      <c r="E2001" t="s">
        <v>93</v>
      </c>
      <c r="F2001" t="s">
        <v>70</v>
      </c>
      <c r="G2001" s="1">
        <v>45418</v>
      </c>
      <c r="H2001" s="1">
        <v>45425</v>
      </c>
      <c r="I2001">
        <f>YEAR((vw_maritime_trade_analysis[[#This Row],[Departure_Date]]))</f>
        <v>2024</v>
      </c>
      <c r="J2001" t="str">
        <f>"Q"&amp;ROUNDUP(MONTH(vw_maritime_trade_analysis[[#This Row],[Departure_Date]])/3,0)</f>
        <v>Q2</v>
      </c>
      <c r="K2001" t="str">
        <f>TEXT(vw_maritime_trade_analysis[[#This Row],[Departure_Date]],"mmmm")</f>
        <v>May</v>
      </c>
      <c r="L2001">
        <v>71105240</v>
      </c>
      <c r="M2001">
        <v>92113.453125</v>
      </c>
      <c r="N2001">
        <v>16432.5390625</v>
      </c>
      <c r="O2001">
        <v>69683.140625</v>
      </c>
      <c r="P2001">
        <v>27015.669921875</v>
      </c>
      <c r="Q2001">
        <v>4366084.5</v>
      </c>
      <c r="R2001">
        <f t="shared" si="31"/>
        <v>6.1403132877408194E-2</v>
      </c>
    </row>
    <row r="2002" spans="1:18" x14ac:dyDescent="0.25">
      <c r="A2002" t="s">
        <v>3137</v>
      </c>
      <c r="B2002" t="s">
        <v>49</v>
      </c>
      <c r="C2002" t="s">
        <v>66</v>
      </c>
      <c r="D2002" t="s">
        <v>245</v>
      </c>
      <c r="E2002" t="s">
        <v>196</v>
      </c>
      <c r="F2002" t="s">
        <v>100</v>
      </c>
      <c r="G2002" s="1">
        <v>44332</v>
      </c>
      <c r="H2002" s="1">
        <v>44365</v>
      </c>
      <c r="I2002">
        <f>YEAR((vw_maritime_trade_analysis[[#This Row],[Departure_Date]]))</f>
        <v>2021</v>
      </c>
      <c r="J2002" t="str">
        <f>"Q"&amp;ROUNDUP(MONTH(vw_maritime_trade_analysis[[#This Row],[Departure_Date]])/3,0)</f>
        <v>Q2</v>
      </c>
      <c r="K2002" t="str">
        <f>TEXT(vw_maritime_trade_analysis[[#This Row],[Departure_Date]],"mmmm")</f>
        <v>May</v>
      </c>
      <c r="L2002">
        <v>13409805</v>
      </c>
      <c r="M2002">
        <v>502196.9375</v>
      </c>
      <c r="N2002">
        <v>133242.171875</v>
      </c>
      <c r="O2002">
        <v>29769.76953125</v>
      </c>
      <c r="P2002">
        <v>0</v>
      </c>
      <c r="Q2002">
        <v>1176430.375</v>
      </c>
      <c r="R2002">
        <f t="shared" si="31"/>
        <v>8.7729118730660138E-2</v>
      </c>
    </row>
    <row r="2003" spans="1:18" x14ac:dyDescent="0.25">
      <c r="A2003" t="s">
        <v>3138</v>
      </c>
      <c r="B2003" t="s">
        <v>49</v>
      </c>
      <c r="C2003" t="s">
        <v>50</v>
      </c>
      <c r="D2003" t="s">
        <v>51</v>
      </c>
      <c r="E2003" t="s">
        <v>131</v>
      </c>
      <c r="F2003" t="s">
        <v>70</v>
      </c>
      <c r="G2003" s="1">
        <v>45070</v>
      </c>
      <c r="H2003" s="1">
        <v>45082</v>
      </c>
      <c r="I2003">
        <f>YEAR((vw_maritime_trade_analysis[[#This Row],[Departure_Date]]))</f>
        <v>2023</v>
      </c>
      <c r="J2003" t="str">
        <f>"Q"&amp;ROUNDUP(MONTH(vw_maritime_trade_analysis[[#This Row],[Departure_Date]])/3,0)</f>
        <v>Q2</v>
      </c>
      <c r="K2003" t="str">
        <f>TEXT(vw_maritime_trade_analysis[[#This Row],[Departure_Date]],"mmmm")</f>
        <v>May</v>
      </c>
      <c r="L2003">
        <v>6289833</v>
      </c>
      <c r="M2003">
        <v>211125.890625</v>
      </c>
      <c r="N2003">
        <v>244619.234375</v>
      </c>
      <c r="O2003">
        <v>15724.580078125</v>
      </c>
      <c r="P2003">
        <v>0</v>
      </c>
      <c r="Q2003">
        <v>2950754.25</v>
      </c>
      <c r="R2003">
        <f t="shared" si="31"/>
        <v>0.46913077819395205</v>
      </c>
    </row>
    <row r="2004" spans="1:18" x14ac:dyDescent="0.25">
      <c r="A2004" t="s">
        <v>3139</v>
      </c>
      <c r="B2004" t="s">
        <v>49</v>
      </c>
      <c r="C2004" t="s">
        <v>50</v>
      </c>
      <c r="D2004" t="s">
        <v>120</v>
      </c>
      <c r="E2004" t="s">
        <v>150</v>
      </c>
      <c r="F2004" t="s">
        <v>56</v>
      </c>
      <c r="G2004" s="1">
        <v>45927</v>
      </c>
      <c r="H2004" s="1">
        <v>45944</v>
      </c>
      <c r="I2004">
        <f>YEAR((vw_maritime_trade_analysis[[#This Row],[Departure_Date]]))</f>
        <v>2025</v>
      </c>
      <c r="J2004" t="str">
        <f>"Q"&amp;ROUNDUP(MONTH(vw_maritime_trade_analysis[[#This Row],[Departure_Date]])/3,0)</f>
        <v>Q3</v>
      </c>
      <c r="K2004" t="str">
        <f>TEXT(vw_maritime_trade_analysis[[#This Row],[Departure_Date]],"mmmm")</f>
        <v>September</v>
      </c>
      <c r="L2004">
        <v>18387582</v>
      </c>
      <c r="M2004">
        <v>441589.3125</v>
      </c>
      <c r="N2004">
        <v>229896.4375</v>
      </c>
      <c r="O2004">
        <v>40636.55859375</v>
      </c>
      <c r="P2004">
        <v>0</v>
      </c>
      <c r="Q2004">
        <v>1999457.625</v>
      </c>
      <c r="R2004">
        <f t="shared" si="31"/>
        <v>0.10873956265701494</v>
      </c>
    </row>
    <row r="2005" spans="1:18" x14ac:dyDescent="0.25">
      <c r="A2005" t="s">
        <v>3140</v>
      </c>
      <c r="B2005" t="s">
        <v>49</v>
      </c>
      <c r="C2005" t="s">
        <v>66</v>
      </c>
      <c r="D2005" t="s">
        <v>251</v>
      </c>
      <c r="E2005" t="s">
        <v>174</v>
      </c>
      <c r="F2005" t="s">
        <v>56</v>
      </c>
      <c r="G2005" s="1">
        <v>44709</v>
      </c>
      <c r="H2005" s="1">
        <v>44724</v>
      </c>
      <c r="I2005">
        <f>YEAR((vw_maritime_trade_analysis[[#This Row],[Departure_Date]]))</f>
        <v>2022</v>
      </c>
      <c r="J2005" t="str">
        <f>"Q"&amp;ROUNDUP(MONTH(vw_maritime_trade_analysis[[#This Row],[Departure_Date]])/3,0)</f>
        <v>Q2</v>
      </c>
      <c r="K2005" t="str">
        <f>TEXT(vw_maritime_trade_analysis[[#This Row],[Departure_Date]],"mmmm")</f>
        <v>May</v>
      </c>
      <c r="L2005">
        <v>19166468</v>
      </c>
      <c r="M2005">
        <v>301350</v>
      </c>
      <c r="N2005">
        <v>173656.125</v>
      </c>
      <c r="O2005">
        <v>35841.2890625</v>
      </c>
      <c r="P2005">
        <v>0</v>
      </c>
      <c r="Q2005">
        <v>4165440.5</v>
      </c>
      <c r="R2005">
        <f t="shared" si="31"/>
        <v>0.21732958310315703</v>
      </c>
    </row>
    <row r="2006" spans="1:18" x14ac:dyDescent="0.25">
      <c r="A2006" t="s">
        <v>3141</v>
      </c>
      <c r="B2006" t="s">
        <v>49</v>
      </c>
      <c r="C2006" t="s">
        <v>50</v>
      </c>
      <c r="D2006" t="s">
        <v>223</v>
      </c>
      <c r="E2006" t="s">
        <v>131</v>
      </c>
      <c r="F2006" t="s">
        <v>82</v>
      </c>
      <c r="G2006" s="1">
        <v>45454</v>
      </c>
      <c r="H2006" s="1">
        <v>45473</v>
      </c>
      <c r="I2006">
        <f>YEAR((vw_maritime_trade_analysis[[#This Row],[Departure_Date]]))</f>
        <v>2024</v>
      </c>
      <c r="J2006" t="str">
        <f>"Q"&amp;ROUNDUP(MONTH(vw_maritime_trade_analysis[[#This Row],[Departure_Date]])/3,0)</f>
        <v>Q2</v>
      </c>
      <c r="K2006" t="str">
        <f>TEXT(vw_maritime_trade_analysis[[#This Row],[Departure_Date]],"mmmm")</f>
        <v>June</v>
      </c>
      <c r="L2006">
        <v>20145698</v>
      </c>
      <c r="M2006">
        <v>300217</v>
      </c>
      <c r="N2006">
        <v>59962.55859375</v>
      </c>
      <c r="O2006">
        <v>62250.2109375</v>
      </c>
      <c r="P2006">
        <v>14902.01953125</v>
      </c>
      <c r="Q2006">
        <v>1389725</v>
      </c>
      <c r="R2006">
        <f t="shared" si="31"/>
        <v>6.898371056689126E-2</v>
      </c>
    </row>
    <row r="2007" spans="1:18" x14ac:dyDescent="0.25">
      <c r="A2007" t="s">
        <v>3143</v>
      </c>
      <c r="B2007" t="s">
        <v>65</v>
      </c>
      <c r="C2007" t="s">
        <v>50</v>
      </c>
      <c r="D2007" t="s">
        <v>51</v>
      </c>
      <c r="E2007" t="s">
        <v>56</v>
      </c>
      <c r="F2007" t="s">
        <v>140</v>
      </c>
      <c r="G2007" s="1">
        <v>44401</v>
      </c>
      <c r="H2007" s="1">
        <v>44411</v>
      </c>
      <c r="I2007">
        <f>YEAR((vw_maritime_trade_analysis[[#This Row],[Departure_Date]]))</f>
        <v>2021</v>
      </c>
      <c r="J2007" t="str">
        <f>"Q"&amp;ROUNDUP(MONTH(vw_maritime_trade_analysis[[#This Row],[Departure_Date]])/3,0)</f>
        <v>Q3</v>
      </c>
      <c r="K2007" t="str">
        <f>TEXT(vw_maritime_trade_analysis[[#This Row],[Departure_Date]],"mmmm")</f>
        <v>July</v>
      </c>
      <c r="L2007">
        <v>5647794.5</v>
      </c>
      <c r="M2007">
        <v>295308.5</v>
      </c>
      <c r="N2007">
        <v>209390.328125</v>
      </c>
      <c r="O2007">
        <v>6269.0498046875</v>
      </c>
      <c r="P2007">
        <v>0</v>
      </c>
      <c r="Q2007">
        <v>2718632.25</v>
      </c>
      <c r="R2007">
        <f t="shared" si="31"/>
        <v>0.48136175103396556</v>
      </c>
    </row>
    <row r="2008" spans="1:18" x14ac:dyDescent="0.25">
      <c r="A2008" t="s">
        <v>3144</v>
      </c>
      <c r="B2008" t="s">
        <v>65</v>
      </c>
      <c r="C2008" t="s">
        <v>50</v>
      </c>
      <c r="D2008" t="s">
        <v>145</v>
      </c>
      <c r="E2008" t="s">
        <v>92</v>
      </c>
      <c r="F2008" t="s">
        <v>93</v>
      </c>
      <c r="G2008" s="1">
        <v>45634</v>
      </c>
      <c r="H2008" s="1">
        <v>45643</v>
      </c>
      <c r="I2008">
        <f>YEAR((vw_maritime_trade_analysis[[#This Row],[Departure_Date]]))</f>
        <v>2024</v>
      </c>
      <c r="J2008" t="str">
        <f>"Q"&amp;ROUNDUP(MONTH(vw_maritime_trade_analysis[[#This Row],[Departure_Date]])/3,0)</f>
        <v>Q4</v>
      </c>
      <c r="K2008" t="str">
        <f>TEXT(vw_maritime_trade_analysis[[#This Row],[Departure_Date]],"mmmm")</f>
        <v>December</v>
      </c>
      <c r="L2008">
        <v>41899292</v>
      </c>
      <c r="M2008">
        <v>114200.40625</v>
      </c>
      <c r="N2008">
        <v>114137.6328125</v>
      </c>
      <c r="O2008">
        <v>79189.65625</v>
      </c>
      <c r="P2008">
        <v>27871.83984375</v>
      </c>
      <c r="Q2008">
        <v>2110146.5</v>
      </c>
      <c r="R2008">
        <f t="shared" si="31"/>
        <v>5.0362342638152452E-2</v>
      </c>
    </row>
    <row r="2009" spans="1:18" x14ac:dyDescent="0.25">
      <c r="A2009" t="s">
        <v>3145</v>
      </c>
      <c r="B2009" t="s">
        <v>49</v>
      </c>
      <c r="C2009" t="s">
        <v>134</v>
      </c>
      <c r="D2009" t="s">
        <v>135</v>
      </c>
      <c r="E2009" t="s">
        <v>159</v>
      </c>
      <c r="F2009" t="s">
        <v>128</v>
      </c>
      <c r="G2009" s="1">
        <v>45473</v>
      </c>
      <c r="H2009" s="1">
        <v>45506</v>
      </c>
      <c r="I2009">
        <f>YEAR((vw_maritime_trade_analysis[[#This Row],[Departure_Date]]))</f>
        <v>2024</v>
      </c>
      <c r="J2009" t="str">
        <f>"Q"&amp;ROUNDUP(MONTH(vw_maritime_trade_analysis[[#This Row],[Departure_Date]])/3,0)</f>
        <v>Q2</v>
      </c>
      <c r="K2009" t="str">
        <f>TEXT(vw_maritime_trade_analysis[[#This Row],[Departure_Date]],"mmmm")</f>
        <v>June</v>
      </c>
      <c r="L2009">
        <v>8168427</v>
      </c>
      <c r="M2009">
        <v>370830.3125</v>
      </c>
      <c r="N2009">
        <v>106955.6171875</v>
      </c>
      <c r="O2009">
        <v>6044.64013671875</v>
      </c>
      <c r="P2009">
        <v>72710.8515625</v>
      </c>
      <c r="Q2009">
        <v>903473.8125</v>
      </c>
      <c r="R2009">
        <f t="shared" si="31"/>
        <v>0.110605605277491</v>
      </c>
    </row>
    <row r="2010" spans="1:18" x14ac:dyDescent="0.25">
      <c r="A2010" t="s">
        <v>3146</v>
      </c>
      <c r="B2010" t="s">
        <v>49</v>
      </c>
      <c r="C2010" t="s">
        <v>66</v>
      </c>
      <c r="D2010" t="s">
        <v>245</v>
      </c>
      <c r="E2010" t="s">
        <v>131</v>
      </c>
      <c r="F2010" t="s">
        <v>92</v>
      </c>
      <c r="G2010" s="1">
        <v>45964</v>
      </c>
      <c r="H2010" s="1">
        <v>45992</v>
      </c>
      <c r="I2010">
        <f>YEAR((vw_maritime_trade_analysis[[#This Row],[Departure_Date]]))</f>
        <v>2025</v>
      </c>
      <c r="J2010" t="str">
        <f>"Q"&amp;ROUNDUP(MONTH(vw_maritime_trade_analysis[[#This Row],[Departure_Date]])/3,0)</f>
        <v>Q4</v>
      </c>
      <c r="K2010" t="str">
        <f>TEXT(vw_maritime_trade_analysis[[#This Row],[Departure_Date]],"mmmm")</f>
        <v>November</v>
      </c>
      <c r="L2010">
        <v>3099243</v>
      </c>
      <c r="M2010">
        <v>688804.1875</v>
      </c>
      <c r="N2010">
        <v>116360.2578125</v>
      </c>
      <c r="O2010">
        <v>8584.900390625</v>
      </c>
      <c r="P2010">
        <v>75542.9609375</v>
      </c>
      <c r="Q2010">
        <v>1132334.75</v>
      </c>
      <c r="R2010">
        <f t="shared" si="31"/>
        <v>0.3653584923802361</v>
      </c>
    </row>
    <row r="2011" spans="1:18" x14ac:dyDescent="0.25">
      <c r="A2011" t="s">
        <v>3147</v>
      </c>
      <c r="B2011" t="s">
        <v>65</v>
      </c>
      <c r="C2011" t="s">
        <v>50</v>
      </c>
      <c r="D2011" t="s">
        <v>51</v>
      </c>
      <c r="E2011" t="s">
        <v>100</v>
      </c>
      <c r="F2011" t="s">
        <v>159</v>
      </c>
      <c r="G2011" s="1">
        <v>43908</v>
      </c>
      <c r="H2011" s="1">
        <v>43922</v>
      </c>
      <c r="I2011">
        <f>YEAR((vw_maritime_trade_analysis[[#This Row],[Departure_Date]]))</f>
        <v>2020</v>
      </c>
      <c r="J2011" t="str">
        <f>"Q"&amp;ROUNDUP(MONTH(vw_maritime_trade_analysis[[#This Row],[Departure_Date]])/3,0)</f>
        <v>Q1</v>
      </c>
      <c r="K2011" t="str">
        <f>TEXT(vw_maritime_trade_analysis[[#This Row],[Departure_Date]],"mmmm")</f>
        <v>March</v>
      </c>
      <c r="L2011">
        <v>12484883</v>
      </c>
      <c r="M2011">
        <v>271380.5625</v>
      </c>
      <c r="N2011">
        <v>60666.53125</v>
      </c>
      <c r="O2011">
        <v>19975.810546875</v>
      </c>
      <c r="P2011">
        <v>0</v>
      </c>
      <c r="Q2011">
        <v>6493584.5</v>
      </c>
      <c r="R2011">
        <f t="shared" si="31"/>
        <v>0.52011576720422614</v>
      </c>
    </row>
    <row r="2012" spans="1:18" x14ac:dyDescent="0.25">
      <c r="A2012" t="s">
        <v>3149</v>
      </c>
      <c r="B2012" t="s">
        <v>65</v>
      </c>
      <c r="C2012" t="s">
        <v>66</v>
      </c>
      <c r="D2012" t="s">
        <v>245</v>
      </c>
      <c r="E2012" t="s">
        <v>100</v>
      </c>
      <c r="F2012" t="s">
        <v>146</v>
      </c>
      <c r="G2012" s="1">
        <v>44131</v>
      </c>
      <c r="H2012" s="1">
        <v>44157</v>
      </c>
      <c r="I2012">
        <f>YEAR((vw_maritime_trade_analysis[[#This Row],[Departure_Date]]))</f>
        <v>2020</v>
      </c>
      <c r="J2012" t="str">
        <f>"Q"&amp;ROUNDUP(MONTH(vw_maritime_trade_analysis[[#This Row],[Departure_Date]])/3,0)</f>
        <v>Q4</v>
      </c>
      <c r="K2012" t="str">
        <f>TEXT(vw_maritime_trade_analysis[[#This Row],[Departure_Date]],"mmmm")</f>
        <v>October</v>
      </c>
      <c r="L2012">
        <v>14529459</v>
      </c>
      <c r="M2012">
        <v>938817.0625</v>
      </c>
      <c r="N2012">
        <v>232155.203125</v>
      </c>
      <c r="O2012">
        <v>13948.2802734375</v>
      </c>
      <c r="P2012">
        <v>50311.609375</v>
      </c>
      <c r="Q2012">
        <v>1754312.125</v>
      </c>
      <c r="R2012">
        <f t="shared" si="31"/>
        <v>0.12074173752787354</v>
      </c>
    </row>
    <row r="2013" spans="1:18" x14ac:dyDescent="0.25">
      <c r="A2013" t="s">
        <v>3151</v>
      </c>
      <c r="B2013" t="s">
        <v>49</v>
      </c>
      <c r="C2013" t="s">
        <v>66</v>
      </c>
      <c r="D2013" t="s">
        <v>245</v>
      </c>
      <c r="E2013" t="s">
        <v>121</v>
      </c>
      <c r="F2013" t="s">
        <v>82</v>
      </c>
      <c r="G2013" s="1">
        <v>45468</v>
      </c>
      <c r="H2013" s="1">
        <v>45494</v>
      </c>
      <c r="I2013">
        <f>YEAR((vw_maritime_trade_analysis[[#This Row],[Departure_Date]]))</f>
        <v>2024</v>
      </c>
      <c r="J2013" t="str">
        <f>"Q"&amp;ROUNDUP(MONTH(vw_maritime_trade_analysis[[#This Row],[Departure_Date]])/3,0)</f>
        <v>Q2</v>
      </c>
      <c r="K2013" t="str">
        <f>TEXT(vw_maritime_trade_analysis[[#This Row],[Departure_Date]],"mmmm")</f>
        <v>June</v>
      </c>
      <c r="L2013">
        <v>10901378</v>
      </c>
      <c r="M2013">
        <v>470324.34375</v>
      </c>
      <c r="N2013">
        <v>226633.0625</v>
      </c>
      <c r="O2013">
        <v>20603.599609375</v>
      </c>
      <c r="P2013">
        <v>31790.470703125</v>
      </c>
      <c r="Q2013">
        <v>1176303.875</v>
      </c>
      <c r="R2013">
        <f t="shared" si="31"/>
        <v>0.10790414523741861</v>
      </c>
    </row>
    <row r="2014" spans="1:18" x14ac:dyDescent="0.25">
      <c r="A2014" t="s">
        <v>3152</v>
      </c>
      <c r="B2014" t="s">
        <v>49</v>
      </c>
      <c r="C2014" t="s">
        <v>66</v>
      </c>
      <c r="D2014" t="s">
        <v>251</v>
      </c>
      <c r="E2014" t="s">
        <v>83</v>
      </c>
      <c r="F2014" t="s">
        <v>128</v>
      </c>
      <c r="G2014" s="1">
        <v>45248</v>
      </c>
      <c r="H2014" s="1">
        <v>45267</v>
      </c>
      <c r="I2014">
        <f>YEAR((vw_maritime_trade_analysis[[#This Row],[Departure_Date]]))</f>
        <v>2023</v>
      </c>
      <c r="J2014" t="str">
        <f>"Q"&amp;ROUNDUP(MONTH(vw_maritime_trade_analysis[[#This Row],[Departure_Date]])/3,0)</f>
        <v>Q4</v>
      </c>
      <c r="K2014" t="str">
        <f>TEXT(vw_maritime_trade_analysis[[#This Row],[Departure_Date]],"mmmm")</f>
        <v>November</v>
      </c>
      <c r="L2014">
        <v>57452368</v>
      </c>
      <c r="M2014">
        <v>216239.328125</v>
      </c>
      <c r="N2014">
        <v>166303.734375</v>
      </c>
      <c r="O2014">
        <v>109159.5</v>
      </c>
      <c r="P2014">
        <v>26958.619140625</v>
      </c>
      <c r="Q2014">
        <v>4567778</v>
      </c>
      <c r="R2014">
        <f t="shared" si="31"/>
        <v>7.9505478346862918E-2</v>
      </c>
    </row>
    <row r="2015" spans="1:18" x14ac:dyDescent="0.25">
      <c r="A2015" t="s">
        <v>3154</v>
      </c>
      <c r="B2015" t="s">
        <v>65</v>
      </c>
      <c r="C2015" t="s">
        <v>134</v>
      </c>
      <c r="D2015" t="s">
        <v>135</v>
      </c>
      <c r="E2015" t="s">
        <v>128</v>
      </c>
      <c r="F2015" t="s">
        <v>150</v>
      </c>
      <c r="G2015" s="1">
        <v>44301</v>
      </c>
      <c r="H2015" s="1">
        <v>44324</v>
      </c>
      <c r="I2015">
        <f>YEAR((vw_maritime_trade_analysis[[#This Row],[Departure_Date]]))</f>
        <v>2021</v>
      </c>
      <c r="J2015" t="str">
        <f>"Q"&amp;ROUNDUP(MONTH(vw_maritime_trade_analysis[[#This Row],[Departure_Date]])/3,0)</f>
        <v>Q2</v>
      </c>
      <c r="K2015" t="str">
        <f>TEXT(vw_maritime_trade_analysis[[#This Row],[Departure_Date]],"mmmm")</f>
        <v>April</v>
      </c>
      <c r="L2015">
        <v>4648343</v>
      </c>
      <c r="M2015">
        <v>765690.1875</v>
      </c>
      <c r="N2015">
        <v>96460.4921875</v>
      </c>
      <c r="O2015">
        <v>4229.990234375</v>
      </c>
      <c r="P2015">
        <v>13653.990234375</v>
      </c>
      <c r="Q2015">
        <v>985552</v>
      </c>
      <c r="R2015">
        <f t="shared" si="31"/>
        <v>0.21202221953070158</v>
      </c>
    </row>
    <row r="2016" spans="1:18" x14ac:dyDescent="0.25">
      <c r="A2016" t="s">
        <v>3155</v>
      </c>
      <c r="B2016" t="s">
        <v>65</v>
      </c>
      <c r="C2016" t="s">
        <v>239</v>
      </c>
      <c r="D2016" t="s">
        <v>270</v>
      </c>
      <c r="E2016" t="s">
        <v>70</v>
      </c>
      <c r="F2016" t="s">
        <v>164</v>
      </c>
      <c r="G2016" s="1">
        <v>44471</v>
      </c>
      <c r="H2016" s="1">
        <v>44478</v>
      </c>
      <c r="I2016">
        <f>YEAR((vw_maritime_trade_analysis[[#This Row],[Departure_Date]]))</f>
        <v>2021</v>
      </c>
      <c r="J2016" t="str">
        <f>"Q"&amp;ROUNDUP(MONTH(vw_maritime_trade_analysis[[#This Row],[Departure_Date]])/3,0)</f>
        <v>Q4</v>
      </c>
      <c r="K2016" t="str">
        <f>TEXT(vw_maritime_trade_analysis[[#This Row],[Departure_Date]],"mmmm")</f>
        <v>October</v>
      </c>
      <c r="L2016">
        <v>16156685</v>
      </c>
      <c r="M2016">
        <v>126110.6484375</v>
      </c>
      <c r="N2016">
        <v>203859.859375</v>
      </c>
      <c r="O2016">
        <v>48793.19140625</v>
      </c>
      <c r="P2016">
        <v>69687.390625</v>
      </c>
      <c r="Q2016">
        <v>810279.125</v>
      </c>
      <c r="R2016">
        <f t="shared" si="31"/>
        <v>5.0151322811579233E-2</v>
      </c>
    </row>
    <row r="2017" spans="1:18" x14ac:dyDescent="0.25">
      <c r="A2017" t="s">
        <v>3157</v>
      </c>
      <c r="B2017" t="s">
        <v>65</v>
      </c>
      <c r="C2017" t="s">
        <v>66</v>
      </c>
      <c r="D2017" t="s">
        <v>248</v>
      </c>
      <c r="E2017" t="s">
        <v>82</v>
      </c>
      <c r="F2017" t="s">
        <v>55</v>
      </c>
      <c r="G2017" s="1">
        <v>44197</v>
      </c>
      <c r="H2017" s="1">
        <v>44219</v>
      </c>
      <c r="I2017">
        <f>YEAR((vw_maritime_trade_analysis[[#This Row],[Departure_Date]]))</f>
        <v>2021</v>
      </c>
      <c r="J2017" t="str">
        <f>"Q"&amp;ROUNDUP(MONTH(vw_maritime_trade_analysis[[#This Row],[Departure_Date]])/3,0)</f>
        <v>Q1</v>
      </c>
      <c r="K2017" t="str">
        <f>TEXT(vw_maritime_trade_analysis[[#This Row],[Departure_Date]],"mmmm")</f>
        <v>January</v>
      </c>
      <c r="L2017">
        <v>68905944</v>
      </c>
      <c r="M2017">
        <v>237029.796875</v>
      </c>
      <c r="N2017">
        <v>30220.419921875</v>
      </c>
      <c r="O2017">
        <v>101291.7421875</v>
      </c>
      <c r="P2017">
        <v>66155.59375</v>
      </c>
      <c r="Q2017">
        <v>950516.5625</v>
      </c>
      <c r="R2017">
        <f t="shared" si="31"/>
        <v>1.3794405929624881E-2</v>
      </c>
    </row>
    <row r="2018" spans="1:18" x14ac:dyDescent="0.25">
      <c r="A2018" t="s">
        <v>3158</v>
      </c>
      <c r="B2018" t="s">
        <v>65</v>
      </c>
      <c r="C2018" t="s">
        <v>50</v>
      </c>
      <c r="D2018" t="s">
        <v>51</v>
      </c>
      <c r="E2018" t="s">
        <v>100</v>
      </c>
      <c r="F2018" t="s">
        <v>204</v>
      </c>
      <c r="G2018" s="1">
        <v>44015</v>
      </c>
      <c r="H2018" s="1">
        <v>44025</v>
      </c>
      <c r="I2018">
        <f>YEAR((vw_maritime_trade_analysis[[#This Row],[Departure_Date]]))</f>
        <v>2020</v>
      </c>
      <c r="J2018" t="str">
        <f>"Q"&amp;ROUNDUP(MONTH(vw_maritime_trade_analysis[[#This Row],[Departure_Date]])/3,0)</f>
        <v>Q3</v>
      </c>
      <c r="K2018" t="str">
        <f>TEXT(vw_maritime_trade_analysis[[#This Row],[Departure_Date]],"mmmm")</f>
        <v>July</v>
      </c>
      <c r="L2018">
        <v>7231791</v>
      </c>
      <c r="M2018">
        <v>188691.234375</v>
      </c>
      <c r="N2018">
        <v>249673.25</v>
      </c>
      <c r="O2018">
        <v>12004.76953125</v>
      </c>
      <c r="P2018">
        <v>0</v>
      </c>
      <c r="Q2018">
        <v>3132639.25</v>
      </c>
      <c r="R2018">
        <f t="shared" si="31"/>
        <v>0.43317613161110435</v>
      </c>
    </row>
    <row r="2019" spans="1:18" x14ac:dyDescent="0.25">
      <c r="A2019" t="s">
        <v>3159</v>
      </c>
      <c r="B2019" t="s">
        <v>65</v>
      </c>
      <c r="C2019" t="s">
        <v>50</v>
      </c>
      <c r="D2019" t="s">
        <v>145</v>
      </c>
      <c r="E2019" t="s">
        <v>184</v>
      </c>
      <c r="F2019" t="s">
        <v>196</v>
      </c>
      <c r="G2019" s="1">
        <v>45751</v>
      </c>
      <c r="H2019" s="1">
        <v>45759</v>
      </c>
      <c r="I2019">
        <f>YEAR((vw_maritime_trade_analysis[[#This Row],[Departure_Date]]))</f>
        <v>2025</v>
      </c>
      <c r="J2019" t="str">
        <f>"Q"&amp;ROUNDUP(MONTH(vw_maritime_trade_analysis[[#This Row],[Departure_Date]])/3,0)</f>
        <v>Q2</v>
      </c>
      <c r="K2019" t="str">
        <f>TEXT(vw_maritime_trade_analysis[[#This Row],[Departure_Date]],"mmmm")</f>
        <v>April</v>
      </c>
      <c r="L2019">
        <v>136200032</v>
      </c>
      <c r="M2019">
        <v>146817.15625</v>
      </c>
      <c r="N2019">
        <v>180074.625</v>
      </c>
      <c r="O2019">
        <v>134838.03125</v>
      </c>
      <c r="P2019">
        <v>0</v>
      </c>
      <c r="Q2019">
        <v>2275710.75</v>
      </c>
      <c r="R2019">
        <f t="shared" si="31"/>
        <v>1.6708591889317618E-2</v>
      </c>
    </row>
    <row r="2020" spans="1:18" x14ac:dyDescent="0.25">
      <c r="A2020" t="s">
        <v>3160</v>
      </c>
      <c r="B2020" t="s">
        <v>65</v>
      </c>
      <c r="C2020" t="s">
        <v>134</v>
      </c>
      <c r="D2020" t="s">
        <v>135</v>
      </c>
      <c r="E2020" t="s">
        <v>56</v>
      </c>
      <c r="F2020" t="s">
        <v>121</v>
      </c>
      <c r="G2020" s="1">
        <v>45875</v>
      </c>
      <c r="H2020" s="1">
        <v>45893</v>
      </c>
      <c r="I2020">
        <f>YEAR((vw_maritime_trade_analysis[[#This Row],[Departure_Date]]))</f>
        <v>2025</v>
      </c>
      <c r="J2020" t="str">
        <f>"Q"&amp;ROUNDUP(MONTH(vw_maritime_trade_analysis[[#This Row],[Departure_Date]])/3,0)</f>
        <v>Q3</v>
      </c>
      <c r="K2020" t="str">
        <f>TEXT(vw_maritime_trade_analysis[[#This Row],[Departure_Date]],"mmmm")</f>
        <v>August</v>
      </c>
      <c r="L2020">
        <v>9463425</v>
      </c>
      <c r="M2020">
        <v>245474.09375</v>
      </c>
      <c r="N2020">
        <v>149790.734375</v>
      </c>
      <c r="O2020">
        <v>32459.55078125</v>
      </c>
      <c r="P2020">
        <v>0</v>
      </c>
      <c r="Q2020">
        <v>859267.3125</v>
      </c>
      <c r="R2020">
        <f t="shared" si="31"/>
        <v>9.0798766038722764E-2</v>
      </c>
    </row>
    <row r="2021" spans="1:18" x14ac:dyDescent="0.25">
      <c r="A2021" t="s">
        <v>3161</v>
      </c>
      <c r="B2021" t="s">
        <v>65</v>
      </c>
      <c r="C2021" t="s">
        <v>50</v>
      </c>
      <c r="D2021" t="s">
        <v>145</v>
      </c>
      <c r="E2021" t="s">
        <v>184</v>
      </c>
      <c r="F2021" t="s">
        <v>127</v>
      </c>
      <c r="G2021" s="1">
        <v>45773</v>
      </c>
      <c r="H2021" s="1">
        <v>45784</v>
      </c>
      <c r="I2021">
        <f>YEAR((vw_maritime_trade_analysis[[#This Row],[Departure_Date]]))</f>
        <v>2025</v>
      </c>
      <c r="J2021" t="str">
        <f>"Q"&amp;ROUNDUP(MONTH(vw_maritime_trade_analysis[[#This Row],[Departure_Date]])/3,0)</f>
        <v>Q2</v>
      </c>
      <c r="K2021" t="str">
        <f>TEXT(vw_maritime_trade_analysis[[#This Row],[Departure_Date]],"mmmm")</f>
        <v>April</v>
      </c>
      <c r="L2021">
        <v>23101166</v>
      </c>
      <c r="M2021">
        <v>109902.84375</v>
      </c>
      <c r="N2021">
        <v>93520.2265625</v>
      </c>
      <c r="O2021">
        <v>43430.19140625</v>
      </c>
      <c r="P2021">
        <v>0</v>
      </c>
      <c r="Q2021">
        <v>1851942.5</v>
      </c>
      <c r="R2021">
        <f t="shared" si="31"/>
        <v>8.0166624489863406E-2</v>
      </c>
    </row>
    <row r="2022" spans="1:18" x14ac:dyDescent="0.25">
      <c r="A2022" t="s">
        <v>3162</v>
      </c>
      <c r="B2022" t="s">
        <v>65</v>
      </c>
      <c r="C2022" t="s">
        <v>50</v>
      </c>
      <c r="D2022" t="s">
        <v>51</v>
      </c>
      <c r="E2022" t="s">
        <v>92</v>
      </c>
      <c r="F2022" t="s">
        <v>146</v>
      </c>
      <c r="G2022" s="1">
        <v>44446</v>
      </c>
      <c r="H2022" s="1">
        <v>44466</v>
      </c>
      <c r="I2022">
        <f>YEAR((vw_maritime_trade_analysis[[#This Row],[Departure_Date]]))</f>
        <v>2021</v>
      </c>
      <c r="J2022" t="str">
        <f>"Q"&amp;ROUNDUP(MONTH(vw_maritime_trade_analysis[[#This Row],[Departure_Date]])/3,0)</f>
        <v>Q3</v>
      </c>
      <c r="K2022" t="str">
        <f>TEXT(vw_maritime_trade_analysis[[#This Row],[Departure_Date]],"mmmm")</f>
        <v>September</v>
      </c>
      <c r="L2022">
        <v>4361578</v>
      </c>
      <c r="M2022">
        <v>415030.59375</v>
      </c>
      <c r="N2022">
        <v>207690.15625</v>
      </c>
      <c r="O2022">
        <v>14785.75</v>
      </c>
      <c r="P2022">
        <v>0</v>
      </c>
      <c r="Q2022">
        <v>2373334.25</v>
      </c>
      <c r="R2022">
        <f t="shared" si="31"/>
        <v>0.54414577705591871</v>
      </c>
    </row>
    <row r="2023" spans="1:18" x14ac:dyDescent="0.25">
      <c r="A2023" t="s">
        <v>3163</v>
      </c>
      <c r="B2023" t="s">
        <v>65</v>
      </c>
      <c r="C2023" t="s">
        <v>66</v>
      </c>
      <c r="D2023" t="s">
        <v>245</v>
      </c>
      <c r="E2023" t="s">
        <v>184</v>
      </c>
      <c r="F2023" t="s">
        <v>55</v>
      </c>
      <c r="G2023" s="1">
        <v>44151</v>
      </c>
      <c r="H2023" s="1">
        <v>44174</v>
      </c>
      <c r="I2023">
        <f>YEAR((vw_maritime_trade_analysis[[#This Row],[Departure_Date]]))</f>
        <v>2020</v>
      </c>
      <c r="J2023" t="str">
        <f>"Q"&amp;ROUNDUP(MONTH(vw_maritime_trade_analysis[[#This Row],[Departure_Date]])/3,0)</f>
        <v>Q4</v>
      </c>
      <c r="K2023" t="str">
        <f>TEXT(vw_maritime_trade_analysis[[#This Row],[Departure_Date]],"mmmm")</f>
        <v>November</v>
      </c>
      <c r="L2023">
        <v>13796217</v>
      </c>
      <c r="M2023">
        <v>671824.25</v>
      </c>
      <c r="N2023">
        <v>210056.8125</v>
      </c>
      <c r="O2023">
        <v>8001.81005859375</v>
      </c>
      <c r="P2023">
        <v>114595.3671875</v>
      </c>
      <c r="Q2023">
        <v>1405015.625</v>
      </c>
      <c r="R2023">
        <f t="shared" si="31"/>
        <v>0.10184064406931262</v>
      </c>
    </row>
    <row r="2024" spans="1:18" x14ac:dyDescent="0.25">
      <c r="A2024" t="s">
        <v>3164</v>
      </c>
      <c r="B2024" t="s">
        <v>49</v>
      </c>
      <c r="C2024" t="s">
        <v>66</v>
      </c>
      <c r="D2024" t="s">
        <v>67</v>
      </c>
      <c r="E2024" t="s">
        <v>93</v>
      </c>
      <c r="F2024" t="s">
        <v>92</v>
      </c>
      <c r="G2024" s="1">
        <v>43853</v>
      </c>
      <c r="H2024" s="1">
        <v>43882</v>
      </c>
      <c r="I2024">
        <f>YEAR((vw_maritime_trade_analysis[[#This Row],[Departure_Date]]))</f>
        <v>2020</v>
      </c>
      <c r="J2024" t="str">
        <f>"Q"&amp;ROUNDUP(MONTH(vw_maritime_trade_analysis[[#This Row],[Departure_Date]])/3,0)</f>
        <v>Q1</v>
      </c>
      <c r="K2024" t="str">
        <f>TEXT(vw_maritime_trade_analysis[[#This Row],[Departure_Date]],"mmmm")</f>
        <v>January</v>
      </c>
      <c r="L2024">
        <v>51202300</v>
      </c>
      <c r="M2024">
        <v>698837.75</v>
      </c>
      <c r="N2024">
        <v>234491.6875</v>
      </c>
      <c r="O2024">
        <v>136710.140625</v>
      </c>
      <c r="P2024">
        <v>32688.609375</v>
      </c>
      <c r="Q2024">
        <v>1754800.875</v>
      </c>
      <c r="R2024">
        <f t="shared" si="31"/>
        <v>3.4271915031160713E-2</v>
      </c>
    </row>
    <row r="2025" spans="1:18" x14ac:dyDescent="0.25">
      <c r="A2025" t="s">
        <v>3165</v>
      </c>
      <c r="B2025" t="s">
        <v>65</v>
      </c>
      <c r="C2025" t="s">
        <v>66</v>
      </c>
      <c r="D2025" t="s">
        <v>248</v>
      </c>
      <c r="E2025" t="s">
        <v>100</v>
      </c>
      <c r="F2025" t="s">
        <v>83</v>
      </c>
      <c r="G2025" s="1">
        <v>46010</v>
      </c>
      <c r="H2025" s="1">
        <v>46028</v>
      </c>
      <c r="I2025">
        <f>YEAR((vw_maritime_trade_analysis[[#This Row],[Departure_Date]]))</f>
        <v>2025</v>
      </c>
      <c r="J2025" t="str">
        <f>"Q"&amp;ROUNDUP(MONTH(vw_maritime_trade_analysis[[#This Row],[Departure_Date]])/3,0)</f>
        <v>Q4</v>
      </c>
      <c r="K2025" t="str">
        <f>TEXT(vw_maritime_trade_analysis[[#This Row],[Departure_Date]],"mmmm")</f>
        <v>December</v>
      </c>
      <c r="L2025">
        <v>96435792</v>
      </c>
      <c r="M2025">
        <v>376274.71875</v>
      </c>
      <c r="N2025">
        <v>206423.265625</v>
      </c>
      <c r="O2025">
        <v>118616.0234375</v>
      </c>
      <c r="P2025">
        <v>0</v>
      </c>
      <c r="Q2025">
        <v>4682324.5</v>
      </c>
      <c r="R2025">
        <f t="shared" si="31"/>
        <v>4.8553803550449401E-2</v>
      </c>
    </row>
    <row r="2026" spans="1:18" x14ac:dyDescent="0.25">
      <c r="A2026" t="s">
        <v>3166</v>
      </c>
      <c r="B2026" t="s">
        <v>65</v>
      </c>
      <c r="C2026" t="s">
        <v>78</v>
      </c>
      <c r="D2026" t="s">
        <v>177</v>
      </c>
      <c r="E2026" t="s">
        <v>128</v>
      </c>
      <c r="F2026" t="s">
        <v>93</v>
      </c>
      <c r="G2026" s="1">
        <v>45709</v>
      </c>
      <c r="H2026" s="1">
        <v>45722</v>
      </c>
      <c r="I2026">
        <f>YEAR((vw_maritime_trade_analysis[[#This Row],[Departure_Date]]))</f>
        <v>2025</v>
      </c>
      <c r="J2026" t="str">
        <f>"Q"&amp;ROUNDUP(MONTH(vw_maritime_trade_analysis[[#This Row],[Departure_Date]])/3,0)</f>
        <v>Q1</v>
      </c>
      <c r="K2026" t="str">
        <f>TEXT(vw_maritime_trade_analysis[[#This Row],[Departure_Date]],"mmmm")</f>
        <v>February</v>
      </c>
      <c r="L2026">
        <v>26526884</v>
      </c>
      <c r="M2026">
        <v>280339.71875</v>
      </c>
      <c r="N2026">
        <v>165978.1875</v>
      </c>
      <c r="O2026">
        <v>29444.83984375</v>
      </c>
      <c r="P2026">
        <v>57705</v>
      </c>
      <c r="Q2026">
        <v>1237319.5</v>
      </c>
      <c r="R2026">
        <f t="shared" si="31"/>
        <v>4.6643982007083834E-2</v>
      </c>
    </row>
    <row r="2027" spans="1:18" x14ac:dyDescent="0.25">
      <c r="A2027" t="s">
        <v>3167</v>
      </c>
      <c r="B2027" t="s">
        <v>49</v>
      </c>
      <c r="C2027" t="s">
        <v>50</v>
      </c>
      <c r="D2027" t="s">
        <v>145</v>
      </c>
      <c r="E2027" t="s">
        <v>83</v>
      </c>
      <c r="F2027" t="s">
        <v>82</v>
      </c>
      <c r="G2027" s="1">
        <v>45309</v>
      </c>
      <c r="H2027" s="1">
        <v>45321</v>
      </c>
      <c r="I2027">
        <f>YEAR((vw_maritime_trade_analysis[[#This Row],[Departure_Date]]))</f>
        <v>2024</v>
      </c>
      <c r="J2027" t="str">
        <f>"Q"&amp;ROUNDUP(MONTH(vw_maritime_trade_analysis[[#This Row],[Departure_Date]])/3,0)</f>
        <v>Q1</v>
      </c>
      <c r="K2027" t="str">
        <f>TEXT(vw_maritime_trade_analysis[[#This Row],[Departure_Date]],"mmmm")</f>
        <v>January</v>
      </c>
      <c r="L2027">
        <v>12482888</v>
      </c>
      <c r="M2027">
        <v>344736.5</v>
      </c>
      <c r="N2027">
        <v>86954.171875</v>
      </c>
      <c r="O2027">
        <v>18100.189453125</v>
      </c>
      <c r="P2027">
        <v>106098.0234375</v>
      </c>
      <c r="Q2027">
        <v>1632327</v>
      </c>
      <c r="R2027">
        <f t="shared" si="31"/>
        <v>0.13076517229025847</v>
      </c>
    </row>
    <row r="2028" spans="1:18" x14ac:dyDescent="0.25">
      <c r="A2028" t="s">
        <v>3169</v>
      </c>
      <c r="B2028" t="s">
        <v>49</v>
      </c>
      <c r="C2028" t="s">
        <v>78</v>
      </c>
      <c r="D2028" t="s">
        <v>158</v>
      </c>
      <c r="E2028" t="s">
        <v>146</v>
      </c>
      <c r="F2028" t="s">
        <v>100</v>
      </c>
      <c r="G2028" s="1">
        <v>44725</v>
      </c>
      <c r="H2028" s="1">
        <v>44736</v>
      </c>
      <c r="I2028">
        <f>YEAR((vw_maritime_trade_analysis[[#This Row],[Departure_Date]]))</f>
        <v>2022</v>
      </c>
      <c r="J2028" t="str">
        <f>"Q"&amp;ROUNDUP(MONTH(vw_maritime_trade_analysis[[#This Row],[Departure_Date]])/3,0)</f>
        <v>Q2</v>
      </c>
      <c r="K2028" t="str">
        <f>TEXT(vw_maritime_trade_analysis[[#This Row],[Departure_Date]],"mmmm")</f>
        <v>June</v>
      </c>
      <c r="L2028">
        <v>20395734</v>
      </c>
      <c r="M2028">
        <v>178271.9375</v>
      </c>
      <c r="N2028">
        <v>159500.703125</v>
      </c>
      <c r="O2028">
        <v>49969.55078125</v>
      </c>
      <c r="P2028">
        <v>0</v>
      </c>
      <c r="Q2028">
        <v>1173257.375</v>
      </c>
      <c r="R2028">
        <f t="shared" si="31"/>
        <v>5.7524645840154612E-2</v>
      </c>
    </row>
    <row r="2029" spans="1:18" x14ac:dyDescent="0.25">
      <c r="A2029" t="s">
        <v>3170</v>
      </c>
      <c r="B2029" t="s">
        <v>49</v>
      </c>
      <c r="C2029" t="s">
        <v>50</v>
      </c>
      <c r="D2029" t="s">
        <v>145</v>
      </c>
      <c r="E2029" t="s">
        <v>121</v>
      </c>
      <c r="F2029" t="s">
        <v>128</v>
      </c>
      <c r="G2029" s="1">
        <v>44564</v>
      </c>
      <c r="H2029" s="1">
        <v>44584</v>
      </c>
      <c r="I2029">
        <f>YEAR((vw_maritime_trade_analysis[[#This Row],[Departure_Date]]))</f>
        <v>2022</v>
      </c>
      <c r="J2029" t="str">
        <f>"Q"&amp;ROUNDUP(MONTH(vw_maritime_trade_analysis[[#This Row],[Departure_Date]])/3,0)</f>
        <v>Q1</v>
      </c>
      <c r="K2029" t="str">
        <f>TEXT(vw_maritime_trade_analysis[[#This Row],[Departure_Date]],"mmmm")</f>
        <v>January</v>
      </c>
      <c r="L2029">
        <v>57831200</v>
      </c>
      <c r="M2029">
        <v>552043.1875</v>
      </c>
      <c r="N2029">
        <v>177207.609375</v>
      </c>
      <c r="O2029">
        <v>187373.09375</v>
      </c>
      <c r="P2029">
        <v>0</v>
      </c>
      <c r="Q2029">
        <v>2162082</v>
      </c>
      <c r="R2029">
        <f t="shared" si="31"/>
        <v>3.7386082253178216E-2</v>
      </c>
    </row>
    <row r="2030" spans="1:18" x14ac:dyDescent="0.25">
      <c r="A2030" t="s">
        <v>3171</v>
      </c>
      <c r="B2030" t="s">
        <v>65</v>
      </c>
      <c r="C2030" t="s">
        <v>66</v>
      </c>
      <c r="D2030" t="s">
        <v>67</v>
      </c>
      <c r="E2030" t="s">
        <v>100</v>
      </c>
      <c r="F2030" t="s">
        <v>71</v>
      </c>
      <c r="G2030" s="1">
        <v>45954</v>
      </c>
      <c r="H2030" s="1">
        <v>45972</v>
      </c>
      <c r="I2030">
        <f>YEAR((vw_maritime_trade_analysis[[#This Row],[Departure_Date]]))</f>
        <v>2025</v>
      </c>
      <c r="J2030" t="str">
        <f>"Q"&amp;ROUNDUP(MONTH(vw_maritime_trade_analysis[[#This Row],[Departure_Date]])/3,0)</f>
        <v>Q4</v>
      </c>
      <c r="K2030" t="str">
        <f>TEXT(vw_maritime_trade_analysis[[#This Row],[Departure_Date]],"mmmm")</f>
        <v>October</v>
      </c>
      <c r="L2030">
        <v>84130960</v>
      </c>
      <c r="M2030">
        <v>349710.46875</v>
      </c>
      <c r="N2030">
        <v>190212.234375</v>
      </c>
      <c r="O2030">
        <v>78241.796875</v>
      </c>
      <c r="P2030">
        <v>19858.08984375</v>
      </c>
      <c r="Q2030">
        <v>4736898</v>
      </c>
      <c r="R2030">
        <f t="shared" si="31"/>
        <v>5.6303862454440079E-2</v>
      </c>
    </row>
    <row r="2031" spans="1:18" x14ac:dyDescent="0.25">
      <c r="A2031" t="s">
        <v>3172</v>
      </c>
      <c r="B2031" t="s">
        <v>65</v>
      </c>
      <c r="C2031" t="s">
        <v>134</v>
      </c>
      <c r="D2031" t="s">
        <v>135</v>
      </c>
      <c r="E2031" t="s">
        <v>56</v>
      </c>
      <c r="F2031" t="s">
        <v>121</v>
      </c>
      <c r="G2031" s="1">
        <v>45239</v>
      </c>
      <c r="H2031" s="1">
        <v>45272</v>
      </c>
      <c r="I2031">
        <f>YEAR((vw_maritime_trade_analysis[[#This Row],[Departure_Date]]))</f>
        <v>2023</v>
      </c>
      <c r="J2031" t="str">
        <f>"Q"&amp;ROUNDUP(MONTH(vw_maritime_trade_analysis[[#This Row],[Departure_Date]])/3,0)</f>
        <v>Q4</v>
      </c>
      <c r="K2031" t="str">
        <f>TEXT(vw_maritime_trade_analysis[[#This Row],[Departure_Date]],"mmmm")</f>
        <v>November</v>
      </c>
      <c r="L2031">
        <v>5189955.5</v>
      </c>
      <c r="M2031">
        <v>387075.46875</v>
      </c>
      <c r="N2031">
        <v>76327.6796875</v>
      </c>
      <c r="O2031">
        <v>10016.6103515625</v>
      </c>
      <c r="P2031">
        <v>2493.89990234375</v>
      </c>
      <c r="Q2031">
        <v>732683.0625</v>
      </c>
      <c r="R2031">
        <f t="shared" si="31"/>
        <v>0.14117328414472918</v>
      </c>
    </row>
    <row r="2032" spans="1:18" x14ac:dyDescent="0.25">
      <c r="A2032" t="s">
        <v>3173</v>
      </c>
      <c r="B2032" t="s">
        <v>49</v>
      </c>
      <c r="C2032" t="s">
        <v>66</v>
      </c>
      <c r="D2032" t="s">
        <v>248</v>
      </c>
      <c r="E2032" t="s">
        <v>159</v>
      </c>
      <c r="F2032" t="s">
        <v>226</v>
      </c>
      <c r="G2032" s="1">
        <v>44577</v>
      </c>
      <c r="H2032" s="1">
        <v>44596</v>
      </c>
      <c r="I2032">
        <f>YEAR((vw_maritime_trade_analysis[[#This Row],[Departure_Date]]))</f>
        <v>2022</v>
      </c>
      <c r="J2032" t="str">
        <f>"Q"&amp;ROUNDUP(MONTH(vw_maritime_trade_analysis[[#This Row],[Departure_Date]])/3,0)</f>
        <v>Q1</v>
      </c>
      <c r="K2032" t="str">
        <f>TEXT(vw_maritime_trade_analysis[[#This Row],[Departure_Date]],"mmmm")</f>
        <v>January</v>
      </c>
      <c r="L2032">
        <v>18153090</v>
      </c>
      <c r="M2032">
        <v>468656.1875</v>
      </c>
      <c r="N2032">
        <v>181046.484375</v>
      </c>
      <c r="O2032">
        <v>23962.080078125</v>
      </c>
      <c r="P2032">
        <v>73691.0234375</v>
      </c>
      <c r="Q2032">
        <v>1564174.5</v>
      </c>
      <c r="R2032">
        <f t="shared" si="31"/>
        <v>8.6165743683306803E-2</v>
      </c>
    </row>
    <row r="2033" spans="1:18" x14ac:dyDescent="0.25">
      <c r="A2033" t="s">
        <v>3174</v>
      </c>
      <c r="B2033" t="s">
        <v>49</v>
      </c>
      <c r="C2033" t="s">
        <v>50</v>
      </c>
      <c r="D2033" t="s">
        <v>51</v>
      </c>
      <c r="E2033" t="s">
        <v>127</v>
      </c>
      <c r="F2033" t="s">
        <v>82</v>
      </c>
      <c r="G2033" s="1">
        <v>45871</v>
      </c>
      <c r="H2033" s="1">
        <v>45889</v>
      </c>
      <c r="I2033">
        <f>YEAR((vw_maritime_trade_analysis[[#This Row],[Departure_Date]]))</f>
        <v>2025</v>
      </c>
      <c r="J2033" t="str">
        <f>"Q"&amp;ROUNDUP(MONTH(vw_maritime_trade_analysis[[#This Row],[Departure_Date]])/3,0)</f>
        <v>Q3</v>
      </c>
      <c r="K2033" t="str">
        <f>TEXT(vw_maritime_trade_analysis[[#This Row],[Departure_Date]],"mmmm")</f>
        <v>August</v>
      </c>
      <c r="L2033">
        <v>14505132</v>
      </c>
      <c r="M2033">
        <v>274559.125</v>
      </c>
      <c r="N2033">
        <v>90285.9921875</v>
      </c>
      <c r="O2033">
        <v>9138.23046875</v>
      </c>
      <c r="P2033">
        <v>34462.83984375</v>
      </c>
      <c r="Q2033">
        <v>4271669</v>
      </c>
      <c r="R2033">
        <f t="shared" si="31"/>
        <v>0.29449363163327297</v>
      </c>
    </row>
    <row r="2034" spans="1:18" x14ac:dyDescent="0.25">
      <c r="A2034" t="s">
        <v>3175</v>
      </c>
      <c r="B2034" t="s">
        <v>49</v>
      </c>
      <c r="C2034" t="s">
        <v>78</v>
      </c>
      <c r="D2034" t="s">
        <v>315</v>
      </c>
      <c r="E2034" t="s">
        <v>146</v>
      </c>
      <c r="F2034" t="s">
        <v>128</v>
      </c>
      <c r="G2034" s="1">
        <v>44925</v>
      </c>
      <c r="H2034" s="1">
        <v>44933</v>
      </c>
      <c r="I2034">
        <f>YEAR((vw_maritime_trade_analysis[[#This Row],[Departure_Date]]))</f>
        <v>2022</v>
      </c>
      <c r="J2034" t="str">
        <f>"Q"&amp;ROUNDUP(MONTH(vw_maritime_trade_analysis[[#This Row],[Departure_Date]])/3,0)</f>
        <v>Q4</v>
      </c>
      <c r="K2034" t="str">
        <f>TEXT(vw_maritime_trade_analysis[[#This Row],[Departure_Date]],"mmmm")</f>
        <v>December</v>
      </c>
      <c r="L2034">
        <v>35997736</v>
      </c>
      <c r="M2034">
        <v>204125.3125</v>
      </c>
      <c r="N2034">
        <v>42731.390625</v>
      </c>
      <c r="O2034">
        <v>79914.9765625</v>
      </c>
      <c r="P2034">
        <v>0</v>
      </c>
      <c r="Q2034">
        <v>2238673</v>
      </c>
      <c r="R2034">
        <f t="shared" si="31"/>
        <v>6.2189272125335884E-2</v>
      </c>
    </row>
    <row r="2035" spans="1:18" x14ac:dyDescent="0.25">
      <c r="A2035" t="s">
        <v>3177</v>
      </c>
      <c r="B2035" t="s">
        <v>65</v>
      </c>
      <c r="C2035" t="s">
        <v>50</v>
      </c>
      <c r="D2035" t="s">
        <v>51</v>
      </c>
      <c r="E2035" t="s">
        <v>100</v>
      </c>
      <c r="F2035" t="s">
        <v>121</v>
      </c>
      <c r="G2035" s="1">
        <v>45269</v>
      </c>
      <c r="H2035" s="1">
        <v>45288</v>
      </c>
      <c r="I2035">
        <f>YEAR((vw_maritime_trade_analysis[[#This Row],[Departure_Date]]))</f>
        <v>2023</v>
      </c>
      <c r="J2035" t="str">
        <f>"Q"&amp;ROUNDUP(MONTH(vw_maritime_trade_analysis[[#This Row],[Departure_Date]])/3,0)</f>
        <v>Q4</v>
      </c>
      <c r="K2035" t="str">
        <f>TEXT(vw_maritime_trade_analysis[[#This Row],[Departure_Date]],"mmmm")</f>
        <v>December</v>
      </c>
      <c r="L2035">
        <v>8811268</v>
      </c>
      <c r="M2035">
        <v>459325.4375</v>
      </c>
      <c r="N2035">
        <v>108069.8515625</v>
      </c>
      <c r="O2035">
        <v>23878.5390625</v>
      </c>
      <c r="P2035">
        <v>11539.9404296875</v>
      </c>
      <c r="Q2035">
        <v>2275128</v>
      </c>
      <c r="R2035">
        <f t="shared" si="31"/>
        <v>0.25820665084752842</v>
      </c>
    </row>
    <row r="2036" spans="1:18" x14ac:dyDescent="0.25">
      <c r="A2036" t="s">
        <v>3178</v>
      </c>
      <c r="B2036" t="s">
        <v>49</v>
      </c>
      <c r="C2036" t="s">
        <v>112</v>
      </c>
      <c r="D2036" t="s">
        <v>340</v>
      </c>
      <c r="E2036" t="s">
        <v>83</v>
      </c>
      <c r="F2036" t="s">
        <v>100</v>
      </c>
      <c r="G2036" s="1">
        <v>44313</v>
      </c>
      <c r="H2036" s="1">
        <v>44334</v>
      </c>
      <c r="I2036">
        <f>YEAR((vw_maritime_trade_analysis[[#This Row],[Departure_Date]]))</f>
        <v>2021</v>
      </c>
      <c r="J2036" t="str">
        <f>"Q"&amp;ROUNDUP(MONTH(vw_maritime_trade_analysis[[#This Row],[Departure_Date]])/3,0)</f>
        <v>Q2</v>
      </c>
      <c r="K2036" t="str">
        <f>TEXT(vw_maritime_trade_analysis[[#This Row],[Departure_Date]],"mmmm")</f>
        <v>April</v>
      </c>
      <c r="L2036">
        <v>5199626</v>
      </c>
      <c r="M2036">
        <v>541080.875</v>
      </c>
      <c r="N2036">
        <v>83167.8828125</v>
      </c>
      <c r="O2036">
        <v>11387.1796875</v>
      </c>
      <c r="P2036">
        <v>0</v>
      </c>
      <c r="Q2036">
        <v>753119</v>
      </c>
      <c r="R2036">
        <f t="shared" si="31"/>
        <v>0.14484099433305395</v>
      </c>
    </row>
    <row r="2037" spans="1:18" x14ac:dyDescent="0.25">
      <c r="A2037" t="s">
        <v>3179</v>
      </c>
      <c r="B2037" t="s">
        <v>65</v>
      </c>
      <c r="C2037" t="s">
        <v>66</v>
      </c>
      <c r="D2037" t="s">
        <v>391</v>
      </c>
      <c r="E2037" t="s">
        <v>184</v>
      </c>
      <c r="F2037" t="s">
        <v>164</v>
      </c>
      <c r="G2037" s="1">
        <v>46087</v>
      </c>
      <c r="H2037" s="1">
        <v>46111</v>
      </c>
      <c r="I2037">
        <f>YEAR((vw_maritime_trade_analysis[[#This Row],[Departure_Date]]))</f>
        <v>2026</v>
      </c>
      <c r="J2037" t="str">
        <f>"Q"&amp;ROUNDUP(MONTH(vw_maritime_trade_analysis[[#This Row],[Departure_Date]])/3,0)</f>
        <v>Q1</v>
      </c>
      <c r="K2037" t="str">
        <f>TEXT(vw_maritime_trade_analysis[[#This Row],[Departure_Date]],"mmmm")</f>
        <v>March</v>
      </c>
      <c r="L2037">
        <v>38952860</v>
      </c>
      <c r="M2037">
        <v>476273.625</v>
      </c>
      <c r="N2037">
        <v>71201.453125</v>
      </c>
      <c r="O2037">
        <v>80242.890625</v>
      </c>
      <c r="P2037">
        <v>1134.77001953125</v>
      </c>
      <c r="Q2037">
        <v>2544365.5</v>
      </c>
      <c r="R2037">
        <f t="shared" si="31"/>
        <v>6.5319093386210919E-2</v>
      </c>
    </row>
    <row r="2038" spans="1:18" x14ac:dyDescent="0.25">
      <c r="A2038" t="s">
        <v>3180</v>
      </c>
      <c r="B2038" t="s">
        <v>65</v>
      </c>
      <c r="C2038" t="s">
        <v>78</v>
      </c>
      <c r="D2038" t="s">
        <v>105</v>
      </c>
      <c r="E2038" t="s">
        <v>184</v>
      </c>
      <c r="F2038" t="s">
        <v>174</v>
      </c>
      <c r="G2038" s="1">
        <v>44052</v>
      </c>
      <c r="H2038" s="1">
        <v>44062</v>
      </c>
      <c r="I2038">
        <f>YEAR((vw_maritime_trade_analysis[[#This Row],[Departure_Date]]))</f>
        <v>2020</v>
      </c>
      <c r="J2038" t="str">
        <f>"Q"&amp;ROUNDUP(MONTH(vw_maritime_trade_analysis[[#This Row],[Departure_Date]])/3,0)</f>
        <v>Q3</v>
      </c>
      <c r="K2038" t="str">
        <f>TEXT(vw_maritime_trade_analysis[[#This Row],[Departure_Date]],"mmmm")</f>
        <v>August</v>
      </c>
      <c r="L2038">
        <v>51225880</v>
      </c>
      <c r="M2038">
        <v>219519.296875</v>
      </c>
      <c r="N2038">
        <v>70434.828125</v>
      </c>
      <c r="O2038">
        <v>88620.78125</v>
      </c>
      <c r="P2038">
        <v>0</v>
      </c>
      <c r="Q2038">
        <v>1009375.9375</v>
      </c>
      <c r="R2038">
        <f t="shared" si="31"/>
        <v>1.9704413813876893E-2</v>
      </c>
    </row>
    <row r="2039" spans="1:18" x14ac:dyDescent="0.25">
      <c r="A2039" t="s">
        <v>3181</v>
      </c>
      <c r="B2039" t="s">
        <v>49</v>
      </c>
      <c r="C2039" t="s">
        <v>50</v>
      </c>
      <c r="D2039" t="s">
        <v>223</v>
      </c>
      <c r="E2039" t="s">
        <v>196</v>
      </c>
      <c r="F2039" t="s">
        <v>70</v>
      </c>
      <c r="G2039" s="1">
        <v>45298</v>
      </c>
      <c r="H2039" s="1">
        <v>45315</v>
      </c>
      <c r="I2039">
        <f>YEAR((vw_maritime_trade_analysis[[#This Row],[Departure_Date]]))</f>
        <v>2024</v>
      </c>
      <c r="J2039" t="str">
        <f>"Q"&amp;ROUNDUP(MONTH(vw_maritime_trade_analysis[[#This Row],[Departure_Date]])/3,0)</f>
        <v>Q1</v>
      </c>
      <c r="K2039" t="str">
        <f>TEXT(vw_maritime_trade_analysis[[#This Row],[Departure_Date]],"mmmm")</f>
        <v>January</v>
      </c>
      <c r="L2039">
        <v>125077744</v>
      </c>
      <c r="M2039">
        <v>572345.25</v>
      </c>
      <c r="N2039">
        <v>15358.1201171875</v>
      </c>
      <c r="O2039">
        <v>65040.4296875</v>
      </c>
      <c r="P2039">
        <v>0</v>
      </c>
      <c r="Q2039">
        <v>3203956.5</v>
      </c>
      <c r="R2039">
        <f t="shared" si="31"/>
        <v>2.5615720251558102E-2</v>
      </c>
    </row>
    <row r="2040" spans="1:18" x14ac:dyDescent="0.25">
      <c r="A2040" t="s">
        <v>3183</v>
      </c>
      <c r="B2040" t="s">
        <v>49</v>
      </c>
      <c r="C2040" t="s">
        <v>50</v>
      </c>
      <c r="D2040" t="s">
        <v>51</v>
      </c>
      <c r="E2040" t="s">
        <v>108</v>
      </c>
      <c r="F2040" t="s">
        <v>184</v>
      </c>
      <c r="G2040" s="1">
        <v>43936</v>
      </c>
      <c r="H2040" s="1">
        <v>43944</v>
      </c>
      <c r="I2040">
        <f>YEAR((vw_maritime_trade_analysis[[#This Row],[Departure_Date]]))</f>
        <v>2020</v>
      </c>
      <c r="J2040" t="str">
        <f>"Q"&amp;ROUNDUP(MONTH(vw_maritime_trade_analysis[[#This Row],[Departure_Date]])/3,0)</f>
        <v>Q2</v>
      </c>
      <c r="K2040" t="str">
        <f>TEXT(vw_maritime_trade_analysis[[#This Row],[Departure_Date]],"mmmm")</f>
        <v>April</v>
      </c>
      <c r="L2040">
        <v>13958599</v>
      </c>
      <c r="M2040">
        <v>68157.9375</v>
      </c>
      <c r="N2040">
        <v>175973.765625</v>
      </c>
      <c r="O2040">
        <v>40898.69140625</v>
      </c>
      <c r="P2040">
        <v>62274.21875</v>
      </c>
      <c r="Q2040">
        <v>9251001</v>
      </c>
      <c r="R2040">
        <f t="shared" si="31"/>
        <v>0.66274566666755019</v>
      </c>
    </row>
    <row r="2041" spans="1:18" x14ac:dyDescent="0.25">
      <c r="A2041" t="s">
        <v>3184</v>
      </c>
      <c r="B2041" t="s">
        <v>65</v>
      </c>
      <c r="C2041" t="s">
        <v>50</v>
      </c>
      <c r="D2041" t="s">
        <v>223</v>
      </c>
      <c r="E2041" t="s">
        <v>70</v>
      </c>
      <c r="F2041" t="s">
        <v>127</v>
      </c>
      <c r="G2041" s="1">
        <v>44348</v>
      </c>
      <c r="H2041" s="1">
        <v>44354</v>
      </c>
      <c r="I2041">
        <f>YEAR((vw_maritime_trade_analysis[[#This Row],[Departure_Date]]))</f>
        <v>2021</v>
      </c>
      <c r="J2041" t="str">
        <f>"Q"&amp;ROUNDUP(MONTH(vw_maritime_trade_analysis[[#This Row],[Departure_Date]])/3,0)</f>
        <v>Q2</v>
      </c>
      <c r="K2041" t="str">
        <f>TEXT(vw_maritime_trade_analysis[[#This Row],[Departure_Date]],"mmmm")</f>
        <v>June</v>
      </c>
      <c r="L2041">
        <v>100895448</v>
      </c>
      <c r="M2041">
        <v>135517.265625</v>
      </c>
      <c r="N2041">
        <v>55352.94140625</v>
      </c>
      <c r="O2041">
        <v>156387.9375</v>
      </c>
      <c r="P2041">
        <v>15667.6103515625</v>
      </c>
      <c r="Q2041">
        <v>2801380</v>
      </c>
      <c r="R2041">
        <f t="shared" si="31"/>
        <v>2.7765177275391056E-2</v>
      </c>
    </row>
    <row r="2042" spans="1:18" x14ac:dyDescent="0.25">
      <c r="A2042" t="s">
        <v>3185</v>
      </c>
      <c r="B2042" t="s">
        <v>65</v>
      </c>
      <c r="C2042" t="s">
        <v>66</v>
      </c>
      <c r="D2042" t="s">
        <v>245</v>
      </c>
      <c r="E2042" t="s">
        <v>82</v>
      </c>
      <c r="F2042" t="s">
        <v>201</v>
      </c>
      <c r="G2042" s="1">
        <v>45819</v>
      </c>
      <c r="H2042" s="1">
        <v>45845</v>
      </c>
      <c r="I2042">
        <f>YEAR((vw_maritime_trade_analysis[[#This Row],[Departure_Date]]))</f>
        <v>2025</v>
      </c>
      <c r="J2042" t="str">
        <f>"Q"&amp;ROUNDUP(MONTH(vw_maritime_trade_analysis[[#This Row],[Departure_Date]])/3,0)</f>
        <v>Q2</v>
      </c>
      <c r="K2042" t="str">
        <f>TEXT(vw_maritime_trade_analysis[[#This Row],[Departure_Date]],"mmmm")</f>
        <v>June</v>
      </c>
      <c r="L2042">
        <v>6965159</v>
      </c>
      <c r="M2042">
        <v>955404.8125</v>
      </c>
      <c r="N2042">
        <v>84405.421875</v>
      </c>
      <c r="O2042">
        <v>15671.6103515625</v>
      </c>
      <c r="P2042">
        <v>30759.33984375</v>
      </c>
      <c r="Q2042">
        <v>1317375.75</v>
      </c>
      <c r="R2042">
        <f t="shared" si="31"/>
        <v>0.18913792922745912</v>
      </c>
    </row>
    <row r="2043" spans="1:18" x14ac:dyDescent="0.25">
      <c r="A2043" t="s">
        <v>3187</v>
      </c>
      <c r="B2043" t="s">
        <v>49</v>
      </c>
      <c r="C2043" t="s">
        <v>50</v>
      </c>
      <c r="D2043" t="s">
        <v>120</v>
      </c>
      <c r="E2043" t="s">
        <v>127</v>
      </c>
      <c r="F2043" t="s">
        <v>56</v>
      </c>
      <c r="G2043" s="1">
        <v>44426</v>
      </c>
      <c r="H2043" s="1">
        <v>44437</v>
      </c>
      <c r="I2043">
        <f>YEAR((vw_maritime_trade_analysis[[#This Row],[Departure_Date]]))</f>
        <v>2021</v>
      </c>
      <c r="J2043" t="str">
        <f>"Q"&amp;ROUNDUP(MONTH(vw_maritime_trade_analysis[[#This Row],[Departure_Date]])/3,0)</f>
        <v>Q3</v>
      </c>
      <c r="K2043" t="str">
        <f>TEXT(vw_maritime_trade_analysis[[#This Row],[Departure_Date]],"mmmm")</f>
        <v>August</v>
      </c>
      <c r="L2043">
        <v>31610782</v>
      </c>
      <c r="M2043">
        <v>127265.4375</v>
      </c>
      <c r="N2043">
        <v>230732.015625</v>
      </c>
      <c r="O2043">
        <v>29081.919921875</v>
      </c>
      <c r="P2043">
        <v>5353.97998046875</v>
      </c>
      <c r="Q2043">
        <v>1642699.5</v>
      </c>
      <c r="R2043">
        <f t="shared" si="31"/>
        <v>5.1966430314821066E-2</v>
      </c>
    </row>
    <row r="2044" spans="1:18" x14ac:dyDescent="0.25">
      <c r="A2044" t="s">
        <v>3188</v>
      </c>
      <c r="B2044" t="s">
        <v>65</v>
      </c>
      <c r="C2044" t="s">
        <v>239</v>
      </c>
      <c r="D2044" t="s">
        <v>265</v>
      </c>
      <c r="E2044" t="s">
        <v>128</v>
      </c>
      <c r="F2044" t="s">
        <v>127</v>
      </c>
      <c r="G2044" s="1">
        <v>43999</v>
      </c>
      <c r="H2044" s="1">
        <v>44013</v>
      </c>
      <c r="I2044">
        <f>YEAR((vw_maritime_trade_analysis[[#This Row],[Departure_Date]]))</f>
        <v>2020</v>
      </c>
      <c r="J2044" t="str">
        <f>"Q"&amp;ROUNDUP(MONTH(vw_maritime_trade_analysis[[#This Row],[Departure_Date]])/3,0)</f>
        <v>Q2</v>
      </c>
      <c r="K2044" t="str">
        <f>TEXT(vw_maritime_trade_analysis[[#This Row],[Departure_Date]],"mmmm")</f>
        <v>June</v>
      </c>
      <c r="L2044">
        <v>18246606</v>
      </c>
      <c r="M2044">
        <v>254719.84375</v>
      </c>
      <c r="N2044">
        <v>230342.578125</v>
      </c>
      <c r="O2044">
        <v>18429.0703125</v>
      </c>
      <c r="P2044">
        <v>17418.060546875</v>
      </c>
      <c r="Q2044">
        <v>1587322</v>
      </c>
      <c r="R2044">
        <f t="shared" si="31"/>
        <v>8.6992726208917973E-2</v>
      </c>
    </row>
    <row r="2045" spans="1:18" x14ac:dyDescent="0.25">
      <c r="A2045" t="s">
        <v>3189</v>
      </c>
      <c r="B2045" t="s">
        <v>65</v>
      </c>
      <c r="C2045" t="s">
        <v>50</v>
      </c>
      <c r="D2045" t="s">
        <v>120</v>
      </c>
      <c r="E2045" t="s">
        <v>226</v>
      </c>
      <c r="F2045" t="s">
        <v>257</v>
      </c>
      <c r="G2045" s="1">
        <v>45035</v>
      </c>
      <c r="H2045" s="1">
        <v>45049</v>
      </c>
      <c r="I2045">
        <f>YEAR((vw_maritime_trade_analysis[[#This Row],[Departure_Date]]))</f>
        <v>2023</v>
      </c>
      <c r="J2045" t="str">
        <f>"Q"&amp;ROUNDUP(MONTH(vw_maritime_trade_analysis[[#This Row],[Departure_Date]])/3,0)</f>
        <v>Q2</v>
      </c>
      <c r="K2045" t="str">
        <f>TEXT(vw_maritime_trade_analysis[[#This Row],[Departure_Date]],"mmmm")</f>
        <v>April</v>
      </c>
      <c r="L2045">
        <v>35123288</v>
      </c>
      <c r="M2045">
        <v>306911.71875</v>
      </c>
      <c r="N2045">
        <v>123795.5625</v>
      </c>
      <c r="O2045">
        <v>47767.671875</v>
      </c>
      <c r="P2045">
        <v>0</v>
      </c>
      <c r="Q2045">
        <v>2598268.5</v>
      </c>
      <c r="R2045">
        <f t="shared" si="31"/>
        <v>7.3975662529088965E-2</v>
      </c>
    </row>
    <row r="2046" spans="1:18" x14ac:dyDescent="0.25">
      <c r="A2046" t="s">
        <v>3190</v>
      </c>
      <c r="B2046" t="s">
        <v>65</v>
      </c>
      <c r="C2046" t="s">
        <v>50</v>
      </c>
      <c r="D2046" t="s">
        <v>183</v>
      </c>
      <c r="E2046" t="s">
        <v>184</v>
      </c>
      <c r="F2046" t="s">
        <v>230</v>
      </c>
      <c r="G2046" s="1">
        <v>45310</v>
      </c>
      <c r="H2046" s="1">
        <v>45326</v>
      </c>
      <c r="I2046">
        <f>YEAR((vw_maritime_trade_analysis[[#This Row],[Departure_Date]]))</f>
        <v>2024</v>
      </c>
      <c r="J2046" t="str">
        <f>"Q"&amp;ROUNDUP(MONTH(vw_maritime_trade_analysis[[#This Row],[Departure_Date]])/3,0)</f>
        <v>Q1</v>
      </c>
      <c r="K2046" t="str">
        <f>TEXT(vw_maritime_trade_analysis[[#This Row],[Departure_Date]],"mmmm")</f>
        <v>January</v>
      </c>
      <c r="L2046">
        <v>121623920</v>
      </c>
      <c r="M2046">
        <v>215650.5625</v>
      </c>
      <c r="N2046">
        <v>244618.9375</v>
      </c>
      <c r="O2046">
        <v>423251.25</v>
      </c>
      <c r="P2046">
        <v>20668.23046875</v>
      </c>
      <c r="Q2046">
        <v>3424443.75</v>
      </c>
      <c r="R2046">
        <f t="shared" si="31"/>
        <v>2.8156005414066574E-2</v>
      </c>
    </row>
    <row r="2047" spans="1:18" x14ac:dyDescent="0.25">
      <c r="A2047" t="s">
        <v>3191</v>
      </c>
      <c r="B2047" t="s">
        <v>65</v>
      </c>
      <c r="C2047" t="s">
        <v>50</v>
      </c>
      <c r="D2047" t="s">
        <v>145</v>
      </c>
      <c r="E2047" t="s">
        <v>82</v>
      </c>
      <c r="F2047" t="s">
        <v>204</v>
      </c>
      <c r="G2047" s="1">
        <v>45181</v>
      </c>
      <c r="H2047" s="1">
        <v>45195</v>
      </c>
      <c r="I2047">
        <f>YEAR((vw_maritime_trade_analysis[[#This Row],[Departure_Date]]))</f>
        <v>2023</v>
      </c>
      <c r="J2047" t="str">
        <f>"Q"&amp;ROUNDUP(MONTH(vw_maritime_trade_analysis[[#This Row],[Departure_Date]])/3,0)</f>
        <v>Q3</v>
      </c>
      <c r="K2047" t="str">
        <f>TEXT(vw_maritime_trade_analysis[[#This Row],[Departure_Date]],"mmmm")</f>
        <v>September</v>
      </c>
      <c r="L2047">
        <v>81112024</v>
      </c>
      <c r="M2047">
        <v>342117.78125</v>
      </c>
      <c r="N2047">
        <v>94949.140625</v>
      </c>
      <c r="O2047">
        <v>270103.03125</v>
      </c>
      <c r="P2047">
        <v>0</v>
      </c>
      <c r="Q2047">
        <v>3135759.5</v>
      </c>
      <c r="R2047">
        <f t="shared" si="31"/>
        <v>3.8659613524130526E-2</v>
      </c>
    </row>
    <row r="2048" spans="1:18" x14ac:dyDescent="0.25">
      <c r="A2048" t="s">
        <v>3192</v>
      </c>
      <c r="B2048" t="s">
        <v>49</v>
      </c>
      <c r="C2048" t="s">
        <v>239</v>
      </c>
      <c r="D2048" t="s">
        <v>270</v>
      </c>
      <c r="E2048" t="s">
        <v>230</v>
      </c>
      <c r="F2048" t="s">
        <v>82</v>
      </c>
      <c r="G2048" s="1">
        <v>44848</v>
      </c>
      <c r="H2048" s="1">
        <v>44868</v>
      </c>
      <c r="I2048">
        <f>YEAR((vw_maritime_trade_analysis[[#This Row],[Departure_Date]]))</f>
        <v>2022</v>
      </c>
      <c r="J2048" t="str">
        <f>"Q"&amp;ROUNDUP(MONTH(vw_maritime_trade_analysis[[#This Row],[Departure_Date]])/3,0)</f>
        <v>Q4</v>
      </c>
      <c r="K2048" t="str">
        <f>TEXT(vw_maritime_trade_analysis[[#This Row],[Departure_Date]],"mmmm")</f>
        <v>October</v>
      </c>
      <c r="L2048">
        <v>21237644</v>
      </c>
      <c r="M2048">
        <v>242123.390625</v>
      </c>
      <c r="N2048">
        <v>35647.48046875</v>
      </c>
      <c r="O2048">
        <v>49483.7109375</v>
      </c>
      <c r="P2048">
        <v>0</v>
      </c>
      <c r="Q2048">
        <v>918680.5</v>
      </c>
      <c r="R2048">
        <f t="shared" si="31"/>
        <v>4.3257175795959286E-2</v>
      </c>
    </row>
    <row r="2049" spans="1:18" x14ac:dyDescent="0.25">
      <c r="A2049" t="s">
        <v>3194</v>
      </c>
      <c r="B2049" t="s">
        <v>65</v>
      </c>
      <c r="C2049" t="s">
        <v>112</v>
      </c>
      <c r="D2049" t="s">
        <v>343</v>
      </c>
      <c r="E2049" t="s">
        <v>92</v>
      </c>
      <c r="F2049" t="s">
        <v>108</v>
      </c>
      <c r="G2049" s="1">
        <v>44263</v>
      </c>
      <c r="H2049" s="1">
        <v>44283</v>
      </c>
      <c r="I2049">
        <f>YEAR((vw_maritime_trade_analysis[[#This Row],[Departure_Date]]))</f>
        <v>2021</v>
      </c>
      <c r="J2049" t="str">
        <f>"Q"&amp;ROUNDUP(MONTH(vw_maritime_trade_analysis[[#This Row],[Departure_Date]])/3,0)</f>
        <v>Q1</v>
      </c>
      <c r="K2049" t="str">
        <f>TEXT(vw_maritime_trade_analysis[[#This Row],[Departure_Date]],"mmmm")</f>
        <v>March</v>
      </c>
      <c r="L2049">
        <v>63921256</v>
      </c>
      <c r="M2049">
        <v>298119.59375</v>
      </c>
      <c r="N2049">
        <v>17927.73046875</v>
      </c>
      <c r="O2049">
        <v>46662.51953125</v>
      </c>
      <c r="P2049">
        <v>0</v>
      </c>
      <c r="Q2049">
        <v>1432020.25</v>
      </c>
      <c r="R2049">
        <f t="shared" si="31"/>
        <v>2.2402880350160827E-2</v>
      </c>
    </row>
    <row r="2050" spans="1:18" x14ac:dyDescent="0.25">
      <c r="A2050" t="s">
        <v>3196</v>
      </c>
      <c r="B2050" t="s">
        <v>49</v>
      </c>
      <c r="C2050" t="s">
        <v>78</v>
      </c>
      <c r="D2050" t="s">
        <v>315</v>
      </c>
      <c r="E2050" t="s">
        <v>204</v>
      </c>
      <c r="F2050" t="s">
        <v>70</v>
      </c>
      <c r="G2050" s="1">
        <v>45675</v>
      </c>
      <c r="H2050" s="1">
        <v>45695</v>
      </c>
      <c r="I2050">
        <f>YEAR((vw_maritime_trade_analysis[[#This Row],[Departure_Date]]))</f>
        <v>2025</v>
      </c>
      <c r="J2050" t="str">
        <f>"Q"&amp;ROUNDUP(MONTH(vw_maritime_trade_analysis[[#This Row],[Departure_Date]])/3,0)</f>
        <v>Q1</v>
      </c>
      <c r="K2050" t="str">
        <f>TEXT(vw_maritime_trade_analysis[[#This Row],[Departure_Date]],"mmmm")</f>
        <v>January</v>
      </c>
      <c r="L2050">
        <v>56745292</v>
      </c>
      <c r="M2050">
        <v>367777</v>
      </c>
      <c r="N2050">
        <v>75675.8203125</v>
      </c>
      <c r="O2050">
        <v>72633.9765625</v>
      </c>
      <c r="P2050">
        <v>23497.189453125</v>
      </c>
      <c r="Q2050">
        <v>2367869.75</v>
      </c>
      <c r="R2050">
        <f t="shared" ref="R2050:R2113" si="32">Q2050/L2050</f>
        <v>4.1728038865321199E-2</v>
      </c>
    </row>
    <row r="2051" spans="1:18" x14ac:dyDescent="0.25">
      <c r="A2051" t="s">
        <v>3197</v>
      </c>
      <c r="B2051" t="s">
        <v>65</v>
      </c>
      <c r="C2051" t="s">
        <v>50</v>
      </c>
      <c r="D2051" t="s">
        <v>51</v>
      </c>
      <c r="E2051" t="s">
        <v>70</v>
      </c>
      <c r="F2051" t="s">
        <v>196</v>
      </c>
      <c r="G2051" s="1">
        <v>44639</v>
      </c>
      <c r="H2051" s="1">
        <v>44646</v>
      </c>
      <c r="I2051">
        <f>YEAR((vw_maritime_trade_analysis[[#This Row],[Departure_Date]]))</f>
        <v>2022</v>
      </c>
      <c r="J2051" t="str">
        <f>"Q"&amp;ROUNDUP(MONTH(vw_maritime_trade_analysis[[#This Row],[Departure_Date]])/3,0)</f>
        <v>Q1</v>
      </c>
      <c r="K2051" t="str">
        <f>TEXT(vw_maritime_trade_analysis[[#This Row],[Departure_Date]],"mmmm")</f>
        <v>March</v>
      </c>
      <c r="L2051">
        <v>21157608</v>
      </c>
      <c r="M2051">
        <v>104391.8203125</v>
      </c>
      <c r="N2051">
        <v>54822.578125</v>
      </c>
      <c r="O2051">
        <v>34486.8984375</v>
      </c>
      <c r="P2051">
        <v>0</v>
      </c>
      <c r="Q2051">
        <v>6973310</v>
      </c>
      <c r="R2051">
        <f t="shared" si="32"/>
        <v>0.3295887701483079</v>
      </c>
    </row>
    <row r="2052" spans="1:18" x14ac:dyDescent="0.25">
      <c r="A2052" t="s">
        <v>3198</v>
      </c>
      <c r="B2052" t="s">
        <v>49</v>
      </c>
      <c r="C2052" t="s">
        <v>78</v>
      </c>
      <c r="D2052" t="s">
        <v>79</v>
      </c>
      <c r="E2052" t="s">
        <v>196</v>
      </c>
      <c r="F2052" t="s">
        <v>184</v>
      </c>
      <c r="G2052" s="1">
        <v>45017</v>
      </c>
      <c r="H2052" s="1">
        <v>45035</v>
      </c>
      <c r="I2052">
        <f>YEAR((vw_maritime_trade_analysis[[#This Row],[Departure_Date]]))</f>
        <v>2023</v>
      </c>
      <c r="J2052" t="str">
        <f>"Q"&amp;ROUNDUP(MONTH(vw_maritime_trade_analysis[[#This Row],[Departure_Date]])/3,0)</f>
        <v>Q2</v>
      </c>
      <c r="K2052" t="str">
        <f>TEXT(vw_maritime_trade_analysis[[#This Row],[Departure_Date]],"mmmm")</f>
        <v>April</v>
      </c>
      <c r="L2052">
        <v>15061465</v>
      </c>
      <c r="M2052">
        <v>289324.3125</v>
      </c>
      <c r="N2052">
        <v>235065.984375</v>
      </c>
      <c r="O2052">
        <v>31177.23046875</v>
      </c>
      <c r="P2052">
        <v>0</v>
      </c>
      <c r="Q2052">
        <v>1801319.75</v>
      </c>
      <c r="R2052">
        <f t="shared" si="32"/>
        <v>0.11959791096018881</v>
      </c>
    </row>
    <row r="2053" spans="1:18" x14ac:dyDescent="0.25">
      <c r="A2053" t="s">
        <v>3199</v>
      </c>
      <c r="B2053" t="s">
        <v>65</v>
      </c>
      <c r="C2053" t="s">
        <v>50</v>
      </c>
      <c r="D2053" t="s">
        <v>51</v>
      </c>
      <c r="E2053" t="s">
        <v>184</v>
      </c>
      <c r="F2053" t="s">
        <v>71</v>
      </c>
      <c r="G2053" s="1">
        <v>45915</v>
      </c>
      <c r="H2053" s="1">
        <v>45921</v>
      </c>
      <c r="I2053">
        <f>YEAR((vw_maritime_trade_analysis[[#This Row],[Departure_Date]]))</f>
        <v>2025</v>
      </c>
      <c r="J2053" t="str">
        <f>"Q"&amp;ROUNDUP(MONTH(vw_maritime_trade_analysis[[#This Row],[Departure_Date]])/3,0)</f>
        <v>Q3</v>
      </c>
      <c r="K2053" t="str">
        <f>TEXT(vw_maritime_trade_analysis[[#This Row],[Departure_Date]],"mmmm")</f>
        <v>September</v>
      </c>
      <c r="L2053">
        <v>22192408</v>
      </c>
      <c r="M2053">
        <v>134483.40625</v>
      </c>
      <c r="N2053">
        <v>128667.09375</v>
      </c>
      <c r="O2053">
        <v>56590.640625</v>
      </c>
      <c r="P2053">
        <v>35496.30859375</v>
      </c>
      <c r="Q2053">
        <v>3901068.75</v>
      </c>
      <c r="R2053">
        <f t="shared" si="32"/>
        <v>0.1757839325052063</v>
      </c>
    </row>
    <row r="2054" spans="1:18" x14ac:dyDescent="0.25">
      <c r="A2054" t="s">
        <v>3200</v>
      </c>
      <c r="B2054" t="s">
        <v>65</v>
      </c>
      <c r="C2054" t="s">
        <v>78</v>
      </c>
      <c r="D2054" t="s">
        <v>79</v>
      </c>
      <c r="E2054" t="s">
        <v>226</v>
      </c>
      <c r="F2054" t="s">
        <v>164</v>
      </c>
      <c r="G2054" s="1">
        <v>45146</v>
      </c>
      <c r="H2054" s="1">
        <v>45158</v>
      </c>
      <c r="I2054">
        <f>YEAR((vw_maritime_trade_analysis[[#This Row],[Departure_Date]]))</f>
        <v>2023</v>
      </c>
      <c r="J2054" t="str">
        <f>"Q"&amp;ROUNDUP(MONTH(vw_maritime_trade_analysis[[#This Row],[Departure_Date]])/3,0)</f>
        <v>Q3</v>
      </c>
      <c r="K2054" t="str">
        <f>TEXT(vw_maritime_trade_analysis[[#This Row],[Departure_Date]],"mmmm")</f>
        <v>August</v>
      </c>
      <c r="L2054">
        <v>44619556</v>
      </c>
      <c r="M2054">
        <v>243190.765625</v>
      </c>
      <c r="N2054">
        <v>41235.76953125</v>
      </c>
      <c r="O2054">
        <v>137874.421875</v>
      </c>
      <c r="P2054">
        <v>29487.830078125</v>
      </c>
      <c r="Q2054">
        <v>1726703.25</v>
      </c>
      <c r="R2054">
        <f t="shared" si="32"/>
        <v>3.8698351234153924E-2</v>
      </c>
    </row>
    <row r="2055" spans="1:18" x14ac:dyDescent="0.25">
      <c r="A2055" t="s">
        <v>3201</v>
      </c>
      <c r="B2055" t="s">
        <v>49</v>
      </c>
      <c r="C2055" t="s">
        <v>50</v>
      </c>
      <c r="D2055" t="s">
        <v>51</v>
      </c>
      <c r="E2055" t="s">
        <v>71</v>
      </c>
      <c r="F2055" t="s">
        <v>226</v>
      </c>
      <c r="G2055" s="1">
        <v>45951</v>
      </c>
      <c r="H2055" s="1">
        <v>45967</v>
      </c>
      <c r="I2055">
        <f>YEAR((vw_maritime_trade_analysis[[#This Row],[Departure_Date]]))</f>
        <v>2025</v>
      </c>
      <c r="J2055" t="str">
        <f>"Q"&amp;ROUNDUP(MONTH(vw_maritime_trade_analysis[[#This Row],[Departure_Date]])/3,0)</f>
        <v>Q4</v>
      </c>
      <c r="K2055" t="str">
        <f>TEXT(vw_maritime_trade_analysis[[#This Row],[Departure_Date]],"mmmm")</f>
        <v>October</v>
      </c>
      <c r="L2055">
        <v>16692036</v>
      </c>
      <c r="M2055">
        <v>294413.09375</v>
      </c>
      <c r="N2055">
        <v>47456.19921875</v>
      </c>
      <c r="O2055">
        <v>21699.650390625</v>
      </c>
      <c r="Q2055">
        <v>2373116.5</v>
      </c>
      <c r="R2055">
        <f t="shared" si="32"/>
        <v>0.14217058362443025</v>
      </c>
    </row>
    <row r="2056" spans="1:18" x14ac:dyDescent="0.25">
      <c r="A2056" t="s">
        <v>3202</v>
      </c>
      <c r="B2056" t="s">
        <v>65</v>
      </c>
      <c r="C2056" t="s">
        <v>50</v>
      </c>
      <c r="D2056" t="s">
        <v>51</v>
      </c>
      <c r="E2056" t="s">
        <v>100</v>
      </c>
      <c r="F2056" t="s">
        <v>55</v>
      </c>
      <c r="G2056" s="1">
        <v>44029</v>
      </c>
      <c r="H2056" s="1">
        <v>44035</v>
      </c>
      <c r="I2056">
        <f>YEAR((vw_maritime_trade_analysis[[#This Row],[Departure_Date]]))</f>
        <v>2020</v>
      </c>
      <c r="J2056" t="str">
        <f>"Q"&amp;ROUNDUP(MONTH(vw_maritime_trade_analysis[[#This Row],[Departure_Date]])/3,0)</f>
        <v>Q3</v>
      </c>
      <c r="K2056" t="str">
        <f>TEXT(vw_maritime_trade_analysis[[#This Row],[Departure_Date]],"mmmm")</f>
        <v>July</v>
      </c>
      <c r="L2056">
        <v>7631698.5</v>
      </c>
      <c r="M2056">
        <v>141344.375</v>
      </c>
      <c r="N2056">
        <v>19197.109375</v>
      </c>
      <c r="O2056">
        <v>8394.8701171875</v>
      </c>
      <c r="P2056">
        <v>0</v>
      </c>
      <c r="Q2056">
        <v>2544886</v>
      </c>
      <c r="R2056">
        <f t="shared" si="32"/>
        <v>0.33346259682559526</v>
      </c>
    </row>
    <row r="2057" spans="1:18" x14ac:dyDescent="0.25">
      <c r="A2057" t="s">
        <v>3203</v>
      </c>
      <c r="B2057" t="s">
        <v>49</v>
      </c>
      <c r="C2057" t="s">
        <v>112</v>
      </c>
      <c r="D2057" t="s">
        <v>113</v>
      </c>
      <c r="E2057" t="s">
        <v>83</v>
      </c>
      <c r="F2057" t="s">
        <v>100</v>
      </c>
      <c r="G2057" s="1">
        <v>44088</v>
      </c>
      <c r="H2057" s="1">
        <v>44112</v>
      </c>
      <c r="I2057">
        <f>YEAR((vw_maritime_trade_analysis[[#This Row],[Departure_Date]]))</f>
        <v>2020</v>
      </c>
      <c r="J2057" t="str">
        <f>"Q"&amp;ROUNDUP(MONTH(vw_maritime_trade_analysis[[#This Row],[Departure_Date]])/3,0)</f>
        <v>Q3</v>
      </c>
      <c r="K2057" t="str">
        <f>TEXT(vw_maritime_trade_analysis[[#This Row],[Departure_Date]],"mmmm")</f>
        <v>September</v>
      </c>
      <c r="L2057">
        <v>3633644.5</v>
      </c>
      <c r="M2057">
        <v>667199.625</v>
      </c>
      <c r="N2057">
        <v>239472.359375</v>
      </c>
      <c r="O2057">
        <v>6613.22998046875</v>
      </c>
      <c r="P2057">
        <v>15278.759765625</v>
      </c>
      <c r="Q2057">
        <v>1077407</v>
      </c>
      <c r="R2057">
        <f t="shared" si="32"/>
        <v>0.29650864304419433</v>
      </c>
    </row>
    <row r="2058" spans="1:18" x14ac:dyDescent="0.25">
      <c r="A2058" t="s">
        <v>3204</v>
      </c>
      <c r="B2058" t="s">
        <v>65</v>
      </c>
      <c r="C2058" t="s">
        <v>239</v>
      </c>
      <c r="D2058" t="s">
        <v>240</v>
      </c>
      <c r="E2058" t="s">
        <v>128</v>
      </c>
      <c r="F2058" t="s">
        <v>83</v>
      </c>
      <c r="G2058" s="1">
        <v>44384</v>
      </c>
      <c r="H2058" s="1">
        <v>44414</v>
      </c>
      <c r="I2058">
        <f>YEAR((vw_maritime_trade_analysis[[#This Row],[Departure_Date]]))</f>
        <v>2021</v>
      </c>
      <c r="J2058" t="str">
        <f>"Q"&amp;ROUNDUP(MONTH(vw_maritime_trade_analysis[[#This Row],[Departure_Date]])/3,0)</f>
        <v>Q3</v>
      </c>
      <c r="K2058" t="str">
        <f>TEXT(vw_maritime_trade_analysis[[#This Row],[Departure_Date]],"mmmm")</f>
        <v>July</v>
      </c>
      <c r="L2058">
        <v>19090500</v>
      </c>
      <c r="M2058">
        <v>375314.1875</v>
      </c>
      <c r="N2058">
        <v>135809.984375</v>
      </c>
      <c r="O2058">
        <v>45626.2890625</v>
      </c>
      <c r="P2058">
        <v>10489.650390625</v>
      </c>
      <c r="Q2058">
        <v>1367183.75</v>
      </c>
      <c r="R2058">
        <f t="shared" si="32"/>
        <v>7.1615921531651874E-2</v>
      </c>
    </row>
    <row r="2059" spans="1:18" x14ac:dyDescent="0.25">
      <c r="A2059" t="s">
        <v>3205</v>
      </c>
      <c r="B2059" t="s">
        <v>65</v>
      </c>
      <c r="C2059" t="s">
        <v>112</v>
      </c>
      <c r="D2059" t="s">
        <v>126</v>
      </c>
      <c r="E2059" t="s">
        <v>70</v>
      </c>
      <c r="F2059" t="s">
        <v>204</v>
      </c>
      <c r="G2059" s="1">
        <v>44956</v>
      </c>
      <c r="H2059" s="1">
        <v>44963</v>
      </c>
      <c r="I2059">
        <f>YEAR((vw_maritime_trade_analysis[[#This Row],[Departure_Date]]))</f>
        <v>2023</v>
      </c>
      <c r="J2059" t="str">
        <f>"Q"&amp;ROUNDUP(MONTH(vw_maritime_trade_analysis[[#This Row],[Departure_Date]])/3,0)</f>
        <v>Q1</v>
      </c>
      <c r="K2059" t="str">
        <f>TEXT(vw_maritime_trade_analysis[[#This Row],[Departure_Date]],"mmmm")</f>
        <v>January</v>
      </c>
      <c r="L2059">
        <v>7519294.5</v>
      </c>
      <c r="M2059">
        <v>146415.65625</v>
      </c>
      <c r="N2059">
        <v>173411.0625</v>
      </c>
      <c r="O2059">
        <v>26091.94921875</v>
      </c>
      <c r="P2059">
        <v>79928.4375</v>
      </c>
      <c r="Q2059">
        <v>2256525</v>
      </c>
      <c r="R2059">
        <f t="shared" si="32"/>
        <v>0.30009796796760652</v>
      </c>
    </row>
    <row r="2060" spans="1:18" x14ac:dyDescent="0.25">
      <c r="A2060" t="s">
        <v>3206</v>
      </c>
      <c r="B2060" t="s">
        <v>49</v>
      </c>
      <c r="C2060" t="s">
        <v>66</v>
      </c>
      <c r="D2060" t="s">
        <v>245</v>
      </c>
      <c r="E2060" t="s">
        <v>204</v>
      </c>
      <c r="F2060" t="s">
        <v>70</v>
      </c>
      <c r="G2060" s="1">
        <v>46082</v>
      </c>
      <c r="H2060" s="1">
        <v>46109</v>
      </c>
      <c r="I2060">
        <f>YEAR((vw_maritime_trade_analysis[[#This Row],[Departure_Date]]))</f>
        <v>2026</v>
      </c>
      <c r="J2060" t="str">
        <f>"Q"&amp;ROUNDUP(MONTH(vw_maritime_trade_analysis[[#This Row],[Departure_Date]])/3,0)</f>
        <v>Q1</v>
      </c>
      <c r="K2060" t="str">
        <f>TEXT(vw_maritime_trade_analysis[[#This Row],[Departure_Date]],"mmmm")</f>
        <v>March</v>
      </c>
      <c r="L2060">
        <v>1831611.125</v>
      </c>
      <c r="M2060">
        <v>473954.875</v>
      </c>
      <c r="N2060">
        <v>128486.359375</v>
      </c>
      <c r="O2060">
        <v>3937.9599609375</v>
      </c>
      <c r="P2060">
        <v>39610.48828125</v>
      </c>
      <c r="Q2060">
        <v>888720.375</v>
      </c>
      <c r="R2060">
        <f t="shared" si="32"/>
        <v>0.4852123700657256</v>
      </c>
    </row>
    <row r="2061" spans="1:18" x14ac:dyDescent="0.25">
      <c r="A2061" t="s">
        <v>3207</v>
      </c>
      <c r="B2061" t="s">
        <v>65</v>
      </c>
      <c r="C2061" t="s">
        <v>134</v>
      </c>
      <c r="D2061" t="s">
        <v>135</v>
      </c>
      <c r="E2061" t="s">
        <v>184</v>
      </c>
      <c r="F2061" t="s">
        <v>121</v>
      </c>
      <c r="G2061" s="1">
        <v>44207</v>
      </c>
      <c r="H2061" s="1">
        <v>44229</v>
      </c>
      <c r="I2061">
        <f>YEAR((vw_maritime_trade_analysis[[#This Row],[Departure_Date]]))</f>
        <v>2021</v>
      </c>
      <c r="J2061" t="str">
        <f>"Q"&amp;ROUNDUP(MONTH(vw_maritime_trade_analysis[[#This Row],[Departure_Date]])/3,0)</f>
        <v>Q1</v>
      </c>
      <c r="K2061" t="str">
        <f>TEXT(vw_maritime_trade_analysis[[#This Row],[Departure_Date]],"mmmm")</f>
        <v>January</v>
      </c>
      <c r="L2061">
        <v>2526242.5</v>
      </c>
      <c r="M2061">
        <v>455815.125</v>
      </c>
      <c r="N2061">
        <v>91891.46875</v>
      </c>
      <c r="O2061">
        <v>6088.240234375</v>
      </c>
      <c r="Q2061">
        <v>720455.875</v>
      </c>
      <c r="R2061">
        <f t="shared" si="32"/>
        <v>0.2851887239645442</v>
      </c>
    </row>
    <row r="2062" spans="1:18" x14ac:dyDescent="0.25">
      <c r="A2062" t="s">
        <v>3208</v>
      </c>
      <c r="B2062" t="s">
        <v>65</v>
      </c>
      <c r="C2062" t="s">
        <v>112</v>
      </c>
      <c r="D2062" t="s">
        <v>113</v>
      </c>
      <c r="E2062" t="s">
        <v>92</v>
      </c>
      <c r="F2062" t="s">
        <v>127</v>
      </c>
      <c r="G2062" s="1">
        <v>45422</v>
      </c>
      <c r="H2062" s="1">
        <v>45441</v>
      </c>
      <c r="I2062">
        <f>YEAR((vw_maritime_trade_analysis[[#This Row],[Departure_Date]]))</f>
        <v>2024</v>
      </c>
      <c r="J2062" t="str">
        <f>"Q"&amp;ROUNDUP(MONTH(vw_maritime_trade_analysis[[#This Row],[Departure_Date]])/3,0)</f>
        <v>Q2</v>
      </c>
      <c r="K2062" t="str">
        <f>TEXT(vw_maritime_trade_analysis[[#This Row],[Departure_Date]],"mmmm")</f>
        <v>May</v>
      </c>
      <c r="L2062">
        <v>13706160</v>
      </c>
      <c r="M2062">
        <v>192924.84375</v>
      </c>
      <c r="N2062">
        <v>214485.203125</v>
      </c>
      <c r="O2062">
        <v>29879.4296875</v>
      </c>
      <c r="P2062">
        <v>19246.080078125</v>
      </c>
      <c r="Q2062">
        <v>627265.75</v>
      </c>
      <c r="R2062">
        <f t="shared" si="32"/>
        <v>4.57652435109469E-2</v>
      </c>
    </row>
    <row r="2063" spans="1:18" x14ac:dyDescent="0.25">
      <c r="A2063" t="s">
        <v>3209</v>
      </c>
      <c r="B2063" t="s">
        <v>49</v>
      </c>
      <c r="C2063" t="s">
        <v>78</v>
      </c>
      <c r="D2063" t="s">
        <v>158</v>
      </c>
      <c r="E2063" t="s">
        <v>204</v>
      </c>
      <c r="F2063" t="s">
        <v>100</v>
      </c>
      <c r="G2063" s="1">
        <v>44045</v>
      </c>
      <c r="H2063" s="1">
        <v>44059</v>
      </c>
      <c r="I2063">
        <f>YEAR((vw_maritime_trade_analysis[[#This Row],[Departure_Date]]))</f>
        <v>2020</v>
      </c>
      <c r="J2063" t="str">
        <f>"Q"&amp;ROUNDUP(MONTH(vw_maritime_trade_analysis[[#This Row],[Departure_Date]])/3,0)</f>
        <v>Q3</v>
      </c>
      <c r="K2063" t="str">
        <f>TEXT(vw_maritime_trade_analysis[[#This Row],[Departure_Date]],"mmmm")</f>
        <v>August</v>
      </c>
      <c r="L2063">
        <v>31666106</v>
      </c>
      <c r="M2063">
        <v>399742.125</v>
      </c>
      <c r="N2063">
        <v>57891.51953125</v>
      </c>
      <c r="O2063">
        <v>72832.0390625</v>
      </c>
      <c r="P2063">
        <v>0</v>
      </c>
      <c r="Q2063">
        <v>1125384.75</v>
      </c>
      <c r="R2063">
        <f t="shared" si="32"/>
        <v>3.5539095018503379E-2</v>
      </c>
    </row>
    <row r="2064" spans="1:18" x14ac:dyDescent="0.25">
      <c r="A2064" t="s">
        <v>3211</v>
      </c>
      <c r="B2064" t="s">
        <v>65</v>
      </c>
      <c r="C2064" t="s">
        <v>66</v>
      </c>
      <c r="D2064" t="s">
        <v>251</v>
      </c>
      <c r="E2064" t="s">
        <v>128</v>
      </c>
      <c r="F2064" t="s">
        <v>93</v>
      </c>
      <c r="G2064" s="1">
        <v>45884</v>
      </c>
      <c r="H2064" s="1">
        <v>45903</v>
      </c>
      <c r="I2064">
        <f>YEAR((vw_maritime_trade_analysis[[#This Row],[Departure_Date]]))</f>
        <v>2025</v>
      </c>
      <c r="J2064" t="str">
        <f>"Q"&amp;ROUNDUP(MONTH(vw_maritime_trade_analysis[[#This Row],[Departure_Date]])/3,0)</f>
        <v>Q3</v>
      </c>
      <c r="K2064" t="str">
        <f>TEXT(vw_maritime_trade_analysis[[#This Row],[Departure_Date]],"mmmm")</f>
        <v>August</v>
      </c>
      <c r="L2064">
        <v>102924528</v>
      </c>
      <c r="M2064">
        <v>363818.90625</v>
      </c>
      <c r="N2064">
        <v>51762.26953125</v>
      </c>
      <c r="O2064">
        <v>121450.953125</v>
      </c>
      <c r="P2064">
        <v>111485.96875</v>
      </c>
      <c r="Q2064">
        <v>7720067.5</v>
      </c>
      <c r="R2064">
        <f t="shared" si="32"/>
        <v>7.500707217233972E-2</v>
      </c>
    </row>
    <row r="2065" spans="1:18" x14ac:dyDescent="0.25">
      <c r="A2065" t="s">
        <v>3212</v>
      </c>
      <c r="B2065" t="s">
        <v>49</v>
      </c>
      <c r="C2065" t="s">
        <v>112</v>
      </c>
      <c r="D2065" t="s">
        <v>113</v>
      </c>
      <c r="E2065" t="s">
        <v>154</v>
      </c>
      <c r="F2065" t="s">
        <v>56</v>
      </c>
      <c r="G2065" s="1">
        <v>45275</v>
      </c>
      <c r="H2065" s="1">
        <v>45292</v>
      </c>
      <c r="I2065">
        <f>YEAR((vw_maritime_trade_analysis[[#This Row],[Departure_Date]]))</f>
        <v>2023</v>
      </c>
      <c r="J2065" t="str">
        <f>"Q"&amp;ROUNDUP(MONTH(vw_maritime_trade_analysis[[#This Row],[Departure_Date]])/3,0)</f>
        <v>Q4</v>
      </c>
      <c r="K2065" t="str">
        <f>TEXT(vw_maritime_trade_analysis[[#This Row],[Departure_Date]],"mmmm")</f>
        <v>December</v>
      </c>
      <c r="L2065">
        <v>2564953.25</v>
      </c>
      <c r="M2065">
        <v>108132.7109375</v>
      </c>
      <c r="N2065">
        <v>79794.7265625</v>
      </c>
      <c r="O2065">
        <v>8105.25</v>
      </c>
      <c r="P2065">
        <v>0</v>
      </c>
      <c r="Q2065">
        <v>336284.28125</v>
      </c>
      <c r="R2065">
        <f t="shared" si="32"/>
        <v>0.13110737252228671</v>
      </c>
    </row>
    <row r="2066" spans="1:18" x14ac:dyDescent="0.25">
      <c r="A2066" t="s">
        <v>3213</v>
      </c>
      <c r="B2066" t="s">
        <v>49</v>
      </c>
      <c r="C2066" t="s">
        <v>50</v>
      </c>
      <c r="D2066" t="s">
        <v>145</v>
      </c>
      <c r="E2066" t="s">
        <v>93</v>
      </c>
      <c r="F2066" t="s">
        <v>92</v>
      </c>
      <c r="G2066" s="1">
        <v>45514</v>
      </c>
      <c r="H2066" s="1">
        <v>45522</v>
      </c>
      <c r="I2066">
        <f>YEAR((vw_maritime_trade_analysis[[#This Row],[Departure_Date]]))</f>
        <v>2024</v>
      </c>
      <c r="J2066" t="str">
        <f>"Q"&amp;ROUNDUP(MONTH(vw_maritime_trade_analysis[[#This Row],[Departure_Date]])/3,0)</f>
        <v>Q3</v>
      </c>
      <c r="K2066" t="str">
        <f>TEXT(vw_maritime_trade_analysis[[#This Row],[Departure_Date]],"mmmm")</f>
        <v>August</v>
      </c>
      <c r="L2066">
        <v>66329268</v>
      </c>
      <c r="M2066">
        <v>102540.65625</v>
      </c>
      <c r="N2066">
        <v>134203.6875</v>
      </c>
      <c r="O2066">
        <v>160516.828125</v>
      </c>
      <c r="P2066">
        <v>0</v>
      </c>
      <c r="Q2066">
        <v>5552629.5</v>
      </c>
      <c r="R2066">
        <f t="shared" si="32"/>
        <v>8.3713112890074409E-2</v>
      </c>
    </row>
    <row r="2067" spans="1:18" x14ac:dyDescent="0.25">
      <c r="A2067" t="s">
        <v>3214</v>
      </c>
      <c r="B2067" t="s">
        <v>65</v>
      </c>
      <c r="C2067" t="s">
        <v>66</v>
      </c>
      <c r="D2067" t="s">
        <v>251</v>
      </c>
      <c r="E2067" t="s">
        <v>56</v>
      </c>
      <c r="F2067" t="s">
        <v>150</v>
      </c>
      <c r="G2067" s="1">
        <v>44239</v>
      </c>
      <c r="H2067" s="1">
        <v>44262</v>
      </c>
      <c r="I2067">
        <f>YEAR((vw_maritime_trade_analysis[[#This Row],[Departure_Date]]))</f>
        <v>2021</v>
      </c>
      <c r="J2067" t="str">
        <f>"Q"&amp;ROUNDUP(MONTH(vw_maritime_trade_analysis[[#This Row],[Departure_Date]])/3,0)</f>
        <v>Q1</v>
      </c>
      <c r="K2067" t="str">
        <f>TEXT(vw_maritime_trade_analysis[[#This Row],[Departure_Date]],"mmmm")</f>
        <v>February</v>
      </c>
      <c r="L2067">
        <v>30098774</v>
      </c>
      <c r="M2067">
        <v>369604.6875</v>
      </c>
      <c r="N2067">
        <v>181715.3125</v>
      </c>
      <c r="O2067">
        <v>82771.6328125</v>
      </c>
      <c r="P2067">
        <v>17970.400390625</v>
      </c>
      <c r="Q2067">
        <v>1857820.25</v>
      </c>
      <c r="R2067">
        <f t="shared" si="32"/>
        <v>6.1724117068688578E-2</v>
      </c>
    </row>
    <row r="2068" spans="1:18" x14ac:dyDescent="0.25">
      <c r="A2068" t="s">
        <v>3215</v>
      </c>
      <c r="B2068" t="s">
        <v>49</v>
      </c>
      <c r="C2068" t="s">
        <v>112</v>
      </c>
      <c r="D2068" t="s">
        <v>199</v>
      </c>
      <c r="E2068" t="s">
        <v>83</v>
      </c>
      <c r="F2068" t="s">
        <v>184</v>
      </c>
      <c r="G2068" s="1">
        <v>44747</v>
      </c>
      <c r="H2068" s="1">
        <v>44764</v>
      </c>
      <c r="I2068">
        <f>YEAR((vw_maritime_trade_analysis[[#This Row],[Departure_Date]]))</f>
        <v>2022</v>
      </c>
      <c r="J2068" t="str">
        <f>"Q"&amp;ROUNDUP(MONTH(vw_maritime_trade_analysis[[#This Row],[Departure_Date]])/3,0)</f>
        <v>Q3</v>
      </c>
      <c r="K2068" t="str">
        <f>TEXT(vw_maritime_trade_analysis[[#This Row],[Departure_Date]],"mmmm")</f>
        <v>July</v>
      </c>
      <c r="L2068">
        <v>20969806</v>
      </c>
      <c r="M2068">
        <v>138993.984375</v>
      </c>
      <c r="N2068">
        <v>44626.69140625</v>
      </c>
      <c r="O2068">
        <v>17195.240234375</v>
      </c>
      <c r="P2068">
        <v>20335.880859375</v>
      </c>
      <c r="Q2068">
        <v>756412.5</v>
      </c>
      <c r="R2068">
        <f t="shared" si="32"/>
        <v>3.6071506813177001E-2</v>
      </c>
    </row>
    <row r="2069" spans="1:18" x14ac:dyDescent="0.25">
      <c r="A2069" t="s">
        <v>3216</v>
      </c>
      <c r="B2069" t="s">
        <v>49</v>
      </c>
      <c r="C2069" t="s">
        <v>78</v>
      </c>
      <c r="D2069" t="s">
        <v>158</v>
      </c>
      <c r="E2069" t="s">
        <v>164</v>
      </c>
      <c r="F2069" t="s">
        <v>128</v>
      </c>
      <c r="G2069" s="1">
        <v>45837</v>
      </c>
      <c r="H2069" s="1">
        <v>45865</v>
      </c>
      <c r="I2069">
        <f>YEAR((vw_maritime_trade_analysis[[#This Row],[Departure_Date]]))</f>
        <v>2025</v>
      </c>
      <c r="J2069" t="str">
        <f>"Q"&amp;ROUNDUP(MONTH(vw_maritime_trade_analysis[[#This Row],[Departure_Date]])/3,0)</f>
        <v>Q2</v>
      </c>
      <c r="K2069" t="str">
        <f>TEXT(vw_maritime_trade_analysis[[#This Row],[Departure_Date]],"mmmm")</f>
        <v>June</v>
      </c>
      <c r="L2069">
        <v>32223216</v>
      </c>
      <c r="M2069">
        <v>549573</v>
      </c>
      <c r="N2069">
        <v>61564.05078125</v>
      </c>
      <c r="O2069">
        <v>46079.19921875</v>
      </c>
      <c r="P2069">
        <v>21342.970703125</v>
      </c>
      <c r="Q2069">
        <v>1797924.125</v>
      </c>
      <c r="R2069">
        <f t="shared" si="32"/>
        <v>5.579592443535121E-2</v>
      </c>
    </row>
    <row r="2070" spans="1:18" x14ac:dyDescent="0.25">
      <c r="A2070" t="s">
        <v>3217</v>
      </c>
      <c r="B2070" t="s">
        <v>65</v>
      </c>
      <c r="C2070" t="s">
        <v>50</v>
      </c>
      <c r="D2070" t="s">
        <v>120</v>
      </c>
      <c r="E2070" t="s">
        <v>56</v>
      </c>
      <c r="F2070" t="s">
        <v>108</v>
      </c>
      <c r="G2070" s="1">
        <v>43987</v>
      </c>
      <c r="H2070" s="1">
        <v>44003</v>
      </c>
      <c r="I2070">
        <f>YEAR((vw_maritime_trade_analysis[[#This Row],[Departure_Date]]))</f>
        <v>2020</v>
      </c>
      <c r="J2070" t="str">
        <f>"Q"&amp;ROUNDUP(MONTH(vw_maritime_trade_analysis[[#This Row],[Departure_Date]])/3,0)</f>
        <v>Q2</v>
      </c>
      <c r="K2070" t="str">
        <f>TEXT(vw_maritime_trade_analysis[[#This Row],[Departure_Date]],"mmmm")</f>
        <v>June</v>
      </c>
      <c r="L2070">
        <v>54771472</v>
      </c>
      <c r="M2070">
        <v>408924.5</v>
      </c>
      <c r="N2070">
        <v>132022.015625</v>
      </c>
      <c r="O2070">
        <v>77227.78125</v>
      </c>
      <c r="P2070">
        <v>0</v>
      </c>
      <c r="Q2070">
        <v>1441838.375</v>
      </c>
      <c r="R2070">
        <f t="shared" si="32"/>
        <v>2.6324623428050281E-2</v>
      </c>
    </row>
    <row r="2071" spans="1:18" x14ac:dyDescent="0.25">
      <c r="A2071" t="s">
        <v>3218</v>
      </c>
      <c r="B2071" t="s">
        <v>49</v>
      </c>
      <c r="C2071" t="s">
        <v>112</v>
      </c>
      <c r="D2071" t="s">
        <v>199</v>
      </c>
      <c r="E2071" t="s">
        <v>71</v>
      </c>
      <c r="F2071" t="s">
        <v>56</v>
      </c>
      <c r="G2071" s="1">
        <v>44374</v>
      </c>
      <c r="H2071" s="1">
        <v>44396</v>
      </c>
      <c r="I2071">
        <f>YEAR((vw_maritime_trade_analysis[[#This Row],[Departure_Date]]))</f>
        <v>2021</v>
      </c>
      <c r="J2071" t="str">
        <f>"Q"&amp;ROUNDUP(MONTH(vw_maritime_trade_analysis[[#This Row],[Departure_Date]])/3,0)</f>
        <v>Q2</v>
      </c>
      <c r="K2071" t="str">
        <f>TEXT(vw_maritime_trade_analysis[[#This Row],[Departure_Date]],"mmmm")</f>
        <v>June</v>
      </c>
      <c r="L2071">
        <v>14348604</v>
      </c>
      <c r="M2071">
        <v>153524.203125</v>
      </c>
      <c r="N2071">
        <v>178028.15625</v>
      </c>
      <c r="O2071">
        <v>36445.44921875</v>
      </c>
      <c r="P2071">
        <v>14125.2197265625</v>
      </c>
      <c r="Q2071">
        <v>699244.0625</v>
      </c>
      <c r="R2071">
        <f t="shared" si="32"/>
        <v>4.8732550044589706E-2</v>
      </c>
    </row>
    <row r="2072" spans="1:18" x14ac:dyDescent="0.25">
      <c r="A2072" t="s">
        <v>3219</v>
      </c>
      <c r="B2072" t="s">
        <v>49</v>
      </c>
      <c r="C2072" t="s">
        <v>50</v>
      </c>
      <c r="D2072" t="s">
        <v>183</v>
      </c>
      <c r="E2072" t="s">
        <v>196</v>
      </c>
      <c r="F2072" t="s">
        <v>226</v>
      </c>
      <c r="G2072" s="1">
        <v>45813</v>
      </c>
      <c r="H2072" s="1">
        <v>45833</v>
      </c>
      <c r="I2072">
        <f>YEAR((vw_maritime_trade_analysis[[#This Row],[Departure_Date]]))</f>
        <v>2025</v>
      </c>
      <c r="J2072" t="str">
        <f>"Q"&amp;ROUNDUP(MONTH(vw_maritime_trade_analysis[[#This Row],[Departure_Date]])/3,0)</f>
        <v>Q2</v>
      </c>
      <c r="K2072" t="str">
        <f>TEXT(vw_maritime_trade_analysis[[#This Row],[Departure_Date]],"mmmm")</f>
        <v>June</v>
      </c>
      <c r="L2072">
        <v>75902024</v>
      </c>
      <c r="M2072">
        <v>528627.25</v>
      </c>
      <c r="N2072">
        <v>96310.390625</v>
      </c>
      <c r="O2072">
        <v>96395.5703125</v>
      </c>
      <c r="P2072">
        <v>17781.810546875</v>
      </c>
      <c r="Q2072">
        <v>3793642.75</v>
      </c>
      <c r="R2072">
        <f t="shared" si="32"/>
        <v>4.998078509737764E-2</v>
      </c>
    </row>
    <row r="2073" spans="1:18" x14ac:dyDescent="0.25">
      <c r="A2073" t="s">
        <v>3221</v>
      </c>
      <c r="B2073" t="s">
        <v>65</v>
      </c>
      <c r="C2073" t="s">
        <v>112</v>
      </c>
      <c r="D2073" t="s">
        <v>113</v>
      </c>
      <c r="E2073" t="s">
        <v>226</v>
      </c>
      <c r="F2073" t="s">
        <v>131</v>
      </c>
      <c r="G2073" s="1">
        <v>44654</v>
      </c>
      <c r="H2073" s="1">
        <v>44675</v>
      </c>
      <c r="I2073">
        <f>YEAR((vw_maritime_trade_analysis[[#This Row],[Departure_Date]]))</f>
        <v>2022</v>
      </c>
      <c r="J2073" t="str">
        <f>"Q"&amp;ROUNDUP(MONTH(vw_maritime_trade_analysis[[#This Row],[Departure_Date]])/3,0)</f>
        <v>Q2</v>
      </c>
      <c r="K2073" t="str">
        <f>TEXT(vw_maritime_trade_analysis[[#This Row],[Departure_Date]],"mmmm")</f>
        <v>April</v>
      </c>
      <c r="L2073">
        <v>4740290</v>
      </c>
      <c r="M2073">
        <v>402903.59375</v>
      </c>
      <c r="N2073">
        <v>209512.90625</v>
      </c>
      <c r="O2073">
        <v>7300.0498046875</v>
      </c>
      <c r="P2073">
        <v>11495.48046875</v>
      </c>
      <c r="Q2073">
        <v>966061.5</v>
      </c>
      <c r="R2073">
        <f t="shared" si="32"/>
        <v>0.20379797438553338</v>
      </c>
    </row>
    <row r="2074" spans="1:18" x14ac:dyDescent="0.25">
      <c r="A2074" t="s">
        <v>3223</v>
      </c>
      <c r="B2074" t="s">
        <v>65</v>
      </c>
      <c r="C2074" t="s">
        <v>78</v>
      </c>
      <c r="D2074" t="s">
        <v>158</v>
      </c>
      <c r="E2074" t="s">
        <v>56</v>
      </c>
      <c r="F2074" t="s">
        <v>55</v>
      </c>
      <c r="G2074" s="1">
        <v>45461</v>
      </c>
      <c r="H2074" s="1">
        <v>45469</v>
      </c>
      <c r="I2074">
        <f>YEAR((vw_maritime_trade_analysis[[#This Row],[Departure_Date]]))</f>
        <v>2024</v>
      </c>
      <c r="J2074" t="str">
        <f>"Q"&amp;ROUNDUP(MONTH(vw_maritime_trade_analysis[[#This Row],[Departure_Date]])/3,0)</f>
        <v>Q2</v>
      </c>
      <c r="K2074" t="str">
        <f>TEXT(vw_maritime_trade_analysis[[#This Row],[Departure_Date]],"mmmm")</f>
        <v>June</v>
      </c>
      <c r="L2074">
        <v>13444395</v>
      </c>
      <c r="M2074">
        <v>273724.1875</v>
      </c>
      <c r="N2074">
        <v>55091.01171875</v>
      </c>
      <c r="O2074">
        <v>36299.87109375</v>
      </c>
      <c r="P2074">
        <v>18315.7109375</v>
      </c>
      <c r="Q2074">
        <v>1160566.625</v>
      </c>
      <c r="R2074">
        <f t="shared" si="32"/>
        <v>8.6323454867251376E-2</v>
      </c>
    </row>
    <row r="2075" spans="1:18" x14ac:dyDescent="0.25">
      <c r="A2075" t="s">
        <v>3225</v>
      </c>
      <c r="B2075" t="s">
        <v>65</v>
      </c>
      <c r="C2075" t="s">
        <v>78</v>
      </c>
      <c r="D2075" t="s">
        <v>79</v>
      </c>
      <c r="E2075" t="s">
        <v>56</v>
      </c>
      <c r="F2075" t="s">
        <v>150</v>
      </c>
      <c r="G2075" s="1">
        <v>45555</v>
      </c>
      <c r="H2075" s="1">
        <v>45576</v>
      </c>
      <c r="I2075">
        <f>YEAR((vw_maritime_trade_analysis[[#This Row],[Departure_Date]]))</f>
        <v>2024</v>
      </c>
      <c r="J2075" t="str">
        <f>"Q"&amp;ROUNDUP(MONTH(vw_maritime_trade_analysis[[#This Row],[Departure_Date]])/3,0)</f>
        <v>Q3</v>
      </c>
      <c r="K2075" t="str">
        <f>TEXT(vw_maritime_trade_analysis[[#This Row],[Departure_Date]],"mmmm")</f>
        <v>September</v>
      </c>
      <c r="L2075">
        <v>20809086</v>
      </c>
      <c r="M2075">
        <v>301338.0625</v>
      </c>
      <c r="N2075">
        <v>130900.3984375</v>
      </c>
      <c r="O2075">
        <v>22681.900390625</v>
      </c>
      <c r="Q2075">
        <v>1725771.25</v>
      </c>
      <c r="R2075">
        <f t="shared" si="32"/>
        <v>8.2933544029757E-2</v>
      </c>
    </row>
    <row r="2076" spans="1:18" x14ac:dyDescent="0.25">
      <c r="A2076" t="s">
        <v>3226</v>
      </c>
      <c r="B2076" t="s">
        <v>65</v>
      </c>
      <c r="C2076" t="s">
        <v>50</v>
      </c>
      <c r="D2076" t="s">
        <v>183</v>
      </c>
      <c r="E2076" t="s">
        <v>92</v>
      </c>
      <c r="F2076" t="s">
        <v>164</v>
      </c>
      <c r="G2076" s="1">
        <v>45827</v>
      </c>
      <c r="H2076" s="1">
        <v>45833</v>
      </c>
      <c r="I2076">
        <f>YEAR((vw_maritime_trade_analysis[[#This Row],[Departure_Date]]))</f>
        <v>2025</v>
      </c>
      <c r="J2076" t="str">
        <f>"Q"&amp;ROUNDUP(MONTH(vw_maritime_trade_analysis[[#This Row],[Departure_Date]])/3,0)</f>
        <v>Q2</v>
      </c>
      <c r="K2076" t="str">
        <f>TEXT(vw_maritime_trade_analysis[[#This Row],[Departure_Date]],"mmmm")</f>
        <v>June</v>
      </c>
      <c r="L2076">
        <v>39686540</v>
      </c>
      <c r="M2076">
        <v>111116.1796875</v>
      </c>
      <c r="N2076">
        <v>142006.921875</v>
      </c>
      <c r="O2076">
        <v>83341.7265625</v>
      </c>
      <c r="P2076">
        <v>61518.390625</v>
      </c>
      <c r="Q2076">
        <v>2171341.75</v>
      </c>
      <c r="R2076">
        <f t="shared" si="32"/>
        <v>5.4712296662798018E-2</v>
      </c>
    </row>
    <row r="2077" spans="1:18" x14ac:dyDescent="0.25">
      <c r="A2077" t="s">
        <v>3227</v>
      </c>
      <c r="B2077" t="s">
        <v>49</v>
      </c>
      <c r="C2077" t="s">
        <v>134</v>
      </c>
      <c r="D2077" t="s">
        <v>135</v>
      </c>
      <c r="E2077" t="s">
        <v>164</v>
      </c>
      <c r="F2077" t="s">
        <v>100</v>
      </c>
      <c r="G2077" s="1">
        <v>45325</v>
      </c>
      <c r="H2077" s="1">
        <v>45343</v>
      </c>
      <c r="I2077">
        <f>YEAR((vw_maritime_trade_analysis[[#This Row],[Departure_Date]]))</f>
        <v>2024</v>
      </c>
      <c r="J2077" t="str">
        <f>"Q"&amp;ROUNDUP(MONTH(vw_maritime_trade_analysis[[#This Row],[Departure_Date]])/3,0)</f>
        <v>Q1</v>
      </c>
      <c r="K2077" t="str">
        <f>TEXT(vw_maritime_trade_analysis[[#This Row],[Departure_Date]],"mmmm")</f>
        <v>February</v>
      </c>
      <c r="L2077">
        <v>7942051</v>
      </c>
      <c r="M2077">
        <v>287861.09375</v>
      </c>
      <c r="N2077">
        <v>174628.125</v>
      </c>
      <c r="O2077">
        <v>8497.990234375</v>
      </c>
      <c r="P2077">
        <v>0</v>
      </c>
      <c r="Q2077">
        <v>771943.4375</v>
      </c>
      <c r="R2077">
        <f t="shared" si="32"/>
        <v>9.7196988221304542E-2</v>
      </c>
    </row>
    <row r="2078" spans="1:18" x14ac:dyDescent="0.25">
      <c r="A2078" t="s">
        <v>3228</v>
      </c>
      <c r="B2078" t="s">
        <v>65</v>
      </c>
      <c r="C2078" t="s">
        <v>112</v>
      </c>
      <c r="D2078" t="s">
        <v>199</v>
      </c>
      <c r="E2078" t="s">
        <v>70</v>
      </c>
      <c r="F2078" t="s">
        <v>201</v>
      </c>
      <c r="G2078" s="1">
        <v>45642</v>
      </c>
      <c r="H2078" s="1">
        <v>45667</v>
      </c>
      <c r="I2078">
        <f>YEAR((vw_maritime_trade_analysis[[#This Row],[Departure_Date]]))</f>
        <v>2024</v>
      </c>
      <c r="J2078" t="str">
        <f>"Q"&amp;ROUNDUP(MONTH(vw_maritime_trade_analysis[[#This Row],[Departure_Date]])/3,0)</f>
        <v>Q4</v>
      </c>
      <c r="K2078" t="str">
        <f>TEXT(vw_maritime_trade_analysis[[#This Row],[Departure_Date]],"mmmm")</f>
        <v>December</v>
      </c>
      <c r="L2078">
        <v>7722209.5</v>
      </c>
      <c r="M2078">
        <v>834055</v>
      </c>
      <c r="N2078">
        <v>150546.234375</v>
      </c>
      <c r="O2078">
        <v>6332.2099609375</v>
      </c>
      <c r="P2078">
        <v>0</v>
      </c>
      <c r="Q2078">
        <v>1295577.625</v>
      </c>
      <c r="R2078">
        <f t="shared" si="32"/>
        <v>0.16777291848919665</v>
      </c>
    </row>
    <row r="2079" spans="1:18" x14ac:dyDescent="0.25">
      <c r="A2079" t="s">
        <v>3229</v>
      </c>
      <c r="B2079" t="s">
        <v>49</v>
      </c>
      <c r="C2079" t="s">
        <v>50</v>
      </c>
      <c r="D2079" t="s">
        <v>51</v>
      </c>
      <c r="E2079" t="s">
        <v>150</v>
      </c>
      <c r="F2079" t="s">
        <v>70</v>
      </c>
      <c r="G2079" s="1">
        <v>43931</v>
      </c>
      <c r="H2079" s="1">
        <v>43940</v>
      </c>
      <c r="I2079">
        <f>YEAR((vw_maritime_trade_analysis[[#This Row],[Departure_Date]]))</f>
        <v>2020</v>
      </c>
      <c r="J2079" t="str">
        <f>"Q"&amp;ROUNDUP(MONTH(vw_maritime_trade_analysis[[#This Row],[Departure_Date]])/3,0)</f>
        <v>Q2</v>
      </c>
      <c r="K2079" t="str">
        <f>TEXT(vw_maritime_trade_analysis[[#This Row],[Departure_Date]],"mmmm")</f>
        <v>April</v>
      </c>
      <c r="L2079">
        <v>28250860</v>
      </c>
      <c r="M2079">
        <v>139590</v>
      </c>
      <c r="N2079">
        <v>42707.53125</v>
      </c>
      <c r="O2079">
        <v>39551.19921875</v>
      </c>
      <c r="P2079">
        <v>37755.26171875</v>
      </c>
      <c r="Q2079">
        <v>6133663</v>
      </c>
      <c r="R2079">
        <f t="shared" si="32"/>
        <v>0.21711420466491993</v>
      </c>
    </row>
    <row r="2080" spans="1:18" x14ac:dyDescent="0.25">
      <c r="A2080" t="s">
        <v>3230</v>
      </c>
      <c r="B2080" t="s">
        <v>65</v>
      </c>
      <c r="C2080" t="s">
        <v>50</v>
      </c>
      <c r="D2080" t="s">
        <v>120</v>
      </c>
      <c r="E2080" t="s">
        <v>100</v>
      </c>
      <c r="F2080" t="s">
        <v>121</v>
      </c>
      <c r="G2080" s="1">
        <v>45326</v>
      </c>
      <c r="H2080" s="1">
        <v>45338</v>
      </c>
      <c r="I2080">
        <f>YEAR((vw_maritime_trade_analysis[[#This Row],[Departure_Date]]))</f>
        <v>2024</v>
      </c>
      <c r="J2080" t="str">
        <f>"Q"&amp;ROUNDUP(MONTH(vw_maritime_trade_analysis[[#This Row],[Departure_Date]])/3,0)</f>
        <v>Q1</v>
      </c>
      <c r="K2080" t="str">
        <f>TEXT(vw_maritime_trade_analysis[[#This Row],[Departure_Date]],"mmmm")</f>
        <v>February</v>
      </c>
      <c r="L2080">
        <v>18061138</v>
      </c>
      <c r="M2080">
        <v>82243.15625</v>
      </c>
      <c r="N2080">
        <v>65612.7421875</v>
      </c>
      <c r="O2080">
        <v>41179.3984375</v>
      </c>
      <c r="P2080">
        <v>29645.900390625</v>
      </c>
      <c r="Q2080">
        <v>1021047.75</v>
      </c>
      <c r="R2080">
        <f t="shared" si="32"/>
        <v>5.6532858007064674E-2</v>
      </c>
    </row>
    <row r="2081" spans="1:18" x14ac:dyDescent="0.25">
      <c r="A2081" t="s">
        <v>3231</v>
      </c>
      <c r="B2081" t="s">
        <v>65</v>
      </c>
      <c r="C2081" t="s">
        <v>50</v>
      </c>
      <c r="D2081" t="s">
        <v>51</v>
      </c>
      <c r="E2081" t="s">
        <v>100</v>
      </c>
      <c r="F2081" t="s">
        <v>204</v>
      </c>
      <c r="G2081" s="1">
        <v>45492</v>
      </c>
      <c r="H2081" s="1">
        <v>45505</v>
      </c>
      <c r="I2081">
        <f>YEAR((vw_maritime_trade_analysis[[#This Row],[Departure_Date]]))</f>
        <v>2024</v>
      </c>
      <c r="J2081" t="str">
        <f>"Q"&amp;ROUNDUP(MONTH(vw_maritime_trade_analysis[[#This Row],[Departure_Date]])/3,0)</f>
        <v>Q3</v>
      </c>
      <c r="K2081" t="str">
        <f>TEXT(vw_maritime_trade_analysis[[#This Row],[Departure_Date]],"mmmm")</f>
        <v>July</v>
      </c>
      <c r="L2081">
        <v>5241408.5</v>
      </c>
      <c r="M2081">
        <v>403000</v>
      </c>
      <c r="N2081">
        <v>93257.609375</v>
      </c>
      <c r="O2081">
        <v>13103.51953125</v>
      </c>
      <c r="P2081">
        <v>0</v>
      </c>
      <c r="Q2081">
        <v>1997623</v>
      </c>
      <c r="R2081">
        <f t="shared" si="32"/>
        <v>0.3811233182836255</v>
      </c>
    </row>
    <row r="2082" spans="1:18" x14ac:dyDescent="0.25">
      <c r="A2082" t="s">
        <v>3232</v>
      </c>
      <c r="B2082" t="s">
        <v>49</v>
      </c>
      <c r="C2082" t="s">
        <v>50</v>
      </c>
      <c r="D2082" t="s">
        <v>145</v>
      </c>
      <c r="E2082" t="s">
        <v>164</v>
      </c>
      <c r="F2082" t="s">
        <v>82</v>
      </c>
      <c r="G2082" s="1">
        <v>44748</v>
      </c>
      <c r="H2082" s="1">
        <v>44759</v>
      </c>
      <c r="I2082">
        <f>YEAR((vw_maritime_trade_analysis[[#This Row],[Departure_Date]]))</f>
        <v>2022</v>
      </c>
      <c r="J2082" t="str">
        <f>"Q"&amp;ROUNDUP(MONTH(vw_maritime_trade_analysis[[#This Row],[Departure_Date]])/3,0)</f>
        <v>Q3</v>
      </c>
      <c r="K2082" t="str">
        <f>TEXT(vw_maritime_trade_analysis[[#This Row],[Departure_Date]],"mmmm")</f>
        <v>July</v>
      </c>
      <c r="L2082">
        <v>34662768</v>
      </c>
      <c r="M2082">
        <v>233898.734375</v>
      </c>
      <c r="N2082">
        <v>237026.78125</v>
      </c>
      <c r="O2082">
        <v>55460.4296875</v>
      </c>
      <c r="P2082">
        <v>31800.330078125</v>
      </c>
      <c r="Q2082">
        <v>2367309.75</v>
      </c>
      <c r="R2082">
        <f t="shared" si="32"/>
        <v>6.8295461862711015E-2</v>
      </c>
    </row>
    <row r="2083" spans="1:18" x14ac:dyDescent="0.25">
      <c r="A2083" t="s">
        <v>3234</v>
      </c>
      <c r="B2083" t="s">
        <v>65</v>
      </c>
      <c r="C2083" t="s">
        <v>134</v>
      </c>
      <c r="D2083" t="s">
        <v>135</v>
      </c>
      <c r="E2083" t="s">
        <v>100</v>
      </c>
      <c r="F2083" t="s">
        <v>71</v>
      </c>
      <c r="G2083" s="1">
        <v>44800</v>
      </c>
      <c r="H2083" s="1">
        <v>44834</v>
      </c>
      <c r="I2083">
        <f>YEAR((vw_maritime_trade_analysis[[#This Row],[Departure_Date]]))</f>
        <v>2022</v>
      </c>
      <c r="J2083" t="str">
        <f>"Q"&amp;ROUNDUP(MONTH(vw_maritime_trade_analysis[[#This Row],[Departure_Date]])/3,0)</f>
        <v>Q3</v>
      </c>
      <c r="K2083" t="str">
        <f>TEXT(vw_maritime_trade_analysis[[#This Row],[Departure_Date]],"mmmm")</f>
        <v>August</v>
      </c>
      <c r="L2083">
        <v>6408154.5</v>
      </c>
      <c r="M2083">
        <v>962204.25</v>
      </c>
      <c r="N2083">
        <v>93033.65625</v>
      </c>
      <c r="O2083">
        <v>20954.669921875</v>
      </c>
      <c r="P2083">
        <v>35333.9609375</v>
      </c>
      <c r="Q2083">
        <v>1563205.5</v>
      </c>
      <c r="R2083">
        <f t="shared" si="32"/>
        <v>0.24394004545302395</v>
      </c>
    </row>
    <row r="2084" spans="1:18" x14ac:dyDescent="0.25">
      <c r="A2084" t="s">
        <v>3235</v>
      </c>
      <c r="B2084" t="s">
        <v>49</v>
      </c>
      <c r="C2084" t="s">
        <v>66</v>
      </c>
      <c r="D2084" t="s">
        <v>67</v>
      </c>
      <c r="E2084" t="s">
        <v>164</v>
      </c>
      <c r="F2084" t="s">
        <v>100</v>
      </c>
      <c r="G2084" s="1">
        <v>44132</v>
      </c>
      <c r="H2084" s="1">
        <v>44154</v>
      </c>
      <c r="I2084">
        <f>YEAR((vw_maritime_trade_analysis[[#This Row],[Departure_Date]]))</f>
        <v>2020</v>
      </c>
      <c r="J2084" t="str">
        <f>"Q"&amp;ROUNDUP(MONTH(vw_maritime_trade_analysis[[#This Row],[Departure_Date]])/3,0)</f>
        <v>Q4</v>
      </c>
      <c r="K2084" t="str">
        <f>TEXT(vw_maritime_trade_analysis[[#This Row],[Departure_Date]],"mmmm")</f>
        <v>October</v>
      </c>
      <c r="L2084">
        <v>10526410</v>
      </c>
      <c r="M2084">
        <v>319367.90625</v>
      </c>
      <c r="N2084">
        <v>99275.796875</v>
      </c>
      <c r="O2084">
        <v>15052.76953125</v>
      </c>
      <c r="P2084">
        <v>0</v>
      </c>
      <c r="Q2084">
        <v>617259.5</v>
      </c>
      <c r="R2084">
        <f t="shared" si="32"/>
        <v>5.8639127679807265E-2</v>
      </c>
    </row>
    <row r="2085" spans="1:18" x14ac:dyDescent="0.25">
      <c r="A2085" t="s">
        <v>3236</v>
      </c>
      <c r="B2085" t="s">
        <v>65</v>
      </c>
      <c r="C2085" t="s">
        <v>50</v>
      </c>
      <c r="D2085" t="s">
        <v>51</v>
      </c>
      <c r="E2085" t="s">
        <v>184</v>
      </c>
      <c r="F2085" t="s">
        <v>204</v>
      </c>
      <c r="G2085" s="1">
        <v>45199</v>
      </c>
      <c r="H2085" s="1">
        <v>45210</v>
      </c>
      <c r="I2085">
        <f>YEAR((vw_maritime_trade_analysis[[#This Row],[Departure_Date]]))</f>
        <v>2023</v>
      </c>
      <c r="J2085" t="str">
        <f>"Q"&amp;ROUNDUP(MONTH(vw_maritime_trade_analysis[[#This Row],[Departure_Date]])/3,0)</f>
        <v>Q3</v>
      </c>
      <c r="K2085" t="str">
        <f>TEXT(vw_maritime_trade_analysis[[#This Row],[Departure_Date]],"mmmm")</f>
        <v>September</v>
      </c>
      <c r="L2085">
        <v>12922180</v>
      </c>
      <c r="M2085">
        <v>122684.796875</v>
      </c>
      <c r="N2085">
        <v>105841.171875</v>
      </c>
      <c r="O2085">
        <v>34631.44140625</v>
      </c>
      <c r="P2085">
        <v>0</v>
      </c>
      <c r="Q2085">
        <v>2783756.25</v>
      </c>
      <c r="R2085">
        <f t="shared" si="32"/>
        <v>0.21542466131875582</v>
      </c>
    </row>
    <row r="2086" spans="1:18" x14ac:dyDescent="0.25">
      <c r="A2086" t="s">
        <v>3237</v>
      </c>
      <c r="B2086" t="s">
        <v>65</v>
      </c>
      <c r="C2086" t="s">
        <v>66</v>
      </c>
      <c r="D2086" t="s">
        <v>251</v>
      </c>
      <c r="E2086" t="s">
        <v>226</v>
      </c>
      <c r="F2086" t="s">
        <v>164</v>
      </c>
      <c r="G2086" s="1">
        <v>44577</v>
      </c>
      <c r="H2086" s="1">
        <v>44603</v>
      </c>
      <c r="I2086">
        <f>YEAR((vw_maritime_trade_analysis[[#This Row],[Departure_Date]]))</f>
        <v>2022</v>
      </c>
      <c r="J2086" t="str">
        <f>"Q"&amp;ROUNDUP(MONTH(vw_maritime_trade_analysis[[#This Row],[Departure_Date]])/3,0)</f>
        <v>Q1</v>
      </c>
      <c r="K2086" t="str">
        <f>TEXT(vw_maritime_trade_analysis[[#This Row],[Departure_Date]],"mmmm")</f>
        <v>January</v>
      </c>
      <c r="L2086">
        <v>103056928</v>
      </c>
      <c r="M2086">
        <v>236047.015625</v>
      </c>
      <c r="N2086">
        <v>50517.23828125</v>
      </c>
      <c r="O2086">
        <v>344210.125</v>
      </c>
      <c r="P2086">
        <v>6628.83984375</v>
      </c>
      <c r="Q2086">
        <v>5092346.5</v>
      </c>
      <c r="R2086">
        <f t="shared" si="32"/>
        <v>4.9412946793834178E-2</v>
      </c>
    </row>
    <row r="2087" spans="1:18" x14ac:dyDescent="0.25">
      <c r="A2087" t="s">
        <v>3238</v>
      </c>
      <c r="B2087" t="s">
        <v>49</v>
      </c>
      <c r="C2087" t="s">
        <v>112</v>
      </c>
      <c r="D2087" t="s">
        <v>113</v>
      </c>
      <c r="E2087" t="s">
        <v>230</v>
      </c>
      <c r="F2087" t="s">
        <v>100</v>
      </c>
      <c r="G2087" s="1">
        <v>44312</v>
      </c>
      <c r="H2087" s="1">
        <v>44319</v>
      </c>
      <c r="I2087">
        <f>YEAR((vw_maritime_trade_analysis[[#This Row],[Departure_Date]]))</f>
        <v>2021</v>
      </c>
      <c r="J2087" t="str">
        <f>"Q"&amp;ROUNDUP(MONTH(vw_maritime_trade_analysis[[#This Row],[Departure_Date]])/3,0)</f>
        <v>Q2</v>
      </c>
      <c r="K2087" t="str">
        <f>TEXT(vw_maritime_trade_analysis[[#This Row],[Departure_Date]],"mmmm")</f>
        <v>April</v>
      </c>
      <c r="L2087">
        <v>7181341</v>
      </c>
      <c r="M2087">
        <v>219051.125</v>
      </c>
      <c r="N2087">
        <v>100227.3828125</v>
      </c>
      <c r="O2087">
        <v>10772.009765625</v>
      </c>
      <c r="P2087">
        <v>0</v>
      </c>
      <c r="Q2087">
        <v>915155.125</v>
      </c>
      <c r="R2087">
        <f t="shared" si="32"/>
        <v>0.12743513015187555</v>
      </c>
    </row>
    <row r="2088" spans="1:18" x14ac:dyDescent="0.25">
      <c r="A2088" t="s">
        <v>3239</v>
      </c>
      <c r="B2088" t="s">
        <v>65</v>
      </c>
      <c r="C2088" t="s">
        <v>50</v>
      </c>
      <c r="D2088" t="s">
        <v>120</v>
      </c>
      <c r="E2088" t="s">
        <v>128</v>
      </c>
      <c r="F2088" t="s">
        <v>196</v>
      </c>
      <c r="G2088" s="1">
        <v>45494</v>
      </c>
      <c r="H2088" s="1">
        <v>45504</v>
      </c>
      <c r="I2088">
        <f>YEAR((vw_maritime_trade_analysis[[#This Row],[Departure_Date]]))</f>
        <v>2024</v>
      </c>
      <c r="J2088" t="str">
        <f>"Q"&amp;ROUNDUP(MONTH(vw_maritime_trade_analysis[[#This Row],[Departure_Date]])/3,0)</f>
        <v>Q3</v>
      </c>
      <c r="K2088" t="str">
        <f>TEXT(vw_maritime_trade_analysis[[#This Row],[Departure_Date]],"mmmm")</f>
        <v>July</v>
      </c>
      <c r="L2088">
        <v>50959876</v>
      </c>
      <c r="M2088">
        <v>86969.609375</v>
      </c>
      <c r="N2088">
        <v>192878.65625</v>
      </c>
      <c r="O2088">
        <v>61151.8515625</v>
      </c>
      <c r="P2088">
        <v>17993.9296875</v>
      </c>
      <c r="Q2088">
        <v>2322806</v>
      </c>
      <c r="R2088">
        <f t="shared" si="32"/>
        <v>4.5581076374675636E-2</v>
      </c>
    </row>
    <row r="2089" spans="1:18" x14ac:dyDescent="0.25">
      <c r="A2089" t="s">
        <v>3240</v>
      </c>
      <c r="B2089" t="s">
        <v>49</v>
      </c>
      <c r="C2089" t="s">
        <v>50</v>
      </c>
      <c r="D2089" t="s">
        <v>145</v>
      </c>
      <c r="E2089" t="s">
        <v>121</v>
      </c>
      <c r="F2089" t="s">
        <v>92</v>
      </c>
      <c r="G2089" s="1">
        <v>44261</v>
      </c>
      <c r="H2089" s="1">
        <v>44276</v>
      </c>
      <c r="I2089">
        <f>YEAR((vw_maritime_trade_analysis[[#This Row],[Departure_Date]]))</f>
        <v>2021</v>
      </c>
      <c r="J2089" t="str">
        <f>"Q"&amp;ROUNDUP(MONTH(vw_maritime_trade_analysis[[#This Row],[Departure_Date]])/3,0)</f>
        <v>Q1</v>
      </c>
      <c r="K2089" t="str">
        <f>TEXT(vw_maritime_trade_analysis[[#This Row],[Departure_Date]],"mmmm")</f>
        <v>March</v>
      </c>
      <c r="L2089">
        <v>31356394</v>
      </c>
      <c r="M2089">
        <v>275883.9375</v>
      </c>
      <c r="N2089">
        <v>134020.734375</v>
      </c>
      <c r="O2089">
        <v>44212.51953125</v>
      </c>
      <c r="P2089">
        <v>84359.28125</v>
      </c>
      <c r="Q2089">
        <v>5389643.5</v>
      </c>
      <c r="R2089">
        <f t="shared" si="32"/>
        <v>0.17188339641350342</v>
      </c>
    </row>
    <row r="2090" spans="1:18" x14ac:dyDescent="0.25">
      <c r="A2090" t="s">
        <v>3241</v>
      </c>
      <c r="B2090" t="s">
        <v>49</v>
      </c>
      <c r="C2090" t="s">
        <v>134</v>
      </c>
      <c r="D2090" t="s">
        <v>135</v>
      </c>
      <c r="E2090" t="s">
        <v>140</v>
      </c>
      <c r="F2090" t="s">
        <v>100</v>
      </c>
      <c r="G2090" s="1">
        <v>43982</v>
      </c>
      <c r="H2090" s="1">
        <v>44005</v>
      </c>
      <c r="I2090">
        <f>YEAR((vw_maritime_trade_analysis[[#This Row],[Departure_Date]]))</f>
        <v>2020</v>
      </c>
      <c r="J2090" t="str">
        <f>"Q"&amp;ROUNDUP(MONTH(vw_maritime_trade_analysis[[#This Row],[Departure_Date]])/3,0)</f>
        <v>Q2</v>
      </c>
      <c r="K2090" t="str">
        <f>TEXT(vw_maritime_trade_analysis[[#This Row],[Departure_Date]],"mmmm")</f>
        <v>May</v>
      </c>
      <c r="L2090">
        <v>4086244.5</v>
      </c>
      <c r="M2090">
        <v>694662.25</v>
      </c>
      <c r="N2090">
        <v>47748.48828125</v>
      </c>
      <c r="O2090">
        <v>2615.199951171875</v>
      </c>
      <c r="P2090">
        <v>0</v>
      </c>
      <c r="Q2090">
        <v>924197</v>
      </c>
      <c r="R2090">
        <f t="shared" si="32"/>
        <v>0.22617271188740665</v>
      </c>
    </row>
    <row r="2091" spans="1:18" x14ac:dyDescent="0.25">
      <c r="A2091" t="s">
        <v>3242</v>
      </c>
      <c r="B2091" t="s">
        <v>65</v>
      </c>
      <c r="C2091" t="s">
        <v>66</v>
      </c>
      <c r="D2091" t="s">
        <v>67</v>
      </c>
      <c r="E2091" t="s">
        <v>184</v>
      </c>
      <c r="F2091" t="s">
        <v>140</v>
      </c>
      <c r="G2091" s="1">
        <v>44030</v>
      </c>
      <c r="H2091" s="1">
        <v>44052</v>
      </c>
      <c r="I2091">
        <f>YEAR((vw_maritime_trade_analysis[[#This Row],[Departure_Date]]))</f>
        <v>2020</v>
      </c>
      <c r="J2091" t="str">
        <f>"Q"&amp;ROUNDUP(MONTH(vw_maritime_trade_analysis[[#This Row],[Departure_Date]])/3,0)</f>
        <v>Q3</v>
      </c>
      <c r="K2091" t="str">
        <f>TEXT(vw_maritime_trade_analysis[[#This Row],[Departure_Date]],"mmmm")</f>
        <v>July</v>
      </c>
      <c r="L2091">
        <v>9331584</v>
      </c>
      <c r="M2091">
        <v>253336.0625</v>
      </c>
      <c r="N2091">
        <v>119563.703125</v>
      </c>
      <c r="O2091">
        <v>28554.650390625</v>
      </c>
      <c r="P2091">
        <v>0</v>
      </c>
      <c r="Q2091">
        <v>766934.375</v>
      </c>
      <c r="R2091">
        <f t="shared" si="32"/>
        <v>8.2186944360142927E-2</v>
      </c>
    </row>
    <row r="2092" spans="1:18" x14ac:dyDescent="0.25">
      <c r="A2092" t="s">
        <v>3243</v>
      </c>
      <c r="B2092" t="s">
        <v>49</v>
      </c>
      <c r="C2092" t="s">
        <v>66</v>
      </c>
      <c r="D2092" t="s">
        <v>67</v>
      </c>
      <c r="E2092" t="s">
        <v>127</v>
      </c>
      <c r="F2092" t="s">
        <v>82</v>
      </c>
      <c r="G2092" s="1">
        <v>45865</v>
      </c>
      <c r="H2092" s="1">
        <v>45880</v>
      </c>
      <c r="I2092">
        <f>YEAR((vw_maritime_trade_analysis[[#This Row],[Departure_Date]]))</f>
        <v>2025</v>
      </c>
      <c r="J2092" t="str">
        <f>"Q"&amp;ROUNDUP(MONTH(vw_maritime_trade_analysis[[#This Row],[Departure_Date]])/3,0)</f>
        <v>Q3</v>
      </c>
      <c r="K2092" t="str">
        <f>TEXT(vw_maritime_trade_analysis[[#This Row],[Departure_Date]],"mmmm")</f>
        <v>July</v>
      </c>
      <c r="L2092">
        <v>6059784.5</v>
      </c>
      <c r="M2092">
        <v>439214.5</v>
      </c>
      <c r="N2092">
        <v>151763.734375</v>
      </c>
      <c r="O2092">
        <v>12119.5703125</v>
      </c>
      <c r="P2092">
        <v>16570.359375</v>
      </c>
      <c r="Q2092">
        <v>1088581.5</v>
      </c>
      <c r="R2092">
        <f t="shared" si="32"/>
        <v>0.17964029908984386</v>
      </c>
    </row>
    <row r="2093" spans="1:18" x14ac:dyDescent="0.25">
      <c r="A2093" t="s">
        <v>3244</v>
      </c>
      <c r="B2093" t="s">
        <v>49</v>
      </c>
      <c r="C2093" t="s">
        <v>66</v>
      </c>
      <c r="D2093" t="s">
        <v>245</v>
      </c>
      <c r="E2093" t="s">
        <v>159</v>
      </c>
      <c r="F2093" t="s">
        <v>82</v>
      </c>
      <c r="G2093" s="1">
        <v>44794</v>
      </c>
      <c r="H2093" s="1">
        <v>44812</v>
      </c>
      <c r="I2093">
        <f>YEAR((vw_maritime_trade_analysis[[#This Row],[Departure_Date]]))</f>
        <v>2022</v>
      </c>
      <c r="J2093" t="str">
        <f>"Q"&amp;ROUNDUP(MONTH(vw_maritime_trade_analysis[[#This Row],[Departure_Date]])/3,0)</f>
        <v>Q3</v>
      </c>
      <c r="K2093" t="str">
        <f>TEXT(vw_maritime_trade_analysis[[#This Row],[Departure_Date]],"mmmm")</f>
        <v>August</v>
      </c>
      <c r="L2093">
        <v>1893961.125</v>
      </c>
      <c r="M2093">
        <v>214015.4375</v>
      </c>
      <c r="N2093">
        <v>141999.171875</v>
      </c>
      <c r="O2093">
        <v>5246.27001953125</v>
      </c>
      <c r="P2093">
        <v>0</v>
      </c>
      <c r="Q2093">
        <v>470086.46875</v>
      </c>
      <c r="R2093">
        <f t="shared" si="32"/>
        <v>0.24820280762098534</v>
      </c>
    </row>
    <row r="2094" spans="1:18" x14ac:dyDescent="0.25">
      <c r="A2094" t="s">
        <v>3246</v>
      </c>
      <c r="B2094" t="s">
        <v>49</v>
      </c>
      <c r="C2094" t="s">
        <v>239</v>
      </c>
      <c r="D2094" t="s">
        <v>265</v>
      </c>
      <c r="E2094" t="s">
        <v>164</v>
      </c>
      <c r="F2094" t="s">
        <v>226</v>
      </c>
      <c r="G2094" s="1">
        <v>45841</v>
      </c>
      <c r="H2094" s="1">
        <v>45851</v>
      </c>
      <c r="I2094">
        <f>YEAR((vw_maritime_trade_analysis[[#This Row],[Departure_Date]]))</f>
        <v>2025</v>
      </c>
      <c r="J2094" t="str">
        <f>"Q"&amp;ROUNDUP(MONTH(vw_maritime_trade_analysis[[#This Row],[Departure_Date]])/3,0)</f>
        <v>Q3</v>
      </c>
      <c r="K2094" t="str">
        <f>TEXT(vw_maritime_trade_analysis[[#This Row],[Departure_Date]],"mmmm")</f>
        <v>July</v>
      </c>
      <c r="L2094">
        <v>15230474</v>
      </c>
      <c r="M2094">
        <v>164443.84375</v>
      </c>
      <c r="N2094">
        <v>216272.265625</v>
      </c>
      <c r="O2094">
        <v>48889.8203125</v>
      </c>
      <c r="P2094">
        <v>25933.109375</v>
      </c>
      <c r="Q2094">
        <v>915747.0625</v>
      </c>
      <c r="R2094">
        <f t="shared" si="32"/>
        <v>6.0125972605974048E-2</v>
      </c>
    </row>
    <row r="2095" spans="1:18" x14ac:dyDescent="0.25">
      <c r="A2095" t="s">
        <v>3247</v>
      </c>
      <c r="B2095" t="s">
        <v>49</v>
      </c>
      <c r="C2095" t="s">
        <v>66</v>
      </c>
      <c r="D2095" t="s">
        <v>67</v>
      </c>
      <c r="E2095" t="s">
        <v>108</v>
      </c>
      <c r="F2095" t="s">
        <v>82</v>
      </c>
      <c r="G2095" s="1">
        <v>45442</v>
      </c>
      <c r="H2095" s="1">
        <v>45465</v>
      </c>
      <c r="I2095">
        <f>YEAR((vw_maritime_trade_analysis[[#This Row],[Departure_Date]]))</f>
        <v>2024</v>
      </c>
      <c r="J2095" t="str">
        <f>"Q"&amp;ROUNDUP(MONTH(vw_maritime_trade_analysis[[#This Row],[Departure_Date]])/3,0)</f>
        <v>Q2</v>
      </c>
      <c r="K2095" t="str">
        <f>TEXT(vw_maritime_trade_analysis[[#This Row],[Departure_Date]],"mmmm")</f>
        <v>May</v>
      </c>
      <c r="L2095">
        <v>13087836</v>
      </c>
      <c r="M2095">
        <v>358403.9375</v>
      </c>
      <c r="N2095">
        <v>35381.390625</v>
      </c>
      <c r="O2095">
        <v>12433.4404296875</v>
      </c>
      <c r="P2095">
        <v>31706.44921875</v>
      </c>
      <c r="Q2095">
        <v>818370.875</v>
      </c>
      <c r="R2095">
        <f t="shared" si="32"/>
        <v>6.25291205513272E-2</v>
      </c>
    </row>
    <row r="2096" spans="1:18" x14ac:dyDescent="0.25">
      <c r="A2096" t="s">
        <v>3248</v>
      </c>
      <c r="B2096" t="s">
        <v>65</v>
      </c>
      <c r="C2096" t="s">
        <v>112</v>
      </c>
      <c r="D2096" t="s">
        <v>343</v>
      </c>
      <c r="E2096" t="s">
        <v>226</v>
      </c>
      <c r="F2096" t="s">
        <v>174</v>
      </c>
      <c r="G2096" s="1">
        <v>45896</v>
      </c>
      <c r="H2096" s="1">
        <v>45906</v>
      </c>
      <c r="I2096">
        <f>YEAR((vw_maritime_trade_analysis[[#This Row],[Departure_Date]]))</f>
        <v>2025</v>
      </c>
      <c r="J2096" t="str">
        <f>"Q"&amp;ROUNDUP(MONTH(vw_maritime_trade_analysis[[#This Row],[Departure_Date]])/3,0)</f>
        <v>Q3</v>
      </c>
      <c r="K2096" t="str">
        <f>TEXT(vw_maritime_trade_analysis[[#This Row],[Departure_Date]],"mmmm")</f>
        <v>August</v>
      </c>
      <c r="L2096">
        <v>80640896</v>
      </c>
      <c r="M2096">
        <v>87248.6015625</v>
      </c>
      <c r="N2096">
        <v>106978.7890625</v>
      </c>
      <c r="O2096">
        <v>92737.03125</v>
      </c>
      <c r="P2096">
        <v>64586.44921875</v>
      </c>
      <c r="Q2096">
        <v>2116450</v>
      </c>
      <c r="R2096">
        <f t="shared" si="32"/>
        <v>2.6245368107021032E-2</v>
      </c>
    </row>
    <row r="2097" spans="1:18" x14ac:dyDescent="0.25">
      <c r="A2097" t="s">
        <v>3249</v>
      </c>
      <c r="B2097" t="s">
        <v>49</v>
      </c>
      <c r="C2097" t="s">
        <v>134</v>
      </c>
      <c r="D2097" t="s">
        <v>135</v>
      </c>
      <c r="E2097" t="s">
        <v>204</v>
      </c>
      <c r="F2097" t="s">
        <v>82</v>
      </c>
      <c r="G2097" s="1">
        <v>44736</v>
      </c>
      <c r="H2097" s="1">
        <v>44750</v>
      </c>
      <c r="I2097">
        <f>YEAR((vw_maritime_trade_analysis[[#This Row],[Departure_Date]]))</f>
        <v>2022</v>
      </c>
      <c r="J2097" t="str">
        <f>"Q"&amp;ROUNDUP(MONTH(vw_maritime_trade_analysis[[#This Row],[Departure_Date]])/3,0)</f>
        <v>Q2</v>
      </c>
      <c r="K2097" t="str">
        <f>TEXT(vw_maritime_trade_analysis[[#This Row],[Departure_Date]],"mmmm")</f>
        <v>June</v>
      </c>
      <c r="L2097">
        <v>3936885.25</v>
      </c>
      <c r="M2097">
        <v>214489.15625</v>
      </c>
      <c r="N2097">
        <v>15022.9296875</v>
      </c>
      <c r="O2097">
        <v>11613.8095703125</v>
      </c>
      <c r="P2097">
        <v>0</v>
      </c>
      <c r="Q2097">
        <v>359299.625</v>
      </c>
      <c r="R2097">
        <f t="shared" si="32"/>
        <v>9.1264947333682123E-2</v>
      </c>
    </row>
    <row r="2098" spans="1:18" x14ac:dyDescent="0.25">
      <c r="A2098" t="s">
        <v>3250</v>
      </c>
      <c r="B2098" t="s">
        <v>65</v>
      </c>
      <c r="C2098" t="s">
        <v>50</v>
      </c>
      <c r="D2098" t="s">
        <v>51</v>
      </c>
      <c r="E2098" t="s">
        <v>82</v>
      </c>
      <c r="F2098" t="s">
        <v>164</v>
      </c>
      <c r="G2098" s="1">
        <v>45806</v>
      </c>
      <c r="H2098" s="1">
        <v>45826</v>
      </c>
      <c r="I2098">
        <f>YEAR((vw_maritime_trade_analysis[[#This Row],[Departure_Date]]))</f>
        <v>2025</v>
      </c>
      <c r="J2098" t="str">
        <f>"Q"&amp;ROUNDUP(MONTH(vw_maritime_trade_analysis[[#This Row],[Departure_Date]])/3,0)</f>
        <v>Q2</v>
      </c>
      <c r="K2098" t="str">
        <f>TEXT(vw_maritime_trade_analysis[[#This Row],[Departure_Date]],"mmmm")</f>
        <v>May</v>
      </c>
      <c r="L2098">
        <v>13178804</v>
      </c>
      <c r="M2098">
        <v>270405.09375</v>
      </c>
      <c r="N2098">
        <v>231883.6875</v>
      </c>
      <c r="O2098">
        <v>24776.150390625</v>
      </c>
      <c r="P2098">
        <v>21107.490234375</v>
      </c>
      <c r="Q2098">
        <v>6075616.5</v>
      </c>
      <c r="R2098">
        <f t="shared" si="32"/>
        <v>0.46101425440426919</v>
      </c>
    </row>
    <row r="2099" spans="1:18" x14ac:dyDescent="0.25">
      <c r="A2099" t="s">
        <v>3251</v>
      </c>
      <c r="B2099" t="s">
        <v>49</v>
      </c>
      <c r="C2099" t="s">
        <v>50</v>
      </c>
      <c r="D2099" t="s">
        <v>423</v>
      </c>
      <c r="E2099" t="s">
        <v>196</v>
      </c>
      <c r="F2099" t="s">
        <v>128</v>
      </c>
      <c r="G2099" s="1">
        <v>45184</v>
      </c>
      <c r="H2099" s="1">
        <v>45204</v>
      </c>
      <c r="I2099">
        <f>YEAR((vw_maritime_trade_analysis[[#This Row],[Departure_Date]]))</f>
        <v>2023</v>
      </c>
      <c r="J2099" t="str">
        <f>"Q"&amp;ROUNDUP(MONTH(vw_maritime_trade_analysis[[#This Row],[Departure_Date]])/3,0)</f>
        <v>Q3</v>
      </c>
      <c r="K2099" t="str">
        <f>TEXT(vw_maritime_trade_analysis[[#This Row],[Departure_Date]],"mmmm")</f>
        <v>September</v>
      </c>
      <c r="L2099">
        <v>39505460</v>
      </c>
      <c r="M2099">
        <v>506740.875</v>
      </c>
      <c r="N2099">
        <v>68626.546875</v>
      </c>
      <c r="O2099">
        <v>77825.7578125</v>
      </c>
      <c r="P2099">
        <v>20105.630859375</v>
      </c>
      <c r="Q2099">
        <v>1838642.125</v>
      </c>
      <c r="R2099">
        <f t="shared" si="32"/>
        <v>4.6541468571686041E-2</v>
      </c>
    </row>
    <row r="2100" spans="1:18" x14ac:dyDescent="0.25">
      <c r="A2100" t="s">
        <v>3252</v>
      </c>
      <c r="B2100" t="s">
        <v>65</v>
      </c>
      <c r="C2100" t="s">
        <v>78</v>
      </c>
      <c r="D2100" t="s">
        <v>211</v>
      </c>
      <c r="E2100" t="s">
        <v>70</v>
      </c>
      <c r="F2100" t="s">
        <v>201</v>
      </c>
      <c r="G2100" s="1">
        <v>44594</v>
      </c>
      <c r="H2100" s="1">
        <v>44620</v>
      </c>
      <c r="I2100">
        <f>YEAR((vw_maritime_trade_analysis[[#This Row],[Departure_Date]]))</f>
        <v>2022</v>
      </c>
      <c r="J2100" t="str">
        <f>"Q"&amp;ROUNDUP(MONTH(vw_maritime_trade_analysis[[#This Row],[Departure_Date]])/3,0)</f>
        <v>Q1</v>
      </c>
      <c r="K2100" t="str">
        <f>TEXT(vw_maritime_trade_analysis[[#This Row],[Departure_Date]],"mmmm")</f>
        <v>February</v>
      </c>
      <c r="L2100">
        <v>30521696</v>
      </c>
      <c r="M2100">
        <v>566149.5625</v>
      </c>
      <c r="N2100">
        <v>36724.1484375</v>
      </c>
      <c r="O2100">
        <v>69894.6875</v>
      </c>
      <c r="P2100">
        <v>0</v>
      </c>
      <c r="Q2100">
        <v>1890045.25</v>
      </c>
      <c r="R2100">
        <f t="shared" si="32"/>
        <v>6.1924646978988321E-2</v>
      </c>
    </row>
    <row r="2101" spans="1:18" x14ac:dyDescent="0.25">
      <c r="A2101" t="s">
        <v>3253</v>
      </c>
      <c r="B2101" t="s">
        <v>49</v>
      </c>
      <c r="C2101" t="s">
        <v>78</v>
      </c>
      <c r="D2101" t="s">
        <v>79</v>
      </c>
      <c r="E2101" t="s">
        <v>164</v>
      </c>
      <c r="F2101" t="s">
        <v>70</v>
      </c>
      <c r="G2101" s="1">
        <v>44946</v>
      </c>
      <c r="H2101" s="1">
        <v>44960</v>
      </c>
      <c r="I2101">
        <f>YEAR((vw_maritime_trade_analysis[[#This Row],[Departure_Date]]))</f>
        <v>2023</v>
      </c>
      <c r="J2101" t="str">
        <f>"Q"&amp;ROUNDUP(MONTH(vw_maritime_trade_analysis[[#This Row],[Departure_Date]])/3,0)</f>
        <v>Q1</v>
      </c>
      <c r="K2101" t="str">
        <f>TEXT(vw_maritime_trade_analysis[[#This Row],[Departure_Date]],"mmmm")</f>
        <v>January</v>
      </c>
      <c r="L2101">
        <v>35443796</v>
      </c>
      <c r="M2101">
        <v>378156.65625</v>
      </c>
      <c r="N2101">
        <v>21337.919921875</v>
      </c>
      <c r="O2101">
        <v>43241.4296875</v>
      </c>
      <c r="P2101">
        <v>0</v>
      </c>
      <c r="Q2101">
        <v>1728031.25</v>
      </c>
      <c r="R2101">
        <f t="shared" si="32"/>
        <v>4.8754124699284467E-2</v>
      </c>
    </row>
    <row r="2102" spans="1:18" x14ac:dyDescent="0.25">
      <c r="A2102" t="s">
        <v>3255</v>
      </c>
      <c r="B2102" t="s">
        <v>65</v>
      </c>
      <c r="C2102" t="s">
        <v>112</v>
      </c>
      <c r="D2102" t="s">
        <v>126</v>
      </c>
      <c r="E2102" t="s">
        <v>128</v>
      </c>
      <c r="F2102" t="s">
        <v>140</v>
      </c>
      <c r="G2102" s="1">
        <v>44446</v>
      </c>
      <c r="H2102" s="1">
        <v>44456</v>
      </c>
      <c r="I2102">
        <f>YEAR((vw_maritime_trade_analysis[[#This Row],[Departure_Date]]))</f>
        <v>2021</v>
      </c>
      <c r="J2102" t="str">
        <f>"Q"&amp;ROUNDUP(MONTH(vw_maritime_trade_analysis[[#This Row],[Departure_Date]])/3,0)</f>
        <v>Q3</v>
      </c>
      <c r="K2102" t="str">
        <f>TEXT(vw_maritime_trade_analysis[[#This Row],[Departure_Date]],"mmmm")</f>
        <v>September</v>
      </c>
      <c r="L2102">
        <v>10539145</v>
      </c>
      <c r="M2102">
        <v>123212.171875</v>
      </c>
      <c r="N2102">
        <v>201833.65625</v>
      </c>
      <c r="O2102">
        <v>20867.509765625</v>
      </c>
      <c r="P2102">
        <v>47562.8984375</v>
      </c>
      <c r="Q2102">
        <v>2196261.75</v>
      </c>
      <c r="R2102">
        <f t="shared" si="32"/>
        <v>0.20839088464956124</v>
      </c>
    </row>
    <row r="2103" spans="1:18" x14ac:dyDescent="0.25">
      <c r="A2103" t="s">
        <v>3257</v>
      </c>
      <c r="B2103" t="s">
        <v>65</v>
      </c>
      <c r="C2103" t="s">
        <v>50</v>
      </c>
      <c r="D2103" t="s">
        <v>51</v>
      </c>
      <c r="E2103" t="s">
        <v>70</v>
      </c>
      <c r="F2103" t="s">
        <v>127</v>
      </c>
      <c r="G2103" s="1">
        <v>45145</v>
      </c>
      <c r="H2103" s="1">
        <v>45156</v>
      </c>
      <c r="I2103">
        <f>YEAR((vw_maritime_trade_analysis[[#This Row],[Departure_Date]]))</f>
        <v>2023</v>
      </c>
      <c r="J2103" t="str">
        <f>"Q"&amp;ROUNDUP(MONTH(vw_maritime_trade_analysis[[#This Row],[Departure_Date]])/3,0)</f>
        <v>Q3</v>
      </c>
      <c r="K2103" t="str">
        <f>TEXT(vw_maritime_trade_analysis[[#This Row],[Departure_Date]],"mmmm")</f>
        <v>August</v>
      </c>
      <c r="L2103">
        <v>5818178</v>
      </c>
      <c r="M2103">
        <v>232147.5625</v>
      </c>
      <c r="N2103">
        <v>107476.0390625</v>
      </c>
      <c r="O2103">
        <v>17570.900390625</v>
      </c>
      <c r="P2103">
        <v>3681.669921875</v>
      </c>
      <c r="Q2103">
        <v>1794677.5</v>
      </c>
      <c r="R2103">
        <f t="shared" si="32"/>
        <v>0.30846039773963602</v>
      </c>
    </row>
    <row r="2104" spans="1:18" x14ac:dyDescent="0.25">
      <c r="A2104" t="s">
        <v>3259</v>
      </c>
      <c r="B2104" t="s">
        <v>49</v>
      </c>
      <c r="C2104" t="s">
        <v>50</v>
      </c>
      <c r="D2104" t="s">
        <v>223</v>
      </c>
      <c r="E2104" t="s">
        <v>159</v>
      </c>
      <c r="F2104" t="s">
        <v>56</v>
      </c>
      <c r="G2104" s="1">
        <v>45003</v>
      </c>
      <c r="H2104" s="1">
        <v>45013</v>
      </c>
      <c r="I2104">
        <f>YEAR((vw_maritime_trade_analysis[[#This Row],[Departure_Date]]))</f>
        <v>2023</v>
      </c>
      <c r="J2104" t="str">
        <f>"Q"&amp;ROUNDUP(MONTH(vw_maritime_trade_analysis[[#This Row],[Departure_Date]])/3,0)</f>
        <v>Q1</v>
      </c>
      <c r="K2104" t="str">
        <f>TEXT(vw_maritime_trade_analysis[[#This Row],[Departure_Date]],"mmmm")</f>
        <v>March</v>
      </c>
      <c r="L2104">
        <v>43818576</v>
      </c>
      <c r="M2104">
        <v>170983.65625</v>
      </c>
      <c r="N2104">
        <v>108379.0234375</v>
      </c>
      <c r="O2104">
        <v>39436.71875</v>
      </c>
      <c r="P2104">
        <v>0</v>
      </c>
      <c r="Q2104">
        <v>1565209.125</v>
      </c>
      <c r="R2104">
        <f t="shared" si="32"/>
        <v>3.572021886334234E-2</v>
      </c>
    </row>
    <row r="2105" spans="1:18" x14ac:dyDescent="0.25">
      <c r="A2105" t="s">
        <v>3261</v>
      </c>
      <c r="B2105" t="s">
        <v>49</v>
      </c>
      <c r="C2105" t="s">
        <v>112</v>
      </c>
      <c r="D2105" t="s">
        <v>343</v>
      </c>
      <c r="E2105" t="s">
        <v>131</v>
      </c>
      <c r="F2105" t="s">
        <v>128</v>
      </c>
      <c r="G2105" s="1">
        <v>44854</v>
      </c>
      <c r="H2105" s="1">
        <v>44879</v>
      </c>
      <c r="I2105">
        <f>YEAR((vw_maritime_trade_analysis[[#This Row],[Departure_Date]]))</f>
        <v>2022</v>
      </c>
      <c r="J2105" t="str">
        <f>"Q"&amp;ROUNDUP(MONTH(vw_maritime_trade_analysis[[#This Row],[Departure_Date]])/3,0)</f>
        <v>Q4</v>
      </c>
      <c r="K2105" t="str">
        <f>TEXT(vw_maritime_trade_analysis[[#This Row],[Departure_Date]],"mmmm")</f>
        <v>October</v>
      </c>
      <c r="L2105">
        <v>38794248</v>
      </c>
      <c r="M2105">
        <v>660134.6875</v>
      </c>
      <c r="N2105">
        <v>163960.046875</v>
      </c>
      <c r="O2105">
        <v>50432.51953125</v>
      </c>
      <c r="P2105">
        <v>0</v>
      </c>
      <c r="Q2105">
        <v>1573343.75</v>
      </c>
      <c r="R2105">
        <f t="shared" si="32"/>
        <v>4.0556108988115971E-2</v>
      </c>
    </row>
    <row r="2106" spans="1:18" x14ac:dyDescent="0.25">
      <c r="A2106" t="s">
        <v>3263</v>
      </c>
      <c r="B2106" t="s">
        <v>49</v>
      </c>
      <c r="C2106" t="s">
        <v>112</v>
      </c>
      <c r="D2106" t="s">
        <v>343</v>
      </c>
      <c r="E2106" t="s">
        <v>150</v>
      </c>
      <c r="F2106" t="s">
        <v>100</v>
      </c>
      <c r="G2106" s="1">
        <v>44038</v>
      </c>
      <c r="H2106" s="1">
        <v>44058</v>
      </c>
      <c r="I2106">
        <f>YEAR((vw_maritime_trade_analysis[[#This Row],[Departure_Date]]))</f>
        <v>2020</v>
      </c>
      <c r="J2106" t="str">
        <f>"Q"&amp;ROUNDUP(MONTH(vw_maritime_trade_analysis[[#This Row],[Departure_Date]])/3,0)</f>
        <v>Q3</v>
      </c>
      <c r="K2106" t="str">
        <f>TEXT(vw_maritime_trade_analysis[[#This Row],[Departure_Date]],"mmmm")</f>
        <v>July</v>
      </c>
      <c r="L2106">
        <v>66802636</v>
      </c>
      <c r="M2106">
        <v>456381.625</v>
      </c>
      <c r="N2106">
        <v>83575.328125</v>
      </c>
      <c r="O2106">
        <v>162998.4375</v>
      </c>
      <c r="P2106">
        <v>33329.98046875</v>
      </c>
      <c r="Q2106">
        <v>2284461.5</v>
      </c>
      <c r="R2106">
        <f t="shared" si="32"/>
        <v>3.4197175991677931E-2</v>
      </c>
    </row>
    <row r="2107" spans="1:18" x14ac:dyDescent="0.25">
      <c r="A2107" t="s">
        <v>3264</v>
      </c>
      <c r="B2107" t="s">
        <v>49</v>
      </c>
      <c r="C2107" t="s">
        <v>50</v>
      </c>
      <c r="D2107" t="s">
        <v>223</v>
      </c>
      <c r="E2107" t="s">
        <v>174</v>
      </c>
      <c r="F2107" t="s">
        <v>56</v>
      </c>
      <c r="G2107" s="1">
        <v>44557</v>
      </c>
      <c r="H2107" s="1">
        <v>44562</v>
      </c>
      <c r="I2107">
        <f>YEAR((vw_maritime_trade_analysis[[#This Row],[Departure_Date]]))</f>
        <v>2021</v>
      </c>
      <c r="J2107" t="str">
        <f>"Q"&amp;ROUNDUP(MONTH(vw_maritime_trade_analysis[[#This Row],[Departure_Date]])/3,0)</f>
        <v>Q4</v>
      </c>
      <c r="K2107" t="str">
        <f>TEXT(vw_maritime_trade_analysis[[#This Row],[Departure_Date]],"mmmm")</f>
        <v>December</v>
      </c>
      <c r="L2107">
        <v>36315124</v>
      </c>
      <c r="M2107">
        <v>114202.65625</v>
      </c>
      <c r="N2107">
        <v>101141.7109375</v>
      </c>
      <c r="O2107">
        <v>21062.76953125</v>
      </c>
      <c r="P2107">
        <v>15608.6201171875</v>
      </c>
      <c r="Q2107">
        <v>691402.8125</v>
      </c>
      <c r="R2107">
        <f t="shared" si="32"/>
        <v>1.9038977052646164E-2</v>
      </c>
    </row>
    <row r="2108" spans="1:18" x14ac:dyDescent="0.25">
      <c r="A2108" t="s">
        <v>3265</v>
      </c>
      <c r="B2108" t="s">
        <v>65</v>
      </c>
      <c r="C2108" t="s">
        <v>78</v>
      </c>
      <c r="D2108" t="s">
        <v>177</v>
      </c>
      <c r="E2108" t="s">
        <v>100</v>
      </c>
      <c r="F2108" t="s">
        <v>201</v>
      </c>
      <c r="G2108" s="1">
        <v>44330</v>
      </c>
      <c r="H2108" s="1">
        <v>44343</v>
      </c>
      <c r="I2108">
        <f>YEAR((vw_maritime_trade_analysis[[#This Row],[Departure_Date]]))</f>
        <v>2021</v>
      </c>
      <c r="J2108" t="str">
        <f>"Q"&amp;ROUNDUP(MONTH(vw_maritime_trade_analysis[[#This Row],[Departure_Date]])/3,0)</f>
        <v>Q2</v>
      </c>
      <c r="K2108" t="str">
        <f>TEXT(vw_maritime_trade_analysis[[#This Row],[Departure_Date]],"mmmm")</f>
        <v>May</v>
      </c>
      <c r="L2108">
        <v>15377241</v>
      </c>
      <c r="M2108">
        <v>230014.953125</v>
      </c>
      <c r="N2108">
        <v>165918.953125</v>
      </c>
      <c r="O2108">
        <v>11686.7001953125</v>
      </c>
      <c r="P2108">
        <v>0</v>
      </c>
      <c r="Q2108">
        <v>1072280.75</v>
      </c>
      <c r="R2108">
        <f t="shared" si="32"/>
        <v>6.9731673581756318E-2</v>
      </c>
    </row>
    <row r="2109" spans="1:18" x14ac:dyDescent="0.25">
      <c r="A2109" t="s">
        <v>3266</v>
      </c>
      <c r="B2109" t="s">
        <v>49</v>
      </c>
      <c r="C2109" t="s">
        <v>112</v>
      </c>
      <c r="D2109" t="s">
        <v>199</v>
      </c>
      <c r="E2109" t="s">
        <v>196</v>
      </c>
      <c r="F2109" t="s">
        <v>82</v>
      </c>
      <c r="G2109" s="1">
        <v>44236</v>
      </c>
      <c r="H2109" s="1">
        <v>44264</v>
      </c>
      <c r="I2109">
        <f>YEAR((vw_maritime_trade_analysis[[#This Row],[Departure_Date]]))</f>
        <v>2021</v>
      </c>
      <c r="J2109" t="str">
        <f>"Q"&amp;ROUNDUP(MONTH(vw_maritime_trade_analysis[[#This Row],[Departure_Date]])/3,0)</f>
        <v>Q1</v>
      </c>
      <c r="K2109" t="str">
        <f>TEXT(vw_maritime_trade_analysis[[#This Row],[Departure_Date]],"mmmm")</f>
        <v>February</v>
      </c>
      <c r="L2109">
        <v>29696892</v>
      </c>
      <c r="M2109">
        <v>445189.5</v>
      </c>
      <c r="N2109">
        <v>227489.234375</v>
      </c>
      <c r="O2109">
        <v>32963.55078125</v>
      </c>
      <c r="P2109">
        <v>25020.26953125</v>
      </c>
      <c r="Q2109">
        <v>1215247.125</v>
      </c>
      <c r="R2109">
        <f t="shared" si="32"/>
        <v>4.0921693926758394E-2</v>
      </c>
    </row>
    <row r="2110" spans="1:18" x14ac:dyDescent="0.25">
      <c r="A2110" t="s">
        <v>3267</v>
      </c>
      <c r="B2110" t="s">
        <v>49</v>
      </c>
      <c r="C2110" t="s">
        <v>50</v>
      </c>
      <c r="D2110" t="s">
        <v>120</v>
      </c>
      <c r="E2110" t="s">
        <v>164</v>
      </c>
      <c r="F2110" t="s">
        <v>70</v>
      </c>
      <c r="G2110" s="1">
        <v>44990</v>
      </c>
      <c r="H2110" s="1">
        <v>45000</v>
      </c>
      <c r="I2110">
        <f>YEAR((vw_maritime_trade_analysis[[#This Row],[Departure_Date]]))</f>
        <v>2023</v>
      </c>
      <c r="J2110" t="str">
        <f>"Q"&amp;ROUNDUP(MONTH(vw_maritime_trade_analysis[[#This Row],[Departure_Date]])/3,0)</f>
        <v>Q1</v>
      </c>
      <c r="K2110" t="str">
        <f>TEXT(vw_maritime_trade_analysis[[#This Row],[Departure_Date]],"mmmm")</f>
        <v>March</v>
      </c>
      <c r="L2110">
        <v>38534468</v>
      </c>
      <c r="M2110">
        <v>143828.234375</v>
      </c>
      <c r="N2110">
        <v>152888.65625</v>
      </c>
      <c r="O2110">
        <v>112135.296875</v>
      </c>
      <c r="P2110">
        <v>86424.8984375</v>
      </c>
      <c r="Q2110">
        <v>1630462.5</v>
      </c>
      <c r="R2110">
        <f t="shared" si="32"/>
        <v>4.2311794728812656E-2</v>
      </c>
    </row>
    <row r="2111" spans="1:18" x14ac:dyDescent="0.25">
      <c r="A2111" t="s">
        <v>3268</v>
      </c>
      <c r="B2111" t="s">
        <v>49</v>
      </c>
      <c r="C2111" t="s">
        <v>239</v>
      </c>
      <c r="D2111" t="s">
        <v>240</v>
      </c>
      <c r="E2111" t="s">
        <v>257</v>
      </c>
      <c r="F2111" t="s">
        <v>56</v>
      </c>
      <c r="G2111" s="1">
        <v>44520</v>
      </c>
      <c r="H2111" s="1">
        <v>44540</v>
      </c>
      <c r="I2111">
        <f>YEAR((vw_maritime_trade_analysis[[#This Row],[Departure_Date]]))</f>
        <v>2021</v>
      </c>
      <c r="J2111" t="str">
        <f>"Q"&amp;ROUNDUP(MONTH(vw_maritime_trade_analysis[[#This Row],[Departure_Date]])/3,0)</f>
        <v>Q4</v>
      </c>
      <c r="K2111" t="str">
        <f>TEXT(vw_maritime_trade_analysis[[#This Row],[Departure_Date]],"mmmm")</f>
        <v>November</v>
      </c>
      <c r="L2111">
        <v>11195201</v>
      </c>
      <c r="M2111">
        <v>360056.0625</v>
      </c>
      <c r="N2111">
        <v>161113.734375</v>
      </c>
      <c r="O2111">
        <v>9068.1103515625</v>
      </c>
      <c r="P2111">
        <v>20977.109375</v>
      </c>
      <c r="Q2111">
        <v>1247193.5</v>
      </c>
      <c r="R2111">
        <f t="shared" si="32"/>
        <v>0.11140429725201004</v>
      </c>
    </row>
    <row r="2112" spans="1:18" x14ac:dyDescent="0.25">
      <c r="A2112" t="s">
        <v>3269</v>
      </c>
      <c r="B2112" t="s">
        <v>65</v>
      </c>
      <c r="C2112" t="s">
        <v>66</v>
      </c>
      <c r="D2112" t="s">
        <v>245</v>
      </c>
      <c r="E2112" t="s">
        <v>92</v>
      </c>
      <c r="F2112" t="s">
        <v>159</v>
      </c>
      <c r="G2112" s="1">
        <v>45892</v>
      </c>
      <c r="H2112" s="1">
        <v>45915</v>
      </c>
      <c r="I2112">
        <f>YEAR((vw_maritime_trade_analysis[[#This Row],[Departure_Date]]))</f>
        <v>2025</v>
      </c>
      <c r="J2112" t="str">
        <f>"Q"&amp;ROUNDUP(MONTH(vw_maritime_trade_analysis[[#This Row],[Departure_Date]])/3,0)</f>
        <v>Q3</v>
      </c>
      <c r="K2112" t="str">
        <f>TEXT(vw_maritime_trade_analysis[[#This Row],[Departure_Date]],"mmmm")</f>
        <v>August</v>
      </c>
      <c r="L2112">
        <v>8097484.5</v>
      </c>
      <c r="M2112">
        <v>398736.875</v>
      </c>
      <c r="N2112">
        <v>74644.25</v>
      </c>
      <c r="O2112">
        <v>21539.310546875</v>
      </c>
      <c r="P2112">
        <v>6241.93017578125</v>
      </c>
      <c r="Q2112">
        <v>792514.75</v>
      </c>
      <c r="R2112">
        <f t="shared" si="32"/>
        <v>9.7871721767420483E-2</v>
      </c>
    </row>
    <row r="2113" spans="1:18" x14ac:dyDescent="0.25">
      <c r="A2113" t="s">
        <v>3271</v>
      </c>
      <c r="B2113" t="s">
        <v>65</v>
      </c>
      <c r="C2113" t="s">
        <v>239</v>
      </c>
      <c r="D2113" t="s">
        <v>270</v>
      </c>
      <c r="E2113" t="s">
        <v>92</v>
      </c>
      <c r="F2113" t="s">
        <v>131</v>
      </c>
      <c r="G2113" s="1">
        <v>45170</v>
      </c>
      <c r="H2113" s="1">
        <v>45178</v>
      </c>
      <c r="I2113">
        <f>YEAR((vw_maritime_trade_analysis[[#This Row],[Departure_Date]]))</f>
        <v>2023</v>
      </c>
      <c r="J2113" t="str">
        <f>"Q"&amp;ROUNDUP(MONTH(vw_maritime_trade_analysis[[#This Row],[Departure_Date]])/3,0)</f>
        <v>Q3</v>
      </c>
      <c r="K2113" t="str">
        <f>TEXT(vw_maritime_trade_analysis[[#This Row],[Departure_Date]],"mmmm")</f>
        <v>September</v>
      </c>
      <c r="L2113">
        <v>11513033</v>
      </c>
      <c r="M2113">
        <v>116971.0625</v>
      </c>
      <c r="N2113">
        <v>79936.828125</v>
      </c>
      <c r="O2113">
        <v>27401.01953125</v>
      </c>
      <c r="P2113">
        <v>0</v>
      </c>
      <c r="Q2113">
        <v>667499.875</v>
      </c>
      <c r="R2113">
        <f t="shared" si="32"/>
        <v>5.7977760942750707E-2</v>
      </c>
    </row>
    <row r="2114" spans="1:18" x14ac:dyDescent="0.25">
      <c r="A2114" t="s">
        <v>3273</v>
      </c>
      <c r="B2114" t="s">
        <v>49</v>
      </c>
      <c r="C2114" t="s">
        <v>50</v>
      </c>
      <c r="D2114" t="s">
        <v>145</v>
      </c>
      <c r="E2114" t="s">
        <v>201</v>
      </c>
      <c r="F2114" t="s">
        <v>226</v>
      </c>
      <c r="G2114" s="1">
        <v>45119</v>
      </c>
      <c r="H2114" s="1">
        <v>45128</v>
      </c>
      <c r="I2114">
        <f>YEAR((vw_maritime_trade_analysis[[#This Row],[Departure_Date]]))</f>
        <v>2023</v>
      </c>
      <c r="J2114" t="str">
        <f>"Q"&amp;ROUNDUP(MONTH(vw_maritime_trade_analysis[[#This Row],[Departure_Date]])/3,0)</f>
        <v>Q3</v>
      </c>
      <c r="K2114" t="str">
        <f>TEXT(vw_maritime_trade_analysis[[#This Row],[Departure_Date]],"mmmm")</f>
        <v>July</v>
      </c>
      <c r="L2114">
        <v>23613872</v>
      </c>
      <c r="M2114">
        <v>53493.44140625</v>
      </c>
      <c r="N2114">
        <v>146001.9375</v>
      </c>
      <c r="O2114">
        <v>65174.2890625</v>
      </c>
      <c r="P2114">
        <v>0</v>
      </c>
      <c r="Q2114">
        <v>1297761.375</v>
      </c>
      <c r="R2114">
        <f t="shared" ref="R2114:R2177" si="33">Q2114/L2114</f>
        <v>5.4957584889085531E-2</v>
      </c>
    </row>
    <row r="2115" spans="1:18" x14ac:dyDescent="0.25">
      <c r="A2115" t="s">
        <v>3274</v>
      </c>
      <c r="B2115" t="s">
        <v>65</v>
      </c>
      <c r="C2115" t="s">
        <v>50</v>
      </c>
      <c r="D2115" t="s">
        <v>51</v>
      </c>
      <c r="E2115" t="s">
        <v>82</v>
      </c>
      <c r="F2115" t="s">
        <v>154</v>
      </c>
      <c r="G2115" s="1">
        <v>44544</v>
      </c>
      <c r="H2115" s="1">
        <v>44561</v>
      </c>
      <c r="I2115">
        <f>YEAR((vw_maritime_trade_analysis[[#This Row],[Departure_Date]]))</f>
        <v>2021</v>
      </c>
      <c r="J2115" t="str">
        <f>"Q"&amp;ROUNDUP(MONTH(vw_maritime_trade_analysis[[#This Row],[Departure_Date]])/3,0)</f>
        <v>Q4</v>
      </c>
      <c r="K2115" t="str">
        <f>TEXT(vw_maritime_trade_analysis[[#This Row],[Departure_Date]],"mmmm")</f>
        <v>December</v>
      </c>
      <c r="L2115">
        <v>8685297</v>
      </c>
      <c r="M2115">
        <v>502113.3125</v>
      </c>
      <c r="N2115">
        <v>205919.6875</v>
      </c>
      <c r="O2115">
        <v>18847.08984375</v>
      </c>
      <c r="P2115">
        <v>0</v>
      </c>
      <c r="Q2115">
        <v>4417843</v>
      </c>
      <c r="R2115">
        <f t="shared" si="33"/>
        <v>0.50865767745190527</v>
      </c>
    </row>
    <row r="2116" spans="1:18" x14ac:dyDescent="0.25">
      <c r="A2116" t="s">
        <v>3275</v>
      </c>
      <c r="B2116" t="s">
        <v>65</v>
      </c>
      <c r="C2116" t="s">
        <v>239</v>
      </c>
      <c r="D2116" t="s">
        <v>270</v>
      </c>
      <c r="E2116" t="s">
        <v>82</v>
      </c>
      <c r="F2116" t="s">
        <v>159</v>
      </c>
      <c r="G2116" s="1">
        <v>43992</v>
      </c>
      <c r="H2116" s="1">
        <v>44011</v>
      </c>
      <c r="I2116">
        <f>YEAR((vw_maritime_trade_analysis[[#This Row],[Departure_Date]]))</f>
        <v>2020</v>
      </c>
      <c r="J2116" t="str">
        <f>"Q"&amp;ROUNDUP(MONTH(vw_maritime_trade_analysis[[#This Row],[Departure_Date]])/3,0)</f>
        <v>Q2</v>
      </c>
      <c r="K2116" t="str">
        <f>TEXT(vw_maritime_trade_analysis[[#This Row],[Departure_Date]],"mmmm")</f>
        <v>June</v>
      </c>
      <c r="L2116">
        <v>25390598</v>
      </c>
      <c r="M2116">
        <v>519334.03125</v>
      </c>
      <c r="N2116">
        <v>220330.328125</v>
      </c>
      <c r="O2116">
        <v>18789.0390625</v>
      </c>
      <c r="P2116">
        <v>7773.490234375</v>
      </c>
      <c r="Q2116">
        <v>2292575.25</v>
      </c>
      <c r="R2116">
        <f t="shared" si="33"/>
        <v>9.0292290476971043E-2</v>
      </c>
    </row>
    <row r="2117" spans="1:18" x14ac:dyDescent="0.25">
      <c r="A2117" t="s">
        <v>3276</v>
      </c>
      <c r="B2117" t="s">
        <v>65</v>
      </c>
      <c r="C2117" t="s">
        <v>66</v>
      </c>
      <c r="D2117" t="s">
        <v>67</v>
      </c>
      <c r="E2117" t="s">
        <v>82</v>
      </c>
      <c r="F2117" t="s">
        <v>146</v>
      </c>
      <c r="G2117" s="1">
        <v>45069</v>
      </c>
      <c r="H2117" s="1">
        <v>45082</v>
      </c>
      <c r="I2117">
        <f>YEAR((vw_maritime_trade_analysis[[#This Row],[Departure_Date]]))</f>
        <v>2023</v>
      </c>
      <c r="J2117" t="str">
        <f>"Q"&amp;ROUNDUP(MONTH(vw_maritime_trade_analysis[[#This Row],[Departure_Date]])/3,0)</f>
        <v>Q2</v>
      </c>
      <c r="K2117" t="str">
        <f>TEXT(vw_maritime_trade_analysis[[#This Row],[Departure_Date]],"mmmm")</f>
        <v>May</v>
      </c>
      <c r="L2117">
        <v>47665820</v>
      </c>
      <c r="M2117">
        <v>196490.21875</v>
      </c>
      <c r="N2117">
        <v>201104.15625</v>
      </c>
      <c r="O2117">
        <v>122024.5</v>
      </c>
      <c r="P2117">
        <v>0</v>
      </c>
      <c r="Q2117">
        <v>3059613</v>
      </c>
      <c r="R2117">
        <f t="shared" si="33"/>
        <v>6.4188825451864676E-2</v>
      </c>
    </row>
    <row r="2118" spans="1:18" x14ac:dyDescent="0.25">
      <c r="A2118" t="s">
        <v>3278</v>
      </c>
      <c r="B2118" t="s">
        <v>65</v>
      </c>
      <c r="C2118" t="s">
        <v>50</v>
      </c>
      <c r="D2118" t="s">
        <v>423</v>
      </c>
      <c r="E2118" t="s">
        <v>56</v>
      </c>
      <c r="F2118" t="s">
        <v>131</v>
      </c>
      <c r="G2118" s="1">
        <v>43907</v>
      </c>
      <c r="H2118" s="1">
        <v>43927</v>
      </c>
      <c r="I2118">
        <f>YEAR((vw_maritime_trade_analysis[[#This Row],[Departure_Date]]))</f>
        <v>2020</v>
      </c>
      <c r="J2118" t="str">
        <f>"Q"&amp;ROUNDUP(MONTH(vw_maritime_trade_analysis[[#This Row],[Departure_Date]])/3,0)</f>
        <v>Q1</v>
      </c>
      <c r="K2118" t="str">
        <f>TEXT(vw_maritime_trade_analysis[[#This Row],[Departure_Date]],"mmmm")</f>
        <v>March</v>
      </c>
      <c r="L2118">
        <v>14624899</v>
      </c>
      <c r="M2118">
        <v>283368.53125</v>
      </c>
      <c r="N2118">
        <v>221586.921875</v>
      </c>
      <c r="O2118">
        <v>28226.060546875</v>
      </c>
      <c r="P2118">
        <v>6847.06005859375</v>
      </c>
      <c r="Q2118">
        <v>1952659</v>
      </c>
      <c r="R2118">
        <f t="shared" si="33"/>
        <v>0.13351606735882415</v>
      </c>
    </row>
    <row r="2119" spans="1:18" x14ac:dyDescent="0.25">
      <c r="A2119" t="s">
        <v>3279</v>
      </c>
      <c r="B2119" t="s">
        <v>49</v>
      </c>
      <c r="C2119" t="s">
        <v>50</v>
      </c>
      <c r="D2119" t="s">
        <v>51</v>
      </c>
      <c r="E2119" t="s">
        <v>164</v>
      </c>
      <c r="F2119" t="s">
        <v>184</v>
      </c>
      <c r="G2119" s="1">
        <v>45610</v>
      </c>
      <c r="H2119" s="1">
        <v>45622</v>
      </c>
      <c r="I2119">
        <f>YEAR((vw_maritime_trade_analysis[[#This Row],[Departure_Date]]))</f>
        <v>2024</v>
      </c>
      <c r="J2119" t="str">
        <f>"Q"&amp;ROUNDUP(MONTH(vw_maritime_trade_analysis[[#This Row],[Departure_Date]])/3,0)</f>
        <v>Q4</v>
      </c>
      <c r="K2119" t="str">
        <f>TEXT(vw_maritime_trade_analysis[[#This Row],[Departure_Date]],"mmmm")</f>
        <v>November</v>
      </c>
      <c r="L2119">
        <v>26558166</v>
      </c>
      <c r="M2119">
        <v>272786.5</v>
      </c>
      <c r="N2119">
        <v>42475.4609375</v>
      </c>
      <c r="O2119">
        <v>81533.5703125</v>
      </c>
      <c r="P2119">
        <v>57637.171875</v>
      </c>
      <c r="Q2119">
        <v>6247052.5</v>
      </c>
      <c r="R2119">
        <f t="shared" si="33"/>
        <v>0.23522153223983916</v>
      </c>
    </row>
    <row r="2120" spans="1:18" x14ac:dyDescent="0.25">
      <c r="A2120" t="s">
        <v>3280</v>
      </c>
      <c r="B2120" t="s">
        <v>49</v>
      </c>
      <c r="C2120" t="s">
        <v>239</v>
      </c>
      <c r="D2120" t="s">
        <v>240</v>
      </c>
      <c r="E2120" t="s">
        <v>121</v>
      </c>
      <c r="F2120" t="s">
        <v>128</v>
      </c>
      <c r="G2120" s="1">
        <v>45712</v>
      </c>
      <c r="H2120" s="1">
        <v>45736</v>
      </c>
      <c r="I2120">
        <f>YEAR((vw_maritime_trade_analysis[[#This Row],[Departure_Date]]))</f>
        <v>2025</v>
      </c>
      <c r="J2120" t="str">
        <f>"Q"&amp;ROUNDUP(MONTH(vw_maritime_trade_analysis[[#This Row],[Departure_Date]])/3,0)</f>
        <v>Q1</v>
      </c>
      <c r="K2120" t="str">
        <f>TEXT(vw_maritime_trade_analysis[[#This Row],[Departure_Date]],"mmmm")</f>
        <v>February</v>
      </c>
      <c r="L2120">
        <v>10814129</v>
      </c>
      <c r="M2120">
        <v>420908.8125</v>
      </c>
      <c r="N2120">
        <v>214359.578125</v>
      </c>
      <c r="O2120">
        <v>18924.73046875</v>
      </c>
      <c r="P2120">
        <v>12196.7900390625</v>
      </c>
      <c r="Q2120">
        <v>1262188.875</v>
      </c>
      <c r="R2120">
        <f t="shared" si="33"/>
        <v>0.11671664680530443</v>
      </c>
    </row>
    <row r="2121" spans="1:18" x14ac:dyDescent="0.25">
      <c r="A2121" t="s">
        <v>3282</v>
      </c>
      <c r="B2121" t="s">
        <v>49</v>
      </c>
      <c r="C2121" t="s">
        <v>66</v>
      </c>
      <c r="D2121" t="s">
        <v>245</v>
      </c>
      <c r="E2121" t="s">
        <v>121</v>
      </c>
      <c r="F2121" t="s">
        <v>56</v>
      </c>
      <c r="G2121" s="1">
        <v>44161</v>
      </c>
      <c r="H2121" s="1">
        <v>44191</v>
      </c>
      <c r="I2121">
        <f>YEAR((vw_maritime_trade_analysis[[#This Row],[Departure_Date]]))</f>
        <v>2020</v>
      </c>
      <c r="J2121" t="str">
        <f>"Q"&amp;ROUNDUP(MONTH(vw_maritime_trade_analysis[[#This Row],[Departure_Date]])/3,0)</f>
        <v>Q4</v>
      </c>
      <c r="K2121" t="str">
        <f>TEXT(vw_maritime_trade_analysis[[#This Row],[Departure_Date]],"mmmm")</f>
        <v>November</v>
      </c>
      <c r="L2121">
        <v>5700762</v>
      </c>
      <c r="M2121">
        <v>585059.5</v>
      </c>
      <c r="N2121">
        <v>58102.48828125</v>
      </c>
      <c r="O2121">
        <v>8665.16015625</v>
      </c>
      <c r="P2121">
        <v>16492.470703125</v>
      </c>
      <c r="Q2121">
        <v>853573.625</v>
      </c>
      <c r="R2121">
        <f t="shared" si="33"/>
        <v>0.14972974226954222</v>
      </c>
    </row>
    <row r="2122" spans="1:18" x14ac:dyDescent="0.25">
      <c r="A2122" t="s">
        <v>3284</v>
      </c>
      <c r="B2122" t="s">
        <v>65</v>
      </c>
      <c r="C2122" t="s">
        <v>50</v>
      </c>
      <c r="D2122" t="s">
        <v>183</v>
      </c>
      <c r="E2122" t="s">
        <v>70</v>
      </c>
      <c r="F2122" t="s">
        <v>164</v>
      </c>
      <c r="G2122" s="1">
        <v>43856</v>
      </c>
      <c r="H2122" s="1">
        <v>43870</v>
      </c>
      <c r="I2122">
        <f>YEAR((vw_maritime_trade_analysis[[#This Row],[Departure_Date]]))</f>
        <v>2020</v>
      </c>
      <c r="J2122" t="str">
        <f>"Q"&amp;ROUNDUP(MONTH(vw_maritime_trade_analysis[[#This Row],[Departure_Date]])/3,0)</f>
        <v>Q1</v>
      </c>
      <c r="K2122" t="str">
        <f>TEXT(vw_maritime_trade_analysis[[#This Row],[Departure_Date]],"mmmm")</f>
        <v>January</v>
      </c>
      <c r="L2122">
        <v>97607744</v>
      </c>
      <c r="M2122">
        <v>336931.09375</v>
      </c>
      <c r="N2122">
        <v>177373.875</v>
      </c>
      <c r="O2122">
        <v>238162.890625</v>
      </c>
      <c r="P2122">
        <v>0</v>
      </c>
      <c r="Q2122">
        <v>1917794.875</v>
      </c>
      <c r="R2122">
        <f t="shared" si="33"/>
        <v>1.9647978699313038E-2</v>
      </c>
    </row>
    <row r="2123" spans="1:18" x14ac:dyDescent="0.25">
      <c r="A2123" t="s">
        <v>3285</v>
      </c>
      <c r="B2123" t="s">
        <v>49</v>
      </c>
      <c r="C2123" t="s">
        <v>50</v>
      </c>
      <c r="D2123" t="s">
        <v>145</v>
      </c>
      <c r="E2123" t="s">
        <v>154</v>
      </c>
      <c r="F2123" t="s">
        <v>70</v>
      </c>
      <c r="G2123" s="1">
        <v>45163</v>
      </c>
      <c r="H2123" s="1">
        <v>45179</v>
      </c>
      <c r="I2123">
        <f>YEAR((vw_maritime_trade_analysis[[#This Row],[Departure_Date]]))</f>
        <v>2023</v>
      </c>
      <c r="J2123" t="str">
        <f>"Q"&amp;ROUNDUP(MONTH(vw_maritime_trade_analysis[[#This Row],[Departure_Date]])/3,0)</f>
        <v>Q3</v>
      </c>
      <c r="K2123" t="str">
        <f>TEXT(vw_maritime_trade_analysis[[#This Row],[Departure_Date]],"mmmm")</f>
        <v>August</v>
      </c>
      <c r="L2123">
        <v>32002972</v>
      </c>
      <c r="M2123">
        <v>216397.96875</v>
      </c>
      <c r="N2123">
        <v>151547.859375</v>
      </c>
      <c r="O2123">
        <v>72646.75</v>
      </c>
      <c r="P2123">
        <v>0</v>
      </c>
      <c r="Q2123">
        <v>1364423.75</v>
      </c>
      <c r="R2123">
        <f t="shared" si="33"/>
        <v>4.2634282528510162E-2</v>
      </c>
    </row>
    <row r="2124" spans="1:18" x14ac:dyDescent="0.25">
      <c r="A2124" t="s">
        <v>3287</v>
      </c>
      <c r="B2124" t="s">
        <v>65</v>
      </c>
      <c r="C2124" t="s">
        <v>50</v>
      </c>
      <c r="D2124" t="s">
        <v>423</v>
      </c>
      <c r="E2124" t="s">
        <v>70</v>
      </c>
      <c r="F2124" t="s">
        <v>140</v>
      </c>
      <c r="G2124" s="1">
        <v>44106</v>
      </c>
      <c r="H2124" s="1">
        <v>44122</v>
      </c>
      <c r="I2124">
        <f>YEAR((vw_maritime_trade_analysis[[#This Row],[Departure_Date]]))</f>
        <v>2020</v>
      </c>
      <c r="J2124" t="str">
        <f>"Q"&amp;ROUNDUP(MONTH(vw_maritime_trade_analysis[[#This Row],[Departure_Date]])/3,0)</f>
        <v>Q4</v>
      </c>
      <c r="K2124" t="str">
        <f>TEXT(vw_maritime_trade_analysis[[#This Row],[Departure_Date]],"mmmm")</f>
        <v>October</v>
      </c>
      <c r="L2124">
        <v>51305224</v>
      </c>
      <c r="M2124">
        <v>596808.25</v>
      </c>
      <c r="N2124">
        <v>42119.48828125</v>
      </c>
      <c r="O2124">
        <v>133906.625</v>
      </c>
      <c r="P2124">
        <v>0</v>
      </c>
      <c r="Q2124">
        <v>1860399.375</v>
      </c>
      <c r="R2124">
        <f t="shared" si="33"/>
        <v>3.6261402445099934E-2</v>
      </c>
    </row>
    <row r="2125" spans="1:18" x14ac:dyDescent="0.25">
      <c r="A2125" t="s">
        <v>3288</v>
      </c>
      <c r="B2125" t="s">
        <v>65</v>
      </c>
      <c r="C2125" t="s">
        <v>66</v>
      </c>
      <c r="D2125" t="s">
        <v>245</v>
      </c>
      <c r="E2125" t="s">
        <v>100</v>
      </c>
      <c r="F2125" t="s">
        <v>121</v>
      </c>
      <c r="G2125" s="1">
        <v>45234</v>
      </c>
      <c r="H2125" s="1">
        <v>45249</v>
      </c>
      <c r="I2125">
        <f>YEAR((vw_maritime_trade_analysis[[#This Row],[Departure_Date]]))</f>
        <v>2023</v>
      </c>
      <c r="J2125" t="str">
        <f>"Q"&amp;ROUNDUP(MONTH(vw_maritime_trade_analysis[[#This Row],[Departure_Date]])/3,0)</f>
        <v>Q4</v>
      </c>
      <c r="K2125" t="str">
        <f>TEXT(vw_maritime_trade_analysis[[#This Row],[Departure_Date]],"mmmm")</f>
        <v>November</v>
      </c>
      <c r="L2125">
        <v>15749628</v>
      </c>
      <c r="M2125">
        <v>297583.46875</v>
      </c>
      <c r="N2125">
        <v>94893.6328125</v>
      </c>
      <c r="O2125">
        <v>51658.78125</v>
      </c>
      <c r="P2125">
        <v>0</v>
      </c>
      <c r="Q2125">
        <v>802909.5</v>
      </c>
      <c r="R2125">
        <f t="shared" si="33"/>
        <v>5.0979585041627647E-2</v>
      </c>
    </row>
    <row r="2126" spans="1:18" x14ac:dyDescent="0.25">
      <c r="A2126" t="s">
        <v>3289</v>
      </c>
      <c r="B2126" t="s">
        <v>49</v>
      </c>
      <c r="C2126" t="s">
        <v>239</v>
      </c>
      <c r="D2126" t="s">
        <v>270</v>
      </c>
      <c r="E2126" t="s">
        <v>108</v>
      </c>
      <c r="F2126" t="s">
        <v>92</v>
      </c>
      <c r="G2126" s="1">
        <v>44802</v>
      </c>
      <c r="H2126" s="1">
        <v>44815</v>
      </c>
      <c r="I2126">
        <f>YEAR((vw_maritime_trade_analysis[[#This Row],[Departure_Date]]))</f>
        <v>2022</v>
      </c>
      <c r="J2126" t="str">
        <f>"Q"&amp;ROUNDUP(MONTH(vw_maritime_trade_analysis[[#This Row],[Departure_Date]])/3,0)</f>
        <v>Q3</v>
      </c>
      <c r="K2126" t="str">
        <f>TEXT(vw_maritime_trade_analysis[[#This Row],[Departure_Date]],"mmmm")</f>
        <v>August</v>
      </c>
      <c r="L2126">
        <v>54556292</v>
      </c>
      <c r="M2126">
        <v>248785.203125</v>
      </c>
      <c r="N2126">
        <v>125043.9296875</v>
      </c>
      <c r="O2126">
        <v>45281.71875</v>
      </c>
      <c r="P2126">
        <v>84374.703125</v>
      </c>
      <c r="Q2126">
        <v>1850535.625</v>
      </c>
      <c r="R2126">
        <f t="shared" si="33"/>
        <v>3.3919747056856429E-2</v>
      </c>
    </row>
    <row r="2127" spans="1:18" x14ac:dyDescent="0.25">
      <c r="A2127" t="s">
        <v>3290</v>
      </c>
      <c r="B2127" t="s">
        <v>49</v>
      </c>
      <c r="C2127" t="s">
        <v>50</v>
      </c>
      <c r="D2127" t="s">
        <v>51</v>
      </c>
      <c r="E2127" t="s">
        <v>204</v>
      </c>
      <c r="F2127" t="s">
        <v>226</v>
      </c>
      <c r="G2127" s="1">
        <v>45944</v>
      </c>
      <c r="H2127" s="1">
        <v>45951</v>
      </c>
      <c r="I2127">
        <f>YEAR((vw_maritime_trade_analysis[[#This Row],[Departure_Date]]))</f>
        <v>2025</v>
      </c>
      <c r="J2127" t="str">
        <f>"Q"&amp;ROUNDUP(MONTH(vw_maritime_trade_analysis[[#This Row],[Departure_Date]])/3,0)</f>
        <v>Q4</v>
      </c>
      <c r="K2127" t="str">
        <f>TEXT(vw_maritime_trade_analysis[[#This Row],[Departure_Date]],"mmmm")</f>
        <v>October</v>
      </c>
      <c r="L2127">
        <v>6006582</v>
      </c>
      <c r="M2127">
        <v>169436.296875</v>
      </c>
      <c r="N2127">
        <v>231013.5625</v>
      </c>
      <c r="O2127">
        <v>20482.439453125</v>
      </c>
      <c r="P2127">
        <v>2644.830078125</v>
      </c>
      <c r="Q2127">
        <v>1064317.25</v>
      </c>
      <c r="R2127">
        <f t="shared" si="33"/>
        <v>0.17719182889703328</v>
      </c>
    </row>
    <row r="2128" spans="1:18" x14ac:dyDescent="0.25">
      <c r="A2128" t="s">
        <v>3292</v>
      </c>
      <c r="B2128" t="s">
        <v>49</v>
      </c>
      <c r="C2128" t="s">
        <v>50</v>
      </c>
      <c r="D2128" t="s">
        <v>145</v>
      </c>
      <c r="E2128" t="s">
        <v>55</v>
      </c>
      <c r="F2128" t="s">
        <v>82</v>
      </c>
      <c r="G2128" s="1">
        <v>45130</v>
      </c>
      <c r="H2128" s="1">
        <v>45148</v>
      </c>
      <c r="I2128">
        <f>YEAR((vw_maritime_trade_analysis[[#This Row],[Departure_Date]]))</f>
        <v>2023</v>
      </c>
      <c r="J2128" t="str">
        <f>"Q"&amp;ROUNDUP(MONTH(vw_maritime_trade_analysis[[#This Row],[Departure_Date]])/3,0)</f>
        <v>Q3</v>
      </c>
      <c r="K2128" t="str">
        <f>TEXT(vw_maritime_trade_analysis[[#This Row],[Departure_Date]],"mmmm")</f>
        <v>July</v>
      </c>
      <c r="L2128">
        <v>63345732</v>
      </c>
      <c r="M2128">
        <v>148607.84375</v>
      </c>
      <c r="N2128">
        <v>221082.640625</v>
      </c>
      <c r="O2128">
        <v>141894.4375</v>
      </c>
      <c r="P2128">
        <v>0</v>
      </c>
      <c r="Q2128">
        <v>1988504.5</v>
      </c>
      <c r="R2128">
        <f t="shared" si="33"/>
        <v>3.1391294049613321E-2</v>
      </c>
    </row>
    <row r="2129" spans="1:18" x14ac:dyDescent="0.25">
      <c r="A2129" t="s">
        <v>3293</v>
      </c>
      <c r="B2129" t="s">
        <v>49</v>
      </c>
      <c r="C2129" t="s">
        <v>239</v>
      </c>
      <c r="D2129" t="s">
        <v>240</v>
      </c>
      <c r="E2129" t="s">
        <v>257</v>
      </c>
      <c r="F2129" t="s">
        <v>70</v>
      </c>
      <c r="G2129" s="1">
        <v>45600</v>
      </c>
      <c r="H2129" s="1">
        <v>45630</v>
      </c>
      <c r="I2129">
        <f>YEAR((vw_maritime_trade_analysis[[#This Row],[Departure_Date]]))</f>
        <v>2024</v>
      </c>
      <c r="J2129" t="str">
        <f>"Q"&amp;ROUNDUP(MONTH(vw_maritime_trade_analysis[[#This Row],[Departure_Date]])/3,0)</f>
        <v>Q4</v>
      </c>
      <c r="K2129" t="str">
        <f>TEXT(vw_maritime_trade_analysis[[#This Row],[Departure_Date]],"mmmm")</f>
        <v>November</v>
      </c>
      <c r="L2129">
        <v>8620951</v>
      </c>
      <c r="M2129">
        <v>512671.5</v>
      </c>
      <c r="N2129">
        <v>186289.546875</v>
      </c>
      <c r="O2129">
        <v>24655.919921875</v>
      </c>
      <c r="P2129">
        <v>31393.1796875</v>
      </c>
      <c r="Q2129">
        <v>1098551</v>
      </c>
      <c r="R2129">
        <f t="shared" si="33"/>
        <v>0.12742805289114856</v>
      </c>
    </row>
    <row r="2130" spans="1:18" x14ac:dyDescent="0.25">
      <c r="A2130" t="s">
        <v>3294</v>
      </c>
      <c r="B2130" t="s">
        <v>49</v>
      </c>
      <c r="C2130" t="s">
        <v>66</v>
      </c>
      <c r="D2130" t="s">
        <v>245</v>
      </c>
      <c r="E2130" t="s">
        <v>108</v>
      </c>
      <c r="F2130" t="s">
        <v>226</v>
      </c>
      <c r="G2130" s="1">
        <v>43984</v>
      </c>
      <c r="H2130" s="1">
        <v>43992</v>
      </c>
      <c r="I2130">
        <f>YEAR((vw_maritime_trade_analysis[[#This Row],[Departure_Date]]))</f>
        <v>2020</v>
      </c>
      <c r="J2130" t="str">
        <f>"Q"&amp;ROUNDUP(MONTH(vw_maritime_trade_analysis[[#This Row],[Departure_Date]])/3,0)</f>
        <v>Q2</v>
      </c>
      <c r="K2130" t="str">
        <f>TEXT(vw_maritime_trade_analysis[[#This Row],[Departure_Date]],"mmmm")</f>
        <v>June</v>
      </c>
      <c r="L2130">
        <v>2161599.25</v>
      </c>
      <c r="M2130">
        <v>258493.53125</v>
      </c>
      <c r="N2130">
        <v>133686.28125</v>
      </c>
      <c r="O2130">
        <v>3177.550048828125</v>
      </c>
      <c r="P2130">
        <v>16952.2109375</v>
      </c>
      <c r="Q2130">
        <v>592631.875</v>
      </c>
      <c r="R2130">
        <f t="shared" si="33"/>
        <v>0.27416361982916121</v>
      </c>
    </row>
    <row r="2131" spans="1:18" x14ac:dyDescent="0.25">
      <c r="A2131" t="s">
        <v>3295</v>
      </c>
      <c r="B2131" t="s">
        <v>65</v>
      </c>
      <c r="C2131" t="s">
        <v>239</v>
      </c>
      <c r="D2131" t="s">
        <v>265</v>
      </c>
      <c r="E2131" t="s">
        <v>82</v>
      </c>
      <c r="F2131" t="s">
        <v>201</v>
      </c>
      <c r="G2131" s="1">
        <v>46084</v>
      </c>
      <c r="H2131" s="1">
        <v>46106</v>
      </c>
      <c r="I2131">
        <f>YEAR((vw_maritime_trade_analysis[[#This Row],[Departure_Date]]))</f>
        <v>2026</v>
      </c>
      <c r="J2131" t="str">
        <f>"Q"&amp;ROUNDUP(MONTH(vw_maritime_trade_analysis[[#This Row],[Departure_Date]])/3,0)</f>
        <v>Q1</v>
      </c>
      <c r="K2131" t="str">
        <f>TEXT(vw_maritime_trade_analysis[[#This Row],[Departure_Date]],"mmmm")</f>
        <v>March</v>
      </c>
      <c r="L2131">
        <v>10101559</v>
      </c>
      <c r="M2131">
        <v>314242.90625</v>
      </c>
      <c r="N2131">
        <v>241474.9375</v>
      </c>
      <c r="O2131">
        <v>13839.1396484375</v>
      </c>
      <c r="P2131">
        <v>0</v>
      </c>
      <c r="Q2131">
        <v>873149.0625</v>
      </c>
      <c r="R2131">
        <f t="shared" si="33"/>
        <v>8.643706011121649E-2</v>
      </c>
    </row>
    <row r="2132" spans="1:18" x14ac:dyDescent="0.25">
      <c r="A2132" t="s">
        <v>3296</v>
      </c>
      <c r="B2132" t="s">
        <v>65</v>
      </c>
      <c r="C2132" t="s">
        <v>50</v>
      </c>
      <c r="D2132" t="s">
        <v>51</v>
      </c>
      <c r="E2132" t="s">
        <v>70</v>
      </c>
      <c r="F2132" t="s">
        <v>201</v>
      </c>
      <c r="G2132" s="1">
        <v>45106</v>
      </c>
      <c r="H2132" s="1">
        <v>45126</v>
      </c>
      <c r="I2132">
        <f>YEAR((vw_maritime_trade_analysis[[#This Row],[Departure_Date]]))</f>
        <v>2023</v>
      </c>
      <c r="J2132" t="str">
        <f>"Q"&amp;ROUNDUP(MONTH(vw_maritime_trade_analysis[[#This Row],[Departure_Date]])/3,0)</f>
        <v>Q2</v>
      </c>
      <c r="K2132" t="str">
        <f>TEXT(vw_maritime_trade_analysis[[#This Row],[Departure_Date]],"mmmm")</f>
        <v>June</v>
      </c>
      <c r="L2132">
        <v>9598703</v>
      </c>
      <c r="M2132">
        <v>336387.96875</v>
      </c>
      <c r="N2132">
        <v>18127.80078125</v>
      </c>
      <c r="O2132">
        <v>17469.640625</v>
      </c>
      <c r="P2132">
        <v>5347.66015625</v>
      </c>
      <c r="Q2132">
        <v>3296547.75</v>
      </c>
      <c r="R2132">
        <f t="shared" si="33"/>
        <v>0.3434367903663651</v>
      </c>
    </row>
    <row r="2133" spans="1:18" x14ac:dyDescent="0.25">
      <c r="A2133" t="s">
        <v>3297</v>
      </c>
      <c r="B2133" t="s">
        <v>49</v>
      </c>
      <c r="C2133" t="s">
        <v>239</v>
      </c>
      <c r="D2133" t="s">
        <v>265</v>
      </c>
      <c r="E2133" t="s">
        <v>201</v>
      </c>
      <c r="F2133" t="s">
        <v>226</v>
      </c>
      <c r="G2133" s="1">
        <v>45028</v>
      </c>
      <c r="H2133" s="1">
        <v>45038</v>
      </c>
      <c r="I2133">
        <f>YEAR((vw_maritime_trade_analysis[[#This Row],[Departure_Date]]))</f>
        <v>2023</v>
      </c>
      <c r="J2133" t="str">
        <f>"Q"&amp;ROUNDUP(MONTH(vw_maritime_trade_analysis[[#This Row],[Departure_Date]])/3,0)</f>
        <v>Q2</v>
      </c>
      <c r="K2133" t="str">
        <f>TEXT(vw_maritime_trade_analysis[[#This Row],[Departure_Date]],"mmmm")</f>
        <v>April</v>
      </c>
      <c r="L2133">
        <v>7163988</v>
      </c>
      <c r="M2133">
        <v>212550.1875</v>
      </c>
      <c r="N2133">
        <v>67171.0625</v>
      </c>
      <c r="O2133">
        <v>16047.330078125</v>
      </c>
      <c r="P2133">
        <v>0</v>
      </c>
      <c r="Q2133">
        <v>1167359</v>
      </c>
      <c r="R2133">
        <f t="shared" si="33"/>
        <v>0.16294820706009</v>
      </c>
    </row>
    <row r="2134" spans="1:18" x14ac:dyDescent="0.25">
      <c r="A2134" t="s">
        <v>3298</v>
      </c>
      <c r="B2134" t="s">
        <v>49</v>
      </c>
      <c r="C2134" t="s">
        <v>50</v>
      </c>
      <c r="D2134" t="s">
        <v>51</v>
      </c>
      <c r="E2134" t="s">
        <v>204</v>
      </c>
      <c r="F2134" t="s">
        <v>56</v>
      </c>
      <c r="G2134" s="1">
        <v>45294</v>
      </c>
      <c r="H2134" s="1">
        <v>45312</v>
      </c>
      <c r="I2134">
        <f>YEAR((vw_maritime_trade_analysis[[#This Row],[Departure_Date]]))</f>
        <v>2024</v>
      </c>
      <c r="J2134" t="str">
        <f>"Q"&amp;ROUNDUP(MONTH(vw_maritime_trade_analysis[[#This Row],[Departure_Date]])/3,0)</f>
        <v>Q1</v>
      </c>
      <c r="K2134" t="str">
        <f>TEXT(vw_maritime_trade_analysis[[#This Row],[Departure_Date]],"mmmm")</f>
        <v>January</v>
      </c>
      <c r="L2134">
        <v>15677989</v>
      </c>
      <c r="M2134">
        <v>455896.875</v>
      </c>
      <c r="N2134">
        <v>127232.5703125</v>
      </c>
      <c r="O2134">
        <v>38724.62890625</v>
      </c>
      <c r="P2134">
        <v>30257.529296875</v>
      </c>
      <c r="Q2134">
        <v>5149240</v>
      </c>
      <c r="R2134">
        <f t="shared" si="33"/>
        <v>0.3284375311144816</v>
      </c>
    </row>
    <row r="2135" spans="1:18" x14ac:dyDescent="0.25">
      <c r="A2135" t="s">
        <v>3299</v>
      </c>
      <c r="B2135" t="s">
        <v>65</v>
      </c>
      <c r="C2135" t="s">
        <v>112</v>
      </c>
      <c r="D2135" t="s">
        <v>113</v>
      </c>
      <c r="E2135" t="s">
        <v>82</v>
      </c>
      <c r="F2135" t="s">
        <v>196</v>
      </c>
      <c r="G2135" s="1">
        <v>45565</v>
      </c>
      <c r="H2135" s="1">
        <v>45587</v>
      </c>
      <c r="I2135">
        <f>YEAR((vw_maritime_trade_analysis[[#This Row],[Departure_Date]]))</f>
        <v>2024</v>
      </c>
      <c r="J2135" t="str">
        <f>"Q"&amp;ROUNDUP(MONTH(vw_maritime_trade_analysis[[#This Row],[Departure_Date]])/3,0)</f>
        <v>Q3</v>
      </c>
      <c r="K2135" t="str">
        <f>TEXT(vw_maritime_trade_analysis[[#This Row],[Departure_Date]],"mmmm")</f>
        <v>September</v>
      </c>
      <c r="L2135">
        <v>11222204</v>
      </c>
      <c r="M2135">
        <v>346608.34375</v>
      </c>
      <c r="N2135">
        <v>19707.16015625</v>
      </c>
      <c r="O2135">
        <v>7182.2099609375</v>
      </c>
      <c r="P2135">
        <v>1058.56005859375</v>
      </c>
      <c r="Q2135">
        <v>632304.3125</v>
      </c>
      <c r="R2135">
        <f t="shared" si="33"/>
        <v>5.6344040127946346E-2</v>
      </c>
    </row>
    <row r="2136" spans="1:18" x14ac:dyDescent="0.25">
      <c r="A2136" t="s">
        <v>3300</v>
      </c>
      <c r="B2136" t="s">
        <v>65</v>
      </c>
      <c r="C2136" t="s">
        <v>134</v>
      </c>
      <c r="D2136" t="s">
        <v>135</v>
      </c>
      <c r="E2136" t="s">
        <v>70</v>
      </c>
      <c r="F2136" t="s">
        <v>127</v>
      </c>
      <c r="G2136" s="1">
        <v>44489</v>
      </c>
      <c r="H2136" s="1">
        <v>44502</v>
      </c>
      <c r="I2136">
        <f>YEAR((vw_maritime_trade_analysis[[#This Row],[Departure_Date]]))</f>
        <v>2021</v>
      </c>
      <c r="J2136" t="str">
        <f>"Q"&amp;ROUNDUP(MONTH(vw_maritime_trade_analysis[[#This Row],[Departure_Date]])/3,0)</f>
        <v>Q4</v>
      </c>
      <c r="K2136" t="str">
        <f>TEXT(vw_maritime_trade_analysis[[#This Row],[Departure_Date]],"mmmm")</f>
        <v>October</v>
      </c>
      <c r="L2136">
        <v>2058856.875</v>
      </c>
      <c r="M2136">
        <v>116857.921875</v>
      </c>
      <c r="N2136">
        <v>66706.2734375</v>
      </c>
      <c r="O2136">
        <v>2470.6298828125</v>
      </c>
      <c r="P2136">
        <v>3232.43994140625</v>
      </c>
      <c r="Q2136">
        <v>355197.78125</v>
      </c>
      <c r="R2136">
        <f t="shared" si="33"/>
        <v>0.1725218423694459</v>
      </c>
    </row>
    <row r="2137" spans="1:18" x14ac:dyDescent="0.25">
      <c r="A2137" t="s">
        <v>3301</v>
      </c>
      <c r="B2137" t="s">
        <v>65</v>
      </c>
      <c r="C2137" t="s">
        <v>50</v>
      </c>
      <c r="D2137" t="s">
        <v>120</v>
      </c>
      <c r="E2137" t="s">
        <v>226</v>
      </c>
      <c r="F2137" t="s">
        <v>83</v>
      </c>
      <c r="G2137" s="1">
        <v>44745</v>
      </c>
      <c r="H2137" s="1">
        <v>44758</v>
      </c>
      <c r="I2137">
        <f>YEAR((vw_maritime_trade_analysis[[#This Row],[Departure_Date]]))</f>
        <v>2022</v>
      </c>
      <c r="J2137" t="str">
        <f>"Q"&amp;ROUNDUP(MONTH(vw_maritime_trade_analysis[[#This Row],[Departure_Date]])/3,0)</f>
        <v>Q3</v>
      </c>
      <c r="K2137" t="str">
        <f>TEXT(vw_maritime_trade_analysis[[#This Row],[Departure_Date]],"mmmm")</f>
        <v>July</v>
      </c>
      <c r="L2137">
        <v>14639314</v>
      </c>
      <c r="M2137">
        <v>531528.0625</v>
      </c>
      <c r="N2137">
        <v>15728.0400390625</v>
      </c>
      <c r="O2137">
        <v>23715.689453125</v>
      </c>
      <c r="P2137">
        <v>28803.650390625</v>
      </c>
      <c r="Q2137">
        <v>2123324</v>
      </c>
      <c r="R2137">
        <f t="shared" si="33"/>
        <v>0.14504258874425399</v>
      </c>
    </row>
    <row r="2138" spans="1:18" x14ac:dyDescent="0.25">
      <c r="A2138" t="s">
        <v>3303</v>
      </c>
      <c r="B2138" t="s">
        <v>65</v>
      </c>
      <c r="C2138" t="s">
        <v>50</v>
      </c>
      <c r="D2138" t="s">
        <v>51</v>
      </c>
      <c r="E2138" t="s">
        <v>100</v>
      </c>
      <c r="F2138" t="s">
        <v>164</v>
      </c>
      <c r="G2138" s="1">
        <v>45137</v>
      </c>
      <c r="H2138" s="1">
        <v>45152</v>
      </c>
      <c r="I2138">
        <f>YEAR((vw_maritime_trade_analysis[[#This Row],[Departure_Date]]))</f>
        <v>2023</v>
      </c>
      <c r="J2138" t="str">
        <f>"Q"&amp;ROUNDUP(MONTH(vw_maritime_trade_analysis[[#This Row],[Departure_Date]])/3,0)</f>
        <v>Q3</v>
      </c>
      <c r="K2138" t="str">
        <f>TEXT(vw_maritime_trade_analysis[[#This Row],[Departure_Date]],"mmmm")</f>
        <v>July</v>
      </c>
      <c r="L2138">
        <v>19337122</v>
      </c>
      <c r="M2138">
        <v>211116.625</v>
      </c>
      <c r="N2138">
        <v>121291.421875</v>
      </c>
      <c r="O2138">
        <v>25138.259765625</v>
      </c>
      <c r="Q2138">
        <v>4745609</v>
      </c>
      <c r="R2138">
        <f t="shared" si="33"/>
        <v>0.24541444171474949</v>
      </c>
    </row>
    <row r="2139" spans="1:18" x14ac:dyDescent="0.25">
      <c r="A2139" t="s">
        <v>3304</v>
      </c>
      <c r="B2139" t="s">
        <v>49</v>
      </c>
      <c r="C2139" t="s">
        <v>134</v>
      </c>
      <c r="D2139" t="s">
        <v>135</v>
      </c>
      <c r="E2139" t="s">
        <v>154</v>
      </c>
      <c r="F2139" t="s">
        <v>184</v>
      </c>
      <c r="G2139" s="1">
        <v>44579</v>
      </c>
      <c r="H2139" s="1">
        <v>44605</v>
      </c>
      <c r="I2139">
        <f>YEAR((vw_maritime_trade_analysis[[#This Row],[Departure_Date]]))</f>
        <v>2022</v>
      </c>
      <c r="J2139" t="str">
        <f>"Q"&amp;ROUNDUP(MONTH(vw_maritime_trade_analysis[[#This Row],[Departure_Date]])/3,0)</f>
        <v>Q1</v>
      </c>
      <c r="K2139" t="str">
        <f>TEXT(vw_maritime_trade_analysis[[#This Row],[Departure_Date]],"mmmm")</f>
        <v>January</v>
      </c>
      <c r="L2139">
        <v>6916532.5</v>
      </c>
      <c r="M2139">
        <v>618279.25</v>
      </c>
      <c r="N2139">
        <v>164227.921875</v>
      </c>
      <c r="O2139">
        <v>6086.5498046875</v>
      </c>
      <c r="P2139">
        <v>0</v>
      </c>
      <c r="Q2139">
        <v>886105.875</v>
      </c>
      <c r="R2139">
        <f t="shared" si="33"/>
        <v>0.12811417787742629</v>
      </c>
    </row>
    <row r="2140" spans="1:18" x14ac:dyDescent="0.25">
      <c r="A2140" t="s">
        <v>3306</v>
      </c>
      <c r="B2140" t="s">
        <v>65</v>
      </c>
      <c r="C2140" t="s">
        <v>66</v>
      </c>
      <c r="D2140" t="s">
        <v>248</v>
      </c>
      <c r="E2140" t="s">
        <v>70</v>
      </c>
      <c r="F2140" t="s">
        <v>174</v>
      </c>
      <c r="G2140" s="1">
        <v>45709</v>
      </c>
      <c r="H2140" s="1">
        <v>45738</v>
      </c>
      <c r="I2140">
        <f>YEAR((vw_maritime_trade_analysis[[#This Row],[Departure_Date]]))</f>
        <v>2025</v>
      </c>
      <c r="J2140" t="str">
        <f>"Q"&amp;ROUNDUP(MONTH(vw_maritime_trade_analysis[[#This Row],[Departure_Date]])/3,0)</f>
        <v>Q1</v>
      </c>
      <c r="K2140" t="str">
        <f>TEXT(vw_maritime_trade_analysis[[#This Row],[Departure_Date]],"mmmm")</f>
        <v>February</v>
      </c>
      <c r="L2140">
        <v>72405536</v>
      </c>
      <c r="M2140">
        <v>436748.90625</v>
      </c>
      <c r="N2140">
        <v>183896.609375</v>
      </c>
      <c r="O2140">
        <v>154947.84375</v>
      </c>
      <c r="P2140">
        <v>0</v>
      </c>
      <c r="Q2140">
        <v>5936662</v>
      </c>
      <c r="R2140">
        <f t="shared" si="33"/>
        <v>8.1991824492536045E-2</v>
      </c>
    </row>
    <row r="2141" spans="1:18" x14ac:dyDescent="0.25">
      <c r="A2141" t="s">
        <v>3307</v>
      </c>
      <c r="B2141" t="s">
        <v>65</v>
      </c>
      <c r="C2141" t="s">
        <v>78</v>
      </c>
      <c r="D2141" t="s">
        <v>177</v>
      </c>
      <c r="E2141" t="s">
        <v>92</v>
      </c>
      <c r="F2141" t="s">
        <v>204</v>
      </c>
      <c r="G2141" s="1">
        <v>45945</v>
      </c>
      <c r="H2141" s="1">
        <v>45974</v>
      </c>
      <c r="I2141">
        <f>YEAR((vw_maritime_trade_analysis[[#This Row],[Departure_Date]]))</f>
        <v>2025</v>
      </c>
      <c r="J2141" t="str">
        <f>"Q"&amp;ROUNDUP(MONTH(vw_maritime_trade_analysis[[#This Row],[Departure_Date]])/3,0)</f>
        <v>Q4</v>
      </c>
      <c r="K2141" t="str">
        <f>TEXT(vw_maritime_trade_analysis[[#This Row],[Departure_Date]],"mmmm")</f>
        <v>October</v>
      </c>
      <c r="L2141">
        <v>20662016</v>
      </c>
      <c r="M2141">
        <v>420208.125</v>
      </c>
      <c r="N2141">
        <v>135045.078125</v>
      </c>
      <c r="O2141">
        <v>29133.439453125</v>
      </c>
      <c r="P2141">
        <v>0</v>
      </c>
      <c r="Q2141">
        <v>2004318.5</v>
      </c>
      <c r="R2141">
        <f t="shared" si="33"/>
        <v>9.7004982476056545E-2</v>
      </c>
    </row>
    <row r="2142" spans="1:18" x14ac:dyDescent="0.25">
      <c r="A2142" t="s">
        <v>3308</v>
      </c>
      <c r="B2142" t="s">
        <v>49</v>
      </c>
      <c r="C2142" t="s">
        <v>50</v>
      </c>
      <c r="D2142" t="s">
        <v>223</v>
      </c>
      <c r="E2142" t="s">
        <v>93</v>
      </c>
      <c r="F2142" t="s">
        <v>128</v>
      </c>
      <c r="G2142" s="1">
        <v>44403</v>
      </c>
      <c r="H2142" s="1">
        <v>44408</v>
      </c>
      <c r="I2142">
        <f>YEAR((vw_maritime_trade_analysis[[#This Row],[Departure_Date]]))</f>
        <v>2021</v>
      </c>
      <c r="J2142" t="str">
        <f>"Q"&amp;ROUNDUP(MONTH(vw_maritime_trade_analysis[[#This Row],[Departure_Date]])/3,0)</f>
        <v>Q3</v>
      </c>
      <c r="K2142" t="str">
        <f>TEXT(vw_maritime_trade_analysis[[#This Row],[Departure_Date]],"mmmm")</f>
        <v>July</v>
      </c>
      <c r="L2142">
        <v>91268280</v>
      </c>
      <c r="M2142">
        <v>166897.484375</v>
      </c>
      <c r="N2142">
        <v>217678.796875</v>
      </c>
      <c r="O2142">
        <v>245511.671875</v>
      </c>
      <c r="P2142">
        <v>0</v>
      </c>
      <c r="Q2142">
        <v>2096115</v>
      </c>
      <c r="R2142">
        <f t="shared" si="33"/>
        <v>2.2966522432547213E-2</v>
      </c>
    </row>
    <row r="2143" spans="1:18" x14ac:dyDescent="0.25">
      <c r="A2143" t="s">
        <v>3309</v>
      </c>
      <c r="B2143" t="s">
        <v>65</v>
      </c>
      <c r="C2143" t="s">
        <v>66</v>
      </c>
      <c r="D2143" t="s">
        <v>251</v>
      </c>
      <c r="E2143" t="s">
        <v>226</v>
      </c>
      <c r="F2143" t="s">
        <v>71</v>
      </c>
      <c r="G2143" s="1">
        <v>43894</v>
      </c>
      <c r="H2143" s="1">
        <v>43914</v>
      </c>
      <c r="I2143">
        <f>YEAR((vw_maritime_trade_analysis[[#This Row],[Departure_Date]]))</f>
        <v>2020</v>
      </c>
      <c r="J2143" t="str">
        <f>"Q"&amp;ROUNDUP(MONTH(vw_maritime_trade_analysis[[#This Row],[Departure_Date]])/3,0)</f>
        <v>Q1</v>
      </c>
      <c r="K2143" t="str">
        <f>TEXT(vw_maritime_trade_analysis[[#This Row],[Departure_Date]],"mmmm")</f>
        <v>March</v>
      </c>
      <c r="L2143">
        <v>25339418</v>
      </c>
      <c r="M2143">
        <v>668329.875</v>
      </c>
      <c r="N2143">
        <v>93365.109375</v>
      </c>
      <c r="O2143">
        <v>66389.2734375</v>
      </c>
      <c r="P2143">
        <v>9773</v>
      </c>
      <c r="Q2143">
        <v>1992303.375</v>
      </c>
      <c r="R2143">
        <f t="shared" si="33"/>
        <v>7.8624669872054673E-2</v>
      </c>
    </row>
    <row r="2144" spans="1:18" x14ac:dyDescent="0.25">
      <c r="A2144" t="s">
        <v>3311</v>
      </c>
      <c r="B2144" t="s">
        <v>65</v>
      </c>
      <c r="C2144" t="s">
        <v>50</v>
      </c>
      <c r="D2144" t="s">
        <v>145</v>
      </c>
      <c r="E2144" t="s">
        <v>92</v>
      </c>
      <c r="F2144" t="s">
        <v>146</v>
      </c>
      <c r="G2144" s="1">
        <v>44073</v>
      </c>
      <c r="H2144" s="1">
        <v>44086</v>
      </c>
      <c r="I2144">
        <f>YEAR((vw_maritime_trade_analysis[[#This Row],[Departure_Date]]))</f>
        <v>2020</v>
      </c>
      <c r="J2144" t="str">
        <f>"Q"&amp;ROUNDUP(MONTH(vw_maritime_trade_analysis[[#This Row],[Departure_Date]])/3,0)</f>
        <v>Q3</v>
      </c>
      <c r="K2144" t="str">
        <f>TEXT(vw_maritime_trade_analysis[[#This Row],[Departure_Date]],"mmmm")</f>
        <v>August</v>
      </c>
      <c r="L2144">
        <v>119083872</v>
      </c>
      <c r="M2144">
        <v>263088.5</v>
      </c>
      <c r="N2144">
        <v>205475.296875</v>
      </c>
      <c r="O2144">
        <v>164335.734375</v>
      </c>
      <c r="P2144">
        <v>3211.5</v>
      </c>
      <c r="Q2144">
        <v>5792149.5</v>
      </c>
      <c r="R2144">
        <f t="shared" si="33"/>
        <v>4.8639243943965814E-2</v>
      </c>
    </row>
    <row r="2145" spans="1:18" x14ac:dyDescent="0.25">
      <c r="A2145" t="s">
        <v>3312</v>
      </c>
      <c r="B2145" t="s">
        <v>65</v>
      </c>
      <c r="C2145" t="s">
        <v>66</v>
      </c>
      <c r="D2145" t="s">
        <v>248</v>
      </c>
      <c r="E2145" t="s">
        <v>128</v>
      </c>
      <c r="F2145" t="s">
        <v>204</v>
      </c>
      <c r="G2145" s="1">
        <v>45034</v>
      </c>
      <c r="H2145" s="1">
        <v>45053</v>
      </c>
      <c r="I2145">
        <f>YEAR((vw_maritime_trade_analysis[[#This Row],[Departure_Date]]))</f>
        <v>2023</v>
      </c>
      <c r="J2145" t="str">
        <f>"Q"&amp;ROUNDUP(MONTH(vw_maritime_trade_analysis[[#This Row],[Departure_Date]])/3,0)</f>
        <v>Q2</v>
      </c>
      <c r="K2145" t="str">
        <f>TEXT(vw_maritime_trade_analysis[[#This Row],[Departure_Date]],"mmmm")</f>
        <v>April</v>
      </c>
      <c r="L2145">
        <v>74662504</v>
      </c>
      <c r="M2145">
        <v>369214.53125</v>
      </c>
      <c r="N2145">
        <v>44428.08984375</v>
      </c>
      <c r="O2145">
        <v>200095.515625</v>
      </c>
      <c r="P2145">
        <v>0</v>
      </c>
      <c r="Q2145">
        <v>3247858</v>
      </c>
      <c r="R2145">
        <f t="shared" si="33"/>
        <v>4.3500523368463509E-2</v>
      </c>
    </row>
    <row r="2146" spans="1:18" x14ac:dyDescent="0.25">
      <c r="A2146" t="s">
        <v>3313</v>
      </c>
      <c r="B2146" t="s">
        <v>49</v>
      </c>
      <c r="C2146" t="s">
        <v>78</v>
      </c>
      <c r="D2146" t="s">
        <v>177</v>
      </c>
      <c r="E2146" t="s">
        <v>55</v>
      </c>
      <c r="F2146" t="s">
        <v>226</v>
      </c>
      <c r="G2146" s="1">
        <v>44064</v>
      </c>
      <c r="H2146" s="1">
        <v>44079</v>
      </c>
      <c r="I2146">
        <f>YEAR((vw_maritime_trade_analysis[[#This Row],[Departure_Date]]))</f>
        <v>2020</v>
      </c>
      <c r="J2146" t="str">
        <f>"Q"&amp;ROUNDUP(MONTH(vw_maritime_trade_analysis[[#This Row],[Departure_Date]])/3,0)</f>
        <v>Q3</v>
      </c>
      <c r="K2146" t="str">
        <f>TEXT(vw_maritime_trade_analysis[[#This Row],[Departure_Date]],"mmmm")</f>
        <v>August</v>
      </c>
      <c r="L2146">
        <v>31811514</v>
      </c>
      <c r="M2146">
        <v>229066.640625</v>
      </c>
      <c r="N2146">
        <v>83117.40625</v>
      </c>
      <c r="O2146">
        <v>57260.73046875</v>
      </c>
      <c r="P2146">
        <v>45195.12890625</v>
      </c>
      <c r="Q2146">
        <v>1566803.375</v>
      </c>
      <c r="R2146">
        <f t="shared" si="33"/>
        <v>4.9252713184289185E-2</v>
      </c>
    </row>
    <row r="2147" spans="1:18" x14ac:dyDescent="0.25">
      <c r="A2147" t="s">
        <v>3315</v>
      </c>
      <c r="B2147" t="s">
        <v>49</v>
      </c>
      <c r="C2147" t="s">
        <v>50</v>
      </c>
      <c r="D2147" t="s">
        <v>183</v>
      </c>
      <c r="E2147" t="s">
        <v>154</v>
      </c>
      <c r="F2147" t="s">
        <v>92</v>
      </c>
      <c r="G2147" s="1">
        <v>44615</v>
      </c>
      <c r="H2147" s="1">
        <v>44621</v>
      </c>
      <c r="I2147">
        <f>YEAR((vw_maritime_trade_analysis[[#This Row],[Departure_Date]]))</f>
        <v>2022</v>
      </c>
      <c r="J2147" t="str">
        <f>"Q"&amp;ROUNDUP(MONTH(vw_maritime_trade_analysis[[#This Row],[Departure_Date]])/3,0)</f>
        <v>Q1</v>
      </c>
      <c r="K2147" t="str">
        <f>TEXT(vw_maritime_trade_analysis[[#This Row],[Departure_Date]],"mmmm")</f>
        <v>February</v>
      </c>
      <c r="L2147">
        <v>75563496</v>
      </c>
      <c r="M2147">
        <v>241139.875</v>
      </c>
      <c r="N2147">
        <v>130277.6796875</v>
      </c>
      <c r="O2147">
        <v>189664.375</v>
      </c>
      <c r="P2147">
        <v>21198.630859375</v>
      </c>
      <c r="Q2147">
        <v>2211933.75</v>
      </c>
      <c r="R2147">
        <f t="shared" si="33"/>
        <v>2.9272517380614576E-2</v>
      </c>
    </row>
    <row r="2148" spans="1:18" x14ac:dyDescent="0.25">
      <c r="A2148" t="s">
        <v>3316</v>
      </c>
      <c r="B2148" t="s">
        <v>65</v>
      </c>
      <c r="C2148" t="s">
        <v>50</v>
      </c>
      <c r="D2148" t="s">
        <v>145</v>
      </c>
      <c r="E2148" t="s">
        <v>128</v>
      </c>
      <c r="F2148" t="s">
        <v>71</v>
      </c>
      <c r="G2148" s="1">
        <v>44161</v>
      </c>
      <c r="H2148" s="1">
        <v>44181</v>
      </c>
      <c r="I2148">
        <f>YEAR((vw_maritime_trade_analysis[[#This Row],[Departure_Date]]))</f>
        <v>2020</v>
      </c>
      <c r="J2148" t="str">
        <f>"Q"&amp;ROUNDUP(MONTH(vw_maritime_trade_analysis[[#This Row],[Departure_Date]])/3,0)</f>
        <v>Q4</v>
      </c>
      <c r="K2148" t="str">
        <f>TEXT(vw_maritime_trade_analysis[[#This Row],[Departure_Date]],"mmmm")</f>
        <v>November</v>
      </c>
      <c r="L2148">
        <v>51446628</v>
      </c>
      <c r="M2148">
        <v>303830.03125</v>
      </c>
      <c r="N2148">
        <v>238669.578125</v>
      </c>
      <c r="O2148">
        <v>177490.875</v>
      </c>
      <c r="P2148">
        <v>0</v>
      </c>
      <c r="Q2148">
        <v>3067106.5</v>
      </c>
      <c r="R2148">
        <f t="shared" si="33"/>
        <v>5.9617250327854338E-2</v>
      </c>
    </row>
    <row r="2149" spans="1:18" x14ac:dyDescent="0.25">
      <c r="A2149" t="s">
        <v>3317</v>
      </c>
      <c r="B2149" t="s">
        <v>49</v>
      </c>
      <c r="C2149" t="s">
        <v>66</v>
      </c>
      <c r="D2149" t="s">
        <v>251</v>
      </c>
      <c r="E2149" t="s">
        <v>159</v>
      </c>
      <c r="F2149" t="s">
        <v>56</v>
      </c>
      <c r="G2149" s="1">
        <v>45185</v>
      </c>
      <c r="H2149" s="1">
        <v>45203</v>
      </c>
      <c r="I2149">
        <f>YEAR((vw_maritime_trade_analysis[[#This Row],[Departure_Date]]))</f>
        <v>2023</v>
      </c>
      <c r="J2149" t="str">
        <f>"Q"&amp;ROUNDUP(MONTH(vw_maritime_trade_analysis[[#This Row],[Departure_Date]])/3,0)</f>
        <v>Q3</v>
      </c>
      <c r="K2149" t="str">
        <f>TEXT(vw_maritime_trade_analysis[[#This Row],[Departure_Date]],"mmmm")</f>
        <v>September</v>
      </c>
      <c r="L2149">
        <v>17427080</v>
      </c>
      <c r="M2149">
        <v>339257.125</v>
      </c>
      <c r="N2149">
        <v>151231.203125</v>
      </c>
      <c r="O2149">
        <v>21958.119140625</v>
      </c>
      <c r="P2149">
        <v>0</v>
      </c>
      <c r="Q2149">
        <v>1724666.25</v>
      </c>
      <c r="R2149">
        <f t="shared" si="33"/>
        <v>9.8964729030910512E-2</v>
      </c>
    </row>
    <row r="2150" spans="1:18" x14ac:dyDescent="0.25">
      <c r="A2150" t="s">
        <v>3319</v>
      </c>
      <c r="B2150" t="s">
        <v>49</v>
      </c>
      <c r="C2150" t="s">
        <v>50</v>
      </c>
      <c r="D2150" t="s">
        <v>223</v>
      </c>
      <c r="E2150" t="s">
        <v>146</v>
      </c>
      <c r="F2150" t="s">
        <v>226</v>
      </c>
      <c r="G2150" s="1">
        <v>45384</v>
      </c>
      <c r="H2150" s="1">
        <v>45389</v>
      </c>
      <c r="I2150">
        <f>YEAR((vw_maritime_trade_analysis[[#This Row],[Departure_Date]]))</f>
        <v>2024</v>
      </c>
      <c r="J2150" t="str">
        <f>"Q"&amp;ROUNDUP(MONTH(vw_maritime_trade_analysis[[#This Row],[Departure_Date]])/3,0)</f>
        <v>Q2</v>
      </c>
      <c r="K2150" t="str">
        <f>TEXT(vw_maritime_trade_analysis[[#This Row],[Departure_Date]],"mmmm")</f>
        <v>April</v>
      </c>
      <c r="L2150">
        <v>100163000</v>
      </c>
      <c r="M2150">
        <v>67343.5703125</v>
      </c>
      <c r="N2150">
        <v>158881.1875</v>
      </c>
      <c r="O2150">
        <v>109177.671875</v>
      </c>
      <c r="P2150">
        <v>16678.890625</v>
      </c>
      <c r="Q2150">
        <v>5292645.5</v>
      </c>
      <c r="R2150">
        <f t="shared" si="33"/>
        <v>5.2840325269810209E-2</v>
      </c>
    </row>
    <row r="2151" spans="1:18" x14ac:dyDescent="0.25">
      <c r="A2151" t="s">
        <v>3320</v>
      </c>
      <c r="B2151" t="s">
        <v>65</v>
      </c>
      <c r="C2151" t="s">
        <v>50</v>
      </c>
      <c r="D2151" t="s">
        <v>51</v>
      </c>
      <c r="E2151" t="s">
        <v>100</v>
      </c>
      <c r="F2151" t="s">
        <v>196</v>
      </c>
      <c r="G2151" s="1">
        <v>45567</v>
      </c>
      <c r="H2151" s="1">
        <v>45586</v>
      </c>
      <c r="I2151">
        <f>YEAR((vw_maritime_trade_analysis[[#This Row],[Departure_Date]]))</f>
        <v>2024</v>
      </c>
      <c r="J2151" t="str">
        <f>"Q"&amp;ROUNDUP(MONTH(vw_maritime_trade_analysis[[#This Row],[Departure_Date]])/3,0)</f>
        <v>Q4</v>
      </c>
      <c r="K2151" t="str">
        <f>TEXT(vw_maritime_trade_analysis[[#This Row],[Departure_Date]],"mmmm")</f>
        <v>October</v>
      </c>
      <c r="L2151">
        <v>15118951</v>
      </c>
      <c r="M2151">
        <v>743994.75</v>
      </c>
      <c r="N2151">
        <v>172801.375</v>
      </c>
      <c r="O2151">
        <v>9827.3203125</v>
      </c>
      <c r="P2151">
        <v>0</v>
      </c>
      <c r="Q2151">
        <v>4607207.5</v>
      </c>
      <c r="R2151">
        <f t="shared" si="33"/>
        <v>0.30473063243607312</v>
      </c>
    </row>
    <row r="2152" spans="1:18" x14ac:dyDescent="0.25">
      <c r="A2152" t="s">
        <v>3321</v>
      </c>
      <c r="B2152" t="s">
        <v>65</v>
      </c>
      <c r="C2152" t="s">
        <v>78</v>
      </c>
      <c r="D2152" t="s">
        <v>79</v>
      </c>
      <c r="E2152" t="s">
        <v>226</v>
      </c>
      <c r="F2152" t="s">
        <v>83</v>
      </c>
      <c r="G2152" s="1">
        <v>44411</v>
      </c>
      <c r="H2152" s="1">
        <v>44431</v>
      </c>
      <c r="I2152">
        <f>YEAR((vw_maritime_trade_analysis[[#This Row],[Departure_Date]]))</f>
        <v>2021</v>
      </c>
      <c r="J2152" t="str">
        <f>"Q"&amp;ROUNDUP(MONTH(vw_maritime_trade_analysis[[#This Row],[Departure_Date]])/3,0)</f>
        <v>Q3</v>
      </c>
      <c r="K2152" t="str">
        <f>TEXT(vw_maritime_trade_analysis[[#This Row],[Departure_Date]],"mmmm")</f>
        <v>August</v>
      </c>
      <c r="L2152">
        <v>42754968</v>
      </c>
      <c r="M2152">
        <v>135545.0625</v>
      </c>
      <c r="N2152">
        <v>204516.34375</v>
      </c>
      <c r="O2152">
        <v>54726.359375</v>
      </c>
      <c r="Q2152">
        <v>1165228.875</v>
      </c>
      <c r="R2152">
        <f t="shared" si="33"/>
        <v>2.7253648628622527E-2</v>
      </c>
    </row>
    <row r="2153" spans="1:18" x14ac:dyDescent="0.25">
      <c r="A2153" t="s">
        <v>3322</v>
      </c>
      <c r="B2153" t="s">
        <v>49</v>
      </c>
      <c r="C2153" t="s">
        <v>50</v>
      </c>
      <c r="D2153" t="s">
        <v>223</v>
      </c>
      <c r="E2153" t="s">
        <v>174</v>
      </c>
      <c r="F2153" t="s">
        <v>100</v>
      </c>
      <c r="G2153" s="1">
        <v>45104</v>
      </c>
      <c r="H2153" s="1">
        <v>45110</v>
      </c>
      <c r="I2153">
        <f>YEAR((vw_maritime_trade_analysis[[#This Row],[Departure_Date]]))</f>
        <v>2023</v>
      </c>
      <c r="J2153" t="str">
        <f>"Q"&amp;ROUNDUP(MONTH(vw_maritime_trade_analysis[[#This Row],[Departure_Date]])/3,0)</f>
        <v>Q2</v>
      </c>
      <c r="K2153" t="str">
        <f>TEXT(vw_maritime_trade_analysis[[#This Row],[Departure_Date]],"mmmm")</f>
        <v>June</v>
      </c>
      <c r="L2153">
        <v>93704448</v>
      </c>
      <c r="M2153">
        <v>150915.6875</v>
      </c>
      <c r="N2153">
        <v>48407.26171875</v>
      </c>
      <c r="O2153">
        <v>128375.09375</v>
      </c>
      <c r="P2153">
        <v>5123.56005859375</v>
      </c>
      <c r="Q2153">
        <v>3950802.5</v>
      </c>
      <c r="R2153">
        <f t="shared" si="33"/>
        <v>4.2162379527597237E-2</v>
      </c>
    </row>
    <row r="2154" spans="1:18" x14ac:dyDescent="0.25">
      <c r="A2154" t="s">
        <v>3323</v>
      </c>
      <c r="B2154" t="s">
        <v>49</v>
      </c>
      <c r="C2154" t="s">
        <v>50</v>
      </c>
      <c r="D2154" t="s">
        <v>51</v>
      </c>
      <c r="E2154" t="s">
        <v>257</v>
      </c>
      <c r="F2154" t="s">
        <v>128</v>
      </c>
      <c r="G2154" s="1">
        <v>45952</v>
      </c>
      <c r="H2154" s="1">
        <v>45957</v>
      </c>
      <c r="I2154">
        <f>YEAR((vw_maritime_trade_analysis[[#This Row],[Departure_Date]]))</f>
        <v>2025</v>
      </c>
      <c r="J2154" t="str">
        <f>"Q"&amp;ROUNDUP(MONTH(vw_maritime_trade_analysis[[#This Row],[Departure_Date]])/3,0)</f>
        <v>Q4</v>
      </c>
      <c r="K2154" t="str">
        <f>TEXT(vw_maritime_trade_analysis[[#This Row],[Departure_Date]],"mmmm")</f>
        <v>October</v>
      </c>
      <c r="L2154">
        <v>13722556</v>
      </c>
      <c r="M2154">
        <v>79375.3984375</v>
      </c>
      <c r="N2154">
        <v>158456.8125</v>
      </c>
      <c r="O2154">
        <v>19486.029296875</v>
      </c>
      <c r="P2154">
        <v>64462.98828125</v>
      </c>
      <c r="Q2154">
        <v>5716721.5</v>
      </c>
      <c r="R2154">
        <f t="shared" si="33"/>
        <v>0.41659305307262001</v>
      </c>
    </row>
    <row r="2155" spans="1:18" x14ac:dyDescent="0.25">
      <c r="A2155" t="s">
        <v>3325</v>
      </c>
      <c r="B2155" t="s">
        <v>65</v>
      </c>
      <c r="C2155" t="s">
        <v>78</v>
      </c>
      <c r="D2155" t="s">
        <v>79</v>
      </c>
      <c r="E2155" t="s">
        <v>70</v>
      </c>
      <c r="F2155" t="s">
        <v>146</v>
      </c>
      <c r="G2155" s="1">
        <v>45297</v>
      </c>
      <c r="H2155" s="1">
        <v>45309</v>
      </c>
      <c r="I2155">
        <f>YEAR((vw_maritime_trade_analysis[[#This Row],[Departure_Date]]))</f>
        <v>2024</v>
      </c>
      <c r="J2155" t="str">
        <f>"Q"&amp;ROUNDUP(MONTH(vw_maritime_trade_analysis[[#This Row],[Departure_Date]])/3,0)</f>
        <v>Q1</v>
      </c>
      <c r="K2155" t="str">
        <f>TEXT(vw_maritime_trade_analysis[[#This Row],[Departure_Date]],"mmmm")</f>
        <v>January</v>
      </c>
      <c r="L2155">
        <v>35315492</v>
      </c>
      <c r="M2155">
        <v>354485.15625</v>
      </c>
      <c r="N2155">
        <v>167939.46875</v>
      </c>
      <c r="O2155">
        <v>96764.453125</v>
      </c>
      <c r="P2155">
        <v>0</v>
      </c>
      <c r="Q2155">
        <v>1868905.875</v>
      </c>
      <c r="R2155">
        <f t="shared" si="33"/>
        <v>5.2920284248057482E-2</v>
      </c>
    </row>
    <row r="2156" spans="1:18" x14ac:dyDescent="0.25">
      <c r="A2156" t="s">
        <v>3326</v>
      </c>
      <c r="B2156" t="s">
        <v>49</v>
      </c>
      <c r="C2156" t="s">
        <v>112</v>
      </c>
      <c r="D2156" t="s">
        <v>199</v>
      </c>
      <c r="E2156" t="s">
        <v>159</v>
      </c>
      <c r="F2156" t="s">
        <v>56</v>
      </c>
      <c r="G2156" s="1">
        <v>45611</v>
      </c>
      <c r="H2156" s="1">
        <v>45618</v>
      </c>
      <c r="I2156">
        <f>YEAR((vw_maritime_trade_analysis[[#This Row],[Departure_Date]]))</f>
        <v>2024</v>
      </c>
      <c r="J2156" t="str">
        <f>"Q"&amp;ROUNDUP(MONTH(vw_maritime_trade_analysis[[#This Row],[Departure_Date]])/3,0)</f>
        <v>Q4</v>
      </c>
      <c r="K2156" t="str">
        <f>TEXT(vw_maritime_trade_analysis[[#This Row],[Departure_Date]],"mmmm")</f>
        <v>November</v>
      </c>
      <c r="L2156">
        <v>10888922</v>
      </c>
      <c r="M2156">
        <v>76515.8125</v>
      </c>
      <c r="N2156">
        <v>218729.640625</v>
      </c>
      <c r="O2156">
        <v>8711.1396484375</v>
      </c>
      <c r="P2156">
        <v>1702.5400390625</v>
      </c>
      <c r="Q2156">
        <v>833010.875</v>
      </c>
      <c r="R2156">
        <f t="shared" si="33"/>
        <v>7.6500766099711251E-2</v>
      </c>
    </row>
    <row r="2157" spans="1:18" x14ac:dyDescent="0.25">
      <c r="A2157" t="s">
        <v>3327</v>
      </c>
      <c r="B2157" t="s">
        <v>65</v>
      </c>
      <c r="C2157" t="s">
        <v>66</v>
      </c>
      <c r="D2157" t="s">
        <v>153</v>
      </c>
      <c r="E2157" t="s">
        <v>92</v>
      </c>
      <c r="F2157" t="s">
        <v>71</v>
      </c>
      <c r="G2157" s="1">
        <v>45019</v>
      </c>
      <c r="H2157" s="1">
        <v>45051</v>
      </c>
      <c r="I2157">
        <f>YEAR((vw_maritime_trade_analysis[[#This Row],[Departure_Date]]))</f>
        <v>2023</v>
      </c>
      <c r="J2157" t="str">
        <f>"Q"&amp;ROUNDUP(MONTH(vw_maritime_trade_analysis[[#This Row],[Departure_Date]])/3,0)</f>
        <v>Q2</v>
      </c>
      <c r="K2157" t="str">
        <f>TEXT(vw_maritime_trade_analysis[[#This Row],[Departure_Date]],"mmmm")</f>
        <v>April</v>
      </c>
      <c r="L2157">
        <v>26080050</v>
      </c>
      <c r="M2157">
        <v>814529.625</v>
      </c>
      <c r="N2157">
        <v>69123.5</v>
      </c>
      <c r="O2157">
        <v>34947.26953125</v>
      </c>
      <c r="Q2157">
        <v>2315527.25</v>
      </c>
      <c r="R2157">
        <f t="shared" si="33"/>
        <v>8.878538384704017E-2</v>
      </c>
    </row>
    <row r="2158" spans="1:18" x14ac:dyDescent="0.25">
      <c r="A2158" t="s">
        <v>3328</v>
      </c>
      <c r="B2158" t="s">
        <v>49</v>
      </c>
      <c r="C2158" t="s">
        <v>239</v>
      </c>
      <c r="D2158" t="s">
        <v>270</v>
      </c>
      <c r="E2158" t="s">
        <v>164</v>
      </c>
      <c r="F2158" t="s">
        <v>100</v>
      </c>
      <c r="G2158" s="1">
        <v>45609</v>
      </c>
      <c r="H2158" s="1">
        <v>45615</v>
      </c>
      <c r="I2158">
        <f>YEAR((vw_maritime_trade_analysis[[#This Row],[Departure_Date]]))</f>
        <v>2024</v>
      </c>
      <c r="J2158" t="str">
        <f>"Q"&amp;ROUNDUP(MONTH(vw_maritime_trade_analysis[[#This Row],[Departure_Date]])/3,0)</f>
        <v>Q4</v>
      </c>
      <c r="K2158" t="str">
        <f>TEXT(vw_maritime_trade_analysis[[#This Row],[Departure_Date]],"mmmm")</f>
        <v>November</v>
      </c>
      <c r="L2158">
        <v>51671660</v>
      </c>
      <c r="M2158">
        <v>98450.84375</v>
      </c>
      <c r="N2158">
        <v>153765.515625</v>
      </c>
      <c r="O2158">
        <v>127112.28125</v>
      </c>
      <c r="P2158">
        <v>9822.150390625</v>
      </c>
      <c r="Q2158">
        <v>1117974.375</v>
      </c>
      <c r="R2158">
        <f t="shared" si="33"/>
        <v>2.1636122683111013E-2</v>
      </c>
    </row>
    <row r="2159" spans="1:18" x14ac:dyDescent="0.25">
      <c r="A2159" t="s">
        <v>3329</v>
      </c>
      <c r="B2159" t="s">
        <v>49</v>
      </c>
      <c r="C2159" t="s">
        <v>66</v>
      </c>
      <c r="D2159" t="s">
        <v>251</v>
      </c>
      <c r="E2159" t="s">
        <v>201</v>
      </c>
      <c r="F2159" t="s">
        <v>56</v>
      </c>
      <c r="G2159" s="1">
        <v>45445</v>
      </c>
      <c r="H2159" s="1">
        <v>45458</v>
      </c>
      <c r="I2159">
        <f>YEAR((vw_maritime_trade_analysis[[#This Row],[Departure_Date]]))</f>
        <v>2024</v>
      </c>
      <c r="J2159" t="str">
        <f>"Q"&amp;ROUNDUP(MONTH(vw_maritime_trade_analysis[[#This Row],[Departure_Date]])/3,0)</f>
        <v>Q2</v>
      </c>
      <c r="K2159" t="str">
        <f>TEXT(vw_maritime_trade_analysis[[#This Row],[Departure_Date]],"mmmm")</f>
        <v>June</v>
      </c>
      <c r="L2159">
        <v>39719132</v>
      </c>
      <c r="M2159">
        <v>404765.34375</v>
      </c>
      <c r="N2159">
        <v>211594.125</v>
      </c>
      <c r="O2159">
        <v>80629.84375</v>
      </c>
      <c r="P2159">
        <v>13663.98046875</v>
      </c>
      <c r="Q2159">
        <v>3172229.75</v>
      </c>
      <c r="R2159">
        <f t="shared" si="33"/>
        <v>7.9866542652543365E-2</v>
      </c>
    </row>
    <row r="2160" spans="1:18" x14ac:dyDescent="0.25">
      <c r="A2160" t="s">
        <v>3330</v>
      </c>
      <c r="B2160" t="s">
        <v>65</v>
      </c>
      <c r="C2160" t="s">
        <v>66</v>
      </c>
      <c r="D2160" t="s">
        <v>245</v>
      </c>
      <c r="E2160" t="s">
        <v>184</v>
      </c>
      <c r="F2160" t="s">
        <v>108</v>
      </c>
      <c r="G2160" s="1">
        <v>45714</v>
      </c>
      <c r="H2160" s="1">
        <v>45738</v>
      </c>
      <c r="I2160">
        <f>YEAR((vw_maritime_trade_analysis[[#This Row],[Departure_Date]]))</f>
        <v>2025</v>
      </c>
      <c r="J2160" t="str">
        <f>"Q"&amp;ROUNDUP(MONTH(vw_maritime_trade_analysis[[#This Row],[Departure_Date]])/3,0)</f>
        <v>Q1</v>
      </c>
      <c r="K2160" t="str">
        <f>TEXT(vw_maritime_trade_analysis[[#This Row],[Departure_Date]],"mmmm")</f>
        <v>February</v>
      </c>
      <c r="L2160">
        <v>11321441</v>
      </c>
      <c r="M2160">
        <v>433881.625</v>
      </c>
      <c r="N2160">
        <v>69595.2109375</v>
      </c>
      <c r="O2160">
        <v>25699.669921875</v>
      </c>
      <c r="P2160">
        <v>117752.21875</v>
      </c>
      <c r="Q2160">
        <v>1024318.8125</v>
      </c>
      <c r="R2160">
        <f t="shared" si="33"/>
        <v>9.047601029762907E-2</v>
      </c>
    </row>
    <row r="2161" spans="1:18" x14ac:dyDescent="0.25">
      <c r="A2161" t="s">
        <v>3331</v>
      </c>
      <c r="B2161" t="s">
        <v>65</v>
      </c>
      <c r="C2161" t="s">
        <v>66</v>
      </c>
      <c r="D2161" t="s">
        <v>391</v>
      </c>
      <c r="E2161" t="s">
        <v>56</v>
      </c>
      <c r="F2161" t="s">
        <v>204</v>
      </c>
      <c r="G2161" s="1">
        <v>45907</v>
      </c>
      <c r="H2161" s="1">
        <v>45917</v>
      </c>
      <c r="I2161">
        <f>YEAR((vw_maritime_trade_analysis[[#This Row],[Departure_Date]]))</f>
        <v>2025</v>
      </c>
      <c r="J2161" t="str">
        <f>"Q"&amp;ROUNDUP(MONTH(vw_maritime_trade_analysis[[#This Row],[Departure_Date]])/3,0)</f>
        <v>Q3</v>
      </c>
      <c r="K2161" t="str">
        <f>TEXT(vw_maritime_trade_analysis[[#This Row],[Departure_Date]],"mmmm")</f>
        <v>September</v>
      </c>
      <c r="L2161">
        <v>26457814</v>
      </c>
      <c r="M2161">
        <v>94514.359375</v>
      </c>
      <c r="N2161">
        <v>200641.734375</v>
      </c>
      <c r="O2161">
        <v>64557.0703125</v>
      </c>
      <c r="P2161">
        <v>0</v>
      </c>
      <c r="Q2161">
        <v>2854200.75</v>
      </c>
      <c r="R2161">
        <f t="shared" si="33"/>
        <v>0.10787742139240981</v>
      </c>
    </row>
    <row r="2162" spans="1:18" x14ac:dyDescent="0.25">
      <c r="A2162" t="s">
        <v>3332</v>
      </c>
      <c r="B2162" t="s">
        <v>49</v>
      </c>
      <c r="C2162" t="s">
        <v>50</v>
      </c>
      <c r="D2162" t="s">
        <v>120</v>
      </c>
      <c r="E2162" t="s">
        <v>71</v>
      </c>
      <c r="F2162" t="s">
        <v>56</v>
      </c>
      <c r="G2162" s="1">
        <v>44425</v>
      </c>
      <c r="H2162" s="1">
        <v>44438</v>
      </c>
      <c r="I2162">
        <f>YEAR((vw_maritime_trade_analysis[[#This Row],[Departure_Date]]))</f>
        <v>2021</v>
      </c>
      <c r="J2162" t="str">
        <f>"Q"&amp;ROUNDUP(MONTH(vw_maritime_trade_analysis[[#This Row],[Departure_Date]])/3,0)</f>
        <v>Q3</v>
      </c>
      <c r="K2162" t="str">
        <f>TEXT(vw_maritime_trade_analysis[[#This Row],[Departure_Date]],"mmmm")</f>
        <v>August</v>
      </c>
      <c r="L2162">
        <v>26419692</v>
      </c>
      <c r="M2162">
        <v>166993.0625</v>
      </c>
      <c r="N2162">
        <v>152750.4375</v>
      </c>
      <c r="O2162">
        <v>51782.6015625</v>
      </c>
      <c r="P2162">
        <v>71865.03125</v>
      </c>
      <c r="Q2162">
        <v>974966.375</v>
      </c>
      <c r="R2162">
        <f t="shared" si="33"/>
        <v>3.690301821081033E-2</v>
      </c>
    </row>
    <row r="2163" spans="1:18" x14ac:dyDescent="0.25">
      <c r="A2163" t="s">
        <v>3333</v>
      </c>
      <c r="B2163" t="s">
        <v>65</v>
      </c>
      <c r="C2163" t="s">
        <v>50</v>
      </c>
      <c r="D2163" t="s">
        <v>223</v>
      </c>
      <c r="E2163" t="s">
        <v>184</v>
      </c>
      <c r="F2163" t="s">
        <v>196</v>
      </c>
      <c r="G2163" s="1">
        <v>44970</v>
      </c>
      <c r="H2163" s="1">
        <v>44987</v>
      </c>
      <c r="I2163">
        <f>YEAR((vw_maritime_trade_analysis[[#This Row],[Departure_Date]]))</f>
        <v>2023</v>
      </c>
      <c r="J2163" t="str">
        <f>"Q"&amp;ROUNDUP(MONTH(vw_maritime_trade_analysis[[#This Row],[Departure_Date]])/3,0)</f>
        <v>Q1</v>
      </c>
      <c r="K2163" t="str">
        <f>TEXT(vw_maritime_trade_analysis[[#This Row],[Departure_Date]],"mmmm")</f>
        <v>February</v>
      </c>
      <c r="L2163">
        <v>52799776</v>
      </c>
      <c r="M2163">
        <v>265275.03125</v>
      </c>
      <c r="N2163">
        <v>248890.9375</v>
      </c>
      <c r="O2163">
        <v>180575.234375</v>
      </c>
      <c r="P2163">
        <v>25031.779296875</v>
      </c>
      <c r="Q2163">
        <v>2375417.25</v>
      </c>
      <c r="R2163">
        <f t="shared" si="33"/>
        <v>4.4989153931259102E-2</v>
      </c>
    </row>
    <row r="2164" spans="1:18" x14ac:dyDescent="0.25">
      <c r="A2164" t="s">
        <v>3334</v>
      </c>
      <c r="B2164" t="s">
        <v>49</v>
      </c>
      <c r="C2164" t="s">
        <v>50</v>
      </c>
      <c r="D2164" t="s">
        <v>51</v>
      </c>
      <c r="E2164" t="s">
        <v>257</v>
      </c>
      <c r="F2164" t="s">
        <v>184</v>
      </c>
      <c r="G2164" s="1">
        <v>45784</v>
      </c>
      <c r="H2164" s="1">
        <v>45798</v>
      </c>
      <c r="I2164">
        <f>YEAR((vw_maritime_trade_analysis[[#This Row],[Departure_Date]]))</f>
        <v>2025</v>
      </c>
      <c r="J2164" t="str">
        <f>"Q"&amp;ROUNDUP(MONTH(vw_maritime_trade_analysis[[#This Row],[Departure_Date]])/3,0)</f>
        <v>Q2</v>
      </c>
      <c r="K2164" t="str">
        <f>TEXT(vw_maritime_trade_analysis[[#This Row],[Departure_Date]],"mmmm")</f>
        <v>May</v>
      </c>
      <c r="L2164">
        <v>9385431</v>
      </c>
      <c r="M2164">
        <v>207741.4375</v>
      </c>
      <c r="N2164">
        <v>146795.953125</v>
      </c>
      <c r="O2164">
        <v>28250.150390625</v>
      </c>
      <c r="P2164">
        <v>0</v>
      </c>
      <c r="Q2164">
        <v>3448363</v>
      </c>
      <c r="R2164">
        <f t="shared" si="33"/>
        <v>0.36741658427833523</v>
      </c>
    </row>
    <row r="2165" spans="1:18" x14ac:dyDescent="0.25">
      <c r="A2165" t="s">
        <v>3335</v>
      </c>
      <c r="B2165" t="s">
        <v>49</v>
      </c>
      <c r="C2165" t="s">
        <v>78</v>
      </c>
      <c r="D2165" t="s">
        <v>79</v>
      </c>
      <c r="E2165" t="s">
        <v>204</v>
      </c>
      <c r="F2165" t="s">
        <v>100</v>
      </c>
      <c r="G2165" s="1">
        <v>44769</v>
      </c>
      <c r="H2165" s="1">
        <v>44796</v>
      </c>
      <c r="I2165">
        <f>YEAR((vw_maritime_trade_analysis[[#This Row],[Departure_Date]]))</f>
        <v>2022</v>
      </c>
      <c r="J2165" t="str">
        <f>"Q"&amp;ROUNDUP(MONTH(vw_maritime_trade_analysis[[#This Row],[Departure_Date]])/3,0)</f>
        <v>Q3</v>
      </c>
      <c r="K2165" t="str">
        <f>TEXT(vw_maritime_trade_analysis[[#This Row],[Departure_Date]],"mmmm")</f>
        <v>July</v>
      </c>
      <c r="L2165">
        <v>30924916</v>
      </c>
      <c r="M2165">
        <v>473235.0625</v>
      </c>
      <c r="N2165">
        <v>211285.0625</v>
      </c>
      <c r="O2165">
        <v>18245.69921875</v>
      </c>
      <c r="P2165">
        <v>0</v>
      </c>
      <c r="Q2165">
        <v>1818054.125</v>
      </c>
      <c r="R2165">
        <f t="shared" si="33"/>
        <v>5.8789298732452498E-2</v>
      </c>
    </row>
    <row r="2166" spans="1:18" x14ac:dyDescent="0.25">
      <c r="A2166" t="s">
        <v>3337</v>
      </c>
      <c r="B2166" t="s">
        <v>49</v>
      </c>
      <c r="C2166" t="s">
        <v>50</v>
      </c>
      <c r="D2166" t="s">
        <v>145</v>
      </c>
      <c r="E2166" t="s">
        <v>146</v>
      </c>
      <c r="F2166" t="s">
        <v>82</v>
      </c>
      <c r="G2166" s="1">
        <v>45384</v>
      </c>
      <c r="H2166" s="1">
        <v>45389</v>
      </c>
      <c r="I2166">
        <f>YEAR((vw_maritime_trade_analysis[[#This Row],[Departure_Date]]))</f>
        <v>2024</v>
      </c>
      <c r="J2166" t="str">
        <f>"Q"&amp;ROUNDUP(MONTH(vw_maritime_trade_analysis[[#This Row],[Departure_Date]])/3,0)</f>
        <v>Q2</v>
      </c>
      <c r="K2166" t="str">
        <f>TEXT(vw_maritime_trade_analysis[[#This Row],[Departure_Date]],"mmmm")</f>
        <v>April</v>
      </c>
      <c r="L2166">
        <v>30943432</v>
      </c>
      <c r="M2166">
        <v>69906.9921875</v>
      </c>
      <c r="N2166">
        <v>152575.765625</v>
      </c>
      <c r="O2166">
        <v>39298.16015625</v>
      </c>
      <c r="P2166">
        <v>0</v>
      </c>
      <c r="Q2166">
        <v>818427.0625</v>
      </c>
      <c r="R2166">
        <f t="shared" si="33"/>
        <v>2.64491366859371E-2</v>
      </c>
    </row>
    <row r="2167" spans="1:18" x14ac:dyDescent="0.25">
      <c r="A2167" t="s">
        <v>3338</v>
      </c>
      <c r="B2167" t="s">
        <v>65</v>
      </c>
      <c r="C2167" t="s">
        <v>50</v>
      </c>
      <c r="D2167" t="s">
        <v>51</v>
      </c>
      <c r="E2167" t="s">
        <v>184</v>
      </c>
      <c r="F2167" t="s">
        <v>196</v>
      </c>
      <c r="G2167" s="1">
        <v>45865</v>
      </c>
      <c r="H2167" s="1">
        <v>45872</v>
      </c>
      <c r="I2167">
        <f>YEAR((vw_maritime_trade_analysis[[#This Row],[Departure_Date]]))</f>
        <v>2025</v>
      </c>
      <c r="J2167" t="str">
        <f>"Q"&amp;ROUNDUP(MONTH(vw_maritime_trade_analysis[[#This Row],[Departure_Date]])/3,0)</f>
        <v>Q3</v>
      </c>
      <c r="K2167" t="str">
        <f>TEXT(vw_maritime_trade_analysis[[#This Row],[Departure_Date]],"mmmm")</f>
        <v>July</v>
      </c>
      <c r="L2167">
        <v>15470768</v>
      </c>
      <c r="M2167">
        <v>70368.390625</v>
      </c>
      <c r="N2167">
        <v>17544.650390625</v>
      </c>
      <c r="O2167">
        <v>17017.83984375</v>
      </c>
      <c r="P2167">
        <v>0</v>
      </c>
      <c r="Q2167">
        <v>3834419</v>
      </c>
      <c r="R2167">
        <f t="shared" si="33"/>
        <v>0.24784929875491638</v>
      </c>
    </row>
    <row r="2168" spans="1:18" x14ac:dyDescent="0.25">
      <c r="A2168" t="s">
        <v>3339</v>
      </c>
      <c r="B2168" t="s">
        <v>49</v>
      </c>
      <c r="C2168" t="s">
        <v>66</v>
      </c>
      <c r="D2168" t="s">
        <v>153</v>
      </c>
      <c r="E2168" t="s">
        <v>146</v>
      </c>
      <c r="F2168" t="s">
        <v>100</v>
      </c>
      <c r="G2168" s="1">
        <v>45311</v>
      </c>
      <c r="H2168" s="1">
        <v>45324</v>
      </c>
      <c r="I2168">
        <f>YEAR((vw_maritime_trade_analysis[[#This Row],[Departure_Date]]))</f>
        <v>2024</v>
      </c>
      <c r="J2168" t="str">
        <f>"Q"&amp;ROUNDUP(MONTH(vw_maritime_trade_analysis[[#This Row],[Departure_Date]])/3,0)</f>
        <v>Q1</v>
      </c>
      <c r="K2168" t="str">
        <f>TEXT(vw_maritime_trade_analysis[[#This Row],[Departure_Date]],"mmmm")</f>
        <v>January</v>
      </c>
      <c r="L2168">
        <v>21706710</v>
      </c>
      <c r="M2168">
        <v>412366.5625</v>
      </c>
      <c r="N2168">
        <v>228056.265625</v>
      </c>
      <c r="O2168">
        <v>71415.078125</v>
      </c>
      <c r="P2168">
        <v>61452.6015625</v>
      </c>
      <c r="Q2168">
        <v>2162453</v>
      </c>
      <c r="R2168">
        <f t="shared" si="33"/>
        <v>9.9621407389696548E-2</v>
      </c>
    </row>
    <row r="2169" spans="1:18" x14ac:dyDescent="0.25">
      <c r="A2169" t="s">
        <v>3341</v>
      </c>
      <c r="B2169" t="s">
        <v>65</v>
      </c>
      <c r="C2169" t="s">
        <v>50</v>
      </c>
      <c r="D2169" t="s">
        <v>120</v>
      </c>
      <c r="E2169" t="s">
        <v>56</v>
      </c>
      <c r="F2169" t="s">
        <v>204</v>
      </c>
      <c r="G2169" s="1">
        <v>45223</v>
      </c>
      <c r="H2169" s="1">
        <v>45229</v>
      </c>
      <c r="I2169">
        <f>YEAR((vw_maritime_trade_analysis[[#This Row],[Departure_Date]]))</f>
        <v>2023</v>
      </c>
      <c r="J2169" t="str">
        <f>"Q"&amp;ROUNDUP(MONTH(vw_maritime_trade_analysis[[#This Row],[Departure_Date]])/3,0)</f>
        <v>Q4</v>
      </c>
      <c r="K2169" t="str">
        <f>TEXT(vw_maritime_trade_analysis[[#This Row],[Departure_Date]],"mmmm")</f>
        <v>October</v>
      </c>
      <c r="L2169">
        <v>41431016</v>
      </c>
      <c r="M2169">
        <v>71242.9609375</v>
      </c>
      <c r="N2169">
        <v>22168.150390625</v>
      </c>
      <c r="O2169">
        <v>22372.75</v>
      </c>
      <c r="P2169">
        <v>10226.3603515625</v>
      </c>
      <c r="Q2169">
        <v>838684.8125</v>
      </c>
      <c r="R2169">
        <f t="shared" si="33"/>
        <v>2.0242921691806932E-2</v>
      </c>
    </row>
    <row r="2170" spans="1:18" x14ac:dyDescent="0.25">
      <c r="A2170" t="s">
        <v>3343</v>
      </c>
      <c r="B2170" t="s">
        <v>65</v>
      </c>
      <c r="C2170" t="s">
        <v>50</v>
      </c>
      <c r="D2170" t="s">
        <v>51</v>
      </c>
      <c r="E2170" t="s">
        <v>70</v>
      </c>
      <c r="F2170" t="s">
        <v>196</v>
      </c>
      <c r="G2170" s="1">
        <v>44472</v>
      </c>
      <c r="H2170" s="1">
        <v>44480</v>
      </c>
      <c r="I2170">
        <f>YEAR((vw_maritime_trade_analysis[[#This Row],[Departure_Date]]))</f>
        <v>2021</v>
      </c>
      <c r="J2170" t="str">
        <f>"Q"&amp;ROUNDUP(MONTH(vw_maritime_trade_analysis[[#This Row],[Departure_Date]])/3,0)</f>
        <v>Q4</v>
      </c>
      <c r="K2170" t="str">
        <f>TEXT(vw_maritime_trade_analysis[[#This Row],[Departure_Date]],"mmmm")</f>
        <v>October</v>
      </c>
      <c r="L2170">
        <v>6532999</v>
      </c>
      <c r="M2170">
        <v>125967.609375</v>
      </c>
      <c r="N2170">
        <v>60801.5390625</v>
      </c>
      <c r="O2170">
        <v>15875.1904296875</v>
      </c>
      <c r="P2170">
        <v>29335.419921875</v>
      </c>
      <c r="Q2170">
        <v>3571797</v>
      </c>
      <c r="R2170">
        <f t="shared" si="33"/>
        <v>0.54673160060180626</v>
      </c>
    </row>
    <row r="2171" spans="1:18" x14ac:dyDescent="0.25">
      <c r="A2171" t="s">
        <v>3345</v>
      </c>
      <c r="B2171" t="s">
        <v>65</v>
      </c>
      <c r="C2171" t="s">
        <v>112</v>
      </c>
      <c r="D2171" t="s">
        <v>113</v>
      </c>
      <c r="E2171" t="s">
        <v>82</v>
      </c>
      <c r="F2171" t="s">
        <v>230</v>
      </c>
      <c r="G2171" s="1">
        <v>45716</v>
      </c>
      <c r="H2171" s="1">
        <v>45734</v>
      </c>
      <c r="I2171">
        <f>YEAR((vw_maritime_trade_analysis[[#This Row],[Departure_Date]]))</f>
        <v>2025</v>
      </c>
      <c r="J2171" t="str">
        <f>"Q"&amp;ROUNDUP(MONTH(vw_maritime_trade_analysis[[#This Row],[Departure_Date]])/3,0)</f>
        <v>Q1</v>
      </c>
      <c r="K2171" t="str">
        <f>TEXT(vw_maritime_trade_analysis[[#This Row],[Departure_Date]],"mmmm")</f>
        <v>February</v>
      </c>
      <c r="L2171">
        <v>12249624</v>
      </c>
      <c r="M2171">
        <v>511336.78125</v>
      </c>
      <c r="N2171">
        <v>26786.7890625</v>
      </c>
      <c r="O2171">
        <v>28419.130859375</v>
      </c>
      <c r="P2171">
        <v>23471.669921875</v>
      </c>
      <c r="Q2171">
        <v>727679.4375</v>
      </c>
      <c r="R2171">
        <f t="shared" si="33"/>
        <v>5.9404226407275849E-2</v>
      </c>
    </row>
    <row r="2172" spans="1:18" x14ac:dyDescent="0.25">
      <c r="A2172" t="s">
        <v>3346</v>
      </c>
      <c r="B2172" t="s">
        <v>65</v>
      </c>
      <c r="C2172" t="s">
        <v>78</v>
      </c>
      <c r="D2172" t="s">
        <v>177</v>
      </c>
      <c r="E2172" t="s">
        <v>70</v>
      </c>
      <c r="F2172" t="s">
        <v>140</v>
      </c>
      <c r="G2172" s="1">
        <v>43879</v>
      </c>
      <c r="H2172" s="1">
        <v>43891</v>
      </c>
      <c r="I2172">
        <f>YEAR((vw_maritime_trade_analysis[[#This Row],[Departure_Date]]))</f>
        <v>2020</v>
      </c>
      <c r="J2172" t="str">
        <f>"Q"&amp;ROUNDUP(MONTH(vw_maritime_trade_analysis[[#This Row],[Departure_Date]])/3,0)</f>
        <v>Q1</v>
      </c>
      <c r="K2172" t="str">
        <f>TEXT(vw_maritime_trade_analysis[[#This Row],[Departure_Date]],"mmmm")</f>
        <v>February</v>
      </c>
      <c r="L2172">
        <v>23701088</v>
      </c>
      <c r="M2172">
        <v>371477.71875</v>
      </c>
      <c r="N2172">
        <v>196439.625</v>
      </c>
      <c r="O2172">
        <v>15168.7001953125</v>
      </c>
      <c r="P2172">
        <v>16452.140625</v>
      </c>
      <c r="Q2172">
        <v>1557005.375</v>
      </c>
      <c r="R2172">
        <f t="shared" si="33"/>
        <v>6.5693413525995087E-2</v>
      </c>
    </row>
    <row r="2173" spans="1:18" x14ac:dyDescent="0.25">
      <c r="A2173" t="s">
        <v>3347</v>
      </c>
      <c r="B2173" t="s">
        <v>49</v>
      </c>
      <c r="C2173" t="s">
        <v>78</v>
      </c>
      <c r="D2173" t="s">
        <v>79</v>
      </c>
      <c r="E2173" t="s">
        <v>140</v>
      </c>
      <c r="F2173" t="s">
        <v>70</v>
      </c>
      <c r="G2173" s="1">
        <v>45218</v>
      </c>
      <c r="H2173" s="1">
        <v>45243</v>
      </c>
      <c r="I2173">
        <f>YEAR((vw_maritime_trade_analysis[[#This Row],[Departure_Date]]))</f>
        <v>2023</v>
      </c>
      <c r="J2173" t="str">
        <f>"Q"&amp;ROUNDUP(MONTH(vw_maritime_trade_analysis[[#This Row],[Departure_Date]])/3,0)</f>
        <v>Q4</v>
      </c>
      <c r="K2173" t="str">
        <f>TEXT(vw_maritime_trade_analysis[[#This Row],[Departure_Date]],"mmmm")</f>
        <v>October</v>
      </c>
      <c r="L2173">
        <v>32840242</v>
      </c>
      <c r="M2173">
        <v>702798.25</v>
      </c>
      <c r="N2173">
        <v>232519.4375</v>
      </c>
      <c r="O2173">
        <v>39408.2890625</v>
      </c>
      <c r="P2173">
        <v>0</v>
      </c>
      <c r="Q2173">
        <v>2622592.5</v>
      </c>
      <c r="R2173">
        <f t="shared" si="33"/>
        <v>7.9859110051625076E-2</v>
      </c>
    </row>
    <row r="2174" spans="1:18" x14ac:dyDescent="0.25">
      <c r="A2174" t="s">
        <v>3348</v>
      </c>
      <c r="B2174" t="s">
        <v>65</v>
      </c>
      <c r="C2174" t="s">
        <v>239</v>
      </c>
      <c r="D2174" t="s">
        <v>240</v>
      </c>
      <c r="E2174" t="s">
        <v>184</v>
      </c>
      <c r="F2174" t="s">
        <v>140</v>
      </c>
      <c r="G2174" s="1">
        <v>45885</v>
      </c>
      <c r="H2174" s="1">
        <v>45905</v>
      </c>
      <c r="I2174">
        <f>YEAR((vw_maritime_trade_analysis[[#This Row],[Departure_Date]]))</f>
        <v>2025</v>
      </c>
      <c r="J2174" t="str">
        <f>"Q"&amp;ROUNDUP(MONTH(vw_maritime_trade_analysis[[#This Row],[Departure_Date]])/3,0)</f>
        <v>Q3</v>
      </c>
      <c r="K2174" t="str">
        <f>TEXT(vw_maritime_trade_analysis[[#This Row],[Departure_Date]],"mmmm")</f>
        <v>August</v>
      </c>
      <c r="L2174">
        <v>7953829</v>
      </c>
      <c r="M2174">
        <v>335665.75</v>
      </c>
      <c r="N2174">
        <v>236591.40625</v>
      </c>
      <c r="O2174">
        <v>8192.4404296875</v>
      </c>
      <c r="P2174">
        <v>0</v>
      </c>
      <c r="Q2174">
        <v>1008763.9375</v>
      </c>
      <c r="R2174">
        <f t="shared" si="33"/>
        <v>0.12682746102537532</v>
      </c>
    </row>
    <row r="2175" spans="1:18" x14ac:dyDescent="0.25">
      <c r="A2175" t="s">
        <v>3349</v>
      </c>
      <c r="B2175" t="s">
        <v>49</v>
      </c>
      <c r="C2175" t="s">
        <v>50</v>
      </c>
      <c r="D2175" t="s">
        <v>51</v>
      </c>
      <c r="E2175" t="s">
        <v>108</v>
      </c>
      <c r="F2175" t="s">
        <v>226</v>
      </c>
      <c r="G2175" s="1">
        <v>44892</v>
      </c>
      <c r="H2175" s="1">
        <v>44909</v>
      </c>
      <c r="I2175">
        <f>YEAR((vw_maritime_trade_analysis[[#This Row],[Departure_Date]]))</f>
        <v>2022</v>
      </c>
      <c r="J2175" t="str">
        <f>"Q"&amp;ROUNDUP(MONTH(vw_maritime_trade_analysis[[#This Row],[Departure_Date]])/3,0)</f>
        <v>Q4</v>
      </c>
      <c r="K2175" t="str">
        <f>TEXT(vw_maritime_trade_analysis[[#This Row],[Departure_Date]],"mmmm")</f>
        <v>November</v>
      </c>
      <c r="L2175">
        <v>18775576</v>
      </c>
      <c r="M2175">
        <v>486892.03125</v>
      </c>
      <c r="N2175">
        <v>113710.8671875</v>
      </c>
      <c r="O2175">
        <v>44498.12109375</v>
      </c>
      <c r="P2175">
        <v>0</v>
      </c>
      <c r="Q2175">
        <v>8138453.5</v>
      </c>
      <c r="R2175">
        <f t="shared" si="33"/>
        <v>0.4334595913329104</v>
      </c>
    </row>
    <row r="2176" spans="1:18" x14ac:dyDescent="0.25">
      <c r="A2176" t="s">
        <v>3350</v>
      </c>
      <c r="B2176" t="s">
        <v>65</v>
      </c>
      <c r="C2176" t="s">
        <v>78</v>
      </c>
      <c r="D2176" t="s">
        <v>158</v>
      </c>
      <c r="E2176" t="s">
        <v>92</v>
      </c>
      <c r="F2176" t="s">
        <v>164</v>
      </c>
      <c r="G2176" s="1">
        <v>43968</v>
      </c>
      <c r="H2176" s="1">
        <v>43989</v>
      </c>
      <c r="I2176">
        <f>YEAR((vw_maritime_trade_analysis[[#This Row],[Departure_Date]]))</f>
        <v>2020</v>
      </c>
      <c r="J2176" t="str">
        <f>"Q"&amp;ROUNDUP(MONTH(vw_maritime_trade_analysis[[#This Row],[Departure_Date]])/3,0)</f>
        <v>Q2</v>
      </c>
      <c r="K2176" t="str">
        <f>TEXT(vw_maritime_trade_analysis[[#This Row],[Departure_Date]],"mmmm")</f>
        <v>May</v>
      </c>
      <c r="L2176">
        <v>31225930</v>
      </c>
      <c r="M2176">
        <v>631639.5625</v>
      </c>
      <c r="N2176">
        <v>104731.359375</v>
      </c>
      <c r="O2176">
        <v>104606.8671875</v>
      </c>
      <c r="P2176">
        <v>22689.669921875</v>
      </c>
      <c r="Q2176">
        <v>1657275</v>
      </c>
      <c r="R2176">
        <f t="shared" si="33"/>
        <v>5.307367947087565E-2</v>
      </c>
    </row>
    <row r="2177" spans="1:18" x14ac:dyDescent="0.25">
      <c r="A2177" t="s">
        <v>3351</v>
      </c>
      <c r="B2177" t="s">
        <v>65</v>
      </c>
      <c r="C2177" t="s">
        <v>50</v>
      </c>
      <c r="D2177" t="s">
        <v>51</v>
      </c>
      <c r="E2177" t="s">
        <v>70</v>
      </c>
      <c r="F2177" t="s">
        <v>154</v>
      </c>
      <c r="G2177" s="1">
        <v>44450</v>
      </c>
      <c r="H2177" s="1">
        <v>44468</v>
      </c>
      <c r="I2177">
        <f>YEAR((vw_maritime_trade_analysis[[#This Row],[Departure_Date]]))</f>
        <v>2021</v>
      </c>
      <c r="J2177" t="str">
        <f>"Q"&amp;ROUNDUP(MONTH(vw_maritime_trade_analysis[[#This Row],[Departure_Date]])/3,0)</f>
        <v>Q3</v>
      </c>
      <c r="K2177" t="str">
        <f>TEXT(vw_maritime_trade_analysis[[#This Row],[Departure_Date]],"mmmm")</f>
        <v>September</v>
      </c>
      <c r="L2177">
        <v>18108638</v>
      </c>
      <c r="M2177">
        <v>420189.875</v>
      </c>
      <c r="N2177">
        <v>76263.8828125</v>
      </c>
      <c r="O2177">
        <v>25714.26953125</v>
      </c>
      <c r="P2177">
        <v>4696.740234375</v>
      </c>
      <c r="Q2177">
        <v>5603215</v>
      </c>
      <c r="R2177">
        <f t="shared" si="33"/>
        <v>0.30942222159391558</v>
      </c>
    </row>
    <row r="2178" spans="1:18" x14ac:dyDescent="0.25">
      <c r="A2178" t="s">
        <v>3352</v>
      </c>
      <c r="B2178" t="s">
        <v>65</v>
      </c>
      <c r="C2178" t="s">
        <v>50</v>
      </c>
      <c r="D2178" t="s">
        <v>145</v>
      </c>
      <c r="E2178" t="s">
        <v>92</v>
      </c>
      <c r="F2178" t="s">
        <v>93</v>
      </c>
      <c r="G2178" s="1">
        <v>44702</v>
      </c>
      <c r="H2178" s="1">
        <v>44710</v>
      </c>
      <c r="I2178">
        <f>YEAR((vw_maritime_trade_analysis[[#This Row],[Departure_Date]]))</f>
        <v>2022</v>
      </c>
      <c r="J2178" t="str">
        <f>"Q"&amp;ROUNDUP(MONTH(vw_maritime_trade_analysis[[#This Row],[Departure_Date]])/3,0)</f>
        <v>Q2</v>
      </c>
      <c r="K2178" t="str">
        <f>TEXT(vw_maritime_trade_analysis[[#This Row],[Departure_Date]],"mmmm")</f>
        <v>May</v>
      </c>
      <c r="L2178">
        <v>21567166</v>
      </c>
      <c r="M2178">
        <v>118330.1015625</v>
      </c>
      <c r="N2178">
        <v>244082.640625</v>
      </c>
      <c r="O2178">
        <v>37311.19921875</v>
      </c>
      <c r="P2178">
        <v>30313.55078125</v>
      </c>
      <c r="Q2178">
        <v>1375088.625</v>
      </c>
      <c r="R2178">
        <f t="shared" ref="R2178:R2241" si="34">Q2178/L2178</f>
        <v>6.3758429132506331E-2</v>
      </c>
    </row>
    <row r="2179" spans="1:18" x14ac:dyDescent="0.25">
      <c r="A2179" t="s">
        <v>3353</v>
      </c>
      <c r="B2179" t="s">
        <v>65</v>
      </c>
      <c r="C2179" t="s">
        <v>66</v>
      </c>
      <c r="D2179" t="s">
        <v>248</v>
      </c>
      <c r="E2179" t="s">
        <v>100</v>
      </c>
      <c r="F2179" t="s">
        <v>159</v>
      </c>
      <c r="G2179" s="1">
        <v>45807</v>
      </c>
      <c r="H2179" s="1">
        <v>45839</v>
      </c>
      <c r="I2179">
        <f>YEAR((vw_maritime_trade_analysis[[#This Row],[Departure_Date]]))</f>
        <v>2025</v>
      </c>
      <c r="J2179" t="str">
        <f>"Q"&amp;ROUNDUP(MONTH(vw_maritime_trade_analysis[[#This Row],[Departure_Date]])/3,0)</f>
        <v>Q2</v>
      </c>
      <c r="K2179" t="str">
        <f>TEXT(vw_maritime_trade_analysis[[#This Row],[Departure_Date]],"mmmm")</f>
        <v>May</v>
      </c>
      <c r="L2179">
        <v>47844028</v>
      </c>
      <c r="M2179">
        <v>695596.5625</v>
      </c>
      <c r="N2179">
        <v>41862.28125</v>
      </c>
      <c r="O2179">
        <v>39710.5390625</v>
      </c>
      <c r="P2179">
        <v>13064.48046875</v>
      </c>
      <c r="Q2179">
        <v>1814104.375</v>
      </c>
      <c r="R2179">
        <f t="shared" si="34"/>
        <v>3.7917049438228739E-2</v>
      </c>
    </row>
    <row r="2180" spans="1:18" x14ac:dyDescent="0.25">
      <c r="A2180" t="s">
        <v>3354</v>
      </c>
      <c r="B2180" t="s">
        <v>49</v>
      </c>
      <c r="C2180" t="s">
        <v>50</v>
      </c>
      <c r="D2180" t="s">
        <v>51</v>
      </c>
      <c r="E2180" t="s">
        <v>146</v>
      </c>
      <c r="F2180" t="s">
        <v>226</v>
      </c>
      <c r="G2180" s="1">
        <v>44684</v>
      </c>
      <c r="H2180" s="1">
        <v>44699</v>
      </c>
      <c r="I2180">
        <f>YEAR((vw_maritime_trade_analysis[[#This Row],[Departure_Date]]))</f>
        <v>2022</v>
      </c>
      <c r="J2180" t="str">
        <f>"Q"&amp;ROUNDUP(MONTH(vw_maritime_trade_analysis[[#This Row],[Departure_Date]])/3,0)</f>
        <v>Q2</v>
      </c>
      <c r="K2180" t="str">
        <f>TEXT(vw_maritime_trade_analysis[[#This Row],[Departure_Date]],"mmmm")</f>
        <v>May</v>
      </c>
      <c r="L2180">
        <v>6077830.5</v>
      </c>
      <c r="M2180">
        <v>437538.5625</v>
      </c>
      <c r="N2180">
        <v>136960.15625</v>
      </c>
      <c r="O2180">
        <v>7961.9599609375</v>
      </c>
      <c r="P2180">
        <v>6018.7900390625</v>
      </c>
      <c r="Q2180">
        <v>3648352.75</v>
      </c>
      <c r="R2180">
        <f t="shared" si="34"/>
        <v>0.60027221061857516</v>
      </c>
    </row>
    <row r="2181" spans="1:18" x14ac:dyDescent="0.25">
      <c r="A2181" t="s">
        <v>3355</v>
      </c>
      <c r="B2181" t="s">
        <v>65</v>
      </c>
      <c r="C2181" t="s">
        <v>78</v>
      </c>
      <c r="D2181" t="s">
        <v>211</v>
      </c>
      <c r="E2181" t="s">
        <v>100</v>
      </c>
      <c r="F2181" t="s">
        <v>108</v>
      </c>
      <c r="G2181" s="1">
        <v>44302</v>
      </c>
      <c r="H2181" s="1">
        <v>44320</v>
      </c>
      <c r="I2181">
        <f>YEAR((vw_maritime_trade_analysis[[#This Row],[Departure_Date]]))</f>
        <v>2021</v>
      </c>
      <c r="J2181" t="str">
        <f>"Q"&amp;ROUNDUP(MONTH(vw_maritime_trade_analysis[[#This Row],[Departure_Date]])/3,0)</f>
        <v>Q2</v>
      </c>
      <c r="K2181" t="str">
        <f>TEXT(vw_maritime_trade_analysis[[#This Row],[Departure_Date]],"mmmm")</f>
        <v>April</v>
      </c>
      <c r="L2181">
        <v>12118666</v>
      </c>
      <c r="M2181">
        <v>295219.90625</v>
      </c>
      <c r="N2181">
        <v>169972.265625</v>
      </c>
      <c r="O2181">
        <v>23752.58984375</v>
      </c>
      <c r="P2181">
        <v>38215.12890625</v>
      </c>
      <c r="Q2181">
        <v>1019333.625</v>
      </c>
      <c r="R2181">
        <f t="shared" si="34"/>
        <v>8.4112692354092439E-2</v>
      </c>
    </row>
    <row r="2182" spans="1:18" x14ac:dyDescent="0.25">
      <c r="A2182" t="s">
        <v>3356</v>
      </c>
      <c r="B2182" t="s">
        <v>65</v>
      </c>
      <c r="C2182" t="s">
        <v>66</v>
      </c>
      <c r="D2182" t="s">
        <v>153</v>
      </c>
      <c r="E2182" t="s">
        <v>100</v>
      </c>
      <c r="F2182" t="s">
        <v>71</v>
      </c>
      <c r="G2182" s="1">
        <v>44020</v>
      </c>
      <c r="H2182" s="1">
        <v>44054</v>
      </c>
      <c r="I2182">
        <f>YEAR((vw_maritime_trade_analysis[[#This Row],[Departure_Date]]))</f>
        <v>2020</v>
      </c>
      <c r="J2182" t="str">
        <f>"Q"&amp;ROUNDUP(MONTH(vw_maritime_trade_analysis[[#This Row],[Departure_Date]])/3,0)</f>
        <v>Q3</v>
      </c>
      <c r="K2182" t="str">
        <f>TEXT(vw_maritime_trade_analysis[[#This Row],[Departure_Date]],"mmmm")</f>
        <v>July</v>
      </c>
      <c r="L2182">
        <v>69734336</v>
      </c>
      <c r="M2182">
        <v>346133.15625</v>
      </c>
      <c r="N2182">
        <v>191348.84375</v>
      </c>
      <c r="O2182">
        <v>107390.8828125</v>
      </c>
      <c r="P2182">
        <v>0</v>
      </c>
      <c r="Q2182">
        <v>1825027.625</v>
      </c>
      <c r="R2182">
        <f t="shared" si="34"/>
        <v>2.6171147955004546E-2</v>
      </c>
    </row>
    <row r="2183" spans="1:18" x14ac:dyDescent="0.25">
      <c r="A2183" t="s">
        <v>3357</v>
      </c>
      <c r="B2183" t="s">
        <v>65</v>
      </c>
      <c r="C2183" t="s">
        <v>66</v>
      </c>
      <c r="D2183" t="s">
        <v>245</v>
      </c>
      <c r="E2183" t="s">
        <v>82</v>
      </c>
      <c r="F2183" t="s">
        <v>204</v>
      </c>
      <c r="G2183" s="1">
        <v>46026</v>
      </c>
      <c r="H2183" s="1">
        <v>46041</v>
      </c>
      <c r="I2183">
        <f>YEAR((vw_maritime_trade_analysis[[#This Row],[Departure_Date]]))</f>
        <v>2026</v>
      </c>
      <c r="J2183" t="str">
        <f>"Q"&amp;ROUNDUP(MONTH(vw_maritime_trade_analysis[[#This Row],[Departure_Date]])/3,0)</f>
        <v>Q1</v>
      </c>
      <c r="K2183" t="str">
        <f>TEXT(vw_maritime_trade_analysis[[#This Row],[Departure_Date]],"mmmm")</f>
        <v>January</v>
      </c>
      <c r="L2183">
        <v>1953082.75</v>
      </c>
      <c r="M2183">
        <v>322552.625</v>
      </c>
      <c r="N2183">
        <v>195704.875</v>
      </c>
      <c r="O2183">
        <v>3320.239990234375</v>
      </c>
      <c r="P2183">
        <v>72674.6484375</v>
      </c>
      <c r="Q2183">
        <v>681801.125</v>
      </c>
      <c r="R2183">
        <f t="shared" si="34"/>
        <v>0.34908972750898548</v>
      </c>
    </row>
    <row r="2184" spans="1:18" x14ac:dyDescent="0.25">
      <c r="A2184" t="s">
        <v>3358</v>
      </c>
      <c r="B2184" t="s">
        <v>65</v>
      </c>
      <c r="C2184" t="s">
        <v>50</v>
      </c>
      <c r="D2184" t="s">
        <v>120</v>
      </c>
      <c r="E2184" t="s">
        <v>226</v>
      </c>
      <c r="F2184" t="s">
        <v>146</v>
      </c>
      <c r="G2184" s="1">
        <v>44039</v>
      </c>
      <c r="H2184" s="1">
        <v>44052</v>
      </c>
      <c r="I2184">
        <f>YEAR((vw_maritime_trade_analysis[[#This Row],[Departure_Date]]))</f>
        <v>2020</v>
      </c>
      <c r="J2184" t="str">
        <f>"Q"&amp;ROUNDUP(MONTH(vw_maritime_trade_analysis[[#This Row],[Departure_Date]])/3,0)</f>
        <v>Q3</v>
      </c>
      <c r="K2184" t="str">
        <f>TEXT(vw_maritime_trade_analysis[[#This Row],[Departure_Date]],"mmmm")</f>
        <v>July</v>
      </c>
      <c r="L2184">
        <v>23276674</v>
      </c>
      <c r="M2184">
        <v>437062.71875</v>
      </c>
      <c r="N2184">
        <v>153965.046875</v>
      </c>
      <c r="O2184">
        <v>77278.5625</v>
      </c>
      <c r="P2184">
        <v>0</v>
      </c>
      <c r="Q2184">
        <v>1858521.75</v>
      </c>
      <c r="R2184">
        <f t="shared" si="34"/>
        <v>7.984481588735573E-2</v>
      </c>
    </row>
    <row r="2185" spans="1:18" x14ac:dyDescent="0.25">
      <c r="A2185" t="s">
        <v>3360</v>
      </c>
      <c r="B2185" t="s">
        <v>65</v>
      </c>
      <c r="C2185" t="s">
        <v>112</v>
      </c>
      <c r="D2185" t="s">
        <v>113</v>
      </c>
      <c r="E2185" t="s">
        <v>82</v>
      </c>
      <c r="F2185" t="s">
        <v>146</v>
      </c>
      <c r="G2185" s="1">
        <v>44155</v>
      </c>
      <c r="H2185" s="1">
        <v>44173</v>
      </c>
      <c r="I2185">
        <f>YEAR((vw_maritime_trade_analysis[[#This Row],[Departure_Date]]))</f>
        <v>2020</v>
      </c>
      <c r="J2185" t="str">
        <f>"Q"&amp;ROUNDUP(MONTH(vw_maritime_trade_analysis[[#This Row],[Departure_Date]])/3,0)</f>
        <v>Q4</v>
      </c>
      <c r="K2185" t="str">
        <f>TEXT(vw_maritime_trade_analysis[[#This Row],[Departure_Date]],"mmmm")</f>
        <v>November</v>
      </c>
      <c r="L2185">
        <v>1827750.625</v>
      </c>
      <c r="M2185">
        <v>568623.875</v>
      </c>
      <c r="N2185">
        <v>123343.046875</v>
      </c>
      <c r="O2185">
        <v>2339.52001953125</v>
      </c>
      <c r="P2185">
        <v>57417.53125</v>
      </c>
      <c r="Q2185">
        <v>785197.75</v>
      </c>
      <c r="R2185">
        <f t="shared" si="34"/>
        <v>0.4295978561079688</v>
      </c>
    </row>
    <row r="2186" spans="1:18" x14ac:dyDescent="0.25">
      <c r="A2186" t="s">
        <v>3362</v>
      </c>
      <c r="B2186" t="s">
        <v>65</v>
      </c>
      <c r="C2186" t="s">
        <v>112</v>
      </c>
      <c r="D2186" t="s">
        <v>113</v>
      </c>
      <c r="E2186" t="s">
        <v>82</v>
      </c>
      <c r="F2186" t="s">
        <v>127</v>
      </c>
      <c r="G2186" s="1">
        <v>44953</v>
      </c>
      <c r="H2186" s="1">
        <v>44965</v>
      </c>
      <c r="I2186">
        <f>YEAR((vw_maritime_trade_analysis[[#This Row],[Departure_Date]]))</f>
        <v>2023</v>
      </c>
      <c r="J2186" t="str">
        <f>"Q"&amp;ROUNDUP(MONTH(vw_maritime_trade_analysis[[#This Row],[Departure_Date]])/3,0)</f>
        <v>Q1</v>
      </c>
      <c r="K2186" t="str">
        <f>TEXT(vw_maritime_trade_analysis[[#This Row],[Departure_Date]],"mmmm")</f>
        <v>January</v>
      </c>
      <c r="L2186">
        <v>11492984</v>
      </c>
      <c r="M2186">
        <v>315731.5</v>
      </c>
      <c r="N2186">
        <v>38666.75</v>
      </c>
      <c r="O2186">
        <v>37467.12890625</v>
      </c>
      <c r="P2186">
        <v>0</v>
      </c>
      <c r="Q2186">
        <v>718381.5625</v>
      </c>
      <c r="R2186">
        <f t="shared" si="34"/>
        <v>6.2506096110461831E-2</v>
      </c>
    </row>
    <row r="2187" spans="1:18" x14ac:dyDescent="0.25">
      <c r="A2187" t="s">
        <v>3363</v>
      </c>
      <c r="B2187" t="s">
        <v>49</v>
      </c>
      <c r="C2187" t="s">
        <v>112</v>
      </c>
      <c r="D2187" t="s">
        <v>126</v>
      </c>
      <c r="E2187" t="s">
        <v>201</v>
      </c>
      <c r="F2187" t="s">
        <v>100</v>
      </c>
      <c r="G2187" s="1">
        <v>44490</v>
      </c>
      <c r="H2187" s="1">
        <v>44501</v>
      </c>
      <c r="I2187">
        <f>YEAR((vw_maritime_trade_analysis[[#This Row],[Departure_Date]]))</f>
        <v>2021</v>
      </c>
      <c r="J2187" t="str">
        <f>"Q"&amp;ROUNDUP(MONTH(vw_maritime_trade_analysis[[#This Row],[Departure_Date]])/3,0)</f>
        <v>Q4</v>
      </c>
      <c r="K2187" t="str">
        <f>TEXT(vw_maritime_trade_analysis[[#This Row],[Departure_Date]],"mmmm")</f>
        <v>October</v>
      </c>
      <c r="L2187">
        <v>10358200</v>
      </c>
      <c r="M2187">
        <v>134954.15625</v>
      </c>
      <c r="N2187">
        <v>77342.796875</v>
      </c>
      <c r="O2187">
        <v>33974.8984375</v>
      </c>
      <c r="P2187">
        <v>0</v>
      </c>
      <c r="Q2187">
        <v>1614854.5</v>
      </c>
      <c r="R2187">
        <f t="shared" si="34"/>
        <v>0.15590107354559674</v>
      </c>
    </row>
    <row r="2188" spans="1:18" x14ac:dyDescent="0.25">
      <c r="A2188" t="s">
        <v>3364</v>
      </c>
      <c r="B2188" t="s">
        <v>49</v>
      </c>
      <c r="C2188" t="s">
        <v>50</v>
      </c>
      <c r="D2188" t="s">
        <v>145</v>
      </c>
      <c r="E2188" t="s">
        <v>93</v>
      </c>
      <c r="F2188" t="s">
        <v>70</v>
      </c>
      <c r="G2188" s="1">
        <v>43858</v>
      </c>
      <c r="H2188" s="1">
        <v>43872</v>
      </c>
      <c r="I2188">
        <f>YEAR((vw_maritime_trade_analysis[[#This Row],[Departure_Date]]))</f>
        <v>2020</v>
      </c>
      <c r="J2188" t="str">
        <f>"Q"&amp;ROUNDUP(MONTH(vw_maritime_trade_analysis[[#This Row],[Departure_Date]])/3,0)</f>
        <v>Q1</v>
      </c>
      <c r="K2188" t="str">
        <f>TEXT(vw_maritime_trade_analysis[[#This Row],[Departure_Date]],"mmmm")</f>
        <v>January</v>
      </c>
      <c r="L2188">
        <v>51055604</v>
      </c>
      <c r="M2188">
        <v>103291.703125</v>
      </c>
      <c r="N2188">
        <v>134511.015625</v>
      </c>
      <c r="O2188">
        <v>149082.375</v>
      </c>
      <c r="P2188">
        <v>76571.140625</v>
      </c>
      <c r="Q2188">
        <v>1378851.375</v>
      </c>
      <c r="R2188">
        <f t="shared" si="34"/>
        <v>2.700685658326557E-2</v>
      </c>
    </row>
    <row r="2189" spans="1:18" x14ac:dyDescent="0.25">
      <c r="A2189" t="s">
        <v>3365</v>
      </c>
      <c r="B2189" t="s">
        <v>65</v>
      </c>
      <c r="C2189" t="s">
        <v>66</v>
      </c>
      <c r="D2189" t="s">
        <v>67</v>
      </c>
      <c r="E2189" t="s">
        <v>92</v>
      </c>
      <c r="F2189" t="s">
        <v>83</v>
      </c>
      <c r="G2189" s="1">
        <v>45046</v>
      </c>
      <c r="H2189" s="1">
        <v>45068</v>
      </c>
      <c r="I2189">
        <f>YEAR((vw_maritime_trade_analysis[[#This Row],[Departure_Date]]))</f>
        <v>2023</v>
      </c>
      <c r="J2189" t="str">
        <f>"Q"&amp;ROUNDUP(MONTH(vw_maritime_trade_analysis[[#This Row],[Departure_Date]])/3,0)</f>
        <v>Q2</v>
      </c>
      <c r="K2189" t="str">
        <f>TEXT(vw_maritime_trade_analysis[[#This Row],[Departure_Date]],"mmmm")</f>
        <v>April</v>
      </c>
      <c r="L2189">
        <v>60473556</v>
      </c>
      <c r="M2189">
        <v>483099.21875</v>
      </c>
      <c r="N2189">
        <v>162229.59375</v>
      </c>
      <c r="O2189">
        <v>104014.5234375</v>
      </c>
      <c r="P2189">
        <v>0</v>
      </c>
      <c r="Q2189">
        <v>4199841</v>
      </c>
      <c r="R2189">
        <f t="shared" si="34"/>
        <v>6.944921512470674E-2</v>
      </c>
    </row>
    <row r="2190" spans="1:18" x14ac:dyDescent="0.25">
      <c r="A2190" t="s">
        <v>3367</v>
      </c>
      <c r="B2190" t="s">
        <v>65</v>
      </c>
      <c r="C2190" t="s">
        <v>50</v>
      </c>
      <c r="D2190" t="s">
        <v>51</v>
      </c>
      <c r="E2190" t="s">
        <v>92</v>
      </c>
      <c r="F2190" t="s">
        <v>159</v>
      </c>
      <c r="G2190" s="1">
        <v>45771</v>
      </c>
      <c r="H2190" s="1">
        <v>45789</v>
      </c>
      <c r="I2190">
        <f>YEAR((vw_maritime_trade_analysis[[#This Row],[Departure_Date]]))</f>
        <v>2025</v>
      </c>
      <c r="J2190" t="str">
        <f>"Q"&amp;ROUNDUP(MONTH(vw_maritime_trade_analysis[[#This Row],[Departure_Date]])/3,0)</f>
        <v>Q2</v>
      </c>
      <c r="K2190" t="str">
        <f>TEXT(vw_maritime_trade_analysis[[#This Row],[Departure_Date]],"mmmm")</f>
        <v>April</v>
      </c>
      <c r="L2190">
        <v>15254386</v>
      </c>
      <c r="M2190">
        <v>394533.3125</v>
      </c>
      <c r="N2190">
        <v>15754.4404296875</v>
      </c>
      <c r="O2190">
        <v>25169.740234375</v>
      </c>
      <c r="Q2190">
        <v>7627432.5</v>
      </c>
      <c r="R2190">
        <f t="shared" si="34"/>
        <v>0.5000157004024941</v>
      </c>
    </row>
    <row r="2191" spans="1:18" x14ac:dyDescent="0.25">
      <c r="A2191" t="s">
        <v>3369</v>
      </c>
      <c r="B2191" t="s">
        <v>65</v>
      </c>
      <c r="C2191" t="s">
        <v>50</v>
      </c>
      <c r="D2191" t="s">
        <v>145</v>
      </c>
      <c r="E2191" t="s">
        <v>226</v>
      </c>
      <c r="F2191" t="s">
        <v>146</v>
      </c>
      <c r="G2191" s="1">
        <v>45144</v>
      </c>
      <c r="H2191" s="1">
        <v>45154</v>
      </c>
      <c r="I2191">
        <f>YEAR((vw_maritime_trade_analysis[[#This Row],[Departure_Date]]))</f>
        <v>2023</v>
      </c>
      <c r="J2191" t="str">
        <f>"Q"&amp;ROUNDUP(MONTH(vw_maritime_trade_analysis[[#This Row],[Departure_Date]])/3,0)</f>
        <v>Q3</v>
      </c>
      <c r="K2191" t="str">
        <f>TEXT(vw_maritime_trade_analysis[[#This Row],[Departure_Date]],"mmmm")</f>
        <v>August</v>
      </c>
      <c r="L2191">
        <v>91925976</v>
      </c>
      <c r="M2191">
        <v>219280.234375</v>
      </c>
      <c r="N2191">
        <v>85716.0234375</v>
      </c>
      <c r="O2191">
        <v>139727.484375</v>
      </c>
      <c r="P2191">
        <v>0</v>
      </c>
      <c r="Q2191">
        <v>4767434</v>
      </c>
      <c r="R2191">
        <f t="shared" si="34"/>
        <v>5.1861663127732251E-2</v>
      </c>
    </row>
    <row r="2192" spans="1:18" x14ac:dyDescent="0.25">
      <c r="A2192" t="s">
        <v>3370</v>
      </c>
      <c r="B2192" t="s">
        <v>65</v>
      </c>
      <c r="C2192" t="s">
        <v>50</v>
      </c>
      <c r="D2192" t="s">
        <v>145</v>
      </c>
      <c r="E2192" t="s">
        <v>56</v>
      </c>
      <c r="F2192" t="s">
        <v>71</v>
      </c>
      <c r="G2192" s="1">
        <v>44960</v>
      </c>
      <c r="H2192" s="1">
        <v>44969</v>
      </c>
      <c r="I2192">
        <f>YEAR((vw_maritime_trade_analysis[[#This Row],[Departure_Date]]))</f>
        <v>2023</v>
      </c>
      <c r="J2192" t="str">
        <f>"Q"&amp;ROUNDUP(MONTH(vw_maritime_trade_analysis[[#This Row],[Departure_Date]])/3,0)</f>
        <v>Q1</v>
      </c>
      <c r="K2192" t="str">
        <f>TEXT(vw_maritime_trade_analysis[[#This Row],[Departure_Date]],"mmmm")</f>
        <v>February</v>
      </c>
      <c r="L2192">
        <v>73659704</v>
      </c>
      <c r="M2192">
        <v>121684.21875</v>
      </c>
      <c r="N2192">
        <v>116878.0625</v>
      </c>
      <c r="O2192">
        <v>253389.375</v>
      </c>
      <c r="P2192">
        <v>77406.65625</v>
      </c>
      <c r="Q2192">
        <v>2114894.5</v>
      </c>
      <c r="R2192">
        <f t="shared" si="34"/>
        <v>2.8711688822425894E-2</v>
      </c>
    </row>
    <row r="2193" spans="1:18" x14ac:dyDescent="0.25">
      <c r="A2193" t="s">
        <v>3371</v>
      </c>
      <c r="B2193" t="s">
        <v>65</v>
      </c>
      <c r="C2193" t="s">
        <v>50</v>
      </c>
      <c r="D2193" t="s">
        <v>51</v>
      </c>
      <c r="E2193" t="s">
        <v>128</v>
      </c>
      <c r="F2193" t="s">
        <v>159</v>
      </c>
      <c r="G2193" s="1">
        <v>44959</v>
      </c>
      <c r="H2193" s="1">
        <v>44965</v>
      </c>
      <c r="I2193">
        <f>YEAR((vw_maritime_trade_analysis[[#This Row],[Departure_Date]]))</f>
        <v>2023</v>
      </c>
      <c r="J2193" t="str">
        <f>"Q"&amp;ROUNDUP(MONTH(vw_maritime_trade_analysis[[#This Row],[Departure_Date]])/3,0)</f>
        <v>Q1</v>
      </c>
      <c r="K2193" t="str">
        <f>TEXT(vw_maritime_trade_analysis[[#This Row],[Departure_Date]],"mmmm")</f>
        <v>February</v>
      </c>
      <c r="L2193">
        <v>12997150</v>
      </c>
      <c r="M2193">
        <v>123883.59375</v>
      </c>
      <c r="N2193">
        <v>76983.796875</v>
      </c>
      <c r="O2193">
        <v>11567.4599609375</v>
      </c>
      <c r="P2193">
        <v>0</v>
      </c>
      <c r="Q2193">
        <v>1867898.375</v>
      </c>
      <c r="R2193">
        <f t="shared" si="34"/>
        <v>0.1437159973532659</v>
      </c>
    </row>
    <row r="2194" spans="1:18" x14ac:dyDescent="0.25">
      <c r="A2194" t="s">
        <v>3372</v>
      </c>
      <c r="B2194" t="s">
        <v>49</v>
      </c>
      <c r="C2194" t="s">
        <v>50</v>
      </c>
      <c r="D2194" t="s">
        <v>423</v>
      </c>
      <c r="E2194" t="s">
        <v>164</v>
      </c>
      <c r="F2194" t="s">
        <v>100</v>
      </c>
      <c r="G2194" s="1">
        <v>46059</v>
      </c>
      <c r="H2194" s="1">
        <v>46070</v>
      </c>
      <c r="I2194">
        <f>YEAR((vw_maritime_trade_analysis[[#This Row],[Departure_Date]]))</f>
        <v>2026</v>
      </c>
      <c r="J2194" t="str">
        <f>"Q"&amp;ROUNDUP(MONTH(vw_maritime_trade_analysis[[#This Row],[Departure_Date]])/3,0)</f>
        <v>Q1</v>
      </c>
      <c r="K2194" t="str">
        <f>TEXT(vw_maritime_trade_analysis[[#This Row],[Departure_Date]],"mmmm")</f>
        <v>February</v>
      </c>
      <c r="L2194">
        <v>30339930</v>
      </c>
      <c r="M2194">
        <v>320836.03125</v>
      </c>
      <c r="N2194">
        <v>90076.75</v>
      </c>
      <c r="O2194">
        <v>37621.51171875</v>
      </c>
      <c r="P2194">
        <v>0</v>
      </c>
      <c r="Q2194">
        <v>2798417.25</v>
      </c>
      <c r="R2194">
        <f t="shared" si="34"/>
        <v>9.2235455058729529E-2</v>
      </c>
    </row>
    <row r="2195" spans="1:18" x14ac:dyDescent="0.25">
      <c r="A2195" t="s">
        <v>3373</v>
      </c>
      <c r="B2195" t="s">
        <v>65</v>
      </c>
      <c r="C2195" t="s">
        <v>66</v>
      </c>
      <c r="D2195" t="s">
        <v>391</v>
      </c>
      <c r="E2195" t="s">
        <v>184</v>
      </c>
      <c r="F2195" t="s">
        <v>108</v>
      </c>
      <c r="G2195" s="1">
        <v>45871</v>
      </c>
      <c r="H2195" s="1">
        <v>45888</v>
      </c>
      <c r="I2195">
        <f>YEAR((vw_maritime_trade_analysis[[#This Row],[Departure_Date]]))</f>
        <v>2025</v>
      </c>
      <c r="J2195" t="str">
        <f>"Q"&amp;ROUNDUP(MONTH(vw_maritime_trade_analysis[[#This Row],[Departure_Date]])/3,0)</f>
        <v>Q3</v>
      </c>
      <c r="K2195" t="str">
        <f>TEXT(vw_maritime_trade_analysis[[#This Row],[Departure_Date]],"mmmm")</f>
        <v>August</v>
      </c>
      <c r="L2195">
        <v>27751086</v>
      </c>
      <c r="M2195">
        <v>184843.90625</v>
      </c>
      <c r="N2195">
        <v>213882.265625</v>
      </c>
      <c r="O2195">
        <v>37463.96875</v>
      </c>
      <c r="P2195">
        <v>0</v>
      </c>
      <c r="Q2195">
        <v>2781616.25</v>
      </c>
      <c r="R2195">
        <f t="shared" si="34"/>
        <v>0.10023450073269205</v>
      </c>
    </row>
    <row r="2196" spans="1:18" x14ac:dyDescent="0.25">
      <c r="A2196" t="s">
        <v>3374</v>
      </c>
      <c r="B2196" t="s">
        <v>65</v>
      </c>
      <c r="C2196" t="s">
        <v>66</v>
      </c>
      <c r="D2196" t="s">
        <v>391</v>
      </c>
      <c r="E2196" t="s">
        <v>184</v>
      </c>
      <c r="F2196" t="s">
        <v>154</v>
      </c>
      <c r="G2196" s="1">
        <v>45974</v>
      </c>
      <c r="H2196" s="1">
        <v>45987</v>
      </c>
      <c r="I2196">
        <f>YEAR((vw_maritime_trade_analysis[[#This Row],[Departure_Date]]))</f>
        <v>2025</v>
      </c>
      <c r="J2196" t="str">
        <f>"Q"&amp;ROUNDUP(MONTH(vw_maritime_trade_analysis[[#This Row],[Departure_Date]])/3,0)</f>
        <v>Q4</v>
      </c>
      <c r="K2196" t="str">
        <f>TEXT(vw_maritime_trade_analysis[[#This Row],[Departure_Date]],"mmmm")</f>
        <v>November</v>
      </c>
      <c r="L2196">
        <v>37573744</v>
      </c>
      <c r="M2196">
        <v>461855.96875</v>
      </c>
      <c r="N2196">
        <v>95093.1796875</v>
      </c>
      <c r="O2196">
        <v>97691.7265625</v>
      </c>
      <c r="P2196">
        <v>73732.4765625</v>
      </c>
      <c r="Q2196">
        <v>2576667.5</v>
      </c>
      <c r="R2196">
        <f t="shared" si="34"/>
        <v>6.8576277626206217E-2</v>
      </c>
    </row>
    <row r="2197" spans="1:18" x14ac:dyDescent="0.25">
      <c r="A2197" t="s">
        <v>3376</v>
      </c>
      <c r="B2197" t="s">
        <v>65</v>
      </c>
      <c r="C2197" t="s">
        <v>78</v>
      </c>
      <c r="D2197" t="s">
        <v>158</v>
      </c>
      <c r="E2197" t="s">
        <v>184</v>
      </c>
      <c r="F2197" t="s">
        <v>83</v>
      </c>
      <c r="G2197" s="1">
        <v>44663</v>
      </c>
      <c r="H2197" s="1">
        <v>44687</v>
      </c>
      <c r="I2197">
        <f>YEAR((vw_maritime_trade_analysis[[#This Row],[Departure_Date]]))</f>
        <v>2022</v>
      </c>
      <c r="J2197" t="str">
        <f>"Q"&amp;ROUNDUP(MONTH(vw_maritime_trade_analysis[[#This Row],[Departure_Date]])/3,0)</f>
        <v>Q2</v>
      </c>
      <c r="K2197" t="str">
        <f>TEXT(vw_maritime_trade_analysis[[#This Row],[Departure_Date]],"mmmm")</f>
        <v>April</v>
      </c>
      <c r="L2197">
        <v>19709028</v>
      </c>
      <c r="M2197">
        <v>578589.75</v>
      </c>
      <c r="N2197">
        <v>241451.3125</v>
      </c>
      <c r="O2197">
        <v>54791.1015625</v>
      </c>
      <c r="P2197">
        <v>14850.0498046875</v>
      </c>
      <c r="Q2197">
        <v>1170589.875</v>
      </c>
      <c r="R2197">
        <f t="shared" si="34"/>
        <v>5.9393587294107049E-2</v>
      </c>
    </row>
    <row r="2198" spans="1:18" x14ac:dyDescent="0.25">
      <c r="A2198" t="s">
        <v>3377</v>
      </c>
      <c r="B2198" t="s">
        <v>49</v>
      </c>
      <c r="C2198" t="s">
        <v>50</v>
      </c>
      <c r="D2198" t="s">
        <v>120</v>
      </c>
      <c r="E2198" t="s">
        <v>93</v>
      </c>
      <c r="F2198" t="s">
        <v>92</v>
      </c>
      <c r="G2198" s="1">
        <v>45601</v>
      </c>
      <c r="H2198" s="1">
        <v>45610</v>
      </c>
      <c r="I2198">
        <f>YEAR((vw_maritime_trade_analysis[[#This Row],[Departure_Date]]))</f>
        <v>2024</v>
      </c>
      <c r="J2198" t="str">
        <f>"Q"&amp;ROUNDUP(MONTH(vw_maritime_trade_analysis[[#This Row],[Departure_Date]])/3,0)</f>
        <v>Q4</v>
      </c>
      <c r="K2198" t="str">
        <f>TEXT(vw_maritime_trade_analysis[[#This Row],[Departure_Date]],"mmmm")</f>
        <v>November</v>
      </c>
      <c r="L2198">
        <v>35457216</v>
      </c>
      <c r="M2198">
        <v>299287.59375</v>
      </c>
      <c r="N2198">
        <v>221611.4375</v>
      </c>
      <c r="O2198">
        <v>86515.6015625</v>
      </c>
      <c r="P2198">
        <v>20788.849609375</v>
      </c>
      <c r="Q2198">
        <v>1461023.375</v>
      </c>
      <c r="R2198">
        <f t="shared" si="34"/>
        <v>4.1205247896507161E-2</v>
      </c>
    </row>
    <row r="2199" spans="1:18" x14ac:dyDescent="0.25">
      <c r="A2199" t="s">
        <v>3378</v>
      </c>
      <c r="B2199" t="s">
        <v>65</v>
      </c>
      <c r="C2199" t="s">
        <v>50</v>
      </c>
      <c r="D2199" t="s">
        <v>145</v>
      </c>
      <c r="E2199" t="s">
        <v>100</v>
      </c>
      <c r="F2199" t="s">
        <v>121</v>
      </c>
      <c r="G2199" s="1">
        <v>45818</v>
      </c>
      <c r="H2199" s="1">
        <v>45837</v>
      </c>
      <c r="I2199">
        <f>YEAR((vw_maritime_trade_analysis[[#This Row],[Departure_Date]]))</f>
        <v>2025</v>
      </c>
      <c r="J2199" t="str">
        <f>"Q"&amp;ROUNDUP(MONTH(vw_maritime_trade_analysis[[#This Row],[Departure_Date]])/3,0)</f>
        <v>Q2</v>
      </c>
      <c r="K2199" t="str">
        <f>TEXT(vw_maritime_trade_analysis[[#This Row],[Departure_Date]],"mmmm")</f>
        <v>June</v>
      </c>
      <c r="L2199">
        <v>32876520</v>
      </c>
      <c r="M2199">
        <v>486138.0625</v>
      </c>
      <c r="N2199">
        <v>165076.671875</v>
      </c>
      <c r="O2199">
        <v>37479.23046875</v>
      </c>
      <c r="P2199">
        <v>127017.6171875</v>
      </c>
      <c r="Q2199">
        <v>3818196.75</v>
      </c>
      <c r="R2199">
        <f t="shared" si="34"/>
        <v>0.11613749721685872</v>
      </c>
    </row>
    <row r="2200" spans="1:18" x14ac:dyDescent="0.25">
      <c r="A2200" t="s">
        <v>3380</v>
      </c>
      <c r="B2200" t="s">
        <v>65</v>
      </c>
      <c r="C2200" t="s">
        <v>134</v>
      </c>
      <c r="D2200" t="s">
        <v>135</v>
      </c>
      <c r="E2200" t="s">
        <v>100</v>
      </c>
      <c r="F2200" t="s">
        <v>83</v>
      </c>
      <c r="G2200" s="1">
        <v>44352</v>
      </c>
      <c r="H2200" s="1">
        <v>44364</v>
      </c>
      <c r="I2200">
        <f>YEAR((vw_maritime_trade_analysis[[#This Row],[Departure_Date]]))</f>
        <v>2021</v>
      </c>
      <c r="J2200" t="str">
        <f>"Q"&amp;ROUNDUP(MONTH(vw_maritime_trade_analysis[[#This Row],[Departure_Date]])/3,0)</f>
        <v>Q2</v>
      </c>
      <c r="K2200" t="str">
        <f>TEXT(vw_maritime_trade_analysis[[#This Row],[Departure_Date]],"mmmm")</f>
        <v>June</v>
      </c>
      <c r="L2200">
        <v>5886286.5</v>
      </c>
      <c r="M2200">
        <v>113741.4296875</v>
      </c>
      <c r="N2200">
        <v>103604.2109375</v>
      </c>
      <c r="O2200">
        <v>8888.2900390625</v>
      </c>
      <c r="P2200">
        <v>6092.85986328125</v>
      </c>
      <c r="Q2200">
        <v>657901.9375</v>
      </c>
      <c r="R2200">
        <f t="shared" si="34"/>
        <v>0.11176858916058537</v>
      </c>
    </row>
    <row r="2201" spans="1:18" x14ac:dyDescent="0.25">
      <c r="A2201" t="s">
        <v>3381</v>
      </c>
      <c r="B2201" t="s">
        <v>65</v>
      </c>
      <c r="C2201" t="s">
        <v>50</v>
      </c>
      <c r="D2201" t="s">
        <v>223</v>
      </c>
      <c r="E2201" t="s">
        <v>70</v>
      </c>
      <c r="F2201" t="s">
        <v>93</v>
      </c>
      <c r="G2201" s="1">
        <v>45398</v>
      </c>
      <c r="H2201" s="1">
        <v>45408</v>
      </c>
      <c r="I2201">
        <f>YEAR((vw_maritime_trade_analysis[[#This Row],[Departure_Date]]))</f>
        <v>2024</v>
      </c>
      <c r="J2201" t="str">
        <f>"Q"&amp;ROUNDUP(MONTH(vw_maritime_trade_analysis[[#This Row],[Departure_Date]])/3,0)</f>
        <v>Q2</v>
      </c>
      <c r="K2201" t="str">
        <f>TEXT(vw_maritime_trade_analysis[[#This Row],[Departure_Date]],"mmmm")</f>
        <v>April</v>
      </c>
      <c r="L2201">
        <v>32152390</v>
      </c>
      <c r="M2201">
        <v>207383.84375</v>
      </c>
      <c r="N2201">
        <v>92758.4296875</v>
      </c>
      <c r="O2201">
        <v>74272.0234375</v>
      </c>
      <c r="P2201">
        <v>75101.640625</v>
      </c>
      <c r="Q2201">
        <v>4144688.25</v>
      </c>
      <c r="R2201">
        <f t="shared" si="34"/>
        <v>0.12890762552954851</v>
      </c>
    </row>
    <row r="2202" spans="1:18" x14ac:dyDescent="0.25">
      <c r="A2202" t="s">
        <v>3382</v>
      </c>
      <c r="B2202" t="s">
        <v>49</v>
      </c>
      <c r="C2202" t="s">
        <v>50</v>
      </c>
      <c r="D2202" t="s">
        <v>139</v>
      </c>
      <c r="E2202" t="s">
        <v>201</v>
      </c>
      <c r="F2202" t="s">
        <v>56</v>
      </c>
      <c r="G2202" s="1">
        <v>44468</v>
      </c>
      <c r="H2202" s="1">
        <v>44482</v>
      </c>
      <c r="I2202">
        <f>YEAR((vw_maritime_trade_analysis[[#This Row],[Departure_Date]]))</f>
        <v>2021</v>
      </c>
      <c r="J2202" t="str">
        <f>"Q"&amp;ROUNDUP(MONTH(vw_maritime_trade_analysis[[#This Row],[Departure_Date]])/3,0)</f>
        <v>Q3</v>
      </c>
      <c r="K2202" t="str">
        <f>TEXT(vw_maritime_trade_analysis[[#This Row],[Departure_Date]],"mmmm")</f>
        <v>September</v>
      </c>
      <c r="L2202">
        <v>28286784</v>
      </c>
      <c r="M2202">
        <v>102628.5390625</v>
      </c>
      <c r="N2202">
        <v>95169.15625</v>
      </c>
      <c r="O2202">
        <v>78637.2578125</v>
      </c>
      <c r="P2202">
        <v>30876.0703125</v>
      </c>
      <c r="Q2202">
        <v>2675312.25</v>
      </c>
      <c r="R2202">
        <f t="shared" si="34"/>
        <v>9.4578169437713383E-2</v>
      </c>
    </row>
    <row r="2203" spans="1:18" x14ac:dyDescent="0.25">
      <c r="A2203" t="s">
        <v>3383</v>
      </c>
      <c r="B2203" t="s">
        <v>49</v>
      </c>
      <c r="C2203" t="s">
        <v>78</v>
      </c>
      <c r="D2203" t="s">
        <v>79</v>
      </c>
      <c r="E2203" t="s">
        <v>150</v>
      </c>
      <c r="F2203" t="s">
        <v>56</v>
      </c>
      <c r="G2203" s="1">
        <v>44951</v>
      </c>
      <c r="H2203" s="1">
        <v>44963</v>
      </c>
      <c r="I2203">
        <f>YEAR((vw_maritime_trade_analysis[[#This Row],[Departure_Date]]))</f>
        <v>2023</v>
      </c>
      <c r="J2203" t="str">
        <f>"Q"&amp;ROUNDUP(MONTH(vw_maritime_trade_analysis[[#This Row],[Departure_Date]])/3,0)</f>
        <v>Q1</v>
      </c>
      <c r="K2203" t="str">
        <f>TEXT(vw_maritime_trade_analysis[[#This Row],[Departure_Date]],"mmmm")</f>
        <v>January</v>
      </c>
      <c r="L2203">
        <v>26001980</v>
      </c>
      <c r="M2203">
        <v>359669.90625</v>
      </c>
      <c r="N2203">
        <v>48210.73046875</v>
      </c>
      <c r="O2203">
        <v>45503.46875</v>
      </c>
      <c r="P2203">
        <v>21132.80078125</v>
      </c>
      <c r="Q2203">
        <v>2176312.25</v>
      </c>
      <c r="R2203">
        <f t="shared" si="34"/>
        <v>8.3697943387388188E-2</v>
      </c>
    </row>
    <row r="2204" spans="1:18" x14ac:dyDescent="0.25">
      <c r="A2204" t="s">
        <v>3384</v>
      </c>
      <c r="B2204" t="s">
        <v>49</v>
      </c>
      <c r="C2204" t="s">
        <v>50</v>
      </c>
      <c r="D2204" t="s">
        <v>120</v>
      </c>
      <c r="E2204" t="s">
        <v>108</v>
      </c>
      <c r="F2204" t="s">
        <v>70</v>
      </c>
      <c r="G2204" s="1">
        <v>45738</v>
      </c>
      <c r="H2204" s="1">
        <v>45743</v>
      </c>
      <c r="I2204">
        <f>YEAR((vw_maritime_trade_analysis[[#This Row],[Departure_Date]]))</f>
        <v>2025</v>
      </c>
      <c r="J2204" t="str">
        <f>"Q"&amp;ROUNDUP(MONTH(vw_maritime_trade_analysis[[#This Row],[Departure_Date]])/3,0)</f>
        <v>Q1</v>
      </c>
      <c r="K2204" t="str">
        <f>TEXT(vw_maritime_trade_analysis[[#This Row],[Departure_Date]],"mmmm")</f>
        <v>March</v>
      </c>
      <c r="L2204">
        <v>24886930</v>
      </c>
      <c r="M2204">
        <v>38748.16015625</v>
      </c>
      <c r="N2204">
        <v>133557.390625</v>
      </c>
      <c r="O2204">
        <v>15429.900390625</v>
      </c>
      <c r="P2204">
        <v>8485.5703125</v>
      </c>
      <c r="Q2204">
        <v>2197402.25</v>
      </c>
      <c r="R2204">
        <f t="shared" si="34"/>
        <v>8.8295432582484054E-2</v>
      </c>
    </row>
    <row r="2205" spans="1:18" x14ac:dyDescent="0.25">
      <c r="A2205" t="s">
        <v>3385</v>
      </c>
      <c r="B2205" t="s">
        <v>49</v>
      </c>
      <c r="C2205" t="s">
        <v>50</v>
      </c>
      <c r="D2205" t="s">
        <v>51</v>
      </c>
      <c r="E2205" t="s">
        <v>108</v>
      </c>
      <c r="F2205" t="s">
        <v>82</v>
      </c>
      <c r="G2205" s="1">
        <v>45176</v>
      </c>
      <c r="H2205" s="1">
        <v>45188</v>
      </c>
      <c r="I2205">
        <f>YEAR((vw_maritime_trade_analysis[[#This Row],[Departure_Date]]))</f>
        <v>2023</v>
      </c>
      <c r="J2205" t="str">
        <f>"Q"&amp;ROUNDUP(MONTH(vw_maritime_trade_analysis[[#This Row],[Departure_Date]])/3,0)</f>
        <v>Q3</v>
      </c>
      <c r="K2205" t="str">
        <f>TEXT(vw_maritime_trade_analysis[[#This Row],[Departure_Date]],"mmmm")</f>
        <v>September</v>
      </c>
      <c r="L2205">
        <v>21127668</v>
      </c>
      <c r="M2205">
        <v>129029.671875</v>
      </c>
      <c r="N2205">
        <v>66280.03125</v>
      </c>
      <c r="O2205">
        <v>72256.6328125</v>
      </c>
      <c r="P2205">
        <v>68263.6015625</v>
      </c>
      <c r="Q2205">
        <v>3778195.25</v>
      </c>
      <c r="R2205">
        <f t="shared" si="34"/>
        <v>0.17882689419390724</v>
      </c>
    </row>
    <row r="2206" spans="1:18" x14ac:dyDescent="0.25">
      <c r="A2206" t="s">
        <v>3386</v>
      </c>
      <c r="B2206" t="s">
        <v>49</v>
      </c>
      <c r="C2206" t="s">
        <v>78</v>
      </c>
      <c r="D2206" t="s">
        <v>211</v>
      </c>
      <c r="E2206" t="s">
        <v>83</v>
      </c>
      <c r="F2206" t="s">
        <v>226</v>
      </c>
      <c r="G2206" s="1">
        <v>45143</v>
      </c>
      <c r="H2206" s="1">
        <v>45159</v>
      </c>
      <c r="I2206">
        <f>YEAR((vw_maritime_trade_analysis[[#This Row],[Departure_Date]]))</f>
        <v>2023</v>
      </c>
      <c r="J2206" t="str">
        <f>"Q"&amp;ROUNDUP(MONTH(vw_maritime_trade_analysis[[#This Row],[Departure_Date]])/3,0)</f>
        <v>Q3</v>
      </c>
      <c r="K2206" t="str">
        <f>TEXT(vw_maritime_trade_analysis[[#This Row],[Departure_Date]],"mmmm")</f>
        <v>August</v>
      </c>
      <c r="L2206">
        <v>29748314</v>
      </c>
      <c r="M2206">
        <v>440578.09375</v>
      </c>
      <c r="N2206">
        <v>42140.0390625</v>
      </c>
      <c r="O2206">
        <v>97871.9609375</v>
      </c>
      <c r="P2206">
        <v>8617.3701171875</v>
      </c>
      <c r="Q2206">
        <v>2450051.5</v>
      </c>
      <c r="R2206">
        <f t="shared" si="34"/>
        <v>8.2359339759557462E-2</v>
      </c>
    </row>
    <row r="2207" spans="1:18" x14ac:dyDescent="0.25">
      <c r="A2207" t="s">
        <v>3387</v>
      </c>
      <c r="B2207" t="s">
        <v>65</v>
      </c>
      <c r="C2207" t="s">
        <v>50</v>
      </c>
      <c r="D2207" t="s">
        <v>120</v>
      </c>
      <c r="E2207" t="s">
        <v>56</v>
      </c>
      <c r="F2207" t="s">
        <v>154</v>
      </c>
      <c r="G2207" s="1">
        <v>45726</v>
      </c>
      <c r="H2207" s="1">
        <v>45732</v>
      </c>
      <c r="I2207">
        <f>YEAR((vw_maritime_trade_analysis[[#This Row],[Departure_Date]]))</f>
        <v>2025</v>
      </c>
      <c r="J2207" t="str">
        <f>"Q"&amp;ROUNDUP(MONTH(vw_maritime_trade_analysis[[#This Row],[Departure_Date]])/3,0)</f>
        <v>Q1</v>
      </c>
      <c r="K2207" t="str">
        <f>TEXT(vw_maritime_trade_analysis[[#This Row],[Departure_Date]],"mmmm")</f>
        <v>March</v>
      </c>
      <c r="L2207">
        <v>11546931</v>
      </c>
      <c r="M2207">
        <v>114095.109375</v>
      </c>
      <c r="N2207">
        <v>144775.078125</v>
      </c>
      <c r="O2207">
        <v>29213.740234375</v>
      </c>
      <c r="P2207">
        <v>0</v>
      </c>
      <c r="Q2207">
        <v>844636.4375</v>
      </c>
      <c r="R2207">
        <f t="shared" si="34"/>
        <v>7.3148132391195553E-2</v>
      </c>
    </row>
    <row r="2208" spans="1:18" x14ac:dyDescent="0.25">
      <c r="A2208" t="s">
        <v>3388</v>
      </c>
      <c r="B2208" t="s">
        <v>65</v>
      </c>
      <c r="C2208" t="s">
        <v>50</v>
      </c>
      <c r="D2208" t="s">
        <v>145</v>
      </c>
      <c r="E2208" t="s">
        <v>82</v>
      </c>
      <c r="F2208" t="s">
        <v>146</v>
      </c>
      <c r="G2208" s="1">
        <v>44572</v>
      </c>
      <c r="H2208" s="1">
        <v>44586</v>
      </c>
      <c r="I2208">
        <f>YEAR((vw_maritime_trade_analysis[[#This Row],[Departure_Date]]))</f>
        <v>2022</v>
      </c>
      <c r="J2208" t="str">
        <f>"Q"&amp;ROUNDUP(MONTH(vw_maritime_trade_analysis[[#This Row],[Departure_Date]])/3,0)</f>
        <v>Q1</v>
      </c>
      <c r="K2208" t="str">
        <f>TEXT(vw_maritime_trade_analysis[[#This Row],[Departure_Date]],"mmmm")</f>
        <v>January</v>
      </c>
      <c r="L2208">
        <v>89948704</v>
      </c>
      <c r="M2208">
        <v>262533.3125</v>
      </c>
      <c r="N2208">
        <v>53873.1796875</v>
      </c>
      <c r="O2208">
        <v>84551.78125</v>
      </c>
      <c r="P2208">
        <v>9794.650390625</v>
      </c>
      <c r="Q2208">
        <v>2476977.5</v>
      </c>
      <c r="R2208">
        <f t="shared" si="34"/>
        <v>2.7537667468783097E-2</v>
      </c>
    </row>
    <row r="2209" spans="1:18" x14ac:dyDescent="0.25">
      <c r="A2209" t="s">
        <v>3389</v>
      </c>
      <c r="B2209" t="s">
        <v>49</v>
      </c>
      <c r="C2209" t="s">
        <v>134</v>
      </c>
      <c r="D2209" t="s">
        <v>135</v>
      </c>
      <c r="E2209" t="s">
        <v>55</v>
      </c>
      <c r="F2209" t="s">
        <v>184</v>
      </c>
      <c r="G2209" s="1">
        <v>45250</v>
      </c>
      <c r="H2209" s="1">
        <v>45281</v>
      </c>
      <c r="I2209">
        <f>YEAR((vw_maritime_trade_analysis[[#This Row],[Departure_Date]]))</f>
        <v>2023</v>
      </c>
      <c r="J2209" t="str">
        <f>"Q"&amp;ROUNDUP(MONTH(vw_maritime_trade_analysis[[#This Row],[Departure_Date]])/3,0)</f>
        <v>Q4</v>
      </c>
      <c r="K2209" t="str">
        <f>TEXT(vw_maritime_trade_analysis[[#This Row],[Departure_Date]],"mmmm")</f>
        <v>November</v>
      </c>
      <c r="L2209">
        <v>2769422</v>
      </c>
      <c r="M2209">
        <v>1102180.125</v>
      </c>
      <c r="N2209">
        <v>229561.3125</v>
      </c>
      <c r="O2209">
        <v>1744.739990234375</v>
      </c>
      <c r="Q2209">
        <v>1439577.375</v>
      </c>
      <c r="R2209">
        <f t="shared" si="34"/>
        <v>0.51981148954547196</v>
      </c>
    </row>
    <row r="2210" spans="1:18" x14ac:dyDescent="0.25">
      <c r="A2210" t="s">
        <v>3390</v>
      </c>
      <c r="B2210" t="s">
        <v>65</v>
      </c>
      <c r="C2210" t="s">
        <v>50</v>
      </c>
      <c r="D2210" t="s">
        <v>223</v>
      </c>
      <c r="E2210" t="s">
        <v>128</v>
      </c>
      <c r="F2210" t="s">
        <v>71</v>
      </c>
      <c r="G2210" s="1">
        <v>45163</v>
      </c>
      <c r="H2210" s="1">
        <v>45170</v>
      </c>
      <c r="I2210">
        <f>YEAR((vw_maritime_trade_analysis[[#This Row],[Departure_Date]]))</f>
        <v>2023</v>
      </c>
      <c r="J2210" t="str">
        <f>"Q"&amp;ROUNDUP(MONTH(vw_maritime_trade_analysis[[#This Row],[Departure_Date]])/3,0)</f>
        <v>Q3</v>
      </c>
      <c r="K2210" t="str">
        <f>TEXT(vw_maritime_trade_analysis[[#This Row],[Departure_Date]],"mmmm")</f>
        <v>August</v>
      </c>
      <c r="L2210">
        <v>89392016</v>
      </c>
      <c r="M2210">
        <v>62655.171875</v>
      </c>
      <c r="N2210">
        <v>194039.28125</v>
      </c>
      <c r="O2210">
        <v>192192.84375</v>
      </c>
      <c r="P2210">
        <v>132796.546875</v>
      </c>
      <c r="Q2210">
        <v>3274789.5</v>
      </c>
      <c r="R2210">
        <f t="shared" si="34"/>
        <v>3.6634026689810868E-2</v>
      </c>
    </row>
    <row r="2211" spans="1:18" x14ac:dyDescent="0.25">
      <c r="A2211" t="s">
        <v>3391</v>
      </c>
      <c r="B2211" t="s">
        <v>49</v>
      </c>
      <c r="C2211" t="s">
        <v>66</v>
      </c>
      <c r="D2211" t="s">
        <v>245</v>
      </c>
      <c r="E2211" t="s">
        <v>71</v>
      </c>
      <c r="F2211" t="s">
        <v>128</v>
      </c>
      <c r="G2211" s="1">
        <v>44434</v>
      </c>
      <c r="H2211" s="1">
        <v>44451</v>
      </c>
      <c r="I2211">
        <f>YEAR((vw_maritime_trade_analysis[[#This Row],[Departure_Date]]))</f>
        <v>2021</v>
      </c>
      <c r="J2211" t="str">
        <f>"Q"&amp;ROUNDUP(MONTH(vw_maritime_trade_analysis[[#This Row],[Departure_Date]])/3,0)</f>
        <v>Q3</v>
      </c>
      <c r="K2211" t="str">
        <f>TEXT(vw_maritime_trade_analysis[[#This Row],[Departure_Date]],"mmmm")</f>
        <v>August</v>
      </c>
      <c r="L2211">
        <v>9684331</v>
      </c>
      <c r="M2211">
        <v>345099.46875</v>
      </c>
      <c r="N2211">
        <v>238300.203125</v>
      </c>
      <c r="O2211">
        <v>17722.330078125</v>
      </c>
      <c r="P2211">
        <v>811.90997314453125</v>
      </c>
      <c r="Q2211">
        <v>827449.0625</v>
      </c>
      <c r="R2211">
        <f t="shared" si="34"/>
        <v>8.5442046797037402E-2</v>
      </c>
    </row>
    <row r="2212" spans="1:18" x14ac:dyDescent="0.25">
      <c r="A2212" t="s">
        <v>3392</v>
      </c>
      <c r="B2212" t="s">
        <v>65</v>
      </c>
      <c r="C2212" t="s">
        <v>50</v>
      </c>
      <c r="D2212" t="s">
        <v>223</v>
      </c>
      <c r="E2212" t="s">
        <v>226</v>
      </c>
      <c r="F2212" t="s">
        <v>150</v>
      </c>
      <c r="G2212" s="1">
        <v>45140</v>
      </c>
      <c r="H2212" s="1">
        <v>45160</v>
      </c>
      <c r="I2212">
        <f>YEAR((vw_maritime_trade_analysis[[#This Row],[Departure_Date]]))</f>
        <v>2023</v>
      </c>
      <c r="J2212" t="str">
        <f>"Q"&amp;ROUNDUP(MONTH(vw_maritime_trade_analysis[[#This Row],[Departure_Date]])/3,0)</f>
        <v>Q3</v>
      </c>
      <c r="K2212" t="str">
        <f>TEXT(vw_maritime_trade_analysis[[#This Row],[Departure_Date]],"mmmm")</f>
        <v>August</v>
      </c>
      <c r="L2212">
        <v>91347288</v>
      </c>
      <c r="M2212">
        <v>310830.0625</v>
      </c>
      <c r="N2212">
        <v>241772.5625</v>
      </c>
      <c r="O2212">
        <v>160771.21875</v>
      </c>
      <c r="P2212">
        <v>20530.91015625</v>
      </c>
      <c r="Q2212">
        <v>3815755</v>
      </c>
      <c r="R2212">
        <f t="shared" si="34"/>
        <v>4.1771957148853726E-2</v>
      </c>
    </row>
    <row r="2213" spans="1:18" x14ac:dyDescent="0.25">
      <c r="A2213" t="s">
        <v>3393</v>
      </c>
      <c r="B2213" t="s">
        <v>49</v>
      </c>
      <c r="C2213" t="s">
        <v>239</v>
      </c>
      <c r="D2213" t="s">
        <v>240</v>
      </c>
      <c r="E2213" t="s">
        <v>121</v>
      </c>
      <c r="F2213" t="s">
        <v>82</v>
      </c>
      <c r="G2213" s="1">
        <v>45938</v>
      </c>
      <c r="H2213" s="1">
        <v>45968</v>
      </c>
      <c r="I2213">
        <f>YEAR((vw_maritime_trade_analysis[[#This Row],[Departure_Date]]))</f>
        <v>2025</v>
      </c>
      <c r="J2213" t="str">
        <f>"Q"&amp;ROUNDUP(MONTH(vw_maritime_trade_analysis[[#This Row],[Departure_Date]])/3,0)</f>
        <v>Q4</v>
      </c>
      <c r="K2213" t="str">
        <f>TEXT(vw_maritime_trade_analysis[[#This Row],[Departure_Date]],"mmmm")</f>
        <v>October</v>
      </c>
      <c r="L2213">
        <v>13071270</v>
      </c>
      <c r="M2213">
        <v>297192.59375</v>
      </c>
      <c r="N2213">
        <v>234273.78125</v>
      </c>
      <c r="O2213">
        <v>42350.921875</v>
      </c>
      <c r="P2213">
        <v>12907.9296875</v>
      </c>
      <c r="Q2213">
        <v>1747596.5</v>
      </c>
      <c r="R2213">
        <f t="shared" si="34"/>
        <v>0.13369752900827539</v>
      </c>
    </row>
    <row r="2214" spans="1:18" x14ac:dyDescent="0.25">
      <c r="A2214" t="s">
        <v>3395</v>
      </c>
      <c r="B2214" t="s">
        <v>49</v>
      </c>
      <c r="C2214" t="s">
        <v>50</v>
      </c>
      <c r="D2214" t="s">
        <v>51</v>
      </c>
      <c r="E2214" t="s">
        <v>201</v>
      </c>
      <c r="F2214" t="s">
        <v>100</v>
      </c>
      <c r="G2214" s="1">
        <v>44954</v>
      </c>
      <c r="H2214" s="1">
        <v>44972</v>
      </c>
      <c r="I2214">
        <f>YEAR((vw_maritime_trade_analysis[[#This Row],[Departure_Date]]))</f>
        <v>2023</v>
      </c>
      <c r="J2214" t="str">
        <f>"Q"&amp;ROUNDUP(MONTH(vw_maritime_trade_analysis[[#This Row],[Departure_Date]])/3,0)</f>
        <v>Q1</v>
      </c>
      <c r="K2214" t="str">
        <f>TEXT(vw_maritime_trade_analysis[[#This Row],[Departure_Date]],"mmmm")</f>
        <v>January</v>
      </c>
      <c r="L2214">
        <v>11344280</v>
      </c>
      <c r="M2214">
        <v>563738.5625</v>
      </c>
      <c r="N2214">
        <v>121964.34375</v>
      </c>
      <c r="O2214">
        <v>20079.369140625</v>
      </c>
      <c r="P2214">
        <v>28563.19921875</v>
      </c>
      <c r="Q2214">
        <v>4568396</v>
      </c>
      <c r="R2214">
        <f t="shared" si="34"/>
        <v>0.4027047992468451</v>
      </c>
    </row>
    <row r="2215" spans="1:18" x14ac:dyDescent="0.25">
      <c r="A2215" t="s">
        <v>3397</v>
      </c>
      <c r="B2215" t="s">
        <v>65</v>
      </c>
      <c r="C2215" t="s">
        <v>50</v>
      </c>
      <c r="D2215" t="s">
        <v>223</v>
      </c>
      <c r="E2215" t="s">
        <v>184</v>
      </c>
      <c r="F2215" t="s">
        <v>140</v>
      </c>
      <c r="G2215" s="1">
        <v>45513</v>
      </c>
      <c r="H2215" s="1">
        <v>45524</v>
      </c>
      <c r="I2215">
        <f>YEAR((vw_maritime_trade_analysis[[#This Row],[Departure_Date]]))</f>
        <v>2024</v>
      </c>
      <c r="J2215" t="str">
        <f>"Q"&amp;ROUNDUP(MONTH(vw_maritime_trade_analysis[[#This Row],[Departure_Date]])/3,0)</f>
        <v>Q3</v>
      </c>
      <c r="K2215" t="str">
        <f>TEXT(vw_maritime_trade_analysis[[#This Row],[Departure_Date]],"mmmm")</f>
        <v>August</v>
      </c>
      <c r="L2215">
        <v>19747332</v>
      </c>
      <c r="M2215">
        <v>175632.203125</v>
      </c>
      <c r="N2215">
        <v>240466.453125</v>
      </c>
      <c r="O2215">
        <v>44234.03125</v>
      </c>
      <c r="P2215">
        <v>15988.349609375</v>
      </c>
      <c r="Q2215">
        <v>2329743</v>
      </c>
      <c r="R2215">
        <f t="shared" si="34"/>
        <v>0.11797760831691086</v>
      </c>
    </row>
    <row r="2216" spans="1:18" x14ac:dyDescent="0.25">
      <c r="A2216" t="s">
        <v>3398</v>
      </c>
      <c r="B2216" t="s">
        <v>65</v>
      </c>
      <c r="C2216" t="s">
        <v>66</v>
      </c>
      <c r="D2216" t="s">
        <v>245</v>
      </c>
      <c r="E2216" t="s">
        <v>92</v>
      </c>
      <c r="F2216" t="s">
        <v>257</v>
      </c>
      <c r="G2216" s="1">
        <v>45309</v>
      </c>
      <c r="H2216" s="1">
        <v>45339</v>
      </c>
      <c r="I2216">
        <f>YEAR((vw_maritime_trade_analysis[[#This Row],[Departure_Date]]))</f>
        <v>2024</v>
      </c>
      <c r="J2216" t="str">
        <f>"Q"&amp;ROUNDUP(MONTH(vw_maritime_trade_analysis[[#This Row],[Departure_Date]])/3,0)</f>
        <v>Q1</v>
      </c>
      <c r="K2216" t="str">
        <f>TEXT(vw_maritime_trade_analysis[[#This Row],[Departure_Date]],"mmmm")</f>
        <v>January</v>
      </c>
      <c r="L2216">
        <v>3885485.5</v>
      </c>
      <c r="M2216">
        <v>603406.5</v>
      </c>
      <c r="N2216">
        <v>198966.09375</v>
      </c>
      <c r="O2216">
        <v>13171.7998046875</v>
      </c>
      <c r="P2216">
        <v>0</v>
      </c>
      <c r="Q2216">
        <v>934521.1875</v>
      </c>
      <c r="R2216">
        <f t="shared" si="34"/>
        <v>0.24051593745492036</v>
      </c>
    </row>
    <row r="2217" spans="1:18" x14ac:dyDescent="0.25">
      <c r="A2217" t="s">
        <v>3399</v>
      </c>
      <c r="B2217" t="s">
        <v>49</v>
      </c>
      <c r="C2217" t="s">
        <v>78</v>
      </c>
      <c r="D2217" t="s">
        <v>105</v>
      </c>
      <c r="E2217" t="s">
        <v>93</v>
      </c>
      <c r="F2217" t="s">
        <v>70</v>
      </c>
      <c r="G2217" s="1">
        <v>45449</v>
      </c>
      <c r="H2217" s="1">
        <v>45479</v>
      </c>
      <c r="I2217">
        <f>YEAR((vw_maritime_trade_analysis[[#This Row],[Departure_Date]]))</f>
        <v>2024</v>
      </c>
      <c r="J2217" t="str">
        <f>"Q"&amp;ROUNDUP(MONTH(vw_maritime_trade_analysis[[#This Row],[Departure_Date]])/3,0)</f>
        <v>Q2</v>
      </c>
      <c r="K2217" t="str">
        <f>TEXT(vw_maritime_trade_analysis[[#This Row],[Departure_Date]],"mmmm")</f>
        <v>June</v>
      </c>
      <c r="L2217">
        <v>37183608</v>
      </c>
      <c r="M2217">
        <v>645739</v>
      </c>
      <c r="N2217">
        <v>122983.65625</v>
      </c>
      <c r="O2217">
        <v>79944.75</v>
      </c>
      <c r="P2217">
        <v>35439.05859375</v>
      </c>
      <c r="Q2217">
        <v>1280911.125</v>
      </c>
      <c r="R2217">
        <f t="shared" si="34"/>
        <v>3.4448274223415863E-2</v>
      </c>
    </row>
    <row r="2218" spans="1:18" x14ac:dyDescent="0.25">
      <c r="A2218" t="s">
        <v>3400</v>
      </c>
      <c r="B2218" t="s">
        <v>65</v>
      </c>
      <c r="C2218" t="s">
        <v>78</v>
      </c>
      <c r="D2218" t="s">
        <v>211</v>
      </c>
      <c r="E2218" t="s">
        <v>56</v>
      </c>
      <c r="F2218" t="s">
        <v>55</v>
      </c>
      <c r="G2218" s="1">
        <v>44641</v>
      </c>
      <c r="H2218" s="1">
        <v>44662</v>
      </c>
      <c r="I2218">
        <f>YEAR((vw_maritime_trade_analysis[[#This Row],[Departure_Date]]))</f>
        <v>2022</v>
      </c>
      <c r="J2218" t="str">
        <f>"Q"&amp;ROUNDUP(MONTH(vw_maritime_trade_analysis[[#This Row],[Departure_Date]])/3,0)</f>
        <v>Q1</v>
      </c>
      <c r="K2218" t="str">
        <f>TEXT(vw_maritime_trade_analysis[[#This Row],[Departure_Date]],"mmmm")</f>
        <v>March</v>
      </c>
      <c r="L2218">
        <v>23438590</v>
      </c>
      <c r="M2218">
        <v>485884.03125</v>
      </c>
      <c r="N2218">
        <v>166377.4375</v>
      </c>
      <c r="O2218">
        <v>22501.05078125</v>
      </c>
      <c r="P2218">
        <v>0</v>
      </c>
      <c r="Q2218">
        <v>1957511.25</v>
      </c>
      <c r="R2218">
        <f t="shared" si="34"/>
        <v>8.3516595921512338E-2</v>
      </c>
    </row>
    <row r="2219" spans="1:18" x14ac:dyDescent="0.25">
      <c r="A2219" t="s">
        <v>3401</v>
      </c>
      <c r="B2219" t="s">
        <v>49</v>
      </c>
      <c r="C2219" t="s">
        <v>66</v>
      </c>
      <c r="D2219" t="s">
        <v>245</v>
      </c>
      <c r="E2219" t="s">
        <v>146</v>
      </c>
      <c r="F2219" t="s">
        <v>56</v>
      </c>
      <c r="G2219" s="1">
        <v>44148</v>
      </c>
      <c r="H2219" s="1">
        <v>44167</v>
      </c>
      <c r="I2219">
        <f>YEAR((vw_maritime_trade_analysis[[#This Row],[Departure_Date]]))</f>
        <v>2020</v>
      </c>
      <c r="J2219" t="str">
        <f>"Q"&amp;ROUNDUP(MONTH(vw_maritime_trade_analysis[[#This Row],[Departure_Date]])/3,0)</f>
        <v>Q4</v>
      </c>
      <c r="K2219" t="str">
        <f>TEXT(vw_maritime_trade_analysis[[#This Row],[Departure_Date]],"mmmm")</f>
        <v>November</v>
      </c>
      <c r="L2219">
        <v>5367842</v>
      </c>
      <c r="M2219">
        <v>235102.140625</v>
      </c>
      <c r="N2219">
        <v>56823.4296875</v>
      </c>
      <c r="O2219">
        <v>17767.560546875</v>
      </c>
      <c r="P2219">
        <v>22933.939453125</v>
      </c>
      <c r="Q2219">
        <v>545272.375</v>
      </c>
      <c r="R2219">
        <f t="shared" si="34"/>
        <v>0.10158130120074324</v>
      </c>
    </row>
    <row r="2220" spans="1:18" x14ac:dyDescent="0.25">
      <c r="A2220" t="s">
        <v>3402</v>
      </c>
      <c r="B2220" t="s">
        <v>49</v>
      </c>
      <c r="C2220" t="s">
        <v>50</v>
      </c>
      <c r="D2220" t="s">
        <v>51</v>
      </c>
      <c r="E2220" t="s">
        <v>154</v>
      </c>
      <c r="F2220" t="s">
        <v>70</v>
      </c>
      <c r="G2220" s="1">
        <v>45343</v>
      </c>
      <c r="H2220" s="1">
        <v>45349</v>
      </c>
      <c r="I2220">
        <f>YEAR((vw_maritime_trade_analysis[[#This Row],[Departure_Date]]))</f>
        <v>2024</v>
      </c>
      <c r="J2220" t="str">
        <f>"Q"&amp;ROUNDUP(MONTH(vw_maritime_trade_analysis[[#This Row],[Departure_Date]])/3,0)</f>
        <v>Q1</v>
      </c>
      <c r="K2220" t="str">
        <f>TEXT(vw_maritime_trade_analysis[[#This Row],[Departure_Date]],"mmmm")</f>
        <v>February</v>
      </c>
      <c r="L2220">
        <v>14497434</v>
      </c>
      <c r="M2220">
        <v>94155.71875</v>
      </c>
      <c r="N2220">
        <v>112184.6171875</v>
      </c>
      <c r="O2220">
        <v>28559.94921875</v>
      </c>
      <c r="P2220">
        <v>2513.550048828125</v>
      </c>
      <c r="Q2220">
        <v>4212224</v>
      </c>
      <c r="R2220">
        <f t="shared" si="34"/>
        <v>0.29054962416107566</v>
      </c>
    </row>
    <row r="2221" spans="1:18" x14ac:dyDescent="0.25">
      <c r="A2221" t="s">
        <v>3404</v>
      </c>
      <c r="B2221" t="s">
        <v>65</v>
      </c>
      <c r="C2221" t="s">
        <v>50</v>
      </c>
      <c r="D2221" t="s">
        <v>423</v>
      </c>
      <c r="E2221" t="s">
        <v>82</v>
      </c>
      <c r="F2221" t="s">
        <v>159</v>
      </c>
      <c r="G2221" s="1">
        <v>44701</v>
      </c>
      <c r="H2221" s="1">
        <v>44715</v>
      </c>
      <c r="I2221">
        <f>YEAR((vw_maritime_trade_analysis[[#This Row],[Departure_Date]]))</f>
        <v>2022</v>
      </c>
      <c r="J2221" t="str">
        <f>"Q"&amp;ROUNDUP(MONTH(vw_maritime_trade_analysis[[#This Row],[Departure_Date]])/3,0)</f>
        <v>Q2</v>
      </c>
      <c r="K2221" t="str">
        <f>TEXT(vw_maritime_trade_analysis[[#This Row],[Departure_Date]],"mmmm")</f>
        <v>May</v>
      </c>
      <c r="L2221">
        <v>21083024</v>
      </c>
      <c r="M2221">
        <v>164827.4375</v>
      </c>
      <c r="N2221">
        <v>218407.40625</v>
      </c>
      <c r="O2221">
        <v>41955.21875</v>
      </c>
      <c r="P2221">
        <v>76714.953125</v>
      </c>
      <c r="Q2221">
        <v>1982924.125</v>
      </c>
      <c r="R2221">
        <f t="shared" si="34"/>
        <v>9.4053117095536196E-2</v>
      </c>
    </row>
    <row r="2222" spans="1:18" x14ac:dyDescent="0.25">
      <c r="A2222" t="s">
        <v>3405</v>
      </c>
      <c r="B2222" t="s">
        <v>49</v>
      </c>
      <c r="C2222" t="s">
        <v>66</v>
      </c>
      <c r="D2222" t="s">
        <v>245</v>
      </c>
      <c r="E2222" t="s">
        <v>164</v>
      </c>
      <c r="F2222" t="s">
        <v>70</v>
      </c>
      <c r="G2222" s="1">
        <v>43850</v>
      </c>
      <c r="H2222" s="1">
        <v>43883</v>
      </c>
      <c r="I2222">
        <f>YEAR((vw_maritime_trade_analysis[[#This Row],[Departure_Date]]))</f>
        <v>2020</v>
      </c>
      <c r="J2222" t="str">
        <f>"Q"&amp;ROUNDUP(MONTH(vw_maritime_trade_analysis[[#This Row],[Departure_Date]])/3,0)</f>
        <v>Q1</v>
      </c>
      <c r="K2222" t="str">
        <f>TEXT(vw_maritime_trade_analysis[[#This Row],[Departure_Date]],"mmmm")</f>
        <v>January</v>
      </c>
      <c r="L2222">
        <v>8421508</v>
      </c>
      <c r="M2222">
        <v>1042308.375</v>
      </c>
      <c r="N2222">
        <v>72964.21875</v>
      </c>
      <c r="O2222">
        <v>20885.33984375</v>
      </c>
      <c r="P2222">
        <v>41464.2109375</v>
      </c>
      <c r="Q2222">
        <v>1707977</v>
      </c>
      <c r="R2222">
        <f t="shared" si="34"/>
        <v>0.202811301728859</v>
      </c>
    </row>
    <row r="2223" spans="1:18" x14ac:dyDescent="0.25">
      <c r="A2223" t="s">
        <v>3406</v>
      </c>
      <c r="B2223" t="s">
        <v>65</v>
      </c>
      <c r="C2223" t="s">
        <v>134</v>
      </c>
      <c r="D2223" t="s">
        <v>135</v>
      </c>
      <c r="E2223" t="s">
        <v>82</v>
      </c>
      <c r="F2223" t="s">
        <v>174</v>
      </c>
      <c r="G2223" s="1">
        <v>45580</v>
      </c>
      <c r="H2223" s="1">
        <v>45597</v>
      </c>
      <c r="I2223">
        <f>YEAR((vw_maritime_trade_analysis[[#This Row],[Departure_Date]]))</f>
        <v>2024</v>
      </c>
      <c r="J2223" t="str">
        <f>"Q"&amp;ROUNDUP(MONTH(vw_maritime_trade_analysis[[#This Row],[Departure_Date]])/3,0)</f>
        <v>Q4</v>
      </c>
      <c r="K2223" t="str">
        <f>TEXT(vw_maritime_trade_analysis[[#This Row],[Departure_Date]],"mmmm")</f>
        <v>October</v>
      </c>
      <c r="L2223">
        <v>8945497</v>
      </c>
      <c r="M2223">
        <v>465377.0625</v>
      </c>
      <c r="N2223">
        <v>123660.78125</v>
      </c>
      <c r="O2223">
        <v>13865.51953125</v>
      </c>
      <c r="P2223">
        <v>27793.220703125</v>
      </c>
      <c r="Q2223">
        <v>907045.5</v>
      </c>
      <c r="R2223">
        <f t="shared" si="34"/>
        <v>0.10139688158187297</v>
      </c>
    </row>
    <row r="2224" spans="1:18" x14ac:dyDescent="0.25">
      <c r="A2224" t="s">
        <v>3407</v>
      </c>
      <c r="B2224" t="s">
        <v>49</v>
      </c>
      <c r="C2224" t="s">
        <v>112</v>
      </c>
      <c r="D2224" t="s">
        <v>343</v>
      </c>
      <c r="E2224" t="s">
        <v>93</v>
      </c>
      <c r="F2224" t="s">
        <v>82</v>
      </c>
      <c r="G2224" s="1">
        <v>44055</v>
      </c>
      <c r="H2224" s="1">
        <v>44085</v>
      </c>
      <c r="I2224">
        <f>YEAR((vw_maritime_trade_analysis[[#This Row],[Departure_Date]]))</f>
        <v>2020</v>
      </c>
      <c r="J2224" t="str">
        <f>"Q"&amp;ROUNDUP(MONTH(vw_maritime_trade_analysis[[#This Row],[Departure_Date]])/3,0)</f>
        <v>Q3</v>
      </c>
      <c r="K2224" t="str">
        <f>TEXT(vw_maritime_trade_analysis[[#This Row],[Departure_Date]],"mmmm")</f>
        <v>August</v>
      </c>
      <c r="L2224">
        <v>31522520</v>
      </c>
      <c r="M2224">
        <v>794259.25</v>
      </c>
      <c r="N2224">
        <v>132118.171875</v>
      </c>
      <c r="O2224">
        <v>34044.3203125</v>
      </c>
      <c r="P2224">
        <v>3520.64990234375</v>
      </c>
      <c r="Q2224">
        <v>3281724.75</v>
      </c>
      <c r="R2224">
        <f t="shared" si="34"/>
        <v>0.10410730963133658</v>
      </c>
    </row>
    <row r="2225" spans="1:18" x14ac:dyDescent="0.25">
      <c r="A2225" t="s">
        <v>3408</v>
      </c>
      <c r="B2225" t="s">
        <v>65</v>
      </c>
      <c r="C2225" t="s">
        <v>78</v>
      </c>
      <c r="D2225" t="s">
        <v>315</v>
      </c>
      <c r="E2225" t="s">
        <v>128</v>
      </c>
      <c r="F2225" t="s">
        <v>159</v>
      </c>
      <c r="G2225" s="1">
        <v>45413</v>
      </c>
      <c r="H2225" s="1">
        <v>45422</v>
      </c>
      <c r="I2225">
        <f>YEAR((vw_maritime_trade_analysis[[#This Row],[Departure_Date]]))</f>
        <v>2024</v>
      </c>
      <c r="J2225" t="str">
        <f>"Q"&amp;ROUNDUP(MONTH(vw_maritime_trade_analysis[[#This Row],[Departure_Date]])/3,0)</f>
        <v>Q2</v>
      </c>
      <c r="K2225" t="str">
        <f>TEXT(vw_maritime_trade_analysis[[#This Row],[Departure_Date]],"mmmm")</f>
        <v>May</v>
      </c>
      <c r="L2225">
        <v>34419172</v>
      </c>
      <c r="M2225">
        <v>214843.0625</v>
      </c>
      <c r="N2225">
        <v>222928.828125</v>
      </c>
      <c r="O2225">
        <v>30288.869140625</v>
      </c>
      <c r="P2225">
        <v>0</v>
      </c>
      <c r="Q2225">
        <v>2253927.5</v>
      </c>
      <c r="R2225">
        <f t="shared" si="34"/>
        <v>6.5484651984074452E-2</v>
      </c>
    </row>
    <row r="2226" spans="1:18" x14ac:dyDescent="0.25">
      <c r="A2226" t="s">
        <v>3409</v>
      </c>
      <c r="B2226" t="s">
        <v>65</v>
      </c>
      <c r="C2226" t="s">
        <v>134</v>
      </c>
      <c r="D2226" t="s">
        <v>135</v>
      </c>
      <c r="E2226" t="s">
        <v>100</v>
      </c>
      <c r="F2226" t="s">
        <v>230</v>
      </c>
      <c r="G2226" s="1">
        <v>44874</v>
      </c>
      <c r="H2226" s="1">
        <v>44886</v>
      </c>
      <c r="I2226">
        <f>YEAR((vw_maritime_trade_analysis[[#This Row],[Departure_Date]]))</f>
        <v>2022</v>
      </c>
      <c r="J2226" t="str">
        <f>"Q"&amp;ROUNDUP(MONTH(vw_maritime_trade_analysis[[#This Row],[Departure_Date]])/3,0)</f>
        <v>Q4</v>
      </c>
      <c r="K2226" t="str">
        <f>TEXT(vw_maritime_trade_analysis[[#This Row],[Departure_Date]],"mmmm")</f>
        <v>November</v>
      </c>
      <c r="L2226">
        <v>5292386</v>
      </c>
      <c r="M2226">
        <v>335547.625</v>
      </c>
      <c r="N2226">
        <v>97666.40625</v>
      </c>
      <c r="O2226">
        <v>7673.9599609375</v>
      </c>
      <c r="P2226">
        <v>39239.359375</v>
      </c>
      <c r="Q2226">
        <v>595103.5</v>
      </c>
      <c r="R2226">
        <f t="shared" si="34"/>
        <v>0.11244521847045925</v>
      </c>
    </row>
    <row r="2227" spans="1:18" x14ac:dyDescent="0.25">
      <c r="A2227" t="s">
        <v>3410</v>
      </c>
      <c r="B2227" t="s">
        <v>49</v>
      </c>
      <c r="C2227" t="s">
        <v>50</v>
      </c>
      <c r="D2227" t="s">
        <v>223</v>
      </c>
      <c r="E2227" t="s">
        <v>83</v>
      </c>
      <c r="F2227" t="s">
        <v>100</v>
      </c>
      <c r="G2227" s="1">
        <v>44794</v>
      </c>
      <c r="H2227" s="1">
        <v>44802</v>
      </c>
      <c r="I2227">
        <f>YEAR((vw_maritime_trade_analysis[[#This Row],[Departure_Date]]))</f>
        <v>2022</v>
      </c>
      <c r="J2227" t="str">
        <f>"Q"&amp;ROUNDUP(MONTH(vw_maritime_trade_analysis[[#This Row],[Departure_Date]])/3,0)</f>
        <v>Q3</v>
      </c>
      <c r="K2227" t="str">
        <f>TEXT(vw_maritime_trade_analysis[[#This Row],[Departure_Date]],"mmmm")</f>
        <v>August</v>
      </c>
      <c r="L2227">
        <v>130214600</v>
      </c>
      <c r="M2227">
        <v>113911.6875</v>
      </c>
      <c r="N2227">
        <v>183613.203125</v>
      </c>
      <c r="O2227">
        <v>376320.1875</v>
      </c>
      <c r="P2227">
        <v>24449.060546875</v>
      </c>
      <c r="Q2227">
        <v>5431097</v>
      </c>
      <c r="R2227">
        <f t="shared" si="34"/>
        <v>4.1708817598026644E-2</v>
      </c>
    </row>
    <row r="2228" spans="1:18" x14ac:dyDescent="0.25">
      <c r="A2228" t="s">
        <v>3411</v>
      </c>
      <c r="B2228" t="s">
        <v>65</v>
      </c>
      <c r="C2228" t="s">
        <v>239</v>
      </c>
      <c r="D2228" t="s">
        <v>270</v>
      </c>
      <c r="E2228" t="s">
        <v>226</v>
      </c>
      <c r="F2228" t="s">
        <v>174</v>
      </c>
      <c r="G2228" s="1">
        <v>44845</v>
      </c>
      <c r="H2228" s="1">
        <v>44850</v>
      </c>
      <c r="I2228">
        <f>YEAR((vw_maritime_trade_analysis[[#This Row],[Departure_Date]]))</f>
        <v>2022</v>
      </c>
      <c r="J2228" t="str">
        <f>"Q"&amp;ROUNDUP(MONTH(vw_maritime_trade_analysis[[#This Row],[Departure_Date]])/3,0)</f>
        <v>Q4</v>
      </c>
      <c r="K2228" t="str">
        <f>TEXT(vw_maritime_trade_analysis[[#This Row],[Departure_Date]],"mmmm")</f>
        <v>October</v>
      </c>
      <c r="L2228">
        <v>43753268</v>
      </c>
      <c r="M2228">
        <v>52609.30078125</v>
      </c>
      <c r="N2228">
        <v>71156.5234375</v>
      </c>
      <c r="O2228">
        <v>77005.75</v>
      </c>
      <c r="P2228">
        <v>75757.0625</v>
      </c>
      <c r="Q2228">
        <v>1637130.5</v>
      </c>
      <c r="R2228">
        <f t="shared" si="34"/>
        <v>3.7417330746585604E-2</v>
      </c>
    </row>
    <row r="2229" spans="1:18" x14ac:dyDescent="0.25">
      <c r="A2229" t="s">
        <v>3412</v>
      </c>
      <c r="B2229" t="s">
        <v>65</v>
      </c>
      <c r="C2229" t="s">
        <v>134</v>
      </c>
      <c r="D2229" t="s">
        <v>135</v>
      </c>
      <c r="E2229" t="s">
        <v>100</v>
      </c>
      <c r="F2229" t="s">
        <v>55</v>
      </c>
      <c r="G2229" s="1">
        <v>44716</v>
      </c>
      <c r="H2229" s="1">
        <v>44730</v>
      </c>
      <c r="I2229">
        <f>YEAR((vw_maritime_trade_analysis[[#This Row],[Departure_Date]]))</f>
        <v>2022</v>
      </c>
      <c r="J2229" t="str">
        <f>"Q"&amp;ROUNDUP(MONTH(vw_maritime_trade_analysis[[#This Row],[Departure_Date]])/3,0)</f>
        <v>Q2</v>
      </c>
      <c r="K2229" t="str">
        <f>TEXT(vw_maritime_trade_analysis[[#This Row],[Departure_Date]],"mmmm")</f>
        <v>June</v>
      </c>
      <c r="L2229">
        <v>3860236</v>
      </c>
      <c r="M2229">
        <v>221196.046875</v>
      </c>
      <c r="N2229">
        <v>205904.15625</v>
      </c>
      <c r="O2229">
        <v>5751.75</v>
      </c>
      <c r="P2229">
        <v>10178.080078125</v>
      </c>
      <c r="Q2229">
        <v>742633.625</v>
      </c>
      <c r="R2229">
        <f t="shared" si="34"/>
        <v>0.19238036871320821</v>
      </c>
    </row>
    <row r="2230" spans="1:18" x14ac:dyDescent="0.25">
      <c r="A2230" t="s">
        <v>3413</v>
      </c>
      <c r="B2230" t="s">
        <v>49</v>
      </c>
      <c r="C2230" t="s">
        <v>50</v>
      </c>
      <c r="D2230" t="s">
        <v>51</v>
      </c>
      <c r="E2230" t="s">
        <v>146</v>
      </c>
      <c r="F2230" t="s">
        <v>56</v>
      </c>
      <c r="G2230" s="1">
        <v>46080</v>
      </c>
      <c r="H2230" s="1">
        <v>46098</v>
      </c>
      <c r="I2230">
        <f>YEAR((vw_maritime_trade_analysis[[#This Row],[Departure_Date]]))</f>
        <v>2026</v>
      </c>
      <c r="J2230" t="str">
        <f>"Q"&amp;ROUNDUP(MONTH(vw_maritime_trade_analysis[[#This Row],[Departure_Date]])/3,0)</f>
        <v>Q1</v>
      </c>
      <c r="K2230" t="str">
        <f>TEXT(vw_maritime_trade_analysis[[#This Row],[Departure_Date]],"mmmm")</f>
        <v>February</v>
      </c>
      <c r="L2230">
        <v>4436484</v>
      </c>
      <c r="M2230">
        <v>244061.34375</v>
      </c>
      <c r="N2230">
        <v>241703.203125</v>
      </c>
      <c r="O2230">
        <v>14507.2998046875</v>
      </c>
      <c r="P2230">
        <v>1404.6199951171875</v>
      </c>
      <c r="Q2230">
        <v>2981284.75</v>
      </c>
      <c r="R2230">
        <f t="shared" si="34"/>
        <v>0.67199267482988778</v>
      </c>
    </row>
    <row r="2231" spans="1:18" x14ac:dyDescent="0.25">
      <c r="A2231" t="s">
        <v>3415</v>
      </c>
      <c r="B2231" t="s">
        <v>65</v>
      </c>
      <c r="C2231" t="s">
        <v>50</v>
      </c>
      <c r="D2231" t="s">
        <v>51</v>
      </c>
      <c r="E2231" t="s">
        <v>128</v>
      </c>
      <c r="F2231" t="s">
        <v>140</v>
      </c>
      <c r="G2231" s="1">
        <v>43887</v>
      </c>
      <c r="H2231" s="1">
        <v>43892</v>
      </c>
      <c r="I2231">
        <f>YEAR((vw_maritime_trade_analysis[[#This Row],[Departure_Date]]))</f>
        <v>2020</v>
      </c>
      <c r="J2231" t="str">
        <f>"Q"&amp;ROUNDUP(MONTH(vw_maritime_trade_analysis[[#This Row],[Departure_Date]])/3,0)</f>
        <v>Q1</v>
      </c>
      <c r="K2231" t="str">
        <f>TEXT(vw_maritime_trade_analysis[[#This Row],[Departure_Date]],"mmmm")</f>
        <v>February</v>
      </c>
      <c r="L2231">
        <v>13738948</v>
      </c>
      <c r="M2231">
        <v>87237.34375</v>
      </c>
      <c r="N2231">
        <v>239316.84375</v>
      </c>
      <c r="O2231">
        <v>33935.19921875</v>
      </c>
      <c r="P2231">
        <v>0</v>
      </c>
      <c r="Q2231">
        <v>2548667.25</v>
      </c>
      <c r="R2231">
        <f t="shared" si="34"/>
        <v>0.18550672511461577</v>
      </c>
    </row>
    <row r="2232" spans="1:18" x14ac:dyDescent="0.25">
      <c r="A2232" t="s">
        <v>3416</v>
      </c>
      <c r="B2232" t="s">
        <v>65</v>
      </c>
      <c r="C2232" t="s">
        <v>112</v>
      </c>
      <c r="D2232" t="s">
        <v>126</v>
      </c>
      <c r="E2232" t="s">
        <v>226</v>
      </c>
      <c r="F2232" t="s">
        <v>196</v>
      </c>
      <c r="G2232" s="1">
        <v>45921</v>
      </c>
      <c r="H2232" s="1">
        <v>45943</v>
      </c>
      <c r="I2232">
        <f>YEAR((vw_maritime_trade_analysis[[#This Row],[Departure_Date]]))</f>
        <v>2025</v>
      </c>
      <c r="J2232" t="str">
        <f>"Q"&amp;ROUNDUP(MONTH(vw_maritime_trade_analysis[[#This Row],[Departure_Date]])/3,0)</f>
        <v>Q3</v>
      </c>
      <c r="K2232" t="str">
        <f>TEXT(vw_maritime_trade_analysis[[#This Row],[Departure_Date]],"mmmm")</f>
        <v>September</v>
      </c>
      <c r="L2232">
        <v>7064984.5</v>
      </c>
      <c r="M2232">
        <v>251535.09375</v>
      </c>
      <c r="N2232">
        <v>135430.078125</v>
      </c>
      <c r="O2232">
        <v>8054.080078125</v>
      </c>
      <c r="P2232">
        <v>0</v>
      </c>
      <c r="Q2232">
        <v>2098539</v>
      </c>
      <c r="R2232">
        <f t="shared" si="34"/>
        <v>0.29703377268555931</v>
      </c>
    </row>
    <row r="2233" spans="1:18" x14ac:dyDescent="0.25">
      <c r="A2233" t="s">
        <v>3417</v>
      </c>
      <c r="B2233" t="s">
        <v>49</v>
      </c>
      <c r="C2233" t="s">
        <v>112</v>
      </c>
      <c r="D2233" t="s">
        <v>113</v>
      </c>
      <c r="E2233" t="s">
        <v>83</v>
      </c>
      <c r="F2233" t="s">
        <v>56</v>
      </c>
      <c r="G2233" s="1">
        <v>45807</v>
      </c>
      <c r="H2233" s="1">
        <v>45818</v>
      </c>
      <c r="I2233">
        <f>YEAR((vw_maritime_trade_analysis[[#This Row],[Departure_Date]]))</f>
        <v>2025</v>
      </c>
      <c r="J2233" t="str">
        <f>"Q"&amp;ROUNDUP(MONTH(vw_maritime_trade_analysis[[#This Row],[Departure_Date]])/3,0)</f>
        <v>Q2</v>
      </c>
      <c r="K2233" t="str">
        <f>TEXT(vw_maritime_trade_analysis[[#This Row],[Departure_Date]],"mmmm")</f>
        <v>May</v>
      </c>
      <c r="L2233">
        <v>5170400.5</v>
      </c>
      <c r="M2233">
        <v>216090.34375</v>
      </c>
      <c r="N2233">
        <v>188867.515625</v>
      </c>
      <c r="O2233">
        <v>12874.2998046875</v>
      </c>
      <c r="P2233">
        <v>0</v>
      </c>
      <c r="Q2233">
        <v>599311.4375</v>
      </c>
      <c r="R2233">
        <f t="shared" si="34"/>
        <v>0.11591199511527202</v>
      </c>
    </row>
    <row r="2234" spans="1:18" x14ac:dyDescent="0.25">
      <c r="A2234" t="s">
        <v>3418</v>
      </c>
      <c r="B2234" t="s">
        <v>49</v>
      </c>
      <c r="C2234" t="s">
        <v>50</v>
      </c>
      <c r="D2234" t="s">
        <v>139</v>
      </c>
      <c r="E2234" t="s">
        <v>140</v>
      </c>
      <c r="F2234" t="s">
        <v>92</v>
      </c>
      <c r="G2234" s="1">
        <v>44670</v>
      </c>
      <c r="H2234" s="1">
        <v>44680</v>
      </c>
      <c r="I2234">
        <f>YEAR((vw_maritime_trade_analysis[[#This Row],[Departure_Date]]))</f>
        <v>2022</v>
      </c>
      <c r="J2234" t="str">
        <f>"Q"&amp;ROUNDUP(MONTH(vw_maritime_trade_analysis[[#This Row],[Departure_Date]])/3,0)</f>
        <v>Q2</v>
      </c>
      <c r="K2234" t="str">
        <f>TEXT(vw_maritime_trade_analysis[[#This Row],[Departure_Date]],"mmmm")</f>
        <v>April</v>
      </c>
      <c r="L2234">
        <v>23523420</v>
      </c>
      <c r="M2234">
        <v>215661.4375</v>
      </c>
      <c r="N2234">
        <v>40070.3203125</v>
      </c>
      <c r="O2234">
        <v>57867.609375</v>
      </c>
      <c r="P2234">
        <v>25275.66015625</v>
      </c>
      <c r="Q2234">
        <v>1778688.75</v>
      </c>
      <c r="R2234">
        <f t="shared" si="34"/>
        <v>7.5613526859614796E-2</v>
      </c>
    </row>
    <row r="2235" spans="1:18" x14ac:dyDescent="0.25">
      <c r="A2235" t="s">
        <v>3419</v>
      </c>
      <c r="B2235" t="s">
        <v>65</v>
      </c>
      <c r="C2235" t="s">
        <v>50</v>
      </c>
      <c r="D2235" t="s">
        <v>120</v>
      </c>
      <c r="E2235" t="s">
        <v>56</v>
      </c>
      <c r="F2235" t="s">
        <v>196</v>
      </c>
      <c r="G2235" s="1">
        <v>45677</v>
      </c>
      <c r="H2235" s="1">
        <v>45694</v>
      </c>
      <c r="I2235">
        <f>YEAR((vw_maritime_trade_analysis[[#This Row],[Departure_Date]]))</f>
        <v>2025</v>
      </c>
      <c r="J2235" t="str">
        <f>"Q"&amp;ROUNDUP(MONTH(vw_maritime_trade_analysis[[#This Row],[Departure_Date]])/3,0)</f>
        <v>Q1</v>
      </c>
      <c r="K2235" t="str">
        <f>TEXT(vw_maritime_trade_analysis[[#This Row],[Departure_Date]],"mmmm")</f>
        <v>January</v>
      </c>
      <c r="L2235">
        <v>12958258</v>
      </c>
      <c r="M2235">
        <v>262244.84375</v>
      </c>
      <c r="N2235">
        <v>74155.0234375</v>
      </c>
      <c r="O2235">
        <v>35376.0390625</v>
      </c>
      <c r="P2235">
        <v>10793.169921875</v>
      </c>
      <c r="Q2235">
        <v>802326.1875</v>
      </c>
      <c r="R2235">
        <f t="shared" si="34"/>
        <v>6.1916207217050316E-2</v>
      </c>
    </row>
    <row r="2236" spans="1:18" x14ac:dyDescent="0.25">
      <c r="A2236" t="s">
        <v>3420</v>
      </c>
      <c r="B2236" t="s">
        <v>49</v>
      </c>
      <c r="C2236" t="s">
        <v>112</v>
      </c>
      <c r="D2236" t="s">
        <v>126</v>
      </c>
      <c r="E2236" t="s">
        <v>71</v>
      </c>
      <c r="F2236" t="s">
        <v>226</v>
      </c>
      <c r="G2236" s="1">
        <v>45413</v>
      </c>
      <c r="H2236" s="1">
        <v>45435</v>
      </c>
      <c r="I2236">
        <f>YEAR((vw_maritime_trade_analysis[[#This Row],[Departure_Date]]))</f>
        <v>2024</v>
      </c>
      <c r="J2236" t="str">
        <f>"Q"&amp;ROUNDUP(MONTH(vw_maritime_trade_analysis[[#This Row],[Departure_Date]])/3,0)</f>
        <v>Q2</v>
      </c>
      <c r="K2236" t="str">
        <f>TEXT(vw_maritime_trade_analysis[[#This Row],[Departure_Date]],"mmmm")</f>
        <v>May</v>
      </c>
      <c r="L2236">
        <v>10333216</v>
      </c>
      <c r="M2236">
        <v>346443.40625</v>
      </c>
      <c r="N2236">
        <v>19226.060546875</v>
      </c>
      <c r="O2236">
        <v>10746.5400390625</v>
      </c>
      <c r="P2236">
        <v>0</v>
      </c>
      <c r="Q2236">
        <v>1919311</v>
      </c>
      <c r="R2236">
        <f t="shared" si="34"/>
        <v>0.18574188326267446</v>
      </c>
    </row>
    <row r="2237" spans="1:18" x14ac:dyDescent="0.25">
      <c r="A2237" t="s">
        <v>3421</v>
      </c>
      <c r="B2237" t="s">
        <v>49</v>
      </c>
      <c r="C2237" t="s">
        <v>112</v>
      </c>
      <c r="D2237" t="s">
        <v>113</v>
      </c>
      <c r="E2237" t="s">
        <v>257</v>
      </c>
      <c r="F2237" t="s">
        <v>226</v>
      </c>
      <c r="G2237" s="1">
        <v>43859</v>
      </c>
      <c r="H2237" s="1">
        <v>43871</v>
      </c>
      <c r="I2237">
        <f>YEAR((vw_maritime_trade_analysis[[#This Row],[Departure_Date]]))</f>
        <v>2020</v>
      </c>
      <c r="J2237" t="str">
        <f>"Q"&amp;ROUNDUP(MONTH(vw_maritime_trade_analysis[[#This Row],[Departure_Date]])/3,0)</f>
        <v>Q1</v>
      </c>
      <c r="K2237" t="str">
        <f>TEXT(vw_maritime_trade_analysis[[#This Row],[Departure_Date]],"mmmm")</f>
        <v>January</v>
      </c>
      <c r="L2237">
        <v>7329615</v>
      </c>
      <c r="M2237">
        <v>122957.453125</v>
      </c>
      <c r="N2237">
        <v>118400.5</v>
      </c>
      <c r="O2237">
        <v>18617.220703125</v>
      </c>
      <c r="P2237">
        <v>0</v>
      </c>
      <c r="Q2237">
        <v>366785.625</v>
      </c>
      <c r="R2237">
        <f t="shared" si="34"/>
        <v>5.0041594954168808E-2</v>
      </c>
    </row>
    <row r="2238" spans="1:18" x14ac:dyDescent="0.25">
      <c r="A2238" t="s">
        <v>3422</v>
      </c>
      <c r="B2238" t="s">
        <v>65</v>
      </c>
      <c r="C2238" t="s">
        <v>50</v>
      </c>
      <c r="D2238" t="s">
        <v>51</v>
      </c>
      <c r="E2238" t="s">
        <v>100</v>
      </c>
      <c r="F2238" t="s">
        <v>71</v>
      </c>
      <c r="G2238" s="1">
        <v>45810</v>
      </c>
      <c r="H2238" s="1">
        <v>45825</v>
      </c>
      <c r="I2238">
        <f>YEAR((vw_maritime_trade_analysis[[#This Row],[Departure_Date]]))</f>
        <v>2025</v>
      </c>
      <c r="J2238" t="str">
        <f>"Q"&amp;ROUNDUP(MONTH(vw_maritime_trade_analysis[[#This Row],[Departure_Date]])/3,0)</f>
        <v>Q2</v>
      </c>
      <c r="K2238" t="str">
        <f>TEXT(vw_maritime_trade_analysis[[#This Row],[Departure_Date]],"mmmm")</f>
        <v>June</v>
      </c>
      <c r="L2238">
        <v>8482668</v>
      </c>
      <c r="M2238">
        <v>391007.25</v>
      </c>
      <c r="N2238">
        <v>145232.125</v>
      </c>
      <c r="O2238">
        <v>8821.9697265625</v>
      </c>
      <c r="P2238">
        <v>11744.01953125</v>
      </c>
      <c r="Q2238">
        <v>3587443.25</v>
      </c>
      <c r="R2238">
        <f t="shared" si="34"/>
        <v>0.42291449459061703</v>
      </c>
    </row>
    <row r="2239" spans="1:18" x14ac:dyDescent="0.25">
      <c r="A2239" t="s">
        <v>3423</v>
      </c>
      <c r="B2239" t="s">
        <v>65</v>
      </c>
      <c r="C2239" t="s">
        <v>78</v>
      </c>
      <c r="D2239" t="s">
        <v>315</v>
      </c>
      <c r="E2239" t="s">
        <v>70</v>
      </c>
      <c r="F2239" t="s">
        <v>127</v>
      </c>
      <c r="G2239" s="1">
        <v>45140</v>
      </c>
      <c r="H2239" s="1">
        <v>45147</v>
      </c>
      <c r="I2239">
        <f>YEAR((vw_maritime_trade_analysis[[#This Row],[Departure_Date]]))</f>
        <v>2023</v>
      </c>
      <c r="J2239" t="str">
        <f>"Q"&amp;ROUNDUP(MONTH(vw_maritime_trade_analysis[[#This Row],[Departure_Date]])/3,0)</f>
        <v>Q3</v>
      </c>
      <c r="K2239" t="str">
        <f>TEXT(vw_maritime_trade_analysis[[#This Row],[Departure_Date]],"mmmm")</f>
        <v>August</v>
      </c>
      <c r="L2239">
        <v>42817000</v>
      </c>
      <c r="M2239">
        <v>92273.21875</v>
      </c>
      <c r="N2239">
        <v>198823.78125</v>
      </c>
      <c r="O2239">
        <v>86062.171875</v>
      </c>
      <c r="P2239">
        <v>28575.16015625</v>
      </c>
      <c r="Q2239">
        <v>1298811.125</v>
      </c>
      <c r="R2239">
        <f t="shared" si="34"/>
        <v>3.0334005768736717E-2</v>
      </c>
    </row>
    <row r="2240" spans="1:18" x14ac:dyDescent="0.25">
      <c r="A2240" t="s">
        <v>3424</v>
      </c>
      <c r="B2240" t="s">
        <v>49</v>
      </c>
      <c r="C2240" t="s">
        <v>66</v>
      </c>
      <c r="D2240" t="s">
        <v>67</v>
      </c>
      <c r="E2240" t="s">
        <v>55</v>
      </c>
      <c r="F2240" t="s">
        <v>128</v>
      </c>
      <c r="G2240" s="1">
        <v>43859</v>
      </c>
      <c r="H2240" s="1">
        <v>43888</v>
      </c>
      <c r="I2240">
        <f>YEAR((vw_maritime_trade_analysis[[#This Row],[Departure_Date]]))</f>
        <v>2020</v>
      </c>
      <c r="J2240" t="str">
        <f>"Q"&amp;ROUNDUP(MONTH(vw_maritime_trade_analysis[[#This Row],[Departure_Date]])/3,0)</f>
        <v>Q1</v>
      </c>
      <c r="K2240" t="str">
        <f>TEXT(vw_maritime_trade_analysis[[#This Row],[Departure_Date]],"mmmm")</f>
        <v>January</v>
      </c>
      <c r="L2240">
        <v>15743521</v>
      </c>
      <c r="M2240">
        <v>833259.5625</v>
      </c>
      <c r="N2240">
        <v>72592.828125</v>
      </c>
      <c r="O2240">
        <v>41562.8984375</v>
      </c>
      <c r="P2240">
        <v>45151.8984375</v>
      </c>
      <c r="Q2240">
        <v>1430599.375</v>
      </c>
      <c r="R2240">
        <f t="shared" si="34"/>
        <v>9.0869086718276051E-2</v>
      </c>
    </row>
    <row r="2241" spans="1:18" x14ac:dyDescent="0.25">
      <c r="A2241" t="s">
        <v>3425</v>
      </c>
      <c r="B2241" t="s">
        <v>65</v>
      </c>
      <c r="C2241" t="s">
        <v>50</v>
      </c>
      <c r="D2241" t="s">
        <v>51</v>
      </c>
      <c r="E2241" t="s">
        <v>82</v>
      </c>
      <c r="F2241" t="s">
        <v>230</v>
      </c>
      <c r="G2241" s="1">
        <v>45640</v>
      </c>
      <c r="H2241" s="1">
        <v>45650</v>
      </c>
      <c r="I2241">
        <f>YEAR((vw_maritime_trade_analysis[[#This Row],[Departure_Date]]))</f>
        <v>2024</v>
      </c>
      <c r="J2241" t="str">
        <f>"Q"&amp;ROUNDUP(MONTH(vw_maritime_trade_analysis[[#This Row],[Departure_Date]])/3,0)</f>
        <v>Q4</v>
      </c>
      <c r="K2241" t="str">
        <f>TEXT(vw_maritime_trade_analysis[[#This Row],[Departure_Date]],"mmmm")</f>
        <v>December</v>
      </c>
      <c r="L2241">
        <v>5156656.5</v>
      </c>
      <c r="M2241">
        <v>263572.84375</v>
      </c>
      <c r="N2241">
        <v>123096.1875</v>
      </c>
      <c r="O2241">
        <v>6342.68994140625</v>
      </c>
      <c r="P2241">
        <v>0</v>
      </c>
      <c r="Q2241">
        <v>2979540</v>
      </c>
      <c r="R2241">
        <f t="shared" si="34"/>
        <v>0.57780462980227598</v>
      </c>
    </row>
    <row r="2242" spans="1:18" x14ac:dyDescent="0.25">
      <c r="A2242" t="s">
        <v>3426</v>
      </c>
      <c r="B2242" t="s">
        <v>49</v>
      </c>
      <c r="C2242" t="s">
        <v>50</v>
      </c>
      <c r="D2242" t="s">
        <v>183</v>
      </c>
      <c r="E2242" t="s">
        <v>201</v>
      </c>
      <c r="F2242" t="s">
        <v>70</v>
      </c>
      <c r="G2242" s="1">
        <v>44476</v>
      </c>
      <c r="H2242" s="1">
        <v>44483</v>
      </c>
      <c r="I2242">
        <f>YEAR((vw_maritime_trade_analysis[[#This Row],[Departure_Date]]))</f>
        <v>2021</v>
      </c>
      <c r="J2242" t="str">
        <f>"Q"&amp;ROUNDUP(MONTH(vw_maritime_trade_analysis[[#This Row],[Departure_Date]])/3,0)</f>
        <v>Q4</v>
      </c>
      <c r="K2242" t="str">
        <f>TEXT(vw_maritime_trade_analysis[[#This Row],[Departure_Date]],"mmmm")</f>
        <v>October</v>
      </c>
      <c r="L2242">
        <v>62821252</v>
      </c>
      <c r="M2242">
        <v>99761.578125</v>
      </c>
      <c r="N2242">
        <v>169048.5</v>
      </c>
      <c r="O2242">
        <v>207310.125</v>
      </c>
      <c r="P2242">
        <v>9793.1201171875</v>
      </c>
      <c r="Q2242">
        <v>1812575.625</v>
      </c>
      <c r="R2242">
        <f t="shared" ref="R2242:R2305" si="35">Q2242/L2242</f>
        <v>2.8852905144265511E-2</v>
      </c>
    </row>
    <row r="2243" spans="1:18" x14ac:dyDescent="0.25">
      <c r="A2243" t="s">
        <v>3427</v>
      </c>
      <c r="B2243" t="s">
        <v>49</v>
      </c>
      <c r="C2243" t="s">
        <v>50</v>
      </c>
      <c r="D2243" t="s">
        <v>145</v>
      </c>
      <c r="E2243" t="s">
        <v>154</v>
      </c>
      <c r="F2243" t="s">
        <v>82</v>
      </c>
      <c r="G2243" s="1">
        <v>45120</v>
      </c>
      <c r="H2243" s="1">
        <v>45127</v>
      </c>
      <c r="I2243">
        <f>YEAR((vw_maritime_trade_analysis[[#This Row],[Departure_Date]]))</f>
        <v>2023</v>
      </c>
      <c r="J2243" t="str">
        <f>"Q"&amp;ROUNDUP(MONTH(vw_maritime_trade_analysis[[#This Row],[Departure_Date]])/3,0)</f>
        <v>Q3</v>
      </c>
      <c r="K2243" t="str">
        <f>TEXT(vw_maritime_trade_analysis[[#This Row],[Departure_Date]],"mmmm")</f>
        <v>July</v>
      </c>
      <c r="L2243">
        <v>48091348</v>
      </c>
      <c r="M2243">
        <v>53873.890625</v>
      </c>
      <c r="N2243">
        <v>106761.2734375</v>
      </c>
      <c r="O2243">
        <v>59633.26953125</v>
      </c>
      <c r="P2243">
        <v>0</v>
      </c>
      <c r="Q2243">
        <v>4278926</v>
      </c>
      <c r="R2243">
        <f t="shared" si="35"/>
        <v>8.8974964893893185E-2</v>
      </c>
    </row>
    <row r="2244" spans="1:18" x14ac:dyDescent="0.25">
      <c r="A2244" t="s">
        <v>3428</v>
      </c>
      <c r="B2244" t="s">
        <v>65</v>
      </c>
      <c r="C2244" t="s">
        <v>66</v>
      </c>
      <c r="D2244" t="s">
        <v>245</v>
      </c>
      <c r="E2244" t="s">
        <v>92</v>
      </c>
      <c r="F2244" t="s">
        <v>201</v>
      </c>
      <c r="G2244" s="1">
        <v>45615</v>
      </c>
      <c r="H2244" s="1">
        <v>45638</v>
      </c>
      <c r="I2244">
        <f>YEAR((vw_maritime_trade_analysis[[#This Row],[Departure_Date]]))</f>
        <v>2024</v>
      </c>
      <c r="J2244" t="str">
        <f>"Q"&amp;ROUNDUP(MONTH(vw_maritime_trade_analysis[[#This Row],[Departure_Date]])/3,0)</f>
        <v>Q4</v>
      </c>
      <c r="K2244" t="str">
        <f>TEXT(vw_maritime_trade_analysis[[#This Row],[Departure_Date]],"mmmm")</f>
        <v>November</v>
      </c>
      <c r="L2244">
        <v>9780551</v>
      </c>
      <c r="M2244">
        <v>172176.234375</v>
      </c>
      <c r="N2244">
        <v>29434.69921875</v>
      </c>
      <c r="O2244">
        <v>27581.150390625</v>
      </c>
      <c r="P2244">
        <v>20066.640625</v>
      </c>
      <c r="Q2244">
        <v>581177</v>
      </c>
      <c r="R2244">
        <f t="shared" si="35"/>
        <v>5.9421703337572698E-2</v>
      </c>
    </row>
    <row r="2245" spans="1:18" x14ac:dyDescent="0.25">
      <c r="A2245" t="s">
        <v>3429</v>
      </c>
      <c r="B2245" t="s">
        <v>49</v>
      </c>
      <c r="C2245" t="s">
        <v>50</v>
      </c>
      <c r="D2245" t="s">
        <v>51</v>
      </c>
      <c r="E2245" t="s">
        <v>164</v>
      </c>
      <c r="F2245" t="s">
        <v>128</v>
      </c>
      <c r="G2245" s="1">
        <v>46052</v>
      </c>
      <c r="H2245" s="1">
        <v>46060</v>
      </c>
      <c r="I2245">
        <f>YEAR((vw_maritime_trade_analysis[[#This Row],[Departure_Date]]))</f>
        <v>2026</v>
      </c>
      <c r="J2245" t="str">
        <f>"Q"&amp;ROUNDUP(MONTH(vw_maritime_trade_analysis[[#This Row],[Departure_Date]])/3,0)</f>
        <v>Q1</v>
      </c>
      <c r="K2245" t="str">
        <f>TEXT(vw_maritime_trade_analysis[[#This Row],[Departure_Date]],"mmmm")</f>
        <v>January</v>
      </c>
      <c r="L2245">
        <v>22172412</v>
      </c>
      <c r="M2245">
        <v>105022.0078125</v>
      </c>
      <c r="N2245">
        <v>152185.453125</v>
      </c>
      <c r="O2245">
        <v>71838.609375</v>
      </c>
      <c r="P2245">
        <v>0</v>
      </c>
      <c r="Q2245">
        <v>8188358.5</v>
      </c>
      <c r="R2245">
        <f t="shared" si="35"/>
        <v>0.36930391244759481</v>
      </c>
    </row>
    <row r="2246" spans="1:18" x14ac:dyDescent="0.25">
      <c r="A2246" t="s">
        <v>3430</v>
      </c>
      <c r="B2246" t="s">
        <v>65</v>
      </c>
      <c r="C2246" t="s">
        <v>239</v>
      </c>
      <c r="D2246" t="s">
        <v>265</v>
      </c>
      <c r="E2246" t="s">
        <v>92</v>
      </c>
      <c r="F2246" t="s">
        <v>71</v>
      </c>
      <c r="G2246" s="1">
        <v>44928</v>
      </c>
      <c r="H2246" s="1">
        <v>44953</v>
      </c>
      <c r="I2246">
        <f>YEAR((vw_maritime_trade_analysis[[#This Row],[Departure_Date]]))</f>
        <v>2023</v>
      </c>
      <c r="J2246" t="str">
        <f>"Q"&amp;ROUNDUP(MONTH(vw_maritime_trade_analysis[[#This Row],[Departure_Date]])/3,0)</f>
        <v>Q1</v>
      </c>
      <c r="K2246" t="str">
        <f>TEXT(vw_maritime_trade_analysis[[#This Row],[Departure_Date]],"mmmm")</f>
        <v>January</v>
      </c>
      <c r="L2246">
        <v>8481881</v>
      </c>
      <c r="M2246">
        <v>400304.875</v>
      </c>
      <c r="N2246">
        <v>37898.48046875</v>
      </c>
      <c r="O2246">
        <v>27990.2109375</v>
      </c>
      <c r="P2246">
        <v>3208.050048828125</v>
      </c>
      <c r="Q2246">
        <v>822603.8125</v>
      </c>
      <c r="R2246">
        <f t="shared" si="35"/>
        <v>9.6983654038532249E-2</v>
      </c>
    </row>
    <row r="2247" spans="1:18" x14ac:dyDescent="0.25">
      <c r="A2247" t="s">
        <v>3431</v>
      </c>
      <c r="B2247" t="s">
        <v>49</v>
      </c>
      <c r="C2247" t="s">
        <v>50</v>
      </c>
      <c r="D2247" t="s">
        <v>51</v>
      </c>
      <c r="E2247" t="s">
        <v>93</v>
      </c>
      <c r="F2247" t="s">
        <v>184</v>
      </c>
      <c r="G2247" s="1">
        <v>44673</v>
      </c>
      <c r="H2247" s="1">
        <v>44678</v>
      </c>
      <c r="I2247">
        <f>YEAR((vw_maritime_trade_analysis[[#This Row],[Departure_Date]]))</f>
        <v>2022</v>
      </c>
      <c r="J2247" t="str">
        <f>"Q"&amp;ROUNDUP(MONTH(vw_maritime_trade_analysis[[#This Row],[Departure_Date]])/3,0)</f>
        <v>Q2</v>
      </c>
      <c r="K2247" t="str">
        <f>TEXT(vw_maritime_trade_analysis[[#This Row],[Departure_Date]],"mmmm")</f>
        <v>April</v>
      </c>
      <c r="L2247">
        <v>7944266</v>
      </c>
      <c r="M2247">
        <v>77598.4609375</v>
      </c>
      <c r="N2247">
        <v>130778.8203125</v>
      </c>
      <c r="O2247">
        <v>27328.279296875</v>
      </c>
      <c r="P2247">
        <v>20214.099609375</v>
      </c>
      <c r="Q2247">
        <v>1799349.125</v>
      </c>
      <c r="R2247">
        <f t="shared" si="35"/>
        <v>0.22649658571351966</v>
      </c>
    </row>
    <row r="2248" spans="1:18" x14ac:dyDescent="0.25">
      <c r="A2248" t="s">
        <v>3432</v>
      </c>
      <c r="B2248" t="s">
        <v>65</v>
      </c>
      <c r="C2248" t="s">
        <v>50</v>
      </c>
      <c r="D2248" t="s">
        <v>51</v>
      </c>
      <c r="E2248" t="s">
        <v>82</v>
      </c>
      <c r="F2248" t="s">
        <v>55</v>
      </c>
      <c r="G2248" s="1">
        <v>44578</v>
      </c>
      <c r="H2248" s="1">
        <v>44591</v>
      </c>
      <c r="I2248">
        <f>YEAR((vw_maritime_trade_analysis[[#This Row],[Departure_Date]]))</f>
        <v>2022</v>
      </c>
      <c r="J2248" t="str">
        <f>"Q"&amp;ROUNDUP(MONTH(vw_maritime_trade_analysis[[#This Row],[Departure_Date]])/3,0)</f>
        <v>Q1</v>
      </c>
      <c r="K2248" t="str">
        <f>TEXT(vw_maritime_trade_analysis[[#This Row],[Departure_Date]],"mmmm")</f>
        <v>January</v>
      </c>
      <c r="L2248">
        <v>8450620</v>
      </c>
      <c r="M2248">
        <v>135757.375</v>
      </c>
      <c r="N2248">
        <v>168519.59375</v>
      </c>
      <c r="O2248">
        <v>20957.5390625</v>
      </c>
      <c r="P2248">
        <v>18118.169921875</v>
      </c>
      <c r="Q2248">
        <v>1612622.5</v>
      </c>
      <c r="R2248">
        <f t="shared" si="35"/>
        <v>0.19082889776134768</v>
      </c>
    </row>
    <row r="2249" spans="1:18" x14ac:dyDescent="0.25">
      <c r="A2249" t="s">
        <v>3433</v>
      </c>
      <c r="B2249" t="s">
        <v>65</v>
      </c>
      <c r="C2249" t="s">
        <v>50</v>
      </c>
      <c r="D2249" t="s">
        <v>51</v>
      </c>
      <c r="E2249" t="s">
        <v>70</v>
      </c>
      <c r="F2249" t="s">
        <v>71</v>
      </c>
      <c r="G2249" s="1">
        <v>43896</v>
      </c>
      <c r="H2249" s="1">
        <v>43906</v>
      </c>
      <c r="I2249">
        <f>YEAR((vw_maritime_trade_analysis[[#This Row],[Departure_Date]]))</f>
        <v>2020</v>
      </c>
      <c r="J2249" t="str">
        <f>"Q"&amp;ROUNDUP(MONTH(vw_maritime_trade_analysis[[#This Row],[Departure_Date]])/3,0)</f>
        <v>Q1</v>
      </c>
      <c r="K2249" t="str">
        <f>TEXT(vw_maritime_trade_analysis[[#This Row],[Departure_Date]],"mmmm")</f>
        <v>March</v>
      </c>
      <c r="L2249">
        <v>15859240</v>
      </c>
      <c r="M2249">
        <v>255699.203125</v>
      </c>
      <c r="N2249">
        <v>89067.8828125</v>
      </c>
      <c r="O2249">
        <v>20458.419921875</v>
      </c>
      <c r="P2249">
        <v>2578.159912109375</v>
      </c>
      <c r="Q2249">
        <v>3529797.75</v>
      </c>
      <c r="R2249">
        <f t="shared" si="35"/>
        <v>0.22257042266842547</v>
      </c>
    </row>
    <row r="2250" spans="1:18" x14ac:dyDescent="0.25">
      <c r="A2250" t="s">
        <v>3434</v>
      </c>
      <c r="B2250" t="s">
        <v>65</v>
      </c>
      <c r="C2250" t="s">
        <v>66</v>
      </c>
      <c r="D2250" t="s">
        <v>245</v>
      </c>
      <c r="E2250" t="s">
        <v>100</v>
      </c>
      <c r="F2250" t="s">
        <v>257</v>
      </c>
      <c r="G2250" s="1">
        <v>45694</v>
      </c>
      <c r="H2250" s="1">
        <v>45708</v>
      </c>
      <c r="I2250">
        <f>YEAR((vw_maritime_trade_analysis[[#This Row],[Departure_Date]]))</f>
        <v>2025</v>
      </c>
      <c r="J2250" t="str">
        <f>"Q"&amp;ROUNDUP(MONTH(vw_maritime_trade_analysis[[#This Row],[Departure_Date]])/3,0)</f>
        <v>Q1</v>
      </c>
      <c r="K2250" t="str">
        <f>TEXT(vw_maritime_trade_analysis[[#This Row],[Departure_Date]],"mmmm")</f>
        <v>February</v>
      </c>
      <c r="L2250">
        <v>4704386</v>
      </c>
      <c r="M2250">
        <v>438703.78125</v>
      </c>
      <c r="N2250">
        <v>198730.703125</v>
      </c>
      <c r="O2250">
        <v>8326.759765625</v>
      </c>
      <c r="P2250">
        <v>0</v>
      </c>
      <c r="Q2250">
        <v>766624</v>
      </c>
      <c r="R2250">
        <f t="shared" si="35"/>
        <v>0.16295941702062713</v>
      </c>
    </row>
    <row r="2251" spans="1:18" x14ac:dyDescent="0.25">
      <c r="A2251" t="s">
        <v>3436</v>
      </c>
      <c r="B2251" t="s">
        <v>65</v>
      </c>
      <c r="C2251" t="s">
        <v>50</v>
      </c>
      <c r="D2251" t="s">
        <v>51</v>
      </c>
      <c r="E2251" t="s">
        <v>100</v>
      </c>
      <c r="F2251" t="s">
        <v>257</v>
      </c>
      <c r="G2251" s="1">
        <v>44468</v>
      </c>
      <c r="H2251" s="1">
        <v>44488</v>
      </c>
      <c r="I2251">
        <f>YEAR((vw_maritime_trade_analysis[[#This Row],[Departure_Date]]))</f>
        <v>2021</v>
      </c>
      <c r="J2251" t="str">
        <f>"Q"&amp;ROUNDUP(MONTH(vw_maritime_trade_analysis[[#This Row],[Departure_Date]])/3,0)</f>
        <v>Q3</v>
      </c>
      <c r="K2251" t="str">
        <f>TEXT(vw_maritime_trade_analysis[[#This Row],[Departure_Date]],"mmmm")</f>
        <v>September</v>
      </c>
      <c r="L2251">
        <v>15430880</v>
      </c>
      <c r="M2251">
        <v>270697.5625</v>
      </c>
      <c r="N2251">
        <v>23270.859375</v>
      </c>
      <c r="O2251">
        <v>42434.921875</v>
      </c>
      <c r="P2251">
        <v>11814.900390625</v>
      </c>
      <c r="Q2251">
        <v>8771031</v>
      </c>
      <c r="R2251">
        <f t="shared" si="35"/>
        <v>0.56840769936646518</v>
      </c>
    </row>
    <row r="2252" spans="1:18" x14ac:dyDescent="0.25">
      <c r="A2252" t="s">
        <v>3437</v>
      </c>
      <c r="B2252" t="s">
        <v>49</v>
      </c>
      <c r="C2252" t="s">
        <v>50</v>
      </c>
      <c r="D2252" t="s">
        <v>139</v>
      </c>
      <c r="E2252" t="s">
        <v>154</v>
      </c>
      <c r="F2252" t="s">
        <v>184</v>
      </c>
      <c r="G2252" s="1">
        <v>44903</v>
      </c>
      <c r="H2252" s="1">
        <v>44912</v>
      </c>
      <c r="I2252">
        <f>YEAR((vw_maritime_trade_analysis[[#This Row],[Departure_Date]]))</f>
        <v>2022</v>
      </c>
      <c r="J2252" t="str">
        <f>"Q"&amp;ROUNDUP(MONTH(vw_maritime_trade_analysis[[#This Row],[Departure_Date]])/3,0)</f>
        <v>Q4</v>
      </c>
      <c r="K2252" t="str">
        <f>TEXT(vw_maritime_trade_analysis[[#This Row],[Departure_Date]],"mmmm")</f>
        <v>December</v>
      </c>
      <c r="L2252">
        <v>27515904</v>
      </c>
      <c r="M2252">
        <v>152470.265625</v>
      </c>
      <c r="N2252">
        <v>69815.1875</v>
      </c>
      <c r="O2252">
        <v>19261.130859375</v>
      </c>
      <c r="P2252">
        <v>46750.37109375</v>
      </c>
      <c r="Q2252">
        <v>1260008</v>
      </c>
      <c r="R2252">
        <f t="shared" si="35"/>
        <v>4.5791989970600272E-2</v>
      </c>
    </row>
    <row r="2253" spans="1:18" x14ac:dyDescent="0.25">
      <c r="A2253" t="s">
        <v>3438</v>
      </c>
      <c r="B2253" t="s">
        <v>49</v>
      </c>
      <c r="C2253" t="s">
        <v>50</v>
      </c>
      <c r="D2253" t="s">
        <v>145</v>
      </c>
      <c r="E2253" t="s">
        <v>204</v>
      </c>
      <c r="F2253" t="s">
        <v>128</v>
      </c>
      <c r="G2253" s="1">
        <v>44629</v>
      </c>
      <c r="H2253" s="1">
        <v>44645</v>
      </c>
      <c r="I2253">
        <f>YEAR((vw_maritime_trade_analysis[[#This Row],[Departure_Date]]))</f>
        <v>2022</v>
      </c>
      <c r="J2253" t="str">
        <f>"Q"&amp;ROUNDUP(MONTH(vw_maritime_trade_analysis[[#This Row],[Departure_Date]])/3,0)</f>
        <v>Q1</v>
      </c>
      <c r="K2253" t="str">
        <f>TEXT(vw_maritime_trade_analysis[[#This Row],[Departure_Date]],"mmmm")</f>
        <v>March</v>
      </c>
      <c r="L2253">
        <v>63366324</v>
      </c>
      <c r="M2253">
        <v>391494.53125</v>
      </c>
      <c r="N2253">
        <v>202870.140625</v>
      </c>
      <c r="O2253">
        <v>76673.25</v>
      </c>
      <c r="P2253">
        <v>31120.6796875</v>
      </c>
      <c r="Q2253">
        <v>5950574.5</v>
      </c>
      <c r="R2253">
        <f t="shared" si="35"/>
        <v>9.3907522550937303E-2</v>
      </c>
    </row>
    <row r="2254" spans="1:18" x14ac:dyDescent="0.25">
      <c r="A2254" t="s">
        <v>3439</v>
      </c>
      <c r="B2254" t="s">
        <v>49</v>
      </c>
      <c r="C2254" t="s">
        <v>66</v>
      </c>
      <c r="D2254" t="s">
        <v>391</v>
      </c>
      <c r="E2254" t="s">
        <v>204</v>
      </c>
      <c r="F2254" t="s">
        <v>184</v>
      </c>
      <c r="G2254" s="1">
        <v>44148</v>
      </c>
      <c r="H2254" s="1">
        <v>44158</v>
      </c>
      <c r="I2254">
        <f>YEAR((vw_maritime_trade_analysis[[#This Row],[Departure_Date]]))</f>
        <v>2020</v>
      </c>
      <c r="J2254" t="str">
        <f>"Q"&amp;ROUNDUP(MONTH(vw_maritime_trade_analysis[[#This Row],[Departure_Date]])/3,0)</f>
        <v>Q4</v>
      </c>
      <c r="K2254" t="str">
        <f>TEXT(vw_maritime_trade_analysis[[#This Row],[Departure_Date]],"mmmm")</f>
        <v>November</v>
      </c>
      <c r="L2254">
        <v>19450922</v>
      </c>
      <c r="M2254">
        <v>141282.59375</v>
      </c>
      <c r="N2254">
        <v>190047.34375</v>
      </c>
      <c r="O2254">
        <v>35789.69140625</v>
      </c>
      <c r="P2254">
        <v>0</v>
      </c>
      <c r="Q2254">
        <v>2488932</v>
      </c>
      <c r="R2254">
        <f t="shared" si="35"/>
        <v>0.12795958978191369</v>
      </c>
    </row>
    <row r="2255" spans="1:18" x14ac:dyDescent="0.25">
      <c r="A2255" t="s">
        <v>3440</v>
      </c>
      <c r="B2255" t="s">
        <v>49</v>
      </c>
      <c r="C2255" t="s">
        <v>66</v>
      </c>
      <c r="D2255" t="s">
        <v>245</v>
      </c>
      <c r="E2255" t="s">
        <v>55</v>
      </c>
      <c r="F2255" t="s">
        <v>226</v>
      </c>
      <c r="G2255" s="1">
        <v>45060</v>
      </c>
      <c r="H2255" s="1">
        <v>45079</v>
      </c>
      <c r="I2255">
        <f>YEAR((vw_maritime_trade_analysis[[#This Row],[Departure_Date]]))</f>
        <v>2023</v>
      </c>
      <c r="J2255" t="str">
        <f>"Q"&amp;ROUNDUP(MONTH(vw_maritime_trade_analysis[[#This Row],[Departure_Date]])/3,0)</f>
        <v>Q2</v>
      </c>
      <c r="K2255" t="str">
        <f>TEXT(vw_maritime_trade_analysis[[#This Row],[Departure_Date]],"mmmm")</f>
        <v>May</v>
      </c>
      <c r="L2255">
        <v>1460045.375</v>
      </c>
      <c r="M2255">
        <v>377262.78125</v>
      </c>
      <c r="N2255">
        <v>101204.6796875</v>
      </c>
      <c r="O2255">
        <v>4540.740234375</v>
      </c>
      <c r="P2255">
        <v>51401.5</v>
      </c>
      <c r="Q2255">
        <v>621178.0625</v>
      </c>
      <c r="R2255">
        <f t="shared" si="35"/>
        <v>0.42545120387097557</v>
      </c>
    </row>
    <row r="2256" spans="1:18" x14ac:dyDescent="0.25">
      <c r="A2256" t="s">
        <v>3441</v>
      </c>
      <c r="B2256" t="s">
        <v>65</v>
      </c>
      <c r="C2256" t="s">
        <v>112</v>
      </c>
      <c r="D2256" t="s">
        <v>343</v>
      </c>
      <c r="E2256" t="s">
        <v>56</v>
      </c>
      <c r="F2256" t="s">
        <v>93</v>
      </c>
      <c r="G2256" s="1">
        <v>45883</v>
      </c>
      <c r="H2256" s="1">
        <v>45904</v>
      </c>
      <c r="I2256">
        <f>YEAR((vw_maritime_trade_analysis[[#This Row],[Departure_Date]]))</f>
        <v>2025</v>
      </c>
      <c r="J2256" t="str">
        <f>"Q"&amp;ROUNDUP(MONTH(vw_maritime_trade_analysis[[#This Row],[Departure_Date]])/3,0)</f>
        <v>Q3</v>
      </c>
      <c r="K2256" t="str">
        <f>TEXT(vw_maritime_trade_analysis[[#This Row],[Departure_Date]],"mmmm")</f>
        <v>August</v>
      </c>
      <c r="L2256">
        <v>61098552</v>
      </c>
      <c r="M2256">
        <v>203493.9375</v>
      </c>
      <c r="N2256">
        <v>77742.34375</v>
      </c>
      <c r="O2256">
        <v>125863.0078125</v>
      </c>
      <c r="P2256">
        <v>7407.2099609375</v>
      </c>
      <c r="Q2256">
        <v>2050069.625</v>
      </c>
      <c r="R2256">
        <f t="shared" si="35"/>
        <v>3.3553489532779764E-2</v>
      </c>
    </row>
    <row r="2257" spans="1:18" x14ac:dyDescent="0.25">
      <c r="A2257" t="s">
        <v>3442</v>
      </c>
      <c r="B2257" t="s">
        <v>65</v>
      </c>
      <c r="C2257" t="s">
        <v>134</v>
      </c>
      <c r="D2257" t="s">
        <v>135</v>
      </c>
      <c r="E2257" t="s">
        <v>82</v>
      </c>
      <c r="F2257" t="s">
        <v>257</v>
      </c>
      <c r="G2257" s="1">
        <v>43839</v>
      </c>
      <c r="H2257" s="1">
        <v>43852</v>
      </c>
      <c r="I2257">
        <f>YEAR((vw_maritime_trade_analysis[[#This Row],[Departure_Date]]))</f>
        <v>2020</v>
      </c>
      <c r="J2257" t="str">
        <f>"Q"&amp;ROUNDUP(MONTH(vw_maritime_trade_analysis[[#This Row],[Departure_Date]])/3,0)</f>
        <v>Q1</v>
      </c>
      <c r="K2257" t="str">
        <f>TEXT(vw_maritime_trade_analysis[[#This Row],[Departure_Date]],"mmmm")</f>
        <v>January</v>
      </c>
      <c r="L2257">
        <v>6744495</v>
      </c>
      <c r="M2257">
        <v>130499.25</v>
      </c>
      <c r="N2257">
        <v>220923.921875</v>
      </c>
      <c r="O2257">
        <v>15849.5595703125</v>
      </c>
      <c r="P2257">
        <v>0</v>
      </c>
      <c r="Q2257">
        <v>637599.625</v>
      </c>
      <c r="R2257">
        <f t="shared" si="35"/>
        <v>9.4536303311070727E-2</v>
      </c>
    </row>
    <row r="2258" spans="1:18" x14ac:dyDescent="0.25">
      <c r="A2258" t="s">
        <v>3443</v>
      </c>
      <c r="B2258" t="s">
        <v>49</v>
      </c>
      <c r="C2258" t="s">
        <v>50</v>
      </c>
      <c r="D2258" t="s">
        <v>51</v>
      </c>
      <c r="E2258" t="s">
        <v>93</v>
      </c>
      <c r="F2258" t="s">
        <v>184</v>
      </c>
      <c r="G2258" s="1">
        <v>45737</v>
      </c>
      <c r="H2258" s="1">
        <v>45747</v>
      </c>
      <c r="I2258">
        <f>YEAR((vw_maritime_trade_analysis[[#This Row],[Departure_Date]]))</f>
        <v>2025</v>
      </c>
      <c r="J2258" t="str">
        <f>"Q"&amp;ROUNDUP(MONTH(vw_maritime_trade_analysis[[#This Row],[Departure_Date]])/3,0)</f>
        <v>Q1</v>
      </c>
      <c r="K2258" t="str">
        <f>TEXT(vw_maritime_trade_analysis[[#This Row],[Departure_Date]],"mmmm")</f>
        <v>March</v>
      </c>
      <c r="L2258">
        <v>4937505</v>
      </c>
      <c r="M2258">
        <v>181322.71875</v>
      </c>
      <c r="N2258">
        <v>48565.9609375</v>
      </c>
      <c r="O2258">
        <v>3456.25</v>
      </c>
      <c r="P2258">
        <v>0</v>
      </c>
      <c r="Q2258">
        <v>2731993</v>
      </c>
      <c r="R2258">
        <f t="shared" si="35"/>
        <v>0.55331447765622521</v>
      </c>
    </row>
    <row r="2259" spans="1:18" x14ac:dyDescent="0.25">
      <c r="A2259" t="s">
        <v>3444</v>
      </c>
      <c r="B2259" t="s">
        <v>49</v>
      </c>
      <c r="C2259" t="s">
        <v>66</v>
      </c>
      <c r="D2259" t="s">
        <v>67</v>
      </c>
      <c r="E2259" t="s">
        <v>150</v>
      </c>
      <c r="F2259" t="s">
        <v>226</v>
      </c>
      <c r="G2259" s="1">
        <v>44673</v>
      </c>
      <c r="H2259" s="1">
        <v>44708</v>
      </c>
      <c r="I2259">
        <f>YEAR((vw_maritime_trade_analysis[[#This Row],[Departure_Date]]))</f>
        <v>2022</v>
      </c>
      <c r="J2259" t="str">
        <f>"Q"&amp;ROUNDUP(MONTH(vw_maritime_trade_analysis[[#This Row],[Departure_Date]])/3,0)</f>
        <v>Q2</v>
      </c>
      <c r="K2259" t="str">
        <f>TEXT(vw_maritime_trade_analysis[[#This Row],[Departure_Date]],"mmmm")</f>
        <v>April</v>
      </c>
      <c r="L2259">
        <v>30497272</v>
      </c>
      <c r="M2259">
        <v>573516.25</v>
      </c>
      <c r="N2259">
        <v>84065.1796875</v>
      </c>
      <c r="O2259">
        <v>27447.5390625</v>
      </c>
      <c r="P2259">
        <v>42062.71875</v>
      </c>
      <c r="Q2259">
        <v>2512449.25</v>
      </c>
      <c r="R2259">
        <f t="shared" si="35"/>
        <v>8.2382753775485235E-2</v>
      </c>
    </row>
    <row r="2260" spans="1:18" x14ac:dyDescent="0.25">
      <c r="A2260" t="s">
        <v>3445</v>
      </c>
      <c r="B2260" t="s">
        <v>49</v>
      </c>
      <c r="C2260" t="s">
        <v>66</v>
      </c>
      <c r="D2260" t="s">
        <v>245</v>
      </c>
      <c r="E2260" t="s">
        <v>230</v>
      </c>
      <c r="F2260" t="s">
        <v>226</v>
      </c>
      <c r="G2260" s="1">
        <v>45657</v>
      </c>
      <c r="H2260" s="1">
        <v>45678</v>
      </c>
      <c r="I2260">
        <f>YEAR((vw_maritime_trade_analysis[[#This Row],[Departure_Date]]))</f>
        <v>2024</v>
      </c>
      <c r="J2260" t="str">
        <f>"Q"&amp;ROUNDUP(MONTH(vw_maritime_trade_analysis[[#This Row],[Departure_Date]])/3,0)</f>
        <v>Q4</v>
      </c>
      <c r="K2260" t="str">
        <f>TEXT(vw_maritime_trade_analysis[[#This Row],[Departure_Date]],"mmmm")</f>
        <v>December</v>
      </c>
      <c r="L2260">
        <v>2031919.125</v>
      </c>
      <c r="M2260">
        <v>131543.9375</v>
      </c>
      <c r="N2260">
        <v>139999.890625</v>
      </c>
      <c r="O2260">
        <v>4185.75</v>
      </c>
      <c r="P2260">
        <v>0</v>
      </c>
      <c r="Q2260">
        <v>330919.875</v>
      </c>
      <c r="R2260">
        <f t="shared" si="35"/>
        <v>0.16286075116301688</v>
      </c>
    </row>
    <row r="2261" spans="1:18" x14ac:dyDescent="0.25">
      <c r="A2261" t="s">
        <v>3446</v>
      </c>
      <c r="B2261" t="s">
        <v>65</v>
      </c>
      <c r="C2261" t="s">
        <v>50</v>
      </c>
      <c r="D2261" t="s">
        <v>223</v>
      </c>
      <c r="E2261" t="s">
        <v>226</v>
      </c>
      <c r="F2261" t="s">
        <v>140</v>
      </c>
      <c r="G2261" s="1">
        <v>45264</v>
      </c>
      <c r="H2261" s="1">
        <v>45269</v>
      </c>
      <c r="I2261">
        <f>YEAR((vw_maritime_trade_analysis[[#This Row],[Departure_Date]]))</f>
        <v>2023</v>
      </c>
      <c r="J2261" t="str">
        <f>"Q"&amp;ROUNDUP(MONTH(vw_maritime_trade_analysis[[#This Row],[Departure_Date]])/3,0)</f>
        <v>Q4</v>
      </c>
      <c r="K2261" t="str">
        <f>TEXT(vw_maritime_trade_analysis[[#This Row],[Departure_Date]],"mmmm")</f>
        <v>December</v>
      </c>
      <c r="L2261">
        <v>24372562</v>
      </c>
      <c r="M2261">
        <v>73178.6875</v>
      </c>
      <c r="N2261">
        <v>142983.859375</v>
      </c>
      <c r="O2261">
        <v>67512</v>
      </c>
      <c r="P2261">
        <v>13516.8603515625</v>
      </c>
      <c r="Q2261">
        <v>1739982</v>
      </c>
      <c r="R2261">
        <f t="shared" si="35"/>
        <v>7.1391017489256983E-2</v>
      </c>
    </row>
    <row r="2262" spans="1:18" x14ac:dyDescent="0.25">
      <c r="A2262" t="s">
        <v>3447</v>
      </c>
      <c r="B2262" t="s">
        <v>65</v>
      </c>
      <c r="C2262" t="s">
        <v>66</v>
      </c>
      <c r="D2262" t="s">
        <v>153</v>
      </c>
      <c r="E2262" t="s">
        <v>56</v>
      </c>
      <c r="F2262" t="s">
        <v>140</v>
      </c>
      <c r="G2262" s="1">
        <v>45925</v>
      </c>
      <c r="H2262" s="1">
        <v>45944</v>
      </c>
      <c r="I2262">
        <f>YEAR((vw_maritime_trade_analysis[[#This Row],[Departure_Date]]))</f>
        <v>2025</v>
      </c>
      <c r="J2262" t="str">
        <f>"Q"&amp;ROUNDUP(MONTH(vw_maritime_trade_analysis[[#This Row],[Departure_Date]])/3,0)</f>
        <v>Q3</v>
      </c>
      <c r="K2262" t="str">
        <f>TEXT(vw_maritime_trade_analysis[[#This Row],[Departure_Date]],"mmmm")</f>
        <v>September</v>
      </c>
      <c r="L2262">
        <v>10454468</v>
      </c>
      <c r="M2262">
        <v>189801.625</v>
      </c>
      <c r="N2262">
        <v>24993.759765625</v>
      </c>
      <c r="O2262">
        <v>28122.51953125</v>
      </c>
      <c r="P2262">
        <v>38961.859375</v>
      </c>
      <c r="Q2262">
        <v>1533635.625</v>
      </c>
      <c r="R2262">
        <f t="shared" si="35"/>
        <v>0.14669666835270814</v>
      </c>
    </row>
    <row r="2263" spans="1:18" x14ac:dyDescent="0.25">
      <c r="A2263" t="s">
        <v>3449</v>
      </c>
      <c r="B2263" t="s">
        <v>65</v>
      </c>
      <c r="C2263" t="s">
        <v>50</v>
      </c>
      <c r="D2263" t="s">
        <v>183</v>
      </c>
      <c r="E2263" t="s">
        <v>70</v>
      </c>
      <c r="F2263" t="s">
        <v>174</v>
      </c>
      <c r="G2263" s="1">
        <v>45390</v>
      </c>
      <c r="H2263" s="1">
        <v>45409</v>
      </c>
      <c r="I2263">
        <f>YEAR((vw_maritime_trade_analysis[[#This Row],[Departure_Date]]))</f>
        <v>2024</v>
      </c>
      <c r="J2263" t="str">
        <f>"Q"&amp;ROUNDUP(MONTH(vw_maritime_trade_analysis[[#This Row],[Departure_Date]])/3,0)</f>
        <v>Q2</v>
      </c>
      <c r="K2263" t="str">
        <f>TEXT(vw_maritime_trade_analysis[[#This Row],[Departure_Date]],"mmmm")</f>
        <v>April</v>
      </c>
      <c r="L2263">
        <v>106073128</v>
      </c>
      <c r="M2263">
        <v>193588.328125</v>
      </c>
      <c r="N2263">
        <v>157173.921875</v>
      </c>
      <c r="O2263">
        <v>61522.41015625</v>
      </c>
      <c r="P2263">
        <v>0</v>
      </c>
      <c r="Q2263">
        <v>4032878.75</v>
      </c>
      <c r="R2263">
        <f t="shared" si="35"/>
        <v>3.8019796587878504E-2</v>
      </c>
    </row>
    <row r="2264" spans="1:18" x14ac:dyDescent="0.25">
      <c r="A2264" t="s">
        <v>3450</v>
      </c>
      <c r="B2264" t="s">
        <v>49</v>
      </c>
      <c r="C2264" t="s">
        <v>66</v>
      </c>
      <c r="D2264" t="s">
        <v>153</v>
      </c>
      <c r="E2264" t="s">
        <v>154</v>
      </c>
      <c r="F2264" t="s">
        <v>184</v>
      </c>
      <c r="G2264" s="1">
        <v>46015</v>
      </c>
      <c r="H2264" s="1">
        <v>46040</v>
      </c>
      <c r="I2264">
        <f>YEAR((vw_maritime_trade_analysis[[#This Row],[Departure_Date]]))</f>
        <v>2025</v>
      </c>
      <c r="J2264" t="str">
        <f>"Q"&amp;ROUNDUP(MONTH(vw_maritime_trade_analysis[[#This Row],[Departure_Date]])/3,0)</f>
        <v>Q4</v>
      </c>
      <c r="K2264" t="str">
        <f>TEXT(vw_maritime_trade_analysis[[#This Row],[Departure_Date]],"mmmm")</f>
        <v>December</v>
      </c>
      <c r="L2264">
        <v>112883144</v>
      </c>
      <c r="M2264">
        <v>211903.484375</v>
      </c>
      <c r="N2264">
        <v>107112.1796875</v>
      </c>
      <c r="O2264">
        <v>85791.1875</v>
      </c>
      <c r="P2264">
        <v>0</v>
      </c>
      <c r="Q2264">
        <v>5850031</v>
      </c>
      <c r="R2264">
        <f t="shared" si="35"/>
        <v>5.1823778047854513E-2</v>
      </c>
    </row>
    <row r="2265" spans="1:18" x14ac:dyDescent="0.25">
      <c r="A2265" t="s">
        <v>3451</v>
      </c>
      <c r="B2265" t="s">
        <v>65</v>
      </c>
      <c r="C2265" t="s">
        <v>50</v>
      </c>
      <c r="D2265" t="s">
        <v>51</v>
      </c>
      <c r="E2265" t="s">
        <v>100</v>
      </c>
      <c r="F2265" t="s">
        <v>71</v>
      </c>
      <c r="G2265" s="1">
        <v>45837</v>
      </c>
      <c r="H2265" s="1">
        <v>45847</v>
      </c>
      <c r="I2265">
        <f>YEAR((vw_maritime_trade_analysis[[#This Row],[Departure_Date]]))</f>
        <v>2025</v>
      </c>
      <c r="J2265" t="str">
        <f>"Q"&amp;ROUNDUP(MONTH(vw_maritime_trade_analysis[[#This Row],[Departure_Date]])/3,0)</f>
        <v>Q2</v>
      </c>
      <c r="K2265" t="str">
        <f>TEXT(vw_maritime_trade_analysis[[#This Row],[Departure_Date]],"mmmm")</f>
        <v>June</v>
      </c>
      <c r="L2265">
        <v>10831957</v>
      </c>
      <c r="M2265">
        <v>339036.40625</v>
      </c>
      <c r="N2265">
        <v>139900.453125</v>
      </c>
      <c r="O2265">
        <v>21663.91015625</v>
      </c>
      <c r="P2265">
        <v>0</v>
      </c>
      <c r="Q2265">
        <v>5272999</v>
      </c>
      <c r="R2265">
        <f t="shared" si="35"/>
        <v>0.48680021532581785</v>
      </c>
    </row>
    <row r="2266" spans="1:18" x14ac:dyDescent="0.25">
      <c r="A2266" t="s">
        <v>3452</v>
      </c>
      <c r="B2266" t="s">
        <v>49</v>
      </c>
      <c r="C2266" t="s">
        <v>66</v>
      </c>
      <c r="D2266" t="s">
        <v>67</v>
      </c>
      <c r="E2266" t="s">
        <v>140</v>
      </c>
      <c r="F2266" t="s">
        <v>128</v>
      </c>
      <c r="G2266" s="1">
        <v>45108</v>
      </c>
      <c r="H2266" s="1">
        <v>45143</v>
      </c>
      <c r="I2266">
        <f>YEAR((vw_maritime_trade_analysis[[#This Row],[Departure_Date]]))</f>
        <v>2023</v>
      </c>
      <c r="J2266" t="str">
        <f>"Q"&amp;ROUNDUP(MONTH(vw_maritime_trade_analysis[[#This Row],[Departure_Date]])/3,0)</f>
        <v>Q3</v>
      </c>
      <c r="K2266" t="str">
        <f>TEXT(vw_maritime_trade_analysis[[#This Row],[Departure_Date]],"mmmm")</f>
        <v>July</v>
      </c>
      <c r="L2266">
        <v>13459939</v>
      </c>
      <c r="M2266">
        <v>884875.1875</v>
      </c>
      <c r="N2266">
        <v>230237.15625</v>
      </c>
      <c r="O2266">
        <v>10364.150390625</v>
      </c>
      <c r="P2266">
        <v>13454.5302734375</v>
      </c>
      <c r="Q2266">
        <v>1602935.75</v>
      </c>
      <c r="R2266">
        <f t="shared" si="35"/>
        <v>0.11908937700237721</v>
      </c>
    </row>
    <row r="2267" spans="1:18" x14ac:dyDescent="0.25">
      <c r="A2267" t="s">
        <v>3453</v>
      </c>
      <c r="B2267" t="s">
        <v>49</v>
      </c>
      <c r="C2267" t="s">
        <v>134</v>
      </c>
      <c r="D2267" t="s">
        <v>135</v>
      </c>
      <c r="E2267" t="s">
        <v>71</v>
      </c>
      <c r="F2267" t="s">
        <v>56</v>
      </c>
      <c r="G2267" s="1">
        <v>45607</v>
      </c>
      <c r="H2267" s="1">
        <v>45642</v>
      </c>
      <c r="I2267">
        <f>YEAR((vw_maritime_trade_analysis[[#This Row],[Departure_Date]]))</f>
        <v>2024</v>
      </c>
      <c r="J2267" t="str">
        <f>"Q"&amp;ROUNDUP(MONTH(vw_maritime_trade_analysis[[#This Row],[Departure_Date]])/3,0)</f>
        <v>Q4</v>
      </c>
      <c r="K2267" t="str">
        <f>TEXT(vw_maritime_trade_analysis[[#This Row],[Departure_Date]],"mmmm")</f>
        <v>November</v>
      </c>
      <c r="L2267">
        <v>6426043</v>
      </c>
      <c r="M2267">
        <v>929461.875</v>
      </c>
      <c r="N2267">
        <v>205610.234375</v>
      </c>
      <c r="O2267">
        <v>9831.849609375</v>
      </c>
      <c r="P2267">
        <v>20946.400390625</v>
      </c>
      <c r="Q2267">
        <v>1551518</v>
      </c>
      <c r="R2267">
        <f t="shared" si="35"/>
        <v>0.24144220634689187</v>
      </c>
    </row>
    <row r="2268" spans="1:18" x14ac:dyDescent="0.25">
      <c r="A2268" t="s">
        <v>3454</v>
      </c>
      <c r="B2268" t="s">
        <v>65</v>
      </c>
      <c r="C2268" t="s">
        <v>50</v>
      </c>
      <c r="D2268" t="s">
        <v>139</v>
      </c>
      <c r="E2268" t="s">
        <v>128</v>
      </c>
      <c r="F2268" t="s">
        <v>146</v>
      </c>
      <c r="G2268" s="1">
        <v>45747</v>
      </c>
      <c r="H2268" s="1">
        <v>45764</v>
      </c>
      <c r="I2268">
        <f>YEAR((vw_maritime_trade_analysis[[#This Row],[Departure_Date]]))</f>
        <v>2025</v>
      </c>
      <c r="J2268" t="str">
        <f>"Q"&amp;ROUNDUP(MONTH(vw_maritime_trade_analysis[[#This Row],[Departure_Date]])/3,0)</f>
        <v>Q1</v>
      </c>
      <c r="K2268" t="str">
        <f>TEXT(vw_maritime_trade_analysis[[#This Row],[Departure_Date]],"mmmm")</f>
        <v>March</v>
      </c>
      <c r="L2268">
        <v>45539880</v>
      </c>
      <c r="M2268">
        <v>362148.59375</v>
      </c>
      <c r="N2268">
        <v>79011.8671875</v>
      </c>
      <c r="O2268">
        <v>80605.59375</v>
      </c>
      <c r="P2268">
        <v>17083.400390625</v>
      </c>
      <c r="Q2268">
        <v>1450029.5</v>
      </c>
      <c r="R2268">
        <f t="shared" si="35"/>
        <v>3.1840872220128817E-2</v>
      </c>
    </row>
    <row r="2269" spans="1:18" x14ac:dyDescent="0.25">
      <c r="A2269" t="s">
        <v>3455</v>
      </c>
      <c r="B2269" t="s">
        <v>49</v>
      </c>
      <c r="C2269" t="s">
        <v>66</v>
      </c>
      <c r="D2269" t="s">
        <v>391</v>
      </c>
      <c r="E2269" t="s">
        <v>93</v>
      </c>
      <c r="F2269" t="s">
        <v>184</v>
      </c>
      <c r="G2269" s="1">
        <v>43926</v>
      </c>
      <c r="H2269" s="1">
        <v>43937</v>
      </c>
      <c r="I2269">
        <f>YEAR((vw_maritime_trade_analysis[[#This Row],[Departure_Date]]))</f>
        <v>2020</v>
      </c>
      <c r="J2269" t="str">
        <f>"Q"&amp;ROUNDUP(MONTH(vw_maritime_trade_analysis[[#This Row],[Departure_Date]])/3,0)</f>
        <v>Q2</v>
      </c>
      <c r="K2269" t="str">
        <f>TEXT(vw_maritime_trade_analysis[[#This Row],[Departure_Date]],"mmmm")</f>
        <v>April</v>
      </c>
      <c r="L2269">
        <v>32794634</v>
      </c>
      <c r="M2269">
        <v>83909.3984375</v>
      </c>
      <c r="N2269">
        <v>141137.203125</v>
      </c>
      <c r="O2269">
        <v>54439.08984375</v>
      </c>
      <c r="P2269">
        <v>16152.16015625</v>
      </c>
      <c r="Q2269">
        <v>1403240.75</v>
      </c>
      <c r="R2269">
        <f t="shared" si="35"/>
        <v>4.2788730314843579E-2</v>
      </c>
    </row>
    <row r="2270" spans="1:18" x14ac:dyDescent="0.25">
      <c r="A2270" t="s">
        <v>3456</v>
      </c>
      <c r="B2270" t="s">
        <v>65</v>
      </c>
      <c r="C2270" t="s">
        <v>112</v>
      </c>
      <c r="D2270" t="s">
        <v>126</v>
      </c>
      <c r="E2270" t="s">
        <v>184</v>
      </c>
      <c r="F2270" t="s">
        <v>150</v>
      </c>
      <c r="G2270" s="1">
        <v>45687</v>
      </c>
      <c r="H2270" s="1">
        <v>45717</v>
      </c>
      <c r="I2270">
        <f>YEAR((vw_maritime_trade_analysis[[#This Row],[Departure_Date]]))</f>
        <v>2025</v>
      </c>
      <c r="J2270" t="str">
        <f>"Q"&amp;ROUNDUP(MONTH(vw_maritime_trade_analysis[[#This Row],[Departure_Date]])/3,0)</f>
        <v>Q1</v>
      </c>
      <c r="K2270" t="str">
        <f>TEXT(vw_maritime_trade_analysis[[#This Row],[Departure_Date]],"mmmm")</f>
        <v>January</v>
      </c>
      <c r="L2270">
        <v>7576933</v>
      </c>
      <c r="M2270">
        <v>778393.9375</v>
      </c>
      <c r="N2270">
        <v>144045.78125</v>
      </c>
      <c r="O2270">
        <v>7501.16015625</v>
      </c>
      <c r="P2270">
        <v>96183.1875</v>
      </c>
      <c r="Q2270">
        <v>1867435.5</v>
      </c>
      <c r="R2270">
        <f t="shared" si="35"/>
        <v>0.24646324574864262</v>
      </c>
    </row>
    <row r="2271" spans="1:18" x14ac:dyDescent="0.25">
      <c r="A2271" t="s">
        <v>3457</v>
      </c>
      <c r="B2271" t="s">
        <v>49</v>
      </c>
      <c r="C2271" t="s">
        <v>66</v>
      </c>
      <c r="D2271" t="s">
        <v>245</v>
      </c>
      <c r="E2271" t="s">
        <v>174</v>
      </c>
      <c r="F2271" t="s">
        <v>184</v>
      </c>
      <c r="G2271" s="1">
        <v>44142</v>
      </c>
      <c r="H2271" s="1">
        <v>44154</v>
      </c>
      <c r="I2271">
        <f>YEAR((vw_maritime_trade_analysis[[#This Row],[Departure_Date]]))</f>
        <v>2020</v>
      </c>
      <c r="J2271" t="str">
        <f>"Q"&amp;ROUNDUP(MONTH(vw_maritime_trade_analysis[[#This Row],[Departure_Date]])/3,0)</f>
        <v>Q4</v>
      </c>
      <c r="K2271" t="str">
        <f>TEXT(vw_maritime_trade_analysis[[#This Row],[Departure_Date]],"mmmm")</f>
        <v>November</v>
      </c>
      <c r="L2271">
        <v>8319371</v>
      </c>
      <c r="M2271">
        <v>487549.75</v>
      </c>
      <c r="N2271">
        <v>223034.265625</v>
      </c>
      <c r="O2271">
        <v>17470.6796875</v>
      </c>
      <c r="P2271">
        <v>36258.78125</v>
      </c>
      <c r="Q2271">
        <v>946136.125</v>
      </c>
      <c r="R2271">
        <f t="shared" si="35"/>
        <v>0.11372688211644846</v>
      </c>
    </row>
    <row r="2272" spans="1:18" x14ac:dyDescent="0.25">
      <c r="A2272" t="s">
        <v>3458</v>
      </c>
      <c r="B2272" t="s">
        <v>49</v>
      </c>
      <c r="C2272" t="s">
        <v>50</v>
      </c>
      <c r="D2272" t="s">
        <v>145</v>
      </c>
      <c r="E2272" t="s">
        <v>257</v>
      </c>
      <c r="F2272" t="s">
        <v>56</v>
      </c>
      <c r="G2272" s="1">
        <v>44952</v>
      </c>
      <c r="H2272" s="1">
        <v>44970</v>
      </c>
      <c r="I2272">
        <f>YEAR((vw_maritime_trade_analysis[[#This Row],[Departure_Date]]))</f>
        <v>2023</v>
      </c>
      <c r="J2272" t="str">
        <f>"Q"&amp;ROUNDUP(MONTH(vw_maritime_trade_analysis[[#This Row],[Departure_Date]])/3,0)</f>
        <v>Q1</v>
      </c>
      <c r="K2272" t="str">
        <f>TEXT(vw_maritime_trade_analysis[[#This Row],[Departure_Date]],"mmmm")</f>
        <v>January</v>
      </c>
      <c r="L2272">
        <v>62487644</v>
      </c>
      <c r="M2272">
        <v>177442.9375</v>
      </c>
      <c r="N2272">
        <v>82752.046875</v>
      </c>
      <c r="O2272">
        <v>86857.828125</v>
      </c>
      <c r="P2272">
        <v>20852.33984375</v>
      </c>
      <c r="Q2272">
        <v>1925028</v>
      </c>
      <c r="R2272">
        <f t="shared" si="35"/>
        <v>3.080653832940157E-2</v>
      </c>
    </row>
    <row r="2273" spans="1:18" x14ac:dyDescent="0.25">
      <c r="A2273" t="s">
        <v>3459</v>
      </c>
      <c r="B2273" t="s">
        <v>65</v>
      </c>
      <c r="C2273" t="s">
        <v>50</v>
      </c>
      <c r="D2273" t="s">
        <v>51</v>
      </c>
      <c r="E2273" t="s">
        <v>128</v>
      </c>
      <c r="F2273" t="s">
        <v>150</v>
      </c>
      <c r="G2273" s="1">
        <v>43986</v>
      </c>
      <c r="H2273" s="1">
        <v>44005</v>
      </c>
      <c r="I2273">
        <f>YEAR((vw_maritime_trade_analysis[[#This Row],[Departure_Date]]))</f>
        <v>2020</v>
      </c>
      <c r="J2273" t="str">
        <f>"Q"&amp;ROUNDUP(MONTH(vw_maritime_trade_analysis[[#This Row],[Departure_Date]])/3,0)</f>
        <v>Q2</v>
      </c>
      <c r="K2273" t="str">
        <f>TEXT(vw_maritime_trade_analysis[[#This Row],[Departure_Date]],"mmmm")</f>
        <v>June</v>
      </c>
      <c r="L2273">
        <v>4466478.5</v>
      </c>
      <c r="M2273">
        <v>340339.71875</v>
      </c>
      <c r="N2273">
        <v>37167.41015625</v>
      </c>
      <c r="O2273">
        <v>10987.5400390625</v>
      </c>
      <c r="P2273">
        <v>63254.87109375</v>
      </c>
      <c r="Q2273">
        <v>1194330.75</v>
      </c>
      <c r="R2273">
        <f t="shared" si="35"/>
        <v>0.26739874601433772</v>
      </c>
    </row>
    <row r="2274" spans="1:18" x14ac:dyDescent="0.25">
      <c r="A2274" t="s">
        <v>3460</v>
      </c>
      <c r="B2274" t="s">
        <v>65</v>
      </c>
      <c r="C2274" t="s">
        <v>78</v>
      </c>
      <c r="D2274" t="s">
        <v>211</v>
      </c>
      <c r="E2274" t="s">
        <v>226</v>
      </c>
      <c r="F2274" t="s">
        <v>201</v>
      </c>
      <c r="G2274" s="1">
        <v>46056</v>
      </c>
      <c r="H2274" s="1">
        <v>46073</v>
      </c>
      <c r="I2274">
        <f>YEAR((vw_maritime_trade_analysis[[#This Row],[Departure_Date]]))</f>
        <v>2026</v>
      </c>
      <c r="J2274" t="str">
        <f>"Q"&amp;ROUNDUP(MONTH(vw_maritime_trade_analysis[[#This Row],[Departure_Date]])/3,0)</f>
        <v>Q1</v>
      </c>
      <c r="K2274" t="str">
        <f>TEXT(vw_maritime_trade_analysis[[#This Row],[Departure_Date]],"mmmm")</f>
        <v>February</v>
      </c>
      <c r="L2274">
        <v>26531042</v>
      </c>
      <c r="M2274">
        <v>209477.5625</v>
      </c>
      <c r="N2274">
        <v>118317.2578125</v>
      </c>
      <c r="O2274">
        <v>61286.7109375</v>
      </c>
      <c r="P2274">
        <v>38248.37890625</v>
      </c>
      <c r="Q2274">
        <v>1649199</v>
      </c>
      <c r="R2274">
        <f t="shared" si="35"/>
        <v>6.2161109239508947E-2</v>
      </c>
    </row>
    <row r="2275" spans="1:18" x14ac:dyDescent="0.25">
      <c r="A2275" t="s">
        <v>3462</v>
      </c>
      <c r="B2275" t="s">
        <v>49</v>
      </c>
      <c r="C2275" t="s">
        <v>239</v>
      </c>
      <c r="D2275" t="s">
        <v>240</v>
      </c>
      <c r="E2275" t="s">
        <v>196</v>
      </c>
      <c r="F2275" t="s">
        <v>56</v>
      </c>
      <c r="G2275" s="1">
        <v>44074</v>
      </c>
      <c r="H2275" s="1">
        <v>44097</v>
      </c>
      <c r="I2275">
        <f>YEAR((vw_maritime_trade_analysis[[#This Row],[Departure_Date]]))</f>
        <v>2020</v>
      </c>
      <c r="J2275" t="str">
        <f>"Q"&amp;ROUNDUP(MONTH(vw_maritime_trade_analysis[[#This Row],[Departure_Date]])/3,0)</f>
        <v>Q3</v>
      </c>
      <c r="K2275" t="str">
        <f>TEXT(vw_maritime_trade_analysis[[#This Row],[Departure_Date]],"mmmm")</f>
        <v>August</v>
      </c>
      <c r="L2275">
        <v>4940223.5</v>
      </c>
      <c r="M2275">
        <v>803393.6875</v>
      </c>
      <c r="N2275">
        <v>127760.5078125</v>
      </c>
      <c r="O2275">
        <v>2667.719970703125</v>
      </c>
      <c r="P2275">
        <v>0</v>
      </c>
      <c r="Q2275">
        <v>1697003</v>
      </c>
      <c r="R2275">
        <f t="shared" si="35"/>
        <v>0.3435073332208553</v>
      </c>
    </row>
    <row r="2276" spans="1:18" x14ac:dyDescent="0.25">
      <c r="A2276" t="s">
        <v>3464</v>
      </c>
      <c r="B2276" t="s">
        <v>49</v>
      </c>
      <c r="C2276" t="s">
        <v>66</v>
      </c>
      <c r="D2276" t="s">
        <v>153</v>
      </c>
      <c r="E2276" t="s">
        <v>230</v>
      </c>
      <c r="F2276" t="s">
        <v>100</v>
      </c>
      <c r="G2276" s="1">
        <v>45397</v>
      </c>
      <c r="H2276" s="1">
        <v>45420</v>
      </c>
      <c r="I2276">
        <f>YEAR((vw_maritime_trade_analysis[[#This Row],[Departure_Date]]))</f>
        <v>2024</v>
      </c>
      <c r="J2276" t="str">
        <f>"Q"&amp;ROUNDUP(MONTH(vw_maritime_trade_analysis[[#This Row],[Departure_Date]])/3,0)</f>
        <v>Q2</v>
      </c>
      <c r="K2276" t="str">
        <f>TEXT(vw_maritime_trade_analysis[[#This Row],[Departure_Date]],"mmmm")</f>
        <v>April</v>
      </c>
      <c r="L2276">
        <v>34499560</v>
      </c>
      <c r="M2276">
        <v>597754.6875</v>
      </c>
      <c r="N2276">
        <v>89076.9375</v>
      </c>
      <c r="O2276">
        <v>79003.9921875</v>
      </c>
      <c r="P2276">
        <v>11676.6103515625</v>
      </c>
      <c r="Q2276">
        <v>6722731.5</v>
      </c>
      <c r="R2276">
        <f t="shared" si="35"/>
        <v>0.19486426783414049</v>
      </c>
    </row>
    <row r="2277" spans="1:18" x14ac:dyDescent="0.25">
      <c r="A2277" t="s">
        <v>3465</v>
      </c>
      <c r="B2277" t="s">
        <v>49</v>
      </c>
      <c r="C2277" t="s">
        <v>50</v>
      </c>
      <c r="D2277" t="s">
        <v>120</v>
      </c>
      <c r="E2277" t="s">
        <v>131</v>
      </c>
      <c r="F2277" t="s">
        <v>70</v>
      </c>
      <c r="G2277" s="1">
        <v>45897</v>
      </c>
      <c r="H2277" s="1">
        <v>45913</v>
      </c>
      <c r="I2277">
        <f>YEAR((vw_maritime_trade_analysis[[#This Row],[Departure_Date]]))</f>
        <v>2025</v>
      </c>
      <c r="J2277" t="str">
        <f>"Q"&amp;ROUNDUP(MONTH(vw_maritime_trade_analysis[[#This Row],[Departure_Date]])/3,0)</f>
        <v>Q3</v>
      </c>
      <c r="K2277" t="str">
        <f>TEXT(vw_maritime_trade_analysis[[#This Row],[Departure_Date]],"mmmm")</f>
        <v>August</v>
      </c>
      <c r="L2277">
        <v>21627440</v>
      </c>
      <c r="M2277">
        <v>355645.625</v>
      </c>
      <c r="N2277">
        <v>185565.46875</v>
      </c>
      <c r="O2277">
        <v>27899.400390625</v>
      </c>
      <c r="P2277">
        <v>0</v>
      </c>
      <c r="Q2277">
        <v>1523207.875</v>
      </c>
      <c r="R2277">
        <f t="shared" si="35"/>
        <v>7.0429411664071198E-2</v>
      </c>
    </row>
    <row r="2278" spans="1:18" x14ac:dyDescent="0.25">
      <c r="A2278" t="s">
        <v>3467</v>
      </c>
      <c r="B2278" t="s">
        <v>49</v>
      </c>
      <c r="C2278" t="s">
        <v>134</v>
      </c>
      <c r="D2278" t="s">
        <v>135</v>
      </c>
      <c r="E2278" t="s">
        <v>83</v>
      </c>
      <c r="F2278" t="s">
        <v>128</v>
      </c>
      <c r="G2278" s="1">
        <v>45761</v>
      </c>
      <c r="H2278" s="1">
        <v>45790</v>
      </c>
      <c r="I2278">
        <f>YEAR((vw_maritime_trade_analysis[[#This Row],[Departure_Date]]))</f>
        <v>2025</v>
      </c>
      <c r="J2278" t="str">
        <f>"Q"&amp;ROUNDUP(MONTH(vw_maritime_trade_analysis[[#This Row],[Departure_Date]])/3,0)</f>
        <v>Q2</v>
      </c>
      <c r="K2278" t="str">
        <f>TEXT(vw_maritime_trade_analysis[[#This Row],[Departure_Date]],"mmmm")</f>
        <v>April</v>
      </c>
      <c r="L2278">
        <v>3329655</v>
      </c>
      <c r="M2278">
        <v>254455.9375</v>
      </c>
      <c r="N2278">
        <v>193159.734375</v>
      </c>
      <c r="O2278">
        <v>2164.280029296875</v>
      </c>
      <c r="P2278">
        <v>0</v>
      </c>
      <c r="Q2278">
        <v>702276.3125</v>
      </c>
      <c r="R2278">
        <f t="shared" si="35"/>
        <v>0.21091563915781064</v>
      </c>
    </row>
    <row r="2279" spans="1:18" x14ac:dyDescent="0.25">
      <c r="A2279" t="s">
        <v>3468</v>
      </c>
      <c r="B2279" t="s">
        <v>65</v>
      </c>
      <c r="C2279" t="s">
        <v>66</v>
      </c>
      <c r="D2279" t="s">
        <v>67</v>
      </c>
      <c r="E2279" t="s">
        <v>82</v>
      </c>
      <c r="F2279" t="s">
        <v>159</v>
      </c>
      <c r="G2279" s="1">
        <v>45535</v>
      </c>
      <c r="H2279" s="1">
        <v>45557</v>
      </c>
      <c r="I2279">
        <f>YEAR((vw_maritime_trade_analysis[[#This Row],[Departure_Date]]))</f>
        <v>2024</v>
      </c>
      <c r="J2279" t="str">
        <f>"Q"&amp;ROUNDUP(MONTH(vw_maritime_trade_analysis[[#This Row],[Departure_Date]])/3,0)</f>
        <v>Q3</v>
      </c>
      <c r="K2279" t="str">
        <f>TEXT(vw_maritime_trade_analysis[[#This Row],[Departure_Date]],"mmmm")</f>
        <v>August</v>
      </c>
      <c r="L2279">
        <v>43026312</v>
      </c>
      <c r="M2279">
        <v>131922.09375</v>
      </c>
      <c r="N2279">
        <v>169888.90625</v>
      </c>
      <c r="O2279">
        <v>137684.1875</v>
      </c>
      <c r="P2279">
        <v>0</v>
      </c>
      <c r="Q2279">
        <v>2515876.25</v>
      </c>
      <c r="R2279">
        <f t="shared" si="35"/>
        <v>5.8472969981717235E-2</v>
      </c>
    </row>
    <row r="2280" spans="1:18" x14ac:dyDescent="0.25">
      <c r="A2280" t="s">
        <v>3469</v>
      </c>
      <c r="B2280" t="s">
        <v>65</v>
      </c>
      <c r="C2280" t="s">
        <v>66</v>
      </c>
      <c r="D2280" t="s">
        <v>245</v>
      </c>
      <c r="E2280" t="s">
        <v>226</v>
      </c>
      <c r="F2280" t="s">
        <v>140</v>
      </c>
      <c r="G2280" s="1">
        <v>45298</v>
      </c>
      <c r="H2280" s="1">
        <v>45333</v>
      </c>
      <c r="I2280">
        <f>YEAR((vw_maritime_trade_analysis[[#This Row],[Departure_Date]]))</f>
        <v>2024</v>
      </c>
      <c r="J2280" t="str">
        <f>"Q"&amp;ROUNDUP(MONTH(vw_maritime_trade_analysis[[#This Row],[Departure_Date]])/3,0)</f>
        <v>Q1</v>
      </c>
      <c r="K2280" t="str">
        <f>TEXT(vw_maritime_trade_analysis[[#This Row],[Departure_Date]],"mmmm")</f>
        <v>January</v>
      </c>
      <c r="L2280">
        <v>14166205</v>
      </c>
      <c r="M2280">
        <v>1067800</v>
      </c>
      <c r="N2280">
        <v>217371.328125</v>
      </c>
      <c r="O2280">
        <v>20824.3203125</v>
      </c>
      <c r="P2280">
        <v>10282.33984375</v>
      </c>
      <c r="Q2280">
        <v>1593139</v>
      </c>
      <c r="R2280">
        <f t="shared" si="35"/>
        <v>0.11246053547862678</v>
      </c>
    </row>
    <row r="2281" spans="1:18" x14ac:dyDescent="0.25">
      <c r="A2281" t="s">
        <v>3470</v>
      </c>
      <c r="B2281" t="s">
        <v>49</v>
      </c>
      <c r="C2281" t="s">
        <v>50</v>
      </c>
      <c r="D2281" t="s">
        <v>51</v>
      </c>
      <c r="E2281" t="s">
        <v>196</v>
      </c>
      <c r="F2281" t="s">
        <v>226</v>
      </c>
      <c r="G2281" s="1">
        <v>44167</v>
      </c>
      <c r="H2281" s="1">
        <v>44178</v>
      </c>
      <c r="I2281">
        <f>YEAR((vw_maritime_trade_analysis[[#This Row],[Departure_Date]]))</f>
        <v>2020</v>
      </c>
      <c r="J2281" t="str">
        <f>"Q"&amp;ROUNDUP(MONTH(vw_maritime_trade_analysis[[#This Row],[Departure_Date]])/3,0)</f>
        <v>Q4</v>
      </c>
      <c r="K2281" t="str">
        <f>TEXT(vw_maritime_trade_analysis[[#This Row],[Departure_Date]],"mmmm")</f>
        <v>December</v>
      </c>
      <c r="L2281">
        <v>6281371.5</v>
      </c>
      <c r="M2281">
        <v>231670.984375</v>
      </c>
      <c r="N2281">
        <v>185096.59375</v>
      </c>
      <c r="O2281">
        <v>4145.7099609375</v>
      </c>
      <c r="P2281">
        <v>6489.31982421875</v>
      </c>
      <c r="Q2281">
        <v>2148909</v>
      </c>
      <c r="R2281">
        <f t="shared" si="35"/>
        <v>0.34210824817478158</v>
      </c>
    </row>
    <row r="2282" spans="1:18" x14ac:dyDescent="0.25">
      <c r="A2282" t="s">
        <v>3471</v>
      </c>
      <c r="B2282" t="s">
        <v>65</v>
      </c>
      <c r="C2282" t="s">
        <v>239</v>
      </c>
      <c r="D2282" t="s">
        <v>240</v>
      </c>
      <c r="E2282" t="s">
        <v>70</v>
      </c>
      <c r="F2282" t="s">
        <v>140</v>
      </c>
      <c r="G2282" s="1">
        <v>45410</v>
      </c>
      <c r="H2282" s="1">
        <v>45431</v>
      </c>
      <c r="I2282">
        <f>YEAR((vw_maritime_trade_analysis[[#This Row],[Departure_Date]]))</f>
        <v>2024</v>
      </c>
      <c r="J2282" t="str">
        <f>"Q"&amp;ROUNDUP(MONTH(vw_maritime_trade_analysis[[#This Row],[Departure_Date]])/3,0)</f>
        <v>Q2</v>
      </c>
      <c r="K2282" t="str">
        <f>TEXT(vw_maritime_trade_analysis[[#This Row],[Departure_Date]],"mmmm")</f>
        <v>April</v>
      </c>
      <c r="L2282">
        <v>8233488.5</v>
      </c>
      <c r="M2282">
        <v>409890.71875</v>
      </c>
      <c r="N2282">
        <v>125327.6875</v>
      </c>
      <c r="O2282">
        <v>13420.58984375</v>
      </c>
      <c r="P2282">
        <v>20075.55078125</v>
      </c>
      <c r="Q2282">
        <v>1532002.5</v>
      </c>
      <c r="R2282">
        <f t="shared" si="35"/>
        <v>0.18606967143999775</v>
      </c>
    </row>
    <row r="2283" spans="1:18" x14ac:dyDescent="0.25">
      <c r="A2283" t="s">
        <v>3472</v>
      </c>
      <c r="B2283" t="s">
        <v>65</v>
      </c>
      <c r="C2283" t="s">
        <v>112</v>
      </c>
      <c r="D2283" t="s">
        <v>126</v>
      </c>
      <c r="E2283" t="s">
        <v>82</v>
      </c>
      <c r="F2283" t="s">
        <v>55</v>
      </c>
      <c r="G2283" s="1">
        <v>44387</v>
      </c>
      <c r="H2283" s="1">
        <v>44408</v>
      </c>
      <c r="I2283">
        <f>YEAR((vw_maritime_trade_analysis[[#This Row],[Departure_Date]]))</f>
        <v>2021</v>
      </c>
      <c r="J2283" t="str">
        <f>"Q"&amp;ROUNDUP(MONTH(vw_maritime_trade_analysis[[#This Row],[Departure_Date]])/3,0)</f>
        <v>Q3</v>
      </c>
      <c r="K2283" t="str">
        <f>TEXT(vw_maritime_trade_analysis[[#This Row],[Departure_Date]],"mmmm")</f>
        <v>July</v>
      </c>
      <c r="L2283">
        <v>5795259.5</v>
      </c>
      <c r="M2283">
        <v>438381.15625</v>
      </c>
      <c r="N2283">
        <v>37204.078125</v>
      </c>
      <c r="O2283">
        <v>20225.4609375</v>
      </c>
      <c r="P2283">
        <v>27098.19921875</v>
      </c>
      <c r="Q2283">
        <v>2226462.5</v>
      </c>
      <c r="R2283">
        <f t="shared" si="35"/>
        <v>0.38418685133944391</v>
      </c>
    </row>
    <row r="2284" spans="1:18" x14ac:dyDescent="0.25">
      <c r="A2284" t="s">
        <v>3473</v>
      </c>
      <c r="B2284" t="s">
        <v>49</v>
      </c>
      <c r="C2284" t="s">
        <v>50</v>
      </c>
      <c r="D2284" t="s">
        <v>51</v>
      </c>
      <c r="E2284" t="s">
        <v>204</v>
      </c>
      <c r="F2284" t="s">
        <v>82</v>
      </c>
      <c r="G2284" s="1">
        <v>45310</v>
      </c>
      <c r="H2284" s="1">
        <v>45321</v>
      </c>
      <c r="I2284">
        <f>YEAR((vw_maritime_trade_analysis[[#This Row],[Departure_Date]]))</f>
        <v>2024</v>
      </c>
      <c r="J2284" t="str">
        <f>"Q"&amp;ROUNDUP(MONTH(vw_maritime_trade_analysis[[#This Row],[Departure_Date]])/3,0)</f>
        <v>Q1</v>
      </c>
      <c r="K2284" t="str">
        <f>TEXT(vw_maritime_trade_analysis[[#This Row],[Departure_Date]],"mmmm")</f>
        <v>January</v>
      </c>
      <c r="L2284">
        <v>5283171.5</v>
      </c>
      <c r="M2284">
        <v>199592.984375</v>
      </c>
      <c r="N2284">
        <v>217936.203125</v>
      </c>
      <c r="O2284">
        <v>2852.909912109375</v>
      </c>
      <c r="P2284">
        <v>41488.8984375</v>
      </c>
      <c r="Q2284">
        <v>2401004.75</v>
      </c>
      <c r="R2284">
        <f t="shared" si="35"/>
        <v>0.45446276919081652</v>
      </c>
    </row>
    <row r="2285" spans="1:18" x14ac:dyDescent="0.25">
      <c r="A2285" t="s">
        <v>3474</v>
      </c>
      <c r="B2285" t="s">
        <v>65</v>
      </c>
      <c r="C2285" t="s">
        <v>50</v>
      </c>
      <c r="D2285" t="s">
        <v>51</v>
      </c>
      <c r="E2285" t="s">
        <v>226</v>
      </c>
      <c r="F2285" t="s">
        <v>164</v>
      </c>
      <c r="G2285" s="1">
        <v>45404</v>
      </c>
      <c r="H2285" s="1">
        <v>45419</v>
      </c>
      <c r="I2285">
        <f>YEAR((vw_maritime_trade_analysis[[#This Row],[Departure_Date]]))</f>
        <v>2024</v>
      </c>
      <c r="J2285" t="str">
        <f>"Q"&amp;ROUNDUP(MONTH(vw_maritime_trade_analysis[[#This Row],[Departure_Date]])/3,0)</f>
        <v>Q2</v>
      </c>
      <c r="K2285" t="str">
        <f>TEXT(vw_maritime_trade_analysis[[#This Row],[Departure_Date]],"mmmm")</f>
        <v>April</v>
      </c>
      <c r="L2285">
        <v>16361658</v>
      </c>
      <c r="M2285">
        <v>122093.03125</v>
      </c>
      <c r="N2285">
        <v>55090.26171875</v>
      </c>
      <c r="O2285">
        <v>28469.279296875</v>
      </c>
      <c r="P2285">
        <v>0</v>
      </c>
      <c r="Q2285">
        <v>3075840.25</v>
      </c>
      <c r="R2285">
        <f t="shared" si="35"/>
        <v>0.18799074335864985</v>
      </c>
    </row>
    <row r="2286" spans="1:18" x14ac:dyDescent="0.25">
      <c r="A2286" t="s">
        <v>3475</v>
      </c>
      <c r="B2286" t="s">
        <v>49</v>
      </c>
      <c r="C2286" t="s">
        <v>134</v>
      </c>
      <c r="D2286" t="s">
        <v>135</v>
      </c>
      <c r="E2286" t="s">
        <v>174</v>
      </c>
      <c r="F2286" t="s">
        <v>70</v>
      </c>
      <c r="G2286" s="1">
        <v>44128</v>
      </c>
      <c r="H2286" s="1">
        <v>44151</v>
      </c>
      <c r="I2286">
        <f>YEAR((vw_maritime_trade_analysis[[#This Row],[Departure_Date]]))</f>
        <v>2020</v>
      </c>
      <c r="J2286" t="str">
        <f>"Q"&amp;ROUNDUP(MONTH(vw_maritime_trade_analysis[[#This Row],[Departure_Date]])/3,0)</f>
        <v>Q4</v>
      </c>
      <c r="K2286" t="str">
        <f>TEXT(vw_maritime_trade_analysis[[#This Row],[Departure_Date]],"mmmm")</f>
        <v>October</v>
      </c>
      <c r="L2286">
        <v>8269281.5</v>
      </c>
      <c r="M2286">
        <v>336746.3125</v>
      </c>
      <c r="N2286">
        <v>181326.265625</v>
      </c>
      <c r="O2286">
        <v>21086.669921875</v>
      </c>
      <c r="P2286">
        <v>18455.859375</v>
      </c>
      <c r="Q2286">
        <v>865915.625</v>
      </c>
      <c r="R2286">
        <f t="shared" si="35"/>
        <v>0.10471473549425062</v>
      </c>
    </row>
    <row r="2287" spans="1:18" x14ac:dyDescent="0.25">
      <c r="A2287" t="s">
        <v>3476</v>
      </c>
      <c r="B2287" t="s">
        <v>65</v>
      </c>
      <c r="C2287" t="s">
        <v>66</v>
      </c>
      <c r="D2287" t="s">
        <v>245</v>
      </c>
      <c r="E2287" t="s">
        <v>226</v>
      </c>
      <c r="F2287" t="s">
        <v>131</v>
      </c>
      <c r="G2287" s="1">
        <v>45250</v>
      </c>
      <c r="H2287" s="1">
        <v>45263</v>
      </c>
      <c r="I2287">
        <f>YEAR((vw_maritime_trade_analysis[[#This Row],[Departure_Date]]))</f>
        <v>2023</v>
      </c>
      <c r="J2287" t="str">
        <f>"Q"&amp;ROUNDUP(MONTH(vw_maritime_trade_analysis[[#This Row],[Departure_Date]])/3,0)</f>
        <v>Q4</v>
      </c>
      <c r="K2287" t="str">
        <f>TEXT(vw_maritime_trade_analysis[[#This Row],[Departure_Date]],"mmmm")</f>
        <v>November</v>
      </c>
      <c r="L2287">
        <v>6343883.5</v>
      </c>
      <c r="M2287">
        <v>263677.6875</v>
      </c>
      <c r="N2287">
        <v>221112.53125</v>
      </c>
      <c r="O2287">
        <v>15796.26953125</v>
      </c>
      <c r="P2287">
        <v>27418.169921875</v>
      </c>
      <c r="Q2287">
        <v>707766.875</v>
      </c>
      <c r="R2287">
        <f t="shared" si="35"/>
        <v>0.11156681471215542</v>
      </c>
    </row>
    <row r="2288" spans="1:18" x14ac:dyDescent="0.25">
      <c r="A2288" t="s">
        <v>3477</v>
      </c>
      <c r="B2288" t="s">
        <v>49</v>
      </c>
      <c r="C2288" t="s">
        <v>50</v>
      </c>
      <c r="D2288" t="s">
        <v>51</v>
      </c>
      <c r="E2288" t="s">
        <v>204</v>
      </c>
      <c r="F2288" t="s">
        <v>82</v>
      </c>
      <c r="G2288" s="1">
        <v>45099</v>
      </c>
      <c r="H2288" s="1">
        <v>45106</v>
      </c>
      <c r="I2288">
        <f>YEAR((vw_maritime_trade_analysis[[#This Row],[Departure_Date]]))</f>
        <v>2023</v>
      </c>
      <c r="J2288" t="str">
        <f>"Q"&amp;ROUNDUP(MONTH(vw_maritime_trade_analysis[[#This Row],[Departure_Date]])/3,0)</f>
        <v>Q2</v>
      </c>
      <c r="K2288" t="str">
        <f>TEXT(vw_maritime_trade_analysis[[#This Row],[Departure_Date]],"mmmm")</f>
        <v>June</v>
      </c>
      <c r="L2288">
        <v>6303862</v>
      </c>
      <c r="M2288">
        <v>180884.921875</v>
      </c>
      <c r="N2288">
        <v>247636.90625</v>
      </c>
      <c r="O2288">
        <v>14372.8095703125</v>
      </c>
      <c r="P2288">
        <v>12523.509765625</v>
      </c>
      <c r="Q2288">
        <v>2431723.25</v>
      </c>
      <c r="R2288">
        <f t="shared" si="35"/>
        <v>0.38575134576232795</v>
      </c>
    </row>
    <row r="2289" spans="1:18" x14ac:dyDescent="0.25">
      <c r="A2289" t="s">
        <v>3478</v>
      </c>
      <c r="B2289" t="s">
        <v>49</v>
      </c>
      <c r="C2289" t="s">
        <v>50</v>
      </c>
      <c r="D2289" t="s">
        <v>139</v>
      </c>
      <c r="E2289" t="s">
        <v>154</v>
      </c>
      <c r="F2289" t="s">
        <v>92</v>
      </c>
      <c r="G2289" s="1">
        <v>45827</v>
      </c>
      <c r="H2289" s="1">
        <v>45836</v>
      </c>
      <c r="I2289">
        <f>YEAR((vw_maritime_trade_analysis[[#This Row],[Departure_Date]]))</f>
        <v>2025</v>
      </c>
      <c r="J2289" t="str">
        <f>"Q"&amp;ROUNDUP(MONTH(vw_maritime_trade_analysis[[#This Row],[Departure_Date]])/3,0)</f>
        <v>Q2</v>
      </c>
      <c r="K2289" t="str">
        <f>TEXT(vw_maritime_trade_analysis[[#This Row],[Departure_Date]],"mmmm")</f>
        <v>June</v>
      </c>
      <c r="L2289">
        <v>65736304</v>
      </c>
      <c r="M2289">
        <v>93382.96875</v>
      </c>
      <c r="N2289">
        <v>231010.796875</v>
      </c>
      <c r="O2289">
        <v>95975</v>
      </c>
      <c r="P2289">
        <v>1965.050048828125</v>
      </c>
      <c r="Q2289">
        <v>2370862.75</v>
      </c>
      <c r="R2289">
        <f t="shared" si="35"/>
        <v>3.6066261802610626E-2</v>
      </c>
    </row>
    <row r="2290" spans="1:18" x14ac:dyDescent="0.25">
      <c r="A2290" t="s">
        <v>3480</v>
      </c>
      <c r="B2290" t="s">
        <v>49</v>
      </c>
      <c r="C2290" t="s">
        <v>50</v>
      </c>
      <c r="D2290" t="s">
        <v>51</v>
      </c>
      <c r="E2290" t="s">
        <v>127</v>
      </c>
      <c r="F2290" t="s">
        <v>184</v>
      </c>
      <c r="G2290" s="1">
        <v>45467</v>
      </c>
      <c r="H2290" s="1">
        <v>45487</v>
      </c>
      <c r="I2290">
        <f>YEAR((vw_maritime_trade_analysis[[#This Row],[Departure_Date]]))</f>
        <v>2024</v>
      </c>
      <c r="J2290" t="str">
        <f>"Q"&amp;ROUNDUP(MONTH(vw_maritime_trade_analysis[[#This Row],[Departure_Date]])/3,0)</f>
        <v>Q2</v>
      </c>
      <c r="K2290" t="str">
        <f>TEXT(vw_maritime_trade_analysis[[#This Row],[Departure_Date]],"mmmm")</f>
        <v>June</v>
      </c>
      <c r="L2290">
        <v>14791852</v>
      </c>
      <c r="M2290">
        <v>402223.5625</v>
      </c>
      <c r="N2290">
        <v>25286.66015625</v>
      </c>
      <c r="O2290">
        <v>49700.62109375</v>
      </c>
      <c r="P2290">
        <v>0</v>
      </c>
      <c r="Q2290">
        <v>3256754</v>
      </c>
      <c r="R2290">
        <f t="shared" si="35"/>
        <v>0.22017215964572928</v>
      </c>
    </row>
    <row r="2291" spans="1:18" x14ac:dyDescent="0.25">
      <c r="A2291" t="s">
        <v>3481</v>
      </c>
      <c r="B2291" t="s">
        <v>65</v>
      </c>
      <c r="C2291" t="s">
        <v>78</v>
      </c>
      <c r="D2291" t="s">
        <v>79</v>
      </c>
      <c r="E2291" t="s">
        <v>92</v>
      </c>
      <c r="F2291" t="s">
        <v>121</v>
      </c>
      <c r="G2291" s="1">
        <v>45536</v>
      </c>
      <c r="H2291" s="1">
        <v>45545</v>
      </c>
      <c r="I2291">
        <f>YEAR((vw_maritime_trade_analysis[[#This Row],[Departure_Date]]))</f>
        <v>2024</v>
      </c>
      <c r="J2291" t="str">
        <f>"Q"&amp;ROUNDUP(MONTH(vw_maritime_trade_analysis[[#This Row],[Departure_Date]])/3,0)</f>
        <v>Q3</v>
      </c>
      <c r="K2291" t="str">
        <f>TEXT(vw_maritime_trade_analysis[[#This Row],[Departure_Date]],"mmmm")</f>
        <v>September</v>
      </c>
      <c r="L2291">
        <v>51395228</v>
      </c>
      <c r="M2291">
        <v>199030.28125</v>
      </c>
      <c r="N2291">
        <v>35023.0390625</v>
      </c>
      <c r="O2291">
        <v>127974.1171875</v>
      </c>
      <c r="P2291">
        <v>36364.8515625</v>
      </c>
      <c r="Q2291">
        <v>2761653.75</v>
      </c>
      <c r="R2291">
        <f t="shared" si="35"/>
        <v>5.3733660837150095E-2</v>
      </c>
    </row>
    <row r="2292" spans="1:18" x14ac:dyDescent="0.25">
      <c r="A2292" t="s">
        <v>3482</v>
      </c>
      <c r="B2292" t="s">
        <v>65</v>
      </c>
      <c r="C2292" t="s">
        <v>50</v>
      </c>
      <c r="D2292" t="s">
        <v>51</v>
      </c>
      <c r="E2292" t="s">
        <v>226</v>
      </c>
      <c r="F2292" t="s">
        <v>121</v>
      </c>
      <c r="G2292" s="1">
        <v>45348</v>
      </c>
      <c r="H2292" s="1">
        <v>45363</v>
      </c>
      <c r="I2292">
        <f>YEAR((vw_maritime_trade_analysis[[#This Row],[Departure_Date]]))</f>
        <v>2024</v>
      </c>
      <c r="J2292" t="str">
        <f>"Q"&amp;ROUNDUP(MONTH(vw_maritime_trade_analysis[[#This Row],[Departure_Date]])/3,0)</f>
        <v>Q1</v>
      </c>
      <c r="K2292" t="str">
        <f>TEXT(vw_maritime_trade_analysis[[#This Row],[Departure_Date]],"mmmm")</f>
        <v>February</v>
      </c>
      <c r="L2292">
        <v>19586906</v>
      </c>
      <c r="M2292">
        <v>221360.265625</v>
      </c>
      <c r="N2292">
        <v>146279.703125</v>
      </c>
      <c r="O2292">
        <v>55822.6796875</v>
      </c>
      <c r="P2292">
        <v>0</v>
      </c>
      <c r="Q2292">
        <v>4587569</v>
      </c>
      <c r="R2292">
        <f t="shared" si="35"/>
        <v>0.23421611356076349</v>
      </c>
    </row>
    <row r="2293" spans="1:18" x14ac:dyDescent="0.25">
      <c r="A2293" t="s">
        <v>3483</v>
      </c>
      <c r="B2293" t="s">
        <v>65</v>
      </c>
      <c r="C2293" t="s">
        <v>66</v>
      </c>
      <c r="D2293" t="s">
        <v>67</v>
      </c>
      <c r="E2293" t="s">
        <v>56</v>
      </c>
      <c r="F2293" t="s">
        <v>154</v>
      </c>
      <c r="G2293" s="1">
        <v>45486</v>
      </c>
      <c r="H2293" s="1">
        <v>45495</v>
      </c>
      <c r="I2293">
        <f>YEAR((vw_maritime_trade_analysis[[#This Row],[Departure_Date]]))</f>
        <v>2024</v>
      </c>
      <c r="J2293" t="str">
        <f>"Q"&amp;ROUNDUP(MONTH(vw_maritime_trade_analysis[[#This Row],[Departure_Date]])/3,0)</f>
        <v>Q3</v>
      </c>
      <c r="K2293" t="str">
        <f>TEXT(vw_maritime_trade_analysis[[#This Row],[Departure_Date]],"mmmm")</f>
        <v>July</v>
      </c>
      <c r="L2293">
        <v>3659173.75</v>
      </c>
      <c r="M2293">
        <v>182210</v>
      </c>
      <c r="N2293">
        <v>200833.59375</v>
      </c>
      <c r="O2293">
        <v>3037.110107421875</v>
      </c>
      <c r="P2293">
        <v>0</v>
      </c>
      <c r="Q2293">
        <v>452646.34375</v>
      </c>
      <c r="R2293">
        <f t="shared" si="35"/>
        <v>0.12370179026071118</v>
      </c>
    </row>
    <row r="2294" spans="1:18" x14ac:dyDescent="0.25">
      <c r="A2294" t="s">
        <v>3484</v>
      </c>
      <c r="B2294" t="s">
        <v>65</v>
      </c>
      <c r="C2294" t="s">
        <v>66</v>
      </c>
      <c r="D2294" t="s">
        <v>251</v>
      </c>
      <c r="E2294" t="s">
        <v>92</v>
      </c>
      <c r="F2294" t="s">
        <v>201</v>
      </c>
      <c r="G2294" s="1">
        <v>45909</v>
      </c>
      <c r="H2294" s="1">
        <v>45941</v>
      </c>
      <c r="I2294">
        <f>YEAR((vw_maritime_trade_analysis[[#This Row],[Departure_Date]]))</f>
        <v>2025</v>
      </c>
      <c r="J2294" t="str">
        <f>"Q"&amp;ROUNDUP(MONTH(vw_maritime_trade_analysis[[#This Row],[Departure_Date]])/3,0)</f>
        <v>Q3</v>
      </c>
      <c r="K2294" t="str">
        <f>TEXT(vw_maritime_trade_analysis[[#This Row],[Departure_Date]],"mmmm")</f>
        <v>September</v>
      </c>
      <c r="L2294">
        <v>62097000</v>
      </c>
      <c r="M2294">
        <v>1200740.625</v>
      </c>
      <c r="N2294">
        <v>42444.48046875</v>
      </c>
      <c r="O2294">
        <v>142823.09375</v>
      </c>
      <c r="P2294">
        <v>22993.380859375</v>
      </c>
      <c r="Q2294">
        <v>5086571</v>
      </c>
      <c r="R2294">
        <f t="shared" si="35"/>
        <v>8.191331304249802E-2</v>
      </c>
    </row>
    <row r="2295" spans="1:18" x14ac:dyDescent="0.25">
      <c r="A2295" t="s">
        <v>3485</v>
      </c>
      <c r="B2295" t="s">
        <v>49</v>
      </c>
      <c r="C2295" t="s">
        <v>134</v>
      </c>
      <c r="D2295" t="s">
        <v>135</v>
      </c>
      <c r="E2295" t="s">
        <v>154</v>
      </c>
      <c r="F2295" t="s">
        <v>92</v>
      </c>
      <c r="G2295" s="1">
        <v>45254</v>
      </c>
      <c r="H2295" s="1">
        <v>45284</v>
      </c>
      <c r="I2295">
        <f>YEAR((vw_maritime_trade_analysis[[#This Row],[Departure_Date]]))</f>
        <v>2023</v>
      </c>
      <c r="J2295" t="str">
        <f>"Q"&amp;ROUNDUP(MONTH(vw_maritime_trade_analysis[[#This Row],[Departure_Date]])/3,0)</f>
        <v>Q4</v>
      </c>
      <c r="K2295" t="str">
        <f>TEXT(vw_maritime_trade_analysis[[#This Row],[Departure_Date]],"mmmm")</f>
        <v>November</v>
      </c>
      <c r="L2295">
        <v>6793554</v>
      </c>
      <c r="M2295">
        <v>542330</v>
      </c>
      <c r="N2295">
        <v>215538.328125</v>
      </c>
      <c r="O2295">
        <v>9035.4296875</v>
      </c>
      <c r="P2295">
        <v>0</v>
      </c>
      <c r="Q2295">
        <v>988969.75</v>
      </c>
      <c r="R2295">
        <f t="shared" si="35"/>
        <v>0.14557472421651466</v>
      </c>
    </row>
    <row r="2296" spans="1:18" x14ac:dyDescent="0.25">
      <c r="A2296" t="s">
        <v>3486</v>
      </c>
      <c r="B2296" t="s">
        <v>49</v>
      </c>
      <c r="C2296" t="s">
        <v>66</v>
      </c>
      <c r="D2296" t="s">
        <v>67</v>
      </c>
      <c r="E2296" t="s">
        <v>127</v>
      </c>
      <c r="F2296" t="s">
        <v>92</v>
      </c>
      <c r="G2296" s="1">
        <v>44201</v>
      </c>
      <c r="H2296" s="1">
        <v>44231</v>
      </c>
      <c r="I2296">
        <f>YEAR((vw_maritime_trade_analysis[[#This Row],[Departure_Date]]))</f>
        <v>2021</v>
      </c>
      <c r="J2296" t="str">
        <f>"Q"&amp;ROUNDUP(MONTH(vw_maritime_trade_analysis[[#This Row],[Departure_Date]])/3,0)</f>
        <v>Q1</v>
      </c>
      <c r="K2296" t="str">
        <f>TEXT(vw_maritime_trade_analysis[[#This Row],[Departure_Date]],"mmmm")</f>
        <v>January</v>
      </c>
      <c r="L2296">
        <v>111744648</v>
      </c>
      <c r="M2296">
        <v>346829.8125</v>
      </c>
      <c r="N2296">
        <v>38998.8203125</v>
      </c>
      <c r="O2296">
        <v>198905.46875</v>
      </c>
      <c r="P2296">
        <v>29741.94921875</v>
      </c>
      <c r="Q2296">
        <v>1128697.125</v>
      </c>
      <c r="R2296">
        <f t="shared" si="35"/>
        <v>1.010068173466348E-2</v>
      </c>
    </row>
    <row r="2297" spans="1:18" x14ac:dyDescent="0.25">
      <c r="A2297" t="s">
        <v>3487</v>
      </c>
      <c r="B2297" t="s">
        <v>49</v>
      </c>
      <c r="C2297" t="s">
        <v>50</v>
      </c>
      <c r="D2297" t="s">
        <v>51</v>
      </c>
      <c r="E2297" t="s">
        <v>121</v>
      </c>
      <c r="F2297" t="s">
        <v>82</v>
      </c>
      <c r="G2297" s="1">
        <v>44603</v>
      </c>
      <c r="H2297" s="1">
        <v>44619</v>
      </c>
      <c r="I2297">
        <f>YEAR((vw_maritime_trade_analysis[[#This Row],[Departure_Date]]))</f>
        <v>2022</v>
      </c>
      <c r="J2297" t="str">
        <f>"Q"&amp;ROUNDUP(MONTH(vw_maritime_trade_analysis[[#This Row],[Departure_Date]])/3,0)</f>
        <v>Q1</v>
      </c>
      <c r="K2297" t="str">
        <f>TEXT(vw_maritime_trade_analysis[[#This Row],[Departure_Date]],"mmmm")</f>
        <v>February</v>
      </c>
      <c r="L2297">
        <v>6382418.5</v>
      </c>
      <c r="M2297">
        <v>424558.09375</v>
      </c>
      <c r="N2297">
        <v>152189.625</v>
      </c>
      <c r="O2297">
        <v>3446.510009765625</v>
      </c>
      <c r="P2297">
        <v>15911.8603515625</v>
      </c>
      <c r="Q2297">
        <v>2161796.75</v>
      </c>
      <c r="R2297">
        <f t="shared" si="35"/>
        <v>0.33871121895250211</v>
      </c>
    </row>
    <row r="2298" spans="1:18" x14ac:dyDescent="0.25">
      <c r="A2298" t="s">
        <v>3488</v>
      </c>
      <c r="B2298" t="s">
        <v>49</v>
      </c>
      <c r="C2298" t="s">
        <v>78</v>
      </c>
      <c r="D2298" t="s">
        <v>177</v>
      </c>
      <c r="E2298" t="s">
        <v>150</v>
      </c>
      <c r="F2298" t="s">
        <v>100</v>
      </c>
      <c r="G2298" s="1">
        <v>45051</v>
      </c>
      <c r="H2298" s="1">
        <v>45058</v>
      </c>
      <c r="I2298">
        <f>YEAR((vw_maritime_trade_analysis[[#This Row],[Departure_Date]]))</f>
        <v>2023</v>
      </c>
      <c r="J2298" t="str">
        <f>"Q"&amp;ROUNDUP(MONTH(vw_maritime_trade_analysis[[#This Row],[Departure_Date]])/3,0)</f>
        <v>Q2</v>
      </c>
      <c r="K2298" t="str">
        <f>TEXT(vw_maritime_trade_analysis[[#This Row],[Departure_Date]],"mmmm")</f>
        <v>May</v>
      </c>
      <c r="L2298">
        <v>13844189</v>
      </c>
      <c r="M2298">
        <v>196538.703125</v>
      </c>
      <c r="N2298">
        <v>95414.3515625</v>
      </c>
      <c r="O2298">
        <v>23258.240234375</v>
      </c>
      <c r="P2298">
        <v>2399.070068359375</v>
      </c>
      <c r="Q2298">
        <v>2099338.5</v>
      </c>
      <c r="R2298">
        <f t="shared" si="35"/>
        <v>0.15164041028333258</v>
      </c>
    </row>
    <row r="2299" spans="1:18" x14ac:dyDescent="0.25">
      <c r="A2299" t="s">
        <v>3489</v>
      </c>
      <c r="B2299" t="s">
        <v>65</v>
      </c>
      <c r="C2299" t="s">
        <v>239</v>
      </c>
      <c r="D2299" t="s">
        <v>240</v>
      </c>
      <c r="E2299" t="s">
        <v>92</v>
      </c>
      <c r="F2299" t="s">
        <v>154</v>
      </c>
      <c r="G2299" s="1">
        <v>44770</v>
      </c>
      <c r="H2299" s="1">
        <v>44787</v>
      </c>
      <c r="I2299">
        <f>YEAR((vw_maritime_trade_analysis[[#This Row],[Departure_Date]]))</f>
        <v>2022</v>
      </c>
      <c r="J2299" t="str">
        <f>"Q"&amp;ROUNDUP(MONTH(vw_maritime_trade_analysis[[#This Row],[Departure_Date]])/3,0)</f>
        <v>Q3</v>
      </c>
      <c r="K2299" t="str">
        <f>TEXT(vw_maritime_trade_analysis[[#This Row],[Departure_Date]],"mmmm")</f>
        <v>July</v>
      </c>
      <c r="L2299">
        <v>10912856</v>
      </c>
      <c r="M2299">
        <v>147414.359375</v>
      </c>
      <c r="N2299">
        <v>100858.34375</v>
      </c>
      <c r="O2299">
        <v>21825.7109375</v>
      </c>
      <c r="P2299">
        <v>12060.2900390625</v>
      </c>
      <c r="Q2299">
        <v>1038036.0625</v>
      </c>
      <c r="R2299">
        <f t="shared" si="35"/>
        <v>9.5120476482050159E-2</v>
      </c>
    </row>
    <row r="2300" spans="1:18" x14ac:dyDescent="0.25">
      <c r="A2300" t="s">
        <v>3490</v>
      </c>
      <c r="B2300" t="s">
        <v>65</v>
      </c>
      <c r="C2300" t="s">
        <v>112</v>
      </c>
      <c r="D2300" t="s">
        <v>199</v>
      </c>
      <c r="E2300" t="s">
        <v>184</v>
      </c>
      <c r="F2300" t="s">
        <v>201</v>
      </c>
      <c r="G2300" s="1">
        <v>44105</v>
      </c>
      <c r="H2300" s="1">
        <v>44129</v>
      </c>
      <c r="I2300">
        <f>YEAR((vw_maritime_trade_analysis[[#This Row],[Departure_Date]]))</f>
        <v>2020</v>
      </c>
      <c r="J2300" t="str">
        <f>"Q"&amp;ROUNDUP(MONTH(vw_maritime_trade_analysis[[#This Row],[Departure_Date]])/3,0)</f>
        <v>Q4</v>
      </c>
      <c r="K2300" t="str">
        <f>TEXT(vw_maritime_trade_analysis[[#This Row],[Departure_Date]],"mmmm")</f>
        <v>October</v>
      </c>
      <c r="L2300">
        <v>11000032</v>
      </c>
      <c r="M2300">
        <v>517199.03125</v>
      </c>
      <c r="N2300">
        <v>133687.125</v>
      </c>
      <c r="O2300">
        <v>28380.080078125</v>
      </c>
      <c r="P2300">
        <v>0</v>
      </c>
      <c r="Q2300">
        <v>1332247</v>
      </c>
      <c r="R2300">
        <f t="shared" si="35"/>
        <v>0.12111301130760346</v>
      </c>
    </row>
    <row r="2301" spans="1:18" x14ac:dyDescent="0.25">
      <c r="A2301" t="s">
        <v>3491</v>
      </c>
      <c r="B2301" t="s">
        <v>49</v>
      </c>
      <c r="C2301" t="s">
        <v>134</v>
      </c>
      <c r="D2301" t="s">
        <v>135</v>
      </c>
      <c r="E2301" t="s">
        <v>159</v>
      </c>
      <c r="F2301" t="s">
        <v>92</v>
      </c>
      <c r="G2301" s="1">
        <v>45433</v>
      </c>
      <c r="H2301" s="1">
        <v>45458</v>
      </c>
      <c r="I2301">
        <f>YEAR((vw_maritime_trade_analysis[[#This Row],[Departure_Date]]))</f>
        <v>2024</v>
      </c>
      <c r="J2301" t="str">
        <f>"Q"&amp;ROUNDUP(MONTH(vw_maritime_trade_analysis[[#This Row],[Departure_Date]])/3,0)</f>
        <v>Q2</v>
      </c>
      <c r="K2301" t="str">
        <f>TEXT(vw_maritime_trade_analysis[[#This Row],[Departure_Date]],"mmmm")</f>
        <v>May</v>
      </c>
      <c r="L2301">
        <v>2288179</v>
      </c>
      <c r="M2301">
        <v>458628.5625</v>
      </c>
      <c r="N2301">
        <v>178370.21875</v>
      </c>
      <c r="O2301">
        <v>7619.64013671875</v>
      </c>
      <c r="P2301">
        <v>112724.1484375</v>
      </c>
      <c r="Q2301">
        <v>949079</v>
      </c>
      <c r="R2301">
        <f t="shared" si="35"/>
        <v>0.41477480564239072</v>
      </c>
    </row>
    <row r="2302" spans="1:18" x14ac:dyDescent="0.25">
      <c r="A2302" t="s">
        <v>3493</v>
      </c>
      <c r="B2302" t="s">
        <v>65</v>
      </c>
      <c r="C2302" t="s">
        <v>66</v>
      </c>
      <c r="D2302" t="s">
        <v>245</v>
      </c>
      <c r="E2302" t="s">
        <v>82</v>
      </c>
      <c r="F2302" t="s">
        <v>230</v>
      </c>
      <c r="G2302" s="1">
        <v>44619</v>
      </c>
      <c r="H2302" s="1">
        <v>44632</v>
      </c>
      <c r="I2302">
        <f>YEAR((vw_maritime_trade_analysis[[#This Row],[Departure_Date]]))</f>
        <v>2022</v>
      </c>
      <c r="J2302" t="str">
        <f>"Q"&amp;ROUNDUP(MONTH(vw_maritime_trade_analysis[[#This Row],[Departure_Date]])/3,0)</f>
        <v>Q1</v>
      </c>
      <c r="K2302" t="str">
        <f>TEXT(vw_maritime_trade_analysis[[#This Row],[Departure_Date]],"mmmm")</f>
        <v>February</v>
      </c>
      <c r="L2302">
        <v>5810592.5</v>
      </c>
      <c r="M2302">
        <v>231377</v>
      </c>
      <c r="N2302">
        <v>25016.130859375</v>
      </c>
      <c r="O2302">
        <v>12841.41015625</v>
      </c>
      <c r="P2302">
        <v>36732.9296875</v>
      </c>
      <c r="Q2302">
        <v>606526.75</v>
      </c>
      <c r="R2302">
        <f t="shared" si="35"/>
        <v>0.10438294373594431</v>
      </c>
    </row>
    <row r="2303" spans="1:18" x14ac:dyDescent="0.25">
      <c r="A2303" t="s">
        <v>3495</v>
      </c>
      <c r="B2303" t="s">
        <v>49</v>
      </c>
      <c r="C2303" t="s">
        <v>50</v>
      </c>
      <c r="D2303" t="s">
        <v>139</v>
      </c>
      <c r="E2303" t="s">
        <v>108</v>
      </c>
      <c r="F2303" t="s">
        <v>70</v>
      </c>
      <c r="G2303" s="1">
        <v>44271</v>
      </c>
      <c r="H2303" s="1">
        <v>44282</v>
      </c>
      <c r="I2303">
        <f>YEAR((vw_maritime_trade_analysis[[#This Row],[Departure_Date]]))</f>
        <v>2021</v>
      </c>
      <c r="J2303" t="str">
        <f>"Q"&amp;ROUNDUP(MONTH(vw_maritime_trade_analysis[[#This Row],[Departure_Date]])/3,0)</f>
        <v>Q1</v>
      </c>
      <c r="K2303" t="str">
        <f>TEXT(vw_maritime_trade_analysis[[#This Row],[Departure_Date]],"mmmm")</f>
        <v>March</v>
      </c>
      <c r="L2303">
        <v>46510920</v>
      </c>
      <c r="M2303">
        <v>351222.59375</v>
      </c>
      <c r="N2303">
        <v>190244.625</v>
      </c>
      <c r="O2303">
        <v>139067.65625</v>
      </c>
      <c r="P2303">
        <v>0</v>
      </c>
      <c r="Q2303">
        <v>2286808.75</v>
      </c>
      <c r="R2303">
        <f t="shared" si="35"/>
        <v>4.9167136448816748E-2</v>
      </c>
    </row>
    <row r="2304" spans="1:18" x14ac:dyDescent="0.25">
      <c r="A2304" t="s">
        <v>3496</v>
      </c>
      <c r="B2304" t="s">
        <v>49</v>
      </c>
      <c r="C2304" t="s">
        <v>50</v>
      </c>
      <c r="D2304" t="s">
        <v>51</v>
      </c>
      <c r="E2304" t="s">
        <v>196</v>
      </c>
      <c r="F2304" t="s">
        <v>92</v>
      </c>
      <c r="G2304" s="1">
        <v>44853</v>
      </c>
      <c r="H2304" s="1">
        <v>44859</v>
      </c>
      <c r="I2304">
        <f>YEAR((vw_maritime_trade_analysis[[#This Row],[Departure_Date]]))</f>
        <v>2022</v>
      </c>
      <c r="J2304" t="str">
        <f>"Q"&amp;ROUNDUP(MONTH(vw_maritime_trade_analysis[[#This Row],[Departure_Date]])/3,0)</f>
        <v>Q4</v>
      </c>
      <c r="K2304" t="str">
        <f>TEXT(vw_maritime_trade_analysis[[#This Row],[Departure_Date]],"mmmm")</f>
        <v>October</v>
      </c>
      <c r="L2304">
        <v>10119570</v>
      </c>
      <c r="M2304">
        <v>104436.671875</v>
      </c>
      <c r="N2304">
        <v>123002.5078125</v>
      </c>
      <c r="O2304">
        <v>15482.9404296875</v>
      </c>
      <c r="P2304">
        <v>10408.1796875</v>
      </c>
      <c r="Q2304">
        <v>3913870.25</v>
      </c>
      <c r="R2304">
        <f t="shared" si="35"/>
        <v>0.38676250571911652</v>
      </c>
    </row>
    <row r="2305" spans="1:18" x14ac:dyDescent="0.25">
      <c r="A2305" t="s">
        <v>3497</v>
      </c>
      <c r="B2305" t="s">
        <v>49</v>
      </c>
      <c r="C2305" t="s">
        <v>66</v>
      </c>
      <c r="D2305" t="s">
        <v>245</v>
      </c>
      <c r="E2305" t="s">
        <v>230</v>
      </c>
      <c r="F2305" t="s">
        <v>100</v>
      </c>
      <c r="G2305" s="1">
        <v>45287</v>
      </c>
      <c r="H2305" s="1">
        <v>45304</v>
      </c>
      <c r="I2305">
        <f>YEAR((vw_maritime_trade_analysis[[#This Row],[Departure_Date]]))</f>
        <v>2023</v>
      </c>
      <c r="J2305" t="str">
        <f>"Q"&amp;ROUNDUP(MONTH(vw_maritime_trade_analysis[[#This Row],[Departure_Date]])/3,0)</f>
        <v>Q4</v>
      </c>
      <c r="K2305" t="str">
        <f>TEXT(vw_maritime_trade_analysis[[#This Row],[Departure_Date]],"mmmm")</f>
        <v>December</v>
      </c>
      <c r="L2305">
        <v>12224487</v>
      </c>
      <c r="M2305">
        <v>220385.046875</v>
      </c>
      <c r="N2305">
        <v>85293.03125</v>
      </c>
      <c r="O2305">
        <v>16869.7890625</v>
      </c>
      <c r="P2305">
        <v>32200.029296875</v>
      </c>
      <c r="Q2305">
        <v>905076.25</v>
      </c>
      <c r="R2305">
        <f t="shared" si="35"/>
        <v>7.4037973945246124E-2</v>
      </c>
    </row>
    <row r="2306" spans="1:18" x14ac:dyDescent="0.25">
      <c r="A2306" t="s">
        <v>3498</v>
      </c>
      <c r="B2306" t="s">
        <v>49</v>
      </c>
      <c r="C2306" t="s">
        <v>112</v>
      </c>
      <c r="D2306" t="s">
        <v>199</v>
      </c>
      <c r="E2306" t="s">
        <v>154</v>
      </c>
      <c r="F2306" t="s">
        <v>92</v>
      </c>
      <c r="G2306" s="1">
        <v>45469</v>
      </c>
      <c r="H2306" s="1">
        <v>45499</v>
      </c>
      <c r="I2306">
        <f>YEAR((vw_maritime_trade_analysis[[#This Row],[Departure_Date]]))</f>
        <v>2024</v>
      </c>
      <c r="J2306" t="str">
        <f>"Q"&amp;ROUNDUP(MONTH(vw_maritime_trade_analysis[[#This Row],[Departure_Date]])/3,0)</f>
        <v>Q2</v>
      </c>
      <c r="K2306" t="str">
        <f>TEXT(vw_maritime_trade_analysis[[#This Row],[Departure_Date]],"mmmm")</f>
        <v>June</v>
      </c>
      <c r="L2306">
        <v>5730009</v>
      </c>
      <c r="M2306">
        <v>485697.375</v>
      </c>
      <c r="N2306">
        <v>41560.94921875</v>
      </c>
      <c r="O2306">
        <v>13236.3203125</v>
      </c>
      <c r="P2306">
        <v>0</v>
      </c>
      <c r="Q2306">
        <v>1023391.1875</v>
      </c>
      <c r="R2306">
        <f t="shared" ref="R2306:R2369" si="36">Q2306/L2306</f>
        <v>0.17860202095668612</v>
      </c>
    </row>
    <row r="2307" spans="1:18" x14ac:dyDescent="0.25">
      <c r="A2307" t="s">
        <v>3500</v>
      </c>
      <c r="B2307" t="s">
        <v>65</v>
      </c>
      <c r="C2307" t="s">
        <v>66</v>
      </c>
      <c r="D2307" t="s">
        <v>245</v>
      </c>
      <c r="E2307" t="s">
        <v>70</v>
      </c>
      <c r="F2307" t="s">
        <v>83</v>
      </c>
      <c r="G2307" s="1">
        <v>43928</v>
      </c>
      <c r="H2307" s="1">
        <v>43944</v>
      </c>
      <c r="I2307">
        <f>YEAR((vw_maritime_trade_analysis[[#This Row],[Departure_Date]]))</f>
        <v>2020</v>
      </c>
      <c r="J2307" t="str">
        <f>"Q"&amp;ROUNDUP(MONTH(vw_maritime_trade_analysis[[#This Row],[Departure_Date]])/3,0)</f>
        <v>Q2</v>
      </c>
      <c r="K2307" t="str">
        <f>TEXT(vw_maritime_trade_analysis[[#This Row],[Departure_Date]],"mmmm")</f>
        <v>April</v>
      </c>
      <c r="L2307">
        <v>4621968.5</v>
      </c>
      <c r="M2307">
        <v>162222.84375</v>
      </c>
      <c r="N2307">
        <v>80541.9765625</v>
      </c>
      <c r="O2307">
        <v>3235.3798828125</v>
      </c>
      <c r="P2307">
        <v>0</v>
      </c>
      <c r="Q2307">
        <v>295921.84375</v>
      </c>
      <c r="R2307">
        <f t="shared" si="36"/>
        <v>6.4025067187281778E-2</v>
      </c>
    </row>
    <row r="2308" spans="1:18" x14ac:dyDescent="0.25">
      <c r="A2308" t="s">
        <v>3501</v>
      </c>
      <c r="B2308" t="s">
        <v>49</v>
      </c>
      <c r="C2308" t="s">
        <v>239</v>
      </c>
      <c r="D2308" t="s">
        <v>265</v>
      </c>
      <c r="E2308" t="s">
        <v>257</v>
      </c>
      <c r="F2308" t="s">
        <v>184</v>
      </c>
      <c r="G2308" s="1">
        <v>46026</v>
      </c>
      <c r="H2308" s="1">
        <v>46046</v>
      </c>
      <c r="I2308">
        <f>YEAR((vw_maritime_trade_analysis[[#This Row],[Departure_Date]]))</f>
        <v>2026</v>
      </c>
      <c r="J2308" t="str">
        <f>"Q"&amp;ROUNDUP(MONTH(vw_maritime_trade_analysis[[#This Row],[Departure_Date]])/3,0)</f>
        <v>Q1</v>
      </c>
      <c r="K2308" t="str">
        <f>TEXT(vw_maritime_trade_analysis[[#This Row],[Departure_Date]],"mmmm")</f>
        <v>January</v>
      </c>
      <c r="L2308">
        <v>7680594</v>
      </c>
      <c r="M2308">
        <v>363481.5625</v>
      </c>
      <c r="N2308">
        <v>165205.140625</v>
      </c>
      <c r="O2308">
        <v>20430.380859375</v>
      </c>
      <c r="P2308">
        <v>61662.80078125</v>
      </c>
      <c r="Q2308">
        <v>1362516.375</v>
      </c>
      <c r="R2308">
        <f t="shared" si="36"/>
        <v>0.17739726575835149</v>
      </c>
    </row>
    <row r="2309" spans="1:18" x14ac:dyDescent="0.25">
      <c r="A2309" t="s">
        <v>3502</v>
      </c>
      <c r="B2309" t="s">
        <v>49</v>
      </c>
      <c r="C2309" t="s">
        <v>66</v>
      </c>
      <c r="D2309" t="s">
        <v>153</v>
      </c>
      <c r="E2309" t="s">
        <v>201</v>
      </c>
      <c r="F2309" t="s">
        <v>92</v>
      </c>
      <c r="G2309" s="1">
        <v>45324</v>
      </c>
      <c r="H2309" s="1">
        <v>45354</v>
      </c>
      <c r="I2309">
        <f>YEAR((vw_maritime_trade_analysis[[#This Row],[Departure_Date]]))</f>
        <v>2024</v>
      </c>
      <c r="J2309" t="str">
        <f>"Q"&amp;ROUNDUP(MONTH(vw_maritime_trade_analysis[[#This Row],[Departure_Date]])/3,0)</f>
        <v>Q1</v>
      </c>
      <c r="K2309" t="str">
        <f>TEXT(vw_maritime_trade_analysis[[#This Row],[Departure_Date]],"mmmm")</f>
        <v>February</v>
      </c>
      <c r="L2309">
        <v>28568126</v>
      </c>
      <c r="M2309">
        <v>737257.1875</v>
      </c>
      <c r="N2309">
        <v>114847.9765625</v>
      </c>
      <c r="O2309">
        <v>55993.53125</v>
      </c>
      <c r="P2309">
        <v>24508.400390625</v>
      </c>
      <c r="Q2309">
        <v>6531569</v>
      </c>
      <c r="R2309">
        <f t="shared" si="36"/>
        <v>0.22863134249687922</v>
      </c>
    </row>
    <row r="2310" spans="1:18" x14ac:dyDescent="0.25">
      <c r="A2310" t="s">
        <v>3503</v>
      </c>
      <c r="B2310" t="s">
        <v>49</v>
      </c>
      <c r="C2310" t="s">
        <v>239</v>
      </c>
      <c r="D2310" t="s">
        <v>270</v>
      </c>
      <c r="E2310" t="s">
        <v>83</v>
      </c>
      <c r="F2310" t="s">
        <v>128</v>
      </c>
      <c r="G2310" s="1">
        <v>46006</v>
      </c>
      <c r="H2310" s="1">
        <v>46026</v>
      </c>
      <c r="I2310">
        <f>YEAR((vw_maritime_trade_analysis[[#This Row],[Departure_Date]]))</f>
        <v>2025</v>
      </c>
      <c r="J2310" t="str">
        <f>"Q"&amp;ROUNDUP(MONTH(vw_maritime_trade_analysis[[#This Row],[Departure_Date]])/3,0)</f>
        <v>Q4</v>
      </c>
      <c r="K2310" t="str">
        <f>TEXT(vw_maritime_trade_analysis[[#This Row],[Departure_Date]],"mmmm")</f>
        <v>December</v>
      </c>
      <c r="L2310">
        <v>26066082</v>
      </c>
      <c r="M2310">
        <v>643585.6875</v>
      </c>
      <c r="N2310">
        <v>220806.984375</v>
      </c>
      <c r="O2310">
        <v>90449.3125</v>
      </c>
      <c r="P2310">
        <v>8539.6201171875</v>
      </c>
      <c r="Q2310">
        <v>2423260.75</v>
      </c>
      <c r="R2310">
        <f t="shared" si="36"/>
        <v>9.296605258895449E-2</v>
      </c>
    </row>
    <row r="2311" spans="1:18" x14ac:dyDescent="0.25">
      <c r="A2311" t="s">
        <v>3504</v>
      </c>
      <c r="B2311" t="s">
        <v>49</v>
      </c>
      <c r="C2311" t="s">
        <v>112</v>
      </c>
      <c r="D2311" t="s">
        <v>340</v>
      </c>
      <c r="E2311" t="s">
        <v>230</v>
      </c>
      <c r="F2311" t="s">
        <v>92</v>
      </c>
      <c r="G2311" s="1">
        <v>43877</v>
      </c>
      <c r="H2311" s="1">
        <v>43902</v>
      </c>
      <c r="I2311">
        <f>YEAR((vw_maritime_trade_analysis[[#This Row],[Departure_Date]]))</f>
        <v>2020</v>
      </c>
      <c r="J2311" t="str">
        <f>"Q"&amp;ROUNDUP(MONTH(vw_maritime_trade_analysis[[#This Row],[Departure_Date]])/3,0)</f>
        <v>Q1</v>
      </c>
      <c r="K2311" t="str">
        <f>TEXT(vw_maritime_trade_analysis[[#This Row],[Departure_Date]],"mmmm")</f>
        <v>February</v>
      </c>
      <c r="L2311">
        <v>4086072.25</v>
      </c>
      <c r="M2311">
        <v>598766.4375</v>
      </c>
      <c r="N2311">
        <v>109301.1484375</v>
      </c>
      <c r="O2311">
        <v>8948.5</v>
      </c>
      <c r="P2311">
        <v>0</v>
      </c>
      <c r="Q2311">
        <v>802999.8125</v>
      </c>
      <c r="R2311">
        <f t="shared" si="36"/>
        <v>0.19652119771009924</v>
      </c>
    </row>
    <row r="2312" spans="1:18" x14ac:dyDescent="0.25">
      <c r="A2312" t="s">
        <v>3505</v>
      </c>
      <c r="B2312" t="s">
        <v>65</v>
      </c>
      <c r="C2312" t="s">
        <v>112</v>
      </c>
      <c r="D2312" t="s">
        <v>126</v>
      </c>
      <c r="E2312" t="s">
        <v>128</v>
      </c>
      <c r="F2312" t="s">
        <v>204</v>
      </c>
      <c r="G2312" s="1">
        <v>45553</v>
      </c>
      <c r="H2312" s="1">
        <v>45575</v>
      </c>
      <c r="I2312">
        <f>YEAR((vw_maritime_trade_analysis[[#This Row],[Departure_Date]]))</f>
        <v>2024</v>
      </c>
      <c r="J2312" t="str">
        <f>"Q"&amp;ROUNDUP(MONTH(vw_maritime_trade_analysis[[#This Row],[Departure_Date]])/3,0)</f>
        <v>Q3</v>
      </c>
      <c r="K2312" t="str">
        <f>TEXT(vw_maritime_trade_analysis[[#This Row],[Departure_Date]],"mmmm")</f>
        <v>September</v>
      </c>
      <c r="L2312">
        <v>9024405</v>
      </c>
      <c r="M2312">
        <v>312309.03125</v>
      </c>
      <c r="N2312">
        <v>20472.05078125</v>
      </c>
      <c r="O2312">
        <v>28246.390625</v>
      </c>
      <c r="P2312">
        <v>0</v>
      </c>
      <c r="Q2312">
        <v>1898839.25</v>
      </c>
      <c r="R2312">
        <f t="shared" si="36"/>
        <v>0.2104115728405363</v>
      </c>
    </row>
    <row r="2313" spans="1:18" x14ac:dyDescent="0.25">
      <c r="A2313" t="s">
        <v>3507</v>
      </c>
      <c r="B2313" t="s">
        <v>65</v>
      </c>
      <c r="C2313" t="s">
        <v>78</v>
      </c>
      <c r="D2313" t="s">
        <v>158</v>
      </c>
      <c r="E2313" t="s">
        <v>92</v>
      </c>
      <c r="F2313" t="s">
        <v>204</v>
      </c>
      <c r="G2313" s="1">
        <v>45132</v>
      </c>
      <c r="H2313" s="1">
        <v>45147</v>
      </c>
      <c r="I2313">
        <f>YEAR((vw_maritime_trade_analysis[[#This Row],[Departure_Date]]))</f>
        <v>2023</v>
      </c>
      <c r="J2313" t="str">
        <f>"Q"&amp;ROUNDUP(MONTH(vw_maritime_trade_analysis[[#This Row],[Departure_Date]])/3,0)</f>
        <v>Q3</v>
      </c>
      <c r="K2313" t="str">
        <f>TEXT(vw_maritime_trade_analysis[[#This Row],[Departure_Date]],"mmmm")</f>
        <v>July</v>
      </c>
      <c r="L2313">
        <v>21139920</v>
      </c>
      <c r="M2313">
        <v>135441.4375</v>
      </c>
      <c r="N2313">
        <v>200194.203125</v>
      </c>
      <c r="O2313">
        <v>27904.69921875</v>
      </c>
      <c r="P2313">
        <v>0</v>
      </c>
      <c r="Q2313">
        <v>824969</v>
      </c>
      <c r="R2313">
        <f t="shared" si="36"/>
        <v>3.9024225257238435E-2</v>
      </c>
    </row>
    <row r="2314" spans="1:18" x14ac:dyDescent="0.25">
      <c r="A2314" t="s">
        <v>3508</v>
      </c>
      <c r="B2314" t="s">
        <v>49</v>
      </c>
      <c r="C2314" t="s">
        <v>78</v>
      </c>
      <c r="D2314" t="s">
        <v>158</v>
      </c>
      <c r="E2314" t="s">
        <v>127</v>
      </c>
      <c r="F2314" t="s">
        <v>92</v>
      </c>
      <c r="G2314" s="1">
        <v>44036</v>
      </c>
      <c r="H2314" s="1">
        <v>44054</v>
      </c>
      <c r="I2314">
        <f>YEAR((vw_maritime_trade_analysis[[#This Row],[Departure_Date]]))</f>
        <v>2020</v>
      </c>
      <c r="J2314" t="str">
        <f>"Q"&amp;ROUNDUP(MONTH(vw_maritime_trade_analysis[[#This Row],[Departure_Date]])/3,0)</f>
        <v>Q3</v>
      </c>
      <c r="K2314" t="str">
        <f>TEXT(vw_maritime_trade_analysis[[#This Row],[Departure_Date]],"mmmm")</f>
        <v>July</v>
      </c>
      <c r="L2314">
        <v>9875425</v>
      </c>
      <c r="M2314">
        <v>253548.46875</v>
      </c>
      <c r="N2314">
        <v>89253.2890625</v>
      </c>
      <c r="O2314">
        <v>24392.30078125</v>
      </c>
      <c r="P2314">
        <v>34868.94921875</v>
      </c>
      <c r="Q2314">
        <v>1354382.75</v>
      </c>
      <c r="R2314">
        <f t="shared" si="36"/>
        <v>0.13714678102461414</v>
      </c>
    </row>
    <row r="2315" spans="1:18" x14ac:dyDescent="0.25">
      <c r="A2315" t="s">
        <v>3509</v>
      </c>
      <c r="B2315" t="s">
        <v>65</v>
      </c>
      <c r="C2315" t="s">
        <v>239</v>
      </c>
      <c r="D2315" t="s">
        <v>240</v>
      </c>
      <c r="E2315" t="s">
        <v>128</v>
      </c>
      <c r="F2315" t="s">
        <v>150</v>
      </c>
      <c r="G2315" s="1">
        <v>45859</v>
      </c>
      <c r="H2315" s="1">
        <v>45882</v>
      </c>
      <c r="I2315">
        <f>YEAR((vw_maritime_trade_analysis[[#This Row],[Departure_Date]]))</f>
        <v>2025</v>
      </c>
      <c r="J2315" t="str">
        <f>"Q"&amp;ROUNDUP(MONTH(vw_maritime_trade_analysis[[#This Row],[Departure_Date]])/3,0)</f>
        <v>Q3</v>
      </c>
      <c r="K2315" t="str">
        <f>TEXT(vw_maritime_trade_analysis[[#This Row],[Departure_Date]],"mmmm")</f>
        <v>July</v>
      </c>
      <c r="L2315">
        <v>6913836</v>
      </c>
      <c r="M2315">
        <v>422710.9375</v>
      </c>
      <c r="N2315">
        <v>147209.078125</v>
      </c>
      <c r="O2315">
        <v>3871.75</v>
      </c>
      <c r="P2315">
        <v>53384.8515625</v>
      </c>
      <c r="Q2315">
        <v>1497391.375</v>
      </c>
      <c r="R2315">
        <f t="shared" si="36"/>
        <v>0.2165789548667339</v>
      </c>
    </row>
    <row r="2316" spans="1:18" x14ac:dyDescent="0.25">
      <c r="A2316" t="s">
        <v>3510</v>
      </c>
      <c r="B2316" t="s">
        <v>49</v>
      </c>
      <c r="C2316" t="s">
        <v>66</v>
      </c>
      <c r="D2316" t="s">
        <v>248</v>
      </c>
      <c r="E2316" t="s">
        <v>150</v>
      </c>
      <c r="F2316" t="s">
        <v>128</v>
      </c>
      <c r="G2316" s="1">
        <v>44119</v>
      </c>
      <c r="H2316" s="1">
        <v>44149</v>
      </c>
      <c r="I2316">
        <f>YEAR((vw_maritime_trade_analysis[[#This Row],[Departure_Date]]))</f>
        <v>2020</v>
      </c>
      <c r="J2316" t="str">
        <f>"Q"&amp;ROUNDUP(MONTH(vw_maritime_trade_analysis[[#This Row],[Departure_Date]])/3,0)</f>
        <v>Q4</v>
      </c>
      <c r="K2316" t="str">
        <f>TEXT(vw_maritime_trade_analysis[[#This Row],[Departure_Date]],"mmmm")</f>
        <v>October</v>
      </c>
      <c r="L2316">
        <v>82083376</v>
      </c>
      <c r="M2316">
        <v>662395.25</v>
      </c>
      <c r="N2316">
        <v>164224.71875</v>
      </c>
      <c r="O2316">
        <v>235579.28125</v>
      </c>
      <c r="P2316">
        <v>50604.6796875</v>
      </c>
      <c r="Q2316">
        <v>2720337.75</v>
      </c>
      <c r="R2316">
        <f t="shared" si="36"/>
        <v>3.3141153331705073E-2</v>
      </c>
    </row>
    <row r="2317" spans="1:18" x14ac:dyDescent="0.25">
      <c r="A2317" t="s">
        <v>3511</v>
      </c>
      <c r="B2317" t="s">
        <v>65</v>
      </c>
      <c r="C2317" t="s">
        <v>112</v>
      </c>
      <c r="D2317" t="s">
        <v>343</v>
      </c>
      <c r="E2317" t="s">
        <v>100</v>
      </c>
      <c r="F2317" t="s">
        <v>164</v>
      </c>
      <c r="G2317" s="1">
        <v>45477</v>
      </c>
      <c r="H2317" s="1">
        <v>45502</v>
      </c>
      <c r="I2317">
        <f>YEAR((vw_maritime_trade_analysis[[#This Row],[Departure_Date]]))</f>
        <v>2024</v>
      </c>
      <c r="J2317" t="str">
        <f>"Q"&amp;ROUNDUP(MONTH(vw_maritime_trade_analysis[[#This Row],[Departure_Date]])/3,0)</f>
        <v>Q3</v>
      </c>
      <c r="K2317" t="str">
        <f>TEXT(vw_maritime_trade_analysis[[#This Row],[Departure_Date]],"mmmm")</f>
        <v>July</v>
      </c>
      <c r="L2317">
        <v>59362824</v>
      </c>
      <c r="M2317">
        <v>415944</v>
      </c>
      <c r="N2317">
        <v>88526.5703125</v>
      </c>
      <c r="O2317">
        <v>33836.80859375</v>
      </c>
      <c r="P2317">
        <v>0</v>
      </c>
      <c r="Q2317">
        <v>2548970</v>
      </c>
      <c r="R2317">
        <f t="shared" si="36"/>
        <v>4.2938826495181562E-2</v>
      </c>
    </row>
    <row r="2318" spans="1:18" x14ac:dyDescent="0.25">
      <c r="A2318" t="s">
        <v>3512</v>
      </c>
      <c r="B2318" t="s">
        <v>49</v>
      </c>
      <c r="C2318" t="s">
        <v>66</v>
      </c>
      <c r="D2318" t="s">
        <v>248</v>
      </c>
      <c r="E2318" t="s">
        <v>71</v>
      </c>
      <c r="F2318" t="s">
        <v>184</v>
      </c>
      <c r="G2318" s="1">
        <v>44278</v>
      </c>
      <c r="H2318" s="1">
        <v>44296</v>
      </c>
      <c r="I2318">
        <f>YEAR((vw_maritime_trade_analysis[[#This Row],[Departure_Date]]))</f>
        <v>2021</v>
      </c>
      <c r="J2318" t="str">
        <f>"Q"&amp;ROUNDUP(MONTH(vw_maritime_trade_analysis[[#This Row],[Departure_Date]])/3,0)</f>
        <v>Q1</v>
      </c>
      <c r="K2318" t="str">
        <f>TEXT(vw_maritime_trade_analysis[[#This Row],[Departure_Date]],"mmmm")</f>
        <v>March</v>
      </c>
      <c r="L2318">
        <v>7476060</v>
      </c>
      <c r="M2318">
        <v>232859.421875</v>
      </c>
      <c r="N2318">
        <v>188171.953125</v>
      </c>
      <c r="O2318">
        <v>24297.19921875</v>
      </c>
      <c r="P2318">
        <v>10409.6904296875</v>
      </c>
      <c r="Q2318">
        <v>3257998.5</v>
      </c>
      <c r="R2318">
        <f t="shared" si="36"/>
        <v>0.43579084437524579</v>
      </c>
    </row>
    <row r="2319" spans="1:18" x14ac:dyDescent="0.25">
      <c r="A2319" t="s">
        <v>3513</v>
      </c>
      <c r="B2319" t="s">
        <v>49</v>
      </c>
      <c r="C2319" t="s">
        <v>134</v>
      </c>
      <c r="D2319" t="s">
        <v>135</v>
      </c>
      <c r="E2319" t="s">
        <v>131</v>
      </c>
      <c r="F2319" t="s">
        <v>128</v>
      </c>
      <c r="G2319" s="1">
        <v>45278</v>
      </c>
      <c r="H2319" s="1">
        <v>45309</v>
      </c>
      <c r="I2319">
        <f>YEAR((vw_maritime_trade_analysis[[#This Row],[Departure_Date]]))</f>
        <v>2023</v>
      </c>
      <c r="J2319" t="str">
        <f>"Q"&amp;ROUNDUP(MONTH(vw_maritime_trade_analysis[[#This Row],[Departure_Date]])/3,0)</f>
        <v>Q4</v>
      </c>
      <c r="K2319" t="str">
        <f>TEXT(vw_maritime_trade_analysis[[#This Row],[Departure_Date]],"mmmm")</f>
        <v>December</v>
      </c>
      <c r="L2319">
        <v>16321662</v>
      </c>
      <c r="M2319">
        <v>556956.75</v>
      </c>
      <c r="N2319">
        <v>184839.9375</v>
      </c>
      <c r="O2319">
        <v>28073.259765625</v>
      </c>
      <c r="P2319">
        <v>0</v>
      </c>
      <c r="Q2319">
        <v>1225055.75</v>
      </c>
      <c r="R2319">
        <f t="shared" si="36"/>
        <v>7.5057046886524176E-2</v>
      </c>
    </row>
    <row r="2320" spans="1:18" x14ac:dyDescent="0.25">
      <c r="A2320" t="s">
        <v>3514</v>
      </c>
      <c r="B2320" t="s">
        <v>49</v>
      </c>
      <c r="C2320" t="s">
        <v>134</v>
      </c>
      <c r="D2320" t="s">
        <v>135</v>
      </c>
      <c r="E2320" t="s">
        <v>83</v>
      </c>
      <c r="F2320" t="s">
        <v>82</v>
      </c>
      <c r="G2320" s="1">
        <v>44402</v>
      </c>
      <c r="H2320" s="1">
        <v>44421</v>
      </c>
      <c r="I2320">
        <f>YEAR((vw_maritime_trade_analysis[[#This Row],[Departure_Date]]))</f>
        <v>2021</v>
      </c>
      <c r="J2320" t="str">
        <f>"Q"&amp;ROUNDUP(MONTH(vw_maritime_trade_analysis[[#This Row],[Departure_Date]])/3,0)</f>
        <v>Q3</v>
      </c>
      <c r="K2320" t="str">
        <f>TEXT(vw_maritime_trade_analysis[[#This Row],[Departure_Date]],"mmmm")</f>
        <v>July</v>
      </c>
      <c r="L2320">
        <v>2854052</v>
      </c>
      <c r="M2320">
        <v>231884.1875</v>
      </c>
      <c r="N2320">
        <v>118574.03125</v>
      </c>
      <c r="O2320">
        <v>1997.8399658203125</v>
      </c>
      <c r="P2320">
        <v>0</v>
      </c>
      <c r="Q2320">
        <v>424246.375</v>
      </c>
      <c r="R2320">
        <f t="shared" si="36"/>
        <v>0.14864703761529222</v>
      </c>
    </row>
    <row r="2321" spans="1:18" x14ac:dyDescent="0.25">
      <c r="A2321" t="s">
        <v>3515</v>
      </c>
      <c r="B2321" t="s">
        <v>49</v>
      </c>
      <c r="C2321" t="s">
        <v>78</v>
      </c>
      <c r="D2321" t="s">
        <v>315</v>
      </c>
      <c r="E2321" t="s">
        <v>201</v>
      </c>
      <c r="F2321" t="s">
        <v>82</v>
      </c>
      <c r="G2321" s="1">
        <v>45099</v>
      </c>
      <c r="H2321" s="1">
        <v>45106</v>
      </c>
      <c r="I2321">
        <f>YEAR((vw_maritime_trade_analysis[[#This Row],[Departure_Date]]))</f>
        <v>2023</v>
      </c>
      <c r="J2321" t="str">
        <f>"Q"&amp;ROUNDUP(MONTH(vw_maritime_trade_analysis[[#This Row],[Departure_Date]])/3,0)</f>
        <v>Q2</v>
      </c>
      <c r="K2321" t="str">
        <f>TEXT(vw_maritime_trade_analysis[[#This Row],[Departure_Date]],"mmmm")</f>
        <v>June</v>
      </c>
      <c r="L2321">
        <v>31825956</v>
      </c>
      <c r="M2321">
        <v>65910.59375</v>
      </c>
      <c r="N2321">
        <v>230417.90625</v>
      </c>
      <c r="O2321">
        <v>62060.62109375</v>
      </c>
      <c r="P2321">
        <v>5323.56982421875</v>
      </c>
      <c r="Q2321">
        <v>1315097</v>
      </c>
      <c r="R2321">
        <f t="shared" si="36"/>
        <v>4.1321523853046237E-2</v>
      </c>
    </row>
    <row r="2322" spans="1:18" x14ac:dyDescent="0.25">
      <c r="A2322" t="s">
        <v>3516</v>
      </c>
      <c r="B2322" t="s">
        <v>49</v>
      </c>
      <c r="C2322" t="s">
        <v>239</v>
      </c>
      <c r="D2322" t="s">
        <v>270</v>
      </c>
      <c r="E2322" t="s">
        <v>71</v>
      </c>
      <c r="F2322" t="s">
        <v>56</v>
      </c>
      <c r="G2322" s="1">
        <v>44668</v>
      </c>
      <c r="H2322" s="1">
        <v>44687</v>
      </c>
      <c r="I2322">
        <f>YEAR((vw_maritime_trade_analysis[[#This Row],[Departure_Date]]))</f>
        <v>2022</v>
      </c>
      <c r="J2322" t="str">
        <f>"Q"&amp;ROUNDUP(MONTH(vw_maritime_trade_analysis[[#This Row],[Departure_Date]])/3,0)</f>
        <v>Q2</v>
      </c>
      <c r="K2322" t="str">
        <f>TEXT(vw_maritime_trade_analysis[[#This Row],[Departure_Date]],"mmmm")</f>
        <v>April</v>
      </c>
      <c r="L2322">
        <v>23315688</v>
      </c>
      <c r="M2322">
        <v>372823.625</v>
      </c>
      <c r="N2322">
        <v>187099.796875</v>
      </c>
      <c r="O2322">
        <v>36838.7890625</v>
      </c>
      <c r="P2322">
        <v>90979.5390625</v>
      </c>
      <c r="Q2322">
        <v>1427525.75</v>
      </c>
      <c r="R2322">
        <f t="shared" si="36"/>
        <v>6.1225975832237933E-2</v>
      </c>
    </row>
    <row r="2323" spans="1:18" x14ac:dyDescent="0.25">
      <c r="A2323" t="s">
        <v>3517</v>
      </c>
      <c r="B2323" t="s">
        <v>65</v>
      </c>
      <c r="C2323" t="s">
        <v>50</v>
      </c>
      <c r="D2323" t="s">
        <v>120</v>
      </c>
      <c r="E2323" t="s">
        <v>226</v>
      </c>
      <c r="F2323" t="s">
        <v>154</v>
      </c>
      <c r="G2323" s="1">
        <v>44742</v>
      </c>
      <c r="H2323" s="1">
        <v>44754</v>
      </c>
      <c r="I2323">
        <f>YEAR((vw_maritime_trade_analysis[[#This Row],[Departure_Date]]))</f>
        <v>2022</v>
      </c>
      <c r="J2323" t="str">
        <f>"Q"&amp;ROUNDUP(MONTH(vw_maritime_trade_analysis[[#This Row],[Departure_Date]])/3,0)</f>
        <v>Q2</v>
      </c>
      <c r="K2323" t="str">
        <f>TEXT(vw_maritime_trade_analysis[[#This Row],[Departure_Date]],"mmmm")</f>
        <v>June</v>
      </c>
      <c r="L2323">
        <v>10888633</v>
      </c>
      <c r="M2323">
        <v>183007.203125</v>
      </c>
      <c r="N2323">
        <v>112184.2734375</v>
      </c>
      <c r="O2323">
        <v>28963.759765625</v>
      </c>
      <c r="P2323">
        <v>20491.08984375</v>
      </c>
      <c r="Q2323">
        <v>1264140.375</v>
      </c>
      <c r="R2323">
        <f t="shared" si="36"/>
        <v>0.11609725252012811</v>
      </c>
    </row>
    <row r="2324" spans="1:18" x14ac:dyDescent="0.25">
      <c r="A2324" t="s">
        <v>3518</v>
      </c>
      <c r="B2324" t="s">
        <v>49</v>
      </c>
      <c r="C2324" t="s">
        <v>50</v>
      </c>
      <c r="D2324" t="s">
        <v>51</v>
      </c>
      <c r="E2324" t="s">
        <v>127</v>
      </c>
      <c r="F2324" t="s">
        <v>82</v>
      </c>
      <c r="G2324" s="1">
        <v>44072</v>
      </c>
      <c r="H2324" s="1">
        <v>44081</v>
      </c>
      <c r="I2324">
        <f>YEAR((vw_maritime_trade_analysis[[#This Row],[Departure_Date]]))</f>
        <v>2020</v>
      </c>
      <c r="J2324" t="str">
        <f>"Q"&amp;ROUNDUP(MONTH(vw_maritime_trade_analysis[[#This Row],[Departure_Date]])/3,0)</f>
        <v>Q3</v>
      </c>
      <c r="K2324" t="str">
        <f>TEXT(vw_maritime_trade_analysis[[#This Row],[Departure_Date]],"mmmm")</f>
        <v>August</v>
      </c>
      <c r="L2324">
        <v>3419463</v>
      </c>
      <c r="M2324">
        <v>180656.1875</v>
      </c>
      <c r="N2324">
        <v>137856.0625</v>
      </c>
      <c r="O2324">
        <v>2427.820068359375</v>
      </c>
      <c r="P2324">
        <v>0</v>
      </c>
      <c r="Q2324">
        <v>1637365.75</v>
      </c>
      <c r="R2324">
        <f t="shared" si="36"/>
        <v>0.478837101030191</v>
      </c>
    </row>
    <row r="2325" spans="1:18" x14ac:dyDescent="0.25">
      <c r="A2325" t="s">
        <v>3519</v>
      </c>
      <c r="B2325" t="s">
        <v>65</v>
      </c>
      <c r="C2325" t="s">
        <v>239</v>
      </c>
      <c r="D2325" t="s">
        <v>265</v>
      </c>
      <c r="E2325" t="s">
        <v>82</v>
      </c>
      <c r="F2325" t="s">
        <v>140</v>
      </c>
      <c r="G2325" s="1">
        <v>45833</v>
      </c>
      <c r="H2325" s="1">
        <v>45856</v>
      </c>
      <c r="I2325">
        <f>YEAR((vw_maritime_trade_analysis[[#This Row],[Departure_Date]]))</f>
        <v>2025</v>
      </c>
      <c r="J2325" t="str">
        <f>"Q"&amp;ROUNDUP(MONTH(vw_maritime_trade_analysis[[#This Row],[Departure_Date]])/3,0)</f>
        <v>Q2</v>
      </c>
      <c r="K2325" t="str">
        <f>TEXT(vw_maritime_trade_analysis[[#This Row],[Departure_Date]],"mmmm")</f>
        <v>June</v>
      </c>
      <c r="L2325">
        <v>12245912</v>
      </c>
      <c r="M2325">
        <v>540959.0625</v>
      </c>
      <c r="N2325">
        <v>139866.65625</v>
      </c>
      <c r="O2325">
        <v>26083.7890625</v>
      </c>
      <c r="P2325">
        <v>8002.759765625</v>
      </c>
      <c r="Q2325">
        <v>1136210.5</v>
      </c>
      <c r="R2325">
        <f t="shared" si="36"/>
        <v>9.2782840510367864E-2</v>
      </c>
    </row>
    <row r="2326" spans="1:18" x14ac:dyDescent="0.25">
      <c r="A2326" t="s">
        <v>3520</v>
      </c>
      <c r="B2326" t="s">
        <v>65</v>
      </c>
      <c r="C2326" t="s">
        <v>50</v>
      </c>
      <c r="D2326" t="s">
        <v>145</v>
      </c>
      <c r="E2326" t="s">
        <v>70</v>
      </c>
      <c r="F2326" t="s">
        <v>196</v>
      </c>
      <c r="G2326" s="1">
        <v>45527</v>
      </c>
      <c r="H2326" s="1">
        <v>45547</v>
      </c>
      <c r="I2326">
        <f>YEAR((vw_maritime_trade_analysis[[#This Row],[Departure_Date]]))</f>
        <v>2024</v>
      </c>
      <c r="J2326" t="str">
        <f>"Q"&amp;ROUNDUP(MONTH(vw_maritime_trade_analysis[[#This Row],[Departure_Date]])/3,0)</f>
        <v>Q3</v>
      </c>
      <c r="K2326" t="str">
        <f>TEXT(vw_maritime_trade_analysis[[#This Row],[Departure_Date]],"mmmm")</f>
        <v>August</v>
      </c>
      <c r="L2326">
        <v>47350852</v>
      </c>
      <c r="M2326">
        <v>614766.0625</v>
      </c>
      <c r="N2326">
        <v>130331.6484375</v>
      </c>
      <c r="O2326">
        <v>102277.84375</v>
      </c>
      <c r="P2326">
        <v>8344.5703125</v>
      </c>
      <c r="Q2326">
        <v>2371954.5</v>
      </c>
      <c r="R2326">
        <f t="shared" si="36"/>
        <v>5.0093174669803196E-2</v>
      </c>
    </row>
    <row r="2327" spans="1:18" x14ac:dyDescent="0.25">
      <c r="A2327" t="s">
        <v>3521</v>
      </c>
      <c r="B2327" t="s">
        <v>65</v>
      </c>
      <c r="C2327" t="s">
        <v>50</v>
      </c>
      <c r="D2327" t="s">
        <v>51</v>
      </c>
      <c r="E2327" t="s">
        <v>226</v>
      </c>
      <c r="F2327" t="s">
        <v>127</v>
      </c>
      <c r="G2327" s="1">
        <v>45548</v>
      </c>
      <c r="H2327" s="1">
        <v>45554</v>
      </c>
      <c r="I2327">
        <f>YEAR((vw_maritime_trade_analysis[[#This Row],[Departure_Date]]))</f>
        <v>2024</v>
      </c>
      <c r="J2327" t="str">
        <f>"Q"&amp;ROUNDUP(MONTH(vw_maritime_trade_analysis[[#This Row],[Departure_Date]])/3,0)</f>
        <v>Q3</v>
      </c>
      <c r="K2327" t="str">
        <f>TEXT(vw_maritime_trade_analysis[[#This Row],[Departure_Date]],"mmmm")</f>
        <v>September</v>
      </c>
      <c r="L2327">
        <v>20777114</v>
      </c>
      <c r="M2327">
        <v>87636.171875</v>
      </c>
      <c r="N2327">
        <v>108693.75</v>
      </c>
      <c r="O2327">
        <v>40307.6015625</v>
      </c>
      <c r="P2327">
        <v>17987.880859375</v>
      </c>
      <c r="Q2327">
        <v>6756949.5</v>
      </c>
      <c r="R2327">
        <f t="shared" si="36"/>
        <v>0.32521116744125289</v>
      </c>
    </row>
    <row r="2328" spans="1:18" x14ac:dyDescent="0.25">
      <c r="A2328" t="s">
        <v>3522</v>
      </c>
      <c r="B2328" t="s">
        <v>65</v>
      </c>
      <c r="C2328" t="s">
        <v>78</v>
      </c>
      <c r="D2328" t="s">
        <v>315</v>
      </c>
      <c r="E2328" t="s">
        <v>92</v>
      </c>
      <c r="F2328" t="s">
        <v>146</v>
      </c>
      <c r="G2328" s="1">
        <v>45583</v>
      </c>
      <c r="H2328" s="1">
        <v>45599</v>
      </c>
      <c r="I2328">
        <f>YEAR((vw_maritime_trade_analysis[[#This Row],[Departure_Date]]))</f>
        <v>2024</v>
      </c>
      <c r="J2328" t="str">
        <f>"Q"&amp;ROUNDUP(MONTH(vw_maritime_trade_analysis[[#This Row],[Departure_Date]])/3,0)</f>
        <v>Q4</v>
      </c>
      <c r="K2328" t="str">
        <f>TEXT(vw_maritime_trade_analysis[[#This Row],[Departure_Date]],"mmmm")</f>
        <v>October</v>
      </c>
      <c r="L2328">
        <v>28901610</v>
      </c>
      <c r="M2328">
        <v>276813.4375</v>
      </c>
      <c r="N2328">
        <v>90001.296875</v>
      </c>
      <c r="O2328">
        <v>61271.41015625</v>
      </c>
      <c r="P2328">
        <v>0</v>
      </c>
      <c r="Q2328">
        <v>1280419.375</v>
      </c>
      <c r="R2328">
        <f t="shared" si="36"/>
        <v>4.4302700610796421E-2</v>
      </c>
    </row>
    <row r="2329" spans="1:18" x14ac:dyDescent="0.25">
      <c r="A2329" t="s">
        <v>3523</v>
      </c>
      <c r="B2329" t="s">
        <v>49</v>
      </c>
      <c r="C2329" t="s">
        <v>50</v>
      </c>
      <c r="D2329" t="s">
        <v>120</v>
      </c>
      <c r="E2329" t="s">
        <v>121</v>
      </c>
      <c r="F2329" t="s">
        <v>184</v>
      </c>
      <c r="G2329" s="1">
        <v>44745</v>
      </c>
      <c r="H2329" s="1">
        <v>44758</v>
      </c>
      <c r="I2329">
        <f>YEAR((vw_maritime_trade_analysis[[#This Row],[Departure_Date]]))</f>
        <v>2022</v>
      </c>
      <c r="J2329" t="str">
        <f>"Q"&amp;ROUNDUP(MONTH(vw_maritime_trade_analysis[[#This Row],[Departure_Date]])/3,0)</f>
        <v>Q3</v>
      </c>
      <c r="K2329" t="str">
        <f>TEXT(vw_maritime_trade_analysis[[#This Row],[Departure_Date]],"mmmm")</f>
        <v>July</v>
      </c>
      <c r="L2329">
        <v>24020160</v>
      </c>
      <c r="M2329">
        <v>307181.8125</v>
      </c>
      <c r="N2329">
        <v>109618.453125</v>
      </c>
      <c r="O2329">
        <v>54045.359375</v>
      </c>
      <c r="P2329">
        <v>52646.23828125</v>
      </c>
      <c r="Q2329">
        <v>1736987.125</v>
      </c>
      <c r="R2329">
        <f t="shared" si="36"/>
        <v>7.2313720016852517E-2</v>
      </c>
    </row>
    <row r="2330" spans="1:18" x14ac:dyDescent="0.25">
      <c r="A2330" t="s">
        <v>3524</v>
      </c>
      <c r="B2330" t="s">
        <v>49</v>
      </c>
      <c r="C2330" t="s">
        <v>78</v>
      </c>
      <c r="D2330" t="s">
        <v>211</v>
      </c>
      <c r="E2330" t="s">
        <v>83</v>
      </c>
      <c r="F2330" t="s">
        <v>56</v>
      </c>
      <c r="G2330" s="1">
        <v>44818</v>
      </c>
      <c r="H2330" s="1">
        <v>44831</v>
      </c>
      <c r="I2330">
        <f>YEAR((vw_maritime_trade_analysis[[#This Row],[Departure_Date]]))</f>
        <v>2022</v>
      </c>
      <c r="J2330" t="str">
        <f>"Q"&amp;ROUNDUP(MONTH(vw_maritime_trade_analysis[[#This Row],[Departure_Date]])/3,0)</f>
        <v>Q3</v>
      </c>
      <c r="K2330" t="str">
        <f>TEXT(vw_maritime_trade_analysis[[#This Row],[Departure_Date]],"mmmm")</f>
        <v>September</v>
      </c>
      <c r="L2330">
        <v>13271369</v>
      </c>
      <c r="M2330">
        <v>480480.6875</v>
      </c>
      <c r="N2330">
        <v>41760.91015625</v>
      </c>
      <c r="O2330">
        <v>41672.1015625</v>
      </c>
      <c r="P2330">
        <v>30800.740234375</v>
      </c>
      <c r="Q2330">
        <v>2090479.875</v>
      </c>
      <c r="R2330">
        <f t="shared" si="36"/>
        <v>0.15751802809491622</v>
      </c>
    </row>
    <row r="2331" spans="1:18" x14ac:dyDescent="0.25">
      <c r="A2331" t="s">
        <v>3525</v>
      </c>
      <c r="B2331" t="s">
        <v>65</v>
      </c>
      <c r="C2331" t="s">
        <v>66</v>
      </c>
      <c r="D2331" t="s">
        <v>153</v>
      </c>
      <c r="E2331" t="s">
        <v>128</v>
      </c>
      <c r="F2331" t="s">
        <v>201</v>
      </c>
      <c r="G2331" s="1">
        <v>46024</v>
      </c>
      <c r="H2331" s="1">
        <v>46053</v>
      </c>
      <c r="I2331">
        <f>YEAR((vw_maritime_trade_analysis[[#This Row],[Departure_Date]]))</f>
        <v>2026</v>
      </c>
      <c r="J2331" t="str">
        <f>"Q"&amp;ROUNDUP(MONTH(vw_maritime_trade_analysis[[#This Row],[Departure_Date]])/3,0)</f>
        <v>Q1</v>
      </c>
      <c r="K2331" t="str">
        <f>TEXT(vw_maritime_trade_analysis[[#This Row],[Departure_Date]],"mmmm")</f>
        <v>January</v>
      </c>
      <c r="L2331">
        <v>38499340</v>
      </c>
      <c r="M2331">
        <v>497037.375</v>
      </c>
      <c r="N2331">
        <v>90162.171875</v>
      </c>
      <c r="O2331">
        <v>57749.01171875</v>
      </c>
      <c r="P2331">
        <v>0</v>
      </c>
      <c r="Q2331">
        <v>4406251</v>
      </c>
      <c r="R2331">
        <f t="shared" si="36"/>
        <v>0.11445003992276231</v>
      </c>
    </row>
    <row r="2332" spans="1:18" x14ac:dyDescent="0.25">
      <c r="A2332" t="s">
        <v>3526</v>
      </c>
      <c r="B2332" t="s">
        <v>65</v>
      </c>
      <c r="C2332" t="s">
        <v>112</v>
      </c>
      <c r="D2332" t="s">
        <v>113</v>
      </c>
      <c r="E2332" t="s">
        <v>92</v>
      </c>
      <c r="F2332" t="s">
        <v>174</v>
      </c>
      <c r="G2332" s="1">
        <v>44858</v>
      </c>
      <c r="H2332" s="1">
        <v>44880</v>
      </c>
      <c r="I2332">
        <f>YEAR((vw_maritime_trade_analysis[[#This Row],[Departure_Date]]))</f>
        <v>2022</v>
      </c>
      <c r="J2332" t="str">
        <f>"Q"&amp;ROUNDUP(MONTH(vw_maritime_trade_analysis[[#This Row],[Departure_Date]])/3,0)</f>
        <v>Q4</v>
      </c>
      <c r="K2332" t="str">
        <f>TEXT(vw_maritime_trade_analysis[[#This Row],[Departure_Date]],"mmmm")</f>
        <v>October</v>
      </c>
      <c r="L2332">
        <v>3406668</v>
      </c>
      <c r="M2332">
        <v>545929.25</v>
      </c>
      <c r="N2332">
        <v>55819.55859375</v>
      </c>
      <c r="O2332">
        <v>2759.39990234375</v>
      </c>
      <c r="Q2332">
        <v>825070.4375</v>
      </c>
      <c r="R2332">
        <f t="shared" si="36"/>
        <v>0.24219279292845677</v>
      </c>
    </row>
    <row r="2333" spans="1:18" x14ac:dyDescent="0.25">
      <c r="A2333" t="s">
        <v>3527</v>
      </c>
      <c r="B2333" t="s">
        <v>49</v>
      </c>
      <c r="C2333" t="s">
        <v>50</v>
      </c>
      <c r="D2333" t="s">
        <v>145</v>
      </c>
      <c r="E2333" t="s">
        <v>230</v>
      </c>
      <c r="F2333" t="s">
        <v>56</v>
      </c>
      <c r="G2333" s="1">
        <v>44606</v>
      </c>
      <c r="H2333" s="1">
        <v>44614</v>
      </c>
      <c r="I2333">
        <f>YEAR((vw_maritime_trade_analysis[[#This Row],[Departure_Date]]))</f>
        <v>2022</v>
      </c>
      <c r="J2333" t="str">
        <f>"Q"&amp;ROUNDUP(MONTH(vw_maritime_trade_analysis[[#This Row],[Departure_Date]])/3,0)</f>
        <v>Q1</v>
      </c>
      <c r="K2333" t="str">
        <f>TEXT(vw_maritime_trade_analysis[[#This Row],[Departure_Date]],"mmmm")</f>
        <v>February</v>
      </c>
      <c r="L2333">
        <v>111293856</v>
      </c>
      <c r="M2333">
        <v>143282.59375</v>
      </c>
      <c r="N2333">
        <v>240591.96875</v>
      </c>
      <c r="O2333">
        <v>290476.96875</v>
      </c>
      <c r="P2333">
        <v>0</v>
      </c>
      <c r="Q2333">
        <v>4037931</v>
      </c>
      <c r="R2333">
        <f t="shared" si="36"/>
        <v>3.6281706332468161E-2</v>
      </c>
    </row>
    <row r="2334" spans="1:18" x14ac:dyDescent="0.25">
      <c r="A2334" t="s">
        <v>3528</v>
      </c>
      <c r="B2334" t="s">
        <v>49</v>
      </c>
      <c r="C2334" t="s">
        <v>50</v>
      </c>
      <c r="D2334" t="s">
        <v>183</v>
      </c>
      <c r="E2334" t="s">
        <v>140</v>
      </c>
      <c r="F2334" t="s">
        <v>184</v>
      </c>
      <c r="G2334" s="1">
        <v>44816</v>
      </c>
      <c r="H2334" s="1">
        <v>44829</v>
      </c>
      <c r="I2334">
        <f>YEAR((vw_maritime_trade_analysis[[#This Row],[Departure_Date]]))</f>
        <v>2022</v>
      </c>
      <c r="J2334" t="str">
        <f>"Q"&amp;ROUNDUP(MONTH(vw_maritime_trade_analysis[[#This Row],[Departure_Date]])/3,0)</f>
        <v>Q3</v>
      </c>
      <c r="K2334" t="str">
        <f>TEXT(vw_maritime_trade_analysis[[#This Row],[Departure_Date]],"mmmm")</f>
        <v>September</v>
      </c>
      <c r="L2334">
        <v>56190212</v>
      </c>
      <c r="M2334">
        <v>325172.125</v>
      </c>
      <c r="N2334">
        <v>40034.4609375</v>
      </c>
      <c r="O2334">
        <v>45514.0703125</v>
      </c>
      <c r="P2334">
        <v>4529.7001953125</v>
      </c>
      <c r="Q2334">
        <v>2503400.25</v>
      </c>
      <c r="R2334">
        <f t="shared" si="36"/>
        <v>4.455224781853466E-2</v>
      </c>
    </row>
    <row r="2335" spans="1:18" x14ac:dyDescent="0.25">
      <c r="A2335" t="s">
        <v>3529</v>
      </c>
      <c r="B2335" t="s">
        <v>49</v>
      </c>
      <c r="C2335" t="s">
        <v>78</v>
      </c>
      <c r="D2335" t="s">
        <v>177</v>
      </c>
      <c r="E2335" t="s">
        <v>55</v>
      </c>
      <c r="F2335" t="s">
        <v>128</v>
      </c>
      <c r="G2335" s="1">
        <v>45252</v>
      </c>
      <c r="H2335" s="1">
        <v>45271</v>
      </c>
      <c r="I2335">
        <f>YEAR((vw_maritime_trade_analysis[[#This Row],[Departure_Date]]))</f>
        <v>2023</v>
      </c>
      <c r="J2335" t="str">
        <f>"Q"&amp;ROUNDUP(MONTH(vw_maritime_trade_analysis[[#This Row],[Departure_Date]])/3,0)</f>
        <v>Q4</v>
      </c>
      <c r="K2335" t="str">
        <f>TEXT(vw_maritime_trade_analysis[[#This Row],[Departure_Date]],"mmmm")</f>
        <v>November</v>
      </c>
      <c r="L2335">
        <v>23504312</v>
      </c>
      <c r="M2335">
        <v>280153.71875</v>
      </c>
      <c r="N2335">
        <v>66453.9296875</v>
      </c>
      <c r="O2335">
        <v>42307.76171875</v>
      </c>
      <c r="P2335">
        <v>0</v>
      </c>
      <c r="Q2335">
        <v>1378110.875</v>
      </c>
      <c r="R2335">
        <f t="shared" si="36"/>
        <v>5.8632257561931612E-2</v>
      </c>
    </row>
    <row r="2336" spans="1:18" x14ac:dyDescent="0.25">
      <c r="A2336" t="s">
        <v>3530</v>
      </c>
      <c r="B2336" t="s">
        <v>65</v>
      </c>
      <c r="C2336" t="s">
        <v>66</v>
      </c>
      <c r="D2336" t="s">
        <v>67</v>
      </c>
      <c r="E2336" t="s">
        <v>92</v>
      </c>
      <c r="F2336" t="s">
        <v>108</v>
      </c>
      <c r="G2336" s="1">
        <v>44241</v>
      </c>
      <c r="H2336" s="1">
        <v>44266</v>
      </c>
      <c r="I2336">
        <f>YEAR((vw_maritime_trade_analysis[[#This Row],[Departure_Date]]))</f>
        <v>2021</v>
      </c>
      <c r="J2336" t="str">
        <f>"Q"&amp;ROUNDUP(MONTH(vw_maritime_trade_analysis[[#This Row],[Departure_Date]])/3,0)</f>
        <v>Q1</v>
      </c>
      <c r="K2336" t="str">
        <f>TEXT(vw_maritime_trade_analysis[[#This Row],[Departure_Date]],"mmmm")</f>
        <v>February</v>
      </c>
      <c r="L2336">
        <v>46487424</v>
      </c>
      <c r="M2336">
        <v>750305.5625</v>
      </c>
      <c r="N2336">
        <v>21772.3203125</v>
      </c>
      <c r="O2336">
        <v>58574.16015625</v>
      </c>
      <c r="P2336">
        <v>0</v>
      </c>
      <c r="Q2336">
        <v>5649712</v>
      </c>
      <c r="R2336">
        <f t="shared" si="36"/>
        <v>0.12153205133500192</v>
      </c>
    </row>
    <row r="2337" spans="1:18" x14ac:dyDescent="0.25">
      <c r="A2337" t="s">
        <v>3531</v>
      </c>
      <c r="B2337" t="s">
        <v>65</v>
      </c>
      <c r="C2337" t="s">
        <v>78</v>
      </c>
      <c r="D2337" t="s">
        <v>211</v>
      </c>
      <c r="E2337" t="s">
        <v>82</v>
      </c>
      <c r="F2337" t="s">
        <v>159</v>
      </c>
      <c r="G2337" s="1">
        <v>44692</v>
      </c>
      <c r="H2337" s="1">
        <v>44708</v>
      </c>
      <c r="I2337">
        <f>YEAR((vw_maritime_trade_analysis[[#This Row],[Departure_Date]]))</f>
        <v>2022</v>
      </c>
      <c r="J2337" t="str">
        <f>"Q"&amp;ROUNDUP(MONTH(vw_maritime_trade_analysis[[#This Row],[Departure_Date]])/3,0)</f>
        <v>Q2</v>
      </c>
      <c r="K2337" t="str">
        <f>TEXT(vw_maritime_trade_analysis[[#This Row],[Departure_Date]],"mmmm")</f>
        <v>May</v>
      </c>
      <c r="L2337">
        <v>25895550</v>
      </c>
      <c r="M2337">
        <v>216544.625</v>
      </c>
      <c r="N2337">
        <v>216442.3125</v>
      </c>
      <c r="O2337">
        <v>45317.2109375</v>
      </c>
      <c r="P2337">
        <v>54548.05859375</v>
      </c>
      <c r="Q2337">
        <v>1362414.25</v>
      </c>
      <c r="R2337">
        <f t="shared" si="36"/>
        <v>5.2611906292780036E-2</v>
      </c>
    </row>
    <row r="2338" spans="1:18" x14ac:dyDescent="0.25">
      <c r="A2338" t="s">
        <v>3532</v>
      </c>
      <c r="B2338" t="s">
        <v>65</v>
      </c>
      <c r="C2338" t="s">
        <v>66</v>
      </c>
      <c r="D2338" t="s">
        <v>153</v>
      </c>
      <c r="E2338" t="s">
        <v>100</v>
      </c>
      <c r="F2338" t="s">
        <v>159</v>
      </c>
      <c r="G2338" s="1">
        <v>45743</v>
      </c>
      <c r="H2338" s="1">
        <v>45776</v>
      </c>
      <c r="I2338">
        <f>YEAR((vw_maritime_trade_analysis[[#This Row],[Departure_Date]]))</f>
        <v>2025</v>
      </c>
      <c r="J2338" t="str">
        <f>"Q"&amp;ROUNDUP(MONTH(vw_maritime_trade_analysis[[#This Row],[Departure_Date]])/3,0)</f>
        <v>Q1</v>
      </c>
      <c r="K2338" t="str">
        <f>TEXT(vw_maritime_trade_analysis[[#This Row],[Departure_Date]],"mmmm")</f>
        <v>March</v>
      </c>
      <c r="L2338">
        <v>107854936</v>
      </c>
      <c r="M2338">
        <v>939660.125</v>
      </c>
      <c r="N2338">
        <v>111483.2265625</v>
      </c>
      <c r="O2338">
        <v>135897.21875</v>
      </c>
      <c r="P2338">
        <v>0</v>
      </c>
      <c r="Q2338">
        <v>7579602</v>
      </c>
      <c r="R2338">
        <f t="shared" si="36"/>
        <v>7.0275893539077344E-2</v>
      </c>
    </row>
    <row r="2339" spans="1:18" x14ac:dyDescent="0.25">
      <c r="A2339" t="s">
        <v>3533</v>
      </c>
      <c r="B2339" t="s">
        <v>49</v>
      </c>
      <c r="C2339" t="s">
        <v>239</v>
      </c>
      <c r="D2339" t="s">
        <v>240</v>
      </c>
      <c r="E2339" t="s">
        <v>159</v>
      </c>
      <c r="F2339" t="s">
        <v>70</v>
      </c>
      <c r="G2339" s="1">
        <v>44680</v>
      </c>
      <c r="H2339" s="1">
        <v>44709</v>
      </c>
      <c r="I2339">
        <f>YEAR((vw_maritime_trade_analysis[[#This Row],[Departure_Date]]))</f>
        <v>2022</v>
      </c>
      <c r="J2339" t="str">
        <f>"Q"&amp;ROUNDUP(MONTH(vw_maritime_trade_analysis[[#This Row],[Departure_Date]])/3,0)</f>
        <v>Q2</v>
      </c>
      <c r="K2339" t="str">
        <f>TEXT(vw_maritime_trade_analysis[[#This Row],[Departure_Date]],"mmmm")</f>
        <v>April</v>
      </c>
      <c r="L2339">
        <v>4800797.5</v>
      </c>
      <c r="M2339">
        <v>429794.59375</v>
      </c>
      <c r="N2339">
        <v>215097.109375</v>
      </c>
      <c r="O2339">
        <v>7393.22998046875</v>
      </c>
      <c r="P2339">
        <v>50606.01953125</v>
      </c>
      <c r="Q2339">
        <v>1203536.75</v>
      </c>
      <c r="R2339">
        <f t="shared" si="36"/>
        <v>0.25069517095857513</v>
      </c>
    </row>
    <row r="2340" spans="1:18" x14ac:dyDescent="0.25">
      <c r="A2340" t="s">
        <v>3534</v>
      </c>
      <c r="B2340" t="s">
        <v>49</v>
      </c>
      <c r="C2340" t="s">
        <v>50</v>
      </c>
      <c r="D2340" t="s">
        <v>223</v>
      </c>
      <c r="E2340" t="s">
        <v>55</v>
      </c>
      <c r="F2340" t="s">
        <v>226</v>
      </c>
      <c r="G2340" s="1">
        <v>44742</v>
      </c>
      <c r="H2340" s="1">
        <v>44748</v>
      </c>
      <c r="I2340">
        <f>YEAR((vw_maritime_trade_analysis[[#This Row],[Departure_Date]]))</f>
        <v>2022</v>
      </c>
      <c r="J2340" t="str">
        <f>"Q"&amp;ROUNDUP(MONTH(vw_maritime_trade_analysis[[#This Row],[Departure_Date]])/3,0)</f>
        <v>Q2</v>
      </c>
      <c r="K2340" t="str">
        <f>TEXT(vw_maritime_trade_analysis[[#This Row],[Departure_Date]],"mmmm")</f>
        <v>June</v>
      </c>
      <c r="L2340">
        <v>21069808</v>
      </c>
      <c r="M2340">
        <v>123455.75</v>
      </c>
      <c r="N2340">
        <v>220527.8125</v>
      </c>
      <c r="O2340">
        <v>65105.7109375</v>
      </c>
      <c r="P2340">
        <v>17238.419921875</v>
      </c>
      <c r="Q2340">
        <v>1051610.75</v>
      </c>
      <c r="R2340">
        <f t="shared" si="36"/>
        <v>4.9910789410136061E-2</v>
      </c>
    </row>
    <row r="2341" spans="1:18" x14ac:dyDescent="0.25">
      <c r="A2341" t="s">
        <v>3535</v>
      </c>
      <c r="B2341" t="s">
        <v>65</v>
      </c>
      <c r="C2341" t="s">
        <v>66</v>
      </c>
      <c r="D2341" t="s">
        <v>391</v>
      </c>
      <c r="E2341" t="s">
        <v>128</v>
      </c>
      <c r="F2341" t="s">
        <v>83</v>
      </c>
      <c r="G2341" s="1">
        <v>44127</v>
      </c>
      <c r="H2341" s="1">
        <v>44143</v>
      </c>
      <c r="I2341">
        <f>YEAR((vw_maritime_trade_analysis[[#This Row],[Departure_Date]]))</f>
        <v>2020</v>
      </c>
      <c r="J2341" t="str">
        <f>"Q"&amp;ROUNDUP(MONTH(vw_maritime_trade_analysis[[#This Row],[Departure_Date]])/3,0)</f>
        <v>Q4</v>
      </c>
      <c r="K2341" t="str">
        <f>TEXT(vw_maritime_trade_analysis[[#This Row],[Departure_Date]],"mmmm")</f>
        <v>October</v>
      </c>
      <c r="L2341">
        <v>37506564</v>
      </c>
      <c r="M2341">
        <v>144705.84375</v>
      </c>
      <c r="N2341">
        <v>190662.140625</v>
      </c>
      <c r="O2341">
        <v>110269.296875</v>
      </c>
      <c r="P2341">
        <v>17758.5390625</v>
      </c>
      <c r="Q2341">
        <v>2109150.25</v>
      </c>
      <c r="R2341">
        <f t="shared" si="36"/>
        <v>5.6234163438698359E-2</v>
      </c>
    </row>
    <row r="2342" spans="1:18" x14ac:dyDescent="0.25">
      <c r="A2342" t="s">
        <v>3536</v>
      </c>
      <c r="B2342" t="s">
        <v>65</v>
      </c>
      <c r="C2342" t="s">
        <v>50</v>
      </c>
      <c r="D2342" t="s">
        <v>223</v>
      </c>
      <c r="E2342" t="s">
        <v>128</v>
      </c>
      <c r="F2342" t="s">
        <v>159</v>
      </c>
      <c r="G2342" s="1">
        <v>45579</v>
      </c>
      <c r="H2342" s="1">
        <v>45586</v>
      </c>
      <c r="I2342">
        <f>YEAR((vw_maritime_trade_analysis[[#This Row],[Departure_Date]]))</f>
        <v>2024</v>
      </c>
      <c r="J2342" t="str">
        <f>"Q"&amp;ROUNDUP(MONTH(vw_maritime_trade_analysis[[#This Row],[Departure_Date]])/3,0)</f>
        <v>Q4</v>
      </c>
      <c r="K2342" t="str">
        <f>TEXT(vw_maritime_trade_analysis[[#This Row],[Departure_Date]],"mmmm")</f>
        <v>October</v>
      </c>
      <c r="L2342">
        <v>41683380</v>
      </c>
      <c r="M2342">
        <v>89220.1015625</v>
      </c>
      <c r="N2342">
        <v>228275.375</v>
      </c>
      <c r="O2342">
        <v>115046.1328125</v>
      </c>
      <c r="P2342">
        <v>54774.51953125</v>
      </c>
      <c r="Q2342">
        <v>2571136.25</v>
      </c>
      <c r="R2342">
        <f t="shared" si="36"/>
        <v>6.1682527904406988E-2</v>
      </c>
    </row>
    <row r="2343" spans="1:18" x14ac:dyDescent="0.25">
      <c r="A2343" t="s">
        <v>3537</v>
      </c>
      <c r="B2343" t="s">
        <v>49</v>
      </c>
      <c r="C2343" t="s">
        <v>50</v>
      </c>
      <c r="D2343" t="s">
        <v>223</v>
      </c>
      <c r="E2343" t="s">
        <v>201</v>
      </c>
      <c r="F2343" t="s">
        <v>226</v>
      </c>
      <c r="G2343" s="1">
        <v>44903</v>
      </c>
      <c r="H2343" s="1">
        <v>44918</v>
      </c>
      <c r="I2343">
        <f>YEAR((vw_maritime_trade_analysis[[#This Row],[Departure_Date]]))</f>
        <v>2022</v>
      </c>
      <c r="J2343" t="str">
        <f>"Q"&amp;ROUNDUP(MONTH(vw_maritime_trade_analysis[[#This Row],[Departure_Date]])/3,0)</f>
        <v>Q4</v>
      </c>
      <c r="K2343" t="str">
        <f>TEXT(vw_maritime_trade_analysis[[#This Row],[Departure_Date]],"mmmm")</f>
        <v>December</v>
      </c>
      <c r="L2343">
        <v>72641656</v>
      </c>
      <c r="M2343">
        <v>254587.4375</v>
      </c>
      <c r="N2343">
        <v>84355.0390625</v>
      </c>
      <c r="O2343">
        <v>109688.890625</v>
      </c>
      <c r="P2343">
        <v>0</v>
      </c>
      <c r="Q2343">
        <v>3110232.75</v>
      </c>
      <c r="R2343">
        <f t="shared" si="36"/>
        <v>4.2816104715454176E-2</v>
      </c>
    </row>
    <row r="2344" spans="1:18" x14ac:dyDescent="0.25">
      <c r="A2344" t="s">
        <v>3538</v>
      </c>
      <c r="B2344" t="s">
        <v>65</v>
      </c>
      <c r="C2344" t="s">
        <v>66</v>
      </c>
      <c r="D2344" t="s">
        <v>245</v>
      </c>
      <c r="E2344" t="s">
        <v>226</v>
      </c>
      <c r="F2344" t="s">
        <v>121</v>
      </c>
      <c r="G2344" s="1">
        <v>44735</v>
      </c>
      <c r="H2344" s="1">
        <v>44746</v>
      </c>
      <c r="I2344">
        <f>YEAR((vw_maritime_trade_analysis[[#This Row],[Departure_Date]]))</f>
        <v>2022</v>
      </c>
      <c r="J2344" t="str">
        <f>"Q"&amp;ROUNDUP(MONTH(vw_maritime_trade_analysis[[#This Row],[Departure_Date]])/3,0)</f>
        <v>Q2</v>
      </c>
      <c r="K2344" t="str">
        <f>TEXT(vw_maritime_trade_analysis[[#This Row],[Departure_Date]],"mmmm")</f>
        <v>June</v>
      </c>
      <c r="L2344">
        <v>11531880</v>
      </c>
      <c r="M2344">
        <v>141296.34375</v>
      </c>
      <c r="N2344">
        <v>240125.640625</v>
      </c>
      <c r="O2344">
        <v>37247.96875</v>
      </c>
      <c r="P2344">
        <v>18354.1796875</v>
      </c>
      <c r="Q2344">
        <v>626702.75</v>
      </c>
      <c r="R2344">
        <f t="shared" si="36"/>
        <v>5.4345236856436246E-2</v>
      </c>
    </row>
    <row r="2345" spans="1:18" x14ac:dyDescent="0.25">
      <c r="A2345" t="s">
        <v>3539</v>
      </c>
      <c r="B2345" t="s">
        <v>49</v>
      </c>
      <c r="C2345" t="s">
        <v>66</v>
      </c>
      <c r="D2345" t="s">
        <v>391</v>
      </c>
      <c r="E2345" t="s">
        <v>71</v>
      </c>
      <c r="F2345" t="s">
        <v>82</v>
      </c>
      <c r="G2345" s="1">
        <v>44143</v>
      </c>
      <c r="H2345" s="1">
        <v>44152</v>
      </c>
      <c r="I2345">
        <f>YEAR((vw_maritime_trade_analysis[[#This Row],[Departure_Date]]))</f>
        <v>2020</v>
      </c>
      <c r="J2345" t="str">
        <f>"Q"&amp;ROUNDUP(MONTH(vw_maritime_trade_analysis[[#This Row],[Departure_Date]])/3,0)</f>
        <v>Q4</v>
      </c>
      <c r="K2345" t="str">
        <f>TEXT(vw_maritime_trade_analysis[[#This Row],[Departure_Date]],"mmmm")</f>
        <v>November</v>
      </c>
      <c r="L2345">
        <v>22831446</v>
      </c>
      <c r="M2345">
        <v>139826.40625</v>
      </c>
      <c r="N2345">
        <v>150883.375</v>
      </c>
      <c r="O2345">
        <v>18721.7890625</v>
      </c>
      <c r="P2345">
        <v>61902.2890625</v>
      </c>
      <c r="Q2345">
        <v>3588626</v>
      </c>
      <c r="R2345">
        <f t="shared" si="36"/>
        <v>0.15717909413183903</v>
      </c>
    </row>
    <row r="2346" spans="1:18" x14ac:dyDescent="0.25">
      <c r="A2346" t="s">
        <v>3540</v>
      </c>
      <c r="B2346" t="s">
        <v>49</v>
      </c>
      <c r="C2346" t="s">
        <v>78</v>
      </c>
      <c r="D2346" t="s">
        <v>158</v>
      </c>
      <c r="E2346" t="s">
        <v>55</v>
      </c>
      <c r="F2346" t="s">
        <v>100</v>
      </c>
      <c r="G2346" s="1">
        <v>46046</v>
      </c>
      <c r="H2346" s="1">
        <v>46063</v>
      </c>
      <c r="I2346">
        <f>YEAR((vw_maritime_trade_analysis[[#This Row],[Departure_Date]]))</f>
        <v>2026</v>
      </c>
      <c r="J2346" t="str">
        <f>"Q"&amp;ROUNDUP(MONTH(vw_maritime_trade_analysis[[#This Row],[Departure_Date]])/3,0)</f>
        <v>Q1</v>
      </c>
      <c r="K2346" t="str">
        <f>TEXT(vw_maritime_trade_analysis[[#This Row],[Departure_Date]],"mmmm")</f>
        <v>January</v>
      </c>
      <c r="L2346">
        <v>29398980</v>
      </c>
      <c r="M2346">
        <v>371081.21875</v>
      </c>
      <c r="N2346">
        <v>246613.140625</v>
      </c>
      <c r="O2346">
        <v>27047.060546875</v>
      </c>
      <c r="P2346">
        <v>44165.328125</v>
      </c>
      <c r="Q2346">
        <v>1518196.125</v>
      </c>
      <c r="R2346">
        <f t="shared" si="36"/>
        <v>5.164111561013341E-2</v>
      </c>
    </row>
    <row r="2347" spans="1:18" x14ac:dyDescent="0.25">
      <c r="A2347" t="s">
        <v>3541</v>
      </c>
      <c r="B2347" t="s">
        <v>49</v>
      </c>
      <c r="C2347" t="s">
        <v>50</v>
      </c>
      <c r="D2347" t="s">
        <v>145</v>
      </c>
      <c r="E2347" t="s">
        <v>71</v>
      </c>
      <c r="F2347" t="s">
        <v>56</v>
      </c>
      <c r="G2347" s="1">
        <v>44559</v>
      </c>
      <c r="H2347" s="1">
        <v>44569</v>
      </c>
      <c r="I2347">
        <f>YEAR((vw_maritime_trade_analysis[[#This Row],[Departure_Date]]))</f>
        <v>2021</v>
      </c>
      <c r="J2347" t="str">
        <f>"Q"&amp;ROUNDUP(MONTH(vw_maritime_trade_analysis[[#This Row],[Departure_Date]])/3,0)</f>
        <v>Q4</v>
      </c>
      <c r="K2347" t="str">
        <f>TEXT(vw_maritime_trade_analysis[[#This Row],[Departure_Date]],"mmmm")</f>
        <v>December</v>
      </c>
      <c r="L2347">
        <v>25711738</v>
      </c>
      <c r="M2347">
        <v>197706.796875</v>
      </c>
      <c r="N2347">
        <v>170379.40625</v>
      </c>
      <c r="O2347">
        <v>89219.7265625</v>
      </c>
      <c r="P2347">
        <v>0</v>
      </c>
      <c r="Q2347">
        <v>1585308.875</v>
      </c>
      <c r="R2347">
        <f t="shared" si="36"/>
        <v>6.1657009533933486E-2</v>
      </c>
    </row>
    <row r="2348" spans="1:18" x14ac:dyDescent="0.25">
      <c r="A2348" t="s">
        <v>3543</v>
      </c>
      <c r="B2348" t="s">
        <v>65</v>
      </c>
      <c r="C2348" t="s">
        <v>50</v>
      </c>
      <c r="D2348" t="s">
        <v>223</v>
      </c>
      <c r="E2348" t="s">
        <v>56</v>
      </c>
      <c r="F2348" t="s">
        <v>121</v>
      </c>
      <c r="G2348" s="1">
        <v>43845</v>
      </c>
      <c r="H2348" s="1">
        <v>43853</v>
      </c>
      <c r="I2348">
        <f>YEAR((vw_maritime_trade_analysis[[#This Row],[Departure_Date]]))</f>
        <v>2020</v>
      </c>
      <c r="J2348" t="str">
        <f>"Q"&amp;ROUNDUP(MONTH(vw_maritime_trade_analysis[[#This Row],[Departure_Date]])/3,0)</f>
        <v>Q1</v>
      </c>
      <c r="K2348" t="str">
        <f>TEXT(vw_maritime_trade_analysis[[#This Row],[Departure_Date]],"mmmm")</f>
        <v>January</v>
      </c>
      <c r="L2348">
        <v>52324808</v>
      </c>
      <c r="M2348">
        <v>174586.265625</v>
      </c>
      <c r="N2348">
        <v>100535.796875</v>
      </c>
      <c r="O2348">
        <v>51278.30859375</v>
      </c>
      <c r="P2348">
        <v>41536.7109375</v>
      </c>
      <c r="Q2348">
        <v>2150948</v>
      </c>
      <c r="R2348">
        <f t="shared" si="36"/>
        <v>4.1107613811024402E-2</v>
      </c>
    </row>
    <row r="2349" spans="1:18" x14ac:dyDescent="0.25">
      <c r="A2349" t="s">
        <v>3544</v>
      </c>
      <c r="B2349" t="s">
        <v>49</v>
      </c>
      <c r="C2349" t="s">
        <v>50</v>
      </c>
      <c r="D2349" t="s">
        <v>145</v>
      </c>
      <c r="E2349" t="s">
        <v>150</v>
      </c>
      <c r="F2349" t="s">
        <v>100</v>
      </c>
      <c r="G2349" s="1">
        <v>45040</v>
      </c>
      <c r="H2349" s="1">
        <v>45052</v>
      </c>
      <c r="I2349">
        <f>YEAR((vw_maritime_trade_analysis[[#This Row],[Departure_Date]]))</f>
        <v>2023</v>
      </c>
      <c r="J2349" t="str">
        <f>"Q"&amp;ROUNDUP(MONTH(vw_maritime_trade_analysis[[#This Row],[Departure_Date]])/3,0)</f>
        <v>Q2</v>
      </c>
      <c r="K2349" t="str">
        <f>TEXT(vw_maritime_trade_analysis[[#This Row],[Departure_Date]],"mmmm")</f>
        <v>April</v>
      </c>
      <c r="L2349">
        <v>59755416</v>
      </c>
      <c r="M2349">
        <v>123793.453125</v>
      </c>
      <c r="N2349">
        <v>246348.5625</v>
      </c>
      <c r="O2349">
        <v>92620.8984375</v>
      </c>
      <c r="P2349">
        <v>0</v>
      </c>
      <c r="Q2349">
        <v>1646140</v>
      </c>
      <c r="R2349">
        <f t="shared" si="36"/>
        <v>2.7547963183789066E-2</v>
      </c>
    </row>
    <row r="2350" spans="1:18" x14ac:dyDescent="0.25">
      <c r="A2350" t="s">
        <v>3545</v>
      </c>
      <c r="B2350" t="s">
        <v>65</v>
      </c>
      <c r="C2350" t="s">
        <v>66</v>
      </c>
      <c r="D2350" t="s">
        <v>67</v>
      </c>
      <c r="E2350" t="s">
        <v>100</v>
      </c>
      <c r="F2350" t="s">
        <v>146</v>
      </c>
      <c r="G2350" s="1">
        <v>44024</v>
      </c>
      <c r="H2350" s="1">
        <v>44052</v>
      </c>
      <c r="I2350">
        <f>YEAR((vw_maritime_trade_analysis[[#This Row],[Departure_Date]]))</f>
        <v>2020</v>
      </c>
      <c r="J2350" t="str">
        <f>"Q"&amp;ROUNDUP(MONTH(vw_maritime_trade_analysis[[#This Row],[Departure_Date]])/3,0)</f>
        <v>Q3</v>
      </c>
      <c r="K2350" t="str">
        <f>TEXT(vw_maritime_trade_analysis[[#This Row],[Departure_Date]],"mmmm")</f>
        <v>July</v>
      </c>
      <c r="L2350">
        <v>11685601</v>
      </c>
      <c r="M2350">
        <v>672200.4375</v>
      </c>
      <c r="N2350">
        <v>222795.921875</v>
      </c>
      <c r="O2350">
        <v>15658.7099609375</v>
      </c>
      <c r="P2350">
        <v>0</v>
      </c>
      <c r="Q2350">
        <v>1351974.125</v>
      </c>
      <c r="R2350">
        <f t="shared" si="36"/>
        <v>0.11569572887179701</v>
      </c>
    </row>
    <row r="2351" spans="1:18" x14ac:dyDescent="0.25">
      <c r="A2351" t="s">
        <v>3546</v>
      </c>
      <c r="B2351" t="s">
        <v>49</v>
      </c>
      <c r="C2351" t="s">
        <v>112</v>
      </c>
      <c r="D2351" t="s">
        <v>340</v>
      </c>
      <c r="E2351" t="s">
        <v>121</v>
      </c>
      <c r="F2351" t="s">
        <v>70</v>
      </c>
      <c r="G2351" s="1">
        <v>43938</v>
      </c>
      <c r="H2351" s="1">
        <v>43961</v>
      </c>
      <c r="I2351">
        <f>YEAR((vw_maritime_trade_analysis[[#This Row],[Departure_Date]]))</f>
        <v>2020</v>
      </c>
      <c r="J2351" t="str">
        <f>"Q"&amp;ROUNDUP(MONTH(vw_maritime_trade_analysis[[#This Row],[Departure_Date]])/3,0)</f>
        <v>Q2</v>
      </c>
      <c r="K2351" t="str">
        <f>TEXT(vw_maritime_trade_analysis[[#This Row],[Departure_Date]],"mmmm")</f>
        <v>April</v>
      </c>
      <c r="L2351">
        <v>4580946</v>
      </c>
      <c r="M2351">
        <v>204195.59375</v>
      </c>
      <c r="N2351">
        <v>86740.96875</v>
      </c>
      <c r="O2351">
        <v>3160.85009765625</v>
      </c>
      <c r="P2351">
        <v>10485.8203125</v>
      </c>
      <c r="Q2351">
        <v>865980.3125</v>
      </c>
      <c r="R2351">
        <f t="shared" si="36"/>
        <v>0.18903962467577656</v>
      </c>
    </row>
    <row r="2352" spans="1:18" x14ac:dyDescent="0.25">
      <c r="A2352" t="s">
        <v>3547</v>
      </c>
      <c r="B2352" t="s">
        <v>65</v>
      </c>
      <c r="C2352" t="s">
        <v>78</v>
      </c>
      <c r="D2352" t="s">
        <v>315</v>
      </c>
      <c r="E2352" t="s">
        <v>226</v>
      </c>
      <c r="F2352" t="s">
        <v>257</v>
      </c>
      <c r="G2352" s="1">
        <v>45924</v>
      </c>
      <c r="H2352" s="1">
        <v>45946</v>
      </c>
      <c r="I2352">
        <f>YEAR((vw_maritime_trade_analysis[[#This Row],[Departure_Date]]))</f>
        <v>2025</v>
      </c>
      <c r="J2352" t="str">
        <f>"Q"&amp;ROUNDUP(MONTH(vw_maritime_trade_analysis[[#This Row],[Departure_Date]])/3,0)</f>
        <v>Q3</v>
      </c>
      <c r="K2352" t="str">
        <f>TEXT(vw_maritime_trade_analysis[[#This Row],[Departure_Date]],"mmmm")</f>
        <v>September</v>
      </c>
      <c r="L2352">
        <v>60629348</v>
      </c>
      <c r="M2352">
        <v>542555.1875</v>
      </c>
      <c r="N2352">
        <v>46247.01953125</v>
      </c>
      <c r="O2352">
        <v>181888.046875</v>
      </c>
      <c r="P2352">
        <v>0</v>
      </c>
      <c r="Q2352">
        <v>2703582.5</v>
      </c>
      <c r="R2352">
        <f t="shared" si="36"/>
        <v>4.4591977139519956E-2</v>
      </c>
    </row>
    <row r="2353" spans="1:18" x14ac:dyDescent="0.25">
      <c r="A2353" t="s">
        <v>3548</v>
      </c>
      <c r="B2353" t="s">
        <v>65</v>
      </c>
      <c r="C2353" t="s">
        <v>50</v>
      </c>
      <c r="D2353" t="s">
        <v>183</v>
      </c>
      <c r="E2353" t="s">
        <v>100</v>
      </c>
      <c r="F2353" t="s">
        <v>164</v>
      </c>
      <c r="G2353" s="1">
        <v>44884</v>
      </c>
      <c r="H2353" s="1">
        <v>44904</v>
      </c>
      <c r="I2353">
        <f>YEAR((vw_maritime_trade_analysis[[#This Row],[Departure_Date]]))</f>
        <v>2022</v>
      </c>
      <c r="J2353" t="str">
        <f>"Q"&amp;ROUNDUP(MONTH(vw_maritime_trade_analysis[[#This Row],[Departure_Date]])/3,0)</f>
        <v>Q4</v>
      </c>
      <c r="K2353" t="str">
        <f>TEXT(vw_maritime_trade_analysis[[#This Row],[Departure_Date]],"mmmm")</f>
        <v>November</v>
      </c>
      <c r="L2353">
        <v>66904580</v>
      </c>
      <c r="M2353">
        <v>192783.640625</v>
      </c>
      <c r="N2353">
        <v>100405.296875</v>
      </c>
      <c r="O2353">
        <v>212087.515625</v>
      </c>
      <c r="P2353">
        <v>31797.849609375</v>
      </c>
      <c r="Q2353">
        <v>3420031.25</v>
      </c>
      <c r="R2353">
        <f t="shared" si="36"/>
        <v>5.1118043787136844E-2</v>
      </c>
    </row>
    <row r="2354" spans="1:18" x14ac:dyDescent="0.25">
      <c r="A2354" t="s">
        <v>3549</v>
      </c>
      <c r="B2354" t="s">
        <v>65</v>
      </c>
      <c r="C2354" t="s">
        <v>66</v>
      </c>
      <c r="D2354" t="s">
        <v>391</v>
      </c>
      <c r="E2354" t="s">
        <v>70</v>
      </c>
      <c r="F2354" t="s">
        <v>127</v>
      </c>
      <c r="G2354" s="1">
        <v>45895</v>
      </c>
      <c r="H2354" s="1">
        <v>45924</v>
      </c>
      <c r="I2354">
        <f>YEAR((vw_maritime_trade_analysis[[#This Row],[Departure_Date]]))</f>
        <v>2025</v>
      </c>
      <c r="J2354" t="str">
        <f>"Q"&amp;ROUNDUP(MONTH(vw_maritime_trade_analysis[[#This Row],[Departure_Date]])/3,0)</f>
        <v>Q3</v>
      </c>
      <c r="K2354" t="str">
        <f>TEXT(vw_maritime_trade_analysis[[#This Row],[Departure_Date]],"mmmm")</f>
        <v>August</v>
      </c>
      <c r="L2354">
        <v>23037332</v>
      </c>
      <c r="M2354">
        <v>409431.875</v>
      </c>
      <c r="N2354">
        <v>114577.5390625</v>
      </c>
      <c r="O2354">
        <v>26492.9296875</v>
      </c>
      <c r="P2354">
        <v>0</v>
      </c>
      <c r="Q2354">
        <v>1603807</v>
      </c>
      <c r="R2354">
        <f t="shared" si="36"/>
        <v>6.9617740457098065E-2</v>
      </c>
    </row>
    <row r="2355" spans="1:18" x14ac:dyDescent="0.25">
      <c r="A2355" t="s">
        <v>3551</v>
      </c>
      <c r="B2355" t="s">
        <v>49</v>
      </c>
      <c r="C2355" t="s">
        <v>66</v>
      </c>
      <c r="D2355" t="s">
        <v>153</v>
      </c>
      <c r="E2355" t="s">
        <v>150</v>
      </c>
      <c r="F2355" t="s">
        <v>70</v>
      </c>
      <c r="G2355" s="1">
        <v>45381</v>
      </c>
      <c r="H2355" s="1">
        <v>45416</v>
      </c>
      <c r="I2355">
        <f>YEAR((vw_maritime_trade_analysis[[#This Row],[Departure_Date]]))</f>
        <v>2024</v>
      </c>
      <c r="J2355" t="str">
        <f>"Q"&amp;ROUNDUP(MONTH(vw_maritime_trade_analysis[[#This Row],[Departure_Date]])/3,0)</f>
        <v>Q1</v>
      </c>
      <c r="K2355" t="str">
        <f>TEXT(vw_maritime_trade_analysis[[#This Row],[Departure_Date]],"mmmm")</f>
        <v>March</v>
      </c>
      <c r="L2355">
        <v>106623592</v>
      </c>
      <c r="M2355">
        <v>594557.375</v>
      </c>
      <c r="N2355">
        <v>219193.578125</v>
      </c>
      <c r="O2355">
        <v>75702.75</v>
      </c>
      <c r="P2355">
        <v>13508.830078125</v>
      </c>
      <c r="Q2355">
        <v>8224816.5</v>
      </c>
      <c r="R2355">
        <f t="shared" si="36"/>
        <v>7.7138805265536362E-2</v>
      </c>
    </row>
    <row r="2356" spans="1:18" x14ac:dyDescent="0.25">
      <c r="A2356" t="s">
        <v>3552</v>
      </c>
      <c r="B2356" t="s">
        <v>65</v>
      </c>
      <c r="C2356" t="s">
        <v>66</v>
      </c>
      <c r="D2356" t="s">
        <v>67</v>
      </c>
      <c r="E2356" t="s">
        <v>70</v>
      </c>
      <c r="F2356" t="s">
        <v>71</v>
      </c>
      <c r="G2356" s="1">
        <v>46016</v>
      </c>
      <c r="H2356" s="1">
        <v>46044</v>
      </c>
      <c r="I2356">
        <f>YEAR((vw_maritime_trade_analysis[[#This Row],[Departure_Date]]))</f>
        <v>2025</v>
      </c>
      <c r="J2356" t="str">
        <f>"Q"&amp;ROUNDUP(MONTH(vw_maritime_trade_analysis[[#This Row],[Departure_Date]])/3,0)</f>
        <v>Q4</v>
      </c>
      <c r="K2356" t="str">
        <f>TEXT(vw_maritime_trade_analysis[[#This Row],[Departure_Date]],"mmmm")</f>
        <v>December</v>
      </c>
      <c r="L2356">
        <v>4954506.5</v>
      </c>
      <c r="M2356">
        <v>320354</v>
      </c>
      <c r="N2356">
        <v>132463.6875</v>
      </c>
      <c r="O2356">
        <v>5004.0498046875</v>
      </c>
      <c r="P2356">
        <v>17697.140625</v>
      </c>
      <c r="Q2356">
        <v>732859.6875</v>
      </c>
      <c r="R2356">
        <f t="shared" si="36"/>
        <v>0.14791779716102907</v>
      </c>
    </row>
    <row r="2357" spans="1:18" x14ac:dyDescent="0.25">
      <c r="A2357" t="s">
        <v>3553</v>
      </c>
      <c r="B2357" t="s">
        <v>49</v>
      </c>
      <c r="C2357" t="s">
        <v>66</v>
      </c>
      <c r="D2357" t="s">
        <v>251</v>
      </c>
      <c r="E2357" t="s">
        <v>83</v>
      </c>
      <c r="F2357" t="s">
        <v>70</v>
      </c>
      <c r="G2357" s="1">
        <v>45594</v>
      </c>
      <c r="H2357" s="1">
        <v>45619</v>
      </c>
      <c r="I2357">
        <f>YEAR((vw_maritime_trade_analysis[[#This Row],[Departure_Date]]))</f>
        <v>2024</v>
      </c>
      <c r="J2357" t="str">
        <f>"Q"&amp;ROUNDUP(MONTH(vw_maritime_trade_analysis[[#This Row],[Departure_Date]])/3,0)</f>
        <v>Q4</v>
      </c>
      <c r="K2357" t="str">
        <f>TEXT(vw_maritime_trade_analysis[[#This Row],[Departure_Date]],"mmmm")</f>
        <v>October</v>
      </c>
      <c r="L2357">
        <v>51989068</v>
      </c>
      <c r="M2357">
        <v>368580.65625</v>
      </c>
      <c r="N2357">
        <v>84518.109375</v>
      </c>
      <c r="O2357">
        <v>33792.8984375</v>
      </c>
      <c r="P2357">
        <v>129612.7109375</v>
      </c>
      <c r="Q2357">
        <v>2653790.75</v>
      </c>
      <c r="R2357">
        <f t="shared" si="36"/>
        <v>5.1045168765095003E-2</v>
      </c>
    </row>
    <row r="2358" spans="1:18" x14ac:dyDescent="0.25">
      <c r="A2358" t="s">
        <v>3554</v>
      </c>
      <c r="B2358" t="s">
        <v>49</v>
      </c>
      <c r="C2358" t="s">
        <v>50</v>
      </c>
      <c r="D2358" t="s">
        <v>145</v>
      </c>
      <c r="E2358" t="s">
        <v>146</v>
      </c>
      <c r="F2358" t="s">
        <v>92</v>
      </c>
      <c r="G2358" s="1">
        <v>45216</v>
      </c>
      <c r="H2358" s="1">
        <v>45228</v>
      </c>
      <c r="I2358">
        <f>YEAR((vw_maritime_trade_analysis[[#This Row],[Departure_Date]]))</f>
        <v>2023</v>
      </c>
      <c r="J2358" t="str">
        <f>"Q"&amp;ROUNDUP(MONTH(vw_maritime_trade_analysis[[#This Row],[Departure_Date]])/3,0)</f>
        <v>Q4</v>
      </c>
      <c r="K2358" t="str">
        <f>TEXT(vw_maritime_trade_analysis[[#This Row],[Departure_Date]],"mmmm")</f>
        <v>October</v>
      </c>
      <c r="L2358">
        <v>98836200</v>
      </c>
      <c r="M2358">
        <v>134989.765625</v>
      </c>
      <c r="N2358">
        <v>90881.3515625</v>
      </c>
      <c r="O2358">
        <v>135405.59375</v>
      </c>
      <c r="P2358">
        <v>0</v>
      </c>
      <c r="Q2358">
        <v>3870758.75</v>
      </c>
      <c r="R2358">
        <f t="shared" si="36"/>
        <v>3.9163370809480735E-2</v>
      </c>
    </row>
    <row r="2359" spans="1:18" x14ac:dyDescent="0.25">
      <c r="A2359" t="s">
        <v>3555</v>
      </c>
      <c r="B2359" t="s">
        <v>49</v>
      </c>
      <c r="C2359" t="s">
        <v>66</v>
      </c>
      <c r="D2359" t="s">
        <v>245</v>
      </c>
      <c r="E2359" t="s">
        <v>127</v>
      </c>
      <c r="F2359" t="s">
        <v>184</v>
      </c>
      <c r="G2359" s="1">
        <v>45457</v>
      </c>
      <c r="H2359" s="1">
        <v>45470</v>
      </c>
      <c r="I2359">
        <f>YEAR((vw_maritime_trade_analysis[[#This Row],[Departure_Date]]))</f>
        <v>2024</v>
      </c>
      <c r="J2359" t="str">
        <f>"Q"&amp;ROUNDUP(MONTH(vw_maritime_trade_analysis[[#This Row],[Departure_Date]])/3,0)</f>
        <v>Q2</v>
      </c>
      <c r="K2359" t="str">
        <f>TEXT(vw_maritime_trade_analysis[[#This Row],[Departure_Date]],"mmmm")</f>
        <v>June</v>
      </c>
      <c r="L2359">
        <v>2801863</v>
      </c>
      <c r="M2359">
        <v>202045.375</v>
      </c>
      <c r="N2359">
        <v>211641.046875</v>
      </c>
      <c r="O2359">
        <v>8293.509765625</v>
      </c>
      <c r="P2359">
        <v>2637.050048828125</v>
      </c>
      <c r="Q2359">
        <v>510192.09375</v>
      </c>
      <c r="R2359">
        <f t="shared" si="36"/>
        <v>0.18209030696718576</v>
      </c>
    </row>
    <row r="2360" spans="1:18" x14ac:dyDescent="0.25">
      <c r="A2360" t="s">
        <v>3557</v>
      </c>
      <c r="B2360" t="s">
        <v>65</v>
      </c>
      <c r="C2360" t="s">
        <v>66</v>
      </c>
      <c r="D2360" t="s">
        <v>245</v>
      </c>
      <c r="E2360" t="s">
        <v>82</v>
      </c>
      <c r="F2360" t="s">
        <v>201</v>
      </c>
      <c r="G2360" s="1">
        <v>45178</v>
      </c>
      <c r="H2360" s="1">
        <v>45198</v>
      </c>
      <c r="I2360">
        <f>YEAR((vw_maritime_trade_analysis[[#This Row],[Departure_Date]]))</f>
        <v>2023</v>
      </c>
      <c r="J2360" t="str">
        <f>"Q"&amp;ROUNDUP(MONTH(vw_maritime_trade_analysis[[#This Row],[Departure_Date]])/3,0)</f>
        <v>Q3</v>
      </c>
      <c r="K2360" t="str">
        <f>TEXT(vw_maritime_trade_analysis[[#This Row],[Departure_Date]],"mmmm")</f>
        <v>September</v>
      </c>
      <c r="L2360">
        <v>5624615</v>
      </c>
      <c r="M2360">
        <v>390647.1875</v>
      </c>
      <c r="N2360">
        <v>18262.66015625</v>
      </c>
      <c r="O2360">
        <v>4893.419921875</v>
      </c>
      <c r="P2360">
        <v>34352.9296875</v>
      </c>
      <c r="Q2360">
        <v>542113.1875</v>
      </c>
      <c r="R2360">
        <f t="shared" si="36"/>
        <v>9.6382274609017687E-2</v>
      </c>
    </row>
    <row r="2361" spans="1:18" x14ac:dyDescent="0.25">
      <c r="A2361" t="s">
        <v>3558</v>
      </c>
      <c r="B2361" t="s">
        <v>65</v>
      </c>
      <c r="C2361" t="s">
        <v>66</v>
      </c>
      <c r="D2361" t="s">
        <v>248</v>
      </c>
      <c r="E2361" t="s">
        <v>82</v>
      </c>
      <c r="F2361" t="s">
        <v>204</v>
      </c>
      <c r="G2361" s="1">
        <v>45425</v>
      </c>
      <c r="H2361" s="1">
        <v>45447</v>
      </c>
      <c r="I2361">
        <f>YEAR((vw_maritime_trade_analysis[[#This Row],[Departure_Date]]))</f>
        <v>2024</v>
      </c>
      <c r="J2361" t="str">
        <f>"Q"&amp;ROUNDUP(MONTH(vw_maritime_trade_analysis[[#This Row],[Departure_Date]])/3,0)</f>
        <v>Q2</v>
      </c>
      <c r="K2361" t="str">
        <f>TEXT(vw_maritime_trade_analysis[[#This Row],[Departure_Date]],"mmmm")</f>
        <v>May</v>
      </c>
      <c r="L2361">
        <v>54954688</v>
      </c>
      <c r="M2361">
        <v>412619.40625</v>
      </c>
      <c r="N2361">
        <v>154950.375</v>
      </c>
      <c r="O2361">
        <v>157719.953125</v>
      </c>
      <c r="P2361">
        <v>58547.9609375</v>
      </c>
      <c r="Q2361">
        <v>7191751</v>
      </c>
      <c r="R2361">
        <f t="shared" si="36"/>
        <v>0.13086692440142686</v>
      </c>
    </row>
    <row r="2362" spans="1:18" x14ac:dyDescent="0.25">
      <c r="A2362" t="s">
        <v>3559</v>
      </c>
      <c r="B2362" t="s">
        <v>49</v>
      </c>
      <c r="C2362" t="s">
        <v>239</v>
      </c>
      <c r="D2362" t="s">
        <v>270</v>
      </c>
      <c r="E2362" t="s">
        <v>131</v>
      </c>
      <c r="F2362" t="s">
        <v>226</v>
      </c>
      <c r="G2362" s="1">
        <v>45956</v>
      </c>
      <c r="H2362" s="1">
        <v>45961</v>
      </c>
      <c r="I2362">
        <f>YEAR((vw_maritime_trade_analysis[[#This Row],[Departure_Date]]))</f>
        <v>2025</v>
      </c>
      <c r="J2362" t="str">
        <f>"Q"&amp;ROUNDUP(MONTH(vw_maritime_trade_analysis[[#This Row],[Departure_Date]])/3,0)</f>
        <v>Q4</v>
      </c>
      <c r="K2362" t="str">
        <f>TEXT(vw_maritime_trade_analysis[[#This Row],[Departure_Date]],"mmmm")</f>
        <v>October</v>
      </c>
      <c r="L2362">
        <v>15222849</v>
      </c>
      <c r="M2362">
        <v>104761.921875</v>
      </c>
      <c r="N2362">
        <v>112616.6796875</v>
      </c>
      <c r="O2362">
        <v>22225.359375</v>
      </c>
      <c r="P2362">
        <v>15693.6396484375</v>
      </c>
      <c r="Q2362">
        <v>738220.5</v>
      </c>
      <c r="R2362">
        <f t="shared" si="36"/>
        <v>4.849424046707683E-2</v>
      </c>
    </row>
    <row r="2363" spans="1:18" x14ac:dyDescent="0.25">
      <c r="A2363" t="s">
        <v>3561</v>
      </c>
      <c r="B2363" t="s">
        <v>65</v>
      </c>
      <c r="C2363" t="s">
        <v>50</v>
      </c>
      <c r="D2363" t="s">
        <v>51</v>
      </c>
      <c r="E2363" t="s">
        <v>92</v>
      </c>
      <c r="F2363" t="s">
        <v>164</v>
      </c>
      <c r="G2363" s="1">
        <v>45690</v>
      </c>
      <c r="H2363" s="1">
        <v>45697</v>
      </c>
      <c r="I2363">
        <f>YEAR((vw_maritime_trade_analysis[[#This Row],[Departure_Date]]))</f>
        <v>2025</v>
      </c>
      <c r="J2363" t="str">
        <f>"Q"&amp;ROUNDUP(MONTH(vw_maritime_trade_analysis[[#This Row],[Departure_Date]])/3,0)</f>
        <v>Q1</v>
      </c>
      <c r="K2363" t="str">
        <f>TEXT(vw_maritime_trade_analysis[[#This Row],[Departure_Date]],"mmmm")</f>
        <v>February</v>
      </c>
      <c r="L2363">
        <v>7438757</v>
      </c>
      <c r="M2363">
        <v>249539.109375</v>
      </c>
      <c r="N2363">
        <v>202792.40625</v>
      </c>
      <c r="O2363">
        <v>9298.4501953125</v>
      </c>
      <c r="Q2363">
        <v>2343522.25</v>
      </c>
      <c r="R2363">
        <f t="shared" si="36"/>
        <v>0.31504218379495391</v>
      </c>
    </row>
    <row r="2364" spans="1:18" x14ac:dyDescent="0.25">
      <c r="A2364" t="s">
        <v>3562</v>
      </c>
      <c r="B2364" t="s">
        <v>65</v>
      </c>
      <c r="C2364" t="s">
        <v>50</v>
      </c>
      <c r="D2364" t="s">
        <v>183</v>
      </c>
      <c r="E2364" t="s">
        <v>82</v>
      </c>
      <c r="F2364" t="s">
        <v>140</v>
      </c>
      <c r="G2364" s="1">
        <v>46108</v>
      </c>
      <c r="H2364" s="1">
        <v>46126</v>
      </c>
      <c r="I2364">
        <f>YEAR((vw_maritime_trade_analysis[[#This Row],[Departure_Date]]))</f>
        <v>2026</v>
      </c>
      <c r="J2364" t="str">
        <f>"Q"&amp;ROUNDUP(MONTH(vw_maritime_trade_analysis[[#This Row],[Departure_Date]])/3,0)</f>
        <v>Q1</v>
      </c>
      <c r="K2364" t="str">
        <f>TEXT(vw_maritime_trade_analysis[[#This Row],[Departure_Date]],"mmmm")</f>
        <v>March</v>
      </c>
      <c r="L2364">
        <v>55018552</v>
      </c>
      <c r="M2364">
        <v>293244.40625</v>
      </c>
      <c r="N2364">
        <v>60546.3203125</v>
      </c>
      <c r="O2364">
        <v>185412.53125</v>
      </c>
      <c r="P2364">
        <v>44349.7109375</v>
      </c>
      <c r="Q2364">
        <v>1774247.125</v>
      </c>
      <c r="R2364">
        <f t="shared" si="36"/>
        <v>3.2248161038480258E-2</v>
      </c>
    </row>
    <row r="2365" spans="1:18" x14ac:dyDescent="0.25">
      <c r="A2365" t="s">
        <v>3563</v>
      </c>
      <c r="B2365" t="s">
        <v>65</v>
      </c>
      <c r="C2365" t="s">
        <v>50</v>
      </c>
      <c r="D2365" t="s">
        <v>145</v>
      </c>
      <c r="E2365" t="s">
        <v>56</v>
      </c>
      <c r="F2365" t="s">
        <v>93</v>
      </c>
      <c r="G2365" s="1">
        <v>46018</v>
      </c>
      <c r="H2365" s="1">
        <v>46034</v>
      </c>
      <c r="I2365">
        <f>YEAR((vw_maritime_trade_analysis[[#This Row],[Departure_Date]]))</f>
        <v>2025</v>
      </c>
      <c r="J2365" t="str">
        <f>"Q"&amp;ROUNDUP(MONTH(vw_maritime_trade_analysis[[#This Row],[Departure_Date]])/3,0)</f>
        <v>Q4</v>
      </c>
      <c r="K2365" t="str">
        <f>TEXT(vw_maritime_trade_analysis[[#This Row],[Departure_Date]],"mmmm")</f>
        <v>December</v>
      </c>
      <c r="L2365">
        <v>58957676</v>
      </c>
      <c r="M2365">
        <v>470477.28125</v>
      </c>
      <c r="N2365">
        <v>183675.3125</v>
      </c>
      <c r="O2365">
        <v>199276.9375</v>
      </c>
      <c r="P2365">
        <v>0</v>
      </c>
      <c r="Q2365">
        <v>3817561</v>
      </c>
      <c r="R2365">
        <f t="shared" si="36"/>
        <v>6.4750873151784336E-2</v>
      </c>
    </row>
    <row r="2366" spans="1:18" x14ac:dyDescent="0.25">
      <c r="A2366" t="s">
        <v>3564</v>
      </c>
      <c r="B2366" t="s">
        <v>65</v>
      </c>
      <c r="C2366" t="s">
        <v>66</v>
      </c>
      <c r="D2366" t="s">
        <v>245</v>
      </c>
      <c r="E2366" t="s">
        <v>100</v>
      </c>
      <c r="F2366" t="s">
        <v>150</v>
      </c>
      <c r="G2366" s="1">
        <v>45736</v>
      </c>
      <c r="H2366" s="1">
        <v>45765</v>
      </c>
      <c r="I2366">
        <f>YEAR((vw_maritime_trade_analysis[[#This Row],[Departure_Date]]))</f>
        <v>2025</v>
      </c>
      <c r="J2366" t="str">
        <f>"Q"&amp;ROUNDUP(MONTH(vw_maritime_trade_analysis[[#This Row],[Departure_Date]])/3,0)</f>
        <v>Q1</v>
      </c>
      <c r="K2366" t="str">
        <f>TEXT(vw_maritime_trade_analysis[[#This Row],[Departure_Date]],"mmmm")</f>
        <v>March</v>
      </c>
      <c r="L2366">
        <v>2864321.5</v>
      </c>
      <c r="M2366">
        <v>467687.375</v>
      </c>
      <c r="N2366">
        <v>96345.28125</v>
      </c>
      <c r="O2366">
        <v>6387.43994140625</v>
      </c>
      <c r="P2366">
        <v>8621.900390625</v>
      </c>
      <c r="Q2366">
        <v>646977.4375</v>
      </c>
      <c r="R2366">
        <f t="shared" si="36"/>
        <v>0.22587458757684847</v>
      </c>
    </row>
    <row r="2367" spans="1:18" x14ac:dyDescent="0.25">
      <c r="A2367" t="s">
        <v>3565</v>
      </c>
      <c r="B2367" t="s">
        <v>49</v>
      </c>
      <c r="C2367" t="s">
        <v>50</v>
      </c>
      <c r="D2367" t="s">
        <v>183</v>
      </c>
      <c r="E2367" t="s">
        <v>83</v>
      </c>
      <c r="F2367" t="s">
        <v>226</v>
      </c>
      <c r="G2367" s="1">
        <v>44877</v>
      </c>
      <c r="H2367" s="1">
        <v>44890</v>
      </c>
      <c r="I2367">
        <f>YEAR((vw_maritime_trade_analysis[[#This Row],[Departure_Date]]))</f>
        <v>2022</v>
      </c>
      <c r="J2367" t="str">
        <f>"Q"&amp;ROUNDUP(MONTH(vw_maritime_trade_analysis[[#This Row],[Departure_Date]])/3,0)</f>
        <v>Q4</v>
      </c>
      <c r="K2367" t="str">
        <f>TEXT(vw_maritime_trade_analysis[[#This Row],[Departure_Date]],"mmmm")</f>
        <v>November</v>
      </c>
      <c r="L2367">
        <v>89619688</v>
      </c>
      <c r="M2367">
        <v>165133.375</v>
      </c>
      <c r="N2367">
        <v>93930.1171875</v>
      </c>
      <c r="O2367">
        <v>104855.03125</v>
      </c>
      <c r="P2367">
        <v>57253.53125</v>
      </c>
      <c r="Q2367">
        <v>2172811.75</v>
      </c>
      <c r="R2367">
        <f t="shared" si="36"/>
        <v>2.4244803775706071E-2</v>
      </c>
    </row>
    <row r="2368" spans="1:18" x14ac:dyDescent="0.25">
      <c r="A2368" t="s">
        <v>3566</v>
      </c>
      <c r="B2368" t="s">
        <v>49</v>
      </c>
      <c r="C2368" t="s">
        <v>50</v>
      </c>
      <c r="D2368" t="s">
        <v>51</v>
      </c>
      <c r="E2368" t="s">
        <v>121</v>
      </c>
      <c r="F2368" t="s">
        <v>70</v>
      </c>
      <c r="G2368" s="1">
        <v>44334</v>
      </c>
      <c r="H2368" s="1">
        <v>44340</v>
      </c>
      <c r="I2368">
        <f>YEAR((vw_maritime_trade_analysis[[#This Row],[Departure_Date]]))</f>
        <v>2021</v>
      </c>
      <c r="J2368" t="str">
        <f>"Q"&amp;ROUNDUP(MONTH(vw_maritime_trade_analysis[[#This Row],[Departure_Date]])/3,0)</f>
        <v>Q2</v>
      </c>
      <c r="K2368" t="str">
        <f>TEXT(vw_maritime_trade_analysis[[#This Row],[Departure_Date]],"mmmm")</f>
        <v>May</v>
      </c>
      <c r="L2368">
        <v>6488838</v>
      </c>
      <c r="M2368">
        <v>49322.1796875</v>
      </c>
      <c r="N2368">
        <v>40502.76171875</v>
      </c>
      <c r="O2368">
        <v>4931.52001953125</v>
      </c>
      <c r="Q2368">
        <v>790755.625</v>
      </c>
      <c r="R2368">
        <f t="shared" si="36"/>
        <v>0.12186398011477556</v>
      </c>
    </row>
    <row r="2369" spans="1:18" x14ac:dyDescent="0.25">
      <c r="A2369" t="s">
        <v>3567</v>
      </c>
      <c r="B2369" t="s">
        <v>49</v>
      </c>
      <c r="C2369" t="s">
        <v>78</v>
      </c>
      <c r="D2369" t="s">
        <v>79</v>
      </c>
      <c r="E2369" t="s">
        <v>93</v>
      </c>
      <c r="F2369" t="s">
        <v>70</v>
      </c>
      <c r="G2369" s="1">
        <v>44675</v>
      </c>
      <c r="H2369" s="1">
        <v>44705</v>
      </c>
      <c r="I2369">
        <f>YEAR((vw_maritime_trade_analysis[[#This Row],[Departure_Date]]))</f>
        <v>2022</v>
      </c>
      <c r="J2369" t="str">
        <f>"Q"&amp;ROUNDUP(MONTH(vw_maritime_trade_analysis[[#This Row],[Departure_Date]])/3,0)</f>
        <v>Q2</v>
      </c>
      <c r="K2369" t="str">
        <f>TEXT(vw_maritime_trade_analysis[[#This Row],[Departure_Date]],"mmmm")</f>
        <v>April</v>
      </c>
      <c r="L2369">
        <v>31760728</v>
      </c>
      <c r="M2369">
        <v>330272.53125</v>
      </c>
      <c r="N2369">
        <v>95214.8671875</v>
      </c>
      <c r="O2369">
        <v>23502.939453125</v>
      </c>
      <c r="P2369">
        <v>52125.3984375</v>
      </c>
      <c r="Q2369">
        <v>1346290.625</v>
      </c>
      <c r="R2369">
        <f t="shared" si="36"/>
        <v>4.2388531679752428E-2</v>
      </c>
    </row>
    <row r="2370" spans="1:18" x14ac:dyDescent="0.25">
      <c r="A2370" t="s">
        <v>3568</v>
      </c>
      <c r="B2370" t="s">
        <v>65</v>
      </c>
      <c r="C2370" t="s">
        <v>239</v>
      </c>
      <c r="D2370" t="s">
        <v>270</v>
      </c>
      <c r="E2370" t="s">
        <v>82</v>
      </c>
      <c r="F2370" t="s">
        <v>196</v>
      </c>
      <c r="G2370" s="1">
        <v>45148</v>
      </c>
      <c r="H2370" s="1">
        <v>45161</v>
      </c>
      <c r="I2370">
        <f>YEAR((vw_maritime_trade_analysis[[#This Row],[Departure_Date]]))</f>
        <v>2023</v>
      </c>
      <c r="J2370" t="str">
        <f>"Q"&amp;ROUNDUP(MONTH(vw_maritime_trade_analysis[[#This Row],[Departure_Date]])/3,0)</f>
        <v>Q3</v>
      </c>
      <c r="K2370" t="str">
        <f>TEXT(vw_maritime_trade_analysis[[#This Row],[Departure_Date]],"mmmm")</f>
        <v>August</v>
      </c>
      <c r="L2370">
        <v>37550928</v>
      </c>
      <c r="M2370">
        <v>148381.90625</v>
      </c>
      <c r="N2370">
        <v>48767.4296875</v>
      </c>
      <c r="O2370">
        <v>126546.6328125</v>
      </c>
      <c r="P2370">
        <v>25905.189453125</v>
      </c>
      <c r="Q2370">
        <v>893827.1875</v>
      </c>
      <c r="R2370">
        <f t="shared" ref="R2370:R2433" si="37">Q2370/L2370</f>
        <v>2.3803065199880014E-2</v>
      </c>
    </row>
    <row r="2371" spans="1:18" x14ac:dyDescent="0.25">
      <c r="A2371" t="s">
        <v>3569</v>
      </c>
      <c r="B2371" t="s">
        <v>49</v>
      </c>
      <c r="C2371" t="s">
        <v>78</v>
      </c>
      <c r="D2371" t="s">
        <v>105</v>
      </c>
      <c r="E2371" t="s">
        <v>146</v>
      </c>
      <c r="F2371" t="s">
        <v>82</v>
      </c>
      <c r="G2371" s="1">
        <v>44056</v>
      </c>
      <c r="H2371" s="1">
        <v>44076</v>
      </c>
      <c r="I2371">
        <f>YEAR((vw_maritime_trade_analysis[[#This Row],[Departure_Date]]))</f>
        <v>2020</v>
      </c>
      <c r="J2371" t="str">
        <f>"Q"&amp;ROUNDUP(MONTH(vw_maritime_trade_analysis[[#This Row],[Departure_Date]])/3,0)</f>
        <v>Q3</v>
      </c>
      <c r="K2371" t="str">
        <f>TEXT(vw_maritime_trade_analysis[[#This Row],[Departure_Date]],"mmmm")</f>
        <v>August</v>
      </c>
      <c r="L2371">
        <v>10450760</v>
      </c>
      <c r="M2371">
        <v>706179.375</v>
      </c>
      <c r="N2371">
        <v>100230.2890625</v>
      </c>
      <c r="O2371">
        <v>28530.580078125</v>
      </c>
      <c r="P2371">
        <v>33381.94140625</v>
      </c>
      <c r="Q2371">
        <v>1507316.125</v>
      </c>
      <c r="R2371">
        <f t="shared" si="37"/>
        <v>0.14423028803646817</v>
      </c>
    </row>
    <row r="2372" spans="1:18" x14ac:dyDescent="0.25">
      <c r="A2372" t="s">
        <v>3570</v>
      </c>
      <c r="B2372" t="s">
        <v>49</v>
      </c>
      <c r="C2372" t="s">
        <v>50</v>
      </c>
      <c r="D2372" t="s">
        <v>183</v>
      </c>
      <c r="E2372" t="s">
        <v>150</v>
      </c>
      <c r="F2372" t="s">
        <v>128</v>
      </c>
      <c r="G2372" s="1">
        <v>45265</v>
      </c>
      <c r="H2372" s="1">
        <v>45282</v>
      </c>
      <c r="I2372">
        <f>YEAR((vw_maritime_trade_analysis[[#This Row],[Departure_Date]]))</f>
        <v>2023</v>
      </c>
      <c r="J2372" t="str">
        <f>"Q"&amp;ROUNDUP(MONTH(vw_maritime_trade_analysis[[#This Row],[Departure_Date]])/3,0)</f>
        <v>Q4</v>
      </c>
      <c r="K2372" t="str">
        <f>TEXT(vw_maritime_trade_analysis[[#This Row],[Departure_Date]],"mmmm")</f>
        <v>December</v>
      </c>
      <c r="L2372">
        <v>72120152</v>
      </c>
      <c r="M2372">
        <v>144493.90625</v>
      </c>
      <c r="N2372">
        <v>126627.1171875</v>
      </c>
      <c r="O2372">
        <v>139913.09375</v>
      </c>
      <c r="P2372">
        <v>14929.259765625</v>
      </c>
      <c r="Q2372">
        <v>2393922</v>
      </c>
      <c r="R2372">
        <f t="shared" si="37"/>
        <v>3.3193524051363617E-2</v>
      </c>
    </row>
    <row r="2373" spans="1:18" x14ac:dyDescent="0.25">
      <c r="A2373" t="s">
        <v>3571</v>
      </c>
      <c r="B2373" t="s">
        <v>49</v>
      </c>
      <c r="C2373" t="s">
        <v>50</v>
      </c>
      <c r="D2373" t="s">
        <v>183</v>
      </c>
      <c r="E2373" t="s">
        <v>140</v>
      </c>
      <c r="F2373" t="s">
        <v>82</v>
      </c>
      <c r="G2373" s="1">
        <v>45665</v>
      </c>
      <c r="H2373" s="1">
        <v>45684</v>
      </c>
      <c r="I2373">
        <f>YEAR((vw_maritime_trade_analysis[[#This Row],[Departure_Date]]))</f>
        <v>2025</v>
      </c>
      <c r="J2373" t="str">
        <f>"Q"&amp;ROUNDUP(MONTH(vw_maritime_trade_analysis[[#This Row],[Departure_Date]])/3,0)</f>
        <v>Q1</v>
      </c>
      <c r="K2373" t="str">
        <f>TEXT(vw_maritime_trade_analysis[[#This Row],[Departure_Date]],"mmmm")</f>
        <v>January</v>
      </c>
      <c r="L2373">
        <v>79393024</v>
      </c>
      <c r="M2373">
        <v>236194.8125</v>
      </c>
      <c r="N2373">
        <v>93297.359375</v>
      </c>
      <c r="O2373">
        <v>234209.421875</v>
      </c>
      <c r="P2373">
        <v>0</v>
      </c>
      <c r="Q2373">
        <v>1265274</v>
      </c>
      <c r="R2373">
        <f t="shared" si="37"/>
        <v>1.5936841000035468E-2</v>
      </c>
    </row>
    <row r="2374" spans="1:18" x14ac:dyDescent="0.25">
      <c r="A2374" t="s">
        <v>3573</v>
      </c>
      <c r="B2374" t="s">
        <v>49</v>
      </c>
      <c r="C2374" t="s">
        <v>112</v>
      </c>
      <c r="D2374" t="s">
        <v>126</v>
      </c>
      <c r="E2374" t="s">
        <v>159</v>
      </c>
      <c r="F2374" t="s">
        <v>56</v>
      </c>
      <c r="G2374" s="1">
        <v>45498</v>
      </c>
      <c r="H2374" s="1">
        <v>45519</v>
      </c>
      <c r="I2374">
        <f>YEAR((vw_maritime_trade_analysis[[#This Row],[Departure_Date]]))</f>
        <v>2024</v>
      </c>
      <c r="J2374" t="str">
        <f>"Q"&amp;ROUNDUP(MONTH(vw_maritime_trade_analysis[[#This Row],[Departure_Date]])/3,0)</f>
        <v>Q3</v>
      </c>
      <c r="K2374" t="str">
        <f>TEXT(vw_maritime_trade_analysis[[#This Row],[Departure_Date]],"mmmm")</f>
        <v>July</v>
      </c>
      <c r="L2374">
        <v>7294577</v>
      </c>
      <c r="M2374">
        <v>737334.75</v>
      </c>
      <c r="N2374">
        <v>134174.03125</v>
      </c>
      <c r="O2374">
        <v>24728.619140625</v>
      </c>
      <c r="P2374">
        <v>99738.5234375</v>
      </c>
      <c r="Q2374">
        <v>2488847.75</v>
      </c>
      <c r="R2374">
        <f t="shared" si="37"/>
        <v>0.34119151117330038</v>
      </c>
    </row>
    <row r="2375" spans="1:18" x14ac:dyDescent="0.25">
      <c r="A2375" t="s">
        <v>3574</v>
      </c>
      <c r="B2375" t="s">
        <v>65</v>
      </c>
      <c r="C2375" t="s">
        <v>50</v>
      </c>
      <c r="D2375" t="s">
        <v>223</v>
      </c>
      <c r="E2375" t="s">
        <v>56</v>
      </c>
      <c r="F2375" t="s">
        <v>257</v>
      </c>
      <c r="G2375" s="1">
        <v>44948</v>
      </c>
      <c r="H2375" s="1">
        <v>44968</v>
      </c>
      <c r="I2375">
        <f>YEAR((vw_maritime_trade_analysis[[#This Row],[Departure_Date]]))</f>
        <v>2023</v>
      </c>
      <c r="J2375" t="str">
        <f>"Q"&amp;ROUNDUP(MONTH(vw_maritime_trade_analysis[[#This Row],[Departure_Date]])/3,0)</f>
        <v>Q1</v>
      </c>
      <c r="K2375" t="str">
        <f>TEXT(vw_maritime_trade_analysis[[#This Row],[Departure_Date]],"mmmm")</f>
        <v>January</v>
      </c>
      <c r="L2375">
        <v>36581372</v>
      </c>
      <c r="M2375">
        <v>377234.5625</v>
      </c>
      <c r="N2375">
        <v>84003.7734375</v>
      </c>
      <c r="O2375">
        <v>59261.8203125</v>
      </c>
      <c r="P2375">
        <v>35663.94921875</v>
      </c>
      <c r="Q2375">
        <v>2032941.25</v>
      </c>
      <c r="R2375">
        <f t="shared" si="37"/>
        <v>5.5573127492320407E-2</v>
      </c>
    </row>
    <row r="2376" spans="1:18" x14ac:dyDescent="0.25">
      <c r="A2376" t="s">
        <v>3575</v>
      </c>
      <c r="B2376" t="s">
        <v>49</v>
      </c>
      <c r="C2376" t="s">
        <v>239</v>
      </c>
      <c r="D2376" t="s">
        <v>270</v>
      </c>
      <c r="E2376" t="s">
        <v>196</v>
      </c>
      <c r="F2376" t="s">
        <v>128</v>
      </c>
      <c r="G2376" s="1">
        <v>44271</v>
      </c>
      <c r="H2376" s="1">
        <v>44286</v>
      </c>
      <c r="I2376">
        <f>YEAR((vw_maritime_trade_analysis[[#This Row],[Departure_Date]]))</f>
        <v>2021</v>
      </c>
      <c r="J2376" t="str">
        <f>"Q"&amp;ROUNDUP(MONTH(vw_maritime_trade_analysis[[#This Row],[Departure_Date]])/3,0)</f>
        <v>Q1</v>
      </c>
      <c r="K2376" t="str">
        <f>TEXT(vw_maritime_trade_analysis[[#This Row],[Departure_Date]],"mmmm")</f>
        <v>March</v>
      </c>
      <c r="L2376">
        <v>38194684</v>
      </c>
      <c r="M2376">
        <v>135417.265625</v>
      </c>
      <c r="N2376">
        <v>68547.8203125</v>
      </c>
      <c r="O2376">
        <v>66458.75</v>
      </c>
      <c r="P2376">
        <v>13607.400390625</v>
      </c>
      <c r="Q2376">
        <v>1924201.25</v>
      </c>
      <c r="R2376">
        <f t="shared" si="37"/>
        <v>5.0378771297073695E-2</v>
      </c>
    </row>
    <row r="2377" spans="1:18" x14ac:dyDescent="0.25">
      <c r="A2377" t="s">
        <v>3576</v>
      </c>
      <c r="B2377" t="s">
        <v>49</v>
      </c>
      <c r="C2377" t="s">
        <v>50</v>
      </c>
      <c r="D2377" t="s">
        <v>145</v>
      </c>
      <c r="E2377" t="s">
        <v>159</v>
      </c>
      <c r="F2377" t="s">
        <v>82</v>
      </c>
      <c r="G2377" s="1">
        <v>44058</v>
      </c>
      <c r="H2377" s="1">
        <v>44076</v>
      </c>
      <c r="I2377">
        <f>YEAR((vw_maritime_trade_analysis[[#This Row],[Departure_Date]]))</f>
        <v>2020</v>
      </c>
      <c r="J2377" t="str">
        <f>"Q"&amp;ROUNDUP(MONTH(vw_maritime_trade_analysis[[#This Row],[Departure_Date]])/3,0)</f>
        <v>Q3</v>
      </c>
      <c r="K2377" t="str">
        <f>TEXT(vw_maritime_trade_analysis[[#This Row],[Departure_Date]],"mmmm")</f>
        <v>August</v>
      </c>
      <c r="L2377">
        <v>24660894</v>
      </c>
      <c r="M2377">
        <v>420095</v>
      </c>
      <c r="N2377">
        <v>145371.8125</v>
      </c>
      <c r="O2377">
        <v>59679.359375</v>
      </c>
      <c r="P2377">
        <v>0</v>
      </c>
      <c r="Q2377">
        <v>2799360.25</v>
      </c>
      <c r="R2377">
        <f t="shared" si="37"/>
        <v>0.11351414308013327</v>
      </c>
    </row>
    <row r="2378" spans="1:18" x14ac:dyDescent="0.25">
      <c r="A2378" t="s">
        <v>3577</v>
      </c>
      <c r="B2378" t="s">
        <v>65</v>
      </c>
      <c r="C2378" t="s">
        <v>50</v>
      </c>
      <c r="D2378" t="s">
        <v>51</v>
      </c>
      <c r="E2378" t="s">
        <v>184</v>
      </c>
      <c r="F2378" t="s">
        <v>55</v>
      </c>
      <c r="G2378" s="1">
        <v>44967</v>
      </c>
      <c r="H2378" s="1">
        <v>44979</v>
      </c>
      <c r="I2378">
        <f>YEAR((vw_maritime_trade_analysis[[#This Row],[Departure_Date]]))</f>
        <v>2023</v>
      </c>
      <c r="J2378" t="str">
        <f>"Q"&amp;ROUNDUP(MONTH(vw_maritime_trade_analysis[[#This Row],[Departure_Date]])/3,0)</f>
        <v>Q1</v>
      </c>
      <c r="K2378" t="str">
        <f>TEXT(vw_maritime_trade_analysis[[#This Row],[Departure_Date]],"mmmm")</f>
        <v>February</v>
      </c>
      <c r="L2378">
        <v>13214392</v>
      </c>
      <c r="M2378">
        <v>307808.125</v>
      </c>
      <c r="N2378">
        <v>149977.546875</v>
      </c>
      <c r="O2378">
        <v>11364.3798828125</v>
      </c>
      <c r="P2378">
        <v>0</v>
      </c>
      <c r="Q2378">
        <v>2959299.25</v>
      </c>
      <c r="R2378">
        <f t="shared" si="37"/>
        <v>0.22394516902480266</v>
      </c>
    </row>
    <row r="2379" spans="1:18" x14ac:dyDescent="0.25">
      <c r="A2379" t="s">
        <v>3578</v>
      </c>
      <c r="B2379" t="s">
        <v>65</v>
      </c>
      <c r="C2379" t="s">
        <v>112</v>
      </c>
      <c r="D2379" t="s">
        <v>340</v>
      </c>
      <c r="E2379" t="s">
        <v>226</v>
      </c>
      <c r="F2379" t="s">
        <v>55</v>
      </c>
      <c r="G2379" s="1">
        <v>44749</v>
      </c>
      <c r="H2379" s="1">
        <v>44761</v>
      </c>
      <c r="I2379">
        <f>YEAR((vw_maritime_trade_analysis[[#This Row],[Departure_Date]]))</f>
        <v>2022</v>
      </c>
      <c r="J2379" t="str">
        <f>"Q"&amp;ROUNDUP(MONTH(vw_maritime_trade_analysis[[#This Row],[Departure_Date]])/3,0)</f>
        <v>Q3</v>
      </c>
      <c r="K2379" t="str">
        <f>TEXT(vw_maritime_trade_analysis[[#This Row],[Departure_Date]],"mmmm")</f>
        <v>July</v>
      </c>
      <c r="L2379">
        <v>5962678</v>
      </c>
      <c r="M2379">
        <v>269407.5625</v>
      </c>
      <c r="N2379">
        <v>221844.703125</v>
      </c>
      <c r="O2379">
        <v>20392.359375</v>
      </c>
      <c r="P2379">
        <v>0</v>
      </c>
      <c r="Q2379">
        <v>677150.5</v>
      </c>
      <c r="R2379">
        <f t="shared" si="37"/>
        <v>0.11356482775021559</v>
      </c>
    </row>
    <row r="2380" spans="1:18" x14ac:dyDescent="0.25">
      <c r="A2380" t="s">
        <v>3579</v>
      </c>
      <c r="B2380" t="s">
        <v>65</v>
      </c>
      <c r="C2380" t="s">
        <v>239</v>
      </c>
      <c r="D2380" t="s">
        <v>265</v>
      </c>
      <c r="E2380" t="s">
        <v>128</v>
      </c>
      <c r="F2380" t="s">
        <v>196</v>
      </c>
      <c r="G2380" s="1">
        <v>43954</v>
      </c>
      <c r="H2380" s="1">
        <v>43975</v>
      </c>
      <c r="I2380">
        <f>YEAR((vw_maritime_trade_analysis[[#This Row],[Departure_Date]]))</f>
        <v>2020</v>
      </c>
      <c r="J2380" t="str">
        <f>"Q"&amp;ROUNDUP(MONTH(vw_maritime_trade_analysis[[#This Row],[Departure_Date]])/3,0)</f>
        <v>Q2</v>
      </c>
      <c r="K2380" t="str">
        <f>TEXT(vw_maritime_trade_analysis[[#This Row],[Departure_Date]],"mmmm")</f>
        <v>May</v>
      </c>
      <c r="L2380">
        <v>9387519</v>
      </c>
      <c r="M2380">
        <v>765552</v>
      </c>
      <c r="N2380">
        <v>231428.53125</v>
      </c>
      <c r="O2380">
        <v>17273.0390625</v>
      </c>
      <c r="P2380">
        <v>3274.219970703125</v>
      </c>
      <c r="Q2380">
        <v>1511840.875</v>
      </c>
      <c r="R2380">
        <f t="shared" si="37"/>
        <v>0.16104796964991497</v>
      </c>
    </row>
    <row r="2381" spans="1:18" x14ac:dyDescent="0.25">
      <c r="A2381" t="s">
        <v>3580</v>
      </c>
      <c r="B2381" t="s">
        <v>49</v>
      </c>
      <c r="C2381" t="s">
        <v>66</v>
      </c>
      <c r="D2381" t="s">
        <v>391</v>
      </c>
      <c r="E2381" t="s">
        <v>164</v>
      </c>
      <c r="F2381" t="s">
        <v>92</v>
      </c>
      <c r="G2381" s="1">
        <v>44613</v>
      </c>
      <c r="H2381" s="1">
        <v>44630</v>
      </c>
      <c r="I2381">
        <f>YEAR((vw_maritime_trade_analysis[[#This Row],[Departure_Date]]))</f>
        <v>2022</v>
      </c>
      <c r="J2381" t="str">
        <f>"Q"&amp;ROUNDUP(MONTH(vw_maritime_trade_analysis[[#This Row],[Departure_Date]])/3,0)</f>
        <v>Q1</v>
      </c>
      <c r="K2381" t="str">
        <f>TEXT(vw_maritime_trade_analysis[[#This Row],[Departure_Date]],"mmmm")</f>
        <v>February</v>
      </c>
      <c r="L2381">
        <v>34610340</v>
      </c>
      <c r="M2381">
        <v>382055.84375</v>
      </c>
      <c r="N2381">
        <v>169449.859375</v>
      </c>
      <c r="O2381">
        <v>104523.2265625</v>
      </c>
      <c r="P2381">
        <v>5971.10009765625</v>
      </c>
      <c r="Q2381">
        <v>2782708.75</v>
      </c>
      <c r="R2381">
        <f t="shared" si="37"/>
        <v>8.0401081006427552E-2</v>
      </c>
    </row>
    <row r="2382" spans="1:18" x14ac:dyDescent="0.25">
      <c r="A2382" t="s">
        <v>3581</v>
      </c>
      <c r="B2382" t="s">
        <v>65</v>
      </c>
      <c r="C2382" t="s">
        <v>239</v>
      </c>
      <c r="D2382" t="s">
        <v>240</v>
      </c>
      <c r="E2382" t="s">
        <v>184</v>
      </c>
      <c r="F2382" t="s">
        <v>154</v>
      </c>
      <c r="G2382" s="1">
        <v>45247</v>
      </c>
      <c r="H2382" s="1">
        <v>45256</v>
      </c>
      <c r="I2382">
        <f>YEAR((vw_maritime_trade_analysis[[#This Row],[Departure_Date]]))</f>
        <v>2023</v>
      </c>
      <c r="J2382" t="str">
        <f>"Q"&amp;ROUNDUP(MONTH(vw_maritime_trade_analysis[[#This Row],[Departure_Date]])/3,0)</f>
        <v>Q4</v>
      </c>
      <c r="K2382" t="str">
        <f>TEXT(vw_maritime_trade_analysis[[#This Row],[Departure_Date]],"mmmm")</f>
        <v>November</v>
      </c>
      <c r="L2382">
        <v>8347747</v>
      </c>
      <c r="M2382">
        <v>138946.734375</v>
      </c>
      <c r="N2382">
        <v>181085.765625</v>
      </c>
      <c r="O2382">
        <v>27297.130859375</v>
      </c>
      <c r="P2382">
        <v>0</v>
      </c>
      <c r="Q2382">
        <v>1583826.375</v>
      </c>
      <c r="R2382">
        <f t="shared" si="37"/>
        <v>0.18973099867545098</v>
      </c>
    </row>
    <row r="2383" spans="1:18" x14ac:dyDescent="0.25">
      <c r="A2383" t="s">
        <v>3583</v>
      </c>
      <c r="B2383" t="s">
        <v>49</v>
      </c>
      <c r="C2383" t="s">
        <v>66</v>
      </c>
      <c r="D2383" t="s">
        <v>245</v>
      </c>
      <c r="E2383" t="s">
        <v>201</v>
      </c>
      <c r="F2383" t="s">
        <v>70</v>
      </c>
      <c r="G2383" s="1">
        <v>44538</v>
      </c>
      <c r="H2383" s="1">
        <v>44564</v>
      </c>
      <c r="I2383">
        <f>YEAR((vw_maritime_trade_analysis[[#This Row],[Departure_Date]]))</f>
        <v>2021</v>
      </c>
      <c r="J2383" t="str">
        <f>"Q"&amp;ROUNDUP(MONTH(vw_maritime_trade_analysis[[#This Row],[Departure_Date]])/3,0)</f>
        <v>Q4</v>
      </c>
      <c r="K2383" t="str">
        <f>TEXT(vw_maritime_trade_analysis[[#This Row],[Departure_Date]],"mmmm")</f>
        <v>December</v>
      </c>
      <c r="L2383">
        <v>9143000</v>
      </c>
      <c r="M2383">
        <v>749312.3125</v>
      </c>
      <c r="N2383">
        <v>51187.78125</v>
      </c>
      <c r="O2383">
        <v>11428.75</v>
      </c>
      <c r="P2383">
        <v>0</v>
      </c>
      <c r="Q2383">
        <v>1131725.875</v>
      </c>
      <c r="R2383">
        <f t="shared" si="37"/>
        <v>0.12378058350650771</v>
      </c>
    </row>
    <row r="2384" spans="1:18" x14ac:dyDescent="0.25">
      <c r="A2384" t="s">
        <v>3584</v>
      </c>
      <c r="B2384" t="s">
        <v>65</v>
      </c>
      <c r="C2384" t="s">
        <v>50</v>
      </c>
      <c r="D2384" t="s">
        <v>139</v>
      </c>
      <c r="E2384" t="s">
        <v>70</v>
      </c>
      <c r="F2384" t="s">
        <v>159</v>
      </c>
      <c r="G2384" s="1">
        <v>44196</v>
      </c>
      <c r="H2384" s="1">
        <v>44213</v>
      </c>
      <c r="I2384">
        <f>YEAR((vw_maritime_trade_analysis[[#This Row],[Departure_Date]]))</f>
        <v>2020</v>
      </c>
      <c r="J2384" t="str">
        <f>"Q"&amp;ROUNDUP(MONTH(vw_maritime_trade_analysis[[#This Row],[Departure_Date]])/3,0)</f>
        <v>Q4</v>
      </c>
      <c r="K2384" t="str">
        <f>TEXT(vw_maritime_trade_analysis[[#This Row],[Departure_Date]],"mmmm")</f>
        <v>December</v>
      </c>
      <c r="L2384">
        <v>51610216</v>
      </c>
      <c r="M2384">
        <v>513518.46875</v>
      </c>
      <c r="N2384">
        <v>156084.234375</v>
      </c>
      <c r="O2384">
        <v>104252.640625</v>
      </c>
      <c r="P2384">
        <v>0</v>
      </c>
      <c r="Q2384">
        <v>3110288</v>
      </c>
      <c r="R2384">
        <f t="shared" si="37"/>
        <v>6.026496769554307E-2</v>
      </c>
    </row>
    <row r="2385" spans="1:18" x14ac:dyDescent="0.25">
      <c r="A2385" t="s">
        <v>3585</v>
      </c>
      <c r="B2385" t="s">
        <v>49</v>
      </c>
      <c r="C2385" t="s">
        <v>112</v>
      </c>
      <c r="D2385" t="s">
        <v>343</v>
      </c>
      <c r="E2385" t="s">
        <v>71</v>
      </c>
      <c r="F2385" t="s">
        <v>226</v>
      </c>
      <c r="G2385" s="1">
        <v>45920</v>
      </c>
      <c r="H2385" s="1">
        <v>45930</v>
      </c>
      <c r="I2385">
        <f>YEAR((vw_maritime_trade_analysis[[#This Row],[Departure_Date]]))</f>
        <v>2025</v>
      </c>
      <c r="J2385" t="str">
        <f>"Q"&amp;ROUNDUP(MONTH(vw_maritime_trade_analysis[[#This Row],[Departure_Date]])/3,0)</f>
        <v>Q3</v>
      </c>
      <c r="K2385" t="str">
        <f>TEXT(vw_maritime_trade_analysis[[#This Row],[Departure_Date]],"mmmm")</f>
        <v>September</v>
      </c>
      <c r="L2385">
        <v>66152444</v>
      </c>
      <c r="M2385">
        <v>150912.125</v>
      </c>
      <c r="N2385">
        <v>105100.2109375</v>
      </c>
      <c r="O2385">
        <v>66152.453125</v>
      </c>
      <c r="P2385">
        <v>29930.58984375</v>
      </c>
      <c r="Q2385">
        <v>1951085.625</v>
      </c>
      <c r="R2385">
        <f t="shared" si="37"/>
        <v>2.949377992746572E-2</v>
      </c>
    </row>
    <row r="2386" spans="1:18" x14ac:dyDescent="0.25">
      <c r="A2386" t="s">
        <v>3586</v>
      </c>
      <c r="B2386" t="s">
        <v>49</v>
      </c>
      <c r="C2386" t="s">
        <v>66</v>
      </c>
      <c r="D2386" t="s">
        <v>245</v>
      </c>
      <c r="E2386" t="s">
        <v>140</v>
      </c>
      <c r="F2386" t="s">
        <v>56</v>
      </c>
      <c r="G2386" s="1">
        <v>45068</v>
      </c>
      <c r="H2386" s="1">
        <v>45097</v>
      </c>
      <c r="I2386">
        <f>YEAR((vw_maritime_trade_analysis[[#This Row],[Departure_Date]]))</f>
        <v>2023</v>
      </c>
      <c r="J2386" t="str">
        <f>"Q"&amp;ROUNDUP(MONTH(vw_maritime_trade_analysis[[#This Row],[Departure_Date]])/3,0)</f>
        <v>Q2</v>
      </c>
      <c r="K2386" t="str">
        <f>TEXT(vw_maritime_trade_analysis[[#This Row],[Departure_Date]],"mmmm")</f>
        <v>May</v>
      </c>
      <c r="L2386">
        <v>5440426</v>
      </c>
      <c r="M2386">
        <v>286502.84375</v>
      </c>
      <c r="N2386">
        <v>128607.2421875</v>
      </c>
      <c r="O2386">
        <v>5005.18994140625</v>
      </c>
      <c r="P2386">
        <v>7979.31005859375</v>
      </c>
      <c r="Q2386">
        <v>603067.375</v>
      </c>
      <c r="R2386">
        <f t="shared" si="37"/>
        <v>0.11084929286787469</v>
      </c>
    </row>
    <row r="2387" spans="1:18" x14ac:dyDescent="0.25">
      <c r="A2387" t="s">
        <v>3587</v>
      </c>
      <c r="B2387" t="s">
        <v>65</v>
      </c>
      <c r="C2387" t="s">
        <v>112</v>
      </c>
      <c r="D2387" t="s">
        <v>340</v>
      </c>
      <c r="E2387" t="s">
        <v>226</v>
      </c>
      <c r="F2387" t="s">
        <v>93</v>
      </c>
      <c r="G2387" s="1">
        <v>45911</v>
      </c>
      <c r="H2387" s="1">
        <v>45919</v>
      </c>
      <c r="I2387">
        <f>YEAR((vw_maritime_trade_analysis[[#This Row],[Departure_Date]]))</f>
        <v>2025</v>
      </c>
      <c r="J2387" t="str">
        <f>"Q"&amp;ROUNDUP(MONTH(vw_maritime_trade_analysis[[#This Row],[Departure_Date]])/3,0)</f>
        <v>Q3</v>
      </c>
      <c r="K2387" t="str">
        <f>TEXT(vw_maritime_trade_analysis[[#This Row],[Departure_Date]],"mmmm")</f>
        <v>September</v>
      </c>
      <c r="L2387">
        <v>2324742.5</v>
      </c>
      <c r="M2387">
        <v>114921.0625</v>
      </c>
      <c r="N2387">
        <v>214831.234375</v>
      </c>
      <c r="O2387">
        <v>1836.550048828125</v>
      </c>
      <c r="P2387">
        <v>0</v>
      </c>
      <c r="Q2387">
        <v>436401.59375</v>
      </c>
      <c r="R2387">
        <f t="shared" si="37"/>
        <v>0.18772040075406202</v>
      </c>
    </row>
    <row r="2388" spans="1:18" x14ac:dyDescent="0.25">
      <c r="A2388" t="s">
        <v>3588</v>
      </c>
      <c r="B2388" t="s">
        <v>65</v>
      </c>
      <c r="C2388" t="s">
        <v>50</v>
      </c>
      <c r="D2388" t="s">
        <v>183</v>
      </c>
      <c r="E2388" t="s">
        <v>92</v>
      </c>
      <c r="F2388" t="s">
        <v>164</v>
      </c>
      <c r="G2388" s="1">
        <v>44737</v>
      </c>
      <c r="H2388" s="1">
        <v>44752</v>
      </c>
      <c r="I2388">
        <f>YEAR((vw_maritime_trade_analysis[[#This Row],[Departure_Date]]))</f>
        <v>2022</v>
      </c>
      <c r="J2388" t="str">
        <f>"Q"&amp;ROUNDUP(MONTH(vw_maritime_trade_analysis[[#This Row],[Departure_Date]])/3,0)</f>
        <v>Q2</v>
      </c>
      <c r="K2388" t="str">
        <f>TEXT(vw_maritime_trade_analysis[[#This Row],[Departure_Date]],"mmmm")</f>
        <v>June</v>
      </c>
      <c r="L2388">
        <v>136365312</v>
      </c>
      <c r="M2388">
        <v>497218.8125</v>
      </c>
      <c r="N2388">
        <v>215079.578125</v>
      </c>
      <c r="O2388">
        <v>448641.875</v>
      </c>
      <c r="P2388">
        <v>25338.810546875</v>
      </c>
      <c r="Q2388">
        <v>4792561.5</v>
      </c>
      <c r="R2388">
        <f t="shared" si="37"/>
        <v>3.5145019138004829E-2</v>
      </c>
    </row>
    <row r="2389" spans="1:18" x14ac:dyDescent="0.25">
      <c r="A2389" t="s">
        <v>3589</v>
      </c>
      <c r="B2389" t="s">
        <v>49</v>
      </c>
      <c r="C2389" t="s">
        <v>239</v>
      </c>
      <c r="D2389" t="s">
        <v>265</v>
      </c>
      <c r="E2389" t="s">
        <v>131</v>
      </c>
      <c r="F2389" t="s">
        <v>92</v>
      </c>
      <c r="G2389" s="1">
        <v>44138</v>
      </c>
      <c r="H2389" s="1">
        <v>44150</v>
      </c>
      <c r="I2389">
        <f>YEAR((vw_maritime_trade_analysis[[#This Row],[Departure_Date]]))</f>
        <v>2020</v>
      </c>
      <c r="J2389" t="str">
        <f>"Q"&amp;ROUNDUP(MONTH(vw_maritime_trade_analysis[[#This Row],[Departure_Date]])/3,0)</f>
        <v>Q4</v>
      </c>
      <c r="K2389" t="str">
        <f>TEXT(vw_maritime_trade_analysis[[#This Row],[Departure_Date]],"mmmm")</f>
        <v>November</v>
      </c>
      <c r="L2389">
        <v>7752192</v>
      </c>
      <c r="M2389">
        <v>144459.734375</v>
      </c>
      <c r="N2389">
        <v>221525.09375</v>
      </c>
      <c r="O2389">
        <v>21241.009765625</v>
      </c>
      <c r="P2389">
        <v>11459.48046875</v>
      </c>
      <c r="Q2389">
        <v>599733.0625</v>
      </c>
      <c r="R2389">
        <f t="shared" si="37"/>
        <v>7.7363030030731958E-2</v>
      </c>
    </row>
    <row r="2390" spans="1:18" x14ac:dyDescent="0.25">
      <c r="A2390" t="s">
        <v>3590</v>
      </c>
      <c r="B2390" t="s">
        <v>49</v>
      </c>
      <c r="C2390" t="s">
        <v>239</v>
      </c>
      <c r="D2390" t="s">
        <v>270</v>
      </c>
      <c r="E2390" t="s">
        <v>230</v>
      </c>
      <c r="F2390" t="s">
        <v>70</v>
      </c>
      <c r="G2390" s="1">
        <v>45703</v>
      </c>
      <c r="H2390" s="1">
        <v>45716</v>
      </c>
      <c r="I2390">
        <f>YEAR((vw_maritime_trade_analysis[[#This Row],[Departure_Date]]))</f>
        <v>2025</v>
      </c>
      <c r="J2390" t="str">
        <f>"Q"&amp;ROUNDUP(MONTH(vw_maritime_trade_analysis[[#This Row],[Departure_Date]])/3,0)</f>
        <v>Q1</v>
      </c>
      <c r="K2390" t="str">
        <f>TEXT(vw_maritime_trade_analysis[[#This Row],[Departure_Date]],"mmmm")</f>
        <v>February</v>
      </c>
      <c r="L2390">
        <v>41983608</v>
      </c>
      <c r="M2390">
        <v>207745.25</v>
      </c>
      <c r="N2390">
        <v>167378.734375</v>
      </c>
      <c r="O2390">
        <v>74730.8203125</v>
      </c>
      <c r="P2390">
        <v>25809.2109375</v>
      </c>
      <c r="Q2390">
        <v>1780107.125</v>
      </c>
      <c r="R2390">
        <f t="shared" si="37"/>
        <v>4.2400051110423859E-2</v>
      </c>
    </row>
    <row r="2391" spans="1:18" x14ac:dyDescent="0.25">
      <c r="A2391" t="s">
        <v>3591</v>
      </c>
      <c r="B2391" t="s">
        <v>65</v>
      </c>
      <c r="C2391" t="s">
        <v>50</v>
      </c>
      <c r="D2391" t="s">
        <v>120</v>
      </c>
      <c r="E2391" t="s">
        <v>92</v>
      </c>
      <c r="F2391" t="s">
        <v>196</v>
      </c>
      <c r="G2391" s="1">
        <v>45603</v>
      </c>
      <c r="H2391" s="1">
        <v>45619</v>
      </c>
      <c r="I2391">
        <f>YEAR((vw_maritime_trade_analysis[[#This Row],[Departure_Date]]))</f>
        <v>2024</v>
      </c>
      <c r="J2391" t="str">
        <f>"Q"&amp;ROUNDUP(MONTH(vw_maritime_trade_analysis[[#This Row],[Departure_Date]])/3,0)</f>
        <v>Q4</v>
      </c>
      <c r="K2391" t="str">
        <f>TEXT(vw_maritime_trade_analysis[[#This Row],[Departure_Date]],"mmmm")</f>
        <v>November</v>
      </c>
      <c r="L2391">
        <v>32309036</v>
      </c>
      <c r="M2391">
        <v>159321.578125</v>
      </c>
      <c r="N2391">
        <v>55625.73828125</v>
      </c>
      <c r="O2391">
        <v>78187.8671875</v>
      </c>
      <c r="P2391">
        <v>34049.609375</v>
      </c>
      <c r="Q2391">
        <v>1749795.5</v>
      </c>
      <c r="R2391">
        <f t="shared" si="37"/>
        <v>5.4158084444240306E-2</v>
      </c>
    </row>
    <row r="2392" spans="1:18" x14ac:dyDescent="0.25">
      <c r="A2392" t="s">
        <v>3592</v>
      </c>
      <c r="B2392" t="s">
        <v>65</v>
      </c>
      <c r="C2392" t="s">
        <v>50</v>
      </c>
      <c r="D2392" t="s">
        <v>183</v>
      </c>
      <c r="E2392" t="s">
        <v>92</v>
      </c>
      <c r="F2392" t="s">
        <v>131</v>
      </c>
      <c r="G2392" s="1">
        <v>45072</v>
      </c>
      <c r="H2392" s="1">
        <v>45084</v>
      </c>
      <c r="I2392">
        <f>YEAR((vw_maritime_trade_analysis[[#This Row],[Departure_Date]]))</f>
        <v>2023</v>
      </c>
      <c r="J2392" t="str">
        <f>"Q"&amp;ROUNDUP(MONTH(vw_maritime_trade_analysis[[#This Row],[Departure_Date]])/3,0)</f>
        <v>Q2</v>
      </c>
      <c r="K2392" t="str">
        <f>TEXT(vw_maritime_trade_analysis[[#This Row],[Departure_Date]],"mmmm")</f>
        <v>May</v>
      </c>
      <c r="L2392">
        <v>43932844</v>
      </c>
      <c r="M2392">
        <v>92240.7734375</v>
      </c>
      <c r="N2392">
        <v>240694.4375</v>
      </c>
      <c r="O2392">
        <v>144978.375</v>
      </c>
      <c r="Q2392">
        <v>4212499</v>
      </c>
      <c r="R2392">
        <f t="shared" si="37"/>
        <v>9.5884960236127664E-2</v>
      </c>
    </row>
    <row r="2393" spans="1:18" x14ac:dyDescent="0.25">
      <c r="A2393" t="s">
        <v>3593</v>
      </c>
      <c r="B2393" t="s">
        <v>49</v>
      </c>
      <c r="C2393" t="s">
        <v>50</v>
      </c>
      <c r="D2393" t="s">
        <v>120</v>
      </c>
      <c r="E2393" t="s">
        <v>108</v>
      </c>
      <c r="F2393" t="s">
        <v>70</v>
      </c>
      <c r="G2393" s="1">
        <v>43925</v>
      </c>
      <c r="H2393" s="1">
        <v>43945</v>
      </c>
      <c r="I2393">
        <f>YEAR((vw_maritime_trade_analysis[[#This Row],[Departure_Date]]))</f>
        <v>2020</v>
      </c>
      <c r="J2393" t="str">
        <f>"Q"&amp;ROUNDUP(MONTH(vw_maritime_trade_analysis[[#This Row],[Departure_Date]])/3,0)</f>
        <v>Q2</v>
      </c>
      <c r="K2393" t="str">
        <f>TEXT(vw_maritime_trade_analysis[[#This Row],[Departure_Date]],"mmmm")</f>
        <v>April</v>
      </c>
      <c r="L2393">
        <v>24479768</v>
      </c>
      <c r="M2393">
        <v>371645.59375</v>
      </c>
      <c r="N2393">
        <v>239045.671875</v>
      </c>
      <c r="O2393">
        <v>56058.671875</v>
      </c>
      <c r="P2393">
        <v>91243.4765625</v>
      </c>
      <c r="Q2393">
        <v>1701151.75</v>
      </c>
      <c r="R2393">
        <f t="shared" si="37"/>
        <v>6.9492151641306399E-2</v>
      </c>
    </row>
    <row r="2394" spans="1:18" x14ac:dyDescent="0.25">
      <c r="A2394" t="s">
        <v>3594</v>
      </c>
      <c r="B2394" t="s">
        <v>65</v>
      </c>
      <c r="C2394" t="s">
        <v>78</v>
      </c>
      <c r="D2394" t="s">
        <v>211</v>
      </c>
      <c r="E2394" t="s">
        <v>226</v>
      </c>
      <c r="F2394" t="s">
        <v>127</v>
      </c>
      <c r="G2394" s="1">
        <v>46059</v>
      </c>
      <c r="H2394" s="1">
        <v>46078</v>
      </c>
      <c r="I2394">
        <f>YEAR((vw_maritime_trade_analysis[[#This Row],[Departure_Date]]))</f>
        <v>2026</v>
      </c>
      <c r="J2394" t="str">
        <f>"Q"&amp;ROUNDUP(MONTH(vw_maritime_trade_analysis[[#This Row],[Departure_Date]])/3,0)</f>
        <v>Q1</v>
      </c>
      <c r="K2394" t="str">
        <f>TEXT(vw_maritime_trade_analysis[[#This Row],[Departure_Date]],"mmmm")</f>
        <v>February</v>
      </c>
      <c r="L2394">
        <v>30937492</v>
      </c>
      <c r="M2394">
        <v>578967.8125</v>
      </c>
      <c r="N2394">
        <v>156027.671875</v>
      </c>
      <c r="O2394">
        <v>86006.2265625</v>
      </c>
      <c r="P2394">
        <v>0</v>
      </c>
      <c r="Q2394">
        <v>1766697.625</v>
      </c>
      <c r="R2394">
        <f t="shared" si="37"/>
        <v>5.7105392544424739E-2</v>
      </c>
    </row>
    <row r="2395" spans="1:18" x14ac:dyDescent="0.25">
      <c r="A2395" t="s">
        <v>3595</v>
      </c>
      <c r="B2395" t="s">
        <v>65</v>
      </c>
      <c r="C2395" t="s">
        <v>78</v>
      </c>
      <c r="D2395" t="s">
        <v>79</v>
      </c>
      <c r="E2395" t="s">
        <v>184</v>
      </c>
      <c r="F2395" t="s">
        <v>164</v>
      </c>
      <c r="G2395" s="1">
        <v>45771</v>
      </c>
      <c r="H2395" s="1">
        <v>45794</v>
      </c>
      <c r="I2395">
        <f>YEAR((vw_maritime_trade_analysis[[#This Row],[Departure_Date]]))</f>
        <v>2025</v>
      </c>
      <c r="J2395" t="str">
        <f>"Q"&amp;ROUNDUP(MONTH(vw_maritime_trade_analysis[[#This Row],[Departure_Date]])/3,0)</f>
        <v>Q2</v>
      </c>
      <c r="K2395" t="str">
        <f>TEXT(vw_maritime_trade_analysis[[#This Row],[Departure_Date]],"mmmm")</f>
        <v>April</v>
      </c>
      <c r="L2395">
        <v>29550822</v>
      </c>
      <c r="M2395">
        <v>524279.5</v>
      </c>
      <c r="N2395">
        <v>244248.09375</v>
      </c>
      <c r="O2395">
        <v>80969.25</v>
      </c>
      <c r="P2395">
        <v>16183.259765625</v>
      </c>
      <c r="Q2395">
        <v>1583715.625</v>
      </c>
      <c r="R2395">
        <f t="shared" si="37"/>
        <v>5.3592946585377554E-2</v>
      </c>
    </row>
    <row r="2396" spans="1:18" x14ac:dyDescent="0.25">
      <c r="A2396" t="s">
        <v>3596</v>
      </c>
      <c r="B2396" t="s">
        <v>49</v>
      </c>
      <c r="C2396" t="s">
        <v>78</v>
      </c>
      <c r="D2396" t="s">
        <v>211</v>
      </c>
      <c r="E2396" t="s">
        <v>174</v>
      </c>
      <c r="F2396" t="s">
        <v>56</v>
      </c>
      <c r="G2396" s="1">
        <v>45615</v>
      </c>
      <c r="H2396" s="1">
        <v>45644</v>
      </c>
      <c r="I2396">
        <f>YEAR((vw_maritime_trade_analysis[[#This Row],[Departure_Date]]))</f>
        <v>2024</v>
      </c>
      <c r="J2396" t="str">
        <f>"Q"&amp;ROUNDUP(MONTH(vw_maritime_trade_analysis[[#This Row],[Departure_Date]])/3,0)</f>
        <v>Q4</v>
      </c>
      <c r="K2396" t="str">
        <f>TEXT(vw_maritime_trade_analysis[[#This Row],[Departure_Date]],"mmmm")</f>
        <v>November</v>
      </c>
      <c r="L2396">
        <v>35089904</v>
      </c>
      <c r="M2396">
        <v>566670.5625</v>
      </c>
      <c r="N2396">
        <v>46302.51171875</v>
      </c>
      <c r="O2396">
        <v>48774.96875</v>
      </c>
      <c r="P2396">
        <v>0</v>
      </c>
      <c r="Q2396">
        <v>2714156.5</v>
      </c>
      <c r="R2396">
        <f t="shared" si="37"/>
        <v>7.734864421401666E-2</v>
      </c>
    </row>
    <row r="2397" spans="1:18" x14ac:dyDescent="0.25">
      <c r="A2397" t="s">
        <v>3597</v>
      </c>
      <c r="B2397" t="s">
        <v>65</v>
      </c>
      <c r="C2397" t="s">
        <v>66</v>
      </c>
      <c r="D2397" t="s">
        <v>245</v>
      </c>
      <c r="E2397" t="s">
        <v>128</v>
      </c>
      <c r="F2397" t="s">
        <v>174</v>
      </c>
      <c r="G2397" s="1">
        <v>45757</v>
      </c>
      <c r="H2397" s="1">
        <v>45786</v>
      </c>
      <c r="I2397">
        <f>YEAR((vw_maritime_trade_analysis[[#This Row],[Departure_Date]]))</f>
        <v>2025</v>
      </c>
      <c r="J2397" t="str">
        <f>"Q"&amp;ROUNDUP(MONTH(vw_maritime_trade_analysis[[#This Row],[Departure_Date]])/3,0)</f>
        <v>Q2</v>
      </c>
      <c r="K2397" t="str">
        <f>TEXT(vw_maritime_trade_analysis[[#This Row],[Departure_Date]],"mmmm")</f>
        <v>April</v>
      </c>
      <c r="L2397">
        <v>13398975</v>
      </c>
      <c r="M2397">
        <v>373113.875</v>
      </c>
      <c r="N2397">
        <v>223748.921875</v>
      </c>
      <c r="O2397">
        <v>46628.4296875</v>
      </c>
      <c r="P2397">
        <v>3356.780029296875</v>
      </c>
      <c r="Q2397">
        <v>1159689</v>
      </c>
      <c r="R2397">
        <f t="shared" si="37"/>
        <v>8.6550575697021598E-2</v>
      </c>
    </row>
    <row r="2398" spans="1:18" x14ac:dyDescent="0.25">
      <c r="A2398" t="s">
        <v>3598</v>
      </c>
      <c r="B2398" t="s">
        <v>49</v>
      </c>
      <c r="C2398" t="s">
        <v>66</v>
      </c>
      <c r="D2398" t="s">
        <v>391</v>
      </c>
      <c r="E2398" t="s">
        <v>164</v>
      </c>
      <c r="F2398" t="s">
        <v>70</v>
      </c>
      <c r="G2398" s="1">
        <v>45414</v>
      </c>
      <c r="H2398" s="1">
        <v>45442</v>
      </c>
      <c r="I2398">
        <f>YEAR((vw_maritime_trade_analysis[[#This Row],[Departure_Date]]))</f>
        <v>2024</v>
      </c>
      <c r="J2398" t="str">
        <f>"Q"&amp;ROUNDUP(MONTH(vw_maritime_trade_analysis[[#This Row],[Departure_Date]])/3,0)</f>
        <v>Q2</v>
      </c>
      <c r="K2398" t="str">
        <f>TEXT(vw_maritime_trade_analysis[[#This Row],[Departure_Date]],"mmmm")</f>
        <v>May</v>
      </c>
      <c r="L2398">
        <v>26744890</v>
      </c>
      <c r="M2398">
        <v>287118.96875</v>
      </c>
      <c r="N2398">
        <v>162077.59375</v>
      </c>
      <c r="O2398">
        <v>66862.2265625</v>
      </c>
      <c r="P2398">
        <v>20122.740234375</v>
      </c>
      <c r="Q2398">
        <v>3072597.5</v>
      </c>
      <c r="R2398">
        <f t="shared" si="37"/>
        <v>0.11488540427722829</v>
      </c>
    </row>
    <row r="2399" spans="1:18" x14ac:dyDescent="0.25">
      <c r="A2399" t="s">
        <v>3600</v>
      </c>
      <c r="B2399" t="s">
        <v>49</v>
      </c>
      <c r="C2399" t="s">
        <v>50</v>
      </c>
      <c r="D2399" t="s">
        <v>423</v>
      </c>
      <c r="E2399" t="s">
        <v>55</v>
      </c>
      <c r="F2399" t="s">
        <v>226</v>
      </c>
      <c r="G2399" s="1">
        <v>44719</v>
      </c>
      <c r="H2399" s="1">
        <v>44729</v>
      </c>
      <c r="I2399">
        <f>YEAR((vw_maritime_trade_analysis[[#This Row],[Departure_Date]]))</f>
        <v>2022</v>
      </c>
      <c r="J2399" t="str">
        <f>"Q"&amp;ROUNDUP(MONTH(vw_maritime_trade_analysis[[#This Row],[Departure_Date]])/3,0)</f>
        <v>Q2</v>
      </c>
      <c r="K2399" t="str">
        <f>TEXT(vw_maritime_trade_analysis[[#This Row],[Departure_Date]],"mmmm")</f>
        <v>June</v>
      </c>
      <c r="L2399">
        <v>38418576</v>
      </c>
      <c r="M2399">
        <v>109805.6171875</v>
      </c>
      <c r="N2399">
        <v>186182.734375</v>
      </c>
      <c r="O2399">
        <v>34960.91015625</v>
      </c>
      <c r="P2399">
        <v>1603.72998046875</v>
      </c>
      <c r="Q2399">
        <v>2476748.5</v>
      </c>
      <c r="R2399">
        <f t="shared" si="37"/>
        <v>6.446747271424115E-2</v>
      </c>
    </row>
    <row r="2400" spans="1:18" x14ac:dyDescent="0.25">
      <c r="A2400" t="s">
        <v>3601</v>
      </c>
      <c r="B2400" t="s">
        <v>65</v>
      </c>
      <c r="C2400" t="s">
        <v>112</v>
      </c>
      <c r="D2400" t="s">
        <v>343</v>
      </c>
      <c r="E2400" t="s">
        <v>226</v>
      </c>
      <c r="F2400" t="s">
        <v>154</v>
      </c>
      <c r="G2400" s="1">
        <v>44387</v>
      </c>
      <c r="H2400" s="1">
        <v>44395</v>
      </c>
      <c r="I2400">
        <f>YEAR((vw_maritime_trade_analysis[[#This Row],[Departure_Date]]))</f>
        <v>2021</v>
      </c>
      <c r="J2400" t="str">
        <f>"Q"&amp;ROUNDUP(MONTH(vw_maritime_trade_analysis[[#This Row],[Departure_Date]])/3,0)</f>
        <v>Q3</v>
      </c>
      <c r="K2400" t="str">
        <f>TEXT(vw_maritime_trade_analysis[[#This Row],[Departure_Date]],"mmmm")</f>
        <v>July</v>
      </c>
      <c r="L2400">
        <v>60729944</v>
      </c>
      <c r="M2400">
        <v>165403</v>
      </c>
      <c r="N2400">
        <v>75513.25</v>
      </c>
      <c r="O2400">
        <v>126925.578125</v>
      </c>
      <c r="P2400">
        <v>4100.759765625</v>
      </c>
      <c r="Q2400">
        <v>2719091.5</v>
      </c>
      <c r="R2400">
        <f t="shared" si="37"/>
        <v>4.4773489335014044E-2</v>
      </c>
    </row>
    <row r="2401" spans="1:18" x14ac:dyDescent="0.25">
      <c r="A2401" t="s">
        <v>3602</v>
      </c>
      <c r="B2401" t="s">
        <v>49</v>
      </c>
      <c r="C2401" t="s">
        <v>239</v>
      </c>
      <c r="D2401" t="s">
        <v>265</v>
      </c>
      <c r="E2401" t="s">
        <v>146</v>
      </c>
      <c r="F2401" t="s">
        <v>82</v>
      </c>
      <c r="G2401" s="1">
        <v>46068</v>
      </c>
      <c r="H2401" s="1">
        <v>46089</v>
      </c>
      <c r="I2401">
        <f>YEAR((vw_maritime_trade_analysis[[#This Row],[Departure_Date]]))</f>
        <v>2026</v>
      </c>
      <c r="J2401" t="str">
        <f>"Q"&amp;ROUNDUP(MONTH(vw_maritime_trade_analysis[[#This Row],[Departure_Date]])/3,0)</f>
        <v>Q1</v>
      </c>
      <c r="K2401" t="str">
        <f>TEXT(vw_maritime_trade_analysis[[#This Row],[Departure_Date]],"mmmm")</f>
        <v>February</v>
      </c>
      <c r="L2401">
        <v>6072603</v>
      </c>
      <c r="M2401">
        <v>377008.53125</v>
      </c>
      <c r="N2401">
        <v>80296.8984375</v>
      </c>
      <c r="O2401">
        <v>18460.7109375</v>
      </c>
      <c r="P2401">
        <v>0</v>
      </c>
      <c r="Q2401">
        <v>820706.875</v>
      </c>
      <c r="R2401">
        <f t="shared" si="37"/>
        <v>0.13514910739266175</v>
      </c>
    </row>
    <row r="2402" spans="1:18" x14ac:dyDescent="0.25">
      <c r="A2402" t="s">
        <v>3603</v>
      </c>
      <c r="B2402" t="s">
        <v>49</v>
      </c>
      <c r="C2402" t="s">
        <v>50</v>
      </c>
      <c r="D2402" t="s">
        <v>120</v>
      </c>
      <c r="E2402" t="s">
        <v>196</v>
      </c>
      <c r="F2402" t="s">
        <v>82</v>
      </c>
      <c r="G2402" s="1">
        <v>44911</v>
      </c>
      <c r="H2402" s="1">
        <v>44920</v>
      </c>
      <c r="I2402">
        <f>YEAR((vw_maritime_trade_analysis[[#This Row],[Departure_Date]]))</f>
        <v>2022</v>
      </c>
      <c r="J2402" t="str">
        <f>"Q"&amp;ROUNDUP(MONTH(vw_maritime_trade_analysis[[#This Row],[Departure_Date]])/3,0)</f>
        <v>Q4</v>
      </c>
      <c r="K2402" t="str">
        <f>TEXT(vw_maritime_trade_analysis[[#This Row],[Departure_Date]],"mmmm")</f>
        <v>December</v>
      </c>
      <c r="L2402">
        <v>62211460</v>
      </c>
      <c r="M2402">
        <v>264286.375</v>
      </c>
      <c r="N2402">
        <v>104331.9921875</v>
      </c>
      <c r="O2402">
        <v>203431.484375</v>
      </c>
      <c r="P2402">
        <v>6874.93017578125</v>
      </c>
      <c r="Q2402">
        <v>1527218.625</v>
      </c>
      <c r="R2402">
        <f t="shared" si="37"/>
        <v>2.4548831115681902E-2</v>
      </c>
    </row>
    <row r="2403" spans="1:18" x14ac:dyDescent="0.25">
      <c r="A2403" t="s">
        <v>3604</v>
      </c>
      <c r="B2403" t="s">
        <v>49</v>
      </c>
      <c r="C2403" t="s">
        <v>66</v>
      </c>
      <c r="D2403" t="s">
        <v>245</v>
      </c>
      <c r="E2403" t="s">
        <v>127</v>
      </c>
      <c r="F2403" t="s">
        <v>70</v>
      </c>
      <c r="G2403" s="1">
        <v>44239</v>
      </c>
      <c r="H2403" s="1">
        <v>44255</v>
      </c>
      <c r="I2403">
        <f>YEAR((vw_maritime_trade_analysis[[#This Row],[Departure_Date]]))</f>
        <v>2021</v>
      </c>
      <c r="J2403" t="str">
        <f>"Q"&amp;ROUNDUP(MONTH(vw_maritime_trade_analysis[[#This Row],[Departure_Date]])/3,0)</f>
        <v>Q1</v>
      </c>
      <c r="K2403" t="str">
        <f>TEXT(vw_maritime_trade_analysis[[#This Row],[Departure_Date]],"mmmm")</f>
        <v>February</v>
      </c>
      <c r="L2403">
        <v>2029225.625</v>
      </c>
      <c r="M2403">
        <v>199077.84375</v>
      </c>
      <c r="N2403">
        <v>62636.75</v>
      </c>
      <c r="O2403">
        <v>5681.830078125</v>
      </c>
      <c r="P2403">
        <v>61091.80078125</v>
      </c>
      <c r="Q2403">
        <v>427641.53125</v>
      </c>
      <c r="R2403">
        <f t="shared" si="37"/>
        <v>0.21074124334991087</v>
      </c>
    </row>
    <row r="2404" spans="1:18" x14ac:dyDescent="0.25">
      <c r="A2404" t="s">
        <v>3605</v>
      </c>
      <c r="B2404" t="s">
        <v>49</v>
      </c>
      <c r="C2404" t="s">
        <v>66</v>
      </c>
      <c r="D2404" t="s">
        <v>245</v>
      </c>
      <c r="E2404" t="s">
        <v>131</v>
      </c>
      <c r="F2404" t="s">
        <v>82</v>
      </c>
      <c r="G2404" s="1">
        <v>43895</v>
      </c>
      <c r="H2404" s="1">
        <v>43925</v>
      </c>
      <c r="I2404">
        <f>YEAR((vw_maritime_trade_analysis[[#This Row],[Departure_Date]]))</f>
        <v>2020</v>
      </c>
      <c r="J2404" t="str">
        <f>"Q"&amp;ROUNDUP(MONTH(vw_maritime_trade_analysis[[#This Row],[Departure_Date]])/3,0)</f>
        <v>Q1</v>
      </c>
      <c r="K2404" t="str">
        <f>TEXT(vw_maritime_trade_analysis[[#This Row],[Departure_Date]],"mmmm")</f>
        <v>March</v>
      </c>
      <c r="L2404">
        <v>4927165.5</v>
      </c>
      <c r="M2404">
        <v>574995</v>
      </c>
      <c r="N2404">
        <v>127769.703125</v>
      </c>
      <c r="O2404">
        <v>11431.01953125</v>
      </c>
      <c r="P2404">
        <v>0</v>
      </c>
      <c r="Q2404">
        <v>1060104.875</v>
      </c>
      <c r="R2404">
        <f t="shared" si="37"/>
        <v>0.21515511808970086</v>
      </c>
    </row>
    <row r="2405" spans="1:18" x14ac:dyDescent="0.25">
      <c r="A2405" t="s">
        <v>3606</v>
      </c>
      <c r="B2405" t="s">
        <v>49</v>
      </c>
      <c r="C2405" t="s">
        <v>239</v>
      </c>
      <c r="D2405" t="s">
        <v>240</v>
      </c>
      <c r="E2405" t="s">
        <v>108</v>
      </c>
      <c r="F2405" t="s">
        <v>128</v>
      </c>
      <c r="G2405" s="1">
        <v>45225</v>
      </c>
      <c r="H2405" s="1">
        <v>45239</v>
      </c>
      <c r="I2405">
        <f>YEAR((vw_maritime_trade_analysis[[#This Row],[Departure_Date]]))</f>
        <v>2023</v>
      </c>
      <c r="J2405" t="str">
        <f>"Q"&amp;ROUNDUP(MONTH(vw_maritime_trade_analysis[[#This Row],[Departure_Date]])/3,0)</f>
        <v>Q4</v>
      </c>
      <c r="K2405" t="str">
        <f>TEXT(vw_maritime_trade_analysis[[#This Row],[Departure_Date]],"mmmm")</f>
        <v>October</v>
      </c>
      <c r="L2405">
        <v>17672156</v>
      </c>
      <c r="M2405">
        <v>304029.03125</v>
      </c>
      <c r="N2405">
        <v>219706.90625</v>
      </c>
      <c r="O2405">
        <v>9896.41015625</v>
      </c>
      <c r="P2405">
        <v>6926.35009765625</v>
      </c>
      <c r="Q2405">
        <v>1532334.375</v>
      </c>
      <c r="R2405">
        <f t="shared" si="37"/>
        <v>8.6708966070693352E-2</v>
      </c>
    </row>
    <row r="2406" spans="1:18" x14ac:dyDescent="0.25">
      <c r="A2406" t="s">
        <v>3607</v>
      </c>
      <c r="B2406" t="s">
        <v>49</v>
      </c>
      <c r="C2406" t="s">
        <v>66</v>
      </c>
      <c r="D2406" t="s">
        <v>67</v>
      </c>
      <c r="E2406" t="s">
        <v>201</v>
      </c>
      <c r="F2406" t="s">
        <v>92</v>
      </c>
      <c r="G2406" s="1">
        <v>45947</v>
      </c>
      <c r="H2406" s="1">
        <v>45972</v>
      </c>
      <c r="I2406">
        <f>YEAR((vw_maritime_trade_analysis[[#This Row],[Departure_Date]]))</f>
        <v>2025</v>
      </c>
      <c r="J2406" t="str">
        <f>"Q"&amp;ROUNDUP(MONTH(vw_maritime_trade_analysis[[#This Row],[Departure_Date]])/3,0)</f>
        <v>Q4</v>
      </c>
      <c r="K2406" t="str">
        <f>TEXT(vw_maritime_trade_analysis[[#This Row],[Departure_Date]],"mmmm")</f>
        <v>October</v>
      </c>
      <c r="L2406">
        <v>29678318</v>
      </c>
      <c r="M2406">
        <v>622147.0625</v>
      </c>
      <c r="N2406">
        <v>31463.279296875</v>
      </c>
      <c r="O2406">
        <v>101499.84375</v>
      </c>
      <c r="Q2406">
        <v>1785603</v>
      </c>
      <c r="R2406">
        <f t="shared" si="37"/>
        <v>6.0165235779197461E-2</v>
      </c>
    </row>
    <row r="2407" spans="1:18" x14ac:dyDescent="0.25">
      <c r="A2407" t="s">
        <v>3608</v>
      </c>
      <c r="B2407" t="s">
        <v>65</v>
      </c>
      <c r="C2407" t="s">
        <v>50</v>
      </c>
      <c r="D2407" t="s">
        <v>145</v>
      </c>
      <c r="E2407" t="s">
        <v>100</v>
      </c>
      <c r="F2407" t="s">
        <v>257</v>
      </c>
      <c r="G2407" s="1">
        <v>45625</v>
      </c>
      <c r="H2407" s="1">
        <v>45635</v>
      </c>
      <c r="I2407">
        <f>YEAR((vw_maritime_trade_analysis[[#This Row],[Departure_Date]]))</f>
        <v>2024</v>
      </c>
      <c r="J2407" t="str">
        <f>"Q"&amp;ROUNDUP(MONTH(vw_maritime_trade_analysis[[#This Row],[Departure_Date]])/3,0)</f>
        <v>Q4</v>
      </c>
      <c r="K2407" t="str">
        <f>TEXT(vw_maritime_trade_analysis[[#This Row],[Departure_Date]],"mmmm")</f>
        <v>November</v>
      </c>
      <c r="L2407">
        <v>40117072</v>
      </c>
      <c r="M2407">
        <v>255152.859375</v>
      </c>
      <c r="N2407">
        <v>15373.83984375</v>
      </c>
      <c r="O2407">
        <v>132386.34375</v>
      </c>
      <c r="P2407">
        <v>39803.91015625</v>
      </c>
      <c r="Q2407">
        <v>1269288.875</v>
      </c>
      <c r="R2407">
        <f t="shared" si="37"/>
        <v>3.1639619037999583E-2</v>
      </c>
    </row>
    <row r="2408" spans="1:18" x14ac:dyDescent="0.25">
      <c r="A2408" t="s">
        <v>3609</v>
      </c>
      <c r="B2408" t="s">
        <v>65</v>
      </c>
      <c r="C2408" t="s">
        <v>239</v>
      </c>
      <c r="D2408" t="s">
        <v>270</v>
      </c>
      <c r="E2408" t="s">
        <v>226</v>
      </c>
      <c r="F2408" t="s">
        <v>146</v>
      </c>
      <c r="G2408" s="1">
        <v>45852</v>
      </c>
      <c r="H2408" s="1">
        <v>45871</v>
      </c>
      <c r="I2408">
        <f>YEAR((vw_maritime_trade_analysis[[#This Row],[Departure_Date]]))</f>
        <v>2025</v>
      </c>
      <c r="J2408" t="str">
        <f>"Q"&amp;ROUNDUP(MONTH(vw_maritime_trade_analysis[[#This Row],[Departure_Date]])/3,0)</f>
        <v>Q3</v>
      </c>
      <c r="K2408" t="str">
        <f>TEXT(vw_maritime_trade_analysis[[#This Row],[Departure_Date]],"mmmm")</f>
        <v>July</v>
      </c>
      <c r="L2408">
        <v>37795160</v>
      </c>
      <c r="M2408">
        <v>262047.734375</v>
      </c>
      <c r="N2408">
        <v>29361.880859375</v>
      </c>
      <c r="O2408">
        <v>62739.9609375</v>
      </c>
      <c r="P2408">
        <v>0</v>
      </c>
      <c r="Q2408">
        <v>1493374.125</v>
      </c>
      <c r="R2408">
        <f t="shared" si="37"/>
        <v>3.9512311232443517E-2</v>
      </c>
    </row>
    <row r="2409" spans="1:18" x14ac:dyDescent="0.25">
      <c r="A2409" t="s">
        <v>3610</v>
      </c>
      <c r="B2409" t="s">
        <v>65</v>
      </c>
      <c r="C2409" t="s">
        <v>50</v>
      </c>
      <c r="D2409" t="s">
        <v>120</v>
      </c>
      <c r="E2409" t="s">
        <v>92</v>
      </c>
      <c r="F2409" t="s">
        <v>230</v>
      </c>
      <c r="G2409" s="1">
        <v>45897</v>
      </c>
      <c r="H2409" s="1">
        <v>45915</v>
      </c>
      <c r="I2409">
        <f>YEAR((vw_maritime_trade_analysis[[#This Row],[Departure_Date]]))</f>
        <v>2025</v>
      </c>
      <c r="J2409" t="str">
        <f>"Q"&amp;ROUNDUP(MONTH(vw_maritime_trade_analysis[[#This Row],[Departure_Date]])/3,0)</f>
        <v>Q3</v>
      </c>
      <c r="K2409" t="str">
        <f>TEXT(vw_maritime_trade_analysis[[#This Row],[Departure_Date]],"mmmm")</f>
        <v>August</v>
      </c>
      <c r="L2409">
        <v>34631072</v>
      </c>
      <c r="M2409">
        <v>411770.75</v>
      </c>
      <c r="N2409">
        <v>69763.703125</v>
      </c>
      <c r="O2409">
        <v>47098.26171875</v>
      </c>
      <c r="P2409">
        <v>0</v>
      </c>
      <c r="Q2409">
        <v>2480998.25</v>
      </c>
      <c r="R2409">
        <f t="shared" si="37"/>
        <v>7.1640815796865889E-2</v>
      </c>
    </row>
    <row r="2410" spans="1:18" x14ac:dyDescent="0.25">
      <c r="A2410" t="s">
        <v>3611</v>
      </c>
      <c r="B2410" t="s">
        <v>65</v>
      </c>
      <c r="C2410" t="s">
        <v>66</v>
      </c>
      <c r="D2410" t="s">
        <v>245</v>
      </c>
      <c r="E2410" t="s">
        <v>128</v>
      </c>
      <c r="F2410" t="s">
        <v>71</v>
      </c>
      <c r="G2410" s="1">
        <v>43888</v>
      </c>
      <c r="H2410" s="1">
        <v>43921</v>
      </c>
      <c r="I2410">
        <f>YEAR((vw_maritime_trade_analysis[[#This Row],[Departure_Date]]))</f>
        <v>2020</v>
      </c>
      <c r="J2410" t="str">
        <f>"Q"&amp;ROUNDUP(MONTH(vw_maritime_trade_analysis[[#This Row],[Departure_Date]])/3,0)</f>
        <v>Q1</v>
      </c>
      <c r="K2410" t="str">
        <f>TEXT(vw_maritime_trade_analysis[[#This Row],[Departure_Date]],"mmmm")</f>
        <v>February</v>
      </c>
      <c r="L2410">
        <v>3506698.75</v>
      </c>
      <c r="M2410">
        <v>496041.625</v>
      </c>
      <c r="N2410">
        <v>41990.6796875</v>
      </c>
      <c r="O2410">
        <v>4348.31005859375</v>
      </c>
      <c r="Q2410">
        <v>761499.5</v>
      </c>
      <c r="R2410">
        <f t="shared" si="37"/>
        <v>0.21715566528205482</v>
      </c>
    </row>
    <row r="2411" spans="1:18" x14ac:dyDescent="0.25">
      <c r="A2411" t="s">
        <v>3613</v>
      </c>
      <c r="B2411" t="s">
        <v>65</v>
      </c>
      <c r="C2411" t="s">
        <v>50</v>
      </c>
      <c r="D2411" t="s">
        <v>51</v>
      </c>
      <c r="E2411" t="s">
        <v>70</v>
      </c>
      <c r="F2411" t="s">
        <v>127</v>
      </c>
      <c r="G2411" s="1">
        <v>45262</v>
      </c>
      <c r="H2411" s="1">
        <v>45271</v>
      </c>
      <c r="I2411">
        <f>YEAR((vw_maritime_trade_analysis[[#This Row],[Departure_Date]]))</f>
        <v>2023</v>
      </c>
      <c r="J2411" t="str">
        <f>"Q"&amp;ROUNDUP(MONTH(vw_maritime_trade_analysis[[#This Row],[Departure_Date]])/3,0)</f>
        <v>Q4</v>
      </c>
      <c r="K2411" t="str">
        <f>TEXT(vw_maritime_trade_analysis[[#This Row],[Departure_Date]],"mmmm")</f>
        <v>December</v>
      </c>
      <c r="L2411">
        <v>21917670</v>
      </c>
      <c r="M2411">
        <v>109489.2109375</v>
      </c>
      <c r="N2411">
        <v>75680.859375</v>
      </c>
      <c r="O2411">
        <v>21040.9609375</v>
      </c>
      <c r="P2411">
        <v>0</v>
      </c>
      <c r="Q2411">
        <v>5503752.5</v>
      </c>
      <c r="R2411">
        <f t="shared" si="37"/>
        <v>0.25111029137677499</v>
      </c>
    </row>
    <row r="2412" spans="1:18" x14ac:dyDescent="0.25">
      <c r="A2412" t="s">
        <v>3614</v>
      </c>
      <c r="B2412" t="s">
        <v>49</v>
      </c>
      <c r="C2412" t="s">
        <v>50</v>
      </c>
      <c r="D2412" t="s">
        <v>139</v>
      </c>
      <c r="E2412" t="s">
        <v>55</v>
      </c>
      <c r="F2412" t="s">
        <v>92</v>
      </c>
      <c r="G2412" s="1">
        <v>44793</v>
      </c>
      <c r="H2412" s="1">
        <v>44808</v>
      </c>
      <c r="I2412">
        <f>YEAR((vw_maritime_trade_analysis[[#This Row],[Departure_Date]]))</f>
        <v>2022</v>
      </c>
      <c r="J2412" t="str">
        <f>"Q"&amp;ROUNDUP(MONTH(vw_maritime_trade_analysis[[#This Row],[Departure_Date]])/3,0)</f>
        <v>Q3</v>
      </c>
      <c r="K2412" t="str">
        <f>TEXT(vw_maritime_trade_analysis[[#This Row],[Departure_Date]],"mmmm")</f>
        <v>August</v>
      </c>
      <c r="L2412">
        <v>21728362</v>
      </c>
      <c r="M2412">
        <v>180709.921875</v>
      </c>
      <c r="N2412">
        <v>247050.65625</v>
      </c>
      <c r="O2412">
        <v>15644.419921875</v>
      </c>
      <c r="P2412">
        <v>17224.119140625</v>
      </c>
      <c r="Q2412">
        <v>853223.875</v>
      </c>
      <c r="R2412">
        <f t="shared" si="37"/>
        <v>3.9267749451155132E-2</v>
      </c>
    </row>
    <row r="2413" spans="1:18" x14ac:dyDescent="0.25">
      <c r="A2413" t="s">
        <v>3615</v>
      </c>
      <c r="B2413" t="s">
        <v>65</v>
      </c>
      <c r="C2413" t="s">
        <v>78</v>
      </c>
      <c r="D2413" t="s">
        <v>211</v>
      </c>
      <c r="E2413" t="s">
        <v>226</v>
      </c>
      <c r="F2413" t="s">
        <v>71</v>
      </c>
      <c r="G2413" s="1">
        <v>44678</v>
      </c>
      <c r="H2413" s="1">
        <v>44706</v>
      </c>
      <c r="I2413">
        <f>YEAR((vw_maritime_trade_analysis[[#This Row],[Departure_Date]]))</f>
        <v>2022</v>
      </c>
      <c r="J2413" t="str">
        <f>"Q"&amp;ROUNDUP(MONTH(vw_maritime_trade_analysis[[#This Row],[Departure_Date]])/3,0)</f>
        <v>Q2</v>
      </c>
      <c r="K2413" t="str">
        <f>TEXT(vw_maritime_trade_analysis[[#This Row],[Departure_Date]],"mmmm")</f>
        <v>April</v>
      </c>
      <c r="L2413">
        <v>40391084</v>
      </c>
      <c r="M2413">
        <v>520218.40625</v>
      </c>
      <c r="N2413">
        <v>82407.3203125</v>
      </c>
      <c r="O2413">
        <v>71492.21875</v>
      </c>
      <c r="P2413">
        <v>26288.509765625</v>
      </c>
      <c r="Q2413">
        <v>1668555.875</v>
      </c>
      <c r="R2413">
        <f t="shared" si="37"/>
        <v>4.1310004826807814E-2</v>
      </c>
    </row>
    <row r="2414" spans="1:18" x14ac:dyDescent="0.25">
      <c r="A2414" t="s">
        <v>3616</v>
      </c>
      <c r="B2414" t="s">
        <v>49</v>
      </c>
      <c r="C2414" t="s">
        <v>50</v>
      </c>
      <c r="D2414" t="s">
        <v>183</v>
      </c>
      <c r="E2414" t="s">
        <v>93</v>
      </c>
      <c r="F2414" t="s">
        <v>92</v>
      </c>
      <c r="G2414" s="1">
        <v>43975</v>
      </c>
      <c r="H2414" s="1">
        <v>43995</v>
      </c>
      <c r="I2414">
        <f>YEAR((vw_maritime_trade_analysis[[#This Row],[Departure_Date]]))</f>
        <v>2020</v>
      </c>
      <c r="J2414" t="str">
        <f>"Q"&amp;ROUNDUP(MONTH(vw_maritime_trade_analysis[[#This Row],[Departure_Date]])/3,0)</f>
        <v>Q2</v>
      </c>
      <c r="K2414" t="str">
        <f>TEXT(vw_maritime_trade_analysis[[#This Row],[Departure_Date]],"mmmm")</f>
        <v>May</v>
      </c>
      <c r="L2414">
        <v>102797000</v>
      </c>
      <c r="M2414">
        <v>629155.75</v>
      </c>
      <c r="N2414">
        <v>179798.125</v>
      </c>
      <c r="O2414">
        <v>280635.8125</v>
      </c>
      <c r="P2414">
        <v>0</v>
      </c>
      <c r="Q2414">
        <v>4512941</v>
      </c>
      <c r="R2414">
        <f t="shared" si="37"/>
        <v>4.3901485451910076E-2</v>
      </c>
    </row>
    <row r="2415" spans="1:18" x14ac:dyDescent="0.25">
      <c r="A2415" t="s">
        <v>3617</v>
      </c>
      <c r="B2415" t="s">
        <v>65</v>
      </c>
      <c r="C2415" t="s">
        <v>50</v>
      </c>
      <c r="D2415" t="s">
        <v>145</v>
      </c>
      <c r="E2415" t="s">
        <v>92</v>
      </c>
      <c r="F2415" t="s">
        <v>121</v>
      </c>
      <c r="G2415" s="1">
        <v>44774</v>
      </c>
      <c r="H2415" s="1">
        <v>44790</v>
      </c>
      <c r="I2415">
        <f>YEAR((vw_maritime_trade_analysis[[#This Row],[Departure_Date]]))</f>
        <v>2022</v>
      </c>
      <c r="J2415" t="str">
        <f>"Q"&amp;ROUNDUP(MONTH(vw_maritime_trade_analysis[[#This Row],[Departure_Date]])/3,0)</f>
        <v>Q3</v>
      </c>
      <c r="K2415" t="str">
        <f>TEXT(vw_maritime_trade_analysis[[#This Row],[Departure_Date]],"mmmm")</f>
        <v>August</v>
      </c>
      <c r="L2415">
        <v>18759378</v>
      </c>
      <c r="M2415">
        <v>329775.8125</v>
      </c>
      <c r="N2415">
        <v>110675.9765625</v>
      </c>
      <c r="O2415">
        <v>26825.91015625</v>
      </c>
      <c r="P2415">
        <v>50532.140625</v>
      </c>
      <c r="Q2415">
        <v>1155478</v>
      </c>
      <c r="R2415">
        <f t="shared" si="37"/>
        <v>6.159468613511599E-2</v>
      </c>
    </row>
    <row r="2416" spans="1:18" x14ac:dyDescent="0.25">
      <c r="A2416" t="s">
        <v>3618</v>
      </c>
      <c r="B2416" t="s">
        <v>65</v>
      </c>
      <c r="C2416" t="s">
        <v>78</v>
      </c>
      <c r="D2416" t="s">
        <v>105</v>
      </c>
      <c r="E2416" t="s">
        <v>92</v>
      </c>
      <c r="F2416" t="s">
        <v>146</v>
      </c>
      <c r="G2416" s="1">
        <v>46010</v>
      </c>
      <c r="H2416" s="1">
        <v>46031</v>
      </c>
      <c r="I2416">
        <f>YEAR((vw_maritime_trade_analysis[[#This Row],[Departure_Date]]))</f>
        <v>2025</v>
      </c>
      <c r="J2416" t="str">
        <f>"Q"&amp;ROUNDUP(MONTH(vw_maritime_trade_analysis[[#This Row],[Departure_Date]])/3,0)</f>
        <v>Q4</v>
      </c>
      <c r="K2416" t="str">
        <f>TEXT(vw_maritime_trade_analysis[[#This Row],[Departure_Date]],"mmmm")</f>
        <v>December</v>
      </c>
      <c r="L2416">
        <v>49122788</v>
      </c>
      <c r="M2416">
        <v>329075.40625</v>
      </c>
      <c r="N2416">
        <v>188253.8125</v>
      </c>
      <c r="O2416">
        <v>53052.609375</v>
      </c>
      <c r="P2416">
        <v>13182.509765625</v>
      </c>
      <c r="Q2416">
        <v>2103924.75</v>
      </c>
      <c r="R2416">
        <f t="shared" si="37"/>
        <v>4.2829913277723571E-2</v>
      </c>
    </row>
    <row r="2417" spans="1:18" x14ac:dyDescent="0.25">
      <c r="A2417" t="s">
        <v>3619</v>
      </c>
      <c r="B2417" t="s">
        <v>65</v>
      </c>
      <c r="C2417" t="s">
        <v>50</v>
      </c>
      <c r="D2417" t="s">
        <v>139</v>
      </c>
      <c r="E2417" t="s">
        <v>226</v>
      </c>
      <c r="F2417" t="s">
        <v>174</v>
      </c>
      <c r="G2417" s="1">
        <v>44928</v>
      </c>
      <c r="H2417" s="1">
        <v>44946</v>
      </c>
      <c r="I2417">
        <f>YEAR((vw_maritime_trade_analysis[[#This Row],[Departure_Date]]))</f>
        <v>2023</v>
      </c>
      <c r="J2417" t="str">
        <f>"Q"&amp;ROUNDUP(MONTH(vw_maritime_trade_analysis[[#This Row],[Departure_Date]])/3,0)</f>
        <v>Q1</v>
      </c>
      <c r="K2417" t="str">
        <f>TEXT(vw_maritime_trade_analysis[[#This Row],[Departure_Date]],"mmmm")</f>
        <v>January</v>
      </c>
      <c r="L2417">
        <v>29374228</v>
      </c>
      <c r="M2417">
        <v>392718.09375</v>
      </c>
      <c r="N2417">
        <v>207493.046875</v>
      </c>
      <c r="O2417">
        <v>56692.26171875</v>
      </c>
      <c r="P2417">
        <v>9463.6796875</v>
      </c>
      <c r="Q2417">
        <v>2488729</v>
      </c>
      <c r="R2417">
        <f t="shared" si="37"/>
        <v>8.4724916004601039E-2</v>
      </c>
    </row>
    <row r="2418" spans="1:18" x14ac:dyDescent="0.25">
      <c r="A2418" t="s">
        <v>3620</v>
      </c>
      <c r="B2418" t="s">
        <v>49</v>
      </c>
      <c r="C2418" t="s">
        <v>66</v>
      </c>
      <c r="D2418" t="s">
        <v>245</v>
      </c>
      <c r="E2418" t="s">
        <v>131</v>
      </c>
      <c r="F2418" t="s">
        <v>70</v>
      </c>
      <c r="G2418" s="1">
        <v>45198</v>
      </c>
      <c r="H2418" s="1">
        <v>45222</v>
      </c>
      <c r="I2418">
        <f>YEAR((vw_maritime_trade_analysis[[#This Row],[Departure_Date]]))</f>
        <v>2023</v>
      </c>
      <c r="J2418" t="str">
        <f>"Q"&amp;ROUNDUP(MONTH(vw_maritime_trade_analysis[[#This Row],[Departure_Date]])/3,0)</f>
        <v>Q3</v>
      </c>
      <c r="K2418" t="str">
        <f>TEXT(vw_maritime_trade_analysis[[#This Row],[Departure_Date]],"mmmm")</f>
        <v>September</v>
      </c>
      <c r="L2418">
        <v>5597432</v>
      </c>
      <c r="M2418">
        <v>366906.9375</v>
      </c>
      <c r="N2418">
        <v>95733.421875</v>
      </c>
      <c r="O2418">
        <v>6772.89013671875</v>
      </c>
      <c r="P2418">
        <v>0</v>
      </c>
      <c r="Q2418">
        <v>655105.375</v>
      </c>
      <c r="R2418">
        <f t="shared" si="37"/>
        <v>0.11703677239848559</v>
      </c>
    </row>
    <row r="2419" spans="1:18" x14ac:dyDescent="0.25">
      <c r="A2419" t="s">
        <v>3622</v>
      </c>
      <c r="B2419" t="s">
        <v>65</v>
      </c>
      <c r="C2419" t="s">
        <v>50</v>
      </c>
      <c r="D2419" t="s">
        <v>51</v>
      </c>
      <c r="E2419" t="s">
        <v>226</v>
      </c>
      <c r="F2419" t="s">
        <v>150</v>
      </c>
      <c r="G2419" s="1">
        <v>45428</v>
      </c>
      <c r="H2419" s="1">
        <v>45437</v>
      </c>
      <c r="I2419">
        <f>YEAR((vw_maritime_trade_analysis[[#This Row],[Departure_Date]]))</f>
        <v>2024</v>
      </c>
      <c r="J2419" t="str">
        <f>"Q"&amp;ROUNDUP(MONTH(vw_maritime_trade_analysis[[#This Row],[Departure_Date]])/3,0)</f>
        <v>Q2</v>
      </c>
      <c r="K2419" t="str">
        <f>TEXT(vw_maritime_trade_analysis[[#This Row],[Departure_Date]],"mmmm")</f>
        <v>May</v>
      </c>
      <c r="L2419">
        <v>8012254</v>
      </c>
      <c r="M2419">
        <v>212446.71875</v>
      </c>
      <c r="N2419">
        <v>88115.1171875</v>
      </c>
      <c r="O2419">
        <v>9855.0703125</v>
      </c>
      <c r="P2419">
        <v>0</v>
      </c>
      <c r="Q2419">
        <v>2179149.75</v>
      </c>
      <c r="R2419">
        <f t="shared" si="37"/>
        <v>0.27197711779981015</v>
      </c>
    </row>
    <row r="2420" spans="1:18" x14ac:dyDescent="0.25">
      <c r="A2420" t="s">
        <v>3623</v>
      </c>
      <c r="B2420" t="s">
        <v>49</v>
      </c>
      <c r="C2420" t="s">
        <v>112</v>
      </c>
      <c r="D2420" t="s">
        <v>340</v>
      </c>
      <c r="E2420" t="s">
        <v>146</v>
      </c>
      <c r="F2420" t="s">
        <v>100</v>
      </c>
      <c r="G2420" s="1">
        <v>45321</v>
      </c>
      <c r="H2420" s="1">
        <v>45334</v>
      </c>
      <c r="I2420">
        <f>YEAR((vw_maritime_trade_analysis[[#This Row],[Departure_Date]]))</f>
        <v>2024</v>
      </c>
      <c r="J2420" t="str">
        <f>"Q"&amp;ROUNDUP(MONTH(vw_maritime_trade_analysis[[#This Row],[Departure_Date]])/3,0)</f>
        <v>Q1</v>
      </c>
      <c r="K2420" t="str">
        <f>TEXT(vw_maritime_trade_analysis[[#This Row],[Departure_Date]],"mmmm")</f>
        <v>January</v>
      </c>
      <c r="L2420">
        <v>2636431.75</v>
      </c>
      <c r="M2420">
        <v>100608.296875</v>
      </c>
      <c r="N2420">
        <v>162787.796875</v>
      </c>
      <c r="O2420">
        <v>8726.58984375</v>
      </c>
      <c r="P2420">
        <v>0</v>
      </c>
      <c r="Q2420">
        <v>423738.09375</v>
      </c>
      <c r="R2420">
        <f t="shared" si="37"/>
        <v>0.16072408995605519</v>
      </c>
    </row>
    <row r="2421" spans="1:18" x14ac:dyDescent="0.25">
      <c r="A2421" t="s">
        <v>3624</v>
      </c>
      <c r="B2421" t="s">
        <v>65</v>
      </c>
      <c r="C2421" t="s">
        <v>66</v>
      </c>
      <c r="D2421" t="s">
        <v>245</v>
      </c>
      <c r="E2421" t="s">
        <v>128</v>
      </c>
      <c r="F2421" t="s">
        <v>257</v>
      </c>
      <c r="G2421" s="1">
        <v>45751</v>
      </c>
      <c r="H2421" s="1">
        <v>45785</v>
      </c>
      <c r="I2421">
        <f>YEAR((vw_maritime_trade_analysis[[#This Row],[Departure_Date]]))</f>
        <v>2025</v>
      </c>
      <c r="J2421" t="str">
        <f>"Q"&amp;ROUNDUP(MONTH(vw_maritime_trade_analysis[[#This Row],[Departure_Date]])/3,0)</f>
        <v>Q2</v>
      </c>
      <c r="K2421" t="str">
        <f>TEXT(vw_maritime_trade_analysis[[#This Row],[Departure_Date]],"mmmm")</f>
        <v>April</v>
      </c>
      <c r="L2421">
        <v>3130163.75</v>
      </c>
      <c r="M2421">
        <v>243691.15625</v>
      </c>
      <c r="N2421">
        <v>219497.125</v>
      </c>
      <c r="O2421">
        <v>1815.489990234375</v>
      </c>
      <c r="P2421">
        <v>0</v>
      </c>
      <c r="Q2421">
        <v>553614.875</v>
      </c>
      <c r="R2421">
        <f t="shared" si="37"/>
        <v>0.17686450908518764</v>
      </c>
    </row>
    <row r="2422" spans="1:18" x14ac:dyDescent="0.25">
      <c r="A2422" t="s">
        <v>3625</v>
      </c>
      <c r="B2422" t="s">
        <v>65</v>
      </c>
      <c r="C2422" t="s">
        <v>239</v>
      </c>
      <c r="D2422" t="s">
        <v>265</v>
      </c>
      <c r="E2422" t="s">
        <v>82</v>
      </c>
      <c r="F2422" t="s">
        <v>71</v>
      </c>
      <c r="G2422" s="1">
        <v>46080</v>
      </c>
      <c r="H2422" s="1">
        <v>46092</v>
      </c>
      <c r="I2422">
        <f>YEAR((vw_maritime_trade_analysis[[#This Row],[Departure_Date]]))</f>
        <v>2026</v>
      </c>
      <c r="J2422" t="str">
        <f>"Q"&amp;ROUNDUP(MONTH(vw_maritime_trade_analysis[[#This Row],[Departure_Date]])/3,0)</f>
        <v>Q1</v>
      </c>
      <c r="K2422" t="str">
        <f>TEXT(vw_maritime_trade_analysis[[#This Row],[Departure_Date]],"mmmm")</f>
        <v>February</v>
      </c>
      <c r="L2422">
        <v>15333442</v>
      </c>
      <c r="M2422">
        <v>247869.90625</v>
      </c>
      <c r="N2422">
        <v>25980.369140625</v>
      </c>
      <c r="O2422">
        <v>7820.06005859375</v>
      </c>
      <c r="P2422">
        <v>0</v>
      </c>
      <c r="Q2422">
        <v>959172.8125</v>
      </c>
      <c r="R2422">
        <f t="shared" si="37"/>
        <v>6.2554305321662285E-2</v>
      </c>
    </row>
    <row r="2423" spans="1:18" x14ac:dyDescent="0.25">
      <c r="A2423" t="s">
        <v>3626</v>
      </c>
      <c r="B2423" t="s">
        <v>65</v>
      </c>
      <c r="C2423" t="s">
        <v>66</v>
      </c>
      <c r="D2423" t="s">
        <v>67</v>
      </c>
      <c r="E2423" t="s">
        <v>56</v>
      </c>
      <c r="F2423" t="s">
        <v>154</v>
      </c>
      <c r="G2423" s="1">
        <v>45554</v>
      </c>
      <c r="H2423" s="1">
        <v>45561</v>
      </c>
      <c r="I2423">
        <f>YEAR((vw_maritime_trade_analysis[[#This Row],[Departure_Date]]))</f>
        <v>2024</v>
      </c>
      <c r="J2423" t="str">
        <f>"Q"&amp;ROUNDUP(MONTH(vw_maritime_trade_analysis[[#This Row],[Departure_Date]])/3,0)</f>
        <v>Q3</v>
      </c>
      <c r="K2423" t="str">
        <f>TEXT(vw_maritime_trade_analysis[[#This Row],[Departure_Date]],"mmmm")</f>
        <v>September</v>
      </c>
      <c r="L2423">
        <v>9029952</v>
      </c>
      <c r="M2423">
        <v>152409.90625</v>
      </c>
      <c r="N2423">
        <v>120452.7890625</v>
      </c>
      <c r="O2423">
        <v>6772.4599609375</v>
      </c>
      <c r="P2423">
        <v>18024.4296875</v>
      </c>
      <c r="Q2423">
        <v>706135.0625</v>
      </c>
      <c r="R2423">
        <f t="shared" si="37"/>
        <v>7.8199204436524131E-2</v>
      </c>
    </row>
    <row r="2424" spans="1:18" x14ac:dyDescent="0.25">
      <c r="A2424" t="s">
        <v>3627</v>
      </c>
      <c r="B2424" t="s">
        <v>65</v>
      </c>
      <c r="C2424" t="s">
        <v>134</v>
      </c>
      <c r="D2424" t="s">
        <v>135</v>
      </c>
      <c r="E2424" t="s">
        <v>184</v>
      </c>
      <c r="F2424" t="s">
        <v>121</v>
      </c>
      <c r="G2424" s="1">
        <v>45364</v>
      </c>
      <c r="H2424" s="1">
        <v>45378</v>
      </c>
      <c r="I2424">
        <f>YEAR((vw_maritime_trade_analysis[[#This Row],[Departure_Date]]))</f>
        <v>2024</v>
      </c>
      <c r="J2424" t="str">
        <f>"Q"&amp;ROUNDUP(MONTH(vw_maritime_trade_analysis[[#This Row],[Departure_Date]])/3,0)</f>
        <v>Q1</v>
      </c>
      <c r="K2424" t="str">
        <f>TEXT(vw_maritime_trade_analysis[[#This Row],[Departure_Date]],"mmmm")</f>
        <v>March</v>
      </c>
      <c r="L2424">
        <v>1765286.75</v>
      </c>
      <c r="M2424">
        <v>276219.96875</v>
      </c>
      <c r="N2424">
        <v>130713.2421875</v>
      </c>
      <c r="O2424">
        <v>5172.2900390625</v>
      </c>
      <c r="P2424">
        <v>10220.3603515625</v>
      </c>
      <c r="Q2424">
        <v>511820.59375</v>
      </c>
      <c r="R2424">
        <f t="shared" si="37"/>
        <v>0.28993623486382597</v>
      </c>
    </row>
    <row r="2425" spans="1:18" x14ac:dyDescent="0.25">
      <c r="A2425" t="s">
        <v>3629</v>
      </c>
      <c r="B2425" t="s">
        <v>65</v>
      </c>
      <c r="C2425" t="s">
        <v>50</v>
      </c>
      <c r="D2425" t="s">
        <v>145</v>
      </c>
      <c r="E2425" t="s">
        <v>100</v>
      </c>
      <c r="F2425" t="s">
        <v>71</v>
      </c>
      <c r="G2425" s="1">
        <v>43936</v>
      </c>
      <c r="H2425" s="1">
        <v>43954</v>
      </c>
      <c r="I2425">
        <f>YEAR((vw_maritime_trade_analysis[[#This Row],[Departure_Date]]))</f>
        <v>2020</v>
      </c>
      <c r="J2425" t="str">
        <f>"Q"&amp;ROUNDUP(MONTH(vw_maritime_trade_analysis[[#This Row],[Departure_Date]])/3,0)</f>
        <v>Q2</v>
      </c>
      <c r="K2425" t="str">
        <f>TEXT(vw_maritime_trade_analysis[[#This Row],[Departure_Date]],"mmmm")</f>
        <v>April</v>
      </c>
      <c r="L2425">
        <v>77492136</v>
      </c>
      <c r="M2425">
        <v>284060.78125</v>
      </c>
      <c r="N2425">
        <v>122369.546875</v>
      </c>
      <c r="O2425">
        <v>51919.73046875</v>
      </c>
      <c r="P2425">
        <v>21594.01953125</v>
      </c>
      <c r="Q2425">
        <v>3610305</v>
      </c>
      <c r="R2425">
        <f t="shared" si="37"/>
        <v>4.6589308107341368E-2</v>
      </c>
    </row>
    <row r="2426" spans="1:18" x14ac:dyDescent="0.25">
      <c r="A2426" t="s">
        <v>3630</v>
      </c>
      <c r="B2426" t="s">
        <v>65</v>
      </c>
      <c r="C2426" t="s">
        <v>112</v>
      </c>
      <c r="D2426" t="s">
        <v>113</v>
      </c>
      <c r="E2426" t="s">
        <v>100</v>
      </c>
      <c r="F2426" t="s">
        <v>196</v>
      </c>
      <c r="G2426" s="1">
        <v>45365</v>
      </c>
      <c r="H2426" s="1">
        <v>45395</v>
      </c>
      <c r="I2426">
        <f>YEAR((vw_maritime_trade_analysis[[#This Row],[Departure_Date]]))</f>
        <v>2024</v>
      </c>
      <c r="J2426" t="str">
        <f>"Q"&amp;ROUNDUP(MONTH(vw_maritime_trade_analysis[[#This Row],[Departure_Date]])/3,0)</f>
        <v>Q1</v>
      </c>
      <c r="K2426" t="str">
        <f>TEXT(vw_maritime_trade_analysis[[#This Row],[Departure_Date]],"mmmm")</f>
        <v>March</v>
      </c>
      <c r="L2426">
        <v>6713064</v>
      </c>
      <c r="M2426">
        <v>714541.6875</v>
      </c>
      <c r="N2426">
        <v>237739.140625</v>
      </c>
      <c r="O2426">
        <v>21750.330078125</v>
      </c>
      <c r="P2426">
        <v>3134.75</v>
      </c>
      <c r="Q2426">
        <v>1263248.5</v>
      </c>
      <c r="R2426">
        <f t="shared" si="37"/>
        <v>0.18817763393883927</v>
      </c>
    </row>
    <row r="2427" spans="1:18" x14ac:dyDescent="0.25">
      <c r="A2427" t="s">
        <v>3631</v>
      </c>
      <c r="B2427" t="s">
        <v>65</v>
      </c>
      <c r="C2427" t="s">
        <v>112</v>
      </c>
      <c r="D2427" t="s">
        <v>199</v>
      </c>
      <c r="E2427" t="s">
        <v>56</v>
      </c>
      <c r="F2427" t="s">
        <v>127</v>
      </c>
      <c r="G2427" s="1">
        <v>43969</v>
      </c>
      <c r="H2427" s="1">
        <v>43990</v>
      </c>
      <c r="I2427">
        <f>YEAR((vw_maritime_trade_analysis[[#This Row],[Departure_Date]]))</f>
        <v>2020</v>
      </c>
      <c r="J2427" t="str">
        <f>"Q"&amp;ROUNDUP(MONTH(vw_maritime_trade_analysis[[#This Row],[Departure_Date]])/3,0)</f>
        <v>Q2</v>
      </c>
      <c r="K2427" t="str">
        <f>TEXT(vw_maritime_trade_analysis[[#This Row],[Departure_Date]],"mmmm")</f>
        <v>May</v>
      </c>
      <c r="L2427">
        <v>28353338</v>
      </c>
      <c r="M2427">
        <v>439605.28125</v>
      </c>
      <c r="N2427">
        <v>198737.640625</v>
      </c>
      <c r="O2427">
        <v>78255.2109375</v>
      </c>
      <c r="P2427">
        <v>0</v>
      </c>
      <c r="Q2427">
        <v>1451209.375</v>
      </c>
      <c r="R2427">
        <f t="shared" si="37"/>
        <v>5.1183016793296086E-2</v>
      </c>
    </row>
    <row r="2428" spans="1:18" x14ac:dyDescent="0.25">
      <c r="A2428" t="s">
        <v>3633</v>
      </c>
      <c r="B2428" t="s">
        <v>65</v>
      </c>
      <c r="C2428" t="s">
        <v>112</v>
      </c>
      <c r="D2428" t="s">
        <v>340</v>
      </c>
      <c r="E2428" t="s">
        <v>70</v>
      </c>
      <c r="F2428" t="s">
        <v>196</v>
      </c>
      <c r="G2428" s="1">
        <v>45482</v>
      </c>
      <c r="H2428" s="1">
        <v>45512</v>
      </c>
      <c r="I2428">
        <f>YEAR((vw_maritime_trade_analysis[[#This Row],[Departure_Date]]))</f>
        <v>2024</v>
      </c>
      <c r="J2428" t="str">
        <f>"Q"&amp;ROUNDUP(MONTH(vw_maritime_trade_analysis[[#This Row],[Departure_Date]])/3,0)</f>
        <v>Q3</v>
      </c>
      <c r="K2428" t="str">
        <f>TEXT(vw_maritime_trade_analysis[[#This Row],[Departure_Date]],"mmmm")</f>
        <v>July</v>
      </c>
      <c r="L2428">
        <v>14680862</v>
      </c>
      <c r="M2428">
        <v>743787.9375</v>
      </c>
      <c r="N2428">
        <v>229714.3125</v>
      </c>
      <c r="O2428">
        <v>22021.2890625</v>
      </c>
      <c r="P2428">
        <v>0</v>
      </c>
      <c r="Q2428">
        <v>1596372.75</v>
      </c>
      <c r="R2428">
        <f t="shared" si="37"/>
        <v>0.10873835269345901</v>
      </c>
    </row>
    <row r="2429" spans="1:18" x14ac:dyDescent="0.25">
      <c r="A2429" t="s">
        <v>3635</v>
      </c>
      <c r="B2429" t="s">
        <v>65</v>
      </c>
      <c r="C2429" t="s">
        <v>112</v>
      </c>
      <c r="D2429" t="s">
        <v>113</v>
      </c>
      <c r="E2429" t="s">
        <v>70</v>
      </c>
      <c r="F2429" t="s">
        <v>146</v>
      </c>
      <c r="G2429" s="1">
        <v>45845</v>
      </c>
      <c r="H2429" s="1">
        <v>45860</v>
      </c>
      <c r="I2429">
        <f>YEAR((vw_maritime_trade_analysis[[#This Row],[Departure_Date]]))</f>
        <v>2025</v>
      </c>
      <c r="J2429" t="str">
        <f>"Q"&amp;ROUNDUP(MONTH(vw_maritime_trade_analysis[[#This Row],[Departure_Date]])/3,0)</f>
        <v>Q3</v>
      </c>
      <c r="K2429" t="str">
        <f>TEXT(vw_maritime_trade_analysis[[#This Row],[Departure_Date]],"mmmm")</f>
        <v>July</v>
      </c>
      <c r="L2429">
        <v>668706.8125</v>
      </c>
      <c r="M2429">
        <v>212969.515625</v>
      </c>
      <c r="N2429">
        <v>88623.6796875</v>
      </c>
      <c r="O2429">
        <v>2266.919921875</v>
      </c>
      <c r="P2429">
        <v>12537.5</v>
      </c>
      <c r="Q2429">
        <v>346529.375</v>
      </c>
      <c r="R2429">
        <f t="shared" si="37"/>
        <v>0.51820823195217558</v>
      </c>
    </row>
    <row r="2430" spans="1:18" x14ac:dyDescent="0.25">
      <c r="A2430" t="s">
        <v>3636</v>
      </c>
      <c r="B2430" t="s">
        <v>65</v>
      </c>
      <c r="C2430" t="s">
        <v>112</v>
      </c>
      <c r="D2430" t="s">
        <v>343</v>
      </c>
      <c r="E2430" t="s">
        <v>70</v>
      </c>
      <c r="F2430" t="s">
        <v>204</v>
      </c>
      <c r="G2430" s="1">
        <v>44729</v>
      </c>
      <c r="H2430" s="1">
        <v>44743</v>
      </c>
      <c r="I2430">
        <f>YEAR((vw_maritime_trade_analysis[[#This Row],[Departure_Date]]))</f>
        <v>2022</v>
      </c>
      <c r="J2430" t="str">
        <f>"Q"&amp;ROUNDUP(MONTH(vw_maritime_trade_analysis[[#This Row],[Departure_Date]])/3,0)</f>
        <v>Q2</v>
      </c>
      <c r="K2430" t="str">
        <f>TEXT(vw_maritime_trade_analysis[[#This Row],[Departure_Date]],"mmmm")</f>
        <v>June</v>
      </c>
      <c r="L2430">
        <v>50415304</v>
      </c>
      <c r="M2430">
        <v>207748.09375</v>
      </c>
      <c r="N2430">
        <v>242252.875</v>
      </c>
      <c r="O2430">
        <v>68060.65625</v>
      </c>
      <c r="P2430">
        <v>27104.390625</v>
      </c>
      <c r="Q2430">
        <v>2877476.25</v>
      </c>
      <c r="R2430">
        <f t="shared" si="37"/>
        <v>5.7075451731878876E-2</v>
      </c>
    </row>
    <row r="2431" spans="1:18" x14ac:dyDescent="0.25">
      <c r="A2431" t="s">
        <v>3637</v>
      </c>
      <c r="B2431" t="s">
        <v>49</v>
      </c>
      <c r="C2431" t="s">
        <v>239</v>
      </c>
      <c r="D2431" t="s">
        <v>240</v>
      </c>
      <c r="E2431" t="s">
        <v>71</v>
      </c>
      <c r="F2431" t="s">
        <v>56</v>
      </c>
      <c r="G2431" s="1">
        <v>44135</v>
      </c>
      <c r="H2431" s="1">
        <v>44153</v>
      </c>
      <c r="I2431">
        <f>YEAR((vw_maritime_trade_analysis[[#This Row],[Departure_Date]]))</f>
        <v>2020</v>
      </c>
      <c r="J2431" t="str">
        <f>"Q"&amp;ROUNDUP(MONTH(vw_maritime_trade_analysis[[#This Row],[Departure_Date]])/3,0)</f>
        <v>Q4</v>
      </c>
      <c r="K2431" t="str">
        <f>TEXT(vw_maritime_trade_analysis[[#This Row],[Departure_Date]],"mmmm")</f>
        <v>October</v>
      </c>
      <c r="L2431">
        <v>17518066</v>
      </c>
      <c r="M2431">
        <v>686922.375</v>
      </c>
      <c r="N2431">
        <v>88924.34375</v>
      </c>
      <c r="O2431">
        <v>21021.6796875</v>
      </c>
      <c r="P2431">
        <v>47036.80078125</v>
      </c>
      <c r="Q2431">
        <v>2032873.625</v>
      </c>
      <c r="R2431">
        <f t="shared" si="37"/>
        <v>0.11604440952557206</v>
      </c>
    </row>
    <row r="2432" spans="1:18" x14ac:dyDescent="0.25">
      <c r="A2432" t="s">
        <v>3638</v>
      </c>
      <c r="B2432" t="s">
        <v>65</v>
      </c>
      <c r="C2432" t="s">
        <v>50</v>
      </c>
      <c r="D2432" t="s">
        <v>120</v>
      </c>
      <c r="E2432" t="s">
        <v>70</v>
      </c>
      <c r="F2432" t="s">
        <v>146</v>
      </c>
      <c r="G2432" s="1">
        <v>45139</v>
      </c>
      <c r="H2432" s="1">
        <v>45144</v>
      </c>
      <c r="I2432">
        <f>YEAR((vw_maritime_trade_analysis[[#This Row],[Departure_Date]]))</f>
        <v>2023</v>
      </c>
      <c r="J2432" t="str">
        <f>"Q"&amp;ROUNDUP(MONTH(vw_maritime_trade_analysis[[#This Row],[Departure_Date]])/3,0)</f>
        <v>Q3</v>
      </c>
      <c r="K2432" t="str">
        <f>TEXT(vw_maritime_trade_analysis[[#This Row],[Departure_Date]],"mmmm")</f>
        <v>August</v>
      </c>
      <c r="L2432">
        <v>34798856</v>
      </c>
      <c r="M2432">
        <v>99954.6484375</v>
      </c>
      <c r="N2432">
        <v>213519.8125</v>
      </c>
      <c r="O2432">
        <v>110660.359375</v>
      </c>
      <c r="P2432">
        <v>2514.090087890625</v>
      </c>
      <c r="Q2432">
        <v>1973380.625</v>
      </c>
      <c r="R2432">
        <f t="shared" si="37"/>
        <v>5.6708203999579758E-2</v>
      </c>
    </row>
    <row r="2433" spans="1:18" x14ac:dyDescent="0.25">
      <c r="A2433" t="s">
        <v>3640</v>
      </c>
      <c r="B2433" t="s">
        <v>65</v>
      </c>
      <c r="C2433" t="s">
        <v>66</v>
      </c>
      <c r="D2433" t="s">
        <v>391</v>
      </c>
      <c r="E2433" t="s">
        <v>92</v>
      </c>
      <c r="F2433" t="s">
        <v>71</v>
      </c>
      <c r="G2433" s="1">
        <v>44798</v>
      </c>
      <c r="H2433" s="1">
        <v>44818</v>
      </c>
      <c r="I2433">
        <f>YEAR((vw_maritime_trade_analysis[[#This Row],[Departure_Date]]))</f>
        <v>2022</v>
      </c>
      <c r="J2433" t="str">
        <f>"Q"&amp;ROUNDUP(MONTH(vw_maritime_trade_analysis[[#This Row],[Departure_Date]])/3,0)</f>
        <v>Q3</v>
      </c>
      <c r="K2433" t="str">
        <f>TEXT(vw_maritime_trade_analysis[[#This Row],[Departure_Date]],"mmmm")</f>
        <v>August</v>
      </c>
      <c r="L2433">
        <v>28307462</v>
      </c>
      <c r="M2433">
        <v>338852.3125</v>
      </c>
      <c r="N2433">
        <v>236070.0625</v>
      </c>
      <c r="O2433">
        <v>77562.4375</v>
      </c>
      <c r="P2433">
        <v>0</v>
      </c>
      <c r="Q2433">
        <v>1846146.875</v>
      </c>
      <c r="R2433">
        <f t="shared" si="37"/>
        <v>6.5217675643263251E-2</v>
      </c>
    </row>
    <row r="2434" spans="1:18" x14ac:dyDescent="0.25">
      <c r="A2434" t="s">
        <v>3641</v>
      </c>
      <c r="B2434" t="s">
        <v>49</v>
      </c>
      <c r="C2434" t="s">
        <v>112</v>
      </c>
      <c r="D2434" t="s">
        <v>199</v>
      </c>
      <c r="E2434" t="s">
        <v>127</v>
      </c>
      <c r="F2434" t="s">
        <v>184</v>
      </c>
      <c r="G2434" s="1">
        <v>45638</v>
      </c>
      <c r="H2434" s="1">
        <v>45665</v>
      </c>
      <c r="I2434">
        <f>YEAR((vw_maritime_trade_analysis[[#This Row],[Departure_Date]]))</f>
        <v>2024</v>
      </c>
      <c r="J2434" t="str">
        <f>"Q"&amp;ROUNDUP(MONTH(vw_maritime_trade_analysis[[#This Row],[Departure_Date]])/3,0)</f>
        <v>Q4</v>
      </c>
      <c r="K2434" t="str">
        <f>TEXT(vw_maritime_trade_analysis[[#This Row],[Departure_Date]],"mmmm")</f>
        <v>December</v>
      </c>
      <c r="L2434">
        <v>24186770</v>
      </c>
      <c r="M2434">
        <v>564007.25</v>
      </c>
      <c r="N2434">
        <v>77329.7421875</v>
      </c>
      <c r="O2434">
        <v>29749.73046875</v>
      </c>
      <c r="P2434">
        <v>11558.0595703125</v>
      </c>
      <c r="Q2434">
        <v>1222649.75</v>
      </c>
      <c r="R2434">
        <f t="shared" ref="R2434:R2497" si="38">Q2434/L2434</f>
        <v>5.0550352527435456E-2</v>
      </c>
    </row>
    <row r="2435" spans="1:18" x14ac:dyDescent="0.25">
      <c r="A2435" t="s">
        <v>3642</v>
      </c>
      <c r="B2435" t="s">
        <v>49</v>
      </c>
      <c r="C2435" t="s">
        <v>50</v>
      </c>
      <c r="D2435" t="s">
        <v>145</v>
      </c>
      <c r="E2435" t="s">
        <v>93</v>
      </c>
      <c r="F2435" t="s">
        <v>70</v>
      </c>
      <c r="G2435" s="1">
        <v>46023</v>
      </c>
      <c r="H2435" s="1">
        <v>46036</v>
      </c>
      <c r="I2435">
        <f>YEAR((vw_maritime_trade_analysis[[#This Row],[Departure_Date]]))</f>
        <v>2026</v>
      </c>
      <c r="J2435" t="str">
        <f>"Q"&amp;ROUNDUP(MONTH(vw_maritime_trade_analysis[[#This Row],[Departure_Date]])/3,0)</f>
        <v>Q1</v>
      </c>
      <c r="K2435" t="str">
        <f>TEXT(vw_maritime_trade_analysis[[#This Row],[Departure_Date]],"mmmm")</f>
        <v>January</v>
      </c>
      <c r="L2435">
        <v>24219804</v>
      </c>
      <c r="M2435">
        <v>498503.84375</v>
      </c>
      <c r="N2435">
        <v>21354.130859375</v>
      </c>
      <c r="O2435">
        <v>55463.3515625</v>
      </c>
      <c r="P2435">
        <v>4767.91015625</v>
      </c>
      <c r="Q2435">
        <v>2219802.5</v>
      </c>
      <c r="R2435">
        <f t="shared" si="38"/>
        <v>9.1652372579067942E-2</v>
      </c>
    </row>
    <row r="2436" spans="1:18" x14ac:dyDescent="0.25">
      <c r="A2436" t="s">
        <v>3643</v>
      </c>
      <c r="B2436" t="s">
        <v>65</v>
      </c>
      <c r="C2436" t="s">
        <v>66</v>
      </c>
      <c r="D2436" t="s">
        <v>67</v>
      </c>
      <c r="E2436" t="s">
        <v>56</v>
      </c>
      <c r="F2436" t="s">
        <v>154</v>
      </c>
      <c r="G2436" s="1">
        <v>44801</v>
      </c>
      <c r="H2436" s="1">
        <v>44827</v>
      </c>
      <c r="I2436">
        <f>YEAR((vw_maritime_trade_analysis[[#This Row],[Departure_Date]]))</f>
        <v>2022</v>
      </c>
      <c r="J2436" t="str">
        <f>"Q"&amp;ROUNDUP(MONTH(vw_maritime_trade_analysis[[#This Row],[Departure_Date]])/3,0)</f>
        <v>Q3</v>
      </c>
      <c r="K2436" t="str">
        <f>TEXT(vw_maritime_trade_analysis[[#This Row],[Departure_Date]],"mmmm")</f>
        <v>August</v>
      </c>
      <c r="L2436">
        <v>47627464</v>
      </c>
      <c r="M2436">
        <v>1025845.9375</v>
      </c>
      <c r="N2436">
        <v>128555.40625</v>
      </c>
      <c r="O2436">
        <v>157170.625</v>
      </c>
      <c r="P2436">
        <v>14240.2197265625</v>
      </c>
      <c r="Q2436">
        <v>2039919</v>
      </c>
      <c r="R2436">
        <f t="shared" si="38"/>
        <v>4.2830728925646766E-2</v>
      </c>
    </row>
    <row r="2437" spans="1:18" x14ac:dyDescent="0.25">
      <c r="A2437" t="s">
        <v>3644</v>
      </c>
      <c r="B2437" t="s">
        <v>65</v>
      </c>
      <c r="C2437" t="s">
        <v>112</v>
      </c>
      <c r="D2437" t="s">
        <v>113</v>
      </c>
      <c r="E2437" t="s">
        <v>100</v>
      </c>
      <c r="F2437" t="s">
        <v>108</v>
      </c>
      <c r="G2437" s="1">
        <v>45849</v>
      </c>
      <c r="H2437" s="1">
        <v>45874</v>
      </c>
      <c r="I2437">
        <f>YEAR((vw_maritime_trade_analysis[[#This Row],[Departure_Date]]))</f>
        <v>2025</v>
      </c>
      <c r="J2437" t="str">
        <f>"Q"&amp;ROUNDUP(MONTH(vw_maritime_trade_analysis[[#This Row],[Departure_Date]])/3,0)</f>
        <v>Q3</v>
      </c>
      <c r="K2437" t="str">
        <f>TEXT(vw_maritime_trade_analysis[[#This Row],[Departure_Date]],"mmmm")</f>
        <v>July</v>
      </c>
      <c r="L2437">
        <v>2107304.5</v>
      </c>
      <c r="M2437">
        <v>758883.5</v>
      </c>
      <c r="N2437">
        <v>34769.73046875</v>
      </c>
      <c r="O2437">
        <v>1369.75</v>
      </c>
      <c r="P2437">
        <v>0</v>
      </c>
      <c r="Q2437">
        <v>970290.9375</v>
      </c>
      <c r="R2437">
        <f t="shared" si="38"/>
        <v>0.46044173374089981</v>
      </c>
    </row>
    <row r="2438" spans="1:18" x14ac:dyDescent="0.25">
      <c r="A2438" t="s">
        <v>3645</v>
      </c>
      <c r="B2438" t="s">
        <v>49</v>
      </c>
      <c r="C2438" t="s">
        <v>50</v>
      </c>
      <c r="D2438" t="s">
        <v>223</v>
      </c>
      <c r="E2438" t="s">
        <v>131</v>
      </c>
      <c r="F2438" t="s">
        <v>128</v>
      </c>
      <c r="G2438" s="1">
        <v>45150</v>
      </c>
      <c r="H2438" s="1">
        <v>45166</v>
      </c>
      <c r="I2438">
        <f>YEAR((vw_maritime_trade_analysis[[#This Row],[Departure_Date]]))</f>
        <v>2023</v>
      </c>
      <c r="J2438" t="str">
        <f>"Q"&amp;ROUNDUP(MONTH(vw_maritime_trade_analysis[[#This Row],[Departure_Date]])/3,0)</f>
        <v>Q3</v>
      </c>
      <c r="K2438" t="str">
        <f>TEXT(vw_maritime_trade_analysis[[#This Row],[Departure_Date]],"mmmm")</f>
        <v>August</v>
      </c>
      <c r="L2438">
        <v>30280192</v>
      </c>
      <c r="M2438">
        <v>449504.28125</v>
      </c>
      <c r="N2438">
        <v>134721.09375</v>
      </c>
      <c r="O2438">
        <v>26040.970703125</v>
      </c>
      <c r="P2438">
        <v>0</v>
      </c>
      <c r="Q2438">
        <v>2181524.25</v>
      </c>
      <c r="R2438">
        <f t="shared" si="38"/>
        <v>7.2044597669658109E-2</v>
      </c>
    </row>
    <row r="2439" spans="1:18" x14ac:dyDescent="0.25">
      <c r="A2439" t="s">
        <v>3646</v>
      </c>
      <c r="B2439" t="s">
        <v>49</v>
      </c>
      <c r="C2439" t="s">
        <v>50</v>
      </c>
      <c r="D2439" t="s">
        <v>51</v>
      </c>
      <c r="E2439" t="s">
        <v>257</v>
      </c>
      <c r="F2439" t="s">
        <v>100</v>
      </c>
      <c r="G2439" s="1">
        <v>44057</v>
      </c>
      <c r="H2439" s="1">
        <v>44075</v>
      </c>
      <c r="I2439">
        <f>YEAR((vw_maritime_trade_analysis[[#This Row],[Departure_Date]]))</f>
        <v>2020</v>
      </c>
      <c r="J2439" t="str">
        <f>"Q"&amp;ROUNDUP(MONTH(vw_maritime_trade_analysis[[#This Row],[Departure_Date]])/3,0)</f>
        <v>Q3</v>
      </c>
      <c r="K2439" t="str">
        <f>TEXT(vw_maritime_trade_analysis[[#This Row],[Departure_Date]],"mmmm")</f>
        <v>August</v>
      </c>
      <c r="L2439">
        <v>3917911</v>
      </c>
      <c r="M2439">
        <v>358144.65625</v>
      </c>
      <c r="N2439">
        <v>97809.1328125</v>
      </c>
      <c r="O2439">
        <v>9167.91015625</v>
      </c>
      <c r="P2439">
        <v>0</v>
      </c>
      <c r="Q2439">
        <v>2725561.25</v>
      </c>
      <c r="R2439">
        <f t="shared" si="38"/>
        <v>0.69566696384884696</v>
      </c>
    </row>
    <row r="2440" spans="1:18" x14ac:dyDescent="0.25">
      <c r="A2440" t="s">
        <v>3647</v>
      </c>
      <c r="B2440" t="s">
        <v>65</v>
      </c>
      <c r="C2440" t="s">
        <v>112</v>
      </c>
      <c r="D2440" t="s">
        <v>340</v>
      </c>
      <c r="E2440" t="s">
        <v>56</v>
      </c>
      <c r="F2440" t="s">
        <v>140</v>
      </c>
      <c r="G2440" s="1">
        <v>44471</v>
      </c>
      <c r="H2440" s="1">
        <v>44494</v>
      </c>
      <c r="I2440">
        <f>YEAR((vw_maritime_trade_analysis[[#This Row],[Departure_Date]]))</f>
        <v>2021</v>
      </c>
      <c r="J2440" t="str">
        <f>"Q"&amp;ROUNDUP(MONTH(vw_maritime_trade_analysis[[#This Row],[Departure_Date]])/3,0)</f>
        <v>Q4</v>
      </c>
      <c r="K2440" t="str">
        <f>TEXT(vw_maritime_trade_analysis[[#This Row],[Departure_Date]],"mmmm")</f>
        <v>October</v>
      </c>
      <c r="L2440">
        <v>11472140</v>
      </c>
      <c r="M2440">
        <v>841603.625</v>
      </c>
      <c r="N2440">
        <v>15152.48046875</v>
      </c>
      <c r="O2440">
        <v>18240.69921875</v>
      </c>
      <c r="P2440">
        <v>0</v>
      </c>
      <c r="Q2440">
        <v>1145531.75</v>
      </c>
      <c r="R2440">
        <f t="shared" si="38"/>
        <v>9.9853362145162106E-2</v>
      </c>
    </row>
    <row r="2441" spans="1:18" x14ac:dyDescent="0.25">
      <c r="A2441" t="s">
        <v>3649</v>
      </c>
      <c r="B2441" t="s">
        <v>65</v>
      </c>
      <c r="C2441" t="s">
        <v>66</v>
      </c>
      <c r="D2441" t="s">
        <v>67</v>
      </c>
      <c r="E2441" t="s">
        <v>100</v>
      </c>
      <c r="F2441" t="s">
        <v>150</v>
      </c>
      <c r="G2441" s="1">
        <v>45735</v>
      </c>
      <c r="H2441" s="1">
        <v>45755</v>
      </c>
      <c r="I2441">
        <f>YEAR((vw_maritime_trade_analysis[[#This Row],[Departure_Date]]))</f>
        <v>2025</v>
      </c>
      <c r="J2441" t="str">
        <f>"Q"&amp;ROUNDUP(MONTH(vw_maritime_trade_analysis[[#This Row],[Departure_Date]])/3,0)</f>
        <v>Q1</v>
      </c>
      <c r="K2441" t="str">
        <f>TEXT(vw_maritime_trade_analysis[[#This Row],[Departure_Date]],"mmmm")</f>
        <v>March</v>
      </c>
      <c r="L2441">
        <v>5036592</v>
      </c>
      <c r="M2441">
        <v>538518.375</v>
      </c>
      <c r="N2441">
        <v>155066.3125</v>
      </c>
      <c r="O2441">
        <v>14555.75</v>
      </c>
      <c r="P2441">
        <v>42853.98828125</v>
      </c>
      <c r="Q2441">
        <v>1124768.25</v>
      </c>
      <c r="R2441">
        <f t="shared" si="38"/>
        <v>0.2233193099619743</v>
      </c>
    </row>
    <row r="2442" spans="1:18" x14ac:dyDescent="0.25">
      <c r="A2442" t="s">
        <v>3650</v>
      </c>
      <c r="B2442" t="s">
        <v>65</v>
      </c>
      <c r="C2442" t="s">
        <v>50</v>
      </c>
      <c r="D2442" t="s">
        <v>223</v>
      </c>
      <c r="E2442" t="s">
        <v>184</v>
      </c>
      <c r="F2442" t="s">
        <v>71</v>
      </c>
      <c r="G2442" s="1">
        <v>45873</v>
      </c>
      <c r="H2442" s="1">
        <v>45888</v>
      </c>
      <c r="I2442">
        <f>YEAR((vw_maritime_trade_analysis[[#This Row],[Departure_Date]]))</f>
        <v>2025</v>
      </c>
      <c r="J2442" t="str">
        <f>"Q"&amp;ROUNDUP(MONTH(vw_maritime_trade_analysis[[#This Row],[Departure_Date]])/3,0)</f>
        <v>Q3</v>
      </c>
      <c r="K2442" t="str">
        <f>TEXT(vw_maritime_trade_analysis[[#This Row],[Departure_Date]],"mmmm")</f>
        <v>August</v>
      </c>
      <c r="L2442">
        <v>68426464</v>
      </c>
      <c r="M2442">
        <v>349133.5625</v>
      </c>
      <c r="N2442">
        <v>169307.40625</v>
      </c>
      <c r="O2442">
        <v>98534.109375</v>
      </c>
      <c r="P2442">
        <v>0</v>
      </c>
      <c r="Q2442">
        <v>2536384.75</v>
      </c>
      <c r="R2442">
        <f t="shared" si="38"/>
        <v>3.7067307029046537E-2</v>
      </c>
    </row>
    <row r="2443" spans="1:18" x14ac:dyDescent="0.25">
      <c r="A2443" t="s">
        <v>3651</v>
      </c>
      <c r="B2443" t="s">
        <v>49</v>
      </c>
      <c r="C2443" t="s">
        <v>134</v>
      </c>
      <c r="D2443" t="s">
        <v>135</v>
      </c>
      <c r="E2443" t="s">
        <v>55</v>
      </c>
      <c r="F2443" t="s">
        <v>56</v>
      </c>
      <c r="G2443" s="1">
        <v>45639</v>
      </c>
      <c r="H2443" s="1">
        <v>45670</v>
      </c>
      <c r="I2443">
        <f>YEAR((vw_maritime_trade_analysis[[#This Row],[Departure_Date]]))</f>
        <v>2024</v>
      </c>
      <c r="J2443" t="str">
        <f>"Q"&amp;ROUNDUP(MONTH(vw_maritime_trade_analysis[[#This Row],[Departure_Date]])/3,0)</f>
        <v>Q4</v>
      </c>
      <c r="K2443" t="str">
        <f>TEXT(vw_maritime_trade_analysis[[#This Row],[Departure_Date]],"mmmm")</f>
        <v>December</v>
      </c>
      <c r="L2443">
        <v>5333936</v>
      </c>
      <c r="M2443">
        <v>719946.8125</v>
      </c>
      <c r="N2443">
        <v>166472.046875</v>
      </c>
      <c r="O2443">
        <v>5120.580078125</v>
      </c>
      <c r="P2443">
        <v>9676.2802734375</v>
      </c>
      <c r="Q2443">
        <v>1129508.75</v>
      </c>
      <c r="R2443">
        <f t="shared" si="38"/>
        <v>0.21175896186230955</v>
      </c>
    </row>
    <row r="2444" spans="1:18" x14ac:dyDescent="0.25">
      <c r="A2444" t="s">
        <v>3652</v>
      </c>
      <c r="B2444" t="s">
        <v>49</v>
      </c>
      <c r="C2444" t="s">
        <v>66</v>
      </c>
      <c r="D2444" t="s">
        <v>245</v>
      </c>
      <c r="E2444" t="s">
        <v>146</v>
      </c>
      <c r="F2444" t="s">
        <v>226</v>
      </c>
      <c r="G2444" s="1">
        <v>45269</v>
      </c>
      <c r="H2444" s="1">
        <v>45294</v>
      </c>
      <c r="I2444">
        <f>YEAR((vw_maritime_trade_analysis[[#This Row],[Departure_Date]]))</f>
        <v>2023</v>
      </c>
      <c r="J2444" t="str">
        <f>"Q"&amp;ROUNDUP(MONTH(vw_maritime_trade_analysis[[#This Row],[Departure_Date]])/3,0)</f>
        <v>Q4</v>
      </c>
      <c r="K2444" t="str">
        <f>TEXT(vw_maritime_trade_analysis[[#This Row],[Departure_Date]],"mmmm")</f>
        <v>December</v>
      </c>
      <c r="L2444">
        <v>3229239.25</v>
      </c>
      <c r="M2444">
        <v>334016.90625</v>
      </c>
      <c r="N2444">
        <v>162050.734375</v>
      </c>
      <c r="O2444">
        <v>3552.159912109375</v>
      </c>
      <c r="P2444">
        <v>38950.48828125</v>
      </c>
      <c r="Q2444">
        <v>642649.1875</v>
      </c>
      <c r="R2444">
        <f t="shared" si="38"/>
        <v>0.19900946871619996</v>
      </c>
    </row>
    <row r="2445" spans="1:18" x14ac:dyDescent="0.25">
      <c r="A2445" t="s">
        <v>3653</v>
      </c>
      <c r="B2445" t="s">
        <v>49</v>
      </c>
      <c r="C2445" t="s">
        <v>66</v>
      </c>
      <c r="D2445" t="s">
        <v>391</v>
      </c>
      <c r="E2445" t="s">
        <v>150</v>
      </c>
      <c r="F2445" t="s">
        <v>70</v>
      </c>
      <c r="G2445" s="1">
        <v>46096</v>
      </c>
      <c r="H2445" s="1">
        <v>46117</v>
      </c>
      <c r="I2445">
        <f>YEAR((vw_maritime_trade_analysis[[#This Row],[Departure_Date]]))</f>
        <v>2026</v>
      </c>
      <c r="J2445" t="str">
        <f>"Q"&amp;ROUNDUP(MONTH(vw_maritime_trade_analysis[[#This Row],[Departure_Date]])/3,0)</f>
        <v>Q1</v>
      </c>
      <c r="K2445" t="str">
        <f>TEXT(vw_maritime_trade_analysis[[#This Row],[Departure_Date]],"mmmm")</f>
        <v>March</v>
      </c>
      <c r="L2445">
        <v>38621028</v>
      </c>
      <c r="M2445">
        <v>823352.25</v>
      </c>
      <c r="N2445">
        <v>157983.84375</v>
      </c>
      <c r="O2445">
        <v>50593.5390625</v>
      </c>
      <c r="P2445">
        <v>0</v>
      </c>
      <c r="Q2445">
        <v>3904562</v>
      </c>
      <c r="R2445">
        <f t="shared" si="38"/>
        <v>0.1010993803686427</v>
      </c>
    </row>
    <row r="2446" spans="1:18" x14ac:dyDescent="0.25">
      <c r="A2446" t="s">
        <v>3654</v>
      </c>
      <c r="B2446" t="s">
        <v>49</v>
      </c>
      <c r="C2446" t="s">
        <v>66</v>
      </c>
      <c r="D2446" t="s">
        <v>245</v>
      </c>
      <c r="E2446" t="s">
        <v>230</v>
      </c>
      <c r="F2446" t="s">
        <v>184</v>
      </c>
      <c r="G2446" s="1">
        <v>45967</v>
      </c>
      <c r="H2446" s="1">
        <v>45985</v>
      </c>
      <c r="I2446">
        <f>YEAR((vw_maritime_trade_analysis[[#This Row],[Departure_Date]]))</f>
        <v>2025</v>
      </c>
      <c r="J2446" t="str">
        <f>"Q"&amp;ROUNDUP(MONTH(vw_maritime_trade_analysis[[#This Row],[Departure_Date]])/3,0)</f>
        <v>Q4</v>
      </c>
      <c r="K2446" t="str">
        <f>TEXT(vw_maritime_trade_analysis[[#This Row],[Departure_Date]],"mmmm")</f>
        <v>November</v>
      </c>
      <c r="L2446">
        <v>12586357</v>
      </c>
      <c r="M2446">
        <v>217131.3125</v>
      </c>
      <c r="N2446">
        <v>228896.375</v>
      </c>
      <c r="O2446">
        <v>40528.0703125</v>
      </c>
      <c r="P2446">
        <v>0</v>
      </c>
      <c r="Q2446">
        <v>776521</v>
      </c>
      <c r="R2446">
        <f t="shared" si="38"/>
        <v>6.169545325943003E-2</v>
      </c>
    </row>
    <row r="2447" spans="1:18" x14ac:dyDescent="0.25">
      <c r="A2447" t="s">
        <v>3656</v>
      </c>
      <c r="B2447" t="s">
        <v>49</v>
      </c>
      <c r="C2447" t="s">
        <v>78</v>
      </c>
      <c r="D2447" t="s">
        <v>158</v>
      </c>
      <c r="E2447" t="s">
        <v>140</v>
      </c>
      <c r="F2447" t="s">
        <v>184</v>
      </c>
      <c r="G2447" s="1">
        <v>44357</v>
      </c>
      <c r="H2447" s="1">
        <v>44381</v>
      </c>
      <c r="I2447">
        <f>YEAR((vw_maritime_trade_analysis[[#This Row],[Departure_Date]]))</f>
        <v>2021</v>
      </c>
      <c r="J2447" t="str">
        <f>"Q"&amp;ROUNDUP(MONTH(vw_maritime_trade_analysis[[#This Row],[Departure_Date]])/3,0)</f>
        <v>Q2</v>
      </c>
      <c r="K2447" t="str">
        <f>TEXT(vw_maritime_trade_analysis[[#This Row],[Departure_Date]],"mmmm")</f>
        <v>June</v>
      </c>
      <c r="L2447">
        <v>15032084</v>
      </c>
      <c r="M2447">
        <v>372921.46875</v>
      </c>
      <c r="N2447">
        <v>71656.1875</v>
      </c>
      <c r="O2447">
        <v>29162.240234375</v>
      </c>
      <c r="P2447">
        <v>28050.919921875</v>
      </c>
      <c r="Q2447">
        <v>1370647.125</v>
      </c>
      <c r="R2447">
        <f t="shared" si="38"/>
        <v>9.1181443970110868E-2</v>
      </c>
    </row>
    <row r="2448" spans="1:18" x14ac:dyDescent="0.25">
      <c r="A2448" t="s">
        <v>3658</v>
      </c>
      <c r="B2448" t="s">
        <v>49</v>
      </c>
      <c r="C2448" t="s">
        <v>239</v>
      </c>
      <c r="D2448" t="s">
        <v>270</v>
      </c>
      <c r="E2448" t="s">
        <v>131</v>
      </c>
      <c r="F2448" t="s">
        <v>226</v>
      </c>
      <c r="G2448" s="1">
        <v>45013</v>
      </c>
      <c r="H2448" s="1">
        <v>45023</v>
      </c>
      <c r="I2448">
        <f>YEAR((vw_maritime_trade_analysis[[#This Row],[Departure_Date]]))</f>
        <v>2023</v>
      </c>
      <c r="J2448" t="str">
        <f>"Q"&amp;ROUNDUP(MONTH(vw_maritime_trade_analysis[[#This Row],[Departure_Date]])/3,0)</f>
        <v>Q1</v>
      </c>
      <c r="K2448" t="str">
        <f>TEXT(vw_maritime_trade_analysis[[#This Row],[Departure_Date]],"mmmm")</f>
        <v>March</v>
      </c>
      <c r="L2448">
        <v>11321522</v>
      </c>
      <c r="M2448">
        <v>212888.09375</v>
      </c>
      <c r="N2448">
        <v>175291.90625</v>
      </c>
      <c r="O2448">
        <v>19699.44921875</v>
      </c>
      <c r="P2448">
        <v>34633.3203125</v>
      </c>
      <c r="Q2448">
        <v>1335797.125</v>
      </c>
      <c r="R2448">
        <f t="shared" si="38"/>
        <v>0.11798741591457403</v>
      </c>
    </row>
    <row r="2449" spans="1:18" x14ac:dyDescent="0.25">
      <c r="A2449" t="s">
        <v>3659</v>
      </c>
      <c r="B2449" t="s">
        <v>49</v>
      </c>
      <c r="C2449" t="s">
        <v>78</v>
      </c>
      <c r="D2449" t="s">
        <v>105</v>
      </c>
      <c r="E2449" t="s">
        <v>127</v>
      </c>
      <c r="F2449" t="s">
        <v>100</v>
      </c>
      <c r="G2449" s="1">
        <v>46121</v>
      </c>
      <c r="H2449" s="1">
        <v>46136</v>
      </c>
      <c r="I2449">
        <f>YEAR((vw_maritime_trade_analysis[[#This Row],[Departure_Date]]))</f>
        <v>2026</v>
      </c>
      <c r="J2449" t="str">
        <f>"Q"&amp;ROUNDUP(MONTH(vw_maritime_trade_analysis[[#This Row],[Departure_Date]])/3,0)</f>
        <v>Q2</v>
      </c>
      <c r="K2449" t="str">
        <f>TEXT(vw_maritime_trade_analysis[[#This Row],[Departure_Date]],"mmmm")</f>
        <v>April</v>
      </c>
      <c r="L2449">
        <v>17107010</v>
      </c>
      <c r="M2449">
        <v>213281.171875</v>
      </c>
      <c r="N2449">
        <v>50324.28125</v>
      </c>
      <c r="O2449">
        <v>20870.55078125</v>
      </c>
      <c r="P2449">
        <v>0</v>
      </c>
      <c r="Q2449">
        <v>1661501.75</v>
      </c>
      <c r="R2449">
        <f t="shared" si="38"/>
        <v>9.7124029856766325E-2</v>
      </c>
    </row>
    <row r="2450" spans="1:18" x14ac:dyDescent="0.25">
      <c r="A2450" t="s">
        <v>3661</v>
      </c>
      <c r="B2450" t="s">
        <v>65</v>
      </c>
      <c r="C2450" t="s">
        <v>239</v>
      </c>
      <c r="D2450" t="s">
        <v>265</v>
      </c>
      <c r="E2450" t="s">
        <v>184</v>
      </c>
      <c r="F2450" t="s">
        <v>164</v>
      </c>
      <c r="G2450" s="1">
        <v>45800</v>
      </c>
      <c r="H2450" s="1">
        <v>45818</v>
      </c>
      <c r="I2450">
        <f>YEAR((vw_maritime_trade_analysis[[#This Row],[Departure_Date]]))</f>
        <v>2025</v>
      </c>
      <c r="J2450" t="str">
        <f>"Q"&amp;ROUNDUP(MONTH(vw_maritime_trade_analysis[[#This Row],[Departure_Date]])/3,0)</f>
        <v>Q2</v>
      </c>
      <c r="K2450" t="str">
        <f>TEXT(vw_maritime_trade_analysis[[#This Row],[Departure_Date]],"mmmm")</f>
        <v>May</v>
      </c>
      <c r="L2450">
        <v>9594974</v>
      </c>
      <c r="M2450">
        <v>174410.421875</v>
      </c>
      <c r="N2450">
        <v>48836.609375</v>
      </c>
      <c r="O2450">
        <v>8155.72998046875</v>
      </c>
      <c r="P2450">
        <v>0</v>
      </c>
      <c r="Q2450">
        <v>740573.75</v>
      </c>
      <c r="R2450">
        <f t="shared" si="38"/>
        <v>7.718350774061504E-2</v>
      </c>
    </row>
    <row r="2451" spans="1:18" x14ac:dyDescent="0.25">
      <c r="A2451" t="s">
        <v>3662</v>
      </c>
      <c r="B2451" t="s">
        <v>65</v>
      </c>
      <c r="C2451" t="s">
        <v>50</v>
      </c>
      <c r="D2451" t="s">
        <v>51</v>
      </c>
      <c r="E2451" t="s">
        <v>56</v>
      </c>
      <c r="F2451" t="s">
        <v>257</v>
      </c>
      <c r="G2451" s="1">
        <v>45033</v>
      </c>
      <c r="H2451" s="1">
        <v>45039</v>
      </c>
      <c r="I2451">
        <f>YEAR((vw_maritime_trade_analysis[[#This Row],[Departure_Date]]))</f>
        <v>2023</v>
      </c>
      <c r="J2451" t="str">
        <f>"Q"&amp;ROUNDUP(MONTH(vw_maritime_trade_analysis[[#This Row],[Departure_Date]])/3,0)</f>
        <v>Q2</v>
      </c>
      <c r="K2451" t="str">
        <f>TEXT(vw_maritime_trade_analysis[[#This Row],[Departure_Date]],"mmmm")</f>
        <v>April</v>
      </c>
      <c r="L2451">
        <v>22958510</v>
      </c>
      <c r="M2451">
        <v>139149.28125</v>
      </c>
      <c r="N2451">
        <v>122056.2421875</v>
      </c>
      <c r="O2451">
        <v>45687.44140625</v>
      </c>
      <c r="P2451">
        <v>18333.1796875</v>
      </c>
      <c r="Q2451">
        <v>6514526.5</v>
      </c>
      <c r="R2451">
        <f t="shared" si="38"/>
        <v>0.28375214680743654</v>
      </c>
    </row>
    <row r="2452" spans="1:18" x14ac:dyDescent="0.25">
      <c r="A2452" t="s">
        <v>3663</v>
      </c>
      <c r="B2452" t="s">
        <v>49</v>
      </c>
      <c r="C2452" t="s">
        <v>112</v>
      </c>
      <c r="D2452" t="s">
        <v>113</v>
      </c>
      <c r="E2452" t="s">
        <v>127</v>
      </c>
      <c r="F2452" t="s">
        <v>70</v>
      </c>
      <c r="G2452" s="1">
        <v>45234</v>
      </c>
      <c r="H2452" s="1">
        <v>45256</v>
      </c>
      <c r="I2452">
        <f>YEAR((vw_maritime_trade_analysis[[#This Row],[Departure_Date]]))</f>
        <v>2023</v>
      </c>
      <c r="J2452" t="str">
        <f>"Q"&amp;ROUNDUP(MONTH(vw_maritime_trade_analysis[[#This Row],[Departure_Date]])/3,0)</f>
        <v>Q4</v>
      </c>
      <c r="K2452" t="str">
        <f>TEXT(vw_maritime_trade_analysis[[#This Row],[Departure_Date]],"mmmm")</f>
        <v>November</v>
      </c>
      <c r="L2452">
        <v>10833570</v>
      </c>
      <c r="M2452">
        <v>290902.40625</v>
      </c>
      <c r="N2452">
        <v>169256.15625</v>
      </c>
      <c r="O2452">
        <v>8991.8603515625</v>
      </c>
      <c r="P2452">
        <v>0</v>
      </c>
      <c r="Q2452">
        <v>607854.625</v>
      </c>
      <c r="R2452">
        <f t="shared" si="38"/>
        <v>5.6108431938871488E-2</v>
      </c>
    </row>
    <row r="2453" spans="1:18" x14ac:dyDescent="0.25">
      <c r="A2453" t="s">
        <v>3665</v>
      </c>
      <c r="B2453" t="s">
        <v>65</v>
      </c>
      <c r="C2453" t="s">
        <v>78</v>
      </c>
      <c r="D2453" t="s">
        <v>315</v>
      </c>
      <c r="E2453" t="s">
        <v>100</v>
      </c>
      <c r="F2453" t="s">
        <v>140</v>
      </c>
      <c r="G2453" s="1">
        <v>45071</v>
      </c>
      <c r="H2453" s="1">
        <v>45096</v>
      </c>
      <c r="I2453">
        <f>YEAR((vw_maritime_trade_analysis[[#This Row],[Departure_Date]]))</f>
        <v>2023</v>
      </c>
      <c r="J2453" t="str">
        <f>"Q"&amp;ROUNDUP(MONTH(vw_maritime_trade_analysis[[#This Row],[Departure_Date]])/3,0)</f>
        <v>Q2</v>
      </c>
      <c r="K2453" t="str">
        <f>TEXT(vw_maritime_trade_analysis[[#This Row],[Departure_Date]],"mmmm")</f>
        <v>May</v>
      </c>
      <c r="L2453">
        <v>54525932</v>
      </c>
      <c r="M2453">
        <v>768263.5</v>
      </c>
      <c r="N2453">
        <v>34882.921875</v>
      </c>
      <c r="O2453">
        <v>173937.71875</v>
      </c>
      <c r="P2453">
        <v>72813.2734375</v>
      </c>
      <c r="Q2453">
        <v>1717358.375</v>
      </c>
      <c r="R2453">
        <f t="shared" si="38"/>
        <v>3.1496176443164693E-2</v>
      </c>
    </row>
    <row r="2454" spans="1:18" x14ac:dyDescent="0.25">
      <c r="A2454" t="s">
        <v>3666</v>
      </c>
      <c r="B2454" t="s">
        <v>65</v>
      </c>
      <c r="C2454" t="s">
        <v>78</v>
      </c>
      <c r="D2454" t="s">
        <v>211</v>
      </c>
      <c r="E2454" t="s">
        <v>70</v>
      </c>
      <c r="F2454" t="s">
        <v>71</v>
      </c>
      <c r="G2454" s="1">
        <v>44777</v>
      </c>
      <c r="H2454" s="1">
        <v>44804</v>
      </c>
      <c r="I2454">
        <f>YEAR((vw_maritime_trade_analysis[[#This Row],[Departure_Date]]))</f>
        <v>2022</v>
      </c>
      <c r="J2454" t="str">
        <f>"Q"&amp;ROUNDUP(MONTH(vw_maritime_trade_analysis[[#This Row],[Departure_Date]])/3,0)</f>
        <v>Q3</v>
      </c>
      <c r="K2454" t="str">
        <f>TEXT(vw_maritime_trade_analysis[[#This Row],[Departure_Date]],"mmmm")</f>
        <v>August</v>
      </c>
      <c r="L2454">
        <v>14861905</v>
      </c>
      <c r="M2454">
        <v>468368.65625</v>
      </c>
      <c r="N2454">
        <v>246533.921875</v>
      </c>
      <c r="O2454">
        <v>18726</v>
      </c>
      <c r="P2454">
        <v>98505.75</v>
      </c>
      <c r="Q2454">
        <v>1636355.25</v>
      </c>
      <c r="R2454">
        <f t="shared" si="38"/>
        <v>0.11010400416366542</v>
      </c>
    </row>
    <row r="2455" spans="1:18" x14ac:dyDescent="0.25">
      <c r="A2455" t="s">
        <v>3667</v>
      </c>
      <c r="B2455" t="s">
        <v>49</v>
      </c>
      <c r="C2455" t="s">
        <v>78</v>
      </c>
      <c r="D2455" t="s">
        <v>177</v>
      </c>
      <c r="E2455" t="s">
        <v>159</v>
      </c>
      <c r="F2455" t="s">
        <v>128</v>
      </c>
      <c r="G2455" s="1">
        <v>45787</v>
      </c>
      <c r="H2455" s="1">
        <v>45794</v>
      </c>
      <c r="I2455">
        <f>YEAR((vw_maritime_trade_analysis[[#This Row],[Departure_Date]]))</f>
        <v>2025</v>
      </c>
      <c r="J2455" t="str">
        <f>"Q"&amp;ROUNDUP(MONTH(vw_maritime_trade_analysis[[#This Row],[Departure_Date]])/3,0)</f>
        <v>Q2</v>
      </c>
      <c r="K2455" t="str">
        <f>TEXT(vw_maritime_trade_analysis[[#This Row],[Departure_Date]],"mmmm")</f>
        <v>May</v>
      </c>
      <c r="L2455">
        <v>21890846</v>
      </c>
      <c r="M2455">
        <v>77595.4765625</v>
      </c>
      <c r="N2455">
        <v>70682.640625</v>
      </c>
      <c r="O2455">
        <v>32398.44921875</v>
      </c>
      <c r="P2455">
        <v>43310.2890625</v>
      </c>
      <c r="Q2455">
        <v>1066822.75</v>
      </c>
      <c r="R2455">
        <f t="shared" si="38"/>
        <v>4.8733737837267685E-2</v>
      </c>
    </row>
    <row r="2456" spans="1:18" x14ac:dyDescent="0.25">
      <c r="A2456" t="s">
        <v>3668</v>
      </c>
      <c r="B2456" t="s">
        <v>65</v>
      </c>
      <c r="C2456" t="s">
        <v>50</v>
      </c>
      <c r="D2456" t="s">
        <v>51</v>
      </c>
      <c r="E2456" t="s">
        <v>70</v>
      </c>
      <c r="F2456" t="s">
        <v>146</v>
      </c>
      <c r="G2456" s="1">
        <v>44722</v>
      </c>
      <c r="H2456" s="1">
        <v>44739</v>
      </c>
      <c r="I2456">
        <f>YEAR((vw_maritime_trade_analysis[[#This Row],[Departure_Date]]))</f>
        <v>2022</v>
      </c>
      <c r="J2456" t="str">
        <f>"Q"&amp;ROUNDUP(MONTH(vw_maritime_trade_analysis[[#This Row],[Departure_Date]])/3,0)</f>
        <v>Q2</v>
      </c>
      <c r="K2456" t="str">
        <f>TEXT(vw_maritime_trade_analysis[[#This Row],[Departure_Date]],"mmmm")</f>
        <v>June</v>
      </c>
      <c r="L2456">
        <v>19660306</v>
      </c>
      <c r="M2456">
        <v>365077.21875</v>
      </c>
      <c r="N2456">
        <v>148781.703125</v>
      </c>
      <c r="O2456">
        <v>68024.65625</v>
      </c>
      <c r="P2456">
        <v>8213.08984375</v>
      </c>
      <c r="Q2456">
        <v>6618058</v>
      </c>
      <c r="R2456">
        <f t="shared" si="38"/>
        <v>0.33662029471972615</v>
      </c>
    </row>
    <row r="2457" spans="1:18" x14ac:dyDescent="0.25">
      <c r="A2457" t="s">
        <v>3669</v>
      </c>
      <c r="B2457" t="s">
        <v>65</v>
      </c>
      <c r="C2457" t="s">
        <v>78</v>
      </c>
      <c r="D2457" t="s">
        <v>315</v>
      </c>
      <c r="E2457" t="s">
        <v>70</v>
      </c>
      <c r="F2457" t="s">
        <v>230</v>
      </c>
      <c r="G2457" s="1">
        <v>44584</v>
      </c>
      <c r="H2457" s="1">
        <v>44599</v>
      </c>
      <c r="I2457">
        <f>YEAR((vw_maritime_trade_analysis[[#This Row],[Departure_Date]]))</f>
        <v>2022</v>
      </c>
      <c r="J2457" t="str">
        <f>"Q"&amp;ROUNDUP(MONTH(vw_maritime_trade_analysis[[#This Row],[Departure_Date]])/3,0)</f>
        <v>Q1</v>
      </c>
      <c r="K2457" t="str">
        <f>TEXT(vw_maritime_trade_analysis[[#This Row],[Departure_Date]],"mmmm")</f>
        <v>January</v>
      </c>
      <c r="L2457">
        <v>51337804</v>
      </c>
      <c r="M2457">
        <v>201365.3125</v>
      </c>
      <c r="N2457">
        <v>78348.8203125</v>
      </c>
      <c r="O2457">
        <v>56984.9609375</v>
      </c>
      <c r="P2457">
        <v>0</v>
      </c>
      <c r="Q2457">
        <v>2150885.5</v>
      </c>
      <c r="R2457">
        <f t="shared" si="38"/>
        <v>4.1896718059853122E-2</v>
      </c>
    </row>
    <row r="2458" spans="1:18" x14ac:dyDescent="0.25">
      <c r="A2458" t="s">
        <v>3671</v>
      </c>
      <c r="B2458" t="s">
        <v>49</v>
      </c>
      <c r="C2458" t="s">
        <v>78</v>
      </c>
      <c r="D2458" t="s">
        <v>105</v>
      </c>
      <c r="E2458" t="s">
        <v>121</v>
      </c>
      <c r="F2458" t="s">
        <v>82</v>
      </c>
      <c r="G2458" s="1">
        <v>46084</v>
      </c>
      <c r="H2458" s="1">
        <v>46108</v>
      </c>
      <c r="I2458">
        <f>YEAR((vw_maritime_trade_analysis[[#This Row],[Departure_Date]]))</f>
        <v>2026</v>
      </c>
      <c r="J2458" t="str">
        <f>"Q"&amp;ROUNDUP(MONTH(vw_maritime_trade_analysis[[#This Row],[Departure_Date]])/3,0)</f>
        <v>Q1</v>
      </c>
      <c r="K2458" t="str">
        <f>TEXT(vw_maritime_trade_analysis[[#This Row],[Departure_Date]],"mmmm")</f>
        <v>March</v>
      </c>
      <c r="L2458">
        <v>49428376</v>
      </c>
      <c r="M2458">
        <v>388455.3125</v>
      </c>
      <c r="N2458">
        <v>200057.078125</v>
      </c>
      <c r="O2458">
        <v>110719.5625</v>
      </c>
      <c r="P2458">
        <v>0</v>
      </c>
      <c r="Q2458">
        <v>1681540</v>
      </c>
      <c r="R2458">
        <f t="shared" si="38"/>
        <v>3.401972988147537E-2</v>
      </c>
    </row>
    <row r="2459" spans="1:18" x14ac:dyDescent="0.25">
      <c r="A2459" t="s">
        <v>3672</v>
      </c>
      <c r="B2459" t="s">
        <v>49</v>
      </c>
      <c r="C2459" t="s">
        <v>66</v>
      </c>
      <c r="D2459" t="s">
        <v>245</v>
      </c>
      <c r="E2459" t="s">
        <v>164</v>
      </c>
      <c r="F2459" t="s">
        <v>226</v>
      </c>
      <c r="G2459" s="1">
        <v>45870</v>
      </c>
      <c r="H2459" s="1">
        <v>45882</v>
      </c>
      <c r="I2459">
        <f>YEAR((vw_maritime_trade_analysis[[#This Row],[Departure_Date]]))</f>
        <v>2025</v>
      </c>
      <c r="J2459" t="str">
        <f>"Q"&amp;ROUNDUP(MONTH(vw_maritime_trade_analysis[[#This Row],[Departure_Date]])/3,0)</f>
        <v>Q3</v>
      </c>
      <c r="K2459" t="str">
        <f>TEXT(vw_maritime_trade_analysis[[#This Row],[Departure_Date]],"mmmm")</f>
        <v>August</v>
      </c>
      <c r="L2459">
        <v>3392944.5</v>
      </c>
      <c r="M2459">
        <v>269124.25</v>
      </c>
      <c r="N2459">
        <v>213096.703125</v>
      </c>
      <c r="O2459">
        <v>6446.58984375</v>
      </c>
      <c r="P2459">
        <v>0</v>
      </c>
      <c r="Q2459">
        <v>696548.625</v>
      </c>
      <c r="R2459">
        <f t="shared" si="38"/>
        <v>0.20529325634415771</v>
      </c>
    </row>
    <row r="2460" spans="1:18" x14ac:dyDescent="0.25">
      <c r="A2460" t="s">
        <v>3674</v>
      </c>
      <c r="B2460" t="s">
        <v>49</v>
      </c>
      <c r="C2460" t="s">
        <v>239</v>
      </c>
      <c r="D2460" t="s">
        <v>265</v>
      </c>
      <c r="E2460" t="s">
        <v>150</v>
      </c>
      <c r="F2460" t="s">
        <v>226</v>
      </c>
      <c r="G2460" s="1">
        <v>44223</v>
      </c>
      <c r="H2460" s="1">
        <v>44241</v>
      </c>
      <c r="I2460">
        <f>YEAR((vw_maritime_trade_analysis[[#This Row],[Departure_Date]]))</f>
        <v>2021</v>
      </c>
      <c r="J2460" t="str">
        <f>"Q"&amp;ROUNDUP(MONTH(vw_maritime_trade_analysis[[#This Row],[Departure_Date]])/3,0)</f>
        <v>Q1</v>
      </c>
      <c r="K2460" t="str">
        <f>TEXT(vw_maritime_trade_analysis[[#This Row],[Departure_Date]],"mmmm")</f>
        <v>January</v>
      </c>
      <c r="L2460">
        <v>7905687.5</v>
      </c>
      <c r="M2460">
        <v>188001.5</v>
      </c>
      <c r="N2460">
        <v>76351.390625</v>
      </c>
      <c r="O2460">
        <v>16681</v>
      </c>
      <c r="P2460">
        <v>33825.69140625</v>
      </c>
      <c r="Q2460">
        <v>863649</v>
      </c>
      <c r="R2460">
        <f t="shared" si="38"/>
        <v>0.10924400945521816</v>
      </c>
    </row>
    <row r="2461" spans="1:18" x14ac:dyDescent="0.25">
      <c r="A2461" t="s">
        <v>3675</v>
      </c>
      <c r="B2461" t="s">
        <v>65</v>
      </c>
      <c r="C2461" t="s">
        <v>78</v>
      </c>
      <c r="D2461" t="s">
        <v>105</v>
      </c>
      <c r="E2461" t="s">
        <v>92</v>
      </c>
      <c r="F2461" t="s">
        <v>164</v>
      </c>
      <c r="G2461" s="1">
        <v>44352</v>
      </c>
      <c r="H2461" s="1">
        <v>44373</v>
      </c>
      <c r="I2461">
        <f>YEAR((vw_maritime_trade_analysis[[#This Row],[Departure_Date]]))</f>
        <v>2021</v>
      </c>
      <c r="J2461" t="str">
        <f>"Q"&amp;ROUNDUP(MONTH(vw_maritime_trade_analysis[[#This Row],[Departure_Date]])/3,0)</f>
        <v>Q2</v>
      </c>
      <c r="K2461" t="str">
        <f>TEXT(vw_maritime_trade_analysis[[#This Row],[Departure_Date]],"mmmm")</f>
        <v>June</v>
      </c>
      <c r="L2461">
        <v>38426856</v>
      </c>
      <c r="M2461">
        <v>751988.125</v>
      </c>
      <c r="N2461">
        <v>191034.65625</v>
      </c>
      <c r="O2461">
        <v>120660.328125</v>
      </c>
      <c r="P2461">
        <v>35856.91015625</v>
      </c>
      <c r="Q2461">
        <v>1955679.875</v>
      </c>
      <c r="R2461">
        <f t="shared" si="38"/>
        <v>5.0893569721134617E-2</v>
      </c>
    </row>
    <row r="2462" spans="1:18" x14ac:dyDescent="0.25">
      <c r="A2462" t="s">
        <v>3676</v>
      </c>
      <c r="B2462" t="s">
        <v>65</v>
      </c>
      <c r="C2462" t="s">
        <v>50</v>
      </c>
      <c r="D2462" t="s">
        <v>51</v>
      </c>
      <c r="E2462" t="s">
        <v>128</v>
      </c>
      <c r="F2462" t="s">
        <v>164</v>
      </c>
      <c r="G2462" s="1">
        <v>45321</v>
      </c>
      <c r="H2462" s="1">
        <v>45327</v>
      </c>
      <c r="I2462">
        <f>YEAR((vw_maritime_trade_analysis[[#This Row],[Departure_Date]]))</f>
        <v>2024</v>
      </c>
      <c r="J2462" t="str">
        <f>"Q"&amp;ROUNDUP(MONTH(vw_maritime_trade_analysis[[#This Row],[Departure_Date]])/3,0)</f>
        <v>Q1</v>
      </c>
      <c r="K2462" t="str">
        <f>TEXT(vw_maritime_trade_analysis[[#This Row],[Departure_Date]],"mmmm")</f>
        <v>January</v>
      </c>
      <c r="L2462">
        <v>26485984</v>
      </c>
      <c r="M2462">
        <v>124109.9921875</v>
      </c>
      <c r="N2462">
        <v>36623.8984375</v>
      </c>
      <c r="O2462">
        <v>15891.58984375</v>
      </c>
      <c r="P2462">
        <v>7950.91015625</v>
      </c>
      <c r="Q2462">
        <v>7724299</v>
      </c>
      <c r="R2462">
        <f t="shared" si="38"/>
        <v>0.29163722971364781</v>
      </c>
    </row>
    <row r="2463" spans="1:18" x14ac:dyDescent="0.25">
      <c r="A2463" t="s">
        <v>3678</v>
      </c>
      <c r="B2463" t="s">
        <v>65</v>
      </c>
      <c r="C2463" t="s">
        <v>239</v>
      </c>
      <c r="D2463" t="s">
        <v>265</v>
      </c>
      <c r="E2463" t="s">
        <v>70</v>
      </c>
      <c r="F2463" t="s">
        <v>93</v>
      </c>
      <c r="G2463" s="1">
        <v>45398</v>
      </c>
      <c r="H2463" s="1">
        <v>45407</v>
      </c>
      <c r="I2463">
        <f>YEAR((vw_maritime_trade_analysis[[#This Row],[Departure_Date]]))</f>
        <v>2024</v>
      </c>
      <c r="J2463" t="str">
        <f>"Q"&amp;ROUNDUP(MONTH(vw_maritime_trade_analysis[[#This Row],[Departure_Date]])/3,0)</f>
        <v>Q2</v>
      </c>
      <c r="K2463" t="str">
        <f>TEXT(vw_maritime_trade_analysis[[#This Row],[Departure_Date]],"mmmm")</f>
        <v>April</v>
      </c>
      <c r="L2463">
        <v>14498145</v>
      </c>
      <c r="M2463">
        <v>239769.203125</v>
      </c>
      <c r="N2463">
        <v>180765.015625</v>
      </c>
      <c r="O2463">
        <v>35810.421875</v>
      </c>
      <c r="P2463">
        <v>14585.099609375</v>
      </c>
      <c r="Q2463">
        <v>937586.875</v>
      </c>
      <c r="R2463">
        <f t="shared" si="38"/>
        <v>6.4669437021080967E-2</v>
      </c>
    </row>
    <row r="2464" spans="1:18" x14ac:dyDescent="0.25">
      <c r="A2464" t="s">
        <v>3679</v>
      </c>
      <c r="B2464" t="s">
        <v>65</v>
      </c>
      <c r="C2464" t="s">
        <v>78</v>
      </c>
      <c r="D2464" t="s">
        <v>105</v>
      </c>
      <c r="E2464" t="s">
        <v>184</v>
      </c>
      <c r="F2464" t="s">
        <v>93</v>
      </c>
      <c r="G2464" s="1">
        <v>45001</v>
      </c>
      <c r="H2464" s="1">
        <v>45031</v>
      </c>
      <c r="I2464">
        <f>YEAR((vw_maritime_trade_analysis[[#This Row],[Departure_Date]]))</f>
        <v>2023</v>
      </c>
      <c r="J2464" t="str">
        <f>"Q"&amp;ROUNDUP(MONTH(vw_maritime_trade_analysis[[#This Row],[Departure_Date]])/3,0)</f>
        <v>Q1</v>
      </c>
      <c r="K2464" t="str">
        <f>TEXT(vw_maritime_trade_analysis[[#This Row],[Departure_Date]],"mmmm")</f>
        <v>March</v>
      </c>
      <c r="L2464">
        <v>44769044</v>
      </c>
      <c r="M2464">
        <v>284319.5</v>
      </c>
      <c r="N2464">
        <v>99050.75</v>
      </c>
      <c r="O2464">
        <v>150871.6875</v>
      </c>
      <c r="P2464">
        <v>2610.800048828125</v>
      </c>
      <c r="Q2464">
        <v>1342414.625</v>
      </c>
      <c r="R2464">
        <f t="shared" si="38"/>
        <v>2.9985331493788431E-2</v>
      </c>
    </row>
    <row r="2465" spans="1:18" x14ac:dyDescent="0.25">
      <c r="A2465" t="s">
        <v>3680</v>
      </c>
      <c r="B2465" t="s">
        <v>49</v>
      </c>
      <c r="C2465" t="s">
        <v>239</v>
      </c>
      <c r="D2465" t="s">
        <v>240</v>
      </c>
      <c r="E2465" t="s">
        <v>201</v>
      </c>
      <c r="F2465" t="s">
        <v>82</v>
      </c>
      <c r="G2465" s="1">
        <v>44606</v>
      </c>
      <c r="H2465" s="1">
        <v>44630</v>
      </c>
      <c r="I2465">
        <f>YEAR((vw_maritime_trade_analysis[[#This Row],[Departure_Date]]))</f>
        <v>2022</v>
      </c>
      <c r="J2465" t="str">
        <f>"Q"&amp;ROUNDUP(MONTH(vw_maritime_trade_analysis[[#This Row],[Departure_Date]])/3,0)</f>
        <v>Q1</v>
      </c>
      <c r="K2465" t="str">
        <f>TEXT(vw_maritime_trade_analysis[[#This Row],[Departure_Date]],"mmmm")</f>
        <v>February</v>
      </c>
      <c r="L2465">
        <v>9392235</v>
      </c>
      <c r="M2465">
        <v>370428.6875</v>
      </c>
      <c r="N2465">
        <v>126001.5625</v>
      </c>
      <c r="O2465">
        <v>32121.439453125</v>
      </c>
      <c r="P2465">
        <v>0</v>
      </c>
      <c r="Q2465">
        <v>1792121.375</v>
      </c>
      <c r="R2465">
        <f t="shared" si="38"/>
        <v>0.19080883037956353</v>
      </c>
    </row>
    <row r="2466" spans="1:18" x14ac:dyDescent="0.25">
      <c r="A2466" t="s">
        <v>3681</v>
      </c>
      <c r="B2466" t="s">
        <v>49</v>
      </c>
      <c r="C2466" t="s">
        <v>66</v>
      </c>
      <c r="D2466" t="s">
        <v>251</v>
      </c>
      <c r="E2466" t="s">
        <v>93</v>
      </c>
      <c r="F2466" t="s">
        <v>128</v>
      </c>
      <c r="G2466" s="1">
        <v>45619</v>
      </c>
      <c r="H2466" s="1">
        <v>45639</v>
      </c>
      <c r="I2466">
        <f>YEAR((vw_maritime_trade_analysis[[#This Row],[Departure_Date]]))</f>
        <v>2024</v>
      </c>
      <c r="J2466" t="str">
        <f>"Q"&amp;ROUNDUP(MONTH(vw_maritime_trade_analysis[[#This Row],[Departure_Date]])/3,0)</f>
        <v>Q4</v>
      </c>
      <c r="K2466" t="str">
        <f>TEXT(vw_maritime_trade_analysis[[#This Row],[Departure_Date]],"mmmm")</f>
        <v>November</v>
      </c>
      <c r="L2466">
        <v>19863768</v>
      </c>
      <c r="M2466">
        <v>389845.875</v>
      </c>
      <c r="N2466">
        <v>240607.625</v>
      </c>
      <c r="O2466">
        <v>50255.328125</v>
      </c>
      <c r="P2466">
        <v>62979.0390625</v>
      </c>
      <c r="Q2466">
        <v>2334755.25</v>
      </c>
      <c r="R2466">
        <f t="shared" si="38"/>
        <v>0.1175383869767307</v>
      </c>
    </row>
    <row r="2467" spans="1:18" x14ac:dyDescent="0.25">
      <c r="A2467" t="s">
        <v>3682</v>
      </c>
      <c r="B2467" t="s">
        <v>65</v>
      </c>
      <c r="C2467" t="s">
        <v>50</v>
      </c>
      <c r="D2467" t="s">
        <v>120</v>
      </c>
      <c r="E2467" t="s">
        <v>100</v>
      </c>
      <c r="F2467" t="s">
        <v>83</v>
      </c>
      <c r="G2467" s="1">
        <v>44455</v>
      </c>
      <c r="H2467" s="1">
        <v>44462</v>
      </c>
      <c r="I2467">
        <f>YEAR((vw_maritime_trade_analysis[[#This Row],[Departure_Date]]))</f>
        <v>2021</v>
      </c>
      <c r="J2467" t="str">
        <f>"Q"&amp;ROUNDUP(MONTH(vw_maritime_trade_analysis[[#This Row],[Departure_Date]])/3,0)</f>
        <v>Q3</v>
      </c>
      <c r="K2467" t="str">
        <f>TEXT(vw_maritime_trade_analysis[[#This Row],[Departure_Date]],"mmmm")</f>
        <v>September</v>
      </c>
      <c r="L2467">
        <v>28628468</v>
      </c>
      <c r="M2467">
        <v>90644.328125</v>
      </c>
      <c r="N2467">
        <v>229742.96875</v>
      </c>
      <c r="O2467">
        <v>34926.73046875</v>
      </c>
      <c r="P2467">
        <v>8257.1796875</v>
      </c>
      <c r="Q2467">
        <v>1200941.375</v>
      </c>
      <c r="R2467">
        <f t="shared" si="38"/>
        <v>4.1949201577953801E-2</v>
      </c>
    </row>
    <row r="2468" spans="1:18" x14ac:dyDescent="0.25">
      <c r="A2468" t="s">
        <v>3683</v>
      </c>
      <c r="B2468" t="s">
        <v>49</v>
      </c>
      <c r="C2468" t="s">
        <v>66</v>
      </c>
      <c r="D2468" t="s">
        <v>251</v>
      </c>
      <c r="E2468" t="s">
        <v>127</v>
      </c>
      <c r="F2468" t="s">
        <v>128</v>
      </c>
      <c r="G2468" s="1">
        <v>45477</v>
      </c>
      <c r="H2468" s="1">
        <v>45506</v>
      </c>
      <c r="I2468">
        <f>YEAR((vw_maritime_trade_analysis[[#This Row],[Departure_Date]]))</f>
        <v>2024</v>
      </c>
      <c r="J2468" t="str">
        <f>"Q"&amp;ROUNDUP(MONTH(vw_maritime_trade_analysis[[#This Row],[Departure_Date]])/3,0)</f>
        <v>Q3</v>
      </c>
      <c r="K2468" t="str">
        <f>TEXT(vw_maritime_trade_analysis[[#This Row],[Departure_Date]],"mmmm")</f>
        <v>July</v>
      </c>
      <c r="L2468">
        <v>25862552</v>
      </c>
      <c r="M2468">
        <v>617579.75</v>
      </c>
      <c r="N2468">
        <v>55248.671875</v>
      </c>
      <c r="O2468">
        <v>87932.6796875</v>
      </c>
      <c r="P2468">
        <v>0</v>
      </c>
      <c r="Q2468">
        <v>1913875.625</v>
      </c>
      <c r="R2468">
        <f t="shared" si="38"/>
        <v>7.4001808676885411E-2</v>
      </c>
    </row>
    <row r="2469" spans="1:18" x14ac:dyDescent="0.25">
      <c r="A2469" t="s">
        <v>3684</v>
      </c>
      <c r="B2469" t="s">
        <v>49</v>
      </c>
      <c r="C2469" t="s">
        <v>50</v>
      </c>
      <c r="D2469" t="s">
        <v>139</v>
      </c>
      <c r="E2469" t="s">
        <v>146</v>
      </c>
      <c r="F2469" t="s">
        <v>226</v>
      </c>
      <c r="G2469" s="1">
        <v>44586</v>
      </c>
      <c r="H2469" s="1">
        <v>44597</v>
      </c>
      <c r="I2469">
        <f>YEAR((vw_maritime_trade_analysis[[#This Row],[Departure_Date]]))</f>
        <v>2022</v>
      </c>
      <c r="J2469" t="str">
        <f>"Q"&amp;ROUNDUP(MONTH(vw_maritime_trade_analysis[[#This Row],[Departure_Date]])/3,0)</f>
        <v>Q1</v>
      </c>
      <c r="K2469" t="str">
        <f>TEXT(vw_maritime_trade_analysis[[#This Row],[Departure_Date]],"mmmm")</f>
        <v>January</v>
      </c>
      <c r="L2469">
        <v>25963376</v>
      </c>
      <c r="M2469">
        <v>340069.03125</v>
      </c>
      <c r="N2469">
        <v>194072.609375</v>
      </c>
      <c r="O2469">
        <v>74255.25</v>
      </c>
      <c r="P2469">
        <v>0</v>
      </c>
      <c r="Q2469">
        <v>2058615.625</v>
      </c>
      <c r="R2469">
        <f t="shared" si="38"/>
        <v>7.928921204237846E-2</v>
      </c>
    </row>
    <row r="2470" spans="1:18" x14ac:dyDescent="0.25">
      <c r="A2470" t="s">
        <v>3685</v>
      </c>
      <c r="B2470" t="s">
        <v>65</v>
      </c>
      <c r="C2470" t="s">
        <v>66</v>
      </c>
      <c r="D2470" t="s">
        <v>67</v>
      </c>
      <c r="E2470" t="s">
        <v>184</v>
      </c>
      <c r="F2470" t="s">
        <v>127</v>
      </c>
      <c r="G2470" s="1">
        <v>45610</v>
      </c>
      <c r="H2470" s="1">
        <v>45641</v>
      </c>
      <c r="I2470">
        <f>YEAR((vw_maritime_trade_analysis[[#This Row],[Departure_Date]]))</f>
        <v>2024</v>
      </c>
      <c r="J2470" t="str">
        <f>"Q"&amp;ROUNDUP(MONTH(vw_maritime_trade_analysis[[#This Row],[Departure_Date]])/3,0)</f>
        <v>Q4</v>
      </c>
      <c r="K2470" t="str">
        <f>TEXT(vw_maritime_trade_analysis[[#This Row],[Departure_Date]],"mmmm")</f>
        <v>November</v>
      </c>
      <c r="L2470">
        <v>22062402</v>
      </c>
      <c r="M2470">
        <v>474211.09375</v>
      </c>
      <c r="N2470">
        <v>247808.84375</v>
      </c>
      <c r="O2470">
        <v>28901.75</v>
      </c>
      <c r="P2470">
        <v>59867.55859375</v>
      </c>
      <c r="Q2470">
        <v>1473178.25</v>
      </c>
      <c r="R2470">
        <f t="shared" si="38"/>
        <v>6.6773248443211211E-2</v>
      </c>
    </row>
    <row r="2471" spans="1:18" x14ac:dyDescent="0.25">
      <c r="A2471" t="s">
        <v>3686</v>
      </c>
      <c r="B2471" t="s">
        <v>65</v>
      </c>
      <c r="C2471" t="s">
        <v>50</v>
      </c>
      <c r="D2471" t="s">
        <v>51</v>
      </c>
      <c r="E2471" t="s">
        <v>100</v>
      </c>
      <c r="F2471" t="s">
        <v>121</v>
      </c>
      <c r="G2471" s="1">
        <v>44625</v>
      </c>
      <c r="H2471" s="1">
        <v>44632</v>
      </c>
      <c r="I2471">
        <f>YEAR((vw_maritime_trade_analysis[[#This Row],[Departure_Date]]))</f>
        <v>2022</v>
      </c>
      <c r="J2471" t="str">
        <f>"Q"&amp;ROUNDUP(MONTH(vw_maritime_trade_analysis[[#This Row],[Departure_Date]])/3,0)</f>
        <v>Q1</v>
      </c>
      <c r="K2471" t="str">
        <f>TEXT(vw_maritime_trade_analysis[[#This Row],[Departure_Date]],"mmmm")</f>
        <v>March</v>
      </c>
      <c r="L2471">
        <v>24581350</v>
      </c>
      <c r="M2471">
        <v>219667.578125</v>
      </c>
      <c r="N2471">
        <v>29492.25</v>
      </c>
      <c r="O2471">
        <v>12536.490234375</v>
      </c>
      <c r="P2471">
        <v>0</v>
      </c>
      <c r="Q2471">
        <v>7341710.5</v>
      </c>
      <c r="R2471">
        <f t="shared" si="38"/>
        <v>0.29866994693131177</v>
      </c>
    </row>
    <row r="2472" spans="1:18" x14ac:dyDescent="0.25">
      <c r="A2472" t="s">
        <v>3687</v>
      </c>
      <c r="B2472" t="s">
        <v>49</v>
      </c>
      <c r="C2472" t="s">
        <v>50</v>
      </c>
      <c r="D2472" t="s">
        <v>51</v>
      </c>
      <c r="E2472" t="s">
        <v>127</v>
      </c>
      <c r="F2472" t="s">
        <v>100</v>
      </c>
      <c r="G2472" s="1">
        <v>45562</v>
      </c>
      <c r="H2472" s="1">
        <v>45581</v>
      </c>
      <c r="I2472">
        <f>YEAR((vw_maritime_trade_analysis[[#This Row],[Departure_Date]]))</f>
        <v>2024</v>
      </c>
      <c r="J2472" t="str">
        <f>"Q"&amp;ROUNDUP(MONTH(vw_maritime_trade_analysis[[#This Row],[Departure_Date]])/3,0)</f>
        <v>Q3</v>
      </c>
      <c r="K2472" t="str">
        <f>TEXT(vw_maritime_trade_analysis[[#This Row],[Departure_Date]],"mmmm")</f>
        <v>September</v>
      </c>
      <c r="L2472">
        <v>17868840</v>
      </c>
      <c r="M2472">
        <v>158622.640625</v>
      </c>
      <c r="N2472">
        <v>142926.953125</v>
      </c>
      <c r="O2472">
        <v>47709.80859375</v>
      </c>
      <c r="P2472">
        <v>0</v>
      </c>
      <c r="Q2472">
        <v>6407753.5</v>
      </c>
      <c r="R2472">
        <f t="shared" si="38"/>
        <v>0.35859929911510763</v>
      </c>
    </row>
    <row r="2473" spans="1:18" x14ac:dyDescent="0.25">
      <c r="A2473" t="s">
        <v>3688</v>
      </c>
      <c r="B2473" t="s">
        <v>65</v>
      </c>
      <c r="C2473" t="s">
        <v>66</v>
      </c>
      <c r="D2473" t="s">
        <v>248</v>
      </c>
      <c r="E2473" t="s">
        <v>100</v>
      </c>
      <c r="F2473" t="s">
        <v>83</v>
      </c>
      <c r="G2473" s="1">
        <v>45069</v>
      </c>
      <c r="H2473" s="1">
        <v>45082</v>
      </c>
      <c r="I2473">
        <f>YEAR((vw_maritime_trade_analysis[[#This Row],[Departure_Date]]))</f>
        <v>2023</v>
      </c>
      <c r="J2473" t="str">
        <f>"Q"&amp;ROUNDUP(MONTH(vw_maritime_trade_analysis[[#This Row],[Departure_Date]])/3,0)</f>
        <v>Q2</v>
      </c>
      <c r="K2473" t="str">
        <f>TEXT(vw_maritime_trade_analysis[[#This Row],[Departure_Date]],"mmmm")</f>
        <v>May</v>
      </c>
      <c r="L2473">
        <v>58914228</v>
      </c>
      <c r="M2473">
        <v>134209.6875</v>
      </c>
      <c r="N2473">
        <v>197407.8125</v>
      </c>
      <c r="O2473">
        <v>82479.921875</v>
      </c>
      <c r="Q2473">
        <v>2984038</v>
      </c>
      <c r="R2473">
        <f t="shared" si="38"/>
        <v>5.0650549133903613E-2</v>
      </c>
    </row>
    <row r="2474" spans="1:18" x14ac:dyDescent="0.25">
      <c r="A2474" t="s">
        <v>3689</v>
      </c>
      <c r="B2474" t="s">
        <v>65</v>
      </c>
      <c r="C2474" t="s">
        <v>50</v>
      </c>
      <c r="D2474" t="s">
        <v>51</v>
      </c>
      <c r="E2474" t="s">
        <v>56</v>
      </c>
      <c r="F2474" t="s">
        <v>55</v>
      </c>
      <c r="G2474" s="1">
        <v>44976</v>
      </c>
      <c r="H2474" s="1">
        <v>44981</v>
      </c>
      <c r="I2474">
        <f>YEAR((vw_maritime_trade_analysis[[#This Row],[Departure_Date]]))</f>
        <v>2023</v>
      </c>
      <c r="J2474" t="str">
        <f>"Q"&amp;ROUNDUP(MONTH(vw_maritime_trade_analysis[[#This Row],[Departure_Date]])/3,0)</f>
        <v>Q1</v>
      </c>
      <c r="K2474" t="str">
        <f>TEXT(vw_maritime_trade_analysis[[#This Row],[Departure_Date]],"mmmm")</f>
        <v>February</v>
      </c>
      <c r="L2474">
        <v>5494904</v>
      </c>
      <c r="M2474">
        <v>106323.5703125</v>
      </c>
      <c r="N2474">
        <v>220991.71875</v>
      </c>
      <c r="O2474">
        <v>7802.759765625</v>
      </c>
      <c r="P2474">
        <v>15294.8701171875</v>
      </c>
      <c r="Q2474">
        <v>2077925.375</v>
      </c>
      <c r="R2474">
        <f t="shared" si="38"/>
        <v>0.37815499142478193</v>
      </c>
    </row>
    <row r="2475" spans="1:18" x14ac:dyDescent="0.25">
      <c r="A2475" t="s">
        <v>3690</v>
      </c>
      <c r="B2475" t="s">
        <v>49</v>
      </c>
      <c r="C2475" t="s">
        <v>78</v>
      </c>
      <c r="D2475" t="s">
        <v>105</v>
      </c>
      <c r="E2475" t="s">
        <v>55</v>
      </c>
      <c r="F2475" t="s">
        <v>82</v>
      </c>
      <c r="G2475" s="1">
        <v>45279</v>
      </c>
      <c r="H2475" s="1">
        <v>45294</v>
      </c>
      <c r="I2475">
        <f>YEAR((vw_maritime_trade_analysis[[#This Row],[Departure_Date]]))</f>
        <v>2023</v>
      </c>
      <c r="J2475" t="str">
        <f>"Q"&amp;ROUNDUP(MONTH(vw_maritime_trade_analysis[[#This Row],[Departure_Date]])/3,0)</f>
        <v>Q4</v>
      </c>
      <c r="K2475" t="str">
        <f>TEXT(vw_maritime_trade_analysis[[#This Row],[Departure_Date]],"mmmm")</f>
        <v>December</v>
      </c>
      <c r="L2475">
        <v>39220736</v>
      </c>
      <c r="M2475">
        <v>371070.8125</v>
      </c>
      <c r="N2475">
        <v>167262.109375</v>
      </c>
      <c r="O2475">
        <v>45496.05859375</v>
      </c>
      <c r="P2475">
        <v>1340.5400390625</v>
      </c>
      <c r="Q2475">
        <v>2687258.75</v>
      </c>
      <c r="R2475">
        <f t="shared" si="38"/>
        <v>6.8516275421246553E-2</v>
      </c>
    </row>
    <row r="2476" spans="1:18" x14ac:dyDescent="0.25">
      <c r="A2476" t="s">
        <v>3691</v>
      </c>
      <c r="B2476" t="s">
        <v>65</v>
      </c>
      <c r="C2476" t="s">
        <v>50</v>
      </c>
      <c r="D2476" t="s">
        <v>51</v>
      </c>
      <c r="E2476" t="s">
        <v>56</v>
      </c>
      <c r="F2476" t="s">
        <v>55</v>
      </c>
      <c r="G2476" s="1">
        <v>45879</v>
      </c>
      <c r="H2476" s="1">
        <v>45897</v>
      </c>
      <c r="I2476">
        <f>YEAR((vw_maritime_trade_analysis[[#This Row],[Departure_Date]]))</f>
        <v>2025</v>
      </c>
      <c r="J2476" t="str">
        <f>"Q"&amp;ROUNDUP(MONTH(vw_maritime_trade_analysis[[#This Row],[Departure_Date]])/3,0)</f>
        <v>Q3</v>
      </c>
      <c r="K2476" t="str">
        <f>TEXT(vw_maritime_trade_analysis[[#This Row],[Departure_Date]],"mmmm")</f>
        <v>August</v>
      </c>
      <c r="L2476">
        <v>14394141</v>
      </c>
      <c r="M2476">
        <v>203530.015625</v>
      </c>
      <c r="N2476">
        <v>237969.875</v>
      </c>
      <c r="O2476">
        <v>25621.5703125</v>
      </c>
      <c r="P2476">
        <v>9777.98046875</v>
      </c>
      <c r="Q2476">
        <v>6885752.5</v>
      </c>
      <c r="R2476">
        <f t="shared" si="38"/>
        <v>0.47837189450902279</v>
      </c>
    </row>
    <row r="2477" spans="1:18" x14ac:dyDescent="0.25">
      <c r="A2477" t="s">
        <v>3692</v>
      </c>
      <c r="B2477" t="s">
        <v>49</v>
      </c>
      <c r="C2477" t="s">
        <v>112</v>
      </c>
      <c r="D2477" t="s">
        <v>343</v>
      </c>
      <c r="E2477" t="s">
        <v>83</v>
      </c>
      <c r="F2477" t="s">
        <v>56</v>
      </c>
      <c r="G2477" s="1">
        <v>45210</v>
      </c>
      <c r="H2477" s="1">
        <v>45220</v>
      </c>
      <c r="I2477">
        <f>YEAR((vw_maritime_trade_analysis[[#This Row],[Departure_Date]]))</f>
        <v>2023</v>
      </c>
      <c r="J2477" t="str">
        <f>"Q"&amp;ROUNDUP(MONTH(vw_maritime_trade_analysis[[#This Row],[Departure_Date]])/3,0)</f>
        <v>Q4</v>
      </c>
      <c r="K2477" t="str">
        <f>TEXT(vw_maritime_trade_analysis[[#This Row],[Departure_Date]],"mmmm")</f>
        <v>October</v>
      </c>
      <c r="L2477">
        <v>78278296</v>
      </c>
      <c r="M2477">
        <v>151458.40625</v>
      </c>
      <c r="N2477">
        <v>233984.9375</v>
      </c>
      <c r="O2477">
        <v>145597.640625</v>
      </c>
      <c r="P2477">
        <v>27635.740234375</v>
      </c>
      <c r="Q2477">
        <v>2973183.75</v>
      </c>
      <c r="R2477">
        <f t="shared" si="38"/>
        <v>3.7982223706044906E-2</v>
      </c>
    </row>
    <row r="2478" spans="1:18" x14ac:dyDescent="0.25">
      <c r="A2478" t="s">
        <v>3693</v>
      </c>
      <c r="B2478" t="s">
        <v>49</v>
      </c>
      <c r="C2478" t="s">
        <v>78</v>
      </c>
      <c r="D2478" t="s">
        <v>177</v>
      </c>
      <c r="E2478" t="s">
        <v>164</v>
      </c>
      <c r="F2478" t="s">
        <v>82</v>
      </c>
      <c r="G2478" s="1">
        <v>45797</v>
      </c>
      <c r="H2478" s="1">
        <v>45823</v>
      </c>
      <c r="I2478">
        <f>YEAR((vw_maritime_trade_analysis[[#This Row],[Departure_Date]]))</f>
        <v>2025</v>
      </c>
      <c r="J2478" t="str">
        <f>"Q"&amp;ROUNDUP(MONTH(vw_maritime_trade_analysis[[#This Row],[Departure_Date]])/3,0)</f>
        <v>Q2</v>
      </c>
      <c r="K2478" t="str">
        <f>TEXT(vw_maritime_trade_analysis[[#This Row],[Departure_Date]],"mmmm")</f>
        <v>May</v>
      </c>
      <c r="L2478">
        <v>29491540</v>
      </c>
      <c r="M2478">
        <v>717628.3125</v>
      </c>
      <c r="N2478">
        <v>232931.15625</v>
      </c>
      <c r="O2478">
        <v>41583.0703125</v>
      </c>
      <c r="P2478">
        <v>0</v>
      </c>
      <c r="Q2478">
        <v>1720922</v>
      </c>
      <c r="R2478">
        <f t="shared" si="38"/>
        <v>5.835307345767634E-2</v>
      </c>
    </row>
    <row r="2479" spans="1:18" x14ac:dyDescent="0.25">
      <c r="A2479" t="s">
        <v>3694</v>
      </c>
      <c r="B2479" t="s">
        <v>49</v>
      </c>
      <c r="C2479" t="s">
        <v>50</v>
      </c>
      <c r="D2479" t="s">
        <v>51</v>
      </c>
      <c r="E2479" t="s">
        <v>121</v>
      </c>
      <c r="F2479" t="s">
        <v>184</v>
      </c>
      <c r="G2479" s="1">
        <v>46005</v>
      </c>
      <c r="H2479" s="1">
        <v>46022</v>
      </c>
      <c r="I2479">
        <f>YEAR((vw_maritime_trade_analysis[[#This Row],[Departure_Date]]))</f>
        <v>2025</v>
      </c>
      <c r="J2479" t="str">
        <f>"Q"&amp;ROUNDUP(MONTH(vw_maritime_trade_analysis[[#This Row],[Departure_Date]])/3,0)</f>
        <v>Q4</v>
      </c>
      <c r="K2479" t="str">
        <f>TEXT(vw_maritime_trade_analysis[[#This Row],[Departure_Date]],"mmmm")</f>
        <v>December</v>
      </c>
      <c r="L2479">
        <v>18661356</v>
      </c>
      <c r="M2479">
        <v>221873.953125</v>
      </c>
      <c r="N2479">
        <v>59779.94140625</v>
      </c>
      <c r="O2479">
        <v>38442.390625</v>
      </c>
      <c r="P2479">
        <v>32018.880859375</v>
      </c>
      <c r="Q2479">
        <v>7785103</v>
      </c>
      <c r="R2479">
        <f t="shared" si="38"/>
        <v>0.41717777636308956</v>
      </c>
    </row>
    <row r="2480" spans="1:18" x14ac:dyDescent="0.25">
      <c r="A2480" t="s">
        <v>3695</v>
      </c>
      <c r="B2480" t="s">
        <v>65</v>
      </c>
      <c r="C2480" t="s">
        <v>78</v>
      </c>
      <c r="D2480" t="s">
        <v>177</v>
      </c>
      <c r="E2480" t="s">
        <v>128</v>
      </c>
      <c r="F2480" t="s">
        <v>127</v>
      </c>
      <c r="G2480" s="1">
        <v>45760</v>
      </c>
      <c r="H2480" s="1">
        <v>45773</v>
      </c>
      <c r="I2480">
        <f>YEAR((vw_maritime_trade_analysis[[#This Row],[Departure_Date]]))</f>
        <v>2025</v>
      </c>
      <c r="J2480" t="str">
        <f>"Q"&amp;ROUNDUP(MONTH(vw_maritime_trade_analysis[[#This Row],[Departure_Date]])/3,0)</f>
        <v>Q2</v>
      </c>
      <c r="K2480" t="str">
        <f>TEXT(vw_maritime_trade_analysis[[#This Row],[Departure_Date]],"mmmm")</f>
        <v>April</v>
      </c>
      <c r="L2480">
        <v>17330966</v>
      </c>
      <c r="M2480">
        <v>354013.0625</v>
      </c>
      <c r="N2480">
        <v>79345.140625</v>
      </c>
      <c r="O2480">
        <v>54245.921875</v>
      </c>
      <c r="Q2480">
        <v>1917324.25</v>
      </c>
      <c r="R2480">
        <f t="shared" si="38"/>
        <v>0.1106299700778364</v>
      </c>
    </row>
    <row r="2481" spans="1:18" x14ac:dyDescent="0.25">
      <c r="A2481" t="s">
        <v>3696</v>
      </c>
      <c r="B2481" t="s">
        <v>65</v>
      </c>
      <c r="C2481" t="s">
        <v>50</v>
      </c>
      <c r="D2481" t="s">
        <v>183</v>
      </c>
      <c r="E2481" t="s">
        <v>82</v>
      </c>
      <c r="F2481" t="s">
        <v>71</v>
      </c>
      <c r="G2481" s="1">
        <v>45460</v>
      </c>
      <c r="H2481" s="1">
        <v>45466</v>
      </c>
      <c r="I2481">
        <f>YEAR((vw_maritime_trade_analysis[[#This Row],[Departure_Date]]))</f>
        <v>2024</v>
      </c>
      <c r="J2481" t="str">
        <f>"Q"&amp;ROUNDUP(MONTH(vw_maritime_trade_analysis[[#This Row],[Departure_Date]])/3,0)</f>
        <v>Q2</v>
      </c>
      <c r="K2481" t="str">
        <f>TEXT(vw_maritime_trade_analysis[[#This Row],[Departure_Date]],"mmmm")</f>
        <v>June</v>
      </c>
      <c r="L2481">
        <v>40356380</v>
      </c>
      <c r="M2481">
        <v>110970.4375</v>
      </c>
      <c r="N2481">
        <v>35334.3984375</v>
      </c>
      <c r="O2481">
        <v>48024.08984375</v>
      </c>
      <c r="P2481">
        <v>14525.830078125</v>
      </c>
      <c r="Q2481">
        <v>1988249.375</v>
      </c>
      <c r="R2481">
        <f t="shared" si="38"/>
        <v>4.9267287477221693E-2</v>
      </c>
    </row>
    <row r="2482" spans="1:18" x14ac:dyDescent="0.25">
      <c r="A2482" t="s">
        <v>3697</v>
      </c>
      <c r="B2482" t="s">
        <v>49</v>
      </c>
      <c r="C2482" t="s">
        <v>66</v>
      </c>
      <c r="D2482" t="s">
        <v>67</v>
      </c>
      <c r="E2482" t="s">
        <v>55</v>
      </c>
      <c r="F2482" t="s">
        <v>226</v>
      </c>
      <c r="G2482" s="1">
        <v>44520</v>
      </c>
      <c r="H2482" s="1">
        <v>44541</v>
      </c>
      <c r="I2482">
        <f>YEAR((vw_maritime_trade_analysis[[#This Row],[Departure_Date]]))</f>
        <v>2021</v>
      </c>
      <c r="J2482" t="str">
        <f>"Q"&amp;ROUNDUP(MONTH(vw_maritime_trade_analysis[[#This Row],[Departure_Date]])/3,0)</f>
        <v>Q4</v>
      </c>
      <c r="K2482" t="str">
        <f>TEXT(vw_maritime_trade_analysis[[#This Row],[Departure_Date]],"mmmm")</f>
        <v>November</v>
      </c>
      <c r="L2482">
        <v>14593215</v>
      </c>
      <c r="M2482">
        <v>473957.34375</v>
      </c>
      <c r="N2482">
        <v>196014.359375</v>
      </c>
      <c r="O2482">
        <v>17949.650390625</v>
      </c>
      <c r="P2482">
        <v>39322.921875</v>
      </c>
      <c r="Q2482">
        <v>1309047.875</v>
      </c>
      <c r="R2482">
        <f t="shared" si="38"/>
        <v>8.9702500442842781E-2</v>
      </c>
    </row>
    <row r="2483" spans="1:18" x14ac:dyDescent="0.25">
      <c r="A2483" t="s">
        <v>3698</v>
      </c>
      <c r="B2483" t="s">
        <v>49</v>
      </c>
      <c r="C2483" t="s">
        <v>78</v>
      </c>
      <c r="D2483" t="s">
        <v>177</v>
      </c>
      <c r="E2483" t="s">
        <v>131</v>
      </c>
      <c r="F2483" t="s">
        <v>82</v>
      </c>
      <c r="G2483" s="1">
        <v>44850</v>
      </c>
      <c r="H2483" s="1">
        <v>44874</v>
      </c>
      <c r="I2483">
        <f>YEAR((vw_maritime_trade_analysis[[#This Row],[Departure_Date]]))</f>
        <v>2022</v>
      </c>
      <c r="J2483" t="str">
        <f>"Q"&amp;ROUNDUP(MONTH(vw_maritime_trade_analysis[[#This Row],[Departure_Date]])/3,0)</f>
        <v>Q4</v>
      </c>
      <c r="K2483" t="str">
        <f>TEXT(vw_maritime_trade_analysis[[#This Row],[Departure_Date]],"mmmm")</f>
        <v>October</v>
      </c>
      <c r="L2483">
        <v>18457774</v>
      </c>
      <c r="M2483">
        <v>487668.1875</v>
      </c>
      <c r="N2483">
        <v>40173.5390625</v>
      </c>
      <c r="O2483">
        <v>42268.30078125</v>
      </c>
      <c r="P2483">
        <v>0</v>
      </c>
      <c r="Q2483">
        <v>2054096.625</v>
      </c>
      <c r="R2483">
        <f t="shared" si="38"/>
        <v>0.11128625938317373</v>
      </c>
    </row>
    <row r="2484" spans="1:18" x14ac:dyDescent="0.25">
      <c r="A2484" t="s">
        <v>3699</v>
      </c>
      <c r="B2484" t="s">
        <v>49</v>
      </c>
      <c r="C2484" t="s">
        <v>112</v>
      </c>
      <c r="D2484" t="s">
        <v>340</v>
      </c>
      <c r="E2484" t="s">
        <v>93</v>
      </c>
      <c r="F2484" t="s">
        <v>92</v>
      </c>
      <c r="G2484" s="1">
        <v>44542</v>
      </c>
      <c r="H2484" s="1">
        <v>44572</v>
      </c>
      <c r="I2484">
        <f>YEAR((vw_maritime_trade_analysis[[#This Row],[Departure_Date]]))</f>
        <v>2021</v>
      </c>
      <c r="J2484" t="str">
        <f>"Q"&amp;ROUNDUP(MONTH(vw_maritime_trade_analysis[[#This Row],[Departure_Date]])/3,0)</f>
        <v>Q4</v>
      </c>
      <c r="K2484" t="str">
        <f>TEXT(vw_maritime_trade_analysis[[#This Row],[Departure_Date]],"mmmm")</f>
        <v>December</v>
      </c>
      <c r="L2484">
        <v>2653079.25</v>
      </c>
      <c r="M2484">
        <v>611261.4375</v>
      </c>
      <c r="N2484">
        <v>124070.6171875</v>
      </c>
      <c r="O2484">
        <v>4775.5400390625</v>
      </c>
      <c r="P2484">
        <v>61484.44921875</v>
      </c>
      <c r="Q2484">
        <v>838962.5</v>
      </c>
      <c r="R2484">
        <f t="shared" si="38"/>
        <v>0.31622217843662226</v>
      </c>
    </row>
    <row r="2485" spans="1:18" x14ac:dyDescent="0.25">
      <c r="A2485" t="s">
        <v>3700</v>
      </c>
      <c r="B2485" t="s">
        <v>65</v>
      </c>
      <c r="C2485" t="s">
        <v>50</v>
      </c>
      <c r="D2485" t="s">
        <v>183</v>
      </c>
      <c r="E2485" t="s">
        <v>184</v>
      </c>
      <c r="F2485" t="s">
        <v>150</v>
      </c>
      <c r="G2485" s="1">
        <v>44830</v>
      </c>
      <c r="H2485" s="1">
        <v>44850</v>
      </c>
      <c r="I2485">
        <f>YEAR((vw_maritime_trade_analysis[[#This Row],[Departure_Date]]))</f>
        <v>2022</v>
      </c>
      <c r="J2485" t="str">
        <f>"Q"&amp;ROUNDUP(MONTH(vw_maritime_trade_analysis[[#This Row],[Departure_Date]])/3,0)</f>
        <v>Q3</v>
      </c>
      <c r="K2485" t="str">
        <f>TEXT(vw_maritime_trade_analysis[[#This Row],[Departure_Date]],"mmmm")</f>
        <v>September</v>
      </c>
      <c r="L2485">
        <v>40312928</v>
      </c>
      <c r="M2485">
        <v>372393.5</v>
      </c>
      <c r="N2485">
        <v>31107.98046875</v>
      </c>
      <c r="O2485">
        <v>131017.0234375</v>
      </c>
      <c r="P2485">
        <v>20197.58984375</v>
      </c>
      <c r="Q2485">
        <v>2207140.75</v>
      </c>
      <c r="R2485">
        <f t="shared" si="38"/>
        <v>5.4750197008761062E-2</v>
      </c>
    </row>
    <row r="2486" spans="1:18" x14ac:dyDescent="0.25">
      <c r="A2486" t="s">
        <v>3701</v>
      </c>
      <c r="B2486" t="s">
        <v>49</v>
      </c>
      <c r="C2486" t="s">
        <v>50</v>
      </c>
      <c r="D2486" t="s">
        <v>120</v>
      </c>
      <c r="E2486" t="s">
        <v>164</v>
      </c>
      <c r="F2486" t="s">
        <v>128</v>
      </c>
      <c r="G2486" s="1">
        <v>44760</v>
      </c>
      <c r="H2486" s="1">
        <v>44776</v>
      </c>
      <c r="I2486">
        <f>YEAR((vw_maritime_trade_analysis[[#This Row],[Departure_Date]]))</f>
        <v>2022</v>
      </c>
      <c r="J2486" t="str">
        <f>"Q"&amp;ROUNDUP(MONTH(vw_maritime_trade_analysis[[#This Row],[Departure_Date]])/3,0)</f>
        <v>Q3</v>
      </c>
      <c r="K2486" t="str">
        <f>TEXT(vw_maritime_trade_analysis[[#This Row],[Departure_Date]],"mmmm")</f>
        <v>July</v>
      </c>
      <c r="L2486">
        <v>56125364</v>
      </c>
      <c r="M2486">
        <v>608271</v>
      </c>
      <c r="N2486">
        <v>205517.109375</v>
      </c>
      <c r="O2486">
        <v>124598.3125</v>
      </c>
      <c r="P2486">
        <v>35992.7890625</v>
      </c>
      <c r="Q2486">
        <v>3060222.5</v>
      </c>
      <c r="R2486">
        <f t="shared" si="38"/>
        <v>5.452476887276847E-2</v>
      </c>
    </row>
    <row r="2487" spans="1:18" x14ac:dyDescent="0.25">
      <c r="A2487" t="s">
        <v>3702</v>
      </c>
      <c r="B2487" t="s">
        <v>65</v>
      </c>
      <c r="C2487" t="s">
        <v>50</v>
      </c>
      <c r="D2487" t="s">
        <v>223</v>
      </c>
      <c r="E2487" t="s">
        <v>100</v>
      </c>
      <c r="F2487" t="s">
        <v>257</v>
      </c>
      <c r="G2487" s="1">
        <v>44202</v>
      </c>
      <c r="H2487" s="1">
        <v>44213</v>
      </c>
      <c r="I2487">
        <f>YEAR((vw_maritime_trade_analysis[[#This Row],[Departure_Date]]))</f>
        <v>2021</v>
      </c>
      <c r="J2487" t="str">
        <f>"Q"&amp;ROUNDUP(MONTH(vw_maritime_trade_analysis[[#This Row],[Departure_Date]])/3,0)</f>
        <v>Q1</v>
      </c>
      <c r="K2487" t="str">
        <f>TEXT(vw_maritime_trade_analysis[[#This Row],[Departure_Date]],"mmmm")</f>
        <v>January</v>
      </c>
      <c r="L2487">
        <v>36991120</v>
      </c>
      <c r="M2487">
        <v>260690.171875</v>
      </c>
      <c r="N2487">
        <v>21970.26953125</v>
      </c>
      <c r="O2487">
        <v>110973.359375</v>
      </c>
      <c r="P2487">
        <v>0</v>
      </c>
      <c r="Q2487">
        <v>1169417.25</v>
      </c>
      <c r="R2487">
        <f t="shared" si="38"/>
        <v>3.1613458851746039E-2</v>
      </c>
    </row>
    <row r="2488" spans="1:18" x14ac:dyDescent="0.25">
      <c r="A2488" t="s">
        <v>3703</v>
      </c>
      <c r="B2488" t="s">
        <v>49</v>
      </c>
      <c r="C2488" t="s">
        <v>112</v>
      </c>
      <c r="D2488" t="s">
        <v>199</v>
      </c>
      <c r="E2488" t="s">
        <v>55</v>
      </c>
      <c r="F2488" t="s">
        <v>100</v>
      </c>
      <c r="G2488" s="1">
        <v>45413</v>
      </c>
      <c r="H2488" s="1">
        <v>45432</v>
      </c>
      <c r="I2488">
        <f>YEAR((vw_maritime_trade_analysis[[#This Row],[Departure_Date]]))</f>
        <v>2024</v>
      </c>
      <c r="J2488" t="str">
        <f>"Q"&amp;ROUNDUP(MONTH(vw_maritime_trade_analysis[[#This Row],[Departure_Date]])/3,0)</f>
        <v>Q2</v>
      </c>
      <c r="K2488" t="str">
        <f>TEXT(vw_maritime_trade_analysis[[#This Row],[Departure_Date]],"mmmm")</f>
        <v>May</v>
      </c>
      <c r="L2488">
        <v>20871436</v>
      </c>
      <c r="M2488">
        <v>620214.8125</v>
      </c>
      <c r="N2488">
        <v>206283.875</v>
      </c>
      <c r="O2488">
        <v>38403.44140625</v>
      </c>
      <c r="P2488">
        <v>4096.14013671875</v>
      </c>
      <c r="Q2488">
        <v>1753953.375</v>
      </c>
      <c r="R2488">
        <f t="shared" si="38"/>
        <v>8.4036066085725961E-2</v>
      </c>
    </row>
    <row r="2489" spans="1:18" x14ac:dyDescent="0.25">
      <c r="A2489" t="s">
        <v>3704</v>
      </c>
      <c r="B2489" t="s">
        <v>65</v>
      </c>
      <c r="C2489" t="s">
        <v>66</v>
      </c>
      <c r="D2489" t="s">
        <v>248</v>
      </c>
      <c r="E2489" t="s">
        <v>70</v>
      </c>
      <c r="F2489" t="s">
        <v>150</v>
      </c>
      <c r="G2489" s="1">
        <v>45736</v>
      </c>
      <c r="H2489" s="1">
        <v>45771</v>
      </c>
      <c r="I2489">
        <f>YEAR((vw_maritime_trade_analysis[[#This Row],[Departure_Date]]))</f>
        <v>2025</v>
      </c>
      <c r="J2489" t="str">
        <f>"Q"&amp;ROUNDUP(MONTH(vw_maritime_trade_analysis[[#This Row],[Departure_Date]])/3,0)</f>
        <v>Q1</v>
      </c>
      <c r="K2489" t="str">
        <f>TEXT(vw_maritime_trade_analysis[[#This Row],[Departure_Date]],"mmmm")</f>
        <v>March</v>
      </c>
      <c r="L2489">
        <v>57450532</v>
      </c>
      <c r="M2489">
        <v>464614.15625</v>
      </c>
      <c r="N2489">
        <v>153018.75</v>
      </c>
      <c r="O2489">
        <v>71813.15625</v>
      </c>
      <c r="P2489">
        <v>39006.03125</v>
      </c>
      <c r="Q2489">
        <v>4749983.5</v>
      </c>
      <c r="R2489">
        <f t="shared" si="38"/>
        <v>8.2679538981466696E-2</v>
      </c>
    </row>
    <row r="2490" spans="1:18" x14ac:dyDescent="0.25">
      <c r="A2490" t="s">
        <v>3705</v>
      </c>
      <c r="B2490" t="s">
        <v>65</v>
      </c>
      <c r="C2490" t="s">
        <v>78</v>
      </c>
      <c r="D2490" t="s">
        <v>211</v>
      </c>
      <c r="E2490" t="s">
        <v>184</v>
      </c>
      <c r="F2490" t="s">
        <v>174</v>
      </c>
      <c r="G2490" s="1">
        <v>44784</v>
      </c>
      <c r="H2490" s="1">
        <v>44811</v>
      </c>
      <c r="I2490">
        <f>YEAR((vw_maritime_trade_analysis[[#This Row],[Departure_Date]]))</f>
        <v>2022</v>
      </c>
      <c r="J2490" t="str">
        <f>"Q"&amp;ROUNDUP(MONTH(vw_maritime_trade_analysis[[#This Row],[Departure_Date]])/3,0)</f>
        <v>Q3</v>
      </c>
      <c r="K2490" t="str">
        <f>TEXT(vw_maritime_trade_analysis[[#This Row],[Departure_Date]],"mmmm")</f>
        <v>August</v>
      </c>
      <c r="L2490">
        <v>28592424</v>
      </c>
      <c r="M2490">
        <v>283485.1875</v>
      </c>
      <c r="N2490">
        <v>25420.669921875</v>
      </c>
      <c r="O2490">
        <v>97786.09375</v>
      </c>
      <c r="P2490">
        <v>16243.5595703125</v>
      </c>
      <c r="Q2490">
        <v>1234118.375</v>
      </c>
      <c r="R2490">
        <f t="shared" si="38"/>
        <v>4.3162425648136722E-2</v>
      </c>
    </row>
    <row r="2491" spans="1:18" x14ac:dyDescent="0.25">
      <c r="A2491" t="s">
        <v>3706</v>
      </c>
      <c r="B2491" t="s">
        <v>49</v>
      </c>
      <c r="C2491" t="s">
        <v>50</v>
      </c>
      <c r="D2491" t="s">
        <v>423</v>
      </c>
      <c r="E2491" t="s">
        <v>146</v>
      </c>
      <c r="F2491" t="s">
        <v>226</v>
      </c>
      <c r="G2491" s="1">
        <v>44591</v>
      </c>
      <c r="H2491" s="1">
        <v>44608</v>
      </c>
      <c r="I2491">
        <f>YEAR((vw_maritime_trade_analysis[[#This Row],[Departure_Date]]))</f>
        <v>2022</v>
      </c>
      <c r="J2491" t="str">
        <f>"Q"&amp;ROUNDUP(MONTH(vw_maritime_trade_analysis[[#This Row],[Departure_Date]])/3,0)</f>
        <v>Q1</v>
      </c>
      <c r="K2491" t="str">
        <f>TEXT(vw_maritime_trade_analysis[[#This Row],[Departure_Date]],"mmmm")</f>
        <v>January</v>
      </c>
      <c r="L2491">
        <v>28307770</v>
      </c>
      <c r="M2491">
        <v>329809.125</v>
      </c>
      <c r="N2491">
        <v>69565.90625</v>
      </c>
      <c r="O2491">
        <v>39064.71875</v>
      </c>
      <c r="P2491">
        <v>0</v>
      </c>
      <c r="Q2491">
        <v>1887842.25</v>
      </c>
      <c r="R2491">
        <f t="shared" si="38"/>
        <v>6.6689896448925506E-2</v>
      </c>
    </row>
    <row r="2492" spans="1:18" x14ac:dyDescent="0.25">
      <c r="A2492" t="s">
        <v>3707</v>
      </c>
      <c r="B2492" t="s">
        <v>65</v>
      </c>
      <c r="C2492" t="s">
        <v>66</v>
      </c>
      <c r="D2492" t="s">
        <v>67</v>
      </c>
      <c r="E2492" t="s">
        <v>70</v>
      </c>
      <c r="F2492" t="s">
        <v>164</v>
      </c>
      <c r="G2492" s="1">
        <v>44163</v>
      </c>
      <c r="H2492" s="1">
        <v>44196</v>
      </c>
      <c r="I2492">
        <f>YEAR((vw_maritime_trade_analysis[[#This Row],[Departure_Date]]))</f>
        <v>2020</v>
      </c>
      <c r="J2492" t="str">
        <f>"Q"&amp;ROUNDUP(MONTH(vw_maritime_trade_analysis[[#This Row],[Departure_Date]])/3,0)</f>
        <v>Q4</v>
      </c>
      <c r="K2492" t="str">
        <f>TEXT(vw_maritime_trade_analysis[[#This Row],[Departure_Date]],"mmmm")</f>
        <v>November</v>
      </c>
      <c r="L2492">
        <v>45722324</v>
      </c>
      <c r="M2492">
        <v>651684.4375</v>
      </c>
      <c r="N2492">
        <v>35387.80078125</v>
      </c>
      <c r="O2492">
        <v>80014.0703125</v>
      </c>
      <c r="P2492">
        <v>5452.02001953125</v>
      </c>
      <c r="Q2492">
        <v>1407375.75</v>
      </c>
      <c r="R2492">
        <f t="shared" si="38"/>
        <v>3.0780932089103784E-2</v>
      </c>
    </row>
    <row r="2493" spans="1:18" x14ac:dyDescent="0.25">
      <c r="A2493" t="s">
        <v>3708</v>
      </c>
      <c r="B2493" t="s">
        <v>49</v>
      </c>
      <c r="C2493" t="s">
        <v>66</v>
      </c>
      <c r="D2493" t="s">
        <v>251</v>
      </c>
      <c r="E2493" t="s">
        <v>127</v>
      </c>
      <c r="F2493" t="s">
        <v>82</v>
      </c>
      <c r="G2493" s="1">
        <v>44330</v>
      </c>
      <c r="H2493" s="1">
        <v>44352</v>
      </c>
      <c r="I2493">
        <f>YEAR((vw_maritime_trade_analysis[[#This Row],[Departure_Date]]))</f>
        <v>2021</v>
      </c>
      <c r="J2493" t="str">
        <f>"Q"&amp;ROUNDUP(MONTH(vw_maritime_trade_analysis[[#This Row],[Departure_Date]])/3,0)</f>
        <v>Q2</v>
      </c>
      <c r="K2493" t="str">
        <f>TEXT(vw_maritime_trade_analysis[[#This Row],[Departure_Date]],"mmmm")</f>
        <v>May</v>
      </c>
      <c r="L2493">
        <v>15358078</v>
      </c>
      <c r="M2493">
        <v>275113.875</v>
      </c>
      <c r="N2493">
        <v>71076.6328125</v>
      </c>
      <c r="O2493">
        <v>44999.171875</v>
      </c>
      <c r="P2493">
        <v>15440.580078125</v>
      </c>
      <c r="Q2493">
        <v>1269384.75</v>
      </c>
      <c r="R2493">
        <f t="shared" si="38"/>
        <v>8.2652578662512327E-2</v>
      </c>
    </row>
    <row r="2494" spans="1:18" x14ac:dyDescent="0.25">
      <c r="A2494" t="s">
        <v>3709</v>
      </c>
      <c r="B2494" t="s">
        <v>65</v>
      </c>
      <c r="C2494" t="s">
        <v>66</v>
      </c>
      <c r="D2494" t="s">
        <v>248</v>
      </c>
      <c r="E2494" t="s">
        <v>70</v>
      </c>
      <c r="F2494" t="s">
        <v>174</v>
      </c>
      <c r="G2494" s="1">
        <v>44214</v>
      </c>
      <c r="H2494" s="1">
        <v>44228</v>
      </c>
      <c r="I2494">
        <f>YEAR((vw_maritime_trade_analysis[[#This Row],[Departure_Date]]))</f>
        <v>2021</v>
      </c>
      <c r="J2494" t="str">
        <f>"Q"&amp;ROUNDUP(MONTH(vw_maritime_trade_analysis[[#This Row],[Departure_Date]])/3,0)</f>
        <v>Q1</v>
      </c>
      <c r="K2494" t="str">
        <f>TEXT(vw_maritime_trade_analysis[[#This Row],[Departure_Date]],"mmmm")</f>
        <v>January</v>
      </c>
      <c r="L2494">
        <v>24335072</v>
      </c>
      <c r="M2494">
        <v>174160.296875</v>
      </c>
      <c r="N2494">
        <v>136468.421875</v>
      </c>
      <c r="O2494">
        <v>15331.099609375</v>
      </c>
      <c r="P2494">
        <v>0</v>
      </c>
      <c r="Q2494">
        <v>1929312.25</v>
      </c>
      <c r="R2494">
        <f t="shared" si="38"/>
        <v>7.9281139994161517E-2</v>
      </c>
    </row>
    <row r="2495" spans="1:18" x14ac:dyDescent="0.25">
      <c r="A2495" t="s">
        <v>3710</v>
      </c>
      <c r="B2495" t="s">
        <v>49</v>
      </c>
      <c r="C2495" t="s">
        <v>66</v>
      </c>
      <c r="D2495" t="s">
        <v>153</v>
      </c>
      <c r="E2495" t="s">
        <v>154</v>
      </c>
      <c r="F2495" t="s">
        <v>82</v>
      </c>
      <c r="G2495" s="1">
        <v>44666</v>
      </c>
      <c r="H2495" s="1">
        <v>44692</v>
      </c>
      <c r="I2495">
        <f>YEAR((vw_maritime_trade_analysis[[#This Row],[Departure_Date]]))</f>
        <v>2022</v>
      </c>
      <c r="J2495" t="str">
        <f>"Q"&amp;ROUNDUP(MONTH(vw_maritime_trade_analysis[[#This Row],[Departure_Date]])/3,0)</f>
        <v>Q2</v>
      </c>
      <c r="K2495" t="str">
        <f>TEXT(vw_maritime_trade_analysis[[#This Row],[Departure_Date]],"mmmm")</f>
        <v>April</v>
      </c>
      <c r="L2495">
        <v>44504540</v>
      </c>
      <c r="M2495">
        <v>874483.25</v>
      </c>
      <c r="N2495">
        <v>29562.490234375</v>
      </c>
      <c r="O2495">
        <v>34268.5</v>
      </c>
      <c r="P2495">
        <v>0</v>
      </c>
      <c r="Q2495">
        <v>3055153</v>
      </c>
      <c r="R2495">
        <f t="shared" si="38"/>
        <v>6.8648119944616892E-2</v>
      </c>
    </row>
    <row r="2496" spans="1:18" x14ac:dyDescent="0.25">
      <c r="A2496" t="s">
        <v>3711</v>
      </c>
      <c r="B2496" t="s">
        <v>65</v>
      </c>
      <c r="C2496" t="s">
        <v>50</v>
      </c>
      <c r="D2496" t="s">
        <v>223</v>
      </c>
      <c r="E2496" t="s">
        <v>70</v>
      </c>
      <c r="F2496" t="s">
        <v>71</v>
      </c>
      <c r="G2496" s="1">
        <v>43851</v>
      </c>
      <c r="H2496" s="1">
        <v>43862</v>
      </c>
      <c r="I2496">
        <f>YEAR((vw_maritime_trade_analysis[[#This Row],[Departure_Date]]))</f>
        <v>2020</v>
      </c>
      <c r="J2496" t="str">
        <f>"Q"&amp;ROUNDUP(MONTH(vw_maritime_trade_analysis[[#This Row],[Departure_Date]])/3,0)</f>
        <v>Q1</v>
      </c>
      <c r="K2496" t="str">
        <f>TEXT(vw_maritime_trade_analysis[[#This Row],[Departure_Date]],"mmmm")</f>
        <v>January</v>
      </c>
      <c r="L2496">
        <v>48758896</v>
      </c>
      <c r="M2496">
        <v>180483.53125</v>
      </c>
      <c r="N2496">
        <v>41141.828125</v>
      </c>
      <c r="O2496">
        <v>148227.046875</v>
      </c>
      <c r="P2496">
        <v>28125.66015625</v>
      </c>
      <c r="Q2496">
        <v>2035015.75</v>
      </c>
      <c r="R2496">
        <f t="shared" si="38"/>
        <v>4.1736296695478917E-2</v>
      </c>
    </row>
    <row r="2497" spans="1:18" x14ac:dyDescent="0.25">
      <c r="A2497" t="s">
        <v>3712</v>
      </c>
      <c r="B2497" t="s">
        <v>49</v>
      </c>
      <c r="C2497" t="s">
        <v>50</v>
      </c>
      <c r="D2497" t="s">
        <v>51</v>
      </c>
      <c r="E2497" t="s">
        <v>201</v>
      </c>
      <c r="F2497" t="s">
        <v>100</v>
      </c>
      <c r="G2497" s="1">
        <v>44345</v>
      </c>
      <c r="H2497" s="1">
        <v>44364</v>
      </c>
      <c r="I2497">
        <f>YEAR((vw_maritime_trade_analysis[[#This Row],[Departure_Date]]))</f>
        <v>2021</v>
      </c>
      <c r="J2497" t="str">
        <f>"Q"&amp;ROUNDUP(MONTH(vw_maritime_trade_analysis[[#This Row],[Departure_Date]])/3,0)</f>
        <v>Q2</v>
      </c>
      <c r="K2497" t="str">
        <f>TEXT(vw_maritime_trade_analysis[[#This Row],[Departure_Date]],"mmmm")</f>
        <v>May</v>
      </c>
      <c r="L2497">
        <v>24692082</v>
      </c>
      <c r="M2497">
        <v>287263.0625</v>
      </c>
      <c r="N2497">
        <v>134532.484375</v>
      </c>
      <c r="O2497">
        <v>61730.2109375</v>
      </c>
      <c r="P2497">
        <v>0</v>
      </c>
      <c r="Q2497">
        <v>5318359.5</v>
      </c>
      <c r="R2497">
        <f t="shared" si="38"/>
        <v>0.21538724438060752</v>
      </c>
    </row>
    <row r="2498" spans="1:18" x14ac:dyDescent="0.25">
      <c r="A2498" t="s">
        <v>3713</v>
      </c>
      <c r="B2498" t="s">
        <v>65</v>
      </c>
      <c r="C2498" t="s">
        <v>66</v>
      </c>
      <c r="D2498" t="s">
        <v>245</v>
      </c>
      <c r="E2498" t="s">
        <v>128</v>
      </c>
      <c r="F2498" t="s">
        <v>154</v>
      </c>
      <c r="G2498" s="1">
        <v>44894</v>
      </c>
      <c r="H2498" s="1">
        <v>44906</v>
      </c>
      <c r="I2498">
        <f>YEAR((vw_maritime_trade_analysis[[#This Row],[Departure_Date]]))</f>
        <v>2022</v>
      </c>
      <c r="J2498" t="str">
        <f>"Q"&amp;ROUNDUP(MONTH(vw_maritime_trade_analysis[[#This Row],[Departure_Date]])/3,0)</f>
        <v>Q4</v>
      </c>
      <c r="K2498" t="str">
        <f>TEXT(vw_maritime_trade_analysis[[#This Row],[Departure_Date]],"mmmm")</f>
        <v>November</v>
      </c>
      <c r="L2498">
        <v>3120160.75</v>
      </c>
      <c r="M2498">
        <v>296399.6875</v>
      </c>
      <c r="N2498">
        <v>101378.71875</v>
      </c>
      <c r="O2498">
        <v>10202.9296875</v>
      </c>
      <c r="P2498">
        <v>0</v>
      </c>
      <c r="Q2498">
        <v>511526.5</v>
      </c>
      <c r="R2498">
        <f t="shared" ref="R2498:R2561" si="39">Q2498/L2498</f>
        <v>0.16394235457259695</v>
      </c>
    </row>
    <row r="2499" spans="1:18" x14ac:dyDescent="0.25">
      <c r="A2499" t="s">
        <v>3714</v>
      </c>
      <c r="B2499" t="s">
        <v>49</v>
      </c>
      <c r="C2499" t="s">
        <v>50</v>
      </c>
      <c r="D2499" t="s">
        <v>145</v>
      </c>
      <c r="E2499" t="s">
        <v>201</v>
      </c>
      <c r="F2499" t="s">
        <v>70</v>
      </c>
      <c r="G2499" s="1">
        <v>45556</v>
      </c>
      <c r="H2499" s="1">
        <v>45569</v>
      </c>
      <c r="I2499">
        <f>YEAR((vw_maritime_trade_analysis[[#This Row],[Departure_Date]]))</f>
        <v>2024</v>
      </c>
      <c r="J2499" t="str">
        <f>"Q"&amp;ROUNDUP(MONTH(vw_maritime_trade_analysis[[#This Row],[Departure_Date]])/3,0)</f>
        <v>Q3</v>
      </c>
      <c r="K2499" t="str">
        <f>TEXT(vw_maritime_trade_analysis[[#This Row],[Departure_Date]],"mmmm")</f>
        <v>September</v>
      </c>
      <c r="L2499">
        <v>29281452</v>
      </c>
      <c r="M2499">
        <v>368616.84375</v>
      </c>
      <c r="N2499">
        <v>53329.30078125</v>
      </c>
      <c r="O2499">
        <v>25767.6796875</v>
      </c>
      <c r="P2499">
        <v>10267.169921875</v>
      </c>
      <c r="Q2499">
        <v>4029239.75</v>
      </c>
      <c r="R2499">
        <f t="shared" si="39"/>
        <v>0.13760382340329297</v>
      </c>
    </row>
    <row r="2500" spans="1:18" x14ac:dyDescent="0.25">
      <c r="A2500" t="s">
        <v>3716</v>
      </c>
      <c r="B2500" t="s">
        <v>65</v>
      </c>
      <c r="C2500" t="s">
        <v>112</v>
      </c>
      <c r="D2500" t="s">
        <v>343</v>
      </c>
      <c r="E2500" t="s">
        <v>56</v>
      </c>
      <c r="F2500" t="s">
        <v>108</v>
      </c>
      <c r="G2500" s="1">
        <v>44956</v>
      </c>
      <c r="H2500" s="1">
        <v>44979</v>
      </c>
      <c r="I2500">
        <f>YEAR((vw_maritime_trade_analysis[[#This Row],[Departure_Date]]))</f>
        <v>2023</v>
      </c>
      <c r="J2500" t="str">
        <f>"Q"&amp;ROUNDUP(MONTH(vw_maritime_trade_analysis[[#This Row],[Departure_Date]])/3,0)</f>
        <v>Q1</v>
      </c>
      <c r="K2500" t="str">
        <f>TEXT(vw_maritime_trade_analysis[[#This Row],[Departure_Date]],"mmmm")</f>
        <v>January</v>
      </c>
      <c r="L2500">
        <v>24983976</v>
      </c>
      <c r="M2500">
        <v>506362.46875</v>
      </c>
      <c r="N2500">
        <v>78534.703125</v>
      </c>
      <c r="O2500">
        <v>86694.390625</v>
      </c>
      <c r="P2500">
        <v>43562.19140625</v>
      </c>
      <c r="Q2500">
        <v>2001727.875</v>
      </c>
      <c r="R2500">
        <f t="shared" si="39"/>
        <v>8.0120469015820386E-2</v>
      </c>
    </row>
    <row r="2501" spans="1:18" x14ac:dyDescent="0.25">
      <c r="A2501" t="s">
        <v>3717</v>
      </c>
      <c r="B2501" t="s">
        <v>49</v>
      </c>
      <c r="C2501" t="s">
        <v>239</v>
      </c>
      <c r="D2501" t="s">
        <v>265</v>
      </c>
      <c r="E2501" t="s">
        <v>257</v>
      </c>
      <c r="F2501" t="s">
        <v>56</v>
      </c>
      <c r="G2501" s="1">
        <v>45255</v>
      </c>
      <c r="H2501" s="1">
        <v>45265</v>
      </c>
      <c r="I2501">
        <f>YEAR((vw_maritime_trade_analysis[[#This Row],[Departure_Date]]))</f>
        <v>2023</v>
      </c>
      <c r="J2501" t="str">
        <f>"Q"&amp;ROUNDUP(MONTH(vw_maritime_trade_analysis[[#This Row],[Departure_Date]])/3,0)</f>
        <v>Q4</v>
      </c>
      <c r="K2501" t="str">
        <f>TEXT(vw_maritime_trade_analysis[[#This Row],[Departure_Date]],"mmmm")</f>
        <v>November</v>
      </c>
      <c r="L2501">
        <v>10671884</v>
      </c>
      <c r="M2501">
        <v>210338.46875</v>
      </c>
      <c r="N2501">
        <v>49872.76953125</v>
      </c>
      <c r="O2501">
        <v>30521.58984375</v>
      </c>
      <c r="P2501">
        <v>4236</v>
      </c>
      <c r="Q2501">
        <v>623023.75</v>
      </c>
      <c r="R2501">
        <f t="shared" si="39"/>
        <v>5.8379921483404429E-2</v>
      </c>
    </row>
    <row r="2502" spans="1:18" x14ac:dyDescent="0.25">
      <c r="A2502" t="s">
        <v>3718</v>
      </c>
      <c r="B2502" t="s">
        <v>49</v>
      </c>
      <c r="C2502" t="s">
        <v>50</v>
      </c>
      <c r="D2502" t="s">
        <v>120</v>
      </c>
      <c r="E2502" t="s">
        <v>71</v>
      </c>
      <c r="F2502" t="s">
        <v>92</v>
      </c>
      <c r="G2502" s="1">
        <v>44938</v>
      </c>
      <c r="H2502" s="1">
        <v>44953</v>
      </c>
      <c r="I2502">
        <f>YEAR((vw_maritime_trade_analysis[[#This Row],[Departure_Date]]))</f>
        <v>2023</v>
      </c>
      <c r="J2502" t="str">
        <f>"Q"&amp;ROUNDUP(MONTH(vw_maritime_trade_analysis[[#This Row],[Departure_Date]])/3,0)</f>
        <v>Q1</v>
      </c>
      <c r="K2502" t="str">
        <f>TEXT(vw_maritime_trade_analysis[[#This Row],[Departure_Date]],"mmmm")</f>
        <v>January</v>
      </c>
      <c r="L2502">
        <v>43821040</v>
      </c>
      <c r="M2502">
        <v>116242.75</v>
      </c>
      <c r="N2502">
        <v>91449.921875</v>
      </c>
      <c r="O2502">
        <v>32865.78125</v>
      </c>
      <c r="P2502">
        <v>19338.1796875</v>
      </c>
      <c r="Q2502">
        <v>1893845.5</v>
      </c>
      <c r="R2502">
        <f t="shared" si="39"/>
        <v>4.3217721441572356E-2</v>
      </c>
    </row>
    <row r="2503" spans="1:18" x14ac:dyDescent="0.25">
      <c r="A2503" t="s">
        <v>3719</v>
      </c>
      <c r="B2503" t="s">
        <v>65</v>
      </c>
      <c r="C2503" t="s">
        <v>50</v>
      </c>
      <c r="D2503" t="s">
        <v>51</v>
      </c>
      <c r="E2503" t="s">
        <v>128</v>
      </c>
      <c r="F2503" t="s">
        <v>146</v>
      </c>
      <c r="G2503" s="1">
        <v>44822</v>
      </c>
      <c r="H2503" s="1">
        <v>44830</v>
      </c>
      <c r="I2503">
        <f>YEAR((vw_maritime_trade_analysis[[#This Row],[Departure_Date]]))</f>
        <v>2022</v>
      </c>
      <c r="J2503" t="str">
        <f>"Q"&amp;ROUNDUP(MONTH(vw_maritime_trade_analysis[[#This Row],[Departure_Date]])/3,0)</f>
        <v>Q3</v>
      </c>
      <c r="K2503" t="str">
        <f>TEXT(vw_maritime_trade_analysis[[#This Row],[Departure_Date]],"mmmm")</f>
        <v>September</v>
      </c>
      <c r="L2503">
        <v>18947946</v>
      </c>
      <c r="M2503">
        <v>191552.5625</v>
      </c>
      <c r="N2503">
        <v>58956.48046875</v>
      </c>
      <c r="O2503">
        <v>56275.3984375</v>
      </c>
      <c r="P2503">
        <v>0</v>
      </c>
      <c r="Q2503">
        <v>3397032</v>
      </c>
      <c r="R2503">
        <f t="shared" si="39"/>
        <v>0.17928233487682518</v>
      </c>
    </row>
    <row r="2504" spans="1:18" x14ac:dyDescent="0.25">
      <c r="A2504" t="s">
        <v>3720</v>
      </c>
      <c r="B2504" t="s">
        <v>49</v>
      </c>
      <c r="C2504" t="s">
        <v>239</v>
      </c>
      <c r="D2504" t="s">
        <v>265</v>
      </c>
      <c r="E2504" t="s">
        <v>71</v>
      </c>
      <c r="F2504" t="s">
        <v>70</v>
      </c>
      <c r="G2504" s="1">
        <v>45989</v>
      </c>
      <c r="H2504" s="1">
        <v>46003</v>
      </c>
      <c r="I2504">
        <f>YEAR((vw_maritime_trade_analysis[[#This Row],[Departure_Date]]))</f>
        <v>2025</v>
      </c>
      <c r="J2504" t="str">
        <f>"Q"&amp;ROUNDUP(MONTH(vw_maritime_trade_analysis[[#This Row],[Departure_Date]])/3,0)</f>
        <v>Q4</v>
      </c>
      <c r="K2504" t="str">
        <f>TEXT(vw_maritime_trade_analysis[[#This Row],[Departure_Date]],"mmmm")</f>
        <v>November</v>
      </c>
      <c r="L2504">
        <v>16912266</v>
      </c>
      <c r="M2504">
        <v>150904.8125</v>
      </c>
      <c r="N2504">
        <v>236518.234375</v>
      </c>
      <c r="O2504">
        <v>10992.9697265625</v>
      </c>
      <c r="P2504">
        <v>0</v>
      </c>
      <c r="Q2504">
        <v>1373191.125</v>
      </c>
      <c r="R2504">
        <f t="shared" si="39"/>
        <v>8.1194981500409227E-2</v>
      </c>
    </row>
    <row r="2505" spans="1:18" x14ac:dyDescent="0.25">
      <c r="A2505" t="s">
        <v>3721</v>
      </c>
      <c r="B2505" t="s">
        <v>65</v>
      </c>
      <c r="C2505" t="s">
        <v>112</v>
      </c>
      <c r="D2505" t="s">
        <v>126</v>
      </c>
      <c r="E2505" t="s">
        <v>92</v>
      </c>
      <c r="F2505" t="s">
        <v>230</v>
      </c>
      <c r="G2505" s="1">
        <v>45751</v>
      </c>
      <c r="H2505" s="1">
        <v>45765</v>
      </c>
      <c r="I2505">
        <f>YEAR((vw_maritime_trade_analysis[[#This Row],[Departure_Date]]))</f>
        <v>2025</v>
      </c>
      <c r="J2505" t="str">
        <f>"Q"&amp;ROUNDUP(MONTH(vw_maritime_trade_analysis[[#This Row],[Departure_Date]])/3,0)</f>
        <v>Q2</v>
      </c>
      <c r="K2505" t="str">
        <f>TEXT(vw_maritime_trade_analysis[[#This Row],[Departure_Date]],"mmmm")</f>
        <v>April</v>
      </c>
      <c r="L2505">
        <v>16449828</v>
      </c>
      <c r="M2505">
        <v>163029.625</v>
      </c>
      <c r="N2505">
        <v>29063.8203125</v>
      </c>
      <c r="O2505">
        <v>28622.69921875</v>
      </c>
      <c r="P2505">
        <v>45906.91015625</v>
      </c>
      <c r="Q2505">
        <v>1669298</v>
      </c>
      <c r="R2505">
        <f t="shared" si="39"/>
        <v>0.10147814311493104</v>
      </c>
    </row>
    <row r="2506" spans="1:18" x14ac:dyDescent="0.25">
      <c r="A2506" t="s">
        <v>3722</v>
      </c>
      <c r="B2506" t="s">
        <v>65</v>
      </c>
      <c r="C2506" t="s">
        <v>50</v>
      </c>
      <c r="D2506" t="s">
        <v>51</v>
      </c>
      <c r="E2506" t="s">
        <v>100</v>
      </c>
      <c r="F2506" t="s">
        <v>146</v>
      </c>
      <c r="G2506" s="1">
        <v>44871</v>
      </c>
      <c r="H2506" s="1">
        <v>44876</v>
      </c>
      <c r="I2506">
        <f>YEAR((vw_maritime_trade_analysis[[#This Row],[Departure_Date]]))</f>
        <v>2022</v>
      </c>
      <c r="J2506" t="str">
        <f>"Q"&amp;ROUNDUP(MONTH(vw_maritime_trade_analysis[[#This Row],[Departure_Date]])/3,0)</f>
        <v>Q4</v>
      </c>
      <c r="K2506" t="str">
        <f>TEXT(vw_maritime_trade_analysis[[#This Row],[Departure_Date]],"mmmm")</f>
        <v>November</v>
      </c>
      <c r="L2506">
        <v>20719406</v>
      </c>
      <c r="M2506">
        <v>169905.453125</v>
      </c>
      <c r="N2506">
        <v>231352.734375</v>
      </c>
      <c r="O2506">
        <v>12224.4501953125</v>
      </c>
      <c r="P2506">
        <v>0</v>
      </c>
      <c r="Q2506">
        <v>3234135.5</v>
      </c>
      <c r="R2506">
        <f t="shared" si="39"/>
        <v>0.1560920954973323</v>
      </c>
    </row>
    <row r="2507" spans="1:18" x14ac:dyDescent="0.25">
      <c r="A2507" t="s">
        <v>3723</v>
      </c>
      <c r="B2507" t="s">
        <v>49</v>
      </c>
      <c r="C2507" t="s">
        <v>66</v>
      </c>
      <c r="D2507" t="s">
        <v>245</v>
      </c>
      <c r="E2507" t="s">
        <v>196</v>
      </c>
      <c r="F2507" t="s">
        <v>128</v>
      </c>
      <c r="G2507" s="1">
        <v>43918</v>
      </c>
      <c r="H2507" s="1">
        <v>43940</v>
      </c>
      <c r="I2507">
        <f>YEAR((vw_maritime_trade_analysis[[#This Row],[Departure_Date]]))</f>
        <v>2020</v>
      </c>
      <c r="J2507" t="str">
        <f>"Q"&amp;ROUNDUP(MONTH(vw_maritime_trade_analysis[[#This Row],[Departure_Date]])/3,0)</f>
        <v>Q1</v>
      </c>
      <c r="K2507" t="str">
        <f>TEXT(vw_maritime_trade_analysis[[#This Row],[Departure_Date]],"mmmm")</f>
        <v>March</v>
      </c>
      <c r="L2507">
        <v>1676354.875</v>
      </c>
      <c r="M2507">
        <v>224542.9375</v>
      </c>
      <c r="N2507">
        <v>191816.8125</v>
      </c>
      <c r="O2507">
        <v>3201.840087890625</v>
      </c>
      <c r="P2507">
        <v>0</v>
      </c>
      <c r="Q2507">
        <v>516953.21875</v>
      </c>
      <c r="R2507">
        <f t="shared" si="39"/>
        <v>0.30837934524454436</v>
      </c>
    </row>
    <row r="2508" spans="1:18" x14ac:dyDescent="0.25">
      <c r="A2508" t="s">
        <v>3725</v>
      </c>
      <c r="B2508" t="s">
        <v>65</v>
      </c>
      <c r="C2508" t="s">
        <v>239</v>
      </c>
      <c r="D2508" t="s">
        <v>265</v>
      </c>
      <c r="E2508" t="s">
        <v>226</v>
      </c>
      <c r="F2508" t="s">
        <v>121</v>
      </c>
      <c r="G2508" s="1">
        <v>44535</v>
      </c>
      <c r="H2508" s="1">
        <v>44551</v>
      </c>
      <c r="I2508">
        <f>YEAR((vw_maritime_trade_analysis[[#This Row],[Departure_Date]]))</f>
        <v>2021</v>
      </c>
      <c r="J2508" t="str">
        <f>"Q"&amp;ROUNDUP(MONTH(vw_maritime_trade_analysis[[#This Row],[Departure_Date]])/3,0)</f>
        <v>Q4</v>
      </c>
      <c r="K2508" t="str">
        <f>TEXT(vw_maritime_trade_analysis[[#This Row],[Departure_Date]],"mmmm")</f>
        <v>December</v>
      </c>
      <c r="L2508">
        <v>14730601</v>
      </c>
      <c r="M2508">
        <v>298506.40625</v>
      </c>
      <c r="N2508">
        <v>101169.90625</v>
      </c>
      <c r="O2508">
        <v>43749.890625</v>
      </c>
      <c r="P2508">
        <v>0</v>
      </c>
      <c r="Q2508">
        <v>1102627</v>
      </c>
      <c r="R2508">
        <f t="shared" si="39"/>
        <v>7.4852818293021442E-2</v>
      </c>
    </row>
    <row r="2509" spans="1:18" x14ac:dyDescent="0.25">
      <c r="A2509" t="s">
        <v>3726</v>
      </c>
      <c r="B2509" t="s">
        <v>49</v>
      </c>
      <c r="C2509" t="s">
        <v>66</v>
      </c>
      <c r="D2509" t="s">
        <v>248</v>
      </c>
      <c r="E2509" t="s">
        <v>154</v>
      </c>
      <c r="F2509" t="s">
        <v>226</v>
      </c>
      <c r="G2509" s="1">
        <v>45888</v>
      </c>
      <c r="H2509" s="1">
        <v>45906</v>
      </c>
      <c r="I2509">
        <f>YEAR((vw_maritime_trade_analysis[[#This Row],[Departure_Date]]))</f>
        <v>2025</v>
      </c>
      <c r="J2509" t="str">
        <f>"Q"&amp;ROUNDUP(MONTH(vw_maritime_trade_analysis[[#This Row],[Departure_Date]])/3,0)</f>
        <v>Q3</v>
      </c>
      <c r="K2509" t="str">
        <f>TEXT(vw_maritime_trade_analysis[[#This Row],[Departure_Date]],"mmmm")</f>
        <v>August</v>
      </c>
      <c r="L2509">
        <v>15981831</v>
      </c>
      <c r="M2509">
        <v>299801.6875</v>
      </c>
      <c r="N2509">
        <v>60790.41015625</v>
      </c>
      <c r="O2509">
        <v>12945.2802734375</v>
      </c>
      <c r="Q2509">
        <v>3795749</v>
      </c>
      <c r="R2509">
        <f t="shared" si="39"/>
        <v>0.2375040131509337</v>
      </c>
    </row>
    <row r="2510" spans="1:18" x14ac:dyDescent="0.25">
      <c r="A2510" t="s">
        <v>3727</v>
      </c>
      <c r="B2510" t="s">
        <v>49</v>
      </c>
      <c r="C2510" t="s">
        <v>50</v>
      </c>
      <c r="D2510" t="s">
        <v>423</v>
      </c>
      <c r="E2510" t="s">
        <v>146</v>
      </c>
      <c r="F2510" t="s">
        <v>56</v>
      </c>
      <c r="G2510" s="1">
        <v>45429</v>
      </c>
      <c r="H2510" s="1">
        <v>45449</v>
      </c>
      <c r="I2510">
        <f>YEAR((vw_maritime_trade_analysis[[#This Row],[Departure_Date]]))</f>
        <v>2024</v>
      </c>
      <c r="J2510" t="str">
        <f>"Q"&amp;ROUNDUP(MONTH(vw_maritime_trade_analysis[[#This Row],[Departure_Date]])/3,0)</f>
        <v>Q2</v>
      </c>
      <c r="K2510" t="str">
        <f>TEXT(vw_maritime_trade_analysis[[#This Row],[Departure_Date]],"mmmm")</f>
        <v>May</v>
      </c>
      <c r="L2510">
        <v>28537098</v>
      </c>
      <c r="M2510">
        <v>493234.59375</v>
      </c>
      <c r="N2510">
        <v>194777.90625</v>
      </c>
      <c r="O2510">
        <v>29107.83984375</v>
      </c>
      <c r="P2510">
        <v>0</v>
      </c>
      <c r="Q2510">
        <v>2177395.25</v>
      </c>
      <c r="R2510">
        <f t="shared" si="39"/>
        <v>7.630051415879778E-2</v>
      </c>
    </row>
    <row r="2511" spans="1:18" x14ac:dyDescent="0.25">
      <c r="A2511" t="s">
        <v>3728</v>
      </c>
      <c r="B2511" t="s">
        <v>65</v>
      </c>
      <c r="C2511" t="s">
        <v>66</v>
      </c>
      <c r="D2511" t="s">
        <v>248</v>
      </c>
      <c r="E2511" t="s">
        <v>56</v>
      </c>
      <c r="F2511" t="s">
        <v>146</v>
      </c>
      <c r="G2511" s="1">
        <v>44607</v>
      </c>
      <c r="H2511" s="1">
        <v>44627</v>
      </c>
      <c r="I2511">
        <f>YEAR((vw_maritime_trade_analysis[[#This Row],[Departure_Date]]))</f>
        <v>2022</v>
      </c>
      <c r="J2511" t="str">
        <f>"Q"&amp;ROUNDUP(MONTH(vw_maritime_trade_analysis[[#This Row],[Departure_Date]])/3,0)</f>
        <v>Q1</v>
      </c>
      <c r="K2511" t="str">
        <f>TEXT(vw_maritime_trade_analysis[[#This Row],[Departure_Date]],"mmmm")</f>
        <v>February</v>
      </c>
      <c r="L2511">
        <v>15932362</v>
      </c>
      <c r="M2511">
        <v>460817.03125</v>
      </c>
      <c r="N2511">
        <v>175594.9375</v>
      </c>
      <c r="O2511">
        <v>26766.369140625</v>
      </c>
      <c r="Q2511">
        <v>2517794.75</v>
      </c>
      <c r="R2511">
        <f t="shared" si="39"/>
        <v>0.15803022489697385</v>
      </c>
    </row>
    <row r="2512" spans="1:18" x14ac:dyDescent="0.25">
      <c r="A2512" t="s">
        <v>3729</v>
      </c>
      <c r="B2512" t="s">
        <v>65</v>
      </c>
      <c r="C2512" t="s">
        <v>50</v>
      </c>
      <c r="D2512" t="s">
        <v>120</v>
      </c>
      <c r="E2512" t="s">
        <v>70</v>
      </c>
      <c r="F2512" t="s">
        <v>174</v>
      </c>
      <c r="G2512" s="1">
        <v>44449</v>
      </c>
      <c r="H2512" s="1">
        <v>44454</v>
      </c>
      <c r="I2512">
        <f>YEAR((vw_maritime_trade_analysis[[#This Row],[Departure_Date]]))</f>
        <v>2021</v>
      </c>
      <c r="J2512" t="str">
        <f>"Q"&amp;ROUNDUP(MONTH(vw_maritime_trade_analysis[[#This Row],[Departure_Date]])/3,0)</f>
        <v>Q3</v>
      </c>
      <c r="K2512" t="str">
        <f>TEXT(vw_maritime_trade_analysis[[#This Row],[Departure_Date]],"mmmm")</f>
        <v>September</v>
      </c>
      <c r="L2512">
        <v>20232774</v>
      </c>
      <c r="M2512">
        <v>40085.33984375</v>
      </c>
      <c r="N2512">
        <v>78537.0703125</v>
      </c>
      <c r="O2512">
        <v>45523.73828125</v>
      </c>
      <c r="Q2512">
        <v>1527730.875</v>
      </c>
      <c r="R2512">
        <f t="shared" si="39"/>
        <v>7.5507731910611955E-2</v>
      </c>
    </row>
    <row r="2513" spans="1:18" x14ac:dyDescent="0.25">
      <c r="A2513" t="s">
        <v>3730</v>
      </c>
      <c r="B2513" t="s">
        <v>49</v>
      </c>
      <c r="C2513" t="s">
        <v>66</v>
      </c>
      <c r="D2513" t="s">
        <v>245</v>
      </c>
      <c r="E2513" t="s">
        <v>257</v>
      </c>
      <c r="F2513" t="s">
        <v>56</v>
      </c>
      <c r="G2513" s="1">
        <v>44037</v>
      </c>
      <c r="H2513" s="1">
        <v>44070</v>
      </c>
      <c r="I2513">
        <f>YEAR((vw_maritime_trade_analysis[[#This Row],[Departure_Date]]))</f>
        <v>2020</v>
      </c>
      <c r="J2513" t="str">
        <f>"Q"&amp;ROUNDUP(MONTH(vw_maritime_trade_analysis[[#This Row],[Departure_Date]])/3,0)</f>
        <v>Q3</v>
      </c>
      <c r="K2513" t="str">
        <f>TEXT(vw_maritime_trade_analysis[[#This Row],[Departure_Date]],"mmmm")</f>
        <v>July</v>
      </c>
      <c r="L2513">
        <v>2842875</v>
      </c>
      <c r="M2513">
        <v>927644.0625</v>
      </c>
      <c r="N2513">
        <v>210273.921875</v>
      </c>
      <c r="O2513">
        <v>8613.91015625</v>
      </c>
      <c r="P2513">
        <v>0</v>
      </c>
      <c r="Q2513">
        <v>1266812.5</v>
      </c>
      <c r="R2513">
        <f t="shared" si="39"/>
        <v>0.44560963813041377</v>
      </c>
    </row>
    <row r="2514" spans="1:18" x14ac:dyDescent="0.25">
      <c r="A2514" t="s">
        <v>3731</v>
      </c>
      <c r="B2514" t="s">
        <v>65</v>
      </c>
      <c r="C2514" t="s">
        <v>50</v>
      </c>
      <c r="D2514" t="s">
        <v>51</v>
      </c>
      <c r="E2514" t="s">
        <v>70</v>
      </c>
      <c r="F2514" t="s">
        <v>174</v>
      </c>
      <c r="G2514" s="1">
        <v>44747</v>
      </c>
      <c r="H2514" s="1">
        <v>44764</v>
      </c>
      <c r="I2514">
        <f>YEAR((vw_maritime_trade_analysis[[#This Row],[Departure_Date]]))</f>
        <v>2022</v>
      </c>
      <c r="J2514" t="str">
        <f>"Q"&amp;ROUNDUP(MONTH(vw_maritime_trade_analysis[[#This Row],[Departure_Date]])/3,0)</f>
        <v>Q3</v>
      </c>
      <c r="K2514" t="str">
        <f>TEXT(vw_maritime_trade_analysis[[#This Row],[Departure_Date]],"mmmm")</f>
        <v>July</v>
      </c>
      <c r="L2514">
        <v>13042519</v>
      </c>
      <c r="M2514">
        <v>609524.75</v>
      </c>
      <c r="N2514">
        <v>108822.1484375</v>
      </c>
      <c r="O2514">
        <v>26345.890625</v>
      </c>
      <c r="P2514">
        <v>14053.599609375</v>
      </c>
      <c r="Q2514">
        <v>5110829</v>
      </c>
      <c r="R2514">
        <f t="shared" si="39"/>
        <v>0.39185904195347537</v>
      </c>
    </row>
    <row r="2515" spans="1:18" x14ac:dyDescent="0.25">
      <c r="A2515" t="s">
        <v>3732</v>
      </c>
      <c r="B2515" t="s">
        <v>49</v>
      </c>
      <c r="C2515" t="s">
        <v>50</v>
      </c>
      <c r="D2515" t="s">
        <v>145</v>
      </c>
      <c r="E2515" t="s">
        <v>140</v>
      </c>
      <c r="F2515" t="s">
        <v>226</v>
      </c>
      <c r="G2515" s="1">
        <v>44811</v>
      </c>
      <c r="H2515" s="1">
        <v>44826</v>
      </c>
      <c r="I2515">
        <f>YEAR((vw_maritime_trade_analysis[[#This Row],[Departure_Date]]))</f>
        <v>2022</v>
      </c>
      <c r="J2515" t="str">
        <f>"Q"&amp;ROUNDUP(MONTH(vw_maritime_trade_analysis[[#This Row],[Departure_Date]])/3,0)</f>
        <v>Q3</v>
      </c>
      <c r="K2515" t="str">
        <f>TEXT(vw_maritime_trade_analysis[[#This Row],[Departure_Date]],"mmmm")</f>
        <v>September</v>
      </c>
      <c r="L2515">
        <v>27031184</v>
      </c>
      <c r="M2515">
        <v>472141.1875</v>
      </c>
      <c r="N2515">
        <v>91457.2109375</v>
      </c>
      <c r="O2515">
        <v>49737.37890625</v>
      </c>
      <c r="P2515">
        <v>73368.3515625</v>
      </c>
      <c r="Q2515">
        <v>1978703.125</v>
      </c>
      <c r="R2515">
        <f t="shared" si="39"/>
        <v>7.3200756763003791E-2</v>
      </c>
    </row>
    <row r="2516" spans="1:18" x14ac:dyDescent="0.25">
      <c r="A2516" t="s">
        <v>3734</v>
      </c>
      <c r="B2516" t="s">
        <v>65</v>
      </c>
      <c r="C2516" t="s">
        <v>50</v>
      </c>
      <c r="D2516" t="s">
        <v>51</v>
      </c>
      <c r="E2516" t="s">
        <v>226</v>
      </c>
      <c r="F2516" t="s">
        <v>174</v>
      </c>
      <c r="G2516" s="1">
        <v>44973</v>
      </c>
      <c r="H2516" s="1">
        <v>44987</v>
      </c>
      <c r="I2516">
        <f>YEAR((vw_maritime_trade_analysis[[#This Row],[Departure_Date]]))</f>
        <v>2023</v>
      </c>
      <c r="J2516" t="str">
        <f>"Q"&amp;ROUNDUP(MONTH(vw_maritime_trade_analysis[[#This Row],[Departure_Date]])/3,0)</f>
        <v>Q1</v>
      </c>
      <c r="K2516" t="str">
        <f>TEXT(vw_maritime_trade_analysis[[#This Row],[Departure_Date]],"mmmm")</f>
        <v>February</v>
      </c>
      <c r="L2516">
        <v>10044662</v>
      </c>
      <c r="M2516">
        <v>373096.03125</v>
      </c>
      <c r="N2516">
        <v>32492.669921875</v>
      </c>
      <c r="O2516">
        <v>13962.080078125</v>
      </c>
      <c r="P2516">
        <v>0</v>
      </c>
      <c r="Q2516">
        <v>2917338.75</v>
      </c>
      <c r="R2516">
        <f t="shared" si="39"/>
        <v>0.29043672649214081</v>
      </c>
    </row>
    <row r="2517" spans="1:18" x14ac:dyDescent="0.25">
      <c r="A2517" t="s">
        <v>3735</v>
      </c>
      <c r="B2517" t="s">
        <v>65</v>
      </c>
      <c r="C2517" t="s">
        <v>66</v>
      </c>
      <c r="D2517" t="s">
        <v>248</v>
      </c>
      <c r="E2517" t="s">
        <v>82</v>
      </c>
      <c r="F2517" t="s">
        <v>71</v>
      </c>
      <c r="G2517" s="1">
        <v>44260</v>
      </c>
      <c r="H2517" s="1">
        <v>44279</v>
      </c>
      <c r="I2517">
        <f>YEAR((vw_maritime_trade_analysis[[#This Row],[Departure_Date]]))</f>
        <v>2021</v>
      </c>
      <c r="J2517" t="str">
        <f>"Q"&amp;ROUNDUP(MONTH(vw_maritime_trade_analysis[[#This Row],[Departure_Date]])/3,0)</f>
        <v>Q1</v>
      </c>
      <c r="K2517" t="str">
        <f>TEXT(vw_maritime_trade_analysis[[#This Row],[Departure_Date]],"mmmm")</f>
        <v>March</v>
      </c>
      <c r="L2517">
        <v>9261066</v>
      </c>
      <c r="M2517">
        <v>277919.34375</v>
      </c>
      <c r="N2517">
        <v>215591.15625</v>
      </c>
      <c r="O2517">
        <v>7964.52001953125</v>
      </c>
      <c r="P2517">
        <v>58689.98046875</v>
      </c>
      <c r="Q2517">
        <v>1492570.625</v>
      </c>
      <c r="R2517">
        <f t="shared" si="39"/>
        <v>0.16116617946573322</v>
      </c>
    </row>
    <row r="2518" spans="1:18" x14ac:dyDescent="0.25">
      <c r="A2518" t="s">
        <v>3736</v>
      </c>
      <c r="B2518" t="s">
        <v>49</v>
      </c>
      <c r="C2518" t="s">
        <v>66</v>
      </c>
      <c r="D2518" t="s">
        <v>67</v>
      </c>
      <c r="E2518" t="s">
        <v>71</v>
      </c>
      <c r="F2518" t="s">
        <v>100</v>
      </c>
      <c r="G2518" s="1">
        <v>44052</v>
      </c>
      <c r="H2518" s="1">
        <v>44075</v>
      </c>
      <c r="I2518">
        <f>YEAR((vw_maritime_trade_analysis[[#This Row],[Departure_Date]]))</f>
        <v>2020</v>
      </c>
      <c r="J2518" t="str">
        <f>"Q"&amp;ROUNDUP(MONTH(vw_maritime_trade_analysis[[#This Row],[Departure_Date]])/3,0)</f>
        <v>Q3</v>
      </c>
      <c r="K2518" t="str">
        <f>TEXT(vw_maritime_trade_analysis[[#This Row],[Departure_Date]],"mmmm")</f>
        <v>August</v>
      </c>
      <c r="L2518">
        <v>1997657</v>
      </c>
      <c r="M2518">
        <v>283018.6875</v>
      </c>
      <c r="N2518">
        <v>77186.9375</v>
      </c>
      <c r="O2518">
        <v>5593.43994140625</v>
      </c>
      <c r="P2518">
        <v>94154.109375</v>
      </c>
      <c r="Q2518">
        <v>576713.1875</v>
      </c>
      <c r="R2518">
        <f t="shared" si="39"/>
        <v>0.28869479970785777</v>
      </c>
    </row>
    <row r="2519" spans="1:18" x14ac:dyDescent="0.25">
      <c r="A2519" t="s">
        <v>3737</v>
      </c>
      <c r="B2519" t="s">
        <v>49</v>
      </c>
      <c r="C2519" t="s">
        <v>134</v>
      </c>
      <c r="D2519" t="s">
        <v>135</v>
      </c>
      <c r="E2519" t="s">
        <v>93</v>
      </c>
      <c r="F2519" t="s">
        <v>82</v>
      </c>
      <c r="G2519" s="1">
        <v>45650</v>
      </c>
      <c r="H2519" s="1">
        <v>45682</v>
      </c>
      <c r="I2519">
        <f>YEAR((vw_maritime_trade_analysis[[#This Row],[Departure_Date]]))</f>
        <v>2024</v>
      </c>
      <c r="J2519" t="str">
        <f>"Q"&amp;ROUNDUP(MONTH(vw_maritime_trade_analysis[[#This Row],[Departure_Date]])/3,0)</f>
        <v>Q4</v>
      </c>
      <c r="K2519" t="str">
        <f>TEXT(vw_maritime_trade_analysis[[#This Row],[Departure_Date]],"mmmm")</f>
        <v>December</v>
      </c>
      <c r="L2519">
        <v>12283951</v>
      </c>
      <c r="M2519">
        <v>351441.25</v>
      </c>
      <c r="N2519">
        <v>227745.890625</v>
      </c>
      <c r="O2519">
        <v>23830.869140625</v>
      </c>
      <c r="P2519">
        <v>13607.83984375</v>
      </c>
      <c r="Q2519">
        <v>805823.4375</v>
      </c>
      <c r="R2519">
        <f t="shared" si="39"/>
        <v>6.559969487830096E-2</v>
      </c>
    </row>
    <row r="2520" spans="1:18" x14ac:dyDescent="0.25">
      <c r="A2520" t="s">
        <v>3738</v>
      </c>
      <c r="B2520" t="s">
        <v>65</v>
      </c>
      <c r="C2520" t="s">
        <v>239</v>
      </c>
      <c r="D2520" t="s">
        <v>240</v>
      </c>
      <c r="E2520" t="s">
        <v>128</v>
      </c>
      <c r="F2520" t="s">
        <v>204</v>
      </c>
      <c r="G2520" s="1">
        <v>45113</v>
      </c>
      <c r="H2520" s="1">
        <v>45129</v>
      </c>
      <c r="I2520">
        <f>YEAR((vw_maritime_trade_analysis[[#This Row],[Departure_Date]]))</f>
        <v>2023</v>
      </c>
      <c r="J2520" t="str">
        <f>"Q"&amp;ROUNDUP(MONTH(vw_maritime_trade_analysis[[#This Row],[Departure_Date]])/3,0)</f>
        <v>Q3</v>
      </c>
      <c r="K2520" t="str">
        <f>TEXT(vw_maritime_trade_analysis[[#This Row],[Departure_Date]],"mmmm")</f>
        <v>July</v>
      </c>
      <c r="L2520">
        <v>14838575</v>
      </c>
      <c r="M2520">
        <v>179835.234375</v>
      </c>
      <c r="N2520">
        <v>160531.703125</v>
      </c>
      <c r="O2520">
        <v>10535.3896484375</v>
      </c>
      <c r="P2520">
        <v>8275.4599609375</v>
      </c>
      <c r="Q2520">
        <v>936709.875</v>
      </c>
      <c r="R2520">
        <f t="shared" si="39"/>
        <v>6.3126673214914511E-2</v>
      </c>
    </row>
    <row r="2521" spans="1:18" x14ac:dyDescent="0.25">
      <c r="A2521" t="s">
        <v>3739</v>
      </c>
      <c r="B2521" t="s">
        <v>49</v>
      </c>
      <c r="C2521" t="s">
        <v>50</v>
      </c>
      <c r="D2521" t="s">
        <v>139</v>
      </c>
      <c r="E2521" t="s">
        <v>83</v>
      </c>
      <c r="F2521" t="s">
        <v>56</v>
      </c>
      <c r="G2521" s="1">
        <v>44340</v>
      </c>
      <c r="H2521" s="1">
        <v>44345</v>
      </c>
      <c r="I2521">
        <f>YEAR((vw_maritime_trade_analysis[[#This Row],[Departure_Date]]))</f>
        <v>2021</v>
      </c>
      <c r="J2521" t="str">
        <f>"Q"&amp;ROUNDUP(MONTH(vw_maritime_trade_analysis[[#This Row],[Departure_Date]])/3,0)</f>
        <v>Q2</v>
      </c>
      <c r="K2521" t="str">
        <f>TEXT(vw_maritime_trade_analysis[[#This Row],[Departure_Date]],"mmmm")</f>
        <v>May</v>
      </c>
      <c r="L2521">
        <v>60721292</v>
      </c>
      <c r="M2521">
        <v>46769.46875</v>
      </c>
      <c r="N2521">
        <v>193962.125</v>
      </c>
      <c r="O2521">
        <v>151196.015625</v>
      </c>
      <c r="P2521">
        <v>21258.189453125</v>
      </c>
      <c r="Q2521">
        <v>2366730.75</v>
      </c>
      <c r="R2521">
        <f t="shared" si="39"/>
        <v>3.8976949798762518E-2</v>
      </c>
    </row>
    <row r="2522" spans="1:18" x14ac:dyDescent="0.25">
      <c r="A2522" t="s">
        <v>3740</v>
      </c>
      <c r="B2522" t="s">
        <v>49</v>
      </c>
      <c r="C2522" t="s">
        <v>66</v>
      </c>
      <c r="D2522" t="s">
        <v>67</v>
      </c>
      <c r="E2522" t="s">
        <v>196</v>
      </c>
      <c r="F2522" t="s">
        <v>100</v>
      </c>
      <c r="G2522" s="1">
        <v>45942</v>
      </c>
      <c r="H2522" s="1">
        <v>45969</v>
      </c>
      <c r="I2522">
        <f>YEAR((vw_maritime_trade_analysis[[#This Row],[Departure_Date]]))</f>
        <v>2025</v>
      </c>
      <c r="J2522" t="str">
        <f>"Q"&amp;ROUNDUP(MONTH(vw_maritime_trade_analysis[[#This Row],[Departure_Date]])/3,0)</f>
        <v>Q4</v>
      </c>
      <c r="K2522" t="str">
        <f>TEXT(vw_maritime_trade_analysis[[#This Row],[Departure_Date]],"mmmm")</f>
        <v>October</v>
      </c>
      <c r="L2522">
        <v>106076864</v>
      </c>
      <c r="M2522">
        <v>208440.515625</v>
      </c>
      <c r="N2522">
        <v>248599.734375</v>
      </c>
      <c r="O2522">
        <v>339445.96875</v>
      </c>
      <c r="P2522">
        <v>0</v>
      </c>
      <c r="Q2522">
        <v>8338882.5</v>
      </c>
      <c r="R2522">
        <f t="shared" si="39"/>
        <v>7.8611698965761284E-2</v>
      </c>
    </row>
    <row r="2523" spans="1:18" x14ac:dyDescent="0.25">
      <c r="A2523" t="s">
        <v>3741</v>
      </c>
      <c r="B2523" t="s">
        <v>49</v>
      </c>
      <c r="C2523" t="s">
        <v>50</v>
      </c>
      <c r="D2523" t="s">
        <v>183</v>
      </c>
      <c r="E2523" t="s">
        <v>146</v>
      </c>
      <c r="F2523" t="s">
        <v>128</v>
      </c>
      <c r="G2523" s="1">
        <v>45514</v>
      </c>
      <c r="H2523" s="1">
        <v>45532</v>
      </c>
      <c r="I2523">
        <f>YEAR((vw_maritime_trade_analysis[[#This Row],[Departure_Date]]))</f>
        <v>2024</v>
      </c>
      <c r="J2523" t="str">
        <f>"Q"&amp;ROUNDUP(MONTH(vw_maritime_trade_analysis[[#This Row],[Departure_Date]])/3,0)</f>
        <v>Q3</v>
      </c>
      <c r="K2523" t="str">
        <f>TEXT(vw_maritime_trade_analysis[[#This Row],[Departure_Date]],"mmmm")</f>
        <v>August</v>
      </c>
      <c r="L2523">
        <v>80994120</v>
      </c>
      <c r="M2523">
        <v>246266.234375</v>
      </c>
      <c r="N2523">
        <v>239796.015625</v>
      </c>
      <c r="O2523">
        <v>80994.1171875</v>
      </c>
      <c r="P2523">
        <v>45324.23828125</v>
      </c>
      <c r="Q2523">
        <v>2047552.625</v>
      </c>
      <c r="R2523">
        <f t="shared" si="39"/>
        <v>2.5280262628941459E-2</v>
      </c>
    </row>
    <row r="2524" spans="1:18" x14ac:dyDescent="0.25">
      <c r="A2524" t="s">
        <v>3742</v>
      </c>
      <c r="B2524" t="s">
        <v>65</v>
      </c>
      <c r="C2524" t="s">
        <v>50</v>
      </c>
      <c r="D2524" t="s">
        <v>145</v>
      </c>
      <c r="E2524" t="s">
        <v>100</v>
      </c>
      <c r="F2524" t="s">
        <v>146</v>
      </c>
      <c r="G2524" s="1">
        <v>44733</v>
      </c>
      <c r="H2524" s="1">
        <v>44738</v>
      </c>
      <c r="I2524">
        <f>YEAR((vw_maritime_trade_analysis[[#This Row],[Departure_Date]]))</f>
        <v>2022</v>
      </c>
      <c r="J2524" t="str">
        <f>"Q"&amp;ROUNDUP(MONTH(vw_maritime_trade_analysis[[#This Row],[Departure_Date]])/3,0)</f>
        <v>Q2</v>
      </c>
      <c r="K2524" t="str">
        <f>TEXT(vw_maritime_trade_analysis[[#This Row],[Departure_Date]],"mmmm")</f>
        <v>June</v>
      </c>
      <c r="L2524">
        <v>28089004</v>
      </c>
      <c r="M2524">
        <v>183344.546875</v>
      </c>
      <c r="N2524">
        <v>31462.439453125</v>
      </c>
      <c r="O2524">
        <v>50560.2109375</v>
      </c>
      <c r="P2524">
        <v>22799.720703125</v>
      </c>
      <c r="Q2524">
        <v>877553.9375</v>
      </c>
      <c r="R2524">
        <f t="shared" si="39"/>
        <v>3.1241902970286877E-2</v>
      </c>
    </row>
    <row r="2525" spans="1:18" x14ac:dyDescent="0.25">
      <c r="A2525" t="s">
        <v>3743</v>
      </c>
      <c r="B2525" t="s">
        <v>65</v>
      </c>
      <c r="C2525" t="s">
        <v>50</v>
      </c>
      <c r="D2525" t="s">
        <v>51</v>
      </c>
      <c r="E2525" t="s">
        <v>92</v>
      </c>
      <c r="F2525" t="s">
        <v>140</v>
      </c>
      <c r="G2525" s="1">
        <v>44696</v>
      </c>
      <c r="H2525" s="1">
        <v>44701</v>
      </c>
      <c r="I2525">
        <f>YEAR((vw_maritime_trade_analysis[[#This Row],[Departure_Date]]))</f>
        <v>2022</v>
      </c>
      <c r="J2525" t="str">
        <f>"Q"&amp;ROUNDUP(MONTH(vw_maritime_trade_analysis[[#This Row],[Departure_Date]])/3,0)</f>
        <v>Q2</v>
      </c>
      <c r="K2525" t="str">
        <f>TEXT(vw_maritime_trade_analysis[[#This Row],[Departure_Date]],"mmmm")</f>
        <v>May</v>
      </c>
      <c r="L2525">
        <v>6778780</v>
      </c>
      <c r="M2525">
        <v>41914.3515625</v>
      </c>
      <c r="N2525">
        <v>212385.78125</v>
      </c>
      <c r="O2525">
        <v>7049.93017578125</v>
      </c>
      <c r="P2525">
        <v>50875.26953125</v>
      </c>
      <c r="Q2525">
        <v>2268017.75</v>
      </c>
      <c r="R2525">
        <f t="shared" si="39"/>
        <v>0.33457609628871271</v>
      </c>
    </row>
    <row r="2526" spans="1:18" x14ac:dyDescent="0.25">
      <c r="A2526" t="s">
        <v>3744</v>
      </c>
      <c r="B2526" t="s">
        <v>65</v>
      </c>
      <c r="C2526" t="s">
        <v>50</v>
      </c>
      <c r="D2526" t="s">
        <v>51</v>
      </c>
      <c r="E2526" t="s">
        <v>70</v>
      </c>
      <c r="F2526" t="s">
        <v>108</v>
      </c>
      <c r="G2526" s="1">
        <v>44938</v>
      </c>
      <c r="H2526" s="1">
        <v>44957</v>
      </c>
      <c r="I2526">
        <f>YEAR((vw_maritime_trade_analysis[[#This Row],[Departure_Date]]))</f>
        <v>2023</v>
      </c>
      <c r="J2526" t="str">
        <f>"Q"&amp;ROUNDUP(MONTH(vw_maritime_trade_analysis[[#This Row],[Departure_Date]])/3,0)</f>
        <v>Q1</v>
      </c>
      <c r="K2526" t="str">
        <f>TEXT(vw_maritime_trade_analysis[[#This Row],[Departure_Date]],"mmmm")</f>
        <v>January</v>
      </c>
      <c r="L2526">
        <v>5731692</v>
      </c>
      <c r="M2526">
        <v>313276.4375</v>
      </c>
      <c r="N2526">
        <v>61725.328125</v>
      </c>
      <c r="O2526">
        <v>16449.9609375</v>
      </c>
      <c r="P2526">
        <v>0</v>
      </c>
      <c r="Q2526">
        <v>2469816</v>
      </c>
      <c r="R2526">
        <f t="shared" si="39"/>
        <v>0.43090521961054434</v>
      </c>
    </row>
    <row r="2527" spans="1:18" x14ac:dyDescent="0.25">
      <c r="A2527" t="s">
        <v>3745</v>
      </c>
      <c r="B2527" t="s">
        <v>49</v>
      </c>
      <c r="C2527" t="s">
        <v>112</v>
      </c>
      <c r="D2527" t="s">
        <v>199</v>
      </c>
      <c r="E2527" t="s">
        <v>55</v>
      </c>
      <c r="F2527" t="s">
        <v>92</v>
      </c>
      <c r="G2527" s="1">
        <v>43929</v>
      </c>
      <c r="H2527" s="1">
        <v>43946</v>
      </c>
      <c r="I2527">
        <f>YEAR((vw_maritime_trade_analysis[[#This Row],[Departure_Date]]))</f>
        <v>2020</v>
      </c>
      <c r="J2527" t="str">
        <f>"Q"&amp;ROUNDUP(MONTH(vw_maritime_trade_analysis[[#This Row],[Departure_Date]])/3,0)</f>
        <v>Q2</v>
      </c>
      <c r="K2527" t="str">
        <f>TEXT(vw_maritime_trade_analysis[[#This Row],[Departure_Date]],"mmmm")</f>
        <v>April</v>
      </c>
      <c r="L2527">
        <v>20003948</v>
      </c>
      <c r="M2527">
        <v>172659</v>
      </c>
      <c r="N2527">
        <v>119037.3203125</v>
      </c>
      <c r="O2527">
        <v>24404.8203125</v>
      </c>
      <c r="Q2527">
        <v>1808503.125</v>
      </c>
      <c r="R2527">
        <f t="shared" si="39"/>
        <v>9.0407309847036196E-2</v>
      </c>
    </row>
    <row r="2528" spans="1:18" x14ac:dyDescent="0.25">
      <c r="A2528" t="s">
        <v>3746</v>
      </c>
      <c r="B2528" t="s">
        <v>49</v>
      </c>
      <c r="C2528" t="s">
        <v>78</v>
      </c>
      <c r="D2528" t="s">
        <v>211</v>
      </c>
      <c r="E2528" t="s">
        <v>257</v>
      </c>
      <c r="F2528" t="s">
        <v>128</v>
      </c>
      <c r="G2528" s="1">
        <v>45116</v>
      </c>
      <c r="H2528" s="1">
        <v>45145</v>
      </c>
      <c r="I2528">
        <f>YEAR((vw_maritime_trade_analysis[[#This Row],[Departure_Date]]))</f>
        <v>2023</v>
      </c>
      <c r="J2528" t="str">
        <f>"Q"&amp;ROUNDUP(MONTH(vw_maritime_trade_analysis[[#This Row],[Departure_Date]])/3,0)</f>
        <v>Q3</v>
      </c>
      <c r="K2528" t="str">
        <f>TEXT(vw_maritime_trade_analysis[[#This Row],[Departure_Date]],"mmmm")</f>
        <v>July</v>
      </c>
      <c r="L2528">
        <v>29142788</v>
      </c>
      <c r="M2528">
        <v>331762.75</v>
      </c>
      <c r="N2528">
        <v>160251.59375</v>
      </c>
      <c r="O2528">
        <v>42257.0390625</v>
      </c>
      <c r="P2528">
        <v>32205.990234375</v>
      </c>
      <c r="Q2528">
        <v>1367251.875</v>
      </c>
      <c r="R2528">
        <f t="shared" si="39"/>
        <v>4.6915616824306582E-2</v>
      </c>
    </row>
    <row r="2529" spans="1:18" x14ac:dyDescent="0.25">
      <c r="A2529" t="s">
        <v>3747</v>
      </c>
      <c r="B2529" t="s">
        <v>65</v>
      </c>
      <c r="C2529" t="s">
        <v>112</v>
      </c>
      <c r="D2529" t="s">
        <v>340</v>
      </c>
      <c r="E2529" t="s">
        <v>128</v>
      </c>
      <c r="F2529" t="s">
        <v>257</v>
      </c>
      <c r="G2529" s="1">
        <v>45036</v>
      </c>
      <c r="H2529" s="1">
        <v>45048</v>
      </c>
      <c r="I2529">
        <f>YEAR((vw_maritime_trade_analysis[[#This Row],[Departure_Date]]))</f>
        <v>2023</v>
      </c>
      <c r="J2529" t="str">
        <f>"Q"&amp;ROUNDUP(MONTH(vw_maritime_trade_analysis[[#This Row],[Departure_Date]])/3,0)</f>
        <v>Q2</v>
      </c>
      <c r="K2529" t="str">
        <f>TEXT(vw_maritime_trade_analysis[[#This Row],[Departure_Date]],"mmmm")</f>
        <v>April</v>
      </c>
      <c r="L2529">
        <v>6497588.5</v>
      </c>
      <c r="M2529">
        <v>233887.71875</v>
      </c>
      <c r="N2529">
        <v>37813.3515625</v>
      </c>
      <c r="O2529">
        <v>7342.27978515625</v>
      </c>
      <c r="P2529">
        <v>73973.796875</v>
      </c>
      <c r="Q2529">
        <v>496109.96875</v>
      </c>
      <c r="R2529">
        <f t="shared" si="39"/>
        <v>7.6352937516741784E-2</v>
      </c>
    </row>
    <row r="2530" spans="1:18" x14ac:dyDescent="0.25">
      <c r="A2530" t="s">
        <v>3748</v>
      </c>
      <c r="B2530" t="s">
        <v>49</v>
      </c>
      <c r="C2530" t="s">
        <v>134</v>
      </c>
      <c r="D2530" t="s">
        <v>135</v>
      </c>
      <c r="E2530" t="s">
        <v>146</v>
      </c>
      <c r="F2530" t="s">
        <v>184</v>
      </c>
      <c r="G2530" s="1">
        <v>45443</v>
      </c>
      <c r="H2530" s="1">
        <v>45475</v>
      </c>
      <c r="I2530">
        <f>YEAR((vw_maritime_trade_analysis[[#This Row],[Departure_Date]]))</f>
        <v>2024</v>
      </c>
      <c r="J2530" t="str">
        <f>"Q"&amp;ROUNDUP(MONTH(vw_maritime_trade_analysis[[#This Row],[Departure_Date]])/3,0)</f>
        <v>Q2</v>
      </c>
      <c r="K2530" t="str">
        <f>TEXT(vw_maritime_trade_analysis[[#This Row],[Departure_Date]],"mmmm")</f>
        <v>May</v>
      </c>
      <c r="L2530">
        <v>5740276</v>
      </c>
      <c r="M2530">
        <v>372962.40625</v>
      </c>
      <c r="N2530">
        <v>51741.76953125</v>
      </c>
      <c r="O2530">
        <v>15670.9501953125</v>
      </c>
      <c r="P2530">
        <v>19074.51953125</v>
      </c>
      <c r="Q2530">
        <v>752223.5</v>
      </c>
      <c r="R2530">
        <f t="shared" si="39"/>
        <v>0.13104308921731289</v>
      </c>
    </row>
    <row r="2531" spans="1:18" x14ac:dyDescent="0.25">
      <c r="A2531" t="s">
        <v>3749</v>
      </c>
      <c r="B2531" t="s">
        <v>49</v>
      </c>
      <c r="C2531" t="s">
        <v>50</v>
      </c>
      <c r="D2531" t="s">
        <v>183</v>
      </c>
      <c r="E2531" t="s">
        <v>164</v>
      </c>
      <c r="F2531" t="s">
        <v>226</v>
      </c>
      <c r="G2531" s="1">
        <v>45791</v>
      </c>
      <c r="H2531" s="1">
        <v>45796</v>
      </c>
      <c r="I2531">
        <f>YEAR((vw_maritime_trade_analysis[[#This Row],[Departure_Date]]))</f>
        <v>2025</v>
      </c>
      <c r="J2531" t="str">
        <f>"Q"&amp;ROUNDUP(MONTH(vw_maritime_trade_analysis[[#This Row],[Departure_Date]])/3,0)</f>
        <v>Q2</v>
      </c>
      <c r="K2531" t="str">
        <f>TEXT(vw_maritime_trade_analysis[[#This Row],[Departure_Date]],"mmmm")</f>
        <v>May</v>
      </c>
      <c r="L2531">
        <v>82091728</v>
      </c>
      <c r="M2531">
        <v>139864.890625</v>
      </c>
      <c r="N2531">
        <v>33964.69140625</v>
      </c>
      <c r="O2531">
        <v>260230.78125</v>
      </c>
      <c r="P2531">
        <v>0</v>
      </c>
      <c r="Q2531">
        <v>2545185.75</v>
      </c>
      <c r="R2531">
        <f t="shared" si="39"/>
        <v>3.1004168288429744E-2</v>
      </c>
    </row>
    <row r="2532" spans="1:18" x14ac:dyDescent="0.25">
      <c r="A2532" t="s">
        <v>3750</v>
      </c>
      <c r="B2532" t="s">
        <v>65</v>
      </c>
      <c r="C2532" t="s">
        <v>50</v>
      </c>
      <c r="D2532" t="s">
        <v>183</v>
      </c>
      <c r="E2532" t="s">
        <v>82</v>
      </c>
      <c r="F2532" t="s">
        <v>159</v>
      </c>
      <c r="G2532" s="1">
        <v>45300</v>
      </c>
      <c r="H2532" s="1">
        <v>45313</v>
      </c>
      <c r="I2532">
        <f>YEAR((vw_maritime_trade_analysis[[#This Row],[Departure_Date]]))</f>
        <v>2024</v>
      </c>
      <c r="J2532" t="str">
        <f>"Q"&amp;ROUNDUP(MONTH(vw_maritime_trade_analysis[[#This Row],[Departure_Date]])/3,0)</f>
        <v>Q1</v>
      </c>
      <c r="K2532" t="str">
        <f>TEXT(vw_maritime_trade_analysis[[#This Row],[Departure_Date]],"mmmm")</f>
        <v>January</v>
      </c>
      <c r="L2532">
        <v>109044904</v>
      </c>
      <c r="M2532">
        <v>276869.78125</v>
      </c>
      <c r="N2532">
        <v>237935.65625</v>
      </c>
      <c r="O2532">
        <v>55612.8984375</v>
      </c>
      <c r="P2532">
        <v>0</v>
      </c>
      <c r="Q2532">
        <v>2151422</v>
      </c>
      <c r="R2532">
        <f t="shared" si="39"/>
        <v>1.9729688606081031E-2</v>
      </c>
    </row>
    <row r="2533" spans="1:18" x14ac:dyDescent="0.25">
      <c r="A2533" t="s">
        <v>3751</v>
      </c>
      <c r="B2533" t="s">
        <v>65</v>
      </c>
      <c r="C2533" t="s">
        <v>66</v>
      </c>
      <c r="D2533" t="s">
        <v>67</v>
      </c>
      <c r="E2533" t="s">
        <v>184</v>
      </c>
      <c r="F2533" t="s">
        <v>204</v>
      </c>
      <c r="G2533" s="1">
        <v>45571</v>
      </c>
      <c r="H2533" s="1">
        <v>45582</v>
      </c>
      <c r="I2533">
        <f>YEAR((vw_maritime_trade_analysis[[#This Row],[Departure_Date]]))</f>
        <v>2024</v>
      </c>
      <c r="J2533" t="str">
        <f>"Q"&amp;ROUNDUP(MONTH(vw_maritime_trade_analysis[[#This Row],[Departure_Date]])/3,0)</f>
        <v>Q4</v>
      </c>
      <c r="K2533" t="str">
        <f>TEXT(vw_maritime_trade_analysis[[#This Row],[Departure_Date]],"mmmm")</f>
        <v>October</v>
      </c>
      <c r="L2533">
        <v>11382504</v>
      </c>
      <c r="M2533">
        <v>145621.765625</v>
      </c>
      <c r="N2533">
        <v>164969.6875</v>
      </c>
      <c r="O2533">
        <v>12748.400390625</v>
      </c>
      <c r="P2533">
        <v>0</v>
      </c>
      <c r="Q2533">
        <v>690587.6875</v>
      </c>
      <c r="R2533">
        <f t="shared" si="39"/>
        <v>6.0670981314831958E-2</v>
      </c>
    </row>
    <row r="2534" spans="1:18" x14ac:dyDescent="0.25">
      <c r="A2534" t="s">
        <v>3752</v>
      </c>
      <c r="B2534" t="s">
        <v>49</v>
      </c>
      <c r="C2534" t="s">
        <v>112</v>
      </c>
      <c r="D2534" t="s">
        <v>340</v>
      </c>
      <c r="E2534" t="s">
        <v>196</v>
      </c>
      <c r="F2534" t="s">
        <v>56</v>
      </c>
      <c r="G2534" s="1">
        <v>44268</v>
      </c>
      <c r="H2534" s="1">
        <v>44287</v>
      </c>
      <c r="I2534">
        <f>YEAR((vw_maritime_trade_analysis[[#This Row],[Departure_Date]]))</f>
        <v>2021</v>
      </c>
      <c r="J2534" t="str">
        <f>"Q"&amp;ROUNDUP(MONTH(vw_maritime_trade_analysis[[#This Row],[Departure_Date]])/3,0)</f>
        <v>Q1</v>
      </c>
      <c r="K2534" t="str">
        <f>TEXT(vw_maritime_trade_analysis[[#This Row],[Departure_Date]],"mmmm")</f>
        <v>March</v>
      </c>
      <c r="L2534">
        <v>14975183</v>
      </c>
      <c r="M2534">
        <v>628164.5625</v>
      </c>
      <c r="N2534">
        <v>196427.953125</v>
      </c>
      <c r="O2534">
        <v>38486.21875</v>
      </c>
      <c r="P2534">
        <v>0</v>
      </c>
      <c r="Q2534">
        <v>1348367.5</v>
      </c>
      <c r="R2534">
        <f t="shared" si="39"/>
        <v>9.0040135068800167E-2</v>
      </c>
    </row>
    <row r="2535" spans="1:18" x14ac:dyDescent="0.25">
      <c r="A2535" t="s">
        <v>3753</v>
      </c>
      <c r="B2535" t="s">
        <v>49</v>
      </c>
      <c r="C2535" t="s">
        <v>50</v>
      </c>
      <c r="D2535" t="s">
        <v>223</v>
      </c>
      <c r="E2535" t="s">
        <v>93</v>
      </c>
      <c r="F2535" t="s">
        <v>226</v>
      </c>
      <c r="G2535" s="1">
        <v>44120</v>
      </c>
      <c r="H2535" s="1">
        <v>44140</v>
      </c>
      <c r="I2535">
        <f>YEAR((vw_maritime_trade_analysis[[#This Row],[Departure_Date]]))</f>
        <v>2020</v>
      </c>
      <c r="J2535" t="str">
        <f>"Q"&amp;ROUNDUP(MONTH(vw_maritime_trade_analysis[[#This Row],[Departure_Date]])/3,0)</f>
        <v>Q4</v>
      </c>
      <c r="K2535" t="str">
        <f>TEXT(vw_maritime_trade_analysis[[#This Row],[Departure_Date]],"mmmm")</f>
        <v>October</v>
      </c>
      <c r="L2535">
        <v>38235360</v>
      </c>
      <c r="M2535">
        <v>266050.75</v>
      </c>
      <c r="N2535">
        <v>211632.5625</v>
      </c>
      <c r="O2535">
        <v>35176.53125</v>
      </c>
      <c r="P2535">
        <v>0</v>
      </c>
      <c r="Q2535">
        <v>2474046.5</v>
      </c>
      <c r="R2535">
        <f t="shared" si="39"/>
        <v>6.4705720045528534E-2</v>
      </c>
    </row>
    <row r="2536" spans="1:18" x14ac:dyDescent="0.25">
      <c r="A2536" t="s">
        <v>3754</v>
      </c>
      <c r="B2536" t="s">
        <v>49</v>
      </c>
      <c r="C2536" t="s">
        <v>50</v>
      </c>
      <c r="D2536" t="s">
        <v>51</v>
      </c>
      <c r="E2536" t="s">
        <v>140</v>
      </c>
      <c r="F2536" t="s">
        <v>82</v>
      </c>
      <c r="G2536" s="1">
        <v>44471</v>
      </c>
      <c r="H2536" s="1">
        <v>44483</v>
      </c>
      <c r="I2536">
        <f>YEAR((vw_maritime_trade_analysis[[#This Row],[Departure_Date]]))</f>
        <v>2021</v>
      </c>
      <c r="J2536" t="str">
        <f>"Q"&amp;ROUNDUP(MONTH(vw_maritime_trade_analysis[[#This Row],[Departure_Date]])/3,0)</f>
        <v>Q4</v>
      </c>
      <c r="K2536" t="str">
        <f>TEXT(vw_maritime_trade_analysis[[#This Row],[Departure_Date]],"mmmm")</f>
        <v>October</v>
      </c>
      <c r="L2536">
        <v>18624030</v>
      </c>
      <c r="M2536">
        <v>290532.03125</v>
      </c>
      <c r="N2536">
        <v>215264.78125</v>
      </c>
      <c r="O2536">
        <v>43207.75</v>
      </c>
      <c r="P2536">
        <v>60944.6796875</v>
      </c>
      <c r="Q2536">
        <v>4069413.75</v>
      </c>
      <c r="R2536">
        <f t="shared" si="39"/>
        <v>0.21850339319685375</v>
      </c>
    </row>
    <row r="2537" spans="1:18" x14ac:dyDescent="0.25">
      <c r="A2537" t="s">
        <v>3756</v>
      </c>
      <c r="B2537" t="s">
        <v>65</v>
      </c>
      <c r="C2537" t="s">
        <v>78</v>
      </c>
      <c r="D2537" t="s">
        <v>158</v>
      </c>
      <c r="E2537" t="s">
        <v>56</v>
      </c>
      <c r="F2537" t="s">
        <v>93</v>
      </c>
      <c r="G2537" s="1">
        <v>45899</v>
      </c>
      <c r="H2537" s="1">
        <v>45925</v>
      </c>
      <c r="I2537">
        <f>YEAR((vw_maritime_trade_analysis[[#This Row],[Departure_Date]]))</f>
        <v>2025</v>
      </c>
      <c r="J2537" t="str">
        <f>"Q"&amp;ROUNDUP(MONTH(vw_maritime_trade_analysis[[#This Row],[Departure_Date]])/3,0)</f>
        <v>Q3</v>
      </c>
      <c r="K2537" t="str">
        <f>TEXT(vw_maritime_trade_analysis[[#This Row],[Departure_Date]],"mmmm")</f>
        <v>August</v>
      </c>
      <c r="L2537">
        <v>33040184</v>
      </c>
      <c r="M2537">
        <v>860474.1875</v>
      </c>
      <c r="N2537">
        <v>124753.2734375</v>
      </c>
      <c r="O2537">
        <v>74010.0078125</v>
      </c>
      <c r="P2537">
        <v>25520.5390625</v>
      </c>
      <c r="Q2537">
        <v>2296403.75</v>
      </c>
      <c r="R2537">
        <f t="shared" si="39"/>
        <v>6.950335839534065E-2</v>
      </c>
    </row>
    <row r="2538" spans="1:18" x14ac:dyDescent="0.25">
      <c r="A2538" t="s">
        <v>3757</v>
      </c>
      <c r="B2538" t="s">
        <v>65</v>
      </c>
      <c r="C2538" t="s">
        <v>66</v>
      </c>
      <c r="D2538" t="s">
        <v>153</v>
      </c>
      <c r="E2538" t="s">
        <v>56</v>
      </c>
      <c r="F2538" t="s">
        <v>164</v>
      </c>
      <c r="G2538" s="1">
        <v>44973</v>
      </c>
      <c r="H2538" s="1">
        <v>45000</v>
      </c>
      <c r="I2538">
        <f>YEAR((vw_maritime_trade_analysis[[#This Row],[Departure_Date]]))</f>
        <v>2023</v>
      </c>
      <c r="J2538" t="str">
        <f>"Q"&amp;ROUNDUP(MONTH(vw_maritime_trade_analysis[[#This Row],[Departure_Date]])/3,0)</f>
        <v>Q1</v>
      </c>
      <c r="K2538" t="str">
        <f>TEXT(vw_maritime_trade_analysis[[#This Row],[Departure_Date]],"mmmm")</f>
        <v>February</v>
      </c>
      <c r="L2538">
        <v>47521872</v>
      </c>
      <c r="M2538">
        <v>585569.25</v>
      </c>
      <c r="N2538">
        <v>168565.328125</v>
      </c>
      <c r="O2538">
        <v>145892.15625</v>
      </c>
      <c r="P2538">
        <v>0</v>
      </c>
      <c r="Q2538">
        <v>1660150.25</v>
      </c>
      <c r="R2538">
        <f t="shared" si="39"/>
        <v>3.4934445553828353E-2</v>
      </c>
    </row>
    <row r="2539" spans="1:18" x14ac:dyDescent="0.25">
      <c r="A2539" t="s">
        <v>3758</v>
      </c>
      <c r="B2539" t="s">
        <v>49</v>
      </c>
      <c r="C2539" t="s">
        <v>78</v>
      </c>
      <c r="D2539" t="s">
        <v>177</v>
      </c>
      <c r="E2539" t="s">
        <v>257</v>
      </c>
      <c r="F2539" t="s">
        <v>70</v>
      </c>
      <c r="G2539" s="1">
        <v>45098</v>
      </c>
      <c r="H2539" s="1">
        <v>45117</v>
      </c>
      <c r="I2539">
        <f>YEAR((vw_maritime_trade_analysis[[#This Row],[Departure_Date]]))</f>
        <v>2023</v>
      </c>
      <c r="J2539" t="str">
        <f>"Q"&amp;ROUNDUP(MONTH(vw_maritime_trade_analysis[[#This Row],[Departure_Date]])/3,0)</f>
        <v>Q2</v>
      </c>
      <c r="K2539" t="str">
        <f>TEXT(vw_maritime_trade_analysis[[#This Row],[Departure_Date]],"mmmm")</f>
        <v>June</v>
      </c>
      <c r="L2539">
        <v>17613470</v>
      </c>
      <c r="M2539">
        <v>442929.53125</v>
      </c>
      <c r="N2539">
        <v>242328.734375</v>
      </c>
      <c r="O2539">
        <v>33465.58984375</v>
      </c>
      <c r="P2539">
        <v>16593.05078125</v>
      </c>
      <c r="Q2539">
        <v>2337998.5</v>
      </c>
      <c r="R2539">
        <f t="shared" si="39"/>
        <v>0.13273923309830488</v>
      </c>
    </row>
    <row r="2540" spans="1:18" x14ac:dyDescent="0.25">
      <c r="A2540" t="s">
        <v>3759</v>
      </c>
      <c r="B2540" t="s">
        <v>49</v>
      </c>
      <c r="C2540" t="s">
        <v>50</v>
      </c>
      <c r="D2540" t="s">
        <v>51</v>
      </c>
      <c r="E2540" t="s">
        <v>121</v>
      </c>
      <c r="F2540" t="s">
        <v>70</v>
      </c>
      <c r="G2540" s="1">
        <v>45458</v>
      </c>
      <c r="H2540" s="1">
        <v>45478</v>
      </c>
      <c r="I2540">
        <f>YEAR((vw_maritime_trade_analysis[[#This Row],[Departure_Date]]))</f>
        <v>2024</v>
      </c>
      <c r="J2540" t="str">
        <f>"Q"&amp;ROUNDUP(MONTH(vw_maritime_trade_analysis[[#This Row],[Departure_Date]])/3,0)</f>
        <v>Q2</v>
      </c>
      <c r="K2540" t="str">
        <f>TEXT(vw_maritime_trade_analysis[[#This Row],[Departure_Date]],"mmmm")</f>
        <v>June</v>
      </c>
      <c r="L2540">
        <v>25831102</v>
      </c>
      <c r="M2540">
        <v>393372.375</v>
      </c>
      <c r="N2540">
        <v>240511.9375</v>
      </c>
      <c r="O2540">
        <v>73360.328125</v>
      </c>
      <c r="P2540">
        <v>0</v>
      </c>
      <c r="Q2540">
        <v>4060293.25</v>
      </c>
      <c r="R2540">
        <f t="shared" si="39"/>
        <v>0.15718621876836691</v>
      </c>
    </row>
    <row r="2541" spans="1:18" x14ac:dyDescent="0.25">
      <c r="A2541" t="s">
        <v>3760</v>
      </c>
      <c r="B2541" t="s">
        <v>65</v>
      </c>
      <c r="C2541" t="s">
        <v>50</v>
      </c>
      <c r="D2541" t="s">
        <v>120</v>
      </c>
      <c r="E2541" t="s">
        <v>82</v>
      </c>
      <c r="F2541" t="s">
        <v>131</v>
      </c>
      <c r="G2541" s="1">
        <v>45565</v>
      </c>
      <c r="H2541" s="1">
        <v>45574</v>
      </c>
      <c r="I2541">
        <f>YEAR((vw_maritime_trade_analysis[[#This Row],[Departure_Date]]))</f>
        <v>2024</v>
      </c>
      <c r="J2541" t="str">
        <f>"Q"&amp;ROUNDUP(MONTH(vw_maritime_trade_analysis[[#This Row],[Departure_Date]])/3,0)</f>
        <v>Q3</v>
      </c>
      <c r="K2541" t="str">
        <f>TEXT(vw_maritime_trade_analysis[[#This Row],[Departure_Date]],"mmmm")</f>
        <v>September</v>
      </c>
      <c r="L2541">
        <v>66536064</v>
      </c>
      <c r="M2541">
        <v>142282.671875</v>
      </c>
      <c r="N2541">
        <v>83806.53125</v>
      </c>
      <c r="O2541">
        <v>42583.078125</v>
      </c>
      <c r="P2541">
        <v>41930.609375</v>
      </c>
      <c r="Q2541">
        <v>1569327.125</v>
      </c>
      <c r="R2541">
        <f t="shared" si="39"/>
        <v>2.358611301383863E-2</v>
      </c>
    </row>
    <row r="2542" spans="1:18" x14ac:dyDescent="0.25">
      <c r="A2542" t="s">
        <v>3761</v>
      </c>
      <c r="B2542" t="s">
        <v>49</v>
      </c>
      <c r="C2542" t="s">
        <v>50</v>
      </c>
      <c r="D2542" t="s">
        <v>120</v>
      </c>
      <c r="E2542" t="s">
        <v>93</v>
      </c>
      <c r="F2542" t="s">
        <v>56</v>
      </c>
      <c r="G2542" s="1">
        <v>44501</v>
      </c>
      <c r="H2542" s="1">
        <v>44518</v>
      </c>
      <c r="I2542">
        <f>YEAR((vw_maritime_trade_analysis[[#This Row],[Departure_Date]]))</f>
        <v>2021</v>
      </c>
      <c r="J2542" t="str">
        <f>"Q"&amp;ROUNDUP(MONTH(vw_maritime_trade_analysis[[#This Row],[Departure_Date]])/3,0)</f>
        <v>Q4</v>
      </c>
      <c r="K2542" t="str">
        <f>TEXT(vw_maritime_trade_analysis[[#This Row],[Departure_Date]],"mmmm")</f>
        <v>November</v>
      </c>
      <c r="L2542">
        <v>18419752</v>
      </c>
      <c r="M2542">
        <v>153214.03125</v>
      </c>
      <c r="N2542">
        <v>118116.1875</v>
      </c>
      <c r="O2542">
        <v>19156.5390625</v>
      </c>
      <c r="P2542">
        <v>0</v>
      </c>
      <c r="Q2542">
        <v>721180.6875</v>
      </c>
      <c r="R2542">
        <f t="shared" si="39"/>
        <v>3.9152573145393055E-2</v>
      </c>
    </row>
    <row r="2543" spans="1:18" x14ac:dyDescent="0.25">
      <c r="A2543" t="s">
        <v>3762</v>
      </c>
      <c r="B2543" t="s">
        <v>65</v>
      </c>
      <c r="C2543" t="s">
        <v>78</v>
      </c>
      <c r="D2543" t="s">
        <v>211</v>
      </c>
      <c r="E2543" t="s">
        <v>184</v>
      </c>
      <c r="F2543" t="s">
        <v>121</v>
      </c>
      <c r="G2543" s="1">
        <v>44309</v>
      </c>
      <c r="H2543" s="1">
        <v>44316</v>
      </c>
      <c r="I2543">
        <f>YEAR((vw_maritime_trade_analysis[[#This Row],[Departure_Date]]))</f>
        <v>2021</v>
      </c>
      <c r="J2543" t="str">
        <f>"Q"&amp;ROUNDUP(MONTH(vw_maritime_trade_analysis[[#This Row],[Departure_Date]])/3,0)</f>
        <v>Q2</v>
      </c>
      <c r="K2543" t="str">
        <f>TEXT(vw_maritime_trade_analysis[[#This Row],[Departure_Date]],"mmmm")</f>
        <v>April</v>
      </c>
      <c r="L2543">
        <v>35198856</v>
      </c>
      <c r="M2543">
        <v>56313.5</v>
      </c>
      <c r="N2543">
        <v>51306.2109375</v>
      </c>
      <c r="O2543">
        <v>95740.890625</v>
      </c>
      <c r="P2543">
        <v>0</v>
      </c>
      <c r="Q2543">
        <v>896763.0625</v>
      </c>
      <c r="R2543">
        <f t="shared" si="39"/>
        <v>2.5477051370646819E-2</v>
      </c>
    </row>
    <row r="2544" spans="1:18" x14ac:dyDescent="0.25">
      <c r="A2544" t="s">
        <v>3763</v>
      </c>
      <c r="B2544" t="s">
        <v>65</v>
      </c>
      <c r="C2544" t="s">
        <v>78</v>
      </c>
      <c r="D2544" t="s">
        <v>177</v>
      </c>
      <c r="E2544" t="s">
        <v>128</v>
      </c>
      <c r="F2544" t="s">
        <v>108</v>
      </c>
      <c r="G2544" s="1">
        <v>45675</v>
      </c>
      <c r="H2544" s="1">
        <v>45696</v>
      </c>
      <c r="I2544">
        <f>YEAR((vw_maritime_trade_analysis[[#This Row],[Departure_Date]]))</f>
        <v>2025</v>
      </c>
      <c r="J2544" t="str">
        <f>"Q"&amp;ROUNDUP(MONTH(vw_maritime_trade_analysis[[#This Row],[Departure_Date]])/3,0)</f>
        <v>Q1</v>
      </c>
      <c r="K2544" t="str">
        <f>TEXT(vw_maritime_trade_analysis[[#This Row],[Departure_Date]],"mmmm")</f>
        <v>January</v>
      </c>
      <c r="L2544">
        <v>18873820</v>
      </c>
      <c r="M2544">
        <v>116674.4296875</v>
      </c>
      <c r="N2544">
        <v>181525.265625</v>
      </c>
      <c r="O2544">
        <v>43221.05078125</v>
      </c>
      <c r="P2544">
        <v>9671.8603515625</v>
      </c>
      <c r="Q2544">
        <v>2175541.75</v>
      </c>
      <c r="R2544">
        <f t="shared" si="39"/>
        <v>0.11526769620564359</v>
      </c>
    </row>
    <row r="2545" spans="1:18" x14ac:dyDescent="0.25">
      <c r="A2545" t="s">
        <v>3764</v>
      </c>
      <c r="B2545" t="s">
        <v>65</v>
      </c>
      <c r="C2545" t="s">
        <v>66</v>
      </c>
      <c r="D2545" t="s">
        <v>245</v>
      </c>
      <c r="E2545" t="s">
        <v>184</v>
      </c>
      <c r="F2545" t="s">
        <v>159</v>
      </c>
      <c r="G2545" s="1">
        <v>45157</v>
      </c>
      <c r="H2545" s="1">
        <v>45173</v>
      </c>
      <c r="I2545">
        <f>YEAR((vw_maritime_trade_analysis[[#This Row],[Departure_Date]]))</f>
        <v>2023</v>
      </c>
      <c r="J2545" t="str">
        <f>"Q"&amp;ROUNDUP(MONTH(vw_maritime_trade_analysis[[#This Row],[Departure_Date]])/3,0)</f>
        <v>Q3</v>
      </c>
      <c r="K2545" t="str">
        <f>TEXT(vw_maritime_trade_analysis[[#This Row],[Departure_Date]],"mmmm")</f>
        <v>August</v>
      </c>
      <c r="L2545">
        <v>1491448.375</v>
      </c>
      <c r="M2545">
        <v>434326.1875</v>
      </c>
      <c r="N2545">
        <v>236165.8125</v>
      </c>
      <c r="O2545">
        <v>3027.639892578125</v>
      </c>
      <c r="P2545">
        <v>23678.76953125</v>
      </c>
      <c r="Q2545">
        <v>782686.875</v>
      </c>
      <c r="R2545">
        <f t="shared" si="39"/>
        <v>0.52478308208287805</v>
      </c>
    </row>
    <row r="2546" spans="1:18" x14ac:dyDescent="0.25">
      <c r="A2546" t="s">
        <v>3765</v>
      </c>
      <c r="B2546" t="s">
        <v>65</v>
      </c>
      <c r="C2546" t="s">
        <v>50</v>
      </c>
      <c r="D2546" t="s">
        <v>51</v>
      </c>
      <c r="E2546" t="s">
        <v>100</v>
      </c>
      <c r="F2546" t="s">
        <v>257</v>
      </c>
      <c r="G2546" s="1">
        <v>45510</v>
      </c>
      <c r="H2546" s="1">
        <v>45521</v>
      </c>
      <c r="I2546">
        <f>YEAR((vw_maritime_trade_analysis[[#This Row],[Departure_Date]]))</f>
        <v>2024</v>
      </c>
      <c r="J2546" t="str">
        <f>"Q"&amp;ROUNDUP(MONTH(vw_maritime_trade_analysis[[#This Row],[Departure_Date]])/3,0)</f>
        <v>Q3</v>
      </c>
      <c r="K2546" t="str">
        <f>TEXT(vw_maritime_trade_analysis[[#This Row],[Departure_Date]],"mmmm")</f>
        <v>August</v>
      </c>
      <c r="L2546">
        <v>9742206</v>
      </c>
      <c r="M2546">
        <v>176638.765625</v>
      </c>
      <c r="N2546">
        <v>35983.41015625</v>
      </c>
      <c r="O2546">
        <v>29324.0390625</v>
      </c>
      <c r="P2546">
        <v>26664.970703125</v>
      </c>
      <c r="Q2546">
        <v>4778511</v>
      </c>
      <c r="R2546">
        <f t="shared" si="39"/>
        <v>0.49049578709380609</v>
      </c>
    </row>
    <row r="2547" spans="1:18" x14ac:dyDescent="0.25">
      <c r="A2547" t="s">
        <v>3766</v>
      </c>
      <c r="B2547" t="s">
        <v>49</v>
      </c>
      <c r="C2547" t="s">
        <v>50</v>
      </c>
      <c r="D2547" t="s">
        <v>51</v>
      </c>
      <c r="E2547" t="s">
        <v>127</v>
      </c>
      <c r="F2547" t="s">
        <v>56</v>
      </c>
      <c r="G2547" s="1">
        <v>45756</v>
      </c>
      <c r="H2547" s="1">
        <v>45765</v>
      </c>
      <c r="I2547">
        <f>YEAR((vw_maritime_trade_analysis[[#This Row],[Departure_Date]]))</f>
        <v>2025</v>
      </c>
      <c r="J2547" t="str">
        <f>"Q"&amp;ROUNDUP(MONTH(vw_maritime_trade_analysis[[#This Row],[Departure_Date]])/3,0)</f>
        <v>Q2</v>
      </c>
      <c r="K2547" t="str">
        <f>TEXT(vw_maritime_trade_analysis[[#This Row],[Departure_Date]],"mmmm")</f>
        <v>April</v>
      </c>
      <c r="L2547">
        <v>24464890</v>
      </c>
      <c r="M2547">
        <v>205996.703125</v>
      </c>
      <c r="N2547">
        <v>227723.203125</v>
      </c>
      <c r="O2547">
        <v>73394.671875</v>
      </c>
      <c r="P2547">
        <v>1772.239990234375</v>
      </c>
      <c r="Q2547">
        <v>5474361</v>
      </c>
      <c r="R2547">
        <f t="shared" si="39"/>
        <v>0.22376397359644781</v>
      </c>
    </row>
    <row r="2548" spans="1:18" x14ac:dyDescent="0.25">
      <c r="A2548" t="s">
        <v>3767</v>
      </c>
      <c r="B2548" t="s">
        <v>65</v>
      </c>
      <c r="C2548" t="s">
        <v>50</v>
      </c>
      <c r="D2548" t="s">
        <v>51</v>
      </c>
      <c r="E2548" t="s">
        <v>92</v>
      </c>
      <c r="F2548" t="s">
        <v>230</v>
      </c>
      <c r="G2548" s="1">
        <v>44792</v>
      </c>
      <c r="H2548" s="1">
        <v>44810</v>
      </c>
      <c r="I2548">
        <f>YEAR((vw_maritime_trade_analysis[[#This Row],[Departure_Date]]))</f>
        <v>2022</v>
      </c>
      <c r="J2548" t="str">
        <f>"Q"&amp;ROUNDUP(MONTH(vw_maritime_trade_analysis[[#This Row],[Departure_Date]])/3,0)</f>
        <v>Q3</v>
      </c>
      <c r="K2548" t="str">
        <f>TEXT(vw_maritime_trade_analysis[[#This Row],[Departure_Date]],"mmmm")</f>
        <v>August</v>
      </c>
      <c r="L2548">
        <v>15329336</v>
      </c>
      <c r="M2548">
        <v>290332.75</v>
      </c>
      <c r="N2548">
        <v>24528.419921875</v>
      </c>
      <c r="O2548">
        <v>11650.2998046875</v>
      </c>
      <c r="P2548">
        <v>85213.6875</v>
      </c>
      <c r="Q2548">
        <v>5778038.5</v>
      </c>
      <c r="R2548">
        <f t="shared" si="39"/>
        <v>0.37692686101994244</v>
      </c>
    </row>
    <row r="2549" spans="1:18" x14ac:dyDescent="0.25">
      <c r="A2549" t="s">
        <v>3768</v>
      </c>
      <c r="B2549" t="s">
        <v>49</v>
      </c>
      <c r="C2549" t="s">
        <v>50</v>
      </c>
      <c r="D2549" t="s">
        <v>139</v>
      </c>
      <c r="E2549" t="s">
        <v>140</v>
      </c>
      <c r="F2549" t="s">
        <v>92</v>
      </c>
      <c r="G2549" s="1">
        <v>45805</v>
      </c>
      <c r="H2549" s="1">
        <v>45822</v>
      </c>
      <c r="I2549">
        <f>YEAR((vw_maritime_trade_analysis[[#This Row],[Departure_Date]]))</f>
        <v>2025</v>
      </c>
      <c r="J2549" t="str">
        <f>"Q"&amp;ROUNDUP(MONTH(vw_maritime_trade_analysis[[#This Row],[Departure_Date]])/3,0)</f>
        <v>Q2</v>
      </c>
      <c r="K2549" t="str">
        <f>TEXT(vw_maritime_trade_analysis[[#This Row],[Departure_Date]],"mmmm")</f>
        <v>May</v>
      </c>
      <c r="L2549">
        <v>70652352</v>
      </c>
      <c r="M2549">
        <v>199994.984375</v>
      </c>
      <c r="N2549">
        <v>147675.203125</v>
      </c>
      <c r="O2549">
        <v>221141.875</v>
      </c>
      <c r="P2549">
        <v>0</v>
      </c>
      <c r="Q2549">
        <v>1731758.875</v>
      </c>
      <c r="R2549">
        <f t="shared" si="39"/>
        <v>2.4510986909536996E-2</v>
      </c>
    </row>
    <row r="2550" spans="1:18" x14ac:dyDescent="0.25">
      <c r="A2550" t="s">
        <v>3769</v>
      </c>
      <c r="B2550" t="s">
        <v>49</v>
      </c>
      <c r="C2550" t="s">
        <v>78</v>
      </c>
      <c r="D2550" t="s">
        <v>177</v>
      </c>
      <c r="E2550" t="s">
        <v>121</v>
      </c>
      <c r="F2550" t="s">
        <v>184</v>
      </c>
      <c r="G2550" s="1">
        <v>44621</v>
      </c>
      <c r="H2550" s="1">
        <v>44649</v>
      </c>
      <c r="I2550">
        <f>YEAR((vw_maritime_trade_analysis[[#This Row],[Departure_Date]]))</f>
        <v>2022</v>
      </c>
      <c r="J2550" t="str">
        <f>"Q"&amp;ROUNDUP(MONTH(vw_maritime_trade_analysis[[#This Row],[Departure_Date]])/3,0)</f>
        <v>Q1</v>
      </c>
      <c r="K2550" t="str">
        <f>TEXT(vw_maritime_trade_analysis[[#This Row],[Departure_Date]],"mmmm")</f>
        <v>March</v>
      </c>
      <c r="L2550">
        <v>26908002</v>
      </c>
      <c r="M2550">
        <v>425114.875</v>
      </c>
      <c r="N2550">
        <v>72732.2890625</v>
      </c>
      <c r="O2550">
        <v>14530.3203125</v>
      </c>
      <c r="P2550">
        <v>0</v>
      </c>
      <c r="Q2550">
        <v>1486709.5</v>
      </c>
      <c r="R2550">
        <f t="shared" si="39"/>
        <v>5.5251575349221392E-2</v>
      </c>
    </row>
    <row r="2551" spans="1:18" x14ac:dyDescent="0.25">
      <c r="A2551" t="s">
        <v>3770</v>
      </c>
      <c r="B2551" t="s">
        <v>65</v>
      </c>
      <c r="C2551" t="s">
        <v>78</v>
      </c>
      <c r="D2551" t="s">
        <v>211</v>
      </c>
      <c r="E2551" t="s">
        <v>56</v>
      </c>
      <c r="F2551" t="s">
        <v>201</v>
      </c>
      <c r="G2551" s="1">
        <v>44084</v>
      </c>
      <c r="H2551" s="1">
        <v>44106</v>
      </c>
      <c r="I2551">
        <f>YEAR((vw_maritime_trade_analysis[[#This Row],[Departure_Date]]))</f>
        <v>2020</v>
      </c>
      <c r="J2551" t="str">
        <f>"Q"&amp;ROUNDUP(MONTH(vw_maritime_trade_analysis[[#This Row],[Departure_Date]])/3,0)</f>
        <v>Q3</v>
      </c>
      <c r="K2551" t="str">
        <f>TEXT(vw_maritime_trade_analysis[[#This Row],[Departure_Date]],"mmmm")</f>
        <v>September</v>
      </c>
      <c r="L2551">
        <v>24664138</v>
      </c>
      <c r="M2551">
        <v>611168.3125</v>
      </c>
      <c r="N2551">
        <v>154932.75</v>
      </c>
      <c r="O2551">
        <v>25404.060546875</v>
      </c>
      <c r="P2551">
        <v>128088.5</v>
      </c>
      <c r="Q2551">
        <v>2408293.5</v>
      </c>
      <c r="R2551">
        <f t="shared" si="39"/>
        <v>9.7643530051607724E-2</v>
      </c>
    </row>
    <row r="2552" spans="1:18" x14ac:dyDescent="0.25">
      <c r="A2552" t="s">
        <v>3771</v>
      </c>
      <c r="B2552" t="s">
        <v>65</v>
      </c>
      <c r="C2552" t="s">
        <v>50</v>
      </c>
      <c r="D2552" t="s">
        <v>51</v>
      </c>
      <c r="E2552" t="s">
        <v>92</v>
      </c>
      <c r="F2552" t="s">
        <v>164</v>
      </c>
      <c r="G2552" s="1">
        <v>44780</v>
      </c>
      <c r="H2552" s="1">
        <v>44790</v>
      </c>
      <c r="I2552">
        <f>YEAR((vw_maritime_trade_analysis[[#This Row],[Departure_Date]]))</f>
        <v>2022</v>
      </c>
      <c r="J2552" t="str">
        <f>"Q"&amp;ROUNDUP(MONTH(vw_maritime_trade_analysis[[#This Row],[Departure_Date]])/3,0)</f>
        <v>Q3</v>
      </c>
      <c r="K2552" t="str">
        <f>TEXT(vw_maritime_trade_analysis[[#This Row],[Departure_Date]],"mmmm")</f>
        <v>August</v>
      </c>
      <c r="L2552">
        <v>4516701</v>
      </c>
      <c r="M2552">
        <v>286717.625</v>
      </c>
      <c r="N2552">
        <v>91261.7109375</v>
      </c>
      <c r="O2552">
        <v>5691.0400390625</v>
      </c>
      <c r="P2552">
        <v>55804.7890625</v>
      </c>
      <c r="Q2552">
        <v>2278644.75</v>
      </c>
      <c r="R2552">
        <f t="shared" si="39"/>
        <v>0.50449315772728809</v>
      </c>
    </row>
    <row r="2553" spans="1:18" x14ac:dyDescent="0.25">
      <c r="A2553" t="s">
        <v>3772</v>
      </c>
      <c r="B2553" t="s">
        <v>49</v>
      </c>
      <c r="C2553" t="s">
        <v>78</v>
      </c>
      <c r="D2553" t="s">
        <v>315</v>
      </c>
      <c r="E2553" t="s">
        <v>131</v>
      </c>
      <c r="F2553" t="s">
        <v>92</v>
      </c>
      <c r="G2553" s="1">
        <v>44545</v>
      </c>
      <c r="H2553" s="1">
        <v>44570</v>
      </c>
      <c r="I2553">
        <f>YEAR((vw_maritime_trade_analysis[[#This Row],[Departure_Date]]))</f>
        <v>2021</v>
      </c>
      <c r="J2553" t="str">
        <f>"Q"&amp;ROUNDUP(MONTH(vw_maritime_trade_analysis[[#This Row],[Departure_Date]])/3,0)</f>
        <v>Q4</v>
      </c>
      <c r="K2553" t="str">
        <f>TEXT(vw_maritime_trade_analysis[[#This Row],[Departure_Date]],"mmmm")</f>
        <v>December</v>
      </c>
      <c r="L2553">
        <v>27508690</v>
      </c>
      <c r="M2553">
        <v>303933.625</v>
      </c>
      <c r="N2553">
        <v>166172.671875</v>
      </c>
      <c r="O2553">
        <v>53641.94921875</v>
      </c>
      <c r="P2553">
        <v>15513.240234375</v>
      </c>
      <c r="Q2553">
        <v>1834597.875</v>
      </c>
      <c r="R2553">
        <f t="shared" si="39"/>
        <v>6.6691575462153957E-2</v>
      </c>
    </row>
    <row r="2554" spans="1:18" x14ac:dyDescent="0.25">
      <c r="A2554" t="s">
        <v>3773</v>
      </c>
      <c r="B2554" t="s">
        <v>65</v>
      </c>
      <c r="C2554" t="s">
        <v>112</v>
      </c>
      <c r="D2554" t="s">
        <v>199</v>
      </c>
      <c r="E2554" t="s">
        <v>56</v>
      </c>
      <c r="F2554" t="s">
        <v>71</v>
      </c>
      <c r="G2554" s="1">
        <v>44167</v>
      </c>
      <c r="H2554" s="1">
        <v>44194</v>
      </c>
      <c r="I2554">
        <f>YEAR((vw_maritime_trade_analysis[[#This Row],[Departure_Date]]))</f>
        <v>2020</v>
      </c>
      <c r="J2554" t="str">
        <f>"Q"&amp;ROUNDUP(MONTH(vw_maritime_trade_analysis[[#This Row],[Departure_Date]])/3,0)</f>
        <v>Q4</v>
      </c>
      <c r="K2554" t="str">
        <f>TEXT(vw_maritime_trade_analysis[[#This Row],[Departure_Date]],"mmmm")</f>
        <v>December</v>
      </c>
      <c r="L2554">
        <v>24225510</v>
      </c>
      <c r="M2554">
        <v>202069.390625</v>
      </c>
      <c r="N2554">
        <v>164860.40625</v>
      </c>
      <c r="O2554">
        <v>43605.921875</v>
      </c>
      <c r="P2554">
        <v>35911.8203125</v>
      </c>
      <c r="Q2554">
        <v>1154393.875</v>
      </c>
      <c r="R2554">
        <f t="shared" si="39"/>
        <v>4.7651994736127329E-2</v>
      </c>
    </row>
    <row r="2555" spans="1:18" x14ac:dyDescent="0.25">
      <c r="A2555" t="s">
        <v>3774</v>
      </c>
      <c r="B2555" t="s">
        <v>65</v>
      </c>
      <c r="C2555" t="s">
        <v>50</v>
      </c>
      <c r="D2555" t="s">
        <v>51</v>
      </c>
      <c r="E2555" t="s">
        <v>82</v>
      </c>
      <c r="F2555" t="s">
        <v>196</v>
      </c>
      <c r="G2555" s="1">
        <v>46115</v>
      </c>
      <c r="H2555" s="1">
        <v>46126</v>
      </c>
      <c r="I2555">
        <f>YEAR((vw_maritime_trade_analysis[[#This Row],[Departure_Date]]))</f>
        <v>2026</v>
      </c>
      <c r="J2555" t="str">
        <f>"Q"&amp;ROUNDUP(MONTH(vw_maritime_trade_analysis[[#This Row],[Departure_Date]])/3,0)</f>
        <v>Q2</v>
      </c>
      <c r="K2555" t="str">
        <f>TEXT(vw_maritime_trade_analysis[[#This Row],[Departure_Date]],"mmmm")</f>
        <v>April</v>
      </c>
      <c r="L2555">
        <v>5952574</v>
      </c>
      <c r="M2555">
        <v>243585.25</v>
      </c>
      <c r="N2555">
        <v>181164.765625</v>
      </c>
      <c r="O2555">
        <v>3512.02001953125</v>
      </c>
      <c r="P2555">
        <v>13473.1103515625</v>
      </c>
      <c r="Q2555">
        <v>1841453.375</v>
      </c>
      <c r="R2555">
        <f t="shared" si="39"/>
        <v>0.30935413402672524</v>
      </c>
    </row>
    <row r="2556" spans="1:18" x14ac:dyDescent="0.25">
      <c r="A2556" t="s">
        <v>3775</v>
      </c>
      <c r="B2556" t="s">
        <v>49</v>
      </c>
      <c r="C2556" t="s">
        <v>66</v>
      </c>
      <c r="D2556" t="s">
        <v>391</v>
      </c>
      <c r="E2556" t="s">
        <v>174</v>
      </c>
      <c r="F2556" t="s">
        <v>82</v>
      </c>
      <c r="G2556" s="1">
        <v>44828</v>
      </c>
      <c r="H2556" s="1">
        <v>44835</v>
      </c>
      <c r="I2556">
        <f>YEAR((vw_maritime_trade_analysis[[#This Row],[Departure_Date]]))</f>
        <v>2022</v>
      </c>
      <c r="J2556" t="str">
        <f>"Q"&amp;ROUNDUP(MONTH(vw_maritime_trade_analysis[[#This Row],[Departure_Date]])/3,0)</f>
        <v>Q3</v>
      </c>
      <c r="K2556" t="str">
        <f>TEXT(vw_maritime_trade_analysis[[#This Row],[Departure_Date]],"mmmm")</f>
        <v>September</v>
      </c>
      <c r="L2556">
        <v>45992128</v>
      </c>
      <c r="M2556">
        <v>112238.65625</v>
      </c>
      <c r="N2556">
        <v>183403.4375</v>
      </c>
      <c r="O2556">
        <v>77726.6875</v>
      </c>
      <c r="P2556">
        <v>20555.869140625</v>
      </c>
      <c r="Q2556">
        <v>2331875.75</v>
      </c>
      <c r="R2556">
        <f t="shared" si="39"/>
        <v>5.0701627678545337E-2</v>
      </c>
    </row>
    <row r="2557" spans="1:18" x14ac:dyDescent="0.25">
      <c r="A2557" t="s">
        <v>3776</v>
      </c>
      <c r="B2557" t="s">
        <v>49</v>
      </c>
      <c r="C2557" t="s">
        <v>78</v>
      </c>
      <c r="D2557" t="s">
        <v>105</v>
      </c>
      <c r="E2557" t="s">
        <v>230</v>
      </c>
      <c r="F2557" t="s">
        <v>56</v>
      </c>
      <c r="G2557" s="1">
        <v>45647</v>
      </c>
      <c r="H2557" s="1">
        <v>45673</v>
      </c>
      <c r="I2557">
        <f>YEAR((vw_maritime_trade_analysis[[#This Row],[Departure_Date]]))</f>
        <v>2024</v>
      </c>
      <c r="J2557" t="str">
        <f>"Q"&amp;ROUNDUP(MONTH(vw_maritime_trade_analysis[[#This Row],[Departure_Date]])/3,0)</f>
        <v>Q4</v>
      </c>
      <c r="K2557" t="str">
        <f>TEXT(vw_maritime_trade_analysis[[#This Row],[Departure_Date]],"mmmm")</f>
        <v>December</v>
      </c>
      <c r="L2557">
        <v>13588235</v>
      </c>
      <c r="M2557">
        <v>336323.53125</v>
      </c>
      <c r="N2557">
        <v>58729.578125</v>
      </c>
      <c r="O2557">
        <v>19159.41015625</v>
      </c>
      <c r="P2557">
        <v>24378.060546875</v>
      </c>
      <c r="Q2557">
        <v>1435409.625</v>
      </c>
      <c r="R2557">
        <f t="shared" si="39"/>
        <v>0.10563620845532919</v>
      </c>
    </row>
    <row r="2558" spans="1:18" x14ac:dyDescent="0.25">
      <c r="A2558" t="s">
        <v>3777</v>
      </c>
      <c r="B2558" t="s">
        <v>49</v>
      </c>
      <c r="C2558" t="s">
        <v>66</v>
      </c>
      <c r="D2558" t="s">
        <v>67</v>
      </c>
      <c r="E2558" t="s">
        <v>127</v>
      </c>
      <c r="F2558" t="s">
        <v>70</v>
      </c>
      <c r="G2558" s="1">
        <v>45920</v>
      </c>
      <c r="H2558" s="1">
        <v>45953</v>
      </c>
      <c r="I2558">
        <f>YEAR((vw_maritime_trade_analysis[[#This Row],[Departure_Date]]))</f>
        <v>2025</v>
      </c>
      <c r="J2558" t="str">
        <f>"Q"&amp;ROUNDUP(MONTH(vw_maritime_trade_analysis[[#This Row],[Departure_Date]])/3,0)</f>
        <v>Q3</v>
      </c>
      <c r="K2558" t="str">
        <f>TEXT(vw_maritime_trade_analysis[[#This Row],[Departure_Date]],"mmmm")</f>
        <v>September</v>
      </c>
      <c r="L2558">
        <v>30075438</v>
      </c>
      <c r="M2558">
        <v>666802.3125</v>
      </c>
      <c r="N2558">
        <v>165230.8125</v>
      </c>
      <c r="O2558">
        <v>60752.37890625</v>
      </c>
      <c r="P2558">
        <v>0</v>
      </c>
      <c r="Q2558">
        <v>1907349.625</v>
      </c>
      <c r="R2558">
        <f t="shared" si="39"/>
        <v>6.341884779865882E-2</v>
      </c>
    </row>
    <row r="2559" spans="1:18" x14ac:dyDescent="0.25">
      <c r="A2559" t="s">
        <v>3778</v>
      </c>
      <c r="B2559" t="s">
        <v>49</v>
      </c>
      <c r="C2559" t="s">
        <v>239</v>
      </c>
      <c r="D2559" t="s">
        <v>265</v>
      </c>
      <c r="E2559" t="s">
        <v>159</v>
      </c>
      <c r="F2559" t="s">
        <v>56</v>
      </c>
      <c r="G2559" s="1">
        <v>43904</v>
      </c>
      <c r="H2559" s="1">
        <v>43925</v>
      </c>
      <c r="I2559">
        <f>YEAR((vw_maritime_trade_analysis[[#This Row],[Departure_Date]]))</f>
        <v>2020</v>
      </c>
      <c r="J2559" t="str">
        <f>"Q"&amp;ROUNDUP(MONTH(vw_maritime_trade_analysis[[#This Row],[Departure_Date]])/3,0)</f>
        <v>Q1</v>
      </c>
      <c r="K2559" t="str">
        <f>TEXT(vw_maritime_trade_analysis[[#This Row],[Departure_Date]],"mmmm")</f>
        <v>March</v>
      </c>
      <c r="L2559">
        <v>12204303</v>
      </c>
      <c r="M2559">
        <v>669882.5</v>
      </c>
      <c r="N2559">
        <v>56231.94140625</v>
      </c>
      <c r="O2559">
        <v>27337.640625</v>
      </c>
      <c r="P2559">
        <v>15332.8798828125</v>
      </c>
      <c r="Q2559">
        <v>1757433.625</v>
      </c>
      <c r="R2559">
        <f t="shared" si="39"/>
        <v>0.14400114656281476</v>
      </c>
    </row>
    <row r="2560" spans="1:18" x14ac:dyDescent="0.25">
      <c r="A2560" t="s">
        <v>3779</v>
      </c>
      <c r="B2560" t="s">
        <v>49</v>
      </c>
      <c r="C2560" t="s">
        <v>112</v>
      </c>
      <c r="D2560" t="s">
        <v>340</v>
      </c>
      <c r="E2560" t="s">
        <v>93</v>
      </c>
      <c r="F2560" t="s">
        <v>226</v>
      </c>
      <c r="G2560" s="1">
        <v>45001</v>
      </c>
      <c r="H2560" s="1">
        <v>45008</v>
      </c>
      <c r="I2560">
        <f>YEAR((vw_maritime_trade_analysis[[#This Row],[Departure_Date]]))</f>
        <v>2023</v>
      </c>
      <c r="J2560" t="str">
        <f>"Q"&amp;ROUNDUP(MONTH(vw_maritime_trade_analysis[[#This Row],[Departure_Date]])/3,0)</f>
        <v>Q1</v>
      </c>
      <c r="K2560" t="str">
        <f>TEXT(vw_maritime_trade_analysis[[#This Row],[Departure_Date]],"mmmm")</f>
        <v>March</v>
      </c>
      <c r="L2560">
        <v>6448940</v>
      </c>
      <c r="M2560">
        <v>126258.65625</v>
      </c>
      <c r="N2560">
        <v>165624.65625</v>
      </c>
      <c r="O2560">
        <v>13284.8203125</v>
      </c>
      <c r="P2560">
        <v>0</v>
      </c>
      <c r="Q2560">
        <v>562914.4375</v>
      </c>
      <c r="R2560">
        <f t="shared" si="39"/>
        <v>8.7287901189963005E-2</v>
      </c>
    </row>
    <row r="2561" spans="1:18" x14ac:dyDescent="0.25">
      <c r="A2561" t="s">
        <v>3780</v>
      </c>
      <c r="B2561" t="s">
        <v>49</v>
      </c>
      <c r="C2561" t="s">
        <v>239</v>
      </c>
      <c r="D2561" t="s">
        <v>270</v>
      </c>
      <c r="E2561" t="s">
        <v>204</v>
      </c>
      <c r="F2561" t="s">
        <v>226</v>
      </c>
      <c r="G2561" s="1">
        <v>45560</v>
      </c>
      <c r="H2561" s="1">
        <v>45576</v>
      </c>
      <c r="I2561">
        <f>YEAR((vw_maritime_trade_analysis[[#This Row],[Departure_Date]]))</f>
        <v>2024</v>
      </c>
      <c r="J2561" t="str">
        <f>"Q"&amp;ROUNDUP(MONTH(vw_maritime_trade_analysis[[#This Row],[Departure_Date]])/3,0)</f>
        <v>Q3</v>
      </c>
      <c r="K2561" t="str">
        <f>TEXT(vw_maritime_trade_analysis[[#This Row],[Departure_Date]],"mmmm")</f>
        <v>September</v>
      </c>
      <c r="L2561">
        <v>25590162</v>
      </c>
      <c r="M2561">
        <v>191121.265625</v>
      </c>
      <c r="N2561">
        <v>87727.109375</v>
      </c>
      <c r="O2561">
        <v>80864.90625</v>
      </c>
      <c r="P2561">
        <v>0</v>
      </c>
      <c r="Q2561">
        <v>1287018.25</v>
      </c>
      <c r="R2561">
        <f t="shared" si="39"/>
        <v>5.0293478017059835E-2</v>
      </c>
    </row>
    <row r="2562" spans="1:18" x14ac:dyDescent="0.25">
      <c r="A2562" t="s">
        <v>3781</v>
      </c>
      <c r="B2562" t="s">
        <v>49</v>
      </c>
      <c r="C2562" t="s">
        <v>50</v>
      </c>
      <c r="D2562" t="s">
        <v>51</v>
      </c>
      <c r="E2562" t="s">
        <v>196</v>
      </c>
      <c r="F2562" t="s">
        <v>92</v>
      </c>
      <c r="G2562" s="1">
        <v>45155</v>
      </c>
      <c r="H2562" s="1">
        <v>45169</v>
      </c>
      <c r="I2562">
        <f>YEAR((vw_maritime_trade_analysis[[#This Row],[Departure_Date]]))</f>
        <v>2023</v>
      </c>
      <c r="J2562" t="str">
        <f>"Q"&amp;ROUNDUP(MONTH(vw_maritime_trade_analysis[[#This Row],[Departure_Date]])/3,0)</f>
        <v>Q3</v>
      </c>
      <c r="K2562" t="str">
        <f>TEXT(vw_maritime_trade_analysis[[#This Row],[Departure_Date]],"mmmm")</f>
        <v>August</v>
      </c>
      <c r="L2562">
        <v>17116344</v>
      </c>
      <c r="M2562">
        <v>457560.625</v>
      </c>
      <c r="N2562">
        <v>244338.890625</v>
      </c>
      <c r="O2562">
        <v>15404.7099609375</v>
      </c>
      <c r="P2562">
        <v>0</v>
      </c>
      <c r="Q2562">
        <v>2483204.25</v>
      </c>
      <c r="R2562">
        <f t="shared" ref="R2562:R2625" si="40">Q2562/L2562</f>
        <v>0.14507795882111274</v>
      </c>
    </row>
    <row r="2563" spans="1:18" x14ac:dyDescent="0.25">
      <c r="A2563" t="s">
        <v>3782</v>
      </c>
      <c r="B2563" t="s">
        <v>49</v>
      </c>
      <c r="C2563" t="s">
        <v>66</v>
      </c>
      <c r="D2563" t="s">
        <v>251</v>
      </c>
      <c r="E2563" t="s">
        <v>121</v>
      </c>
      <c r="F2563" t="s">
        <v>128</v>
      </c>
      <c r="G2563" s="1">
        <v>45678</v>
      </c>
      <c r="H2563" s="1">
        <v>45701</v>
      </c>
      <c r="I2563">
        <f>YEAR((vw_maritime_trade_analysis[[#This Row],[Departure_Date]]))</f>
        <v>2025</v>
      </c>
      <c r="J2563" t="str">
        <f>"Q"&amp;ROUNDUP(MONTH(vw_maritime_trade_analysis[[#This Row],[Departure_Date]])/3,0)</f>
        <v>Q1</v>
      </c>
      <c r="K2563" t="str">
        <f>TEXT(vw_maritime_trade_analysis[[#This Row],[Departure_Date]],"mmmm")</f>
        <v>January</v>
      </c>
      <c r="L2563">
        <v>51892328</v>
      </c>
      <c r="M2563">
        <v>501633.6875</v>
      </c>
      <c r="N2563">
        <v>234052.3125</v>
      </c>
      <c r="O2563">
        <v>65384.33984375</v>
      </c>
      <c r="P2563">
        <v>1257.43994140625</v>
      </c>
      <c r="Q2563">
        <v>2279888</v>
      </c>
      <c r="R2563">
        <f t="shared" si="40"/>
        <v>4.3934972429835871E-2</v>
      </c>
    </row>
    <row r="2564" spans="1:18" x14ac:dyDescent="0.25">
      <c r="A2564" t="s">
        <v>3783</v>
      </c>
      <c r="B2564" t="s">
        <v>49</v>
      </c>
      <c r="C2564" t="s">
        <v>66</v>
      </c>
      <c r="D2564" t="s">
        <v>153</v>
      </c>
      <c r="E2564" t="s">
        <v>150</v>
      </c>
      <c r="F2564" t="s">
        <v>226</v>
      </c>
      <c r="G2564" s="1">
        <v>45801</v>
      </c>
      <c r="H2564" s="1">
        <v>45833</v>
      </c>
      <c r="I2564">
        <f>YEAR((vw_maritime_trade_analysis[[#This Row],[Departure_Date]]))</f>
        <v>2025</v>
      </c>
      <c r="J2564" t="str">
        <f>"Q"&amp;ROUNDUP(MONTH(vw_maritime_trade_analysis[[#This Row],[Departure_Date]])/3,0)</f>
        <v>Q2</v>
      </c>
      <c r="K2564" t="str">
        <f>TEXT(vw_maritime_trade_analysis[[#This Row],[Departure_Date]],"mmmm")</f>
        <v>May</v>
      </c>
      <c r="L2564">
        <v>21804102</v>
      </c>
      <c r="M2564">
        <v>342654.34375</v>
      </c>
      <c r="N2564">
        <v>115513.96875</v>
      </c>
      <c r="O2564">
        <v>25074.720703125</v>
      </c>
      <c r="P2564">
        <v>20651.669921875</v>
      </c>
      <c r="Q2564">
        <v>1283573.625</v>
      </c>
      <c r="R2564">
        <f t="shared" si="40"/>
        <v>5.886844709312037E-2</v>
      </c>
    </row>
    <row r="2565" spans="1:18" x14ac:dyDescent="0.25">
      <c r="A2565" t="s">
        <v>3784</v>
      </c>
      <c r="B2565" t="s">
        <v>49</v>
      </c>
      <c r="C2565" t="s">
        <v>50</v>
      </c>
      <c r="D2565" t="s">
        <v>145</v>
      </c>
      <c r="E2565" t="s">
        <v>201</v>
      </c>
      <c r="F2565" t="s">
        <v>92</v>
      </c>
      <c r="G2565" s="1">
        <v>45534</v>
      </c>
      <c r="H2565" s="1">
        <v>45541</v>
      </c>
      <c r="I2565">
        <f>YEAR((vw_maritime_trade_analysis[[#This Row],[Departure_Date]]))</f>
        <v>2024</v>
      </c>
      <c r="J2565" t="str">
        <f>"Q"&amp;ROUNDUP(MONTH(vw_maritime_trade_analysis[[#This Row],[Departure_Date]])/3,0)</f>
        <v>Q3</v>
      </c>
      <c r="K2565" t="str">
        <f>TEXT(vw_maritime_trade_analysis[[#This Row],[Departure_Date]],"mmmm")</f>
        <v>August</v>
      </c>
      <c r="L2565">
        <v>96519792</v>
      </c>
      <c r="M2565">
        <v>111355.328125</v>
      </c>
      <c r="N2565">
        <v>43461.2109375</v>
      </c>
      <c r="O2565">
        <v>50190.2890625</v>
      </c>
      <c r="P2565">
        <v>0</v>
      </c>
      <c r="Q2565">
        <v>6147997</v>
      </c>
      <c r="R2565">
        <f t="shared" si="40"/>
        <v>6.3696749367217864E-2</v>
      </c>
    </row>
    <row r="2566" spans="1:18" x14ac:dyDescent="0.25">
      <c r="A2566" t="s">
        <v>3785</v>
      </c>
      <c r="B2566" t="s">
        <v>65</v>
      </c>
      <c r="C2566" t="s">
        <v>78</v>
      </c>
      <c r="D2566" t="s">
        <v>315</v>
      </c>
      <c r="E2566" t="s">
        <v>128</v>
      </c>
      <c r="F2566" t="s">
        <v>150</v>
      </c>
      <c r="G2566" s="1">
        <v>44172</v>
      </c>
      <c r="H2566" s="1">
        <v>44181</v>
      </c>
      <c r="I2566">
        <f>YEAR((vw_maritime_trade_analysis[[#This Row],[Departure_Date]]))</f>
        <v>2020</v>
      </c>
      <c r="J2566" t="str">
        <f>"Q"&amp;ROUNDUP(MONTH(vw_maritime_trade_analysis[[#This Row],[Departure_Date]])/3,0)</f>
        <v>Q4</v>
      </c>
      <c r="K2566" t="str">
        <f>TEXT(vw_maritime_trade_analysis[[#This Row],[Departure_Date]],"mmmm")</f>
        <v>December</v>
      </c>
      <c r="L2566">
        <v>32175174</v>
      </c>
      <c r="M2566">
        <v>86148.890625</v>
      </c>
      <c r="N2566">
        <v>110069.0234375</v>
      </c>
      <c r="O2566">
        <v>16409.33984375</v>
      </c>
      <c r="P2566">
        <v>0</v>
      </c>
      <c r="Q2566">
        <v>702345.5625</v>
      </c>
      <c r="R2566">
        <f t="shared" si="40"/>
        <v>2.1828803862878877E-2</v>
      </c>
    </row>
    <row r="2567" spans="1:18" x14ac:dyDescent="0.25">
      <c r="A2567" t="s">
        <v>3786</v>
      </c>
      <c r="B2567" t="s">
        <v>49</v>
      </c>
      <c r="C2567" t="s">
        <v>66</v>
      </c>
      <c r="D2567" t="s">
        <v>245</v>
      </c>
      <c r="E2567" t="s">
        <v>230</v>
      </c>
      <c r="F2567" t="s">
        <v>100</v>
      </c>
      <c r="G2567" s="1">
        <v>45804</v>
      </c>
      <c r="H2567" s="1">
        <v>45828</v>
      </c>
      <c r="I2567">
        <f>YEAR((vw_maritime_trade_analysis[[#This Row],[Departure_Date]]))</f>
        <v>2025</v>
      </c>
      <c r="J2567" t="str">
        <f>"Q"&amp;ROUNDUP(MONTH(vw_maritime_trade_analysis[[#This Row],[Departure_Date]])/3,0)</f>
        <v>Q2</v>
      </c>
      <c r="K2567" t="str">
        <f>TEXT(vw_maritime_trade_analysis[[#This Row],[Departure_Date]],"mmmm")</f>
        <v>May</v>
      </c>
      <c r="L2567">
        <v>4911954</v>
      </c>
      <c r="M2567">
        <v>413039.09375</v>
      </c>
      <c r="N2567">
        <v>196976.65625</v>
      </c>
      <c r="O2567">
        <v>9676.5498046875</v>
      </c>
      <c r="P2567">
        <v>43067.7890625</v>
      </c>
      <c r="Q2567">
        <v>833317.5</v>
      </c>
      <c r="R2567">
        <f t="shared" si="40"/>
        <v>0.1696509169263393</v>
      </c>
    </row>
    <row r="2568" spans="1:18" x14ac:dyDescent="0.25">
      <c r="A2568" t="s">
        <v>3787</v>
      </c>
      <c r="B2568" t="s">
        <v>65</v>
      </c>
      <c r="C2568" t="s">
        <v>239</v>
      </c>
      <c r="D2568" t="s">
        <v>240</v>
      </c>
      <c r="E2568" t="s">
        <v>70</v>
      </c>
      <c r="F2568" t="s">
        <v>174</v>
      </c>
      <c r="G2568" s="1">
        <v>45264</v>
      </c>
      <c r="H2568" s="1">
        <v>45271</v>
      </c>
      <c r="I2568">
        <f>YEAR((vw_maritime_trade_analysis[[#This Row],[Departure_Date]]))</f>
        <v>2023</v>
      </c>
      <c r="J2568" t="str">
        <f>"Q"&amp;ROUNDUP(MONTH(vw_maritime_trade_analysis[[#This Row],[Departure_Date]])/3,0)</f>
        <v>Q4</v>
      </c>
      <c r="K2568" t="str">
        <f>TEXT(vw_maritime_trade_analysis[[#This Row],[Departure_Date]],"mmmm")</f>
        <v>December</v>
      </c>
      <c r="L2568">
        <v>15571570</v>
      </c>
      <c r="M2568">
        <v>202022.609375</v>
      </c>
      <c r="N2568">
        <v>65323.05859375</v>
      </c>
      <c r="O2568">
        <v>31298.859375</v>
      </c>
      <c r="P2568">
        <v>49432.3203125</v>
      </c>
      <c r="Q2568">
        <v>1140049.125</v>
      </c>
      <c r="R2568">
        <f t="shared" si="40"/>
        <v>7.3213499024183171E-2</v>
      </c>
    </row>
    <row r="2569" spans="1:18" x14ac:dyDescent="0.25">
      <c r="A2569" t="s">
        <v>3788</v>
      </c>
      <c r="B2569" t="s">
        <v>65</v>
      </c>
      <c r="C2569" t="s">
        <v>50</v>
      </c>
      <c r="D2569" t="s">
        <v>120</v>
      </c>
      <c r="E2569" t="s">
        <v>56</v>
      </c>
      <c r="F2569" t="s">
        <v>146</v>
      </c>
      <c r="G2569" s="1">
        <v>44887</v>
      </c>
      <c r="H2569" s="1">
        <v>44895</v>
      </c>
      <c r="I2569">
        <f>YEAR((vw_maritime_trade_analysis[[#This Row],[Departure_Date]]))</f>
        <v>2022</v>
      </c>
      <c r="J2569" t="str">
        <f>"Q"&amp;ROUNDUP(MONTH(vw_maritime_trade_analysis[[#This Row],[Departure_Date]])/3,0)</f>
        <v>Q4</v>
      </c>
      <c r="K2569" t="str">
        <f>TEXT(vw_maritime_trade_analysis[[#This Row],[Departure_Date]],"mmmm")</f>
        <v>November</v>
      </c>
      <c r="L2569">
        <v>20853348</v>
      </c>
      <c r="M2569">
        <v>119403.6171875</v>
      </c>
      <c r="N2569">
        <v>126615.5390625</v>
      </c>
      <c r="O2569">
        <v>24189.880859375</v>
      </c>
      <c r="P2569">
        <v>41197.58984375</v>
      </c>
      <c r="Q2569">
        <v>1440883.25</v>
      </c>
      <c r="R2569">
        <f t="shared" si="40"/>
        <v>6.9096015181830756E-2</v>
      </c>
    </row>
    <row r="2570" spans="1:18" x14ac:dyDescent="0.25">
      <c r="A2570" t="s">
        <v>3789</v>
      </c>
      <c r="B2570" t="s">
        <v>65</v>
      </c>
      <c r="C2570" t="s">
        <v>50</v>
      </c>
      <c r="D2570" t="s">
        <v>120</v>
      </c>
      <c r="E2570" t="s">
        <v>82</v>
      </c>
      <c r="F2570" t="s">
        <v>150</v>
      </c>
      <c r="G2570" s="1">
        <v>45183</v>
      </c>
      <c r="H2570" s="1">
        <v>45199</v>
      </c>
      <c r="I2570">
        <f>YEAR((vw_maritime_trade_analysis[[#This Row],[Departure_Date]]))</f>
        <v>2023</v>
      </c>
      <c r="J2570" t="str">
        <f>"Q"&amp;ROUNDUP(MONTH(vw_maritime_trade_analysis[[#This Row],[Departure_Date]])/3,0)</f>
        <v>Q3</v>
      </c>
      <c r="K2570" t="str">
        <f>TEXT(vw_maritime_trade_analysis[[#This Row],[Departure_Date]],"mmmm")</f>
        <v>September</v>
      </c>
      <c r="L2570">
        <v>22100196</v>
      </c>
      <c r="M2570">
        <v>234846.5625</v>
      </c>
      <c r="N2570">
        <v>118362.34375</v>
      </c>
      <c r="O2570">
        <v>54145.48046875</v>
      </c>
      <c r="P2570">
        <v>21742.720703125</v>
      </c>
      <c r="Q2570">
        <v>1327828.75</v>
      </c>
      <c r="R2570">
        <f t="shared" si="40"/>
        <v>6.0082216012925856E-2</v>
      </c>
    </row>
    <row r="2571" spans="1:18" x14ac:dyDescent="0.25">
      <c r="A2571" t="s">
        <v>3790</v>
      </c>
      <c r="B2571" t="s">
        <v>65</v>
      </c>
      <c r="C2571" t="s">
        <v>78</v>
      </c>
      <c r="D2571" t="s">
        <v>177</v>
      </c>
      <c r="E2571" t="s">
        <v>70</v>
      </c>
      <c r="F2571" t="s">
        <v>108</v>
      </c>
      <c r="G2571" s="1">
        <v>44393</v>
      </c>
      <c r="H2571" s="1">
        <v>44419</v>
      </c>
      <c r="I2571">
        <f>YEAR((vw_maritime_trade_analysis[[#This Row],[Departure_Date]]))</f>
        <v>2021</v>
      </c>
      <c r="J2571" t="str">
        <f>"Q"&amp;ROUNDUP(MONTH(vw_maritime_trade_analysis[[#This Row],[Departure_Date]])/3,0)</f>
        <v>Q3</v>
      </c>
      <c r="K2571" t="str">
        <f>TEXT(vw_maritime_trade_analysis[[#This Row],[Departure_Date]],"mmmm")</f>
        <v>July</v>
      </c>
      <c r="L2571">
        <v>20841658</v>
      </c>
      <c r="M2571">
        <v>352321.46875</v>
      </c>
      <c r="N2571">
        <v>79324.84375</v>
      </c>
      <c r="O2571">
        <v>66693.3125</v>
      </c>
      <c r="P2571">
        <v>93660.578125</v>
      </c>
      <c r="Q2571">
        <v>2665648</v>
      </c>
      <c r="R2571">
        <f t="shared" si="40"/>
        <v>0.12789999720751583</v>
      </c>
    </row>
    <row r="2572" spans="1:18" x14ac:dyDescent="0.25">
      <c r="A2572" t="s">
        <v>3791</v>
      </c>
      <c r="B2572" t="s">
        <v>49</v>
      </c>
      <c r="C2572" t="s">
        <v>78</v>
      </c>
      <c r="D2572" t="s">
        <v>315</v>
      </c>
      <c r="E2572" t="s">
        <v>121</v>
      </c>
      <c r="F2572" t="s">
        <v>56</v>
      </c>
      <c r="G2572" s="1">
        <v>45927</v>
      </c>
      <c r="H2572" s="1">
        <v>45955</v>
      </c>
      <c r="I2572">
        <f>YEAR((vw_maritime_trade_analysis[[#This Row],[Departure_Date]]))</f>
        <v>2025</v>
      </c>
      <c r="J2572" t="str">
        <f>"Q"&amp;ROUNDUP(MONTH(vw_maritime_trade_analysis[[#This Row],[Departure_Date]])/3,0)</f>
        <v>Q3</v>
      </c>
      <c r="K2572" t="str">
        <f>TEXT(vw_maritime_trade_analysis[[#This Row],[Departure_Date]],"mmmm")</f>
        <v>September</v>
      </c>
      <c r="L2572">
        <v>34282316</v>
      </c>
      <c r="M2572">
        <v>386899.40625</v>
      </c>
      <c r="N2572">
        <v>104973.0703125</v>
      </c>
      <c r="O2572">
        <v>60679.69921875</v>
      </c>
      <c r="P2572">
        <v>10962.1396484375</v>
      </c>
      <c r="Q2572">
        <v>1814755.625</v>
      </c>
      <c r="R2572">
        <f t="shared" si="40"/>
        <v>5.2935619197956169E-2</v>
      </c>
    </row>
    <row r="2573" spans="1:18" x14ac:dyDescent="0.25">
      <c r="A2573" t="s">
        <v>3792</v>
      </c>
      <c r="B2573" t="s">
        <v>65</v>
      </c>
      <c r="C2573" t="s">
        <v>112</v>
      </c>
      <c r="D2573" t="s">
        <v>340</v>
      </c>
      <c r="E2573" t="s">
        <v>92</v>
      </c>
      <c r="F2573" t="s">
        <v>83</v>
      </c>
      <c r="G2573" s="1">
        <v>43853</v>
      </c>
      <c r="H2573" s="1">
        <v>43874</v>
      </c>
      <c r="I2573">
        <f>YEAR((vw_maritime_trade_analysis[[#This Row],[Departure_Date]]))</f>
        <v>2020</v>
      </c>
      <c r="J2573" t="str">
        <f>"Q"&amp;ROUNDUP(MONTH(vw_maritime_trade_analysis[[#This Row],[Departure_Date]])/3,0)</f>
        <v>Q1</v>
      </c>
      <c r="K2573" t="str">
        <f>TEXT(vw_maritime_trade_analysis[[#This Row],[Departure_Date]],"mmmm")</f>
        <v>January</v>
      </c>
      <c r="L2573">
        <v>14175222</v>
      </c>
      <c r="M2573">
        <v>499683.6875</v>
      </c>
      <c r="N2573">
        <v>129662.640625</v>
      </c>
      <c r="O2573">
        <v>41249.8984375</v>
      </c>
      <c r="P2573">
        <v>1990.3199462890625</v>
      </c>
      <c r="Q2573">
        <v>844041.5</v>
      </c>
      <c r="R2573">
        <f t="shared" si="40"/>
        <v>5.9543441365503838E-2</v>
      </c>
    </row>
    <row r="2574" spans="1:18" x14ac:dyDescent="0.25">
      <c r="A2574" t="s">
        <v>3793</v>
      </c>
      <c r="B2574" t="s">
        <v>65</v>
      </c>
      <c r="C2574" t="s">
        <v>50</v>
      </c>
      <c r="D2574" t="s">
        <v>51</v>
      </c>
      <c r="E2574" t="s">
        <v>128</v>
      </c>
      <c r="F2574" t="s">
        <v>257</v>
      </c>
      <c r="G2574" s="1">
        <v>45514</v>
      </c>
      <c r="H2574" s="1">
        <v>45522</v>
      </c>
      <c r="I2574">
        <f>YEAR((vw_maritime_trade_analysis[[#This Row],[Departure_Date]]))</f>
        <v>2024</v>
      </c>
      <c r="J2574" t="str">
        <f>"Q"&amp;ROUNDUP(MONTH(vw_maritime_trade_analysis[[#This Row],[Departure_Date]])/3,0)</f>
        <v>Q3</v>
      </c>
      <c r="K2574" t="str">
        <f>TEXT(vw_maritime_trade_analysis[[#This Row],[Departure_Date]],"mmmm")</f>
        <v>August</v>
      </c>
      <c r="L2574">
        <v>4408708.5</v>
      </c>
      <c r="M2574">
        <v>165066.078125</v>
      </c>
      <c r="N2574">
        <v>157587.59375</v>
      </c>
      <c r="O2574">
        <v>6392.6298828125</v>
      </c>
      <c r="P2574">
        <v>28781.279296875</v>
      </c>
      <c r="Q2574">
        <v>2635282.75</v>
      </c>
      <c r="R2574">
        <f t="shared" si="40"/>
        <v>0.59774483842603787</v>
      </c>
    </row>
    <row r="2575" spans="1:18" x14ac:dyDescent="0.25">
      <c r="A2575" t="s">
        <v>3794</v>
      </c>
      <c r="B2575" t="s">
        <v>49</v>
      </c>
      <c r="C2575" t="s">
        <v>66</v>
      </c>
      <c r="D2575" t="s">
        <v>251</v>
      </c>
      <c r="E2575" t="s">
        <v>71</v>
      </c>
      <c r="F2575" t="s">
        <v>82</v>
      </c>
      <c r="G2575" s="1">
        <v>46030</v>
      </c>
      <c r="H2575" s="1">
        <v>46042</v>
      </c>
      <c r="I2575">
        <f>YEAR((vw_maritime_trade_analysis[[#This Row],[Departure_Date]]))</f>
        <v>2026</v>
      </c>
      <c r="J2575" t="str">
        <f>"Q"&amp;ROUNDUP(MONTH(vw_maritime_trade_analysis[[#This Row],[Departure_Date]])/3,0)</f>
        <v>Q1</v>
      </c>
      <c r="K2575" t="str">
        <f>TEXT(vw_maritime_trade_analysis[[#This Row],[Departure_Date]],"mmmm")</f>
        <v>January</v>
      </c>
      <c r="L2575">
        <v>66212816</v>
      </c>
      <c r="M2575">
        <v>111049.453125</v>
      </c>
      <c r="N2575">
        <v>84541.21875</v>
      </c>
      <c r="O2575">
        <v>198638.453125</v>
      </c>
      <c r="P2575">
        <v>32829.421875</v>
      </c>
      <c r="Q2575">
        <v>2093811.75</v>
      </c>
      <c r="R2575">
        <f t="shared" si="40"/>
        <v>3.1622454329687473E-2</v>
      </c>
    </row>
    <row r="2576" spans="1:18" x14ac:dyDescent="0.25">
      <c r="A2576" t="s">
        <v>3795</v>
      </c>
      <c r="B2576" t="s">
        <v>65</v>
      </c>
      <c r="C2576" t="s">
        <v>78</v>
      </c>
      <c r="D2576" t="s">
        <v>158</v>
      </c>
      <c r="E2576" t="s">
        <v>92</v>
      </c>
      <c r="F2576" t="s">
        <v>146</v>
      </c>
      <c r="G2576" s="1">
        <v>44018</v>
      </c>
      <c r="H2576" s="1">
        <v>44038</v>
      </c>
      <c r="I2576">
        <f>YEAR((vw_maritime_trade_analysis[[#This Row],[Departure_Date]]))</f>
        <v>2020</v>
      </c>
      <c r="J2576" t="str">
        <f>"Q"&amp;ROUNDUP(MONTH(vw_maritime_trade_analysis[[#This Row],[Departure_Date]])/3,0)</f>
        <v>Q3</v>
      </c>
      <c r="K2576" t="str">
        <f>TEXT(vw_maritime_trade_analysis[[#This Row],[Departure_Date]],"mmmm")</f>
        <v>July</v>
      </c>
      <c r="L2576">
        <v>20557444</v>
      </c>
      <c r="M2576">
        <v>166646.59375</v>
      </c>
      <c r="N2576">
        <v>15433.41015625</v>
      </c>
      <c r="O2576">
        <v>55916.25</v>
      </c>
      <c r="P2576">
        <v>0</v>
      </c>
      <c r="Q2576">
        <v>633613.125</v>
      </c>
      <c r="R2576">
        <f t="shared" si="40"/>
        <v>3.0821590709428661E-2</v>
      </c>
    </row>
    <row r="2577" spans="1:18" x14ac:dyDescent="0.25">
      <c r="A2577" t="s">
        <v>3796</v>
      </c>
      <c r="B2577" t="s">
        <v>49</v>
      </c>
      <c r="C2577" t="s">
        <v>50</v>
      </c>
      <c r="D2577" t="s">
        <v>223</v>
      </c>
      <c r="E2577" t="s">
        <v>196</v>
      </c>
      <c r="F2577" t="s">
        <v>56</v>
      </c>
      <c r="G2577" s="1">
        <v>44449</v>
      </c>
      <c r="H2577" s="1">
        <v>44457</v>
      </c>
      <c r="I2577">
        <f>YEAR((vw_maritime_trade_analysis[[#This Row],[Departure_Date]]))</f>
        <v>2021</v>
      </c>
      <c r="J2577" t="str">
        <f>"Q"&amp;ROUNDUP(MONTH(vw_maritime_trade_analysis[[#This Row],[Departure_Date]])/3,0)</f>
        <v>Q3</v>
      </c>
      <c r="K2577" t="str">
        <f>TEXT(vw_maritime_trade_analysis[[#This Row],[Departure_Date]],"mmmm")</f>
        <v>September</v>
      </c>
      <c r="L2577">
        <v>36980304</v>
      </c>
      <c r="M2577">
        <v>102523.578125</v>
      </c>
      <c r="N2577">
        <v>242201.8125</v>
      </c>
      <c r="O2577">
        <v>90601.7421875</v>
      </c>
      <c r="P2577">
        <v>20400.419921875</v>
      </c>
      <c r="Q2577">
        <v>1896910.875</v>
      </c>
      <c r="R2577">
        <f t="shared" si="40"/>
        <v>5.1295167151681607E-2</v>
      </c>
    </row>
    <row r="2578" spans="1:18" x14ac:dyDescent="0.25">
      <c r="A2578" t="s">
        <v>3798</v>
      </c>
      <c r="B2578" t="s">
        <v>49</v>
      </c>
      <c r="C2578" t="s">
        <v>50</v>
      </c>
      <c r="D2578" t="s">
        <v>223</v>
      </c>
      <c r="E2578" t="s">
        <v>164</v>
      </c>
      <c r="F2578" t="s">
        <v>70</v>
      </c>
      <c r="G2578" s="1">
        <v>44015</v>
      </c>
      <c r="H2578" s="1">
        <v>44031</v>
      </c>
      <c r="I2578">
        <f>YEAR((vw_maritime_trade_analysis[[#This Row],[Departure_Date]]))</f>
        <v>2020</v>
      </c>
      <c r="J2578" t="str">
        <f>"Q"&amp;ROUNDUP(MONTH(vw_maritime_trade_analysis[[#This Row],[Departure_Date]])/3,0)</f>
        <v>Q3</v>
      </c>
      <c r="K2578" t="str">
        <f>TEXT(vw_maritime_trade_analysis[[#This Row],[Departure_Date]],"mmmm")</f>
        <v>July</v>
      </c>
      <c r="L2578">
        <v>110315152</v>
      </c>
      <c r="M2578">
        <v>187340.15625</v>
      </c>
      <c r="N2578">
        <v>51020.6015625</v>
      </c>
      <c r="O2578">
        <v>241590.171875</v>
      </c>
      <c r="P2578">
        <v>0</v>
      </c>
      <c r="Q2578">
        <v>5077028</v>
      </c>
      <c r="R2578">
        <f t="shared" si="40"/>
        <v>4.6022943430291424E-2</v>
      </c>
    </row>
    <row r="2579" spans="1:18" x14ac:dyDescent="0.25">
      <c r="A2579" t="s">
        <v>3799</v>
      </c>
      <c r="B2579" t="s">
        <v>49</v>
      </c>
      <c r="C2579" t="s">
        <v>50</v>
      </c>
      <c r="D2579" t="s">
        <v>145</v>
      </c>
      <c r="E2579" t="s">
        <v>150</v>
      </c>
      <c r="F2579" t="s">
        <v>100</v>
      </c>
      <c r="G2579" s="1">
        <v>45489</v>
      </c>
      <c r="H2579" s="1">
        <v>45498</v>
      </c>
      <c r="I2579">
        <f>YEAR((vw_maritime_trade_analysis[[#This Row],[Departure_Date]]))</f>
        <v>2024</v>
      </c>
      <c r="J2579" t="str">
        <f>"Q"&amp;ROUNDUP(MONTH(vw_maritime_trade_analysis[[#This Row],[Departure_Date]])/3,0)</f>
        <v>Q3</v>
      </c>
      <c r="K2579" t="str">
        <f>TEXT(vw_maritime_trade_analysis[[#This Row],[Departure_Date]],"mmmm")</f>
        <v>July</v>
      </c>
      <c r="L2579">
        <v>29516130</v>
      </c>
      <c r="M2579">
        <v>162757.859375</v>
      </c>
      <c r="N2579">
        <v>185078.296875</v>
      </c>
      <c r="O2579">
        <v>33943.55078125</v>
      </c>
      <c r="P2579">
        <v>3895.489990234375</v>
      </c>
      <c r="Q2579">
        <v>962251.0625</v>
      </c>
      <c r="R2579">
        <f t="shared" si="40"/>
        <v>3.2600854600518425E-2</v>
      </c>
    </row>
    <row r="2580" spans="1:18" x14ac:dyDescent="0.25">
      <c r="A2580" t="s">
        <v>3800</v>
      </c>
      <c r="B2580" t="s">
        <v>49</v>
      </c>
      <c r="C2580" t="s">
        <v>239</v>
      </c>
      <c r="D2580" t="s">
        <v>240</v>
      </c>
      <c r="E2580" t="s">
        <v>55</v>
      </c>
      <c r="F2580" t="s">
        <v>82</v>
      </c>
      <c r="G2580" s="1">
        <v>45462</v>
      </c>
      <c r="H2580" s="1">
        <v>45491</v>
      </c>
      <c r="I2580">
        <f>YEAR((vw_maritime_trade_analysis[[#This Row],[Departure_Date]]))</f>
        <v>2024</v>
      </c>
      <c r="J2580" t="str">
        <f>"Q"&amp;ROUNDUP(MONTH(vw_maritime_trade_analysis[[#This Row],[Departure_Date]])/3,0)</f>
        <v>Q2</v>
      </c>
      <c r="K2580" t="str">
        <f>TEXT(vw_maritime_trade_analysis[[#This Row],[Departure_Date]],"mmmm")</f>
        <v>June</v>
      </c>
      <c r="L2580">
        <v>5683879.5</v>
      </c>
      <c r="M2580">
        <v>655106.1875</v>
      </c>
      <c r="N2580">
        <v>45499.5390625</v>
      </c>
      <c r="O2580">
        <v>12504.5302734375</v>
      </c>
      <c r="P2580">
        <v>72122.296875</v>
      </c>
      <c r="Q2580">
        <v>1397929.75</v>
      </c>
      <c r="R2580">
        <f t="shared" si="40"/>
        <v>0.24594640861052736</v>
      </c>
    </row>
    <row r="2581" spans="1:18" x14ac:dyDescent="0.25">
      <c r="A2581" t="s">
        <v>3802</v>
      </c>
      <c r="B2581" t="s">
        <v>49</v>
      </c>
      <c r="C2581" t="s">
        <v>66</v>
      </c>
      <c r="D2581" t="s">
        <v>67</v>
      </c>
      <c r="E2581" t="s">
        <v>164</v>
      </c>
      <c r="F2581" t="s">
        <v>92</v>
      </c>
      <c r="G2581" s="1">
        <v>45524</v>
      </c>
      <c r="H2581" s="1">
        <v>45540</v>
      </c>
      <c r="I2581">
        <f>YEAR((vw_maritime_trade_analysis[[#This Row],[Departure_Date]]))</f>
        <v>2024</v>
      </c>
      <c r="J2581" t="str">
        <f>"Q"&amp;ROUNDUP(MONTH(vw_maritime_trade_analysis[[#This Row],[Departure_Date]])/3,0)</f>
        <v>Q3</v>
      </c>
      <c r="K2581" t="str">
        <f>TEXT(vw_maritime_trade_analysis[[#This Row],[Departure_Date]],"mmmm")</f>
        <v>August</v>
      </c>
      <c r="L2581">
        <v>18393214</v>
      </c>
      <c r="M2581">
        <v>327158.09375</v>
      </c>
      <c r="N2581">
        <v>167692.125</v>
      </c>
      <c r="O2581">
        <v>59961.87890625</v>
      </c>
      <c r="P2581">
        <v>17770.609375</v>
      </c>
      <c r="Q2581">
        <v>3809516</v>
      </c>
      <c r="R2581">
        <f t="shared" si="40"/>
        <v>0.20711529806590626</v>
      </c>
    </row>
    <row r="2582" spans="1:18" x14ac:dyDescent="0.25">
      <c r="A2582" t="s">
        <v>3803</v>
      </c>
      <c r="B2582" t="s">
        <v>49</v>
      </c>
      <c r="C2582" t="s">
        <v>78</v>
      </c>
      <c r="D2582" t="s">
        <v>158</v>
      </c>
      <c r="E2582" t="s">
        <v>108</v>
      </c>
      <c r="F2582" t="s">
        <v>56</v>
      </c>
      <c r="G2582" s="1">
        <v>44079</v>
      </c>
      <c r="H2582" s="1">
        <v>44105</v>
      </c>
      <c r="I2582">
        <f>YEAR((vw_maritime_trade_analysis[[#This Row],[Departure_Date]]))</f>
        <v>2020</v>
      </c>
      <c r="J2582" t="str">
        <f>"Q"&amp;ROUNDUP(MONTH(vw_maritime_trade_analysis[[#This Row],[Departure_Date]])/3,0)</f>
        <v>Q3</v>
      </c>
      <c r="K2582" t="str">
        <f>TEXT(vw_maritime_trade_analysis[[#This Row],[Departure_Date]],"mmmm")</f>
        <v>September</v>
      </c>
      <c r="L2582">
        <v>10394761</v>
      </c>
      <c r="M2582">
        <v>727903.3125</v>
      </c>
      <c r="N2582">
        <v>127346.8984375</v>
      </c>
      <c r="O2582">
        <v>11538.1796875</v>
      </c>
      <c r="P2582">
        <v>65988.609375</v>
      </c>
      <c r="Q2582">
        <v>1173362.875</v>
      </c>
      <c r="R2582">
        <f t="shared" si="40"/>
        <v>0.11288021677458482</v>
      </c>
    </row>
    <row r="2583" spans="1:18" x14ac:dyDescent="0.25">
      <c r="A2583" t="s">
        <v>3805</v>
      </c>
      <c r="B2583" t="s">
        <v>65</v>
      </c>
      <c r="C2583" t="s">
        <v>66</v>
      </c>
      <c r="D2583" t="s">
        <v>245</v>
      </c>
      <c r="E2583" t="s">
        <v>226</v>
      </c>
      <c r="F2583" t="s">
        <v>83</v>
      </c>
      <c r="G2583" s="1">
        <v>46120</v>
      </c>
      <c r="H2583" s="1">
        <v>46147</v>
      </c>
      <c r="I2583">
        <f>YEAR((vw_maritime_trade_analysis[[#This Row],[Departure_Date]]))</f>
        <v>2026</v>
      </c>
      <c r="J2583" t="str">
        <f>"Q"&amp;ROUNDUP(MONTH(vw_maritime_trade_analysis[[#This Row],[Departure_Date]])/3,0)</f>
        <v>Q2</v>
      </c>
      <c r="K2583" t="str">
        <f>TEXT(vw_maritime_trade_analysis[[#This Row],[Departure_Date]],"mmmm")</f>
        <v>April</v>
      </c>
      <c r="L2583">
        <v>4582208.5</v>
      </c>
      <c r="M2583">
        <v>896882.75</v>
      </c>
      <c r="N2583">
        <v>50177.76171875</v>
      </c>
      <c r="O2583">
        <v>8981.1298828125</v>
      </c>
      <c r="Q2583">
        <v>1263411.625</v>
      </c>
      <c r="R2583">
        <f t="shared" si="40"/>
        <v>0.27572111242864655</v>
      </c>
    </row>
    <row r="2584" spans="1:18" x14ac:dyDescent="0.25">
      <c r="A2584" t="s">
        <v>3806</v>
      </c>
      <c r="B2584" t="s">
        <v>49</v>
      </c>
      <c r="C2584" t="s">
        <v>66</v>
      </c>
      <c r="D2584" t="s">
        <v>391</v>
      </c>
      <c r="E2584" t="s">
        <v>71</v>
      </c>
      <c r="F2584" t="s">
        <v>70</v>
      </c>
      <c r="G2584" s="1">
        <v>44778</v>
      </c>
      <c r="H2584" s="1">
        <v>44785</v>
      </c>
      <c r="I2584">
        <f>YEAR((vw_maritime_trade_analysis[[#This Row],[Departure_Date]]))</f>
        <v>2022</v>
      </c>
      <c r="J2584" t="str">
        <f>"Q"&amp;ROUNDUP(MONTH(vw_maritime_trade_analysis[[#This Row],[Departure_Date]])/3,0)</f>
        <v>Q3</v>
      </c>
      <c r="K2584" t="str">
        <f>TEXT(vw_maritime_trade_analysis[[#This Row],[Departure_Date]],"mmmm")</f>
        <v>August</v>
      </c>
      <c r="L2584">
        <v>45012092</v>
      </c>
      <c r="M2584">
        <v>199492.09375</v>
      </c>
      <c r="N2584">
        <v>69771.9921875</v>
      </c>
      <c r="O2584">
        <v>55364.87890625</v>
      </c>
      <c r="P2584">
        <v>0</v>
      </c>
      <c r="Q2584">
        <v>2279061.5</v>
      </c>
      <c r="R2584">
        <f t="shared" si="40"/>
        <v>5.0632205674866211E-2</v>
      </c>
    </row>
    <row r="2585" spans="1:18" x14ac:dyDescent="0.25">
      <c r="A2585" t="s">
        <v>3807</v>
      </c>
      <c r="B2585" t="s">
        <v>49</v>
      </c>
      <c r="C2585" t="s">
        <v>50</v>
      </c>
      <c r="D2585" t="s">
        <v>51</v>
      </c>
      <c r="E2585" t="s">
        <v>146</v>
      </c>
      <c r="F2585" t="s">
        <v>184</v>
      </c>
      <c r="G2585" s="1">
        <v>44961</v>
      </c>
      <c r="H2585" s="1">
        <v>44973</v>
      </c>
      <c r="I2585">
        <f>YEAR((vw_maritime_trade_analysis[[#This Row],[Departure_Date]]))</f>
        <v>2023</v>
      </c>
      <c r="J2585" t="str">
        <f>"Q"&amp;ROUNDUP(MONTH(vw_maritime_trade_analysis[[#This Row],[Departure_Date]])/3,0)</f>
        <v>Q1</v>
      </c>
      <c r="K2585" t="str">
        <f>TEXT(vw_maritime_trade_analysis[[#This Row],[Departure_Date]],"mmmm")</f>
        <v>February</v>
      </c>
      <c r="L2585">
        <v>17906754</v>
      </c>
      <c r="M2585">
        <v>125530.640625</v>
      </c>
      <c r="N2585">
        <v>97460.8125</v>
      </c>
      <c r="O2585">
        <v>52645.859375</v>
      </c>
      <c r="P2585">
        <v>0</v>
      </c>
      <c r="Q2585">
        <v>5074412.5</v>
      </c>
      <c r="R2585">
        <f t="shared" si="40"/>
        <v>0.28337980741791619</v>
      </c>
    </row>
    <row r="2586" spans="1:18" x14ac:dyDescent="0.25">
      <c r="A2586" t="s">
        <v>3808</v>
      </c>
      <c r="B2586" t="s">
        <v>65</v>
      </c>
      <c r="C2586" t="s">
        <v>50</v>
      </c>
      <c r="D2586" t="s">
        <v>183</v>
      </c>
      <c r="E2586" t="s">
        <v>128</v>
      </c>
      <c r="F2586" t="s">
        <v>174</v>
      </c>
      <c r="G2586" s="1">
        <v>44349</v>
      </c>
      <c r="H2586" s="1">
        <v>44369</v>
      </c>
      <c r="I2586">
        <f>YEAR((vw_maritime_trade_analysis[[#This Row],[Departure_Date]]))</f>
        <v>2021</v>
      </c>
      <c r="J2586" t="str">
        <f>"Q"&amp;ROUNDUP(MONTH(vw_maritime_trade_analysis[[#This Row],[Departure_Date]])/3,0)</f>
        <v>Q2</v>
      </c>
      <c r="K2586" t="str">
        <f>TEXT(vw_maritime_trade_analysis[[#This Row],[Departure_Date]],"mmmm")</f>
        <v>June</v>
      </c>
      <c r="L2586">
        <v>126575872</v>
      </c>
      <c r="M2586">
        <v>302459.34375</v>
      </c>
      <c r="N2586">
        <v>208302.09375</v>
      </c>
      <c r="O2586">
        <v>222773.53125</v>
      </c>
      <c r="P2586">
        <v>0</v>
      </c>
      <c r="Q2586">
        <v>4141298</v>
      </c>
      <c r="R2586">
        <f t="shared" si="40"/>
        <v>3.2717910092691281E-2</v>
      </c>
    </row>
    <row r="2587" spans="1:18" x14ac:dyDescent="0.25">
      <c r="A2587" t="s">
        <v>3809</v>
      </c>
      <c r="B2587" t="s">
        <v>65</v>
      </c>
      <c r="C2587" t="s">
        <v>66</v>
      </c>
      <c r="D2587" t="s">
        <v>245</v>
      </c>
      <c r="E2587" t="s">
        <v>100</v>
      </c>
      <c r="F2587" t="s">
        <v>83</v>
      </c>
      <c r="G2587" s="1">
        <v>45054</v>
      </c>
      <c r="H2587" s="1">
        <v>45081</v>
      </c>
      <c r="I2587">
        <f>YEAR((vw_maritime_trade_analysis[[#This Row],[Departure_Date]]))</f>
        <v>2023</v>
      </c>
      <c r="J2587" t="str">
        <f>"Q"&amp;ROUNDUP(MONTH(vw_maritime_trade_analysis[[#This Row],[Departure_Date]])/3,0)</f>
        <v>Q2</v>
      </c>
      <c r="K2587" t="str">
        <f>TEXT(vw_maritime_trade_analysis[[#This Row],[Departure_Date]],"mmmm")</f>
        <v>May</v>
      </c>
      <c r="L2587">
        <v>13001138</v>
      </c>
      <c r="M2587">
        <v>401822.1875</v>
      </c>
      <c r="N2587">
        <v>143020.515625</v>
      </c>
      <c r="O2587">
        <v>19891.740234375</v>
      </c>
      <c r="P2587">
        <v>17404.83984375</v>
      </c>
      <c r="Q2587">
        <v>1017411.1875</v>
      </c>
      <c r="R2587">
        <f t="shared" si="40"/>
        <v>7.8255548668124286E-2</v>
      </c>
    </row>
    <row r="2588" spans="1:18" x14ac:dyDescent="0.25">
      <c r="A2588" t="s">
        <v>3810</v>
      </c>
      <c r="B2588" t="s">
        <v>49</v>
      </c>
      <c r="C2588" t="s">
        <v>50</v>
      </c>
      <c r="D2588" t="s">
        <v>183</v>
      </c>
      <c r="E2588" t="s">
        <v>174</v>
      </c>
      <c r="F2588" t="s">
        <v>128</v>
      </c>
      <c r="G2588" s="1">
        <v>45120</v>
      </c>
      <c r="H2588" s="1">
        <v>45132</v>
      </c>
      <c r="I2588">
        <f>YEAR((vw_maritime_trade_analysis[[#This Row],[Departure_Date]]))</f>
        <v>2023</v>
      </c>
      <c r="J2588" t="str">
        <f>"Q"&amp;ROUNDUP(MONTH(vw_maritime_trade_analysis[[#This Row],[Departure_Date]])/3,0)</f>
        <v>Q3</v>
      </c>
      <c r="K2588" t="str">
        <f>TEXT(vw_maritime_trade_analysis[[#This Row],[Departure_Date]],"mmmm")</f>
        <v>July</v>
      </c>
      <c r="L2588">
        <v>95520344</v>
      </c>
      <c r="M2588">
        <v>117157.5</v>
      </c>
      <c r="N2588">
        <v>249511.5</v>
      </c>
      <c r="O2588">
        <v>249308.09375</v>
      </c>
      <c r="P2588">
        <v>18092.740234375</v>
      </c>
      <c r="Q2588">
        <v>2227518.75</v>
      </c>
      <c r="R2588">
        <f t="shared" si="40"/>
        <v>2.3319835929401594E-2</v>
      </c>
    </row>
    <row r="2589" spans="1:18" x14ac:dyDescent="0.25">
      <c r="A2589" t="s">
        <v>3811</v>
      </c>
      <c r="B2589" t="s">
        <v>65</v>
      </c>
      <c r="C2589" t="s">
        <v>78</v>
      </c>
      <c r="D2589" t="s">
        <v>105</v>
      </c>
      <c r="E2589" t="s">
        <v>82</v>
      </c>
      <c r="F2589" t="s">
        <v>83</v>
      </c>
      <c r="G2589" s="1">
        <v>44161</v>
      </c>
      <c r="H2589" s="1">
        <v>44170</v>
      </c>
      <c r="I2589">
        <f>YEAR((vw_maritime_trade_analysis[[#This Row],[Departure_Date]]))</f>
        <v>2020</v>
      </c>
      <c r="J2589" t="str">
        <f>"Q"&amp;ROUNDUP(MONTH(vw_maritime_trade_analysis[[#This Row],[Departure_Date]])/3,0)</f>
        <v>Q4</v>
      </c>
      <c r="K2589" t="str">
        <f>TEXT(vw_maritime_trade_analysis[[#This Row],[Departure_Date]],"mmmm")</f>
        <v>November</v>
      </c>
      <c r="L2589">
        <v>22264954</v>
      </c>
      <c r="M2589">
        <v>132582.078125</v>
      </c>
      <c r="N2589">
        <v>65920.09375</v>
      </c>
      <c r="O2589">
        <v>34288.03125</v>
      </c>
      <c r="P2589">
        <v>0</v>
      </c>
      <c r="Q2589">
        <v>1451621.75</v>
      </c>
      <c r="R2589">
        <f t="shared" si="40"/>
        <v>6.5197608313046593E-2</v>
      </c>
    </row>
    <row r="2590" spans="1:18" x14ac:dyDescent="0.25">
      <c r="A2590" t="s">
        <v>3812</v>
      </c>
      <c r="B2590" t="s">
        <v>49</v>
      </c>
      <c r="C2590" t="s">
        <v>50</v>
      </c>
      <c r="D2590" t="s">
        <v>51</v>
      </c>
      <c r="E2590" t="s">
        <v>154</v>
      </c>
      <c r="F2590" t="s">
        <v>70</v>
      </c>
      <c r="G2590" s="1">
        <v>43931</v>
      </c>
      <c r="H2590" s="1">
        <v>43947</v>
      </c>
      <c r="I2590">
        <f>YEAR((vw_maritime_trade_analysis[[#This Row],[Departure_Date]]))</f>
        <v>2020</v>
      </c>
      <c r="J2590" t="str">
        <f>"Q"&amp;ROUNDUP(MONTH(vw_maritime_trade_analysis[[#This Row],[Departure_Date]])/3,0)</f>
        <v>Q2</v>
      </c>
      <c r="K2590" t="str">
        <f>TEXT(vw_maritime_trade_analysis[[#This Row],[Departure_Date]],"mmmm")</f>
        <v>April</v>
      </c>
      <c r="L2590">
        <v>8774741</v>
      </c>
      <c r="M2590">
        <v>108033.8515625</v>
      </c>
      <c r="N2590">
        <v>141574.625</v>
      </c>
      <c r="O2590">
        <v>14039.58984375</v>
      </c>
      <c r="P2590">
        <v>15920.26953125</v>
      </c>
      <c r="Q2590">
        <v>5745588.5</v>
      </c>
      <c r="R2590">
        <f t="shared" si="40"/>
        <v>0.65478724671189725</v>
      </c>
    </row>
    <row r="2591" spans="1:18" x14ac:dyDescent="0.25">
      <c r="A2591" t="s">
        <v>3813</v>
      </c>
      <c r="B2591" t="s">
        <v>65</v>
      </c>
      <c r="C2591" t="s">
        <v>78</v>
      </c>
      <c r="D2591" t="s">
        <v>315</v>
      </c>
      <c r="E2591" t="s">
        <v>56</v>
      </c>
      <c r="F2591" t="s">
        <v>146</v>
      </c>
      <c r="G2591" s="1">
        <v>44702</v>
      </c>
      <c r="H2591" s="1">
        <v>44715</v>
      </c>
      <c r="I2591">
        <f>YEAR((vw_maritime_trade_analysis[[#This Row],[Departure_Date]]))</f>
        <v>2022</v>
      </c>
      <c r="J2591" t="str">
        <f>"Q"&amp;ROUNDUP(MONTH(vw_maritime_trade_analysis[[#This Row],[Departure_Date]])/3,0)</f>
        <v>Q2</v>
      </c>
      <c r="K2591" t="str">
        <f>TEXT(vw_maritime_trade_analysis[[#This Row],[Departure_Date]],"mmmm")</f>
        <v>May</v>
      </c>
      <c r="L2591">
        <v>47937936</v>
      </c>
      <c r="M2591">
        <v>227152.640625</v>
      </c>
      <c r="N2591">
        <v>121401.75</v>
      </c>
      <c r="O2591">
        <v>31159.66015625</v>
      </c>
      <c r="P2591">
        <v>5999.2001953125</v>
      </c>
      <c r="Q2591">
        <v>2243505.25</v>
      </c>
      <c r="R2591">
        <f t="shared" si="40"/>
        <v>4.6800205373881763E-2</v>
      </c>
    </row>
    <row r="2592" spans="1:18" x14ac:dyDescent="0.25">
      <c r="A2592" t="s">
        <v>3814</v>
      </c>
      <c r="B2592" t="s">
        <v>49</v>
      </c>
      <c r="C2592" t="s">
        <v>112</v>
      </c>
      <c r="D2592" t="s">
        <v>113</v>
      </c>
      <c r="E2592" t="s">
        <v>196</v>
      </c>
      <c r="F2592" t="s">
        <v>56</v>
      </c>
      <c r="G2592" s="1">
        <v>44448</v>
      </c>
      <c r="H2592" s="1">
        <v>44476</v>
      </c>
      <c r="I2592">
        <f>YEAR((vw_maritime_trade_analysis[[#This Row],[Departure_Date]]))</f>
        <v>2021</v>
      </c>
      <c r="J2592" t="str">
        <f>"Q"&amp;ROUNDUP(MONTH(vw_maritime_trade_analysis[[#This Row],[Departure_Date]])/3,0)</f>
        <v>Q3</v>
      </c>
      <c r="K2592" t="str">
        <f>TEXT(vw_maritime_trade_analysis[[#This Row],[Departure_Date]],"mmmm")</f>
        <v>September</v>
      </c>
      <c r="L2592">
        <v>9319057</v>
      </c>
      <c r="M2592">
        <v>793079.6875</v>
      </c>
      <c r="N2592">
        <v>40917.78125</v>
      </c>
      <c r="O2592">
        <v>27957.169921875</v>
      </c>
      <c r="P2592">
        <v>0</v>
      </c>
      <c r="Q2592">
        <v>1283237.75</v>
      </c>
      <c r="R2592">
        <f t="shared" si="40"/>
        <v>0.13770038642321858</v>
      </c>
    </row>
    <row r="2593" spans="1:18" x14ac:dyDescent="0.25">
      <c r="A2593" t="s">
        <v>3815</v>
      </c>
      <c r="B2593" t="s">
        <v>49</v>
      </c>
      <c r="C2593" t="s">
        <v>50</v>
      </c>
      <c r="D2593" t="s">
        <v>145</v>
      </c>
      <c r="E2593" t="s">
        <v>230</v>
      </c>
      <c r="F2593" t="s">
        <v>70</v>
      </c>
      <c r="G2593" s="1">
        <v>45785</v>
      </c>
      <c r="H2593" s="1">
        <v>45796</v>
      </c>
      <c r="I2593">
        <f>YEAR((vw_maritime_trade_analysis[[#This Row],[Departure_Date]]))</f>
        <v>2025</v>
      </c>
      <c r="J2593" t="str">
        <f>"Q"&amp;ROUNDUP(MONTH(vw_maritime_trade_analysis[[#This Row],[Departure_Date]])/3,0)</f>
        <v>Q2</v>
      </c>
      <c r="K2593" t="str">
        <f>TEXT(vw_maritime_trade_analysis[[#This Row],[Departure_Date]],"mmmm")</f>
        <v>May</v>
      </c>
      <c r="L2593">
        <v>66337088</v>
      </c>
      <c r="M2593">
        <v>197713.59375</v>
      </c>
      <c r="N2593">
        <v>186870.984375</v>
      </c>
      <c r="O2593">
        <v>169159.578125</v>
      </c>
      <c r="P2593">
        <v>24863.33984375</v>
      </c>
      <c r="Q2593">
        <v>3846611.5</v>
      </c>
      <c r="R2593">
        <f t="shared" si="40"/>
        <v>5.7985835917307674E-2</v>
      </c>
    </row>
    <row r="2594" spans="1:18" x14ac:dyDescent="0.25">
      <c r="A2594" t="s">
        <v>3816</v>
      </c>
      <c r="B2594" t="s">
        <v>49</v>
      </c>
      <c r="C2594" t="s">
        <v>66</v>
      </c>
      <c r="D2594" t="s">
        <v>245</v>
      </c>
      <c r="E2594" t="s">
        <v>121</v>
      </c>
      <c r="F2594" t="s">
        <v>184</v>
      </c>
      <c r="G2594" s="1">
        <v>45049</v>
      </c>
      <c r="H2594" s="1">
        <v>45067</v>
      </c>
      <c r="I2594">
        <f>YEAR((vw_maritime_trade_analysis[[#This Row],[Departure_Date]]))</f>
        <v>2023</v>
      </c>
      <c r="J2594" t="str">
        <f>"Q"&amp;ROUNDUP(MONTH(vw_maritime_trade_analysis[[#This Row],[Departure_Date]])/3,0)</f>
        <v>Q2</v>
      </c>
      <c r="K2594" t="str">
        <f>TEXT(vw_maritime_trade_analysis[[#This Row],[Departure_Date]],"mmmm")</f>
        <v>May</v>
      </c>
      <c r="L2594">
        <v>10171586</v>
      </c>
      <c r="M2594">
        <v>483723.21875</v>
      </c>
      <c r="N2594">
        <v>127150.21875</v>
      </c>
      <c r="O2594">
        <v>9357.8603515625</v>
      </c>
      <c r="P2594">
        <v>30310.830078125</v>
      </c>
      <c r="Q2594">
        <v>1143799.75</v>
      </c>
      <c r="R2594">
        <f t="shared" si="40"/>
        <v>0.11245048215686325</v>
      </c>
    </row>
    <row r="2595" spans="1:18" x14ac:dyDescent="0.25">
      <c r="A2595" t="s">
        <v>3817</v>
      </c>
      <c r="B2595" t="s">
        <v>49</v>
      </c>
      <c r="C2595" t="s">
        <v>78</v>
      </c>
      <c r="D2595" t="s">
        <v>211</v>
      </c>
      <c r="E2595" t="s">
        <v>164</v>
      </c>
      <c r="F2595" t="s">
        <v>184</v>
      </c>
      <c r="G2595" s="1">
        <v>43960</v>
      </c>
      <c r="H2595" s="1">
        <v>43984</v>
      </c>
      <c r="I2595">
        <f>YEAR((vw_maritime_trade_analysis[[#This Row],[Departure_Date]]))</f>
        <v>2020</v>
      </c>
      <c r="J2595" t="str">
        <f>"Q"&amp;ROUNDUP(MONTH(vw_maritime_trade_analysis[[#This Row],[Departure_Date]])/3,0)</f>
        <v>Q2</v>
      </c>
      <c r="K2595" t="str">
        <f>TEXT(vw_maritime_trade_analysis[[#This Row],[Departure_Date]],"mmmm")</f>
        <v>May</v>
      </c>
      <c r="L2595">
        <v>30044014</v>
      </c>
      <c r="M2595">
        <v>724375.5625</v>
      </c>
      <c r="N2595">
        <v>148002.203125</v>
      </c>
      <c r="O2595">
        <v>48671.30078125</v>
      </c>
      <c r="P2595">
        <v>57683.30078125</v>
      </c>
      <c r="Q2595">
        <v>1669371.625</v>
      </c>
      <c r="R2595">
        <f t="shared" si="40"/>
        <v>5.5564200742284305E-2</v>
      </c>
    </row>
    <row r="2596" spans="1:18" x14ac:dyDescent="0.25">
      <c r="A2596" t="s">
        <v>3818</v>
      </c>
      <c r="B2596" t="s">
        <v>49</v>
      </c>
      <c r="C2596" t="s">
        <v>66</v>
      </c>
      <c r="D2596" t="s">
        <v>67</v>
      </c>
      <c r="E2596" t="s">
        <v>201</v>
      </c>
      <c r="F2596" t="s">
        <v>128</v>
      </c>
      <c r="G2596" s="1">
        <v>44020</v>
      </c>
      <c r="H2596" s="1">
        <v>44036</v>
      </c>
      <c r="I2596">
        <f>YEAR((vw_maritime_trade_analysis[[#This Row],[Departure_Date]]))</f>
        <v>2020</v>
      </c>
      <c r="J2596" t="str">
        <f>"Q"&amp;ROUNDUP(MONTH(vw_maritime_trade_analysis[[#This Row],[Departure_Date]])/3,0)</f>
        <v>Q3</v>
      </c>
      <c r="K2596" t="str">
        <f>TEXT(vw_maritime_trade_analysis[[#This Row],[Departure_Date]],"mmmm")</f>
        <v>July</v>
      </c>
      <c r="L2596">
        <v>29868708</v>
      </c>
      <c r="M2596">
        <v>268795.34375</v>
      </c>
      <c r="N2596">
        <v>183004.515625</v>
      </c>
      <c r="O2596">
        <v>90203.5</v>
      </c>
      <c r="P2596">
        <v>34974.55859375</v>
      </c>
      <c r="Q2596">
        <v>2011308.25</v>
      </c>
      <c r="R2596">
        <f t="shared" si="40"/>
        <v>6.733830770316547E-2</v>
      </c>
    </row>
    <row r="2597" spans="1:18" x14ac:dyDescent="0.25">
      <c r="A2597" t="s">
        <v>3819</v>
      </c>
      <c r="B2597" t="s">
        <v>49</v>
      </c>
      <c r="C2597" t="s">
        <v>66</v>
      </c>
      <c r="D2597" t="s">
        <v>245</v>
      </c>
      <c r="E2597" t="s">
        <v>71</v>
      </c>
      <c r="F2597" t="s">
        <v>56</v>
      </c>
      <c r="G2597" s="1">
        <v>44425</v>
      </c>
      <c r="H2597" s="1">
        <v>44447</v>
      </c>
      <c r="I2597">
        <f>YEAR((vw_maritime_trade_analysis[[#This Row],[Departure_Date]]))</f>
        <v>2021</v>
      </c>
      <c r="J2597" t="str">
        <f>"Q"&amp;ROUNDUP(MONTH(vw_maritime_trade_analysis[[#This Row],[Departure_Date]])/3,0)</f>
        <v>Q3</v>
      </c>
      <c r="K2597" t="str">
        <f>TEXT(vw_maritime_trade_analysis[[#This Row],[Departure_Date]],"mmmm")</f>
        <v>August</v>
      </c>
      <c r="L2597">
        <v>16290525</v>
      </c>
      <c r="M2597">
        <v>369380.6875</v>
      </c>
      <c r="N2597">
        <v>49295.5</v>
      </c>
      <c r="O2597">
        <v>31114.900390625</v>
      </c>
      <c r="P2597">
        <v>31890.669921875</v>
      </c>
      <c r="Q2597">
        <v>818129.6875</v>
      </c>
      <c r="R2597">
        <f t="shared" si="40"/>
        <v>5.0221198365307439E-2</v>
      </c>
    </row>
    <row r="2598" spans="1:18" x14ac:dyDescent="0.25">
      <c r="A2598" t="s">
        <v>3820</v>
      </c>
      <c r="B2598" t="s">
        <v>65</v>
      </c>
      <c r="C2598" t="s">
        <v>66</v>
      </c>
      <c r="D2598" t="s">
        <v>245</v>
      </c>
      <c r="E2598" t="s">
        <v>56</v>
      </c>
      <c r="F2598" t="s">
        <v>159</v>
      </c>
      <c r="G2598" s="1">
        <v>45877</v>
      </c>
      <c r="H2598" s="1">
        <v>45904</v>
      </c>
      <c r="I2598">
        <f>YEAR((vw_maritime_trade_analysis[[#This Row],[Departure_Date]]))</f>
        <v>2025</v>
      </c>
      <c r="J2598" t="str">
        <f>"Q"&amp;ROUNDUP(MONTH(vw_maritime_trade_analysis[[#This Row],[Departure_Date]])/3,0)</f>
        <v>Q3</v>
      </c>
      <c r="K2598" t="str">
        <f>TEXT(vw_maritime_trade_analysis[[#This Row],[Departure_Date]],"mmmm")</f>
        <v>August</v>
      </c>
      <c r="L2598">
        <v>9705538</v>
      </c>
      <c r="M2598">
        <v>320453</v>
      </c>
      <c r="N2598">
        <v>201644.953125</v>
      </c>
      <c r="O2598">
        <v>23875.619140625</v>
      </c>
      <c r="P2598">
        <v>0</v>
      </c>
      <c r="Q2598">
        <v>834942.5</v>
      </c>
      <c r="R2598">
        <f t="shared" si="40"/>
        <v>8.602743093685275E-2</v>
      </c>
    </row>
    <row r="2599" spans="1:18" x14ac:dyDescent="0.25">
      <c r="A2599" t="s">
        <v>3821</v>
      </c>
      <c r="B2599" t="s">
        <v>65</v>
      </c>
      <c r="C2599" t="s">
        <v>112</v>
      </c>
      <c r="D2599" t="s">
        <v>340</v>
      </c>
      <c r="E2599" t="s">
        <v>128</v>
      </c>
      <c r="F2599" t="s">
        <v>83</v>
      </c>
      <c r="G2599" s="1">
        <v>45819</v>
      </c>
      <c r="H2599" s="1">
        <v>45832</v>
      </c>
      <c r="I2599">
        <f>YEAR((vw_maritime_trade_analysis[[#This Row],[Departure_Date]]))</f>
        <v>2025</v>
      </c>
      <c r="J2599" t="str">
        <f>"Q"&amp;ROUNDUP(MONTH(vw_maritime_trade_analysis[[#This Row],[Departure_Date]])/3,0)</f>
        <v>Q2</v>
      </c>
      <c r="K2599" t="str">
        <f>TEXT(vw_maritime_trade_analysis[[#This Row],[Departure_Date]],"mmmm")</f>
        <v>June</v>
      </c>
      <c r="L2599">
        <v>9904781</v>
      </c>
      <c r="M2599">
        <v>309029.1875</v>
      </c>
      <c r="N2599">
        <v>39672.9609375</v>
      </c>
      <c r="O2599">
        <v>16045.75</v>
      </c>
      <c r="P2599">
        <v>23430.1796875</v>
      </c>
      <c r="Q2599">
        <v>744376</v>
      </c>
      <c r="R2599">
        <f t="shared" si="40"/>
        <v>7.5153201267145628E-2</v>
      </c>
    </row>
    <row r="2600" spans="1:18" x14ac:dyDescent="0.25">
      <c r="A2600" t="s">
        <v>3822</v>
      </c>
      <c r="B2600" t="s">
        <v>65</v>
      </c>
      <c r="C2600" t="s">
        <v>50</v>
      </c>
      <c r="D2600" t="s">
        <v>145</v>
      </c>
      <c r="E2600" t="s">
        <v>184</v>
      </c>
      <c r="F2600" t="s">
        <v>140</v>
      </c>
      <c r="G2600" s="1">
        <v>44037</v>
      </c>
      <c r="H2600" s="1">
        <v>44056</v>
      </c>
      <c r="I2600">
        <f>YEAR((vw_maritime_trade_analysis[[#This Row],[Departure_Date]]))</f>
        <v>2020</v>
      </c>
      <c r="J2600" t="str">
        <f>"Q"&amp;ROUNDUP(MONTH(vw_maritime_trade_analysis[[#This Row],[Departure_Date]])/3,0)</f>
        <v>Q3</v>
      </c>
      <c r="K2600" t="str">
        <f>TEXT(vw_maritime_trade_analysis[[#This Row],[Departure_Date]],"mmmm")</f>
        <v>July</v>
      </c>
      <c r="L2600">
        <v>52547444</v>
      </c>
      <c r="M2600">
        <v>317911.71875</v>
      </c>
      <c r="N2600">
        <v>172514.609375</v>
      </c>
      <c r="O2600">
        <v>96161.828125</v>
      </c>
      <c r="P2600">
        <v>12727.169921875</v>
      </c>
      <c r="Q2600">
        <v>4435637.5</v>
      </c>
      <c r="R2600">
        <f t="shared" si="40"/>
        <v>8.4412050565199709E-2</v>
      </c>
    </row>
    <row r="2601" spans="1:18" x14ac:dyDescent="0.25">
      <c r="A2601" t="s">
        <v>3823</v>
      </c>
      <c r="B2601" t="s">
        <v>49</v>
      </c>
      <c r="C2601" t="s">
        <v>78</v>
      </c>
      <c r="D2601" t="s">
        <v>158</v>
      </c>
      <c r="E2601" t="s">
        <v>83</v>
      </c>
      <c r="F2601" t="s">
        <v>92</v>
      </c>
      <c r="G2601" s="1">
        <v>44109</v>
      </c>
      <c r="H2601" s="1">
        <v>44129</v>
      </c>
      <c r="I2601">
        <f>YEAR((vw_maritime_trade_analysis[[#This Row],[Departure_Date]]))</f>
        <v>2020</v>
      </c>
      <c r="J2601" t="str">
        <f>"Q"&amp;ROUNDUP(MONTH(vw_maritime_trade_analysis[[#This Row],[Departure_Date]])/3,0)</f>
        <v>Q4</v>
      </c>
      <c r="K2601" t="str">
        <f>TEXT(vw_maritime_trade_analysis[[#This Row],[Departure_Date]],"mmmm")</f>
        <v>October</v>
      </c>
      <c r="L2601">
        <v>8588229</v>
      </c>
      <c r="M2601">
        <v>389882.5</v>
      </c>
      <c r="N2601">
        <v>207692.203125</v>
      </c>
      <c r="O2601">
        <v>27654.099609375</v>
      </c>
      <c r="P2601">
        <v>85096.53125</v>
      </c>
      <c r="Q2601">
        <v>1073767</v>
      </c>
      <c r="R2601">
        <f t="shared" si="40"/>
        <v>0.12502775601349242</v>
      </c>
    </row>
    <row r="2602" spans="1:18" x14ac:dyDescent="0.25">
      <c r="A2602" t="s">
        <v>3824</v>
      </c>
      <c r="B2602" t="s">
        <v>65</v>
      </c>
      <c r="C2602" t="s">
        <v>66</v>
      </c>
      <c r="D2602" t="s">
        <v>248</v>
      </c>
      <c r="E2602" t="s">
        <v>56</v>
      </c>
      <c r="F2602" t="s">
        <v>83</v>
      </c>
      <c r="G2602" s="1">
        <v>44500</v>
      </c>
      <c r="H2602" s="1">
        <v>44523</v>
      </c>
      <c r="I2602">
        <f>YEAR((vw_maritime_trade_analysis[[#This Row],[Departure_Date]]))</f>
        <v>2021</v>
      </c>
      <c r="J2602" t="str">
        <f>"Q"&amp;ROUNDUP(MONTH(vw_maritime_trade_analysis[[#This Row],[Departure_Date]])/3,0)</f>
        <v>Q4</v>
      </c>
      <c r="K2602" t="str">
        <f>TEXT(vw_maritime_trade_analysis[[#This Row],[Departure_Date]],"mmmm")</f>
        <v>October</v>
      </c>
      <c r="L2602">
        <v>103192616</v>
      </c>
      <c r="M2602">
        <v>246722.453125</v>
      </c>
      <c r="N2602">
        <v>174574.921875</v>
      </c>
      <c r="O2602">
        <v>173363.59375</v>
      </c>
      <c r="P2602">
        <v>16121.0703125</v>
      </c>
      <c r="Q2602">
        <v>7028116</v>
      </c>
      <c r="R2602">
        <f t="shared" si="40"/>
        <v>6.8106772290761577E-2</v>
      </c>
    </row>
    <row r="2603" spans="1:18" x14ac:dyDescent="0.25">
      <c r="A2603" t="s">
        <v>3825</v>
      </c>
      <c r="B2603" t="s">
        <v>49</v>
      </c>
      <c r="C2603" t="s">
        <v>50</v>
      </c>
      <c r="D2603" t="s">
        <v>145</v>
      </c>
      <c r="E2603" t="s">
        <v>71</v>
      </c>
      <c r="F2603" t="s">
        <v>100</v>
      </c>
      <c r="G2603" s="1">
        <v>45700</v>
      </c>
      <c r="H2603" s="1">
        <v>45719</v>
      </c>
      <c r="I2603">
        <f>YEAR((vw_maritime_trade_analysis[[#This Row],[Departure_Date]]))</f>
        <v>2025</v>
      </c>
      <c r="J2603" t="str">
        <f>"Q"&amp;ROUNDUP(MONTH(vw_maritime_trade_analysis[[#This Row],[Departure_Date]])/3,0)</f>
        <v>Q1</v>
      </c>
      <c r="K2603" t="str">
        <f>TEXT(vw_maritime_trade_analysis[[#This Row],[Departure_Date]],"mmmm")</f>
        <v>February</v>
      </c>
      <c r="L2603">
        <v>97265560</v>
      </c>
      <c r="M2603">
        <v>291550.53125</v>
      </c>
      <c r="N2603">
        <v>108178.0234375</v>
      </c>
      <c r="O2603">
        <v>315140.40625</v>
      </c>
      <c r="P2603">
        <v>0</v>
      </c>
      <c r="Q2603">
        <v>5539513.5</v>
      </c>
      <c r="R2603">
        <f t="shared" si="40"/>
        <v>5.6952466011607805E-2</v>
      </c>
    </row>
    <row r="2604" spans="1:18" x14ac:dyDescent="0.25">
      <c r="A2604" t="s">
        <v>3827</v>
      </c>
      <c r="B2604" t="s">
        <v>65</v>
      </c>
      <c r="C2604" t="s">
        <v>66</v>
      </c>
      <c r="D2604" t="s">
        <v>391</v>
      </c>
      <c r="E2604" t="s">
        <v>100</v>
      </c>
      <c r="F2604" t="s">
        <v>201</v>
      </c>
      <c r="G2604" s="1">
        <v>44013</v>
      </c>
      <c r="H2604" s="1">
        <v>44028</v>
      </c>
      <c r="I2604">
        <f>YEAR((vw_maritime_trade_analysis[[#This Row],[Departure_Date]]))</f>
        <v>2020</v>
      </c>
      <c r="J2604" t="str">
        <f>"Q"&amp;ROUNDUP(MONTH(vw_maritime_trade_analysis[[#This Row],[Departure_Date]])/3,0)</f>
        <v>Q3</v>
      </c>
      <c r="K2604" t="str">
        <f>TEXT(vw_maritime_trade_analysis[[#This Row],[Departure_Date]],"mmmm")</f>
        <v>July</v>
      </c>
      <c r="L2604">
        <v>45798224</v>
      </c>
      <c r="M2604">
        <v>278022.34375</v>
      </c>
      <c r="N2604">
        <v>245052.53125</v>
      </c>
      <c r="O2604">
        <v>91138.46875</v>
      </c>
      <c r="P2604">
        <v>11801.3603515625</v>
      </c>
      <c r="Q2604">
        <v>1803610.625</v>
      </c>
      <c r="R2604">
        <f t="shared" si="40"/>
        <v>3.9381671765263214E-2</v>
      </c>
    </row>
    <row r="2605" spans="1:18" x14ac:dyDescent="0.25">
      <c r="A2605" t="s">
        <v>3829</v>
      </c>
      <c r="B2605" t="s">
        <v>49</v>
      </c>
      <c r="C2605" t="s">
        <v>50</v>
      </c>
      <c r="D2605" t="s">
        <v>145</v>
      </c>
      <c r="E2605" t="s">
        <v>121</v>
      </c>
      <c r="F2605" t="s">
        <v>92</v>
      </c>
      <c r="G2605" s="1">
        <v>45896</v>
      </c>
      <c r="H2605" s="1">
        <v>45901</v>
      </c>
      <c r="I2605">
        <f>YEAR((vw_maritime_trade_analysis[[#This Row],[Departure_Date]]))</f>
        <v>2025</v>
      </c>
      <c r="J2605" t="str">
        <f>"Q"&amp;ROUNDUP(MONTH(vw_maritime_trade_analysis[[#This Row],[Departure_Date]])/3,0)</f>
        <v>Q3</v>
      </c>
      <c r="K2605" t="str">
        <f>TEXT(vw_maritime_trade_analysis[[#This Row],[Departure_Date]],"mmmm")</f>
        <v>August</v>
      </c>
      <c r="L2605">
        <v>26065440</v>
      </c>
      <c r="M2605">
        <v>82887.6796875</v>
      </c>
      <c r="N2605">
        <v>146598.328125</v>
      </c>
      <c r="O2605">
        <v>61775.08984375</v>
      </c>
      <c r="P2605">
        <v>0</v>
      </c>
      <c r="Q2605">
        <v>1028552.6875</v>
      </c>
      <c r="R2605">
        <f t="shared" si="40"/>
        <v>3.9460399958719285E-2</v>
      </c>
    </row>
    <row r="2606" spans="1:18" x14ac:dyDescent="0.25">
      <c r="A2606" t="s">
        <v>3830</v>
      </c>
      <c r="B2606" t="s">
        <v>65</v>
      </c>
      <c r="C2606" t="s">
        <v>50</v>
      </c>
      <c r="D2606" t="s">
        <v>51</v>
      </c>
      <c r="E2606" t="s">
        <v>100</v>
      </c>
      <c r="F2606" t="s">
        <v>204</v>
      </c>
      <c r="G2606" s="1">
        <v>46107</v>
      </c>
      <c r="H2606" s="1">
        <v>46112</v>
      </c>
      <c r="I2606">
        <f>YEAR((vw_maritime_trade_analysis[[#This Row],[Departure_Date]]))</f>
        <v>2026</v>
      </c>
      <c r="J2606" t="str">
        <f>"Q"&amp;ROUNDUP(MONTH(vw_maritime_trade_analysis[[#This Row],[Departure_Date]])/3,0)</f>
        <v>Q1</v>
      </c>
      <c r="K2606" t="str">
        <f>TEXT(vw_maritime_trade_analysis[[#This Row],[Departure_Date]],"mmmm")</f>
        <v>March</v>
      </c>
      <c r="L2606">
        <v>19787540</v>
      </c>
      <c r="M2606">
        <v>107662.15625</v>
      </c>
      <c r="N2606">
        <v>81333.8671875</v>
      </c>
      <c r="O2606">
        <v>50062.48046875</v>
      </c>
      <c r="P2606">
        <v>92136.34375</v>
      </c>
      <c r="Q2606">
        <v>5628837</v>
      </c>
      <c r="R2606">
        <f t="shared" si="40"/>
        <v>0.28446370796976278</v>
      </c>
    </row>
    <row r="2607" spans="1:18" x14ac:dyDescent="0.25">
      <c r="A2607" t="s">
        <v>3831</v>
      </c>
      <c r="B2607" t="s">
        <v>65</v>
      </c>
      <c r="C2607" t="s">
        <v>66</v>
      </c>
      <c r="D2607" t="s">
        <v>248</v>
      </c>
      <c r="E2607" t="s">
        <v>82</v>
      </c>
      <c r="F2607" t="s">
        <v>83</v>
      </c>
      <c r="G2607" s="1">
        <v>45197</v>
      </c>
      <c r="H2607" s="1">
        <v>45219</v>
      </c>
      <c r="I2607">
        <f>YEAR((vw_maritime_trade_analysis[[#This Row],[Departure_Date]]))</f>
        <v>2023</v>
      </c>
      <c r="J2607" t="str">
        <f>"Q"&amp;ROUNDUP(MONTH(vw_maritime_trade_analysis[[#This Row],[Departure_Date]])/3,0)</f>
        <v>Q3</v>
      </c>
      <c r="K2607" t="str">
        <f>TEXT(vw_maritime_trade_analysis[[#This Row],[Departure_Date]],"mmmm")</f>
        <v>September</v>
      </c>
      <c r="L2607">
        <v>36717992</v>
      </c>
      <c r="M2607">
        <v>233701.484375</v>
      </c>
      <c r="N2607">
        <v>128151.9375</v>
      </c>
      <c r="O2607">
        <v>47733.390625</v>
      </c>
      <c r="P2607">
        <v>0</v>
      </c>
      <c r="Q2607">
        <v>1248266.75</v>
      </c>
      <c r="R2607">
        <f t="shared" si="40"/>
        <v>3.399605158146992E-2</v>
      </c>
    </row>
    <row r="2608" spans="1:18" x14ac:dyDescent="0.25">
      <c r="A2608" t="s">
        <v>3832</v>
      </c>
      <c r="B2608" t="s">
        <v>65</v>
      </c>
      <c r="C2608" t="s">
        <v>50</v>
      </c>
      <c r="D2608" t="s">
        <v>51</v>
      </c>
      <c r="E2608" t="s">
        <v>70</v>
      </c>
      <c r="F2608" t="s">
        <v>93</v>
      </c>
      <c r="G2608" s="1">
        <v>44937</v>
      </c>
      <c r="H2608" s="1">
        <v>44957</v>
      </c>
      <c r="I2608">
        <f>YEAR((vw_maritime_trade_analysis[[#This Row],[Departure_Date]]))</f>
        <v>2023</v>
      </c>
      <c r="J2608" t="str">
        <f>"Q"&amp;ROUNDUP(MONTH(vw_maritime_trade_analysis[[#This Row],[Departure_Date]])/3,0)</f>
        <v>Q1</v>
      </c>
      <c r="K2608" t="str">
        <f>TEXT(vw_maritime_trade_analysis[[#This Row],[Departure_Date]],"mmmm")</f>
        <v>January</v>
      </c>
      <c r="L2608">
        <v>12047571</v>
      </c>
      <c r="M2608">
        <v>391771.8125</v>
      </c>
      <c r="N2608">
        <v>25884.48046875</v>
      </c>
      <c r="O2608">
        <v>35901.76171875</v>
      </c>
      <c r="P2608">
        <v>0</v>
      </c>
      <c r="Q2608">
        <v>2460417.75</v>
      </c>
      <c r="R2608">
        <f t="shared" si="40"/>
        <v>0.20422521270055183</v>
      </c>
    </row>
    <row r="2609" spans="1:18" x14ac:dyDescent="0.25">
      <c r="A2609" t="s">
        <v>3833</v>
      </c>
      <c r="B2609" t="s">
        <v>65</v>
      </c>
      <c r="C2609" t="s">
        <v>66</v>
      </c>
      <c r="D2609" t="s">
        <v>245</v>
      </c>
      <c r="E2609" t="s">
        <v>70</v>
      </c>
      <c r="F2609" t="s">
        <v>71</v>
      </c>
      <c r="G2609" s="1">
        <v>44383</v>
      </c>
      <c r="H2609" s="1">
        <v>44396</v>
      </c>
      <c r="I2609">
        <f>YEAR((vw_maritime_trade_analysis[[#This Row],[Departure_Date]]))</f>
        <v>2021</v>
      </c>
      <c r="J2609" t="str">
        <f>"Q"&amp;ROUNDUP(MONTH(vw_maritime_trade_analysis[[#This Row],[Departure_Date]])/3,0)</f>
        <v>Q3</v>
      </c>
      <c r="K2609" t="str">
        <f>TEXT(vw_maritime_trade_analysis[[#This Row],[Departure_Date]],"mmmm")</f>
        <v>July</v>
      </c>
      <c r="L2609">
        <v>5034091</v>
      </c>
      <c r="M2609">
        <v>443702.21875</v>
      </c>
      <c r="N2609">
        <v>115589.96875</v>
      </c>
      <c r="O2609">
        <v>14397.5</v>
      </c>
      <c r="P2609">
        <v>5689.47021484375</v>
      </c>
      <c r="Q2609">
        <v>719652.875</v>
      </c>
      <c r="R2609">
        <f t="shared" si="40"/>
        <v>0.14295587326490522</v>
      </c>
    </row>
    <row r="2610" spans="1:18" x14ac:dyDescent="0.25">
      <c r="A2610" t="s">
        <v>3834</v>
      </c>
      <c r="B2610" t="s">
        <v>65</v>
      </c>
      <c r="C2610" t="s">
        <v>112</v>
      </c>
      <c r="D2610" t="s">
        <v>343</v>
      </c>
      <c r="E2610" t="s">
        <v>82</v>
      </c>
      <c r="F2610" t="s">
        <v>127</v>
      </c>
      <c r="G2610" s="1">
        <v>44309</v>
      </c>
      <c r="H2610" s="1">
        <v>44335</v>
      </c>
      <c r="I2610">
        <f>YEAR((vw_maritime_trade_analysis[[#This Row],[Departure_Date]]))</f>
        <v>2021</v>
      </c>
      <c r="J2610" t="str">
        <f>"Q"&amp;ROUNDUP(MONTH(vw_maritime_trade_analysis[[#This Row],[Departure_Date]])/3,0)</f>
        <v>Q2</v>
      </c>
      <c r="K2610" t="str">
        <f>TEXT(vw_maritime_trade_analysis[[#This Row],[Departure_Date]],"mmmm")</f>
        <v>April</v>
      </c>
      <c r="L2610">
        <v>39449264</v>
      </c>
      <c r="M2610">
        <v>580964.0625</v>
      </c>
      <c r="N2610">
        <v>245958.171875</v>
      </c>
      <c r="O2610">
        <v>102173.59375</v>
      </c>
      <c r="P2610">
        <v>0</v>
      </c>
      <c r="Q2610">
        <v>2165562</v>
      </c>
      <c r="R2610">
        <f t="shared" si="40"/>
        <v>5.489486445171702E-2</v>
      </c>
    </row>
    <row r="2611" spans="1:18" x14ac:dyDescent="0.25">
      <c r="A2611" t="s">
        <v>3835</v>
      </c>
      <c r="B2611" t="s">
        <v>65</v>
      </c>
      <c r="C2611" t="s">
        <v>78</v>
      </c>
      <c r="D2611" t="s">
        <v>211</v>
      </c>
      <c r="E2611" t="s">
        <v>56</v>
      </c>
      <c r="F2611" t="s">
        <v>164</v>
      </c>
      <c r="G2611" s="1">
        <v>44545</v>
      </c>
      <c r="H2611" s="1">
        <v>44571</v>
      </c>
      <c r="I2611">
        <f>YEAR((vw_maritime_trade_analysis[[#This Row],[Departure_Date]]))</f>
        <v>2021</v>
      </c>
      <c r="J2611" t="str">
        <f>"Q"&amp;ROUNDUP(MONTH(vw_maritime_trade_analysis[[#This Row],[Departure_Date]])/3,0)</f>
        <v>Q4</v>
      </c>
      <c r="K2611" t="str">
        <f>TEXT(vw_maritime_trade_analysis[[#This Row],[Departure_Date]],"mmmm")</f>
        <v>December</v>
      </c>
      <c r="L2611">
        <v>21568022</v>
      </c>
      <c r="M2611">
        <v>456966.78125</v>
      </c>
      <c r="N2611">
        <v>67894.4765625</v>
      </c>
      <c r="O2611">
        <v>39253.80078125</v>
      </c>
      <c r="P2611">
        <v>0</v>
      </c>
      <c r="Q2611">
        <v>2988154.75</v>
      </c>
      <c r="R2611">
        <f t="shared" si="40"/>
        <v>0.13854560932847712</v>
      </c>
    </row>
    <row r="2612" spans="1:18" x14ac:dyDescent="0.25">
      <c r="A2612" t="s">
        <v>3836</v>
      </c>
      <c r="B2612" t="s">
        <v>49</v>
      </c>
      <c r="C2612" t="s">
        <v>78</v>
      </c>
      <c r="D2612" t="s">
        <v>79</v>
      </c>
      <c r="E2612" t="s">
        <v>204</v>
      </c>
      <c r="F2612" t="s">
        <v>100</v>
      </c>
      <c r="G2612" s="1">
        <v>45947</v>
      </c>
      <c r="H2612" s="1">
        <v>45959</v>
      </c>
      <c r="I2612">
        <f>YEAR((vw_maritime_trade_analysis[[#This Row],[Departure_Date]]))</f>
        <v>2025</v>
      </c>
      <c r="J2612" t="str">
        <f>"Q"&amp;ROUNDUP(MONTH(vw_maritime_trade_analysis[[#This Row],[Departure_Date]])/3,0)</f>
        <v>Q4</v>
      </c>
      <c r="K2612" t="str">
        <f>TEXT(vw_maritime_trade_analysis[[#This Row],[Departure_Date]],"mmmm")</f>
        <v>October</v>
      </c>
      <c r="L2612">
        <v>38129324</v>
      </c>
      <c r="M2612">
        <v>471278.09375</v>
      </c>
      <c r="N2612">
        <v>46331.94140625</v>
      </c>
      <c r="O2612">
        <v>122776.421875</v>
      </c>
      <c r="P2612">
        <v>0</v>
      </c>
      <c r="Q2612">
        <v>1182851.5</v>
      </c>
      <c r="R2612">
        <f t="shared" si="40"/>
        <v>3.1022094700656113E-2</v>
      </c>
    </row>
    <row r="2613" spans="1:18" x14ac:dyDescent="0.25">
      <c r="A2613" t="s">
        <v>3838</v>
      </c>
      <c r="B2613" t="s">
        <v>49</v>
      </c>
      <c r="C2613" t="s">
        <v>239</v>
      </c>
      <c r="D2613" t="s">
        <v>240</v>
      </c>
      <c r="E2613" t="s">
        <v>127</v>
      </c>
      <c r="F2613" t="s">
        <v>92</v>
      </c>
      <c r="G2613" s="1">
        <v>44866</v>
      </c>
      <c r="H2613" s="1">
        <v>44886</v>
      </c>
      <c r="I2613">
        <f>YEAR((vw_maritime_trade_analysis[[#This Row],[Departure_Date]]))</f>
        <v>2022</v>
      </c>
      <c r="J2613" t="str">
        <f>"Q"&amp;ROUNDUP(MONTH(vw_maritime_trade_analysis[[#This Row],[Departure_Date]])/3,0)</f>
        <v>Q4</v>
      </c>
      <c r="K2613" t="str">
        <f>TEXT(vw_maritime_trade_analysis[[#This Row],[Departure_Date]],"mmmm")</f>
        <v>November</v>
      </c>
      <c r="L2613">
        <v>5706137</v>
      </c>
      <c r="M2613">
        <v>288453.28125</v>
      </c>
      <c r="N2613">
        <v>206227.375</v>
      </c>
      <c r="O2613">
        <v>6162.6298828125</v>
      </c>
      <c r="P2613">
        <v>44710.19140625</v>
      </c>
      <c r="Q2613">
        <v>1097602.25</v>
      </c>
      <c r="R2613">
        <f t="shared" si="40"/>
        <v>0.19235469635587088</v>
      </c>
    </row>
    <row r="2614" spans="1:18" x14ac:dyDescent="0.25">
      <c r="A2614" t="s">
        <v>3839</v>
      </c>
      <c r="B2614" t="s">
        <v>65</v>
      </c>
      <c r="C2614" t="s">
        <v>112</v>
      </c>
      <c r="D2614" t="s">
        <v>340</v>
      </c>
      <c r="E2614" t="s">
        <v>226</v>
      </c>
      <c r="F2614" t="s">
        <v>131</v>
      </c>
      <c r="G2614" s="1">
        <v>45840</v>
      </c>
      <c r="H2614" s="1">
        <v>45867</v>
      </c>
      <c r="I2614">
        <f>YEAR((vw_maritime_trade_analysis[[#This Row],[Departure_Date]]))</f>
        <v>2025</v>
      </c>
      <c r="J2614" t="str">
        <f>"Q"&amp;ROUNDUP(MONTH(vw_maritime_trade_analysis[[#This Row],[Departure_Date]])/3,0)</f>
        <v>Q3</v>
      </c>
      <c r="K2614" t="str">
        <f>TEXT(vw_maritime_trade_analysis[[#This Row],[Departure_Date]],"mmmm")</f>
        <v>July</v>
      </c>
      <c r="L2614">
        <v>12739889</v>
      </c>
      <c r="M2614">
        <v>432860</v>
      </c>
      <c r="N2614">
        <v>62895.640625</v>
      </c>
      <c r="O2614">
        <v>35926.48828125</v>
      </c>
      <c r="P2614">
        <v>6297.7099609375</v>
      </c>
      <c r="Q2614">
        <v>954826.375</v>
      </c>
      <c r="R2614">
        <f t="shared" si="40"/>
        <v>7.4947778194927761E-2</v>
      </c>
    </row>
    <row r="2615" spans="1:18" x14ac:dyDescent="0.25">
      <c r="A2615" t="s">
        <v>3841</v>
      </c>
      <c r="B2615" t="s">
        <v>65</v>
      </c>
      <c r="C2615" t="s">
        <v>50</v>
      </c>
      <c r="D2615" t="s">
        <v>145</v>
      </c>
      <c r="E2615" t="s">
        <v>128</v>
      </c>
      <c r="F2615" t="s">
        <v>164</v>
      </c>
      <c r="G2615" s="1">
        <v>44999</v>
      </c>
      <c r="H2615" s="1">
        <v>45016</v>
      </c>
      <c r="I2615">
        <f>YEAR((vw_maritime_trade_analysis[[#This Row],[Departure_Date]]))</f>
        <v>2023</v>
      </c>
      <c r="J2615" t="str">
        <f>"Q"&amp;ROUNDUP(MONTH(vw_maritime_trade_analysis[[#This Row],[Departure_Date]])/3,0)</f>
        <v>Q1</v>
      </c>
      <c r="K2615" t="str">
        <f>TEXT(vw_maritime_trade_analysis[[#This Row],[Departure_Date]],"mmmm")</f>
        <v>March</v>
      </c>
      <c r="L2615">
        <v>46163836</v>
      </c>
      <c r="M2615">
        <v>158346.234375</v>
      </c>
      <c r="N2615">
        <v>51619.19921875</v>
      </c>
      <c r="O2615">
        <v>32776.3203125</v>
      </c>
      <c r="P2615">
        <v>48337.19140625</v>
      </c>
      <c r="Q2615">
        <v>1372506.25</v>
      </c>
      <c r="R2615">
        <f t="shared" si="40"/>
        <v>2.9731200197487921E-2</v>
      </c>
    </row>
    <row r="2616" spans="1:18" x14ac:dyDescent="0.25">
      <c r="A2616" t="s">
        <v>3842</v>
      </c>
      <c r="B2616" t="s">
        <v>65</v>
      </c>
      <c r="C2616" t="s">
        <v>78</v>
      </c>
      <c r="D2616" t="s">
        <v>158</v>
      </c>
      <c r="E2616" t="s">
        <v>184</v>
      </c>
      <c r="F2616" t="s">
        <v>131</v>
      </c>
      <c r="G2616" s="1">
        <v>45154</v>
      </c>
      <c r="H2616" s="1">
        <v>45170</v>
      </c>
      <c r="I2616">
        <f>YEAR((vw_maritime_trade_analysis[[#This Row],[Departure_Date]]))</f>
        <v>2023</v>
      </c>
      <c r="J2616" t="str">
        <f>"Q"&amp;ROUNDUP(MONTH(vw_maritime_trade_analysis[[#This Row],[Departure_Date]])/3,0)</f>
        <v>Q3</v>
      </c>
      <c r="K2616" t="str">
        <f>TEXT(vw_maritime_trade_analysis[[#This Row],[Departure_Date]],"mmmm")</f>
        <v>August</v>
      </c>
      <c r="L2616">
        <v>19058714</v>
      </c>
      <c r="M2616">
        <v>430623.09375</v>
      </c>
      <c r="N2616">
        <v>87941.84375</v>
      </c>
      <c r="O2616">
        <v>66514.90625</v>
      </c>
      <c r="P2616">
        <v>14961.330078125</v>
      </c>
      <c r="Q2616">
        <v>1327208</v>
      </c>
      <c r="R2616">
        <f t="shared" si="40"/>
        <v>6.9637856992869507E-2</v>
      </c>
    </row>
    <row r="2617" spans="1:18" x14ac:dyDescent="0.25">
      <c r="A2617" t="s">
        <v>3843</v>
      </c>
      <c r="B2617" t="s">
        <v>49</v>
      </c>
      <c r="C2617" t="s">
        <v>66</v>
      </c>
      <c r="D2617" t="s">
        <v>251</v>
      </c>
      <c r="E2617" t="s">
        <v>257</v>
      </c>
      <c r="F2617" t="s">
        <v>56</v>
      </c>
      <c r="G2617" s="1">
        <v>43848</v>
      </c>
      <c r="H2617" s="1">
        <v>43880</v>
      </c>
      <c r="I2617">
        <f>YEAR((vw_maritime_trade_analysis[[#This Row],[Departure_Date]]))</f>
        <v>2020</v>
      </c>
      <c r="J2617" t="str">
        <f>"Q"&amp;ROUNDUP(MONTH(vw_maritime_trade_analysis[[#This Row],[Departure_Date]])/3,0)</f>
        <v>Q1</v>
      </c>
      <c r="K2617" t="str">
        <f>TEXT(vw_maritime_trade_analysis[[#This Row],[Departure_Date]],"mmmm")</f>
        <v>January</v>
      </c>
      <c r="L2617">
        <v>102214904</v>
      </c>
      <c r="M2617">
        <v>708158.5</v>
      </c>
      <c r="N2617">
        <v>41170.96875</v>
      </c>
      <c r="O2617">
        <v>313799.75</v>
      </c>
      <c r="P2617">
        <v>42586.1796875</v>
      </c>
      <c r="Q2617">
        <v>8556268</v>
      </c>
      <c r="R2617">
        <f t="shared" si="40"/>
        <v>8.3708614548031079E-2</v>
      </c>
    </row>
    <row r="2618" spans="1:18" x14ac:dyDescent="0.25">
      <c r="A2618" t="s">
        <v>3844</v>
      </c>
      <c r="B2618" t="s">
        <v>49</v>
      </c>
      <c r="C2618" t="s">
        <v>66</v>
      </c>
      <c r="D2618" t="s">
        <v>153</v>
      </c>
      <c r="E2618" t="s">
        <v>196</v>
      </c>
      <c r="F2618" t="s">
        <v>92</v>
      </c>
      <c r="G2618" s="1">
        <v>45517</v>
      </c>
      <c r="H2618" s="1">
        <v>45541</v>
      </c>
      <c r="I2618">
        <f>YEAR((vw_maritime_trade_analysis[[#This Row],[Departure_Date]]))</f>
        <v>2024</v>
      </c>
      <c r="J2618" t="str">
        <f>"Q"&amp;ROUNDUP(MONTH(vw_maritime_trade_analysis[[#This Row],[Departure_Date]])/3,0)</f>
        <v>Q3</v>
      </c>
      <c r="K2618" t="str">
        <f>TEXT(vw_maritime_trade_analysis[[#This Row],[Departure_Date]],"mmmm")</f>
        <v>August</v>
      </c>
      <c r="L2618">
        <v>76901712</v>
      </c>
      <c r="M2618">
        <v>772792.0625</v>
      </c>
      <c r="N2618">
        <v>234953.515625</v>
      </c>
      <c r="O2618">
        <v>232243.171875</v>
      </c>
      <c r="P2618">
        <v>0</v>
      </c>
      <c r="Q2618">
        <v>4712481.5</v>
      </c>
      <c r="R2618">
        <f t="shared" si="40"/>
        <v>6.1279279452192172E-2</v>
      </c>
    </row>
    <row r="2619" spans="1:18" x14ac:dyDescent="0.25">
      <c r="A2619" t="s">
        <v>3845</v>
      </c>
      <c r="B2619" t="s">
        <v>49</v>
      </c>
      <c r="C2619" t="s">
        <v>66</v>
      </c>
      <c r="D2619" t="s">
        <v>248</v>
      </c>
      <c r="E2619" t="s">
        <v>108</v>
      </c>
      <c r="F2619" t="s">
        <v>184</v>
      </c>
      <c r="G2619" s="1">
        <v>44866</v>
      </c>
      <c r="H2619" s="1">
        <v>44878</v>
      </c>
      <c r="I2619">
        <f>YEAR((vw_maritime_trade_analysis[[#This Row],[Departure_Date]]))</f>
        <v>2022</v>
      </c>
      <c r="J2619" t="str">
        <f>"Q"&amp;ROUNDUP(MONTH(vw_maritime_trade_analysis[[#This Row],[Departure_Date]])/3,0)</f>
        <v>Q4</v>
      </c>
      <c r="K2619" t="str">
        <f>TEXT(vw_maritime_trade_analysis[[#This Row],[Departure_Date]],"mmmm")</f>
        <v>November</v>
      </c>
      <c r="L2619">
        <v>33976188</v>
      </c>
      <c r="M2619">
        <v>484757.78125</v>
      </c>
      <c r="N2619">
        <v>143621.625</v>
      </c>
      <c r="O2619">
        <v>20045.94921875</v>
      </c>
      <c r="P2619">
        <v>0</v>
      </c>
      <c r="Q2619">
        <v>1047017.375</v>
      </c>
      <c r="R2619">
        <f t="shared" si="40"/>
        <v>3.0816210900410604E-2</v>
      </c>
    </row>
    <row r="2620" spans="1:18" x14ac:dyDescent="0.25">
      <c r="A2620" t="s">
        <v>3846</v>
      </c>
      <c r="B2620" t="s">
        <v>65</v>
      </c>
      <c r="C2620" t="s">
        <v>66</v>
      </c>
      <c r="D2620" t="s">
        <v>391</v>
      </c>
      <c r="E2620" t="s">
        <v>184</v>
      </c>
      <c r="F2620" t="s">
        <v>150</v>
      </c>
      <c r="G2620" s="1">
        <v>44405</v>
      </c>
      <c r="H2620" s="1">
        <v>44425</v>
      </c>
      <c r="I2620">
        <f>YEAR((vw_maritime_trade_analysis[[#This Row],[Departure_Date]]))</f>
        <v>2021</v>
      </c>
      <c r="J2620" t="str">
        <f>"Q"&amp;ROUNDUP(MONTH(vw_maritime_trade_analysis[[#This Row],[Departure_Date]])/3,0)</f>
        <v>Q3</v>
      </c>
      <c r="K2620" t="str">
        <f>TEXT(vw_maritime_trade_analysis[[#This Row],[Departure_Date]],"mmmm")</f>
        <v>July</v>
      </c>
      <c r="L2620">
        <v>30801602</v>
      </c>
      <c r="M2620">
        <v>482534.96875</v>
      </c>
      <c r="N2620">
        <v>91209.8515625</v>
      </c>
      <c r="O2620">
        <v>24641.279296875</v>
      </c>
      <c r="P2620">
        <v>4895.08984375</v>
      </c>
      <c r="Q2620">
        <v>1322342.75</v>
      </c>
      <c r="R2620">
        <f t="shared" si="40"/>
        <v>4.293097320067963E-2</v>
      </c>
    </row>
    <row r="2621" spans="1:18" x14ac:dyDescent="0.25">
      <c r="A2621" t="s">
        <v>3847</v>
      </c>
      <c r="B2621" t="s">
        <v>65</v>
      </c>
      <c r="C2621" t="s">
        <v>50</v>
      </c>
      <c r="D2621" t="s">
        <v>145</v>
      </c>
      <c r="E2621" t="s">
        <v>184</v>
      </c>
      <c r="F2621" t="s">
        <v>196</v>
      </c>
      <c r="G2621" s="1">
        <v>46081</v>
      </c>
      <c r="H2621" s="1">
        <v>46101</v>
      </c>
      <c r="I2621">
        <f>YEAR((vw_maritime_trade_analysis[[#This Row],[Departure_Date]]))</f>
        <v>2026</v>
      </c>
      <c r="J2621" t="str">
        <f>"Q"&amp;ROUNDUP(MONTH(vw_maritime_trade_analysis[[#This Row],[Departure_Date]])/3,0)</f>
        <v>Q1</v>
      </c>
      <c r="K2621" t="str">
        <f>TEXT(vw_maritime_trade_analysis[[#This Row],[Departure_Date]],"mmmm")</f>
        <v>February</v>
      </c>
      <c r="L2621">
        <v>101180848</v>
      </c>
      <c r="M2621">
        <v>363579.125</v>
      </c>
      <c r="N2621">
        <v>184674.40625</v>
      </c>
      <c r="O2621">
        <v>62732.12890625</v>
      </c>
      <c r="P2621">
        <v>13987.26953125</v>
      </c>
      <c r="Q2621">
        <v>5164126.5</v>
      </c>
      <c r="R2621">
        <f t="shared" si="40"/>
        <v>5.1038576984450655E-2</v>
      </c>
    </row>
    <row r="2622" spans="1:18" x14ac:dyDescent="0.25">
      <c r="A2622" t="s">
        <v>3848</v>
      </c>
      <c r="B2622" t="s">
        <v>49</v>
      </c>
      <c r="C2622" t="s">
        <v>78</v>
      </c>
      <c r="D2622" t="s">
        <v>79</v>
      </c>
      <c r="E2622" t="s">
        <v>174</v>
      </c>
      <c r="F2622" t="s">
        <v>100</v>
      </c>
      <c r="G2622" s="1">
        <v>45999</v>
      </c>
      <c r="H2622" s="1">
        <v>46029</v>
      </c>
      <c r="I2622">
        <f>YEAR((vw_maritime_trade_analysis[[#This Row],[Departure_Date]]))</f>
        <v>2025</v>
      </c>
      <c r="J2622" t="str">
        <f>"Q"&amp;ROUNDUP(MONTH(vw_maritime_trade_analysis[[#This Row],[Departure_Date]])/3,0)</f>
        <v>Q4</v>
      </c>
      <c r="K2622" t="str">
        <f>TEXT(vw_maritime_trade_analysis[[#This Row],[Departure_Date]],"mmmm")</f>
        <v>December</v>
      </c>
      <c r="L2622">
        <v>30236260</v>
      </c>
      <c r="M2622">
        <v>405694.40625</v>
      </c>
      <c r="N2622">
        <v>70614.8671875</v>
      </c>
      <c r="O2622">
        <v>55937.078125</v>
      </c>
      <c r="P2622">
        <v>0</v>
      </c>
      <c r="Q2622">
        <v>1293629.875</v>
      </c>
      <c r="R2622">
        <f t="shared" si="40"/>
        <v>4.2784057122144073E-2</v>
      </c>
    </row>
    <row r="2623" spans="1:18" x14ac:dyDescent="0.25">
      <c r="A2623" t="s">
        <v>3849</v>
      </c>
      <c r="B2623" t="s">
        <v>65</v>
      </c>
      <c r="C2623" t="s">
        <v>66</v>
      </c>
      <c r="D2623" t="s">
        <v>67</v>
      </c>
      <c r="E2623" t="s">
        <v>100</v>
      </c>
      <c r="F2623" t="s">
        <v>108</v>
      </c>
      <c r="G2623" s="1">
        <v>45007</v>
      </c>
      <c r="H2623" s="1">
        <v>45026</v>
      </c>
      <c r="I2623">
        <f>YEAR((vw_maritime_trade_analysis[[#This Row],[Departure_Date]]))</f>
        <v>2023</v>
      </c>
      <c r="J2623" t="str">
        <f>"Q"&amp;ROUNDUP(MONTH(vw_maritime_trade_analysis[[#This Row],[Departure_Date]])/3,0)</f>
        <v>Q1</v>
      </c>
      <c r="K2623" t="str">
        <f>TEXT(vw_maritime_trade_analysis[[#This Row],[Departure_Date]],"mmmm")</f>
        <v>March</v>
      </c>
      <c r="L2623">
        <v>69057688</v>
      </c>
      <c r="M2623">
        <v>175413.84375</v>
      </c>
      <c r="N2623">
        <v>52945.55859375</v>
      </c>
      <c r="O2623">
        <v>82178.6484375</v>
      </c>
      <c r="P2623">
        <v>43016.26171875</v>
      </c>
      <c r="Q2623">
        <v>3615097.25</v>
      </c>
      <c r="R2623">
        <f t="shared" si="40"/>
        <v>5.234894701369093E-2</v>
      </c>
    </row>
    <row r="2624" spans="1:18" x14ac:dyDescent="0.25">
      <c r="A2624" t="s">
        <v>3850</v>
      </c>
      <c r="B2624" t="s">
        <v>65</v>
      </c>
      <c r="C2624" t="s">
        <v>50</v>
      </c>
      <c r="D2624" t="s">
        <v>183</v>
      </c>
      <c r="E2624" t="s">
        <v>92</v>
      </c>
      <c r="F2624" t="s">
        <v>93</v>
      </c>
      <c r="G2624" s="1">
        <v>44361</v>
      </c>
      <c r="H2624" s="1">
        <v>44374</v>
      </c>
      <c r="I2624">
        <f>YEAR((vw_maritime_trade_analysis[[#This Row],[Departure_Date]]))</f>
        <v>2021</v>
      </c>
      <c r="J2624" t="str">
        <f>"Q"&amp;ROUNDUP(MONTH(vw_maritime_trade_analysis[[#This Row],[Departure_Date]])/3,0)</f>
        <v>Q2</v>
      </c>
      <c r="K2624" t="str">
        <f>TEXT(vw_maritime_trade_analysis[[#This Row],[Departure_Date]],"mmmm")</f>
        <v>June</v>
      </c>
      <c r="L2624">
        <v>46058188</v>
      </c>
      <c r="M2624">
        <v>132409.8125</v>
      </c>
      <c r="N2624">
        <v>132493.296875</v>
      </c>
      <c r="O2624">
        <v>154755.515625</v>
      </c>
      <c r="P2624">
        <v>86387.2734375</v>
      </c>
      <c r="Q2624">
        <v>1962807.625</v>
      </c>
      <c r="R2624">
        <f t="shared" si="40"/>
        <v>4.2615823813998067E-2</v>
      </c>
    </row>
    <row r="2625" spans="1:18" x14ac:dyDescent="0.25">
      <c r="A2625" t="s">
        <v>3851</v>
      </c>
      <c r="B2625" t="s">
        <v>65</v>
      </c>
      <c r="C2625" t="s">
        <v>50</v>
      </c>
      <c r="D2625" t="s">
        <v>183</v>
      </c>
      <c r="E2625" t="s">
        <v>128</v>
      </c>
      <c r="F2625" t="s">
        <v>230</v>
      </c>
      <c r="G2625" s="1">
        <v>44136</v>
      </c>
      <c r="H2625" s="1">
        <v>44141</v>
      </c>
      <c r="I2625">
        <f>YEAR((vw_maritime_trade_analysis[[#This Row],[Departure_Date]]))</f>
        <v>2020</v>
      </c>
      <c r="J2625" t="str">
        <f>"Q"&amp;ROUNDUP(MONTH(vw_maritime_trade_analysis[[#This Row],[Departure_Date]])/3,0)</f>
        <v>Q4</v>
      </c>
      <c r="K2625" t="str">
        <f>TEXT(vw_maritime_trade_analysis[[#This Row],[Departure_Date]],"mmmm")</f>
        <v>November</v>
      </c>
      <c r="L2625">
        <v>83866296</v>
      </c>
      <c r="M2625">
        <v>125783.5</v>
      </c>
      <c r="N2625">
        <v>39273.51171875</v>
      </c>
      <c r="O2625">
        <v>70447.6875</v>
      </c>
      <c r="P2625">
        <v>43555.359375</v>
      </c>
      <c r="Q2625">
        <v>2472618</v>
      </c>
      <c r="R2625">
        <f t="shared" si="40"/>
        <v>2.9482856855869728E-2</v>
      </c>
    </row>
    <row r="2626" spans="1:18" x14ac:dyDescent="0.25">
      <c r="A2626" t="s">
        <v>3853</v>
      </c>
      <c r="B2626" t="s">
        <v>49</v>
      </c>
      <c r="C2626" t="s">
        <v>50</v>
      </c>
      <c r="D2626" t="s">
        <v>51</v>
      </c>
      <c r="E2626" t="s">
        <v>121</v>
      </c>
      <c r="F2626" t="s">
        <v>184</v>
      </c>
      <c r="G2626" s="1">
        <v>44358</v>
      </c>
      <c r="H2626" s="1">
        <v>44367</v>
      </c>
      <c r="I2626">
        <f>YEAR((vw_maritime_trade_analysis[[#This Row],[Departure_Date]]))</f>
        <v>2021</v>
      </c>
      <c r="J2626" t="str">
        <f>"Q"&amp;ROUNDUP(MONTH(vw_maritime_trade_analysis[[#This Row],[Departure_Date]])/3,0)</f>
        <v>Q2</v>
      </c>
      <c r="K2626" t="str">
        <f>TEXT(vw_maritime_trade_analysis[[#This Row],[Departure_Date]],"mmmm")</f>
        <v>June</v>
      </c>
      <c r="L2626">
        <v>8759398</v>
      </c>
      <c r="M2626">
        <v>84246.84375</v>
      </c>
      <c r="N2626">
        <v>129888.0625</v>
      </c>
      <c r="O2626">
        <v>14715.7900390625</v>
      </c>
      <c r="P2626">
        <v>115741.84375</v>
      </c>
      <c r="Q2626">
        <v>3696552.5</v>
      </c>
      <c r="R2626">
        <f t="shared" ref="R2626:R2689" si="41">Q2626/L2626</f>
        <v>0.42200988013103186</v>
      </c>
    </row>
    <row r="2627" spans="1:18" x14ac:dyDescent="0.25">
      <c r="A2627" t="s">
        <v>3854</v>
      </c>
      <c r="B2627" t="s">
        <v>65</v>
      </c>
      <c r="C2627" t="s">
        <v>50</v>
      </c>
      <c r="D2627" t="s">
        <v>145</v>
      </c>
      <c r="E2627" t="s">
        <v>226</v>
      </c>
      <c r="F2627" t="s">
        <v>196</v>
      </c>
      <c r="G2627" s="1">
        <v>45320</v>
      </c>
      <c r="H2627" s="1">
        <v>45340</v>
      </c>
      <c r="I2627">
        <f>YEAR((vw_maritime_trade_analysis[[#This Row],[Departure_Date]]))</f>
        <v>2024</v>
      </c>
      <c r="J2627" t="str">
        <f>"Q"&amp;ROUNDUP(MONTH(vw_maritime_trade_analysis[[#This Row],[Departure_Date]])/3,0)</f>
        <v>Q1</v>
      </c>
      <c r="K2627" t="str">
        <f>TEXT(vw_maritime_trade_analysis[[#This Row],[Departure_Date]],"mmmm")</f>
        <v>January</v>
      </c>
      <c r="L2627">
        <v>25768208</v>
      </c>
      <c r="M2627">
        <v>356803.71875</v>
      </c>
      <c r="N2627">
        <v>145885.875</v>
      </c>
      <c r="O2627">
        <v>31694.900390625</v>
      </c>
      <c r="P2627">
        <v>28802.9609375</v>
      </c>
      <c r="Q2627">
        <v>2123717.75</v>
      </c>
      <c r="R2627">
        <f t="shared" si="41"/>
        <v>8.2416198673962895E-2</v>
      </c>
    </row>
    <row r="2628" spans="1:18" x14ac:dyDescent="0.25">
      <c r="A2628" t="s">
        <v>3855</v>
      </c>
      <c r="B2628" t="s">
        <v>65</v>
      </c>
      <c r="C2628" t="s">
        <v>50</v>
      </c>
      <c r="D2628" t="s">
        <v>51</v>
      </c>
      <c r="E2628" t="s">
        <v>128</v>
      </c>
      <c r="F2628" t="s">
        <v>204</v>
      </c>
      <c r="G2628" s="1">
        <v>44917</v>
      </c>
      <c r="H2628" s="1">
        <v>44930</v>
      </c>
      <c r="I2628">
        <f>YEAR((vw_maritime_trade_analysis[[#This Row],[Departure_Date]]))</f>
        <v>2022</v>
      </c>
      <c r="J2628" t="str">
        <f>"Q"&amp;ROUNDUP(MONTH(vw_maritime_trade_analysis[[#This Row],[Departure_Date]])/3,0)</f>
        <v>Q4</v>
      </c>
      <c r="K2628" t="str">
        <f>TEXT(vw_maritime_trade_analysis[[#This Row],[Departure_Date]],"mmmm")</f>
        <v>December</v>
      </c>
      <c r="L2628">
        <v>5810527.5</v>
      </c>
      <c r="M2628">
        <v>338774.4375</v>
      </c>
      <c r="N2628">
        <v>180770.484375</v>
      </c>
      <c r="O2628">
        <v>12144</v>
      </c>
      <c r="P2628">
        <v>3048.4599609375</v>
      </c>
      <c r="Q2628">
        <v>3019347.25</v>
      </c>
      <c r="R2628">
        <f t="shared" si="41"/>
        <v>0.51963393168692518</v>
      </c>
    </row>
    <row r="2629" spans="1:18" x14ac:dyDescent="0.25">
      <c r="A2629" t="s">
        <v>3856</v>
      </c>
      <c r="B2629" t="s">
        <v>49</v>
      </c>
      <c r="C2629" t="s">
        <v>78</v>
      </c>
      <c r="D2629" t="s">
        <v>79</v>
      </c>
      <c r="E2629" t="s">
        <v>93</v>
      </c>
      <c r="F2629" t="s">
        <v>184</v>
      </c>
      <c r="G2629" s="1">
        <v>45673</v>
      </c>
      <c r="H2629" s="1">
        <v>45697</v>
      </c>
      <c r="I2629">
        <f>YEAR((vw_maritime_trade_analysis[[#This Row],[Departure_Date]]))</f>
        <v>2025</v>
      </c>
      <c r="J2629" t="str">
        <f>"Q"&amp;ROUNDUP(MONTH(vw_maritime_trade_analysis[[#This Row],[Departure_Date]])/3,0)</f>
        <v>Q1</v>
      </c>
      <c r="K2629" t="str">
        <f>TEXT(vw_maritime_trade_analysis[[#This Row],[Departure_Date]],"mmmm")</f>
        <v>January</v>
      </c>
      <c r="L2629">
        <v>13286861</v>
      </c>
      <c r="M2629">
        <v>481514.65625</v>
      </c>
      <c r="N2629">
        <v>127303.796875</v>
      </c>
      <c r="O2629">
        <v>20328.900390625</v>
      </c>
      <c r="P2629">
        <v>0</v>
      </c>
      <c r="Q2629">
        <v>2124334.75</v>
      </c>
      <c r="R2629">
        <f t="shared" si="41"/>
        <v>0.15988236423937904</v>
      </c>
    </row>
    <row r="2630" spans="1:18" x14ac:dyDescent="0.25">
      <c r="A2630" t="s">
        <v>3857</v>
      </c>
      <c r="B2630" t="s">
        <v>49</v>
      </c>
      <c r="C2630" t="s">
        <v>50</v>
      </c>
      <c r="D2630" t="s">
        <v>145</v>
      </c>
      <c r="E2630" t="s">
        <v>140</v>
      </c>
      <c r="F2630" t="s">
        <v>226</v>
      </c>
      <c r="G2630" s="1">
        <v>45094</v>
      </c>
      <c r="H2630" s="1">
        <v>45103</v>
      </c>
      <c r="I2630">
        <f>YEAR((vw_maritime_trade_analysis[[#This Row],[Departure_Date]]))</f>
        <v>2023</v>
      </c>
      <c r="J2630" t="str">
        <f>"Q"&amp;ROUNDUP(MONTH(vw_maritime_trade_analysis[[#This Row],[Departure_Date]])/3,0)</f>
        <v>Q2</v>
      </c>
      <c r="K2630" t="str">
        <f>TEXT(vw_maritime_trade_analysis[[#This Row],[Departure_Date]],"mmmm")</f>
        <v>June</v>
      </c>
      <c r="L2630">
        <v>29234680</v>
      </c>
      <c r="M2630">
        <v>137362.796875</v>
      </c>
      <c r="N2630">
        <v>128784.2421875</v>
      </c>
      <c r="O2630">
        <v>59931.08984375</v>
      </c>
      <c r="P2630">
        <v>0</v>
      </c>
      <c r="Q2630">
        <v>1689657.75</v>
      </c>
      <c r="R2630">
        <f t="shared" si="41"/>
        <v>5.7796348378022264E-2</v>
      </c>
    </row>
    <row r="2631" spans="1:18" x14ac:dyDescent="0.25">
      <c r="A2631" t="s">
        <v>3859</v>
      </c>
      <c r="B2631" t="s">
        <v>65</v>
      </c>
      <c r="C2631" t="s">
        <v>66</v>
      </c>
      <c r="D2631" t="s">
        <v>248</v>
      </c>
      <c r="E2631" t="s">
        <v>184</v>
      </c>
      <c r="F2631" t="s">
        <v>71</v>
      </c>
      <c r="G2631" s="1">
        <v>45649</v>
      </c>
      <c r="H2631" s="1">
        <v>45661</v>
      </c>
      <c r="I2631">
        <f>YEAR((vw_maritime_trade_analysis[[#This Row],[Departure_Date]]))</f>
        <v>2024</v>
      </c>
      <c r="J2631" t="str">
        <f>"Q"&amp;ROUNDUP(MONTH(vw_maritime_trade_analysis[[#This Row],[Departure_Date]])/3,0)</f>
        <v>Q4</v>
      </c>
      <c r="K2631" t="str">
        <f>TEXT(vw_maritime_trade_analysis[[#This Row],[Departure_Date]],"mmmm")</f>
        <v>December</v>
      </c>
      <c r="L2631">
        <v>40296840</v>
      </c>
      <c r="M2631">
        <v>82794.1015625</v>
      </c>
      <c r="N2631">
        <v>111775.046875</v>
      </c>
      <c r="O2631">
        <v>127338.0078125</v>
      </c>
      <c r="P2631">
        <v>19487.189453125</v>
      </c>
      <c r="Q2631">
        <v>1692033.5</v>
      </c>
      <c r="R2631">
        <f t="shared" si="41"/>
        <v>4.1989235384213751E-2</v>
      </c>
    </row>
    <row r="2632" spans="1:18" x14ac:dyDescent="0.25">
      <c r="A2632" t="s">
        <v>3860</v>
      </c>
      <c r="B2632" t="s">
        <v>65</v>
      </c>
      <c r="C2632" t="s">
        <v>112</v>
      </c>
      <c r="D2632" t="s">
        <v>199</v>
      </c>
      <c r="E2632" t="s">
        <v>128</v>
      </c>
      <c r="F2632" t="s">
        <v>93</v>
      </c>
      <c r="G2632" s="1">
        <v>43844</v>
      </c>
      <c r="H2632" s="1">
        <v>43866</v>
      </c>
      <c r="I2632">
        <f>YEAR((vw_maritime_trade_analysis[[#This Row],[Departure_Date]]))</f>
        <v>2020</v>
      </c>
      <c r="J2632" t="str">
        <f>"Q"&amp;ROUNDUP(MONTH(vw_maritime_trade_analysis[[#This Row],[Departure_Date]])/3,0)</f>
        <v>Q1</v>
      </c>
      <c r="K2632" t="str">
        <f>TEXT(vw_maritime_trade_analysis[[#This Row],[Departure_Date]],"mmmm")</f>
        <v>January</v>
      </c>
      <c r="L2632">
        <v>23209230</v>
      </c>
      <c r="M2632">
        <v>748031.25</v>
      </c>
      <c r="N2632">
        <v>150578.921875</v>
      </c>
      <c r="O2632">
        <v>47114.73828125</v>
      </c>
      <c r="P2632">
        <v>38008.71875</v>
      </c>
      <c r="Q2632">
        <v>1539993.75</v>
      </c>
      <c r="R2632">
        <f t="shared" si="41"/>
        <v>6.6352642892504407E-2</v>
      </c>
    </row>
    <row r="2633" spans="1:18" x14ac:dyDescent="0.25">
      <c r="A2633" t="s">
        <v>3861</v>
      </c>
      <c r="B2633" t="s">
        <v>65</v>
      </c>
      <c r="C2633" t="s">
        <v>112</v>
      </c>
      <c r="D2633" t="s">
        <v>113</v>
      </c>
      <c r="E2633" t="s">
        <v>100</v>
      </c>
      <c r="F2633" t="s">
        <v>230</v>
      </c>
      <c r="G2633" s="1">
        <v>45177</v>
      </c>
      <c r="H2633" s="1">
        <v>45189</v>
      </c>
      <c r="I2633">
        <f>YEAR((vw_maritime_trade_analysis[[#This Row],[Departure_Date]]))</f>
        <v>2023</v>
      </c>
      <c r="J2633" t="str">
        <f>"Q"&amp;ROUNDUP(MONTH(vw_maritime_trade_analysis[[#This Row],[Departure_Date]])/3,0)</f>
        <v>Q3</v>
      </c>
      <c r="K2633" t="str">
        <f>TEXT(vw_maritime_trade_analysis[[#This Row],[Departure_Date]],"mmmm")</f>
        <v>September</v>
      </c>
      <c r="L2633">
        <v>11176411</v>
      </c>
      <c r="M2633">
        <v>217251.5</v>
      </c>
      <c r="N2633">
        <v>140723.375</v>
      </c>
      <c r="O2633">
        <v>10282.2998046875</v>
      </c>
      <c r="P2633">
        <v>0</v>
      </c>
      <c r="Q2633">
        <v>621954.4375</v>
      </c>
      <c r="R2633">
        <f t="shared" si="41"/>
        <v>5.5648851630456325E-2</v>
      </c>
    </row>
    <row r="2634" spans="1:18" x14ac:dyDescent="0.25">
      <c r="A2634" t="s">
        <v>3862</v>
      </c>
      <c r="B2634" t="s">
        <v>49</v>
      </c>
      <c r="C2634" t="s">
        <v>66</v>
      </c>
      <c r="D2634" t="s">
        <v>391</v>
      </c>
      <c r="E2634" t="s">
        <v>55</v>
      </c>
      <c r="F2634" t="s">
        <v>184</v>
      </c>
      <c r="G2634" s="1">
        <v>46064</v>
      </c>
      <c r="H2634" s="1">
        <v>46092</v>
      </c>
      <c r="I2634">
        <f>YEAR((vw_maritime_trade_analysis[[#This Row],[Departure_Date]]))</f>
        <v>2026</v>
      </c>
      <c r="J2634" t="str">
        <f>"Q"&amp;ROUNDUP(MONTH(vw_maritime_trade_analysis[[#This Row],[Departure_Date]])/3,0)</f>
        <v>Q1</v>
      </c>
      <c r="K2634" t="str">
        <f>TEXT(vw_maritime_trade_analysis[[#This Row],[Departure_Date]],"mmmm")</f>
        <v>February</v>
      </c>
      <c r="L2634">
        <v>23184588</v>
      </c>
      <c r="M2634">
        <v>670818.625</v>
      </c>
      <c r="N2634">
        <v>188668.59375</v>
      </c>
      <c r="O2634">
        <v>58657.01171875</v>
      </c>
      <c r="P2634">
        <v>68125.71875</v>
      </c>
      <c r="Q2634">
        <v>2694073.75</v>
      </c>
      <c r="R2634">
        <f t="shared" si="41"/>
        <v>0.11620106210211714</v>
      </c>
    </row>
    <row r="2635" spans="1:18" x14ac:dyDescent="0.25">
      <c r="A2635" t="s">
        <v>3863</v>
      </c>
      <c r="B2635" t="s">
        <v>65</v>
      </c>
      <c r="C2635" t="s">
        <v>50</v>
      </c>
      <c r="D2635" t="s">
        <v>223</v>
      </c>
      <c r="E2635" t="s">
        <v>82</v>
      </c>
      <c r="F2635" t="s">
        <v>83</v>
      </c>
      <c r="G2635" s="1">
        <v>45803</v>
      </c>
      <c r="H2635" s="1">
        <v>45817</v>
      </c>
      <c r="I2635">
        <f>YEAR((vw_maritime_trade_analysis[[#This Row],[Departure_Date]]))</f>
        <v>2025</v>
      </c>
      <c r="J2635" t="str">
        <f>"Q"&amp;ROUNDUP(MONTH(vw_maritime_trade_analysis[[#This Row],[Departure_Date]])/3,0)</f>
        <v>Q2</v>
      </c>
      <c r="K2635" t="str">
        <f>TEXT(vw_maritime_trade_analysis[[#This Row],[Departure_Date]],"mmmm")</f>
        <v>May</v>
      </c>
      <c r="L2635">
        <v>18072056</v>
      </c>
      <c r="M2635">
        <v>119923.421875</v>
      </c>
      <c r="N2635">
        <v>16138.0302734375</v>
      </c>
      <c r="O2635">
        <v>47710.23046875</v>
      </c>
      <c r="P2635">
        <v>48037.73828125</v>
      </c>
      <c r="Q2635">
        <v>864029.3125</v>
      </c>
      <c r="R2635">
        <f t="shared" si="41"/>
        <v>4.7810238774160504E-2</v>
      </c>
    </row>
    <row r="2636" spans="1:18" x14ac:dyDescent="0.25">
      <c r="A2636" t="s">
        <v>3864</v>
      </c>
      <c r="B2636" t="s">
        <v>49</v>
      </c>
      <c r="C2636" t="s">
        <v>50</v>
      </c>
      <c r="D2636" t="s">
        <v>423</v>
      </c>
      <c r="E2636" t="s">
        <v>257</v>
      </c>
      <c r="F2636" t="s">
        <v>92</v>
      </c>
      <c r="G2636" s="1">
        <v>45054</v>
      </c>
      <c r="H2636" s="1">
        <v>45074</v>
      </c>
      <c r="I2636">
        <f>YEAR((vw_maritime_trade_analysis[[#This Row],[Departure_Date]]))</f>
        <v>2023</v>
      </c>
      <c r="J2636" t="str">
        <f>"Q"&amp;ROUNDUP(MONTH(vw_maritime_trade_analysis[[#This Row],[Departure_Date]])/3,0)</f>
        <v>Q2</v>
      </c>
      <c r="K2636" t="str">
        <f>TEXT(vw_maritime_trade_analysis[[#This Row],[Departure_Date]],"mmmm")</f>
        <v>May</v>
      </c>
      <c r="L2636">
        <v>26826304</v>
      </c>
      <c r="M2636">
        <v>156144.140625</v>
      </c>
      <c r="N2636">
        <v>223172.65625</v>
      </c>
      <c r="O2636">
        <v>62237.03125</v>
      </c>
      <c r="P2636">
        <v>5437.35009765625</v>
      </c>
      <c r="Q2636">
        <v>1761922.875</v>
      </c>
      <c r="R2636">
        <f t="shared" si="41"/>
        <v>6.5678927481027577E-2</v>
      </c>
    </row>
    <row r="2637" spans="1:18" x14ac:dyDescent="0.25">
      <c r="A2637" t="s">
        <v>3865</v>
      </c>
      <c r="B2637" t="s">
        <v>65</v>
      </c>
      <c r="C2637" t="s">
        <v>50</v>
      </c>
      <c r="D2637" t="s">
        <v>51</v>
      </c>
      <c r="E2637" t="s">
        <v>184</v>
      </c>
      <c r="F2637" t="s">
        <v>127</v>
      </c>
      <c r="G2637" s="1">
        <v>45568</v>
      </c>
      <c r="H2637" s="1">
        <v>45582</v>
      </c>
      <c r="I2637">
        <f>YEAR((vw_maritime_trade_analysis[[#This Row],[Departure_Date]]))</f>
        <v>2024</v>
      </c>
      <c r="J2637" t="str">
        <f>"Q"&amp;ROUNDUP(MONTH(vw_maritime_trade_analysis[[#This Row],[Departure_Date]])/3,0)</f>
        <v>Q4</v>
      </c>
      <c r="K2637" t="str">
        <f>TEXT(vw_maritime_trade_analysis[[#This Row],[Departure_Date]],"mmmm")</f>
        <v>October</v>
      </c>
      <c r="L2637">
        <v>8657196</v>
      </c>
      <c r="M2637">
        <v>187474.5</v>
      </c>
      <c r="N2637">
        <v>97022.5390625</v>
      </c>
      <c r="O2637">
        <v>12466.3603515625</v>
      </c>
      <c r="P2637">
        <v>0</v>
      </c>
      <c r="Q2637">
        <v>1462372.875</v>
      </c>
      <c r="R2637">
        <f t="shared" si="41"/>
        <v>0.16891992222423982</v>
      </c>
    </row>
    <row r="2638" spans="1:18" x14ac:dyDescent="0.25">
      <c r="A2638" t="s">
        <v>3866</v>
      </c>
      <c r="B2638" t="s">
        <v>65</v>
      </c>
      <c r="C2638" t="s">
        <v>50</v>
      </c>
      <c r="D2638" t="s">
        <v>51</v>
      </c>
      <c r="E2638" t="s">
        <v>184</v>
      </c>
      <c r="F2638" t="s">
        <v>201</v>
      </c>
      <c r="G2638" s="1">
        <v>44222</v>
      </c>
      <c r="H2638" s="1">
        <v>44227</v>
      </c>
      <c r="I2638">
        <f>YEAR((vw_maritime_trade_analysis[[#This Row],[Departure_Date]]))</f>
        <v>2021</v>
      </c>
      <c r="J2638" t="str">
        <f>"Q"&amp;ROUNDUP(MONTH(vw_maritime_trade_analysis[[#This Row],[Departure_Date]])/3,0)</f>
        <v>Q1</v>
      </c>
      <c r="K2638" t="str">
        <f>TEXT(vw_maritime_trade_analysis[[#This Row],[Departure_Date]],"mmmm")</f>
        <v>January</v>
      </c>
      <c r="L2638">
        <v>12593361</v>
      </c>
      <c r="M2638">
        <v>78082.296875</v>
      </c>
      <c r="N2638">
        <v>209020.59375</v>
      </c>
      <c r="O2638">
        <v>25438.58984375</v>
      </c>
      <c r="P2638">
        <v>0</v>
      </c>
      <c r="Q2638">
        <v>3581924.75</v>
      </c>
      <c r="R2638">
        <f t="shared" si="41"/>
        <v>0.28442960937910061</v>
      </c>
    </row>
    <row r="2639" spans="1:18" x14ac:dyDescent="0.25">
      <c r="A2639" t="s">
        <v>3867</v>
      </c>
      <c r="B2639" t="s">
        <v>65</v>
      </c>
      <c r="C2639" t="s">
        <v>66</v>
      </c>
      <c r="D2639" t="s">
        <v>251</v>
      </c>
      <c r="E2639" t="s">
        <v>92</v>
      </c>
      <c r="F2639" t="s">
        <v>127</v>
      </c>
      <c r="G2639" s="1">
        <v>44598</v>
      </c>
      <c r="H2639" s="1">
        <v>44615</v>
      </c>
      <c r="I2639">
        <f>YEAR((vw_maritime_trade_analysis[[#This Row],[Departure_Date]]))</f>
        <v>2022</v>
      </c>
      <c r="J2639" t="str">
        <f>"Q"&amp;ROUNDUP(MONTH(vw_maritime_trade_analysis[[#This Row],[Departure_Date]])/3,0)</f>
        <v>Q1</v>
      </c>
      <c r="K2639" t="str">
        <f>TEXT(vw_maritime_trade_analysis[[#This Row],[Departure_Date]],"mmmm")</f>
        <v>February</v>
      </c>
      <c r="L2639">
        <v>29544796</v>
      </c>
      <c r="M2639">
        <v>393592.65625</v>
      </c>
      <c r="N2639">
        <v>241858.734375</v>
      </c>
      <c r="O2639">
        <v>47862.5703125</v>
      </c>
      <c r="P2639">
        <v>0</v>
      </c>
      <c r="Q2639">
        <v>3507386.5</v>
      </c>
      <c r="R2639">
        <f t="shared" si="41"/>
        <v>0.11871418912488006</v>
      </c>
    </row>
    <row r="2640" spans="1:18" x14ac:dyDescent="0.25">
      <c r="A2640" t="s">
        <v>3868</v>
      </c>
      <c r="B2640" t="s">
        <v>49</v>
      </c>
      <c r="C2640" t="s">
        <v>112</v>
      </c>
      <c r="D2640" t="s">
        <v>113</v>
      </c>
      <c r="E2640" t="s">
        <v>257</v>
      </c>
      <c r="F2640" t="s">
        <v>82</v>
      </c>
      <c r="G2640" s="1">
        <v>43938</v>
      </c>
      <c r="H2640" s="1">
        <v>43959</v>
      </c>
      <c r="I2640">
        <f>YEAR((vw_maritime_trade_analysis[[#This Row],[Departure_Date]]))</f>
        <v>2020</v>
      </c>
      <c r="J2640" t="str">
        <f>"Q"&amp;ROUNDUP(MONTH(vw_maritime_trade_analysis[[#This Row],[Departure_Date]])/3,0)</f>
        <v>Q2</v>
      </c>
      <c r="K2640" t="str">
        <f>TEXT(vw_maritime_trade_analysis[[#This Row],[Departure_Date]],"mmmm")</f>
        <v>April</v>
      </c>
      <c r="L2640">
        <v>6798118.5</v>
      </c>
      <c r="M2640">
        <v>154990.75</v>
      </c>
      <c r="N2640">
        <v>48591.62890625</v>
      </c>
      <c r="O2640">
        <v>16723.369140625</v>
      </c>
      <c r="P2640">
        <v>15346.009765625</v>
      </c>
      <c r="Q2640">
        <v>642023</v>
      </c>
      <c r="R2640">
        <f t="shared" si="41"/>
        <v>9.4441278127175926E-2</v>
      </c>
    </row>
    <row r="2641" spans="1:18" x14ac:dyDescent="0.25">
      <c r="A2641" t="s">
        <v>3870</v>
      </c>
      <c r="B2641" t="s">
        <v>65</v>
      </c>
      <c r="C2641" t="s">
        <v>66</v>
      </c>
      <c r="D2641" t="s">
        <v>245</v>
      </c>
      <c r="E2641" t="s">
        <v>70</v>
      </c>
      <c r="F2641" t="s">
        <v>201</v>
      </c>
      <c r="G2641" s="1">
        <v>45405</v>
      </c>
      <c r="H2641" s="1">
        <v>45422</v>
      </c>
      <c r="I2641">
        <f>YEAR((vw_maritime_trade_analysis[[#This Row],[Departure_Date]]))</f>
        <v>2024</v>
      </c>
      <c r="J2641" t="str">
        <f>"Q"&amp;ROUNDUP(MONTH(vw_maritime_trade_analysis[[#This Row],[Departure_Date]])/3,0)</f>
        <v>Q2</v>
      </c>
      <c r="K2641" t="str">
        <f>TEXT(vw_maritime_trade_analysis[[#This Row],[Departure_Date]],"mmmm")</f>
        <v>April</v>
      </c>
      <c r="L2641">
        <v>5980048</v>
      </c>
      <c r="M2641">
        <v>414700.75</v>
      </c>
      <c r="N2641">
        <v>48665.08984375</v>
      </c>
      <c r="O2641">
        <v>13455.1103515625</v>
      </c>
      <c r="P2641">
        <v>23440.740234375</v>
      </c>
      <c r="Q2641">
        <v>772817.125</v>
      </c>
      <c r="R2641">
        <f t="shared" si="41"/>
        <v>0.1292325956246505</v>
      </c>
    </row>
    <row r="2642" spans="1:18" x14ac:dyDescent="0.25">
      <c r="A2642" t="s">
        <v>3871</v>
      </c>
      <c r="B2642" t="s">
        <v>65</v>
      </c>
      <c r="C2642" t="s">
        <v>66</v>
      </c>
      <c r="D2642" t="s">
        <v>153</v>
      </c>
      <c r="E2642" t="s">
        <v>82</v>
      </c>
      <c r="F2642" t="s">
        <v>150</v>
      </c>
      <c r="G2642" s="1">
        <v>45188</v>
      </c>
      <c r="H2642" s="1">
        <v>45200</v>
      </c>
      <c r="I2642">
        <f>YEAR((vw_maritime_trade_analysis[[#This Row],[Departure_Date]]))</f>
        <v>2023</v>
      </c>
      <c r="J2642" t="str">
        <f>"Q"&amp;ROUNDUP(MONTH(vw_maritime_trade_analysis[[#This Row],[Departure_Date]])/3,0)</f>
        <v>Q3</v>
      </c>
      <c r="K2642" t="str">
        <f>TEXT(vw_maritime_trade_analysis[[#This Row],[Departure_Date]],"mmmm")</f>
        <v>September</v>
      </c>
      <c r="L2642">
        <v>59755724</v>
      </c>
      <c r="M2642">
        <v>361099.3125</v>
      </c>
      <c r="N2642">
        <v>120728.4921875</v>
      </c>
      <c r="O2642">
        <v>60950.83984375</v>
      </c>
      <c r="P2642">
        <v>0</v>
      </c>
      <c r="Q2642">
        <v>1861698.5</v>
      </c>
      <c r="R2642">
        <f t="shared" si="41"/>
        <v>3.1155149253986113E-2</v>
      </c>
    </row>
    <row r="2643" spans="1:18" x14ac:dyDescent="0.25">
      <c r="A2643" t="s">
        <v>3872</v>
      </c>
      <c r="B2643" t="s">
        <v>65</v>
      </c>
      <c r="C2643" t="s">
        <v>50</v>
      </c>
      <c r="D2643" t="s">
        <v>120</v>
      </c>
      <c r="E2643" t="s">
        <v>82</v>
      </c>
      <c r="F2643" t="s">
        <v>196</v>
      </c>
      <c r="G2643" s="1">
        <v>44365</v>
      </c>
      <c r="H2643" s="1">
        <v>44370</v>
      </c>
      <c r="I2643">
        <f>YEAR((vw_maritime_trade_analysis[[#This Row],[Departure_Date]]))</f>
        <v>2021</v>
      </c>
      <c r="J2643" t="str">
        <f>"Q"&amp;ROUNDUP(MONTH(vw_maritime_trade_analysis[[#This Row],[Departure_Date]])/3,0)</f>
        <v>Q2</v>
      </c>
      <c r="K2643" t="str">
        <f>TEXT(vw_maritime_trade_analysis[[#This Row],[Departure_Date]],"mmmm")</f>
        <v>June</v>
      </c>
      <c r="L2643">
        <v>41759896</v>
      </c>
      <c r="M2643">
        <v>29098.69921875</v>
      </c>
      <c r="N2643">
        <v>150806.984375</v>
      </c>
      <c r="O2643">
        <v>139478.046875</v>
      </c>
      <c r="P2643">
        <v>53406.62890625</v>
      </c>
      <c r="Q2643">
        <v>1837883.75</v>
      </c>
      <c r="R2643">
        <f t="shared" si="41"/>
        <v>4.401073580259874E-2</v>
      </c>
    </row>
    <row r="2644" spans="1:18" x14ac:dyDescent="0.25">
      <c r="A2644" t="s">
        <v>3873</v>
      </c>
      <c r="B2644" t="s">
        <v>65</v>
      </c>
      <c r="C2644" t="s">
        <v>78</v>
      </c>
      <c r="D2644" t="s">
        <v>158</v>
      </c>
      <c r="E2644" t="s">
        <v>184</v>
      </c>
      <c r="F2644" t="s">
        <v>150</v>
      </c>
      <c r="G2644" s="1">
        <v>43870</v>
      </c>
      <c r="H2644" s="1">
        <v>43879</v>
      </c>
      <c r="I2644">
        <f>YEAR((vw_maritime_trade_analysis[[#This Row],[Departure_Date]]))</f>
        <v>2020</v>
      </c>
      <c r="J2644" t="str">
        <f>"Q"&amp;ROUNDUP(MONTH(vw_maritime_trade_analysis[[#This Row],[Departure_Date]])/3,0)</f>
        <v>Q1</v>
      </c>
      <c r="K2644" t="str">
        <f>TEXT(vw_maritime_trade_analysis[[#This Row],[Departure_Date]],"mmmm")</f>
        <v>February</v>
      </c>
      <c r="L2644">
        <v>11107545</v>
      </c>
      <c r="M2644">
        <v>97316.4609375</v>
      </c>
      <c r="N2644">
        <v>161854.796875</v>
      </c>
      <c r="O2644">
        <v>32656.1796875</v>
      </c>
      <c r="P2644">
        <v>6469.8798828125</v>
      </c>
      <c r="Q2644">
        <v>550999.5</v>
      </c>
      <c r="R2644">
        <f t="shared" si="41"/>
        <v>4.9605876005904097E-2</v>
      </c>
    </row>
    <row r="2645" spans="1:18" x14ac:dyDescent="0.25">
      <c r="A2645" t="s">
        <v>3874</v>
      </c>
      <c r="B2645" t="s">
        <v>65</v>
      </c>
      <c r="C2645" t="s">
        <v>66</v>
      </c>
      <c r="D2645" t="s">
        <v>67</v>
      </c>
      <c r="E2645" t="s">
        <v>92</v>
      </c>
      <c r="F2645" t="s">
        <v>196</v>
      </c>
      <c r="G2645" s="1">
        <v>45347</v>
      </c>
      <c r="H2645" s="1">
        <v>45372</v>
      </c>
      <c r="I2645">
        <f>YEAR((vw_maritime_trade_analysis[[#This Row],[Departure_Date]]))</f>
        <v>2024</v>
      </c>
      <c r="J2645" t="str">
        <f>"Q"&amp;ROUNDUP(MONTH(vw_maritime_trade_analysis[[#This Row],[Departure_Date]])/3,0)</f>
        <v>Q1</v>
      </c>
      <c r="K2645" t="str">
        <f>TEXT(vw_maritime_trade_analysis[[#This Row],[Departure_Date]],"mmmm")</f>
        <v>February</v>
      </c>
      <c r="L2645">
        <v>28218736</v>
      </c>
      <c r="M2645">
        <v>373267.4375</v>
      </c>
      <c r="N2645">
        <v>131525.4375</v>
      </c>
      <c r="O2645">
        <v>47971.8515625</v>
      </c>
      <c r="P2645">
        <v>0</v>
      </c>
      <c r="Q2645">
        <v>2911100.75</v>
      </c>
      <c r="R2645">
        <f t="shared" si="41"/>
        <v>0.10316198252111647</v>
      </c>
    </row>
    <row r="2646" spans="1:18" x14ac:dyDescent="0.25">
      <c r="A2646" t="s">
        <v>3875</v>
      </c>
      <c r="B2646" t="s">
        <v>65</v>
      </c>
      <c r="C2646" t="s">
        <v>50</v>
      </c>
      <c r="D2646" t="s">
        <v>183</v>
      </c>
      <c r="E2646" t="s">
        <v>100</v>
      </c>
      <c r="F2646" t="s">
        <v>55</v>
      </c>
      <c r="G2646" s="1">
        <v>43917</v>
      </c>
      <c r="H2646" s="1">
        <v>43926</v>
      </c>
      <c r="I2646">
        <f>YEAR((vw_maritime_trade_analysis[[#This Row],[Departure_Date]]))</f>
        <v>2020</v>
      </c>
      <c r="J2646" t="str">
        <f>"Q"&amp;ROUNDUP(MONTH(vw_maritime_trade_analysis[[#This Row],[Departure_Date]])/3,0)</f>
        <v>Q1</v>
      </c>
      <c r="K2646" t="str">
        <f>TEXT(vw_maritime_trade_analysis[[#This Row],[Departure_Date]],"mmmm")</f>
        <v>March</v>
      </c>
      <c r="L2646">
        <v>83093832</v>
      </c>
      <c r="M2646">
        <v>118330.7421875</v>
      </c>
      <c r="N2646">
        <v>159751.671875</v>
      </c>
      <c r="O2646">
        <v>49025.359375</v>
      </c>
      <c r="P2646">
        <v>0</v>
      </c>
      <c r="Q2646">
        <v>1116286.875</v>
      </c>
      <c r="R2646">
        <f t="shared" si="41"/>
        <v>1.3434052180912778E-2</v>
      </c>
    </row>
    <row r="2647" spans="1:18" x14ac:dyDescent="0.25">
      <c r="A2647" t="s">
        <v>3876</v>
      </c>
      <c r="B2647" t="s">
        <v>49</v>
      </c>
      <c r="C2647" t="s">
        <v>50</v>
      </c>
      <c r="D2647" t="s">
        <v>183</v>
      </c>
      <c r="E2647" t="s">
        <v>204</v>
      </c>
      <c r="F2647" t="s">
        <v>100</v>
      </c>
      <c r="G2647" s="1">
        <v>45200</v>
      </c>
      <c r="H2647" s="1">
        <v>45212</v>
      </c>
      <c r="I2647">
        <f>YEAR((vw_maritime_trade_analysis[[#This Row],[Departure_Date]]))</f>
        <v>2023</v>
      </c>
      <c r="J2647" t="str">
        <f>"Q"&amp;ROUNDUP(MONTH(vw_maritime_trade_analysis[[#This Row],[Departure_Date]])/3,0)</f>
        <v>Q4</v>
      </c>
      <c r="K2647" t="str">
        <f>TEXT(vw_maritime_trade_analysis[[#This Row],[Departure_Date]],"mmmm")</f>
        <v>October</v>
      </c>
      <c r="L2647">
        <v>87987728</v>
      </c>
      <c r="M2647">
        <v>121766.7578125</v>
      </c>
      <c r="N2647">
        <v>137910.3125</v>
      </c>
      <c r="O2647">
        <v>211170.546875</v>
      </c>
      <c r="P2647">
        <v>23171.919921875</v>
      </c>
      <c r="Q2647">
        <v>1716359.5</v>
      </c>
      <c r="R2647">
        <f t="shared" si="41"/>
        <v>1.9506805539972576E-2</v>
      </c>
    </row>
    <row r="2648" spans="1:18" x14ac:dyDescent="0.25">
      <c r="A2648" t="s">
        <v>3877</v>
      </c>
      <c r="B2648" t="s">
        <v>49</v>
      </c>
      <c r="C2648" t="s">
        <v>50</v>
      </c>
      <c r="D2648" t="s">
        <v>51</v>
      </c>
      <c r="E2648" t="s">
        <v>164</v>
      </c>
      <c r="F2648" t="s">
        <v>92</v>
      </c>
      <c r="G2648" s="1">
        <v>44660</v>
      </c>
      <c r="H2648" s="1">
        <v>44666</v>
      </c>
      <c r="I2648">
        <f>YEAR((vw_maritime_trade_analysis[[#This Row],[Departure_Date]]))</f>
        <v>2022</v>
      </c>
      <c r="J2648" t="str">
        <f>"Q"&amp;ROUNDUP(MONTH(vw_maritime_trade_analysis[[#This Row],[Departure_Date]])/3,0)</f>
        <v>Q2</v>
      </c>
      <c r="K2648" t="str">
        <f>TEXT(vw_maritime_trade_analysis[[#This Row],[Departure_Date]],"mmmm")</f>
        <v>April</v>
      </c>
      <c r="L2648">
        <v>27971618</v>
      </c>
      <c r="M2648">
        <v>177950.84375</v>
      </c>
      <c r="N2648">
        <v>109497.7265625</v>
      </c>
      <c r="O2648">
        <v>64894.1484375</v>
      </c>
      <c r="P2648">
        <v>17503.759765625</v>
      </c>
      <c r="Q2648">
        <v>8589817</v>
      </c>
      <c r="R2648">
        <f t="shared" si="41"/>
        <v>0.30709045862130679</v>
      </c>
    </row>
    <row r="2649" spans="1:18" x14ac:dyDescent="0.25">
      <c r="A2649" t="s">
        <v>3878</v>
      </c>
      <c r="B2649" t="s">
        <v>65</v>
      </c>
      <c r="C2649" t="s">
        <v>66</v>
      </c>
      <c r="D2649" t="s">
        <v>248</v>
      </c>
      <c r="E2649" t="s">
        <v>226</v>
      </c>
      <c r="F2649" t="s">
        <v>140</v>
      </c>
      <c r="G2649" s="1">
        <v>44071</v>
      </c>
      <c r="H2649" s="1">
        <v>44091</v>
      </c>
      <c r="I2649">
        <f>YEAR((vw_maritime_trade_analysis[[#This Row],[Departure_Date]]))</f>
        <v>2020</v>
      </c>
      <c r="J2649" t="str">
        <f>"Q"&amp;ROUNDUP(MONTH(vw_maritime_trade_analysis[[#This Row],[Departure_Date]])/3,0)</f>
        <v>Q3</v>
      </c>
      <c r="K2649" t="str">
        <f>TEXT(vw_maritime_trade_analysis[[#This Row],[Departure_Date]],"mmmm")</f>
        <v>August</v>
      </c>
      <c r="L2649">
        <v>26515964</v>
      </c>
      <c r="M2649">
        <v>343352.65625</v>
      </c>
      <c r="N2649">
        <v>185754.125</v>
      </c>
      <c r="O2649">
        <v>57274.48046875</v>
      </c>
      <c r="P2649">
        <v>0</v>
      </c>
      <c r="Q2649">
        <v>1326965.875</v>
      </c>
      <c r="R2649">
        <f t="shared" si="41"/>
        <v>5.0044036679186922E-2</v>
      </c>
    </row>
    <row r="2650" spans="1:18" x14ac:dyDescent="0.25">
      <c r="A2650" t="s">
        <v>3879</v>
      </c>
      <c r="B2650" t="s">
        <v>65</v>
      </c>
      <c r="C2650" t="s">
        <v>66</v>
      </c>
      <c r="D2650" t="s">
        <v>248</v>
      </c>
      <c r="E2650" t="s">
        <v>82</v>
      </c>
      <c r="F2650" t="s">
        <v>93</v>
      </c>
      <c r="G2650" s="1">
        <v>44030</v>
      </c>
      <c r="H2650" s="1">
        <v>44059</v>
      </c>
      <c r="I2650">
        <f>YEAR((vw_maritime_trade_analysis[[#This Row],[Departure_Date]]))</f>
        <v>2020</v>
      </c>
      <c r="J2650" t="str">
        <f>"Q"&amp;ROUNDUP(MONTH(vw_maritime_trade_analysis[[#This Row],[Departure_Date]])/3,0)</f>
        <v>Q3</v>
      </c>
      <c r="K2650" t="str">
        <f>TEXT(vw_maritime_trade_analysis[[#This Row],[Departure_Date]],"mmmm")</f>
        <v>July</v>
      </c>
      <c r="L2650">
        <v>115324704</v>
      </c>
      <c r="M2650">
        <v>351034.8125</v>
      </c>
      <c r="N2650">
        <v>50794.6484375</v>
      </c>
      <c r="O2650">
        <v>205277.984375</v>
      </c>
      <c r="P2650">
        <v>0</v>
      </c>
      <c r="Q2650">
        <v>4950526.5</v>
      </c>
      <c r="R2650">
        <f t="shared" si="41"/>
        <v>4.2926851995215176E-2</v>
      </c>
    </row>
    <row r="2651" spans="1:18" x14ac:dyDescent="0.25">
      <c r="A2651" t="s">
        <v>3880</v>
      </c>
      <c r="B2651" t="s">
        <v>65</v>
      </c>
      <c r="C2651" t="s">
        <v>66</v>
      </c>
      <c r="D2651" t="s">
        <v>251</v>
      </c>
      <c r="E2651" t="s">
        <v>56</v>
      </c>
      <c r="F2651" t="s">
        <v>93</v>
      </c>
      <c r="G2651" s="1">
        <v>46039</v>
      </c>
      <c r="H2651" s="1">
        <v>46067</v>
      </c>
      <c r="I2651">
        <f>YEAR((vw_maritime_trade_analysis[[#This Row],[Departure_Date]]))</f>
        <v>2026</v>
      </c>
      <c r="J2651" t="str">
        <f>"Q"&amp;ROUNDUP(MONTH(vw_maritime_trade_analysis[[#This Row],[Departure_Date]])/3,0)</f>
        <v>Q1</v>
      </c>
      <c r="K2651" t="str">
        <f>TEXT(vw_maritime_trade_analysis[[#This Row],[Departure_Date]],"mmmm")</f>
        <v>January</v>
      </c>
      <c r="L2651">
        <v>30312290</v>
      </c>
      <c r="M2651">
        <v>387238.0625</v>
      </c>
      <c r="N2651">
        <v>90359.0234375</v>
      </c>
      <c r="O2651">
        <v>42134.078125</v>
      </c>
      <c r="P2651">
        <v>0</v>
      </c>
      <c r="Q2651">
        <v>2424445.25</v>
      </c>
      <c r="R2651">
        <f t="shared" si="41"/>
        <v>7.99822530729285E-2</v>
      </c>
    </row>
    <row r="2652" spans="1:18" x14ac:dyDescent="0.25">
      <c r="A2652" t="s">
        <v>3882</v>
      </c>
      <c r="B2652" t="s">
        <v>49</v>
      </c>
      <c r="C2652" t="s">
        <v>112</v>
      </c>
      <c r="D2652" t="s">
        <v>126</v>
      </c>
      <c r="E2652" t="s">
        <v>204</v>
      </c>
      <c r="F2652" t="s">
        <v>226</v>
      </c>
      <c r="G2652" s="1">
        <v>43977</v>
      </c>
      <c r="H2652" s="1">
        <v>44002</v>
      </c>
      <c r="I2652">
        <f>YEAR((vw_maritime_trade_analysis[[#This Row],[Departure_Date]]))</f>
        <v>2020</v>
      </c>
      <c r="J2652" t="str">
        <f>"Q"&amp;ROUNDUP(MONTH(vw_maritime_trade_analysis[[#This Row],[Departure_Date]])/3,0)</f>
        <v>Q2</v>
      </c>
      <c r="K2652" t="str">
        <f>TEXT(vw_maritime_trade_analysis[[#This Row],[Departure_Date]],"mmmm")</f>
        <v>May</v>
      </c>
      <c r="L2652">
        <v>14531327</v>
      </c>
      <c r="M2652">
        <v>348749.09375</v>
      </c>
      <c r="N2652">
        <v>208476.09375</v>
      </c>
      <c r="O2652">
        <v>29498.58984375</v>
      </c>
      <c r="P2652">
        <v>27922.669921875</v>
      </c>
      <c r="Q2652">
        <v>2183288.75</v>
      </c>
      <c r="R2652">
        <f t="shared" si="41"/>
        <v>0.15024703180927659</v>
      </c>
    </row>
    <row r="2653" spans="1:18" x14ac:dyDescent="0.25">
      <c r="A2653" t="s">
        <v>3883</v>
      </c>
      <c r="B2653" t="s">
        <v>49</v>
      </c>
      <c r="C2653" t="s">
        <v>78</v>
      </c>
      <c r="D2653" t="s">
        <v>158</v>
      </c>
      <c r="E2653" t="s">
        <v>257</v>
      </c>
      <c r="F2653" t="s">
        <v>92</v>
      </c>
      <c r="G2653" s="1">
        <v>44190</v>
      </c>
      <c r="H2653" s="1">
        <v>44199</v>
      </c>
      <c r="I2653">
        <f>YEAR((vw_maritime_trade_analysis[[#This Row],[Departure_Date]]))</f>
        <v>2020</v>
      </c>
      <c r="J2653" t="str">
        <f>"Q"&amp;ROUNDUP(MONTH(vw_maritime_trade_analysis[[#This Row],[Departure_Date]])/3,0)</f>
        <v>Q4</v>
      </c>
      <c r="K2653" t="str">
        <f>TEXT(vw_maritime_trade_analysis[[#This Row],[Departure_Date]],"mmmm")</f>
        <v>December</v>
      </c>
      <c r="L2653">
        <v>21966090</v>
      </c>
      <c r="M2653">
        <v>200014.546875</v>
      </c>
      <c r="N2653">
        <v>115882.2421875</v>
      </c>
      <c r="O2653">
        <v>37342.3515625</v>
      </c>
      <c r="P2653">
        <v>37833.28125</v>
      </c>
      <c r="Q2653">
        <v>1254196.125</v>
      </c>
      <c r="R2653">
        <f t="shared" si="41"/>
        <v>5.7096921891879711E-2</v>
      </c>
    </row>
    <row r="2654" spans="1:18" x14ac:dyDescent="0.25">
      <c r="A2654" t="s">
        <v>3884</v>
      </c>
      <c r="B2654" t="s">
        <v>49</v>
      </c>
      <c r="C2654" t="s">
        <v>78</v>
      </c>
      <c r="D2654" t="s">
        <v>177</v>
      </c>
      <c r="E2654" t="s">
        <v>257</v>
      </c>
      <c r="F2654" t="s">
        <v>128</v>
      </c>
      <c r="G2654" s="1">
        <v>44157</v>
      </c>
      <c r="H2654" s="1">
        <v>44177</v>
      </c>
      <c r="I2654">
        <f>YEAR((vw_maritime_trade_analysis[[#This Row],[Departure_Date]]))</f>
        <v>2020</v>
      </c>
      <c r="J2654" t="str">
        <f>"Q"&amp;ROUNDUP(MONTH(vw_maritime_trade_analysis[[#This Row],[Departure_Date]])/3,0)</f>
        <v>Q4</v>
      </c>
      <c r="K2654" t="str">
        <f>TEXT(vw_maritime_trade_analysis[[#This Row],[Departure_Date]],"mmmm")</f>
        <v>November</v>
      </c>
      <c r="L2654">
        <v>18712606</v>
      </c>
      <c r="M2654">
        <v>376896.6875</v>
      </c>
      <c r="N2654">
        <v>25611.619140625</v>
      </c>
      <c r="O2654">
        <v>15718.58984375</v>
      </c>
      <c r="P2654">
        <v>24504.94921875</v>
      </c>
      <c r="Q2654">
        <v>1952271.625</v>
      </c>
      <c r="R2654">
        <f t="shared" si="41"/>
        <v>0.10432922196940395</v>
      </c>
    </row>
    <row r="2655" spans="1:18" x14ac:dyDescent="0.25">
      <c r="A2655" t="s">
        <v>3886</v>
      </c>
      <c r="B2655" t="s">
        <v>49</v>
      </c>
      <c r="C2655" t="s">
        <v>112</v>
      </c>
      <c r="D2655" t="s">
        <v>340</v>
      </c>
      <c r="E2655" t="s">
        <v>140</v>
      </c>
      <c r="F2655" t="s">
        <v>226</v>
      </c>
      <c r="G2655" s="1">
        <v>44087</v>
      </c>
      <c r="H2655" s="1">
        <v>44105</v>
      </c>
      <c r="I2655">
        <f>YEAR((vw_maritime_trade_analysis[[#This Row],[Departure_Date]]))</f>
        <v>2020</v>
      </c>
      <c r="J2655" t="str">
        <f>"Q"&amp;ROUNDUP(MONTH(vw_maritime_trade_analysis[[#This Row],[Departure_Date]])/3,0)</f>
        <v>Q3</v>
      </c>
      <c r="K2655" t="str">
        <f>TEXT(vw_maritime_trade_analysis[[#This Row],[Departure_Date]],"mmmm")</f>
        <v>September</v>
      </c>
      <c r="L2655">
        <v>8305993.5</v>
      </c>
      <c r="M2655">
        <v>497169.8125</v>
      </c>
      <c r="N2655">
        <v>110555.296875</v>
      </c>
      <c r="O2655">
        <v>11711.4501953125</v>
      </c>
      <c r="P2655">
        <v>0</v>
      </c>
      <c r="Q2655">
        <v>953051.25</v>
      </c>
      <c r="R2655">
        <f t="shared" si="41"/>
        <v>0.11474259521151804</v>
      </c>
    </row>
    <row r="2656" spans="1:18" x14ac:dyDescent="0.25">
      <c r="A2656" t="s">
        <v>3887</v>
      </c>
      <c r="B2656" t="s">
        <v>65</v>
      </c>
      <c r="C2656" t="s">
        <v>66</v>
      </c>
      <c r="D2656" t="s">
        <v>391</v>
      </c>
      <c r="E2656" t="s">
        <v>226</v>
      </c>
      <c r="F2656" t="s">
        <v>257</v>
      </c>
      <c r="G2656" s="1">
        <v>45252</v>
      </c>
      <c r="H2656" s="1">
        <v>45280</v>
      </c>
      <c r="I2656">
        <f>YEAR((vw_maritime_trade_analysis[[#This Row],[Departure_Date]]))</f>
        <v>2023</v>
      </c>
      <c r="J2656" t="str">
        <f>"Q"&amp;ROUNDUP(MONTH(vw_maritime_trade_analysis[[#This Row],[Departure_Date]])/3,0)</f>
        <v>Q4</v>
      </c>
      <c r="K2656" t="str">
        <f>TEXT(vw_maritime_trade_analysis[[#This Row],[Departure_Date]],"mmmm")</f>
        <v>November</v>
      </c>
      <c r="L2656">
        <v>21857294</v>
      </c>
      <c r="M2656">
        <v>568688.875</v>
      </c>
      <c r="N2656">
        <v>36003.0703125</v>
      </c>
      <c r="O2656">
        <v>66664.75</v>
      </c>
      <c r="P2656">
        <v>28483.5390625</v>
      </c>
      <c r="Q2656">
        <v>2465702</v>
      </c>
      <c r="R2656">
        <f t="shared" si="41"/>
        <v>0.11280911534611741</v>
      </c>
    </row>
    <row r="2657" spans="1:18" x14ac:dyDescent="0.25">
      <c r="A2657" t="s">
        <v>3888</v>
      </c>
      <c r="B2657" t="s">
        <v>65</v>
      </c>
      <c r="C2657" t="s">
        <v>50</v>
      </c>
      <c r="D2657" t="s">
        <v>51</v>
      </c>
      <c r="E2657" t="s">
        <v>128</v>
      </c>
      <c r="F2657" t="s">
        <v>230</v>
      </c>
      <c r="G2657" s="1">
        <v>46021</v>
      </c>
      <c r="H2657" s="1">
        <v>46027</v>
      </c>
      <c r="I2657">
        <f>YEAR((vw_maritime_trade_analysis[[#This Row],[Departure_Date]]))</f>
        <v>2025</v>
      </c>
      <c r="J2657" t="str">
        <f>"Q"&amp;ROUNDUP(MONTH(vw_maritime_trade_analysis[[#This Row],[Departure_Date]])/3,0)</f>
        <v>Q4</v>
      </c>
      <c r="K2657" t="str">
        <f>TEXT(vw_maritime_trade_analysis[[#This Row],[Departure_Date]],"mmmm")</f>
        <v>December</v>
      </c>
      <c r="L2657">
        <v>12845453</v>
      </c>
      <c r="M2657">
        <v>118630.4609375</v>
      </c>
      <c r="N2657">
        <v>225324.203125</v>
      </c>
      <c r="O2657">
        <v>16313.7197265625</v>
      </c>
      <c r="P2657">
        <v>0</v>
      </c>
      <c r="Q2657">
        <v>5134964</v>
      </c>
      <c r="R2657">
        <f t="shared" si="41"/>
        <v>0.39974954561742587</v>
      </c>
    </row>
    <row r="2658" spans="1:18" x14ac:dyDescent="0.25">
      <c r="A2658" t="s">
        <v>3889</v>
      </c>
      <c r="B2658" t="s">
        <v>65</v>
      </c>
      <c r="C2658" t="s">
        <v>50</v>
      </c>
      <c r="D2658" t="s">
        <v>51</v>
      </c>
      <c r="E2658" t="s">
        <v>82</v>
      </c>
      <c r="F2658" t="s">
        <v>108</v>
      </c>
      <c r="G2658" s="1">
        <v>44252</v>
      </c>
      <c r="H2658" s="1">
        <v>44272</v>
      </c>
      <c r="I2658">
        <f>YEAR((vw_maritime_trade_analysis[[#This Row],[Departure_Date]]))</f>
        <v>2021</v>
      </c>
      <c r="J2658" t="str">
        <f>"Q"&amp;ROUNDUP(MONTH(vw_maritime_trade_analysis[[#This Row],[Departure_Date]])/3,0)</f>
        <v>Q1</v>
      </c>
      <c r="K2658" t="str">
        <f>TEXT(vw_maritime_trade_analysis[[#This Row],[Departure_Date]],"mmmm")</f>
        <v>February</v>
      </c>
      <c r="L2658">
        <v>10555698</v>
      </c>
      <c r="M2658">
        <v>330537.3125</v>
      </c>
      <c r="N2658">
        <v>59267.8515625</v>
      </c>
      <c r="O2658">
        <v>31455.98046875</v>
      </c>
      <c r="P2658">
        <v>27504.919921875</v>
      </c>
      <c r="Q2658">
        <v>5049850.5</v>
      </c>
      <c r="R2658">
        <f t="shared" si="41"/>
        <v>0.47840043358572781</v>
      </c>
    </row>
    <row r="2659" spans="1:18" x14ac:dyDescent="0.25">
      <c r="A2659" t="s">
        <v>3890</v>
      </c>
      <c r="B2659" t="s">
        <v>49</v>
      </c>
      <c r="C2659" t="s">
        <v>66</v>
      </c>
      <c r="D2659" t="s">
        <v>245</v>
      </c>
      <c r="E2659" t="s">
        <v>230</v>
      </c>
      <c r="F2659" t="s">
        <v>82</v>
      </c>
      <c r="G2659" s="1">
        <v>43878</v>
      </c>
      <c r="H2659" s="1">
        <v>43893</v>
      </c>
      <c r="I2659">
        <f>YEAR((vw_maritime_trade_analysis[[#This Row],[Departure_Date]]))</f>
        <v>2020</v>
      </c>
      <c r="J2659" t="str">
        <f>"Q"&amp;ROUNDUP(MONTH(vw_maritime_trade_analysis[[#This Row],[Departure_Date]])/3,0)</f>
        <v>Q1</v>
      </c>
      <c r="K2659" t="str">
        <f>TEXT(vw_maritime_trade_analysis[[#This Row],[Departure_Date]],"mmmm")</f>
        <v>February</v>
      </c>
      <c r="L2659">
        <v>1902851.625</v>
      </c>
      <c r="M2659">
        <v>490472.84375</v>
      </c>
      <c r="N2659">
        <v>219636.484375</v>
      </c>
      <c r="O2659">
        <v>4547.81982421875</v>
      </c>
      <c r="P2659">
        <v>9535.330078125</v>
      </c>
      <c r="Q2659">
        <v>938198.6875</v>
      </c>
      <c r="R2659">
        <f t="shared" si="41"/>
        <v>0.49304878802623403</v>
      </c>
    </row>
    <row r="2660" spans="1:18" x14ac:dyDescent="0.25">
      <c r="A2660" t="s">
        <v>3891</v>
      </c>
      <c r="B2660" t="s">
        <v>65</v>
      </c>
      <c r="C2660" t="s">
        <v>78</v>
      </c>
      <c r="D2660" t="s">
        <v>315</v>
      </c>
      <c r="E2660" t="s">
        <v>92</v>
      </c>
      <c r="F2660" t="s">
        <v>174</v>
      </c>
      <c r="G2660" s="1">
        <v>45663</v>
      </c>
      <c r="H2660" s="1">
        <v>45681</v>
      </c>
      <c r="I2660">
        <f>YEAR((vw_maritime_trade_analysis[[#This Row],[Departure_Date]]))</f>
        <v>2025</v>
      </c>
      <c r="J2660" t="str">
        <f>"Q"&amp;ROUNDUP(MONTH(vw_maritime_trade_analysis[[#This Row],[Departure_Date]])/3,0)</f>
        <v>Q1</v>
      </c>
      <c r="K2660" t="str">
        <f>TEXT(vw_maritime_trade_analysis[[#This Row],[Departure_Date]],"mmmm")</f>
        <v>January</v>
      </c>
      <c r="L2660">
        <v>38781596</v>
      </c>
      <c r="M2660">
        <v>307160.625</v>
      </c>
      <c r="N2660">
        <v>103463.15625</v>
      </c>
      <c r="O2660">
        <v>23656.76953125</v>
      </c>
      <c r="P2660">
        <v>17465.279296875</v>
      </c>
      <c r="Q2660">
        <v>1355581.75</v>
      </c>
      <c r="R2660">
        <f t="shared" si="41"/>
        <v>3.4954253816681498E-2</v>
      </c>
    </row>
    <row r="2661" spans="1:18" x14ac:dyDescent="0.25">
      <c r="A2661" t="s">
        <v>3892</v>
      </c>
      <c r="B2661" t="s">
        <v>49</v>
      </c>
      <c r="C2661" t="s">
        <v>66</v>
      </c>
      <c r="D2661" t="s">
        <v>391</v>
      </c>
      <c r="E2661" t="s">
        <v>230</v>
      </c>
      <c r="F2661" t="s">
        <v>128</v>
      </c>
      <c r="G2661" s="1">
        <v>45317</v>
      </c>
      <c r="H2661" s="1">
        <v>45326</v>
      </c>
      <c r="I2661">
        <f>YEAR((vw_maritime_trade_analysis[[#This Row],[Departure_Date]]))</f>
        <v>2024</v>
      </c>
      <c r="J2661" t="str">
        <f>"Q"&amp;ROUNDUP(MONTH(vw_maritime_trade_analysis[[#This Row],[Departure_Date]])/3,0)</f>
        <v>Q1</v>
      </c>
      <c r="K2661" t="str">
        <f>TEXT(vw_maritime_trade_analysis[[#This Row],[Departure_Date]],"mmmm")</f>
        <v>January</v>
      </c>
      <c r="L2661">
        <v>27338196</v>
      </c>
      <c r="M2661">
        <v>69802.3125</v>
      </c>
      <c r="N2661">
        <v>58414.87109375</v>
      </c>
      <c r="O2661">
        <v>94863.5390625</v>
      </c>
      <c r="P2661">
        <v>6178.6201171875</v>
      </c>
      <c r="Q2661">
        <v>2300541.25</v>
      </c>
      <c r="R2661">
        <f t="shared" si="41"/>
        <v>8.4151172593831716E-2</v>
      </c>
    </row>
    <row r="2662" spans="1:18" x14ac:dyDescent="0.25">
      <c r="A2662" t="s">
        <v>3893</v>
      </c>
      <c r="B2662" t="s">
        <v>65</v>
      </c>
      <c r="C2662" t="s">
        <v>66</v>
      </c>
      <c r="D2662" t="s">
        <v>67</v>
      </c>
      <c r="E2662" t="s">
        <v>70</v>
      </c>
      <c r="F2662" t="s">
        <v>174</v>
      </c>
      <c r="G2662" s="1">
        <v>46008</v>
      </c>
      <c r="H2662" s="1">
        <v>46030</v>
      </c>
      <c r="I2662">
        <f>YEAR((vw_maritime_trade_analysis[[#This Row],[Departure_Date]]))</f>
        <v>2025</v>
      </c>
      <c r="J2662" t="str">
        <f>"Q"&amp;ROUNDUP(MONTH(vw_maritime_trade_analysis[[#This Row],[Departure_Date]])/3,0)</f>
        <v>Q4</v>
      </c>
      <c r="K2662" t="str">
        <f>TEXT(vw_maritime_trade_analysis[[#This Row],[Departure_Date]],"mmmm")</f>
        <v>December</v>
      </c>
      <c r="L2662">
        <v>57892688</v>
      </c>
      <c r="M2662">
        <v>176363.09375</v>
      </c>
      <c r="N2662">
        <v>39249.98046875</v>
      </c>
      <c r="O2662">
        <v>45156.30078125</v>
      </c>
      <c r="P2662">
        <v>0</v>
      </c>
      <c r="Q2662">
        <v>1860612.75</v>
      </c>
      <c r="R2662">
        <f t="shared" si="41"/>
        <v>3.2138993960688089E-2</v>
      </c>
    </row>
    <row r="2663" spans="1:18" x14ac:dyDescent="0.25">
      <c r="A2663" t="s">
        <v>3894</v>
      </c>
      <c r="B2663" t="s">
        <v>49</v>
      </c>
      <c r="C2663" t="s">
        <v>66</v>
      </c>
      <c r="D2663" t="s">
        <v>67</v>
      </c>
      <c r="E2663" t="s">
        <v>71</v>
      </c>
      <c r="F2663" t="s">
        <v>226</v>
      </c>
      <c r="G2663" s="1">
        <v>45971</v>
      </c>
      <c r="H2663" s="1">
        <v>45998</v>
      </c>
      <c r="I2663">
        <f>YEAR((vw_maritime_trade_analysis[[#This Row],[Departure_Date]]))</f>
        <v>2025</v>
      </c>
      <c r="J2663" t="str">
        <f>"Q"&amp;ROUNDUP(MONTH(vw_maritime_trade_analysis[[#This Row],[Departure_Date]])/3,0)</f>
        <v>Q4</v>
      </c>
      <c r="K2663" t="str">
        <f>TEXT(vw_maritime_trade_analysis[[#This Row],[Departure_Date]],"mmmm")</f>
        <v>November</v>
      </c>
      <c r="L2663">
        <v>2854037.75</v>
      </c>
      <c r="M2663">
        <v>320911.875</v>
      </c>
      <c r="N2663">
        <v>187459.90625</v>
      </c>
      <c r="O2663">
        <v>6335.9599609375</v>
      </c>
      <c r="P2663">
        <v>0</v>
      </c>
      <c r="Q2663">
        <v>610370.5625</v>
      </c>
      <c r="R2663">
        <f t="shared" si="41"/>
        <v>0.21386211955325399</v>
      </c>
    </row>
    <row r="2664" spans="1:18" x14ac:dyDescent="0.25">
      <c r="A2664" t="s">
        <v>3895</v>
      </c>
      <c r="B2664" t="s">
        <v>65</v>
      </c>
      <c r="C2664" t="s">
        <v>66</v>
      </c>
      <c r="D2664" t="s">
        <v>245</v>
      </c>
      <c r="E2664" t="s">
        <v>100</v>
      </c>
      <c r="F2664" t="s">
        <v>146</v>
      </c>
      <c r="G2664" s="1">
        <v>44848</v>
      </c>
      <c r="H2664" s="1">
        <v>44865</v>
      </c>
      <c r="I2664">
        <f>YEAR((vw_maritime_trade_analysis[[#This Row],[Departure_Date]]))</f>
        <v>2022</v>
      </c>
      <c r="J2664" t="str">
        <f>"Q"&amp;ROUNDUP(MONTH(vw_maritime_trade_analysis[[#This Row],[Departure_Date]])/3,0)</f>
        <v>Q4</v>
      </c>
      <c r="K2664" t="str">
        <f>TEXT(vw_maritime_trade_analysis[[#This Row],[Departure_Date]],"mmmm")</f>
        <v>October</v>
      </c>
      <c r="L2664">
        <v>2967308.5</v>
      </c>
      <c r="M2664">
        <v>325827.53125</v>
      </c>
      <c r="N2664">
        <v>23190</v>
      </c>
      <c r="O2664">
        <v>9436.0400390625</v>
      </c>
      <c r="P2664">
        <v>46145.078125</v>
      </c>
      <c r="Q2664">
        <v>454349.75</v>
      </c>
      <c r="R2664">
        <f t="shared" si="41"/>
        <v>0.15311847419976723</v>
      </c>
    </row>
    <row r="2665" spans="1:18" x14ac:dyDescent="0.25">
      <c r="A2665" t="s">
        <v>3896</v>
      </c>
      <c r="B2665" t="s">
        <v>49</v>
      </c>
      <c r="C2665" t="s">
        <v>50</v>
      </c>
      <c r="D2665" t="s">
        <v>51</v>
      </c>
      <c r="E2665" t="s">
        <v>108</v>
      </c>
      <c r="F2665" t="s">
        <v>226</v>
      </c>
      <c r="G2665" s="1">
        <v>44792</v>
      </c>
      <c r="H2665" s="1">
        <v>44805</v>
      </c>
      <c r="I2665">
        <f>YEAR((vw_maritime_trade_analysis[[#This Row],[Departure_Date]]))</f>
        <v>2022</v>
      </c>
      <c r="J2665" t="str">
        <f>"Q"&amp;ROUNDUP(MONTH(vw_maritime_trade_analysis[[#This Row],[Departure_Date]])/3,0)</f>
        <v>Q3</v>
      </c>
      <c r="K2665" t="str">
        <f>TEXT(vw_maritime_trade_analysis[[#This Row],[Departure_Date]],"mmmm")</f>
        <v>August</v>
      </c>
      <c r="L2665">
        <v>4435528.5</v>
      </c>
      <c r="M2665">
        <v>221007.953125</v>
      </c>
      <c r="N2665">
        <v>97154.421875</v>
      </c>
      <c r="O2665">
        <v>13395.2998046875</v>
      </c>
      <c r="P2665">
        <v>47712.01171875</v>
      </c>
      <c r="Q2665">
        <v>1911234.5</v>
      </c>
      <c r="R2665">
        <f t="shared" si="41"/>
        <v>0.43089216989587598</v>
      </c>
    </row>
    <row r="2666" spans="1:18" x14ac:dyDescent="0.25">
      <c r="A2666" t="s">
        <v>3897</v>
      </c>
      <c r="B2666" t="s">
        <v>65</v>
      </c>
      <c r="C2666" t="s">
        <v>112</v>
      </c>
      <c r="D2666" t="s">
        <v>340</v>
      </c>
      <c r="E2666" t="s">
        <v>128</v>
      </c>
      <c r="F2666" t="s">
        <v>71</v>
      </c>
      <c r="G2666" s="1">
        <v>44743</v>
      </c>
      <c r="H2666" s="1">
        <v>44761</v>
      </c>
      <c r="I2666">
        <f>YEAR((vw_maritime_trade_analysis[[#This Row],[Departure_Date]]))</f>
        <v>2022</v>
      </c>
      <c r="J2666" t="str">
        <f>"Q"&amp;ROUNDUP(MONTH(vw_maritime_trade_analysis[[#This Row],[Departure_Date]])/3,0)</f>
        <v>Q3</v>
      </c>
      <c r="K2666" t="str">
        <f>TEXT(vw_maritime_trade_analysis[[#This Row],[Departure_Date]],"mmmm")</f>
        <v>July</v>
      </c>
      <c r="L2666">
        <v>8728214</v>
      </c>
      <c r="M2666">
        <v>292835.15625</v>
      </c>
      <c r="N2666">
        <v>189267.203125</v>
      </c>
      <c r="O2666">
        <v>17456.4296875</v>
      </c>
      <c r="P2666">
        <v>1141.3399658203125</v>
      </c>
      <c r="Q2666">
        <v>863596.1875</v>
      </c>
      <c r="R2666">
        <f t="shared" si="41"/>
        <v>9.8943058396597519E-2</v>
      </c>
    </row>
    <row r="2667" spans="1:18" x14ac:dyDescent="0.25">
      <c r="A2667" t="s">
        <v>3898</v>
      </c>
      <c r="B2667" t="s">
        <v>49</v>
      </c>
      <c r="C2667" t="s">
        <v>50</v>
      </c>
      <c r="D2667" t="s">
        <v>145</v>
      </c>
      <c r="E2667" t="s">
        <v>127</v>
      </c>
      <c r="F2667" t="s">
        <v>92</v>
      </c>
      <c r="G2667" s="1">
        <v>46047</v>
      </c>
      <c r="H2667" s="1">
        <v>46057</v>
      </c>
      <c r="I2667">
        <f>YEAR((vw_maritime_trade_analysis[[#This Row],[Departure_Date]]))</f>
        <v>2026</v>
      </c>
      <c r="J2667" t="str">
        <f>"Q"&amp;ROUNDUP(MONTH(vw_maritime_trade_analysis[[#This Row],[Departure_Date]])/3,0)</f>
        <v>Q1</v>
      </c>
      <c r="K2667" t="str">
        <f>TEXT(vw_maritime_trade_analysis[[#This Row],[Departure_Date]],"mmmm")</f>
        <v>January</v>
      </c>
      <c r="L2667">
        <v>27974466</v>
      </c>
      <c r="M2667">
        <v>357879.6875</v>
      </c>
      <c r="N2667">
        <v>72320.09375</v>
      </c>
      <c r="O2667">
        <v>53151.48828125</v>
      </c>
      <c r="P2667">
        <v>0</v>
      </c>
      <c r="Q2667">
        <v>4586387</v>
      </c>
      <c r="R2667">
        <f t="shared" si="41"/>
        <v>0.16394904553316586</v>
      </c>
    </row>
    <row r="2668" spans="1:18" x14ac:dyDescent="0.25">
      <c r="A2668" t="s">
        <v>3899</v>
      </c>
      <c r="B2668" t="s">
        <v>65</v>
      </c>
      <c r="C2668" t="s">
        <v>239</v>
      </c>
      <c r="D2668" t="s">
        <v>240</v>
      </c>
      <c r="E2668" t="s">
        <v>100</v>
      </c>
      <c r="F2668" t="s">
        <v>159</v>
      </c>
      <c r="G2668" s="1">
        <v>45727</v>
      </c>
      <c r="H2668" s="1">
        <v>45757</v>
      </c>
      <c r="I2668">
        <f>YEAR((vw_maritime_trade_analysis[[#This Row],[Departure_Date]]))</f>
        <v>2025</v>
      </c>
      <c r="J2668" t="str">
        <f>"Q"&amp;ROUNDUP(MONTH(vw_maritime_trade_analysis[[#This Row],[Departure_Date]])/3,0)</f>
        <v>Q1</v>
      </c>
      <c r="K2668" t="str">
        <f>TEXT(vw_maritime_trade_analysis[[#This Row],[Departure_Date]],"mmmm")</f>
        <v>March</v>
      </c>
      <c r="L2668">
        <v>8976846</v>
      </c>
      <c r="M2668">
        <v>458187.90625</v>
      </c>
      <c r="N2668">
        <v>136422.546875</v>
      </c>
      <c r="O2668">
        <v>27289.609375</v>
      </c>
      <c r="P2668">
        <v>0</v>
      </c>
      <c r="Q2668">
        <v>1476925.25</v>
      </c>
      <c r="R2668">
        <f t="shared" si="41"/>
        <v>0.16452607630787028</v>
      </c>
    </row>
    <row r="2669" spans="1:18" x14ac:dyDescent="0.25">
      <c r="A2669" t="s">
        <v>3901</v>
      </c>
      <c r="B2669" t="s">
        <v>65</v>
      </c>
      <c r="C2669" t="s">
        <v>50</v>
      </c>
      <c r="D2669" t="s">
        <v>51</v>
      </c>
      <c r="E2669" t="s">
        <v>226</v>
      </c>
      <c r="F2669" t="s">
        <v>154</v>
      </c>
      <c r="G2669" s="1">
        <v>45359</v>
      </c>
      <c r="H2669" s="1">
        <v>45364</v>
      </c>
      <c r="I2669">
        <f>YEAR((vw_maritime_trade_analysis[[#This Row],[Departure_Date]]))</f>
        <v>2024</v>
      </c>
      <c r="J2669" t="str">
        <f>"Q"&amp;ROUNDUP(MONTH(vw_maritime_trade_analysis[[#This Row],[Departure_Date]])/3,0)</f>
        <v>Q1</v>
      </c>
      <c r="K2669" t="str">
        <f>TEXT(vw_maritime_trade_analysis[[#This Row],[Departure_Date]],"mmmm")</f>
        <v>March</v>
      </c>
      <c r="L2669">
        <v>18196656</v>
      </c>
      <c r="M2669">
        <v>177179.3125</v>
      </c>
      <c r="N2669">
        <v>179242.6875</v>
      </c>
      <c r="O2669">
        <v>43308.0390625</v>
      </c>
      <c r="P2669">
        <v>12528.8798828125</v>
      </c>
      <c r="Q2669">
        <v>4060899.25</v>
      </c>
      <c r="R2669">
        <f t="shared" si="41"/>
        <v>0.22316733635015137</v>
      </c>
    </row>
    <row r="2670" spans="1:18" x14ac:dyDescent="0.25">
      <c r="A2670" t="s">
        <v>3902</v>
      </c>
      <c r="B2670" t="s">
        <v>65</v>
      </c>
      <c r="C2670" t="s">
        <v>112</v>
      </c>
      <c r="D2670" t="s">
        <v>343</v>
      </c>
      <c r="E2670" t="s">
        <v>92</v>
      </c>
      <c r="F2670" t="s">
        <v>201</v>
      </c>
      <c r="G2670" s="1">
        <v>45386</v>
      </c>
      <c r="H2670" s="1">
        <v>45415</v>
      </c>
      <c r="I2670">
        <f>YEAR((vw_maritime_trade_analysis[[#This Row],[Departure_Date]]))</f>
        <v>2024</v>
      </c>
      <c r="J2670" t="str">
        <f>"Q"&amp;ROUNDUP(MONTH(vw_maritime_trade_analysis[[#This Row],[Departure_Date]])/3,0)</f>
        <v>Q2</v>
      </c>
      <c r="K2670" t="str">
        <f>TEXT(vw_maritime_trade_analysis[[#This Row],[Departure_Date]],"mmmm")</f>
        <v>April</v>
      </c>
      <c r="L2670">
        <v>50046264</v>
      </c>
      <c r="M2670">
        <v>559695.9375</v>
      </c>
      <c r="N2670">
        <v>149032.171875</v>
      </c>
      <c r="O2670">
        <v>81575.40625</v>
      </c>
      <c r="P2670">
        <v>14494.7001953125</v>
      </c>
      <c r="Q2670">
        <v>4002136.75</v>
      </c>
      <c r="R2670">
        <f t="shared" si="41"/>
        <v>7.9968741522843736E-2</v>
      </c>
    </row>
    <row r="2671" spans="1:18" x14ac:dyDescent="0.25">
      <c r="A2671" t="s">
        <v>3903</v>
      </c>
      <c r="B2671" t="s">
        <v>49</v>
      </c>
      <c r="C2671" t="s">
        <v>78</v>
      </c>
      <c r="D2671" t="s">
        <v>105</v>
      </c>
      <c r="E2671" t="s">
        <v>154</v>
      </c>
      <c r="F2671" t="s">
        <v>56</v>
      </c>
      <c r="G2671" s="1">
        <v>46086</v>
      </c>
      <c r="H2671" s="1">
        <v>46116</v>
      </c>
      <c r="I2671">
        <f>YEAR((vw_maritime_trade_analysis[[#This Row],[Departure_Date]]))</f>
        <v>2026</v>
      </c>
      <c r="J2671" t="str">
        <f>"Q"&amp;ROUNDUP(MONTH(vw_maritime_trade_analysis[[#This Row],[Departure_Date]])/3,0)</f>
        <v>Q1</v>
      </c>
      <c r="K2671" t="str">
        <f>TEXT(vw_maritime_trade_analysis[[#This Row],[Departure_Date]],"mmmm")</f>
        <v>March</v>
      </c>
      <c r="L2671">
        <v>58242264</v>
      </c>
      <c r="M2671">
        <v>581892.75</v>
      </c>
      <c r="N2671">
        <v>126933.3203125</v>
      </c>
      <c r="O2671">
        <v>99594.2734375</v>
      </c>
      <c r="P2671">
        <v>0</v>
      </c>
      <c r="Q2671">
        <v>2923890.75</v>
      </c>
      <c r="R2671">
        <f t="shared" si="41"/>
        <v>5.0202216555317973E-2</v>
      </c>
    </row>
    <row r="2672" spans="1:18" x14ac:dyDescent="0.25">
      <c r="A2672" t="s">
        <v>3905</v>
      </c>
      <c r="B2672" t="s">
        <v>65</v>
      </c>
      <c r="C2672" t="s">
        <v>50</v>
      </c>
      <c r="D2672" t="s">
        <v>51</v>
      </c>
      <c r="E2672" t="s">
        <v>226</v>
      </c>
      <c r="F2672" t="s">
        <v>174</v>
      </c>
      <c r="G2672" s="1">
        <v>45011</v>
      </c>
      <c r="H2672" s="1">
        <v>45026</v>
      </c>
      <c r="I2672">
        <f>YEAR((vw_maritime_trade_analysis[[#This Row],[Departure_Date]]))</f>
        <v>2023</v>
      </c>
      <c r="J2672" t="str">
        <f>"Q"&amp;ROUNDUP(MONTH(vw_maritime_trade_analysis[[#This Row],[Departure_Date]])/3,0)</f>
        <v>Q1</v>
      </c>
      <c r="K2672" t="str">
        <f>TEXT(vw_maritime_trade_analysis[[#This Row],[Departure_Date]],"mmmm")</f>
        <v>March</v>
      </c>
      <c r="L2672">
        <v>9389216</v>
      </c>
      <c r="M2672">
        <v>369650.375</v>
      </c>
      <c r="N2672">
        <v>68887.6171875</v>
      </c>
      <c r="O2672">
        <v>25444.779296875</v>
      </c>
      <c r="P2672">
        <v>0</v>
      </c>
      <c r="Q2672">
        <v>2467430.75</v>
      </c>
      <c r="R2672">
        <f t="shared" si="41"/>
        <v>0.26279411933861146</v>
      </c>
    </row>
    <row r="2673" spans="1:18" x14ac:dyDescent="0.25">
      <c r="A2673" t="s">
        <v>3906</v>
      </c>
      <c r="B2673" t="s">
        <v>65</v>
      </c>
      <c r="C2673" t="s">
        <v>112</v>
      </c>
      <c r="D2673" t="s">
        <v>199</v>
      </c>
      <c r="E2673" t="s">
        <v>92</v>
      </c>
      <c r="F2673" t="s">
        <v>140</v>
      </c>
      <c r="G2673" s="1">
        <v>44369</v>
      </c>
      <c r="H2673" s="1">
        <v>44394</v>
      </c>
      <c r="I2673">
        <f>YEAR((vw_maritime_trade_analysis[[#This Row],[Departure_Date]]))</f>
        <v>2021</v>
      </c>
      <c r="J2673" t="str">
        <f>"Q"&amp;ROUNDUP(MONTH(vw_maritime_trade_analysis[[#This Row],[Departure_Date]])/3,0)</f>
        <v>Q2</v>
      </c>
      <c r="K2673" t="str">
        <f>TEXT(vw_maritime_trade_analysis[[#This Row],[Departure_Date]],"mmmm")</f>
        <v>June</v>
      </c>
      <c r="L2673">
        <v>15992110</v>
      </c>
      <c r="M2673">
        <v>419789.5625</v>
      </c>
      <c r="N2673">
        <v>244076.59375</v>
      </c>
      <c r="O2673">
        <v>8955.580078125</v>
      </c>
      <c r="P2673">
        <v>23602.150390625</v>
      </c>
      <c r="Q2673">
        <v>1223875.875</v>
      </c>
      <c r="R2673">
        <f t="shared" si="41"/>
        <v>7.6529981034397593E-2</v>
      </c>
    </row>
    <row r="2674" spans="1:18" x14ac:dyDescent="0.25">
      <c r="A2674" t="s">
        <v>3907</v>
      </c>
      <c r="B2674" t="s">
        <v>65</v>
      </c>
      <c r="C2674" t="s">
        <v>134</v>
      </c>
      <c r="D2674" t="s">
        <v>135</v>
      </c>
      <c r="E2674" t="s">
        <v>92</v>
      </c>
      <c r="F2674" t="s">
        <v>127</v>
      </c>
      <c r="G2674" s="1">
        <v>44135</v>
      </c>
      <c r="H2674" s="1">
        <v>44148</v>
      </c>
      <c r="I2674">
        <f>YEAR((vw_maritime_trade_analysis[[#This Row],[Departure_Date]]))</f>
        <v>2020</v>
      </c>
      <c r="J2674" t="str">
        <f>"Q"&amp;ROUNDUP(MONTH(vw_maritime_trade_analysis[[#This Row],[Departure_Date]])/3,0)</f>
        <v>Q4</v>
      </c>
      <c r="K2674" t="str">
        <f>TEXT(vw_maritime_trade_analysis[[#This Row],[Departure_Date]],"mmmm")</f>
        <v>October</v>
      </c>
      <c r="L2674">
        <v>9309823</v>
      </c>
      <c r="M2674">
        <v>219809.40625</v>
      </c>
      <c r="N2674">
        <v>191779.515625</v>
      </c>
      <c r="O2674">
        <v>20016.119140625</v>
      </c>
      <c r="P2674">
        <v>11532.9296875</v>
      </c>
      <c r="Q2674">
        <v>637008.125</v>
      </c>
      <c r="R2674">
        <f t="shared" si="41"/>
        <v>6.8423226198822476E-2</v>
      </c>
    </row>
    <row r="2675" spans="1:18" x14ac:dyDescent="0.25">
      <c r="A2675" t="s">
        <v>3908</v>
      </c>
      <c r="B2675" t="s">
        <v>65</v>
      </c>
      <c r="C2675" t="s">
        <v>112</v>
      </c>
      <c r="D2675" t="s">
        <v>126</v>
      </c>
      <c r="E2675" t="s">
        <v>82</v>
      </c>
      <c r="F2675" t="s">
        <v>140</v>
      </c>
      <c r="G2675" s="1">
        <v>45359</v>
      </c>
      <c r="H2675" s="1">
        <v>45388</v>
      </c>
      <c r="I2675">
        <f>YEAR((vw_maritime_trade_analysis[[#This Row],[Departure_Date]]))</f>
        <v>2024</v>
      </c>
      <c r="J2675" t="str">
        <f>"Q"&amp;ROUNDUP(MONTH(vw_maritime_trade_analysis[[#This Row],[Departure_Date]])/3,0)</f>
        <v>Q1</v>
      </c>
      <c r="K2675" t="str">
        <f>TEXT(vw_maritime_trade_analysis[[#This Row],[Departure_Date]],"mmmm")</f>
        <v>March</v>
      </c>
      <c r="L2675">
        <v>13156891</v>
      </c>
      <c r="M2675">
        <v>283252.75</v>
      </c>
      <c r="N2675">
        <v>139800.4375</v>
      </c>
      <c r="O2675">
        <v>37628.7109375</v>
      </c>
      <c r="P2675">
        <v>5961.39990234375</v>
      </c>
      <c r="Q2675">
        <v>1116048</v>
      </c>
      <c r="R2675">
        <f t="shared" si="41"/>
        <v>8.4826118875652307E-2</v>
      </c>
    </row>
    <row r="2676" spans="1:18" x14ac:dyDescent="0.25">
      <c r="A2676" t="s">
        <v>3909</v>
      </c>
      <c r="B2676" t="s">
        <v>65</v>
      </c>
      <c r="C2676" t="s">
        <v>78</v>
      </c>
      <c r="D2676" t="s">
        <v>315</v>
      </c>
      <c r="E2676" t="s">
        <v>56</v>
      </c>
      <c r="F2676" t="s">
        <v>201</v>
      </c>
      <c r="G2676" s="1">
        <v>45060</v>
      </c>
      <c r="H2676" s="1">
        <v>45069</v>
      </c>
      <c r="I2676">
        <f>YEAR((vw_maritime_trade_analysis[[#This Row],[Departure_Date]]))</f>
        <v>2023</v>
      </c>
      <c r="J2676" t="str">
        <f>"Q"&amp;ROUNDUP(MONTH(vw_maritime_trade_analysis[[#This Row],[Departure_Date]])/3,0)</f>
        <v>Q2</v>
      </c>
      <c r="K2676" t="str">
        <f>TEXT(vw_maritime_trade_analysis[[#This Row],[Departure_Date]],"mmmm")</f>
        <v>May</v>
      </c>
      <c r="L2676">
        <v>47270528</v>
      </c>
      <c r="M2676">
        <v>132417.546875</v>
      </c>
      <c r="N2676">
        <v>36226.8515625</v>
      </c>
      <c r="O2676">
        <v>126212.3125</v>
      </c>
      <c r="P2676">
        <v>9755.599609375</v>
      </c>
      <c r="Q2676">
        <v>1851731.625</v>
      </c>
      <c r="R2676">
        <f t="shared" si="41"/>
        <v>3.91730683651344E-2</v>
      </c>
    </row>
    <row r="2677" spans="1:18" x14ac:dyDescent="0.25">
      <c r="A2677" t="s">
        <v>3910</v>
      </c>
      <c r="B2677" t="s">
        <v>49</v>
      </c>
      <c r="C2677" t="s">
        <v>112</v>
      </c>
      <c r="D2677" t="s">
        <v>113</v>
      </c>
      <c r="E2677" t="s">
        <v>71</v>
      </c>
      <c r="F2677" t="s">
        <v>82</v>
      </c>
      <c r="G2677" s="1">
        <v>44111</v>
      </c>
      <c r="H2677" s="1">
        <v>44120</v>
      </c>
      <c r="I2677">
        <f>YEAR((vw_maritime_trade_analysis[[#This Row],[Departure_Date]]))</f>
        <v>2020</v>
      </c>
      <c r="J2677" t="str">
        <f>"Q"&amp;ROUNDUP(MONTH(vw_maritime_trade_analysis[[#This Row],[Departure_Date]])/3,0)</f>
        <v>Q4</v>
      </c>
      <c r="K2677" t="str">
        <f>TEXT(vw_maritime_trade_analysis[[#This Row],[Departure_Date]],"mmmm")</f>
        <v>October</v>
      </c>
      <c r="L2677">
        <v>7322049.5</v>
      </c>
      <c r="M2677">
        <v>131701.265625</v>
      </c>
      <c r="N2677">
        <v>211909.90625</v>
      </c>
      <c r="O2677">
        <v>12008.16015625</v>
      </c>
      <c r="P2677">
        <v>20712.349609375</v>
      </c>
      <c r="Q2677">
        <v>485107.1875</v>
      </c>
      <c r="R2677">
        <f t="shared" si="41"/>
        <v>6.6252923788619564E-2</v>
      </c>
    </row>
    <row r="2678" spans="1:18" x14ac:dyDescent="0.25">
      <c r="A2678" t="s">
        <v>3911</v>
      </c>
      <c r="B2678" t="s">
        <v>65</v>
      </c>
      <c r="C2678" t="s">
        <v>50</v>
      </c>
      <c r="D2678" t="s">
        <v>223</v>
      </c>
      <c r="E2678" t="s">
        <v>70</v>
      </c>
      <c r="F2678" t="s">
        <v>93</v>
      </c>
      <c r="G2678" s="1">
        <v>45901</v>
      </c>
      <c r="H2678" s="1">
        <v>45915</v>
      </c>
      <c r="I2678">
        <f>YEAR((vw_maritime_trade_analysis[[#This Row],[Departure_Date]]))</f>
        <v>2025</v>
      </c>
      <c r="J2678" t="str">
        <f>"Q"&amp;ROUNDUP(MONTH(vw_maritime_trade_analysis[[#This Row],[Departure_Date]])/3,0)</f>
        <v>Q3</v>
      </c>
      <c r="K2678" t="str">
        <f>TEXT(vw_maritime_trade_analysis[[#This Row],[Departure_Date]],"mmmm")</f>
        <v>September</v>
      </c>
      <c r="L2678">
        <v>114019368</v>
      </c>
      <c r="M2678">
        <v>170954.140625</v>
      </c>
      <c r="N2678">
        <v>232351.65625</v>
      </c>
      <c r="O2678">
        <v>194973.109375</v>
      </c>
      <c r="P2678">
        <v>0</v>
      </c>
      <c r="Q2678">
        <v>1839171.125</v>
      </c>
      <c r="R2678">
        <f t="shared" si="41"/>
        <v>1.6130339584060842E-2</v>
      </c>
    </row>
    <row r="2679" spans="1:18" x14ac:dyDescent="0.25">
      <c r="A2679" t="s">
        <v>3912</v>
      </c>
      <c r="B2679" t="s">
        <v>49</v>
      </c>
      <c r="C2679" t="s">
        <v>239</v>
      </c>
      <c r="D2679" t="s">
        <v>240</v>
      </c>
      <c r="E2679" t="s">
        <v>164</v>
      </c>
      <c r="F2679" t="s">
        <v>226</v>
      </c>
      <c r="G2679" s="1">
        <v>44128</v>
      </c>
      <c r="H2679" s="1">
        <v>44157</v>
      </c>
      <c r="I2679">
        <f>YEAR((vw_maritime_trade_analysis[[#This Row],[Departure_Date]]))</f>
        <v>2020</v>
      </c>
      <c r="J2679" t="str">
        <f>"Q"&amp;ROUNDUP(MONTH(vw_maritime_trade_analysis[[#This Row],[Departure_Date]])/3,0)</f>
        <v>Q4</v>
      </c>
      <c r="K2679" t="str">
        <f>TEXT(vw_maritime_trade_analysis[[#This Row],[Departure_Date]],"mmmm")</f>
        <v>October</v>
      </c>
      <c r="L2679">
        <v>6551151.5</v>
      </c>
      <c r="M2679">
        <v>494645.59375</v>
      </c>
      <c r="N2679">
        <v>15338.9296875</v>
      </c>
      <c r="O2679">
        <v>20308.5703125</v>
      </c>
      <c r="P2679">
        <v>11767.9697265625</v>
      </c>
      <c r="Q2679">
        <v>902993.5</v>
      </c>
      <c r="R2679">
        <f t="shared" si="41"/>
        <v>0.13783737103316876</v>
      </c>
    </row>
    <row r="2680" spans="1:18" x14ac:dyDescent="0.25">
      <c r="A2680" t="s">
        <v>3913</v>
      </c>
      <c r="B2680" t="s">
        <v>65</v>
      </c>
      <c r="C2680" t="s">
        <v>66</v>
      </c>
      <c r="D2680" t="s">
        <v>245</v>
      </c>
      <c r="E2680" t="s">
        <v>70</v>
      </c>
      <c r="F2680" t="s">
        <v>174</v>
      </c>
      <c r="G2680" s="1">
        <v>45370</v>
      </c>
      <c r="H2680" s="1">
        <v>45398</v>
      </c>
      <c r="I2680">
        <f>YEAR((vw_maritime_trade_analysis[[#This Row],[Departure_Date]]))</f>
        <v>2024</v>
      </c>
      <c r="J2680" t="str">
        <f>"Q"&amp;ROUNDUP(MONTH(vw_maritime_trade_analysis[[#This Row],[Departure_Date]])/3,0)</f>
        <v>Q1</v>
      </c>
      <c r="K2680" t="str">
        <f>TEXT(vw_maritime_trade_analysis[[#This Row],[Departure_Date]],"mmmm")</f>
        <v>March</v>
      </c>
      <c r="L2680">
        <v>4431221.5</v>
      </c>
      <c r="M2680">
        <v>295352.4375</v>
      </c>
      <c r="N2680">
        <v>23083.310546875</v>
      </c>
      <c r="O2680">
        <v>2215.610107421875</v>
      </c>
      <c r="P2680">
        <v>1775.6600341796875</v>
      </c>
      <c r="Q2680">
        <v>500121.28125</v>
      </c>
      <c r="R2680">
        <f t="shared" si="41"/>
        <v>0.11286307426744521</v>
      </c>
    </row>
    <row r="2681" spans="1:18" x14ac:dyDescent="0.25">
      <c r="A2681" t="s">
        <v>3914</v>
      </c>
      <c r="B2681" t="s">
        <v>49</v>
      </c>
      <c r="C2681" t="s">
        <v>50</v>
      </c>
      <c r="D2681" t="s">
        <v>51</v>
      </c>
      <c r="E2681" t="s">
        <v>159</v>
      </c>
      <c r="F2681" t="s">
        <v>184</v>
      </c>
      <c r="G2681" s="1">
        <v>44334</v>
      </c>
      <c r="H2681" s="1">
        <v>44344</v>
      </c>
      <c r="I2681">
        <f>YEAR((vw_maritime_trade_analysis[[#This Row],[Departure_Date]]))</f>
        <v>2021</v>
      </c>
      <c r="J2681" t="str">
        <f>"Q"&amp;ROUNDUP(MONTH(vw_maritime_trade_analysis[[#This Row],[Departure_Date]])/3,0)</f>
        <v>Q2</v>
      </c>
      <c r="K2681" t="str">
        <f>TEXT(vw_maritime_trade_analysis[[#This Row],[Departure_Date]],"mmmm")</f>
        <v>May</v>
      </c>
      <c r="L2681">
        <v>5899484.5</v>
      </c>
      <c r="M2681">
        <v>342277</v>
      </c>
      <c r="N2681">
        <v>73198.703125</v>
      </c>
      <c r="O2681">
        <v>6253.4501953125</v>
      </c>
      <c r="P2681">
        <v>54470.76171875</v>
      </c>
      <c r="Q2681">
        <v>1184461.125</v>
      </c>
      <c r="R2681">
        <f t="shared" si="41"/>
        <v>0.20077366505497218</v>
      </c>
    </row>
    <row r="2682" spans="1:18" x14ac:dyDescent="0.25">
      <c r="A2682" t="s">
        <v>3915</v>
      </c>
      <c r="B2682" t="s">
        <v>65</v>
      </c>
      <c r="C2682" t="s">
        <v>66</v>
      </c>
      <c r="D2682" t="s">
        <v>248</v>
      </c>
      <c r="E2682" t="s">
        <v>56</v>
      </c>
      <c r="F2682" t="s">
        <v>55</v>
      </c>
      <c r="G2682" s="1">
        <v>43900</v>
      </c>
      <c r="H2682" s="1">
        <v>43921</v>
      </c>
      <c r="I2682">
        <f>YEAR((vw_maritime_trade_analysis[[#This Row],[Departure_Date]]))</f>
        <v>2020</v>
      </c>
      <c r="J2682" t="str">
        <f>"Q"&amp;ROUNDUP(MONTH(vw_maritime_trade_analysis[[#This Row],[Departure_Date]])/3,0)</f>
        <v>Q1</v>
      </c>
      <c r="K2682" t="str">
        <f>TEXT(vw_maritime_trade_analysis[[#This Row],[Departure_Date]],"mmmm")</f>
        <v>March</v>
      </c>
      <c r="L2682">
        <v>19687318</v>
      </c>
      <c r="M2682">
        <v>527671.1875</v>
      </c>
      <c r="N2682">
        <v>245342.265625</v>
      </c>
      <c r="O2682">
        <v>36815.28125</v>
      </c>
      <c r="P2682">
        <v>59074.19140625</v>
      </c>
      <c r="Q2682">
        <v>2232656.25</v>
      </c>
      <c r="R2682">
        <f t="shared" si="41"/>
        <v>0.1134058102784747</v>
      </c>
    </row>
    <row r="2683" spans="1:18" x14ac:dyDescent="0.25">
      <c r="A2683" t="s">
        <v>3916</v>
      </c>
      <c r="B2683" t="s">
        <v>49</v>
      </c>
      <c r="C2683" t="s">
        <v>239</v>
      </c>
      <c r="D2683" t="s">
        <v>240</v>
      </c>
      <c r="E2683" t="s">
        <v>196</v>
      </c>
      <c r="F2683" t="s">
        <v>56</v>
      </c>
      <c r="G2683" s="1">
        <v>44307</v>
      </c>
      <c r="H2683" s="1">
        <v>44326</v>
      </c>
      <c r="I2683">
        <f>YEAR((vw_maritime_trade_analysis[[#This Row],[Departure_Date]]))</f>
        <v>2021</v>
      </c>
      <c r="J2683" t="str">
        <f>"Q"&amp;ROUNDUP(MONTH(vw_maritime_trade_analysis[[#This Row],[Departure_Date]])/3,0)</f>
        <v>Q2</v>
      </c>
      <c r="K2683" t="str">
        <f>TEXT(vw_maritime_trade_analysis[[#This Row],[Departure_Date]],"mmmm")</f>
        <v>April</v>
      </c>
      <c r="L2683">
        <v>15372654</v>
      </c>
      <c r="M2683">
        <v>549274</v>
      </c>
      <c r="N2683">
        <v>245839.546875</v>
      </c>
      <c r="O2683">
        <v>33204.9296875</v>
      </c>
      <c r="P2683">
        <v>20854.01953125</v>
      </c>
      <c r="Q2683">
        <v>1325670.875</v>
      </c>
      <c r="R2683">
        <f t="shared" si="41"/>
        <v>8.6235654233810244E-2</v>
      </c>
    </row>
    <row r="2684" spans="1:18" x14ac:dyDescent="0.25">
      <c r="A2684" t="s">
        <v>3917</v>
      </c>
      <c r="B2684" t="s">
        <v>49</v>
      </c>
      <c r="C2684" t="s">
        <v>50</v>
      </c>
      <c r="D2684" t="s">
        <v>223</v>
      </c>
      <c r="E2684" t="s">
        <v>55</v>
      </c>
      <c r="F2684" t="s">
        <v>92</v>
      </c>
      <c r="G2684" s="1">
        <v>45157</v>
      </c>
      <c r="H2684" s="1">
        <v>45164</v>
      </c>
      <c r="I2684">
        <f>YEAR((vw_maritime_trade_analysis[[#This Row],[Departure_Date]]))</f>
        <v>2023</v>
      </c>
      <c r="J2684" t="str">
        <f>"Q"&amp;ROUNDUP(MONTH(vw_maritime_trade_analysis[[#This Row],[Departure_Date]])/3,0)</f>
        <v>Q3</v>
      </c>
      <c r="K2684" t="str">
        <f>TEXT(vw_maritime_trade_analysis[[#This Row],[Departure_Date]],"mmmm")</f>
        <v>August</v>
      </c>
      <c r="L2684">
        <v>18725348</v>
      </c>
      <c r="M2684">
        <v>76611.0625</v>
      </c>
      <c r="N2684">
        <v>186973.546875</v>
      </c>
      <c r="O2684">
        <v>54303.51171875</v>
      </c>
      <c r="P2684">
        <v>0</v>
      </c>
      <c r="Q2684">
        <v>1315353.25</v>
      </c>
      <c r="R2684">
        <f t="shared" si="41"/>
        <v>7.024452896683149E-2</v>
      </c>
    </row>
    <row r="2685" spans="1:18" x14ac:dyDescent="0.25">
      <c r="A2685" t="s">
        <v>3918</v>
      </c>
      <c r="B2685" t="s">
        <v>49</v>
      </c>
      <c r="C2685" t="s">
        <v>50</v>
      </c>
      <c r="D2685" t="s">
        <v>223</v>
      </c>
      <c r="E2685" t="s">
        <v>154</v>
      </c>
      <c r="F2685" t="s">
        <v>70</v>
      </c>
      <c r="G2685" s="1">
        <v>45107</v>
      </c>
      <c r="H2685" s="1">
        <v>45112</v>
      </c>
      <c r="I2685">
        <f>YEAR((vw_maritime_trade_analysis[[#This Row],[Departure_Date]]))</f>
        <v>2023</v>
      </c>
      <c r="J2685" t="str">
        <f>"Q"&amp;ROUNDUP(MONTH(vw_maritime_trade_analysis[[#This Row],[Departure_Date]])/3,0)</f>
        <v>Q2</v>
      </c>
      <c r="K2685" t="str">
        <f>TEXT(vw_maritime_trade_analysis[[#This Row],[Departure_Date]],"mmmm")</f>
        <v>June</v>
      </c>
      <c r="L2685">
        <v>111554008</v>
      </c>
      <c r="M2685">
        <v>104299.0234375</v>
      </c>
      <c r="N2685">
        <v>207605.09375</v>
      </c>
      <c r="O2685">
        <v>111554</v>
      </c>
      <c r="P2685">
        <v>94127.6796875</v>
      </c>
      <c r="Q2685">
        <v>3267693.5</v>
      </c>
      <c r="R2685">
        <f t="shared" si="41"/>
        <v>2.9292479567385871E-2</v>
      </c>
    </row>
    <row r="2686" spans="1:18" x14ac:dyDescent="0.25">
      <c r="A2686" t="s">
        <v>3919</v>
      </c>
      <c r="B2686" t="s">
        <v>49</v>
      </c>
      <c r="C2686" t="s">
        <v>66</v>
      </c>
      <c r="D2686" t="s">
        <v>153</v>
      </c>
      <c r="E2686" t="s">
        <v>150</v>
      </c>
      <c r="F2686" t="s">
        <v>128</v>
      </c>
      <c r="G2686" s="1">
        <v>44987</v>
      </c>
      <c r="H2686" s="1">
        <v>45010</v>
      </c>
      <c r="I2686">
        <f>YEAR((vw_maritime_trade_analysis[[#This Row],[Departure_Date]]))</f>
        <v>2023</v>
      </c>
      <c r="J2686" t="str">
        <f>"Q"&amp;ROUNDUP(MONTH(vw_maritime_trade_analysis[[#This Row],[Departure_Date]])/3,0)</f>
        <v>Q1</v>
      </c>
      <c r="K2686" t="str">
        <f>TEXT(vw_maritime_trade_analysis[[#This Row],[Departure_Date]],"mmmm")</f>
        <v>March</v>
      </c>
      <c r="L2686">
        <v>35531244</v>
      </c>
      <c r="M2686">
        <v>468889.53125</v>
      </c>
      <c r="N2686">
        <v>146465.078125</v>
      </c>
      <c r="O2686">
        <v>122582.7890625</v>
      </c>
      <c r="P2686">
        <v>0</v>
      </c>
      <c r="Q2686">
        <v>1713461.875</v>
      </c>
      <c r="R2686">
        <f t="shared" si="41"/>
        <v>4.8224089058069568E-2</v>
      </c>
    </row>
    <row r="2687" spans="1:18" x14ac:dyDescent="0.25">
      <c r="A2687" t="s">
        <v>3920</v>
      </c>
      <c r="B2687" t="s">
        <v>49</v>
      </c>
      <c r="C2687" t="s">
        <v>50</v>
      </c>
      <c r="D2687" t="s">
        <v>145</v>
      </c>
      <c r="E2687" t="s">
        <v>131</v>
      </c>
      <c r="F2687" t="s">
        <v>70</v>
      </c>
      <c r="G2687" s="1">
        <v>44110</v>
      </c>
      <c r="H2687" s="1">
        <v>44116</v>
      </c>
      <c r="I2687">
        <f>YEAR((vw_maritime_trade_analysis[[#This Row],[Departure_Date]]))</f>
        <v>2020</v>
      </c>
      <c r="J2687" t="str">
        <f>"Q"&amp;ROUNDUP(MONTH(vw_maritime_trade_analysis[[#This Row],[Departure_Date]])/3,0)</f>
        <v>Q4</v>
      </c>
      <c r="K2687" t="str">
        <f>TEXT(vw_maritime_trade_analysis[[#This Row],[Departure_Date]],"mmmm")</f>
        <v>October</v>
      </c>
      <c r="L2687">
        <v>68191480</v>
      </c>
      <c r="M2687">
        <v>113383.65625</v>
      </c>
      <c r="N2687">
        <v>189103.09375</v>
      </c>
      <c r="O2687">
        <v>86603.1796875</v>
      </c>
      <c r="P2687">
        <v>19499.529296875</v>
      </c>
      <c r="Q2687">
        <v>4464229</v>
      </c>
      <c r="R2687">
        <f t="shared" si="41"/>
        <v>6.5466081686451155E-2</v>
      </c>
    </row>
    <row r="2688" spans="1:18" x14ac:dyDescent="0.25">
      <c r="A2688" t="s">
        <v>3921</v>
      </c>
      <c r="B2688" t="s">
        <v>49</v>
      </c>
      <c r="C2688" t="s">
        <v>50</v>
      </c>
      <c r="D2688" t="s">
        <v>120</v>
      </c>
      <c r="E2688" t="s">
        <v>201</v>
      </c>
      <c r="F2688" t="s">
        <v>128</v>
      </c>
      <c r="G2688" s="1">
        <v>45452</v>
      </c>
      <c r="H2688" s="1">
        <v>45471</v>
      </c>
      <c r="I2688">
        <f>YEAR((vw_maritime_trade_analysis[[#This Row],[Departure_Date]]))</f>
        <v>2024</v>
      </c>
      <c r="J2688" t="str">
        <f>"Q"&amp;ROUNDUP(MONTH(vw_maritime_trade_analysis[[#This Row],[Departure_Date]])/3,0)</f>
        <v>Q2</v>
      </c>
      <c r="K2688" t="str">
        <f>TEXT(vw_maritime_trade_analysis[[#This Row],[Departure_Date]],"mmmm")</f>
        <v>June</v>
      </c>
      <c r="L2688">
        <v>52354932</v>
      </c>
      <c r="M2688">
        <v>582323.4375</v>
      </c>
      <c r="N2688">
        <v>50573.83984375</v>
      </c>
      <c r="O2688">
        <v>73296.8984375</v>
      </c>
      <c r="P2688">
        <v>30115.9609375</v>
      </c>
      <c r="Q2688">
        <v>2005914.25</v>
      </c>
      <c r="R2688">
        <f t="shared" si="41"/>
        <v>3.8313759055211838E-2</v>
      </c>
    </row>
    <row r="2689" spans="1:18" x14ac:dyDescent="0.25">
      <c r="A2689" t="s">
        <v>3922</v>
      </c>
      <c r="B2689" t="s">
        <v>65</v>
      </c>
      <c r="C2689" t="s">
        <v>50</v>
      </c>
      <c r="D2689" t="s">
        <v>51</v>
      </c>
      <c r="E2689" t="s">
        <v>128</v>
      </c>
      <c r="F2689" t="s">
        <v>55</v>
      </c>
      <c r="G2689" s="1">
        <v>44809</v>
      </c>
      <c r="H2689" s="1">
        <v>44821</v>
      </c>
      <c r="I2689">
        <f>YEAR((vw_maritime_trade_analysis[[#This Row],[Departure_Date]]))</f>
        <v>2022</v>
      </c>
      <c r="J2689" t="str">
        <f>"Q"&amp;ROUNDUP(MONTH(vw_maritime_trade_analysis[[#This Row],[Departure_Date]])/3,0)</f>
        <v>Q3</v>
      </c>
      <c r="K2689" t="str">
        <f>TEXT(vw_maritime_trade_analysis[[#This Row],[Departure_Date]],"mmmm")</f>
        <v>September</v>
      </c>
      <c r="L2689">
        <v>25234798</v>
      </c>
      <c r="M2689">
        <v>421920</v>
      </c>
      <c r="N2689">
        <v>227995.59375</v>
      </c>
      <c r="O2689">
        <v>88321.7890625</v>
      </c>
      <c r="P2689">
        <v>35071.12109375</v>
      </c>
      <c r="Q2689">
        <v>5001919.5</v>
      </c>
      <c r="R2689">
        <f t="shared" si="41"/>
        <v>0.19821515908310422</v>
      </c>
    </row>
    <row r="2690" spans="1:18" x14ac:dyDescent="0.25">
      <c r="A2690" t="s">
        <v>3923</v>
      </c>
      <c r="B2690" t="s">
        <v>49</v>
      </c>
      <c r="C2690" t="s">
        <v>112</v>
      </c>
      <c r="D2690" t="s">
        <v>340</v>
      </c>
      <c r="E2690" t="s">
        <v>140</v>
      </c>
      <c r="F2690" t="s">
        <v>92</v>
      </c>
      <c r="G2690" s="1">
        <v>46094</v>
      </c>
      <c r="H2690" s="1">
        <v>46110</v>
      </c>
      <c r="I2690">
        <f>YEAR((vw_maritime_trade_analysis[[#This Row],[Departure_Date]]))</f>
        <v>2026</v>
      </c>
      <c r="J2690" t="str">
        <f>"Q"&amp;ROUNDUP(MONTH(vw_maritime_trade_analysis[[#This Row],[Departure_Date]])/3,0)</f>
        <v>Q1</v>
      </c>
      <c r="K2690" t="str">
        <f>TEXT(vw_maritime_trade_analysis[[#This Row],[Departure_Date]],"mmmm")</f>
        <v>March</v>
      </c>
      <c r="L2690">
        <v>3772351.25</v>
      </c>
      <c r="M2690">
        <v>254567.578125</v>
      </c>
      <c r="N2690">
        <v>210034.765625</v>
      </c>
      <c r="O2690">
        <v>5658.52978515625</v>
      </c>
      <c r="P2690">
        <v>21364.69921875</v>
      </c>
      <c r="Q2690">
        <v>608439.375</v>
      </c>
      <c r="R2690">
        <f t="shared" ref="R2690:R2753" si="42">Q2690/L2690</f>
        <v>0.1612891628264998</v>
      </c>
    </row>
    <row r="2691" spans="1:18" x14ac:dyDescent="0.25">
      <c r="A2691" t="s">
        <v>3924</v>
      </c>
      <c r="B2691" t="s">
        <v>49</v>
      </c>
      <c r="C2691" t="s">
        <v>112</v>
      </c>
      <c r="D2691" t="s">
        <v>199</v>
      </c>
      <c r="E2691" t="s">
        <v>164</v>
      </c>
      <c r="F2691" t="s">
        <v>70</v>
      </c>
      <c r="G2691" s="1">
        <v>43903</v>
      </c>
      <c r="H2691" s="1">
        <v>43917</v>
      </c>
      <c r="I2691">
        <f>YEAR((vw_maritime_trade_analysis[[#This Row],[Departure_Date]]))</f>
        <v>2020</v>
      </c>
      <c r="J2691" t="str">
        <f>"Q"&amp;ROUNDUP(MONTH(vw_maritime_trade_analysis[[#This Row],[Departure_Date]])/3,0)</f>
        <v>Q1</v>
      </c>
      <c r="K2691" t="str">
        <f>TEXT(vw_maritime_trade_analysis[[#This Row],[Departure_Date]],"mmmm")</f>
        <v>March</v>
      </c>
      <c r="L2691">
        <v>23101088</v>
      </c>
      <c r="M2691">
        <v>217560.578125</v>
      </c>
      <c r="N2691">
        <v>205171.828125</v>
      </c>
      <c r="O2691">
        <v>51284.41015625</v>
      </c>
      <c r="P2691">
        <v>0</v>
      </c>
      <c r="Q2691">
        <v>1705282.625</v>
      </c>
      <c r="R2691">
        <f t="shared" si="42"/>
        <v>7.3818281848889541E-2</v>
      </c>
    </row>
    <row r="2692" spans="1:18" x14ac:dyDescent="0.25">
      <c r="A2692" t="s">
        <v>3925</v>
      </c>
      <c r="B2692" t="s">
        <v>49</v>
      </c>
      <c r="C2692" t="s">
        <v>50</v>
      </c>
      <c r="D2692" t="s">
        <v>51</v>
      </c>
      <c r="E2692" t="s">
        <v>108</v>
      </c>
      <c r="F2692" t="s">
        <v>100</v>
      </c>
      <c r="G2692" s="1">
        <v>44263</v>
      </c>
      <c r="H2692" s="1">
        <v>44268</v>
      </c>
      <c r="I2692">
        <f>YEAR((vw_maritime_trade_analysis[[#This Row],[Departure_Date]]))</f>
        <v>2021</v>
      </c>
      <c r="J2692" t="str">
        <f>"Q"&amp;ROUNDUP(MONTH(vw_maritime_trade_analysis[[#This Row],[Departure_Date]])/3,0)</f>
        <v>Q1</v>
      </c>
      <c r="K2692" t="str">
        <f>TEXT(vw_maritime_trade_analysis[[#This Row],[Departure_Date]],"mmmm")</f>
        <v>March</v>
      </c>
      <c r="L2692">
        <v>4545325</v>
      </c>
      <c r="M2692">
        <v>79980.1796875</v>
      </c>
      <c r="N2692">
        <v>100026.9765625</v>
      </c>
      <c r="O2692">
        <v>8454.2998046875</v>
      </c>
      <c r="P2692">
        <v>7146.02978515625</v>
      </c>
      <c r="Q2692">
        <v>873039.0625</v>
      </c>
      <c r="R2692">
        <f t="shared" si="42"/>
        <v>0.19207406786093403</v>
      </c>
    </row>
    <row r="2693" spans="1:18" x14ac:dyDescent="0.25">
      <c r="A2693" t="s">
        <v>3926</v>
      </c>
      <c r="B2693" t="s">
        <v>49</v>
      </c>
      <c r="C2693" t="s">
        <v>50</v>
      </c>
      <c r="D2693" t="s">
        <v>223</v>
      </c>
      <c r="E2693" t="s">
        <v>204</v>
      </c>
      <c r="F2693" t="s">
        <v>184</v>
      </c>
      <c r="G2693" s="1">
        <v>45260</v>
      </c>
      <c r="H2693" s="1">
        <v>45266</v>
      </c>
      <c r="I2693">
        <f>YEAR((vw_maritime_trade_analysis[[#This Row],[Departure_Date]]))</f>
        <v>2023</v>
      </c>
      <c r="J2693" t="str">
        <f>"Q"&amp;ROUNDUP(MONTH(vw_maritime_trade_analysis[[#This Row],[Departure_Date]])/3,0)</f>
        <v>Q4</v>
      </c>
      <c r="K2693" t="str">
        <f>TEXT(vw_maritime_trade_analysis[[#This Row],[Departure_Date]],"mmmm")</f>
        <v>November</v>
      </c>
      <c r="L2693">
        <v>133245176</v>
      </c>
      <c r="M2693">
        <v>70930.4375</v>
      </c>
      <c r="N2693">
        <v>150218.3125</v>
      </c>
      <c r="O2693">
        <v>379748.75</v>
      </c>
      <c r="P2693">
        <v>3355.93994140625</v>
      </c>
      <c r="Q2693">
        <v>4872091</v>
      </c>
      <c r="R2693">
        <f t="shared" si="42"/>
        <v>3.6564858453112026E-2</v>
      </c>
    </row>
    <row r="2694" spans="1:18" x14ac:dyDescent="0.25">
      <c r="A2694" t="s">
        <v>3927</v>
      </c>
      <c r="B2694" t="s">
        <v>49</v>
      </c>
      <c r="C2694" t="s">
        <v>239</v>
      </c>
      <c r="D2694" t="s">
        <v>240</v>
      </c>
      <c r="E2694" t="s">
        <v>131</v>
      </c>
      <c r="F2694" t="s">
        <v>100</v>
      </c>
      <c r="G2694" s="1">
        <v>45941</v>
      </c>
      <c r="H2694" s="1">
        <v>45968</v>
      </c>
      <c r="I2694">
        <f>YEAR((vw_maritime_trade_analysis[[#This Row],[Departure_Date]]))</f>
        <v>2025</v>
      </c>
      <c r="J2694" t="str">
        <f>"Q"&amp;ROUNDUP(MONTH(vw_maritime_trade_analysis[[#This Row],[Departure_Date]])/3,0)</f>
        <v>Q4</v>
      </c>
      <c r="K2694" t="str">
        <f>TEXT(vw_maritime_trade_analysis[[#This Row],[Departure_Date]],"mmmm")</f>
        <v>October</v>
      </c>
      <c r="L2694">
        <v>11147498</v>
      </c>
      <c r="M2694">
        <v>683040.8125</v>
      </c>
      <c r="N2694">
        <v>123861.25</v>
      </c>
      <c r="O2694">
        <v>24301.55078125</v>
      </c>
      <c r="P2694">
        <v>49405.2109375</v>
      </c>
      <c r="Q2694">
        <v>1247947.5</v>
      </c>
      <c r="R2694">
        <f t="shared" si="42"/>
        <v>0.11194866327852222</v>
      </c>
    </row>
    <row r="2695" spans="1:18" x14ac:dyDescent="0.25">
      <c r="A2695" t="s">
        <v>3928</v>
      </c>
      <c r="B2695" t="s">
        <v>49</v>
      </c>
      <c r="C2695" t="s">
        <v>50</v>
      </c>
      <c r="D2695" t="s">
        <v>51</v>
      </c>
      <c r="E2695" t="s">
        <v>154</v>
      </c>
      <c r="F2695" t="s">
        <v>128</v>
      </c>
      <c r="G2695" s="1">
        <v>46107</v>
      </c>
      <c r="H2695" s="1">
        <v>46127</v>
      </c>
      <c r="I2695">
        <f>YEAR((vw_maritime_trade_analysis[[#This Row],[Departure_Date]]))</f>
        <v>2026</v>
      </c>
      <c r="J2695" t="str">
        <f>"Q"&amp;ROUNDUP(MONTH(vw_maritime_trade_analysis[[#This Row],[Departure_Date]])/3,0)</f>
        <v>Q1</v>
      </c>
      <c r="K2695" t="str">
        <f>TEXT(vw_maritime_trade_analysis[[#This Row],[Departure_Date]],"mmmm")</f>
        <v>March</v>
      </c>
      <c r="L2695">
        <v>4192410.5</v>
      </c>
      <c r="M2695">
        <v>297762.125</v>
      </c>
      <c r="N2695">
        <v>20338.169921875</v>
      </c>
      <c r="O2695">
        <v>7923.66015625</v>
      </c>
      <c r="P2695">
        <v>9143.740234375</v>
      </c>
      <c r="Q2695">
        <v>2648198.5</v>
      </c>
      <c r="R2695">
        <f t="shared" si="42"/>
        <v>0.63166488586935843</v>
      </c>
    </row>
    <row r="2696" spans="1:18" x14ac:dyDescent="0.25">
      <c r="A2696" t="s">
        <v>3929</v>
      </c>
      <c r="B2696" t="s">
        <v>65</v>
      </c>
      <c r="C2696" t="s">
        <v>66</v>
      </c>
      <c r="D2696" t="s">
        <v>248</v>
      </c>
      <c r="E2696" t="s">
        <v>226</v>
      </c>
      <c r="F2696" t="s">
        <v>131</v>
      </c>
      <c r="G2696" s="1">
        <v>45211</v>
      </c>
      <c r="H2696" s="1">
        <v>45229</v>
      </c>
      <c r="I2696">
        <f>YEAR((vw_maritime_trade_analysis[[#This Row],[Departure_Date]]))</f>
        <v>2023</v>
      </c>
      <c r="J2696" t="str">
        <f>"Q"&amp;ROUNDUP(MONTH(vw_maritime_trade_analysis[[#This Row],[Departure_Date]])/3,0)</f>
        <v>Q4</v>
      </c>
      <c r="K2696" t="str">
        <f>TEXT(vw_maritime_trade_analysis[[#This Row],[Departure_Date]],"mmmm")</f>
        <v>October</v>
      </c>
      <c r="L2696">
        <v>23022718</v>
      </c>
      <c r="M2696">
        <v>208625.515625</v>
      </c>
      <c r="N2696">
        <v>23844.720703125</v>
      </c>
      <c r="O2696">
        <v>18648.400390625</v>
      </c>
      <c r="P2696">
        <v>1000.5499877929688</v>
      </c>
      <c r="Q2696">
        <v>4231783</v>
      </c>
      <c r="R2696">
        <f t="shared" si="42"/>
        <v>0.18380900986582036</v>
      </c>
    </row>
    <row r="2697" spans="1:18" x14ac:dyDescent="0.25">
      <c r="A2697" t="s">
        <v>3930</v>
      </c>
      <c r="B2697" t="s">
        <v>65</v>
      </c>
      <c r="C2697" t="s">
        <v>66</v>
      </c>
      <c r="D2697" t="s">
        <v>245</v>
      </c>
      <c r="E2697" t="s">
        <v>92</v>
      </c>
      <c r="F2697" t="s">
        <v>93</v>
      </c>
      <c r="G2697" s="1">
        <v>44632</v>
      </c>
      <c r="H2697" s="1">
        <v>44654</v>
      </c>
      <c r="I2697">
        <f>YEAR((vw_maritime_trade_analysis[[#This Row],[Departure_Date]]))</f>
        <v>2022</v>
      </c>
      <c r="J2697" t="str">
        <f>"Q"&amp;ROUNDUP(MONTH(vw_maritime_trade_analysis[[#This Row],[Departure_Date]])/3,0)</f>
        <v>Q1</v>
      </c>
      <c r="K2697" t="str">
        <f>TEXT(vw_maritime_trade_analysis[[#This Row],[Departure_Date]],"mmmm")</f>
        <v>March</v>
      </c>
      <c r="L2697">
        <v>8681015</v>
      </c>
      <c r="M2697">
        <v>261362.8125</v>
      </c>
      <c r="N2697">
        <v>166461.75</v>
      </c>
      <c r="O2697">
        <v>23438.740234375</v>
      </c>
      <c r="Q2697">
        <v>676446.125</v>
      </c>
      <c r="R2697">
        <f t="shared" si="42"/>
        <v>7.7922469319543858E-2</v>
      </c>
    </row>
    <row r="2698" spans="1:18" x14ac:dyDescent="0.25">
      <c r="A2698" t="s">
        <v>3931</v>
      </c>
      <c r="B2698" t="s">
        <v>65</v>
      </c>
      <c r="C2698" t="s">
        <v>134</v>
      </c>
      <c r="D2698" t="s">
        <v>135</v>
      </c>
      <c r="E2698" t="s">
        <v>226</v>
      </c>
      <c r="F2698" t="s">
        <v>93</v>
      </c>
      <c r="G2698" s="1">
        <v>44063</v>
      </c>
      <c r="H2698" s="1">
        <v>44095</v>
      </c>
      <c r="I2698">
        <f>YEAR((vw_maritime_trade_analysis[[#This Row],[Departure_Date]]))</f>
        <v>2020</v>
      </c>
      <c r="J2698" t="str">
        <f>"Q"&amp;ROUNDUP(MONTH(vw_maritime_trade_analysis[[#This Row],[Departure_Date]])/3,0)</f>
        <v>Q3</v>
      </c>
      <c r="K2698" t="str">
        <f>TEXT(vw_maritime_trade_analysis[[#This Row],[Departure_Date]],"mmmm")</f>
        <v>August</v>
      </c>
      <c r="L2698">
        <v>11100065</v>
      </c>
      <c r="M2698">
        <v>323931.25</v>
      </c>
      <c r="N2698">
        <v>221540.09375</v>
      </c>
      <c r="O2698">
        <v>21090.119140625</v>
      </c>
      <c r="P2698">
        <v>0</v>
      </c>
      <c r="Q2698">
        <v>790894.6875</v>
      </c>
      <c r="R2698">
        <f t="shared" si="42"/>
        <v>7.1251356410975977E-2</v>
      </c>
    </row>
    <row r="2699" spans="1:18" x14ac:dyDescent="0.25">
      <c r="A2699" t="s">
        <v>3932</v>
      </c>
      <c r="B2699" t="s">
        <v>49</v>
      </c>
      <c r="C2699" t="s">
        <v>50</v>
      </c>
      <c r="D2699" t="s">
        <v>183</v>
      </c>
      <c r="E2699" t="s">
        <v>174</v>
      </c>
      <c r="F2699" t="s">
        <v>184</v>
      </c>
      <c r="G2699" s="1">
        <v>44541</v>
      </c>
      <c r="H2699" s="1">
        <v>44557</v>
      </c>
      <c r="I2699">
        <f>YEAR((vw_maritime_trade_analysis[[#This Row],[Departure_Date]]))</f>
        <v>2021</v>
      </c>
      <c r="J2699" t="str">
        <f>"Q"&amp;ROUNDUP(MONTH(vw_maritime_trade_analysis[[#This Row],[Departure_Date]])/3,0)</f>
        <v>Q4</v>
      </c>
      <c r="K2699" t="str">
        <f>TEXT(vw_maritime_trade_analysis[[#This Row],[Departure_Date]],"mmmm")</f>
        <v>December</v>
      </c>
      <c r="L2699">
        <v>63095448</v>
      </c>
      <c r="M2699">
        <v>410510.71875</v>
      </c>
      <c r="N2699">
        <v>154783.84375</v>
      </c>
      <c r="O2699">
        <v>80762.171875</v>
      </c>
      <c r="P2699">
        <v>47772.0703125</v>
      </c>
      <c r="Q2699">
        <v>2528327.5</v>
      </c>
      <c r="R2699">
        <f t="shared" si="42"/>
        <v>4.0071472350905565E-2</v>
      </c>
    </row>
    <row r="2700" spans="1:18" x14ac:dyDescent="0.25">
      <c r="A2700" t="s">
        <v>3933</v>
      </c>
      <c r="B2700" t="s">
        <v>65</v>
      </c>
      <c r="C2700" t="s">
        <v>66</v>
      </c>
      <c r="D2700" t="s">
        <v>245</v>
      </c>
      <c r="E2700" t="s">
        <v>70</v>
      </c>
      <c r="F2700" t="s">
        <v>150</v>
      </c>
      <c r="G2700" s="1">
        <v>45845</v>
      </c>
      <c r="H2700" s="1">
        <v>45868</v>
      </c>
      <c r="I2700">
        <f>YEAR((vw_maritime_trade_analysis[[#This Row],[Departure_Date]]))</f>
        <v>2025</v>
      </c>
      <c r="J2700" t="str">
        <f>"Q"&amp;ROUNDUP(MONTH(vw_maritime_trade_analysis[[#This Row],[Departure_Date]])/3,0)</f>
        <v>Q3</v>
      </c>
      <c r="K2700" t="str">
        <f>TEXT(vw_maritime_trade_analysis[[#This Row],[Departure_Date]],"mmmm")</f>
        <v>July</v>
      </c>
      <c r="L2700">
        <v>4623086</v>
      </c>
      <c r="M2700">
        <v>391054.75</v>
      </c>
      <c r="N2700">
        <v>130778.3828125</v>
      </c>
      <c r="O2700">
        <v>3143.699951171875</v>
      </c>
      <c r="P2700">
        <v>0</v>
      </c>
      <c r="Q2700">
        <v>840915.5</v>
      </c>
      <c r="R2700">
        <f t="shared" si="42"/>
        <v>0.18189484253591648</v>
      </c>
    </row>
    <row r="2701" spans="1:18" x14ac:dyDescent="0.25">
      <c r="A2701" t="s">
        <v>3934</v>
      </c>
      <c r="B2701" t="s">
        <v>65</v>
      </c>
      <c r="C2701" t="s">
        <v>112</v>
      </c>
      <c r="D2701" t="s">
        <v>340</v>
      </c>
      <c r="E2701" t="s">
        <v>92</v>
      </c>
      <c r="F2701" t="s">
        <v>230</v>
      </c>
      <c r="G2701" s="1">
        <v>44667</v>
      </c>
      <c r="H2701" s="1">
        <v>44680</v>
      </c>
      <c r="I2701">
        <f>YEAR((vw_maritime_trade_analysis[[#This Row],[Departure_Date]]))</f>
        <v>2022</v>
      </c>
      <c r="J2701" t="str">
        <f>"Q"&amp;ROUNDUP(MONTH(vw_maritime_trade_analysis[[#This Row],[Departure_Date]])/3,0)</f>
        <v>Q2</v>
      </c>
      <c r="K2701" t="str">
        <f>TEXT(vw_maritime_trade_analysis[[#This Row],[Departure_Date]],"mmmm")</f>
        <v>April</v>
      </c>
      <c r="L2701">
        <v>13670388</v>
      </c>
      <c r="M2701">
        <v>323709.65625</v>
      </c>
      <c r="N2701">
        <v>119869.78125</v>
      </c>
      <c r="O2701">
        <v>9569.26953125</v>
      </c>
      <c r="P2701">
        <v>23072.4296875</v>
      </c>
      <c r="Q2701">
        <v>651914.5</v>
      </c>
      <c r="R2701">
        <f t="shared" si="42"/>
        <v>4.7688075861489813E-2</v>
      </c>
    </row>
    <row r="2702" spans="1:18" x14ac:dyDescent="0.25">
      <c r="A2702" t="s">
        <v>3935</v>
      </c>
      <c r="B2702" t="s">
        <v>49</v>
      </c>
      <c r="C2702" t="s">
        <v>50</v>
      </c>
      <c r="D2702" t="s">
        <v>145</v>
      </c>
      <c r="E2702" t="s">
        <v>159</v>
      </c>
      <c r="F2702" t="s">
        <v>70</v>
      </c>
      <c r="G2702" s="1">
        <v>45398</v>
      </c>
      <c r="H2702" s="1">
        <v>45412</v>
      </c>
      <c r="I2702">
        <f>YEAR((vw_maritime_trade_analysis[[#This Row],[Departure_Date]]))</f>
        <v>2024</v>
      </c>
      <c r="J2702" t="str">
        <f>"Q"&amp;ROUNDUP(MONTH(vw_maritime_trade_analysis[[#This Row],[Departure_Date]])/3,0)</f>
        <v>Q2</v>
      </c>
      <c r="K2702" t="str">
        <f>TEXT(vw_maritime_trade_analysis[[#This Row],[Departure_Date]],"mmmm")</f>
        <v>April</v>
      </c>
      <c r="L2702">
        <v>27578898</v>
      </c>
      <c r="M2702">
        <v>312796.625</v>
      </c>
      <c r="N2702">
        <v>151287.125</v>
      </c>
      <c r="O2702">
        <v>51020.9609375</v>
      </c>
      <c r="P2702">
        <v>34052.80859375</v>
      </c>
      <c r="Q2702">
        <v>3926732</v>
      </c>
      <c r="R2702">
        <f t="shared" si="42"/>
        <v>0.14238175869101077</v>
      </c>
    </row>
    <row r="2703" spans="1:18" x14ac:dyDescent="0.25">
      <c r="A2703" t="s">
        <v>3936</v>
      </c>
      <c r="B2703" t="s">
        <v>49</v>
      </c>
      <c r="C2703" t="s">
        <v>66</v>
      </c>
      <c r="D2703" t="s">
        <v>391</v>
      </c>
      <c r="E2703" t="s">
        <v>131</v>
      </c>
      <c r="F2703" t="s">
        <v>100</v>
      </c>
      <c r="G2703" s="1">
        <v>44149</v>
      </c>
      <c r="H2703" s="1">
        <v>44176</v>
      </c>
      <c r="I2703">
        <f>YEAR((vw_maritime_trade_analysis[[#This Row],[Departure_Date]]))</f>
        <v>2020</v>
      </c>
      <c r="J2703" t="str">
        <f>"Q"&amp;ROUNDUP(MONTH(vw_maritime_trade_analysis[[#This Row],[Departure_Date]])/3,0)</f>
        <v>Q4</v>
      </c>
      <c r="K2703" t="str">
        <f>TEXT(vw_maritime_trade_analysis[[#This Row],[Departure_Date]],"mmmm")</f>
        <v>November</v>
      </c>
      <c r="L2703">
        <v>13234742</v>
      </c>
      <c r="M2703">
        <v>250084.453125</v>
      </c>
      <c r="N2703">
        <v>149767.03125</v>
      </c>
      <c r="O2703">
        <v>19852.109375</v>
      </c>
      <c r="P2703">
        <v>11421.4296875</v>
      </c>
      <c r="Q2703">
        <v>2335088.25</v>
      </c>
      <c r="R2703">
        <f t="shared" si="42"/>
        <v>0.17643625013619457</v>
      </c>
    </row>
    <row r="2704" spans="1:18" x14ac:dyDescent="0.25">
      <c r="A2704" t="s">
        <v>3937</v>
      </c>
      <c r="B2704" t="s">
        <v>65</v>
      </c>
      <c r="C2704" t="s">
        <v>50</v>
      </c>
      <c r="D2704" t="s">
        <v>51</v>
      </c>
      <c r="E2704" t="s">
        <v>70</v>
      </c>
      <c r="F2704" t="s">
        <v>55</v>
      </c>
      <c r="G2704" s="1">
        <v>45202</v>
      </c>
      <c r="H2704" s="1">
        <v>45210</v>
      </c>
      <c r="I2704">
        <f>YEAR((vw_maritime_trade_analysis[[#This Row],[Departure_Date]]))</f>
        <v>2023</v>
      </c>
      <c r="J2704" t="str">
        <f>"Q"&amp;ROUNDUP(MONTH(vw_maritime_trade_analysis[[#This Row],[Departure_Date]])/3,0)</f>
        <v>Q4</v>
      </c>
      <c r="K2704" t="str">
        <f>TEXT(vw_maritime_trade_analysis[[#This Row],[Departure_Date]],"mmmm")</f>
        <v>October</v>
      </c>
      <c r="L2704">
        <v>6925492.5</v>
      </c>
      <c r="M2704">
        <v>105905.0625</v>
      </c>
      <c r="N2704">
        <v>231176</v>
      </c>
      <c r="O2704">
        <v>21469.029296875</v>
      </c>
      <c r="P2704">
        <v>0</v>
      </c>
      <c r="Q2704">
        <v>2187496.25</v>
      </c>
      <c r="R2704">
        <f t="shared" si="42"/>
        <v>0.31586147122388769</v>
      </c>
    </row>
    <row r="2705" spans="1:18" x14ac:dyDescent="0.25">
      <c r="A2705" t="s">
        <v>3939</v>
      </c>
      <c r="B2705" t="s">
        <v>49</v>
      </c>
      <c r="C2705" t="s">
        <v>78</v>
      </c>
      <c r="D2705" t="s">
        <v>315</v>
      </c>
      <c r="E2705" t="s">
        <v>196</v>
      </c>
      <c r="F2705" t="s">
        <v>56</v>
      </c>
      <c r="G2705" s="1">
        <v>45998</v>
      </c>
      <c r="H2705" s="1">
        <v>46006</v>
      </c>
      <c r="I2705">
        <f>YEAR((vw_maritime_trade_analysis[[#This Row],[Departure_Date]]))</f>
        <v>2025</v>
      </c>
      <c r="J2705" t="str">
        <f>"Q"&amp;ROUNDUP(MONTH(vw_maritime_trade_analysis[[#This Row],[Departure_Date]])/3,0)</f>
        <v>Q4</v>
      </c>
      <c r="K2705" t="str">
        <f>TEXT(vw_maritime_trade_analysis[[#This Row],[Departure_Date]],"mmmm")</f>
        <v>December</v>
      </c>
      <c r="L2705">
        <v>59140484</v>
      </c>
      <c r="M2705">
        <v>169776.5625</v>
      </c>
      <c r="N2705">
        <v>67077.78125</v>
      </c>
      <c r="O2705">
        <v>100538.8203125</v>
      </c>
      <c r="P2705">
        <v>4756.7001953125</v>
      </c>
      <c r="Q2705">
        <v>1639196.375</v>
      </c>
      <c r="R2705">
        <f t="shared" si="42"/>
        <v>2.7716992897792316E-2</v>
      </c>
    </row>
    <row r="2706" spans="1:18" x14ac:dyDescent="0.25">
      <c r="A2706" t="s">
        <v>3941</v>
      </c>
      <c r="B2706" t="s">
        <v>49</v>
      </c>
      <c r="C2706" t="s">
        <v>50</v>
      </c>
      <c r="D2706" t="s">
        <v>51</v>
      </c>
      <c r="E2706" t="s">
        <v>71</v>
      </c>
      <c r="F2706" t="s">
        <v>226</v>
      </c>
      <c r="G2706" s="1">
        <v>45990</v>
      </c>
      <c r="H2706" s="1">
        <v>46004</v>
      </c>
      <c r="I2706">
        <f>YEAR((vw_maritime_trade_analysis[[#This Row],[Departure_Date]]))</f>
        <v>2025</v>
      </c>
      <c r="J2706" t="str">
        <f>"Q"&amp;ROUNDUP(MONTH(vw_maritime_trade_analysis[[#This Row],[Departure_Date]])/3,0)</f>
        <v>Q4</v>
      </c>
      <c r="K2706" t="str">
        <f>TEXT(vw_maritime_trade_analysis[[#This Row],[Departure_Date]],"mmmm")</f>
        <v>November</v>
      </c>
      <c r="L2706">
        <v>17454872</v>
      </c>
      <c r="M2706">
        <v>292867.53125</v>
      </c>
      <c r="N2706">
        <v>62423.171875</v>
      </c>
      <c r="O2706">
        <v>24960.470703125</v>
      </c>
      <c r="P2706">
        <v>69288.3671875</v>
      </c>
      <c r="Q2706">
        <v>8301965</v>
      </c>
      <c r="R2706">
        <f t="shared" si="42"/>
        <v>0.47562451331639671</v>
      </c>
    </row>
    <row r="2707" spans="1:18" x14ac:dyDescent="0.25">
      <c r="A2707" t="s">
        <v>3942</v>
      </c>
      <c r="B2707" t="s">
        <v>49</v>
      </c>
      <c r="C2707" t="s">
        <v>50</v>
      </c>
      <c r="D2707" t="s">
        <v>120</v>
      </c>
      <c r="E2707" t="s">
        <v>140</v>
      </c>
      <c r="F2707" t="s">
        <v>82</v>
      </c>
      <c r="G2707" s="1">
        <v>43883</v>
      </c>
      <c r="H2707" s="1">
        <v>43903</v>
      </c>
      <c r="I2707">
        <f>YEAR((vw_maritime_trade_analysis[[#This Row],[Departure_Date]]))</f>
        <v>2020</v>
      </c>
      <c r="J2707" t="str">
        <f>"Q"&amp;ROUNDUP(MONTH(vw_maritime_trade_analysis[[#This Row],[Departure_Date]])/3,0)</f>
        <v>Q1</v>
      </c>
      <c r="K2707" t="str">
        <f>TEXT(vw_maritime_trade_analysis[[#This Row],[Departure_Date]],"mmmm")</f>
        <v>February</v>
      </c>
      <c r="L2707">
        <v>14320586</v>
      </c>
      <c r="M2707">
        <v>255252.3125</v>
      </c>
      <c r="N2707">
        <v>99746.5234375</v>
      </c>
      <c r="O2707">
        <v>16468.669921875</v>
      </c>
      <c r="P2707">
        <v>0</v>
      </c>
      <c r="Q2707">
        <v>963017.125</v>
      </c>
      <c r="R2707">
        <f t="shared" si="42"/>
        <v>6.7247047362447313E-2</v>
      </c>
    </row>
    <row r="2708" spans="1:18" x14ac:dyDescent="0.25">
      <c r="A2708" t="s">
        <v>3943</v>
      </c>
      <c r="B2708" t="s">
        <v>65</v>
      </c>
      <c r="C2708" t="s">
        <v>239</v>
      </c>
      <c r="D2708" t="s">
        <v>265</v>
      </c>
      <c r="E2708" t="s">
        <v>92</v>
      </c>
      <c r="F2708" t="s">
        <v>146</v>
      </c>
      <c r="G2708" s="1">
        <v>45919</v>
      </c>
      <c r="H2708" s="1">
        <v>45940</v>
      </c>
      <c r="I2708">
        <f>YEAR((vw_maritime_trade_analysis[[#This Row],[Departure_Date]]))</f>
        <v>2025</v>
      </c>
      <c r="J2708" t="str">
        <f>"Q"&amp;ROUNDUP(MONTH(vw_maritime_trade_analysis[[#This Row],[Departure_Date]])/3,0)</f>
        <v>Q3</v>
      </c>
      <c r="K2708" t="str">
        <f>TEXT(vw_maritime_trade_analysis[[#This Row],[Departure_Date]],"mmmm")</f>
        <v>September</v>
      </c>
      <c r="L2708">
        <v>17271342</v>
      </c>
      <c r="M2708">
        <v>655503.25</v>
      </c>
      <c r="N2708">
        <v>53558.171875</v>
      </c>
      <c r="O2708">
        <v>12435.3701171875</v>
      </c>
      <c r="P2708">
        <v>20035.060546875</v>
      </c>
      <c r="Q2708">
        <v>1512813.5</v>
      </c>
      <c r="R2708">
        <f t="shared" si="42"/>
        <v>8.7590964269018592E-2</v>
      </c>
    </row>
    <row r="2709" spans="1:18" x14ac:dyDescent="0.25">
      <c r="A2709" t="s">
        <v>3944</v>
      </c>
      <c r="B2709" t="s">
        <v>65</v>
      </c>
      <c r="C2709" t="s">
        <v>112</v>
      </c>
      <c r="D2709" t="s">
        <v>199</v>
      </c>
      <c r="E2709" t="s">
        <v>92</v>
      </c>
      <c r="F2709" t="s">
        <v>174</v>
      </c>
      <c r="G2709" s="1">
        <v>44500</v>
      </c>
      <c r="H2709" s="1">
        <v>44525</v>
      </c>
      <c r="I2709">
        <f>YEAR((vw_maritime_trade_analysis[[#This Row],[Departure_Date]]))</f>
        <v>2021</v>
      </c>
      <c r="J2709" t="str">
        <f>"Q"&amp;ROUNDUP(MONTH(vw_maritime_trade_analysis[[#This Row],[Departure_Date]])/3,0)</f>
        <v>Q4</v>
      </c>
      <c r="K2709" t="str">
        <f>TEXT(vw_maritime_trade_analysis[[#This Row],[Departure_Date]],"mmmm")</f>
        <v>October</v>
      </c>
      <c r="L2709">
        <v>14410004</v>
      </c>
      <c r="M2709">
        <v>465837.28125</v>
      </c>
      <c r="N2709">
        <v>209995.84375</v>
      </c>
      <c r="O2709">
        <v>26226.2109375</v>
      </c>
      <c r="P2709">
        <v>0</v>
      </c>
      <c r="Q2709">
        <v>1446556.75</v>
      </c>
      <c r="R2709">
        <f t="shared" si="42"/>
        <v>0.10038558976111318</v>
      </c>
    </row>
    <row r="2710" spans="1:18" x14ac:dyDescent="0.25">
      <c r="A2710" t="s">
        <v>3945</v>
      </c>
      <c r="B2710" t="s">
        <v>49</v>
      </c>
      <c r="C2710" t="s">
        <v>50</v>
      </c>
      <c r="D2710" t="s">
        <v>423</v>
      </c>
      <c r="E2710" t="s">
        <v>257</v>
      </c>
      <c r="F2710" t="s">
        <v>226</v>
      </c>
      <c r="G2710" s="1">
        <v>45506</v>
      </c>
      <c r="H2710" s="1">
        <v>45523</v>
      </c>
      <c r="I2710">
        <f>YEAR((vw_maritime_trade_analysis[[#This Row],[Departure_Date]]))</f>
        <v>2024</v>
      </c>
      <c r="J2710" t="str">
        <f>"Q"&amp;ROUNDUP(MONTH(vw_maritime_trade_analysis[[#This Row],[Departure_Date]])/3,0)</f>
        <v>Q3</v>
      </c>
      <c r="K2710" t="str">
        <f>TEXT(vw_maritime_trade_analysis[[#This Row],[Departure_Date]],"mmmm")</f>
        <v>August</v>
      </c>
      <c r="L2710">
        <v>48296304</v>
      </c>
      <c r="M2710">
        <v>642524.0625</v>
      </c>
      <c r="N2710">
        <v>145264.71875</v>
      </c>
      <c r="O2710">
        <v>163241.5</v>
      </c>
      <c r="P2710">
        <v>21912.470703125</v>
      </c>
      <c r="Q2710">
        <v>4373211.5</v>
      </c>
      <c r="R2710">
        <f t="shared" si="42"/>
        <v>9.0549610173068312E-2</v>
      </c>
    </row>
    <row r="2711" spans="1:18" x14ac:dyDescent="0.25">
      <c r="A2711" t="s">
        <v>3946</v>
      </c>
      <c r="B2711" t="s">
        <v>65</v>
      </c>
      <c r="C2711" t="s">
        <v>66</v>
      </c>
      <c r="D2711" t="s">
        <v>245</v>
      </c>
      <c r="E2711" t="s">
        <v>92</v>
      </c>
      <c r="F2711" t="s">
        <v>150</v>
      </c>
      <c r="G2711" s="1">
        <v>46072</v>
      </c>
      <c r="H2711" s="1">
        <v>46086</v>
      </c>
      <c r="I2711">
        <f>YEAR((vw_maritime_trade_analysis[[#This Row],[Departure_Date]]))</f>
        <v>2026</v>
      </c>
      <c r="J2711" t="str">
        <f>"Q"&amp;ROUNDUP(MONTH(vw_maritime_trade_analysis[[#This Row],[Departure_Date]])/3,0)</f>
        <v>Q1</v>
      </c>
      <c r="K2711" t="str">
        <f>TEXT(vw_maritime_trade_analysis[[#This Row],[Departure_Date]],"mmmm")</f>
        <v>February</v>
      </c>
      <c r="L2711">
        <v>2736008.5</v>
      </c>
      <c r="M2711">
        <v>243182.890625</v>
      </c>
      <c r="N2711">
        <v>71745.859375</v>
      </c>
      <c r="O2711">
        <v>2216.169921875</v>
      </c>
      <c r="P2711">
        <v>16347.169921875</v>
      </c>
      <c r="Q2711">
        <v>414956.875</v>
      </c>
      <c r="R2711">
        <f t="shared" si="42"/>
        <v>0.15166505330666918</v>
      </c>
    </row>
    <row r="2712" spans="1:18" x14ac:dyDescent="0.25">
      <c r="A2712" t="s">
        <v>3947</v>
      </c>
      <c r="B2712" t="s">
        <v>65</v>
      </c>
      <c r="C2712" t="s">
        <v>239</v>
      </c>
      <c r="D2712" t="s">
        <v>270</v>
      </c>
      <c r="E2712" t="s">
        <v>100</v>
      </c>
      <c r="F2712" t="s">
        <v>83</v>
      </c>
      <c r="G2712" s="1">
        <v>44711</v>
      </c>
      <c r="H2712" s="1">
        <v>44730</v>
      </c>
      <c r="I2712">
        <f>YEAR((vw_maritime_trade_analysis[[#This Row],[Departure_Date]]))</f>
        <v>2022</v>
      </c>
      <c r="J2712" t="str">
        <f>"Q"&amp;ROUNDUP(MONTH(vw_maritime_trade_analysis[[#This Row],[Departure_Date]])/3,0)</f>
        <v>Q2</v>
      </c>
      <c r="K2712" t="str">
        <f>TEXT(vw_maritime_trade_analysis[[#This Row],[Departure_Date]],"mmmm")</f>
        <v>May</v>
      </c>
      <c r="L2712">
        <v>35466960</v>
      </c>
      <c r="M2712">
        <v>501963.75</v>
      </c>
      <c r="N2712">
        <v>191853.3125</v>
      </c>
      <c r="O2712">
        <v>85830.0390625</v>
      </c>
      <c r="P2712">
        <v>17062.310546875</v>
      </c>
      <c r="Q2712">
        <v>2054693.875</v>
      </c>
      <c r="R2712">
        <f t="shared" si="42"/>
        <v>5.7932618837362997E-2</v>
      </c>
    </row>
    <row r="2713" spans="1:18" x14ac:dyDescent="0.25">
      <c r="A2713" t="s">
        <v>3949</v>
      </c>
      <c r="B2713" t="s">
        <v>65</v>
      </c>
      <c r="C2713" t="s">
        <v>66</v>
      </c>
      <c r="D2713" t="s">
        <v>248</v>
      </c>
      <c r="E2713" t="s">
        <v>226</v>
      </c>
      <c r="F2713" t="s">
        <v>154</v>
      </c>
      <c r="G2713" s="1">
        <v>44416</v>
      </c>
      <c r="H2713" s="1">
        <v>44441</v>
      </c>
      <c r="I2713">
        <f>YEAR((vw_maritime_trade_analysis[[#This Row],[Departure_Date]]))</f>
        <v>2021</v>
      </c>
      <c r="J2713" t="str">
        <f>"Q"&amp;ROUNDUP(MONTH(vw_maritime_trade_analysis[[#This Row],[Departure_Date]])/3,0)</f>
        <v>Q3</v>
      </c>
      <c r="K2713" t="str">
        <f>TEXT(vw_maritime_trade_analysis[[#This Row],[Departure_Date]],"mmmm")</f>
        <v>August</v>
      </c>
      <c r="L2713">
        <v>30395458</v>
      </c>
      <c r="M2713">
        <v>572186.875</v>
      </c>
      <c r="N2713">
        <v>27934.259765625</v>
      </c>
      <c r="O2713">
        <v>55015.78125</v>
      </c>
      <c r="P2713">
        <v>36002.83984375</v>
      </c>
      <c r="Q2713">
        <v>4080955.75</v>
      </c>
      <c r="R2713">
        <f t="shared" si="42"/>
        <v>0.13426202526706457</v>
      </c>
    </row>
    <row r="2714" spans="1:18" x14ac:dyDescent="0.25">
      <c r="A2714" t="s">
        <v>3950</v>
      </c>
      <c r="B2714" t="s">
        <v>49</v>
      </c>
      <c r="C2714" t="s">
        <v>78</v>
      </c>
      <c r="D2714" t="s">
        <v>79</v>
      </c>
      <c r="E2714" t="s">
        <v>121</v>
      </c>
      <c r="F2714" t="s">
        <v>70</v>
      </c>
      <c r="G2714" s="1">
        <v>45156</v>
      </c>
      <c r="H2714" s="1">
        <v>45174</v>
      </c>
      <c r="I2714">
        <f>YEAR((vw_maritime_trade_analysis[[#This Row],[Departure_Date]]))</f>
        <v>2023</v>
      </c>
      <c r="J2714" t="str">
        <f>"Q"&amp;ROUNDUP(MONTH(vw_maritime_trade_analysis[[#This Row],[Departure_Date]])/3,0)</f>
        <v>Q3</v>
      </c>
      <c r="K2714" t="str">
        <f>TEXT(vw_maritime_trade_analysis[[#This Row],[Departure_Date]],"mmmm")</f>
        <v>August</v>
      </c>
      <c r="L2714">
        <v>35916576</v>
      </c>
      <c r="M2714">
        <v>307291.65625</v>
      </c>
      <c r="N2714">
        <v>160791.828125</v>
      </c>
      <c r="O2714">
        <v>30169.919921875</v>
      </c>
      <c r="P2714">
        <v>31277.119140625</v>
      </c>
      <c r="Q2714">
        <v>2288949</v>
      </c>
      <c r="R2714">
        <f t="shared" si="42"/>
        <v>6.3729599391656927E-2</v>
      </c>
    </row>
    <row r="2715" spans="1:18" x14ac:dyDescent="0.25">
      <c r="A2715" t="s">
        <v>3951</v>
      </c>
      <c r="B2715" t="s">
        <v>49</v>
      </c>
      <c r="C2715" t="s">
        <v>66</v>
      </c>
      <c r="D2715" t="s">
        <v>248</v>
      </c>
      <c r="E2715" t="s">
        <v>93</v>
      </c>
      <c r="F2715" t="s">
        <v>100</v>
      </c>
      <c r="G2715" s="1">
        <v>45971</v>
      </c>
      <c r="H2715" s="1">
        <v>46002</v>
      </c>
      <c r="I2715">
        <f>YEAR((vw_maritime_trade_analysis[[#This Row],[Departure_Date]]))</f>
        <v>2025</v>
      </c>
      <c r="J2715" t="str">
        <f>"Q"&amp;ROUNDUP(MONTH(vw_maritime_trade_analysis[[#This Row],[Departure_Date]])/3,0)</f>
        <v>Q4</v>
      </c>
      <c r="K2715" t="str">
        <f>TEXT(vw_maritime_trade_analysis[[#This Row],[Departure_Date]],"mmmm")</f>
        <v>November</v>
      </c>
      <c r="L2715">
        <v>13239653</v>
      </c>
      <c r="M2715">
        <v>176422.34375</v>
      </c>
      <c r="N2715">
        <v>127600.4296875</v>
      </c>
      <c r="O2715">
        <v>41704.91015625</v>
      </c>
      <c r="P2715">
        <v>0</v>
      </c>
      <c r="Q2715">
        <v>4085579.25</v>
      </c>
      <c r="R2715">
        <f t="shared" si="42"/>
        <v>0.30858658078123347</v>
      </c>
    </row>
    <row r="2716" spans="1:18" x14ac:dyDescent="0.25">
      <c r="A2716" t="s">
        <v>3952</v>
      </c>
      <c r="B2716" t="s">
        <v>49</v>
      </c>
      <c r="C2716" t="s">
        <v>78</v>
      </c>
      <c r="D2716" t="s">
        <v>211</v>
      </c>
      <c r="E2716" t="s">
        <v>93</v>
      </c>
      <c r="F2716" t="s">
        <v>226</v>
      </c>
      <c r="G2716" s="1">
        <v>45999</v>
      </c>
      <c r="H2716" s="1">
        <v>46007</v>
      </c>
      <c r="I2716">
        <f>YEAR((vw_maritime_trade_analysis[[#This Row],[Departure_Date]]))</f>
        <v>2025</v>
      </c>
      <c r="J2716" t="str">
        <f>"Q"&amp;ROUNDUP(MONTH(vw_maritime_trade_analysis[[#This Row],[Departure_Date]])/3,0)</f>
        <v>Q4</v>
      </c>
      <c r="K2716" t="str">
        <f>TEXT(vw_maritime_trade_analysis[[#This Row],[Departure_Date]],"mmmm")</f>
        <v>December</v>
      </c>
      <c r="L2716">
        <v>19291320</v>
      </c>
      <c r="M2716">
        <v>141025.84375</v>
      </c>
      <c r="N2716">
        <v>62639.26171875</v>
      </c>
      <c r="O2716">
        <v>31830.6796875</v>
      </c>
      <c r="P2716">
        <v>0</v>
      </c>
      <c r="Q2716">
        <v>1564864</v>
      </c>
      <c r="R2716">
        <f t="shared" si="42"/>
        <v>8.1117518137690942E-2</v>
      </c>
    </row>
    <row r="2717" spans="1:18" x14ac:dyDescent="0.25">
      <c r="A2717" t="s">
        <v>3953</v>
      </c>
      <c r="B2717" t="s">
        <v>65</v>
      </c>
      <c r="C2717" t="s">
        <v>66</v>
      </c>
      <c r="D2717" t="s">
        <v>67</v>
      </c>
      <c r="E2717" t="s">
        <v>70</v>
      </c>
      <c r="F2717" t="s">
        <v>159</v>
      </c>
      <c r="G2717" s="1">
        <v>45745</v>
      </c>
      <c r="H2717" s="1">
        <v>45758</v>
      </c>
      <c r="I2717">
        <f>YEAR((vw_maritime_trade_analysis[[#This Row],[Departure_Date]]))</f>
        <v>2025</v>
      </c>
      <c r="J2717" t="str">
        <f>"Q"&amp;ROUNDUP(MONTH(vw_maritime_trade_analysis[[#This Row],[Departure_Date]])/3,0)</f>
        <v>Q1</v>
      </c>
      <c r="K2717" t="str">
        <f>TEXT(vw_maritime_trade_analysis[[#This Row],[Departure_Date]],"mmmm")</f>
        <v>March</v>
      </c>
      <c r="L2717">
        <v>9110166</v>
      </c>
      <c r="M2717">
        <v>260266.40625</v>
      </c>
      <c r="N2717">
        <v>71084.953125</v>
      </c>
      <c r="O2717">
        <v>16033.8896484375</v>
      </c>
      <c r="P2717">
        <v>0</v>
      </c>
      <c r="Q2717">
        <v>600726.8125</v>
      </c>
      <c r="R2717">
        <f t="shared" si="42"/>
        <v>6.5940270737108411E-2</v>
      </c>
    </row>
    <row r="2718" spans="1:18" x14ac:dyDescent="0.25">
      <c r="A2718" t="s">
        <v>3954</v>
      </c>
      <c r="B2718" t="s">
        <v>65</v>
      </c>
      <c r="C2718" t="s">
        <v>50</v>
      </c>
      <c r="D2718" t="s">
        <v>145</v>
      </c>
      <c r="E2718" t="s">
        <v>128</v>
      </c>
      <c r="F2718" t="s">
        <v>131</v>
      </c>
      <c r="G2718" s="1">
        <v>44452</v>
      </c>
      <c r="H2718" s="1">
        <v>44463</v>
      </c>
      <c r="I2718">
        <f>YEAR((vw_maritime_trade_analysis[[#This Row],[Departure_Date]]))</f>
        <v>2021</v>
      </c>
      <c r="J2718" t="str">
        <f>"Q"&amp;ROUNDUP(MONTH(vw_maritime_trade_analysis[[#This Row],[Departure_Date]])/3,0)</f>
        <v>Q3</v>
      </c>
      <c r="K2718" t="str">
        <f>TEXT(vw_maritime_trade_analysis[[#This Row],[Departure_Date]],"mmmm")</f>
        <v>September</v>
      </c>
      <c r="L2718">
        <v>44645528</v>
      </c>
      <c r="M2718">
        <v>310118.0625</v>
      </c>
      <c r="N2718">
        <v>207734.5625</v>
      </c>
      <c r="O2718">
        <v>34377.05859375</v>
      </c>
      <c r="P2718">
        <v>0</v>
      </c>
      <c r="Q2718">
        <v>1536988.875</v>
      </c>
      <c r="R2718">
        <f t="shared" si="42"/>
        <v>3.4426491159428106E-2</v>
      </c>
    </row>
    <row r="2719" spans="1:18" x14ac:dyDescent="0.25">
      <c r="A2719" t="s">
        <v>3955</v>
      </c>
      <c r="B2719" t="s">
        <v>65</v>
      </c>
      <c r="C2719" t="s">
        <v>50</v>
      </c>
      <c r="D2719" t="s">
        <v>223</v>
      </c>
      <c r="E2719" t="s">
        <v>56</v>
      </c>
      <c r="F2719" t="s">
        <v>146</v>
      </c>
      <c r="G2719" s="1">
        <v>45520</v>
      </c>
      <c r="H2719" s="1">
        <v>45533</v>
      </c>
      <c r="I2719">
        <f>YEAR((vw_maritime_trade_analysis[[#This Row],[Departure_Date]]))</f>
        <v>2024</v>
      </c>
      <c r="J2719" t="str">
        <f>"Q"&amp;ROUNDUP(MONTH(vw_maritime_trade_analysis[[#This Row],[Departure_Date]])/3,0)</f>
        <v>Q3</v>
      </c>
      <c r="K2719" t="str">
        <f>TEXT(vw_maritime_trade_analysis[[#This Row],[Departure_Date]],"mmmm")</f>
        <v>August</v>
      </c>
      <c r="L2719">
        <v>21144110</v>
      </c>
      <c r="M2719">
        <v>97623.7890625</v>
      </c>
      <c r="N2719">
        <v>26696.08984375</v>
      </c>
      <c r="O2719">
        <v>34676.33984375</v>
      </c>
      <c r="P2719">
        <v>0</v>
      </c>
      <c r="Q2719">
        <v>2103139.25</v>
      </c>
      <c r="R2719">
        <f t="shared" si="42"/>
        <v>9.9466908278475666E-2</v>
      </c>
    </row>
    <row r="2720" spans="1:18" x14ac:dyDescent="0.25">
      <c r="A2720" t="s">
        <v>3956</v>
      </c>
      <c r="B2720" t="s">
        <v>49</v>
      </c>
      <c r="C2720" t="s">
        <v>50</v>
      </c>
      <c r="D2720" t="s">
        <v>145</v>
      </c>
      <c r="E2720" t="s">
        <v>196</v>
      </c>
      <c r="F2720" t="s">
        <v>100</v>
      </c>
      <c r="G2720" s="1">
        <v>44138</v>
      </c>
      <c r="H2720" s="1">
        <v>44154</v>
      </c>
      <c r="I2720">
        <f>YEAR((vw_maritime_trade_analysis[[#This Row],[Departure_Date]]))</f>
        <v>2020</v>
      </c>
      <c r="J2720" t="str">
        <f>"Q"&amp;ROUNDUP(MONTH(vw_maritime_trade_analysis[[#This Row],[Departure_Date]])/3,0)</f>
        <v>Q4</v>
      </c>
      <c r="K2720" t="str">
        <f>TEXT(vw_maritime_trade_analysis[[#This Row],[Departure_Date]],"mmmm")</f>
        <v>November</v>
      </c>
      <c r="L2720">
        <v>31813926</v>
      </c>
      <c r="M2720">
        <v>404578.78125</v>
      </c>
      <c r="N2720">
        <v>231223.109375</v>
      </c>
      <c r="O2720">
        <v>59492.0390625</v>
      </c>
      <c r="P2720">
        <v>44591.51171875</v>
      </c>
      <c r="Q2720">
        <v>3114337.75</v>
      </c>
      <c r="R2720">
        <f t="shared" si="42"/>
        <v>9.7892279940551816E-2</v>
      </c>
    </row>
    <row r="2721" spans="1:18" x14ac:dyDescent="0.25">
      <c r="A2721" t="s">
        <v>3957</v>
      </c>
      <c r="B2721" t="s">
        <v>65</v>
      </c>
      <c r="C2721" t="s">
        <v>66</v>
      </c>
      <c r="D2721" t="s">
        <v>248</v>
      </c>
      <c r="E2721" t="s">
        <v>70</v>
      </c>
      <c r="F2721" t="s">
        <v>154</v>
      </c>
      <c r="G2721" s="1">
        <v>44807</v>
      </c>
      <c r="H2721" s="1">
        <v>44826</v>
      </c>
      <c r="I2721">
        <f>YEAR((vw_maritime_trade_analysis[[#This Row],[Departure_Date]]))</f>
        <v>2022</v>
      </c>
      <c r="J2721" t="str">
        <f>"Q"&amp;ROUNDUP(MONTH(vw_maritime_trade_analysis[[#This Row],[Departure_Date]])/3,0)</f>
        <v>Q3</v>
      </c>
      <c r="K2721" t="str">
        <f>TEXT(vw_maritime_trade_analysis[[#This Row],[Departure_Date]],"mmmm")</f>
        <v>September</v>
      </c>
      <c r="L2721">
        <v>45308720</v>
      </c>
      <c r="M2721">
        <v>320091.1875</v>
      </c>
      <c r="N2721">
        <v>244051.234375</v>
      </c>
      <c r="O2721">
        <v>26732.150390625</v>
      </c>
      <c r="P2721">
        <v>36319.578125</v>
      </c>
      <c r="Q2721">
        <v>1992194.5</v>
      </c>
      <c r="R2721">
        <f t="shared" si="42"/>
        <v>4.396933967677745E-2</v>
      </c>
    </row>
    <row r="2722" spans="1:18" x14ac:dyDescent="0.25">
      <c r="A2722" t="s">
        <v>3958</v>
      </c>
      <c r="B2722" t="s">
        <v>65</v>
      </c>
      <c r="C2722" t="s">
        <v>50</v>
      </c>
      <c r="D2722" t="s">
        <v>145</v>
      </c>
      <c r="E2722" t="s">
        <v>128</v>
      </c>
      <c r="F2722" t="s">
        <v>257</v>
      </c>
      <c r="G2722" s="1">
        <v>45915</v>
      </c>
      <c r="H2722" s="1">
        <v>45922</v>
      </c>
      <c r="I2722">
        <f>YEAR((vw_maritime_trade_analysis[[#This Row],[Departure_Date]]))</f>
        <v>2025</v>
      </c>
      <c r="J2722" t="str">
        <f>"Q"&amp;ROUNDUP(MONTH(vw_maritime_trade_analysis[[#This Row],[Departure_Date]])/3,0)</f>
        <v>Q3</v>
      </c>
      <c r="K2722" t="str">
        <f>TEXT(vw_maritime_trade_analysis[[#This Row],[Departure_Date]],"mmmm")</f>
        <v>September</v>
      </c>
      <c r="L2722">
        <v>60042284</v>
      </c>
      <c r="M2722">
        <v>151125.328125</v>
      </c>
      <c r="N2722">
        <v>200388.515625</v>
      </c>
      <c r="O2722">
        <v>53437.62890625</v>
      </c>
      <c r="P2722">
        <v>13941.66015625</v>
      </c>
      <c r="Q2722">
        <v>2105501.25</v>
      </c>
      <c r="R2722">
        <f t="shared" si="42"/>
        <v>3.5066974634076209E-2</v>
      </c>
    </row>
    <row r="2723" spans="1:18" x14ac:dyDescent="0.25">
      <c r="A2723" t="s">
        <v>3959</v>
      </c>
      <c r="B2723" t="s">
        <v>65</v>
      </c>
      <c r="C2723" t="s">
        <v>134</v>
      </c>
      <c r="D2723" t="s">
        <v>135</v>
      </c>
      <c r="E2723" t="s">
        <v>56</v>
      </c>
      <c r="F2723" t="s">
        <v>174</v>
      </c>
      <c r="G2723" s="1">
        <v>44745</v>
      </c>
      <c r="H2723" s="1">
        <v>44758</v>
      </c>
      <c r="I2723">
        <f>YEAR((vw_maritime_trade_analysis[[#This Row],[Departure_Date]]))</f>
        <v>2022</v>
      </c>
      <c r="J2723" t="str">
        <f>"Q"&amp;ROUNDUP(MONTH(vw_maritime_trade_analysis[[#This Row],[Departure_Date]])/3,0)</f>
        <v>Q3</v>
      </c>
      <c r="K2723" t="str">
        <f>TEXT(vw_maritime_trade_analysis[[#This Row],[Departure_Date]],"mmmm")</f>
        <v>July</v>
      </c>
      <c r="L2723">
        <v>2807471.5</v>
      </c>
      <c r="M2723">
        <v>226702.75</v>
      </c>
      <c r="N2723">
        <v>118196.59375</v>
      </c>
      <c r="O2723">
        <v>5249.97021484375</v>
      </c>
      <c r="P2723">
        <v>20838.330078125</v>
      </c>
      <c r="Q2723">
        <v>537039.5625</v>
      </c>
      <c r="R2723">
        <f t="shared" si="42"/>
        <v>0.19128940845882139</v>
      </c>
    </row>
    <row r="2724" spans="1:18" x14ac:dyDescent="0.25">
      <c r="A2724" t="s">
        <v>3960</v>
      </c>
      <c r="B2724" t="s">
        <v>49</v>
      </c>
      <c r="C2724" t="s">
        <v>66</v>
      </c>
      <c r="D2724" t="s">
        <v>67</v>
      </c>
      <c r="E2724" t="s">
        <v>204</v>
      </c>
      <c r="F2724" t="s">
        <v>56</v>
      </c>
      <c r="G2724" s="1">
        <v>44545</v>
      </c>
      <c r="H2724" s="1">
        <v>44553</v>
      </c>
      <c r="I2724">
        <f>YEAR((vw_maritime_trade_analysis[[#This Row],[Departure_Date]]))</f>
        <v>2021</v>
      </c>
      <c r="J2724" t="str">
        <f>"Q"&amp;ROUNDUP(MONTH(vw_maritime_trade_analysis[[#This Row],[Departure_Date]])/3,0)</f>
        <v>Q4</v>
      </c>
      <c r="K2724" t="str">
        <f>TEXT(vw_maritime_trade_analysis[[#This Row],[Departure_Date]],"mmmm")</f>
        <v>December</v>
      </c>
      <c r="L2724">
        <v>1582562.25</v>
      </c>
      <c r="M2724">
        <v>174423.734375</v>
      </c>
      <c r="N2724">
        <v>79703.09375</v>
      </c>
      <c r="O2724">
        <v>3497.4599609375</v>
      </c>
      <c r="P2724">
        <v>20429.349609375</v>
      </c>
      <c r="Q2724">
        <v>333541.78125</v>
      </c>
      <c r="R2724">
        <f t="shared" si="42"/>
        <v>0.21076060752112594</v>
      </c>
    </row>
    <row r="2725" spans="1:18" x14ac:dyDescent="0.25">
      <c r="A2725" t="s">
        <v>3961</v>
      </c>
      <c r="B2725" t="s">
        <v>65</v>
      </c>
      <c r="C2725" t="s">
        <v>50</v>
      </c>
      <c r="D2725" t="s">
        <v>223</v>
      </c>
      <c r="E2725" t="s">
        <v>226</v>
      </c>
      <c r="F2725" t="s">
        <v>164</v>
      </c>
      <c r="G2725" s="1">
        <v>46094</v>
      </c>
      <c r="H2725" s="1">
        <v>46099</v>
      </c>
      <c r="I2725">
        <f>YEAR((vw_maritime_trade_analysis[[#This Row],[Departure_Date]]))</f>
        <v>2026</v>
      </c>
      <c r="J2725" t="str">
        <f>"Q"&amp;ROUNDUP(MONTH(vw_maritime_trade_analysis[[#This Row],[Departure_Date]])/3,0)</f>
        <v>Q1</v>
      </c>
      <c r="K2725" t="str">
        <f>TEXT(vw_maritime_trade_analysis[[#This Row],[Departure_Date]],"mmmm")</f>
        <v>March</v>
      </c>
      <c r="L2725">
        <v>24745250</v>
      </c>
      <c r="M2725">
        <v>94263.6015625</v>
      </c>
      <c r="N2725">
        <v>80825.9375</v>
      </c>
      <c r="O2725">
        <v>24002.890625</v>
      </c>
      <c r="P2725">
        <v>56039.87890625</v>
      </c>
      <c r="Q2725">
        <v>2835295.25</v>
      </c>
      <c r="R2725">
        <f t="shared" si="42"/>
        <v>0.11457937381921783</v>
      </c>
    </row>
    <row r="2726" spans="1:18" x14ac:dyDescent="0.25">
      <c r="A2726" t="s">
        <v>3962</v>
      </c>
      <c r="B2726" t="s">
        <v>65</v>
      </c>
      <c r="C2726" t="s">
        <v>66</v>
      </c>
      <c r="D2726" t="s">
        <v>391</v>
      </c>
      <c r="E2726" t="s">
        <v>100</v>
      </c>
      <c r="F2726" t="s">
        <v>121</v>
      </c>
      <c r="G2726" s="1">
        <v>44480</v>
      </c>
      <c r="H2726" s="1">
        <v>44488</v>
      </c>
      <c r="I2726">
        <f>YEAR((vw_maritime_trade_analysis[[#This Row],[Departure_Date]]))</f>
        <v>2021</v>
      </c>
      <c r="J2726" t="str">
        <f>"Q"&amp;ROUNDUP(MONTH(vw_maritime_trade_analysis[[#This Row],[Departure_Date]])/3,0)</f>
        <v>Q4</v>
      </c>
      <c r="K2726" t="str">
        <f>TEXT(vw_maritime_trade_analysis[[#This Row],[Departure_Date]],"mmmm")</f>
        <v>October</v>
      </c>
      <c r="L2726">
        <v>28541126</v>
      </c>
      <c r="M2726">
        <v>108594.421875</v>
      </c>
      <c r="N2726">
        <v>206846.296875</v>
      </c>
      <c r="O2726">
        <v>53371.91015625</v>
      </c>
      <c r="P2726">
        <v>12247.2099609375</v>
      </c>
      <c r="Q2726">
        <v>1485379.625</v>
      </c>
      <c r="R2726">
        <f t="shared" si="42"/>
        <v>5.2043483673349114E-2</v>
      </c>
    </row>
    <row r="2727" spans="1:18" x14ac:dyDescent="0.25">
      <c r="A2727" t="s">
        <v>3963</v>
      </c>
      <c r="B2727" t="s">
        <v>49</v>
      </c>
      <c r="C2727" t="s">
        <v>112</v>
      </c>
      <c r="D2727" t="s">
        <v>113</v>
      </c>
      <c r="E2727" t="s">
        <v>204</v>
      </c>
      <c r="F2727" t="s">
        <v>82</v>
      </c>
      <c r="G2727" s="1">
        <v>44737</v>
      </c>
      <c r="H2727" s="1">
        <v>44748</v>
      </c>
      <c r="I2727">
        <f>YEAR((vw_maritime_trade_analysis[[#This Row],[Departure_Date]]))</f>
        <v>2022</v>
      </c>
      <c r="J2727" t="str">
        <f>"Q"&amp;ROUNDUP(MONTH(vw_maritime_trade_analysis[[#This Row],[Departure_Date]])/3,0)</f>
        <v>Q2</v>
      </c>
      <c r="K2727" t="str">
        <f>TEXT(vw_maritime_trade_analysis[[#This Row],[Departure_Date]],"mmmm")</f>
        <v>June</v>
      </c>
      <c r="L2727">
        <v>12683621</v>
      </c>
      <c r="M2727">
        <v>202113.59375</v>
      </c>
      <c r="N2727">
        <v>68559.0234375</v>
      </c>
      <c r="O2727">
        <v>7737.009765625</v>
      </c>
      <c r="P2727">
        <v>71249.21875</v>
      </c>
      <c r="Q2727">
        <v>637961.25</v>
      </c>
      <c r="R2727">
        <f t="shared" si="42"/>
        <v>5.0298037918351551E-2</v>
      </c>
    </row>
    <row r="2728" spans="1:18" x14ac:dyDescent="0.25">
      <c r="A2728" t="s">
        <v>3964</v>
      </c>
      <c r="B2728" t="s">
        <v>49</v>
      </c>
      <c r="C2728" t="s">
        <v>239</v>
      </c>
      <c r="D2728" t="s">
        <v>270</v>
      </c>
      <c r="E2728" t="s">
        <v>131</v>
      </c>
      <c r="F2728" t="s">
        <v>226</v>
      </c>
      <c r="G2728" s="1">
        <v>45304</v>
      </c>
      <c r="H2728" s="1">
        <v>45324</v>
      </c>
      <c r="I2728">
        <f>YEAR((vw_maritime_trade_analysis[[#This Row],[Departure_Date]]))</f>
        <v>2024</v>
      </c>
      <c r="J2728" t="str">
        <f>"Q"&amp;ROUNDUP(MONTH(vw_maritime_trade_analysis[[#This Row],[Departure_Date]])/3,0)</f>
        <v>Q1</v>
      </c>
      <c r="K2728" t="str">
        <f>TEXT(vw_maritime_trade_analysis[[#This Row],[Departure_Date]],"mmmm")</f>
        <v>January</v>
      </c>
      <c r="L2728">
        <v>44691348</v>
      </c>
      <c r="M2728">
        <v>607304.6875</v>
      </c>
      <c r="N2728">
        <v>87508.5703125</v>
      </c>
      <c r="O2728">
        <v>93404.921875</v>
      </c>
      <c r="P2728">
        <v>0</v>
      </c>
      <c r="Q2728">
        <v>2031526.625</v>
      </c>
      <c r="R2728">
        <f t="shared" si="42"/>
        <v>4.5456821418767675E-2</v>
      </c>
    </row>
    <row r="2729" spans="1:18" x14ac:dyDescent="0.25">
      <c r="A2729" t="s">
        <v>3965</v>
      </c>
      <c r="B2729" t="s">
        <v>65</v>
      </c>
      <c r="C2729" t="s">
        <v>239</v>
      </c>
      <c r="D2729" t="s">
        <v>270</v>
      </c>
      <c r="E2729" t="s">
        <v>184</v>
      </c>
      <c r="F2729" t="s">
        <v>55</v>
      </c>
      <c r="G2729" s="1">
        <v>44181</v>
      </c>
      <c r="H2729" s="1">
        <v>44194</v>
      </c>
      <c r="I2729">
        <f>YEAR((vw_maritime_trade_analysis[[#This Row],[Departure_Date]]))</f>
        <v>2020</v>
      </c>
      <c r="J2729" t="str">
        <f>"Q"&amp;ROUNDUP(MONTH(vw_maritime_trade_analysis[[#This Row],[Departure_Date]])/3,0)</f>
        <v>Q4</v>
      </c>
      <c r="K2729" t="str">
        <f>TEXT(vw_maritime_trade_analysis[[#This Row],[Departure_Date]],"mmmm")</f>
        <v>December</v>
      </c>
      <c r="L2729">
        <v>30197068</v>
      </c>
      <c r="M2729">
        <v>123771.5078125</v>
      </c>
      <c r="N2729">
        <v>101209.9609375</v>
      </c>
      <c r="O2729">
        <v>18420.2109375</v>
      </c>
      <c r="P2729">
        <v>0</v>
      </c>
      <c r="Q2729">
        <v>1066567.25</v>
      </c>
      <c r="R2729">
        <f t="shared" si="42"/>
        <v>3.5320225460299656E-2</v>
      </c>
    </row>
    <row r="2730" spans="1:18" x14ac:dyDescent="0.25">
      <c r="A2730" t="s">
        <v>3967</v>
      </c>
      <c r="B2730" t="s">
        <v>65</v>
      </c>
      <c r="C2730" t="s">
        <v>78</v>
      </c>
      <c r="D2730" t="s">
        <v>105</v>
      </c>
      <c r="E2730" t="s">
        <v>100</v>
      </c>
      <c r="F2730" t="s">
        <v>204</v>
      </c>
      <c r="G2730" s="1">
        <v>46025</v>
      </c>
      <c r="H2730" s="1">
        <v>46053</v>
      </c>
      <c r="I2730">
        <f>YEAR((vw_maritime_trade_analysis[[#This Row],[Departure_Date]]))</f>
        <v>2026</v>
      </c>
      <c r="J2730" t="str">
        <f>"Q"&amp;ROUNDUP(MONTH(vw_maritime_trade_analysis[[#This Row],[Departure_Date]])/3,0)</f>
        <v>Q1</v>
      </c>
      <c r="K2730" t="str">
        <f>TEXT(vw_maritime_trade_analysis[[#This Row],[Departure_Date]],"mmmm")</f>
        <v>January</v>
      </c>
      <c r="L2730">
        <v>55697000</v>
      </c>
      <c r="M2730">
        <v>299479.5</v>
      </c>
      <c r="N2730">
        <v>204769.375</v>
      </c>
      <c r="O2730">
        <v>46228.51171875</v>
      </c>
      <c r="P2730">
        <v>92901.3203125</v>
      </c>
      <c r="Q2730">
        <v>2863640</v>
      </c>
      <c r="R2730">
        <f t="shared" si="42"/>
        <v>5.1414618381600448E-2</v>
      </c>
    </row>
    <row r="2731" spans="1:18" x14ac:dyDescent="0.25">
      <c r="A2731" t="s">
        <v>3968</v>
      </c>
      <c r="B2731" t="s">
        <v>65</v>
      </c>
      <c r="C2731" t="s">
        <v>50</v>
      </c>
      <c r="D2731" t="s">
        <v>145</v>
      </c>
      <c r="E2731" t="s">
        <v>184</v>
      </c>
      <c r="F2731" t="s">
        <v>159</v>
      </c>
      <c r="G2731" s="1">
        <v>43848</v>
      </c>
      <c r="H2731" s="1">
        <v>43858</v>
      </c>
      <c r="I2731">
        <f>YEAR((vw_maritime_trade_analysis[[#This Row],[Departure_Date]]))</f>
        <v>2020</v>
      </c>
      <c r="J2731" t="str">
        <f>"Q"&amp;ROUNDUP(MONTH(vw_maritime_trade_analysis[[#This Row],[Departure_Date]])/3,0)</f>
        <v>Q1</v>
      </c>
      <c r="K2731" t="str">
        <f>TEXT(vw_maritime_trade_analysis[[#This Row],[Departure_Date]],"mmmm")</f>
        <v>January</v>
      </c>
      <c r="L2731">
        <v>25850536</v>
      </c>
      <c r="M2731">
        <v>137635.15625</v>
      </c>
      <c r="N2731">
        <v>222523.3125</v>
      </c>
      <c r="O2731">
        <v>49891.5390625</v>
      </c>
      <c r="P2731">
        <v>12487.509765625</v>
      </c>
      <c r="Q2731">
        <v>2274804.25</v>
      </c>
      <c r="R2731">
        <f t="shared" si="42"/>
        <v>8.7998339763631986E-2</v>
      </c>
    </row>
    <row r="2732" spans="1:18" x14ac:dyDescent="0.25">
      <c r="A2732" t="s">
        <v>3969</v>
      </c>
      <c r="B2732" t="s">
        <v>65</v>
      </c>
      <c r="C2732" t="s">
        <v>112</v>
      </c>
      <c r="D2732" t="s">
        <v>340</v>
      </c>
      <c r="E2732" t="s">
        <v>128</v>
      </c>
      <c r="F2732" t="s">
        <v>55</v>
      </c>
      <c r="G2732" s="1">
        <v>44275</v>
      </c>
      <c r="H2732" s="1">
        <v>44305</v>
      </c>
      <c r="I2732">
        <f>YEAR((vw_maritime_trade_analysis[[#This Row],[Departure_Date]]))</f>
        <v>2021</v>
      </c>
      <c r="J2732" t="str">
        <f>"Q"&amp;ROUNDUP(MONTH(vw_maritime_trade_analysis[[#This Row],[Departure_Date]])/3,0)</f>
        <v>Q1</v>
      </c>
      <c r="K2732" t="str">
        <f>TEXT(vw_maritime_trade_analysis[[#This Row],[Departure_Date]],"mmmm")</f>
        <v>March</v>
      </c>
      <c r="L2732">
        <v>4297554.5</v>
      </c>
      <c r="M2732">
        <v>551743</v>
      </c>
      <c r="N2732">
        <v>234940.6875</v>
      </c>
      <c r="O2732">
        <v>4555.41015625</v>
      </c>
      <c r="P2732">
        <v>0</v>
      </c>
      <c r="Q2732">
        <v>986792.25</v>
      </c>
      <c r="R2732">
        <f t="shared" si="42"/>
        <v>0.22961715785105227</v>
      </c>
    </row>
    <row r="2733" spans="1:18" x14ac:dyDescent="0.25">
      <c r="A2733" t="s">
        <v>3970</v>
      </c>
      <c r="B2733" t="s">
        <v>49</v>
      </c>
      <c r="C2733" t="s">
        <v>50</v>
      </c>
      <c r="D2733" t="s">
        <v>183</v>
      </c>
      <c r="E2733" t="s">
        <v>174</v>
      </c>
      <c r="F2733" t="s">
        <v>92</v>
      </c>
      <c r="G2733" s="1">
        <v>44877</v>
      </c>
      <c r="H2733" s="1">
        <v>44884</v>
      </c>
      <c r="I2733">
        <f>YEAR((vw_maritime_trade_analysis[[#This Row],[Departure_Date]]))</f>
        <v>2022</v>
      </c>
      <c r="J2733" t="str">
        <f>"Q"&amp;ROUNDUP(MONTH(vw_maritime_trade_analysis[[#This Row],[Departure_Date]])/3,0)</f>
        <v>Q4</v>
      </c>
      <c r="K2733" t="str">
        <f>TEXT(vw_maritime_trade_analysis[[#This Row],[Departure_Date]],"mmmm")</f>
        <v>November</v>
      </c>
      <c r="L2733">
        <v>53165296</v>
      </c>
      <c r="M2733">
        <v>197659.578125</v>
      </c>
      <c r="N2733">
        <v>227306.203125</v>
      </c>
      <c r="O2733">
        <v>122280.1796875</v>
      </c>
      <c r="P2733">
        <v>0</v>
      </c>
      <c r="Q2733">
        <v>2118973.5</v>
      </c>
      <c r="R2733">
        <f t="shared" si="42"/>
        <v>3.985632845907601E-2</v>
      </c>
    </row>
    <row r="2734" spans="1:18" x14ac:dyDescent="0.25">
      <c r="A2734" t="s">
        <v>3972</v>
      </c>
      <c r="B2734" t="s">
        <v>49</v>
      </c>
      <c r="C2734" t="s">
        <v>66</v>
      </c>
      <c r="D2734" t="s">
        <v>245</v>
      </c>
      <c r="E2734" t="s">
        <v>230</v>
      </c>
      <c r="F2734" t="s">
        <v>100</v>
      </c>
      <c r="G2734" s="1">
        <v>45888</v>
      </c>
      <c r="H2734" s="1">
        <v>45906</v>
      </c>
      <c r="I2734">
        <f>YEAR((vw_maritime_trade_analysis[[#This Row],[Departure_Date]]))</f>
        <v>2025</v>
      </c>
      <c r="J2734" t="str">
        <f>"Q"&amp;ROUNDUP(MONTH(vw_maritime_trade_analysis[[#This Row],[Departure_Date]])/3,0)</f>
        <v>Q3</v>
      </c>
      <c r="K2734" t="str">
        <f>TEXT(vw_maritime_trade_analysis[[#This Row],[Departure_Date]],"mmmm")</f>
        <v>August</v>
      </c>
      <c r="L2734">
        <v>2361975</v>
      </c>
      <c r="M2734">
        <v>365652.96875</v>
      </c>
      <c r="N2734">
        <v>36064.2109375</v>
      </c>
      <c r="O2734">
        <v>2409.2099609375</v>
      </c>
      <c r="P2734">
        <v>34346.87890625</v>
      </c>
      <c r="Q2734">
        <v>510724.28125</v>
      </c>
      <c r="R2734">
        <f t="shared" si="42"/>
        <v>0.21622764053387525</v>
      </c>
    </row>
    <row r="2735" spans="1:18" x14ac:dyDescent="0.25">
      <c r="A2735" t="s">
        <v>3973</v>
      </c>
      <c r="B2735" t="s">
        <v>49</v>
      </c>
      <c r="C2735" t="s">
        <v>50</v>
      </c>
      <c r="D2735" t="s">
        <v>145</v>
      </c>
      <c r="E2735" t="s">
        <v>204</v>
      </c>
      <c r="F2735" t="s">
        <v>184</v>
      </c>
      <c r="G2735" s="1">
        <v>45483</v>
      </c>
      <c r="H2735" s="1">
        <v>45499</v>
      </c>
      <c r="I2735">
        <f>YEAR((vw_maritime_trade_analysis[[#This Row],[Departure_Date]]))</f>
        <v>2024</v>
      </c>
      <c r="J2735" t="str">
        <f>"Q"&amp;ROUNDUP(MONTH(vw_maritime_trade_analysis[[#This Row],[Departure_Date]])/3,0)</f>
        <v>Q3</v>
      </c>
      <c r="K2735" t="str">
        <f>TEXT(vw_maritime_trade_analysis[[#This Row],[Departure_Date]],"mmmm")</f>
        <v>July</v>
      </c>
      <c r="L2735">
        <v>46805748</v>
      </c>
      <c r="M2735">
        <v>500191.1875</v>
      </c>
      <c r="N2735">
        <v>96631.4296875</v>
      </c>
      <c r="O2735">
        <v>103440.703125</v>
      </c>
      <c r="P2735">
        <v>0</v>
      </c>
      <c r="Q2735">
        <v>4613614</v>
      </c>
      <c r="R2735">
        <f t="shared" si="42"/>
        <v>9.8569389383543232E-2</v>
      </c>
    </row>
    <row r="2736" spans="1:18" x14ac:dyDescent="0.25">
      <c r="A2736" t="s">
        <v>3974</v>
      </c>
      <c r="B2736" t="s">
        <v>49</v>
      </c>
      <c r="C2736" t="s">
        <v>50</v>
      </c>
      <c r="D2736" t="s">
        <v>51</v>
      </c>
      <c r="E2736" t="s">
        <v>150</v>
      </c>
      <c r="F2736" t="s">
        <v>184</v>
      </c>
      <c r="G2736" s="1">
        <v>45227</v>
      </c>
      <c r="H2736" s="1">
        <v>45244</v>
      </c>
      <c r="I2736">
        <f>YEAR((vw_maritime_trade_analysis[[#This Row],[Departure_Date]]))</f>
        <v>2023</v>
      </c>
      <c r="J2736" t="str">
        <f>"Q"&amp;ROUNDUP(MONTH(vw_maritime_trade_analysis[[#This Row],[Departure_Date]])/3,0)</f>
        <v>Q4</v>
      </c>
      <c r="K2736" t="str">
        <f>TEXT(vw_maritime_trade_analysis[[#This Row],[Departure_Date]],"mmmm")</f>
        <v>October</v>
      </c>
      <c r="L2736">
        <v>11846264</v>
      </c>
      <c r="M2736">
        <v>269131.53125</v>
      </c>
      <c r="N2736">
        <v>33564.41015625</v>
      </c>
      <c r="O2736">
        <v>20375.5703125</v>
      </c>
      <c r="P2736">
        <v>30176.73046875</v>
      </c>
      <c r="Q2736">
        <v>1973086.5</v>
      </c>
      <c r="R2736">
        <f t="shared" si="42"/>
        <v>0.16655770122968727</v>
      </c>
    </row>
    <row r="2737" spans="1:18" x14ac:dyDescent="0.25">
      <c r="A2737" t="s">
        <v>3975</v>
      </c>
      <c r="B2737" t="s">
        <v>65</v>
      </c>
      <c r="C2737" t="s">
        <v>50</v>
      </c>
      <c r="D2737" t="s">
        <v>51</v>
      </c>
      <c r="E2737" t="s">
        <v>226</v>
      </c>
      <c r="F2737" t="s">
        <v>257</v>
      </c>
      <c r="G2737" s="1">
        <v>44307</v>
      </c>
      <c r="H2737" s="1">
        <v>44325</v>
      </c>
      <c r="I2737">
        <f>YEAR((vw_maritime_trade_analysis[[#This Row],[Departure_Date]]))</f>
        <v>2021</v>
      </c>
      <c r="J2737" t="str">
        <f>"Q"&amp;ROUNDUP(MONTH(vw_maritime_trade_analysis[[#This Row],[Departure_Date]])/3,0)</f>
        <v>Q2</v>
      </c>
      <c r="K2737" t="str">
        <f>TEXT(vw_maritime_trade_analysis[[#This Row],[Departure_Date]],"mmmm")</f>
        <v>April</v>
      </c>
      <c r="L2737">
        <v>5119932.5</v>
      </c>
      <c r="M2737">
        <v>450219.84375</v>
      </c>
      <c r="N2737">
        <v>93375.28125</v>
      </c>
      <c r="O2737">
        <v>8243.08984375</v>
      </c>
      <c r="P2737">
        <v>57379.87109375</v>
      </c>
      <c r="Q2737">
        <v>3208722.25</v>
      </c>
      <c r="R2737">
        <f t="shared" si="42"/>
        <v>0.62671182676724746</v>
      </c>
    </row>
    <row r="2738" spans="1:18" x14ac:dyDescent="0.25">
      <c r="A2738" t="s">
        <v>3976</v>
      </c>
      <c r="B2738" t="s">
        <v>49</v>
      </c>
      <c r="C2738" t="s">
        <v>66</v>
      </c>
      <c r="D2738" t="s">
        <v>245</v>
      </c>
      <c r="E2738" t="s">
        <v>201</v>
      </c>
      <c r="F2738" t="s">
        <v>100</v>
      </c>
      <c r="G2738" s="1">
        <v>44177</v>
      </c>
      <c r="H2738" s="1">
        <v>44198</v>
      </c>
      <c r="I2738">
        <f>YEAR((vw_maritime_trade_analysis[[#This Row],[Departure_Date]]))</f>
        <v>2020</v>
      </c>
      <c r="J2738" t="str">
        <f>"Q"&amp;ROUNDUP(MONTH(vw_maritime_trade_analysis[[#This Row],[Departure_Date]])/3,0)</f>
        <v>Q4</v>
      </c>
      <c r="K2738" t="str">
        <f>TEXT(vw_maritime_trade_analysis[[#This Row],[Departure_Date]],"mmmm")</f>
        <v>December</v>
      </c>
      <c r="L2738">
        <v>3439391.25</v>
      </c>
      <c r="M2738">
        <v>513142.65625</v>
      </c>
      <c r="N2738">
        <v>65046.91015625</v>
      </c>
      <c r="O2738">
        <v>4746.35986328125</v>
      </c>
      <c r="P2738">
        <v>0</v>
      </c>
      <c r="Q2738">
        <v>781136.5</v>
      </c>
      <c r="R2738">
        <f t="shared" si="42"/>
        <v>0.2271147546822421</v>
      </c>
    </row>
    <row r="2739" spans="1:18" x14ac:dyDescent="0.25">
      <c r="A2739" t="s">
        <v>3977</v>
      </c>
      <c r="B2739" t="s">
        <v>65</v>
      </c>
      <c r="C2739" t="s">
        <v>66</v>
      </c>
      <c r="D2739" t="s">
        <v>67</v>
      </c>
      <c r="E2739" t="s">
        <v>128</v>
      </c>
      <c r="F2739" t="s">
        <v>196</v>
      </c>
      <c r="G2739" s="1">
        <v>44570</v>
      </c>
      <c r="H2739" s="1">
        <v>44590</v>
      </c>
      <c r="I2739">
        <f>YEAR((vw_maritime_trade_analysis[[#This Row],[Departure_Date]]))</f>
        <v>2022</v>
      </c>
      <c r="J2739" t="str">
        <f>"Q"&amp;ROUNDUP(MONTH(vw_maritime_trade_analysis[[#This Row],[Departure_Date]])/3,0)</f>
        <v>Q1</v>
      </c>
      <c r="K2739" t="str">
        <f>TEXT(vw_maritime_trade_analysis[[#This Row],[Departure_Date]],"mmmm")</f>
        <v>January</v>
      </c>
      <c r="L2739">
        <v>9256031</v>
      </c>
      <c r="M2739">
        <v>194470.171875</v>
      </c>
      <c r="N2739">
        <v>119727.703125</v>
      </c>
      <c r="O2739">
        <v>15642.6904296875</v>
      </c>
      <c r="P2739">
        <v>13122.7802734375</v>
      </c>
      <c r="Q2739">
        <v>683277.4375</v>
      </c>
      <c r="R2739">
        <f t="shared" si="42"/>
        <v>7.3819700636266236E-2</v>
      </c>
    </row>
    <row r="2740" spans="1:18" x14ac:dyDescent="0.25">
      <c r="A2740" t="s">
        <v>3978</v>
      </c>
      <c r="B2740" t="s">
        <v>49</v>
      </c>
      <c r="C2740" t="s">
        <v>239</v>
      </c>
      <c r="D2740" t="s">
        <v>265</v>
      </c>
      <c r="E2740" t="s">
        <v>127</v>
      </c>
      <c r="F2740" t="s">
        <v>128</v>
      </c>
      <c r="G2740" s="1">
        <v>45740</v>
      </c>
      <c r="H2740" s="1">
        <v>45757</v>
      </c>
      <c r="I2740">
        <f>YEAR((vw_maritime_trade_analysis[[#This Row],[Departure_Date]]))</f>
        <v>2025</v>
      </c>
      <c r="J2740" t="str">
        <f>"Q"&amp;ROUNDUP(MONTH(vw_maritime_trade_analysis[[#This Row],[Departure_Date]])/3,0)</f>
        <v>Q1</v>
      </c>
      <c r="K2740" t="str">
        <f>TEXT(vw_maritime_trade_analysis[[#This Row],[Departure_Date]],"mmmm")</f>
        <v>March</v>
      </c>
      <c r="L2740">
        <v>16276724</v>
      </c>
      <c r="M2740">
        <v>381905.15625</v>
      </c>
      <c r="N2740">
        <v>217322.390625</v>
      </c>
      <c r="O2740">
        <v>29298.099609375</v>
      </c>
      <c r="P2740">
        <v>0</v>
      </c>
      <c r="Q2740">
        <v>1209324.125</v>
      </c>
      <c r="R2740">
        <f t="shared" si="42"/>
        <v>7.4297759487720008E-2</v>
      </c>
    </row>
    <row r="2741" spans="1:18" x14ac:dyDescent="0.25">
      <c r="A2741" t="s">
        <v>3979</v>
      </c>
      <c r="B2741" t="s">
        <v>49</v>
      </c>
      <c r="C2741" t="s">
        <v>78</v>
      </c>
      <c r="D2741" t="s">
        <v>315</v>
      </c>
      <c r="E2741" t="s">
        <v>164</v>
      </c>
      <c r="F2741" t="s">
        <v>100</v>
      </c>
      <c r="G2741" s="1">
        <v>45429</v>
      </c>
      <c r="H2741" s="1">
        <v>45439</v>
      </c>
      <c r="I2741">
        <f>YEAR((vw_maritime_trade_analysis[[#This Row],[Departure_Date]]))</f>
        <v>2024</v>
      </c>
      <c r="J2741" t="str">
        <f>"Q"&amp;ROUNDUP(MONTH(vw_maritime_trade_analysis[[#This Row],[Departure_Date]])/3,0)</f>
        <v>Q2</v>
      </c>
      <c r="K2741" t="str">
        <f>TEXT(vw_maritime_trade_analysis[[#This Row],[Departure_Date]],"mmmm")</f>
        <v>May</v>
      </c>
      <c r="L2741">
        <v>29348318</v>
      </c>
      <c r="M2741">
        <v>317950.875</v>
      </c>
      <c r="N2741">
        <v>153851.765625</v>
      </c>
      <c r="O2741">
        <v>29348.3203125</v>
      </c>
      <c r="P2741">
        <v>64024</v>
      </c>
      <c r="Q2741">
        <v>1078844.625</v>
      </c>
      <c r="R2741">
        <f t="shared" si="42"/>
        <v>3.6760015514347363E-2</v>
      </c>
    </row>
    <row r="2742" spans="1:18" x14ac:dyDescent="0.25">
      <c r="A2742" t="s">
        <v>3981</v>
      </c>
      <c r="B2742" t="s">
        <v>65</v>
      </c>
      <c r="C2742" t="s">
        <v>50</v>
      </c>
      <c r="D2742" t="s">
        <v>51</v>
      </c>
      <c r="E2742" t="s">
        <v>226</v>
      </c>
      <c r="F2742" t="s">
        <v>201</v>
      </c>
      <c r="G2742" s="1">
        <v>44118</v>
      </c>
      <c r="H2742" s="1">
        <v>44128</v>
      </c>
      <c r="I2742">
        <f>YEAR((vw_maritime_trade_analysis[[#This Row],[Departure_Date]]))</f>
        <v>2020</v>
      </c>
      <c r="J2742" t="str">
        <f>"Q"&amp;ROUNDUP(MONTH(vw_maritime_trade_analysis[[#This Row],[Departure_Date]])/3,0)</f>
        <v>Q4</v>
      </c>
      <c r="K2742" t="str">
        <f>TEXT(vw_maritime_trade_analysis[[#This Row],[Departure_Date]],"mmmm")</f>
        <v>October</v>
      </c>
      <c r="L2742">
        <v>13779502</v>
      </c>
      <c r="M2742">
        <v>167323.40625</v>
      </c>
      <c r="N2742">
        <v>23953.380859375</v>
      </c>
      <c r="O2742">
        <v>7303.14013671875</v>
      </c>
      <c r="P2742">
        <v>40008.46875</v>
      </c>
      <c r="Q2742">
        <v>7555204.5</v>
      </c>
      <c r="R2742">
        <f t="shared" si="42"/>
        <v>0.54829300071947451</v>
      </c>
    </row>
    <row r="2743" spans="1:18" x14ac:dyDescent="0.25">
      <c r="A2743" t="s">
        <v>3982</v>
      </c>
      <c r="B2743" t="s">
        <v>65</v>
      </c>
      <c r="C2743" t="s">
        <v>78</v>
      </c>
      <c r="D2743" t="s">
        <v>211</v>
      </c>
      <c r="E2743" t="s">
        <v>56</v>
      </c>
      <c r="F2743" t="s">
        <v>55</v>
      </c>
      <c r="G2743" s="1">
        <v>46112</v>
      </c>
      <c r="H2743" s="1">
        <v>46134</v>
      </c>
      <c r="I2743">
        <f>YEAR((vw_maritime_trade_analysis[[#This Row],[Departure_Date]]))</f>
        <v>2026</v>
      </c>
      <c r="J2743" t="str">
        <f>"Q"&amp;ROUNDUP(MONTH(vw_maritime_trade_analysis[[#This Row],[Departure_Date]])/3,0)</f>
        <v>Q1</v>
      </c>
      <c r="K2743" t="str">
        <f>TEXT(vw_maritime_trade_analysis[[#This Row],[Departure_Date]],"mmmm")</f>
        <v>March</v>
      </c>
      <c r="L2743">
        <v>41331844</v>
      </c>
      <c r="M2743">
        <v>585535.4375</v>
      </c>
      <c r="N2743">
        <v>101615.0234375</v>
      </c>
      <c r="O2743">
        <v>78943.8203125</v>
      </c>
      <c r="P2743">
        <v>0</v>
      </c>
      <c r="Q2743">
        <v>2627564.5</v>
      </c>
      <c r="R2743">
        <f t="shared" si="42"/>
        <v>6.3572399528073323E-2</v>
      </c>
    </row>
    <row r="2744" spans="1:18" x14ac:dyDescent="0.25">
      <c r="A2744" t="s">
        <v>3983</v>
      </c>
      <c r="B2744" t="s">
        <v>49</v>
      </c>
      <c r="C2744" t="s">
        <v>50</v>
      </c>
      <c r="D2744" t="s">
        <v>51</v>
      </c>
      <c r="E2744" t="s">
        <v>140</v>
      </c>
      <c r="F2744" t="s">
        <v>100</v>
      </c>
      <c r="G2744" s="1">
        <v>44046</v>
      </c>
      <c r="H2744" s="1">
        <v>44060</v>
      </c>
      <c r="I2744">
        <f>YEAR((vw_maritime_trade_analysis[[#This Row],[Departure_Date]]))</f>
        <v>2020</v>
      </c>
      <c r="J2744" t="str">
        <f>"Q"&amp;ROUNDUP(MONTH(vw_maritime_trade_analysis[[#This Row],[Departure_Date]])/3,0)</f>
        <v>Q3</v>
      </c>
      <c r="K2744" t="str">
        <f>TEXT(vw_maritime_trade_analysis[[#This Row],[Departure_Date]],"mmmm")</f>
        <v>August</v>
      </c>
      <c r="L2744">
        <v>16426636</v>
      </c>
      <c r="M2744">
        <v>204696.953125</v>
      </c>
      <c r="N2744">
        <v>153287.890625</v>
      </c>
      <c r="O2744">
        <v>17083.69921875</v>
      </c>
      <c r="P2744">
        <v>49137.01953125</v>
      </c>
      <c r="Q2744">
        <v>5210621</v>
      </c>
      <c r="R2744">
        <f t="shared" si="42"/>
        <v>0.31720560436111206</v>
      </c>
    </row>
    <row r="2745" spans="1:18" x14ac:dyDescent="0.25">
      <c r="A2745" t="s">
        <v>3984</v>
      </c>
      <c r="B2745" t="s">
        <v>65</v>
      </c>
      <c r="C2745" t="s">
        <v>50</v>
      </c>
      <c r="D2745" t="s">
        <v>51</v>
      </c>
      <c r="E2745" t="s">
        <v>100</v>
      </c>
      <c r="F2745" t="s">
        <v>204</v>
      </c>
      <c r="G2745" s="1">
        <v>45399</v>
      </c>
      <c r="H2745" s="1">
        <v>45419</v>
      </c>
      <c r="I2745">
        <f>YEAR((vw_maritime_trade_analysis[[#This Row],[Departure_Date]]))</f>
        <v>2024</v>
      </c>
      <c r="J2745" t="str">
        <f>"Q"&amp;ROUNDUP(MONTH(vw_maritime_trade_analysis[[#This Row],[Departure_Date]])/3,0)</f>
        <v>Q2</v>
      </c>
      <c r="K2745" t="str">
        <f>TEXT(vw_maritime_trade_analysis[[#This Row],[Departure_Date]],"mmmm")</f>
        <v>April</v>
      </c>
      <c r="L2745">
        <v>7214616.5</v>
      </c>
      <c r="M2745">
        <v>594095.0625</v>
      </c>
      <c r="N2745">
        <v>51558.859375</v>
      </c>
      <c r="O2745">
        <v>9667.58984375</v>
      </c>
      <c r="P2745">
        <v>0</v>
      </c>
      <c r="Q2745">
        <v>3253523.5</v>
      </c>
      <c r="R2745">
        <f t="shared" si="42"/>
        <v>0.45096277813242047</v>
      </c>
    </row>
    <row r="2746" spans="1:18" x14ac:dyDescent="0.25">
      <c r="A2746" t="s">
        <v>3985</v>
      </c>
      <c r="B2746" t="s">
        <v>65</v>
      </c>
      <c r="C2746" t="s">
        <v>66</v>
      </c>
      <c r="D2746" t="s">
        <v>245</v>
      </c>
      <c r="E2746" t="s">
        <v>70</v>
      </c>
      <c r="F2746" t="s">
        <v>131</v>
      </c>
      <c r="G2746" s="1">
        <v>43928</v>
      </c>
      <c r="H2746" s="1">
        <v>43945</v>
      </c>
      <c r="I2746">
        <f>YEAR((vw_maritime_trade_analysis[[#This Row],[Departure_Date]]))</f>
        <v>2020</v>
      </c>
      <c r="J2746" t="str">
        <f>"Q"&amp;ROUNDUP(MONTH(vw_maritime_trade_analysis[[#This Row],[Departure_Date]])/3,0)</f>
        <v>Q2</v>
      </c>
      <c r="K2746" t="str">
        <f>TEXT(vw_maritime_trade_analysis[[#This Row],[Departure_Date]],"mmmm")</f>
        <v>April</v>
      </c>
      <c r="L2746">
        <v>3205145.25</v>
      </c>
      <c r="M2746">
        <v>586477</v>
      </c>
      <c r="N2746">
        <v>104774.5234375</v>
      </c>
      <c r="O2746">
        <v>5128.22998046875</v>
      </c>
      <c r="P2746">
        <v>12996.759765625</v>
      </c>
      <c r="Q2746">
        <v>807129.625</v>
      </c>
      <c r="R2746">
        <f t="shared" si="42"/>
        <v>0.25182310380473394</v>
      </c>
    </row>
    <row r="2747" spans="1:18" x14ac:dyDescent="0.25">
      <c r="A2747" t="s">
        <v>3986</v>
      </c>
      <c r="B2747" t="s">
        <v>65</v>
      </c>
      <c r="C2747" t="s">
        <v>78</v>
      </c>
      <c r="D2747" t="s">
        <v>158</v>
      </c>
      <c r="E2747" t="s">
        <v>92</v>
      </c>
      <c r="F2747" t="s">
        <v>127</v>
      </c>
      <c r="G2747" s="1">
        <v>46067</v>
      </c>
      <c r="H2747" s="1">
        <v>46090</v>
      </c>
      <c r="I2747">
        <f>YEAR((vw_maritime_trade_analysis[[#This Row],[Departure_Date]]))</f>
        <v>2026</v>
      </c>
      <c r="J2747" t="str">
        <f>"Q"&amp;ROUNDUP(MONTH(vw_maritime_trade_analysis[[#This Row],[Departure_Date]])/3,0)</f>
        <v>Q1</v>
      </c>
      <c r="K2747" t="str">
        <f>TEXT(vw_maritime_trade_analysis[[#This Row],[Departure_Date]],"mmmm")</f>
        <v>February</v>
      </c>
      <c r="L2747">
        <v>35038996</v>
      </c>
      <c r="M2747">
        <v>313474.84375</v>
      </c>
      <c r="N2747">
        <v>245383.265625</v>
      </c>
      <c r="O2747">
        <v>40294.83984375</v>
      </c>
      <c r="P2747">
        <v>2817.669921875</v>
      </c>
      <c r="Q2747">
        <v>1823311.5</v>
      </c>
      <c r="R2747">
        <f t="shared" si="42"/>
        <v>5.2036636552029059E-2</v>
      </c>
    </row>
    <row r="2748" spans="1:18" x14ac:dyDescent="0.25">
      <c r="A2748" t="s">
        <v>3987</v>
      </c>
      <c r="B2748" t="s">
        <v>49</v>
      </c>
      <c r="C2748" t="s">
        <v>78</v>
      </c>
      <c r="D2748" t="s">
        <v>177</v>
      </c>
      <c r="E2748" t="s">
        <v>230</v>
      </c>
      <c r="F2748" t="s">
        <v>70</v>
      </c>
      <c r="G2748" s="1">
        <v>43987</v>
      </c>
      <c r="H2748" s="1">
        <v>44017</v>
      </c>
      <c r="I2748">
        <f>YEAR((vw_maritime_trade_analysis[[#This Row],[Departure_Date]]))</f>
        <v>2020</v>
      </c>
      <c r="J2748" t="str">
        <f>"Q"&amp;ROUNDUP(MONTH(vw_maritime_trade_analysis[[#This Row],[Departure_Date]])/3,0)</f>
        <v>Q2</v>
      </c>
      <c r="K2748" t="str">
        <f>TEXT(vw_maritime_trade_analysis[[#This Row],[Departure_Date]],"mmmm")</f>
        <v>June</v>
      </c>
      <c r="L2748">
        <v>18204650</v>
      </c>
      <c r="M2748">
        <v>527024.625</v>
      </c>
      <c r="N2748">
        <v>23213.009765625</v>
      </c>
      <c r="O2748">
        <v>28217.2109375</v>
      </c>
      <c r="P2748">
        <v>25110.310546875</v>
      </c>
      <c r="Q2748">
        <v>1871075.875</v>
      </c>
      <c r="R2748">
        <f t="shared" si="42"/>
        <v>0.10278010700562769</v>
      </c>
    </row>
    <row r="2749" spans="1:18" x14ac:dyDescent="0.25">
      <c r="A2749" t="s">
        <v>3988</v>
      </c>
      <c r="B2749" t="s">
        <v>65</v>
      </c>
      <c r="C2749" t="s">
        <v>66</v>
      </c>
      <c r="D2749" t="s">
        <v>391</v>
      </c>
      <c r="E2749" t="s">
        <v>92</v>
      </c>
      <c r="F2749" t="s">
        <v>154</v>
      </c>
      <c r="G2749" s="1">
        <v>44447</v>
      </c>
      <c r="H2749" s="1">
        <v>44469</v>
      </c>
      <c r="I2749">
        <f>YEAR((vw_maritime_trade_analysis[[#This Row],[Departure_Date]]))</f>
        <v>2021</v>
      </c>
      <c r="J2749" t="str">
        <f>"Q"&amp;ROUNDUP(MONTH(vw_maritime_trade_analysis[[#This Row],[Departure_Date]])/3,0)</f>
        <v>Q3</v>
      </c>
      <c r="K2749" t="str">
        <f>TEXT(vw_maritime_trade_analysis[[#This Row],[Departure_Date]],"mmmm")</f>
        <v>September</v>
      </c>
      <c r="L2749">
        <v>19807252</v>
      </c>
      <c r="M2749">
        <v>336325.3125</v>
      </c>
      <c r="N2749">
        <v>115652.140625</v>
      </c>
      <c r="O2749">
        <v>38822.2109375</v>
      </c>
      <c r="P2749">
        <v>0</v>
      </c>
      <c r="Q2749">
        <v>1989820</v>
      </c>
      <c r="R2749">
        <f t="shared" si="42"/>
        <v>0.10045916515829657</v>
      </c>
    </row>
    <row r="2750" spans="1:18" x14ac:dyDescent="0.25">
      <c r="A2750" t="s">
        <v>3989</v>
      </c>
      <c r="B2750" t="s">
        <v>49</v>
      </c>
      <c r="C2750" t="s">
        <v>50</v>
      </c>
      <c r="D2750" t="s">
        <v>120</v>
      </c>
      <c r="E2750" t="s">
        <v>159</v>
      </c>
      <c r="F2750" t="s">
        <v>128</v>
      </c>
      <c r="G2750" s="1">
        <v>44338</v>
      </c>
      <c r="H2750" s="1">
        <v>44351</v>
      </c>
      <c r="I2750">
        <f>YEAR((vw_maritime_trade_analysis[[#This Row],[Departure_Date]]))</f>
        <v>2021</v>
      </c>
      <c r="J2750" t="str">
        <f>"Q"&amp;ROUNDUP(MONTH(vw_maritime_trade_analysis[[#This Row],[Departure_Date]])/3,0)</f>
        <v>Q2</v>
      </c>
      <c r="K2750" t="str">
        <f>TEXT(vw_maritime_trade_analysis[[#This Row],[Departure_Date]],"mmmm")</f>
        <v>May</v>
      </c>
      <c r="L2750">
        <v>43987600</v>
      </c>
      <c r="M2750">
        <v>192708.21875</v>
      </c>
      <c r="N2750">
        <v>92703.4921875</v>
      </c>
      <c r="O2750">
        <v>82696.6875</v>
      </c>
      <c r="P2750">
        <v>0</v>
      </c>
      <c r="Q2750">
        <v>1220159.375</v>
      </c>
      <c r="R2750">
        <f t="shared" si="42"/>
        <v>2.7738712159790485E-2</v>
      </c>
    </row>
    <row r="2751" spans="1:18" x14ac:dyDescent="0.25">
      <c r="A2751" t="s">
        <v>3990</v>
      </c>
      <c r="B2751" t="s">
        <v>49</v>
      </c>
      <c r="C2751" t="s">
        <v>134</v>
      </c>
      <c r="D2751" t="s">
        <v>135</v>
      </c>
      <c r="E2751" t="s">
        <v>146</v>
      </c>
      <c r="F2751" t="s">
        <v>82</v>
      </c>
      <c r="G2751" s="1">
        <v>45355</v>
      </c>
      <c r="H2751" s="1">
        <v>45384</v>
      </c>
      <c r="I2751">
        <f>YEAR((vw_maritime_trade_analysis[[#This Row],[Departure_Date]]))</f>
        <v>2024</v>
      </c>
      <c r="J2751" t="str">
        <f>"Q"&amp;ROUNDUP(MONTH(vw_maritime_trade_analysis[[#This Row],[Departure_Date]])/3,0)</f>
        <v>Q1</v>
      </c>
      <c r="K2751" t="str">
        <f>TEXT(vw_maritime_trade_analysis[[#This Row],[Departure_Date]],"mmmm")</f>
        <v>March</v>
      </c>
      <c r="L2751">
        <v>10872813</v>
      </c>
      <c r="M2751">
        <v>315445.9375</v>
      </c>
      <c r="N2751">
        <v>196770.984375</v>
      </c>
      <c r="O2751">
        <v>10764.080078125</v>
      </c>
      <c r="P2751">
        <v>36366.94140625</v>
      </c>
      <c r="Q2751">
        <v>780653</v>
      </c>
      <c r="R2751">
        <f t="shared" si="42"/>
        <v>7.1798622858684311E-2</v>
      </c>
    </row>
    <row r="2752" spans="1:18" x14ac:dyDescent="0.25">
      <c r="A2752" t="s">
        <v>3991</v>
      </c>
      <c r="B2752" t="s">
        <v>65</v>
      </c>
      <c r="C2752" t="s">
        <v>50</v>
      </c>
      <c r="D2752" t="s">
        <v>145</v>
      </c>
      <c r="E2752" t="s">
        <v>92</v>
      </c>
      <c r="F2752" t="s">
        <v>55</v>
      </c>
      <c r="G2752" s="1">
        <v>45789</v>
      </c>
      <c r="H2752" s="1">
        <v>45803</v>
      </c>
      <c r="I2752">
        <f>YEAR((vw_maritime_trade_analysis[[#This Row],[Departure_Date]]))</f>
        <v>2025</v>
      </c>
      <c r="J2752" t="str">
        <f>"Q"&amp;ROUNDUP(MONTH(vw_maritime_trade_analysis[[#This Row],[Departure_Date]])/3,0)</f>
        <v>Q2</v>
      </c>
      <c r="K2752" t="str">
        <f>TEXT(vw_maritime_trade_analysis[[#This Row],[Departure_Date]],"mmmm")</f>
        <v>May</v>
      </c>
      <c r="L2752">
        <v>90721024</v>
      </c>
      <c r="M2752">
        <v>267812.21875</v>
      </c>
      <c r="N2752">
        <v>93962.2109375</v>
      </c>
      <c r="O2752">
        <v>263998.1875</v>
      </c>
      <c r="P2752">
        <v>53108.69140625</v>
      </c>
      <c r="Q2752">
        <v>3622791</v>
      </c>
      <c r="R2752">
        <f t="shared" si="42"/>
        <v>3.9933312481128962E-2</v>
      </c>
    </row>
    <row r="2753" spans="1:18" x14ac:dyDescent="0.25">
      <c r="A2753" t="s">
        <v>3992</v>
      </c>
      <c r="B2753" t="s">
        <v>49</v>
      </c>
      <c r="C2753" t="s">
        <v>112</v>
      </c>
      <c r="D2753" t="s">
        <v>113</v>
      </c>
      <c r="E2753" t="s">
        <v>83</v>
      </c>
      <c r="F2753" t="s">
        <v>92</v>
      </c>
      <c r="G2753" s="1">
        <v>44783</v>
      </c>
      <c r="H2753" s="1">
        <v>44797</v>
      </c>
      <c r="I2753">
        <f>YEAR((vw_maritime_trade_analysis[[#This Row],[Departure_Date]]))</f>
        <v>2022</v>
      </c>
      <c r="J2753" t="str">
        <f>"Q"&amp;ROUNDUP(MONTH(vw_maritime_trade_analysis[[#This Row],[Departure_Date]])/3,0)</f>
        <v>Q3</v>
      </c>
      <c r="K2753" t="str">
        <f>TEXT(vw_maritime_trade_analysis[[#This Row],[Departure_Date]],"mmmm")</f>
        <v>August</v>
      </c>
      <c r="L2753">
        <v>2520176</v>
      </c>
      <c r="M2753">
        <v>325986.8125</v>
      </c>
      <c r="N2753">
        <v>164806.6875</v>
      </c>
      <c r="O2753">
        <v>8593.7998046875</v>
      </c>
      <c r="P2753">
        <v>42334.94140625</v>
      </c>
      <c r="Q2753">
        <v>660287.5</v>
      </c>
      <c r="R2753">
        <f t="shared" si="42"/>
        <v>0.26200055075518536</v>
      </c>
    </row>
    <row r="2754" spans="1:18" x14ac:dyDescent="0.25">
      <c r="A2754" t="s">
        <v>3993</v>
      </c>
      <c r="B2754" t="s">
        <v>49</v>
      </c>
      <c r="C2754" t="s">
        <v>112</v>
      </c>
      <c r="D2754" t="s">
        <v>199</v>
      </c>
      <c r="E2754" t="s">
        <v>159</v>
      </c>
      <c r="F2754" t="s">
        <v>184</v>
      </c>
      <c r="G2754" s="1">
        <v>44866</v>
      </c>
      <c r="H2754" s="1">
        <v>44885</v>
      </c>
      <c r="I2754">
        <f>YEAR((vw_maritime_trade_analysis[[#This Row],[Departure_Date]]))</f>
        <v>2022</v>
      </c>
      <c r="J2754" t="str">
        <f>"Q"&amp;ROUNDUP(MONTH(vw_maritime_trade_analysis[[#This Row],[Departure_Date]])/3,0)</f>
        <v>Q4</v>
      </c>
      <c r="K2754" t="str">
        <f>TEXT(vw_maritime_trade_analysis[[#This Row],[Departure_Date]],"mmmm")</f>
        <v>November</v>
      </c>
      <c r="L2754">
        <v>24064606</v>
      </c>
      <c r="M2754">
        <v>287931.375</v>
      </c>
      <c r="N2754">
        <v>207185.9375</v>
      </c>
      <c r="O2754">
        <v>21898.7890625</v>
      </c>
      <c r="P2754">
        <v>15925.9296875</v>
      </c>
      <c r="Q2754">
        <v>1810426</v>
      </c>
      <c r="R2754">
        <f t="shared" ref="R2754:R2817" si="43">Q2754/L2754</f>
        <v>7.5231898664785954E-2</v>
      </c>
    </row>
    <row r="2755" spans="1:18" x14ac:dyDescent="0.25">
      <c r="A2755" t="s">
        <v>3994</v>
      </c>
      <c r="B2755" t="s">
        <v>65</v>
      </c>
      <c r="C2755" t="s">
        <v>66</v>
      </c>
      <c r="D2755" t="s">
        <v>245</v>
      </c>
      <c r="E2755" t="s">
        <v>82</v>
      </c>
      <c r="F2755" t="s">
        <v>159</v>
      </c>
      <c r="G2755" s="1">
        <v>44371</v>
      </c>
      <c r="H2755" s="1">
        <v>44386</v>
      </c>
      <c r="I2755">
        <f>YEAR((vw_maritime_trade_analysis[[#This Row],[Departure_Date]]))</f>
        <v>2021</v>
      </c>
      <c r="J2755" t="str">
        <f>"Q"&amp;ROUNDUP(MONTH(vw_maritime_trade_analysis[[#This Row],[Departure_Date]])/3,0)</f>
        <v>Q2</v>
      </c>
      <c r="K2755" t="str">
        <f>TEXT(vw_maritime_trade_analysis[[#This Row],[Departure_Date]],"mmmm")</f>
        <v>June</v>
      </c>
      <c r="L2755">
        <v>6723263.5</v>
      </c>
      <c r="M2755">
        <v>223343.65625</v>
      </c>
      <c r="N2755">
        <v>231158.59375</v>
      </c>
      <c r="O2755">
        <v>12572.5</v>
      </c>
      <c r="P2755">
        <v>43879.96875</v>
      </c>
      <c r="Q2755">
        <v>745271.25</v>
      </c>
      <c r="R2755">
        <f t="shared" si="43"/>
        <v>0.11084962682185519</v>
      </c>
    </row>
    <row r="2756" spans="1:18" x14ac:dyDescent="0.25">
      <c r="A2756" t="s">
        <v>3995</v>
      </c>
      <c r="B2756" t="s">
        <v>49</v>
      </c>
      <c r="C2756" t="s">
        <v>50</v>
      </c>
      <c r="D2756" t="s">
        <v>51</v>
      </c>
      <c r="E2756" t="s">
        <v>196</v>
      </c>
      <c r="F2756" t="s">
        <v>100</v>
      </c>
      <c r="G2756" s="1">
        <v>44498</v>
      </c>
      <c r="H2756" s="1">
        <v>44503</v>
      </c>
      <c r="I2756">
        <f>YEAR((vw_maritime_trade_analysis[[#This Row],[Departure_Date]]))</f>
        <v>2021</v>
      </c>
      <c r="J2756" t="str">
        <f>"Q"&amp;ROUNDUP(MONTH(vw_maritime_trade_analysis[[#This Row],[Departure_Date]])/3,0)</f>
        <v>Q4</v>
      </c>
      <c r="K2756" t="str">
        <f>TEXT(vw_maritime_trade_analysis[[#This Row],[Departure_Date]],"mmmm")</f>
        <v>October</v>
      </c>
      <c r="L2756">
        <v>3683425.75</v>
      </c>
      <c r="M2756">
        <v>123744.7421875</v>
      </c>
      <c r="N2756">
        <v>172153.03125</v>
      </c>
      <c r="O2756">
        <v>2357.389892578125</v>
      </c>
      <c r="P2756">
        <v>0</v>
      </c>
      <c r="Q2756">
        <v>1496328.75</v>
      </c>
      <c r="R2756">
        <f t="shared" si="43"/>
        <v>0.40623290696167824</v>
      </c>
    </row>
    <row r="2757" spans="1:18" x14ac:dyDescent="0.25">
      <c r="A2757" t="s">
        <v>3996</v>
      </c>
      <c r="B2757" t="s">
        <v>49</v>
      </c>
      <c r="C2757" t="s">
        <v>50</v>
      </c>
      <c r="D2757" t="s">
        <v>120</v>
      </c>
      <c r="E2757" t="s">
        <v>257</v>
      </c>
      <c r="F2757" t="s">
        <v>56</v>
      </c>
      <c r="G2757" s="1">
        <v>44601</v>
      </c>
      <c r="H2757" s="1">
        <v>44608</v>
      </c>
      <c r="I2757">
        <f>YEAR((vw_maritime_trade_analysis[[#This Row],[Departure_Date]]))</f>
        <v>2022</v>
      </c>
      <c r="J2757" t="str">
        <f>"Q"&amp;ROUNDUP(MONTH(vw_maritime_trade_analysis[[#This Row],[Departure_Date]])/3,0)</f>
        <v>Q1</v>
      </c>
      <c r="K2757" t="str">
        <f>TEXT(vw_maritime_trade_analysis[[#This Row],[Departure_Date]],"mmmm")</f>
        <v>February</v>
      </c>
      <c r="L2757">
        <v>52073452</v>
      </c>
      <c r="M2757">
        <v>96713.3828125</v>
      </c>
      <c r="N2757">
        <v>222382.375</v>
      </c>
      <c r="O2757">
        <v>126017.7578125</v>
      </c>
      <c r="P2757">
        <v>3802.340087890625</v>
      </c>
      <c r="Q2757">
        <v>1322999.625</v>
      </c>
      <c r="R2757">
        <f t="shared" si="43"/>
        <v>2.5406412945314247E-2</v>
      </c>
    </row>
    <row r="2758" spans="1:18" x14ac:dyDescent="0.25">
      <c r="A2758" t="s">
        <v>3998</v>
      </c>
      <c r="B2758" t="s">
        <v>65</v>
      </c>
      <c r="C2758" t="s">
        <v>50</v>
      </c>
      <c r="D2758" t="s">
        <v>145</v>
      </c>
      <c r="E2758" t="s">
        <v>56</v>
      </c>
      <c r="F2758" t="s">
        <v>146</v>
      </c>
      <c r="G2758" s="1">
        <v>45540</v>
      </c>
      <c r="H2758" s="1">
        <v>45547</v>
      </c>
      <c r="I2758">
        <f>YEAR((vw_maritime_trade_analysis[[#This Row],[Departure_Date]]))</f>
        <v>2024</v>
      </c>
      <c r="J2758" t="str">
        <f>"Q"&amp;ROUNDUP(MONTH(vw_maritime_trade_analysis[[#This Row],[Departure_Date]])/3,0)</f>
        <v>Q3</v>
      </c>
      <c r="K2758" t="str">
        <f>TEXT(vw_maritime_trade_analysis[[#This Row],[Departure_Date]],"mmmm")</f>
        <v>September</v>
      </c>
      <c r="L2758">
        <v>90831664</v>
      </c>
      <c r="M2758">
        <v>145708.875</v>
      </c>
      <c r="N2758">
        <v>180625.625</v>
      </c>
      <c r="O2758">
        <v>135339.1875</v>
      </c>
      <c r="P2758">
        <v>0</v>
      </c>
      <c r="Q2758">
        <v>2664009.5</v>
      </c>
      <c r="R2758">
        <f t="shared" si="43"/>
        <v>2.9329083963495373E-2</v>
      </c>
    </row>
    <row r="2759" spans="1:18" x14ac:dyDescent="0.25">
      <c r="A2759" t="s">
        <v>3999</v>
      </c>
      <c r="B2759" t="s">
        <v>49</v>
      </c>
      <c r="C2759" t="s">
        <v>50</v>
      </c>
      <c r="D2759" t="s">
        <v>51</v>
      </c>
      <c r="E2759" t="s">
        <v>257</v>
      </c>
      <c r="F2759" t="s">
        <v>82</v>
      </c>
      <c r="G2759" s="1">
        <v>44927</v>
      </c>
      <c r="H2759" s="1">
        <v>44940</v>
      </c>
      <c r="I2759">
        <f>YEAR((vw_maritime_trade_analysis[[#This Row],[Departure_Date]]))</f>
        <v>2023</v>
      </c>
      <c r="J2759" t="str">
        <f>"Q"&amp;ROUNDUP(MONTH(vw_maritime_trade_analysis[[#This Row],[Departure_Date]])/3,0)</f>
        <v>Q1</v>
      </c>
      <c r="K2759" t="str">
        <f>TEXT(vw_maritime_trade_analysis[[#This Row],[Departure_Date]],"mmmm")</f>
        <v>January</v>
      </c>
      <c r="L2759">
        <v>8944672</v>
      </c>
      <c r="M2759">
        <v>520340.0625</v>
      </c>
      <c r="N2759">
        <v>39455.16015625</v>
      </c>
      <c r="O2759">
        <v>17621</v>
      </c>
      <c r="P2759">
        <v>19297.099609375</v>
      </c>
      <c r="Q2759">
        <v>2505986.5</v>
      </c>
      <c r="R2759">
        <f t="shared" si="43"/>
        <v>0.28016527604366043</v>
      </c>
    </row>
    <row r="2760" spans="1:18" x14ac:dyDescent="0.25">
      <c r="A2760" t="s">
        <v>4000</v>
      </c>
      <c r="B2760" t="s">
        <v>49</v>
      </c>
      <c r="C2760" t="s">
        <v>112</v>
      </c>
      <c r="D2760" t="s">
        <v>199</v>
      </c>
      <c r="E2760" t="s">
        <v>83</v>
      </c>
      <c r="F2760" t="s">
        <v>70</v>
      </c>
      <c r="G2760" s="1">
        <v>44706</v>
      </c>
      <c r="H2760" s="1">
        <v>44715</v>
      </c>
      <c r="I2760">
        <f>YEAR((vw_maritime_trade_analysis[[#This Row],[Departure_Date]]))</f>
        <v>2022</v>
      </c>
      <c r="J2760" t="str">
        <f>"Q"&amp;ROUNDUP(MONTH(vw_maritime_trade_analysis[[#This Row],[Departure_Date]])/3,0)</f>
        <v>Q2</v>
      </c>
      <c r="K2760" t="str">
        <f>TEXT(vw_maritime_trade_analysis[[#This Row],[Departure_Date]],"mmmm")</f>
        <v>May</v>
      </c>
      <c r="L2760">
        <v>10453939</v>
      </c>
      <c r="M2760">
        <v>80625.40625</v>
      </c>
      <c r="N2760">
        <v>22445.759765625</v>
      </c>
      <c r="O2760">
        <v>16830.83984375</v>
      </c>
      <c r="P2760">
        <v>0</v>
      </c>
      <c r="Q2760">
        <v>676369.0625</v>
      </c>
      <c r="R2760">
        <f t="shared" si="43"/>
        <v>6.4699924353872743E-2</v>
      </c>
    </row>
    <row r="2761" spans="1:18" x14ac:dyDescent="0.25">
      <c r="A2761" t="s">
        <v>4001</v>
      </c>
      <c r="B2761" t="s">
        <v>65</v>
      </c>
      <c r="C2761" t="s">
        <v>50</v>
      </c>
      <c r="D2761" t="s">
        <v>51</v>
      </c>
      <c r="E2761" t="s">
        <v>92</v>
      </c>
      <c r="F2761" t="s">
        <v>154</v>
      </c>
      <c r="G2761" s="1">
        <v>45313</v>
      </c>
      <c r="H2761" s="1">
        <v>45327</v>
      </c>
      <c r="I2761">
        <f>YEAR((vw_maritime_trade_analysis[[#This Row],[Departure_Date]]))</f>
        <v>2024</v>
      </c>
      <c r="J2761" t="str">
        <f>"Q"&amp;ROUNDUP(MONTH(vw_maritime_trade_analysis[[#This Row],[Departure_Date]])/3,0)</f>
        <v>Q1</v>
      </c>
      <c r="K2761" t="str">
        <f>TEXT(vw_maritime_trade_analysis[[#This Row],[Departure_Date]],"mmmm")</f>
        <v>January</v>
      </c>
      <c r="L2761">
        <v>14398991</v>
      </c>
      <c r="M2761">
        <v>341036.15625</v>
      </c>
      <c r="N2761">
        <v>234639.734375</v>
      </c>
      <c r="O2761">
        <v>31677.779296875</v>
      </c>
      <c r="P2761">
        <v>0</v>
      </c>
      <c r="Q2761">
        <v>8846146</v>
      </c>
      <c r="R2761">
        <f t="shared" si="43"/>
        <v>0.61435874222020137</v>
      </c>
    </row>
    <row r="2762" spans="1:18" x14ac:dyDescent="0.25">
      <c r="A2762" t="s">
        <v>4002</v>
      </c>
      <c r="B2762" t="s">
        <v>49</v>
      </c>
      <c r="C2762" t="s">
        <v>66</v>
      </c>
      <c r="D2762" t="s">
        <v>391</v>
      </c>
      <c r="E2762" t="s">
        <v>174</v>
      </c>
      <c r="F2762" t="s">
        <v>226</v>
      </c>
      <c r="G2762" s="1">
        <v>45932</v>
      </c>
      <c r="H2762" s="1">
        <v>45958</v>
      </c>
      <c r="I2762">
        <f>YEAR((vw_maritime_trade_analysis[[#This Row],[Departure_Date]]))</f>
        <v>2025</v>
      </c>
      <c r="J2762" t="str">
        <f>"Q"&amp;ROUNDUP(MONTH(vw_maritime_trade_analysis[[#This Row],[Departure_Date]])/3,0)</f>
        <v>Q4</v>
      </c>
      <c r="K2762" t="str">
        <f>TEXT(vw_maritime_trade_analysis[[#This Row],[Departure_Date]],"mmmm")</f>
        <v>October</v>
      </c>
      <c r="L2762">
        <v>21404812</v>
      </c>
      <c r="M2762">
        <v>590850.625</v>
      </c>
      <c r="N2762">
        <v>122804.15625</v>
      </c>
      <c r="O2762">
        <v>33819.6015625</v>
      </c>
      <c r="P2762">
        <v>49479.3203125</v>
      </c>
      <c r="Q2762">
        <v>3807183.75</v>
      </c>
      <c r="R2762">
        <f t="shared" si="43"/>
        <v>0.17786578784247206</v>
      </c>
    </row>
    <row r="2763" spans="1:18" x14ac:dyDescent="0.25">
      <c r="A2763" t="s">
        <v>4003</v>
      </c>
      <c r="B2763" t="s">
        <v>49</v>
      </c>
      <c r="C2763" t="s">
        <v>50</v>
      </c>
      <c r="D2763" t="s">
        <v>51</v>
      </c>
      <c r="E2763" t="s">
        <v>146</v>
      </c>
      <c r="F2763" t="s">
        <v>226</v>
      </c>
      <c r="G2763" s="1">
        <v>45562</v>
      </c>
      <c r="H2763" s="1">
        <v>45567</v>
      </c>
      <c r="I2763">
        <f>YEAR((vw_maritime_trade_analysis[[#This Row],[Departure_Date]]))</f>
        <v>2024</v>
      </c>
      <c r="J2763" t="str">
        <f>"Q"&amp;ROUNDUP(MONTH(vw_maritime_trade_analysis[[#This Row],[Departure_Date]])/3,0)</f>
        <v>Q3</v>
      </c>
      <c r="K2763" t="str">
        <f>TEXT(vw_maritime_trade_analysis[[#This Row],[Departure_Date]],"mmmm")</f>
        <v>September</v>
      </c>
      <c r="L2763">
        <v>15491369</v>
      </c>
      <c r="M2763">
        <v>48793.078125</v>
      </c>
      <c r="N2763">
        <v>171896.0625</v>
      </c>
      <c r="O2763">
        <v>20913.349609375</v>
      </c>
      <c r="P2763">
        <v>0</v>
      </c>
      <c r="Q2763">
        <v>8298641</v>
      </c>
      <c r="R2763">
        <f t="shared" si="43"/>
        <v>0.53569448897641003</v>
      </c>
    </row>
    <row r="2764" spans="1:18" x14ac:dyDescent="0.25">
      <c r="A2764" t="s">
        <v>4004</v>
      </c>
      <c r="B2764" t="s">
        <v>49</v>
      </c>
      <c r="C2764" t="s">
        <v>66</v>
      </c>
      <c r="D2764" t="s">
        <v>251</v>
      </c>
      <c r="E2764" t="s">
        <v>196</v>
      </c>
      <c r="F2764" t="s">
        <v>56</v>
      </c>
      <c r="G2764" s="1">
        <v>45130</v>
      </c>
      <c r="H2764" s="1">
        <v>45142</v>
      </c>
      <c r="I2764">
        <f>YEAR((vw_maritime_trade_analysis[[#This Row],[Departure_Date]]))</f>
        <v>2023</v>
      </c>
      <c r="J2764" t="str">
        <f>"Q"&amp;ROUNDUP(MONTH(vw_maritime_trade_analysis[[#This Row],[Departure_Date]])/3,0)</f>
        <v>Q3</v>
      </c>
      <c r="K2764" t="str">
        <f>TEXT(vw_maritime_trade_analysis[[#This Row],[Departure_Date]],"mmmm")</f>
        <v>July</v>
      </c>
      <c r="L2764">
        <v>27445738</v>
      </c>
      <c r="M2764">
        <v>194836.546875</v>
      </c>
      <c r="N2764">
        <v>146558.109375</v>
      </c>
      <c r="O2764">
        <v>66967.6015625</v>
      </c>
      <c r="P2764">
        <v>70709.9296875</v>
      </c>
      <c r="Q2764">
        <v>1373787.125</v>
      </c>
      <c r="R2764">
        <f t="shared" si="43"/>
        <v>5.0054661492432817E-2</v>
      </c>
    </row>
    <row r="2765" spans="1:18" x14ac:dyDescent="0.25">
      <c r="A2765" t="s">
        <v>4005</v>
      </c>
      <c r="B2765" t="s">
        <v>65</v>
      </c>
      <c r="C2765" t="s">
        <v>50</v>
      </c>
      <c r="D2765" t="s">
        <v>51</v>
      </c>
      <c r="E2765" t="s">
        <v>226</v>
      </c>
      <c r="F2765" t="s">
        <v>140</v>
      </c>
      <c r="G2765" s="1">
        <v>43925</v>
      </c>
      <c r="H2765" s="1">
        <v>43943</v>
      </c>
      <c r="I2765">
        <f>YEAR((vw_maritime_trade_analysis[[#This Row],[Departure_Date]]))</f>
        <v>2020</v>
      </c>
      <c r="J2765" t="str">
        <f>"Q"&amp;ROUNDUP(MONTH(vw_maritime_trade_analysis[[#This Row],[Departure_Date]])/3,0)</f>
        <v>Q2</v>
      </c>
      <c r="K2765" t="str">
        <f>TEXT(vw_maritime_trade_analysis[[#This Row],[Departure_Date]],"mmmm")</f>
        <v>April</v>
      </c>
      <c r="L2765">
        <v>5689085</v>
      </c>
      <c r="M2765">
        <v>395018.09375</v>
      </c>
      <c r="N2765">
        <v>174509.234375</v>
      </c>
      <c r="O2765">
        <v>19286</v>
      </c>
      <c r="P2765">
        <v>0</v>
      </c>
      <c r="Q2765">
        <v>1550119.25</v>
      </c>
      <c r="R2765">
        <f t="shared" si="43"/>
        <v>0.2724725065630062</v>
      </c>
    </row>
    <row r="2766" spans="1:18" x14ac:dyDescent="0.25">
      <c r="A2766" t="s">
        <v>4006</v>
      </c>
      <c r="B2766" t="s">
        <v>65</v>
      </c>
      <c r="C2766" t="s">
        <v>50</v>
      </c>
      <c r="D2766" t="s">
        <v>223</v>
      </c>
      <c r="E2766" t="s">
        <v>70</v>
      </c>
      <c r="F2766" t="s">
        <v>93</v>
      </c>
      <c r="G2766" s="1">
        <v>45098</v>
      </c>
      <c r="H2766" s="1">
        <v>45110</v>
      </c>
      <c r="I2766">
        <f>YEAR((vw_maritime_trade_analysis[[#This Row],[Departure_Date]]))</f>
        <v>2023</v>
      </c>
      <c r="J2766" t="str">
        <f>"Q"&amp;ROUNDUP(MONTH(vw_maritime_trade_analysis[[#This Row],[Departure_Date]])/3,0)</f>
        <v>Q2</v>
      </c>
      <c r="K2766" t="str">
        <f>TEXT(vw_maritime_trade_analysis[[#This Row],[Departure_Date]],"mmmm")</f>
        <v>June</v>
      </c>
      <c r="L2766">
        <v>19186242</v>
      </c>
      <c r="M2766">
        <v>101568.4765625</v>
      </c>
      <c r="N2766">
        <v>92534.1171875</v>
      </c>
      <c r="O2766">
        <v>53337.75</v>
      </c>
      <c r="P2766">
        <v>0</v>
      </c>
      <c r="Q2766">
        <v>1060760.375</v>
      </c>
      <c r="R2766">
        <f t="shared" si="43"/>
        <v>5.5287553185245968E-2</v>
      </c>
    </row>
    <row r="2767" spans="1:18" x14ac:dyDescent="0.25">
      <c r="A2767" t="s">
        <v>4007</v>
      </c>
      <c r="B2767" t="s">
        <v>49</v>
      </c>
      <c r="C2767" t="s">
        <v>66</v>
      </c>
      <c r="D2767" t="s">
        <v>245</v>
      </c>
      <c r="E2767" t="s">
        <v>55</v>
      </c>
      <c r="F2767" t="s">
        <v>128</v>
      </c>
      <c r="G2767" s="1">
        <v>46125</v>
      </c>
      <c r="H2767" s="1">
        <v>46152</v>
      </c>
      <c r="I2767">
        <f>YEAR((vw_maritime_trade_analysis[[#This Row],[Departure_Date]]))</f>
        <v>2026</v>
      </c>
      <c r="J2767" t="str">
        <f>"Q"&amp;ROUNDUP(MONTH(vw_maritime_trade_analysis[[#This Row],[Departure_Date]])/3,0)</f>
        <v>Q2</v>
      </c>
      <c r="K2767" t="str">
        <f>TEXT(vw_maritime_trade_analysis[[#This Row],[Departure_Date]],"mmmm")</f>
        <v>April</v>
      </c>
      <c r="L2767">
        <v>4743463.5</v>
      </c>
      <c r="M2767">
        <v>418257.84375</v>
      </c>
      <c r="N2767">
        <v>206043.578125</v>
      </c>
      <c r="O2767">
        <v>3367.860107421875</v>
      </c>
      <c r="P2767">
        <v>65035.73046875</v>
      </c>
      <c r="Q2767">
        <v>874802.375</v>
      </c>
      <c r="R2767">
        <f t="shared" si="43"/>
        <v>0.18442270610915421</v>
      </c>
    </row>
    <row r="2768" spans="1:18" x14ac:dyDescent="0.25">
      <c r="A2768" t="s">
        <v>4008</v>
      </c>
      <c r="B2768" t="s">
        <v>65</v>
      </c>
      <c r="C2768" t="s">
        <v>134</v>
      </c>
      <c r="D2768" t="s">
        <v>135</v>
      </c>
      <c r="E2768" t="s">
        <v>184</v>
      </c>
      <c r="F2768" t="s">
        <v>196</v>
      </c>
      <c r="G2768" s="1">
        <v>43933</v>
      </c>
      <c r="H2768" s="1">
        <v>43955</v>
      </c>
      <c r="I2768">
        <f>YEAR((vw_maritime_trade_analysis[[#This Row],[Departure_Date]]))</f>
        <v>2020</v>
      </c>
      <c r="J2768" t="str">
        <f>"Q"&amp;ROUNDUP(MONTH(vw_maritime_trade_analysis[[#This Row],[Departure_Date]])/3,0)</f>
        <v>Q2</v>
      </c>
      <c r="K2768" t="str">
        <f>TEXT(vw_maritime_trade_analysis[[#This Row],[Departure_Date]],"mmmm")</f>
        <v>April</v>
      </c>
      <c r="L2768">
        <v>5412726</v>
      </c>
      <c r="M2768">
        <v>516989.15625</v>
      </c>
      <c r="N2768">
        <v>53832.94140625</v>
      </c>
      <c r="O2768">
        <v>12774.0302734375</v>
      </c>
      <c r="P2768">
        <v>0</v>
      </c>
      <c r="Q2768">
        <v>1176662.875</v>
      </c>
      <c r="R2768">
        <f t="shared" si="43"/>
        <v>0.21738822083364279</v>
      </c>
    </row>
    <row r="2769" spans="1:18" x14ac:dyDescent="0.25">
      <c r="A2769" t="s">
        <v>4009</v>
      </c>
      <c r="B2769" t="s">
        <v>49</v>
      </c>
      <c r="C2769" t="s">
        <v>66</v>
      </c>
      <c r="D2769" t="s">
        <v>153</v>
      </c>
      <c r="E2769" t="s">
        <v>164</v>
      </c>
      <c r="F2769" t="s">
        <v>70</v>
      </c>
      <c r="G2769" s="1">
        <v>44826</v>
      </c>
      <c r="H2769" s="1">
        <v>44857</v>
      </c>
      <c r="I2769">
        <f>YEAR((vw_maritime_trade_analysis[[#This Row],[Departure_Date]]))</f>
        <v>2022</v>
      </c>
      <c r="J2769" t="str">
        <f>"Q"&amp;ROUNDUP(MONTH(vw_maritime_trade_analysis[[#This Row],[Departure_Date]])/3,0)</f>
        <v>Q3</v>
      </c>
      <c r="K2769" t="str">
        <f>TEXT(vw_maritime_trade_analysis[[#This Row],[Departure_Date]],"mmmm")</f>
        <v>September</v>
      </c>
      <c r="L2769">
        <v>118112520</v>
      </c>
      <c r="M2769">
        <v>381582.90625</v>
      </c>
      <c r="N2769">
        <v>141204.359375</v>
      </c>
      <c r="O2769">
        <v>106301.2578125</v>
      </c>
      <c r="P2769">
        <v>17872.8203125</v>
      </c>
      <c r="Q2769">
        <v>4816320</v>
      </c>
      <c r="R2769">
        <f t="shared" si="43"/>
        <v>4.0777387528434753E-2</v>
      </c>
    </row>
    <row r="2770" spans="1:18" x14ac:dyDescent="0.25">
      <c r="A2770" t="s">
        <v>4010</v>
      </c>
      <c r="B2770" t="s">
        <v>49</v>
      </c>
      <c r="C2770" t="s">
        <v>66</v>
      </c>
      <c r="D2770" t="s">
        <v>153</v>
      </c>
      <c r="E2770" t="s">
        <v>174</v>
      </c>
      <c r="F2770" t="s">
        <v>100</v>
      </c>
      <c r="G2770" s="1">
        <v>45224</v>
      </c>
      <c r="H2770" s="1">
        <v>45251</v>
      </c>
      <c r="I2770">
        <f>YEAR((vw_maritime_trade_analysis[[#This Row],[Departure_Date]]))</f>
        <v>2023</v>
      </c>
      <c r="J2770" t="str">
        <f>"Q"&amp;ROUNDUP(MONTH(vw_maritime_trade_analysis[[#This Row],[Departure_Date]])/3,0)</f>
        <v>Q4</v>
      </c>
      <c r="K2770" t="str">
        <f>TEXT(vw_maritime_trade_analysis[[#This Row],[Departure_Date]],"mmmm")</f>
        <v>October</v>
      </c>
      <c r="L2770">
        <v>24287492</v>
      </c>
      <c r="M2770">
        <v>381123.40625</v>
      </c>
      <c r="N2770">
        <v>212616.78125</v>
      </c>
      <c r="O2770">
        <v>19429.990234375</v>
      </c>
      <c r="P2770">
        <v>0</v>
      </c>
      <c r="Q2770">
        <v>894560.1875</v>
      </c>
      <c r="R2770">
        <f t="shared" si="43"/>
        <v>3.6832135137707916E-2</v>
      </c>
    </row>
    <row r="2771" spans="1:18" x14ac:dyDescent="0.25">
      <c r="A2771" t="s">
        <v>4011</v>
      </c>
      <c r="B2771" t="s">
        <v>65</v>
      </c>
      <c r="C2771" t="s">
        <v>50</v>
      </c>
      <c r="D2771" t="s">
        <v>51</v>
      </c>
      <c r="E2771" t="s">
        <v>70</v>
      </c>
      <c r="F2771" t="s">
        <v>257</v>
      </c>
      <c r="G2771" s="1">
        <v>43903</v>
      </c>
      <c r="H2771" s="1">
        <v>43922</v>
      </c>
      <c r="I2771">
        <f>YEAR((vw_maritime_trade_analysis[[#This Row],[Departure_Date]]))</f>
        <v>2020</v>
      </c>
      <c r="J2771" t="str">
        <f>"Q"&amp;ROUNDUP(MONTH(vw_maritime_trade_analysis[[#This Row],[Departure_Date]])/3,0)</f>
        <v>Q1</v>
      </c>
      <c r="K2771" t="str">
        <f>TEXT(vw_maritime_trade_analysis[[#This Row],[Departure_Date]],"mmmm")</f>
        <v>March</v>
      </c>
      <c r="L2771">
        <v>15230573</v>
      </c>
      <c r="M2771">
        <v>289032.625</v>
      </c>
      <c r="N2771">
        <v>200040.859375</v>
      </c>
      <c r="O2771">
        <v>23150.470703125</v>
      </c>
      <c r="P2771">
        <v>2291.75</v>
      </c>
      <c r="Q2771">
        <v>8705578</v>
      </c>
      <c r="R2771">
        <f t="shared" si="43"/>
        <v>0.57158571775336353</v>
      </c>
    </row>
    <row r="2772" spans="1:18" x14ac:dyDescent="0.25">
      <c r="A2772" t="s">
        <v>4013</v>
      </c>
      <c r="B2772" t="s">
        <v>65</v>
      </c>
      <c r="C2772" t="s">
        <v>50</v>
      </c>
      <c r="D2772" t="s">
        <v>120</v>
      </c>
      <c r="E2772" t="s">
        <v>184</v>
      </c>
      <c r="F2772" t="s">
        <v>150</v>
      </c>
      <c r="G2772" s="1">
        <v>45962</v>
      </c>
      <c r="H2772" s="1">
        <v>45981</v>
      </c>
      <c r="I2772">
        <f>YEAR((vw_maritime_trade_analysis[[#This Row],[Departure_Date]]))</f>
        <v>2025</v>
      </c>
      <c r="J2772" t="str">
        <f>"Q"&amp;ROUNDUP(MONTH(vw_maritime_trade_analysis[[#This Row],[Departure_Date]])/3,0)</f>
        <v>Q4</v>
      </c>
      <c r="K2772" t="str">
        <f>TEXT(vw_maritime_trade_analysis[[#This Row],[Departure_Date]],"mmmm")</f>
        <v>November</v>
      </c>
      <c r="L2772">
        <v>13235270</v>
      </c>
      <c r="M2772">
        <v>227061.796875</v>
      </c>
      <c r="N2772">
        <v>224039.375</v>
      </c>
      <c r="O2772">
        <v>7941.16015625</v>
      </c>
      <c r="P2772">
        <v>31351.390625</v>
      </c>
      <c r="Q2772">
        <v>936033.25</v>
      </c>
      <c r="R2772">
        <f t="shared" si="43"/>
        <v>7.0722641094590435E-2</v>
      </c>
    </row>
    <row r="2773" spans="1:18" x14ac:dyDescent="0.25">
      <c r="A2773" t="s">
        <v>4014</v>
      </c>
      <c r="B2773" t="s">
        <v>49</v>
      </c>
      <c r="C2773" t="s">
        <v>112</v>
      </c>
      <c r="D2773" t="s">
        <v>343</v>
      </c>
      <c r="E2773" t="s">
        <v>164</v>
      </c>
      <c r="F2773" t="s">
        <v>128</v>
      </c>
      <c r="G2773" s="1">
        <v>45008</v>
      </c>
      <c r="H2773" s="1">
        <v>45021</v>
      </c>
      <c r="I2773">
        <f>YEAR((vw_maritime_trade_analysis[[#This Row],[Departure_Date]]))</f>
        <v>2023</v>
      </c>
      <c r="J2773" t="str">
        <f>"Q"&amp;ROUNDUP(MONTH(vw_maritime_trade_analysis[[#This Row],[Departure_Date]])/3,0)</f>
        <v>Q1</v>
      </c>
      <c r="K2773" t="str">
        <f>TEXT(vw_maritime_trade_analysis[[#This Row],[Departure_Date]],"mmmm")</f>
        <v>March</v>
      </c>
      <c r="L2773">
        <v>59278532</v>
      </c>
      <c r="M2773">
        <v>296502.25</v>
      </c>
      <c r="N2773">
        <v>241590.8125</v>
      </c>
      <c r="O2773">
        <v>71727.0234375</v>
      </c>
      <c r="P2773">
        <v>65933.90625</v>
      </c>
      <c r="Q2773">
        <v>1576403.625</v>
      </c>
      <c r="R2773">
        <f t="shared" si="43"/>
        <v>2.6593162344168711E-2</v>
      </c>
    </row>
    <row r="2774" spans="1:18" x14ac:dyDescent="0.25">
      <c r="A2774" t="s">
        <v>4015</v>
      </c>
      <c r="B2774" t="s">
        <v>65</v>
      </c>
      <c r="C2774" t="s">
        <v>66</v>
      </c>
      <c r="D2774" t="s">
        <v>391</v>
      </c>
      <c r="E2774" t="s">
        <v>226</v>
      </c>
      <c r="F2774" t="s">
        <v>164</v>
      </c>
      <c r="G2774" s="1">
        <v>45787</v>
      </c>
      <c r="H2774" s="1">
        <v>45801</v>
      </c>
      <c r="I2774">
        <f>YEAR((vw_maritime_trade_analysis[[#This Row],[Departure_Date]]))</f>
        <v>2025</v>
      </c>
      <c r="J2774" t="str">
        <f>"Q"&amp;ROUNDUP(MONTH(vw_maritime_trade_analysis[[#This Row],[Departure_Date]])/3,0)</f>
        <v>Q2</v>
      </c>
      <c r="K2774" t="str">
        <f>TEXT(vw_maritime_trade_analysis[[#This Row],[Departure_Date]],"mmmm")</f>
        <v>May</v>
      </c>
      <c r="L2774">
        <v>29409882</v>
      </c>
      <c r="M2774">
        <v>349777.4375</v>
      </c>
      <c r="N2774">
        <v>117350.140625</v>
      </c>
      <c r="O2774">
        <v>68230.9296875</v>
      </c>
      <c r="P2774">
        <v>64775.5703125</v>
      </c>
      <c r="Q2774">
        <v>1657465.125</v>
      </c>
      <c r="R2774">
        <f t="shared" si="43"/>
        <v>5.6357421801284342E-2</v>
      </c>
    </row>
    <row r="2775" spans="1:18" x14ac:dyDescent="0.25">
      <c r="A2775" t="s">
        <v>4016</v>
      </c>
      <c r="B2775" t="s">
        <v>49</v>
      </c>
      <c r="C2775" t="s">
        <v>66</v>
      </c>
      <c r="D2775" t="s">
        <v>153</v>
      </c>
      <c r="E2775" t="s">
        <v>93</v>
      </c>
      <c r="F2775" t="s">
        <v>56</v>
      </c>
      <c r="G2775" s="1">
        <v>45448</v>
      </c>
      <c r="H2775" s="1">
        <v>45479</v>
      </c>
      <c r="I2775">
        <f>YEAR((vw_maritime_trade_analysis[[#This Row],[Departure_Date]]))</f>
        <v>2024</v>
      </c>
      <c r="J2775" t="str">
        <f>"Q"&amp;ROUNDUP(MONTH(vw_maritime_trade_analysis[[#This Row],[Departure_Date]])/3,0)</f>
        <v>Q2</v>
      </c>
      <c r="K2775" t="str">
        <f>TEXT(vw_maritime_trade_analysis[[#This Row],[Departure_Date]],"mmmm")</f>
        <v>June</v>
      </c>
      <c r="L2775">
        <v>39665200</v>
      </c>
      <c r="M2775">
        <v>582855.5</v>
      </c>
      <c r="N2775">
        <v>178367.234375</v>
      </c>
      <c r="O2775">
        <v>61877.7109375</v>
      </c>
      <c r="P2775">
        <v>0</v>
      </c>
      <c r="Q2775">
        <v>1542528.375</v>
      </c>
      <c r="R2775">
        <f t="shared" si="43"/>
        <v>3.888870785978641E-2</v>
      </c>
    </row>
    <row r="2776" spans="1:18" x14ac:dyDescent="0.25">
      <c r="A2776" t="s">
        <v>4017</v>
      </c>
      <c r="B2776" t="s">
        <v>65</v>
      </c>
      <c r="C2776" t="s">
        <v>78</v>
      </c>
      <c r="D2776" t="s">
        <v>105</v>
      </c>
      <c r="E2776" t="s">
        <v>56</v>
      </c>
      <c r="F2776" t="s">
        <v>71</v>
      </c>
      <c r="G2776" s="1">
        <v>45552</v>
      </c>
      <c r="H2776" s="1">
        <v>45570</v>
      </c>
      <c r="I2776">
        <f>YEAR((vw_maritime_trade_analysis[[#This Row],[Departure_Date]]))</f>
        <v>2024</v>
      </c>
      <c r="J2776" t="str">
        <f>"Q"&amp;ROUNDUP(MONTH(vw_maritime_trade_analysis[[#This Row],[Departure_Date]])/3,0)</f>
        <v>Q3</v>
      </c>
      <c r="K2776" t="str">
        <f>TEXT(vw_maritime_trade_analysis[[#This Row],[Departure_Date]],"mmmm")</f>
        <v>September</v>
      </c>
      <c r="L2776">
        <v>13974129</v>
      </c>
      <c r="M2776">
        <v>502925.84375</v>
      </c>
      <c r="N2776">
        <v>58009.7109375</v>
      </c>
      <c r="O2776">
        <v>40944.19921875</v>
      </c>
      <c r="P2776">
        <v>35821.0703125</v>
      </c>
      <c r="Q2776">
        <v>1598551.625</v>
      </c>
      <c r="R2776">
        <f t="shared" si="43"/>
        <v>0.11439365022320891</v>
      </c>
    </row>
    <row r="2777" spans="1:18" x14ac:dyDescent="0.25">
      <c r="A2777" t="s">
        <v>4018</v>
      </c>
      <c r="B2777" t="s">
        <v>49</v>
      </c>
      <c r="C2777" t="s">
        <v>66</v>
      </c>
      <c r="D2777" t="s">
        <v>67</v>
      </c>
      <c r="E2777" t="s">
        <v>164</v>
      </c>
      <c r="F2777" t="s">
        <v>128</v>
      </c>
      <c r="G2777" s="1">
        <v>45184</v>
      </c>
      <c r="H2777" s="1">
        <v>45196</v>
      </c>
      <c r="I2777">
        <f>YEAR((vw_maritime_trade_analysis[[#This Row],[Departure_Date]]))</f>
        <v>2023</v>
      </c>
      <c r="J2777" t="str">
        <f>"Q"&amp;ROUNDUP(MONTH(vw_maritime_trade_analysis[[#This Row],[Departure_Date]])/3,0)</f>
        <v>Q3</v>
      </c>
      <c r="K2777" t="str">
        <f>TEXT(vw_maritime_trade_analysis[[#This Row],[Departure_Date]],"mmmm")</f>
        <v>September</v>
      </c>
      <c r="L2777">
        <v>15652570</v>
      </c>
      <c r="M2777">
        <v>164160.21875</v>
      </c>
      <c r="N2777">
        <v>160307.203125</v>
      </c>
      <c r="O2777">
        <v>21444.01953125</v>
      </c>
      <c r="P2777">
        <v>0</v>
      </c>
      <c r="Q2777">
        <v>601430.625</v>
      </c>
      <c r="R2777">
        <f t="shared" si="43"/>
        <v>3.8423762040355032E-2</v>
      </c>
    </row>
    <row r="2778" spans="1:18" x14ac:dyDescent="0.25">
      <c r="A2778" t="s">
        <v>4019</v>
      </c>
      <c r="B2778" t="s">
        <v>49</v>
      </c>
      <c r="C2778" t="s">
        <v>112</v>
      </c>
      <c r="D2778" t="s">
        <v>113</v>
      </c>
      <c r="E2778" t="s">
        <v>83</v>
      </c>
      <c r="F2778" t="s">
        <v>100</v>
      </c>
      <c r="G2778" s="1">
        <v>45046</v>
      </c>
      <c r="H2778" s="1">
        <v>45057</v>
      </c>
      <c r="I2778">
        <f>YEAR((vw_maritime_trade_analysis[[#This Row],[Departure_Date]]))</f>
        <v>2023</v>
      </c>
      <c r="J2778" t="str">
        <f>"Q"&amp;ROUNDUP(MONTH(vw_maritime_trade_analysis[[#This Row],[Departure_Date]])/3,0)</f>
        <v>Q2</v>
      </c>
      <c r="K2778" t="str">
        <f>TEXT(vw_maritime_trade_analysis[[#This Row],[Departure_Date]],"mmmm")</f>
        <v>April</v>
      </c>
      <c r="L2778">
        <v>5126429</v>
      </c>
      <c r="M2778">
        <v>403313.3125</v>
      </c>
      <c r="N2778">
        <v>204163.984375</v>
      </c>
      <c r="O2778">
        <v>3485.969970703125</v>
      </c>
      <c r="P2778">
        <v>0</v>
      </c>
      <c r="Q2778">
        <v>912654.9375</v>
      </c>
      <c r="R2778">
        <f t="shared" si="43"/>
        <v>0.1780293723954823</v>
      </c>
    </row>
    <row r="2779" spans="1:18" x14ac:dyDescent="0.25">
      <c r="A2779" t="s">
        <v>4020</v>
      </c>
      <c r="B2779" t="s">
        <v>49</v>
      </c>
      <c r="C2779" t="s">
        <v>66</v>
      </c>
      <c r="D2779" t="s">
        <v>248</v>
      </c>
      <c r="E2779" t="s">
        <v>150</v>
      </c>
      <c r="F2779" t="s">
        <v>92</v>
      </c>
      <c r="G2779" s="1">
        <v>44028</v>
      </c>
      <c r="H2779" s="1">
        <v>44052</v>
      </c>
      <c r="I2779">
        <f>YEAR((vw_maritime_trade_analysis[[#This Row],[Departure_Date]]))</f>
        <v>2020</v>
      </c>
      <c r="J2779" t="str">
        <f>"Q"&amp;ROUNDUP(MONTH(vw_maritime_trade_analysis[[#This Row],[Departure_Date]])/3,0)</f>
        <v>Q3</v>
      </c>
      <c r="K2779" t="str">
        <f>TEXT(vw_maritime_trade_analysis[[#This Row],[Departure_Date]],"mmmm")</f>
        <v>July</v>
      </c>
      <c r="L2779">
        <v>47375360</v>
      </c>
      <c r="M2779">
        <v>396567.21875</v>
      </c>
      <c r="N2779">
        <v>138071.34375</v>
      </c>
      <c r="O2779">
        <v>94276.96875</v>
      </c>
      <c r="P2779">
        <v>0</v>
      </c>
      <c r="Q2779">
        <v>1922229.625</v>
      </c>
      <c r="R2779">
        <f t="shared" si="43"/>
        <v>4.0574459486956933E-2</v>
      </c>
    </row>
    <row r="2780" spans="1:18" x14ac:dyDescent="0.25">
      <c r="A2780" t="s">
        <v>4021</v>
      </c>
      <c r="B2780" t="s">
        <v>49</v>
      </c>
      <c r="C2780" t="s">
        <v>112</v>
      </c>
      <c r="D2780" t="s">
        <v>340</v>
      </c>
      <c r="E2780" t="s">
        <v>230</v>
      </c>
      <c r="F2780" t="s">
        <v>128</v>
      </c>
      <c r="G2780" s="1">
        <v>45711</v>
      </c>
      <c r="H2780" s="1">
        <v>45723</v>
      </c>
      <c r="I2780">
        <f>YEAR((vw_maritime_trade_analysis[[#This Row],[Departure_Date]]))</f>
        <v>2025</v>
      </c>
      <c r="J2780" t="str">
        <f>"Q"&amp;ROUNDUP(MONTH(vw_maritime_trade_analysis[[#This Row],[Departure_Date]])/3,0)</f>
        <v>Q1</v>
      </c>
      <c r="K2780" t="str">
        <f>TEXT(vw_maritime_trade_analysis[[#This Row],[Departure_Date]],"mmmm")</f>
        <v>February</v>
      </c>
      <c r="L2780">
        <v>9339648</v>
      </c>
      <c r="M2780">
        <v>180778.4375</v>
      </c>
      <c r="N2780">
        <v>182734.59375</v>
      </c>
      <c r="O2780">
        <v>29980.26953125</v>
      </c>
      <c r="P2780">
        <v>15360.6396484375</v>
      </c>
      <c r="Q2780">
        <v>705793.4375</v>
      </c>
      <c r="R2780">
        <f t="shared" si="43"/>
        <v>7.5569597216083514E-2</v>
      </c>
    </row>
    <row r="2781" spans="1:18" x14ac:dyDescent="0.25">
      <c r="A2781" t="s">
        <v>4022</v>
      </c>
      <c r="B2781" t="s">
        <v>65</v>
      </c>
      <c r="C2781" t="s">
        <v>78</v>
      </c>
      <c r="D2781" t="s">
        <v>211</v>
      </c>
      <c r="E2781" t="s">
        <v>184</v>
      </c>
      <c r="F2781" t="s">
        <v>83</v>
      </c>
      <c r="G2781" s="1">
        <v>45586</v>
      </c>
      <c r="H2781" s="1">
        <v>45616</v>
      </c>
      <c r="I2781">
        <f>YEAR((vw_maritime_trade_analysis[[#This Row],[Departure_Date]]))</f>
        <v>2024</v>
      </c>
      <c r="J2781" t="str">
        <f>"Q"&amp;ROUNDUP(MONTH(vw_maritime_trade_analysis[[#This Row],[Departure_Date]])/3,0)</f>
        <v>Q4</v>
      </c>
      <c r="K2781" t="str">
        <f>TEXT(vw_maritime_trade_analysis[[#This Row],[Departure_Date]],"mmmm")</f>
        <v>October</v>
      </c>
      <c r="L2781">
        <v>25163848</v>
      </c>
      <c r="M2781">
        <v>561266.5</v>
      </c>
      <c r="N2781">
        <v>248028.125</v>
      </c>
      <c r="O2781">
        <v>69452.21875</v>
      </c>
      <c r="P2781">
        <v>0</v>
      </c>
      <c r="Q2781">
        <v>2692665.25</v>
      </c>
      <c r="R2781">
        <f t="shared" si="43"/>
        <v>0.10700530578630105</v>
      </c>
    </row>
    <row r="2782" spans="1:18" x14ac:dyDescent="0.25">
      <c r="A2782" t="s">
        <v>4023</v>
      </c>
      <c r="B2782" t="s">
        <v>65</v>
      </c>
      <c r="C2782" t="s">
        <v>50</v>
      </c>
      <c r="D2782" t="s">
        <v>51</v>
      </c>
      <c r="E2782" t="s">
        <v>226</v>
      </c>
      <c r="F2782" t="s">
        <v>71</v>
      </c>
      <c r="G2782" s="1">
        <v>44975</v>
      </c>
      <c r="H2782" s="1">
        <v>44995</v>
      </c>
      <c r="I2782">
        <f>YEAR((vw_maritime_trade_analysis[[#This Row],[Departure_Date]]))</f>
        <v>2023</v>
      </c>
      <c r="J2782" t="str">
        <f>"Q"&amp;ROUNDUP(MONTH(vw_maritime_trade_analysis[[#This Row],[Departure_Date]])/3,0)</f>
        <v>Q1</v>
      </c>
      <c r="K2782" t="str">
        <f>TEXT(vw_maritime_trade_analysis[[#This Row],[Departure_Date]],"mmmm")</f>
        <v>February</v>
      </c>
      <c r="L2782">
        <v>19541754</v>
      </c>
      <c r="M2782">
        <v>635026.875</v>
      </c>
      <c r="N2782">
        <v>16897.69921875</v>
      </c>
      <c r="O2782">
        <v>62533.609375</v>
      </c>
      <c r="P2782">
        <v>7612.6298828125</v>
      </c>
      <c r="Q2782">
        <v>7026720.5</v>
      </c>
      <c r="R2782">
        <f t="shared" si="43"/>
        <v>0.35957470859575857</v>
      </c>
    </row>
    <row r="2783" spans="1:18" x14ac:dyDescent="0.25">
      <c r="A2783" t="s">
        <v>4024</v>
      </c>
      <c r="B2783" t="s">
        <v>49</v>
      </c>
      <c r="C2783" t="s">
        <v>50</v>
      </c>
      <c r="D2783" t="s">
        <v>423</v>
      </c>
      <c r="E2783" t="s">
        <v>201</v>
      </c>
      <c r="F2783" t="s">
        <v>70</v>
      </c>
      <c r="G2783" s="1">
        <v>45124</v>
      </c>
      <c r="H2783" s="1">
        <v>45135</v>
      </c>
      <c r="I2783">
        <f>YEAR((vw_maritime_trade_analysis[[#This Row],[Departure_Date]]))</f>
        <v>2023</v>
      </c>
      <c r="J2783" t="str">
        <f>"Q"&amp;ROUNDUP(MONTH(vw_maritime_trade_analysis[[#This Row],[Departure_Date]])/3,0)</f>
        <v>Q3</v>
      </c>
      <c r="K2783" t="str">
        <f>TEXT(vw_maritime_trade_analysis[[#This Row],[Departure_Date]],"mmmm")</f>
        <v>July</v>
      </c>
      <c r="L2783">
        <v>20467310</v>
      </c>
      <c r="M2783">
        <v>231614.703125</v>
      </c>
      <c r="N2783">
        <v>233809.28125</v>
      </c>
      <c r="O2783">
        <v>23537.41015625</v>
      </c>
      <c r="P2783">
        <v>0</v>
      </c>
      <c r="Q2783">
        <v>2804438.25</v>
      </c>
      <c r="R2783">
        <f t="shared" si="43"/>
        <v>0.13702036320356706</v>
      </c>
    </row>
    <row r="2784" spans="1:18" x14ac:dyDescent="0.25">
      <c r="A2784" t="s">
        <v>4025</v>
      </c>
      <c r="B2784" t="s">
        <v>65</v>
      </c>
      <c r="C2784" t="s">
        <v>50</v>
      </c>
      <c r="D2784" t="s">
        <v>145</v>
      </c>
      <c r="E2784" t="s">
        <v>82</v>
      </c>
      <c r="F2784" t="s">
        <v>196</v>
      </c>
      <c r="G2784" s="1">
        <v>45213</v>
      </c>
      <c r="H2784" s="1">
        <v>45226</v>
      </c>
      <c r="I2784">
        <f>YEAR((vw_maritime_trade_analysis[[#This Row],[Departure_Date]]))</f>
        <v>2023</v>
      </c>
      <c r="J2784" t="str">
        <f>"Q"&amp;ROUNDUP(MONTH(vw_maritime_trade_analysis[[#This Row],[Departure_Date]])/3,0)</f>
        <v>Q4</v>
      </c>
      <c r="K2784" t="str">
        <f>TEXT(vw_maritime_trade_analysis[[#This Row],[Departure_Date]],"mmmm")</f>
        <v>October</v>
      </c>
      <c r="L2784">
        <v>63180456</v>
      </c>
      <c r="M2784">
        <v>233176.234375</v>
      </c>
      <c r="N2784">
        <v>220210.265625</v>
      </c>
      <c r="O2784">
        <v>71393.921875</v>
      </c>
      <c r="P2784">
        <v>4863.35009765625</v>
      </c>
      <c r="Q2784">
        <v>3672414.5</v>
      </c>
      <c r="R2784">
        <f t="shared" si="43"/>
        <v>5.8125799218669776E-2</v>
      </c>
    </row>
    <row r="2785" spans="1:18" x14ac:dyDescent="0.25">
      <c r="A2785" t="s">
        <v>4027</v>
      </c>
      <c r="B2785" t="s">
        <v>49</v>
      </c>
      <c r="C2785" t="s">
        <v>50</v>
      </c>
      <c r="D2785" t="s">
        <v>223</v>
      </c>
      <c r="E2785" t="s">
        <v>201</v>
      </c>
      <c r="F2785" t="s">
        <v>184</v>
      </c>
      <c r="G2785" s="1">
        <v>44659</v>
      </c>
      <c r="H2785" s="1">
        <v>44665</v>
      </c>
      <c r="I2785">
        <f>YEAR((vw_maritime_trade_analysis[[#This Row],[Departure_Date]]))</f>
        <v>2022</v>
      </c>
      <c r="J2785" t="str">
        <f>"Q"&amp;ROUNDUP(MONTH(vw_maritime_trade_analysis[[#This Row],[Departure_Date]])/3,0)</f>
        <v>Q2</v>
      </c>
      <c r="K2785" t="str">
        <f>TEXT(vw_maritime_trade_analysis[[#This Row],[Departure_Date]],"mmmm")</f>
        <v>April</v>
      </c>
      <c r="L2785">
        <v>23830130</v>
      </c>
      <c r="M2785">
        <v>119256.7421875</v>
      </c>
      <c r="N2785">
        <v>45007.3203125</v>
      </c>
      <c r="O2785">
        <v>76018.1171875</v>
      </c>
      <c r="P2785">
        <v>19729.640625</v>
      </c>
      <c r="Q2785">
        <v>1965895.75</v>
      </c>
      <c r="R2785">
        <f t="shared" si="43"/>
        <v>8.2496224317701997E-2</v>
      </c>
    </row>
    <row r="2786" spans="1:18" x14ac:dyDescent="0.25">
      <c r="A2786" t="s">
        <v>4028</v>
      </c>
      <c r="B2786" t="s">
        <v>65</v>
      </c>
      <c r="C2786" t="s">
        <v>50</v>
      </c>
      <c r="D2786" t="s">
        <v>223</v>
      </c>
      <c r="E2786" t="s">
        <v>226</v>
      </c>
      <c r="F2786" t="s">
        <v>140</v>
      </c>
      <c r="G2786" s="1">
        <v>43884</v>
      </c>
      <c r="H2786" s="1">
        <v>43902</v>
      </c>
      <c r="I2786">
        <f>YEAR((vw_maritime_trade_analysis[[#This Row],[Departure_Date]]))</f>
        <v>2020</v>
      </c>
      <c r="J2786" t="str">
        <f>"Q"&amp;ROUNDUP(MONTH(vw_maritime_trade_analysis[[#This Row],[Departure_Date]])/3,0)</f>
        <v>Q1</v>
      </c>
      <c r="K2786" t="str">
        <f>TEXT(vw_maritime_trade_analysis[[#This Row],[Departure_Date]],"mmmm")</f>
        <v>February</v>
      </c>
      <c r="L2786">
        <v>74796584</v>
      </c>
      <c r="M2786">
        <v>175084.234375</v>
      </c>
      <c r="N2786">
        <v>58358.48046875</v>
      </c>
      <c r="O2786">
        <v>232617.375</v>
      </c>
      <c r="P2786">
        <v>0</v>
      </c>
      <c r="Q2786">
        <v>2263461</v>
      </c>
      <c r="R2786">
        <f t="shared" si="43"/>
        <v>3.0261555795114921E-2</v>
      </c>
    </row>
    <row r="2787" spans="1:18" x14ac:dyDescent="0.25">
      <c r="A2787" t="s">
        <v>4030</v>
      </c>
      <c r="B2787" t="s">
        <v>49</v>
      </c>
      <c r="C2787" t="s">
        <v>66</v>
      </c>
      <c r="D2787" t="s">
        <v>67</v>
      </c>
      <c r="E2787" t="s">
        <v>204</v>
      </c>
      <c r="F2787" t="s">
        <v>226</v>
      </c>
      <c r="G2787" s="1">
        <v>44240</v>
      </c>
      <c r="H2787" s="1">
        <v>44256</v>
      </c>
      <c r="I2787">
        <f>YEAR((vw_maritime_trade_analysis[[#This Row],[Departure_Date]]))</f>
        <v>2021</v>
      </c>
      <c r="J2787" t="str">
        <f>"Q"&amp;ROUNDUP(MONTH(vw_maritime_trade_analysis[[#This Row],[Departure_Date]])/3,0)</f>
        <v>Q1</v>
      </c>
      <c r="K2787" t="str">
        <f>TEXT(vw_maritime_trade_analysis[[#This Row],[Departure_Date]],"mmmm")</f>
        <v>February</v>
      </c>
      <c r="L2787">
        <v>28710758</v>
      </c>
      <c r="M2787">
        <v>321799.9375</v>
      </c>
      <c r="N2787">
        <v>148174.28125</v>
      </c>
      <c r="O2787">
        <v>41630.6015625</v>
      </c>
      <c r="P2787">
        <v>81992.296875</v>
      </c>
      <c r="Q2787">
        <v>3306584.5</v>
      </c>
      <c r="R2787">
        <f t="shared" si="43"/>
        <v>0.11516883322969042</v>
      </c>
    </row>
    <row r="2788" spans="1:18" x14ac:dyDescent="0.25">
      <c r="A2788" t="s">
        <v>4031</v>
      </c>
      <c r="B2788" t="s">
        <v>65</v>
      </c>
      <c r="C2788" t="s">
        <v>239</v>
      </c>
      <c r="D2788" t="s">
        <v>240</v>
      </c>
      <c r="E2788" t="s">
        <v>56</v>
      </c>
      <c r="F2788" t="s">
        <v>121</v>
      </c>
      <c r="G2788" s="1">
        <v>44180</v>
      </c>
      <c r="H2788" s="1">
        <v>44197</v>
      </c>
      <c r="I2788">
        <f>YEAR((vw_maritime_trade_analysis[[#This Row],[Departure_Date]]))</f>
        <v>2020</v>
      </c>
      <c r="J2788" t="str">
        <f>"Q"&amp;ROUNDUP(MONTH(vw_maritime_trade_analysis[[#This Row],[Departure_Date]])/3,0)</f>
        <v>Q4</v>
      </c>
      <c r="K2788" t="str">
        <f>TEXT(vw_maritime_trade_analysis[[#This Row],[Departure_Date]],"mmmm")</f>
        <v>December</v>
      </c>
      <c r="L2788">
        <v>9089975</v>
      </c>
      <c r="M2788">
        <v>191138.84375</v>
      </c>
      <c r="N2788">
        <v>153638.71875</v>
      </c>
      <c r="O2788">
        <v>22361.33984375</v>
      </c>
      <c r="P2788">
        <v>22840.9296875</v>
      </c>
      <c r="Q2788">
        <v>994094.6875</v>
      </c>
      <c r="R2788">
        <f t="shared" si="43"/>
        <v>0.10936165253479795</v>
      </c>
    </row>
    <row r="2789" spans="1:18" x14ac:dyDescent="0.25">
      <c r="A2789" t="s">
        <v>4032</v>
      </c>
      <c r="B2789" t="s">
        <v>65</v>
      </c>
      <c r="C2789" t="s">
        <v>50</v>
      </c>
      <c r="D2789" t="s">
        <v>51</v>
      </c>
      <c r="E2789" t="s">
        <v>70</v>
      </c>
      <c r="F2789" t="s">
        <v>146</v>
      </c>
      <c r="G2789" s="1">
        <v>45089</v>
      </c>
      <c r="H2789" s="1">
        <v>45097</v>
      </c>
      <c r="I2789">
        <f>YEAR((vw_maritime_trade_analysis[[#This Row],[Departure_Date]]))</f>
        <v>2023</v>
      </c>
      <c r="J2789" t="str">
        <f>"Q"&amp;ROUNDUP(MONTH(vw_maritime_trade_analysis[[#This Row],[Departure_Date]])/3,0)</f>
        <v>Q2</v>
      </c>
      <c r="K2789" t="str">
        <f>TEXT(vw_maritime_trade_analysis[[#This Row],[Departure_Date]],"mmmm")</f>
        <v>June</v>
      </c>
      <c r="L2789">
        <v>13748730</v>
      </c>
      <c r="M2789">
        <v>135902.140625</v>
      </c>
      <c r="N2789">
        <v>53209.7890625</v>
      </c>
      <c r="O2789">
        <v>20210.630859375</v>
      </c>
      <c r="P2789">
        <v>0</v>
      </c>
      <c r="Q2789">
        <v>7912260.5</v>
      </c>
      <c r="R2789">
        <f t="shared" si="43"/>
        <v>0.57549028164783222</v>
      </c>
    </row>
    <row r="2790" spans="1:18" x14ac:dyDescent="0.25">
      <c r="A2790" t="s">
        <v>4033</v>
      </c>
      <c r="B2790" t="s">
        <v>65</v>
      </c>
      <c r="C2790" t="s">
        <v>50</v>
      </c>
      <c r="D2790" t="s">
        <v>145</v>
      </c>
      <c r="E2790" t="s">
        <v>82</v>
      </c>
      <c r="F2790" t="s">
        <v>55</v>
      </c>
      <c r="G2790" s="1">
        <v>45386</v>
      </c>
      <c r="H2790" s="1">
        <v>45406</v>
      </c>
      <c r="I2790">
        <f>YEAR((vw_maritime_trade_analysis[[#This Row],[Departure_Date]]))</f>
        <v>2024</v>
      </c>
      <c r="J2790" t="str">
        <f>"Q"&amp;ROUNDUP(MONTH(vw_maritime_trade_analysis[[#This Row],[Departure_Date]])/3,0)</f>
        <v>Q2</v>
      </c>
      <c r="K2790" t="str">
        <f>TEXT(vw_maritime_trade_analysis[[#This Row],[Departure_Date]],"mmmm")</f>
        <v>April</v>
      </c>
      <c r="L2790">
        <v>76371752</v>
      </c>
      <c r="M2790">
        <v>385170.1875</v>
      </c>
      <c r="N2790">
        <v>177056.375</v>
      </c>
      <c r="O2790">
        <v>245153.3125</v>
      </c>
      <c r="P2790">
        <v>52994.6015625</v>
      </c>
      <c r="Q2790">
        <v>3150466.5</v>
      </c>
      <c r="R2790">
        <f t="shared" si="43"/>
        <v>4.125172485240354E-2</v>
      </c>
    </row>
    <row r="2791" spans="1:18" x14ac:dyDescent="0.25">
      <c r="A2791" t="s">
        <v>4034</v>
      </c>
      <c r="B2791" t="s">
        <v>49</v>
      </c>
      <c r="C2791" t="s">
        <v>66</v>
      </c>
      <c r="D2791" t="s">
        <v>248</v>
      </c>
      <c r="E2791" t="s">
        <v>196</v>
      </c>
      <c r="F2791" t="s">
        <v>128</v>
      </c>
      <c r="G2791" s="1">
        <v>43900</v>
      </c>
      <c r="H2791" s="1">
        <v>43931</v>
      </c>
      <c r="I2791">
        <f>YEAR((vw_maritime_trade_analysis[[#This Row],[Departure_Date]]))</f>
        <v>2020</v>
      </c>
      <c r="J2791" t="str">
        <f>"Q"&amp;ROUNDUP(MONTH(vw_maritime_trade_analysis[[#This Row],[Departure_Date]])/3,0)</f>
        <v>Q1</v>
      </c>
      <c r="K2791" t="str">
        <f>TEXT(vw_maritime_trade_analysis[[#This Row],[Departure_Date]],"mmmm")</f>
        <v>March</v>
      </c>
      <c r="L2791">
        <v>45043916</v>
      </c>
      <c r="M2791">
        <v>460027.625</v>
      </c>
      <c r="N2791">
        <v>30772.390625</v>
      </c>
      <c r="O2791">
        <v>135582.1875</v>
      </c>
      <c r="P2791">
        <v>9553.48046875</v>
      </c>
      <c r="Q2791">
        <v>1576687</v>
      </c>
      <c r="R2791">
        <f t="shared" si="43"/>
        <v>3.5003328751434491E-2</v>
      </c>
    </row>
    <row r="2792" spans="1:18" x14ac:dyDescent="0.25">
      <c r="A2792" t="s">
        <v>4035</v>
      </c>
      <c r="B2792" t="s">
        <v>65</v>
      </c>
      <c r="C2792" t="s">
        <v>50</v>
      </c>
      <c r="D2792" t="s">
        <v>423</v>
      </c>
      <c r="E2792" t="s">
        <v>184</v>
      </c>
      <c r="F2792" t="s">
        <v>164</v>
      </c>
      <c r="G2792" s="1">
        <v>45843</v>
      </c>
      <c r="H2792" s="1">
        <v>45852</v>
      </c>
      <c r="I2792">
        <f>YEAR((vw_maritime_trade_analysis[[#This Row],[Departure_Date]]))</f>
        <v>2025</v>
      </c>
      <c r="J2792" t="str">
        <f>"Q"&amp;ROUNDUP(MONTH(vw_maritime_trade_analysis[[#This Row],[Departure_Date]])/3,0)</f>
        <v>Q3</v>
      </c>
      <c r="K2792" t="str">
        <f>TEXT(vw_maritime_trade_analysis[[#This Row],[Departure_Date]],"mmmm")</f>
        <v>July</v>
      </c>
      <c r="L2792">
        <v>13500047</v>
      </c>
      <c r="M2792">
        <v>182206.3125</v>
      </c>
      <c r="N2792">
        <v>28669.669921875</v>
      </c>
      <c r="O2792">
        <v>27000.08984375</v>
      </c>
      <c r="P2792">
        <v>15858.099609375</v>
      </c>
      <c r="Q2792">
        <v>1625936.25</v>
      </c>
      <c r="R2792">
        <f t="shared" si="43"/>
        <v>0.12043930291501947</v>
      </c>
    </row>
    <row r="2793" spans="1:18" x14ac:dyDescent="0.25">
      <c r="A2793" t="s">
        <v>4036</v>
      </c>
      <c r="B2793" t="s">
        <v>49</v>
      </c>
      <c r="C2793" t="s">
        <v>66</v>
      </c>
      <c r="D2793" t="s">
        <v>245</v>
      </c>
      <c r="E2793" t="s">
        <v>164</v>
      </c>
      <c r="F2793" t="s">
        <v>128</v>
      </c>
      <c r="G2793" s="1">
        <v>44345</v>
      </c>
      <c r="H2793" s="1">
        <v>44373</v>
      </c>
      <c r="I2793">
        <f>YEAR((vw_maritime_trade_analysis[[#This Row],[Departure_Date]]))</f>
        <v>2021</v>
      </c>
      <c r="J2793" t="str">
        <f>"Q"&amp;ROUNDUP(MONTH(vw_maritime_trade_analysis[[#This Row],[Departure_Date]])/3,0)</f>
        <v>Q2</v>
      </c>
      <c r="K2793" t="str">
        <f>TEXT(vw_maritime_trade_analysis[[#This Row],[Departure_Date]],"mmmm")</f>
        <v>May</v>
      </c>
      <c r="L2793">
        <v>5457677.5</v>
      </c>
      <c r="M2793">
        <v>414949.8125</v>
      </c>
      <c r="N2793">
        <v>29255.869140625</v>
      </c>
      <c r="O2793">
        <v>4420.72021484375</v>
      </c>
      <c r="P2793">
        <v>0</v>
      </c>
      <c r="Q2793">
        <v>530917.5</v>
      </c>
      <c r="R2793">
        <f t="shared" si="43"/>
        <v>9.7279016578022431E-2</v>
      </c>
    </row>
    <row r="2794" spans="1:18" x14ac:dyDescent="0.25">
      <c r="A2794" t="s">
        <v>4038</v>
      </c>
      <c r="B2794" t="s">
        <v>49</v>
      </c>
      <c r="C2794" t="s">
        <v>50</v>
      </c>
      <c r="D2794" t="s">
        <v>51</v>
      </c>
      <c r="E2794" t="s">
        <v>196</v>
      </c>
      <c r="F2794" t="s">
        <v>226</v>
      </c>
      <c r="G2794" s="1">
        <v>46022</v>
      </c>
      <c r="H2794" s="1">
        <v>46028</v>
      </c>
      <c r="I2794">
        <f>YEAR((vw_maritime_trade_analysis[[#This Row],[Departure_Date]]))</f>
        <v>2025</v>
      </c>
      <c r="J2794" t="str">
        <f>"Q"&amp;ROUNDUP(MONTH(vw_maritime_trade_analysis[[#This Row],[Departure_Date]])/3,0)</f>
        <v>Q4</v>
      </c>
      <c r="K2794" t="str">
        <f>TEXT(vw_maritime_trade_analysis[[#This Row],[Departure_Date]],"mmmm")</f>
        <v>December</v>
      </c>
      <c r="L2794">
        <v>8922193</v>
      </c>
      <c r="M2794">
        <v>115324.296875</v>
      </c>
      <c r="N2794">
        <v>115085.6015625</v>
      </c>
      <c r="O2794">
        <v>5977.8701171875</v>
      </c>
      <c r="P2794">
        <v>4463.240234375</v>
      </c>
      <c r="Q2794">
        <v>4730216.5</v>
      </c>
      <c r="R2794">
        <f t="shared" si="43"/>
        <v>0.53016298795598793</v>
      </c>
    </row>
    <row r="2795" spans="1:18" x14ac:dyDescent="0.25">
      <c r="A2795" t="s">
        <v>4039</v>
      </c>
      <c r="B2795" t="s">
        <v>65</v>
      </c>
      <c r="C2795" t="s">
        <v>112</v>
      </c>
      <c r="D2795" t="s">
        <v>340</v>
      </c>
      <c r="E2795" t="s">
        <v>82</v>
      </c>
      <c r="F2795" t="s">
        <v>108</v>
      </c>
      <c r="G2795" s="1">
        <v>44850</v>
      </c>
      <c r="H2795" s="1">
        <v>44866</v>
      </c>
      <c r="I2795">
        <f>YEAR((vw_maritime_trade_analysis[[#This Row],[Departure_Date]]))</f>
        <v>2022</v>
      </c>
      <c r="J2795" t="str">
        <f>"Q"&amp;ROUNDUP(MONTH(vw_maritime_trade_analysis[[#This Row],[Departure_Date]])/3,0)</f>
        <v>Q4</v>
      </c>
      <c r="K2795" t="str">
        <f>TEXT(vw_maritime_trade_analysis[[#This Row],[Departure_Date]],"mmmm")</f>
        <v>October</v>
      </c>
      <c r="L2795">
        <v>5155128.5</v>
      </c>
      <c r="M2795">
        <v>330249.59375</v>
      </c>
      <c r="N2795">
        <v>229138.125</v>
      </c>
      <c r="O2795">
        <v>13609.5400390625</v>
      </c>
      <c r="P2795">
        <v>19424.1796875</v>
      </c>
      <c r="Q2795">
        <v>839034.0625</v>
      </c>
      <c r="R2795">
        <f t="shared" si="43"/>
        <v>0.16275715775077187</v>
      </c>
    </row>
    <row r="2796" spans="1:18" x14ac:dyDescent="0.25">
      <c r="A2796" t="s">
        <v>4040</v>
      </c>
      <c r="B2796" t="s">
        <v>49</v>
      </c>
      <c r="C2796" t="s">
        <v>112</v>
      </c>
      <c r="D2796" t="s">
        <v>126</v>
      </c>
      <c r="E2796" t="s">
        <v>146</v>
      </c>
      <c r="F2796" t="s">
        <v>70</v>
      </c>
      <c r="G2796" s="1">
        <v>45498</v>
      </c>
      <c r="H2796" s="1">
        <v>45514</v>
      </c>
      <c r="I2796">
        <f>YEAR((vw_maritime_trade_analysis[[#This Row],[Departure_Date]]))</f>
        <v>2024</v>
      </c>
      <c r="J2796" t="str">
        <f>"Q"&amp;ROUNDUP(MONTH(vw_maritime_trade_analysis[[#This Row],[Departure_Date]])/3,0)</f>
        <v>Q3</v>
      </c>
      <c r="K2796" t="str">
        <f>TEXT(vw_maritime_trade_analysis[[#This Row],[Departure_Date]],"mmmm")</f>
        <v>July</v>
      </c>
      <c r="L2796">
        <v>5432243.5</v>
      </c>
      <c r="M2796">
        <v>153707.953125</v>
      </c>
      <c r="N2796">
        <v>139062.359375</v>
      </c>
      <c r="O2796">
        <v>17057.240234375</v>
      </c>
      <c r="P2796">
        <v>77904.7578125</v>
      </c>
      <c r="Q2796">
        <v>1763267.5</v>
      </c>
      <c r="R2796">
        <f t="shared" si="43"/>
        <v>0.32459286848978697</v>
      </c>
    </row>
    <row r="2797" spans="1:18" x14ac:dyDescent="0.25">
      <c r="A2797" t="s">
        <v>4041</v>
      </c>
      <c r="B2797" t="s">
        <v>65</v>
      </c>
      <c r="C2797" t="s">
        <v>50</v>
      </c>
      <c r="D2797" t="s">
        <v>51</v>
      </c>
      <c r="E2797" t="s">
        <v>128</v>
      </c>
      <c r="F2797" t="s">
        <v>83</v>
      </c>
      <c r="G2797" s="1">
        <v>45553</v>
      </c>
      <c r="H2797" s="1">
        <v>45563</v>
      </c>
      <c r="I2797">
        <f>YEAR((vw_maritime_trade_analysis[[#This Row],[Departure_Date]]))</f>
        <v>2024</v>
      </c>
      <c r="J2797" t="str">
        <f>"Q"&amp;ROUNDUP(MONTH(vw_maritime_trade_analysis[[#This Row],[Departure_Date]])/3,0)</f>
        <v>Q3</v>
      </c>
      <c r="K2797" t="str">
        <f>TEXT(vw_maritime_trade_analysis[[#This Row],[Departure_Date]],"mmmm")</f>
        <v>September</v>
      </c>
      <c r="L2797">
        <v>20578574</v>
      </c>
      <c r="M2797">
        <v>219028.3125</v>
      </c>
      <c r="N2797">
        <v>180684.09375</v>
      </c>
      <c r="O2797">
        <v>59060.51171875</v>
      </c>
      <c r="P2797">
        <v>0</v>
      </c>
      <c r="Q2797">
        <v>9220130</v>
      </c>
      <c r="R2797">
        <f t="shared" si="43"/>
        <v>0.44804513665524154</v>
      </c>
    </row>
    <row r="2798" spans="1:18" x14ac:dyDescent="0.25">
      <c r="A2798" t="s">
        <v>4042</v>
      </c>
      <c r="B2798" t="s">
        <v>49</v>
      </c>
      <c r="C2798" t="s">
        <v>50</v>
      </c>
      <c r="D2798" t="s">
        <v>145</v>
      </c>
      <c r="E2798" t="s">
        <v>159</v>
      </c>
      <c r="F2798" t="s">
        <v>100</v>
      </c>
      <c r="G2798" s="1">
        <v>45735</v>
      </c>
      <c r="H2798" s="1">
        <v>45752</v>
      </c>
      <c r="I2798">
        <f>YEAR((vw_maritime_trade_analysis[[#This Row],[Departure_Date]]))</f>
        <v>2025</v>
      </c>
      <c r="J2798" t="str">
        <f>"Q"&amp;ROUNDUP(MONTH(vw_maritime_trade_analysis[[#This Row],[Departure_Date]])/3,0)</f>
        <v>Q1</v>
      </c>
      <c r="K2798" t="str">
        <f>TEXT(vw_maritime_trade_analysis[[#This Row],[Departure_Date]],"mmmm")</f>
        <v>March</v>
      </c>
      <c r="L2798">
        <v>78633848</v>
      </c>
      <c r="M2798">
        <v>130963.4609375</v>
      </c>
      <c r="N2798">
        <v>17439.669921875</v>
      </c>
      <c r="O2798">
        <v>92001.6015625</v>
      </c>
      <c r="P2798">
        <v>30933.359375</v>
      </c>
      <c r="Q2798">
        <v>3313202.5</v>
      </c>
      <c r="R2798">
        <f t="shared" si="43"/>
        <v>4.213455889885994E-2</v>
      </c>
    </row>
    <row r="2799" spans="1:18" x14ac:dyDescent="0.25">
      <c r="A2799" t="s">
        <v>4043</v>
      </c>
      <c r="B2799" t="s">
        <v>49</v>
      </c>
      <c r="C2799" t="s">
        <v>78</v>
      </c>
      <c r="D2799" t="s">
        <v>105</v>
      </c>
      <c r="E2799" t="s">
        <v>159</v>
      </c>
      <c r="F2799" t="s">
        <v>184</v>
      </c>
      <c r="G2799" s="1">
        <v>45473</v>
      </c>
      <c r="H2799" s="1">
        <v>45499</v>
      </c>
      <c r="I2799">
        <f>YEAR((vw_maritime_trade_analysis[[#This Row],[Departure_Date]]))</f>
        <v>2024</v>
      </c>
      <c r="J2799" t="str">
        <f>"Q"&amp;ROUNDUP(MONTH(vw_maritime_trade_analysis[[#This Row],[Departure_Date]])/3,0)</f>
        <v>Q2</v>
      </c>
      <c r="K2799" t="str">
        <f>TEXT(vw_maritime_trade_analysis[[#This Row],[Departure_Date]],"mmmm")</f>
        <v>June</v>
      </c>
      <c r="L2799">
        <v>48908832</v>
      </c>
      <c r="M2799">
        <v>168225.203125</v>
      </c>
      <c r="N2799">
        <v>45719.75</v>
      </c>
      <c r="O2799">
        <v>115424.8515625</v>
      </c>
      <c r="P2799">
        <v>17257.509765625</v>
      </c>
      <c r="Q2799">
        <v>1057346.125</v>
      </c>
      <c r="R2799">
        <f t="shared" si="43"/>
        <v>2.1618715511341591E-2</v>
      </c>
    </row>
    <row r="2800" spans="1:18" x14ac:dyDescent="0.25">
      <c r="A2800" t="s">
        <v>4045</v>
      </c>
      <c r="B2800" t="s">
        <v>65</v>
      </c>
      <c r="C2800" t="s">
        <v>66</v>
      </c>
      <c r="D2800" t="s">
        <v>245</v>
      </c>
      <c r="E2800" t="s">
        <v>184</v>
      </c>
      <c r="F2800" t="s">
        <v>71</v>
      </c>
      <c r="G2800" s="1">
        <v>45691</v>
      </c>
      <c r="H2800" s="1">
        <v>45698</v>
      </c>
      <c r="I2800">
        <f>YEAR((vw_maritime_trade_analysis[[#This Row],[Departure_Date]]))</f>
        <v>2025</v>
      </c>
      <c r="J2800" t="str">
        <f>"Q"&amp;ROUNDUP(MONTH(vw_maritime_trade_analysis[[#This Row],[Departure_Date]])/3,0)</f>
        <v>Q1</v>
      </c>
      <c r="K2800" t="str">
        <f>TEXT(vw_maritime_trade_analysis[[#This Row],[Departure_Date]],"mmmm")</f>
        <v>February</v>
      </c>
      <c r="L2800">
        <v>4591362.5</v>
      </c>
      <c r="M2800">
        <v>139650.9375</v>
      </c>
      <c r="N2800">
        <v>38182.26953125</v>
      </c>
      <c r="O2800">
        <v>3489.43994140625</v>
      </c>
      <c r="P2800">
        <v>0</v>
      </c>
      <c r="Q2800">
        <v>583687.5</v>
      </c>
      <c r="R2800">
        <f t="shared" si="43"/>
        <v>0.12712729609130188</v>
      </c>
    </row>
    <row r="2801" spans="1:18" x14ac:dyDescent="0.25">
      <c r="A2801" t="s">
        <v>4046</v>
      </c>
      <c r="B2801" t="s">
        <v>65</v>
      </c>
      <c r="C2801" t="s">
        <v>78</v>
      </c>
      <c r="D2801" t="s">
        <v>158</v>
      </c>
      <c r="E2801" t="s">
        <v>70</v>
      </c>
      <c r="F2801" t="s">
        <v>140</v>
      </c>
      <c r="G2801" s="1">
        <v>45713</v>
      </c>
      <c r="H2801" s="1">
        <v>45736</v>
      </c>
      <c r="I2801">
        <f>YEAR((vw_maritime_trade_analysis[[#This Row],[Departure_Date]]))</f>
        <v>2025</v>
      </c>
      <c r="J2801" t="str">
        <f>"Q"&amp;ROUNDUP(MONTH(vw_maritime_trade_analysis[[#This Row],[Departure_Date]])/3,0)</f>
        <v>Q1</v>
      </c>
      <c r="K2801" t="str">
        <f>TEXT(vw_maritime_trade_analysis[[#This Row],[Departure_Date]],"mmmm")</f>
        <v>February</v>
      </c>
      <c r="L2801">
        <v>7478867</v>
      </c>
      <c r="M2801">
        <v>451292.15625</v>
      </c>
      <c r="N2801">
        <v>29608.220703125</v>
      </c>
      <c r="O2801">
        <v>4936.0498046875</v>
      </c>
      <c r="P2801">
        <v>9340.830078125</v>
      </c>
      <c r="Q2801">
        <v>981375.8125</v>
      </c>
      <c r="R2801">
        <f t="shared" si="43"/>
        <v>0.1312198508811562</v>
      </c>
    </row>
    <row r="2802" spans="1:18" x14ac:dyDescent="0.25">
      <c r="A2802" t="s">
        <v>4047</v>
      </c>
      <c r="B2802" t="s">
        <v>49</v>
      </c>
      <c r="C2802" t="s">
        <v>66</v>
      </c>
      <c r="D2802" t="s">
        <v>245</v>
      </c>
      <c r="E2802" t="s">
        <v>196</v>
      </c>
      <c r="F2802" t="s">
        <v>56</v>
      </c>
      <c r="G2802" s="1">
        <v>44353</v>
      </c>
      <c r="H2802" s="1">
        <v>44373</v>
      </c>
      <c r="I2802">
        <f>YEAR((vw_maritime_trade_analysis[[#This Row],[Departure_Date]]))</f>
        <v>2021</v>
      </c>
      <c r="J2802" t="str">
        <f>"Q"&amp;ROUNDUP(MONTH(vw_maritime_trade_analysis[[#This Row],[Departure_Date]])/3,0)</f>
        <v>Q2</v>
      </c>
      <c r="K2802" t="str">
        <f>TEXT(vw_maritime_trade_analysis[[#This Row],[Departure_Date]],"mmmm")</f>
        <v>June</v>
      </c>
      <c r="L2802">
        <v>6646937</v>
      </c>
      <c r="M2802">
        <v>597262.9375</v>
      </c>
      <c r="N2802">
        <v>141583.09375</v>
      </c>
      <c r="O2802">
        <v>14955.6103515625</v>
      </c>
      <c r="P2802">
        <v>59172.109375</v>
      </c>
      <c r="Q2802">
        <v>1053025.5</v>
      </c>
      <c r="R2802">
        <f t="shared" si="43"/>
        <v>0.1584226689676764</v>
      </c>
    </row>
    <row r="2803" spans="1:18" x14ac:dyDescent="0.25">
      <c r="A2803" t="s">
        <v>4048</v>
      </c>
      <c r="B2803" t="s">
        <v>65</v>
      </c>
      <c r="C2803" t="s">
        <v>50</v>
      </c>
      <c r="D2803" t="s">
        <v>223</v>
      </c>
      <c r="E2803" t="s">
        <v>92</v>
      </c>
      <c r="F2803" t="s">
        <v>140</v>
      </c>
      <c r="G2803" s="1">
        <v>45276</v>
      </c>
      <c r="H2803" s="1">
        <v>45290</v>
      </c>
      <c r="I2803">
        <f>YEAR((vw_maritime_trade_analysis[[#This Row],[Departure_Date]]))</f>
        <v>2023</v>
      </c>
      <c r="J2803" t="str">
        <f>"Q"&amp;ROUNDUP(MONTH(vw_maritime_trade_analysis[[#This Row],[Departure_Date]])/3,0)</f>
        <v>Q4</v>
      </c>
      <c r="K2803" t="str">
        <f>TEXT(vw_maritime_trade_analysis[[#This Row],[Departure_Date]],"mmmm")</f>
        <v>December</v>
      </c>
      <c r="L2803">
        <v>13301008</v>
      </c>
      <c r="M2803">
        <v>406214.875</v>
      </c>
      <c r="N2803">
        <v>29432.779296875</v>
      </c>
      <c r="O2803">
        <v>43494.30078125</v>
      </c>
      <c r="P2803">
        <v>51455.75</v>
      </c>
      <c r="Q2803">
        <v>1123931</v>
      </c>
      <c r="R2803">
        <f t="shared" si="43"/>
        <v>8.4499686038832539E-2</v>
      </c>
    </row>
    <row r="2804" spans="1:18" x14ac:dyDescent="0.25">
      <c r="A2804" t="s">
        <v>4049</v>
      </c>
      <c r="B2804" t="s">
        <v>49</v>
      </c>
      <c r="C2804" t="s">
        <v>134</v>
      </c>
      <c r="D2804" t="s">
        <v>135</v>
      </c>
      <c r="E2804" t="s">
        <v>55</v>
      </c>
      <c r="F2804" t="s">
        <v>184</v>
      </c>
      <c r="G2804" s="1">
        <v>45905</v>
      </c>
      <c r="H2804" s="1">
        <v>45937</v>
      </c>
      <c r="I2804">
        <f>YEAR((vw_maritime_trade_analysis[[#This Row],[Departure_Date]]))</f>
        <v>2025</v>
      </c>
      <c r="J2804" t="str">
        <f>"Q"&amp;ROUNDUP(MONTH(vw_maritime_trade_analysis[[#This Row],[Departure_Date]])/3,0)</f>
        <v>Q3</v>
      </c>
      <c r="K2804" t="str">
        <f>TEXT(vw_maritime_trade_analysis[[#This Row],[Departure_Date]],"mmmm")</f>
        <v>September</v>
      </c>
      <c r="L2804">
        <v>2826691</v>
      </c>
      <c r="M2804">
        <v>663177.25</v>
      </c>
      <c r="N2804">
        <v>60227.26171875</v>
      </c>
      <c r="O2804">
        <v>3929.10009765625</v>
      </c>
      <c r="P2804">
        <v>79122.5078125</v>
      </c>
      <c r="Q2804">
        <v>958852.4375</v>
      </c>
      <c r="R2804">
        <f t="shared" si="43"/>
        <v>0.33921374409158978</v>
      </c>
    </row>
    <row r="2805" spans="1:18" x14ac:dyDescent="0.25">
      <c r="A2805" t="s">
        <v>4051</v>
      </c>
      <c r="B2805" t="s">
        <v>49</v>
      </c>
      <c r="C2805" t="s">
        <v>66</v>
      </c>
      <c r="D2805" t="s">
        <v>67</v>
      </c>
      <c r="E2805" t="s">
        <v>127</v>
      </c>
      <c r="F2805" t="s">
        <v>184</v>
      </c>
      <c r="G2805" s="1">
        <v>45408</v>
      </c>
      <c r="H2805" s="1">
        <v>45440</v>
      </c>
      <c r="I2805">
        <f>YEAR((vw_maritime_trade_analysis[[#This Row],[Departure_Date]]))</f>
        <v>2024</v>
      </c>
      <c r="J2805" t="str">
        <f>"Q"&amp;ROUNDUP(MONTH(vw_maritime_trade_analysis[[#This Row],[Departure_Date]])/3,0)</f>
        <v>Q2</v>
      </c>
      <c r="K2805" t="str">
        <f>TEXT(vw_maritime_trade_analysis[[#This Row],[Departure_Date]],"mmmm")</f>
        <v>April</v>
      </c>
      <c r="L2805">
        <v>22589280</v>
      </c>
      <c r="M2805">
        <v>431518</v>
      </c>
      <c r="N2805">
        <v>68438.6171875</v>
      </c>
      <c r="O2805">
        <v>19426.779296875</v>
      </c>
      <c r="P2805">
        <v>10287.5595703125</v>
      </c>
      <c r="Q2805">
        <v>1357582.375</v>
      </c>
      <c r="R2805">
        <f t="shared" si="43"/>
        <v>6.0098523503183808E-2</v>
      </c>
    </row>
    <row r="2806" spans="1:18" x14ac:dyDescent="0.25">
      <c r="A2806" t="s">
        <v>4052</v>
      </c>
      <c r="B2806" t="s">
        <v>49</v>
      </c>
      <c r="C2806" t="s">
        <v>112</v>
      </c>
      <c r="D2806" t="s">
        <v>340</v>
      </c>
      <c r="E2806" t="s">
        <v>174</v>
      </c>
      <c r="F2806" t="s">
        <v>56</v>
      </c>
      <c r="G2806" s="1">
        <v>46034</v>
      </c>
      <c r="H2806" s="1">
        <v>46060</v>
      </c>
      <c r="I2806">
        <f>YEAR((vw_maritime_trade_analysis[[#This Row],[Departure_Date]]))</f>
        <v>2026</v>
      </c>
      <c r="J2806" t="str">
        <f>"Q"&amp;ROUNDUP(MONTH(vw_maritime_trade_analysis[[#This Row],[Departure_Date]])/3,0)</f>
        <v>Q1</v>
      </c>
      <c r="K2806" t="str">
        <f>TEXT(vw_maritime_trade_analysis[[#This Row],[Departure_Date]],"mmmm")</f>
        <v>January</v>
      </c>
      <c r="L2806">
        <v>5325598</v>
      </c>
      <c r="M2806">
        <v>426069.5</v>
      </c>
      <c r="N2806">
        <v>166527.75</v>
      </c>
      <c r="O2806">
        <v>15870.2802734375</v>
      </c>
      <c r="P2806">
        <v>39924.76171875</v>
      </c>
      <c r="Q2806">
        <v>926666</v>
      </c>
      <c r="R2806">
        <f t="shared" si="43"/>
        <v>0.17400224350392199</v>
      </c>
    </row>
    <row r="2807" spans="1:18" x14ac:dyDescent="0.25">
      <c r="A2807" t="s">
        <v>4053</v>
      </c>
      <c r="B2807" t="s">
        <v>49</v>
      </c>
      <c r="C2807" t="s">
        <v>78</v>
      </c>
      <c r="D2807" t="s">
        <v>177</v>
      </c>
      <c r="E2807" t="s">
        <v>121</v>
      </c>
      <c r="F2807" t="s">
        <v>70</v>
      </c>
      <c r="G2807" s="1">
        <v>44834</v>
      </c>
      <c r="H2807" s="1">
        <v>44855</v>
      </c>
      <c r="I2807">
        <f>YEAR((vw_maritime_trade_analysis[[#This Row],[Departure_Date]]))</f>
        <v>2022</v>
      </c>
      <c r="J2807" t="str">
        <f>"Q"&amp;ROUNDUP(MONTH(vw_maritime_trade_analysis[[#This Row],[Departure_Date]])/3,0)</f>
        <v>Q3</v>
      </c>
      <c r="K2807" t="str">
        <f>TEXT(vw_maritime_trade_analysis[[#This Row],[Departure_Date]],"mmmm")</f>
        <v>September</v>
      </c>
      <c r="L2807">
        <v>28385110</v>
      </c>
      <c r="M2807">
        <v>338160.28125</v>
      </c>
      <c r="N2807">
        <v>148364.046875</v>
      </c>
      <c r="O2807">
        <v>64150.3515625</v>
      </c>
      <c r="P2807">
        <v>29713.349609375</v>
      </c>
      <c r="Q2807">
        <v>2671228.5</v>
      </c>
      <c r="R2807">
        <f t="shared" si="43"/>
        <v>9.410668128465946E-2</v>
      </c>
    </row>
    <row r="2808" spans="1:18" x14ac:dyDescent="0.25">
      <c r="A2808" t="s">
        <v>4055</v>
      </c>
      <c r="B2808" t="s">
        <v>65</v>
      </c>
      <c r="C2808" t="s">
        <v>112</v>
      </c>
      <c r="D2808" t="s">
        <v>113</v>
      </c>
      <c r="E2808" t="s">
        <v>128</v>
      </c>
      <c r="F2808" t="s">
        <v>71</v>
      </c>
      <c r="G2808" s="1">
        <v>44561</v>
      </c>
      <c r="H2808" s="1">
        <v>44581</v>
      </c>
      <c r="I2808">
        <f>YEAR((vw_maritime_trade_analysis[[#This Row],[Departure_Date]]))</f>
        <v>2021</v>
      </c>
      <c r="J2808" t="str">
        <f>"Q"&amp;ROUNDUP(MONTH(vw_maritime_trade_analysis[[#This Row],[Departure_Date]])/3,0)</f>
        <v>Q4</v>
      </c>
      <c r="K2808" t="str">
        <f>TEXT(vw_maritime_trade_analysis[[#This Row],[Departure_Date]],"mmmm")</f>
        <v>December</v>
      </c>
      <c r="L2808">
        <v>6558492.5</v>
      </c>
      <c r="M2808">
        <v>384461</v>
      </c>
      <c r="N2808">
        <v>186617.8125</v>
      </c>
      <c r="O2808">
        <v>21446.26953125</v>
      </c>
      <c r="P2808">
        <v>0</v>
      </c>
      <c r="Q2808">
        <v>762110.6875</v>
      </c>
      <c r="R2808">
        <f t="shared" si="43"/>
        <v>0.11620211313804202</v>
      </c>
    </row>
    <row r="2809" spans="1:18" x14ac:dyDescent="0.25">
      <c r="A2809" t="s">
        <v>4057</v>
      </c>
      <c r="B2809" t="s">
        <v>49</v>
      </c>
      <c r="C2809" t="s">
        <v>50</v>
      </c>
      <c r="D2809" t="s">
        <v>51</v>
      </c>
      <c r="E2809" t="s">
        <v>201</v>
      </c>
      <c r="F2809" t="s">
        <v>82</v>
      </c>
      <c r="G2809" s="1">
        <v>43832</v>
      </c>
      <c r="H2809" s="1">
        <v>43847</v>
      </c>
      <c r="I2809">
        <f>YEAR((vw_maritime_trade_analysis[[#This Row],[Departure_Date]]))</f>
        <v>2020</v>
      </c>
      <c r="J2809" t="str">
        <f>"Q"&amp;ROUNDUP(MONTH(vw_maritime_trade_analysis[[#This Row],[Departure_Date]])/3,0)</f>
        <v>Q1</v>
      </c>
      <c r="K2809" t="str">
        <f>TEXT(vw_maritime_trade_analysis[[#This Row],[Departure_Date]],"mmmm")</f>
        <v>January</v>
      </c>
      <c r="L2809">
        <v>6598276.5</v>
      </c>
      <c r="M2809">
        <v>442284.3125</v>
      </c>
      <c r="N2809">
        <v>49882.7890625</v>
      </c>
      <c r="O2809">
        <v>21246.44921875</v>
      </c>
      <c r="P2809">
        <v>35919.26953125</v>
      </c>
      <c r="Q2809">
        <v>1323154.25</v>
      </c>
      <c r="R2809">
        <f t="shared" si="43"/>
        <v>0.20053028241541559</v>
      </c>
    </row>
    <row r="2810" spans="1:18" x14ac:dyDescent="0.25">
      <c r="A2810" t="s">
        <v>4058</v>
      </c>
      <c r="B2810" t="s">
        <v>65</v>
      </c>
      <c r="C2810" t="s">
        <v>50</v>
      </c>
      <c r="D2810" t="s">
        <v>423</v>
      </c>
      <c r="E2810" t="s">
        <v>92</v>
      </c>
      <c r="F2810" t="s">
        <v>164</v>
      </c>
      <c r="G2810" s="1">
        <v>44082</v>
      </c>
      <c r="H2810" s="1">
        <v>44089</v>
      </c>
      <c r="I2810">
        <f>YEAR((vw_maritime_trade_analysis[[#This Row],[Departure_Date]]))</f>
        <v>2020</v>
      </c>
      <c r="J2810" t="str">
        <f>"Q"&amp;ROUNDUP(MONTH(vw_maritime_trade_analysis[[#This Row],[Departure_Date]])/3,0)</f>
        <v>Q3</v>
      </c>
      <c r="K2810" t="str">
        <f>TEXT(vw_maritime_trade_analysis[[#This Row],[Departure_Date]],"mmmm")</f>
        <v>September</v>
      </c>
      <c r="L2810">
        <v>13751687</v>
      </c>
      <c r="M2810">
        <v>110618.1796875</v>
      </c>
      <c r="N2810">
        <v>194469.84375</v>
      </c>
      <c r="O2810">
        <v>11276.3798828125</v>
      </c>
      <c r="P2810">
        <v>15521.5</v>
      </c>
      <c r="Q2810">
        <v>1148147.5</v>
      </c>
      <c r="R2810">
        <f t="shared" si="43"/>
        <v>8.3491392728761202E-2</v>
      </c>
    </row>
    <row r="2811" spans="1:18" x14ac:dyDescent="0.25">
      <c r="A2811" t="s">
        <v>4059</v>
      </c>
      <c r="B2811" t="s">
        <v>49</v>
      </c>
      <c r="C2811" t="s">
        <v>78</v>
      </c>
      <c r="D2811" t="s">
        <v>79</v>
      </c>
      <c r="E2811" t="s">
        <v>83</v>
      </c>
      <c r="F2811" t="s">
        <v>128</v>
      </c>
      <c r="G2811" s="1">
        <v>44108</v>
      </c>
      <c r="H2811" s="1">
        <v>44133</v>
      </c>
      <c r="I2811">
        <f>YEAR((vw_maritime_trade_analysis[[#This Row],[Departure_Date]]))</f>
        <v>2020</v>
      </c>
      <c r="J2811" t="str">
        <f>"Q"&amp;ROUNDUP(MONTH(vw_maritime_trade_analysis[[#This Row],[Departure_Date]])/3,0)</f>
        <v>Q4</v>
      </c>
      <c r="K2811" t="str">
        <f>TEXT(vw_maritime_trade_analysis[[#This Row],[Departure_Date]],"mmmm")</f>
        <v>October</v>
      </c>
      <c r="L2811">
        <v>29094152</v>
      </c>
      <c r="M2811">
        <v>819530.25</v>
      </c>
      <c r="N2811">
        <v>22774.890625</v>
      </c>
      <c r="O2811">
        <v>92519.3984375</v>
      </c>
      <c r="P2811">
        <v>40651.08984375</v>
      </c>
      <c r="Q2811">
        <v>1950224.75</v>
      </c>
      <c r="R2811">
        <f t="shared" si="43"/>
        <v>6.7031503444403534E-2</v>
      </c>
    </row>
    <row r="2812" spans="1:18" x14ac:dyDescent="0.25">
      <c r="A2812" t="s">
        <v>4060</v>
      </c>
      <c r="B2812" t="s">
        <v>49</v>
      </c>
      <c r="C2812" t="s">
        <v>50</v>
      </c>
      <c r="D2812" t="s">
        <v>145</v>
      </c>
      <c r="E2812" t="s">
        <v>131</v>
      </c>
      <c r="F2812" t="s">
        <v>56</v>
      </c>
      <c r="G2812" s="1">
        <v>46034</v>
      </c>
      <c r="H2812" s="1">
        <v>46046</v>
      </c>
      <c r="I2812">
        <f>YEAR((vw_maritime_trade_analysis[[#This Row],[Departure_Date]]))</f>
        <v>2026</v>
      </c>
      <c r="J2812" t="str">
        <f>"Q"&amp;ROUNDUP(MONTH(vw_maritime_trade_analysis[[#This Row],[Departure_Date]])/3,0)</f>
        <v>Q1</v>
      </c>
      <c r="K2812" t="str">
        <f>TEXT(vw_maritime_trade_analysis[[#This Row],[Departure_Date]],"mmmm")</f>
        <v>January</v>
      </c>
      <c r="L2812">
        <v>62647584</v>
      </c>
      <c r="M2812">
        <v>396482.875</v>
      </c>
      <c r="N2812">
        <v>188841.75</v>
      </c>
      <c r="O2812">
        <v>156618.953125</v>
      </c>
      <c r="P2812">
        <v>0</v>
      </c>
      <c r="Q2812">
        <v>3206141.75</v>
      </c>
      <c r="R2812">
        <f t="shared" si="43"/>
        <v>5.1177420505154676E-2</v>
      </c>
    </row>
    <row r="2813" spans="1:18" x14ac:dyDescent="0.25">
      <c r="A2813" t="s">
        <v>4061</v>
      </c>
      <c r="B2813" t="s">
        <v>49</v>
      </c>
      <c r="C2813" t="s">
        <v>78</v>
      </c>
      <c r="D2813" t="s">
        <v>315</v>
      </c>
      <c r="E2813" t="s">
        <v>55</v>
      </c>
      <c r="F2813" t="s">
        <v>100</v>
      </c>
      <c r="G2813" s="1">
        <v>44407</v>
      </c>
      <c r="H2813" s="1">
        <v>44437</v>
      </c>
      <c r="I2813">
        <f>YEAR((vw_maritime_trade_analysis[[#This Row],[Departure_Date]]))</f>
        <v>2021</v>
      </c>
      <c r="J2813" t="str">
        <f>"Q"&amp;ROUNDUP(MONTH(vw_maritime_trade_analysis[[#This Row],[Departure_Date]])/3,0)</f>
        <v>Q3</v>
      </c>
      <c r="K2813" t="str">
        <f>TEXT(vw_maritime_trade_analysis[[#This Row],[Departure_Date]],"mmmm")</f>
        <v>July</v>
      </c>
      <c r="L2813">
        <v>35659968</v>
      </c>
      <c r="M2813">
        <v>907135.6875</v>
      </c>
      <c r="N2813">
        <v>114747.15625</v>
      </c>
      <c r="O2813">
        <v>44218.359375</v>
      </c>
      <c r="P2813">
        <v>101780.5703125</v>
      </c>
      <c r="Q2813">
        <v>2663958.5</v>
      </c>
      <c r="R2813">
        <f t="shared" si="43"/>
        <v>7.4704455707868281E-2</v>
      </c>
    </row>
    <row r="2814" spans="1:18" x14ac:dyDescent="0.25">
      <c r="A2814" t="s">
        <v>4062</v>
      </c>
      <c r="B2814" t="s">
        <v>49</v>
      </c>
      <c r="C2814" t="s">
        <v>239</v>
      </c>
      <c r="D2814" t="s">
        <v>240</v>
      </c>
      <c r="E2814" t="s">
        <v>230</v>
      </c>
      <c r="F2814" t="s">
        <v>128</v>
      </c>
      <c r="G2814" s="1">
        <v>44165</v>
      </c>
      <c r="H2814" s="1">
        <v>44193</v>
      </c>
      <c r="I2814">
        <f>YEAR((vw_maritime_trade_analysis[[#This Row],[Departure_Date]]))</f>
        <v>2020</v>
      </c>
      <c r="J2814" t="str">
        <f>"Q"&amp;ROUNDUP(MONTH(vw_maritime_trade_analysis[[#This Row],[Departure_Date]])/3,0)</f>
        <v>Q4</v>
      </c>
      <c r="K2814" t="str">
        <f>TEXT(vw_maritime_trade_analysis[[#This Row],[Departure_Date]],"mmmm")</f>
        <v>November</v>
      </c>
      <c r="L2814">
        <v>9023627</v>
      </c>
      <c r="M2814">
        <v>715056.1875</v>
      </c>
      <c r="N2814">
        <v>64089.08984375</v>
      </c>
      <c r="O2814">
        <v>16693.7109375</v>
      </c>
      <c r="P2814">
        <v>9109.2900390625</v>
      </c>
      <c r="Q2814">
        <v>1504704.625</v>
      </c>
      <c r="R2814">
        <f t="shared" si="43"/>
        <v>0.16675164265987502</v>
      </c>
    </row>
    <row r="2815" spans="1:18" x14ac:dyDescent="0.25">
      <c r="A2815" t="s">
        <v>4063</v>
      </c>
      <c r="B2815" t="s">
        <v>65</v>
      </c>
      <c r="C2815" t="s">
        <v>134</v>
      </c>
      <c r="D2815" t="s">
        <v>135</v>
      </c>
      <c r="E2815" t="s">
        <v>184</v>
      </c>
      <c r="F2815" t="s">
        <v>174</v>
      </c>
      <c r="G2815" s="1">
        <v>45586</v>
      </c>
      <c r="H2815" s="1">
        <v>45612</v>
      </c>
      <c r="I2815">
        <f>YEAR((vw_maritime_trade_analysis[[#This Row],[Departure_Date]]))</f>
        <v>2024</v>
      </c>
      <c r="J2815" t="str">
        <f>"Q"&amp;ROUNDUP(MONTH(vw_maritime_trade_analysis[[#This Row],[Departure_Date]])/3,0)</f>
        <v>Q4</v>
      </c>
      <c r="K2815" t="str">
        <f>TEXT(vw_maritime_trade_analysis[[#This Row],[Departure_Date]],"mmmm")</f>
        <v>October</v>
      </c>
      <c r="L2815">
        <v>8427144</v>
      </c>
      <c r="M2815">
        <v>448594.03125</v>
      </c>
      <c r="N2815">
        <v>208317.046875</v>
      </c>
      <c r="O2815">
        <v>26966.859375</v>
      </c>
      <c r="P2815">
        <v>86827.96875</v>
      </c>
      <c r="Q2815">
        <v>1091942.875</v>
      </c>
      <c r="R2815">
        <f t="shared" si="43"/>
        <v>0.12957448869984897</v>
      </c>
    </row>
    <row r="2816" spans="1:18" x14ac:dyDescent="0.25">
      <c r="A2816" t="s">
        <v>4064</v>
      </c>
      <c r="B2816" t="s">
        <v>49</v>
      </c>
      <c r="C2816" t="s">
        <v>112</v>
      </c>
      <c r="D2816" t="s">
        <v>340</v>
      </c>
      <c r="E2816" t="s">
        <v>174</v>
      </c>
      <c r="F2816" t="s">
        <v>70</v>
      </c>
      <c r="G2816" s="1">
        <v>44326</v>
      </c>
      <c r="H2816" s="1">
        <v>44348</v>
      </c>
      <c r="I2816">
        <f>YEAR((vw_maritime_trade_analysis[[#This Row],[Departure_Date]]))</f>
        <v>2021</v>
      </c>
      <c r="J2816" t="str">
        <f>"Q"&amp;ROUNDUP(MONTH(vw_maritime_trade_analysis[[#This Row],[Departure_Date]])/3,0)</f>
        <v>Q2</v>
      </c>
      <c r="K2816" t="str">
        <f>TEXT(vw_maritime_trade_analysis[[#This Row],[Departure_Date]],"mmmm")</f>
        <v>May</v>
      </c>
      <c r="L2816">
        <v>7929899</v>
      </c>
      <c r="M2816">
        <v>397088.84375</v>
      </c>
      <c r="N2816">
        <v>141709.890625</v>
      </c>
      <c r="O2816">
        <v>6978.31005859375</v>
      </c>
      <c r="P2816">
        <v>0</v>
      </c>
      <c r="Q2816">
        <v>744916.4375</v>
      </c>
      <c r="R2816">
        <f t="shared" si="43"/>
        <v>9.3937695486411621E-2</v>
      </c>
    </row>
    <row r="2817" spans="1:18" x14ac:dyDescent="0.25">
      <c r="A2817" t="s">
        <v>4065</v>
      </c>
      <c r="B2817" t="s">
        <v>65</v>
      </c>
      <c r="C2817" t="s">
        <v>239</v>
      </c>
      <c r="D2817" t="s">
        <v>240</v>
      </c>
      <c r="E2817" t="s">
        <v>82</v>
      </c>
      <c r="F2817" t="s">
        <v>174</v>
      </c>
      <c r="G2817" s="1">
        <v>46043</v>
      </c>
      <c r="H2817" s="1">
        <v>46050</v>
      </c>
      <c r="I2817">
        <f>YEAR((vw_maritime_trade_analysis[[#This Row],[Departure_Date]]))</f>
        <v>2026</v>
      </c>
      <c r="J2817" t="str">
        <f>"Q"&amp;ROUNDUP(MONTH(vw_maritime_trade_analysis[[#This Row],[Departure_Date]])/3,0)</f>
        <v>Q1</v>
      </c>
      <c r="K2817" t="str">
        <f>TEXT(vw_maritime_trade_analysis[[#This Row],[Departure_Date]],"mmmm")</f>
        <v>January</v>
      </c>
      <c r="L2817">
        <v>7781601.5</v>
      </c>
      <c r="M2817">
        <v>116369.03125</v>
      </c>
      <c r="N2817">
        <v>60553.9609375</v>
      </c>
      <c r="O2817">
        <v>22955.720703125</v>
      </c>
      <c r="P2817">
        <v>54802.03125</v>
      </c>
      <c r="Q2817">
        <v>657761.0625</v>
      </c>
      <c r="R2817">
        <f t="shared" si="43"/>
        <v>8.4527723823945494E-2</v>
      </c>
    </row>
    <row r="2818" spans="1:18" x14ac:dyDescent="0.25">
      <c r="A2818" t="s">
        <v>4066</v>
      </c>
      <c r="B2818" t="s">
        <v>65</v>
      </c>
      <c r="C2818" t="s">
        <v>50</v>
      </c>
      <c r="D2818" t="s">
        <v>139</v>
      </c>
      <c r="E2818" t="s">
        <v>184</v>
      </c>
      <c r="F2818" t="s">
        <v>196</v>
      </c>
      <c r="G2818" s="1">
        <v>44432</v>
      </c>
      <c r="H2818" s="1">
        <v>44441</v>
      </c>
      <c r="I2818">
        <f>YEAR((vw_maritime_trade_analysis[[#This Row],[Departure_Date]]))</f>
        <v>2021</v>
      </c>
      <c r="J2818" t="str">
        <f>"Q"&amp;ROUNDUP(MONTH(vw_maritime_trade_analysis[[#This Row],[Departure_Date]])/3,0)</f>
        <v>Q3</v>
      </c>
      <c r="K2818" t="str">
        <f>TEXT(vw_maritime_trade_analysis[[#This Row],[Departure_Date]],"mmmm")</f>
        <v>August</v>
      </c>
      <c r="L2818">
        <v>30835008</v>
      </c>
      <c r="M2818">
        <v>223358.125</v>
      </c>
      <c r="N2818">
        <v>29842.19921875</v>
      </c>
      <c r="O2818">
        <v>58278.171875</v>
      </c>
      <c r="P2818">
        <v>62528.55859375</v>
      </c>
      <c r="Q2818">
        <v>1718656.375</v>
      </c>
      <c r="R2818">
        <f t="shared" ref="R2818:R2881" si="44">Q2818/L2818</f>
        <v>5.5737179474706154E-2</v>
      </c>
    </row>
    <row r="2819" spans="1:18" x14ac:dyDescent="0.25">
      <c r="A2819" t="s">
        <v>4067</v>
      </c>
      <c r="B2819" t="s">
        <v>49</v>
      </c>
      <c r="C2819" t="s">
        <v>50</v>
      </c>
      <c r="D2819" t="s">
        <v>51</v>
      </c>
      <c r="E2819" t="s">
        <v>201</v>
      </c>
      <c r="F2819" t="s">
        <v>92</v>
      </c>
      <c r="G2819" s="1">
        <v>44286</v>
      </c>
      <c r="H2819" s="1">
        <v>44295</v>
      </c>
      <c r="I2819">
        <f>YEAR((vw_maritime_trade_analysis[[#This Row],[Departure_Date]]))</f>
        <v>2021</v>
      </c>
      <c r="J2819" t="str">
        <f>"Q"&amp;ROUNDUP(MONTH(vw_maritime_trade_analysis[[#This Row],[Departure_Date]])/3,0)</f>
        <v>Q1</v>
      </c>
      <c r="K2819" t="str">
        <f>TEXT(vw_maritime_trade_analysis[[#This Row],[Departure_Date]],"mmmm")</f>
        <v>March</v>
      </c>
      <c r="L2819">
        <v>5966759</v>
      </c>
      <c r="M2819">
        <v>99856.640625</v>
      </c>
      <c r="N2819">
        <v>224247.984375</v>
      </c>
      <c r="O2819">
        <v>11038.5</v>
      </c>
      <c r="P2819">
        <v>16578.439453125</v>
      </c>
      <c r="Q2819">
        <v>2543906.25</v>
      </c>
      <c r="R2819">
        <f t="shared" si="44"/>
        <v>0.42634640514222211</v>
      </c>
    </row>
    <row r="2820" spans="1:18" x14ac:dyDescent="0.25">
      <c r="A2820" t="s">
        <v>4068</v>
      </c>
      <c r="B2820" t="s">
        <v>49</v>
      </c>
      <c r="C2820" t="s">
        <v>50</v>
      </c>
      <c r="D2820" t="s">
        <v>145</v>
      </c>
      <c r="E2820" t="s">
        <v>204</v>
      </c>
      <c r="F2820" t="s">
        <v>56</v>
      </c>
      <c r="G2820" s="1">
        <v>43993</v>
      </c>
      <c r="H2820" s="1">
        <v>44010</v>
      </c>
      <c r="I2820">
        <f>YEAR((vw_maritime_trade_analysis[[#This Row],[Departure_Date]]))</f>
        <v>2020</v>
      </c>
      <c r="J2820" t="str">
        <f>"Q"&amp;ROUNDUP(MONTH(vw_maritime_trade_analysis[[#This Row],[Departure_Date]])/3,0)</f>
        <v>Q2</v>
      </c>
      <c r="K2820" t="str">
        <f>TEXT(vw_maritime_trade_analysis[[#This Row],[Departure_Date]],"mmmm")</f>
        <v>June</v>
      </c>
      <c r="L2820">
        <v>46814208</v>
      </c>
      <c r="M2820">
        <v>262919.53125</v>
      </c>
      <c r="N2820">
        <v>21167.44921875</v>
      </c>
      <c r="O2820">
        <v>129207.21875</v>
      </c>
      <c r="P2820">
        <v>15559.650390625</v>
      </c>
      <c r="Q2820">
        <v>2979965.25</v>
      </c>
      <c r="R2820">
        <f t="shared" si="44"/>
        <v>6.3655146104362167E-2</v>
      </c>
    </row>
    <row r="2821" spans="1:18" x14ac:dyDescent="0.25">
      <c r="A2821" t="s">
        <v>4069</v>
      </c>
      <c r="B2821" t="s">
        <v>65</v>
      </c>
      <c r="C2821" t="s">
        <v>112</v>
      </c>
      <c r="D2821" t="s">
        <v>343</v>
      </c>
      <c r="E2821" t="s">
        <v>100</v>
      </c>
      <c r="F2821" t="s">
        <v>150</v>
      </c>
      <c r="G2821" s="1">
        <v>45707</v>
      </c>
      <c r="H2821" s="1">
        <v>45726</v>
      </c>
      <c r="I2821">
        <f>YEAR((vw_maritime_trade_analysis[[#This Row],[Departure_Date]]))</f>
        <v>2025</v>
      </c>
      <c r="J2821" t="str">
        <f>"Q"&amp;ROUNDUP(MONTH(vw_maritime_trade_analysis[[#This Row],[Departure_Date]])/3,0)</f>
        <v>Q1</v>
      </c>
      <c r="K2821" t="str">
        <f>TEXT(vw_maritime_trade_analysis[[#This Row],[Departure_Date]],"mmmm")</f>
        <v>February</v>
      </c>
      <c r="L2821">
        <v>45908784</v>
      </c>
      <c r="M2821">
        <v>408700.5</v>
      </c>
      <c r="N2821">
        <v>103844.90625</v>
      </c>
      <c r="O2821">
        <v>115231.046875</v>
      </c>
      <c r="P2821">
        <v>0</v>
      </c>
      <c r="Q2821">
        <v>2643756.25</v>
      </c>
      <c r="R2821">
        <f t="shared" si="44"/>
        <v>5.7587154780662453E-2</v>
      </c>
    </row>
    <row r="2822" spans="1:18" x14ac:dyDescent="0.25">
      <c r="A2822" t="s">
        <v>4070</v>
      </c>
      <c r="B2822" t="s">
        <v>65</v>
      </c>
      <c r="C2822" t="s">
        <v>50</v>
      </c>
      <c r="D2822" t="s">
        <v>51</v>
      </c>
      <c r="E2822" t="s">
        <v>70</v>
      </c>
      <c r="F2822" t="s">
        <v>154</v>
      </c>
      <c r="G2822" s="1">
        <v>44924</v>
      </c>
      <c r="H2822" s="1">
        <v>44943</v>
      </c>
      <c r="I2822">
        <f>YEAR((vw_maritime_trade_analysis[[#This Row],[Departure_Date]]))</f>
        <v>2022</v>
      </c>
      <c r="J2822" t="str">
        <f>"Q"&amp;ROUNDUP(MONTH(vw_maritime_trade_analysis[[#This Row],[Departure_Date]])/3,0)</f>
        <v>Q4</v>
      </c>
      <c r="K2822" t="str">
        <f>TEXT(vw_maritime_trade_analysis[[#This Row],[Departure_Date]],"mmmm")</f>
        <v>December</v>
      </c>
      <c r="L2822">
        <v>7837365.5</v>
      </c>
      <c r="M2822">
        <v>280991.53125</v>
      </c>
      <c r="N2822">
        <v>222015.734375</v>
      </c>
      <c r="O2822">
        <v>13323.51953125</v>
      </c>
      <c r="P2822">
        <v>0</v>
      </c>
      <c r="Q2822">
        <v>3938084.75</v>
      </c>
      <c r="R2822">
        <f t="shared" si="44"/>
        <v>0.50247557677385346</v>
      </c>
    </row>
    <row r="2823" spans="1:18" x14ac:dyDescent="0.25">
      <c r="A2823" t="s">
        <v>4071</v>
      </c>
      <c r="B2823" t="s">
        <v>65</v>
      </c>
      <c r="C2823" t="s">
        <v>66</v>
      </c>
      <c r="D2823" t="s">
        <v>251</v>
      </c>
      <c r="E2823" t="s">
        <v>56</v>
      </c>
      <c r="F2823" t="s">
        <v>127</v>
      </c>
      <c r="G2823" s="1">
        <v>44710</v>
      </c>
      <c r="H2823" s="1">
        <v>44735</v>
      </c>
      <c r="I2823">
        <f>YEAR((vw_maritime_trade_analysis[[#This Row],[Departure_Date]]))</f>
        <v>2022</v>
      </c>
      <c r="J2823" t="str">
        <f>"Q"&amp;ROUNDUP(MONTH(vw_maritime_trade_analysis[[#This Row],[Departure_Date]])/3,0)</f>
        <v>Q2</v>
      </c>
      <c r="K2823" t="str">
        <f>TEXT(vw_maritime_trade_analysis[[#This Row],[Departure_Date]],"mmmm")</f>
        <v>May</v>
      </c>
      <c r="L2823">
        <v>13323435</v>
      </c>
      <c r="M2823">
        <v>331436.03125</v>
      </c>
      <c r="N2823">
        <v>170769.5625</v>
      </c>
      <c r="O2823">
        <v>24648.359375</v>
      </c>
      <c r="P2823">
        <v>0</v>
      </c>
      <c r="Q2823">
        <v>1887043</v>
      </c>
      <c r="R2823">
        <f t="shared" si="44"/>
        <v>0.14163337007310803</v>
      </c>
    </row>
    <row r="2824" spans="1:18" x14ac:dyDescent="0.25">
      <c r="A2824" t="s">
        <v>4072</v>
      </c>
      <c r="B2824" t="s">
        <v>65</v>
      </c>
      <c r="C2824" t="s">
        <v>78</v>
      </c>
      <c r="D2824" t="s">
        <v>211</v>
      </c>
      <c r="E2824" t="s">
        <v>70</v>
      </c>
      <c r="F2824" t="s">
        <v>127</v>
      </c>
      <c r="G2824" s="1">
        <v>45576</v>
      </c>
      <c r="H2824" s="1">
        <v>45595</v>
      </c>
      <c r="I2824">
        <f>YEAR((vw_maritime_trade_analysis[[#This Row],[Departure_Date]]))</f>
        <v>2024</v>
      </c>
      <c r="J2824" t="str">
        <f>"Q"&amp;ROUNDUP(MONTH(vw_maritime_trade_analysis[[#This Row],[Departure_Date]])/3,0)</f>
        <v>Q4</v>
      </c>
      <c r="K2824" t="str">
        <f>TEXT(vw_maritime_trade_analysis[[#This Row],[Departure_Date]],"mmmm")</f>
        <v>October</v>
      </c>
      <c r="L2824">
        <v>63213136</v>
      </c>
      <c r="M2824">
        <v>326158.28125</v>
      </c>
      <c r="N2824">
        <v>65203.6796875</v>
      </c>
      <c r="O2824">
        <v>56891.8203125</v>
      </c>
      <c r="P2824">
        <v>16528.470703125</v>
      </c>
      <c r="Q2824">
        <v>1200619.875</v>
      </c>
      <c r="R2824">
        <f t="shared" si="44"/>
        <v>1.8993202219867718E-2</v>
      </c>
    </row>
    <row r="2825" spans="1:18" x14ac:dyDescent="0.25">
      <c r="A2825" t="s">
        <v>4073</v>
      </c>
      <c r="B2825" t="s">
        <v>65</v>
      </c>
      <c r="C2825" t="s">
        <v>50</v>
      </c>
      <c r="D2825" t="s">
        <v>51</v>
      </c>
      <c r="E2825" t="s">
        <v>70</v>
      </c>
      <c r="F2825" t="s">
        <v>257</v>
      </c>
      <c r="G2825" s="1">
        <v>44900</v>
      </c>
      <c r="H2825" s="1">
        <v>44917</v>
      </c>
      <c r="I2825">
        <f>YEAR((vw_maritime_trade_analysis[[#This Row],[Departure_Date]]))</f>
        <v>2022</v>
      </c>
      <c r="J2825" t="str">
        <f>"Q"&amp;ROUNDUP(MONTH(vw_maritime_trade_analysis[[#This Row],[Departure_Date]])/3,0)</f>
        <v>Q4</v>
      </c>
      <c r="K2825" t="str">
        <f>TEXT(vw_maritime_trade_analysis[[#This Row],[Departure_Date]],"mmmm")</f>
        <v>December</v>
      </c>
      <c r="L2825">
        <v>5340789.5</v>
      </c>
      <c r="M2825">
        <v>163233.375</v>
      </c>
      <c r="N2825">
        <v>229931.65625</v>
      </c>
      <c r="O2825">
        <v>17464.380859375</v>
      </c>
      <c r="P2825">
        <v>0</v>
      </c>
      <c r="Q2825">
        <v>2788560.25</v>
      </c>
      <c r="R2825">
        <f t="shared" si="44"/>
        <v>0.52212509966925302</v>
      </c>
    </row>
    <row r="2826" spans="1:18" x14ac:dyDescent="0.25">
      <c r="A2826" t="s">
        <v>4074</v>
      </c>
      <c r="B2826" t="s">
        <v>49</v>
      </c>
      <c r="C2826" t="s">
        <v>112</v>
      </c>
      <c r="D2826" t="s">
        <v>343</v>
      </c>
      <c r="E2826" t="s">
        <v>131</v>
      </c>
      <c r="F2826" t="s">
        <v>184</v>
      </c>
      <c r="G2826" s="1">
        <v>44315</v>
      </c>
      <c r="H2826" s="1">
        <v>44344</v>
      </c>
      <c r="I2826">
        <f>YEAR((vw_maritime_trade_analysis[[#This Row],[Departure_Date]]))</f>
        <v>2021</v>
      </c>
      <c r="J2826" t="str">
        <f>"Q"&amp;ROUNDUP(MONTH(vw_maritime_trade_analysis[[#This Row],[Departure_Date]])/3,0)</f>
        <v>Q2</v>
      </c>
      <c r="K2826" t="str">
        <f>TEXT(vw_maritime_trade_analysis[[#This Row],[Departure_Date]],"mmmm")</f>
        <v>April</v>
      </c>
      <c r="L2826">
        <v>36743280</v>
      </c>
      <c r="M2826">
        <v>594189.625</v>
      </c>
      <c r="N2826">
        <v>53948.98046875</v>
      </c>
      <c r="O2826">
        <v>119048.21875</v>
      </c>
      <c r="P2826">
        <v>0</v>
      </c>
      <c r="Q2826">
        <v>3112553.75</v>
      </c>
      <c r="R2826">
        <f t="shared" si="44"/>
        <v>8.471083011641857E-2</v>
      </c>
    </row>
    <row r="2827" spans="1:18" x14ac:dyDescent="0.25">
      <c r="A2827" t="s">
        <v>4075</v>
      </c>
      <c r="B2827" t="s">
        <v>65</v>
      </c>
      <c r="C2827" t="s">
        <v>112</v>
      </c>
      <c r="D2827" t="s">
        <v>340</v>
      </c>
      <c r="E2827" t="s">
        <v>82</v>
      </c>
      <c r="F2827" t="s">
        <v>196</v>
      </c>
      <c r="G2827" s="1">
        <v>44325</v>
      </c>
      <c r="H2827" s="1">
        <v>44338</v>
      </c>
      <c r="I2827">
        <f>YEAR((vw_maritime_trade_analysis[[#This Row],[Departure_Date]]))</f>
        <v>2021</v>
      </c>
      <c r="J2827" t="str">
        <f>"Q"&amp;ROUNDUP(MONTH(vw_maritime_trade_analysis[[#This Row],[Departure_Date]])/3,0)</f>
        <v>Q2</v>
      </c>
      <c r="K2827" t="str">
        <f>TEXT(vw_maritime_trade_analysis[[#This Row],[Departure_Date]],"mmmm")</f>
        <v>May</v>
      </c>
      <c r="L2827">
        <v>13425053</v>
      </c>
      <c r="M2827">
        <v>154209.6875</v>
      </c>
      <c r="N2827">
        <v>183801.8125</v>
      </c>
      <c r="O2827">
        <v>14633.3095703125</v>
      </c>
      <c r="P2827">
        <v>19690.330078125</v>
      </c>
      <c r="Q2827">
        <v>833465.1875</v>
      </c>
      <c r="R2827">
        <f t="shared" si="44"/>
        <v>6.208282287600652E-2</v>
      </c>
    </row>
    <row r="2828" spans="1:18" x14ac:dyDescent="0.25">
      <c r="A2828" t="s">
        <v>4076</v>
      </c>
      <c r="B2828" t="s">
        <v>65</v>
      </c>
      <c r="C2828" t="s">
        <v>50</v>
      </c>
      <c r="D2828" t="s">
        <v>51</v>
      </c>
      <c r="E2828" t="s">
        <v>226</v>
      </c>
      <c r="F2828" t="s">
        <v>154</v>
      </c>
      <c r="G2828" s="1">
        <v>45716</v>
      </c>
      <c r="H2828" s="1">
        <v>45735</v>
      </c>
      <c r="I2828">
        <f>YEAR((vw_maritime_trade_analysis[[#This Row],[Departure_Date]]))</f>
        <v>2025</v>
      </c>
      <c r="J2828" t="str">
        <f>"Q"&amp;ROUNDUP(MONTH(vw_maritime_trade_analysis[[#This Row],[Departure_Date]])/3,0)</f>
        <v>Q1</v>
      </c>
      <c r="K2828" t="str">
        <f>TEXT(vw_maritime_trade_analysis[[#This Row],[Departure_Date]],"mmmm")</f>
        <v>February</v>
      </c>
      <c r="L2828">
        <v>11887058</v>
      </c>
      <c r="M2828">
        <v>137876.734375</v>
      </c>
      <c r="N2828">
        <v>226994.015625</v>
      </c>
      <c r="O2828">
        <v>17711.720703125</v>
      </c>
      <c r="P2828">
        <v>16199.3603515625</v>
      </c>
      <c r="Q2828">
        <v>6905314.5</v>
      </c>
      <c r="R2828">
        <f t="shared" si="44"/>
        <v>0.58091030598151372</v>
      </c>
    </row>
    <row r="2829" spans="1:18" x14ac:dyDescent="0.25">
      <c r="A2829" t="s">
        <v>4077</v>
      </c>
      <c r="B2829" t="s">
        <v>49</v>
      </c>
      <c r="C2829" t="s">
        <v>50</v>
      </c>
      <c r="D2829" t="s">
        <v>183</v>
      </c>
      <c r="E2829" t="s">
        <v>230</v>
      </c>
      <c r="F2829" t="s">
        <v>56</v>
      </c>
      <c r="G2829" s="1">
        <v>45959</v>
      </c>
      <c r="H2829" s="1">
        <v>45974</v>
      </c>
      <c r="I2829">
        <f>YEAR((vw_maritime_trade_analysis[[#This Row],[Departure_Date]]))</f>
        <v>2025</v>
      </c>
      <c r="J2829" t="str">
        <f>"Q"&amp;ROUNDUP(MONTH(vw_maritime_trade_analysis[[#This Row],[Departure_Date]])/3,0)</f>
        <v>Q4</v>
      </c>
      <c r="K2829" t="str">
        <f>TEXT(vw_maritime_trade_analysis[[#This Row],[Departure_Date]],"mmmm")</f>
        <v>October</v>
      </c>
      <c r="L2829">
        <v>56277072</v>
      </c>
      <c r="M2829">
        <v>217494.734375</v>
      </c>
      <c r="N2829">
        <v>171311.78125</v>
      </c>
      <c r="O2829">
        <v>110303.0625</v>
      </c>
      <c r="P2829">
        <v>0</v>
      </c>
      <c r="Q2829">
        <v>1934157.75</v>
      </c>
      <c r="R2829">
        <f t="shared" si="44"/>
        <v>3.4368485801819969E-2</v>
      </c>
    </row>
    <row r="2830" spans="1:18" x14ac:dyDescent="0.25">
      <c r="A2830" t="s">
        <v>4078</v>
      </c>
      <c r="B2830" t="s">
        <v>65</v>
      </c>
      <c r="C2830" t="s">
        <v>50</v>
      </c>
      <c r="D2830" t="s">
        <v>51</v>
      </c>
      <c r="E2830" t="s">
        <v>92</v>
      </c>
      <c r="F2830" t="s">
        <v>154</v>
      </c>
      <c r="G2830" s="1">
        <v>45947</v>
      </c>
      <c r="H2830" s="1">
        <v>45958</v>
      </c>
      <c r="I2830">
        <f>YEAR((vw_maritime_trade_analysis[[#This Row],[Departure_Date]]))</f>
        <v>2025</v>
      </c>
      <c r="J2830" t="str">
        <f>"Q"&amp;ROUNDUP(MONTH(vw_maritime_trade_analysis[[#This Row],[Departure_Date]])/3,0)</f>
        <v>Q4</v>
      </c>
      <c r="K2830" t="str">
        <f>TEXT(vw_maritime_trade_analysis[[#This Row],[Departure_Date]],"mmmm")</f>
        <v>October</v>
      </c>
      <c r="L2830">
        <v>15489150</v>
      </c>
      <c r="M2830">
        <v>272201.59375</v>
      </c>
      <c r="N2830">
        <v>235403.9375</v>
      </c>
      <c r="O2830">
        <v>42130.48828125</v>
      </c>
      <c r="P2830">
        <v>16636.919921875</v>
      </c>
      <c r="Q2830">
        <v>2740068.75</v>
      </c>
      <c r="R2830">
        <f t="shared" si="44"/>
        <v>0.17690246075478641</v>
      </c>
    </row>
    <row r="2831" spans="1:18" x14ac:dyDescent="0.25">
      <c r="A2831" t="s">
        <v>4079</v>
      </c>
      <c r="B2831" t="s">
        <v>65</v>
      </c>
      <c r="C2831" t="s">
        <v>50</v>
      </c>
      <c r="D2831" t="s">
        <v>51</v>
      </c>
      <c r="E2831" t="s">
        <v>184</v>
      </c>
      <c r="F2831" t="s">
        <v>174</v>
      </c>
      <c r="G2831" s="1">
        <v>44163</v>
      </c>
      <c r="H2831" s="1">
        <v>44181</v>
      </c>
      <c r="I2831">
        <f>YEAR((vw_maritime_trade_analysis[[#This Row],[Departure_Date]]))</f>
        <v>2020</v>
      </c>
      <c r="J2831" t="str">
        <f>"Q"&amp;ROUNDUP(MONTH(vw_maritime_trade_analysis[[#This Row],[Departure_Date]])/3,0)</f>
        <v>Q4</v>
      </c>
      <c r="K2831" t="str">
        <f>TEXT(vw_maritime_trade_analysis[[#This Row],[Departure_Date]],"mmmm")</f>
        <v>November</v>
      </c>
      <c r="L2831">
        <v>16918036</v>
      </c>
      <c r="M2831">
        <v>168012.21875</v>
      </c>
      <c r="N2831">
        <v>172734.015625</v>
      </c>
      <c r="O2831">
        <v>9135.740234375</v>
      </c>
      <c r="Q2831">
        <v>5437552</v>
      </c>
      <c r="R2831">
        <f t="shared" si="44"/>
        <v>0.32140562888032631</v>
      </c>
    </row>
    <row r="2832" spans="1:18" x14ac:dyDescent="0.25">
      <c r="A2832" t="s">
        <v>4080</v>
      </c>
      <c r="B2832" t="s">
        <v>65</v>
      </c>
      <c r="C2832" t="s">
        <v>50</v>
      </c>
      <c r="D2832" t="s">
        <v>145</v>
      </c>
      <c r="E2832" t="s">
        <v>82</v>
      </c>
      <c r="F2832" t="s">
        <v>131</v>
      </c>
      <c r="G2832" s="1">
        <v>45348</v>
      </c>
      <c r="H2832" s="1">
        <v>45363</v>
      </c>
      <c r="I2832">
        <f>YEAR((vw_maritime_trade_analysis[[#This Row],[Departure_Date]]))</f>
        <v>2024</v>
      </c>
      <c r="J2832" t="str">
        <f>"Q"&amp;ROUNDUP(MONTH(vw_maritime_trade_analysis[[#This Row],[Departure_Date]])/3,0)</f>
        <v>Q1</v>
      </c>
      <c r="K2832" t="str">
        <f>TEXT(vw_maritime_trade_analysis[[#This Row],[Departure_Date]],"mmmm")</f>
        <v>February</v>
      </c>
      <c r="L2832">
        <v>39636560</v>
      </c>
      <c r="M2832">
        <v>276269.875</v>
      </c>
      <c r="N2832">
        <v>186340.5625</v>
      </c>
      <c r="O2832">
        <v>124062.4296875</v>
      </c>
      <c r="P2832">
        <v>15426.4599609375</v>
      </c>
      <c r="Q2832">
        <v>2404259.5</v>
      </c>
      <c r="R2832">
        <f t="shared" si="44"/>
        <v>6.0657622659484073E-2</v>
      </c>
    </row>
    <row r="2833" spans="1:18" x14ac:dyDescent="0.25">
      <c r="A2833" t="s">
        <v>4081</v>
      </c>
      <c r="B2833" t="s">
        <v>65</v>
      </c>
      <c r="C2833" t="s">
        <v>66</v>
      </c>
      <c r="D2833" t="s">
        <v>245</v>
      </c>
      <c r="E2833" t="s">
        <v>56</v>
      </c>
      <c r="F2833" t="s">
        <v>121</v>
      </c>
      <c r="G2833" s="1">
        <v>44216</v>
      </c>
      <c r="H2833" s="1">
        <v>44248</v>
      </c>
      <c r="I2833">
        <f>YEAR((vw_maritime_trade_analysis[[#This Row],[Departure_Date]]))</f>
        <v>2021</v>
      </c>
      <c r="J2833" t="str">
        <f>"Q"&amp;ROUNDUP(MONTH(vw_maritime_trade_analysis[[#This Row],[Departure_Date]])/3,0)</f>
        <v>Q1</v>
      </c>
      <c r="K2833" t="str">
        <f>TEXT(vw_maritime_trade_analysis[[#This Row],[Departure_Date]],"mmmm")</f>
        <v>January</v>
      </c>
      <c r="L2833">
        <v>6095943</v>
      </c>
      <c r="M2833">
        <v>279206.8125</v>
      </c>
      <c r="N2833">
        <v>82767.46875</v>
      </c>
      <c r="O2833">
        <v>7193.2099609375</v>
      </c>
      <c r="P2833">
        <v>13858.1796875</v>
      </c>
      <c r="Q2833">
        <v>891292.4375</v>
      </c>
      <c r="R2833">
        <f t="shared" si="44"/>
        <v>0.14621075648181092</v>
      </c>
    </row>
    <row r="2834" spans="1:18" x14ac:dyDescent="0.25">
      <c r="A2834" t="s">
        <v>4083</v>
      </c>
      <c r="B2834" t="s">
        <v>65</v>
      </c>
      <c r="C2834" t="s">
        <v>50</v>
      </c>
      <c r="D2834" t="s">
        <v>139</v>
      </c>
      <c r="E2834" t="s">
        <v>70</v>
      </c>
      <c r="F2834" t="s">
        <v>257</v>
      </c>
      <c r="G2834" s="1">
        <v>44531</v>
      </c>
      <c r="H2834" s="1">
        <v>44543</v>
      </c>
      <c r="I2834">
        <f>YEAR((vw_maritime_trade_analysis[[#This Row],[Departure_Date]]))</f>
        <v>2021</v>
      </c>
      <c r="J2834" t="str">
        <f>"Q"&amp;ROUNDUP(MONTH(vw_maritime_trade_analysis[[#This Row],[Departure_Date]])/3,0)</f>
        <v>Q4</v>
      </c>
      <c r="K2834" t="str">
        <f>TEXT(vw_maritime_trade_analysis[[#This Row],[Departure_Date]],"mmmm")</f>
        <v>December</v>
      </c>
      <c r="L2834">
        <v>19373404</v>
      </c>
      <c r="M2834">
        <v>432122.3125</v>
      </c>
      <c r="N2834">
        <v>198472.375</v>
      </c>
      <c r="O2834">
        <v>25766.630859375</v>
      </c>
      <c r="P2834">
        <v>7846.52001953125</v>
      </c>
      <c r="Q2834">
        <v>2074778.375</v>
      </c>
      <c r="R2834">
        <f t="shared" si="44"/>
        <v>0.10709415727871055</v>
      </c>
    </row>
    <row r="2835" spans="1:18" x14ac:dyDescent="0.25">
      <c r="A2835" t="s">
        <v>4084</v>
      </c>
      <c r="B2835" t="s">
        <v>49</v>
      </c>
      <c r="C2835" t="s">
        <v>78</v>
      </c>
      <c r="D2835" t="s">
        <v>211</v>
      </c>
      <c r="E2835" t="s">
        <v>204</v>
      </c>
      <c r="F2835" t="s">
        <v>70</v>
      </c>
      <c r="G2835" s="1">
        <v>45400</v>
      </c>
      <c r="H2835" s="1">
        <v>45412</v>
      </c>
      <c r="I2835">
        <f>YEAR((vw_maritime_trade_analysis[[#This Row],[Departure_Date]]))</f>
        <v>2024</v>
      </c>
      <c r="J2835" t="str">
        <f>"Q"&amp;ROUNDUP(MONTH(vw_maritime_trade_analysis[[#This Row],[Departure_Date]])/3,0)</f>
        <v>Q2</v>
      </c>
      <c r="K2835" t="str">
        <f>TEXT(vw_maritime_trade_analysis[[#This Row],[Departure_Date]],"mmmm")</f>
        <v>April</v>
      </c>
      <c r="L2835">
        <v>34562608</v>
      </c>
      <c r="M2835">
        <v>347956.8125</v>
      </c>
      <c r="N2835">
        <v>181162.09375</v>
      </c>
      <c r="O2835">
        <v>25921.9609375</v>
      </c>
      <c r="P2835">
        <v>22572.640625</v>
      </c>
      <c r="Q2835">
        <v>1076689.75</v>
      </c>
      <c r="R2835">
        <f t="shared" si="44"/>
        <v>3.1151866491093496E-2</v>
      </c>
    </row>
    <row r="2836" spans="1:18" x14ac:dyDescent="0.25">
      <c r="A2836" t="s">
        <v>4086</v>
      </c>
      <c r="B2836" t="s">
        <v>49</v>
      </c>
      <c r="C2836" t="s">
        <v>50</v>
      </c>
      <c r="D2836" t="s">
        <v>51</v>
      </c>
      <c r="E2836" t="s">
        <v>150</v>
      </c>
      <c r="F2836" t="s">
        <v>56</v>
      </c>
      <c r="G2836" s="1">
        <v>45734</v>
      </c>
      <c r="H2836" s="1">
        <v>45747</v>
      </c>
      <c r="I2836">
        <f>YEAR((vw_maritime_trade_analysis[[#This Row],[Departure_Date]]))</f>
        <v>2025</v>
      </c>
      <c r="J2836" t="str">
        <f>"Q"&amp;ROUNDUP(MONTH(vw_maritime_trade_analysis[[#This Row],[Departure_Date]])/3,0)</f>
        <v>Q1</v>
      </c>
      <c r="K2836" t="str">
        <f>TEXT(vw_maritime_trade_analysis[[#This Row],[Departure_Date]],"mmmm")</f>
        <v>March</v>
      </c>
      <c r="L2836">
        <v>5836884.5</v>
      </c>
      <c r="M2836">
        <v>344527.3125</v>
      </c>
      <c r="N2836">
        <v>162626.203125</v>
      </c>
      <c r="O2836">
        <v>16518.380859375</v>
      </c>
      <c r="P2836">
        <v>19130.630859375</v>
      </c>
      <c r="Q2836">
        <v>1934081.625</v>
      </c>
      <c r="R2836">
        <f t="shared" si="44"/>
        <v>0.33135513046386306</v>
      </c>
    </row>
    <row r="2837" spans="1:18" x14ac:dyDescent="0.25">
      <c r="A2837" t="s">
        <v>4087</v>
      </c>
      <c r="B2837" t="s">
        <v>49</v>
      </c>
      <c r="C2837" t="s">
        <v>112</v>
      </c>
      <c r="D2837" t="s">
        <v>126</v>
      </c>
      <c r="E2837" t="s">
        <v>174</v>
      </c>
      <c r="F2837" t="s">
        <v>92</v>
      </c>
      <c r="G2837" s="1">
        <v>45531</v>
      </c>
      <c r="H2837" s="1">
        <v>45538</v>
      </c>
      <c r="I2837">
        <f>YEAR((vw_maritime_trade_analysis[[#This Row],[Departure_Date]]))</f>
        <v>2024</v>
      </c>
      <c r="J2837" t="str">
        <f>"Q"&amp;ROUNDUP(MONTH(vw_maritime_trade_analysis[[#This Row],[Departure_Date]])/3,0)</f>
        <v>Q3</v>
      </c>
      <c r="K2837" t="str">
        <f>TEXT(vw_maritime_trade_analysis[[#This Row],[Departure_Date]],"mmmm")</f>
        <v>August</v>
      </c>
      <c r="L2837">
        <v>7802620.5</v>
      </c>
      <c r="M2837">
        <v>244524.875</v>
      </c>
      <c r="N2837">
        <v>115898.2578125</v>
      </c>
      <c r="O2837">
        <v>12796.2998046875</v>
      </c>
      <c r="P2837">
        <v>0</v>
      </c>
      <c r="Q2837">
        <v>1236009.125</v>
      </c>
      <c r="R2837">
        <f t="shared" si="44"/>
        <v>0.15840948883775649</v>
      </c>
    </row>
    <row r="2838" spans="1:18" x14ac:dyDescent="0.25">
      <c r="A2838" t="s">
        <v>4088</v>
      </c>
      <c r="B2838" t="s">
        <v>49</v>
      </c>
      <c r="C2838" t="s">
        <v>66</v>
      </c>
      <c r="D2838" t="s">
        <v>248</v>
      </c>
      <c r="E2838" t="s">
        <v>196</v>
      </c>
      <c r="F2838" t="s">
        <v>226</v>
      </c>
      <c r="G2838" s="1">
        <v>44448</v>
      </c>
      <c r="H2838" s="1">
        <v>44463</v>
      </c>
      <c r="I2838">
        <f>YEAR((vw_maritime_trade_analysis[[#This Row],[Departure_Date]]))</f>
        <v>2021</v>
      </c>
      <c r="J2838" t="str">
        <f>"Q"&amp;ROUNDUP(MONTH(vw_maritime_trade_analysis[[#This Row],[Departure_Date]])/3,0)</f>
        <v>Q3</v>
      </c>
      <c r="K2838" t="str">
        <f>TEXT(vw_maritime_trade_analysis[[#This Row],[Departure_Date]],"mmmm")</f>
        <v>September</v>
      </c>
      <c r="L2838">
        <v>30663652</v>
      </c>
      <c r="M2838">
        <v>280093.75</v>
      </c>
      <c r="N2838">
        <v>205094.703125</v>
      </c>
      <c r="O2838">
        <v>56421.12109375</v>
      </c>
      <c r="P2838">
        <v>0</v>
      </c>
      <c r="Q2838">
        <v>2626637.75</v>
      </c>
      <c r="R2838">
        <f t="shared" si="44"/>
        <v>8.5659651694455705E-2</v>
      </c>
    </row>
    <row r="2839" spans="1:18" x14ac:dyDescent="0.25">
      <c r="A2839" t="s">
        <v>4089</v>
      </c>
      <c r="B2839" t="s">
        <v>65</v>
      </c>
      <c r="C2839" t="s">
        <v>50</v>
      </c>
      <c r="D2839" t="s">
        <v>183</v>
      </c>
      <c r="E2839" t="s">
        <v>92</v>
      </c>
      <c r="F2839" t="s">
        <v>150</v>
      </c>
      <c r="G2839" s="1">
        <v>45320</v>
      </c>
      <c r="H2839" s="1">
        <v>45330</v>
      </c>
      <c r="I2839">
        <f>YEAR((vw_maritime_trade_analysis[[#This Row],[Departure_Date]]))</f>
        <v>2024</v>
      </c>
      <c r="J2839" t="str">
        <f>"Q"&amp;ROUNDUP(MONTH(vw_maritime_trade_analysis[[#This Row],[Departure_Date]])/3,0)</f>
        <v>Q1</v>
      </c>
      <c r="K2839" t="str">
        <f>TEXT(vw_maritime_trade_analysis[[#This Row],[Departure_Date]],"mmmm")</f>
        <v>January</v>
      </c>
      <c r="L2839">
        <v>57957040</v>
      </c>
      <c r="M2839">
        <v>321055.25</v>
      </c>
      <c r="N2839">
        <v>163578.5</v>
      </c>
      <c r="O2839">
        <v>106061.390625</v>
      </c>
      <c r="P2839">
        <v>0</v>
      </c>
      <c r="Q2839">
        <v>1128840</v>
      </c>
      <c r="R2839">
        <f t="shared" si="44"/>
        <v>1.9477185170257143E-2</v>
      </c>
    </row>
    <row r="2840" spans="1:18" x14ac:dyDescent="0.25">
      <c r="A2840" t="s">
        <v>4090</v>
      </c>
      <c r="B2840" t="s">
        <v>65</v>
      </c>
      <c r="C2840" t="s">
        <v>50</v>
      </c>
      <c r="D2840" t="s">
        <v>183</v>
      </c>
      <c r="E2840" t="s">
        <v>92</v>
      </c>
      <c r="F2840" t="s">
        <v>154</v>
      </c>
      <c r="G2840" s="1">
        <v>44802</v>
      </c>
      <c r="H2840" s="1">
        <v>44808</v>
      </c>
      <c r="I2840">
        <f>YEAR((vw_maritime_trade_analysis[[#This Row],[Departure_Date]]))</f>
        <v>2022</v>
      </c>
      <c r="J2840" t="str">
        <f>"Q"&amp;ROUNDUP(MONTH(vw_maritime_trade_analysis[[#This Row],[Departure_Date]])/3,0)</f>
        <v>Q3</v>
      </c>
      <c r="K2840" t="str">
        <f>TEXT(vw_maritime_trade_analysis[[#This Row],[Departure_Date]],"mmmm")</f>
        <v>August</v>
      </c>
      <c r="L2840">
        <v>71677776</v>
      </c>
      <c r="M2840">
        <v>64926.6015625</v>
      </c>
      <c r="N2840">
        <v>81400.4296875</v>
      </c>
      <c r="O2840">
        <v>103216</v>
      </c>
      <c r="P2840">
        <v>0</v>
      </c>
      <c r="Q2840">
        <v>909529.3125</v>
      </c>
      <c r="R2840">
        <f t="shared" si="44"/>
        <v>1.2689139692336437E-2</v>
      </c>
    </row>
    <row r="2841" spans="1:18" x14ac:dyDescent="0.25">
      <c r="A2841" t="s">
        <v>4091</v>
      </c>
      <c r="B2841" t="s">
        <v>65</v>
      </c>
      <c r="C2841" t="s">
        <v>50</v>
      </c>
      <c r="D2841" t="s">
        <v>51</v>
      </c>
      <c r="E2841" t="s">
        <v>128</v>
      </c>
      <c r="F2841" t="s">
        <v>196</v>
      </c>
      <c r="G2841" s="1">
        <v>45905</v>
      </c>
      <c r="H2841" s="1">
        <v>45925</v>
      </c>
      <c r="I2841">
        <f>YEAR((vw_maritime_trade_analysis[[#This Row],[Departure_Date]]))</f>
        <v>2025</v>
      </c>
      <c r="J2841" t="str">
        <f>"Q"&amp;ROUNDUP(MONTH(vw_maritime_trade_analysis[[#This Row],[Departure_Date]])/3,0)</f>
        <v>Q3</v>
      </c>
      <c r="K2841" t="str">
        <f>TEXT(vw_maritime_trade_analysis[[#This Row],[Departure_Date]],"mmmm")</f>
        <v>September</v>
      </c>
      <c r="L2841">
        <v>6151281</v>
      </c>
      <c r="M2841">
        <v>226728.625</v>
      </c>
      <c r="N2841">
        <v>96251.7734375</v>
      </c>
      <c r="O2841">
        <v>10764.740234375</v>
      </c>
      <c r="P2841">
        <v>25257.83984375</v>
      </c>
      <c r="Q2841">
        <v>1751254.375</v>
      </c>
      <c r="R2841">
        <f t="shared" si="44"/>
        <v>0.28469750853521403</v>
      </c>
    </row>
    <row r="2842" spans="1:18" x14ac:dyDescent="0.25">
      <c r="A2842" t="s">
        <v>4093</v>
      </c>
      <c r="B2842" t="s">
        <v>49</v>
      </c>
      <c r="C2842" t="s">
        <v>50</v>
      </c>
      <c r="D2842" t="s">
        <v>120</v>
      </c>
      <c r="E2842" t="s">
        <v>230</v>
      </c>
      <c r="F2842" t="s">
        <v>82</v>
      </c>
      <c r="G2842" s="1">
        <v>44898</v>
      </c>
      <c r="H2842" s="1">
        <v>44909</v>
      </c>
      <c r="I2842">
        <f>YEAR((vw_maritime_trade_analysis[[#This Row],[Departure_Date]]))</f>
        <v>2022</v>
      </c>
      <c r="J2842" t="str">
        <f>"Q"&amp;ROUNDUP(MONTH(vw_maritime_trade_analysis[[#This Row],[Departure_Date]])/3,0)</f>
        <v>Q4</v>
      </c>
      <c r="K2842" t="str">
        <f>TEXT(vw_maritime_trade_analysis[[#This Row],[Departure_Date]],"mmmm")</f>
        <v>December</v>
      </c>
      <c r="L2842">
        <v>13155402</v>
      </c>
      <c r="M2842">
        <v>131407.3125</v>
      </c>
      <c r="N2842">
        <v>128126.7265625</v>
      </c>
      <c r="O2842">
        <v>40650.19140625</v>
      </c>
      <c r="P2842">
        <v>0</v>
      </c>
      <c r="Q2842">
        <v>980323.1875</v>
      </c>
      <c r="R2842">
        <f t="shared" si="44"/>
        <v>7.4518679664825144E-2</v>
      </c>
    </row>
    <row r="2843" spans="1:18" x14ac:dyDescent="0.25">
      <c r="A2843" t="s">
        <v>4094</v>
      </c>
      <c r="B2843" t="s">
        <v>65</v>
      </c>
      <c r="C2843" t="s">
        <v>112</v>
      </c>
      <c r="D2843" t="s">
        <v>340</v>
      </c>
      <c r="E2843" t="s">
        <v>92</v>
      </c>
      <c r="F2843" t="s">
        <v>71</v>
      </c>
      <c r="G2843" s="1">
        <v>44346</v>
      </c>
      <c r="H2843" s="1">
        <v>44365</v>
      </c>
      <c r="I2843">
        <f>YEAR((vw_maritime_trade_analysis[[#This Row],[Departure_Date]]))</f>
        <v>2021</v>
      </c>
      <c r="J2843" t="str">
        <f>"Q"&amp;ROUNDUP(MONTH(vw_maritime_trade_analysis[[#This Row],[Departure_Date]])/3,0)</f>
        <v>Q2</v>
      </c>
      <c r="K2843" t="str">
        <f>TEXT(vw_maritime_trade_analysis[[#This Row],[Departure_Date]],"mmmm")</f>
        <v>May</v>
      </c>
      <c r="L2843">
        <v>5306631.5</v>
      </c>
      <c r="M2843">
        <v>734412.875</v>
      </c>
      <c r="N2843">
        <v>92638.90625</v>
      </c>
      <c r="O2843">
        <v>5996.490234375</v>
      </c>
      <c r="P2843">
        <v>47882.671875</v>
      </c>
      <c r="Q2843">
        <v>1001073.5</v>
      </c>
      <c r="R2843">
        <f t="shared" si="44"/>
        <v>0.18864575390245206</v>
      </c>
    </row>
    <row r="2844" spans="1:18" x14ac:dyDescent="0.25">
      <c r="A2844" t="s">
        <v>4095</v>
      </c>
      <c r="B2844" t="s">
        <v>65</v>
      </c>
      <c r="C2844" t="s">
        <v>50</v>
      </c>
      <c r="D2844" t="s">
        <v>183</v>
      </c>
      <c r="E2844" t="s">
        <v>184</v>
      </c>
      <c r="F2844" t="s">
        <v>127</v>
      </c>
      <c r="G2844" s="1">
        <v>45435</v>
      </c>
      <c r="H2844" s="1">
        <v>45451</v>
      </c>
      <c r="I2844">
        <f>YEAR((vw_maritime_trade_analysis[[#This Row],[Departure_Date]]))</f>
        <v>2024</v>
      </c>
      <c r="J2844" t="str">
        <f>"Q"&amp;ROUNDUP(MONTH(vw_maritime_trade_analysis[[#This Row],[Departure_Date]])/3,0)</f>
        <v>Q2</v>
      </c>
      <c r="K2844" t="str">
        <f>TEXT(vw_maritime_trade_analysis[[#This Row],[Departure_Date]],"mmmm")</f>
        <v>May</v>
      </c>
      <c r="L2844">
        <v>40712812</v>
      </c>
      <c r="M2844">
        <v>218673.578125</v>
      </c>
      <c r="N2844">
        <v>201198.65625</v>
      </c>
      <c r="O2844">
        <v>39898.55859375</v>
      </c>
      <c r="P2844">
        <v>57444.76953125</v>
      </c>
      <c r="Q2844">
        <v>2516762</v>
      </c>
      <c r="R2844">
        <f t="shared" si="44"/>
        <v>6.1817444592134778E-2</v>
      </c>
    </row>
    <row r="2845" spans="1:18" x14ac:dyDescent="0.25">
      <c r="A2845" t="s">
        <v>4096</v>
      </c>
      <c r="B2845" t="s">
        <v>65</v>
      </c>
      <c r="C2845" t="s">
        <v>50</v>
      </c>
      <c r="D2845" t="s">
        <v>120</v>
      </c>
      <c r="E2845" t="s">
        <v>100</v>
      </c>
      <c r="F2845" t="s">
        <v>71</v>
      </c>
      <c r="G2845" s="1">
        <v>44003</v>
      </c>
      <c r="H2845" s="1">
        <v>44016</v>
      </c>
      <c r="I2845">
        <f>YEAR((vw_maritime_trade_analysis[[#This Row],[Departure_Date]]))</f>
        <v>2020</v>
      </c>
      <c r="J2845" t="str">
        <f>"Q"&amp;ROUNDUP(MONTH(vw_maritime_trade_analysis[[#This Row],[Departure_Date]])/3,0)</f>
        <v>Q2</v>
      </c>
      <c r="K2845" t="str">
        <f>TEXT(vw_maritime_trade_analysis[[#This Row],[Departure_Date]],"mmmm")</f>
        <v>June</v>
      </c>
      <c r="L2845">
        <v>11621224</v>
      </c>
      <c r="M2845">
        <v>146784.96875</v>
      </c>
      <c r="N2845">
        <v>146080.453125</v>
      </c>
      <c r="O2845">
        <v>10342.8896484375</v>
      </c>
      <c r="P2845">
        <v>12184.2900390625</v>
      </c>
      <c r="Q2845">
        <v>683112.75</v>
      </c>
      <c r="R2845">
        <f t="shared" si="44"/>
        <v>5.8781480332880595E-2</v>
      </c>
    </row>
    <row r="2846" spans="1:18" x14ac:dyDescent="0.25">
      <c r="A2846" t="s">
        <v>4097</v>
      </c>
      <c r="B2846" t="s">
        <v>49</v>
      </c>
      <c r="C2846" t="s">
        <v>50</v>
      </c>
      <c r="D2846" t="s">
        <v>120</v>
      </c>
      <c r="E2846" t="s">
        <v>164</v>
      </c>
      <c r="F2846" t="s">
        <v>226</v>
      </c>
      <c r="G2846" s="1">
        <v>44822</v>
      </c>
      <c r="H2846" s="1">
        <v>44837</v>
      </c>
      <c r="I2846">
        <f>YEAR((vw_maritime_trade_analysis[[#This Row],[Departure_Date]]))</f>
        <v>2022</v>
      </c>
      <c r="J2846" t="str">
        <f>"Q"&amp;ROUNDUP(MONTH(vw_maritime_trade_analysis[[#This Row],[Departure_Date]])/3,0)</f>
        <v>Q3</v>
      </c>
      <c r="K2846" t="str">
        <f>TEXT(vw_maritime_trade_analysis[[#This Row],[Departure_Date]],"mmmm")</f>
        <v>September</v>
      </c>
      <c r="L2846">
        <v>12425237</v>
      </c>
      <c r="M2846">
        <v>268499.875</v>
      </c>
      <c r="N2846">
        <v>24163.4609375</v>
      </c>
      <c r="O2846">
        <v>25720.240234375</v>
      </c>
      <c r="P2846">
        <v>0</v>
      </c>
      <c r="Q2846">
        <v>1245989.25</v>
      </c>
      <c r="R2846">
        <f t="shared" si="44"/>
        <v>0.10027891218493458</v>
      </c>
    </row>
    <row r="2847" spans="1:18" x14ac:dyDescent="0.25">
      <c r="A2847" t="s">
        <v>4098</v>
      </c>
      <c r="B2847" t="s">
        <v>49</v>
      </c>
      <c r="C2847" t="s">
        <v>50</v>
      </c>
      <c r="D2847" t="s">
        <v>51</v>
      </c>
      <c r="E2847" t="s">
        <v>140</v>
      </c>
      <c r="F2847" t="s">
        <v>70</v>
      </c>
      <c r="G2847" s="1">
        <v>46099</v>
      </c>
      <c r="H2847" s="1">
        <v>46117</v>
      </c>
      <c r="I2847">
        <f>YEAR((vw_maritime_trade_analysis[[#This Row],[Departure_Date]]))</f>
        <v>2026</v>
      </c>
      <c r="J2847" t="str">
        <f>"Q"&amp;ROUNDUP(MONTH(vw_maritime_trade_analysis[[#This Row],[Departure_Date]])/3,0)</f>
        <v>Q1</v>
      </c>
      <c r="K2847" t="str">
        <f>TEXT(vw_maritime_trade_analysis[[#This Row],[Departure_Date]],"mmmm")</f>
        <v>March</v>
      </c>
      <c r="L2847">
        <v>8539143</v>
      </c>
      <c r="M2847">
        <v>654276.9375</v>
      </c>
      <c r="N2847">
        <v>49471.69921875</v>
      </c>
      <c r="O2847">
        <v>28349.9609375</v>
      </c>
      <c r="P2847">
        <v>0</v>
      </c>
      <c r="Q2847">
        <v>2989285</v>
      </c>
      <c r="R2847">
        <f t="shared" si="44"/>
        <v>0.35006850219044228</v>
      </c>
    </row>
    <row r="2848" spans="1:18" x14ac:dyDescent="0.25">
      <c r="A2848" t="s">
        <v>4099</v>
      </c>
      <c r="B2848" t="s">
        <v>49</v>
      </c>
      <c r="C2848" t="s">
        <v>112</v>
      </c>
      <c r="D2848" t="s">
        <v>126</v>
      </c>
      <c r="E2848" t="s">
        <v>108</v>
      </c>
      <c r="F2848" t="s">
        <v>128</v>
      </c>
      <c r="G2848" s="1">
        <v>44778</v>
      </c>
      <c r="H2848" s="1">
        <v>44807</v>
      </c>
      <c r="I2848">
        <f>YEAR((vw_maritime_trade_analysis[[#This Row],[Departure_Date]]))</f>
        <v>2022</v>
      </c>
      <c r="J2848" t="str">
        <f>"Q"&amp;ROUNDUP(MONTH(vw_maritime_trade_analysis[[#This Row],[Departure_Date]])/3,0)</f>
        <v>Q3</v>
      </c>
      <c r="K2848" t="str">
        <f>TEXT(vw_maritime_trade_analysis[[#This Row],[Departure_Date]],"mmmm")</f>
        <v>August</v>
      </c>
      <c r="L2848">
        <v>8860806</v>
      </c>
      <c r="M2848">
        <v>1046516.3125</v>
      </c>
      <c r="N2848">
        <v>95165.4921875</v>
      </c>
      <c r="O2848">
        <v>6734.2099609375</v>
      </c>
      <c r="Q2848">
        <v>1889015.75</v>
      </c>
      <c r="R2848">
        <f t="shared" si="44"/>
        <v>0.21318780142573937</v>
      </c>
    </row>
    <row r="2849" spans="1:18" x14ac:dyDescent="0.25">
      <c r="A2849" t="s">
        <v>4100</v>
      </c>
      <c r="B2849" t="s">
        <v>65</v>
      </c>
      <c r="C2849" t="s">
        <v>50</v>
      </c>
      <c r="D2849" t="s">
        <v>51</v>
      </c>
      <c r="E2849" t="s">
        <v>100</v>
      </c>
      <c r="F2849" t="s">
        <v>257</v>
      </c>
      <c r="G2849" s="1">
        <v>45831</v>
      </c>
      <c r="H2849" s="1">
        <v>45839</v>
      </c>
      <c r="I2849">
        <f>YEAR((vw_maritime_trade_analysis[[#This Row],[Departure_Date]]))</f>
        <v>2025</v>
      </c>
      <c r="J2849" t="str">
        <f>"Q"&amp;ROUNDUP(MONTH(vw_maritime_trade_analysis[[#This Row],[Departure_Date]])/3,0)</f>
        <v>Q2</v>
      </c>
      <c r="K2849" t="str">
        <f>TEXT(vw_maritime_trade_analysis[[#This Row],[Departure_Date]],"mmmm")</f>
        <v>June</v>
      </c>
      <c r="L2849">
        <v>20086598</v>
      </c>
      <c r="M2849">
        <v>166095.515625</v>
      </c>
      <c r="N2849">
        <v>234741.25</v>
      </c>
      <c r="O2849">
        <v>48408.69921875</v>
      </c>
      <c r="P2849">
        <v>0</v>
      </c>
      <c r="Q2849">
        <v>3229348.75</v>
      </c>
      <c r="R2849">
        <f t="shared" si="44"/>
        <v>0.16077131378842749</v>
      </c>
    </row>
    <row r="2850" spans="1:18" x14ac:dyDescent="0.25">
      <c r="A2850" t="s">
        <v>4101</v>
      </c>
      <c r="B2850" t="s">
        <v>65</v>
      </c>
      <c r="C2850" t="s">
        <v>66</v>
      </c>
      <c r="D2850" t="s">
        <v>391</v>
      </c>
      <c r="E2850" t="s">
        <v>70</v>
      </c>
      <c r="F2850" t="s">
        <v>150</v>
      </c>
      <c r="G2850" s="1">
        <v>45830</v>
      </c>
      <c r="H2850" s="1">
        <v>45849</v>
      </c>
      <c r="I2850">
        <f>YEAR((vw_maritime_trade_analysis[[#This Row],[Departure_Date]]))</f>
        <v>2025</v>
      </c>
      <c r="J2850" t="str">
        <f>"Q"&amp;ROUNDUP(MONTH(vw_maritime_trade_analysis[[#This Row],[Departure_Date]])/3,0)</f>
        <v>Q2</v>
      </c>
      <c r="K2850" t="str">
        <f>TEXT(vw_maritime_trade_analysis[[#This Row],[Departure_Date]],"mmmm")</f>
        <v>June</v>
      </c>
      <c r="L2850">
        <v>19837018</v>
      </c>
      <c r="M2850">
        <v>438110.21875</v>
      </c>
      <c r="N2850">
        <v>110774.1171875</v>
      </c>
      <c r="O2850">
        <v>41657.73828125</v>
      </c>
      <c r="P2850">
        <v>19670.580078125</v>
      </c>
      <c r="Q2850">
        <v>3044569.25</v>
      </c>
      <c r="R2850">
        <f t="shared" si="44"/>
        <v>0.153479179683156</v>
      </c>
    </row>
    <row r="2851" spans="1:18" x14ac:dyDescent="0.25">
      <c r="A2851" t="s">
        <v>4102</v>
      </c>
      <c r="B2851" t="s">
        <v>65</v>
      </c>
      <c r="C2851" t="s">
        <v>50</v>
      </c>
      <c r="D2851" t="s">
        <v>223</v>
      </c>
      <c r="E2851" t="s">
        <v>100</v>
      </c>
      <c r="F2851" t="s">
        <v>55</v>
      </c>
      <c r="G2851" s="1">
        <v>44051</v>
      </c>
      <c r="H2851" s="1">
        <v>44068</v>
      </c>
      <c r="I2851">
        <f>YEAR((vw_maritime_trade_analysis[[#This Row],[Departure_Date]]))</f>
        <v>2020</v>
      </c>
      <c r="J2851" t="str">
        <f>"Q"&amp;ROUNDUP(MONTH(vw_maritime_trade_analysis[[#This Row],[Departure_Date]])/3,0)</f>
        <v>Q3</v>
      </c>
      <c r="K2851" t="str">
        <f>TEXT(vw_maritime_trade_analysis[[#This Row],[Departure_Date]],"mmmm")</f>
        <v>August</v>
      </c>
      <c r="L2851">
        <v>73160960</v>
      </c>
      <c r="M2851">
        <v>206177.875</v>
      </c>
      <c r="N2851">
        <v>36837.921875</v>
      </c>
      <c r="O2851">
        <v>147053.53125</v>
      </c>
      <c r="P2851">
        <v>11880.740234375</v>
      </c>
      <c r="Q2851">
        <v>1980843.375</v>
      </c>
      <c r="R2851">
        <f t="shared" si="44"/>
        <v>2.7075141919952937E-2</v>
      </c>
    </row>
    <row r="2852" spans="1:18" x14ac:dyDescent="0.25">
      <c r="A2852" t="s">
        <v>4103</v>
      </c>
      <c r="B2852" t="s">
        <v>49</v>
      </c>
      <c r="C2852" t="s">
        <v>50</v>
      </c>
      <c r="D2852" t="s">
        <v>145</v>
      </c>
      <c r="E2852" t="s">
        <v>174</v>
      </c>
      <c r="F2852" t="s">
        <v>56</v>
      </c>
      <c r="G2852" s="1">
        <v>44641</v>
      </c>
      <c r="H2852" s="1">
        <v>44659</v>
      </c>
      <c r="I2852">
        <f>YEAR((vw_maritime_trade_analysis[[#This Row],[Departure_Date]]))</f>
        <v>2022</v>
      </c>
      <c r="J2852" t="str">
        <f>"Q"&amp;ROUNDUP(MONTH(vw_maritime_trade_analysis[[#This Row],[Departure_Date]])/3,0)</f>
        <v>Q1</v>
      </c>
      <c r="K2852" t="str">
        <f>TEXT(vw_maritime_trade_analysis[[#This Row],[Departure_Date]],"mmmm")</f>
        <v>March</v>
      </c>
      <c r="L2852">
        <v>33363344</v>
      </c>
      <c r="M2852">
        <v>339967.875</v>
      </c>
      <c r="N2852">
        <v>48185.6015625</v>
      </c>
      <c r="O2852">
        <v>64391.25</v>
      </c>
      <c r="P2852">
        <v>0</v>
      </c>
      <c r="Q2852">
        <v>2286301.5</v>
      </c>
      <c r="R2852">
        <f t="shared" si="44"/>
        <v>6.8527348457636625E-2</v>
      </c>
    </row>
    <row r="2853" spans="1:18" x14ac:dyDescent="0.25">
      <c r="A2853" t="s">
        <v>4104</v>
      </c>
      <c r="B2853" t="s">
        <v>49</v>
      </c>
      <c r="C2853" t="s">
        <v>112</v>
      </c>
      <c r="D2853" t="s">
        <v>126</v>
      </c>
      <c r="E2853" t="s">
        <v>174</v>
      </c>
      <c r="F2853" t="s">
        <v>56</v>
      </c>
      <c r="G2853" s="1">
        <v>44975</v>
      </c>
      <c r="H2853" s="1">
        <v>44995</v>
      </c>
      <c r="I2853">
        <f>YEAR((vw_maritime_trade_analysis[[#This Row],[Departure_Date]]))</f>
        <v>2023</v>
      </c>
      <c r="J2853" t="str">
        <f>"Q"&amp;ROUNDUP(MONTH(vw_maritime_trade_analysis[[#This Row],[Departure_Date]])/3,0)</f>
        <v>Q1</v>
      </c>
      <c r="K2853" t="str">
        <f>TEXT(vw_maritime_trade_analysis[[#This Row],[Departure_Date]],"mmmm")</f>
        <v>February</v>
      </c>
      <c r="L2853">
        <v>16521583</v>
      </c>
      <c r="M2853">
        <v>560941.875</v>
      </c>
      <c r="N2853">
        <v>136881.4375</v>
      </c>
      <c r="O2853">
        <v>39156.1484375</v>
      </c>
      <c r="P2853">
        <v>0</v>
      </c>
      <c r="Q2853">
        <v>2163084.25</v>
      </c>
      <c r="R2853">
        <f t="shared" si="44"/>
        <v>0.13092475763369649</v>
      </c>
    </row>
    <row r="2854" spans="1:18" x14ac:dyDescent="0.25">
      <c r="A2854" t="s">
        <v>4105</v>
      </c>
      <c r="B2854" t="s">
        <v>49</v>
      </c>
      <c r="C2854" t="s">
        <v>50</v>
      </c>
      <c r="D2854" t="s">
        <v>51</v>
      </c>
      <c r="E2854" t="s">
        <v>108</v>
      </c>
      <c r="F2854" t="s">
        <v>82</v>
      </c>
      <c r="G2854" s="1">
        <v>43945</v>
      </c>
      <c r="H2854" s="1">
        <v>43962</v>
      </c>
      <c r="I2854">
        <f>YEAR((vw_maritime_trade_analysis[[#This Row],[Departure_Date]]))</f>
        <v>2020</v>
      </c>
      <c r="J2854" t="str">
        <f>"Q"&amp;ROUNDUP(MONTH(vw_maritime_trade_analysis[[#This Row],[Departure_Date]])/3,0)</f>
        <v>Q2</v>
      </c>
      <c r="K2854" t="str">
        <f>TEXT(vw_maritime_trade_analysis[[#This Row],[Departure_Date]],"mmmm")</f>
        <v>April</v>
      </c>
      <c r="L2854">
        <v>7080950.5</v>
      </c>
      <c r="M2854">
        <v>245021.40625</v>
      </c>
      <c r="N2854">
        <v>79190.0234375</v>
      </c>
      <c r="O2854">
        <v>21738.51953125</v>
      </c>
      <c r="P2854">
        <v>0</v>
      </c>
      <c r="Q2854">
        <v>2751568.75</v>
      </c>
      <c r="R2854">
        <f t="shared" si="44"/>
        <v>0.38858748553601669</v>
      </c>
    </row>
    <row r="2855" spans="1:18" x14ac:dyDescent="0.25">
      <c r="A2855" t="s">
        <v>4106</v>
      </c>
      <c r="B2855" t="s">
        <v>65</v>
      </c>
      <c r="C2855" t="s">
        <v>50</v>
      </c>
      <c r="D2855" t="s">
        <v>145</v>
      </c>
      <c r="E2855" t="s">
        <v>70</v>
      </c>
      <c r="F2855" t="s">
        <v>196</v>
      </c>
      <c r="G2855" s="1">
        <v>44590</v>
      </c>
      <c r="H2855" s="1">
        <v>44599</v>
      </c>
      <c r="I2855">
        <f>YEAR((vw_maritime_trade_analysis[[#This Row],[Departure_Date]]))</f>
        <v>2022</v>
      </c>
      <c r="J2855" t="str">
        <f>"Q"&amp;ROUNDUP(MONTH(vw_maritime_trade_analysis[[#This Row],[Departure_Date]])/3,0)</f>
        <v>Q1</v>
      </c>
      <c r="K2855" t="str">
        <f>TEXT(vw_maritime_trade_analysis[[#This Row],[Departure_Date]],"mmmm")</f>
        <v>January</v>
      </c>
      <c r="L2855">
        <v>25630982</v>
      </c>
      <c r="M2855">
        <v>256764.09375</v>
      </c>
      <c r="N2855">
        <v>96451.7578125</v>
      </c>
      <c r="O2855">
        <v>56131.8515625</v>
      </c>
      <c r="P2855">
        <v>17047.150390625</v>
      </c>
      <c r="Q2855">
        <v>3523636.5</v>
      </c>
      <c r="R2855">
        <f t="shared" si="44"/>
        <v>0.13747567299606389</v>
      </c>
    </row>
    <row r="2856" spans="1:18" x14ac:dyDescent="0.25">
      <c r="A2856" t="s">
        <v>4107</v>
      </c>
      <c r="B2856" t="s">
        <v>49</v>
      </c>
      <c r="C2856" t="s">
        <v>112</v>
      </c>
      <c r="D2856" t="s">
        <v>343</v>
      </c>
      <c r="E2856" t="s">
        <v>204</v>
      </c>
      <c r="F2856" t="s">
        <v>70</v>
      </c>
      <c r="G2856" s="1">
        <v>44605</v>
      </c>
      <c r="H2856" s="1">
        <v>44618</v>
      </c>
      <c r="I2856">
        <f>YEAR((vw_maritime_trade_analysis[[#This Row],[Departure_Date]]))</f>
        <v>2022</v>
      </c>
      <c r="J2856" t="str">
        <f>"Q"&amp;ROUNDUP(MONTH(vw_maritime_trade_analysis[[#This Row],[Departure_Date]])/3,0)</f>
        <v>Q1</v>
      </c>
      <c r="K2856" t="str">
        <f>TEXT(vw_maritime_trade_analysis[[#This Row],[Departure_Date]],"mmmm")</f>
        <v>February</v>
      </c>
      <c r="L2856">
        <v>47145960</v>
      </c>
      <c r="M2856">
        <v>179166.6875</v>
      </c>
      <c r="N2856">
        <v>23104.580078125</v>
      </c>
      <c r="O2856">
        <v>129179.9296875</v>
      </c>
      <c r="P2856">
        <v>0</v>
      </c>
      <c r="Q2856">
        <v>2720380</v>
      </c>
      <c r="R2856">
        <f t="shared" si="44"/>
        <v>5.7701232512817641E-2</v>
      </c>
    </row>
    <row r="2857" spans="1:18" x14ac:dyDescent="0.25">
      <c r="A2857" t="s">
        <v>4108</v>
      </c>
      <c r="B2857" t="s">
        <v>65</v>
      </c>
      <c r="C2857" t="s">
        <v>112</v>
      </c>
      <c r="D2857" t="s">
        <v>113</v>
      </c>
      <c r="E2857" t="s">
        <v>128</v>
      </c>
      <c r="F2857" t="s">
        <v>257</v>
      </c>
      <c r="G2857" s="1">
        <v>44157</v>
      </c>
      <c r="H2857" s="1">
        <v>44187</v>
      </c>
      <c r="I2857">
        <f>YEAR((vw_maritime_trade_analysis[[#This Row],[Departure_Date]]))</f>
        <v>2020</v>
      </c>
      <c r="J2857" t="str">
        <f>"Q"&amp;ROUNDUP(MONTH(vw_maritime_trade_analysis[[#This Row],[Departure_Date]])/3,0)</f>
        <v>Q4</v>
      </c>
      <c r="K2857" t="str">
        <f>TEXT(vw_maritime_trade_analysis[[#This Row],[Departure_Date]],"mmmm")</f>
        <v>November</v>
      </c>
      <c r="L2857">
        <v>6097316</v>
      </c>
      <c r="M2857">
        <v>340546.5</v>
      </c>
      <c r="N2857">
        <v>219175.5625</v>
      </c>
      <c r="O2857">
        <v>8292.349609375</v>
      </c>
      <c r="P2857">
        <v>93593.78125</v>
      </c>
      <c r="Q2857">
        <v>1091447.625</v>
      </c>
      <c r="R2857">
        <f t="shared" si="44"/>
        <v>0.17900460218889755</v>
      </c>
    </row>
    <row r="2858" spans="1:18" x14ac:dyDescent="0.25">
      <c r="A2858" t="s">
        <v>4109</v>
      </c>
      <c r="B2858" t="s">
        <v>65</v>
      </c>
      <c r="C2858" t="s">
        <v>66</v>
      </c>
      <c r="D2858" t="s">
        <v>67</v>
      </c>
      <c r="E2858" t="s">
        <v>100</v>
      </c>
      <c r="F2858" t="s">
        <v>174</v>
      </c>
      <c r="G2858" s="1">
        <v>45784</v>
      </c>
      <c r="H2858" s="1">
        <v>45795</v>
      </c>
      <c r="I2858">
        <f>YEAR((vw_maritime_trade_analysis[[#This Row],[Departure_Date]]))</f>
        <v>2025</v>
      </c>
      <c r="J2858" t="str">
        <f>"Q"&amp;ROUNDUP(MONTH(vw_maritime_trade_analysis[[#This Row],[Departure_Date]])/3,0)</f>
        <v>Q2</v>
      </c>
      <c r="K2858" t="str">
        <f>TEXT(vw_maritime_trade_analysis[[#This Row],[Departure_Date]],"mmmm")</f>
        <v>May</v>
      </c>
      <c r="L2858">
        <v>9232141</v>
      </c>
      <c r="M2858">
        <v>212817.421875</v>
      </c>
      <c r="N2858">
        <v>81103.3203125</v>
      </c>
      <c r="O2858">
        <v>10709.2802734375</v>
      </c>
      <c r="P2858">
        <v>0</v>
      </c>
      <c r="Q2858">
        <v>589441</v>
      </c>
      <c r="R2858">
        <f t="shared" si="44"/>
        <v>6.3846620193517403E-2</v>
      </c>
    </row>
    <row r="2859" spans="1:18" x14ac:dyDescent="0.25">
      <c r="A2859" t="s">
        <v>4110</v>
      </c>
      <c r="B2859" t="s">
        <v>65</v>
      </c>
      <c r="C2859" t="s">
        <v>66</v>
      </c>
      <c r="D2859" t="s">
        <v>245</v>
      </c>
      <c r="E2859" t="s">
        <v>82</v>
      </c>
      <c r="F2859" t="s">
        <v>196</v>
      </c>
      <c r="G2859" s="1">
        <v>45700</v>
      </c>
      <c r="H2859" s="1">
        <v>45721</v>
      </c>
      <c r="I2859">
        <f>YEAR((vw_maritime_trade_analysis[[#This Row],[Departure_Date]]))</f>
        <v>2025</v>
      </c>
      <c r="J2859" t="str">
        <f>"Q"&amp;ROUNDUP(MONTH(vw_maritime_trade_analysis[[#This Row],[Departure_Date]])/3,0)</f>
        <v>Q1</v>
      </c>
      <c r="K2859" t="str">
        <f>TEXT(vw_maritime_trade_analysis[[#This Row],[Departure_Date]],"mmmm")</f>
        <v>February</v>
      </c>
      <c r="L2859">
        <v>12939527</v>
      </c>
      <c r="M2859">
        <v>500613.84375</v>
      </c>
      <c r="N2859">
        <v>218291.796875</v>
      </c>
      <c r="O2859">
        <v>13715.900390625</v>
      </c>
      <c r="P2859">
        <v>14709.5595703125</v>
      </c>
      <c r="Q2859">
        <v>1245495.5</v>
      </c>
      <c r="R2859">
        <f t="shared" si="44"/>
        <v>9.6255102678791893E-2</v>
      </c>
    </row>
    <row r="2860" spans="1:18" x14ac:dyDescent="0.25">
      <c r="A2860" t="s">
        <v>4111</v>
      </c>
      <c r="B2860" t="s">
        <v>49</v>
      </c>
      <c r="C2860" t="s">
        <v>112</v>
      </c>
      <c r="D2860" t="s">
        <v>113</v>
      </c>
      <c r="E2860" t="s">
        <v>71</v>
      </c>
      <c r="F2860" t="s">
        <v>56</v>
      </c>
      <c r="G2860" s="1">
        <v>44401</v>
      </c>
      <c r="H2860" s="1">
        <v>44422</v>
      </c>
      <c r="I2860">
        <f>YEAR((vw_maritime_trade_analysis[[#This Row],[Departure_Date]]))</f>
        <v>2021</v>
      </c>
      <c r="J2860" t="str">
        <f>"Q"&amp;ROUNDUP(MONTH(vw_maritime_trade_analysis[[#This Row],[Departure_Date]])/3,0)</f>
        <v>Q3</v>
      </c>
      <c r="K2860" t="str">
        <f>TEXT(vw_maritime_trade_analysis[[#This Row],[Departure_Date]],"mmmm")</f>
        <v>July</v>
      </c>
      <c r="L2860">
        <v>2659471.5</v>
      </c>
      <c r="M2860">
        <v>175287.640625</v>
      </c>
      <c r="N2860">
        <v>121251.2890625</v>
      </c>
      <c r="O2860">
        <v>3324.340087890625</v>
      </c>
      <c r="P2860">
        <v>37341.609375</v>
      </c>
      <c r="Q2860">
        <v>495457.15625</v>
      </c>
      <c r="R2860">
        <f t="shared" si="44"/>
        <v>0.18629910350609133</v>
      </c>
    </row>
    <row r="2861" spans="1:18" x14ac:dyDescent="0.25">
      <c r="A2861" t="s">
        <v>4112</v>
      </c>
      <c r="B2861" t="s">
        <v>65</v>
      </c>
      <c r="C2861" t="s">
        <v>50</v>
      </c>
      <c r="D2861" t="s">
        <v>51</v>
      </c>
      <c r="E2861" t="s">
        <v>70</v>
      </c>
      <c r="F2861" t="s">
        <v>154</v>
      </c>
      <c r="G2861" s="1">
        <v>45512</v>
      </c>
      <c r="H2861" s="1">
        <v>45522</v>
      </c>
      <c r="I2861">
        <f>YEAR((vw_maritime_trade_analysis[[#This Row],[Departure_Date]]))</f>
        <v>2024</v>
      </c>
      <c r="J2861" t="str">
        <f>"Q"&amp;ROUNDUP(MONTH(vw_maritime_trade_analysis[[#This Row],[Departure_Date]])/3,0)</f>
        <v>Q3</v>
      </c>
      <c r="K2861" t="str">
        <f>TEXT(vw_maritime_trade_analysis[[#This Row],[Departure_Date]],"mmmm")</f>
        <v>August</v>
      </c>
      <c r="L2861">
        <v>19308626</v>
      </c>
      <c r="M2861">
        <v>183518</v>
      </c>
      <c r="N2861">
        <v>43334.37109375</v>
      </c>
      <c r="O2861">
        <v>10812.830078125</v>
      </c>
      <c r="P2861">
        <v>20141.810546875</v>
      </c>
      <c r="Q2861">
        <v>7187405</v>
      </c>
      <c r="R2861">
        <f t="shared" si="44"/>
        <v>0.3722380349590903</v>
      </c>
    </row>
    <row r="2862" spans="1:18" x14ac:dyDescent="0.25">
      <c r="A2862" t="s">
        <v>4113</v>
      </c>
      <c r="B2862" t="s">
        <v>65</v>
      </c>
      <c r="C2862" t="s">
        <v>78</v>
      </c>
      <c r="D2862" t="s">
        <v>211</v>
      </c>
      <c r="E2862" t="s">
        <v>100</v>
      </c>
      <c r="F2862" t="s">
        <v>121</v>
      </c>
      <c r="G2862" s="1">
        <v>43976</v>
      </c>
      <c r="H2862" s="1">
        <v>43990</v>
      </c>
      <c r="I2862">
        <f>YEAR((vw_maritime_trade_analysis[[#This Row],[Departure_Date]]))</f>
        <v>2020</v>
      </c>
      <c r="J2862" t="str">
        <f>"Q"&amp;ROUNDUP(MONTH(vw_maritime_trade_analysis[[#This Row],[Departure_Date]])/3,0)</f>
        <v>Q2</v>
      </c>
      <c r="K2862" t="str">
        <f>TEXT(vw_maritime_trade_analysis[[#This Row],[Departure_Date]],"mmmm")</f>
        <v>May</v>
      </c>
      <c r="L2862">
        <v>32465504</v>
      </c>
      <c r="M2862">
        <v>280407.875</v>
      </c>
      <c r="N2862">
        <v>236983.40625</v>
      </c>
      <c r="O2862">
        <v>37335.328125</v>
      </c>
      <c r="P2862">
        <v>0</v>
      </c>
      <c r="Q2862">
        <v>1445095.375</v>
      </c>
      <c r="R2862">
        <f t="shared" si="44"/>
        <v>4.4511718499734364E-2</v>
      </c>
    </row>
    <row r="2863" spans="1:18" x14ac:dyDescent="0.25">
      <c r="A2863" t="s">
        <v>4114</v>
      </c>
      <c r="B2863" t="s">
        <v>49</v>
      </c>
      <c r="C2863" t="s">
        <v>112</v>
      </c>
      <c r="D2863" t="s">
        <v>126</v>
      </c>
      <c r="E2863" t="s">
        <v>55</v>
      </c>
      <c r="F2863" t="s">
        <v>70</v>
      </c>
      <c r="G2863" s="1">
        <v>44106</v>
      </c>
      <c r="H2863" s="1">
        <v>44122</v>
      </c>
      <c r="I2863">
        <f>YEAR((vw_maritime_trade_analysis[[#This Row],[Departure_Date]]))</f>
        <v>2020</v>
      </c>
      <c r="J2863" t="str">
        <f>"Q"&amp;ROUNDUP(MONTH(vw_maritime_trade_analysis[[#This Row],[Departure_Date]])/3,0)</f>
        <v>Q4</v>
      </c>
      <c r="K2863" t="str">
        <f>TEXT(vw_maritime_trade_analysis[[#This Row],[Departure_Date]],"mmmm")</f>
        <v>October</v>
      </c>
      <c r="L2863">
        <v>12875635</v>
      </c>
      <c r="M2863">
        <v>367246.0625</v>
      </c>
      <c r="N2863">
        <v>60573.78125</v>
      </c>
      <c r="O2863">
        <v>40171.98046875</v>
      </c>
      <c r="P2863">
        <v>2118.25</v>
      </c>
      <c r="Q2863">
        <v>2187339.5</v>
      </c>
      <c r="R2863">
        <f t="shared" si="44"/>
        <v>0.16988206795237673</v>
      </c>
    </row>
    <row r="2864" spans="1:18" x14ac:dyDescent="0.25">
      <c r="A2864" t="s">
        <v>4115</v>
      </c>
      <c r="B2864" t="s">
        <v>65</v>
      </c>
      <c r="C2864" t="s">
        <v>134</v>
      </c>
      <c r="D2864" t="s">
        <v>135</v>
      </c>
      <c r="E2864" t="s">
        <v>100</v>
      </c>
      <c r="F2864" t="s">
        <v>71</v>
      </c>
      <c r="G2864" s="1">
        <v>45515</v>
      </c>
      <c r="H2864" s="1">
        <v>45544</v>
      </c>
      <c r="I2864">
        <f>YEAR((vw_maritime_trade_analysis[[#This Row],[Departure_Date]]))</f>
        <v>2024</v>
      </c>
      <c r="J2864" t="str">
        <f>"Q"&amp;ROUNDUP(MONTH(vw_maritime_trade_analysis[[#This Row],[Departure_Date]])/3,0)</f>
        <v>Q3</v>
      </c>
      <c r="K2864" t="str">
        <f>TEXT(vw_maritime_trade_analysis[[#This Row],[Departure_Date]],"mmmm")</f>
        <v>August</v>
      </c>
      <c r="L2864">
        <v>5398268.5</v>
      </c>
      <c r="M2864">
        <v>235996.796875</v>
      </c>
      <c r="N2864">
        <v>127874.9375</v>
      </c>
      <c r="O2864">
        <v>8043.419921875</v>
      </c>
      <c r="P2864">
        <v>43170.08984375</v>
      </c>
      <c r="Q2864">
        <v>822674.5</v>
      </c>
      <c r="R2864">
        <f t="shared" si="44"/>
        <v>0.15239599512325108</v>
      </c>
    </row>
    <row r="2865" spans="1:18" x14ac:dyDescent="0.25">
      <c r="A2865" t="s">
        <v>4116</v>
      </c>
      <c r="B2865" t="s">
        <v>65</v>
      </c>
      <c r="C2865" t="s">
        <v>112</v>
      </c>
      <c r="D2865" t="s">
        <v>199</v>
      </c>
      <c r="E2865" t="s">
        <v>82</v>
      </c>
      <c r="F2865" t="s">
        <v>150</v>
      </c>
      <c r="G2865" s="1">
        <v>45625</v>
      </c>
      <c r="H2865" s="1">
        <v>45649</v>
      </c>
      <c r="I2865">
        <f>YEAR((vw_maritime_trade_analysis[[#This Row],[Departure_Date]]))</f>
        <v>2024</v>
      </c>
      <c r="J2865" t="str">
        <f>"Q"&amp;ROUNDUP(MONTH(vw_maritime_trade_analysis[[#This Row],[Departure_Date]])/3,0)</f>
        <v>Q4</v>
      </c>
      <c r="K2865" t="str">
        <f>TEXT(vw_maritime_trade_analysis[[#This Row],[Departure_Date]],"mmmm")</f>
        <v>November</v>
      </c>
      <c r="L2865">
        <v>33935368</v>
      </c>
      <c r="M2865">
        <v>744622.125</v>
      </c>
      <c r="N2865">
        <v>67012.65625</v>
      </c>
      <c r="O2865">
        <v>45473.390625</v>
      </c>
      <c r="P2865">
        <v>42556.44921875</v>
      </c>
      <c r="Q2865">
        <v>2190498</v>
      </c>
      <c r="R2865">
        <f t="shared" si="44"/>
        <v>6.4549115836905022E-2</v>
      </c>
    </row>
    <row r="2866" spans="1:18" x14ac:dyDescent="0.25">
      <c r="A2866" t="s">
        <v>4117</v>
      </c>
      <c r="B2866" t="s">
        <v>65</v>
      </c>
      <c r="C2866" t="s">
        <v>50</v>
      </c>
      <c r="D2866" t="s">
        <v>51</v>
      </c>
      <c r="E2866" t="s">
        <v>226</v>
      </c>
      <c r="F2866" t="s">
        <v>150</v>
      </c>
      <c r="G2866" s="1">
        <v>44155</v>
      </c>
      <c r="H2866" s="1">
        <v>44161</v>
      </c>
      <c r="I2866">
        <f>YEAR((vw_maritime_trade_analysis[[#This Row],[Departure_Date]]))</f>
        <v>2020</v>
      </c>
      <c r="J2866" t="str">
        <f>"Q"&amp;ROUNDUP(MONTH(vw_maritime_trade_analysis[[#This Row],[Departure_Date]])/3,0)</f>
        <v>Q4</v>
      </c>
      <c r="K2866" t="str">
        <f>TEXT(vw_maritime_trade_analysis[[#This Row],[Departure_Date]],"mmmm")</f>
        <v>November</v>
      </c>
      <c r="L2866">
        <v>18571346</v>
      </c>
      <c r="M2866">
        <v>67227.84375</v>
      </c>
      <c r="N2866">
        <v>159533.171875</v>
      </c>
      <c r="O2866">
        <v>49399.78125</v>
      </c>
      <c r="P2866">
        <v>2599.72998046875</v>
      </c>
      <c r="Q2866">
        <v>4621680</v>
      </c>
      <c r="R2866">
        <f t="shared" si="44"/>
        <v>0.24886079878108996</v>
      </c>
    </row>
    <row r="2867" spans="1:18" x14ac:dyDescent="0.25">
      <c r="A2867" t="s">
        <v>4118</v>
      </c>
      <c r="B2867" t="s">
        <v>65</v>
      </c>
      <c r="C2867" t="s">
        <v>50</v>
      </c>
      <c r="D2867" t="s">
        <v>145</v>
      </c>
      <c r="E2867" t="s">
        <v>70</v>
      </c>
      <c r="F2867" t="s">
        <v>93</v>
      </c>
      <c r="G2867" s="1">
        <v>43911</v>
      </c>
      <c r="H2867" s="1">
        <v>43916</v>
      </c>
      <c r="I2867">
        <f>YEAR((vw_maritime_trade_analysis[[#This Row],[Departure_Date]]))</f>
        <v>2020</v>
      </c>
      <c r="J2867" t="str">
        <f>"Q"&amp;ROUNDUP(MONTH(vw_maritime_trade_analysis[[#This Row],[Departure_Date]])/3,0)</f>
        <v>Q1</v>
      </c>
      <c r="K2867" t="str">
        <f>TEXT(vw_maritime_trade_analysis[[#This Row],[Departure_Date]],"mmmm")</f>
        <v>March</v>
      </c>
      <c r="L2867">
        <v>47304924</v>
      </c>
      <c r="M2867">
        <v>29475.2890625</v>
      </c>
      <c r="N2867">
        <v>104074.0234375</v>
      </c>
      <c r="O2867">
        <v>120154.5</v>
      </c>
      <c r="P2867">
        <v>0</v>
      </c>
      <c r="Q2867">
        <v>2765515.75</v>
      </c>
      <c r="R2867">
        <f t="shared" si="44"/>
        <v>5.8461477498621496E-2</v>
      </c>
    </row>
    <row r="2868" spans="1:18" x14ac:dyDescent="0.25">
      <c r="A2868" t="s">
        <v>4119</v>
      </c>
      <c r="B2868" t="s">
        <v>49</v>
      </c>
      <c r="C2868" t="s">
        <v>112</v>
      </c>
      <c r="D2868" t="s">
        <v>126</v>
      </c>
      <c r="E2868" t="s">
        <v>121</v>
      </c>
      <c r="F2868" t="s">
        <v>70</v>
      </c>
      <c r="G2868" s="1">
        <v>44682</v>
      </c>
      <c r="H2868" s="1">
        <v>44689</v>
      </c>
      <c r="I2868">
        <f>YEAR((vw_maritime_trade_analysis[[#This Row],[Departure_Date]]))</f>
        <v>2022</v>
      </c>
      <c r="J2868" t="str">
        <f>"Q"&amp;ROUNDUP(MONTH(vw_maritime_trade_analysis[[#This Row],[Departure_Date]])/3,0)</f>
        <v>Q2</v>
      </c>
      <c r="K2868" t="str">
        <f>TEXT(vw_maritime_trade_analysis[[#This Row],[Departure_Date]],"mmmm")</f>
        <v>May</v>
      </c>
      <c r="L2868">
        <v>9074616</v>
      </c>
      <c r="M2868">
        <v>54333.03125</v>
      </c>
      <c r="N2868">
        <v>19262.859375</v>
      </c>
      <c r="O2868">
        <v>8167.14990234375</v>
      </c>
      <c r="P2868">
        <v>0</v>
      </c>
      <c r="Q2868">
        <v>2343371.5</v>
      </c>
      <c r="R2868">
        <f t="shared" si="44"/>
        <v>0.2582336817337505</v>
      </c>
    </row>
    <row r="2869" spans="1:18" x14ac:dyDescent="0.25">
      <c r="A2869" t="s">
        <v>4120</v>
      </c>
      <c r="B2869" t="s">
        <v>65</v>
      </c>
      <c r="C2869" t="s">
        <v>50</v>
      </c>
      <c r="D2869" t="s">
        <v>183</v>
      </c>
      <c r="E2869" t="s">
        <v>226</v>
      </c>
      <c r="F2869" t="s">
        <v>196</v>
      </c>
      <c r="G2869" s="1">
        <v>43869</v>
      </c>
      <c r="H2869" s="1">
        <v>43880</v>
      </c>
      <c r="I2869">
        <f>YEAR((vw_maritime_trade_analysis[[#This Row],[Departure_Date]]))</f>
        <v>2020</v>
      </c>
      <c r="J2869" t="str">
        <f>"Q"&amp;ROUNDUP(MONTH(vw_maritime_trade_analysis[[#This Row],[Departure_Date]])/3,0)</f>
        <v>Q1</v>
      </c>
      <c r="K2869" t="str">
        <f>TEXT(vw_maritime_trade_analysis[[#This Row],[Departure_Date]],"mmmm")</f>
        <v>February</v>
      </c>
      <c r="L2869">
        <v>64012376</v>
      </c>
      <c r="M2869">
        <v>112359.2421875</v>
      </c>
      <c r="N2869">
        <v>208217.984375</v>
      </c>
      <c r="O2869">
        <v>202279.109375</v>
      </c>
      <c r="Q2869">
        <v>2822458.5</v>
      </c>
      <c r="R2869">
        <f t="shared" si="44"/>
        <v>4.4092387697029084E-2</v>
      </c>
    </row>
    <row r="2870" spans="1:18" x14ac:dyDescent="0.25">
      <c r="A2870" t="s">
        <v>4121</v>
      </c>
      <c r="B2870" t="s">
        <v>65</v>
      </c>
      <c r="C2870" t="s">
        <v>50</v>
      </c>
      <c r="D2870" t="s">
        <v>51</v>
      </c>
      <c r="E2870" t="s">
        <v>184</v>
      </c>
      <c r="F2870" t="s">
        <v>154</v>
      </c>
      <c r="G2870" s="1">
        <v>44915</v>
      </c>
      <c r="H2870" s="1">
        <v>44927</v>
      </c>
      <c r="I2870">
        <f>YEAR((vw_maritime_trade_analysis[[#This Row],[Departure_Date]]))</f>
        <v>2022</v>
      </c>
      <c r="J2870" t="str">
        <f>"Q"&amp;ROUNDUP(MONTH(vw_maritime_trade_analysis[[#This Row],[Departure_Date]])/3,0)</f>
        <v>Q4</v>
      </c>
      <c r="K2870" t="str">
        <f>TEXT(vw_maritime_trade_analysis[[#This Row],[Departure_Date]],"mmmm")</f>
        <v>December</v>
      </c>
      <c r="L2870">
        <v>10731389</v>
      </c>
      <c r="M2870">
        <v>130539.75</v>
      </c>
      <c r="N2870">
        <v>89016.203125</v>
      </c>
      <c r="O2870">
        <v>33911.19140625</v>
      </c>
      <c r="P2870">
        <v>11535.41015625</v>
      </c>
      <c r="Q2870">
        <v>2493718.75</v>
      </c>
      <c r="R2870">
        <f t="shared" si="44"/>
        <v>0.2323761397522725</v>
      </c>
    </row>
    <row r="2871" spans="1:18" x14ac:dyDescent="0.25">
      <c r="A2871" t="s">
        <v>4122</v>
      </c>
      <c r="B2871" t="s">
        <v>65</v>
      </c>
      <c r="C2871" t="s">
        <v>50</v>
      </c>
      <c r="D2871" t="s">
        <v>51</v>
      </c>
      <c r="E2871" t="s">
        <v>226</v>
      </c>
      <c r="F2871" t="s">
        <v>140</v>
      </c>
      <c r="G2871" s="1">
        <v>44774</v>
      </c>
      <c r="H2871" s="1">
        <v>44791</v>
      </c>
      <c r="I2871">
        <f>YEAR((vw_maritime_trade_analysis[[#This Row],[Departure_Date]]))</f>
        <v>2022</v>
      </c>
      <c r="J2871" t="str">
        <f>"Q"&amp;ROUNDUP(MONTH(vw_maritime_trade_analysis[[#This Row],[Departure_Date]])/3,0)</f>
        <v>Q3</v>
      </c>
      <c r="K2871" t="str">
        <f>TEXT(vw_maritime_trade_analysis[[#This Row],[Departure_Date]],"mmmm")</f>
        <v>August</v>
      </c>
      <c r="L2871">
        <v>9414931</v>
      </c>
      <c r="M2871">
        <v>431475.5625</v>
      </c>
      <c r="N2871">
        <v>106146.65625</v>
      </c>
      <c r="O2871">
        <v>32104.919921875</v>
      </c>
      <c r="P2871">
        <v>38461.6796875</v>
      </c>
      <c r="Q2871">
        <v>2045966.375</v>
      </c>
      <c r="R2871">
        <f t="shared" si="44"/>
        <v>0.21731081990935461</v>
      </c>
    </row>
    <row r="2872" spans="1:18" x14ac:dyDescent="0.25">
      <c r="A2872" t="s">
        <v>4123</v>
      </c>
      <c r="B2872" t="s">
        <v>49</v>
      </c>
      <c r="C2872" t="s">
        <v>50</v>
      </c>
      <c r="D2872" t="s">
        <v>139</v>
      </c>
      <c r="E2872" t="s">
        <v>159</v>
      </c>
      <c r="F2872" t="s">
        <v>226</v>
      </c>
      <c r="G2872" s="1">
        <v>44289</v>
      </c>
      <c r="H2872" s="1">
        <v>44295</v>
      </c>
      <c r="I2872">
        <f>YEAR((vw_maritime_trade_analysis[[#This Row],[Departure_Date]]))</f>
        <v>2021</v>
      </c>
      <c r="J2872" t="str">
        <f>"Q"&amp;ROUNDUP(MONTH(vw_maritime_trade_analysis[[#This Row],[Departure_Date]])/3,0)</f>
        <v>Q2</v>
      </c>
      <c r="K2872" t="str">
        <f>TEXT(vw_maritime_trade_analysis[[#This Row],[Departure_Date]],"mmmm")</f>
        <v>April</v>
      </c>
      <c r="L2872">
        <v>13898015</v>
      </c>
      <c r="M2872">
        <v>90943.6171875</v>
      </c>
      <c r="N2872">
        <v>45514.66015625</v>
      </c>
      <c r="O2872">
        <v>10562.490234375</v>
      </c>
      <c r="P2872">
        <v>8855.7099609375</v>
      </c>
      <c r="Q2872">
        <v>524175.25</v>
      </c>
      <c r="R2872">
        <f t="shared" si="44"/>
        <v>3.7715835678692244E-2</v>
      </c>
    </row>
    <row r="2873" spans="1:18" x14ac:dyDescent="0.25">
      <c r="A2873" t="s">
        <v>4124</v>
      </c>
      <c r="B2873" t="s">
        <v>49</v>
      </c>
      <c r="C2873" t="s">
        <v>50</v>
      </c>
      <c r="D2873" t="s">
        <v>423</v>
      </c>
      <c r="E2873" t="s">
        <v>154</v>
      </c>
      <c r="F2873" t="s">
        <v>56</v>
      </c>
      <c r="G2873" s="1">
        <v>44650</v>
      </c>
      <c r="H2873" s="1">
        <v>44670</v>
      </c>
      <c r="I2873">
        <f>YEAR((vw_maritime_trade_analysis[[#This Row],[Departure_Date]]))</f>
        <v>2022</v>
      </c>
      <c r="J2873" t="str">
        <f>"Q"&amp;ROUNDUP(MONTH(vw_maritime_trade_analysis[[#This Row],[Departure_Date]])/3,0)</f>
        <v>Q1</v>
      </c>
      <c r="K2873" t="str">
        <f>TEXT(vw_maritime_trade_analysis[[#This Row],[Departure_Date]],"mmmm")</f>
        <v>March</v>
      </c>
      <c r="L2873">
        <v>28553582</v>
      </c>
      <c r="M2873">
        <v>178009.140625</v>
      </c>
      <c r="N2873">
        <v>236016.234375</v>
      </c>
      <c r="O2873">
        <v>86517.359375</v>
      </c>
      <c r="P2873">
        <v>11702.330078125</v>
      </c>
      <c r="Q2873">
        <v>2234108.5</v>
      </c>
      <c r="R2873">
        <f t="shared" si="44"/>
        <v>7.8242670219098961E-2</v>
      </c>
    </row>
    <row r="2874" spans="1:18" x14ac:dyDescent="0.25">
      <c r="A2874" t="s">
        <v>4125</v>
      </c>
      <c r="B2874" t="s">
        <v>65</v>
      </c>
      <c r="C2874" t="s">
        <v>50</v>
      </c>
      <c r="D2874" t="s">
        <v>223</v>
      </c>
      <c r="E2874" t="s">
        <v>56</v>
      </c>
      <c r="F2874" t="s">
        <v>257</v>
      </c>
      <c r="G2874" s="1">
        <v>43972</v>
      </c>
      <c r="H2874" s="1">
        <v>43990</v>
      </c>
      <c r="I2874">
        <f>YEAR((vw_maritime_trade_analysis[[#This Row],[Departure_Date]]))</f>
        <v>2020</v>
      </c>
      <c r="J2874" t="str">
        <f>"Q"&amp;ROUNDUP(MONTH(vw_maritime_trade_analysis[[#This Row],[Departure_Date]])/3,0)</f>
        <v>Q2</v>
      </c>
      <c r="K2874" t="str">
        <f>TEXT(vw_maritime_trade_analysis[[#This Row],[Departure_Date]],"mmmm")</f>
        <v>May</v>
      </c>
      <c r="L2874">
        <v>75515392</v>
      </c>
      <c r="M2874">
        <v>437703.40625</v>
      </c>
      <c r="N2874">
        <v>50571.7109375</v>
      </c>
      <c r="O2874">
        <v>43043.76953125</v>
      </c>
      <c r="P2874">
        <v>27823.0390625</v>
      </c>
      <c r="Q2874">
        <v>1663350.375</v>
      </c>
      <c r="R2874">
        <f t="shared" si="44"/>
        <v>2.2026640277521169E-2</v>
      </c>
    </row>
    <row r="2875" spans="1:18" x14ac:dyDescent="0.25">
      <c r="A2875" t="s">
        <v>4126</v>
      </c>
      <c r="B2875" t="s">
        <v>49</v>
      </c>
      <c r="C2875" t="s">
        <v>50</v>
      </c>
      <c r="D2875" t="s">
        <v>423</v>
      </c>
      <c r="E2875" t="s">
        <v>71</v>
      </c>
      <c r="F2875" t="s">
        <v>226</v>
      </c>
      <c r="G2875" s="1">
        <v>44932</v>
      </c>
      <c r="H2875" s="1">
        <v>44938</v>
      </c>
      <c r="I2875">
        <f>YEAR((vw_maritime_trade_analysis[[#This Row],[Departure_Date]]))</f>
        <v>2023</v>
      </c>
      <c r="J2875" t="str">
        <f>"Q"&amp;ROUNDUP(MONTH(vw_maritime_trade_analysis[[#This Row],[Departure_Date]])/3,0)</f>
        <v>Q1</v>
      </c>
      <c r="K2875" t="str">
        <f>TEXT(vw_maritime_trade_analysis[[#This Row],[Departure_Date]],"mmmm")</f>
        <v>January</v>
      </c>
      <c r="L2875">
        <v>56639920</v>
      </c>
      <c r="M2875">
        <v>127982.90625</v>
      </c>
      <c r="N2875">
        <v>88924.5234375</v>
      </c>
      <c r="O2875">
        <v>45311.94140625</v>
      </c>
      <c r="P2875">
        <v>83179.296875</v>
      </c>
      <c r="Q2875">
        <v>2014822.625</v>
      </c>
      <c r="R2875">
        <f t="shared" si="44"/>
        <v>3.55724835946096E-2</v>
      </c>
    </row>
    <row r="2876" spans="1:18" x14ac:dyDescent="0.25">
      <c r="A2876" t="s">
        <v>4127</v>
      </c>
      <c r="B2876" t="s">
        <v>65</v>
      </c>
      <c r="C2876" t="s">
        <v>112</v>
      </c>
      <c r="D2876" t="s">
        <v>113</v>
      </c>
      <c r="E2876" t="s">
        <v>70</v>
      </c>
      <c r="F2876" t="s">
        <v>230</v>
      </c>
      <c r="G2876" s="1">
        <v>44145</v>
      </c>
      <c r="H2876" s="1">
        <v>44162</v>
      </c>
      <c r="I2876">
        <f>YEAR((vw_maritime_trade_analysis[[#This Row],[Departure_Date]]))</f>
        <v>2020</v>
      </c>
      <c r="J2876" t="str">
        <f>"Q"&amp;ROUNDUP(MONTH(vw_maritime_trade_analysis[[#This Row],[Departure_Date]])/3,0)</f>
        <v>Q4</v>
      </c>
      <c r="K2876" t="str">
        <f>TEXT(vw_maritime_trade_analysis[[#This Row],[Departure_Date]],"mmmm")</f>
        <v>November</v>
      </c>
      <c r="L2876">
        <v>11890304</v>
      </c>
      <c r="M2876">
        <v>328947.5</v>
      </c>
      <c r="N2876">
        <v>119520.0390625</v>
      </c>
      <c r="O2876">
        <v>6658.56982421875</v>
      </c>
      <c r="P2876">
        <v>10840.16015625</v>
      </c>
      <c r="Q2876">
        <v>646924.9375</v>
      </c>
      <c r="R2876">
        <f t="shared" si="44"/>
        <v>5.4407771029235247E-2</v>
      </c>
    </row>
    <row r="2877" spans="1:18" x14ac:dyDescent="0.25">
      <c r="A2877" t="s">
        <v>4128</v>
      </c>
      <c r="B2877" t="s">
        <v>65</v>
      </c>
      <c r="C2877" t="s">
        <v>50</v>
      </c>
      <c r="D2877" t="s">
        <v>51</v>
      </c>
      <c r="E2877" t="s">
        <v>92</v>
      </c>
      <c r="F2877" t="s">
        <v>121</v>
      </c>
      <c r="G2877" s="1">
        <v>46012</v>
      </c>
      <c r="H2877" s="1">
        <v>46030</v>
      </c>
      <c r="I2877">
        <f>YEAR((vw_maritime_trade_analysis[[#This Row],[Departure_Date]]))</f>
        <v>2025</v>
      </c>
      <c r="J2877" t="str">
        <f>"Q"&amp;ROUNDUP(MONTH(vw_maritime_trade_analysis[[#This Row],[Departure_Date]])/3,0)</f>
        <v>Q4</v>
      </c>
      <c r="K2877" t="str">
        <f>TEXT(vw_maritime_trade_analysis[[#This Row],[Departure_Date]],"mmmm")</f>
        <v>December</v>
      </c>
      <c r="L2877">
        <v>14497406</v>
      </c>
      <c r="M2877">
        <v>217852.4375</v>
      </c>
      <c r="N2877">
        <v>168167.046875</v>
      </c>
      <c r="O2877">
        <v>35083.71875</v>
      </c>
      <c r="P2877">
        <v>0</v>
      </c>
      <c r="Q2877">
        <v>4800348.5</v>
      </c>
      <c r="R2877">
        <f t="shared" si="44"/>
        <v>0.33111775306561742</v>
      </c>
    </row>
    <row r="2878" spans="1:18" x14ac:dyDescent="0.25">
      <c r="A2878" t="s">
        <v>4129</v>
      </c>
      <c r="B2878" t="s">
        <v>65</v>
      </c>
      <c r="C2878" t="s">
        <v>66</v>
      </c>
      <c r="D2878" t="s">
        <v>153</v>
      </c>
      <c r="E2878" t="s">
        <v>92</v>
      </c>
      <c r="F2878" t="s">
        <v>146</v>
      </c>
      <c r="G2878" s="1">
        <v>43909</v>
      </c>
      <c r="H2878" s="1">
        <v>43944</v>
      </c>
      <c r="I2878">
        <f>YEAR((vw_maritime_trade_analysis[[#This Row],[Departure_Date]]))</f>
        <v>2020</v>
      </c>
      <c r="J2878" t="str">
        <f>"Q"&amp;ROUNDUP(MONTH(vw_maritime_trade_analysis[[#This Row],[Departure_Date]])/3,0)</f>
        <v>Q1</v>
      </c>
      <c r="K2878" t="str">
        <f>TEXT(vw_maritime_trade_analysis[[#This Row],[Departure_Date]],"mmmm")</f>
        <v>March</v>
      </c>
      <c r="L2878">
        <v>28938504</v>
      </c>
      <c r="M2878">
        <v>886262.6875</v>
      </c>
      <c r="N2878">
        <v>98854.296875</v>
      </c>
      <c r="O2878">
        <v>94918.2890625</v>
      </c>
      <c r="P2878">
        <v>0</v>
      </c>
      <c r="Q2878">
        <v>2671142.75</v>
      </c>
      <c r="R2878">
        <f t="shared" si="44"/>
        <v>9.2304106321460161E-2</v>
      </c>
    </row>
    <row r="2879" spans="1:18" x14ac:dyDescent="0.25">
      <c r="A2879" t="s">
        <v>4130</v>
      </c>
      <c r="B2879" t="s">
        <v>49</v>
      </c>
      <c r="C2879" t="s">
        <v>50</v>
      </c>
      <c r="D2879" t="s">
        <v>145</v>
      </c>
      <c r="E2879" t="s">
        <v>154</v>
      </c>
      <c r="F2879" t="s">
        <v>100</v>
      </c>
      <c r="G2879" s="1">
        <v>44744</v>
      </c>
      <c r="H2879" s="1">
        <v>44760</v>
      </c>
      <c r="I2879">
        <f>YEAR((vw_maritime_trade_analysis[[#This Row],[Departure_Date]]))</f>
        <v>2022</v>
      </c>
      <c r="J2879" t="str">
        <f>"Q"&amp;ROUNDUP(MONTH(vw_maritime_trade_analysis[[#This Row],[Departure_Date]])/3,0)</f>
        <v>Q3</v>
      </c>
      <c r="K2879" t="str">
        <f>TEXT(vw_maritime_trade_analysis[[#This Row],[Departure_Date]],"mmmm")</f>
        <v>July</v>
      </c>
      <c r="L2879">
        <v>99572936</v>
      </c>
      <c r="M2879">
        <v>147267.84375</v>
      </c>
      <c r="N2879">
        <v>77934.3984375</v>
      </c>
      <c r="O2879">
        <v>265859.71875</v>
      </c>
      <c r="P2879">
        <v>19267.8203125</v>
      </c>
      <c r="Q2879">
        <v>5222482</v>
      </c>
      <c r="R2879">
        <f t="shared" si="44"/>
        <v>5.2448809985878093E-2</v>
      </c>
    </row>
    <row r="2880" spans="1:18" x14ac:dyDescent="0.25">
      <c r="A2880" t="s">
        <v>4131</v>
      </c>
      <c r="B2880" t="s">
        <v>65</v>
      </c>
      <c r="C2880" t="s">
        <v>239</v>
      </c>
      <c r="D2880" t="s">
        <v>265</v>
      </c>
      <c r="E2880" t="s">
        <v>226</v>
      </c>
      <c r="F2880" t="s">
        <v>204</v>
      </c>
      <c r="G2880" s="1">
        <v>44502</v>
      </c>
      <c r="H2880" s="1">
        <v>44509</v>
      </c>
      <c r="I2880">
        <f>YEAR((vw_maritime_trade_analysis[[#This Row],[Departure_Date]]))</f>
        <v>2021</v>
      </c>
      <c r="J2880" t="str">
        <f>"Q"&amp;ROUNDUP(MONTH(vw_maritime_trade_analysis[[#This Row],[Departure_Date]])/3,0)</f>
        <v>Q4</v>
      </c>
      <c r="K2880" t="str">
        <f>TEXT(vw_maritime_trade_analysis[[#This Row],[Departure_Date]],"mmmm")</f>
        <v>November</v>
      </c>
      <c r="L2880">
        <v>22711292</v>
      </c>
      <c r="M2880">
        <v>116402.828125</v>
      </c>
      <c r="N2880">
        <v>203180.484375</v>
      </c>
      <c r="O2880">
        <v>66316.96875</v>
      </c>
      <c r="P2880">
        <v>0</v>
      </c>
      <c r="Q2880">
        <v>1604220.375</v>
      </c>
      <c r="R2880">
        <f t="shared" si="44"/>
        <v>7.0635363897395179E-2</v>
      </c>
    </row>
    <row r="2881" spans="1:18" x14ac:dyDescent="0.25">
      <c r="A2881" t="s">
        <v>4132</v>
      </c>
      <c r="B2881" t="s">
        <v>65</v>
      </c>
      <c r="C2881" t="s">
        <v>112</v>
      </c>
      <c r="D2881" t="s">
        <v>113</v>
      </c>
      <c r="E2881" t="s">
        <v>128</v>
      </c>
      <c r="F2881" t="s">
        <v>83</v>
      </c>
      <c r="G2881" s="1">
        <v>44283</v>
      </c>
      <c r="H2881" s="1">
        <v>44292</v>
      </c>
      <c r="I2881">
        <f>YEAR((vw_maritime_trade_analysis[[#This Row],[Departure_Date]]))</f>
        <v>2021</v>
      </c>
      <c r="J2881" t="str">
        <f>"Q"&amp;ROUNDUP(MONTH(vw_maritime_trade_analysis[[#This Row],[Departure_Date]])/3,0)</f>
        <v>Q1</v>
      </c>
      <c r="K2881" t="str">
        <f>TEXT(vw_maritime_trade_analysis[[#This Row],[Departure_Date]],"mmmm")</f>
        <v>March</v>
      </c>
      <c r="L2881">
        <v>3234259.25</v>
      </c>
      <c r="M2881">
        <v>96465.7578125</v>
      </c>
      <c r="N2881">
        <v>200772.546875</v>
      </c>
      <c r="O2881">
        <v>1778.8399658203125</v>
      </c>
      <c r="P2881">
        <v>25966.4296875</v>
      </c>
      <c r="Q2881">
        <v>639473.1875</v>
      </c>
      <c r="R2881">
        <f t="shared" si="44"/>
        <v>0.19771859275041109</v>
      </c>
    </row>
    <row r="2882" spans="1:18" x14ac:dyDescent="0.25">
      <c r="A2882" t="s">
        <v>4133</v>
      </c>
      <c r="B2882" t="s">
        <v>65</v>
      </c>
      <c r="C2882" t="s">
        <v>66</v>
      </c>
      <c r="D2882" t="s">
        <v>153</v>
      </c>
      <c r="E2882" t="s">
        <v>100</v>
      </c>
      <c r="F2882" t="s">
        <v>201</v>
      </c>
      <c r="G2882" s="1">
        <v>45996</v>
      </c>
      <c r="H2882" s="1">
        <v>46021</v>
      </c>
      <c r="I2882">
        <f>YEAR((vw_maritime_trade_analysis[[#This Row],[Departure_Date]]))</f>
        <v>2025</v>
      </c>
      <c r="J2882" t="str">
        <f>"Q"&amp;ROUNDUP(MONTH(vw_maritime_trade_analysis[[#This Row],[Departure_Date]])/3,0)</f>
        <v>Q4</v>
      </c>
      <c r="K2882" t="str">
        <f>TEXT(vw_maritime_trade_analysis[[#This Row],[Departure_Date]],"mmmm")</f>
        <v>December</v>
      </c>
      <c r="L2882">
        <v>62232244</v>
      </c>
      <c r="M2882">
        <v>292223.75</v>
      </c>
      <c r="N2882">
        <v>216334.625</v>
      </c>
      <c r="O2882">
        <v>191675.3125</v>
      </c>
      <c r="P2882">
        <v>3419.7900390625</v>
      </c>
      <c r="Q2882">
        <v>3567351.75</v>
      </c>
      <c r="R2882">
        <f t="shared" ref="R2882:R2945" si="45">Q2882/L2882</f>
        <v>5.7323206118037456E-2</v>
      </c>
    </row>
    <row r="2883" spans="1:18" x14ac:dyDescent="0.25">
      <c r="A2883" t="s">
        <v>4134</v>
      </c>
      <c r="B2883" t="s">
        <v>49</v>
      </c>
      <c r="C2883" t="s">
        <v>78</v>
      </c>
      <c r="D2883" t="s">
        <v>79</v>
      </c>
      <c r="E2883" t="s">
        <v>150</v>
      </c>
      <c r="F2883" t="s">
        <v>184</v>
      </c>
      <c r="G2883" s="1">
        <v>43939</v>
      </c>
      <c r="H2883" s="1">
        <v>43966</v>
      </c>
      <c r="I2883">
        <f>YEAR((vw_maritime_trade_analysis[[#This Row],[Departure_Date]]))</f>
        <v>2020</v>
      </c>
      <c r="J2883" t="str">
        <f>"Q"&amp;ROUNDUP(MONTH(vw_maritime_trade_analysis[[#This Row],[Departure_Date]])/3,0)</f>
        <v>Q2</v>
      </c>
      <c r="K2883" t="str">
        <f>TEXT(vw_maritime_trade_analysis[[#This Row],[Departure_Date]],"mmmm")</f>
        <v>April</v>
      </c>
      <c r="L2883">
        <v>28243960</v>
      </c>
      <c r="M2883">
        <v>458880</v>
      </c>
      <c r="N2883">
        <v>206921.484375</v>
      </c>
      <c r="O2883">
        <v>55075.71875</v>
      </c>
      <c r="P2883">
        <v>0</v>
      </c>
      <c r="Q2883">
        <v>2159982.25</v>
      </c>
      <c r="R2883">
        <f t="shared" si="45"/>
        <v>7.6475899625973134E-2</v>
      </c>
    </row>
    <row r="2884" spans="1:18" x14ac:dyDescent="0.25">
      <c r="A2884" t="s">
        <v>4135</v>
      </c>
      <c r="B2884" t="s">
        <v>65</v>
      </c>
      <c r="C2884" t="s">
        <v>50</v>
      </c>
      <c r="D2884" t="s">
        <v>183</v>
      </c>
      <c r="E2884" t="s">
        <v>226</v>
      </c>
      <c r="F2884" t="s">
        <v>164</v>
      </c>
      <c r="G2884" s="1">
        <v>45039</v>
      </c>
      <c r="H2884" s="1">
        <v>45053</v>
      </c>
      <c r="I2884">
        <f>YEAR((vw_maritime_trade_analysis[[#This Row],[Departure_Date]]))</f>
        <v>2023</v>
      </c>
      <c r="J2884" t="str">
        <f>"Q"&amp;ROUNDUP(MONTH(vw_maritime_trade_analysis[[#This Row],[Departure_Date]])/3,0)</f>
        <v>Q2</v>
      </c>
      <c r="K2884" t="str">
        <f>TEXT(vw_maritime_trade_analysis[[#This Row],[Departure_Date]],"mmmm")</f>
        <v>April</v>
      </c>
      <c r="L2884">
        <v>39309264</v>
      </c>
      <c r="M2884">
        <v>262808.28125</v>
      </c>
      <c r="N2884">
        <v>134349.703125</v>
      </c>
      <c r="O2884">
        <v>49529.671875</v>
      </c>
      <c r="P2884">
        <v>23305.380859375</v>
      </c>
      <c r="Q2884">
        <v>3800555.75</v>
      </c>
      <c r="R2884">
        <f t="shared" si="45"/>
        <v>9.6683462453023797E-2</v>
      </c>
    </row>
    <row r="2885" spans="1:18" x14ac:dyDescent="0.25">
      <c r="A2885" t="s">
        <v>4136</v>
      </c>
      <c r="B2885" t="s">
        <v>65</v>
      </c>
      <c r="C2885" t="s">
        <v>50</v>
      </c>
      <c r="D2885" t="s">
        <v>51</v>
      </c>
      <c r="E2885" t="s">
        <v>226</v>
      </c>
      <c r="F2885" t="s">
        <v>131</v>
      </c>
      <c r="G2885" s="1">
        <v>44208</v>
      </c>
      <c r="H2885" s="1">
        <v>44216</v>
      </c>
      <c r="I2885">
        <f>YEAR((vw_maritime_trade_analysis[[#This Row],[Departure_Date]]))</f>
        <v>2021</v>
      </c>
      <c r="J2885" t="str">
        <f>"Q"&amp;ROUNDUP(MONTH(vw_maritime_trade_analysis[[#This Row],[Departure_Date]])/3,0)</f>
        <v>Q1</v>
      </c>
      <c r="K2885" t="str">
        <f>TEXT(vw_maritime_trade_analysis[[#This Row],[Departure_Date]],"mmmm")</f>
        <v>January</v>
      </c>
      <c r="L2885">
        <v>6808941.5</v>
      </c>
      <c r="M2885">
        <v>173623.328125</v>
      </c>
      <c r="N2885">
        <v>84953.7421875</v>
      </c>
      <c r="O2885">
        <v>12800.8095703125</v>
      </c>
      <c r="P2885">
        <v>0</v>
      </c>
      <c r="Q2885">
        <v>1354267.5</v>
      </c>
      <c r="R2885">
        <f t="shared" si="45"/>
        <v>0.19889545239887874</v>
      </c>
    </row>
    <row r="2886" spans="1:18" x14ac:dyDescent="0.25">
      <c r="A2886" t="s">
        <v>4137</v>
      </c>
      <c r="B2886" t="s">
        <v>49</v>
      </c>
      <c r="C2886" t="s">
        <v>66</v>
      </c>
      <c r="D2886" t="s">
        <v>251</v>
      </c>
      <c r="E2886" t="s">
        <v>204</v>
      </c>
      <c r="F2886" t="s">
        <v>184</v>
      </c>
      <c r="G2886" s="1">
        <v>45789</v>
      </c>
      <c r="H2886" s="1">
        <v>45814</v>
      </c>
      <c r="I2886">
        <f>YEAR((vw_maritime_trade_analysis[[#This Row],[Departure_Date]]))</f>
        <v>2025</v>
      </c>
      <c r="J2886" t="str">
        <f>"Q"&amp;ROUNDUP(MONTH(vw_maritime_trade_analysis[[#This Row],[Departure_Date]])/3,0)</f>
        <v>Q2</v>
      </c>
      <c r="K2886" t="str">
        <f>TEXT(vw_maritime_trade_analysis[[#This Row],[Departure_Date]],"mmmm")</f>
        <v>May</v>
      </c>
      <c r="L2886">
        <v>16849268</v>
      </c>
      <c r="M2886">
        <v>325483.25</v>
      </c>
      <c r="N2886">
        <v>93504.453125</v>
      </c>
      <c r="O2886">
        <v>33530.0390625</v>
      </c>
      <c r="P2886">
        <v>48540.91015625</v>
      </c>
      <c r="Q2886">
        <v>3546594.25</v>
      </c>
      <c r="R2886">
        <f t="shared" si="45"/>
        <v>0.21048951503412491</v>
      </c>
    </row>
    <row r="2887" spans="1:18" x14ac:dyDescent="0.25">
      <c r="A2887" t="s">
        <v>4138</v>
      </c>
      <c r="B2887" t="s">
        <v>49</v>
      </c>
      <c r="C2887" t="s">
        <v>66</v>
      </c>
      <c r="D2887" t="s">
        <v>251</v>
      </c>
      <c r="E2887" t="s">
        <v>83</v>
      </c>
      <c r="F2887" t="s">
        <v>100</v>
      </c>
      <c r="G2887" s="1">
        <v>45150</v>
      </c>
      <c r="H2887" s="1">
        <v>45163</v>
      </c>
      <c r="I2887">
        <f>YEAR((vw_maritime_trade_analysis[[#This Row],[Departure_Date]]))</f>
        <v>2023</v>
      </c>
      <c r="J2887" t="str">
        <f>"Q"&amp;ROUNDUP(MONTH(vw_maritime_trade_analysis[[#This Row],[Departure_Date]])/3,0)</f>
        <v>Q3</v>
      </c>
      <c r="K2887" t="str">
        <f>TEXT(vw_maritime_trade_analysis[[#This Row],[Departure_Date]],"mmmm")</f>
        <v>August</v>
      </c>
      <c r="L2887">
        <v>41979984</v>
      </c>
      <c r="M2887">
        <v>130933.0703125</v>
      </c>
      <c r="N2887">
        <v>50707.5</v>
      </c>
      <c r="O2887">
        <v>103690.5625</v>
      </c>
      <c r="P2887">
        <v>13267.9501953125</v>
      </c>
      <c r="Q2887">
        <v>2269400.5</v>
      </c>
      <c r="R2887">
        <f t="shared" si="45"/>
        <v>5.405910826454817E-2</v>
      </c>
    </row>
    <row r="2888" spans="1:18" x14ac:dyDescent="0.25">
      <c r="A2888" t="s">
        <v>4139</v>
      </c>
      <c r="B2888" t="s">
        <v>65</v>
      </c>
      <c r="C2888" t="s">
        <v>78</v>
      </c>
      <c r="D2888" t="s">
        <v>211</v>
      </c>
      <c r="E2888" t="s">
        <v>226</v>
      </c>
      <c r="F2888" t="s">
        <v>257</v>
      </c>
      <c r="G2888" s="1">
        <v>44664</v>
      </c>
      <c r="H2888" s="1">
        <v>44681</v>
      </c>
      <c r="I2888">
        <f>YEAR((vw_maritime_trade_analysis[[#This Row],[Departure_Date]]))</f>
        <v>2022</v>
      </c>
      <c r="J2888" t="str">
        <f>"Q"&amp;ROUNDUP(MONTH(vw_maritime_trade_analysis[[#This Row],[Departure_Date]])/3,0)</f>
        <v>Q2</v>
      </c>
      <c r="K2888" t="str">
        <f>TEXT(vw_maritime_trade_analysis[[#This Row],[Departure_Date]],"mmmm")</f>
        <v>April</v>
      </c>
      <c r="L2888">
        <v>48136764</v>
      </c>
      <c r="M2888">
        <v>498114.5625</v>
      </c>
      <c r="N2888">
        <v>229797.234375</v>
      </c>
      <c r="O2888">
        <v>29844.7890625</v>
      </c>
      <c r="P2888">
        <v>18107.1796875</v>
      </c>
      <c r="Q2888">
        <v>1810619.875</v>
      </c>
      <c r="R2888">
        <f t="shared" si="45"/>
        <v>3.7614075491239921E-2</v>
      </c>
    </row>
    <row r="2889" spans="1:18" x14ac:dyDescent="0.25">
      <c r="A2889" t="s">
        <v>4140</v>
      </c>
      <c r="B2889" t="s">
        <v>49</v>
      </c>
      <c r="C2889" t="s">
        <v>66</v>
      </c>
      <c r="D2889" t="s">
        <v>248</v>
      </c>
      <c r="E2889" t="s">
        <v>154</v>
      </c>
      <c r="F2889" t="s">
        <v>128</v>
      </c>
      <c r="G2889" s="1">
        <v>45848</v>
      </c>
      <c r="H2889" s="1">
        <v>45877</v>
      </c>
      <c r="I2889">
        <f>YEAR((vw_maritime_trade_analysis[[#This Row],[Departure_Date]]))</f>
        <v>2025</v>
      </c>
      <c r="J2889" t="str">
        <f>"Q"&amp;ROUNDUP(MONTH(vw_maritime_trade_analysis[[#This Row],[Departure_Date]])/3,0)</f>
        <v>Q3</v>
      </c>
      <c r="K2889" t="str">
        <f>TEXT(vw_maritime_trade_analysis[[#This Row],[Departure_Date]],"mmmm")</f>
        <v>July</v>
      </c>
      <c r="L2889">
        <v>26188910</v>
      </c>
      <c r="M2889">
        <v>173960.265625</v>
      </c>
      <c r="N2889">
        <v>16155.3603515625</v>
      </c>
      <c r="O2889">
        <v>23046.240234375</v>
      </c>
      <c r="P2889">
        <v>14557.2900390625</v>
      </c>
      <c r="Q2889">
        <v>1172275.625</v>
      </c>
      <c r="R2889">
        <f t="shared" si="45"/>
        <v>4.4762291557762429E-2</v>
      </c>
    </row>
    <row r="2890" spans="1:18" x14ac:dyDescent="0.25">
      <c r="A2890" t="s">
        <v>4142</v>
      </c>
      <c r="B2890" t="s">
        <v>49</v>
      </c>
      <c r="C2890" t="s">
        <v>50</v>
      </c>
      <c r="D2890" t="s">
        <v>223</v>
      </c>
      <c r="E2890" t="s">
        <v>146</v>
      </c>
      <c r="F2890" t="s">
        <v>184</v>
      </c>
      <c r="G2890" s="1">
        <v>45731</v>
      </c>
      <c r="H2890" s="1">
        <v>45747</v>
      </c>
      <c r="I2890">
        <f>YEAR((vw_maritime_trade_analysis[[#This Row],[Departure_Date]]))</f>
        <v>2025</v>
      </c>
      <c r="J2890" t="str">
        <f>"Q"&amp;ROUNDUP(MONTH(vw_maritime_trade_analysis[[#This Row],[Departure_Date]])/3,0)</f>
        <v>Q1</v>
      </c>
      <c r="K2890" t="str">
        <f>TEXT(vw_maritime_trade_analysis[[#This Row],[Departure_Date]],"mmmm")</f>
        <v>March</v>
      </c>
      <c r="L2890">
        <v>46706552</v>
      </c>
      <c r="M2890">
        <v>309676.3125</v>
      </c>
      <c r="N2890">
        <v>81962.7421875</v>
      </c>
      <c r="O2890">
        <v>87808.3203125</v>
      </c>
      <c r="P2890">
        <v>55289.9296875</v>
      </c>
      <c r="Q2890">
        <v>1509807.375</v>
      </c>
      <c r="R2890">
        <f t="shared" si="45"/>
        <v>3.2325387131980972E-2</v>
      </c>
    </row>
    <row r="2891" spans="1:18" x14ac:dyDescent="0.25">
      <c r="A2891" t="s">
        <v>4143</v>
      </c>
      <c r="B2891" t="s">
        <v>65</v>
      </c>
      <c r="C2891" t="s">
        <v>112</v>
      </c>
      <c r="D2891" t="s">
        <v>126</v>
      </c>
      <c r="E2891" t="s">
        <v>226</v>
      </c>
      <c r="F2891" t="s">
        <v>121</v>
      </c>
      <c r="G2891" s="1">
        <v>45463</v>
      </c>
      <c r="H2891" s="1">
        <v>45492</v>
      </c>
      <c r="I2891">
        <f>YEAR((vw_maritime_trade_analysis[[#This Row],[Departure_Date]]))</f>
        <v>2024</v>
      </c>
      <c r="J2891" t="str">
        <f>"Q"&amp;ROUNDUP(MONTH(vw_maritime_trade_analysis[[#This Row],[Departure_Date]])/3,0)</f>
        <v>Q2</v>
      </c>
      <c r="K2891" t="str">
        <f>TEXT(vw_maritime_trade_analysis[[#This Row],[Departure_Date]],"mmmm")</f>
        <v>June</v>
      </c>
      <c r="L2891">
        <v>11018316</v>
      </c>
      <c r="M2891">
        <v>513275.1875</v>
      </c>
      <c r="N2891">
        <v>193118.296875</v>
      </c>
      <c r="O2891">
        <v>31402.19921875</v>
      </c>
      <c r="P2891">
        <v>51853.19921875</v>
      </c>
      <c r="Q2891">
        <v>1528146.875</v>
      </c>
      <c r="R2891">
        <f t="shared" si="45"/>
        <v>0.13869150921066342</v>
      </c>
    </row>
    <row r="2892" spans="1:18" x14ac:dyDescent="0.25">
      <c r="A2892" t="s">
        <v>4145</v>
      </c>
      <c r="B2892" t="s">
        <v>49</v>
      </c>
      <c r="C2892" t="s">
        <v>78</v>
      </c>
      <c r="D2892" t="s">
        <v>79</v>
      </c>
      <c r="E2892" t="s">
        <v>174</v>
      </c>
      <c r="F2892" t="s">
        <v>70</v>
      </c>
      <c r="G2892" s="1">
        <v>45393</v>
      </c>
      <c r="H2892" s="1">
        <v>45400</v>
      </c>
      <c r="I2892">
        <f>YEAR((vw_maritime_trade_analysis[[#This Row],[Departure_Date]]))</f>
        <v>2024</v>
      </c>
      <c r="J2892" t="str">
        <f>"Q"&amp;ROUNDUP(MONTH(vw_maritime_trade_analysis[[#This Row],[Departure_Date]])/3,0)</f>
        <v>Q2</v>
      </c>
      <c r="K2892" t="str">
        <f>TEXT(vw_maritime_trade_analysis[[#This Row],[Departure_Date]],"mmmm")</f>
        <v>April</v>
      </c>
      <c r="L2892">
        <v>20802692</v>
      </c>
      <c r="M2892">
        <v>79105.59375</v>
      </c>
      <c r="N2892">
        <v>123909.2421875</v>
      </c>
      <c r="O2892">
        <v>43893.6796875</v>
      </c>
      <c r="P2892">
        <v>74943.5625</v>
      </c>
      <c r="Q2892">
        <v>1122570.25</v>
      </c>
      <c r="R2892">
        <f t="shared" si="45"/>
        <v>5.3962739533902633E-2</v>
      </c>
    </row>
    <row r="2893" spans="1:18" x14ac:dyDescent="0.25">
      <c r="A2893" t="s">
        <v>4146</v>
      </c>
      <c r="B2893" t="s">
        <v>49</v>
      </c>
      <c r="C2893" t="s">
        <v>112</v>
      </c>
      <c r="D2893" t="s">
        <v>126</v>
      </c>
      <c r="E2893" t="s">
        <v>196</v>
      </c>
      <c r="F2893" t="s">
        <v>100</v>
      </c>
      <c r="G2893" s="1">
        <v>45673</v>
      </c>
      <c r="H2893" s="1">
        <v>45688</v>
      </c>
      <c r="I2893">
        <f>YEAR((vw_maritime_trade_analysis[[#This Row],[Departure_Date]]))</f>
        <v>2025</v>
      </c>
      <c r="J2893" t="str">
        <f>"Q"&amp;ROUNDUP(MONTH(vw_maritime_trade_analysis[[#This Row],[Departure_Date]])/3,0)</f>
        <v>Q1</v>
      </c>
      <c r="K2893" t="str">
        <f>TEXT(vw_maritime_trade_analysis[[#This Row],[Departure_Date]],"mmmm")</f>
        <v>January</v>
      </c>
      <c r="L2893">
        <v>7094614</v>
      </c>
      <c r="M2893">
        <v>172877.125</v>
      </c>
      <c r="N2893">
        <v>226130.109375</v>
      </c>
      <c r="O2893">
        <v>12131.7900390625</v>
      </c>
      <c r="P2893">
        <v>0</v>
      </c>
      <c r="Q2893">
        <v>1819443.625</v>
      </c>
      <c r="R2893">
        <f t="shared" si="45"/>
        <v>0.25645420948905745</v>
      </c>
    </row>
    <row r="2894" spans="1:18" x14ac:dyDescent="0.25">
      <c r="A2894" t="s">
        <v>4147</v>
      </c>
      <c r="B2894" t="s">
        <v>49</v>
      </c>
      <c r="C2894" t="s">
        <v>112</v>
      </c>
      <c r="D2894" t="s">
        <v>126</v>
      </c>
      <c r="E2894" t="s">
        <v>159</v>
      </c>
      <c r="F2894" t="s">
        <v>128</v>
      </c>
      <c r="G2894" s="1">
        <v>45638</v>
      </c>
      <c r="H2894" s="1">
        <v>45652</v>
      </c>
      <c r="I2894">
        <f>YEAR((vw_maritime_trade_analysis[[#This Row],[Departure_Date]]))</f>
        <v>2024</v>
      </c>
      <c r="J2894" t="str">
        <f>"Q"&amp;ROUNDUP(MONTH(vw_maritime_trade_analysis[[#This Row],[Departure_Date]])/3,0)</f>
        <v>Q4</v>
      </c>
      <c r="K2894" t="str">
        <f>TEXT(vw_maritime_trade_analysis[[#This Row],[Departure_Date]],"mmmm")</f>
        <v>December</v>
      </c>
      <c r="L2894">
        <v>7920253.5</v>
      </c>
      <c r="M2894">
        <v>106500.8984375</v>
      </c>
      <c r="N2894">
        <v>206239.734375</v>
      </c>
      <c r="O2894">
        <v>10137.919921875</v>
      </c>
      <c r="Q2894">
        <v>1701421.5</v>
      </c>
      <c r="R2894">
        <f t="shared" si="45"/>
        <v>0.21481907113200355</v>
      </c>
    </row>
    <row r="2895" spans="1:18" x14ac:dyDescent="0.25">
      <c r="A2895" t="s">
        <v>4148</v>
      </c>
      <c r="B2895" t="s">
        <v>49</v>
      </c>
      <c r="C2895" t="s">
        <v>50</v>
      </c>
      <c r="D2895" t="s">
        <v>423</v>
      </c>
      <c r="E2895" t="s">
        <v>164</v>
      </c>
      <c r="F2895" t="s">
        <v>128</v>
      </c>
      <c r="G2895" s="1">
        <v>44875</v>
      </c>
      <c r="H2895" s="1">
        <v>44885</v>
      </c>
      <c r="I2895">
        <f>YEAR((vw_maritime_trade_analysis[[#This Row],[Departure_Date]]))</f>
        <v>2022</v>
      </c>
      <c r="J2895" t="str">
        <f>"Q"&amp;ROUNDUP(MONTH(vw_maritime_trade_analysis[[#This Row],[Departure_Date]])/3,0)</f>
        <v>Q4</v>
      </c>
      <c r="K2895" t="str">
        <f>TEXT(vw_maritime_trade_analysis[[#This Row],[Departure_Date]],"mmmm")</f>
        <v>November</v>
      </c>
      <c r="L2895">
        <v>54568380</v>
      </c>
      <c r="M2895">
        <v>142858.484375</v>
      </c>
      <c r="N2895">
        <v>36996.26171875</v>
      </c>
      <c r="O2895">
        <v>161522.40625</v>
      </c>
      <c r="P2895">
        <v>0</v>
      </c>
      <c r="Q2895">
        <v>1784036.25</v>
      </c>
      <c r="R2895">
        <f t="shared" si="45"/>
        <v>3.2693590134066655E-2</v>
      </c>
    </row>
    <row r="2896" spans="1:18" x14ac:dyDescent="0.25">
      <c r="A2896" t="s">
        <v>4149</v>
      </c>
      <c r="B2896" t="s">
        <v>49</v>
      </c>
      <c r="C2896" t="s">
        <v>112</v>
      </c>
      <c r="D2896" t="s">
        <v>343</v>
      </c>
      <c r="E2896" t="s">
        <v>140</v>
      </c>
      <c r="F2896" t="s">
        <v>92</v>
      </c>
      <c r="G2896" s="1">
        <v>44115</v>
      </c>
      <c r="H2896" s="1">
        <v>44127</v>
      </c>
      <c r="I2896">
        <f>YEAR((vw_maritime_trade_analysis[[#This Row],[Departure_Date]]))</f>
        <v>2020</v>
      </c>
      <c r="J2896" t="str">
        <f>"Q"&amp;ROUNDUP(MONTH(vw_maritime_trade_analysis[[#This Row],[Departure_Date]])/3,0)</f>
        <v>Q4</v>
      </c>
      <c r="K2896" t="str">
        <f>TEXT(vw_maritime_trade_analysis[[#This Row],[Departure_Date]],"mmmm")</f>
        <v>October</v>
      </c>
      <c r="L2896">
        <v>42587308</v>
      </c>
      <c r="M2896">
        <v>84366.171875</v>
      </c>
      <c r="N2896">
        <v>110416.7109375</v>
      </c>
      <c r="O2896">
        <v>100931.921875</v>
      </c>
      <c r="P2896">
        <v>0</v>
      </c>
      <c r="Q2896">
        <v>1311272</v>
      </c>
      <c r="R2896">
        <f t="shared" si="45"/>
        <v>3.0790206321564161E-2</v>
      </c>
    </row>
    <row r="2897" spans="1:18" x14ac:dyDescent="0.25">
      <c r="A2897" t="s">
        <v>4150</v>
      </c>
      <c r="B2897" t="s">
        <v>49</v>
      </c>
      <c r="C2897" t="s">
        <v>112</v>
      </c>
      <c r="D2897" t="s">
        <v>113</v>
      </c>
      <c r="E2897" t="s">
        <v>196</v>
      </c>
      <c r="F2897" t="s">
        <v>92</v>
      </c>
      <c r="G2897" s="1">
        <v>45102</v>
      </c>
      <c r="H2897" s="1">
        <v>45113</v>
      </c>
      <c r="I2897">
        <f>YEAR((vw_maritime_trade_analysis[[#This Row],[Departure_Date]]))</f>
        <v>2023</v>
      </c>
      <c r="J2897" t="str">
        <f>"Q"&amp;ROUNDUP(MONTH(vw_maritime_trade_analysis[[#This Row],[Departure_Date]])/3,0)</f>
        <v>Q2</v>
      </c>
      <c r="K2897" t="str">
        <f>TEXT(vw_maritime_trade_analysis[[#This Row],[Departure_Date]],"mmmm")</f>
        <v>June</v>
      </c>
      <c r="L2897">
        <v>12921072</v>
      </c>
      <c r="M2897">
        <v>190536.078125</v>
      </c>
      <c r="N2897">
        <v>174417.328125</v>
      </c>
      <c r="O2897">
        <v>19510.8203125</v>
      </c>
      <c r="P2897">
        <v>8977.8095703125</v>
      </c>
      <c r="Q2897">
        <v>736028.4375</v>
      </c>
      <c r="R2897">
        <f t="shared" si="45"/>
        <v>5.6963418940781385E-2</v>
      </c>
    </row>
    <row r="2898" spans="1:18" x14ac:dyDescent="0.25">
      <c r="A2898" t="s">
        <v>4151</v>
      </c>
      <c r="B2898" t="s">
        <v>65</v>
      </c>
      <c r="C2898" t="s">
        <v>50</v>
      </c>
      <c r="D2898" t="s">
        <v>51</v>
      </c>
      <c r="E2898" t="s">
        <v>100</v>
      </c>
      <c r="F2898" t="s">
        <v>164</v>
      </c>
      <c r="G2898" s="1">
        <v>45210</v>
      </c>
      <c r="H2898" s="1">
        <v>45215</v>
      </c>
      <c r="I2898">
        <f>YEAR((vw_maritime_trade_analysis[[#This Row],[Departure_Date]]))</f>
        <v>2023</v>
      </c>
      <c r="J2898" t="str">
        <f>"Q"&amp;ROUNDUP(MONTH(vw_maritime_trade_analysis[[#This Row],[Departure_Date]])/3,0)</f>
        <v>Q4</v>
      </c>
      <c r="K2898" t="str">
        <f>TEXT(vw_maritime_trade_analysis[[#This Row],[Departure_Date]],"mmmm")</f>
        <v>October</v>
      </c>
      <c r="L2898">
        <v>21915746</v>
      </c>
      <c r="M2898">
        <v>120291.3203125</v>
      </c>
      <c r="N2898">
        <v>176470.78125</v>
      </c>
      <c r="O2898">
        <v>59172.51953125</v>
      </c>
      <c r="P2898">
        <v>0</v>
      </c>
      <c r="Q2898">
        <v>8123260</v>
      </c>
      <c r="R2898">
        <f t="shared" si="45"/>
        <v>0.37065861230550856</v>
      </c>
    </row>
    <row r="2899" spans="1:18" x14ac:dyDescent="0.25">
      <c r="A2899" t="s">
        <v>4153</v>
      </c>
      <c r="B2899" t="s">
        <v>49</v>
      </c>
      <c r="C2899" t="s">
        <v>50</v>
      </c>
      <c r="D2899" t="s">
        <v>223</v>
      </c>
      <c r="E2899" t="s">
        <v>150</v>
      </c>
      <c r="F2899" t="s">
        <v>56</v>
      </c>
      <c r="G2899" s="1">
        <v>45036</v>
      </c>
      <c r="H2899" s="1">
        <v>45053</v>
      </c>
      <c r="I2899">
        <f>YEAR((vw_maritime_trade_analysis[[#This Row],[Departure_Date]]))</f>
        <v>2023</v>
      </c>
      <c r="J2899" t="str">
        <f>"Q"&amp;ROUNDUP(MONTH(vw_maritime_trade_analysis[[#This Row],[Departure_Date]])/3,0)</f>
        <v>Q2</v>
      </c>
      <c r="K2899" t="str">
        <f>TEXT(vw_maritime_trade_analysis[[#This Row],[Departure_Date]],"mmmm")</f>
        <v>April</v>
      </c>
      <c r="L2899">
        <v>55377268</v>
      </c>
      <c r="M2899">
        <v>347226.96875</v>
      </c>
      <c r="N2899">
        <v>186481.390625</v>
      </c>
      <c r="O2899">
        <v>163916.703125</v>
      </c>
      <c r="P2899">
        <v>0</v>
      </c>
      <c r="Q2899">
        <v>3440456.5</v>
      </c>
      <c r="R2899">
        <f t="shared" si="45"/>
        <v>6.2127595388057066E-2</v>
      </c>
    </row>
    <row r="2900" spans="1:18" x14ac:dyDescent="0.25">
      <c r="A2900" t="s">
        <v>4154</v>
      </c>
      <c r="B2900" t="s">
        <v>49</v>
      </c>
      <c r="C2900" t="s">
        <v>50</v>
      </c>
      <c r="D2900" t="s">
        <v>51</v>
      </c>
      <c r="E2900" t="s">
        <v>230</v>
      </c>
      <c r="F2900" t="s">
        <v>226</v>
      </c>
      <c r="G2900" s="1">
        <v>43899</v>
      </c>
      <c r="H2900" s="1">
        <v>43918</v>
      </c>
      <c r="I2900">
        <f>YEAR((vw_maritime_trade_analysis[[#This Row],[Departure_Date]]))</f>
        <v>2020</v>
      </c>
      <c r="J2900" t="str">
        <f>"Q"&amp;ROUNDUP(MONTH(vw_maritime_trade_analysis[[#This Row],[Departure_Date]])/3,0)</f>
        <v>Q1</v>
      </c>
      <c r="K2900" t="str">
        <f>TEXT(vw_maritime_trade_analysis[[#This Row],[Departure_Date]],"mmmm")</f>
        <v>March</v>
      </c>
      <c r="L2900">
        <v>9076736</v>
      </c>
      <c r="M2900">
        <v>286323.28125</v>
      </c>
      <c r="N2900">
        <v>220645.984375</v>
      </c>
      <c r="O2900">
        <v>5627.580078125</v>
      </c>
      <c r="P2900">
        <v>0</v>
      </c>
      <c r="Q2900">
        <v>5233557.5</v>
      </c>
      <c r="R2900">
        <f t="shared" si="45"/>
        <v>0.5765902522668942</v>
      </c>
    </row>
    <row r="2901" spans="1:18" x14ac:dyDescent="0.25">
      <c r="A2901" t="s">
        <v>4155</v>
      </c>
      <c r="B2901" t="s">
        <v>49</v>
      </c>
      <c r="C2901" t="s">
        <v>66</v>
      </c>
      <c r="D2901" t="s">
        <v>67</v>
      </c>
      <c r="E2901" t="s">
        <v>174</v>
      </c>
      <c r="F2901" t="s">
        <v>56</v>
      </c>
      <c r="G2901" s="1">
        <v>45136</v>
      </c>
      <c r="H2901" s="1">
        <v>45145</v>
      </c>
      <c r="I2901">
        <f>YEAR((vw_maritime_trade_analysis[[#This Row],[Departure_Date]]))</f>
        <v>2023</v>
      </c>
      <c r="J2901" t="str">
        <f>"Q"&amp;ROUNDUP(MONTH(vw_maritime_trade_analysis[[#This Row],[Departure_Date]])/3,0)</f>
        <v>Q3</v>
      </c>
      <c r="K2901" t="str">
        <f>TEXT(vw_maritime_trade_analysis[[#This Row],[Departure_Date]],"mmmm")</f>
        <v>July</v>
      </c>
      <c r="L2901">
        <v>4501913</v>
      </c>
      <c r="M2901">
        <v>110102.4609375</v>
      </c>
      <c r="N2901">
        <v>101012.6796875</v>
      </c>
      <c r="O2901">
        <v>7743.2900390625</v>
      </c>
      <c r="Q2901">
        <v>285231.5</v>
      </c>
      <c r="R2901">
        <f t="shared" si="45"/>
        <v>6.335784365446423E-2</v>
      </c>
    </row>
    <row r="2902" spans="1:18" x14ac:dyDescent="0.25">
      <c r="A2902" t="s">
        <v>4156</v>
      </c>
      <c r="B2902" t="s">
        <v>65</v>
      </c>
      <c r="C2902" t="s">
        <v>112</v>
      </c>
      <c r="D2902" t="s">
        <v>343</v>
      </c>
      <c r="E2902" t="s">
        <v>82</v>
      </c>
      <c r="F2902" t="s">
        <v>131</v>
      </c>
      <c r="G2902" s="1">
        <v>45264</v>
      </c>
      <c r="H2902" s="1">
        <v>45271</v>
      </c>
      <c r="I2902">
        <f>YEAR((vw_maritime_trade_analysis[[#This Row],[Departure_Date]]))</f>
        <v>2023</v>
      </c>
      <c r="J2902" t="str">
        <f>"Q"&amp;ROUNDUP(MONTH(vw_maritime_trade_analysis[[#This Row],[Departure_Date]])/3,0)</f>
        <v>Q4</v>
      </c>
      <c r="K2902" t="str">
        <f>TEXT(vw_maritime_trade_analysis[[#This Row],[Departure_Date]],"mmmm")</f>
        <v>December</v>
      </c>
      <c r="L2902">
        <v>40109124</v>
      </c>
      <c r="M2902">
        <v>57802.05078125</v>
      </c>
      <c r="N2902">
        <v>152441.546875</v>
      </c>
      <c r="O2902">
        <v>111904.4609375</v>
      </c>
      <c r="P2902">
        <v>5863.4599609375</v>
      </c>
      <c r="Q2902">
        <v>2476060.25</v>
      </c>
      <c r="R2902">
        <f t="shared" si="45"/>
        <v>6.1733092201165997E-2</v>
      </c>
    </row>
    <row r="2903" spans="1:18" x14ac:dyDescent="0.25">
      <c r="A2903" t="s">
        <v>4157</v>
      </c>
      <c r="B2903" t="s">
        <v>65</v>
      </c>
      <c r="C2903" t="s">
        <v>112</v>
      </c>
      <c r="D2903" t="s">
        <v>113</v>
      </c>
      <c r="E2903" t="s">
        <v>128</v>
      </c>
      <c r="F2903" t="s">
        <v>150</v>
      </c>
      <c r="G2903" s="1">
        <v>45194</v>
      </c>
      <c r="H2903" s="1">
        <v>45211</v>
      </c>
      <c r="I2903">
        <f>YEAR((vw_maritime_trade_analysis[[#This Row],[Departure_Date]]))</f>
        <v>2023</v>
      </c>
      <c r="J2903" t="str">
        <f>"Q"&amp;ROUNDUP(MONTH(vw_maritime_trade_analysis[[#This Row],[Departure_Date]])/3,0)</f>
        <v>Q3</v>
      </c>
      <c r="K2903" t="str">
        <f>TEXT(vw_maritime_trade_analysis[[#This Row],[Departure_Date]],"mmmm")</f>
        <v>September</v>
      </c>
      <c r="L2903">
        <v>4879095.5</v>
      </c>
      <c r="M2903">
        <v>615374.6875</v>
      </c>
      <c r="N2903">
        <v>37521.98046875</v>
      </c>
      <c r="O2903">
        <v>6537.990234375</v>
      </c>
      <c r="P2903">
        <v>50058.87109375</v>
      </c>
      <c r="Q2903">
        <v>986432.875</v>
      </c>
      <c r="R2903">
        <f t="shared" si="45"/>
        <v>0.20217535709231352</v>
      </c>
    </row>
    <row r="2904" spans="1:18" x14ac:dyDescent="0.25">
      <c r="A2904" t="s">
        <v>4158</v>
      </c>
      <c r="B2904" t="s">
        <v>49</v>
      </c>
      <c r="C2904" t="s">
        <v>66</v>
      </c>
      <c r="D2904" t="s">
        <v>153</v>
      </c>
      <c r="E2904" t="s">
        <v>174</v>
      </c>
      <c r="F2904" t="s">
        <v>70</v>
      </c>
      <c r="G2904" s="1">
        <v>44109</v>
      </c>
      <c r="H2904" s="1">
        <v>44129</v>
      </c>
      <c r="I2904">
        <f>YEAR((vw_maritime_trade_analysis[[#This Row],[Departure_Date]]))</f>
        <v>2020</v>
      </c>
      <c r="J2904" t="str">
        <f>"Q"&amp;ROUNDUP(MONTH(vw_maritime_trade_analysis[[#This Row],[Departure_Date]])/3,0)</f>
        <v>Q4</v>
      </c>
      <c r="K2904" t="str">
        <f>TEXT(vw_maritime_trade_analysis[[#This Row],[Departure_Date]],"mmmm")</f>
        <v>October</v>
      </c>
      <c r="L2904">
        <v>50421624</v>
      </c>
      <c r="M2904">
        <v>467655.625</v>
      </c>
      <c r="N2904">
        <v>37017.80859375</v>
      </c>
      <c r="O2904">
        <v>42858.37890625</v>
      </c>
      <c r="P2904">
        <v>26004.7109375</v>
      </c>
      <c r="Q2904">
        <v>4701385</v>
      </c>
      <c r="R2904">
        <f t="shared" si="45"/>
        <v>9.3241443393413906E-2</v>
      </c>
    </row>
    <row r="2905" spans="1:18" x14ac:dyDescent="0.25">
      <c r="A2905" t="s">
        <v>4159</v>
      </c>
      <c r="B2905" t="s">
        <v>65</v>
      </c>
      <c r="C2905" t="s">
        <v>239</v>
      </c>
      <c r="D2905" t="s">
        <v>265</v>
      </c>
      <c r="E2905" t="s">
        <v>70</v>
      </c>
      <c r="F2905" t="s">
        <v>55</v>
      </c>
      <c r="G2905" s="1">
        <v>44471</v>
      </c>
      <c r="H2905" s="1">
        <v>44500</v>
      </c>
      <c r="I2905">
        <f>YEAR((vw_maritime_trade_analysis[[#This Row],[Departure_Date]]))</f>
        <v>2021</v>
      </c>
      <c r="J2905" t="str">
        <f>"Q"&amp;ROUNDUP(MONTH(vw_maritime_trade_analysis[[#This Row],[Departure_Date]])/3,0)</f>
        <v>Q4</v>
      </c>
      <c r="K2905" t="str">
        <f>TEXT(vw_maritime_trade_analysis[[#This Row],[Departure_Date]],"mmmm")</f>
        <v>October</v>
      </c>
      <c r="L2905">
        <v>6987128.5</v>
      </c>
      <c r="M2905">
        <v>812204</v>
      </c>
      <c r="N2905">
        <v>129569.3671875</v>
      </c>
      <c r="O2905">
        <v>8594.169921875</v>
      </c>
      <c r="P2905">
        <v>50298.48046875</v>
      </c>
      <c r="Q2905">
        <v>1211220.125</v>
      </c>
      <c r="R2905">
        <f t="shared" si="45"/>
        <v>0.17335020030045248</v>
      </c>
    </row>
    <row r="2906" spans="1:18" x14ac:dyDescent="0.25">
      <c r="A2906" t="s">
        <v>4160</v>
      </c>
      <c r="B2906" t="s">
        <v>65</v>
      </c>
      <c r="C2906" t="s">
        <v>50</v>
      </c>
      <c r="D2906" t="s">
        <v>423</v>
      </c>
      <c r="E2906" t="s">
        <v>128</v>
      </c>
      <c r="F2906" t="s">
        <v>154</v>
      </c>
      <c r="G2906" s="1">
        <v>44897</v>
      </c>
      <c r="H2906" s="1">
        <v>44914</v>
      </c>
      <c r="I2906">
        <f>YEAR((vw_maritime_trade_analysis[[#This Row],[Departure_Date]]))</f>
        <v>2022</v>
      </c>
      <c r="J2906" t="str">
        <f>"Q"&amp;ROUNDUP(MONTH(vw_maritime_trade_analysis[[#This Row],[Departure_Date]])/3,0)</f>
        <v>Q4</v>
      </c>
      <c r="K2906" t="str">
        <f>TEXT(vw_maritime_trade_analysis[[#This Row],[Departure_Date]],"mmmm")</f>
        <v>December</v>
      </c>
      <c r="L2906">
        <v>27774342</v>
      </c>
      <c r="M2906">
        <v>656424</v>
      </c>
      <c r="N2906">
        <v>66693.6484375</v>
      </c>
      <c r="O2906">
        <v>50827.0390625</v>
      </c>
      <c r="P2906">
        <v>26360.939453125</v>
      </c>
      <c r="Q2906">
        <v>1925700.125</v>
      </c>
      <c r="R2906">
        <f t="shared" si="45"/>
        <v>6.9333780256612382E-2</v>
      </c>
    </row>
    <row r="2907" spans="1:18" x14ac:dyDescent="0.25">
      <c r="A2907" t="s">
        <v>4161</v>
      </c>
      <c r="B2907" t="s">
        <v>65</v>
      </c>
      <c r="C2907" t="s">
        <v>134</v>
      </c>
      <c r="D2907" t="s">
        <v>135</v>
      </c>
      <c r="E2907" t="s">
        <v>184</v>
      </c>
      <c r="F2907" t="s">
        <v>230</v>
      </c>
      <c r="G2907" s="1">
        <v>45923</v>
      </c>
      <c r="H2907" s="1">
        <v>45941</v>
      </c>
      <c r="I2907">
        <f>YEAR((vw_maritime_trade_analysis[[#This Row],[Departure_Date]]))</f>
        <v>2025</v>
      </c>
      <c r="J2907" t="str">
        <f>"Q"&amp;ROUNDUP(MONTH(vw_maritime_trade_analysis[[#This Row],[Departure_Date]])/3,0)</f>
        <v>Q3</v>
      </c>
      <c r="K2907" t="str">
        <f>TEXT(vw_maritime_trade_analysis[[#This Row],[Departure_Date]],"mmmm")</f>
        <v>September</v>
      </c>
      <c r="L2907">
        <v>14805683</v>
      </c>
      <c r="M2907">
        <v>159196.125</v>
      </c>
      <c r="N2907">
        <v>117382.7890625</v>
      </c>
      <c r="O2907">
        <v>51227.66015625</v>
      </c>
      <c r="P2907">
        <v>10561.6796875</v>
      </c>
      <c r="Q2907">
        <v>555448.9375</v>
      </c>
      <c r="R2907">
        <f t="shared" si="45"/>
        <v>3.7515928005482757E-2</v>
      </c>
    </row>
    <row r="2908" spans="1:18" x14ac:dyDescent="0.25">
      <c r="A2908" t="s">
        <v>4162</v>
      </c>
      <c r="B2908" t="s">
        <v>49</v>
      </c>
      <c r="C2908" t="s">
        <v>78</v>
      </c>
      <c r="D2908" t="s">
        <v>79</v>
      </c>
      <c r="E2908" t="s">
        <v>146</v>
      </c>
      <c r="F2908" t="s">
        <v>226</v>
      </c>
      <c r="G2908" s="1">
        <v>44750</v>
      </c>
      <c r="H2908" s="1">
        <v>44766</v>
      </c>
      <c r="I2908">
        <f>YEAR((vw_maritime_trade_analysis[[#This Row],[Departure_Date]]))</f>
        <v>2022</v>
      </c>
      <c r="J2908" t="str">
        <f>"Q"&amp;ROUNDUP(MONTH(vw_maritime_trade_analysis[[#This Row],[Departure_Date]])/3,0)</f>
        <v>Q3</v>
      </c>
      <c r="K2908" t="str">
        <f>TEXT(vw_maritime_trade_analysis[[#This Row],[Departure_Date]],"mmmm")</f>
        <v>July</v>
      </c>
      <c r="L2908">
        <v>33676068</v>
      </c>
      <c r="M2908">
        <v>307932.1875</v>
      </c>
      <c r="N2908">
        <v>166127.75</v>
      </c>
      <c r="O2908">
        <v>83853.40625</v>
      </c>
      <c r="P2908">
        <v>18733.189453125</v>
      </c>
      <c r="Q2908">
        <v>1221006.375</v>
      </c>
      <c r="R2908">
        <f t="shared" si="45"/>
        <v>3.6257391302333755E-2</v>
      </c>
    </row>
    <row r="2909" spans="1:18" x14ac:dyDescent="0.25">
      <c r="A2909" t="s">
        <v>4163</v>
      </c>
      <c r="B2909" t="s">
        <v>65</v>
      </c>
      <c r="C2909" t="s">
        <v>50</v>
      </c>
      <c r="D2909" t="s">
        <v>145</v>
      </c>
      <c r="E2909" t="s">
        <v>56</v>
      </c>
      <c r="F2909" t="s">
        <v>164</v>
      </c>
      <c r="G2909" s="1">
        <v>45598</v>
      </c>
      <c r="H2909" s="1">
        <v>45613</v>
      </c>
      <c r="I2909">
        <f>YEAR((vw_maritime_trade_analysis[[#This Row],[Departure_Date]]))</f>
        <v>2024</v>
      </c>
      <c r="J2909" t="str">
        <f>"Q"&amp;ROUNDUP(MONTH(vw_maritime_trade_analysis[[#This Row],[Departure_Date]])/3,0)</f>
        <v>Q4</v>
      </c>
      <c r="K2909" t="str">
        <f>TEXT(vw_maritime_trade_analysis[[#This Row],[Departure_Date]],"mmmm")</f>
        <v>November</v>
      </c>
      <c r="L2909">
        <v>103974192</v>
      </c>
      <c r="M2909">
        <v>114955.203125</v>
      </c>
      <c r="N2909">
        <v>185540.453125</v>
      </c>
      <c r="O2909">
        <v>306723.875</v>
      </c>
      <c r="P2909">
        <v>22901.669921875</v>
      </c>
      <c r="Q2909">
        <v>5254754</v>
      </c>
      <c r="R2909">
        <f t="shared" si="45"/>
        <v>5.053902222197601E-2</v>
      </c>
    </row>
    <row r="2910" spans="1:18" x14ac:dyDescent="0.25">
      <c r="A2910" t="s">
        <v>4165</v>
      </c>
      <c r="B2910" t="s">
        <v>49</v>
      </c>
      <c r="C2910" t="s">
        <v>50</v>
      </c>
      <c r="D2910" t="s">
        <v>139</v>
      </c>
      <c r="E2910" t="s">
        <v>230</v>
      </c>
      <c r="F2910" t="s">
        <v>184</v>
      </c>
      <c r="G2910" s="1">
        <v>45669</v>
      </c>
      <c r="H2910" s="1">
        <v>45685</v>
      </c>
      <c r="I2910">
        <f>YEAR((vw_maritime_trade_analysis[[#This Row],[Departure_Date]]))</f>
        <v>2025</v>
      </c>
      <c r="J2910" t="str">
        <f>"Q"&amp;ROUNDUP(MONTH(vw_maritime_trade_analysis[[#This Row],[Departure_Date]])/3,0)</f>
        <v>Q1</v>
      </c>
      <c r="K2910" t="str">
        <f>TEXT(vw_maritime_trade_analysis[[#This Row],[Departure_Date]],"mmmm")</f>
        <v>January</v>
      </c>
      <c r="L2910">
        <v>15287633</v>
      </c>
      <c r="M2910">
        <v>303793.4375</v>
      </c>
      <c r="N2910">
        <v>230647.46875</v>
      </c>
      <c r="O2910">
        <v>39594.96875</v>
      </c>
      <c r="P2910">
        <v>14476.4501953125</v>
      </c>
      <c r="Q2910">
        <v>1518704.375</v>
      </c>
      <c r="R2910">
        <f t="shared" si="45"/>
        <v>9.9342022077583886E-2</v>
      </c>
    </row>
    <row r="2911" spans="1:18" x14ac:dyDescent="0.25">
      <c r="A2911" t="s">
        <v>4166</v>
      </c>
      <c r="B2911" t="s">
        <v>65</v>
      </c>
      <c r="C2911" t="s">
        <v>66</v>
      </c>
      <c r="D2911" t="s">
        <v>248</v>
      </c>
      <c r="E2911" t="s">
        <v>92</v>
      </c>
      <c r="F2911" t="s">
        <v>196</v>
      </c>
      <c r="G2911" s="1">
        <v>44895</v>
      </c>
      <c r="H2911" s="1">
        <v>44922</v>
      </c>
      <c r="I2911">
        <f>YEAR((vw_maritime_trade_analysis[[#This Row],[Departure_Date]]))</f>
        <v>2022</v>
      </c>
      <c r="J2911" t="str">
        <f>"Q"&amp;ROUNDUP(MONTH(vw_maritime_trade_analysis[[#This Row],[Departure_Date]])/3,0)</f>
        <v>Q4</v>
      </c>
      <c r="K2911" t="str">
        <f>TEXT(vw_maritime_trade_analysis[[#This Row],[Departure_Date]],"mmmm")</f>
        <v>November</v>
      </c>
      <c r="L2911">
        <v>21346262</v>
      </c>
      <c r="M2911">
        <v>430788.125</v>
      </c>
      <c r="N2911">
        <v>241291.65625</v>
      </c>
      <c r="O2911">
        <v>51657.94921875</v>
      </c>
      <c r="P2911">
        <v>0</v>
      </c>
      <c r="Q2911">
        <v>4981816</v>
      </c>
      <c r="R2911">
        <f t="shared" si="45"/>
        <v>0.23338118870648172</v>
      </c>
    </row>
    <row r="2912" spans="1:18" x14ac:dyDescent="0.25">
      <c r="A2912" t="s">
        <v>4167</v>
      </c>
      <c r="B2912" t="s">
        <v>65</v>
      </c>
      <c r="C2912" t="s">
        <v>134</v>
      </c>
      <c r="D2912" t="s">
        <v>135</v>
      </c>
      <c r="E2912" t="s">
        <v>184</v>
      </c>
      <c r="F2912" t="s">
        <v>108</v>
      </c>
      <c r="G2912" s="1">
        <v>44947</v>
      </c>
      <c r="H2912" s="1">
        <v>44966</v>
      </c>
      <c r="I2912">
        <f>YEAR((vw_maritime_trade_analysis[[#This Row],[Departure_Date]]))</f>
        <v>2023</v>
      </c>
      <c r="J2912" t="str">
        <f>"Q"&amp;ROUNDUP(MONTH(vw_maritime_trade_analysis[[#This Row],[Departure_Date]])/3,0)</f>
        <v>Q1</v>
      </c>
      <c r="K2912" t="str">
        <f>TEXT(vw_maritime_trade_analysis[[#This Row],[Departure_Date]],"mmmm")</f>
        <v>January</v>
      </c>
      <c r="L2912">
        <v>2503730.75</v>
      </c>
      <c r="M2912">
        <v>330475.59375</v>
      </c>
      <c r="N2912">
        <v>22261.3203125</v>
      </c>
      <c r="O2912">
        <v>3455.14990234375</v>
      </c>
      <c r="P2912">
        <v>17859.0390625</v>
      </c>
      <c r="Q2912">
        <v>476920.78125</v>
      </c>
      <c r="R2912">
        <f t="shared" si="45"/>
        <v>0.19048405314748801</v>
      </c>
    </row>
    <row r="2913" spans="1:18" x14ac:dyDescent="0.25">
      <c r="A2913" t="s">
        <v>4168</v>
      </c>
      <c r="B2913" t="s">
        <v>65</v>
      </c>
      <c r="C2913" t="s">
        <v>50</v>
      </c>
      <c r="D2913" t="s">
        <v>51</v>
      </c>
      <c r="E2913" t="s">
        <v>70</v>
      </c>
      <c r="F2913" t="s">
        <v>93</v>
      </c>
      <c r="G2913" s="1">
        <v>44814</v>
      </c>
      <c r="H2913" s="1">
        <v>44829</v>
      </c>
      <c r="I2913">
        <f>YEAR((vw_maritime_trade_analysis[[#This Row],[Departure_Date]]))</f>
        <v>2022</v>
      </c>
      <c r="J2913" t="str">
        <f>"Q"&amp;ROUNDUP(MONTH(vw_maritime_trade_analysis[[#This Row],[Departure_Date]])/3,0)</f>
        <v>Q3</v>
      </c>
      <c r="K2913" t="str">
        <f>TEXT(vw_maritime_trade_analysis[[#This Row],[Departure_Date]],"mmmm")</f>
        <v>September</v>
      </c>
      <c r="L2913">
        <v>6455490.5</v>
      </c>
      <c r="M2913">
        <v>423549.46875</v>
      </c>
      <c r="N2913">
        <v>234353.5625</v>
      </c>
      <c r="O2913">
        <v>13621.080078125</v>
      </c>
      <c r="P2913">
        <v>0</v>
      </c>
      <c r="Q2913">
        <v>2117944.75</v>
      </c>
      <c r="R2913">
        <f t="shared" si="45"/>
        <v>0.32808424859427798</v>
      </c>
    </row>
    <row r="2914" spans="1:18" x14ac:dyDescent="0.25">
      <c r="A2914" t="s">
        <v>4169</v>
      </c>
      <c r="B2914" t="s">
        <v>49</v>
      </c>
      <c r="C2914" t="s">
        <v>112</v>
      </c>
      <c r="D2914" t="s">
        <v>113</v>
      </c>
      <c r="E2914" t="s">
        <v>201</v>
      </c>
      <c r="F2914" t="s">
        <v>70</v>
      </c>
      <c r="G2914" s="1">
        <v>45679</v>
      </c>
      <c r="H2914" s="1">
        <v>45698</v>
      </c>
      <c r="I2914">
        <f>YEAR((vw_maritime_trade_analysis[[#This Row],[Departure_Date]]))</f>
        <v>2025</v>
      </c>
      <c r="J2914" t="str">
        <f>"Q"&amp;ROUNDUP(MONTH(vw_maritime_trade_analysis[[#This Row],[Departure_Date]])/3,0)</f>
        <v>Q1</v>
      </c>
      <c r="K2914" t="str">
        <f>TEXT(vw_maritime_trade_analysis[[#This Row],[Departure_Date]],"mmmm")</f>
        <v>January</v>
      </c>
      <c r="L2914">
        <v>6152381.5</v>
      </c>
      <c r="M2914">
        <v>339701.53125</v>
      </c>
      <c r="N2914">
        <v>99349.2265625</v>
      </c>
      <c r="O2914">
        <v>12981.51953125</v>
      </c>
      <c r="P2914">
        <v>55135.37109375</v>
      </c>
      <c r="Q2914">
        <v>678916.1875</v>
      </c>
      <c r="R2914">
        <f t="shared" si="45"/>
        <v>0.11035014449282769</v>
      </c>
    </row>
    <row r="2915" spans="1:18" x14ac:dyDescent="0.25">
      <c r="A2915" t="s">
        <v>4170</v>
      </c>
      <c r="B2915" t="s">
        <v>49</v>
      </c>
      <c r="C2915" t="s">
        <v>239</v>
      </c>
      <c r="D2915" t="s">
        <v>270</v>
      </c>
      <c r="E2915" t="s">
        <v>159</v>
      </c>
      <c r="F2915" t="s">
        <v>56</v>
      </c>
      <c r="G2915" s="1">
        <v>45496</v>
      </c>
      <c r="H2915" s="1">
        <v>45504</v>
      </c>
      <c r="I2915">
        <f>YEAR((vw_maritime_trade_analysis[[#This Row],[Departure_Date]]))</f>
        <v>2024</v>
      </c>
      <c r="J2915" t="str">
        <f>"Q"&amp;ROUNDUP(MONTH(vw_maritime_trade_analysis[[#This Row],[Departure_Date]])/3,0)</f>
        <v>Q3</v>
      </c>
      <c r="K2915" t="str">
        <f>TEXT(vw_maritime_trade_analysis[[#This Row],[Departure_Date]],"mmmm")</f>
        <v>July</v>
      </c>
      <c r="L2915">
        <v>43488176</v>
      </c>
      <c r="M2915">
        <v>147101.15625</v>
      </c>
      <c r="N2915">
        <v>224674.15625</v>
      </c>
      <c r="O2915">
        <v>32181.25</v>
      </c>
      <c r="P2915">
        <v>0</v>
      </c>
      <c r="Q2915">
        <v>1370732.625</v>
      </c>
      <c r="R2915">
        <f t="shared" si="45"/>
        <v>3.1519662379033787E-2</v>
      </c>
    </row>
    <row r="2916" spans="1:18" x14ac:dyDescent="0.25">
      <c r="A2916" t="s">
        <v>4171</v>
      </c>
      <c r="B2916" t="s">
        <v>49</v>
      </c>
      <c r="C2916" t="s">
        <v>50</v>
      </c>
      <c r="D2916" t="s">
        <v>223</v>
      </c>
      <c r="E2916" t="s">
        <v>164</v>
      </c>
      <c r="F2916" t="s">
        <v>226</v>
      </c>
      <c r="G2916" s="1">
        <v>44713</v>
      </c>
      <c r="H2916" s="1">
        <v>44720</v>
      </c>
      <c r="I2916">
        <f>YEAR((vw_maritime_trade_analysis[[#This Row],[Departure_Date]]))</f>
        <v>2022</v>
      </c>
      <c r="J2916" t="str">
        <f>"Q"&amp;ROUNDUP(MONTH(vw_maritime_trade_analysis[[#This Row],[Departure_Date]])/3,0)</f>
        <v>Q2</v>
      </c>
      <c r="K2916" t="str">
        <f>TEXT(vw_maritime_trade_analysis[[#This Row],[Departure_Date]],"mmmm")</f>
        <v>June</v>
      </c>
      <c r="L2916">
        <v>40508496</v>
      </c>
      <c r="M2916">
        <v>192260.6875</v>
      </c>
      <c r="N2916">
        <v>62727.30859375</v>
      </c>
      <c r="O2916">
        <v>30381.369140625</v>
      </c>
      <c r="P2916">
        <v>0</v>
      </c>
      <c r="Q2916">
        <v>1139871</v>
      </c>
      <c r="R2916">
        <f t="shared" si="45"/>
        <v>2.8139060013484578E-2</v>
      </c>
    </row>
    <row r="2917" spans="1:18" x14ac:dyDescent="0.25">
      <c r="A2917" t="s">
        <v>4172</v>
      </c>
      <c r="B2917" t="s">
        <v>65</v>
      </c>
      <c r="C2917" t="s">
        <v>112</v>
      </c>
      <c r="D2917" t="s">
        <v>113</v>
      </c>
      <c r="E2917" t="s">
        <v>226</v>
      </c>
      <c r="F2917" t="s">
        <v>127</v>
      </c>
      <c r="G2917" s="1">
        <v>44536</v>
      </c>
      <c r="H2917" s="1">
        <v>44566</v>
      </c>
      <c r="I2917">
        <f>YEAR((vw_maritime_trade_analysis[[#This Row],[Departure_Date]]))</f>
        <v>2021</v>
      </c>
      <c r="J2917" t="str">
        <f>"Q"&amp;ROUNDUP(MONTH(vw_maritime_trade_analysis[[#This Row],[Departure_Date]])/3,0)</f>
        <v>Q4</v>
      </c>
      <c r="K2917" t="str">
        <f>TEXT(vw_maritime_trade_analysis[[#This Row],[Departure_Date]],"mmmm")</f>
        <v>December</v>
      </c>
      <c r="L2917">
        <v>4369155</v>
      </c>
      <c r="M2917">
        <v>677327.875</v>
      </c>
      <c r="N2917">
        <v>151532.6875</v>
      </c>
      <c r="O2917">
        <v>7383.8701171875</v>
      </c>
      <c r="P2917">
        <v>5838.83984375</v>
      </c>
      <c r="Q2917">
        <v>1013018.875</v>
      </c>
      <c r="R2917">
        <f t="shared" si="45"/>
        <v>0.23185693229011101</v>
      </c>
    </row>
    <row r="2918" spans="1:18" x14ac:dyDescent="0.25">
      <c r="A2918" t="s">
        <v>4173</v>
      </c>
      <c r="B2918" t="s">
        <v>65</v>
      </c>
      <c r="C2918" t="s">
        <v>66</v>
      </c>
      <c r="D2918" t="s">
        <v>248</v>
      </c>
      <c r="E2918" t="s">
        <v>226</v>
      </c>
      <c r="F2918" t="s">
        <v>93</v>
      </c>
      <c r="G2918" s="1">
        <v>45438</v>
      </c>
      <c r="H2918" s="1">
        <v>45464</v>
      </c>
      <c r="I2918">
        <f>YEAR((vw_maritime_trade_analysis[[#This Row],[Departure_Date]]))</f>
        <v>2024</v>
      </c>
      <c r="J2918" t="str">
        <f>"Q"&amp;ROUNDUP(MONTH(vw_maritime_trade_analysis[[#This Row],[Departure_Date]])/3,0)</f>
        <v>Q2</v>
      </c>
      <c r="K2918" t="str">
        <f>TEXT(vw_maritime_trade_analysis[[#This Row],[Departure_Date]],"mmmm")</f>
        <v>May</v>
      </c>
      <c r="L2918">
        <v>65190108</v>
      </c>
      <c r="M2918">
        <v>226284.34375</v>
      </c>
      <c r="N2918">
        <v>68934.4609375</v>
      </c>
      <c r="O2918">
        <v>74316.71875</v>
      </c>
      <c r="P2918">
        <v>0</v>
      </c>
      <c r="Q2918">
        <v>1186070.875</v>
      </c>
      <c r="R2918">
        <f t="shared" si="45"/>
        <v>1.819403144722509E-2</v>
      </c>
    </row>
    <row r="2919" spans="1:18" x14ac:dyDescent="0.25">
      <c r="A2919" t="s">
        <v>4174</v>
      </c>
      <c r="B2919" t="s">
        <v>49</v>
      </c>
      <c r="C2919" t="s">
        <v>50</v>
      </c>
      <c r="D2919" t="s">
        <v>51</v>
      </c>
      <c r="E2919" t="s">
        <v>154</v>
      </c>
      <c r="F2919" t="s">
        <v>100</v>
      </c>
      <c r="G2919" s="1">
        <v>44605</v>
      </c>
      <c r="H2919" s="1">
        <v>44619</v>
      </c>
      <c r="I2919">
        <f>YEAR((vw_maritime_trade_analysis[[#This Row],[Departure_Date]]))</f>
        <v>2022</v>
      </c>
      <c r="J2919" t="str">
        <f>"Q"&amp;ROUNDUP(MONTH(vw_maritime_trade_analysis[[#This Row],[Departure_Date]])/3,0)</f>
        <v>Q1</v>
      </c>
      <c r="K2919" t="str">
        <f>TEXT(vw_maritime_trade_analysis[[#This Row],[Departure_Date]],"mmmm")</f>
        <v>February</v>
      </c>
      <c r="L2919">
        <v>3495150.25</v>
      </c>
      <c r="M2919">
        <v>327526.53125</v>
      </c>
      <c r="N2919">
        <v>208372.125</v>
      </c>
      <c r="O2919">
        <v>7409.72021484375</v>
      </c>
      <c r="P2919">
        <v>20369.0703125</v>
      </c>
      <c r="Q2919">
        <v>2622078.25</v>
      </c>
      <c r="R2919">
        <f t="shared" si="45"/>
        <v>0.75020473011138789</v>
      </c>
    </row>
    <row r="2920" spans="1:18" x14ac:dyDescent="0.25">
      <c r="A2920" t="s">
        <v>4175</v>
      </c>
      <c r="B2920" t="s">
        <v>49</v>
      </c>
      <c r="C2920" t="s">
        <v>78</v>
      </c>
      <c r="D2920" t="s">
        <v>79</v>
      </c>
      <c r="E2920" t="s">
        <v>140</v>
      </c>
      <c r="F2920" t="s">
        <v>184</v>
      </c>
      <c r="G2920" s="1">
        <v>44102</v>
      </c>
      <c r="H2920" s="1">
        <v>44126</v>
      </c>
      <c r="I2920">
        <f>YEAR((vw_maritime_trade_analysis[[#This Row],[Departure_Date]]))</f>
        <v>2020</v>
      </c>
      <c r="J2920" t="str">
        <f>"Q"&amp;ROUNDUP(MONTH(vw_maritime_trade_analysis[[#This Row],[Departure_Date]])/3,0)</f>
        <v>Q3</v>
      </c>
      <c r="K2920" t="str">
        <f>TEXT(vw_maritime_trade_analysis[[#This Row],[Departure_Date]],"mmmm")</f>
        <v>September</v>
      </c>
      <c r="L2920">
        <v>30920892</v>
      </c>
      <c r="M2920">
        <v>494132.3125</v>
      </c>
      <c r="N2920">
        <v>148342.328125</v>
      </c>
      <c r="O2920">
        <v>73282.5078125</v>
      </c>
      <c r="P2920">
        <v>0</v>
      </c>
      <c r="Q2920">
        <v>2138798</v>
      </c>
      <c r="R2920">
        <f t="shared" si="45"/>
        <v>6.9169996777583259E-2</v>
      </c>
    </row>
    <row r="2921" spans="1:18" x14ac:dyDescent="0.25">
      <c r="A2921" t="s">
        <v>4176</v>
      </c>
      <c r="B2921" t="s">
        <v>49</v>
      </c>
      <c r="C2921" t="s">
        <v>134</v>
      </c>
      <c r="D2921" t="s">
        <v>135</v>
      </c>
      <c r="E2921" t="s">
        <v>131</v>
      </c>
      <c r="F2921" t="s">
        <v>184</v>
      </c>
      <c r="G2921" s="1">
        <v>44229</v>
      </c>
      <c r="H2921" s="1">
        <v>44253</v>
      </c>
      <c r="I2921">
        <f>YEAR((vw_maritime_trade_analysis[[#This Row],[Departure_Date]]))</f>
        <v>2021</v>
      </c>
      <c r="J2921" t="str">
        <f>"Q"&amp;ROUNDUP(MONTH(vw_maritime_trade_analysis[[#This Row],[Departure_Date]])/3,0)</f>
        <v>Q1</v>
      </c>
      <c r="K2921" t="str">
        <f>TEXT(vw_maritime_trade_analysis[[#This Row],[Departure_Date]],"mmmm")</f>
        <v>February</v>
      </c>
      <c r="L2921">
        <v>2580280</v>
      </c>
      <c r="M2921">
        <v>547560.4375</v>
      </c>
      <c r="N2921">
        <v>84122.71875</v>
      </c>
      <c r="O2921">
        <v>7224.77978515625</v>
      </c>
      <c r="P2921">
        <v>95567.9375</v>
      </c>
      <c r="Q2921">
        <v>817042.5625</v>
      </c>
      <c r="R2921">
        <f t="shared" si="45"/>
        <v>0.3166487987737765</v>
      </c>
    </row>
    <row r="2922" spans="1:18" x14ac:dyDescent="0.25">
      <c r="A2922" t="s">
        <v>4177</v>
      </c>
      <c r="B2922" t="s">
        <v>49</v>
      </c>
      <c r="C2922" t="s">
        <v>50</v>
      </c>
      <c r="D2922" t="s">
        <v>120</v>
      </c>
      <c r="E2922" t="s">
        <v>140</v>
      </c>
      <c r="F2922" t="s">
        <v>56</v>
      </c>
      <c r="G2922" s="1">
        <v>44193</v>
      </c>
      <c r="H2922" s="1">
        <v>44199</v>
      </c>
      <c r="I2922">
        <f>YEAR((vw_maritime_trade_analysis[[#This Row],[Departure_Date]]))</f>
        <v>2020</v>
      </c>
      <c r="J2922" t="str">
        <f>"Q"&amp;ROUNDUP(MONTH(vw_maritime_trade_analysis[[#This Row],[Departure_Date]])/3,0)</f>
        <v>Q4</v>
      </c>
      <c r="K2922" t="str">
        <f>TEXT(vw_maritime_trade_analysis[[#This Row],[Departure_Date]],"mmmm")</f>
        <v>December</v>
      </c>
      <c r="L2922">
        <v>48665056</v>
      </c>
      <c r="M2922">
        <v>190514.3125</v>
      </c>
      <c r="N2922">
        <v>65429.6484375</v>
      </c>
      <c r="O2922">
        <v>58884.71875</v>
      </c>
      <c r="P2922">
        <v>3460.8701171875</v>
      </c>
      <c r="Q2922">
        <v>1707184.75</v>
      </c>
      <c r="R2922">
        <f t="shared" si="45"/>
        <v>3.5080299712385E-2</v>
      </c>
    </row>
    <row r="2923" spans="1:18" x14ac:dyDescent="0.25">
      <c r="A2923" t="s">
        <v>4178</v>
      </c>
      <c r="B2923" t="s">
        <v>49</v>
      </c>
      <c r="C2923" t="s">
        <v>66</v>
      </c>
      <c r="D2923" t="s">
        <v>67</v>
      </c>
      <c r="E2923" t="s">
        <v>146</v>
      </c>
      <c r="F2923" t="s">
        <v>128</v>
      </c>
      <c r="G2923" s="1">
        <v>44221</v>
      </c>
      <c r="H2923" s="1">
        <v>44255</v>
      </c>
      <c r="I2923">
        <f>YEAR((vw_maritime_trade_analysis[[#This Row],[Departure_Date]]))</f>
        <v>2021</v>
      </c>
      <c r="J2923" t="str">
        <f>"Q"&amp;ROUNDUP(MONTH(vw_maritime_trade_analysis[[#This Row],[Departure_Date]])/3,0)</f>
        <v>Q1</v>
      </c>
      <c r="K2923" t="str">
        <f>TEXT(vw_maritime_trade_analysis[[#This Row],[Departure_Date]],"mmmm")</f>
        <v>January</v>
      </c>
      <c r="L2923">
        <v>19476914</v>
      </c>
      <c r="M2923">
        <v>749420.3125</v>
      </c>
      <c r="N2923">
        <v>179540.15625</v>
      </c>
      <c r="O2923">
        <v>38953.828125</v>
      </c>
      <c r="P2923">
        <v>19707.919921875</v>
      </c>
      <c r="Q2923">
        <v>6118595</v>
      </c>
      <c r="R2923">
        <f t="shared" si="45"/>
        <v>0.31414601923076724</v>
      </c>
    </row>
    <row r="2924" spans="1:18" x14ac:dyDescent="0.25">
      <c r="A2924" t="s">
        <v>4179</v>
      </c>
      <c r="B2924" t="s">
        <v>65</v>
      </c>
      <c r="C2924" t="s">
        <v>78</v>
      </c>
      <c r="D2924" t="s">
        <v>79</v>
      </c>
      <c r="E2924" t="s">
        <v>82</v>
      </c>
      <c r="F2924" t="s">
        <v>230</v>
      </c>
      <c r="G2924" s="1">
        <v>44621</v>
      </c>
      <c r="H2924" s="1">
        <v>44640</v>
      </c>
      <c r="I2924">
        <f>YEAR((vw_maritime_trade_analysis[[#This Row],[Departure_Date]]))</f>
        <v>2022</v>
      </c>
      <c r="J2924" t="str">
        <f>"Q"&amp;ROUNDUP(MONTH(vw_maritime_trade_analysis[[#This Row],[Departure_Date]])/3,0)</f>
        <v>Q1</v>
      </c>
      <c r="K2924" t="str">
        <f>TEXT(vw_maritime_trade_analysis[[#This Row],[Departure_Date]],"mmmm")</f>
        <v>March</v>
      </c>
      <c r="L2924">
        <v>41894952</v>
      </c>
      <c r="M2924">
        <v>141001.4375</v>
      </c>
      <c r="N2924">
        <v>63177.7890625</v>
      </c>
      <c r="O2924">
        <v>49854.98828125</v>
      </c>
      <c r="P2924">
        <v>95680.7734375</v>
      </c>
      <c r="Q2924">
        <v>1543927.625</v>
      </c>
      <c r="R2924">
        <f t="shared" si="45"/>
        <v>3.6852354550973111E-2</v>
      </c>
    </row>
    <row r="2925" spans="1:18" x14ac:dyDescent="0.25">
      <c r="A2925" t="s">
        <v>4180</v>
      </c>
      <c r="B2925" t="s">
        <v>49</v>
      </c>
      <c r="C2925" t="s">
        <v>78</v>
      </c>
      <c r="D2925" t="s">
        <v>177</v>
      </c>
      <c r="E2925" t="s">
        <v>108</v>
      </c>
      <c r="F2925" t="s">
        <v>92</v>
      </c>
      <c r="G2925" s="1">
        <v>45484</v>
      </c>
      <c r="H2925" s="1">
        <v>45497</v>
      </c>
      <c r="I2925">
        <f>YEAR((vw_maritime_trade_analysis[[#This Row],[Departure_Date]]))</f>
        <v>2024</v>
      </c>
      <c r="J2925" t="str">
        <f>"Q"&amp;ROUNDUP(MONTH(vw_maritime_trade_analysis[[#This Row],[Departure_Date]])/3,0)</f>
        <v>Q3</v>
      </c>
      <c r="K2925" t="str">
        <f>TEXT(vw_maritime_trade_analysis[[#This Row],[Departure_Date]],"mmmm")</f>
        <v>July</v>
      </c>
      <c r="L2925">
        <v>16070102</v>
      </c>
      <c r="M2925">
        <v>222844.9375</v>
      </c>
      <c r="N2925">
        <v>149809.796875</v>
      </c>
      <c r="O2925">
        <v>18159.220703125</v>
      </c>
      <c r="P2925">
        <v>0</v>
      </c>
      <c r="Q2925">
        <v>2291687.75</v>
      </c>
      <c r="R2925">
        <f t="shared" si="45"/>
        <v>0.14260567543379626</v>
      </c>
    </row>
    <row r="2926" spans="1:18" x14ac:dyDescent="0.25">
      <c r="A2926" t="s">
        <v>4181</v>
      </c>
      <c r="B2926" t="s">
        <v>49</v>
      </c>
      <c r="C2926" t="s">
        <v>66</v>
      </c>
      <c r="D2926" t="s">
        <v>245</v>
      </c>
      <c r="E2926" t="s">
        <v>154</v>
      </c>
      <c r="F2926" t="s">
        <v>56</v>
      </c>
      <c r="G2926" s="1">
        <v>44405</v>
      </c>
      <c r="H2926" s="1">
        <v>44419</v>
      </c>
      <c r="I2926">
        <f>YEAR((vw_maritime_trade_analysis[[#This Row],[Departure_Date]]))</f>
        <v>2021</v>
      </c>
      <c r="J2926" t="str">
        <f>"Q"&amp;ROUNDUP(MONTH(vw_maritime_trade_analysis[[#This Row],[Departure_Date]])/3,0)</f>
        <v>Q3</v>
      </c>
      <c r="K2926" t="str">
        <f>TEXT(vw_maritime_trade_analysis[[#This Row],[Departure_Date]],"mmmm")</f>
        <v>July</v>
      </c>
      <c r="L2926">
        <v>7543229</v>
      </c>
      <c r="M2926">
        <v>429437.46875</v>
      </c>
      <c r="N2926">
        <v>148620.6875</v>
      </c>
      <c r="O2926">
        <v>23836.599609375</v>
      </c>
      <c r="Q2926">
        <v>913868.25</v>
      </c>
      <c r="R2926">
        <f t="shared" si="45"/>
        <v>0.12115080292537851</v>
      </c>
    </row>
    <row r="2927" spans="1:18" x14ac:dyDescent="0.25">
      <c r="A2927" t="s">
        <v>4182</v>
      </c>
      <c r="B2927" t="s">
        <v>49</v>
      </c>
      <c r="C2927" t="s">
        <v>66</v>
      </c>
      <c r="D2927" t="s">
        <v>153</v>
      </c>
      <c r="E2927" t="s">
        <v>146</v>
      </c>
      <c r="F2927" t="s">
        <v>56</v>
      </c>
      <c r="G2927" s="1">
        <v>44679</v>
      </c>
      <c r="H2927" s="1">
        <v>44707</v>
      </c>
      <c r="I2927">
        <f>YEAR((vw_maritime_trade_analysis[[#This Row],[Departure_Date]]))</f>
        <v>2022</v>
      </c>
      <c r="J2927" t="str">
        <f>"Q"&amp;ROUNDUP(MONTH(vw_maritime_trade_analysis[[#This Row],[Departure_Date]])/3,0)</f>
        <v>Q2</v>
      </c>
      <c r="K2927" t="str">
        <f>TEXT(vw_maritime_trade_analysis[[#This Row],[Departure_Date]],"mmmm")</f>
        <v>April</v>
      </c>
      <c r="L2927">
        <v>28755908</v>
      </c>
      <c r="M2927">
        <v>416160.09375</v>
      </c>
      <c r="N2927">
        <v>147085.125</v>
      </c>
      <c r="O2927">
        <v>75340.4765625</v>
      </c>
      <c r="P2927">
        <v>11253.4501953125</v>
      </c>
      <c r="Q2927">
        <v>2605809.75</v>
      </c>
      <c r="R2927">
        <f t="shared" si="45"/>
        <v>9.0618239215398799E-2</v>
      </c>
    </row>
    <row r="2928" spans="1:18" x14ac:dyDescent="0.25">
      <c r="A2928" t="s">
        <v>4183</v>
      </c>
      <c r="B2928" t="s">
        <v>49</v>
      </c>
      <c r="C2928" t="s">
        <v>134</v>
      </c>
      <c r="D2928" t="s">
        <v>135</v>
      </c>
      <c r="E2928" t="s">
        <v>196</v>
      </c>
      <c r="F2928" t="s">
        <v>184</v>
      </c>
      <c r="G2928" s="1">
        <v>43841</v>
      </c>
      <c r="H2928" s="1">
        <v>43874</v>
      </c>
      <c r="I2928">
        <f>YEAR((vw_maritime_trade_analysis[[#This Row],[Departure_Date]]))</f>
        <v>2020</v>
      </c>
      <c r="J2928" t="str">
        <f>"Q"&amp;ROUNDUP(MONTH(vw_maritime_trade_analysis[[#This Row],[Departure_Date]])/3,0)</f>
        <v>Q1</v>
      </c>
      <c r="K2928" t="str">
        <f>TEXT(vw_maritime_trade_analysis[[#This Row],[Departure_Date]],"mmmm")</f>
        <v>January</v>
      </c>
      <c r="L2928">
        <v>5912040.5</v>
      </c>
      <c r="M2928">
        <v>1038853.625</v>
      </c>
      <c r="N2928">
        <v>194276.375</v>
      </c>
      <c r="O2928">
        <v>14129.7802734375</v>
      </c>
      <c r="P2928">
        <v>0</v>
      </c>
      <c r="Q2928">
        <v>1347036.75</v>
      </c>
      <c r="R2928">
        <f t="shared" si="45"/>
        <v>0.22784633325837331</v>
      </c>
    </row>
    <row r="2929" spans="1:18" x14ac:dyDescent="0.25">
      <c r="A2929" t="s">
        <v>4184</v>
      </c>
      <c r="B2929" t="s">
        <v>49</v>
      </c>
      <c r="C2929" t="s">
        <v>50</v>
      </c>
      <c r="D2929" t="s">
        <v>51</v>
      </c>
      <c r="E2929" t="s">
        <v>257</v>
      </c>
      <c r="F2929" t="s">
        <v>70</v>
      </c>
      <c r="G2929" s="1">
        <v>43957</v>
      </c>
      <c r="H2929" s="1">
        <v>43962</v>
      </c>
      <c r="I2929">
        <f>YEAR((vw_maritime_trade_analysis[[#This Row],[Departure_Date]]))</f>
        <v>2020</v>
      </c>
      <c r="J2929" t="str">
        <f>"Q"&amp;ROUNDUP(MONTH(vw_maritime_trade_analysis[[#This Row],[Departure_Date]])/3,0)</f>
        <v>Q2</v>
      </c>
      <c r="K2929" t="str">
        <f>TEXT(vw_maritime_trade_analysis[[#This Row],[Departure_Date]],"mmmm")</f>
        <v>May</v>
      </c>
      <c r="L2929">
        <v>6844593</v>
      </c>
      <c r="M2929">
        <v>28031.830078125</v>
      </c>
      <c r="N2929">
        <v>49975.5</v>
      </c>
      <c r="O2929">
        <v>19438.640625</v>
      </c>
      <c r="P2929">
        <v>0</v>
      </c>
      <c r="Q2929">
        <v>1245364.75</v>
      </c>
      <c r="R2929">
        <f t="shared" si="45"/>
        <v>0.1819486929317784</v>
      </c>
    </row>
    <row r="2930" spans="1:18" x14ac:dyDescent="0.25">
      <c r="A2930" t="s">
        <v>4185</v>
      </c>
      <c r="B2930" t="s">
        <v>49</v>
      </c>
      <c r="C2930" t="s">
        <v>239</v>
      </c>
      <c r="D2930" t="s">
        <v>270</v>
      </c>
      <c r="E2930" t="s">
        <v>201</v>
      </c>
      <c r="F2930" t="s">
        <v>56</v>
      </c>
      <c r="G2930" s="1">
        <v>45852</v>
      </c>
      <c r="H2930" s="1">
        <v>45865</v>
      </c>
      <c r="I2930">
        <f>YEAR((vw_maritime_trade_analysis[[#This Row],[Departure_Date]]))</f>
        <v>2025</v>
      </c>
      <c r="J2930" t="str">
        <f>"Q"&amp;ROUNDUP(MONTH(vw_maritime_trade_analysis[[#This Row],[Departure_Date]])/3,0)</f>
        <v>Q3</v>
      </c>
      <c r="K2930" t="str">
        <f>TEXT(vw_maritime_trade_analysis[[#This Row],[Departure_Date]],"mmmm")</f>
        <v>July</v>
      </c>
      <c r="L2930">
        <v>21260224</v>
      </c>
      <c r="M2930">
        <v>191768.453125</v>
      </c>
      <c r="N2930">
        <v>220832.203125</v>
      </c>
      <c r="O2930">
        <v>64631.078125</v>
      </c>
      <c r="P2930">
        <v>0</v>
      </c>
      <c r="Q2930">
        <v>1438668.25</v>
      </c>
      <c r="R2930">
        <f t="shared" si="45"/>
        <v>6.7669477518204887E-2</v>
      </c>
    </row>
    <row r="2931" spans="1:18" x14ac:dyDescent="0.25">
      <c r="A2931" t="s">
        <v>4186</v>
      </c>
      <c r="B2931" t="s">
        <v>65</v>
      </c>
      <c r="C2931" t="s">
        <v>134</v>
      </c>
      <c r="D2931" t="s">
        <v>135</v>
      </c>
      <c r="E2931" t="s">
        <v>92</v>
      </c>
      <c r="F2931" t="s">
        <v>230</v>
      </c>
      <c r="G2931" s="1">
        <v>44272</v>
      </c>
      <c r="H2931" s="1">
        <v>44303</v>
      </c>
      <c r="I2931">
        <f>YEAR((vw_maritime_trade_analysis[[#This Row],[Departure_Date]]))</f>
        <v>2021</v>
      </c>
      <c r="J2931" t="str">
        <f>"Q"&amp;ROUNDUP(MONTH(vw_maritime_trade_analysis[[#This Row],[Departure_Date]])/3,0)</f>
        <v>Q1</v>
      </c>
      <c r="K2931" t="str">
        <f>TEXT(vw_maritime_trade_analysis[[#This Row],[Departure_Date]],"mmmm")</f>
        <v>March</v>
      </c>
      <c r="L2931">
        <v>7207036.5</v>
      </c>
      <c r="M2931">
        <v>722419.5</v>
      </c>
      <c r="N2931">
        <v>89653.1796875</v>
      </c>
      <c r="O2931">
        <v>15999.6201171875</v>
      </c>
      <c r="P2931">
        <v>25656.5390625</v>
      </c>
      <c r="Q2931">
        <v>1335908.625</v>
      </c>
      <c r="R2931">
        <f t="shared" si="45"/>
        <v>0.18536171212675279</v>
      </c>
    </row>
    <row r="2932" spans="1:18" x14ac:dyDescent="0.25">
      <c r="A2932" t="s">
        <v>4187</v>
      </c>
      <c r="B2932" t="s">
        <v>65</v>
      </c>
      <c r="C2932" t="s">
        <v>50</v>
      </c>
      <c r="D2932" t="s">
        <v>183</v>
      </c>
      <c r="E2932" t="s">
        <v>128</v>
      </c>
      <c r="F2932" t="s">
        <v>164</v>
      </c>
      <c r="G2932" s="1">
        <v>44666</v>
      </c>
      <c r="H2932" s="1">
        <v>44683</v>
      </c>
      <c r="I2932">
        <f>YEAR((vw_maritime_trade_analysis[[#This Row],[Departure_Date]]))</f>
        <v>2022</v>
      </c>
      <c r="J2932" t="str">
        <f>"Q"&amp;ROUNDUP(MONTH(vw_maritime_trade_analysis[[#This Row],[Departure_Date]])/3,0)</f>
        <v>Q2</v>
      </c>
      <c r="K2932" t="str">
        <f>TEXT(vw_maritime_trade_analysis[[#This Row],[Departure_Date]],"mmmm")</f>
        <v>April</v>
      </c>
      <c r="L2932">
        <v>102052072</v>
      </c>
      <c r="M2932">
        <v>327404.28125</v>
      </c>
      <c r="N2932">
        <v>243027.453125</v>
      </c>
      <c r="O2932">
        <v>80621.140625</v>
      </c>
      <c r="P2932">
        <v>24884.470703125</v>
      </c>
      <c r="Q2932">
        <v>4041898.5</v>
      </c>
      <c r="R2932">
        <f t="shared" si="45"/>
        <v>3.9606236510317985E-2</v>
      </c>
    </row>
    <row r="2933" spans="1:18" x14ac:dyDescent="0.25">
      <c r="A2933" t="s">
        <v>4188</v>
      </c>
      <c r="B2933" t="s">
        <v>65</v>
      </c>
      <c r="C2933" t="s">
        <v>239</v>
      </c>
      <c r="D2933" t="s">
        <v>265</v>
      </c>
      <c r="E2933" t="s">
        <v>70</v>
      </c>
      <c r="F2933" t="s">
        <v>196</v>
      </c>
      <c r="G2933" s="1">
        <v>44692</v>
      </c>
      <c r="H2933" s="1">
        <v>44718</v>
      </c>
      <c r="I2933">
        <f>YEAR((vw_maritime_trade_analysis[[#This Row],[Departure_Date]]))</f>
        <v>2022</v>
      </c>
      <c r="J2933" t="str">
        <f>"Q"&amp;ROUNDUP(MONTH(vw_maritime_trade_analysis[[#This Row],[Departure_Date]])/3,0)</f>
        <v>Q2</v>
      </c>
      <c r="K2933" t="str">
        <f>TEXT(vw_maritime_trade_analysis[[#This Row],[Departure_Date]],"mmmm")</f>
        <v>May</v>
      </c>
      <c r="L2933">
        <v>19261334</v>
      </c>
      <c r="M2933">
        <v>511771.625</v>
      </c>
      <c r="N2933">
        <v>228140.0625</v>
      </c>
      <c r="O2933">
        <v>58361.83984375</v>
      </c>
      <c r="P2933">
        <v>23124.470703125</v>
      </c>
      <c r="Q2933">
        <v>1455733</v>
      </c>
      <c r="R2933">
        <f t="shared" si="45"/>
        <v>7.55779947536344E-2</v>
      </c>
    </row>
    <row r="2934" spans="1:18" x14ac:dyDescent="0.25">
      <c r="A2934" t="s">
        <v>4189</v>
      </c>
      <c r="B2934" t="s">
        <v>49</v>
      </c>
      <c r="C2934" t="s">
        <v>50</v>
      </c>
      <c r="D2934" t="s">
        <v>223</v>
      </c>
      <c r="E2934" t="s">
        <v>196</v>
      </c>
      <c r="F2934" t="s">
        <v>100</v>
      </c>
      <c r="G2934" s="1">
        <v>44656</v>
      </c>
      <c r="H2934" s="1">
        <v>44661</v>
      </c>
      <c r="I2934">
        <f>YEAR((vw_maritime_trade_analysis[[#This Row],[Departure_Date]]))</f>
        <v>2022</v>
      </c>
      <c r="J2934" t="str">
        <f>"Q"&amp;ROUNDUP(MONTH(vw_maritime_trade_analysis[[#This Row],[Departure_Date]])/3,0)</f>
        <v>Q2</v>
      </c>
      <c r="K2934" t="str">
        <f>TEXT(vw_maritime_trade_analysis[[#This Row],[Departure_Date]],"mmmm")</f>
        <v>April</v>
      </c>
      <c r="L2934">
        <v>33620596</v>
      </c>
      <c r="M2934">
        <v>109503.0078125</v>
      </c>
      <c r="N2934">
        <v>221357.53125</v>
      </c>
      <c r="O2934">
        <v>46396.421875</v>
      </c>
      <c r="P2934">
        <v>91120.796875</v>
      </c>
      <c r="Q2934">
        <v>852381.125</v>
      </c>
      <c r="R2934">
        <f t="shared" si="45"/>
        <v>2.5352945111383512E-2</v>
      </c>
    </row>
    <row r="2935" spans="1:18" x14ac:dyDescent="0.25">
      <c r="A2935" t="s">
        <v>4190</v>
      </c>
      <c r="B2935" t="s">
        <v>65</v>
      </c>
      <c r="C2935" t="s">
        <v>112</v>
      </c>
      <c r="D2935" t="s">
        <v>340</v>
      </c>
      <c r="E2935" t="s">
        <v>70</v>
      </c>
      <c r="F2935" t="s">
        <v>121</v>
      </c>
      <c r="G2935" s="1">
        <v>45860</v>
      </c>
      <c r="H2935" s="1">
        <v>45868</v>
      </c>
      <c r="I2935">
        <f>YEAR((vw_maritime_trade_analysis[[#This Row],[Departure_Date]]))</f>
        <v>2025</v>
      </c>
      <c r="J2935" t="str">
        <f>"Q"&amp;ROUNDUP(MONTH(vw_maritime_trade_analysis[[#This Row],[Departure_Date]])/3,0)</f>
        <v>Q3</v>
      </c>
      <c r="K2935" t="str">
        <f>TEXT(vw_maritime_trade_analysis[[#This Row],[Departure_Date]],"mmmm")</f>
        <v>July</v>
      </c>
      <c r="L2935">
        <v>7105032.5</v>
      </c>
      <c r="M2935">
        <v>110396.859375</v>
      </c>
      <c r="N2935">
        <v>137323.40625</v>
      </c>
      <c r="O2935">
        <v>21244.05078125</v>
      </c>
      <c r="P2935">
        <v>59974.0390625</v>
      </c>
      <c r="Q2935">
        <v>725929.1875</v>
      </c>
      <c r="R2935">
        <f t="shared" si="45"/>
        <v>0.10217112835162964</v>
      </c>
    </row>
    <row r="2936" spans="1:18" x14ac:dyDescent="0.25">
      <c r="A2936" t="s">
        <v>4191</v>
      </c>
      <c r="B2936" t="s">
        <v>65</v>
      </c>
      <c r="C2936" t="s">
        <v>78</v>
      </c>
      <c r="D2936" t="s">
        <v>211</v>
      </c>
      <c r="E2936" t="s">
        <v>100</v>
      </c>
      <c r="F2936" t="s">
        <v>196</v>
      </c>
      <c r="G2936" s="1">
        <v>44160</v>
      </c>
      <c r="H2936" s="1">
        <v>44187</v>
      </c>
      <c r="I2936">
        <f>YEAR((vw_maritime_trade_analysis[[#This Row],[Departure_Date]]))</f>
        <v>2020</v>
      </c>
      <c r="J2936" t="str">
        <f>"Q"&amp;ROUNDUP(MONTH(vw_maritime_trade_analysis[[#This Row],[Departure_Date]])/3,0)</f>
        <v>Q4</v>
      </c>
      <c r="K2936" t="str">
        <f>TEXT(vw_maritime_trade_analysis[[#This Row],[Departure_Date]],"mmmm")</f>
        <v>November</v>
      </c>
      <c r="L2936">
        <v>46438312</v>
      </c>
      <c r="M2936">
        <v>890606.0625</v>
      </c>
      <c r="N2936">
        <v>173978.234375</v>
      </c>
      <c r="O2936">
        <v>160212.1875</v>
      </c>
      <c r="P2936">
        <v>13378.16015625</v>
      </c>
      <c r="Q2936">
        <v>2647929</v>
      </c>
      <c r="R2936">
        <f t="shared" si="45"/>
        <v>5.7020354228207087E-2</v>
      </c>
    </row>
    <row r="2937" spans="1:18" x14ac:dyDescent="0.25">
      <c r="A2937" t="s">
        <v>4192</v>
      </c>
      <c r="B2937" t="s">
        <v>49</v>
      </c>
      <c r="C2937" t="s">
        <v>66</v>
      </c>
      <c r="D2937" t="s">
        <v>67</v>
      </c>
      <c r="E2937" t="s">
        <v>154</v>
      </c>
      <c r="F2937" t="s">
        <v>184</v>
      </c>
      <c r="G2937" s="1">
        <v>45306</v>
      </c>
      <c r="H2937" s="1">
        <v>45322</v>
      </c>
      <c r="I2937">
        <f>YEAR((vw_maritime_trade_analysis[[#This Row],[Departure_Date]]))</f>
        <v>2024</v>
      </c>
      <c r="J2937" t="str">
        <f>"Q"&amp;ROUNDUP(MONTH(vw_maritime_trade_analysis[[#This Row],[Departure_Date]])/3,0)</f>
        <v>Q1</v>
      </c>
      <c r="K2937" t="str">
        <f>TEXT(vw_maritime_trade_analysis[[#This Row],[Departure_Date]],"mmmm")</f>
        <v>January</v>
      </c>
      <c r="L2937">
        <v>66747716</v>
      </c>
      <c r="M2937">
        <v>256398.453125</v>
      </c>
      <c r="N2937">
        <v>123310.40625</v>
      </c>
      <c r="O2937">
        <v>50728.26953125</v>
      </c>
      <c r="P2937">
        <v>27949.400390625</v>
      </c>
      <c r="Q2937">
        <v>7815792</v>
      </c>
      <c r="R2937">
        <f t="shared" si="45"/>
        <v>0.11709452350399525</v>
      </c>
    </row>
    <row r="2938" spans="1:18" x14ac:dyDescent="0.25">
      <c r="A2938" t="s">
        <v>4193</v>
      </c>
      <c r="B2938" t="s">
        <v>49</v>
      </c>
      <c r="C2938" t="s">
        <v>134</v>
      </c>
      <c r="D2938" t="s">
        <v>135</v>
      </c>
      <c r="E2938" t="s">
        <v>127</v>
      </c>
      <c r="F2938" t="s">
        <v>56</v>
      </c>
      <c r="G2938" s="1">
        <v>45939</v>
      </c>
      <c r="H2938" s="1">
        <v>45972</v>
      </c>
      <c r="I2938">
        <f>YEAR((vw_maritime_trade_analysis[[#This Row],[Departure_Date]]))</f>
        <v>2025</v>
      </c>
      <c r="J2938" t="str">
        <f>"Q"&amp;ROUNDUP(MONTH(vw_maritime_trade_analysis[[#This Row],[Departure_Date]])/3,0)</f>
        <v>Q4</v>
      </c>
      <c r="K2938" t="str">
        <f>TEXT(vw_maritime_trade_analysis[[#This Row],[Departure_Date]],"mmmm")</f>
        <v>October</v>
      </c>
      <c r="L2938">
        <v>3204324.75</v>
      </c>
      <c r="M2938">
        <v>1325497.5</v>
      </c>
      <c r="N2938">
        <v>162929.90625</v>
      </c>
      <c r="O2938">
        <v>4870.56982421875</v>
      </c>
      <c r="P2938">
        <v>16997.76953125</v>
      </c>
      <c r="Q2938">
        <v>1644397.125</v>
      </c>
      <c r="R2938">
        <f t="shared" si="45"/>
        <v>0.51318054607292851</v>
      </c>
    </row>
    <row r="2939" spans="1:18" x14ac:dyDescent="0.25">
      <c r="A2939" t="s">
        <v>4194</v>
      </c>
      <c r="B2939" t="s">
        <v>65</v>
      </c>
      <c r="C2939" t="s">
        <v>50</v>
      </c>
      <c r="D2939" t="s">
        <v>51</v>
      </c>
      <c r="E2939" t="s">
        <v>56</v>
      </c>
      <c r="F2939" t="s">
        <v>150</v>
      </c>
      <c r="G2939" s="1">
        <v>44675</v>
      </c>
      <c r="H2939" s="1">
        <v>44682</v>
      </c>
      <c r="I2939">
        <f>YEAR((vw_maritime_trade_analysis[[#This Row],[Departure_Date]]))</f>
        <v>2022</v>
      </c>
      <c r="J2939" t="str">
        <f>"Q"&amp;ROUNDUP(MONTH(vw_maritime_trade_analysis[[#This Row],[Departure_Date]])/3,0)</f>
        <v>Q2</v>
      </c>
      <c r="K2939" t="str">
        <f>TEXT(vw_maritime_trade_analysis[[#This Row],[Departure_Date]],"mmmm")</f>
        <v>April</v>
      </c>
      <c r="L2939">
        <v>4721474.5</v>
      </c>
      <c r="M2939">
        <v>159294</v>
      </c>
      <c r="N2939">
        <v>234600.109375</v>
      </c>
      <c r="O2939">
        <v>12039.759765625</v>
      </c>
      <c r="P2939">
        <v>38466.71875</v>
      </c>
      <c r="Q2939">
        <v>1597950.375</v>
      </c>
      <c r="R2939">
        <f t="shared" si="45"/>
        <v>0.33844308065202938</v>
      </c>
    </row>
    <row r="2940" spans="1:18" x14ac:dyDescent="0.25">
      <c r="A2940" t="s">
        <v>4195</v>
      </c>
      <c r="B2940" t="s">
        <v>49</v>
      </c>
      <c r="C2940" t="s">
        <v>112</v>
      </c>
      <c r="D2940" t="s">
        <v>343</v>
      </c>
      <c r="E2940" t="s">
        <v>71</v>
      </c>
      <c r="F2940" t="s">
        <v>184</v>
      </c>
      <c r="G2940" s="1">
        <v>44604</v>
      </c>
      <c r="H2940" s="1">
        <v>44619</v>
      </c>
      <c r="I2940">
        <f>YEAR((vw_maritime_trade_analysis[[#This Row],[Departure_Date]]))</f>
        <v>2022</v>
      </c>
      <c r="J2940" t="str">
        <f>"Q"&amp;ROUNDUP(MONTH(vw_maritime_trade_analysis[[#This Row],[Departure_Date]])/3,0)</f>
        <v>Q1</v>
      </c>
      <c r="K2940" t="str">
        <f>TEXT(vw_maritime_trade_analysis[[#This Row],[Departure_Date]],"mmmm")</f>
        <v>February</v>
      </c>
      <c r="L2940">
        <v>26587054</v>
      </c>
      <c r="M2940">
        <v>275730.0625</v>
      </c>
      <c r="N2940">
        <v>230584.703125</v>
      </c>
      <c r="O2940">
        <v>25789.439453125</v>
      </c>
      <c r="Q2940">
        <v>2856108.5</v>
      </c>
      <c r="R2940">
        <f t="shared" si="45"/>
        <v>0.10742478275329038</v>
      </c>
    </row>
    <row r="2941" spans="1:18" x14ac:dyDescent="0.25">
      <c r="A2941" t="s">
        <v>4196</v>
      </c>
      <c r="B2941" t="s">
        <v>65</v>
      </c>
      <c r="C2941" t="s">
        <v>239</v>
      </c>
      <c r="D2941" t="s">
        <v>265</v>
      </c>
      <c r="E2941" t="s">
        <v>70</v>
      </c>
      <c r="F2941" t="s">
        <v>127</v>
      </c>
      <c r="G2941" s="1">
        <v>43840</v>
      </c>
      <c r="H2941" s="1">
        <v>43848</v>
      </c>
      <c r="I2941">
        <f>YEAR((vw_maritime_trade_analysis[[#This Row],[Departure_Date]]))</f>
        <v>2020</v>
      </c>
      <c r="J2941" t="str">
        <f>"Q"&amp;ROUNDUP(MONTH(vw_maritime_trade_analysis[[#This Row],[Departure_Date]])/3,0)</f>
        <v>Q1</v>
      </c>
      <c r="K2941" t="str">
        <f>TEXT(vw_maritime_trade_analysis[[#This Row],[Departure_Date]],"mmmm")</f>
        <v>January</v>
      </c>
      <c r="L2941">
        <v>8670635</v>
      </c>
      <c r="M2941">
        <v>227290.765625</v>
      </c>
      <c r="N2941">
        <v>43063.05859375</v>
      </c>
      <c r="O2941">
        <v>15607.1396484375</v>
      </c>
      <c r="P2941">
        <v>18535.73046875</v>
      </c>
      <c r="Q2941">
        <v>705906.1875</v>
      </c>
      <c r="R2941">
        <f t="shared" si="45"/>
        <v>8.141343598248571E-2</v>
      </c>
    </row>
    <row r="2942" spans="1:18" x14ac:dyDescent="0.25">
      <c r="A2942" t="s">
        <v>4197</v>
      </c>
      <c r="B2942" t="s">
        <v>65</v>
      </c>
      <c r="C2942" t="s">
        <v>66</v>
      </c>
      <c r="D2942" t="s">
        <v>245</v>
      </c>
      <c r="E2942" t="s">
        <v>100</v>
      </c>
      <c r="F2942" t="s">
        <v>164</v>
      </c>
      <c r="G2942" s="1">
        <v>45134</v>
      </c>
      <c r="H2942" s="1">
        <v>45156</v>
      </c>
      <c r="I2942">
        <f>YEAR((vw_maritime_trade_analysis[[#This Row],[Departure_Date]]))</f>
        <v>2023</v>
      </c>
      <c r="J2942" t="str">
        <f>"Q"&amp;ROUNDUP(MONTH(vw_maritime_trade_analysis[[#This Row],[Departure_Date]])/3,0)</f>
        <v>Q3</v>
      </c>
      <c r="K2942" t="str">
        <f>TEXT(vw_maritime_trade_analysis[[#This Row],[Departure_Date]],"mmmm")</f>
        <v>July</v>
      </c>
      <c r="L2942">
        <v>3298843.25</v>
      </c>
      <c r="M2942">
        <v>421598.4375</v>
      </c>
      <c r="N2942">
        <v>148723.84375</v>
      </c>
      <c r="O2942">
        <v>9731.58984375</v>
      </c>
      <c r="P2942">
        <v>0</v>
      </c>
      <c r="Q2942">
        <v>634384.3125</v>
      </c>
      <c r="R2942">
        <f t="shared" si="45"/>
        <v>0.192305079212236</v>
      </c>
    </row>
    <row r="2943" spans="1:18" x14ac:dyDescent="0.25">
      <c r="A2943" t="s">
        <v>4198</v>
      </c>
      <c r="B2943" t="s">
        <v>49</v>
      </c>
      <c r="C2943" t="s">
        <v>66</v>
      </c>
      <c r="D2943" t="s">
        <v>248</v>
      </c>
      <c r="E2943" t="s">
        <v>108</v>
      </c>
      <c r="F2943" t="s">
        <v>226</v>
      </c>
      <c r="G2943" s="1">
        <v>44612</v>
      </c>
      <c r="H2943" s="1">
        <v>44645</v>
      </c>
      <c r="I2943">
        <f>YEAR((vw_maritime_trade_analysis[[#This Row],[Departure_Date]]))</f>
        <v>2022</v>
      </c>
      <c r="J2943" t="str">
        <f>"Q"&amp;ROUNDUP(MONTH(vw_maritime_trade_analysis[[#This Row],[Departure_Date]])/3,0)</f>
        <v>Q1</v>
      </c>
      <c r="K2943" t="str">
        <f>TEXT(vw_maritime_trade_analysis[[#This Row],[Departure_Date]],"mmmm")</f>
        <v>February</v>
      </c>
      <c r="L2943">
        <v>107288680</v>
      </c>
      <c r="M2943">
        <v>1044516.75</v>
      </c>
      <c r="N2943">
        <v>134460.203125</v>
      </c>
      <c r="O2943">
        <v>195265.40625</v>
      </c>
      <c r="P2943">
        <v>0</v>
      </c>
      <c r="Q2943">
        <v>7086831.5</v>
      </c>
      <c r="R2943">
        <f t="shared" si="45"/>
        <v>6.6053860481832746E-2</v>
      </c>
    </row>
    <row r="2944" spans="1:18" x14ac:dyDescent="0.25">
      <c r="A2944" t="s">
        <v>4199</v>
      </c>
      <c r="B2944" t="s">
        <v>49</v>
      </c>
      <c r="C2944" t="s">
        <v>50</v>
      </c>
      <c r="D2944" t="s">
        <v>145</v>
      </c>
      <c r="E2944" t="s">
        <v>108</v>
      </c>
      <c r="F2944" t="s">
        <v>92</v>
      </c>
      <c r="G2944" s="1">
        <v>45494</v>
      </c>
      <c r="H2944" s="1">
        <v>45509</v>
      </c>
      <c r="I2944">
        <f>YEAR((vw_maritime_trade_analysis[[#This Row],[Departure_Date]]))</f>
        <v>2024</v>
      </c>
      <c r="J2944" t="str">
        <f>"Q"&amp;ROUNDUP(MONTH(vw_maritime_trade_analysis[[#This Row],[Departure_Date]])/3,0)</f>
        <v>Q3</v>
      </c>
      <c r="K2944" t="str">
        <f>TEXT(vw_maritime_trade_analysis[[#This Row],[Departure_Date]],"mmmm")</f>
        <v>July</v>
      </c>
      <c r="L2944">
        <v>79076760</v>
      </c>
      <c r="M2944">
        <v>491106.75</v>
      </c>
      <c r="N2944">
        <v>31583.060546875</v>
      </c>
      <c r="O2944">
        <v>52190.66015625</v>
      </c>
      <c r="P2944">
        <v>0</v>
      </c>
      <c r="Q2944">
        <v>2015078</v>
      </c>
      <c r="R2944">
        <f t="shared" si="45"/>
        <v>2.5482556442626127E-2</v>
      </c>
    </row>
    <row r="2945" spans="1:18" x14ac:dyDescent="0.25">
      <c r="A2945" t="s">
        <v>4200</v>
      </c>
      <c r="B2945" t="s">
        <v>49</v>
      </c>
      <c r="C2945" t="s">
        <v>50</v>
      </c>
      <c r="D2945" t="s">
        <v>145</v>
      </c>
      <c r="E2945" t="s">
        <v>71</v>
      </c>
      <c r="F2945" t="s">
        <v>226</v>
      </c>
      <c r="G2945" s="1">
        <v>44679</v>
      </c>
      <c r="H2945" s="1">
        <v>44691</v>
      </c>
      <c r="I2945">
        <f>YEAR((vw_maritime_trade_analysis[[#This Row],[Departure_Date]]))</f>
        <v>2022</v>
      </c>
      <c r="J2945" t="str">
        <f>"Q"&amp;ROUNDUP(MONTH(vw_maritime_trade_analysis[[#This Row],[Departure_Date]])/3,0)</f>
        <v>Q2</v>
      </c>
      <c r="K2945" t="str">
        <f>TEXT(vw_maritime_trade_analysis[[#This Row],[Departure_Date]],"mmmm")</f>
        <v>April</v>
      </c>
      <c r="L2945">
        <v>16504338</v>
      </c>
      <c r="M2945">
        <v>175642.5</v>
      </c>
      <c r="N2945">
        <v>88750.171875</v>
      </c>
      <c r="O2945">
        <v>11387.990234375</v>
      </c>
      <c r="P2945">
        <v>21256.720703125</v>
      </c>
      <c r="Q2945">
        <v>1018419.9375</v>
      </c>
      <c r="R2945">
        <f t="shared" si="45"/>
        <v>6.1706197334300834E-2</v>
      </c>
    </row>
    <row r="2946" spans="1:18" x14ac:dyDescent="0.25">
      <c r="A2946" t="s">
        <v>4201</v>
      </c>
      <c r="B2946" t="s">
        <v>65</v>
      </c>
      <c r="C2946" t="s">
        <v>50</v>
      </c>
      <c r="D2946" t="s">
        <v>120</v>
      </c>
      <c r="E2946" t="s">
        <v>70</v>
      </c>
      <c r="F2946" t="s">
        <v>55</v>
      </c>
      <c r="G2946" s="1">
        <v>45090</v>
      </c>
      <c r="H2946" s="1">
        <v>45098</v>
      </c>
      <c r="I2946">
        <f>YEAR((vw_maritime_trade_analysis[[#This Row],[Departure_Date]]))</f>
        <v>2023</v>
      </c>
      <c r="J2946" t="str">
        <f>"Q"&amp;ROUNDUP(MONTH(vw_maritime_trade_analysis[[#This Row],[Departure_Date]])/3,0)</f>
        <v>Q2</v>
      </c>
      <c r="K2946" t="str">
        <f>TEXT(vw_maritime_trade_analysis[[#This Row],[Departure_Date]],"mmmm")</f>
        <v>June</v>
      </c>
      <c r="L2946">
        <v>14403051</v>
      </c>
      <c r="M2946">
        <v>274155.625</v>
      </c>
      <c r="N2946">
        <v>100347.59375</v>
      </c>
      <c r="O2946">
        <v>17139.630859375</v>
      </c>
      <c r="P2946">
        <v>3597.68994140625</v>
      </c>
      <c r="Q2946">
        <v>1022131.8125</v>
      </c>
      <c r="R2946">
        <f t="shared" ref="R2946:R3009" si="46">Q2946/L2946</f>
        <v>7.0966339874794587E-2</v>
      </c>
    </row>
    <row r="2947" spans="1:18" x14ac:dyDescent="0.25">
      <c r="A2947" t="s">
        <v>4202</v>
      </c>
      <c r="B2947" t="s">
        <v>49</v>
      </c>
      <c r="C2947" t="s">
        <v>50</v>
      </c>
      <c r="D2947" t="s">
        <v>183</v>
      </c>
      <c r="E2947" t="s">
        <v>230</v>
      </c>
      <c r="F2947" t="s">
        <v>184</v>
      </c>
      <c r="G2947" s="1">
        <v>43886</v>
      </c>
      <c r="H2947" s="1">
        <v>43901</v>
      </c>
      <c r="I2947">
        <f>YEAR((vw_maritime_trade_analysis[[#This Row],[Departure_Date]]))</f>
        <v>2020</v>
      </c>
      <c r="J2947" t="str">
        <f>"Q"&amp;ROUNDUP(MONTH(vw_maritime_trade_analysis[[#This Row],[Departure_Date]])/3,0)</f>
        <v>Q1</v>
      </c>
      <c r="K2947" t="str">
        <f>TEXT(vw_maritime_trade_analysis[[#This Row],[Departure_Date]],"mmmm")</f>
        <v>February</v>
      </c>
      <c r="L2947">
        <v>100703424</v>
      </c>
      <c r="M2947">
        <v>437365.5625</v>
      </c>
      <c r="N2947">
        <v>192877.1875</v>
      </c>
      <c r="O2947">
        <v>63443.16015625</v>
      </c>
      <c r="P2947">
        <v>0</v>
      </c>
      <c r="Q2947">
        <v>4609607.5</v>
      </c>
      <c r="R2947">
        <f t="shared" si="46"/>
        <v>4.5774089071688367E-2</v>
      </c>
    </row>
    <row r="2948" spans="1:18" x14ac:dyDescent="0.25">
      <c r="A2948" t="s">
        <v>4203</v>
      </c>
      <c r="B2948" t="s">
        <v>49</v>
      </c>
      <c r="C2948" t="s">
        <v>66</v>
      </c>
      <c r="D2948" t="s">
        <v>153</v>
      </c>
      <c r="E2948" t="s">
        <v>174</v>
      </c>
      <c r="F2948" t="s">
        <v>82</v>
      </c>
      <c r="G2948" s="1">
        <v>45886</v>
      </c>
      <c r="H2948" s="1">
        <v>45913</v>
      </c>
      <c r="I2948">
        <f>YEAR((vw_maritime_trade_analysis[[#This Row],[Departure_Date]]))</f>
        <v>2025</v>
      </c>
      <c r="J2948" t="str">
        <f>"Q"&amp;ROUNDUP(MONTH(vw_maritime_trade_analysis[[#This Row],[Departure_Date]])/3,0)</f>
        <v>Q3</v>
      </c>
      <c r="K2948" t="str">
        <f>TEXT(vw_maritime_trade_analysis[[#This Row],[Departure_Date]],"mmmm")</f>
        <v>August</v>
      </c>
      <c r="L2948">
        <v>8348298</v>
      </c>
      <c r="M2948">
        <v>274704.625</v>
      </c>
      <c r="N2948">
        <v>99573.2890625</v>
      </c>
      <c r="O2948">
        <v>13023.349609375</v>
      </c>
      <c r="P2948">
        <v>0</v>
      </c>
      <c r="Q2948">
        <v>696314.125</v>
      </c>
      <c r="R2948">
        <f t="shared" si="46"/>
        <v>8.3407914403630531E-2</v>
      </c>
    </row>
    <row r="2949" spans="1:18" x14ac:dyDescent="0.25">
      <c r="A2949" t="s">
        <v>4204</v>
      </c>
      <c r="B2949" t="s">
        <v>65</v>
      </c>
      <c r="C2949" t="s">
        <v>112</v>
      </c>
      <c r="D2949" t="s">
        <v>340</v>
      </c>
      <c r="E2949" t="s">
        <v>70</v>
      </c>
      <c r="F2949" t="s">
        <v>164</v>
      </c>
      <c r="G2949" s="1">
        <v>45207</v>
      </c>
      <c r="H2949" s="1">
        <v>45216</v>
      </c>
      <c r="I2949">
        <f>YEAR((vw_maritime_trade_analysis[[#This Row],[Departure_Date]]))</f>
        <v>2023</v>
      </c>
      <c r="J2949" t="str">
        <f>"Q"&amp;ROUNDUP(MONTH(vw_maritime_trade_analysis[[#This Row],[Departure_Date]])/3,0)</f>
        <v>Q4</v>
      </c>
      <c r="K2949" t="str">
        <f>TEXT(vw_maritime_trade_analysis[[#This Row],[Departure_Date]],"mmmm")</f>
        <v>October</v>
      </c>
      <c r="L2949">
        <v>7744053</v>
      </c>
      <c r="M2949">
        <v>90449.7890625</v>
      </c>
      <c r="N2949">
        <v>188038.078125</v>
      </c>
      <c r="O2949">
        <v>9602.6298828125</v>
      </c>
      <c r="P2949">
        <v>0</v>
      </c>
      <c r="Q2949">
        <v>473721.125</v>
      </c>
      <c r="R2949">
        <f t="shared" si="46"/>
        <v>6.1172247271551475E-2</v>
      </c>
    </row>
    <row r="2950" spans="1:18" x14ac:dyDescent="0.25">
      <c r="A2950" t="s">
        <v>4205</v>
      </c>
      <c r="B2950" t="s">
        <v>65</v>
      </c>
      <c r="C2950" t="s">
        <v>50</v>
      </c>
      <c r="D2950" t="s">
        <v>120</v>
      </c>
      <c r="E2950" t="s">
        <v>56</v>
      </c>
      <c r="F2950" t="s">
        <v>164</v>
      </c>
      <c r="G2950" s="1">
        <v>44914</v>
      </c>
      <c r="H2950" s="1">
        <v>44934</v>
      </c>
      <c r="I2950">
        <f>YEAR((vw_maritime_trade_analysis[[#This Row],[Departure_Date]]))</f>
        <v>2022</v>
      </c>
      <c r="J2950" t="str">
        <f>"Q"&amp;ROUNDUP(MONTH(vw_maritime_trade_analysis[[#This Row],[Departure_Date]])/3,0)</f>
        <v>Q4</v>
      </c>
      <c r="K2950" t="str">
        <f>TEXT(vw_maritime_trade_analysis[[#This Row],[Departure_Date]],"mmmm")</f>
        <v>December</v>
      </c>
      <c r="L2950">
        <v>21974224</v>
      </c>
      <c r="M2950">
        <v>341371.125</v>
      </c>
      <c r="N2950">
        <v>80880.328125</v>
      </c>
      <c r="O2950">
        <v>70757</v>
      </c>
      <c r="P2950">
        <v>38671.859375</v>
      </c>
      <c r="Q2950">
        <v>1085081.125</v>
      </c>
      <c r="R2950">
        <f t="shared" si="46"/>
        <v>4.937972439891393E-2</v>
      </c>
    </row>
    <row r="2951" spans="1:18" x14ac:dyDescent="0.25">
      <c r="A2951" t="s">
        <v>4206</v>
      </c>
      <c r="B2951" t="s">
        <v>49</v>
      </c>
      <c r="C2951" t="s">
        <v>78</v>
      </c>
      <c r="D2951" t="s">
        <v>315</v>
      </c>
      <c r="E2951" t="s">
        <v>150</v>
      </c>
      <c r="F2951" t="s">
        <v>70</v>
      </c>
      <c r="G2951" s="1">
        <v>44907</v>
      </c>
      <c r="H2951" s="1">
        <v>44918</v>
      </c>
      <c r="I2951">
        <f>YEAR((vw_maritime_trade_analysis[[#This Row],[Departure_Date]]))</f>
        <v>2022</v>
      </c>
      <c r="J2951" t="str">
        <f>"Q"&amp;ROUNDUP(MONTH(vw_maritime_trade_analysis[[#This Row],[Departure_Date]])/3,0)</f>
        <v>Q4</v>
      </c>
      <c r="K2951" t="str">
        <f>TEXT(vw_maritime_trade_analysis[[#This Row],[Departure_Date]],"mmmm")</f>
        <v>December</v>
      </c>
      <c r="L2951">
        <v>24901086</v>
      </c>
      <c r="M2951">
        <v>228841.8125</v>
      </c>
      <c r="N2951">
        <v>57243.4296875</v>
      </c>
      <c r="O2951">
        <v>66485.8984375</v>
      </c>
      <c r="P2951">
        <v>41851.05859375</v>
      </c>
      <c r="Q2951">
        <v>1132147.5</v>
      </c>
      <c r="R2951">
        <f t="shared" si="46"/>
        <v>4.5465788118638682E-2</v>
      </c>
    </row>
    <row r="2952" spans="1:18" x14ac:dyDescent="0.25">
      <c r="A2952" t="s">
        <v>4207</v>
      </c>
      <c r="B2952" t="s">
        <v>49</v>
      </c>
      <c r="C2952" t="s">
        <v>78</v>
      </c>
      <c r="D2952" t="s">
        <v>105</v>
      </c>
      <c r="E2952" t="s">
        <v>93</v>
      </c>
      <c r="F2952" t="s">
        <v>226</v>
      </c>
      <c r="G2952" s="1">
        <v>44078</v>
      </c>
      <c r="H2952" s="1">
        <v>44089</v>
      </c>
      <c r="I2952">
        <f>YEAR((vw_maritime_trade_analysis[[#This Row],[Departure_Date]]))</f>
        <v>2020</v>
      </c>
      <c r="J2952" t="str">
        <f>"Q"&amp;ROUNDUP(MONTH(vw_maritime_trade_analysis[[#This Row],[Departure_Date]])/3,0)</f>
        <v>Q3</v>
      </c>
      <c r="K2952" t="str">
        <f>TEXT(vw_maritime_trade_analysis[[#This Row],[Departure_Date]],"mmmm")</f>
        <v>September</v>
      </c>
      <c r="L2952">
        <v>25783190</v>
      </c>
      <c r="M2952">
        <v>165069.234375</v>
      </c>
      <c r="N2952">
        <v>228136.59375</v>
      </c>
      <c r="O2952">
        <v>68325.453125</v>
      </c>
      <c r="P2952">
        <v>0</v>
      </c>
      <c r="Q2952">
        <v>1269850.375</v>
      </c>
      <c r="R2952">
        <f t="shared" si="46"/>
        <v>4.9251096353864668E-2</v>
      </c>
    </row>
    <row r="2953" spans="1:18" x14ac:dyDescent="0.25">
      <c r="A2953" t="s">
        <v>4208</v>
      </c>
      <c r="B2953" t="s">
        <v>65</v>
      </c>
      <c r="C2953" t="s">
        <v>112</v>
      </c>
      <c r="D2953" t="s">
        <v>126</v>
      </c>
      <c r="E2953" t="s">
        <v>128</v>
      </c>
      <c r="F2953" t="s">
        <v>196</v>
      </c>
      <c r="G2953" s="1">
        <v>45789</v>
      </c>
      <c r="H2953" s="1">
        <v>45812</v>
      </c>
      <c r="I2953">
        <f>YEAR((vw_maritime_trade_analysis[[#This Row],[Departure_Date]]))</f>
        <v>2025</v>
      </c>
      <c r="J2953" t="str">
        <f>"Q"&amp;ROUNDUP(MONTH(vw_maritime_trade_analysis[[#This Row],[Departure_Date]])/3,0)</f>
        <v>Q2</v>
      </c>
      <c r="K2953" t="str">
        <f>TEXT(vw_maritime_trade_analysis[[#This Row],[Departure_Date]],"mmmm")</f>
        <v>May</v>
      </c>
      <c r="L2953">
        <v>12591634</v>
      </c>
      <c r="M2953">
        <v>481983.5625</v>
      </c>
      <c r="N2953">
        <v>112667.953125</v>
      </c>
      <c r="O2953">
        <v>16495.0390625</v>
      </c>
      <c r="P2953">
        <v>13903.41015625</v>
      </c>
      <c r="Q2953">
        <v>2244717.75</v>
      </c>
      <c r="R2953">
        <f t="shared" si="46"/>
        <v>0.1782705683789729</v>
      </c>
    </row>
    <row r="2954" spans="1:18" x14ac:dyDescent="0.25">
      <c r="A2954" t="s">
        <v>4209</v>
      </c>
      <c r="B2954" t="s">
        <v>65</v>
      </c>
      <c r="C2954" t="s">
        <v>112</v>
      </c>
      <c r="D2954" t="s">
        <v>343</v>
      </c>
      <c r="E2954" t="s">
        <v>82</v>
      </c>
      <c r="F2954" t="s">
        <v>174</v>
      </c>
      <c r="G2954" s="1">
        <v>45768</v>
      </c>
      <c r="H2954" s="1">
        <v>45794</v>
      </c>
      <c r="I2954">
        <f>YEAR((vw_maritime_trade_analysis[[#This Row],[Departure_Date]]))</f>
        <v>2025</v>
      </c>
      <c r="J2954" t="str">
        <f>"Q"&amp;ROUNDUP(MONTH(vw_maritime_trade_analysis[[#This Row],[Departure_Date]])/3,0)</f>
        <v>Q2</v>
      </c>
      <c r="K2954" t="str">
        <f>TEXT(vw_maritime_trade_analysis[[#This Row],[Departure_Date]],"mmmm")</f>
        <v>April</v>
      </c>
      <c r="L2954">
        <v>43948180</v>
      </c>
      <c r="M2954">
        <v>317519.5625</v>
      </c>
      <c r="N2954">
        <v>229446.546875</v>
      </c>
      <c r="O2954">
        <v>124373.3515625</v>
      </c>
      <c r="P2954">
        <v>0</v>
      </c>
      <c r="Q2954">
        <v>2248220.75</v>
      </c>
      <c r="R2954">
        <f t="shared" si="46"/>
        <v>5.1156174157837707E-2</v>
      </c>
    </row>
    <row r="2955" spans="1:18" x14ac:dyDescent="0.25">
      <c r="A2955" t="s">
        <v>4210</v>
      </c>
      <c r="B2955" t="s">
        <v>65</v>
      </c>
      <c r="C2955" t="s">
        <v>112</v>
      </c>
      <c r="D2955" t="s">
        <v>199</v>
      </c>
      <c r="E2955" t="s">
        <v>82</v>
      </c>
      <c r="F2955" t="s">
        <v>159</v>
      </c>
      <c r="G2955" s="1">
        <v>44518</v>
      </c>
      <c r="H2955" s="1">
        <v>44547</v>
      </c>
      <c r="I2955">
        <f>YEAR((vw_maritime_trade_analysis[[#This Row],[Departure_Date]]))</f>
        <v>2021</v>
      </c>
      <c r="J2955" t="str">
        <f>"Q"&amp;ROUNDUP(MONTH(vw_maritime_trade_analysis[[#This Row],[Departure_Date]])/3,0)</f>
        <v>Q4</v>
      </c>
      <c r="K2955" t="str">
        <f>TEXT(vw_maritime_trade_analysis[[#This Row],[Departure_Date]],"mmmm")</f>
        <v>November</v>
      </c>
      <c r="L2955">
        <v>12301868</v>
      </c>
      <c r="M2955">
        <v>439831.03125</v>
      </c>
      <c r="N2955">
        <v>183889.546875</v>
      </c>
      <c r="O2955">
        <v>27310.150390625</v>
      </c>
      <c r="P2955">
        <v>44048.12109375</v>
      </c>
      <c r="Q2955">
        <v>1338008.625</v>
      </c>
      <c r="R2955">
        <f t="shared" si="46"/>
        <v>0.10876467094265684</v>
      </c>
    </row>
    <row r="2956" spans="1:18" x14ac:dyDescent="0.25">
      <c r="A2956" t="s">
        <v>4211</v>
      </c>
      <c r="B2956" t="s">
        <v>65</v>
      </c>
      <c r="C2956" t="s">
        <v>78</v>
      </c>
      <c r="D2956" t="s">
        <v>315</v>
      </c>
      <c r="E2956" t="s">
        <v>128</v>
      </c>
      <c r="F2956" t="s">
        <v>140</v>
      </c>
      <c r="G2956" s="1">
        <v>44584</v>
      </c>
      <c r="H2956" s="1">
        <v>44595</v>
      </c>
      <c r="I2956">
        <f>YEAR((vw_maritime_trade_analysis[[#This Row],[Departure_Date]]))</f>
        <v>2022</v>
      </c>
      <c r="J2956" t="str">
        <f>"Q"&amp;ROUNDUP(MONTH(vw_maritime_trade_analysis[[#This Row],[Departure_Date]])/3,0)</f>
        <v>Q1</v>
      </c>
      <c r="K2956" t="str">
        <f>TEXT(vw_maritime_trade_analysis[[#This Row],[Departure_Date]],"mmmm")</f>
        <v>January</v>
      </c>
      <c r="L2956">
        <v>42859456</v>
      </c>
      <c r="M2956">
        <v>152548.125</v>
      </c>
      <c r="N2956">
        <v>93178.4921875</v>
      </c>
      <c r="O2956">
        <v>126863.9921875</v>
      </c>
      <c r="P2956">
        <v>13812.6201171875</v>
      </c>
      <c r="Q2956">
        <v>1870557.875</v>
      </c>
      <c r="R2956">
        <f t="shared" si="46"/>
        <v>4.3643994804787069E-2</v>
      </c>
    </row>
    <row r="2957" spans="1:18" x14ac:dyDescent="0.25">
      <c r="A2957" t="s">
        <v>4212</v>
      </c>
      <c r="B2957" t="s">
        <v>49</v>
      </c>
      <c r="C2957" t="s">
        <v>50</v>
      </c>
      <c r="D2957" t="s">
        <v>120</v>
      </c>
      <c r="E2957" t="s">
        <v>131</v>
      </c>
      <c r="F2957" t="s">
        <v>100</v>
      </c>
      <c r="G2957" s="1">
        <v>46091</v>
      </c>
      <c r="H2957" s="1">
        <v>46098</v>
      </c>
      <c r="I2957">
        <f>YEAR((vw_maritime_trade_analysis[[#This Row],[Departure_Date]]))</f>
        <v>2026</v>
      </c>
      <c r="J2957" t="str">
        <f>"Q"&amp;ROUNDUP(MONTH(vw_maritime_trade_analysis[[#This Row],[Departure_Date]])/3,0)</f>
        <v>Q1</v>
      </c>
      <c r="K2957" t="str">
        <f>TEXT(vw_maritime_trade_analysis[[#This Row],[Departure_Date]],"mmmm")</f>
        <v>March</v>
      </c>
      <c r="L2957">
        <v>22624378</v>
      </c>
      <c r="M2957">
        <v>124956.1328125</v>
      </c>
      <c r="N2957">
        <v>98390.8671875</v>
      </c>
      <c r="O2957">
        <v>65158.2109375</v>
      </c>
      <c r="P2957">
        <v>23848.05078125</v>
      </c>
      <c r="Q2957">
        <v>1124175.875</v>
      </c>
      <c r="R2957">
        <f t="shared" si="46"/>
        <v>4.9688697519109697E-2</v>
      </c>
    </row>
    <row r="2958" spans="1:18" x14ac:dyDescent="0.25">
      <c r="A2958" t="s">
        <v>4213</v>
      </c>
      <c r="B2958" t="s">
        <v>65</v>
      </c>
      <c r="C2958" t="s">
        <v>50</v>
      </c>
      <c r="D2958" t="s">
        <v>51</v>
      </c>
      <c r="E2958" t="s">
        <v>82</v>
      </c>
      <c r="F2958" t="s">
        <v>140</v>
      </c>
      <c r="G2958" s="1">
        <v>45823</v>
      </c>
      <c r="H2958" s="1">
        <v>45829</v>
      </c>
      <c r="I2958">
        <f>YEAR((vw_maritime_trade_analysis[[#This Row],[Departure_Date]]))</f>
        <v>2025</v>
      </c>
      <c r="J2958" t="str">
        <f>"Q"&amp;ROUNDUP(MONTH(vw_maritime_trade_analysis[[#This Row],[Departure_Date]])/3,0)</f>
        <v>Q2</v>
      </c>
      <c r="K2958" t="str">
        <f>TEXT(vw_maritime_trade_analysis[[#This Row],[Departure_Date]],"mmmm")</f>
        <v>June</v>
      </c>
      <c r="L2958">
        <v>15011237</v>
      </c>
      <c r="M2958">
        <v>66521.5234375</v>
      </c>
      <c r="N2958">
        <v>78552.6796875</v>
      </c>
      <c r="O2958">
        <v>27320.44921875</v>
      </c>
      <c r="P2958">
        <v>21041.66015625</v>
      </c>
      <c r="Q2958">
        <v>4165635.75</v>
      </c>
      <c r="R2958">
        <f t="shared" si="46"/>
        <v>0.27750116462753871</v>
      </c>
    </row>
    <row r="2959" spans="1:18" x14ac:dyDescent="0.25">
      <c r="A2959" t="s">
        <v>4214</v>
      </c>
      <c r="B2959" t="s">
        <v>49</v>
      </c>
      <c r="C2959" t="s">
        <v>112</v>
      </c>
      <c r="D2959" t="s">
        <v>113</v>
      </c>
      <c r="E2959" t="s">
        <v>146</v>
      </c>
      <c r="F2959" t="s">
        <v>226</v>
      </c>
      <c r="G2959" s="1">
        <v>44076</v>
      </c>
      <c r="H2959" s="1">
        <v>44089</v>
      </c>
      <c r="I2959">
        <f>YEAR((vw_maritime_trade_analysis[[#This Row],[Departure_Date]]))</f>
        <v>2020</v>
      </c>
      <c r="J2959" t="str">
        <f>"Q"&amp;ROUNDUP(MONTH(vw_maritime_trade_analysis[[#This Row],[Departure_Date]])/3,0)</f>
        <v>Q3</v>
      </c>
      <c r="K2959" t="str">
        <f>TEXT(vw_maritime_trade_analysis[[#This Row],[Departure_Date]],"mmmm")</f>
        <v>September</v>
      </c>
      <c r="L2959">
        <v>1338748.625</v>
      </c>
      <c r="M2959">
        <v>214899.171875</v>
      </c>
      <c r="N2959">
        <v>206291.078125</v>
      </c>
      <c r="O2959">
        <v>990.66998291015625</v>
      </c>
      <c r="P2959">
        <v>14776.009765625</v>
      </c>
      <c r="Q2959">
        <v>479098.5625</v>
      </c>
      <c r="R2959">
        <f t="shared" si="46"/>
        <v>0.35787044225722359</v>
      </c>
    </row>
    <row r="2960" spans="1:18" x14ac:dyDescent="0.25">
      <c r="A2960" t="s">
        <v>4215</v>
      </c>
      <c r="B2960" t="s">
        <v>65</v>
      </c>
      <c r="C2960" t="s">
        <v>50</v>
      </c>
      <c r="D2960" t="s">
        <v>145</v>
      </c>
      <c r="E2960" t="s">
        <v>92</v>
      </c>
      <c r="F2960" t="s">
        <v>164</v>
      </c>
      <c r="G2960" s="1">
        <v>45917</v>
      </c>
      <c r="H2960" s="1">
        <v>45931</v>
      </c>
      <c r="I2960">
        <f>YEAR((vw_maritime_trade_analysis[[#This Row],[Departure_Date]]))</f>
        <v>2025</v>
      </c>
      <c r="J2960" t="str">
        <f>"Q"&amp;ROUNDUP(MONTH(vw_maritime_trade_analysis[[#This Row],[Departure_Date]])/3,0)</f>
        <v>Q3</v>
      </c>
      <c r="K2960" t="str">
        <f>TEXT(vw_maritime_trade_analysis[[#This Row],[Departure_Date]],"mmmm")</f>
        <v>September</v>
      </c>
      <c r="L2960">
        <v>117032304</v>
      </c>
      <c r="M2960">
        <v>271753.8125</v>
      </c>
      <c r="N2960">
        <v>73428.4375</v>
      </c>
      <c r="O2960">
        <v>381525.3125</v>
      </c>
      <c r="P2960">
        <v>0</v>
      </c>
      <c r="Q2960">
        <v>2238924.5</v>
      </c>
      <c r="R2960">
        <f t="shared" si="46"/>
        <v>1.9130824767835043E-2</v>
      </c>
    </row>
    <row r="2961" spans="1:18" x14ac:dyDescent="0.25">
      <c r="A2961" t="s">
        <v>4216</v>
      </c>
      <c r="B2961" t="s">
        <v>65</v>
      </c>
      <c r="C2961" t="s">
        <v>50</v>
      </c>
      <c r="D2961" t="s">
        <v>183</v>
      </c>
      <c r="E2961" t="s">
        <v>82</v>
      </c>
      <c r="F2961" t="s">
        <v>127</v>
      </c>
      <c r="G2961" s="1">
        <v>44099</v>
      </c>
      <c r="H2961" s="1">
        <v>44106</v>
      </c>
      <c r="I2961">
        <f>YEAR((vw_maritime_trade_analysis[[#This Row],[Departure_Date]]))</f>
        <v>2020</v>
      </c>
      <c r="J2961" t="str">
        <f>"Q"&amp;ROUNDUP(MONTH(vw_maritime_trade_analysis[[#This Row],[Departure_Date]])/3,0)</f>
        <v>Q3</v>
      </c>
      <c r="K2961" t="str">
        <f>TEXT(vw_maritime_trade_analysis[[#This Row],[Departure_Date]],"mmmm")</f>
        <v>September</v>
      </c>
      <c r="L2961">
        <v>66428316</v>
      </c>
      <c r="M2961">
        <v>150184.890625</v>
      </c>
      <c r="N2961">
        <v>143358.078125</v>
      </c>
      <c r="O2961">
        <v>204599.203125</v>
      </c>
      <c r="P2961">
        <v>0</v>
      </c>
      <c r="Q2961">
        <v>1965483</v>
      </c>
      <c r="R2961">
        <f t="shared" si="46"/>
        <v>2.9588029899779485E-2</v>
      </c>
    </row>
    <row r="2962" spans="1:18" x14ac:dyDescent="0.25">
      <c r="A2962" t="s">
        <v>4217</v>
      </c>
      <c r="B2962" t="s">
        <v>65</v>
      </c>
      <c r="C2962" t="s">
        <v>112</v>
      </c>
      <c r="D2962" t="s">
        <v>126</v>
      </c>
      <c r="E2962" t="s">
        <v>100</v>
      </c>
      <c r="F2962" t="s">
        <v>159</v>
      </c>
      <c r="G2962" s="1">
        <v>44777</v>
      </c>
      <c r="H2962" s="1">
        <v>44798</v>
      </c>
      <c r="I2962">
        <f>YEAR((vw_maritime_trade_analysis[[#This Row],[Departure_Date]]))</f>
        <v>2022</v>
      </c>
      <c r="J2962" t="str">
        <f>"Q"&amp;ROUNDUP(MONTH(vw_maritime_trade_analysis[[#This Row],[Departure_Date]])/3,0)</f>
        <v>Q3</v>
      </c>
      <c r="K2962" t="str">
        <f>TEXT(vw_maritime_trade_analysis[[#This Row],[Departure_Date]],"mmmm")</f>
        <v>August</v>
      </c>
      <c r="L2962">
        <v>11933272</v>
      </c>
      <c r="M2962">
        <v>401496.15625</v>
      </c>
      <c r="N2962">
        <v>192491.34375</v>
      </c>
      <c r="O2962">
        <v>22673.220703125</v>
      </c>
      <c r="P2962">
        <v>16201.8603515625</v>
      </c>
      <c r="Q2962">
        <v>1309166</v>
      </c>
      <c r="R2962">
        <f t="shared" si="46"/>
        <v>0.10970721190298856</v>
      </c>
    </row>
    <row r="2963" spans="1:18" x14ac:dyDescent="0.25">
      <c r="A2963" t="s">
        <v>4218</v>
      </c>
      <c r="B2963" t="s">
        <v>65</v>
      </c>
      <c r="C2963" t="s">
        <v>112</v>
      </c>
      <c r="D2963" t="s">
        <v>340</v>
      </c>
      <c r="E2963" t="s">
        <v>82</v>
      </c>
      <c r="F2963" t="s">
        <v>204</v>
      </c>
      <c r="G2963" s="1">
        <v>45985</v>
      </c>
      <c r="H2963" s="1">
        <v>45997</v>
      </c>
      <c r="I2963">
        <f>YEAR((vw_maritime_trade_analysis[[#This Row],[Departure_Date]]))</f>
        <v>2025</v>
      </c>
      <c r="J2963" t="str">
        <f>"Q"&amp;ROUNDUP(MONTH(vw_maritime_trade_analysis[[#This Row],[Departure_Date]])/3,0)</f>
        <v>Q4</v>
      </c>
      <c r="K2963" t="str">
        <f>TEXT(vw_maritime_trade_analysis[[#This Row],[Departure_Date]],"mmmm")</f>
        <v>November</v>
      </c>
      <c r="L2963">
        <v>2514445.75</v>
      </c>
      <c r="M2963">
        <v>157115.0625</v>
      </c>
      <c r="N2963">
        <v>84012.7578125</v>
      </c>
      <c r="O2963">
        <v>3293.919921875</v>
      </c>
      <c r="P2963">
        <v>40359.94921875</v>
      </c>
      <c r="Q2963">
        <v>474357.03125</v>
      </c>
      <c r="R2963">
        <f t="shared" si="46"/>
        <v>0.18865272048522025</v>
      </c>
    </row>
    <row r="2964" spans="1:18" x14ac:dyDescent="0.25">
      <c r="A2964" t="s">
        <v>4219</v>
      </c>
      <c r="B2964" t="s">
        <v>49</v>
      </c>
      <c r="C2964" t="s">
        <v>50</v>
      </c>
      <c r="D2964" t="s">
        <v>145</v>
      </c>
      <c r="E2964" t="s">
        <v>127</v>
      </c>
      <c r="F2964" t="s">
        <v>226</v>
      </c>
      <c r="G2964" s="1">
        <v>44823</v>
      </c>
      <c r="H2964" s="1">
        <v>44831</v>
      </c>
      <c r="I2964">
        <f>YEAR((vw_maritime_trade_analysis[[#This Row],[Departure_Date]]))</f>
        <v>2022</v>
      </c>
      <c r="J2964" t="str">
        <f>"Q"&amp;ROUNDUP(MONTH(vw_maritime_trade_analysis[[#This Row],[Departure_Date]])/3,0)</f>
        <v>Q3</v>
      </c>
      <c r="K2964" t="str">
        <f>TEXT(vw_maritime_trade_analysis[[#This Row],[Departure_Date]],"mmmm")</f>
        <v>September</v>
      </c>
      <c r="L2964">
        <v>56747648</v>
      </c>
      <c r="M2964">
        <v>70755.9609375</v>
      </c>
      <c r="N2964">
        <v>60439.328125</v>
      </c>
      <c r="O2964">
        <v>146408.9375</v>
      </c>
      <c r="P2964">
        <v>0</v>
      </c>
      <c r="Q2964">
        <v>2907629</v>
      </c>
      <c r="R2964">
        <f t="shared" si="46"/>
        <v>5.1237876854385224E-2</v>
      </c>
    </row>
    <row r="2965" spans="1:18" x14ac:dyDescent="0.25">
      <c r="A2965" t="s">
        <v>4220</v>
      </c>
      <c r="B2965" t="s">
        <v>65</v>
      </c>
      <c r="C2965" t="s">
        <v>50</v>
      </c>
      <c r="D2965" t="s">
        <v>51</v>
      </c>
      <c r="E2965" t="s">
        <v>128</v>
      </c>
      <c r="F2965" t="s">
        <v>146</v>
      </c>
      <c r="G2965" s="1">
        <v>43953</v>
      </c>
      <c r="H2965" s="1">
        <v>43972</v>
      </c>
      <c r="I2965">
        <f>YEAR((vw_maritime_trade_analysis[[#This Row],[Departure_Date]]))</f>
        <v>2020</v>
      </c>
      <c r="J2965" t="str">
        <f>"Q"&amp;ROUNDUP(MONTH(vw_maritime_trade_analysis[[#This Row],[Departure_Date]])/3,0)</f>
        <v>Q2</v>
      </c>
      <c r="K2965" t="str">
        <f>TEXT(vw_maritime_trade_analysis[[#This Row],[Departure_Date]],"mmmm")</f>
        <v>May</v>
      </c>
      <c r="L2965">
        <v>18790342</v>
      </c>
      <c r="M2965">
        <v>357847.53125</v>
      </c>
      <c r="N2965">
        <v>29678.380859375</v>
      </c>
      <c r="O2965">
        <v>14280.66015625</v>
      </c>
      <c r="P2965">
        <v>9857.41015625</v>
      </c>
      <c r="Q2965">
        <v>4287913</v>
      </c>
      <c r="R2965">
        <f t="shared" si="46"/>
        <v>0.22819770922743185</v>
      </c>
    </row>
    <row r="2966" spans="1:18" x14ac:dyDescent="0.25">
      <c r="A2966" t="s">
        <v>4221</v>
      </c>
      <c r="B2966" t="s">
        <v>49</v>
      </c>
      <c r="C2966" t="s">
        <v>66</v>
      </c>
      <c r="D2966" t="s">
        <v>153</v>
      </c>
      <c r="E2966" t="s">
        <v>108</v>
      </c>
      <c r="F2966" t="s">
        <v>82</v>
      </c>
      <c r="G2966" s="1">
        <v>44904</v>
      </c>
      <c r="H2966" s="1">
        <v>44919</v>
      </c>
      <c r="I2966">
        <f>YEAR((vw_maritime_trade_analysis[[#This Row],[Departure_Date]]))</f>
        <v>2022</v>
      </c>
      <c r="J2966" t="str">
        <f>"Q"&amp;ROUNDUP(MONTH(vw_maritime_trade_analysis[[#This Row],[Departure_Date]])/3,0)</f>
        <v>Q4</v>
      </c>
      <c r="K2966" t="str">
        <f>TEXT(vw_maritime_trade_analysis[[#This Row],[Departure_Date]],"mmmm")</f>
        <v>December</v>
      </c>
      <c r="L2966">
        <v>13878569</v>
      </c>
      <c r="M2966">
        <v>193974.0625</v>
      </c>
      <c r="N2966">
        <v>182267.234375</v>
      </c>
      <c r="O2966">
        <v>36084.28125</v>
      </c>
      <c r="P2966">
        <v>28411.060546875</v>
      </c>
      <c r="Q2966">
        <v>3985544.75</v>
      </c>
      <c r="R2966">
        <f t="shared" si="46"/>
        <v>0.28717260043164394</v>
      </c>
    </row>
    <row r="2967" spans="1:18" x14ac:dyDescent="0.25">
      <c r="A2967" t="s">
        <v>4223</v>
      </c>
      <c r="B2967" t="s">
        <v>65</v>
      </c>
      <c r="C2967" t="s">
        <v>50</v>
      </c>
      <c r="D2967" t="s">
        <v>183</v>
      </c>
      <c r="E2967" t="s">
        <v>226</v>
      </c>
      <c r="F2967" t="s">
        <v>146</v>
      </c>
      <c r="G2967" s="1">
        <v>44496</v>
      </c>
      <c r="H2967" s="1">
        <v>44511</v>
      </c>
      <c r="I2967">
        <f>YEAR((vw_maritime_trade_analysis[[#This Row],[Departure_Date]]))</f>
        <v>2021</v>
      </c>
      <c r="J2967" t="str">
        <f>"Q"&amp;ROUNDUP(MONTH(vw_maritime_trade_analysis[[#This Row],[Departure_Date]])/3,0)</f>
        <v>Q4</v>
      </c>
      <c r="K2967" t="str">
        <f>TEXT(vw_maritime_trade_analysis[[#This Row],[Departure_Date]],"mmmm")</f>
        <v>October</v>
      </c>
      <c r="L2967">
        <v>50977824</v>
      </c>
      <c r="M2967">
        <v>193031.515625</v>
      </c>
      <c r="N2967">
        <v>188196.09375</v>
      </c>
      <c r="O2967">
        <v>32625.810546875</v>
      </c>
      <c r="P2967">
        <v>0</v>
      </c>
      <c r="Q2967">
        <v>2563138.75</v>
      </c>
      <c r="R2967">
        <f t="shared" si="46"/>
        <v>5.0279485252254001E-2</v>
      </c>
    </row>
    <row r="2968" spans="1:18" x14ac:dyDescent="0.25">
      <c r="A2968" t="s">
        <v>4224</v>
      </c>
      <c r="B2968" t="s">
        <v>65</v>
      </c>
      <c r="C2968" t="s">
        <v>112</v>
      </c>
      <c r="D2968" t="s">
        <v>126</v>
      </c>
      <c r="E2968" t="s">
        <v>56</v>
      </c>
      <c r="F2968" t="s">
        <v>108</v>
      </c>
      <c r="G2968" s="1">
        <v>44463</v>
      </c>
      <c r="H2968" s="1">
        <v>44486</v>
      </c>
      <c r="I2968">
        <f>YEAR((vw_maritime_trade_analysis[[#This Row],[Departure_Date]]))</f>
        <v>2021</v>
      </c>
      <c r="J2968" t="str">
        <f>"Q"&amp;ROUNDUP(MONTH(vw_maritime_trade_analysis[[#This Row],[Departure_Date]])/3,0)</f>
        <v>Q3</v>
      </c>
      <c r="K2968" t="str">
        <f>TEXT(vw_maritime_trade_analysis[[#This Row],[Departure_Date]],"mmmm")</f>
        <v>September</v>
      </c>
      <c r="L2968">
        <v>7743817</v>
      </c>
      <c r="M2968">
        <v>556808.5625</v>
      </c>
      <c r="N2968">
        <v>32589.380859375</v>
      </c>
      <c r="O2968">
        <v>14016.3095703125</v>
      </c>
      <c r="P2968">
        <v>0</v>
      </c>
      <c r="Q2968">
        <v>1628455</v>
      </c>
      <c r="R2968">
        <f t="shared" si="46"/>
        <v>0.21029099732083029</v>
      </c>
    </row>
    <row r="2969" spans="1:18" x14ac:dyDescent="0.25">
      <c r="A2969" t="s">
        <v>4225</v>
      </c>
      <c r="B2969" t="s">
        <v>65</v>
      </c>
      <c r="C2969" t="s">
        <v>50</v>
      </c>
      <c r="D2969" t="s">
        <v>145</v>
      </c>
      <c r="E2969" t="s">
        <v>70</v>
      </c>
      <c r="F2969" t="s">
        <v>127</v>
      </c>
      <c r="G2969" s="1">
        <v>44083</v>
      </c>
      <c r="H2969" s="1">
        <v>44091</v>
      </c>
      <c r="I2969">
        <f>YEAR((vw_maritime_trade_analysis[[#This Row],[Departure_Date]]))</f>
        <v>2020</v>
      </c>
      <c r="J2969" t="str">
        <f>"Q"&amp;ROUNDUP(MONTH(vw_maritime_trade_analysis[[#This Row],[Departure_Date]])/3,0)</f>
        <v>Q3</v>
      </c>
      <c r="K2969" t="str">
        <f>TEXT(vw_maritime_trade_analysis[[#This Row],[Departure_Date]],"mmmm")</f>
        <v>September</v>
      </c>
      <c r="L2969">
        <v>69853008</v>
      </c>
      <c r="M2969">
        <v>63865.6015625</v>
      </c>
      <c r="N2969">
        <v>58579.0390625</v>
      </c>
      <c r="O2969">
        <v>86617.7265625</v>
      </c>
      <c r="P2969">
        <v>7891.68017578125</v>
      </c>
      <c r="Q2969">
        <v>2104644</v>
      </c>
      <c r="R2969">
        <f t="shared" si="46"/>
        <v>3.0129611598114715E-2</v>
      </c>
    </row>
    <row r="2970" spans="1:18" x14ac:dyDescent="0.25">
      <c r="A2970" t="s">
        <v>4226</v>
      </c>
      <c r="B2970" t="s">
        <v>49</v>
      </c>
      <c r="C2970" t="s">
        <v>50</v>
      </c>
      <c r="D2970" t="s">
        <v>120</v>
      </c>
      <c r="E2970" t="s">
        <v>230</v>
      </c>
      <c r="F2970" t="s">
        <v>100</v>
      </c>
      <c r="G2970" s="1">
        <v>45233</v>
      </c>
      <c r="H2970" s="1">
        <v>45250</v>
      </c>
      <c r="I2970">
        <f>YEAR((vw_maritime_trade_analysis[[#This Row],[Departure_Date]]))</f>
        <v>2023</v>
      </c>
      <c r="J2970" t="str">
        <f>"Q"&amp;ROUNDUP(MONTH(vw_maritime_trade_analysis[[#This Row],[Departure_Date]])/3,0)</f>
        <v>Q4</v>
      </c>
      <c r="K2970" t="str">
        <f>TEXT(vw_maritime_trade_analysis[[#This Row],[Departure_Date]],"mmmm")</f>
        <v>November</v>
      </c>
      <c r="L2970">
        <v>30308120</v>
      </c>
      <c r="M2970">
        <v>305515.96875</v>
      </c>
      <c r="N2970">
        <v>186511.9375</v>
      </c>
      <c r="O2970">
        <v>36672.828125</v>
      </c>
      <c r="P2970">
        <v>0</v>
      </c>
      <c r="Q2970">
        <v>979680.25</v>
      </c>
      <c r="R2970">
        <f t="shared" si="46"/>
        <v>3.2324019107750665E-2</v>
      </c>
    </row>
    <row r="2971" spans="1:18" x14ac:dyDescent="0.25">
      <c r="A2971" t="s">
        <v>4227</v>
      </c>
      <c r="B2971" t="s">
        <v>65</v>
      </c>
      <c r="C2971" t="s">
        <v>50</v>
      </c>
      <c r="D2971" t="s">
        <v>120</v>
      </c>
      <c r="E2971" t="s">
        <v>70</v>
      </c>
      <c r="F2971" t="s">
        <v>196</v>
      </c>
      <c r="G2971" s="1">
        <v>45960</v>
      </c>
      <c r="H2971" s="1">
        <v>45973</v>
      </c>
      <c r="I2971">
        <f>YEAR((vw_maritime_trade_analysis[[#This Row],[Departure_Date]]))</f>
        <v>2025</v>
      </c>
      <c r="J2971" t="str">
        <f>"Q"&amp;ROUNDUP(MONTH(vw_maritime_trade_analysis[[#This Row],[Departure_Date]])/3,0)</f>
        <v>Q4</v>
      </c>
      <c r="K2971" t="str">
        <f>TEXT(vw_maritime_trade_analysis[[#This Row],[Departure_Date]],"mmmm")</f>
        <v>October</v>
      </c>
      <c r="L2971">
        <v>31535544</v>
      </c>
      <c r="M2971">
        <v>135694.4375</v>
      </c>
      <c r="N2971">
        <v>80372.9296875</v>
      </c>
      <c r="O2971">
        <v>53925.78125</v>
      </c>
      <c r="P2971">
        <v>49992.53125</v>
      </c>
      <c r="Q2971">
        <v>1922549.125</v>
      </c>
      <c r="R2971">
        <f t="shared" si="46"/>
        <v>6.0964514358781953E-2</v>
      </c>
    </row>
    <row r="2972" spans="1:18" x14ac:dyDescent="0.25">
      <c r="A2972" t="s">
        <v>4228</v>
      </c>
      <c r="B2972" t="s">
        <v>65</v>
      </c>
      <c r="C2972" t="s">
        <v>50</v>
      </c>
      <c r="D2972" t="s">
        <v>51</v>
      </c>
      <c r="E2972" t="s">
        <v>70</v>
      </c>
      <c r="F2972" t="s">
        <v>150</v>
      </c>
      <c r="G2972" s="1">
        <v>45485</v>
      </c>
      <c r="H2972" s="1">
        <v>45491</v>
      </c>
      <c r="I2972">
        <f>YEAR((vw_maritime_trade_analysis[[#This Row],[Departure_Date]]))</f>
        <v>2024</v>
      </c>
      <c r="J2972" t="str">
        <f>"Q"&amp;ROUNDUP(MONTH(vw_maritime_trade_analysis[[#This Row],[Departure_Date]])/3,0)</f>
        <v>Q3</v>
      </c>
      <c r="K2972" t="str">
        <f>TEXT(vw_maritime_trade_analysis[[#This Row],[Departure_Date]],"mmmm")</f>
        <v>July</v>
      </c>
      <c r="L2972">
        <v>7887121</v>
      </c>
      <c r="M2972">
        <v>38329.0390625</v>
      </c>
      <c r="N2972">
        <v>56728.91015625</v>
      </c>
      <c r="O2972">
        <v>17430.5390625</v>
      </c>
      <c r="P2972">
        <v>0</v>
      </c>
      <c r="Q2972">
        <v>2412312.75</v>
      </c>
      <c r="R2972">
        <f t="shared" si="46"/>
        <v>0.30585466483904583</v>
      </c>
    </row>
    <row r="2973" spans="1:18" x14ac:dyDescent="0.25">
      <c r="A2973" t="s">
        <v>4229</v>
      </c>
      <c r="B2973" t="s">
        <v>65</v>
      </c>
      <c r="C2973" t="s">
        <v>50</v>
      </c>
      <c r="D2973" t="s">
        <v>120</v>
      </c>
      <c r="E2973" t="s">
        <v>128</v>
      </c>
      <c r="F2973" t="s">
        <v>257</v>
      </c>
      <c r="G2973" s="1">
        <v>44563</v>
      </c>
      <c r="H2973" s="1">
        <v>44581</v>
      </c>
      <c r="I2973">
        <f>YEAR((vw_maritime_trade_analysis[[#This Row],[Departure_Date]]))</f>
        <v>2022</v>
      </c>
      <c r="J2973" t="str">
        <f>"Q"&amp;ROUNDUP(MONTH(vw_maritime_trade_analysis[[#This Row],[Departure_Date]])/3,0)</f>
        <v>Q1</v>
      </c>
      <c r="K2973" t="str">
        <f>TEXT(vw_maritime_trade_analysis[[#This Row],[Departure_Date]],"mmmm")</f>
        <v>January</v>
      </c>
      <c r="L2973">
        <v>27565418</v>
      </c>
      <c r="M2973">
        <v>254634.4375</v>
      </c>
      <c r="N2973">
        <v>71181.671875</v>
      </c>
      <c r="O2973">
        <v>94825.0390625</v>
      </c>
      <c r="P2973">
        <v>0</v>
      </c>
      <c r="Q2973">
        <v>1304431.125</v>
      </c>
      <c r="R2973">
        <f t="shared" si="46"/>
        <v>4.7321289486703957E-2</v>
      </c>
    </row>
    <row r="2974" spans="1:18" x14ac:dyDescent="0.25">
      <c r="A2974" t="s">
        <v>4230</v>
      </c>
      <c r="B2974" t="s">
        <v>65</v>
      </c>
      <c r="C2974" t="s">
        <v>66</v>
      </c>
      <c r="D2974" t="s">
        <v>248</v>
      </c>
      <c r="E2974" t="s">
        <v>128</v>
      </c>
      <c r="F2974" t="s">
        <v>204</v>
      </c>
      <c r="G2974" s="1">
        <v>44153</v>
      </c>
      <c r="H2974" s="1">
        <v>44186</v>
      </c>
      <c r="I2974">
        <f>YEAR((vw_maritime_trade_analysis[[#This Row],[Departure_Date]]))</f>
        <v>2020</v>
      </c>
      <c r="J2974" t="str">
        <f>"Q"&amp;ROUNDUP(MONTH(vw_maritime_trade_analysis[[#This Row],[Departure_Date]])/3,0)</f>
        <v>Q4</v>
      </c>
      <c r="K2974" t="str">
        <f>TEXT(vw_maritime_trade_analysis[[#This Row],[Departure_Date]],"mmmm")</f>
        <v>November</v>
      </c>
      <c r="L2974">
        <v>9433153</v>
      </c>
      <c r="M2974">
        <v>511073.8125</v>
      </c>
      <c r="N2974">
        <v>143861.484375</v>
      </c>
      <c r="O2974">
        <v>9338.8203125</v>
      </c>
      <c r="P2974">
        <v>103993.90625</v>
      </c>
      <c r="Q2974">
        <v>3839199.25</v>
      </c>
      <c r="R2974">
        <f t="shared" si="46"/>
        <v>0.40699003291900387</v>
      </c>
    </row>
    <row r="2975" spans="1:18" x14ac:dyDescent="0.25">
      <c r="A2975" t="s">
        <v>4231</v>
      </c>
      <c r="B2975" t="s">
        <v>65</v>
      </c>
      <c r="C2975" t="s">
        <v>134</v>
      </c>
      <c r="D2975" t="s">
        <v>135</v>
      </c>
      <c r="E2975" t="s">
        <v>92</v>
      </c>
      <c r="F2975" t="s">
        <v>150</v>
      </c>
      <c r="G2975" s="1">
        <v>45031</v>
      </c>
      <c r="H2975" s="1">
        <v>45048</v>
      </c>
      <c r="I2975">
        <f>YEAR((vw_maritime_trade_analysis[[#This Row],[Departure_Date]]))</f>
        <v>2023</v>
      </c>
      <c r="J2975" t="str">
        <f>"Q"&amp;ROUNDUP(MONTH(vw_maritime_trade_analysis[[#This Row],[Departure_Date]])/3,0)</f>
        <v>Q2</v>
      </c>
      <c r="K2975" t="str">
        <f>TEXT(vw_maritime_trade_analysis[[#This Row],[Departure_Date]],"mmmm")</f>
        <v>April</v>
      </c>
      <c r="L2975">
        <v>4255038</v>
      </c>
      <c r="M2975">
        <v>211409.515625</v>
      </c>
      <c r="N2975">
        <v>162619.015625</v>
      </c>
      <c r="O2975">
        <v>2382.820068359375</v>
      </c>
      <c r="P2975">
        <v>0</v>
      </c>
      <c r="Q2975">
        <v>634735.8125</v>
      </c>
      <c r="R2975">
        <f t="shared" si="46"/>
        <v>0.14917277178253166</v>
      </c>
    </row>
    <row r="2976" spans="1:18" x14ac:dyDescent="0.25">
      <c r="A2976" t="s">
        <v>4232</v>
      </c>
      <c r="B2976" t="s">
        <v>49</v>
      </c>
      <c r="C2976" t="s">
        <v>112</v>
      </c>
      <c r="D2976" t="s">
        <v>340</v>
      </c>
      <c r="E2976" t="s">
        <v>150</v>
      </c>
      <c r="F2976" t="s">
        <v>184</v>
      </c>
      <c r="G2976" s="1">
        <v>44092</v>
      </c>
      <c r="H2976" s="1">
        <v>44105</v>
      </c>
      <c r="I2976">
        <f>YEAR((vw_maritime_trade_analysis[[#This Row],[Departure_Date]]))</f>
        <v>2020</v>
      </c>
      <c r="J2976" t="str">
        <f>"Q"&amp;ROUNDUP(MONTH(vw_maritime_trade_analysis[[#This Row],[Departure_Date]])/3,0)</f>
        <v>Q3</v>
      </c>
      <c r="K2976" t="str">
        <f>TEXT(vw_maritime_trade_analysis[[#This Row],[Departure_Date]],"mmmm")</f>
        <v>September</v>
      </c>
      <c r="L2976">
        <v>2054445.125</v>
      </c>
      <c r="M2976">
        <v>472016.0625</v>
      </c>
      <c r="N2976">
        <v>34210.05859375</v>
      </c>
      <c r="O2976">
        <v>4643.0498046875</v>
      </c>
      <c r="P2976">
        <v>0</v>
      </c>
      <c r="Q2976">
        <v>616837.75</v>
      </c>
      <c r="R2976">
        <f t="shared" si="46"/>
        <v>0.3002454251485544</v>
      </c>
    </row>
    <row r="2977" spans="1:18" x14ac:dyDescent="0.25">
      <c r="A2977" t="s">
        <v>4233</v>
      </c>
      <c r="B2977" t="s">
        <v>49</v>
      </c>
      <c r="C2977" t="s">
        <v>66</v>
      </c>
      <c r="D2977" t="s">
        <v>251</v>
      </c>
      <c r="E2977" t="s">
        <v>71</v>
      </c>
      <c r="F2977" t="s">
        <v>92</v>
      </c>
      <c r="G2977" s="1">
        <v>45004</v>
      </c>
      <c r="H2977" s="1">
        <v>45032</v>
      </c>
      <c r="I2977">
        <f>YEAR((vw_maritime_trade_analysis[[#This Row],[Departure_Date]]))</f>
        <v>2023</v>
      </c>
      <c r="J2977" t="str">
        <f>"Q"&amp;ROUNDUP(MONTH(vw_maritime_trade_analysis[[#This Row],[Departure_Date]])/3,0)</f>
        <v>Q1</v>
      </c>
      <c r="K2977" t="str">
        <f>TEXT(vw_maritime_trade_analysis[[#This Row],[Departure_Date]],"mmmm")</f>
        <v>March</v>
      </c>
      <c r="L2977">
        <v>96714512</v>
      </c>
      <c r="M2977">
        <v>675844.5</v>
      </c>
      <c r="N2977">
        <v>101631.5390625</v>
      </c>
      <c r="O2977">
        <v>288209.21875</v>
      </c>
      <c r="P2977">
        <v>17140.779296875</v>
      </c>
      <c r="Q2977">
        <v>6547439</v>
      </c>
      <c r="R2977">
        <f t="shared" si="46"/>
        <v>6.7698620037497576E-2</v>
      </c>
    </row>
    <row r="2978" spans="1:18" x14ac:dyDescent="0.25">
      <c r="A2978" t="s">
        <v>4234</v>
      </c>
      <c r="B2978" t="s">
        <v>49</v>
      </c>
      <c r="C2978" t="s">
        <v>50</v>
      </c>
      <c r="D2978" t="s">
        <v>120</v>
      </c>
      <c r="E2978" t="s">
        <v>196</v>
      </c>
      <c r="F2978" t="s">
        <v>184</v>
      </c>
      <c r="G2978" s="1">
        <v>44260</v>
      </c>
      <c r="H2978" s="1">
        <v>44277</v>
      </c>
      <c r="I2978">
        <f>YEAR((vw_maritime_trade_analysis[[#This Row],[Departure_Date]]))</f>
        <v>2021</v>
      </c>
      <c r="J2978" t="str">
        <f>"Q"&amp;ROUNDUP(MONTH(vw_maritime_trade_analysis[[#This Row],[Departure_Date]])/3,0)</f>
        <v>Q1</v>
      </c>
      <c r="K2978" t="str">
        <f>TEXT(vw_maritime_trade_analysis[[#This Row],[Departure_Date]],"mmmm")</f>
        <v>March</v>
      </c>
      <c r="L2978">
        <v>13853095</v>
      </c>
      <c r="M2978">
        <v>377610.90625</v>
      </c>
      <c r="N2978">
        <v>84622.1328125</v>
      </c>
      <c r="O2978">
        <v>31307.990234375</v>
      </c>
      <c r="P2978">
        <v>0</v>
      </c>
      <c r="Q2978">
        <v>1576754.625</v>
      </c>
      <c r="R2978">
        <f t="shared" si="46"/>
        <v>0.1138196644865281</v>
      </c>
    </row>
    <row r="2979" spans="1:18" x14ac:dyDescent="0.25">
      <c r="A2979" t="s">
        <v>4235</v>
      </c>
      <c r="B2979" t="s">
        <v>49</v>
      </c>
      <c r="C2979" t="s">
        <v>112</v>
      </c>
      <c r="D2979" t="s">
        <v>343</v>
      </c>
      <c r="E2979" t="s">
        <v>150</v>
      </c>
      <c r="F2979" t="s">
        <v>70</v>
      </c>
      <c r="G2979" s="1">
        <v>45410</v>
      </c>
      <c r="H2979" s="1">
        <v>45436</v>
      </c>
      <c r="I2979">
        <f>YEAR((vw_maritime_trade_analysis[[#This Row],[Departure_Date]]))</f>
        <v>2024</v>
      </c>
      <c r="J2979" t="str">
        <f>"Q"&amp;ROUNDUP(MONTH(vw_maritime_trade_analysis[[#This Row],[Departure_Date]])/3,0)</f>
        <v>Q2</v>
      </c>
      <c r="K2979" t="str">
        <f>TEXT(vw_maritime_trade_analysis[[#This Row],[Departure_Date]],"mmmm")</f>
        <v>April</v>
      </c>
      <c r="L2979">
        <v>49193404</v>
      </c>
      <c r="M2979">
        <v>282743.75</v>
      </c>
      <c r="N2979">
        <v>212107.328125</v>
      </c>
      <c r="O2979">
        <v>135773.796875</v>
      </c>
      <c r="P2979">
        <v>11845.1796875</v>
      </c>
      <c r="Q2979">
        <v>3216064.25</v>
      </c>
      <c r="R2979">
        <f t="shared" si="46"/>
        <v>6.5375924178778119E-2</v>
      </c>
    </row>
    <row r="2980" spans="1:18" x14ac:dyDescent="0.25">
      <c r="A2980" t="s">
        <v>4236</v>
      </c>
      <c r="B2980" t="s">
        <v>49</v>
      </c>
      <c r="C2980" t="s">
        <v>78</v>
      </c>
      <c r="D2980" t="s">
        <v>177</v>
      </c>
      <c r="E2980" t="s">
        <v>146</v>
      </c>
      <c r="F2980" t="s">
        <v>82</v>
      </c>
      <c r="G2980" s="1">
        <v>44917</v>
      </c>
      <c r="H2980" s="1">
        <v>44930</v>
      </c>
      <c r="I2980">
        <f>YEAR((vw_maritime_trade_analysis[[#This Row],[Departure_Date]]))</f>
        <v>2022</v>
      </c>
      <c r="J2980" t="str">
        <f>"Q"&amp;ROUNDUP(MONTH(vw_maritime_trade_analysis[[#This Row],[Departure_Date]])/3,0)</f>
        <v>Q4</v>
      </c>
      <c r="K2980" t="str">
        <f>TEXT(vw_maritime_trade_analysis[[#This Row],[Departure_Date]],"mmmm")</f>
        <v>December</v>
      </c>
      <c r="L2980">
        <v>21035688</v>
      </c>
      <c r="M2980">
        <v>162217.734375</v>
      </c>
      <c r="N2980">
        <v>135935.34375</v>
      </c>
      <c r="O2980">
        <v>43964.58984375</v>
      </c>
      <c r="P2980">
        <v>19623.580078125</v>
      </c>
      <c r="Q2980">
        <v>1198773.5</v>
      </c>
      <c r="R2980">
        <f t="shared" si="46"/>
        <v>5.698760601507305E-2</v>
      </c>
    </row>
    <row r="2981" spans="1:18" x14ac:dyDescent="0.25">
      <c r="A2981" t="s">
        <v>4237</v>
      </c>
      <c r="B2981" t="s">
        <v>65</v>
      </c>
      <c r="C2981" t="s">
        <v>66</v>
      </c>
      <c r="D2981" t="s">
        <v>153</v>
      </c>
      <c r="E2981" t="s">
        <v>92</v>
      </c>
      <c r="F2981" t="s">
        <v>71</v>
      </c>
      <c r="G2981" s="1">
        <v>44930</v>
      </c>
      <c r="H2981" s="1">
        <v>44952</v>
      </c>
      <c r="I2981">
        <f>YEAR((vw_maritime_trade_analysis[[#This Row],[Departure_Date]]))</f>
        <v>2023</v>
      </c>
      <c r="J2981" t="str">
        <f>"Q"&amp;ROUNDUP(MONTH(vw_maritime_trade_analysis[[#This Row],[Departure_Date]])/3,0)</f>
        <v>Q1</v>
      </c>
      <c r="K2981" t="str">
        <f>TEXT(vw_maritime_trade_analysis[[#This Row],[Departure_Date]],"mmmm")</f>
        <v>January</v>
      </c>
      <c r="L2981">
        <v>39548752</v>
      </c>
      <c r="M2981">
        <v>559305.8125</v>
      </c>
      <c r="N2981">
        <v>135929.734375</v>
      </c>
      <c r="O2981">
        <v>122601.1328125</v>
      </c>
      <c r="P2981">
        <v>0</v>
      </c>
      <c r="Q2981">
        <v>4086338.25</v>
      </c>
      <c r="R2981">
        <f t="shared" si="46"/>
        <v>0.10332407581407373</v>
      </c>
    </row>
    <row r="2982" spans="1:18" x14ac:dyDescent="0.25">
      <c r="A2982" t="s">
        <v>4238</v>
      </c>
      <c r="B2982" t="s">
        <v>49</v>
      </c>
      <c r="C2982" t="s">
        <v>50</v>
      </c>
      <c r="D2982" t="s">
        <v>120</v>
      </c>
      <c r="E2982" t="s">
        <v>230</v>
      </c>
      <c r="F2982" t="s">
        <v>226</v>
      </c>
      <c r="G2982" s="1">
        <v>45486</v>
      </c>
      <c r="H2982" s="1">
        <v>45506</v>
      </c>
      <c r="I2982">
        <f>YEAR((vw_maritime_trade_analysis[[#This Row],[Departure_Date]]))</f>
        <v>2024</v>
      </c>
      <c r="J2982" t="str">
        <f>"Q"&amp;ROUNDUP(MONTH(vw_maritime_trade_analysis[[#This Row],[Departure_Date]])/3,0)</f>
        <v>Q3</v>
      </c>
      <c r="K2982" t="str">
        <f>TEXT(vw_maritime_trade_analysis[[#This Row],[Departure_Date]],"mmmm")</f>
        <v>July</v>
      </c>
      <c r="L2982">
        <v>12283438</v>
      </c>
      <c r="M2982">
        <v>157710.4375</v>
      </c>
      <c r="N2982">
        <v>52944.44921875</v>
      </c>
      <c r="O2982">
        <v>31077.099609375</v>
      </c>
      <c r="P2982">
        <v>0</v>
      </c>
      <c r="Q2982">
        <v>1299220.125</v>
      </c>
      <c r="R2982">
        <f t="shared" si="46"/>
        <v>0.10577007227129734</v>
      </c>
    </row>
    <row r="2983" spans="1:18" x14ac:dyDescent="0.25">
      <c r="A2983" t="s">
        <v>4239</v>
      </c>
      <c r="B2983" t="s">
        <v>65</v>
      </c>
      <c r="C2983" t="s">
        <v>134</v>
      </c>
      <c r="D2983" t="s">
        <v>135</v>
      </c>
      <c r="E2983" t="s">
        <v>56</v>
      </c>
      <c r="F2983" t="s">
        <v>108</v>
      </c>
      <c r="G2983" s="1">
        <v>45023</v>
      </c>
      <c r="H2983" s="1">
        <v>45039</v>
      </c>
      <c r="I2983">
        <f>YEAR((vw_maritime_trade_analysis[[#This Row],[Departure_Date]]))</f>
        <v>2023</v>
      </c>
      <c r="J2983" t="str">
        <f>"Q"&amp;ROUNDUP(MONTH(vw_maritime_trade_analysis[[#This Row],[Departure_Date]])/3,0)</f>
        <v>Q2</v>
      </c>
      <c r="K2983" t="str">
        <f>TEXT(vw_maritime_trade_analysis[[#This Row],[Departure_Date]],"mmmm")</f>
        <v>April</v>
      </c>
      <c r="L2983">
        <v>10835417</v>
      </c>
      <c r="M2983">
        <v>176426.25</v>
      </c>
      <c r="N2983">
        <v>150862.40625</v>
      </c>
      <c r="O2983">
        <v>6176.18994140625</v>
      </c>
      <c r="P2983">
        <v>40751.859375</v>
      </c>
      <c r="Q2983">
        <v>810483</v>
      </c>
      <c r="R2983">
        <f t="shared" si="46"/>
        <v>7.4799428577598817E-2</v>
      </c>
    </row>
    <row r="2984" spans="1:18" x14ac:dyDescent="0.25">
      <c r="A2984" t="s">
        <v>4240</v>
      </c>
      <c r="B2984" t="s">
        <v>65</v>
      </c>
      <c r="C2984" t="s">
        <v>50</v>
      </c>
      <c r="D2984" t="s">
        <v>223</v>
      </c>
      <c r="E2984" t="s">
        <v>56</v>
      </c>
      <c r="F2984" t="s">
        <v>93</v>
      </c>
      <c r="G2984" s="1">
        <v>45815</v>
      </c>
      <c r="H2984" s="1">
        <v>45825</v>
      </c>
      <c r="I2984">
        <f>YEAR((vw_maritime_trade_analysis[[#This Row],[Departure_Date]]))</f>
        <v>2025</v>
      </c>
      <c r="J2984" t="str">
        <f>"Q"&amp;ROUNDUP(MONTH(vw_maritime_trade_analysis[[#This Row],[Departure_Date]])/3,0)</f>
        <v>Q2</v>
      </c>
      <c r="K2984" t="str">
        <f>TEXT(vw_maritime_trade_analysis[[#This Row],[Departure_Date]],"mmmm")</f>
        <v>June</v>
      </c>
      <c r="L2984">
        <v>38607208</v>
      </c>
      <c r="M2984">
        <v>132000.015625</v>
      </c>
      <c r="N2984">
        <v>142739.3125</v>
      </c>
      <c r="O2984">
        <v>92657.296875</v>
      </c>
      <c r="P2984">
        <v>896.55999755859375</v>
      </c>
      <c r="Q2984">
        <v>1142268.25</v>
      </c>
      <c r="R2984">
        <f t="shared" si="46"/>
        <v>2.9586916774712122E-2</v>
      </c>
    </row>
    <row r="2985" spans="1:18" x14ac:dyDescent="0.25">
      <c r="A2985" t="s">
        <v>4241</v>
      </c>
      <c r="B2985" t="s">
        <v>49</v>
      </c>
      <c r="C2985" t="s">
        <v>50</v>
      </c>
      <c r="D2985" t="s">
        <v>51</v>
      </c>
      <c r="E2985" t="s">
        <v>146</v>
      </c>
      <c r="F2985" t="s">
        <v>100</v>
      </c>
      <c r="G2985" s="1">
        <v>44654</v>
      </c>
      <c r="H2985" s="1">
        <v>44665</v>
      </c>
      <c r="I2985">
        <f>YEAR((vw_maritime_trade_analysis[[#This Row],[Departure_Date]]))</f>
        <v>2022</v>
      </c>
      <c r="J2985" t="str">
        <f>"Q"&amp;ROUNDUP(MONTH(vw_maritime_trade_analysis[[#This Row],[Departure_Date]])/3,0)</f>
        <v>Q2</v>
      </c>
      <c r="K2985" t="str">
        <f>TEXT(vw_maritime_trade_analysis[[#This Row],[Departure_Date]],"mmmm")</f>
        <v>April</v>
      </c>
      <c r="L2985">
        <v>15115993</v>
      </c>
      <c r="M2985">
        <v>298076.625</v>
      </c>
      <c r="N2985">
        <v>234272.546875</v>
      </c>
      <c r="O2985">
        <v>23278.630859375</v>
      </c>
      <c r="P2985">
        <v>0</v>
      </c>
      <c r="Q2985">
        <v>5143482.5</v>
      </c>
      <c r="R2985">
        <f t="shared" si="46"/>
        <v>0.34026758943325786</v>
      </c>
    </row>
    <row r="2986" spans="1:18" x14ac:dyDescent="0.25">
      <c r="A2986" t="s">
        <v>4242</v>
      </c>
      <c r="B2986" t="s">
        <v>49</v>
      </c>
      <c r="C2986" t="s">
        <v>50</v>
      </c>
      <c r="D2986" t="s">
        <v>51</v>
      </c>
      <c r="E2986" t="s">
        <v>257</v>
      </c>
      <c r="F2986" t="s">
        <v>100</v>
      </c>
      <c r="G2986" s="1">
        <v>45343</v>
      </c>
      <c r="H2986" s="1">
        <v>45361</v>
      </c>
      <c r="I2986">
        <f>YEAR((vw_maritime_trade_analysis[[#This Row],[Departure_Date]]))</f>
        <v>2024</v>
      </c>
      <c r="J2986" t="str">
        <f>"Q"&amp;ROUNDUP(MONTH(vw_maritime_trade_analysis[[#This Row],[Departure_Date]])/3,0)</f>
        <v>Q1</v>
      </c>
      <c r="K2986" t="str">
        <f>TEXT(vw_maritime_trade_analysis[[#This Row],[Departure_Date]],"mmmm")</f>
        <v>February</v>
      </c>
      <c r="L2986">
        <v>23257212</v>
      </c>
      <c r="M2986">
        <v>206798.71875</v>
      </c>
      <c r="N2986">
        <v>27356.900390625</v>
      </c>
      <c r="O2986">
        <v>18140.630859375</v>
      </c>
      <c r="P2986">
        <v>0</v>
      </c>
      <c r="Q2986">
        <v>5963202.5</v>
      </c>
      <c r="R2986">
        <f t="shared" si="46"/>
        <v>0.25640229361971678</v>
      </c>
    </row>
    <row r="2987" spans="1:18" x14ac:dyDescent="0.25">
      <c r="A2987" t="s">
        <v>4243</v>
      </c>
      <c r="B2987" t="s">
        <v>65</v>
      </c>
      <c r="C2987" t="s">
        <v>50</v>
      </c>
      <c r="D2987" t="s">
        <v>183</v>
      </c>
      <c r="E2987" t="s">
        <v>100</v>
      </c>
      <c r="F2987" t="s">
        <v>55</v>
      </c>
      <c r="G2987" s="1">
        <v>44467</v>
      </c>
      <c r="H2987" s="1">
        <v>44473</v>
      </c>
      <c r="I2987">
        <f>YEAR((vw_maritime_trade_analysis[[#This Row],[Departure_Date]]))</f>
        <v>2021</v>
      </c>
      <c r="J2987" t="str">
        <f>"Q"&amp;ROUNDUP(MONTH(vw_maritime_trade_analysis[[#This Row],[Departure_Date]])/3,0)</f>
        <v>Q3</v>
      </c>
      <c r="K2987" t="str">
        <f>TEXT(vw_maritime_trade_analysis[[#This Row],[Departure_Date]],"mmmm")</f>
        <v>September</v>
      </c>
      <c r="L2987">
        <v>112077864</v>
      </c>
      <c r="M2987">
        <v>233435.4375</v>
      </c>
      <c r="N2987">
        <v>207257.46875</v>
      </c>
      <c r="O2987">
        <v>328388.15625</v>
      </c>
      <c r="P2987">
        <v>0</v>
      </c>
      <c r="Q2987">
        <v>2650220.25</v>
      </c>
      <c r="R2987">
        <f t="shared" si="46"/>
        <v>2.3646241598608623E-2</v>
      </c>
    </row>
    <row r="2988" spans="1:18" x14ac:dyDescent="0.25">
      <c r="A2988" t="s">
        <v>4244</v>
      </c>
      <c r="B2988" t="s">
        <v>49</v>
      </c>
      <c r="C2988" t="s">
        <v>134</v>
      </c>
      <c r="D2988" t="s">
        <v>135</v>
      </c>
      <c r="E2988" t="s">
        <v>121</v>
      </c>
      <c r="F2988" t="s">
        <v>70</v>
      </c>
      <c r="G2988" s="1">
        <v>44420</v>
      </c>
      <c r="H2988" s="1">
        <v>44453</v>
      </c>
      <c r="I2988">
        <f>YEAR((vw_maritime_trade_analysis[[#This Row],[Departure_Date]]))</f>
        <v>2021</v>
      </c>
      <c r="J2988" t="str">
        <f>"Q"&amp;ROUNDUP(MONTH(vw_maritime_trade_analysis[[#This Row],[Departure_Date]])/3,0)</f>
        <v>Q3</v>
      </c>
      <c r="K2988" t="str">
        <f>TEXT(vw_maritime_trade_analysis[[#This Row],[Departure_Date]],"mmmm")</f>
        <v>August</v>
      </c>
      <c r="L2988">
        <v>5357227.5</v>
      </c>
      <c r="M2988">
        <v>678058.9375</v>
      </c>
      <c r="N2988">
        <v>123969.59375</v>
      </c>
      <c r="O2988">
        <v>10660.8798828125</v>
      </c>
      <c r="P2988">
        <v>2596.14990234375</v>
      </c>
      <c r="Q2988">
        <v>946020.75</v>
      </c>
      <c r="R2988">
        <f t="shared" si="46"/>
        <v>0.17658774991355136</v>
      </c>
    </row>
    <row r="2989" spans="1:18" x14ac:dyDescent="0.25">
      <c r="A2989" t="s">
        <v>4245</v>
      </c>
      <c r="B2989" t="s">
        <v>49</v>
      </c>
      <c r="C2989" t="s">
        <v>134</v>
      </c>
      <c r="D2989" t="s">
        <v>135</v>
      </c>
      <c r="E2989" t="s">
        <v>146</v>
      </c>
      <c r="F2989" t="s">
        <v>56</v>
      </c>
      <c r="G2989" s="1">
        <v>45098</v>
      </c>
      <c r="H2989" s="1">
        <v>45110</v>
      </c>
      <c r="I2989">
        <f>YEAR((vw_maritime_trade_analysis[[#This Row],[Departure_Date]]))</f>
        <v>2023</v>
      </c>
      <c r="J2989" t="str">
        <f>"Q"&amp;ROUNDUP(MONTH(vw_maritime_trade_analysis[[#This Row],[Departure_Date]])/3,0)</f>
        <v>Q2</v>
      </c>
      <c r="K2989" t="str">
        <f>TEXT(vw_maritime_trade_analysis[[#This Row],[Departure_Date]],"mmmm")</f>
        <v>June</v>
      </c>
      <c r="L2989">
        <v>12368111</v>
      </c>
      <c r="M2989">
        <v>160692.015625</v>
      </c>
      <c r="N2989">
        <v>226633.375</v>
      </c>
      <c r="O2989">
        <v>25725.669921875</v>
      </c>
      <c r="P2989">
        <v>0</v>
      </c>
      <c r="Q2989">
        <v>947659.6875</v>
      </c>
      <c r="R2989">
        <f t="shared" si="46"/>
        <v>7.6621214630108028E-2</v>
      </c>
    </row>
    <row r="2990" spans="1:18" x14ac:dyDescent="0.25">
      <c r="A2990" t="s">
        <v>4246</v>
      </c>
      <c r="B2990" t="s">
        <v>49</v>
      </c>
      <c r="C2990" t="s">
        <v>134</v>
      </c>
      <c r="D2990" t="s">
        <v>135</v>
      </c>
      <c r="E2990" t="s">
        <v>201</v>
      </c>
      <c r="F2990" t="s">
        <v>100</v>
      </c>
      <c r="G2990" s="1">
        <v>43910</v>
      </c>
      <c r="H2990" s="1">
        <v>43941</v>
      </c>
      <c r="I2990">
        <f>YEAR((vw_maritime_trade_analysis[[#This Row],[Departure_Date]]))</f>
        <v>2020</v>
      </c>
      <c r="J2990" t="str">
        <f>"Q"&amp;ROUNDUP(MONTH(vw_maritime_trade_analysis[[#This Row],[Departure_Date]])/3,0)</f>
        <v>Q1</v>
      </c>
      <c r="K2990" t="str">
        <f>TEXT(vw_maritime_trade_analysis[[#This Row],[Departure_Date]],"mmmm")</f>
        <v>March</v>
      </c>
      <c r="L2990">
        <v>8633721</v>
      </c>
      <c r="M2990">
        <v>513471.0625</v>
      </c>
      <c r="N2990">
        <v>154474.234375</v>
      </c>
      <c r="O2990">
        <v>9324.419921875</v>
      </c>
      <c r="P2990">
        <v>0</v>
      </c>
      <c r="Q2990">
        <v>1031056.3125</v>
      </c>
      <c r="R2990">
        <f t="shared" si="46"/>
        <v>0.11942200964103426</v>
      </c>
    </row>
    <row r="2991" spans="1:18" x14ac:dyDescent="0.25">
      <c r="A2991" t="s">
        <v>4247</v>
      </c>
      <c r="B2991" t="s">
        <v>49</v>
      </c>
      <c r="C2991" t="s">
        <v>66</v>
      </c>
      <c r="D2991" t="s">
        <v>245</v>
      </c>
      <c r="E2991" t="s">
        <v>108</v>
      </c>
      <c r="F2991" t="s">
        <v>82</v>
      </c>
      <c r="G2991" s="1">
        <v>45832</v>
      </c>
      <c r="H2991" s="1">
        <v>45851</v>
      </c>
      <c r="I2991">
        <f>YEAR((vw_maritime_trade_analysis[[#This Row],[Departure_Date]]))</f>
        <v>2025</v>
      </c>
      <c r="J2991" t="str">
        <f>"Q"&amp;ROUNDUP(MONTH(vw_maritime_trade_analysis[[#This Row],[Departure_Date]])/3,0)</f>
        <v>Q2</v>
      </c>
      <c r="K2991" t="str">
        <f>TEXT(vw_maritime_trade_analysis[[#This Row],[Departure_Date]],"mmmm")</f>
        <v>June</v>
      </c>
      <c r="L2991">
        <v>12004326</v>
      </c>
      <c r="M2991">
        <v>617605</v>
      </c>
      <c r="N2991">
        <v>72045.3515625</v>
      </c>
      <c r="O2991">
        <v>18726.75</v>
      </c>
      <c r="P2991">
        <v>12306.7998046875</v>
      </c>
      <c r="Q2991">
        <v>1190523.375</v>
      </c>
      <c r="R2991">
        <f t="shared" si="46"/>
        <v>9.9174528832355932E-2</v>
      </c>
    </row>
    <row r="2992" spans="1:18" x14ac:dyDescent="0.25">
      <c r="A2992" t="s">
        <v>4248</v>
      </c>
      <c r="B2992" t="s">
        <v>49</v>
      </c>
      <c r="C2992" t="s">
        <v>134</v>
      </c>
      <c r="D2992" t="s">
        <v>135</v>
      </c>
      <c r="E2992" t="s">
        <v>196</v>
      </c>
      <c r="F2992" t="s">
        <v>226</v>
      </c>
      <c r="G2992" s="1">
        <v>45643</v>
      </c>
      <c r="H2992" s="1">
        <v>45663</v>
      </c>
      <c r="I2992">
        <f>YEAR((vw_maritime_trade_analysis[[#This Row],[Departure_Date]]))</f>
        <v>2024</v>
      </c>
      <c r="J2992" t="str">
        <f>"Q"&amp;ROUNDUP(MONTH(vw_maritime_trade_analysis[[#This Row],[Departure_Date]])/3,0)</f>
        <v>Q4</v>
      </c>
      <c r="K2992" t="str">
        <f>TEXT(vw_maritime_trade_analysis[[#This Row],[Departure_Date]],"mmmm")</f>
        <v>December</v>
      </c>
      <c r="L2992">
        <v>8466721</v>
      </c>
      <c r="M2992">
        <v>474102.625</v>
      </c>
      <c r="N2992">
        <v>185752.53125</v>
      </c>
      <c r="O2992">
        <v>17441.44921875</v>
      </c>
      <c r="P2992">
        <v>0</v>
      </c>
      <c r="Q2992">
        <v>1140421.25</v>
      </c>
      <c r="R2992">
        <f t="shared" si="46"/>
        <v>0.13469455884987824</v>
      </c>
    </row>
    <row r="2993" spans="1:18" x14ac:dyDescent="0.25">
      <c r="A2993" t="s">
        <v>4249</v>
      </c>
      <c r="B2993" t="s">
        <v>65</v>
      </c>
      <c r="C2993" t="s">
        <v>50</v>
      </c>
      <c r="D2993" t="s">
        <v>145</v>
      </c>
      <c r="E2993" t="s">
        <v>92</v>
      </c>
      <c r="F2993" t="s">
        <v>121</v>
      </c>
      <c r="G2993" s="1">
        <v>44751</v>
      </c>
      <c r="H2993" s="1">
        <v>44762</v>
      </c>
      <c r="I2993">
        <f>YEAR((vw_maritime_trade_analysis[[#This Row],[Departure_Date]]))</f>
        <v>2022</v>
      </c>
      <c r="J2993" t="str">
        <f>"Q"&amp;ROUNDUP(MONTH(vw_maritime_trade_analysis[[#This Row],[Departure_Date]])/3,0)</f>
        <v>Q3</v>
      </c>
      <c r="K2993" t="str">
        <f>TEXT(vw_maritime_trade_analysis[[#This Row],[Departure_Date]],"mmmm")</f>
        <v>July</v>
      </c>
      <c r="L2993">
        <v>51665872</v>
      </c>
      <c r="M2993">
        <v>206697.59375</v>
      </c>
      <c r="N2993">
        <v>80545.921875</v>
      </c>
      <c r="O2993">
        <v>114181.578125</v>
      </c>
      <c r="P2993">
        <v>0</v>
      </c>
      <c r="Q2993">
        <v>3823030.75</v>
      </c>
      <c r="R2993">
        <f t="shared" si="46"/>
        <v>7.3995281643557662E-2</v>
      </c>
    </row>
    <row r="2994" spans="1:18" x14ac:dyDescent="0.25">
      <c r="A2994" t="s">
        <v>4250</v>
      </c>
      <c r="B2994" t="s">
        <v>49</v>
      </c>
      <c r="C2994" t="s">
        <v>50</v>
      </c>
      <c r="D2994" t="s">
        <v>120</v>
      </c>
      <c r="E2994" t="s">
        <v>108</v>
      </c>
      <c r="F2994" t="s">
        <v>128</v>
      </c>
      <c r="G2994" s="1">
        <v>44182</v>
      </c>
      <c r="H2994" s="1">
        <v>44193</v>
      </c>
      <c r="I2994">
        <f>YEAR((vw_maritime_trade_analysis[[#This Row],[Departure_Date]]))</f>
        <v>2020</v>
      </c>
      <c r="J2994" t="str">
        <f>"Q"&amp;ROUNDUP(MONTH(vw_maritime_trade_analysis[[#This Row],[Departure_Date]])/3,0)</f>
        <v>Q4</v>
      </c>
      <c r="K2994" t="str">
        <f>TEXT(vw_maritime_trade_analysis[[#This Row],[Departure_Date]],"mmmm")</f>
        <v>December</v>
      </c>
      <c r="L2994">
        <v>57917408</v>
      </c>
      <c r="M2994">
        <v>148373.28125</v>
      </c>
      <c r="N2994">
        <v>25942.490234375</v>
      </c>
      <c r="O2994">
        <v>177227.265625</v>
      </c>
      <c r="P2994">
        <v>10057.5703125</v>
      </c>
      <c r="Q2994">
        <v>1322833.875</v>
      </c>
      <c r="R2994">
        <f t="shared" si="46"/>
        <v>2.2840004770241101E-2</v>
      </c>
    </row>
    <row r="2995" spans="1:18" x14ac:dyDescent="0.25">
      <c r="A2995" t="s">
        <v>4251</v>
      </c>
      <c r="B2995" t="s">
        <v>65</v>
      </c>
      <c r="C2995" t="s">
        <v>78</v>
      </c>
      <c r="D2995" t="s">
        <v>315</v>
      </c>
      <c r="E2995" t="s">
        <v>184</v>
      </c>
      <c r="F2995" t="s">
        <v>154</v>
      </c>
      <c r="G2995" s="1">
        <v>45603</v>
      </c>
      <c r="H2995" s="1">
        <v>45628</v>
      </c>
      <c r="I2995">
        <f>YEAR((vw_maritime_trade_analysis[[#This Row],[Departure_Date]]))</f>
        <v>2024</v>
      </c>
      <c r="J2995" t="str">
        <f>"Q"&amp;ROUNDUP(MONTH(vw_maritime_trade_analysis[[#This Row],[Departure_Date]])/3,0)</f>
        <v>Q4</v>
      </c>
      <c r="K2995" t="str">
        <f>TEXT(vw_maritime_trade_analysis[[#This Row],[Departure_Date]],"mmmm")</f>
        <v>November</v>
      </c>
      <c r="L2995">
        <v>47430476</v>
      </c>
      <c r="M2995">
        <v>412302.28125</v>
      </c>
      <c r="N2995">
        <v>131543.453125</v>
      </c>
      <c r="O2995">
        <v>24663.849609375</v>
      </c>
      <c r="P2995">
        <v>20448.349609375</v>
      </c>
      <c r="Q2995">
        <v>1623790</v>
      </c>
      <c r="R2995">
        <f t="shared" si="46"/>
        <v>3.4235161375989566E-2</v>
      </c>
    </row>
    <row r="2996" spans="1:18" x14ac:dyDescent="0.25">
      <c r="A2996" t="s">
        <v>4252</v>
      </c>
      <c r="B2996" t="s">
        <v>65</v>
      </c>
      <c r="C2996" t="s">
        <v>78</v>
      </c>
      <c r="D2996" t="s">
        <v>158</v>
      </c>
      <c r="E2996" t="s">
        <v>56</v>
      </c>
      <c r="F2996" t="s">
        <v>108</v>
      </c>
      <c r="G2996" s="1">
        <v>44082</v>
      </c>
      <c r="H2996" s="1">
        <v>44112</v>
      </c>
      <c r="I2996">
        <f>YEAR((vw_maritime_trade_analysis[[#This Row],[Departure_Date]]))</f>
        <v>2020</v>
      </c>
      <c r="J2996" t="str">
        <f>"Q"&amp;ROUNDUP(MONTH(vw_maritime_trade_analysis[[#This Row],[Departure_Date]])/3,0)</f>
        <v>Q3</v>
      </c>
      <c r="K2996" t="str">
        <f>TEXT(vw_maritime_trade_analysis[[#This Row],[Departure_Date]],"mmmm")</f>
        <v>September</v>
      </c>
      <c r="L2996">
        <v>23358564</v>
      </c>
      <c r="M2996">
        <v>371697.1875</v>
      </c>
      <c r="N2996">
        <v>79556.5625</v>
      </c>
      <c r="O2996">
        <v>43213.33984375</v>
      </c>
      <c r="P2996">
        <v>12421.6298828125</v>
      </c>
      <c r="Q2996">
        <v>1530947.375</v>
      </c>
      <c r="R2996">
        <f t="shared" si="46"/>
        <v>6.5541159764786916E-2</v>
      </c>
    </row>
    <row r="2997" spans="1:18" x14ac:dyDescent="0.25">
      <c r="A2997" t="s">
        <v>4253</v>
      </c>
      <c r="B2997" t="s">
        <v>49</v>
      </c>
      <c r="C2997" t="s">
        <v>239</v>
      </c>
      <c r="D2997" t="s">
        <v>270</v>
      </c>
      <c r="E2997" t="s">
        <v>93</v>
      </c>
      <c r="F2997" t="s">
        <v>56</v>
      </c>
      <c r="G2997" s="1">
        <v>44932</v>
      </c>
      <c r="H2997" s="1">
        <v>44943</v>
      </c>
      <c r="I2997">
        <f>YEAR((vw_maritime_trade_analysis[[#This Row],[Departure_Date]]))</f>
        <v>2023</v>
      </c>
      <c r="J2997" t="str">
        <f>"Q"&amp;ROUNDUP(MONTH(vw_maritime_trade_analysis[[#This Row],[Departure_Date]])/3,0)</f>
        <v>Q1</v>
      </c>
      <c r="K2997" t="str">
        <f>TEXT(vw_maritime_trade_analysis[[#This Row],[Departure_Date]],"mmmm")</f>
        <v>January</v>
      </c>
      <c r="L2997">
        <v>34818636</v>
      </c>
      <c r="M2997">
        <v>107308.671875</v>
      </c>
      <c r="N2997">
        <v>246695.953125</v>
      </c>
      <c r="O2997">
        <v>120472.4765625</v>
      </c>
      <c r="P2997">
        <v>49471.62109375</v>
      </c>
      <c r="Q2997">
        <v>1523713.375</v>
      </c>
      <c r="R2997">
        <f t="shared" si="46"/>
        <v>4.3761432096306126E-2</v>
      </c>
    </row>
    <row r="2998" spans="1:18" x14ac:dyDescent="0.25">
      <c r="A2998" t="s">
        <v>4254</v>
      </c>
      <c r="B2998" t="s">
        <v>49</v>
      </c>
      <c r="C2998" t="s">
        <v>112</v>
      </c>
      <c r="D2998" t="s">
        <v>126</v>
      </c>
      <c r="E2998" t="s">
        <v>131</v>
      </c>
      <c r="F2998" t="s">
        <v>56</v>
      </c>
      <c r="G2998" s="1">
        <v>44235</v>
      </c>
      <c r="H2998" s="1">
        <v>44247</v>
      </c>
      <c r="I2998">
        <f>YEAR((vw_maritime_trade_analysis[[#This Row],[Departure_Date]]))</f>
        <v>2021</v>
      </c>
      <c r="J2998" t="str">
        <f>"Q"&amp;ROUNDUP(MONTH(vw_maritime_trade_analysis[[#This Row],[Departure_Date]])/3,0)</f>
        <v>Q1</v>
      </c>
      <c r="K2998" t="str">
        <f>TEXT(vw_maritime_trade_analysis[[#This Row],[Departure_Date]],"mmmm")</f>
        <v>February</v>
      </c>
      <c r="L2998">
        <v>4242155</v>
      </c>
      <c r="M2998">
        <v>181128.75</v>
      </c>
      <c r="N2998">
        <v>39941.3203125</v>
      </c>
      <c r="O2998">
        <v>6745.02978515625</v>
      </c>
      <c r="P2998">
        <v>0</v>
      </c>
      <c r="Q2998">
        <v>1606617.625</v>
      </c>
      <c r="R2998">
        <f t="shared" si="46"/>
        <v>0.37872676151625767</v>
      </c>
    </row>
    <row r="2999" spans="1:18" x14ac:dyDescent="0.25">
      <c r="A2999" t="s">
        <v>4255</v>
      </c>
      <c r="B2999" t="s">
        <v>65</v>
      </c>
      <c r="C2999" t="s">
        <v>50</v>
      </c>
      <c r="D2999" t="s">
        <v>139</v>
      </c>
      <c r="E2999" t="s">
        <v>184</v>
      </c>
      <c r="F2999" t="s">
        <v>140</v>
      </c>
      <c r="G2999" s="1">
        <v>44256</v>
      </c>
      <c r="H2999" s="1">
        <v>44275</v>
      </c>
      <c r="I2999">
        <f>YEAR((vw_maritime_trade_analysis[[#This Row],[Departure_Date]]))</f>
        <v>2021</v>
      </c>
      <c r="J2999" t="str">
        <f>"Q"&amp;ROUNDUP(MONTH(vw_maritime_trade_analysis[[#This Row],[Departure_Date]])/3,0)</f>
        <v>Q1</v>
      </c>
      <c r="K2999" t="str">
        <f>TEXT(vw_maritime_trade_analysis[[#This Row],[Departure_Date]],"mmmm")</f>
        <v>March</v>
      </c>
      <c r="L2999">
        <v>33887880</v>
      </c>
      <c r="M2999">
        <v>593829.625</v>
      </c>
      <c r="N2999">
        <v>219544.8125</v>
      </c>
      <c r="O2999">
        <v>59303.7890625</v>
      </c>
      <c r="P2999">
        <v>7560.5498046875</v>
      </c>
      <c r="Q2999">
        <v>2029525.75</v>
      </c>
      <c r="R2999">
        <f t="shared" si="46"/>
        <v>5.9889428019693179E-2</v>
      </c>
    </row>
    <row r="3000" spans="1:18" x14ac:dyDescent="0.25">
      <c r="A3000" t="s">
        <v>4256</v>
      </c>
      <c r="B3000" t="s">
        <v>49</v>
      </c>
      <c r="C3000" t="s">
        <v>50</v>
      </c>
      <c r="D3000" t="s">
        <v>120</v>
      </c>
      <c r="E3000" t="s">
        <v>131</v>
      </c>
      <c r="F3000" t="s">
        <v>184</v>
      </c>
      <c r="G3000" s="1">
        <v>44245</v>
      </c>
      <c r="H3000" s="1">
        <v>44250</v>
      </c>
      <c r="I3000">
        <f>YEAR((vw_maritime_trade_analysis[[#This Row],[Departure_Date]]))</f>
        <v>2021</v>
      </c>
      <c r="J3000" t="str">
        <f>"Q"&amp;ROUNDUP(MONTH(vw_maritime_trade_analysis[[#This Row],[Departure_Date]])/3,0)</f>
        <v>Q1</v>
      </c>
      <c r="K3000" t="str">
        <f>TEXT(vw_maritime_trade_analysis[[#This Row],[Departure_Date]],"mmmm")</f>
        <v>February</v>
      </c>
      <c r="L3000">
        <v>10249412</v>
      </c>
      <c r="M3000">
        <v>149891.46875</v>
      </c>
      <c r="N3000">
        <v>220276.109375</v>
      </c>
      <c r="O3000">
        <v>14759.150390625</v>
      </c>
      <c r="P3000">
        <v>36156.94140625</v>
      </c>
      <c r="Q3000">
        <v>1399642.5</v>
      </c>
      <c r="R3000">
        <f t="shared" si="46"/>
        <v>0.13655832158957021</v>
      </c>
    </row>
    <row r="3001" spans="1:18" x14ac:dyDescent="0.25">
      <c r="A3001" t="s">
        <v>4257</v>
      </c>
      <c r="B3001" t="s">
        <v>65</v>
      </c>
      <c r="C3001" t="s">
        <v>50</v>
      </c>
      <c r="D3001" t="s">
        <v>120</v>
      </c>
      <c r="E3001" t="s">
        <v>100</v>
      </c>
      <c r="F3001" t="s">
        <v>201</v>
      </c>
      <c r="G3001" s="1">
        <v>44095</v>
      </c>
      <c r="H3001" s="1">
        <v>44112</v>
      </c>
      <c r="I3001">
        <f>YEAR((vw_maritime_trade_analysis[[#This Row],[Departure_Date]]))</f>
        <v>2020</v>
      </c>
      <c r="J3001" t="str">
        <f>"Q"&amp;ROUNDUP(MONTH(vw_maritime_trade_analysis[[#This Row],[Departure_Date]])/3,0)</f>
        <v>Q3</v>
      </c>
      <c r="K3001" t="str">
        <f>TEXT(vw_maritime_trade_analysis[[#This Row],[Departure_Date]],"mmmm")</f>
        <v>September</v>
      </c>
      <c r="L3001">
        <v>48808864</v>
      </c>
      <c r="M3001">
        <v>239717.390625</v>
      </c>
      <c r="N3001">
        <v>180319.359375</v>
      </c>
      <c r="O3001">
        <v>55642.1015625</v>
      </c>
      <c r="P3001">
        <v>0</v>
      </c>
      <c r="Q3001">
        <v>1642748</v>
      </c>
      <c r="R3001">
        <f t="shared" si="46"/>
        <v>3.3656755461467E-2</v>
      </c>
    </row>
    <row r="3002" spans="1:18" x14ac:dyDescent="0.25">
      <c r="A3002" t="s">
        <v>4258</v>
      </c>
      <c r="B3002" t="s">
        <v>65</v>
      </c>
      <c r="C3002" t="s">
        <v>50</v>
      </c>
      <c r="D3002" t="s">
        <v>51</v>
      </c>
      <c r="E3002" t="s">
        <v>92</v>
      </c>
      <c r="F3002" t="s">
        <v>83</v>
      </c>
      <c r="G3002" s="1">
        <v>44272</v>
      </c>
      <c r="H3002" s="1">
        <v>44292</v>
      </c>
      <c r="I3002">
        <f>YEAR((vw_maritime_trade_analysis[[#This Row],[Departure_Date]]))</f>
        <v>2021</v>
      </c>
      <c r="J3002" t="str">
        <f>"Q"&amp;ROUNDUP(MONTH(vw_maritime_trade_analysis[[#This Row],[Departure_Date]])/3,0)</f>
        <v>Q1</v>
      </c>
      <c r="K3002" t="str">
        <f>TEXT(vw_maritime_trade_analysis[[#This Row],[Departure_Date]],"mmmm")</f>
        <v>March</v>
      </c>
      <c r="L3002">
        <v>12392282</v>
      </c>
      <c r="M3002">
        <v>170069.765625</v>
      </c>
      <c r="N3002">
        <v>114938.7734375</v>
      </c>
      <c r="O3002">
        <v>27758.7109375</v>
      </c>
      <c r="P3002">
        <v>113472.28125</v>
      </c>
      <c r="Q3002">
        <v>3083103.75</v>
      </c>
      <c r="R3002">
        <f t="shared" si="46"/>
        <v>0.248792252306718</v>
      </c>
    </row>
    <row r="3003" spans="1:18" x14ac:dyDescent="0.25">
      <c r="A3003" t="s">
        <v>4259</v>
      </c>
      <c r="B3003" t="s">
        <v>49</v>
      </c>
      <c r="C3003" t="s">
        <v>112</v>
      </c>
      <c r="D3003" t="s">
        <v>340</v>
      </c>
      <c r="E3003" t="s">
        <v>204</v>
      </c>
      <c r="F3003" t="s">
        <v>226</v>
      </c>
      <c r="G3003" s="1">
        <v>45074</v>
      </c>
      <c r="H3003" s="1">
        <v>45092</v>
      </c>
      <c r="I3003">
        <f>YEAR((vw_maritime_trade_analysis[[#This Row],[Departure_Date]]))</f>
        <v>2023</v>
      </c>
      <c r="J3003" t="str">
        <f>"Q"&amp;ROUNDUP(MONTH(vw_maritime_trade_analysis[[#This Row],[Departure_Date]])/3,0)</f>
        <v>Q2</v>
      </c>
      <c r="K3003" t="str">
        <f>TEXT(vw_maritime_trade_analysis[[#This Row],[Departure_Date]],"mmmm")</f>
        <v>May</v>
      </c>
      <c r="L3003">
        <v>3867949.25</v>
      </c>
      <c r="M3003">
        <v>427969.5625</v>
      </c>
      <c r="N3003">
        <v>105824.3671875</v>
      </c>
      <c r="O3003">
        <v>10327.419921875</v>
      </c>
      <c r="P3003">
        <v>13036.919921875</v>
      </c>
      <c r="Q3003">
        <v>755387</v>
      </c>
      <c r="R3003">
        <f t="shared" si="46"/>
        <v>0.19529392739576404</v>
      </c>
    </row>
    <row r="3004" spans="1:18" x14ac:dyDescent="0.25">
      <c r="A3004" t="s">
        <v>4260</v>
      </c>
      <c r="B3004" t="s">
        <v>65</v>
      </c>
      <c r="C3004" t="s">
        <v>239</v>
      </c>
      <c r="D3004" t="s">
        <v>240</v>
      </c>
      <c r="E3004" t="s">
        <v>70</v>
      </c>
      <c r="F3004" t="s">
        <v>257</v>
      </c>
      <c r="G3004" s="1">
        <v>44631</v>
      </c>
      <c r="H3004" s="1">
        <v>44641</v>
      </c>
      <c r="I3004">
        <f>YEAR((vw_maritime_trade_analysis[[#This Row],[Departure_Date]]))</f>
        <v>2022</v>
      </c>
      <c r="J3004" t="str">
        <f>"Q"&amp;ROUNDUP(MONTH(vw_maritime_trade_analysis[[#This Row],[Departure_Date]])/3,0)</f>
        <v>Q1</v>
      </c>
      <c r="K3004" t="str">
        <f>TEXT(vw_maritime_trade_analysis[[#This Row],[Departure_Date]],"mmmm")</f>
        <v>March</v>
      </c>
      <c r="L3004">
        <v>7014457</v>
      </c>
      <c r="M3004">
        <v>62643.6796875</v>
      </c>
      <c r="N3004">
        <v>231440.71875</v>
      </c>
      <c r="O3004">
        <v>17395.849609375</v>
      </c>
      <c r="P3004">
        <v>8521.1396484375</v>
      </c>
      <c r="Q3004">
        <v>906375.1875</v>
      </c>
      <c r="R3004">
        <f t="shared" si="46"/>
        <v>0.12921530312324961</v>
      </c>
    </row>
    <row r="3005" spans="1:18" x14ac:dyDescent="0.25">
      <c r="A3005" t="s">
        <v>4262</v>
      </c>
      <c r="B3005" t="s">
        <v>65</v>
      </c>
      <c r="C3005" t="s">
        <v>66</v>
      </c>
      <c r="D3005" t="s">
        <v>251</v>
      </c>
      <c r="E3005" t="s">
        <v>92</v>
      </c>
      <c r="F3005" t="s">
        <v>71</v>
      </c>
      <c r="G3005" s="1">
        <v>45596</v>
      </c>
      <c r="H3005" s="1">
        <v>45611</v>
      </c>
      <c r="I3005">
        <f>YEAR((vw_maritime_trade_analysis[[#This Row],[Departure_Date]]))</f>
        <v>2024</v>
      </c>
      <c r="J3005" t="str">
        <f>"Q"&amp;ROUNDUP(MONTH(vw_maritime_trade_analysis[[#This Row],[Departure_Date]])/3,0)</f>
        <v>Q4</v>
      </c>
      <c r="K3005" t="str">
        <f>TEXT(vw_maritime_trade_analysis[[#This Row],[Departure_Date]],"mmmm")</f>
        <v>October</v>
      </c>
      <c r="L3005">
        <v>41807664</v>
      </c>
      <c r="M3005">
        <v>150182.40625</v>
      </c>
      <c r="N3005">
        <v>105352.6875</v>
      </c>
      <c r="O3005">
        <v>117061.4609375</v>
      </c>
      <c r="P3005">
        <v>0</v>
      </c>
      <c r="Q3005">
        <v>4427466</v>
      </c>
      <c r="R3005">
        <f t="shared" si="46"/>
        <v>0.10590082239466907</v>
      </c>
    </row>
    <row r="3006" spans="1:18" x14ac:dyDescent="0.25">
      <c r="A3006" t="s">
        <v>4263</v>
      </c>
      <c r="B3006" t="s">
        <v>49</v>
      </c>
      <c r="C3006" t="s">
        <v>66</v>
      </c>
      <c r="D3006" t="s">
        <v>248</v>
      </c>
      <c r="E3006" t="s">
        <v>71</v>
      </c>
      <c r="F3006" t="s">
        <v>92</v>
      </c>
      <c r="G3006" s="1">
        <v>44894</v>
      </c>
      <c r="H3006" s="1">
        <v>44921</v>
      </c>
      <c r="I3006">
        <f>YEAR((vw_maritime_trade_analysis[[#This Row],[Departure_Date]]))</f>
        <v>2022</v>
      </c>
      <c r="J3006" t="str">
        <f>"Q"&amp;ROUNDUP(MONTH(vw_maritime_trade_analysis[[#This Row],[Departure_Date]])/3,0)</f>
        <v>Q4</v>
      </c>
      <c r="K3006" t="str">
        <f>TEXT(vw_maritime_trade_analysis[[#This Row],[Departure_Date]],"mmmm")</f>
        <v>November</v>
      </c>
      <c r="L3006">
        <v>48269916</v>
      </c>
      <c r="M3006">
        <v>250386.875</v>
      </c>
      <c r="N3006">
        <v>166025.1875</v>
      </c>
      <c r="O3006">
        <v>133224.96875</v>
      </c>
      <c r="P3006">
        <v>0</v>
      </c>
      <c r="Q3006">
        <v>1141414</v>
      </c>
      <c r="R3006">
        <f t="shared" si="46"/>
        <v>2.3646488218458883E-2</v>
      </c>
    </row>
    <row r="3007" spans="1:18" x14ac:dyDescent="0.25">
      <c r="A3007" t="s">
        <v>4264</v>
      </c>
      <c r="B3007" t="s">
        <v>65</v>
      </c>
      <c r="C3007" t="s">
        <v>50</v>
      </c>
      <c r="D3007" t="s">
        <v>223</v>
      </c>
      <c r="E3007" t="s">
        <v>92</v>
      </c>
      <c r="F3007" t="s">
        <v>204</v>
      </c>
      <c r="G3007" s="1">
        <v>45678</v>
      </c>
      <c r="H3007" s="1">
        <v>45687</v>
      </c>
      <c r="I3007">
        <f>YEAR((vw_maritime_trade_analysis[[#This Row],[Departure_Date]]))</f>
        <v>2025</v>
      </c>
      <c r="J3007" t="str">
        <f>"Q"&amp;ROUNDUP(MONTH(vw_maritime_trade_analysis[[#This Row],[Departure_Date]])/3,0)</f>
        <v>Q1</v>
      </c>
      <c r="K3007" t="str">
        <f>TEXT(vw_maritime_trade_analysis[[#This Row],[Departure_Date]],"mmmm")</f>
        <v>January</v>
      </c>
      <c r="L3007">
        <v>39629696</v>
      </c>
      <c r="M3007">
        <v>229695.5</v>
      </c>
      <c r="N3007">
        <v>82728.59375</v>
      </c>
      <c r="O3007">
        <v>137118.75</v>
      </c>
      <c r="P3007">
        <v>14447.58984375</v>
      </c>
      <c r="Q3007">
        <v>2620466.75</v>
      </c>
      <c r="R3007">
        <f t="shared" si="46"/>
        <v>6.6123816594505294E-2</v>
      </c>
    </row>
    <row r="3008" spans="1:18" x14ac:dyDescent="0.25">
      <c r="A3008" t="s">
        <v>4265</v>
      </c>
      <c r="B3008" t="s">
        <v>65</v>
      </c>
      <c r="C3008" t="s">
        <v>78</v>
      </c>
      <c r="D3008" t="s">
        <v>158</v>
      </c>
      <c r="E3008" t="s">
        <v>70</v>
      </c>
      <c r="F3008" t="s">
        <v>146</v>
      </c>
      <c r="G3008" s="1">
        <v>46117</v>
      </c>
      <c r="H3008" s="1">
        <v>46136</v>
      </c>
      <c r="I3008">
        <f>YEAR((vw_maritime_trade_analysis[[#This Row],[Departure_Date]]))</f>
        <v>2026</v>
      </c>
      <c r="J3008" t="str">
        <f>"Q"&amp;ROUNDUP(MONTH(vw_maritime_trade_analysis[[#This Row],[Departure_Date]])/3,0)</f>
        <v>Q2</v>
      </c>
      <c r="K3008" t="str">
        <f>TEXT(vw_maritime_trade_analysis[[#This Row],[Departure_Date]],"mmmm")</f>
        <v>April</v>
      </c>
      <c r="L3008">
        <v>20403812</v>
      </c>
      <c r="M3008">
        <v>269715.1875</v>
      </c>
      <c r="N3008">
        <v>177218.8125</v>
      </c>
      <c r="O3008">
        <v>35298.6015625</v>
      </c>
      <c r="P3008">
        <v>0</v>
      </c>
      <c r="Q3008">
        <v>1061879.5</v>
      </c>
      <c r="R3008">
        <f t="shared" si="46"/>
        <v>5.2043191732995778E-2</v>
      </c>
    </row>
    <row r="3009" spans="1:18" x14ac:dyDescent="0.25">
      <c r="A3009" t="s">
        <v>4266</v>
      </c>
      <c r="B3009" t="s">
        <v>65</v>
      </c>
      <c r="C3009" t="s">
        <v>78</v>
      </c>
      <c r="D3009" t="s">
        <v>315</v>
      </c>
      <c r="E3009" t="s">
        <v>226</v>
      </c>
      <c r="F3009" t="s">
        <v>131</v>
      </c>
      <c r="G3009" s="1">
        <v>44252</v>
      </c>
      <c r="H3009" s="1">
        <v>44272</v>
      </c>
      <c r="I3009">
        <f>YEAR((vw_maritime_trade_analysis[[#This Row],[Departure_Date]]))</f>
        <v>2021</v>
      </c>
      <c r="J3009" t="str">
        <f>"Q"&amp;ROUNDUP(MONTH(vw_maritime_trade_analysis[[#This Row],[Departure_Date]])/3,0)</f>
        <v>Q1</v>
      </c>
      <c r="K3009" t="str">
        <f>TEXT(vw_maritime_trade_analysis[[#This Row],[Departure_Date]],"mmmm")</f>
        <v>February</v>
      </c>
      <c r="L3009">
        <v>46569136</v>
      </c>
      <c r="M3009">
        <v>566048.5</v>
      </c>
      <c r="N3009">
        <v>171484.90625</v>
      </c>
      <c r="O3009">
        <v>130393.578125</v>
      </c>
      <c r="P3009">
        <v>10285.7802734375</v>
      </c>
      <c r="Q3009">
        <v>2457549.25</v>
      </c>
      <c r="R3009">
        <f t="shared" si="46"/>
        <v>5.2772060233198227E-2</v>
      </c>
    </row>
    <row r="3010" spans="1:18" x14ac:dyDescent="0.25">
      <c r="A3010" t="s">
        <v>4267</v>
      </c>
      <c r="B3010" t="s">
        <v>65</v>
      </c>
      <c r="C3010" t="s">
        <v>78</v>
      </c>
      <c r="D3010" t="s">
        <v>79</v>
      </c>
      <c r="E3010" t="s">
        <v>128</v>
      </c>
      <c r="F3010" t="s">
        <v>164</v>
      </c>
      <c r="G3010" s="1">
        <v>45543</v>
      </c>
      <c r="H3010" s="1">
        <v>45568</v>
      </c>
      <c r="I3010">
        <f>YEAR((vw_maritime_trade_analysis[[#This Row],[Departure_Date]]))</f>
        <v>2024</v>
      </c>
      <c r="J3010" t="str">
        <f>"Q"&amp;ROUNDUP(MONTH(vw_maritime_trade_analysis[[#This Row],[Departure_Date]])/3,0)</f>
        <v>Q3</v>
      </c>
      <c r="K3010" t="str">
        <f>TEXT(vw_maritime_trade_analysis[[#This Row],[Departure_Date]],"mmmm")</f>
        <v>September</v>
      </c>
      <c r="L3010">
        <v>16656204</v>
      </c>
      <c r="M3010">
        <v>175321.734375</v>
      </c>
      <c r="N3010">
        <v>61212.33984375</v>
      </c>
      <c r="O3010">
        <v>11492.7802734375</v>
      </c>
      <c r="P3010">
        <v>44785.390625</v>
      </c>
      <c r="Q3010">
        <v>1397416</v>
      </c>
      <c r="R3010">
        <f t="shared" ref="R3010:R3073" si="47">Q3010/L3010</f>
        <v>8.3897627574686287E-2</v>
      </c>
    </row>
    <row r="3011" spans="1:18" x14ac:dyDescent="0.25">
      <c r="A3011" t="s">
        <v>4268</v>
      </c>
      <c r="B3011" t="s">
        <v>65</v>
      </c>
      <c r="C3011" t="s">
        <v>50</v>
      </c>
      <c r="D3011" t="s">
        <v>51</v>
      </c>
      <c r="E3011" t="s">
        <v>56</v>
      </c>
      <c r="F3011" t="s">
        <v>201</v>
      </c>
      <c r="G3011" s="1">
        <v>45150</v>
      </c>
      <c r="H3011" s="1">
        <v>45160</v>
      </c>
      <c r="I3011">
        <f>YEAR((vw_maritime_trade_analysis[[#This Row],[Departure_Date]]))</f>
        <v>2023</v>
      </c>
      <c r="J3011" t="str">
        <f>"Q"&amp;ROUNDUP(MONTH(vw_maritime_trade_analysis[[#This Row],[Departure_Date]])/3,0)</f>
        <v>Q3</v>
      </c>
      <c r="K3011" t="str">
        <f>TEXT(vw_maritime_trade_analysis[[#This Row],[Departure_Date]],"mmmm")</f>
        <v>August</v>
      </c>
      <c r="L3011">
        <v>6013041</v>
      </c>
      <c r="M3011">
        <v>199689.875</v>
      </c>
      <c r="N3011">
        <v>176436.171875</v>
      </c>
      <c r="O3011">
        <v>9560.73046875</v>
      </c>
      <c r="P3011">
        <v>0</v>
      </c>
      <c r="Q3011">
        <v>1246693.375</v>
      </c>
      <c r="R3011">
        <f t="shared" si="47"/>
        <v>0.20733159394722239</v>
      </c>
    </row>
    <row r="3012" spans="1:18" x14ac:dyDescent="0.25">
      <c r="A3012" t="s">
        <v>4270</v>
      </c>
      <c r="B3012" t="s">
        <v>49</v>
      </c>
      <c r="C3012" t="s">
        <v>78</v>
      </c>
      <c r="D3012" t="s">
        <v>79</v>
      </c>
      <c r="E3012" t="s">
        <v>121</v>
      </c>
      <c r="F3012" t="s">
        <v>100</v>
      </c>
      <c r="G3012" s="1">
        <v>45728</v>
      </c>
      <c r="H3012" s="1">
        <v>45749</v>
      </c>
      <c r="I3012">
        <f>YEAR((vw_maritime_trade_analysis[[#This Row],[Departure_Date]]))</f>
        <v>2025</v>
      </c>
      <c r="J3012" t="str">
        <f>"Q"&amp;ROUNDUP(MONTH(vw_maritime_trade_analysis[[#This Row],[Departure_Date]])/3,0)</f>
        <v>Q1</v>
      </c>
      <c r="K3012" t="str">
        <f>TEXT(vw_maritime_trade_analysis[[#This Row],[Departure_Date]],"mmmm")</f>
        <v>March</v>
      </c>
      <c r="L3012">
        <v>33471306</v>
      </c>
      <c r="M3012">
        <v>468873.625</v>
      </c>
      <c r="N3012">
        <v>200524.765625</v>
      </c>
      <c r="O3012">
        <v>112798.296875</v>
      </c>
      <c r="P3012">
        <v>30315.859375</v>
      </c>
      <c r="Q3012">
        <v>1656960.125</v>
      </c>
      <c r="R3012">
        <f t="shared" si="47"/>
        <v>4.950389820462936E-2</v>
      </c>
    </row>
    <row r="3013" spans="1:18" x14ac:dyDescent="0.25">
      <c r="A3013" t="s">
        <v>4272</v>
      </c>
      <c r="B3013" t="s">
        <v>49</v>
      </c>
      <c r="C3013" t="s">
        <v>66</v>
      </c>
      <c r="D3013" t="s">
        <v>67</v>
      </c>
      <c r="E3013" t="s">
        <v>127</v>
      </c>
      <c r="F3013" t="s">
        <v>82</v>
      </c>
      <c r="G3013" s="1">
        <v>45490</v>
      </c>
      <c r="H3013" s="1">
        <v>45507</v>
      </c>
      <c r="I3013">
        <f>YEAR((vw_maritime_trade_analysis[[#This Row],[Departure_Date]]))</f>
        <v>2024</v>
      </c>
      <c r="J3013" t="str">
        <f>"Q"&amp;ROUNDUP(MONTH(vw_maritime_trade_analysis[[#This Row],[Departure_Date]])/3,0)</f>
        <v>Q3</v>
      </c>
      <c r="K3013" t="str">
        <f>TEXT(vw_maritime_trade_analysis[[#This Row],[Departure_Date]],"mmmm")</f>
        <v>July</v>
      </c>
      <c r="L3013">
        <v>33110708</v>
      </c>
      <c r="M3013">
        <v>94437.0390625</v>
      </c>
      <c r="N3013">
        <v>225272.328125</v>
      </c>
      <c r="O3013">
        <v>70856.90625</v>
      </c>
      <c r="P3013">
        <v>33513.51171875</v>
      </c>
      <c r="Q3013">
        <v>1489733</v>
      </c>
      <c r="R3013">
        <f t="shared" si="47"/>
        <v>4.4992484002456243E-2</v>
      </c>
    </row>
    <row r="3014" spans="1:18" x14ac:dyDescent="0.25">
      <c r="A3014" t="s">
        <v>4273</v>
      </c>
      <c r="B3014" t="s">
        <v>65</v>
      </c>
      <c r="C3014" t="s">
        <v>78</v>
      </c>
      <c r="D3014" t="s">
        <v>105</v>
      </c>
      <c r="E3014" t="s">
        <v>184</v>
      </c>
      <c r="F3014" t="s">
        <v>127</v>
      </c>
      <c r="G3014" s="1">
        <v>44026</v>
      </c>
      <c r="H3014" s="1">
        <v>44046</v>
      </c>
      <c r="I3014">
        <f>YEAR((vw_maritime_trade_analysis[[#This Row],[Departure_Date]]))</f>
        <v>2020</v>
      </c>
      <c r="J3014" t="str">
        <f>"Q"&amp;ROUNDUP(MONTH(vw_maritime_trade_analysis[[#This Row],[Departure_Date]])/3,0)</f>
        <v>Q3</v>
      </c>
      <c r="K3014" t="str">
        <f>TEXT(vw_maritime_trade_analysis[[#This Row],[Departure_Date]],"mmmm")</f>
        <v>July</v>
      </c>
      <c r="L3014">
        <v>45824268</v>
      </c>
      <c r="M3014">
        <v>402345.21875</v>
      </c>
      <c r="N3014">
        <v>122566.4375</v>
      </c>
      <c r="O3014">
        <v>78817.7421875</v>
      </c>
      <c r="P3014">
        <v>30757.109375</v>
      </c>
      <c r="Q3014">
        <v>1320482.875</v>
      </c>
      <c r="R3014">
        <f t="shared" si="47"/>
        <v>2.8816234991467838E-2</v>
      </c>
    </row>
    <row r="3015" spans="1:18" x14ac:dyDescent="0.25">
      <c r="A3015" t="s">
        <v>4275</v>
      </c>
      <c r="B3015" t="s">
        <v>65</v>
      </c>
      <c r="C3015" t="s">
        <v>50</v>
      </c>
      <c r="D3015" t="s">
        <v>145</v>
      </c>
      <c r="E3015" t="s">
        <v>82</v>
      </c>
      <c r="F3015" t="s">
        <v>164</v>
      </c>
      <c r="G3015" s="1">
        <v>44964</v>
      </c>
      <c r="H3015" s="1">
        <v>44972</v>
      </c>
      <c r="I3015">
        <f>YEAR((vw_maritime_trade_analysis[[#This Row],[Departure_Date]]))</f>
        <v>2023</v>
      </c>
      <c r="J3015" t="str">
        <f>"Q"&amp;ROUNDUP(MONTH(vw_maritime_trade_analysis[[#This Row],[Departure_Date]])/3,0)</f>
        <v>Q1</v>
      </c>
      <c r="K3015" t="str">
        <f>TEXT(vw_maritime_trade_analysis[[#This Row],[Departure_Date]],"mmmm")</f>
        <v>February</v>
      </c>
      <c r="L3015">
        <v>72600056</v>
      </c>
      <c r="M3015">
        <v>61372.25</v>
      </c>
      <c r="N3015">
        <v>145496.046875</v>
      </c>
      <c r="O3015">
        <v>193116.15625</v>
      </c>
      <c r="P3015">
        <v>0</v>
      </c>
      <c r="Q3015">
        <v>3950860.5</v>
      </c>
      <c r="R3015">
        <f t="shared" si="47"/>
        <v>5.4419524139210029E-2</v>
      </c>
    </row>
    <row r="3016" spans="1:18" x14ac:dyDescent="0.25">
      <c r="A3016" t="s">
        <v>4276</v>
      </c>
      <c r="B3016" t="s">
        <v>65</v>
      </c>
      <c r="C3016" t="s">
        <v>78</v>
      </c>
      <c r="D3016" t="s">
        <v>79</v>
      </c>
      <c r="E3016" t="s">
        <v>92</v>
      </c>
      <c r="F3016" t="s">
        <v>204</v>
      </c>
      <c r="G3016" s="1">
        <v>43966</v>
      </c>
      <c r="H3016" s="1">
        <v>43991</v>
      </c>
      <c r="I3016">
        <f>YEAR((vw_maritime_trade_analysis[[#This Row],[Departure_Date]]))</f>
        <v>2020</v>
      </c>
      <c r="J3016" t="str">
        <f>"Q"&amp;ROUNDUP(MONTH(vw_maritime_trade_analysis[[#This Row],[Departure_Date]])/3,0)</f>
        <v>Q2</v>
      </c>
      <c r="K3016" t="str">
        <f>TEXT(vw_maritime_trade_analysis[[#This Row],[Departure_Date]],"mmmm")</f>
        <v>May</v>
      </c>
      <c r="L3016">
        <v>20109772</v>
      </c>
      <c r="M3016">
        <v>505803.875</v>
      </c>
      <c r="N3016">
        <v>44086.44140625</v>
      </c>
      <c r="O3016">
        <v>62742.48828125</v>
      </c>
      <c r="P3016">
        <v>28794.369140625</v>
      </c>
      <c r="Q3016">
        <v>1499798.125</v>
      </c>
      <c r="R3016">
        <f t="shared" si="47"/>
        <v>7.4580563369888039E-2</v>
      </c>
    </row>
    <row r="3017" spans="1:18" x14ac:dyDescent="0.25">
      <c r="A3017" t="s">
        <v>4277</v>
      </c>
      <c r="B3017" t="s">
        <v>65</v>
      </c>
      <c r="C3017" t="s">
        <v>78</v>
      </c>
      <c r="D3017" t="s">
        <v>105</v>
      </c>
      <c r="E3017" t="s">
        <v>100</v>
      </c>
      <c r="F3017" t="s">
        <v>196</v>
      </c>
      <c r="G3017" s="1">
        <v>45736</v>
      </c>
      <c r="H3017" s="1">
        <v>45743</v>
      </c>
      <c r="I3017">
        <f>YEAR((vw_maritime_trade_analysis[[#This Row],[Departure_Date]]))</f>
        <v>2025</v>
      </c>
      <c r="J3017" t="str">
        <f>"Q"&amp;ROUNDUP(MONTH(vw_maritime_trade_analysis[[#This Row],[Departure_Date]])/3,0)</f>
        <v>Q1</v>
      </c>
      <c r="K3017" t="str">
        <f>TEXT(vw_maritime_trade_analysis[[#This Row],[Departure_Date]],"mmmm")</f>
        <v>March</v>
      </c>
      <c r="L3017">
        <v>45718024</v>
      </c>
      <c r="M3017">
        <v>179496.3125</v>
      </c>
      <c r="N3017">
        <v>181102.125</v>
      </c>
      <c r="O3017">
        <v>145840.5</v>
      </c>
      <c r="P3017">
        <v>37807.5703125</v>
      </c>
      <c r="Q3017">
        <v>1195634.375</v>
      </c>
      <c r="R3017">
        <f t="shared" si="47"/>
        <v>2.6152363343612577E-2</v>
      </c>
    </row>
    <row r="3018" spans="1:18" x14ac:dyDescent="0.25">
      <c r="A3018" t="s">
        <v>4278</v>
      </c>
      <c r="B3018" t="s">
        <v>65</v>
      </c>
      <c r="C3018" t="s">
        <v>66</v>
      </c>
      <c r="D3018" t="s">
        <v>245</v>
      </c>
      <c r="E3018" t="s">
        <v>128</v>
      </c>
      <c r="F3018" t="s">
        <v>159</v>
      </c>
      <c r="G3018" s="1">
        <v>43832</v>
      </c>
      <c r="H3018" s="1">
        <v>43862</v>
      </c>
      <c r="I3018">
        <f>YEAR((vw_maritime_trade_analysis[[#This Row],[Departure_Date]]))</f>
        <v>2020</v>
      </c>
      <c r="J3018" t="str">
        <f>"Q"&amp;ROUNDUP(MONTH(vw_maritime_trade_analysis[[#This Row],[Departure_Date]])/3,0)</f>
        <v>Q1</v>
      </c>
      <c r="K3018" t="str">
        <f>TEXT(vw_maritime_trade_analysis[[#This Row],[Departure_Date]],"mmmm")</f>
        <v>January</v>
      </c>
      <c r="L3018">
        <v>4141630.5</v>
      </c>
      <c r="M3018">
        <v>361545.09375</v>
      </c>
      <c r="N3018">
        <v>209921.78125</v>
      </c>
      <c r="O3018">
        <v>3189.06005859375</v>
      </c>
      <c r="P3018">
        <v>11516.1396484375</v>
      </c>
      <c r="Q3018">
        <v>822403.75</v>
      </c>
      <c r="R3018">
        <f t="shared" si="47"/>
        <v>0.19857004385108715</v>
      </c>
    </row>
    <row r="3019" spans="1:18" x14ac:dyDescent="0.25">
      <c r="A3019" t="s">
        <v>4279</v>
      </c>
      <c r="B3019" t="s">
        <v>65</v>
      </c>
      <c r="C3019" t="s">
        <v>239</v>
      </c>
      <c r="D3019" t="s">
        <v>265</v>
      </c>
      <c r="E3019" t="s">
        <v>226</v>
      </c>
      <c r="F3019" t="s">
        <v>154</v>
      </c>
      <c r="G3019" s="1">
        <v>44002</v>
      </c>
      <c r="H3019" s="1">
        <v>44017</v>
      </c>
      <c r="I3019">
        <f>YEAR((vw_maritime_trade_analysis[[#This Row],[Departure_Date]]))</f>
        <v>2020</v>
      </c>
      <c r="J3019" t="str">
        <f>"Q"&amp;ROUNDUP(MONTH(vw_maritime_trade_analysis[[#This Row],[Departure_Date]])/3,0)</f>
        <v>Q2</v>
      </c>
      <c r="K3019" t="str">
        <f>TEXT(vw_maritime_trade_analysis[[#This Row],[Departure_Date]],"mmmm")</f>
        <v>June</v>
      </c>
      <c r="L3019">
        <v>14326720</v>
      </c>
      <c r="M3019">
        <v>432282.875</v>
      </c>
      <c r="N3019">
        <v>48466.6796875</v>
      </c>
      <c r="O3019">
        <v>19054.5390625</v>
      </c>
      <c r="P3019">
        <v>22918.75</v>
      </c>
      <c r="Q3019">
        <v>868160.9375</v>
      </c>
      <c r="R3019">
        <f t="shared" si="47"/>
        <v>6.0597327057414399E-2</v>
      </c>
    </row>
    <row r="3020" spans="1:18" x14ac:dyDescent="0.25">
      <c r="A3020" t="s">
        <v>4280</v>
      </c>
      <c r="B3020" t="s">
        <v>49</v>
      </c>
      <c r="C3020" t="s">
        <v>50</v>
      </c>
      <c r="D3020" t="s">
        <v>423</v>
      </c>
      <c r="E3020" t="s">
        <v>154</v>
      </c>
      <c r="F3020" t="s">
        <v>226</v>
      </c>
      <c r="G3020" s="1">
        <v>45288</v>
      </c>
      <c r="H3020" s="1">
        <v>45294</v>
      </c>
      <c r="I3020">
        <f>YEAR((vw_maritime_trade_analysis[[#This Row],[Departure_Date]]))</f>
        <v>2023</v>
      </c>
      <c r="J3020" t="str">
        <f>"Q"&amp;ROUNDUP(MONTH(vw_maritime_trade_analysis[[#This Row],[Departure_Date]])/3,0)</f>
        <v>Q4</v>
      </c>
      <c r="K3020" t="str">
        <f>TEXT(vw_maritime_trade_analysis[[#This Row],[Departure_Date]],"mmmm")</f>
        <v>December</v>
      </c>
      <c r="L3020">
        <v>16551721</v>
      </c>
      <c r="M3020">
        <v>80182.671875</v>
      </c>
      <c r="N3020">
        <v>96970.5625</v>
      </c>
      <c r="O3020">
        <v>51641.37109375</v>
      </c>
      <c r="P3020">
        <v>11703.6796875</v>
      </c>
      <c r="Q3020">
        <v>1500020.125</v>
      </c>
      <c r="R3020">
        <f t="shared" si="47"/>
        <v>9.0626233066640013E-2</v>
      </c>
    </row>
    <row r="3021" spans="1:18" x14ac:dyDescent="0.25">
      <c r="A3021" t="s">
        <v>4281</v>
      </c>
      <c r="B3021" t="s">
        <v>65</v>
      </c>
      <c r="C3021" t="s">
        <v>50</v>
      </c>
      <c r="D3021" t="s">
        <v>51</v>
      </c>
      <c r="E3021" t="s">
        <v>70</v>
      </c>
      <c r="F3021" t="s">
        <v>230</v>
      </c>
      <c r="G3021" s="1">
        <v>44600</v>
      </c>
      <c r="H3021" s="1">
        <v>44605</v>
      </c>
      <c r="I3021">
        <f>YEAR((vw_maritime_trade_analysis[[#This Row],[Departure_Date]]))</f>
        <v>2022</v>
      </c>
      <c r="J3021" t="str">
        <f>"Q"&amp;ROUNDUP(MONTH(vw_maritime_trade_analysis[[#This Row],[Departure_Date]])/3,0)</f>
        <v>Q1</v>
      </c>
      <c r="K3021" t="str">
        <f>TEXT(vw_maritime_trade_analysis[[#This Row],[Departure_Date]],"mmmm")</f>
        <v>February</v>
      </c>
      <c r="L3021">
        <v>8150051.5</v>
      </c>
      <c r="M3021">
        <v>93264.9609375</v>
      </c>
      <c r="N3021">
        <v>235600.203125</v>
      </c>
      <c r="O3021">
        <v>20945.630859375</v>
      </c>
      <c r="P3021">
        <v>0</v>
      </c>
      <c r="Q3021">
        <v>2418234</v>
      </c>
      <c r="R3021">
        <f t="shared" si="47"/>
        <v>0.29671395327992711</v>
      </c>
    </row>
    <row r="3022" spans="1:18" x14ac:dyDescent="0.25">
      <c r="A3022" t="s">
        <v>4282</v>
      </c>
      <c r="B3022" t="s">
        <v>49</v>
      </c>
      <c r="C3022" t="s">
        <v>50</v>
      </c>
      <c r="D3022" t="s">
        <v>120</v>
      </c>
      <c r="E3022" t="s">
        <v>121</v>
      </c>
      <c r="F3022" t="s">
        <v>184</v>
      </c>
      <c r="G3022" s="1">
        <v>46116</v>
      </c>
      <c r="H3022" s="1">
        <v>46130</v>
      </c>
      <c r="I3022">
        <f>YEAR((vw_maritime_trade_analysis[[#This Row],[Departure_Date]]))</f>
        <v>2026</v>
      </c>
      <c r="J3022" t="str">
        <f>"Q"&amp;ROUNDUP(MONTH(vw_maritime_trade_analysis[[#This Row],[Departure_Date]])/3,0)</f>
        <v>Q2</v>
      </c>
      <c r="K3022" t="str">
        <f>TEXT(vw_maritime_trade_analysis[[#This Row],[Departure_Date]],"mmmm")</f>
        <v>April</v>
      </c>
      <c r="L3022">
        <v>24411036</v>
      </c>
      <c r="M3022">
        <v>314285.5625</v>
      </c>
      <c r="N3022">
        <v>205754.765625</v>
      </c>
      <c r="O3022">
        <v>40522.3203125</v>
      </c>
      <c r="Q3022">
        <v>1259768.5</v>
      </c>
      <c r="R3022">
        <f t="shared" si="47"/>
        <v>5.1606515184361698E-2</v>
      </c>
    </row>
    <row r="3023" spans="1:18" x14ac:dyDescent="0.25">
      <c r="A3023" t="s">
        <v>4283</v>
      </c>
      <c r="B3023" t="s">
        <v>49</v>
      </c>
      <c r="C3023" t="s">
        <v>50</v>
      </c>
      <c r="D3023" t="s">
        <v>423</v>
      </c>
      <c r="E3023" t="s">
        <v>93</v>
      </c>
      <c r="F3023" t="s">
        <v>70</v>
      </c>
      <c r="G3023" s="1">
        <v>44031</v>
      </c>
      <c r="H3023" s="1">
        <v>44048</v>
      </c>
      <c r="I3023">
        <f>YEAR((vw_maritime_trade_analysis[[#This Row],[Departure_Date]]))</f>
        <v>2020</v>
      </c>
      <c r="J3023" t="str">
        <f>"Q"&amp;ROUNDUP(MONTH(vw_maritime_trade_analysis[[#This Row],[Departure_Date]])/3,0)</f>
        <v>Q3</v>
      </c>
      <c r="K3023" t="str">
        <f>TEXT(vw_maritime_trade_analysis[[#This Row],[Departure_Date]],"mmmm")</f>
        <v>July</v>
      </c>
      <c r="L3023">
        <v>26441634</v>
      </c>
      <c r="M3023">
        <v>377577.25</v>
      </c>
      <c r="N3023">
        <v>66995.75</v>
      </c>
      <c r="O3023">
        <v>69805.90625</v>
      </c>
      <c r="P3023">
        <v>0</v>
      </c>
      <c r="Q3023">
        <v>1539848</v>
      </c>
      <c r="R3023">
        <f t="shared" si="47"/>
        <v>5.8235735355840715E-2</v>
      </c>
    </row>
    <row r="3024" spans="1:18" x14ac:dyDescent="0.25">
      <c r="A3024" t="s">
        <v>4284</v>
      </c>
      <c r="B3024" t="s">
        <v>49</v>
      </c>
      <c r="C3024" t="s">
        <v>50</v>
      </c>
      <c r="D3024" t="s">
        <v>51</v>
      </c>
      <c r="E3024" t="s">
        <v>150</v>
      </c>
      <c r="F3024" t="s">
        <v>82</v>
      </c>
      <c r="G3024" s="1">
        <v>44997</v>
      </c>
      <c r="H3024" s="1">
        <v>45009</v>
      </c>
      <c r="I3024">
        <f>YEAR((vw_maritime_trade_analysis[[#This Row],[Departure_Date]]))</f>
        <v>2023</v>
      </c>
      <c r="J3024" t="str">
        <f>"Q"&amp;ROUNDUP(MONTH(vw_maritime_trade_analysis[[#This Row],[Departure_Date]])/3,0)</f>
        <v>Q1</v>
      </c>
      <c r="K3024" t="str">
        <f>TEXT(vw_maritime_trade_analysis[[#This Row],[Departure_Date]],"mmmm")</f>
        <v>March</v>
      </c>
      <c r="L3024">
        <v>16871048</v>
      </c>
      <c r="M3024">
        <v>253962.296875</v>
      </c>
      <c r="N3024">
        <v>195264.9375</v>
      </c>
      <c r="O3024">
        <v>48588.62109375</v>
      </c>
      <c r="P3024">
        <v>0</v>
      </c>
      <c r="Q3024">
        <v>3550515.25</v>
      </c>
      <c r="R3024">
        <f t="shared" si="47"/>
        <v>0.21045018957921285</v>
      </c>
    </row>
    <row r="3025" spans="1:18" x14ac:dyDescent="0.25">
      <c r="A3025" t="s">
        <v>4286</v>
      </c>
      <c r="B3025" t="s">
        <v>49</v>
      </c>
      <c r="C3025" t="s">
        <v>50</v>
      </c>
      <c r="D3025" t="s">
        <v>183</v>
      </c>
      <c r="E3025" t="s">
        <v>154</v>
      </c>
      <c r="F3025" t="s">
        <v>92</v>
      </c>
      <c r="G3025" s="1">
        <v>44506</v>
      </c>
      <c r="H3025" s="1">
        <v>44518</v>
      </c>
      <c r="I3025">
        <f>YEAR((vw_maritime_trade_analysis[[#This Row],[Departure_Date]]))</f>
        <v>2021</v>
      </c>
      <c r="J3025" t="str">
        <f>"Q"&amp;ROUNDUP(MONTH(vw_maritime_trade_analysis[[#This Row],[Departure_Date]])/3,0)</f>
        <v>Q4</v>
      </c>
      <c r="K3025" t="str">
        <f>TEXT(vw_maritime_trade_analysis[[#This Row],[Departure_Date]],"mmmm")</f>
        <v>November</v>
      </c>
      <c r="L3025">
        <v>85117944</v>
      </c>
      <c r="M3025">
        <v>322705.65625</v>
      </c>
      <c r="N3025">
        <v>31788.099609375</v>
      </c>
      <c r="O3025">
        <v>240032.59375</v>
      </c>
      <c r="P3025">
        <v>0</v>
      </c>
      <c r="Q3025">
        <v>3302624.5</v>
      </c>
      <c r="R3025">
        <f t="shared" si="47"/>
        <v>3.880056712836015E-2</v>
      </c>
    </row>
    <row r="3026" spans="1:18" x14ac:dyDescent="0.25">
      <c r="A3026" t="s">
        <v>4287</v>
      </c>
      <c r="B3026" t="s">
        <v>65</v>
      </c>
      <c r="C3026" t="s">
        <v>50</v>
      </c>
      <c r="D3026" t="s">
        <v>120</v>
      </c>
      <c r="E3026" t="s">
        <v>56</v>
      </c>
      <c r="F3026" t="s">
        <v>196</v>
      </c>
      <c r="G3026" s="1">
        <v>45795</v>
      </c>
      <c r="H3026" s="1">
        <v>45800</v>
      </c>
      <c r="I3026">
        <f>YEAR((vw_maritime_trade_analysis[[#This Row],[Departure_Date]]))</f>
        <v>2025</v>
      </c>
      <c r="J3026" t="str">
        <f>"Q"&amp;ROUNDUP(MONTH(vw_maritime_trade_analysis[[#This Row],[Departure_Date]])/3,0)</f>
        <v>Q2</v>
      </c>
      <c r="K3026" t="str">
        <f>TEXT(vw_maritime_trade_analysis[[#This Row],[Departure_Date]],"mmmm")</f>
        <v>May</v>
      </c>
      <c r="L3026">
        <v>41113596</v>
      </c>
      <c r="M3026">
        <v>92402.5</v>
      </c>
      <c r="N3026">
        <v>84455.640625</v>
      </c>
      <c r="O3026">
        <v>90038.78125</v>
      </c>
      <c r="P3026">
        <v>3875.929931640625</v>
      </c>
      <c r="Q3026">
        <v>2148976.5</v>
      </c>
      <c r="R3026">
        <f t="shared" si="47"/>
        <v>5.2269242028841263E-2</v>
      </c>
    </row>
    <row r="3027" spans="1:18" x14ac:dyDescent="0.25">
      <c r="A3027" t="s">
        <v>4288</v>
      </c>
      <c r="B3027" t="s">
        <v>65</v>
      </c>
      <c r="C3027" t="s">
        <v>50</v>
      </c>
      <c r="D3027" t="s">
        <v>51</v>
      </c>
      <c r="E3027" t="s">
        <v>92</v>
      </c>
      <c r="F3027" t="s">
        <v>55</v>
      </c>
      <c r="G3027" s="1">
        <v>45679</v>
      </c>
      <c r="H3027" s="1">
        <v>45689</v>
      </c>
      <c r="I3027">
        <f>YEAR((vw_maritime_trade_analysis[[#This Row],[Departure_Date]]))</f>
        <v>2025</v>
      </c>
      <c r="J3027" t="str">
        <f>"Q"&amp;ROUNDUP(MONTH(vw_maritime_trade_analysis[[#This Row],[Departure_Date]])/3,0)</f>
        <v>Q1</v>
      </c>
      <c r="K3027" t="str">
        <f>TEXT(vw_maritime_trade_analysis[[#This Row],[Departure_Date]],"mmmm")</f>
        <v>January</v>
      </c>
      <c r="L3027">
        <v>20291252</v>
      </c>
      <c r="M3027">
        <v>79375.7578125</v>
      </c>
      <c r="N3027">
        <v>141325.515625</v>
      </c>
      <c r="O3027">
        <v>64323.26953125</v>
      </c>
      <c r="P3027">
        <v>33812.80859375</v>
      </c>
      <c r="Q3027">
        <v>3221189.75</v>
      </c>
      <c r="R3027">
        <f t="shared" si="47"/>
        <v>0.15874770812564942</v>
      </c>
    </row>
    <row r="3028" spans="1:18" x14ac:dyDescent="0.25">
      <c r="A3028" t="s">
        <v>4289</v>
      </c>
      <c r="B3028" t="s">
        <v>49</v>
      </c>
      <c r="C3028" t="s">
        <v>50</v>
      </c>
      <c r="D3028" t="s">
        <v>51</v>
      </c>
      <c r="E3028" t="s">
        <v>93</v>
      </c>
      <c r="F3028" t="s">
        <v>184</v>
      </c>
      <c r="G3028" s="1">
        <v>45244</v>
      </c>
      <c r="H3028" s="1">
        <v>45251</v>
      </c>
      <c r="I3028">
        <f>YEAR((vw_maritime_trade_analysis[[#This Row],[Departure_Date]]))</f>
        <v>2023</v>
      </c>
      <c r="J3028" t="str">
        <f>"Q"&amp;ROUNDUP(MONTH(vw_maritime_trade_analysis[[#This Row],[Departure_Date]])/3,0)</f>
        <v>Q4</v>
      </c>
      <c r="K3028" t="str">
        <f>TEXT(vw_maritime_trade_analysis[[#This Row],[Departure_Date]],"mmmm")</f>
        <v>November</v>
      </c>
      <c r="L3028">
        <v>7431811</v>
      </c>
      <c r="M3028">
        <v>96254.8203125</v>
      </c>
      <c r="N3028">
        <v>186385.046875</v>
      </c>
      <c r="O3028">
        <v>4979.31005859375</v>
      </c>
      <c r="P3028">
        <v>35006.8203125</v>
      </c>
      <c r="Q3028">
        <v>2813350</v>
      </c>
      <c r="R3028">
        <f t="shared" si="47"/>
        <v>0.37855510588199837</v>
      </c>
    </row>
    <row r="3029" spans="1:18" x14ac:dyDescent="0.25">
      <c r="A3029" t="s">
        <v>4290</v>
      </c>
      <c r="B3029" t="s">
        <v>49</v>
      </c>
      <c r="C3029" t="s">
        <v>112</v>
      </c>
      <c r="D3029" t="s">
        <v>113</v>
      </c>
      <c r="E3029" t="s">
        <v>164</v>
      </c>
      <c r="F3029" t="s">
        <v>226</v>
      </c>
      <c r="G3029" s="1">
        <v>45223</v>
      </c>
      <c r="H3029" s="1">
        <v>45237</v>
      </c>
      <c r="I3029">
        <f>YEAR((vw_maritime_trade_analysis[[#This Row],[Departure_Date]]))</f>
        <v>2023</v>
      </c>
      <c r="J3029" t="str">
        <f>"Q"&amp;ROUNDUP(MONTH(vw_maritime_trade_analysis[[#This Row],[Departure_Date]])/3,0)</f>
        <v>Q4</v>
      </c>
      <c r="K3029" t="str">
        <f>TEXT(vw_maritime_trade_analysis[[#This Row],[Departure_Date]],"mmmm")</f>
        <v>October</v>
      </c>
      <c r="L3029">
        <v>2411894.75</v>
      </c>
      <c r="M3029">
        <v>413405.34375</v>
      </c>
      <c r="N3029">
        <v>178670.484375</v>
      </c>
      <c r="O3029">
        <v>3762.56005859375</v>
      </c>
      <c r="P3029">
        <v>92798.90625</v>
      </c>
      <c r="Q3029">
        <v>732370.875</v>
      </c>
      <c r="R3029">
        <f t="shared" si="47"/>
        <v>0.30364959955238513</v>
      </c>
    </row>
    <row r="3030" spans="1:18" x14ac:dyDescent="0.25">
      <c r="A3030" t="s">
        <v>4291</v>
      </c>
      <c r="B3030" t="s">
        <v>49</v>
      </c>
      <c r="C3030" t="s">
        <v>78</v>
      </c>
      <c r="D3030" t="s">
        <v>177</v>
      </c>
      <c r="E3030" t="s">
        <v>159</v>
      </c>
      <c r="F3030" t="s">
        <v>92</v>
      </c>
      <c r="G3030" s="1">
        <v>45059</v>
      </c>
      <c r="H3030" s="1">
        <v>45084</v>
      </c>
      <c r="I3030">
        <f>YEAR((vw_maritime_trade_analysis[[#This Row],[Departure_Date]]))</f>
        <v>2023</v>
      </c>
      <c r="J3030" t="str">
        <f>"Q"&amp;ROUNDUP(MONTH(vw_maritime_trade_analysis[[#This Row],[Departure_Date]])/3,0)</f>
        <v>Q2</v>
      </c>
      <c r="K3030" t="str">
        <f>TEXT(vw_maritime_trade_analysis[[#This Row],[Departure_Date]],"mmmm")</f>
        <v>May</v>
      </c>
      <c r="L3030">
        <v>19063710</v>
      </c>
      <c r="M3030">
        <v>572908.875</v>
      </c>
      <c r="N3030">
        <v>102928.40625</v>
      </c>
      <c r="O3030">
        <v>17729.25</v>
      </c>
      <c r="P3030">
        <v>0</v>
      </c>
      <c r="Q3030">
        <v>1425217.875</v>
      </c>
      <c r="R3030">
        <f t="shared" si="47"/>
        <v>7.4760782397550116E-2</v>
      </c>
    </row>
    <row r="3031" spans="1:18" x14ac:dyDescent="0.25">
      <c r="A3031" t="s">
        <v>4292</v>
      </c>
      <c r="B3031" t="s">
        <v>49</v>
      </c>
      <c r="C3031" t="s">
        <v>50</v>
      </c>
      <c r="D3031" t="s">
        <v>145</v>
      </c>
      <c r="E3031" t="s">
        <v>131</v>
      </c>
      <c r="F3031" t="s">
        <v>70</v>
      </c>
      <c r="G3031" s="1">
        <v>45322</v>
      </c>
      <c r="H3031" s="1">
        <v>45336</v>
      </c>
      <c r="I3031">
        <f>YEAR((vw_maritime_trade_analysis[[#This Row],[Departure_Date]]))</f>
        <v>2024</v>
      </c>
      <c r="J3031" t="str">
        <f>"Q"&amp;ROUNDUP(MONTH(vw_maritime_trade_analysis[[#This Row],[Departure_Date]])/3,0)</f>
        <v>Q1</v>
      </c>
      <c r="K3031" t="str">
        <f>TEXT(vw_maritime_trade_analysis[[#This Row],[Departure_Date]],"mmmm")</f>
        <v>January</v>
      </c>
      <c r="L3031">
        <v>21426268</v>
      </c>
      <c r="M3031">
        <v>525581.8125</v>
      </c>
      <c r="N3031">
        <v>166252.34375</v>
      </c>
      <c r="O3031">
        <v>56779.609375</v>
      </c>
      <c r="P3031">
        <v>28143.529296875</v>
      </c>
      <c r="Q3031">
        <v>1980880.875</v>
      </c>
      <c r="R3031">
        <f t="shared" si="47"/>
        <v>9.2451045371037086E-2</v>
      </c>
    </row>
    <row r="3032" spans="1:18" x14ac:dyDescent="0.25">
      <c r="A3032" t="s">
        <v>4293</v>
      </c>
      <c r="B3032" t="s">
        <v>49</v>
      </c>
      <c r="C3032" t="s">
        <v>50</v>
      </c>
      <c r="D3032" t="s">
        <v>51</v>
      </c>
      <c r="E3032" t="s">
        <v>204</v>
      </c>
      <c r="F3032" t="s">
        <v>184</v>
      </c>
      <c r="G3032" s="1">
        <v>44251</v>
      </c>
      <c r="H3032" s="1">
        <v>44270</v>
      </c>
      <c r="I3032">
        <f>YEAR((vw_maritime_trade_analysis[[#This Row],[Departure_Date]]))</f>
        <v>2021</v>
      </c>
      <c r="J3032" t="str">
        <f>"Q"&amp;ROUNDUP(MONTH(vw_maritime_trade_analysis[[#This Row],[Departure_Date]])/3,0)</f>
        <v>Q1</v>
      </c>
      <c r="K3032" t="str">
        <f>TEXT(vw_maritime_trade_analysis[[#This Row],[Departure_Date]],"mmmm")</f>
        <v>February</v>
      </c>
      <c r="L3032">
        <v>5291135.5</v>
      </c>
      <c r="M3032">
        <v>352181.75</v>
      </c>
      <c r="N3032">
        <v>116127.546875</v>
      </c>
      <c r="O3032">
        <v>3174.679931640625</v>
      </c>
      <c r="P3032">
        <v>9279.580078125</v>
      </c>
      <c r="Q3032">
        <v>1314212.125</v>
      </c>
      <c r="R3032">
        <f t="shared" si="47"/>
        <v>0.24837997911790391</v>
      </c>
    </row>
    <row r="3033" spans="1:18" x14ac:dyDescent="0.25">
      <c r="A3033" t="s">
        <v>4294</v>
      </c>
      <c r="B3033" t="s">
        <v>49</v>
      </c>
      <c r="C3033" t="s">
        <v>134</v>
      </c>
      <c r="D3033" t="s">
        <v>135</v>
      </c>
      <c r="E3033" t="s">
        <v>93</v>
      </c>
      <c r="F3033" t="s">
        <v>226</v>
      </c>
      <c r="G3033" s="1">
        <v>44551</v>
      </c>
      <c r="H3033" s="1">
        <v>44563</v>
      </c>
      <c r="I3033">
        <f>YEAR((vw_maritime_trade_analysis[[#This Row],[Departure_Date]]))</f>
        <v>2021</v>
      </c>
      <c r="J3033" t="str">
        <f>"Q"&amp;ROUNDUP(MONTH(vw_maritime_trade_analysis[[#This Row],[Departure_Date]])/3,0)</f>
        <v>Q4</v>
      </c>
      <c r="K3033" t="str">
        <f>TEXT(vw_maritime_trade_analysis[[#This Row],[Departure_Date]],"mmmm")</f>
        <v>December</v>
      </c>
      <c r="L3033">
        <v>9065454</v>
      </c>
      <c r="M3033">
        <v>162620.765625</v>
      </c>
      <c r="N3033">
        <v>247503.8125</v>
      </c>
      <c r="O3033">
        <v>7343.02001953125</v>
      </c>
      <c r="P3033">
        <v>0</v>
      </c>
      <c r="Q3033">
        <v>713205.375</v>
      </c>
      <c r="R3033">
        <f t="shared" si="47"/>
        <v>7.8672880034469317E-2</v>
      </c>
    </row>
    <row r="3034" spans="1:18" x14ac:dyDescent="0.25">
      <c r="A3034" t="s">
        <v>4295</v>
      </c>
      <c r="B3034" t="s">
        <v>65</v>
      </c>
      <c r="C3034" t="s">
        <v>50</v>
      </c>
      <c r="D3034" t="s">
        <v>145</v>
      </c>
      <c r="E3034" t="s">
        <v>56</v>
      </c>
      <c r="F3034" t="s">
        <v>121</v>
      </c>
      <c r="G3034" s="1">
        <v>45294</v>
      </c>
      <c r="H3034" s="1">
        <v>45302</v>
      </c>
      <c r="I3034">
        <f>YEAR((vw_maritime_trade_analysis[[#This Row],[Departure_Date]]))</f>
        <v>2024</v>
      </c>
      <c r="J3034" t="str">
        <f>"Q"&amp;ROUNDUP(MONTH(vw_maritime_trade_analysis[[#This Row],[Departure_Date]])/3,0)</f>
        <v>Q1</v>
      </c>
      <c r="K3034" t="str">
        <f>TEXT(vw_maritime_trade_analysis[[#This Row],[Departure_Date]],"mmmm")</f>
        <v>January</v>
      </c>
      <c r="L3034">
        <v>58903128</v>
      </c>
      <c r="M3034">
        <v>313088.75</v>
      </c>
      <c r="N3034">
        <v>158555.546875</v>
      </c>
      <c r="O3034">
        <v>174353.265625</v>
      </c>
      <c r="P3034">
        <v>18700.44921875</v>
      </c>
      <c r="Q3034">
        <v>4225016.5</v>
      </c>
      <c r="R3034">
        <f t="shared" si="47"/>
        <v>7.1728219594721698E-2</v>
      </c>
    </row>
    <row r="3035" spans="1:18" x14ac:dyDescent="0.25">
      <c r="A3035" t="s">
        <v>4296</v>
      </c>
      <c r="B3035" t="s">
        <v>49</v>
      </c>
      <c r="C3035" t="s">
        <v>50</v>
      </c>
      <c r="D3035" t="s">
        <v>51</v>
      </c>
      <c r="E3035" t="s">
        <v>159</v>
      </c>
      <c r="F3035" t="s">
        <v>92</v>
      </c>
      <c r="G3035" s="1">
        <v>44254</v>
      </c>
      <c r="H3035" s="1">
        <v>44273</v>
      </c>
      <c r="I3035">
        <f>YEAR((vw_maritime_trade_analysis[[#This Row],[Departure_Date]]))</f>
        <v>2021</v>
      </c>
      <c r="J3035" t="str">
        <f>"Q"&amp;ROUNDUP(MONTH(vw_maritime_trade_analysis[[#This Row],[Departure_Date]])/3,0)</f>
        <v>Q1</v>
      </c>
      <c r="K3035" t="str">
        <f>TEXT(vw_maritime_trade_analysis[[#This Row],[Departure_Date]],"mmmm")</f>
        <v>February</v>
      </c>
      <c r="L3035">
        <v>9632665</v>
      </c>
      <c r="M3035">
        <v>678434.375</v>
      </c>
      <c r="N3035">
        <v>140176.1875</v>
      </c>
      <c r="O3035">
        <v>31884.119140625</v>
      </c>
      <c r="P3035">
        <v>68614.21875</v>
      </c>
      <c r="Q3035">
        <v>2205782.5</v>
      </c>
      <c r="R3035">
        <f t="shared" si="47"/>
        <v>0.2289898486036834</v>
      </c>
    </row>
    <row r="3036" spans="1:18" x14ac:dyDescent="0.25">
      <c r="A3036" t="s">
        <v>4297</v>
      </c>
      <c r="B3036" t="s">
        <v>65</v>
      </c>
      <c r="C3036" t="s">
        <v>66</v>
      </c>
      <c r="D3036" t="s">
        <v>391</v>
      </c>
      <c r="E3036" t="s">
        <v>184</v>
      </c>
      <c r="F3036" t="s">
        <v>159</v>
      </c>
      <c r="G3036" s="1">
        <v>44556</v>
      </c>
      <c r="H3036" s="1">
        <v>44583</v>
      </c>
      <c r="I3036">
        <f>YEAR((vw_maritime_trade_analysis[[#This Row],[Departure_Date]]))</f>
        <v>2021</v>
      </c>
      <c r="J3036" t="str">
        <f>"Q"&amp;ROUNDUP(MONTH(vw_maritime_trade_analysis[[#This Row],[Departure_Date]])/3,0)</f>
        <v>Q4</v>
      </c>
      <c r="K3036" t="str">
        <f>TEXT(vw_maritime_trade_analysis[[#This Row],[Departure_Date]],"mmmm")</f>
        <v>December</v>
      </c>
      <c r="L3036">
        <v>37220872</v>
      </c>
      <c r="M3036">
        <v>249524.09375</v>
      </c>
      <c r="N3036">
        <v>52776.23828125</v>
      </c>
      <c r="O3036">
        <v>37220.87109375</v>
      </c>
      <c r="P3036">
        <v>18016.240234375</v>
      </c>
      <c r="Q3036">
        <v>2619215.5</v>
      </c>
      <c r="R3036">
        <f t="shared" si="47"/>
        <v>7.036953621075831E-2</v>
      </c>
    </row>
    <row r="3037" spans="1:18" x14ac:dyDescent="0.25">
      <c r="A3037" t="s">
        <v>4298</v>
      </c>
      <c r="B3037" t="s">
        <v>65</v>
      </c>
      <c r="C3037" t="s">
        <v>66</v>
      </c>
      <c r="D3037" t="s">
        <v>245</v>
      </c>
      <c r="E3037" t="s">
        <v>184</v>
      </c>
      <c r="F3037" t="s">
        <v>201</v>
      </c>
      <c r="G3037" s="1">
        <v>45053</v>
      </c>
      <c r="H3037" s="1">
        <v>45080</v>
      </c>
      <c r="I3037">
        <f>YEAR((vw_maritime_trade_analysis[[#This Row],[Departure_Date]]))</f>
        <v>2023</v>
      </c>
      <c r="J3037" t="str">
        <f>"Q"&amp;ROUNDUP(MONTH(vw_maritime_trade_analysis[[#This Row],[Departure_Date]])/3,0)</f>
        <v>Q2</v>
      </c>
      <c r="K3037" t="str">
        <f>TEXT(vw_maritime_trade_analysis[[#This Row],[Departure_Date]],"mmmm")</f>
        <v>May</v>
      </c>
      <c r="L3037">
        <v>6500634.5</v>
      </c>
      <c r="M3037">
        <v>723161.6875</v>
      </c>
      <c r="N3037">
        <v>219338.8125</v>
      </c>
      <c r="O3037">
        <v>6955.68017578125</v>
      </c>
      <c r="P3037">
        <v>28855.529296875</v>
      </c>
      <c r="Q3037">
        <v>1211914.75</v>
      </c>
      <c r="R3037">
        <f t="shared" si="47"/>
        <v>0.18643022461884298</v>
      </c>
    </row>
    <row r="3038" spans="1:18" x14ac:dyDescent="0.25">
      <c r="A3038" t="s">
        <v>4299</v>
      </c>
      <c r="B3038" t="s">
        <v>65</v>
      </c>
      <c r="C3038" t="s">
        <v>66</v>
      </c>
      <c r="D3038" t="s">
        <v>245</v>
      </c>
      <c r="E3038" t="s">
        <v>92</v>
      </c>
      <c r="F3038" t="s">
        <v>164</v>
      </c>
      <c r="G3038" s="1">
        <v>45869</v>
      </c>
      <c r="H3038" s="1">
        <v>45889</v>
      </c>
      <c r="I3038">
        <f>YEAR((vw_maritime_trade_analysis[[#This Row],[Departure_Date]]))</f>
        <v>2025</v>
      </c>
      <c r="J3038" t="str">
        <f>"Q"&amp;ROUNDUP(MONTH(vw_maritime_trade_analysis[[#This Row],[Departure_Date]])/3,0)</f>
        <v>Q3</v>
      </c>
      <c r="K3038" t="str">
        <f>TEXT(vw_maritime_trade_analysis[[#This Row],[Departure_Date]],"mmmm")</f>
        <v>July</v>
      </c>
      <c r="L3038">
        <v>5934421</v>
      </c>
      <c r="M3038">
        <v>210320.015625</v>
      </c>
      <c r="N3038">
        <v>129832.1875</v>
      </c>
      <c r="O3038">
        <v>13055.73046875</v>
      </c>
      <c r="P3038">
        <v>0</v>
      </c>
      <c r="Q3038">
        <v>580562.625</v>
      </c>
      <c r="R3038">
        <f t="shared" si="47"/>
        <v>9.7829699814017235E-2</v>
      </c>
    </row>
    <row r="3039" spans="1:18" x14ac:dyDescent="0.25">
      <c r="A3039" t="s">
        <v>4300</v>
      </c>
      <c r="B3039" t="s">
        <v>65</v>
      </c>
      <c r="C3039" t="s">
        <v>78</v>
      </c>
      <c r="D3039" t="s">
        <v>158</v>
      </c>
      <c r="E3039" t="s">
        <v>226</v>
      </c>
      <c r="F3039" t="s">
        <v>196</v>
      </c>
      <c r="G3039" s="1">
        <v>45211</v>
      </c>
      <c r="H3039" s="1">
        <v>45220</v>
      </c>
      <c r="I3039">
        <f>YEAR((vw_maritime_trade_analysis[[#This Row],[Departure_Date]]))</f>
        <v>2023</v>
      </c>
      <c r="J3039" t="str">
        <f>"Q"&amp;ROUNDUP(MONTH(vw_maritime_trade_analysis[[#This Row],[Departure_Date]])/3,0)</f>
        <v>Q4</v>
      </c>
      <c r="K3039" t="str">
        <f>TEXT(vw_maritime_trade_analysis[[#This Row],[Departure_Date]],"mmmm")</f>
        <v>October</v>
      </c>
      <c r="L3039">
        <v>22774422</v>
      </c>
      <c r="M3039">
        <v>238947.125</v>
      </c>
      <c r="N3039">
        <v>157659.921875</v>
      </c>
      <c r="O3039">
        <v>41677.19140625</v>
      </c>
      <c r="P3039">
        <v>55760.19921875</v>
      </c>
      <c r="Q3039">
        <v>1188569.375</v>
      </c>
      <c r="R3039">
        <f t="shared" si="47"/>
        <v>5.218878332016505E-2</v>
      </c>
    </row>
    <row r="3040" spans="1:18" x14ac:dyDescent="0.25">
      <c r="A3040" t="s">
        <v>4301</v>
      </c>
      <c r="B3040" t="s">
        <v>65</v>
      </c>
      <c r="C3040" t="s">
        <v>112</v>
      </c>
      <c r="D3040" t="s">
        <v>126</v>
      </c>
      <c r="E3040" t="s">
        <v>82</v>
      </c>
      <c r="F3040" t="s">
        <v>230</v>
      </c>
      <c r="G3040" s="1">
        <v>45378</v>
      </c>
      <c r="H3040" s="1">
        <v>45404</v>
      </c>
      <c r="I3040">
        <f>YEAR((vw_maritime_trade_analysis[[#This Row],[Departure_Date]]))</f>
        <v>2024</v>
      </c>
      <c r="J3040" t="str">
        <f>"Q"&amp;ROUNDUP(MONTH(vw_maritime_trade_analysis[[#This Row],[Departure_Date]])/3,0)</f>
        <v>Q1</v>
      </c>
      <c r="K3040" t="str">
        <f>TEXT(vw_maritime_trade_analysis[[#This Row],[Departure_Date]],"mmmm")</f>
        <v>March</v>
      </c>
      <c r="L3040">
        <v>14372617</v>
      </c>
      <c r="M3040">
        <v>340109.1875</v>
      </c>
      <c r="N3040">
        <v>248285.984375</v>
      </c>
      <c r="O3040">
        <v>33775.6484375</v>
      </c>
      <c r="Q3040">
        <v>1335990.375</v>
      </c>
      <c r="R3040">
        <f t="shared" si="47"/>
        <v>9.29538701963602E-2</v>
      </c>
    </row>
    <row r="3041" spans="1:18" x14ac:dyDescent="0.25">
      <c r="A3041" t="s">
        <v>4302</v>
      </c>
      <c r="B3041" t="s">
        <v>65</v>
      </c>
      <c r="C3041" t="s">
        <v>66</v>
      </c>
      <c r="D3041" t="s">
        <v>67</v>
      </c>
      <c r="E3041" t="s">
        <v>92</v>
      </c>
      <c r="F3041" t="s">
        <v>108</v>
      </c>
      <c r="G3041" s="1">
        <v>45042</v>
      </c>
      <c r="H3041" s="1">
        <v>45052</v>
      </c>
      <c r="I3041">
        <f>YEAR((vw_maritime_trade_analysis[[#This Row],[Departure_Date]]))</f>
        <v>2023</v>
      </c>
      <c r="J3041" t="str">
        <f>"Q"&amp;ROUNDUP(MONTH(vw_maritime_trade_analysis[[#This Row],[Departure_Date]])/3,0)</f>
        <v>Q2</v>
      </c>
      <c r="K3041" t="str">
        <f>TEXT(vw_maritime_trade_analysis[[#This Row],[Departure_Date]],"mmmm")</f>
        <v>April</v>
      </c>
      <c r="L3041">
        <v>4452324</v>
      </c>
      <c r="M3041">
        <v>151817.5</v>
      </c>
      <c r="N3041">
        <v>66270.0078125</v>
      </c>
      <c r="O3041">
        <v>14870.759765625</v>
      </c>
      <c r="P3041">
        <v>12293.4404296875</v>
      </c>
      <c r="Q3041">
        <v>446358.375</v>
      </c>
      <c r="R3041">
        <f t="shared" si="47"/>
        <v>0.10025289601565385</v>
      </c>
    </row>
    <row r="3042" spans="1:18" x14ac:dyDescent="0.25">
      <c r="A3042" t="s">
        <v>4303</v>
      </c>
      <c r="B3042" t="s">
        <v>49</v>
      </c>
      <c r="C3042" t="s">
        <v>50</v>
      </c>
      <c r="D3042" t="s">
        <v>51</v>
      </c>
      <c r="E3042" t="s">
        <v>174</v>
      </c>
      <c r="F3042" t="s">
        <v>70</v>
      </c>
      <c r="G3042" s="1">
        <v>44749</v>
      </c>
      <c r="H3042" s="1">
        <v>44754</v>
      </c>
      <c r="I3042">
        <f>YEAR((vw_maritime_trade_analysis[[#This Row],[Departure_Date]]))</f>
        <v>2022</v>
      </c>
      <c r="J3042" t="str">
        <f>"Q"&amp;ROUNDUP(MONTH(vw_maritime_trade_analysis[[#This Row],[Departure_Date]])/3,0)</f>
        <v>Q3</v>
      </c>
      <c r="K3042" t="str">
        <f>TEXT(vw_maritime_trade_analysis[[#This Row],[Departure_Date]],"mmmm")</f>
        <v>July</v>
      </c>
      <c r="L3042">
        <v>9749508</v>
      </c>
      <c r="M3042">
        <v>93222.9765625</v>
      </c>
      <c r="N3042">
        <v>97698.921875</v>
      </c>
      <c r="O3042">
        <v>27688.599609375</v>
      </c>
      <c r="P3042">
        <v>35257.5</v>
      </c>
      <c r="Q3042">
        <v>3136278.25</v>
      </c>
      <c r="R3042">
        <f t="shared" si="47"/>
        <v>0.32168579686277504</v>
      </c>
    </row>
    <row r="3043" spans="1:18" x14ac:dyDescent="0.25">
      <c r="A3043" t="s">
        <v>4304</v>
      </c>
      <c r="B3043" t="s">
        <v>65</v>
      </c>
      <c r="C3043" t="s">
        <v>112</v>
      </c>
      <c r="D3043" t="s">
        <v>113</v>
      </c>
      <c r="E3043" t="s">
        <v>226</v>
      </c>
      <c r="F3043" t="s">
        <v>257</v>
      </c>
      <c r="G3043" s="1">
        <v>45761</v>
      </c>
      <c r="H3043" s="1">
        <v>45788</v>
      </c>
      <c r="I3043">
        <f>YEAR((vw_maritime_trade_analysis[[#This Row],[Departure_Date]]))</f>
        <v>2025</v>
      </c>
      <c r="J3043" t="str">
        <f>"Q"&amp;ROUNDUP(MONTH(vw_maritime_trade_analysis[[#This Row],[Departure_Date]])/3,0)</f>
        <v>Q2</v>
      </c>
      <c r="K3043" t="str">
        <f>TEXT(vw_maritime_trade_analysis[[#This Row],[Departure_Date]],"mmmm")</f>
        <v>April</v>
      </c>
      <c r="L3043">
        <v>10418783</v>
      </c>
      <c r="M3043">
        <v>336519.125</v>
      </c>
      <c r="N3043">
        <v>46561.98828125</v>
      </c>
      <c r="O3043">
        <v>16565.859375</v>
      </c>
      <c r="P3043">
        <v>41757.5390625</v>
      </c>
      <c r="Q3043">
        <v>752550.25</v>
      </c>
      <c r="R3043">
        <f t="shared" si="47"/>
        <v>7.22301491450585E-2</v>
      </c>
    </row>
    <row r="3044" spans="1:18" x14ac:dyDescent="0.25">
      <c r="A3044" t="s">
        <v>4305</v>
      </c>
      <c r="B3044" t="s">
        <v>49</v>
      </c>
      <c r="C3044" t="s">
        <v>66</v>
      </c>
      <c r="D3044" t="s">
        <v>245</v>
      </c>
      <c r="E3044" t="s">
        <v>127</v>
      </c>
      <c r="F3044" t="s">
        <v>70</v>
      </c>
      <c r="G3044" s="1">
        <v>44760</v>
      </c>
      <c r="H3044" s="1">
        <v>44777</v>
      </c>
      <c r="I3044">
        <f>YEAR((vw_maritime_trade_analysis[[#This Row],[Departure_Date]]))</f>
        <v>2022</v>
      </c>
      <c r="J3044" t="str">
        <f>"Q"&amp;ROUNDUP(MONTH(vw_maritime_trade_analysis[[#This Row],[Departure_Date]])/3,0)</f>
        <v>Q3</v>
      </c>
      <c r="K3044" t="str">
        <f>TEXT(vw_maritime_trade_analysis[[#This Row],[Departure_Date]],"mmmm")</f>
        <v>July</v>
      </c>
      <c r="L3044">
        <v>8887477</v>
      </c>
      <c r="M3044">
        <v>355722.78125</v>
      </c>
      <c r="N3044">
        <v>234070.21875</v>
      </c>
      <c r="O3044">
        <v>25418.1796875</v>
      </c>
      <c r="P3044">
        <v>7378.64990234375</v>
      </c>
      <c r="Q3044">
        <v>851068.9375</v>
      </c>
      <c r="R3044">
        <f t="shared" si="47"/>
        <v>9.5760465821739957E-2</v>
      </c>
    </row>
    <row r="3045" spans="1:18" x14ac:dyDescent="0.25">
      <c r="A3045" t="s">
        <v>4306</v>
      </c>
      <c r="B3045" t="s">
        <v>49</v>
      </c>
      <c r="C3045" t="s">
        <v>78</v>
      </c>
      <c r="D3045" t="s">
        <v>105</v>
      </c>
      <c r="E3045" t="s">
        <v>257</v>
      </c>
      <c r="F3045" t="s">
        <v>226</v>
      </c>
      <c r="G3045" s="1">
        <v>45770</v>
      </c>
      <c r="H3045" s="1">
        <v>45797</v>
      </c>
      <c r="I3045">
        <f>YEAR((vw_maritime_trade_analysis[[#This Row],[Departure_Date]]))</f>
        <v>2025</v>
      </c>
      <c r="J3045" t="str">
        <f>"Q"&amp;ROUNDUP(MONTH(vw_maritime_trade_analysis[[#This Row],[Departure_Date]])/3,0)</f>
        <v>Q2</v>
      </c>
      <c r="K3045" t="str">
        <f>TEXT(vw_maritime_trade_analysis[[#This Row],[Departure_Date]],"mmmm")</f>
        <v>April</v>
      </c>
      <c r="L3045">
        <v>41199612</v>
      </c>
      <c r="M3045">
        <v>460136.53125</v>
      </c>
      <c r="N3045">
        <v>63588.75</v>
      </c>
      <c r="O3045">
        <v>118654.8828125</v>
      </c>
      <c r="P3045">
        <v>0</v>
      </c>
      <c r="Q3045">
        <v>1750076.25</v>
      </c>
      <c r="R3045">
        <f t="shared" si="47"/>
        <v>4.2477978918830595E-2</v>
      </c>
    </row>
    <row r="3046" spans="1:18" x14ac:dyDescent="0.25">
      <c r="A3046" t="s">
        <v>4307</v>
      </c>
      <c r="B3046" t="s">
        <v>65</v>
      </c>
      <c r="C3046" t="s">
        <v>50</v>
      </c>
      <c r="D3046" t="s">
        <v>145</v>
      </c>
      <c r="E3046" t="s">
        <v>100</v>
      </c>
      <c r="F3046" t="s">
        <v>121</v>
      </c>
      <c r="G3046" s="1">
        <v>45564</v>
      </c>
      <c r="H3046" s="1">
        <v>45576</v>
      </c>
      <c r="I3046">
        <f>YEAR((vw_maritime_trade_analysis[[#This Row],[Departure_Date]]))</f>
        <v>2024</v>
      </c>
      <c r="J3046" t="str">
        <f>"Q"&amp;ROUNDUP(MONTH(vw_maritime_trade_analysis[[#This Row],[Departure_Date]])/3,0)</f>
        <v>Q3</v>
      </c>
      <c r="K3046" t="str">
        <f>TEXT(vw_maritime_trade_analysis[[#This Row],[Departure_Date]],"mmmm")</f>
        <v>September</v>
      </c>
      <c r="L3046">
        <v>27189916</v>
      </c>
      <c r="M3046">
        <v>153101.75</v>
      </c>
      <c r="N3046">
        <v>26903.5703125</v>
      </c>
      <c r="O3046">
        <v>42416.26953125</v>
      </c>
      <c r="P3046">
        <v>0</v>
      </c>
      <c r="Q3046">
        <v>1150557.125</v>
      </c>
      <c r="R3046">
        <f t="shared" si="47"/>
        <v>4.2315582181276325E-2</v>
      </c>
    </row>
    <row r="3047" spans="1:18" x14ac:dyDescent="0.25">
      <c r="A3047" t="s">
        <v>4308</v>
      </c>
      <c r="B3047" t="s">
        <v>49</v>
      </c>
      <c r="C3047" t="s">
        <v>78</v>
      </c>
      <c r="D3047" t="s">
        <v>211</v>
      </c>
      <c r="E3047" t="s">
        <v>93</v>
      </c>
      <c r="F3047" t="s">
        <v>128</v>
      </c>
      <c r="G3047" s="1">
        <v>45683</v>
      </c>
      <c r="H3047" s="1">
        <v>45710</v>
      </c>
      <c r="I3047">
        <f>YEAR((vw_maritime_trade_analysis[[#This Row],[Departure_Date]]))</f>
        <v>2025</v>
      </c>
      <c r="J3047" t="str">
        <f>"Q"&amp;ROUNDUP(MONTH(vw_maritime_trade_analysis[[#This Row],[Departure_Date]])/3,0)</f>
        <v>Q1</v>
      </c>
      <c r="K3047" t="str">
        <f>TEXT(vw_maritime_trade_analysis[[#This Row],[Departure_Date]],"mmmm")</f>
        <v>January</v>
      </c>
      <c r="L3047">
        <v>37130132</v>
      </c>
      <c r="M3047">
        <v>638488.6875</v>
      </c>
      <c r="N3047">
        <v>241244.046875</v>
      </c>
      <c r="O3047">
        <v>21164.1796875</v>
      </c>
      <c r="P3047">
        <v>20965.919921875</v>
      </c>
      <c r="Q3047">
        <v>2740591.25</v>
      </c>
      <c r="R3047">
        <f t="shared" si="47"/>
        <v>7.3810436494004386E-2</v>
      </c>
    </row>
    <row r="3048" spans="1:18" x14ac:dyDescent="0.25">
      <c r="A3048" t="s">
        <v>4309</v>
      </c>
      <c r="B3048" t="s">
        <v>49</v>
      </c>
      <c r="C3048" t="s">
        <v>66</v>
      </c>
      <c r="D3048" t="s">
        <v>245</v>
      </c>
      <c r="E3048" t="s">
        <v>131</v>
      </c>
      <c r="F3048" t="s">
        <v>56</v>
      </c>
      <c r="G3048" s="1">
        <v>43898</v>
      </c>
      <c r="H3048" s="1">
        <v>43932</v>
      </c>
      <c r="I3048">
        <f>YEAR((vw_maritime_trade_analysis[[#This Row],[Departure_Date]]))</f>
        <v>2020</v>
      </c>
      <c r="J3048" t="str">
        <f>"Q"&amp;ROUNDUP(MONTH(vw_maritime_trade_analysis[[#This Row],[Departure_Date]])/3,0)</f>
        <v>Q1</v>
      </c>
      <c r="K3048" t="str">
        <f>TEXT(vw_maritime_trade_analysis[[#This Row],[Departure_Date]],"mmmm")</f>
        <v>March</v>
      </c>
      <c r="L3048">
        <v>4949043</v>
      </c>
      <c r="M3048">
        <v>242081.703125</v>
      </c>
      <c r="N3048">
        <v>101996.2578125</v>
      </c>
      <c r="O3048">
        <v>8561.83984375</v>
      </c>
      <c r="P3048">
        <v>0</v>
      </c>
      <c r="Q3048">
        <v>588225.6875</v>
      </c>
      <c r="R3048">
        <f t="shared" si="47"/>
        <v>0.11885645113610854</v>
      </c>
    </row>
    <row r="3049" spans="1:18" x14ac:dyDescent="0.25">
      <c r="A3049" t="s">
        <v>4310</v>
      </c>
      <c r="B3049" t="s">
        <v>65</v>
      </c>
      <c r="C3049" t="s">
        <v>78</v>
      </c>
      <c r="D3049" t="s">
        <v>177</v>
      </c>
      <c r="E3049" t="s">
        <v>184</v>
      </c>
      <c r="F3049" t="s">
        <v>257</v>
      </c>
      <c r="G3049" s="1">
        <v>45645</v>
      </c>
      <c r="H3049" s="1">
        <v>45657</v>
      </c>
      <c r="I3049">
        <f>YEAR((vw_maritime_trade_analysis[[#This Row],[Departure_Date]]))</f>
        <v>2024</v>
      </c>
      <c r="J3049" t="str">
        <f>"Q"&amp;ROUNDUP(MONTH(vw_maritime_trade_analysis[[#This Row],[Departure_Date]])/3,0)</f>
        <v>Q4</v>
      </c>
      <c r="K3049" t="str">
        <f>TEXT(vw_maritime_trade_analysis[[#This Row],[Departure_Date]],"mmmm")</f>
        <v>December</v>
      </c>
      <c r="L3049">
        <v>17486894</v>
      </c>
      <c r="M3049">
        <v>113347.6171875</v>
      </c>
      <c r="N3049">
        <v>84339.2578125</v>
      </c>
      <c r="O3049">
        <v>41968.5390625</v>
      </c>
      <c r="P3049">
        <v>23228.869140625</v>
      </c>
      <c r="Q3049">
        <v>1586309</v>
      </c>
      <c r="R3049">
        <f t="shared" si="47"/>
        <v>9.0714165706042474E-2</v>
      </c>
    </row>
    <row r="3050" spans="1:18" x14ac:dyDescent="0.25">
      <c r="A3050" t="s">
        <v>4311</v>
      </c>
      <c r="B3050" t="s">
        <v>65</v>
      </c>
      <c r="C3050" t="s">
        <v>78</v>
      </c>
      <c r="D3050" t="s">
        <v>211</v>
      </c>
      <c r="E3050" t="s">
        <v>92</v>
      </c>
      <c r="F3050" t="s">
        <v>71</v>
      </c>
      <c r="G3050" s="1">
        <v>45644</v>
      </c>
      <c r="H3050" s="1">
        <v>45669</v>
      </c>
      <c r="I3050">
        <f>YEAR((vw_maritime_trade_analysis[[#This Row],[Departure_Date]]))</f>
        <v>2024</v>
      </c>
      <c r="J3050" t="str">
        <f>"Q"&amp;ROUNDUP(MONTH(vw_maritime_trade_analysis[[#This Row],[Departure_Date]])/3,0)</f>
        <v>Q4</v>
      </c>
      <c r="K3050" t="str">
        <f>TEXT(vw_maritime_trade_analysis[[#This Row],[Departure_Date]],"mmmm")</f>
        <v>December</v>
      </c>
      <c r="L3050">
        <v>43209728</v>
      </c>
      <c r="M3050">
        <v>579339.5</v>
      </c>
      <c r="N3050">
        <v>83154.3828125</v>
      </c>
      <c r="O3050">
        <v>143456.296875</v>
      </c>
      <c r="P3050">
        <v>36818.0390625</v>
      </c>
      <c r="Q3050">
        <v>2680560.5</v>
      </c>
      <c r="R3050">
        <f t="shared" si="47"/>
        <v>6.2036041976473444E-2</v>
      </c>
    </row>
    <row r="3051" spans="1:18" x14ac:dyDescent="0.25">
      <c r="A3051" t="s">
        <v>4312</v>
      </c>
      <c r="B3051" t="s">
        <v>49</v>
      </c>
      <c r="C3051" t="s">
        <v>66</v>
      </c>
      <c r="D3051" t="s">
        <v>245</v>
      </c>
      <c r="E3051" t="s">
        <v>164</v>
      </c>
      <c r="F3051" t="s">
        <v>184</v>
      </c>
      <c r="G3051" s="1">
        <v>45113</v>
      </c>
      <c r="H3051" s="1">
        <v>45131</v>
      </c>
      <c r="I3051">
        <f>YEAR((vw_maritime_trade_analysis[[#This Row],[Departure_Date]]))</f>
        <v>2023</v>
      </c>
      <c r="J3051" t="str">
        <f>"Q"&amp;ROUNDUP(MONTH(vw_maritime_trade_analysis[[#This Row],[Departure_Date]])/3,0)</f>
        <v>Q3</v>
      </c>
      <c r="K3051" t="str">
        <f>TEXT(vw_maritime_trade_analysis[[#This Row],[Departure_Date]],"mmmm")</f>
        <v>July</v>
      </c>
      <c r="L3051">
        <v>6070212</v>
      </c>
      <c r="M3051">
        <v>341114.5625</v>
      </c>
      <c r="N3051">
        <v>76228.7421875</v>
      </c>
      <c r="O3051">
        <v>6313.02001953125</v>
      </c>
      <c r="P3051">
        <v>15217.009765625</v>
      </c>
      <c r="Q3051">
        <v>544585.9375</v>
      </c>
      <c r="R3051">
        <f t="shared" si="47"/>
        <v>8.9714484024610672E-2</v>
      </c>
    </row>
    <row r="3052" spans="1:18" x14ac:dyDescent="0.25">
      <c r="A3052" t="s">
        <v>4313</v>
      </c>
      <c r="B3052" t="s">
        <v>65</v>
      </c>
      <c r="C3052" t="s">
        <v>134</v>
      </c>
      <c r="D3052" t="s">
        <v>135</v>
      </c>
      <c r="E3052" t="s">
        <v>128</v>
      </c>
      <c r="F3052" t="s">
        <v>121</v>
      </c>
      <c r="G3052" s="1">
        <v>44862</v>
      </c>
      <c r="H3052" s="1">
        <v>44893</v>
      </c>
      <c r="I3052">
        <f>YEAR((vw_maritime_trade_analysis[[#This Row],[Departure_Date]]))</f>
        <v>2022</v>
      </c>
      <c r="J3052" t="str">
        <f>"Q"&amp;ROUNDUP(MONTH(vw_maritime_trade_analysis[[#This Row],[Departure_Date]])/3,0)</f>
        <v>Q4</v>
      </c>
      <c r="K3052" t="str">
        <f>TEXT(vw_maritime_trade_analysis[[#This Row],[Departure_Date]],"mmmm")</f>
        <v>October</v>
      </c>
      <c r="L3052">
        <v>12159732</v>
      </c>
      <c r="M3052">
        <v>644579.625</v>
      </c>
      <c r="N3052">
        <v>203990.859375</v>
      </c>
      <c r="O3052">
        <v>10092.580078125</v>
      </c>
      <c r="P3052">
        <v>0</v>
      </c>
      <c r="Q3052">
        <v>1337119.25</v>
      </c>
      <c r="R3052">
        <f t="shared" si="47"/>
        <v>0.10996288816233779</v>
      </c>
    </row>
    <row r="3053" spans="1:18" x14ac:dyDescent="0.25">
      <c r="A3053" t="s">
        <v>4314</v>
      </c>
      <c r="B3053" t="s">
        <v>65</v>
      </c>
      <c r="C3053" t="s">
        <v>50</v>
      </c>
      <c r="D3053" t="s">
        <v>51</v>
      </c>
      <c r="E3053" t="s">
        <v>184</v>
      </c>
      <c r="F3053" t="s">
        <v>146</v>
      </c>
      <c r="G3053" s="1">
        <v>45402</v>
      </c>
      <c r="H3053" s="1">
        <v>45410</v>
      </c>
      <c r="I3053">
        <f>YEAR((vw_maritime_trade_analysis[[#This Row],[Departure_Date]]))</f>
        <v>2024</v>
      </c>
      <c r="J3053" t="str">
        <f>"Q"&amp;ROUNDUP(MONTH(vw_maritime_trade_analysis[[#This Row],[Departure_Date]])/3,0)</f>
        <v>Q2</v>
      </c>
      <c r="K3053" t="str">
        <f>TEXT(vw_maritime_trade_analysis[[#This Row],[Departure_Date]],"mmmm")</f>
        <v>April</v>
      </c>
      <c r="L3053">
        <v>7977380.5</v>
      </c>
      <c r="M3053">
        <v>131536.453125</v>
      </c>
      <c r="N3053">
        <v>158549.40625</v>
      </c>
      <c r="O3053">
        <v>9971.73046875</v>
      </c>
      <c r="P3053">
        <v>0</v>
      </c>
      <c r="Q3053">
        <v>3081661.5</v>
      </c>
      <c r="R3053">
        <f t="shared" si="47"/>
        <v>0.38629992639814537</v>
      </c>
    </row>
    <row r="3054" spans="1:18" x14ac:dyDescent="0.25">
      <c r="A3054" t="s">
        <v>4315</v>
      </c>
      <c r="B3054" t="s">
        <v>65</v>
      </c>
      <c r="C3054" t="s">
        <v>66</v>
      </c>
      <c r="D3054" t="s">
        <v>251</v>
      </c>
      <c r="E3054" t="s">
        <v>82</v>
      </c>
      <c r="F3054" t="s">
        <v>127</v>
      </c>
      <c r="G3054" s="1">
        <v>44179</v>
      </c>
      <c r="H3054" s="1">
        <v>44198</v>
      </c>
      <c r="I3054">
        <f>YEAR((vw_maritime_trade_analysis[[#This Row],[Departure_Date]]))</f>
        <v>2020</v>
      </c>
      <c r="J3054" t="str">
        <f>"Q"&amp;ROUNDUP(MONTH(vw_maritime_trade_analysis[[#This Row],[Departure_Date]])/3,0)</f>
        <v>Q4</v>
      </c>
      <c r="K3054" t="str">
        <f>TEXT(vw_maritime_trade_analysis[[#This Row],[Departure_Date]],"mmmm")</f>
        <v>December</v>
      </c>
      <c r="L3054">
        <v>37396492</v>
      </c>
      <c r="M3054">
        <v>287880.84375</v>
      </c>
      <c r="N3054">
        <v>43975.671875</v>
      </c>
      <c r="O3054">
        <v>83020.2109375</v>
      </c>
      <c r="P3054">
        <v>9843.91015625</v>
      </c>
      <c r="Q3054">
        <v>2609381.75</v>
      </c>
      <c r="R3054">
        <f t="shared" si="47"/>
        <v>6.9776110283285397E-2</v>
      </c>
    </row>
    <row r="3055" spans="1:18" x14ac:dyDescent="0.25">
      <c r="A3055" t="s">
        <v>4316</v>
      </c>
      <c r="B3055" t="s">
        <v>65</v>
      </c>
      <c r="C3055" t="s">
        <v>50</v>
      </c>
      <c r="D3055" t="s">
        <v>120</v>
      </c>
      <c r="E3055" t="s">
        <v>100</v>
      </c>
      <c r="F3055" t="s">
        <v>201</v>
      </c>
      <c r="G3055" s="1">
        <v>45165</v>
      </c>
      <c r="H3055" s="1">
        <v>45175</v>
      </c>
      <c r="I3055">
        <f>YEAR((vw_maritime_trade_analysis[[#This Row],[Departure_Date]]))</f>
        <v>2023</v>
      </c>
      <c r="J3055" t="str">
        <f>"Q"&amp;ROUNDUP(MONTH(vw_maritime_trade_analysis[[#This Row],[Departure_Date]])/3,0)</f>
        <v>Q3</v>
      </c>
      <c r="K3055" t="str">
        <f>TEXT(vw_maritime_trade_analysis[[#This Row],[Departure_Date]],"mmmm")</f>
        <v>August</v>
      </c>
      <c r="L3055">
        <v>17677108</v>
      </c>
      <c r="M3055">
        <v>212375.984375</v>
      </c>
      <c r="N3055">
        <v>195298.046875</v>
      </c>
      <c r="O3055">
        <v>12904.2900390625</v>
      </c>
      <c r="P3055">
        <v>18966.9296875</v>
      </c>
      <c r="Q3055">
        <v>1106098.75</v>
      </c>
      <c r="R3055">
        <f t="shared" si="47"/>
        <v>6.2572381749322351E-2</v>
      </c>
    </row>
    <row r="3056" spans="1:18" x14ac:dyDescent="0.25">
      <c r="A3056" t="s">
        <v>4317</v>
      </c>
      <c r="B3056" t="s">
        <v>65</v>
      </c>
      <c r="C3056" t="s">
        <v>66</v>
      </c>
      <c r="D3056" t="s">
        <v>67</v>
      </c>
      <c r="E3056" t="s">
        <v>82</v>
      </c>
      <c r="F3056" t="s">
        <v>230</v>
      </c>
      <c r="G3056" s="1">
        <v>44837</v>
      </c>
      <c r="H3056" s="1">
        <v>44872</v>
      </c>
      <c r="I3056">
        <f>YEAR((vw_maritime_trade_analysis[[#This Row],[Departure_Date]]))</f>
        <v>2022</v>
      </c>
      <c r="J3056" t="str">
        <f>"Q"&amp;ROUNDUP(MONTH(vw_maritime_trade_analysis[[#This Row],[Departure_Date]])/3,0)</f>
        <v>Q4</v>
      </c>
      <c r="K3056" t="str">
        <f>TEXT(vw_maritime_trade_analysis[[#This Row],[Departure_Date]],"mmmm")</f>
        <v>October</v>
      </c>
      <c r="L3056">
        <v>41364268</v>
      </c>
      <c r="M3056">
        <v>559874.625</v>
      </c>
      <c r="N3056">
        <v>170246.28125</v>
      </c>
      <c r="O3056">
        <v>67010.109375</v>
      </c>
      <c r="P3056">
        <v>0</v>
      </c>
      <c r="Q3056">
        <v>1637520.875</v>
      </c>
      <c r="R3056">
        <f t="shared" si="47"/>
        <v>3.9587812239297936E-2</v>
      </c>
    </row>
    <row r="3057" spans="1:18" x14ac:dyDescent="0.25">
      <c r="A3057" t="s">
        <v>4318</v>
      </c>
      <c r="B3057" t="s">
        <v>65</v>
      </c>
      <c r="C3057" t="s">
        <v>50</v>
      </c>
      <c r="D3057" t="s">
        <v>51</v>
      </c>
      <c r="E3057" t="s">
        <v>100</v>
      </c>
      <c r="F3057" t="s">
        <v>257</v>
      </c>
      <c r="G3057" s="1">
        <v>45957</v>
      </c>
      <c r="H3057" s="1">
        <v>45971</v>
      </c>
      <c r="I3057">
        <f>YEAR((vw_maritime_trade_analysis[[#This Row],[Departure_Date]]))</f>
        <v>2025</v>
      </c>
      <c r="J3057" t="str">
        <f>"Q"&amp;ROUNDUP(MONTH(vw_maritime_trade_analysis[[#This Row],[Departure_Date]])/3,0)</f>
        <v>Q4</v>
      </c>
      <c r="K3057" t="str">
        <f>TEXT(vw_maritime_trade_analysis[[#This Row],[Departure_Date]],"mmmm")</f>
        <v>October</v>
      </c>
      <c r="L3057">
        <v>3989194.5</v>
      </c>
      <c r="M3057">
        <v>150035.5</v>
      </c>
      <c r="N3057">
        <v>39473.71875</v>
      </c>
      <c r="O3057">
        <v>6701.85009765625</v>
      </c>
      <c r="P3057">
        <v>62345.9609375</v>
      </c>
      <c r="Q3057">
        <v>781395.125</v>
      </c>
      <c r="R3057">
        <f t="shared" si="47"/>
        <v>0.19587792096875697</v>
      </c>
    </row>
    <row r="3058" spans="1:18" x14ac:dyDescent="0.25">
      <c r="A3058" t="s">
        <v>4319</v>
      </c>
      <c r="B3058" t="s">
        <v>49</v>
      </c>
      <c r="C3058" t="s">
        <v>50</v>
      </c>
      <c r="D3058" t="s">
        <v>183</v>
      </c>
      <c r="E3058" t="s">
        <v>71</v>
      </c>
      <c r="F3058" t="s">
        <v>56</v>
      </c>
      <c r="G3058" s="1">
        <v>45226</v>
      </c>
      <c r="H3058" s="1">
        <v>45231</v>
      </c>
      <c r="I3058">
        <f>YEAR((vw_maritime_trade_analysis[[#This Row],[Departure_Date]]))</f>
        <v>2023</v>
      </c>
      <c r="J3058" t="str">
        <f>"Q"&amp;ROUNDUP(MONTH(vw_maritime_trade_analysis[[#This Row],[Departure_Date]])/3,0)</f>
        <v>Q4</v>
      </c>
      <c r="K3058" t="str">
        <f>TEXT(vw_maritime_trade_analysis[[#This Row],[Departure_Date]],"mmmm")</f>
        <v>October</v>
      </c>
      <c r="L3058">
        <v>79496616</v>
      </c>
      <c r="M3058">
        <v>92100.0390625</v>
      </c>
      <c r="N3058">
        <v>72099.8125</v>
      </c>
      <c r="O3058">
        <v>169327.796875</v>
      </c>
      <c r="P3058">
        <v>83017.2265625</v>
      </c>
      <c r="Q3058">
        <v>1810068.375</v>
      </c>
      <c r="R3058">
        <f t="shared" si="47"/>
        <v>2.2769124851805014E-2</v>
      </c>
    </row>
    <row r="3059" spans="1:18" x14ac:dyDescent="0.25">
      <c r="A3059" t="s">
        <v>4320</v>
      </c>
      <c r="B3059" t="s">
        <v>65</v>
      </c>
      <c r="C3059" t="s">
        <v>50</v>
      </c>
      <c r="D3059" t="s">
        <v>145</v>
      </c>
      <c r="E3059" t="s">
        <v>70</v>
      </c>
      <c r="F3059" t="s">
        <v>150</v>
      </c>
      <c r="G3059" s="1">
        <v>44960</v>
      </c>
      <c r="H3059" s="1">
        <v>44971</v>
      </c>
      <c r="I3059">
        <f>YEAR((vw_maritime_trade_analysis[[#This Row],[Departure_Date]]))</f>
        <v>2023</v>
      </c>
      <c r="J3059" t="str">
        <f>"Q"&amp;ROUNDUP(MONTH(vw_maritime_trade_analysis[[#This Row],[Departure_Date]])/3,0)</f>
        <v>Q1</v>
      </c>
      <c r="K3059" t="str">
        <f>TEXT(vw_maritime_trade_analysis[[#This Row],[Departure_Date]],"mmmm")</f>
        <v>February</v>
      </c>
      <c r="L3059">
        <v>46053256</v>
      </c>
      <c r="M3059">
        <v>216774.046875</v>
      </c>
      <c r="N3059">
        <v>21163.830078125</v>
      </c>
      <c r="O3059">
        <v>140922.953125</v>
      </c>
      <c r="P3059">
        <v>61551.1484375</v>
      </c>
      <c r="Q3059">
        <v>1148817.375</v>
      </c>
      <c r="R3059">
        <f t="shared" si="47"/>
        <v>2.4945410483028604E-2</v>
      </c>
    </row>
    <row r="3060" spans="1:18" x14ac:dyDescent="0.25">
      <c r="A3060" t="s">
        <v>4321</v>
      </c>
      <c r="B3060" t="s">
        <v>49</v>
      </c>
      <c r="C3060" t="s">
        <v>50</v>
      </c>
      <c r="D3060" t="s">
        <v>120</v>
      </c>
      <c r="E3060" t="s">
        <v>55</v>
      </c>
      <c r="F3060" t="s">
        <v>92</v>
      </c>
      <c r="G3060" s="1">
        <v>45963</v>
      </c>
      <c r="H3060" s="1">
        <v>45971</v>
      </c>
      <c r="I3060">
        <f>YEAR((vw_maritime_trade_analysis[[#This Row],[Departure_Date]]))</f>
        <v>2025</v>
      </c>
      <c r="J3060" t="str">
        <f>"Q"&amp;ROUNDUP(MONTH(vw_maritime_trade_analysis[[#This Row],[Departure_Date]])/3,0)</f>
        <v>Q4</v>
      </c>
      <c r="K3060" t="str">
        <f>TEXT(vw_maritime_trade_analysis[[#This Row],[Departure_Date]],"mmmm")</f>
        <v>November</v>
      </c>
      <c r="L3060">
        <v>41181980</v>
      </c>
      <c r="M3060">
        <v>125981.28125</v>
      </c>
      <c r="N3060">
        <v>188677.953125</v>
      </c>
      <c r="O3060">
        <v>112014.9921875</v>
      </c>
      <c r="P3060">
        <v>30006.05078125</v>
      </c>
      <c r="Q3060">
        <v>1385888</v>
      </c>
      <c r="R3060">
        <f t="shared" si="47"/>
        <v>3.3652777258402829E-2</v>
      </c>
    </row>
    <row r="3061" spans="1:18" x14ac:dyDescent="0.25">
      <c r="A3061" t="s">
        <v>4322</v>
      </c>
      <c r="B3061" t="s">
        <v>65</v>
      </c>
      <c r="C3061" t="s">
        <v>112</v>
      </c>
      <c r="D3061" t="s">
        <v>199</v>
      </c>
      <c r="E3061" t="s">
        <v>226</v>
      </c>
      <c r="F3061" t="s">
        <v>159</v>
      </c>
      <c r="G3061" s="1">
        <v>44550</v>
      </c>
      <c r="H3061" s="1">
        <v>44559</v>
      </c>
      <c r="I3061">
        <f>YEAR((vw_maritime_trade_analysis[[#This Row],[Departure_Date]]))</f>
        <v>2021</v>
      </c>
      <c r="J3061" t="str">
        <f>"Q"&amp;ROUNDUP(MONTH(vw_maritime_trade_analysis[[#This Row],[Departure_Date]])/3,0)</f>
        <v>Q4</v>
      </c>
      <c r="K3061" t="str">
        <f>TEXT(vw_maritime_trade_analysis[[#This Row],[Departure_Date]],"mmmm")</f>
        <v>December</v>
      </c>
      <c r="L3061">
        <v>11020423</v>
      </c>
      <c r="M3061">
        <v>119973.3203125</v>
      </c>
      <c r="N3061">
        <v>208319.046875</v>
      </c>
      <c r="O3061">
        <v>7493.89013671875</v>
      </c>
      <c r="P3061">
        <v>25130.23046875</v>
      </c>
      <c r="Q3061">
        <v>563869</v>
      </c>
      <c r="R3061">
        <f t="shared" si="47"/>
        <v>5.1165821856384276E-2</v>
      </c>
    </row>
    <row r="3062" spans="1:18" x14ac:dyDescent="0.25">
      <c r="A3062" t="s">
        <v>4323</v>
      </c>
      <c r="B3062" t="s">
        <v>65</v>
      </c>
      <c r="C3062" t="s">
        <v>66</v>
      </c>
      <c r="D3062" t="s">
        <v>67</v>
      </c>
      <c r="E3062" t="s">
        <v>100</v>
      </c>
      <c r="F3062" t="s">
        <v>159</v>
      </c>
      <c r="G3062" s="1">
        <v>45214</v>
      </c>
      <c r="H3062" s="1">
        <v>45247</v>
      </c>
      <c r="I3062">
        <f>YEAR((vw_maritime_trade_analysis[[#This Row],[Departure_Date]]))</f>
        <v>2023</v>
      </c>
      <c r="J3062" t="str">
        <f>"Q"&amp;ROUNDUP(MONTH(vw_maritime_trade_analysis[[#This Row],[Departure_Date]])/3,0)</f>
        <v>Q4</v>
      </c>
      <c r="K3062" t="str">
        <f>TEXT(vw_maritime_trade_analysis[[#This Row],[Departure_Date]],"mmmm")</f>
        <v>October</v>
      </c>
      <c r="L3062">
        <v>14638779</v>
      </c>
      <c r="M3062">
        <v>1118861.5</v>
      </c>
      <c r="N3062">
        <v>73262.0390625</v>
      </c>
      <c r="O3062">
        <v>29423.94921875</v>
      </c>
      <c r="P3062">
        <v>56416.609375</v>
      </c>
      <c r="Q3062">
        <v>2737153.5</v>
      </c>
      <c r="R3062">
        <f t="shared" si="47"/>
        <v>0.18697963129301973</v>
      </c>
    </row>
    <row r="3063" spans="1:18" x14ac:dyDescent="0.25">
      <c r="A3063" t="s">
        <v>4324</v>
      </c>
      <c r="B3063" t="s">
        <v>65</v>
      </c>
      <c r="C3063" t="s">
        <v>50</v>
      </c>
      <c r="D3063" t="s">
        <v>139</v>
      </c>
      <c r="E3063" t="s">
        <v>128</v>
      </c>
      <c r="F3063" t="s">
        <v>164</v>
      </c>
      <c r="G3063" s="1">
        <v>45375</v>
      </c>
      <c r="H3063" s="1">
        <v>45390</v>
      </c>
      <c r="I3063">
        <f>YEAR((vw_maritime_trade_analysis[[#This Row],[Departure_Date]]))</f>
        <v>2024</v>
      </c>
      <c r="J3063" t="str">
        <f>"Q"&amp;ROUNDUP(MONTH(vw_maritime_trade_analysis[[#This Row],[Departure_Date]])/3,0)</f>
        <v>Q1</v>
      </c>
      <c r="K3063" t="str">
        <f>TEXT(vw_maritime_trade_analysis[[#This Row],[Departure_Date]],"mmmm")</f>
        <v>March</v>
      </c>
      <c r="L3063">
        <v>41864192</v>
      </c>
      <c r="M3063">
        <v>442361.25</v>
      </c>
      <c r="N3063">
        <v>113310.4375</v>
      </c>
      <c r="O3063">
        <v>33072.7109375</v>
      </c>
      <c r="P3063">
        <v>0</v>
      </c>
      <c r="Q3063">
        <v>1368417.125</v>
      </c>
      <c r="R3063">
        <f t="shared" si="47"/>
        <v>3.268705448799776E-2</v>
      </c>
    </row>
    <row r="3064" spans="1:18" x14ac:dyDescent="0.25">
      <c r="A3064" t="s">
        <v>4325</v>
      </c>
      <c r="B3064" t="s">
        <v>65</v>
      </c>
      <c r="C3064" t="s">
        <v>66</v>
      </c>
      <c r="D3064" t="s">
        <v>391</v>
      </c>
      <c r="E3064" t="s">
        <v>82</v>
      </c>
      <c r="F3064" t="s">
        <v>108</v>
      </c>
      <c r="G3064" s="1">
        <v>45271</v>
      </c>
      <c r="H3064" s="1">
        <v>45287</v>
      </c>
      <c r="I3064">
        <f>YEAR((vw_maritime_trade_analysis[[#This Row],[Departure_Date]]))</f>
        <v>2023</v>
      </c>
      <c r="J3064" t="str">
        <f>"Q"&amp;ROUNDUP(MONTH(vw_maritime_trade_analysis[[#This Row],[Departure_Date]])/3,0)</f>
        <v>Q4</v>
      </c>
      <c r="K3064" t="str">
        <f>TEXT(vw_maritime_trade_analysis[[#This Row],[Departure_Date]],"mmmm")</f>
        <v>December</v>
      </c>
      <c r="L3064">
        <v>18271830</v>
      </c>
      <c r="M3064">
        <v>384409.09375</v>
      </c>
      <c r="N3064">
        <v>99176.7890625</v>
      </c>
      <c r="O3064">
        <v>40563.4609375</v>
      </c>
      <c r="P3064">
        <v>12533.150390625</v>
      </c>
      <c r="Q3064">
        <v>2557007.75</v>
      </c>
      <c r="R3064">
        <f t="shared" si="47"/>
        <v>0.13994261932165525</v>
      </c>
    </row>
    <row r="3065" spans="1:18" x14ac:dyDescent="0.25">
      <c r="A3065" t="s">
        <v>4326</v>
      </c>
      <c r="B3065" t="s">
        <v>49</v>
      </c>
      <c r="C3065" t="s">
        <v>78</v>
      </c>
      <c r="D3065" t="s">
        <v>211</v>
      </c>
      <c r="E3065" t="s">
        <v>71</v>
      </c>
      <c r="F3065" t="s">
        <v>70</v>
      </c>
      <c r="G3065" s="1">
        <v>44884</v>
      </c>
      <c r="H3065" s="1">
        <v>44909</v>
      </c>
      <c r="I3065">
        <f>YEAR((vw_maritime_trade_analysis[[#This Row],[Departure_Date]]))</f>
        <v>2022</v>
      </c>
      <c r="J3065" t="str">
        <f>"Q"&amp;ROUNDUP(MONTH(vw_maritime_trade_analysis[[#This Row],[Departure_Date]])/3,0)</f>
        <v>Q4</v>
      </c>
      <c r="K3065" t="str">
        <f>TEXT(vw_maritime_trade_analysis[[#This Row],[Departure_Date]],"mmmm")</f>
        <v>November</v>
      </c>
      <c r="L3065">
        <v>38019084</v>
      </c>
      <c r="M3065">
        <v>152736.703125</v>
      </c>
      <c r="N3065">
        <v>153376.5625</v>
      </c>
      <c r="O3065">
        <v>132686.59375</v>
      </c>
      <c r="P3065">
        <v>0</v>
      </c>
      <c r="Q3065">
        <v>1440780.875</v>
      </c>
      <c r="R3065">
        <f t="shared" si="47"/>
        <v>3.7896254286399957E-2</v>
      </c>
    </row>
    <row r="3066" spans="1:18" x14ac:dyDescent="0.25">
      <c r="A3066" t="s">
        <v>4327</v>
      </c>
      <c r="B3066" t="s">
        <v>65</v>
      </c>
      <c r="C3066" t="s">
        <v>112</v>
      </c>
      <c r="D3066" t="s">
        <v>340</v>
      </c>
      <c r="E3066" t="s">
        <v>184</v>
      </c>
      <c r="F3066" t="s">
        <v>108</v>
      </c>
      <c r="G3066" s="1">
        <v>45134</v>
      </c>
      <c r="H3066" s="1">
        <v>45146</v>
      </c>
      <c r="I3066">
        <f>YEAR((vw_maritime_trade_analysis[[#This Row],[Departure_Date]]))</f>
        <v>2023</v>
      </c>
      <c r="J3066" t="str">
        <f>"Q"&amp;ROUNDUP(MONTH(vw_maritime_trade_analysis[[#This Row],[Departure_Date]])/3,0)</f>
        <v>Q3</v>
      </c>
      <c r="K3066" t="str">
        <f>TEXT(vw_maritime_trade_analysis[[#This Row],[Departure_Date]],"mmmm")</f>
        <v>July</v>
      </c>
      <c r="L3066">
        <v>1659353.375</v>
      </c>
      <c r="M3066">
        <v>439176.53125</v>
      </c>
      <c r="N3066">
        <v>41152.1796875</v>
      </c>
      <c r="O3066">
        <v>3617.389892578125</v>
      </c>
      <c r="P3066">
        <v>0</v>
      </c>
      <c r="Q3066">
        <v>526456.6875</v>
      </c>
      <c r="R3066">
        <f t="shared" si="47"/>
        <v>0.31726616851579309</v>
      </c>
    </row>
    <row r="3067" spans="1:18" x14ac:dyDescent="0.25">
      <c r="A3067" t="s">
        <v>4328</v>
      </c>
      <c r="B3067" t="s">
        <v>65</v>
      </c>
      <c r="C3067" t="s">
        <v>50</v>
      </c>
      <c r="D3067" t="s">
        <v>423</v>
      </c>
      <c r="E3067" t="s">
        <v>70</v>
      </c>
      <c r="F3067" t="s">
        <v>108</v>
      </c>
      <c r="G3067" s="1">
        <v>44167</v>
      </c>
      <c r="H3067" s="1">
        <v>44187</v>
      </c>
      <c r="I3067">
        <f>YEAR((vw_maritime_trade_analysis[[#This Row],[Departure_Date]]))</f>
        <v>2020</v>
      </c>
      <c r="J3067" t="str">
        <f>"Q"&amp;ROUNDUP(MONTH(vw_maritime_trade_analysis[[#This Row],[Departure_Date]])/3,0)</f>
        <v>Q4</v>
      </c>
      <c r="K3067" t="str">
        <f>TEXT(vw_maritime_trade_analysis[[#This Row],[Departure_Date]],"mmmm")</f>
        <v>December</v>
      </c>
      <c r="L3067">
        <v>42857216</v>
      </c>
      <c r="M3067">
        <v>526504.25</v>
      </c>
      <c r="N3067">
        <v>180234.734375</v>
      </c>
      <c r="O3067">
        <v>110571.6171875</v>
      </c>
      <c r="P3067">
        <v>0</v>
      </c>
      <c r="Q3067">
        <v>3043122</v>
      </c>
      <c r="R3067">
        <f t="shared" si="47"/>
        <v>7.1006058816326281E-2</v>
      </c>
    </row>
    <row r="3068" spans="1:18" x14ac:dyDescent="0.25">
      <c r="A3068" t="s">
        <v>4329</v>
      </c>
      <c r="B3068" t="s">
        <v>65</v>
      </c>
      <c r="C3068" t="s">
        <v>50</v>
      </c>
      <c r="D3068" t="s">
        <v>120</v>
      </c>
      <c r="E3068" t="s">
        <v>82</v>
      </c>
      <c r="F3068" t="s">
        <v>140</v>
      </c>
      <c r="G3068" s="1">
        <v>45812</v>
      </c>
      <c r="H3068" s="1">
        <v>45821</v>
      </c>
      <c r="I3068">
        <f>YEAR((vw_maritime_trade_analysis[[#This Row],[Departure_Date]]))</f>
        <v>2025</v>
      </c>
      <c r="J3068" t="str">
        <f>"Q"&amp;ROUNDUP(MONTH(vw_maritime_trade_analysis[[#This Row],[Departure_Date]])/3,0)</f>
        <v>Q2</v>
      </c>
      <c r="K3068" t="str">
        <f>TEXT(vw_maritime_trade_analysis[[#This Row],[Departure_Date]],"mmmm")</f>
        <v>June</v>
      </c>
      <c r="L3068">
        <v>27725024</v>
      </c>
      <c r="M3068">
        <v>252220.734375</v>
      </c>
      <c r="N3068">
        <v>107428.7890625</v>
      </c>
      <c r="O3068">
        <v>47409.7890625</v>
      </c>
      <c r="P3068">
        <v>0</v>
      </c>
      <c r="Q3068">
        <v>2484363</v>
      </c>
      <c r="R3068">
        <f t="shared" si="47"/>
        <v>8.9607244343593712E-2</v>
      </c>
    </row>
    <row r="3069" spans="1:18" x14ac:dyDescent="0.25">
      <c r="A3069" t="s">
        <v>4330</v>
      </c>
      <c r="B3069" t="s">
        <v>65</v>
      </c>
      <c r="C3069" t="s">
        <v>50</v>
      </c>
      <c r="D3069" t="s">
        <v>120</v>
      </c>
      <c r="E3069" t="s">
        <v>70</v>
      </c>
      <c r="F3069" t="s">
        <v>146</v>
      </c>
      <c r="G3069" s="1">
        <v>44232</v>
      </c>
      <c r="H3069" s="1">
        <v>44242</v>
      </c>
      <c r="I3069">
        <f>YEAR((vw_maritime_trade_analysis[[#This Row],[Departure_Date]]))</f>
        <v>2021</v>
      </c>
      <c r="J3069" t="str">
        <f>"Q"&amp;ROUNDUP(MONTH(vw_maritime_trade_analysis[[#This Row],[Departure_Date]])/3,0)</f>
        <v>Q1</v>
      </c>
      <c r="K3069" t="str">
        <f>TEXT(vw_maritime_trade_analysis[[#This Row],[Departure_Date]],"mmmm")</f>
        <v>February</v>
      </c>
      <c r="L3069">
        <v>50712092</v>
      </c>
      <c r="M3069">
        <v>229731.09375</v>
      </c>
      <c r="N3069">
        <v>185564.1875</v>
      </c>
      <c r="O3069">
        <v>92803.1328125</v>
      </c>
      <c r="P3069">
        <v>48571</v>
      </c>
      <c r="Q3069">
        <v>1719907.5</v>
      </c>
      <c r="R3069">
        <f t="shared" si="47"/>
        <v>3.3915136058674134E-2</v>
      </c>
    </row>
    <row r="3070" spans="1:18" x14ac:dyDescent="0.25">
      <c r="A3070" t="s">
        <v>4331</v>
      </c>
      <c r="B3070" t="s">
        <v>49</v>
      </c>
      <c r="C3070" t="s">
        <v>66</v>
      </c>
      <c r="D3070" t="s">
        <v>251</v>
      </c>
      <c r="E3070" t="s">
        <v>150</v>
      </c>
      <c r="F3070" t="s">
        <v>92</v>
      </c>
      <c r="G3070" s="1">
        <v>44032</v>
      </c>
      <c r="H3070" s="1">
        <v>44065</v>
      </c>
      <c r="I3070">
        <f>YEAR((vw_maritime_trade_analysis[[#This Row],[Departure_Date]]))</f>
        <v>2020</v>
      </c>
      <c r="J3070" t="str">
        <f>"Q"&amp;ROUNDUP(MONTH(vw_maritime_trade_analysis[[#This Row],[Departure_Date]])/3,0)</f>
        <v>Q3</v>
      </c>
      <c r="K3070" t="str">
        <f>TEXT(vw_maritime_trade_analysis[[#This Row],[Departure_Date]],"mmmm")</f>
        <v>July</v>
      </c>
      <c r="L3070">
        <v>22164284</v>
      </c>
      <c r="M3070">
        <v>752119.75</v>
      </c>
      <c r="N3070">
        <v>72141.46875</v>
      </c>
      <c r="O3070">
        <v>66936.140625</v>
      </c>
      <c r="P3070">
        <v>0</v>
      </c>
      <c r="Q3070">
        <v>3686732.25</v>
      </c>
      <c r="R3070">
        <f t="shared" si="47"/>
        <v>0.16633662743177266</v>
      </c>
    </row>
    <row r="3071" spans="1:18" x14ac:dyDescent="0.25">
      <c r="A3071" t="s">
        <v>4332</v>
      </c>
      <c r="B3071" t="s">
        <v>49</v>
      </c>
      <c r="C3071" t="s">
        <v>50</v>
      </c>
      <c r="D3071" t="s">
        <v>139</v>
      </c>
      <c r="E3071" t="s">
        <v>127</v>
      </c>
      <c r="F3071" t="s">
        <v>100</v>
      </c>
      <c r="G3071" s="1">
        <v>43833</v>
      </c>
      <c r="H3071" s="1">
        <v>43848</v>
      </c>
      <c r="I3071">
        <f>YEAR((vw_maritime_trade_analysis[[#This Row],[Departure_Date]]))</f>
        <v>2020</v>
      </c>
      <c r="J3071" t="str">
        <f>"Q"&amp;ROUNDUP(MONTH(vw_maritime_trade_analysis[[#This Row],[Departure_Date]])/3,0)</f>
        <v>Q1</v>
      </c>
      <c r="K3071" t="str">
        <f>TEXT(vw_maritime_trade_analysis[[#This Row],[Departure_Date]],"mmmm")</f>
        <v>January</v>
      </c>
      <c r="L3071">
        <v>23345272</v>
      </c>
      <c r="M3071">
        <v>138719.296875</v>
      </c>
      <c r="N3071">
        <v>249462.4375</v>
      </c>
      <c r="O3071">
        <v>53694.12890625</v>
      </c>
      <c r="P3071">
        <v>22233.9296875</v>
      </c>
      <c r="Q3071">
        <v>1152823.875</v>
      </c>
      <c r="R3071">
        <f t="shared" si="47"/>
        <v>4.9381471117577895E-2</v>
      </c>
    </row>
    <row r="3072" spans="1:18" x14ac:dyDescent="0.25">
      <c r="A3072" t="s">
        <v>4333</v>
      </c>
      <c r="B3072" t="s">
        <v>65</v>
      </c>
      <c r="C3072" t="s">
        <v>50</v>
      </c>
      <c r="D3072" t="s">
        <v>120</v>
      </c>
      <c r="E3072" t="s">
        <v>128</v>
      </c>
      <c r="F3072" t="s">
        <v>83</v>
      </c>
      <c r="G3072" s="1">
        <v>45344</v>
      </c>
      <c r="H3072" s="1">
        <v>45352</v>
      </c>
      <c r="I3072">
        <f>YEAR((vw_maritime_trade_analysis[[#This Row],[Departure_Date]]))</f>
        <v>2024</v>
      </c>
      <c r="J3072" t="str">
        <f>"Q"&amp;ROUNDUP(MONTH(vw_maritime_trade_analysis[[#This Row],[Departure_Date]])/3,0)</f>
        <v>Q1</v>
      </c>
      <c r="K3072" t="str">
        <f>TEXT(vw_maritime_trade_analysis[[#This Row],[Departure_Date]],"mmmm")</f>
        <v>February</v>
      </c>
      <c r="L3072">
        <v>39021032</v>
      </c>
      <c r="M3072">
        <v>200856.484375</v>
      </c>
      <c r="N3072">
        <v>150878.5625</v>
      </c>
      <c r="O3072">
        <v>92479.84375</v>
      </c>
      <c r="P3072">
        <v>0</v>
      </c>
      <c r="Q3072">
        <v>2353261.75</v>
      </c>
      <c r="R3072">
        <f t="shared" si="47"/>
        <v>6.0307522107564966E-2</v>
      </c>
    </row>
    <row r="3073" spans="1:18" x14ac:dyDescent="0.25">
      <c r="A3073" t="s">
        <v>4334</v>
      </c>
      <c r="B3073" t="s">
        <v>65</v>
      </c>
      <c r="C3073" t="s">
        <v>50</v>
      </c>
      <c r="D3073" t="s">
        <v>120</v>
      </c>
      <c r="E3073" t="s">
        <v>100</v>
      </c>
      <c r="F3073" t="s">
        <v>131</v>
      </c>
      <c r="G3073" s="1">
        <v>44322</v>
      </c>
      <c r="H3073" s="1">
        <v>44342</v>
      </c>
      <c r="I3073">
        <f>YEAR((vw_maritime_trade_analysis[[#This Row],[Departure_Date]]))</f>
        <v>2021</v>
      </c>
      <c r="J3073" t="str">
        <f>"Q"&amp;ROUNDUP(MONTH(vw_maritime_trade_analysis[[#This Row],[Departure_Date]])/3,0)</f>
        <v>Q2</v>
      </c>
      <c r="K3073" t="str">
        <f>TEXT(vw_maritime_trade_analysis[[#This Row],[Departure_Date]],"mmmm")</f>
        <v>May</v>
      </c>
      <c r="L3073">
        <v>43792832</v>
      </c>
      <c r="M3073">
        <v>506358.21875</v>
      </c>
      <c r="N3073">
        <v>188110.8125</v>
      </c>
      <c r="O3073">
        <v>150647.34375</v>
      </c>
      <c r="P3073">
        <v>7721.72021484375</v>
      </c>
      <c r="Q3073">
        <v>3201559</v>
      </c>
      <c r="R3073">
        <f t="shared" si="47"/>
        <v>7.3106918502096413E-2</v>
      </c>
    </row>
    <row r="3074" spans="1:18" x14ac:dyDescent="0.25">
      <c r="A3074" t="s">
        <v>4335</v>
      </c>
      <c r="B3074" t="s">
        <v>49</v>
      </c>
      <c r="C3074" t="s">
        <v>50</v>
      </c>
      <c r="D3074" t="s">
        <v>139</v>
      </c>
      <c r="E3074" t="s">
        <v>140</v>
      </c>
      <c r="F3074" t="s">
        <v>82</v>
      </c>
      <c r="G3074" s="1">
        <v>44993</v>
      </c>
      <c r="H3074" s="1">
        <v>45012</v>
      </c>
      <c r="I3074">
        <f>YEAR((vw_maritime_trade_analysis[[#This Row],[Departure_Date]]))</f>
        <v>2023</v>
      </c>
      <c r="J3074" t="str">
        <f>"Q"&amp;ROUNDUP(MONTH(vw_maritime_trade_analysis[[#This Row],[Departure_Date]])/3,0)</f>
        <v>Q1</v>
      </c>
      <c r="K3074" t="str">
        <f>TEXT(vw_maritime_trade_analysis[[#This Row],[Departure_Date]],"mmmm")</f>
        <v>March</v>
      </c>
      <c r="L3074">
        <v>14590002</v>
      </c>
      <c r="M3074">
        <v>322634.8125</v>
      </c>
      <c r="N3074">
        <v>157795.578125</v>
      </c>
      <c r="O3074">
        <v>34432.3984375</v>
      </c>
      <c r="P3074">
        <v>0</v>
      </c>
      <c r="Q3074">
        <v>1420626.25</v>
      </c>
      <c r="R3074">
        <f t="shared" ref="R3074:R3137" si="48">Q3074/L3074</f>
        <v>9.7369846145326094E-2</v>
      </c>
    </row>
    <row r="3075" spans="1:18" x14ac:dyDescent="0.25">
      <c r="A3075" t="s">
        <v>4336</v>
      </c>
      <c r="B3075" t="s">
        <v>49</v>
      </c>
      <c r="C3075" t="s">
        <v>50</v>
      </c>
      <c r="D3075" t="s">
        <v>51</v>
      </c>
      <c r="E3075" t="s">
        <v>55</v>
      </c>
      <c r="F3075" t="s">
        <v>226</v>
      </c>
      <c r="G3075" s="1">
        <v>44162</v>
      </c>
      <c r="H3075" s="1">
        <v>44181</v>
      </c>
      <c r="I3075">
        <f>YEAR((vw_maritime_trade_analysis[[#This Row],[Departure_Date]]))</f>
        <v>2020</v>
      </c>
      <c r="J3075" t="str">
        <f>"Q"&amp;ROUNDUP(MONTH(vw_maritime_trade_analysis[[#This Row],[Departure_Date]])/3,0)</f>
        <v>Q4</v>
      </c>
      <c r="K3075" t="str">
        <f>TEXT(vw_maritime_trade_analysis[[#This Row],[Departure_Date]],"mmmm")</f>
        <v>November</v>
      </c>
      <c r="L3075">
        <v>15875334</v>
      </c>
      <c r="M3075">
        <v>378026.0625</v>
      </c>
      <c r="N3075">
        <v>107916.8203125</v>
      </c>
      <c r="O3075">
        <v>9207.6904296875</v>
      </c>
      <c r="P3075">
        <v>0</v>
      </c>
      <c r="Q3075">
        <v>6567380</v>
      </c>
      <c r="R3075">
        <f t="shared" si="48"/>
        <v>0.413684524684646</v>
      </c>
    </row>
    <row r="3076" spans="1:18" x14ac:dyDescent="0.25">
      <c r="A3076" t="s">
        <v>4337</v>
      </c>
      <c r="B3076" t="s">
        <v>65</v>
      </c>
      <c r="C3076" t="s">
        <v>66</v>
      </c>
      <c r="D3076" t="s">
        <v>391</v>
      </c>
      <c r="E3076" t="s">
        <v>128</v>
      </c>
      <c r="F3076" t="s">
        <v>146</v>
      </c>
      <c r="G3076" s="1">
        <v>44810</v>
      </c>
      <c r="H3076" s="1">
        <v>44835</v>
      </c>
      <c r="I3076">
        <f>YEAR((vw_maritime_trade_analysis[[#This Row],[Departure_Date]]))</f>
        <v>2022</v>
      </c>
      <c r="J3076" t="str">
        <f>"Q"&amp;ROUNDUP(MONTH(vw_maritime_trade_analysis[[#This Row],[Departure_Date]])/3,0)</f>
        <v>Q3</v>
      </c>
      <c r="K3076" t="str">
        <f>TEXT(vw_maritime_trade_analysis[[#This Row],[Departure_Date]],"mmmm")</f>
        <v>September</v>
      </c>
      <c r="L3076">
        <v>33576252</v>
      </c>
      <c r="M3076">
        <v>383835.03125</v>
      </c>
      <c r="N3076">
        <v>105969.953125</v>
      </c>
      <c r="O3076">
        <v>55065.05078125</v>
      </c>
      <c r="P3076">
        <v>0</v>
      </c>
      <c r="Q3076">
        <v>2070822.25</v>
      </c>
      <c r="R3076">
        <f t="shared" si="48"/>
        <v>6.1675205737674356E-2</v>
      </c>
    </row>
    <row r="3077" spans="1:18" x14ac:dyDescent="0.25">
      <c r="A3077" t="s">
        <v>4338</v>
      </c>
      <c r="B3077" t="s">
        <v>49</v>
      </c>
      <c r="C3077" t="s">
        <v>134</v>
      </c>
      <c r="D3077" t="s">
        <v>135</v>
      </c>
      <c r="E3077" t="s">
        <v>164</v>
      </c>
      <c r="F3077" t="s">
        <v>56</v>
      </c>
      <c r="G3077" s="1">
        <v>45073</v>
      </c>
      <c r="H3077" s="1">
        <v>45088</v>
      </c>
      <c r="I3077">
        <f>YEAR((vw_maritime_trade_analysis[[#This Row],[Departure_Date]]))</f>
        <v>2023</v>
      </c>
      <c r="J3077" t="str">
        <f>"Q"&amp;ROUNDUP(MONTH(vw_maritime_trade_analysis[[#This Row],[Departure_Date]])/3,0)</f>
        <v>Q2</v>
      </c>
      <c r="K3077" t="str">
        <f>TEXT(vw_maritime_trade_analysis[[#This Row],[Departure_Date]],"mmmm")</f>
        <v>May</v>
      </c>
      <c r="L3077">
        <v>1428638.25</v>
      </c>
      <c r="M3077">
        <v>113376.25</v>
      </c>
      <c r="N3077">
        <v>247289.984375</v>
      </c>
      <c r="O3077">
        <v>1500.0699462890625</v>
      </c>
      <c r="P3077">
        <v>33761.609375</v>
      </c>
      <c r="Q3077">
        <v>524858.8125</v>
      </c>
      <c r="R3077">
        <f t="shared" si="48"/>
        <v>0.36738398436413139</v>
      </c>
    </row>
    <row r="3078" spans="1:18" x14ac:dyDescent="0.25">
      <c r="A3078" t="s">
        <v>4339</v>
      </c>
      <c r="B3078" t="s">
        <v>65</v>
      </c>
      <c r="C3078" t="s">
        <v>134</v>
      </c>
      <c r="D3078" t="s">
        <v>135</v>
      </c>
      <c r="E3078" t="s">
        <v>226</v>
      </c>
      <c r="F3078" t="s">
        <v>154</v>
      </c>
      <c r="G3078" s="1">
        <v>46044</v>
      </c>
      <c r="H3078" s="1">
        <v>46062</v>
      </c>
      <c r="I3078">
        <f>YEAR((vw_maritime_trade_analysis[[#This Row],[Departure_Date]]))</f>
        <v>2026</v>
      </c>
      <c r="J3078" t="str">
        <f>"Q"&amp;ROUNDUP(MONTH(vw_maritime_trade_analysis[[#This Row],[Departure_Date]])/3,0)</f>
        <v>Q1</v>
      </c>
      <c r="K3078" t="str">
        <f>TEXT(vw_maritime_trade_analysis[[#This Row],[Departure_Date]],"mmmm")</f>
        <v>January</v>
      </c>
      <c r="L3078">
        <v>14659114</v>
      </c>
      <c r="M3078">
        <v>301632</v>
      </c>
      <c r="N3078">
        <v>226570.71875</v>
      </c>
      <c r="O3078">
        <v>40605.73828125</v>
      </c>
      <c r="P3078">
        <v>49487.55859375</v>
      </c>
      <c r="Q3078">
        <v>1263497.375</v>
      </c>
      <c r="R3078">
        <f t="shared" si="48"/>
        <v>8.6191933223249376E-2</v>
      </c>
    </row>
    <row r="3079" spans="1:18" x14ac:dyDescent="0.25">
      <c r="A3079" t="s">
        <v>4341</v>
      </c>
      <c r="B3079" t="s">
        <v>49</v>
      </c>
      <c r="C3079" t="s">
        <v>112</v>
      </c>
      <c r="D3079" t="s">
        <v>340</v>
      </c>
      <c r="E3079" t="s">
        <v>71</v>
      </c>
      <c r="F3079" t="s">
        <v>56</v>
      </c>
      <c r="G3079" s="1">
        <v>44961</v>
      </c>
      <c r="H3079" s="1">
        <v>44977</v>
      </c>
      <c r="I3079">
        <f>YEAR((vw_maritime_trade_analysis[[#This Row],[Departure_Date]]))</f>
        <v>2023</v>
      </c>
      <c r="J3079" t="str">
        <f>"Q"&amp;ROUNDUP(MONTH(vw_maritime_trade_analysis[[#This Row],[Departure_Date]])/3,0)</f>
        <v>Q1</v>
      </c>
      <c r="K3079" t="str">
        <f>TEXT(vw_maritime_trade_analysis[[#This Row],[Departure_Date]],"mmmm")</f>
        <v>February</v>
      </c>
      <c r="L3079">
        <v>15808404</v>
      </c>
      <c r="M3079">
        <v>126220.46875</v>
      </c>
      <c r="N3079">
        <v>55097.8984375</v>
      </c>
      <c r="O3079">
        <v>41101.8515625</v>
      </c>
      <c r="P3079">
        <v>0</v>
      </c>
      <c r="Q3079">
        <v>411055.78125</v>
      </c>
      <c r="R3079">
        <f t="shared" si="48"/>
        <v>2.600235806536827E-2</v>
      </c>
    </row>
    <row r="3080" spans="1:18" x14ac:dyDescent="0.25">
      <c r="A3080" t="s">
        <v>4342</v>
      </c>
      <c r="B3080" t="s">
        <v>49</v>
      </c>
      <c r="C3080" t="s">
        <v>78</v>
      </c>
      <c r="D3080" t="s">
        <v>315</v>
      </c>
      <c r="E3080" t="s">
        <v>159</v>
      </c>
      <c r="F3080" t="s">
        <v>92</v>
      </c>
      <c r="G3080" s="1">
        <v>43910</v>
      </c>
      <c r="H3080" s="1">
        <v>43923</v>
      </c>
      <c r="I3080">
        <f>YEAR((vw_maritime_trade_analysis[[#This Row],[Departure_Date]]))</f>
        <v>2020</v>
      </c>
      <c r="J3080" t="str">
        <f>"Q"&amp;ROUNDUP(MONTH(vw_maritime_trade_analysis[[#This Row],[Departure_Date]])/3,0)</f>
        <v>Q1</v>
      </c>
      <c r="K3080" t="str">
        <f>TEXT(vw_maritime_trade_analysis[[#This Row],[Departure_Date]],"mmmm")</f>
        <v>March</v>
      </c>
      <c r="L3080">
        <v>41090824</v>
      </c>
      <c r="M3080">
        <v>279720</v>
      </c>
      <c r="N3080">
        <v>146760.9375</v>
      </c>
      <c r="O3080">
        <v>124094.2890625</v>
      </c>
      <c r="P3080">
        <v>14276</v>
      </c>
      <c r="Q3080">
        <v>1706902.125</v>
      </c>
      <c r="R3080">
        <f t="shared" si="48"/>
        <v>4.15397395048588E-2</v>
      </c>
    </row>
    <row r="3081" spans="1:18" x14ac:dyDescent="0.25">
      <c r="A3081" t="s">
        <v>4343</v>
      </c>
      <c r="B3081" t="s">
        <v>49</v>
      </c>
      <c r="C3081" t="s">
        <v>112</v>
      </c>
      <c r="D3081" t="s">
        <v>343</v>
      </c>
      <c r="E3081" t="s">
        <v>196</v>
      </c>
      <c r="F3081" t="s">
        <v>226</v>
      </c>
      <c r="G3081" s="1">
        <v>46070</v>
      </c>
      <c r="H3081" s="1">
        <v>46085</v>
      </c>
      <c r="I3081">
        <f>YEAR((vw_maritime_trade_analysis[[#This Row],[Departure_Date]]))</f>
        <v>2026</v>
      </c>
      <c r="J3081" t="str">
        <f>"Q"&amp;ROUNDUP(MONTH(vw_maritime_trade_analysis[[#This Row],[Departure_Date]])/3,0)</f>
        <v>Q1</v>
      </c>
      <c r="K3081" t="str">
        <f>TEXT(vw_maritime_trade_analysis[[#This Row],[Departure_Date]],"mmmm")</f>
        <v>February</v>
      </c>
      <c r="L3081">
        <v>43030412</v>
      </c>
      <c r="M3081">
        <v>289154.21875</v>
      </c>
      <c r="N3081">
        <v>61630.03125</v>
      </c>
      <c r="O3081">
        <v>73582.0078125</v>
      </c>
      <c r="P3081">
        <v>0</v>
      </c>
      <c r="Q3081">
        <v>2276515.25</v>
      </c>
      <c r="R3081">
        <f t="shared" si="48"/>
        <v>5.2904797890385061E-2</v>
      </c>
    </row>
    <row r="3082" spans="1:18" x14ac:dyDescent="0.25">
      <c r="A3082" t="s">
        <v>4344</v>
      </c>
      <c r="B3082" t="s">
        <v>49</v>
      </c>
      <c r="C3082" t="s">
        <v>239</v>
      </c>
      <c r="D3082" t="s">
        <v>270</v>
      </c>
      <c r="E3082" t="s">
        <v>108</v>
      </c>
      <c r="F3082" t="s">
        <v>128</v>
      </c>
      <c r="G3082" s="1">
        <v>44294</v>
      </c>
      <c r="H3082" s="1">
        <v>44301</v>
      </c>
      <c r="I3082">
        <f>YEAR((vw_maritime_trade_analysis[[#This Row],[Departure_Date]]))</f>
        <v>2021</v>
      </c>
      <c r="J3082" t="str">
        <f>"Q"&amp;ROUNDUP(MONTH(vw_maritime_trade_analysis[[#This Row],[Departure_Date]])/3,0)</f>
        <v>Q2</v>
      </c>
      <c r="K3082" t="str">
        <f>TEXT(vw_maritime_trade_analysis[[#This Row],[Departure_Date]],"mmmm")</f>
        <v>April</v>
      </c>
      <c r="L3082">
        <v>19663254</v>
      </c>
      <c r="M3082">
        <v>98094.96875</v>
      </c>
      <c r="N3082">
        <v>20224.310546875</v>
      </c>
      <c r="O3082">
        <v>10618.16015625</v>
      </c>
      <c r="P3082">
        <v>10538.6796875</v>
      </c>
      <c r="Q3082">
        <v>1101772.5</v>
      </c>
      <c r="R3082">
        <f t="shared" si="48"/>
        <v>5.6032053494299572E-2</v>
      </c>
    </row>
    <row r="3083" spans="1:18" x14ac:dyDescent="0.25">
      <c r="A3083" t="s">
        <v>4345</v>
      </c>
      <c r="B3083" t="s">
        <v>49</v>
      </c>
      <c r="C3083" t="s">
        <v>50</v>
      </c>
      <c r="D3083" t="s">
        <v>51</v>
      </c>
      <c r="E3083" t="s">
        <v>108</v>
      </c>
      <c r="F3083" t="s">
        <v>56</v>
      </c>
      <c r="G3083" s="1">
        <v>45266</v>
      </c>
      <c r="H3083" s="1">
        <v>45276</v>
      </c>
      <c r="I3083">
        <f>YEAR((vw_maritime_trade_analysis[[#This Row],[Departure_Date]]))</f>
        <v>2023</v>
      </c>
      <c r="J3083" t="str">
        <f>"Q"&amp;ROUNDUP(MONTH(vw_maritime_trade_analysis[[#This Row],[Departure_Date]])/3,0)</f>
        <v>Q4</v>
      </c>
      <c r="K3083" t="str">
        <f>TEXT(vw_maritime_trade_analysis[[#This Row],[Departure_Date]],"mmmm")</f>
        <v>December</v>
      </c>
      <c r="L3083">
        <v>17003990</v>
      </c>
      <c r="M3083">
        <v>207031.578125</v>
      </c>
      <c r="N3083">
        <v>181192.625</v>
      </c>
      <c r="O3083">
        <v>37748.859375</v>
      </c>
      <c r="P3083">
        <v>0</v>
      </c>
      <c r="Q3083">
        <v>6393163.5</v>
      </c>
      <c r="R3083">
        <f t="shared" si="48"/>
        <v>0.37598019641272429</v>
      </c>
    </row>
    <row r="3084" spans="1:18" x14ac:dyDescent="0.25">
      <c r="A3084" t="s">
        <v>4346</v>
      </c>
      <c r="B3084" t="s">
        <v>65</v>
      </c>
      <c r="C3084" t="s">
        <v>134</v>
      </c>
      <c r="D3084" t="s">
        <v>135</v>
      </c>
      <c r="E3084" t="s">
        <v>128</v>
      </c>
      <c r="F3084" t="s">
        <v>201</v>
      </c>
      <c r="G3084" s="1">
        <v>45280</v>
      </c>
      <c r="H3084" s="1">
        <v>45311</v>
      </c>
      <c r="I3084">
        <f>YEAR((vw_maritime_trade_analysis[[#This Row],[Departure_Date]]))</f>
        <v>2023</v>
      </c>
      <c r="J3084" t="str">
        <f>"Q"&amp;ROUNDUP(MONTH(vw_maritime_trade_analysis[[#This Row],[Departure_Date]])/3,0)</f>
        <v>Q4</v>
      </c>
      <c r="K3084" t="str">
        <f>TEXT(vw_maritime_trade_analysis[[#This Row],[Departure_Date]],"mmmm")</f>
        <v>December</v>
      </c>
      <c r="L3084">
        <v>11639841</v>
      </c>
      <c r="M3084">
        <v>178939.3125</v>
      </c>
      <c r="N3084">
        <v>223108.65625</v>
      </c>
      <c r="O3084">
        <v>28401.2109375</v>
      </c>
      <c r="P3084">
        <v>39413.828125</v>
      </c>
      <c r="Q3084">
        <v>881561.125</v>
      </c>
      <c r="R3084">
        <f t="shared" si="48"/>
        <v>7.5736526383822597E-2</v>
      </c>
    </row>
    <row r="3085" spans="1:18" x14ac:dyDescent="0.25">
      <c r="A3085" t="s">
        <v>4347</v>
      </c>
      <c r="B3085" t="s">
        <v>65</v>
      </c>
      <c r="C3085" t="s">
        <v>50</v>
      </c>
      <c r="D3085" t="s">
        <v>145</v>
      </c>
      <c r="E3085" t="s">
        <v>56</v>
      </c>
      <c r="F3085" t="s">
        <v>174</v>
      </c>
      <c r="G3085" s="1">
        <v>45681</v>
      </c>
      <c r="H3085" s="1">
        <v>45698</v>
      </c>
      <c r="I3085">
        <f>YEAR((vw_maritime_trade_analysis[[#This Row],[Departure_Date]]))</f>
        <v>2025</v>
      </c>
      <c r="J3085" t="str">
        <f>"Q"&amp;ROUNDUP(MONTH(vw_maritime_trade_analysis[[#This Row],[Departure_Date]])/3,0)</f>
        <v>Q1</v>
      </c>
      <c r="K3085" t="str">
        <f>TEXT(vw_maritime_trade_analysis[[#This Row],[Departure_Date]],"mmmm")</f>
        <v>January</v>
      </c>
      <c r="L3085">
        <v>42771312</v>
      </c>
      <c r="M3085">
        <v>333441.65625</v>
      </c>
      <c r="N3085">
        <v>82714.7578125</v>
      </c>
      <c r="O3085">
        <v>106072.8515625</v>
      </c>
      <c r="P3085">
        <v>16693.650390625</v>
      </c>
      <c r="Q3085">
        <v>3965619.25</v>
      </c>
      <c r="R3085">
        <f t="shared" si="48"/>
        <v>9.271680162628633E-2</v>
      </c>
    </row>
    <row r="3086" spans="1:18" x14ac:dyDescent="0.25">
      <c r="A3086" t="s">
        <v>4348</v>
      </c>
      <c r="B3086" t="s">
        <v>65</v>
      </c>
      <c r="C3086" t="s">
        <v>50</v>
      </c>
      <c r="D3086" t="s">
        <v>51</v>
      </c>
      <c r="E3086" t="s">
        <v>184</v>
      </c>
      <c r="F3086" t="s">
        <v>230</v>
      </c>
      <c r="G3086" s="1">
        <v>44530</v>
      </c>
      <c r="H3086" s="1">
        <v>44536</v>
      </c>
      <c r="I3086">
        <f>YEAR((vw_maritime_trade_analysis[[#This Row],[Departure_Date]]))</f>
        <v>2021</v>
      </c>
      <c r="J3086" t="str">
        <f>"Q"&amp;ROUNDUP(MONTH(vw_maritime_trade_analysis[[#This Row],[Departure_Date]])/3,0)</f>
        <v>Q4</v>
      </c>
      <c r="K3086" t="str">
        <f>TEXT(vw_maritime_trade_analysis[[#This Row],[Departure_Date]],"mmmm")</f>
        <v>November</v>
      </c>
      <c r="L3086">
        <v>6639777</v>
      </c>
      <c r="M3086">
        <v>107083.078125</v>
      </c>
      <c r="N3086">
        <v>40317.9609375</v>
      </c>
      <c r="O3086">
        <v>11420.419921875</v>
      </c>
      <c r="P3086">
        <v>3152</v>
      </c>
      <c r="Q3086">
        <v>2447380.25</v>
      </c>
      <c r="R3086">
        <f t="shared" si="48"/>
        <v>0.36859374192838101</v>
      </c>
    </row>
    <row r="3087" spans="1:18" x14ac:dyDescent="0.25">
      <c r="A3087" t="s">
        <v>4349</v>
      </c>
      <c r="B3087" t="s">
        <v>49</v>
      </c>
      <c r="C3087" t="s">
        <v>66</v>
      </c>
      <c r="D3087" t="s">
        <v>245</v>
      </c>
      <c r="E3087" t="s">
        <v>127</v>
      </c>
      <c r="F3087" t="s">
        <v>82</v>
      </c>
      <c r="G3087" s="1">
        <v>44605</v>
      </c>
      <c r="H3087" s="1">
        <v>44626</v>
      </c>
      <c r="I3087">
        <f>YEAR((vw_maritime_trade_analysis[[#This Row],[Departure_Date]]))</f>
        <v>2022</v>
      </c>
      <c r="J3087" t="str">
        <f>"Q"&amp;ROUNDUP(MONTH(vw_maritime_trade_analysis[[#This Row],[Departure_Date]])/3,0)</f>
        <v>Q1</v>
      </c>
      <c r="K3087" t="str">
        <f>TEXT(vw_maritime_trade_analysis[[#This Row],[Departure_Date]],"mmmm")</f>
        <v>February</v>
      </c>
      <c r="L3087">
        <v>5252387</v>
      </c>
      <c r="M3087">
        <v>519439.5</v>
      </c>
      <c r="N3087">
        <v>217691.640625</v>
      </c>
      <c r="O3087">
        <v>7405.8701171875</v>
      </c>
      <c r="P3087">
        <v>15002.3798828125</v>
      </c>
      <c r="Q3087">
        <v>1121923.125</v>
      </c>
      <c r="R3087">
        <f t="shared" si="48"/>
        <v>0.21360252490915083</v>
      </c>
    </row>
    <row r="3088" spans="1:18" x14ac:dyDescent="0.25">
      <c r="A3088" t="s">
        <v>4350</v>
      </c>
      <c r="B3088" t="s">
        <v>49</v>
      </c>
      <c r="C3088" t="s">
        <v>78</v>
      </c>
      <c r="D3088" t="s">
        <v>105</v>
      </c>
      <c r="E3088" t="s">
        <v>174</v>
      </c>
      <c r="F3088" t="s">
        <v>70</v>
      </c>
      <c r="G3088" s="1">
        <v>45133</v>
      </c>
      <c r="H3088" s="1">
        <v>45148</v>
      </c>
      <c r="I3088">
        <f>YEAR((vw_maritime_trade_analysis[[#This Row],[Departure_Date]]))</f>
        <v>2023</v>
      </c>
      <c r="J3088" t="str">
        <f>"Q"&amp;ROUNDUP(MONTH(vw_maritime_trade_analysis[[#This Row],[Departure_Date]])/3,0)</f>
        <v>Q3</v>
      </c>
      <c r="K3088" t="str">
        <f>TEXT(vw_maritime_trade_analysis[[#This Row],[Departure_Date]],"mmmm")</f>
        <v>July</v>
      </c>
      <c r="L3088">
        <v>56838848</v>
      </c>
      <c r="M3088">
        <v>235287.109375</v>
      </c>
      <c r="N3088">
        <v>176127.859375</v>
      </c>
      <c r="O3088">
        <v>40923.96875</v>
      </c>
      <c r="P3088">
        <v>0</v>
      </c>
      <c r="Q3088">
        <v>2021149.625</v>
      </c>
      <c r="R3088">
        <f t="shared" si="48"/>
        <v>3.5559299600864534E-2</v>
      </c>
    </row>
    <row r="3089" spans="1:18" x14ac:dyDescent="0.25">
      <c r="A3089" t="s">
        <v>4351</v>
      </c>
      <c r="B3089" t="s">
        <v>49</v>
      </c>
      <c r="C3089" t="s">
        <v>112</v>
      </c>
      <c r="D3089" t="s">
        <v>113</v>
      </c>
      <c r="E3089" t="s">
        <v>257</v>
      </c>
      <c r="F3089" t="s">
        <v>184</v>
      </c>
      <c r="G3089" s="1">
        <v>45927</v>
      </c>
      <c r="H3089" s="1">
        <v>45941</v>
      </c>
      <c r="I3089">
        <f>YEAR((vw_maritime_trade_analysis[[#This Row],[Departure_Date]]))</f>
        <v>2025</v>
      </c>
      <c r="J3089" t="str">
        <f>"Q"&amp;ROUNDUP(MONTH(vw_maritime_trade_analysis[[#This Row],[Departure_Date]])/3,0)</f>
        <v>Q3</v>
      </c>
      <c r="K3089" t="str">
        <f>TEXT(vw_maritime_trade_analysis[[#This Row],[Departure_Date]],"mmmm")</f>
        <v>September</v>
      </c>
      <c r="L3089">
        <v>5288378</v>
      </c>
      <c r="M3089">
        <v>412113.78125</v>
      </c>
      <c r="N3089">
        <v>163586.671875</v>
      </c>
      <c r="O3089">
        <v>17927.599609375</v>
      </c>
      <c r="P3089">
        <v>48105.1015625</v>
      </c>
      <c r="Q3089">
        <v>1011920.5625</v>
      </c>
      <c r="R3089">
        <f t="shared" si="48"/>
        <v>0.19134800169352492</v>
      </c>
    </row>
    <row r="3090" spans="1:18" x14ac:dyDescent="0.25">
      <c r="A3090" t="s">
        <v>4352</v>
      </c>
      <c r="B3090" t="s">
        <v>65</v>
      </c>
      <c r="C3090" t="s">
        <v>66</v>
      </c>
      <c r="D3090" t="s">
        <v>245</v>
      </c>
      <c r="E3090" t="s">
        <v>70</v>
      </c>
      <c r="F3090" t="s">
        <v>174</v>
      </c>
      <c r="G3090" s="1">
        <v>45262</v>
      </c>
      <c r="H3090" s="1">
        <v>45297</v>
      </c>
      <c r="I3090">
        <f>YEAR((vw_maritime_trade_analysis[[#This Row],[Departure_Date]]))</f>
        <v>2023</v>
      </c>
      <c r="J3090" t="str">
        <f>"Q"&amp;ROUNDUP(MONTH(vw_maritime_trade_analysis[[#This Row],[Departure_Date]])/3,0)</f>
        <v>Q4</v>
      </c>
      <c r="K3090" t="str">
        <f>TEXT(vw_maritime_trade_analysis[[#This Row],[Departure_Date]],"mmmm")</f>
        <v>December</v>
      </c>
      <c r="L3090">
        <v>6193098.5</v>
      </c>
      <c r="M3090">
        <v>969704.375</v>
      </c>
      <c r="N3090">
        <v>193573.65625</v>
      </c>
      <c r="O3090">
        <v>17959.990234375</v>
      </c>
      <c r="P3090">
        <v>17423.189453125</v>
      </c>
      <c r="Q3090">
        <v>1462800.25</v>
      </c>
      <c r="R3090">
        <f t="shared" si="48"/>
        <v>0.2361984473523229</v>
      </c>
    </row>
    <row r="3091" spans="1:18" x14ac:dyDescent="0.25">
      <c r="A3091" t="s">
        <v>4353</v>
      </c>
      <c r="B3091" t="s">
        <v>65</v>
      </c>
      <c r="C3091" t="s">
        <v>66</v>
      </c>
      <c r="D3091" t="s">
        <v>245</v>
      </c>
      <c r="E3091" t="s">
        <v>128</v>
      </c>
      <c r="F3091" t="s">
        <v>204</v>
      </c>
      <c r="G3091" s="1">
        <v>45993</v>
      </c>
      <c r="H3091" s="1">
        <v>46010</v>
      </c>
      <c r="I3091">
        <f>YEAR((vw_maritime_trade_analysis[[#This Row],[Departure_Date]]))</f>
        <v>2025</v>
      </c>
      <c r="J3091" t="str">
        <f>"Q"&amp;ROUNDUP(MONTH(vw_maritime_trade_analysis[[#This Row],[Departure_Date]])/3,0)</f>
        <v>Q4</v>
      </c>
      <c r="K3091" t="str">
        <f>TEXT(vw_maritime_trade_analysis[[#This Row],[Departure_Date]],"mmmm")</f>
        <v>December</v>
      </c>
      <c r="L3091">
        <v>12342122</v>
      </c>
      <c r="M3091">
        <v>296239.65625</v>
      </c>
      <c r="N3091">
        <v>132633.921875</v>
      </c>
      <c r="O3091">
        <v>16291.599609375</v>
      </c>
      <c r="P3091">
        <v>21382.060546875</v>
      </c>
      <c r="Q3091">
        <v>779596.0625</v>
      </c>
      <c r="R3091">
        <f t="shared" si="48"/>
        <v>6.3165480174316863E-2</v>
      </c>
    </row>
    <row r="3092" spans="1:18" x14ac:dyDescent="0.25">
      <c r="A3092" t="s">
        <v>4354</v>
      </c>
      <c r="B3092" t="s">
        <v>65</v>
      </c>
      <c r="C3092" t="s">
        <v>78</v>
      </c>
      <c r="D3092" t="s">
        <v>315</v>
      </c>
      <c r="E3092" t="s">
        <v>70</v>
      </c>
      <c r="F3092" t="s">
        <v>196</v>
      </c>
      <c r="G3092" s="1">
        <v>45970</v>
      </c>
      <c r="H3092" s="1">
        <v>45998</v>
      </c>
      <c r="I3092">
        <f>YEAR((vw_maritime_trade_analysis[[#This Row],[Departure_Date]]))</f>
        <v>2025</v>
      </c>
      <c r="J3092" t="str">
        <f>"Q"&amp;ROUNDUP(MONTH(vw_maritime_trade_analysis[[#This Row],[Departure_Date]])/3,0)</f>
        <v>Q4</v>
      </c>
      <c r="K3092" t="str">
        <f>TEXT(vw_maritime_trade_analysis[[#This Row],[Departure_Date]],"mmmm")</f>
        <v>November</v>
      </c>
      <c r="L3092">
        <v>44179072</v>
      </c>
      <c r="M3092">
        <v>392738.59375</v>
      </c>
      <c r="N3092">
        <v>41266.87890625</v>
      </c>
      <c r="O3092">
        <v>80847.703125</v>
      </c>
      <c r="P3092">
        <v>0</v>
      </c>
      <c r="Q3092">
        <v>1210041.75</v>
      </c>
      <c r="R3092">
        <f t="shared" si="48"/>
        <v>2.7389478665373505E-2</v>
      </c>
    </row>
    <row r="3093" spans="1:18" x14ac:dyDescent="0.25">
      <c r="A3093" t="s">
        <v>4355</v>
      </c>
      <c r="B3093" t="s">
        <v>65</v>
      </c>
      <c r="C3093" t="s">
        <v>134</v>
      </c>
      <c r="D3093" t="s">
        <v>135</v>
      </c>
      <c r="E3093" t="s">
        <v>82</v>
      </c>
      <c r="F3093" t="s">
        <v>140</v>
      </c>
      <c r="G3093" s="1">
        <v>44531</v>
      </c>
      <c r="H3093" s="1">
        <v>44549</v>
      </c>
      <c r="I3093">
        <f>YEAR((vw_maritime_trade_analysis[[#This Row],[Departure_Date]]))</f>
        <v>2021</v>
      </c>
      <c r="J3093" t="str">
        <f>"Q"&amp;ROUNDUP(MONTH(vw_maritime_trade_analysis[[#This Row],[Departure_Date]])/3,0)</f>
        <v>Q4</v>
      </c>
      <c r="K3093" t="str">
        <f>TEXT(vw_maritime_trade_analysis[[#This Row],[Departure_Date]],"mmmm")</f>
        <v>December</v>
      </c>
      <c r="L3093">
        <v>8775579</v>
      </c>
      <c r="M3093">
        <v>227450.9375</v>
      </c>
      <c r="N3093">
        <v>194787.015625</v>
      </c>
      <c r="O3093">
        <v>28520.630859375</v>
      </c>
      <c r="P3093">
        <v>0</v>
      </c>
      <c r="Q3093">
        <v>688620.5</v>
      </c>
      <c r="R3093">
        <f t="shared" si="48"/>
        <v>7.847009297050371E-2</v>
      </c>
    </row>
    <row r="3094" spans="1:18" x14ac:dyDescent="0.25">
      <c r="A3094" t="s">
        <v>4356</v>
      </c>
      <c r="B3094" t="s">
        <v>65</v>
      </c>
      <c r="C3094" t="s">
        <v>78</v>
      </c>
      <c r="D3094" t="s">
        <v>315</v>
      </c>
      <c r="E3094" t="s">
        <v>184</v>
      </c>
      <c r="F3094" t="s">
        <v>201</v>
      </c>
      <c r="G3094" s="1">
        <v>45684</v>
      </c>
      <c r="H3094" s="1">
        <v>45692</v>
      </c>
      <c r="I3094">
        <f>YEAR((vw_maritime_trade_analysis[[#This Row],[Departure_Date]]))</f>
        <v>2025</v>
      </c>
      <c r="J3094" t="str">
        <f>"Q"&amp;ROUNDUP(MONTH(vw_maritime_trade_analysis[[#This Row],[Departure_Date]])/3,0)</f>
        <v>Q1</v>
      </c>
      <c r="K3094" t="str">
        <f>TEXT(vw_maritime_trade_analysis[[#This Row],[Departure_Date]],"mmmm")</f>
        <v>January</v>
      </c>
      <c r="L3094">
        <v>49424328</v>
      </c>
      <c r="M3094">
        <v>145809.125</v>
      </c>
      <c r="N3094">
        <v>72330.1171875</v>
      </c>
      <c r="O3094">
        <v>85504.09375</v>
      </c>
      <c r="P3094">
        <v>3424.550048828125</v>
      </c>
      <c r="Q3094">
        <v>998430.375</v>
      </c>
      <c r="R3094">
        <f t="shared" si="48"/>
        <v>2.020119272031377E-2</v>
      </c>
    </row>
    <row r="3095" spans="1:18" x14ac:dyDescent="0.25">
      <c r="A3095" t="s">
        <v>4357</v>
      </c>
      <c r="B3095" t="s">
        <v>65</v>
      </c>
      <c r="C3095" t="s">
        <v>50</v>
      </c>
      <c r="D3095" t="s">
        <v>120</v>
      </c>
      <c r="E3095" t="s">
        <v>128</v>
      </c>
      <c r="F3095" t="s">
        <v>201</v>
      </c>
      <c r="G3095" s="1">
        <v>45014</v>
      </c>
      <c r="H3095" s="1">
        <v>45021</v>
      </c>
      <c r="I3095">
        <f>YEAR((vw_maritime_trade_analysis[[#This Row],[Departure_Date]]))</f>
        <v>2023</v>
      </c>
      <c r="J3095" t="str">
        <f>"Q"&amp;ROUNDUP(MONTH(vw_maritime_trade_analysis[[#This Row],[Departure_Date]])/3,0)</f>
        <v>Q1</v>
      </c>
      <c r="K3095" t="str">
        <f>TEXT(vw_maritime_trade_analysis[[#This Row],[Departure_Date]],"mmmm")</f>
        <v>March</v>
      </c>
      <c r="L3095">
        <v>48385776</v>
      </c>
      <c r="M3095">
        <v>77637.0390625</v>
      </c>
      <c r="N3095">
        <v>217452.515625</v>
      </c>
      <c r="O3095">
        <v>133544.734375</v>
      </c>
      <c r="P3095">
        <v>1779.6600341796875</v>
      </c>
      <c r="Q3095">
        <v>2013678.25</v>
      </c>
      <c r="R3095">
        <f t="shared" si="48"/>
        <v>4.1617153148479011E-2</v>
      </c>
    </row>
    <row r="3096" spans="1:18" x14ac:dyDescent="0.25">
      <c r="A3096" t="s">
        <v>4358</v>
      </c>
      <c r="B3096" t="s">
        <v>49</v>
      </c>
      <c r="C3096" t="s">
        <v>78</v>
      </c>
      <c r="D3096" t="s">
        <v>177</v>
      </c>
      <c r="E3096" t="s">
        <v>201</v>
      </c>
      <c r="F3096" t="s">
        <v>128</v>
      </c>
      <c r="G3096" s="1">
        <v>45699</v>
      </c>
      <c r="H3096" s="1">
        <v>45708</v>
      </c>
      <c r="I3096">
        <f>YEAR((vw_maritime_trade_analysis[[#This Row],[Departure_Date]]))</f>
        <v>2025</v>
      </c>
      <c r="J3096" t="str">
        <f>"Q"&amp;ROUNDUP(MONTH(vw_maritime_trade_analysis[[#This Row],[Departure_Date]])/3,0)</f>
        <v>Q1</v>
      </c>
      <c r="K3096" t="str">
        <f>TEXT(vw_maritime_trade_analysis[[#This Row],[Departure_Date]],"mmmm")</f>
        <v>February</v>
      </c>
      <c r="L3096">
        <v>18966362</v>
      </c>
      <c r="M3096">
        <v>141142.0625</v>
      </c>
      <c r="N3096">
        <v>59556.21875</v>
      </c>
      <c r="O3096">
        <v>23707.94921875</v>
      </c>
      <c r="P3096">
        <v>39921.828125</v>
      </c>
      <c r="Q3096">
        <v>970881</v>
      </c>
      <c r="R3096">
        <f t="shared" si="48"/>
        <v>5.118962719366002E-2</v>
      </c>
    </row>
    <row r="3097" spans="1:18" x14ac:dyDescent="0.25">
      <c r="A3097" t="s">
        <v>4359</v>
      </c>
      <c r="B3097" t="s">
        <v>65</v>
      </c>
      <c r="C3097" t="s">
        <v>112</v>
      </c>
      <c r="D3097" t="s">
        <v>113</v>
      </c>
      <c r="E3097" t="s">
        <v>100</v>
      </c>
      <c r="F3097" t="s">
        <v>140</v>
      </c>
      <c r="G3097" s="1">
        <v>44789</v>
      </c>
      <c r="H3097" s="1">
        <v>44811</v>
      </c>
      <c r="I3097">
        <f>YEAR((vw_maritime_trade_analysis[[#This Row],[Departure_Date]]))</f>
        <v>2022</v>
      </c>
      <c r="J3097" t="str">
        <f>"Q"&amp;ROUNDUP(MONTH(vw_maritime_trade_analysis[[#This Row],[Departure_Date]])/3,0)</f>
        <v>Q3</v>
      </c>
      <c r="K3097" t="str">
        <f>TEXT(vw_maritime_trade_analysis[[#This Row],[Departure_Date]],"mmmm")</f>
        <v>August</v>
      </c>
      <c r="L3097">
        <v>9867155</v>
      </c>
      <c r="M3097">
        <v>358228.6875</v>
      </c>
      <c r="N3097">
        <v>191139.171875</v>
      </c>
      <c r="O3097">
        <v>14504.7197265625</v>
      </c>
      <c r="P3097">
        <v>19422.8203125</v>
      </c>
      <c r="Q3097">
        <v>845263.5625</v>
      </c>
      <c r="R3097">
        <f t="shared" si="48"/>
        <v>8.5664364500202941E-2</v>
      </c>
    </row>
    <row r="3098" spans="1:18" x14ac:dyDescent="0.25">
      <c r="A3098" t="s">
        <v>4360</v>
      </c>
      <c r="B3098" t="s">
        <v>65</v>
      </c>
      <c r="C3098" t="s">
        <v>50</v>
      </c>
      <c r="D3098" t="s">
        <v>183</v>
      </c>
      <c r="E3098" t="s">
        <v>128</v>
      </c>
      <c r="F3098" t="s">
        <v>230</v>
      </c>
      <c r="G3098" s="1">
        <v>45027</v>
      </c>
      <c r="H3098" s="1">
        <v>45033</v>
      </c>
      <c r="I3098">
        <f>YEAR((vw_maritime_trade_analysis[[#This Row],[Departure_Date]]))</f>
        <v>2023</v>
      </c>
      <c r="J3098" t="str">
        <f>"Q"&amp;ROUNDUP(MONTH(vw_maritime_trade_analysis[[#This Row],[Departure_Date]])/3,0)</f>
        <v>Q2</v>
      </c>
      <c r="K3098" t="str">
        <f>TEXT(vw_maritime_trade_analysis[[#This Row],[Departure_Date]],"mmmm")</f>
        <v>April</v>
      </c>
      <c r="L3098">
        <v>48653112</v>
      </c>
      <c r="M3098">
        <v>193565.234375</v>
      </c>
      <c r="N3098">
        <v>131978.59375</v>
      </c>
      <c r="O3098">
        <v>163960.984375</v>
      </c>
      <c r="P3098">
        <v>82691.25</v>
      </c>
      <c r="Q3098">
        <v>2665427.25</v>
      </c>
      <c r="R3098">
        <f t="shared" si="48"/>
        <v>5.4784311638688188E-2</v>
      </c>
    </row>
    <row r="3099" spans="1:18" x14ac:dyDescent="0.25">
      <c r="A3099" t="s">
        <v>4361</v>
      </c>
      <c r="B3099" t="s">
        <v>49</v>
      </c>
      <c r="C3099" t="s">
        <v>50</v>
      </c>
      <c r="D3099" t="s">
        <v>120</v>
      </c>
      <c r="E3099" t="s">
        <v>127</v>
      </c>
      <c r="F3099" t="s">
        <v>184</v>
      </c>
      <c r="G3099" s="1">
        <v>44215</v>
      </c>
      <c r="H3099" s="1">
        <v>44220</v>
      </c>
      <c r="I3099">
        <f>YEAR((vw_maritime_trade_analysis[[#This Row],[Departure_Date]]))</f>
        <v>2021</v>
      </c>
      <c r="J3099" t="str">
        <f>"Q"&amp;ROUNDUP(MONTH(vw_maritime_trade_analysis[[#This Row],[Departure_Date]])/3,0)</f>
        <v>Q1</v>
      </c>
      <c r="K3099" t="str">
        <f>TEXT(vw_maritime_trade_analysis[[#This Row],[Departure_Date]],"mmmm")</f>
        <v>January</v>
      </c>
      <c r="L3099">
        <v>15601663</v>
      </c>
      <c r="M3099">
        <v>85823.078125</v>
      </c>
      <c r="N3099">
        <v>42439.6796875</v>
      </c>
      <c r="O3099">
        <v>14977.599609375</v>
      </c>
      <c r="P3099">
        <v>118238.9609375</v>
      </c>
      <c r="Q3099">
        <v>631250.4375</v>
      </c>
      <c r="R3099">
        <f t="shared" si="48"/>
        <v>4.0460458446000276E-2</v>
      </c>
    </row>
    <row r="3100" spans="1:18" x14ac:dyDescent="0.25">
      <c r="A3100" t="s">
        <v>4362</v>
      </c>
      <c r="B3100" t="s">
        <v>65</v>
      </c>
      <c r="C3100" t="s">
        <v>50</v>
      </c>
      <c r="D3100" t="s">
        <v>145</v>
      </c>
      <c r="E3100" t="s">
        <v>184</v>
      </c>
      <c r="F3100" t="s">
        <v>140</v>
      </c>
      <c r="G3100" s="1">
        <v>44724</v>
      </c>
      <c r="H3100" s="1">
        <v>44730</v>
      </c>
      <c r="I3100">
        <f>YEAR((vw_maritime_trade_analysis[[#This Row],[Departure_Date]]))</f>
        <v>2022</v>
      </c>
      <c r="J3100" t="str">
        <f>"Q"&amp;ROUNDUP(MONTH(vw_maritime_trade_analysis[[#This Row],[Departure_Date]])/3,0)</f>
        <v>Q2</v>
      </c>
      <c r="K3100" t="str">
        <f>TEXT(vw_maritime_trade_analysis[[#This Row],[Departure_Date]],"mmmm")</f>
        <v>June</v>
      </c>
      <c r="L3100">
        <v>20023260</v>
      </c>
      <c r="M3100">
        <v>193692.390625</v>
      </c>
      <c r="N3100">
        <v>94872.3671875</v>
      </c>
      <c r="O3100">
        <v>58668.1484375</v>
      </c>
      <c r="P3100">
        <v>7068.72021484375</v>
      </c>
      <c r="Q3100">
        <v>805741.3125</v>
      </c>
      <c r="R3100">
        <f t="shared" si="48"/>
        <v>4.024026619541473E-2</v>
      </c>
    </row>
    <row r="3101" spans="1:18" x14ac:dyDescent="0.25">
      <c r="A3101" t="s">
        <v>4363</v>
      </c>
      <c r="B3101" t="s">
        <v>49</v>
      </c>
      <c r="C3101" t="s">
        <v>50</v>
      </c>
      <c r="D3101" t="s">
        <v>139</v>
      </c>
      <c r="E3101" t="s">
        <v>121</v>
      </c>
      <c r="F3101" t="s">
        <v>82</v>
      </c>
      <c r="G3101" s="1">
        <v>45395</v>
      </c>
      <c r="H3101" s="1">
        <v>45414</v>
      </c>
      <c r="I3101">
        <f>YEAR((vw_maritime_trade_analysis[[#This Row],[Departure_Date]]))</f>
        <v>2024</v>
      </c>
      <c r="J3101" t="str">
        <f>"Q"&amp;ROUNDUP(MONTH(vw_maritime_trade_analysis[[#This Row],[Departure_Date]])/3,0)</f>
        <v>Q2</v>
      </c>
      <c r="K3101" t="str">
        <f>TEXT(vw_maritime_trade_analysis[[#This Row],[Departure_Date]],"mmmm")</f>
        <v>April</v>
      </c>
      <c r="L3101">
        <v>30369932</v>
      </c>
      <c r="M3101">
        <v>197873.890625</v>
      </c>
      <c r="N3101">
        <v>172403.90625</v>
      </c>
      <c r="O3101">
        <v>18525.66015625</v>
      </c>
      <c r="P3101">
        <v>6596.33984375</v>
      </c>
      <c r="Q3101">
        <v>2303622.75</v>
      </c>
      <c r="R3101">
        <f t="shared" si="48"/>
        <v>7.5852087847941174E-2</v>
      </c>
    </row>
    <row r="3102" spans="1:18" x14ac:dyDescent="0.25">
      <c r="A3102" t="s">
        <v>4364</v>
      </c>
      <c r="B3102" t="s">
        <v>49</v>
      </c>
      <c r="C3102" t="s">
        <v>50</v>
      </c>
      <c r="D3102" t="s">
        <v>51</v>
      </c>
      <c r="E3102" t="s">
        <v>93</v>
      </c>
      <c r="F3102" t="s">
        <v>56</v>
      </c>
      <c r="G3102" s="1">
        <v>44290</v>
      </c>
      <c r="H3102" s="1">
        <v>44307</v>
      </c>
      <c r="I3102">
        <f>YEAR((vw_maritime_trade_analysis[[#This Row],[Departure_Date]]))</f>
        <v>2021</v>
      </c>
      <c r="J3102" t="str">
        <f>"Q"&amp;ROUNDUP(MONTH(vw_maritime_trade_analysis[[#This Row],[Departure_Date]])/3,0)</f>
        <v>Q2</v>
      </c>
      <c r="K3102" t="str">
        <f>TEXT(vw_maritime_trade_analysis[[#This Row],[Departure_Date]],"mmmm")</f>
        <v>April</v>
      </c>
      <c r="L3102">
        <v>11076791</v>
      </c>
      <c r="M3102">
        <v>607829.875</v>
      </c>
      <c r="N3102">
        <v>184671.65625</v>
      </c>
      <c r="O3102">
        <v>9193.740234375</v>
      </c>
      <c r="P3102">
        <v>0</v>
      </c>
      <c r="Q3102">
        <v>3650911.5</v>
      </c>
      <c r="R3102">
        <f t="shared" si="48"/>
        <v>0.32960010710683263</v>
      </c>
    </row>
    <row r="3103" spans="1:18" x14ac:dyDescent="0.25">
      <c r="A3103" t="s">
        <v>4365</v>
      </c>
      <c r="B3103" t="s">
        <v>65</v>
      </c>
      <c r="C3103" t="s">
        <v>50</v>
      </c>
      <c r="D3103" t="s">
        <v>145</v>
      </c>
      <c r="E3103" t="s">
        <v>184</v>
      </c>
      <c r="F3103" t="s">
        <v>150</v>
      </c>
      <c r="G3103" s="1">
        <v>45430</v>
      </c>
      <c r="H3103" s="1">
        <v>45445</v>
      </c>
      <c r="I3103">
        <f>YEAR((vw_maritime_trade_analysis[[#This Row],[Departure_Date]]))</f>
        <v>2024</v>
      </c>
      <c r="J3103" t="str">
        <f>"Q"&amp;ROUNDUP(MONTH(vw_maritime_trade_analysis[[#This Row],[Departure_Date]])/3,0)</f>
        <v>Q2</v>
      </c>
      <c r="K3103" t="str">
        <f>TEXT(vw_maritime_trade_analysis[[#This Row],[Departure_Date]],"mmmm")</f>
        <v>May</v>
      </c>
      <c r="L3103">
        <v>129725816</v>
      </c>
      <c r="M3103">
        <v>128725.4296875</v>
      </c>
      <c r="N3103">
        <v>240143.109375</v>
      </c>
      <c r="O3103">
        <v>339881.625</v>
      </c>
      <c r="P3103">
        <v>30832.580078125</v>
      </c>
      <c r="Q3103">
        <v>6453351.5</v>
      </c>
      <c r="R3103">
        <f t="shared" si="48"/>
        <v>4.9746085235648087E-2</v>
      </c>
    </row>
    <row r="3104" spans="1:18" x14ac:dyDescent="0.25">
      <c r="A3104" t="s">
        <v>4366</v>
      </c>
      <c r="B3104" t="s">
        <v>65</v>
      </c>
      <c r="C3104" t="s">
        <v>78</v>
      </c>
      <c r="D3104" t="s">
        <v>177</v>
      </c>
      <c r="E3104" t="s">
        <v>184</v>
      </c>
      <c r="F3104" t="s">
        <v>71</v>
      </c>
      <c r="G3104" s="1">
        <v>45742</v>
      </c>
      <c r="H3104" s="1">
        <v>45760</v>
      </c>
      <c r="I3104">
        <f>YEAR((vw_maritime_trade_analysis[[#This Row],[Departure_Date]]))</f>
        <v>2025</v>
      </c>
      <c r="J3104" t="str">
        <f>"Q"&amp;ROUNDUP(MONTH(vw_maritime_trade_analysis[[#This Row],[Departure_Date]])/3,0)</f>
        <v>Q1</v>
      </c>
      <c r="K3104" t="str">
        <f>TEXT(vw_maritime_trade_analysis[[#This Row],[Departure_Date]],"mmmm")</f>
        <v>March</v>
      </c>
      <c r="L3104">
        <v>21638188</v>
      </c>
      <c r="M3104">
        <v>374375.3125</v>
      </c>
      <c r="N3104">
        <v>73524.9375</v>
      </c>
      <c r="O3104">
        <v>68809.4375</v>
      </c>
      <c r="P3104">
        <v>0</v>
      </c>
      <c r="Q3104">
        <v>2188678.25</v>
      </c>
      <c r="R3104">
        <f t="shared" si="48"/>
        <v>0.10114886930458318</v>
      </c>
    </row>
    <row r="3105" spans="1:18" x14ac:dyDescent="0.25">
      <c r="A3105" t="s">
        <v>4367</v>
      </c>
      <c r="B3105" t="s">
        <v>65</v>
      </c>
      <c r="C3105" t="s">
        <v>50</v>
      </c>
      <c r="D3105" t="s">
        <v>423</v>
      </c>
      <c r="E3105" t="s">
        <v>82</v>
      </c>
      <c r="F3105" t="s">
        <v>146</v>
      </c>
      <c r="G3105" s="1">
        <v>45143</v>
      </c>
      <c r="H3105" s="1">
        <v>45157</v>
      </c>
      <c r="I3105">
        <f>YEAR((vw_maritime_trade_analysis[[#This Row],[Departure_Date]]))</f>
        <v>2023</v>
      </c>
      <c r="J3105" t="str">
        <f>"Q"&amp;ROUNDUP(MONTH(vw_maritime_trade_analysis[[#This Row],[Departure_Date]])/3,0)</f>
        <v>Q3</v>
      </c>
      <c r="K3105" t="str">
        <f>TEXT(vw_maritime_trade_analysis[[#This Row],[Departure_Date]],"mmmm")</f>
        <v>August</v>
      </c>
      <c r="L3105">
        <v>32977462</v>
      </c>
      <c r="M3105">
        <v>242825.265625</v>
      </c>
      <c r="N3105">
        <v>111432.0703125</v>
      </c>
      <c r="O3105">
        <v>78156.578125</v>
      </c>
      <c r="P3105">
        <v>0</v>
      </c>
      <c r="Q3105">
        <v>994863.8125</v>
      </c>
      <c r="R3105">
        <f t="shared" si="48"/>
        <v>3.0167992081986176E-2</v>
      </c>
    </row>
    <row r="3106" spans="1:18" x14ac:dyDescent="0.25">
      <c r="A3106" t="s">
        <v>4368</v>
      </c>
      <c r="B3106" t="s">
        <v>65</v>
      </c>
      <c r="C3106" t="s">
        <v>50</v>
      </c>
      <c r="D3106" t="s">
        <v>423</v>
      </c>
      <c r="E3106" t="s">
        <v>70</v>
      </c>
      <c r="F3106" t="s">
        <v>131</v>
      </c>
      <c r="G3106" s="1">
        <v>45573</v>
      </c>
      <c r="H3106" s="1">
        <v>45592</v>
      </c>
      <c r="I3106">
        <f>YEAR((vw_maritime_trade_analysis[[#This Row],[Departure_Date]]))</f>
        <v>2024</v>
      </c>
      <c r="J3106" t="str">
        <f>"Q"&amp;ROUNDUP(MONTH(vw_maritime_trade_analysis[[#This Row],[Departure_Date]])/3,0)</f>
        <v>Q4</v>
      </c>
      <c r="K3106" t="str">
        <f>TEXT(vw_maritime_trade_analysis[[#This Row],[Departure_Date]],"mmmm")</f>
        <v>October</v>
      </c>
      <c r="L3106">
        <v>14571702</v>
      </c>
      <c r="M3106">
        <v>370603.3125</v>
      </c>
      <c r="N3106">
        <v>202871.71875</v>
      </c>
      <c r="O3106">
        <v>25209.0390625</v>
      </c>
      <c r="P3106">
        <v>0</v>
      </c>
      <c r="Q3106">
        <v>2205629.75</v>
      </c>
      <c r="R3106">
        <f t="shared" si="48"/>
        <v>0.15136390724981885</v>
      </c>
    </row>
    <row r="3107" spans="1:18" x14ac:dyDescent="0.25">
      <c r="A3107" t="s">
        <v>4369</v>
      </c>
      <c r="B3107" t="s">
        <v>49</v>
      </c>
      <c r="C3107" t="s">
        <v>112</v>
      </c>
      <c r="D3107" t="s">
        <v>343</v>
      </c>
      <c r="E3107" t="s">
        <v>159</v>
      </c>
      <c r="F3107" t="s">
        <v>82</v>
      </c>
      <c r="G3107" s="1">
        <v>45414</v>
      </c>
      <c r="H3107" s="1">
        <v>45434</v>
      </c>
      <c r="I3107">
        <f>YEAR((vw_maritime_trade_analysis[[#This Row],[Departure_Date]]))</f>
        <v>2024</v>
      </c>
      <c r="J3107" t="str">
        <f>"Q"&amp;ROUNDUP(MONTH(vw_maritime_trade_analysis[[#This Row],[Departure_Date]])/3,0)</f>
        <v>Q2</v>
      </c>
      <c r="K3107" t="str">
        <f>TEXT(vw_maritime_trade_analysis[[#This Row],[Departure_Date]],"mmmm")</f>
        <v>May</v>
      </c>
      <c r="L3107">
        <v>85843960</v>
      </c>
      <c r="M3107">
        <v>395309.75</v>
      </c>
      <c r="N3107">
        <v>175392.921875</v>
      </c>
      <c r="O3107">
        <v>106446.5078125</v>
      </c>
      <c r="P3107">
        <v>6451.490234375</v>
      </c>
      <c r="Q3107">
        <v>3980392</v>
      </c>
      <c r="R3107">
        <f t="shared" si="48"/>
        <v>4.6367758430529066E-2</v>
      </c>
    </row>
    <row r="3108" spans="1:18" x14ac:dyDescent="0.25">
      <c r="A3108" t="s">
        <v>4370</v>
      </c>
      <c r="B3108" t="s">
        <v>49</v>
      </c>
      <c r="C3108" t="s">
        <v>134</v>
      </c>
      <c r="D3108" t="s">
        <v>135</v>
      </c>
      <c r="E3108" t="s">
        <v>121</v>
      </c>
      <c r="F3108" t="s">
        <v>70</v>
      </c>
      <c r="G3108" s="1">
        <v>45849</v>
      </c>
      <c r="H3108" s="1">
        <v>45864</v>
      </c>
      <c r="I3108">
        <f>YEAR((vw_maritime_trade_analysis[[#This Row],[Departure_Date]]))</f>
        <v>2025</v>
      </c>
      <c r="J3108" t="str">
        <f>"Q"&amp;ROUNDUP(MONTH(vw_maritime_trade_analysis[[#This Row],[Departure_Date]])/3,0)</f>
        <v>Q3</v>
      </c>
      <c r="K3108" t="str">
        <f>TEXT(vw_maritime_trade_analysis[[#This Row],[Departure_Date]],"mmmm")</f>
        <v>July</v>
      </c>
      <c r="L3108">
        <v>2258253.5</v>
      </c>
      <c r="M3108">
        <v>206716.625</v>
      </c>
      <c r="N3108">
        <v>56932.44921875</v>
      </c>
      <c r="O3108">
        <v>2596.989990234375</v>
      </c>
      <c r="P3108">
        <v>145878.453125</v>
      </c>
      <c r="Q3108">
        <v>546564.875</v>
      </c>
      <c r="R3108">
        <f t="shared" si="48"/>
        <v>0.2420299027544959</v>
      </c>
    </row>
    <row r="3109" spans="1:18" x14ac:dyDescent="0.25">
      <c r="A3109" t="s">
        <v>4371</v>
      </c>
      <c r="B3109" t="s">
        <v>49</v>
      </c>
      <c r="C3109" t="s">
        <v>66</v>
      </c>
      <c r="D3109" t="s">
        <v>67</v>
      </c>
      <c r="E3109" t="s">
        <v>196</v>
      </c>
      <c r="F3109" t="s">
        <v>100</v>
      </c>
      <c r="G3109" s="1">
        <v>45675</v>
      </c>
      <c r="H3109" s="1">
        <v>45690</v>
      </c>
      <c r="I3109">
        <f>YEAR((vw_maritime_trade_analysis[[#This Row],[Departure_Date]]))</f>
        <v>2025</v>
      </c>
      <c r="J3109" t="str">
        <f>"Q"&amp;ROUNDUP(MONTH(vw_maritime_trade_analysis[[#This Row],[Departure_Date]])/3,0)</f>
        <v>Q1</v>
      </c>
      <c r="K3109" t="str">
        <f>TEXT(vw_maritime_trade_analysis[[#This Row],[Departure_Date]],"mmmm")</f>
        <v>January</v>
      </c>
      <c r="L3109">
        <v>84881848</v>
      </c>
      <c r="M3109">
        <v>304158.375</v>
      </c>
      <c r="N3109">
        <v>205396.515625</v>
      </c>
      <c r="O3109">
        <v>263133.71875</v>
      </c>
      <c r="P3109">
        <v>3172.6201171875</v>
      </c>
      <c r="Q3109">
        <v>4990097</v>
      </c>
      <c r="R3109">
        <f t="shared" si="48"/>
        <v>5.878874126303188E-2</v>
      </c>
    </row>
    <row r="3110" spans="1:18" x14ac:dyDescent="0.25">
      <c r="A3110" t="s">
        <v>4372</v>
      </c>
      <c r="B3110" t="s">
        <v>65</v>
      </c>
      <c r="C3110" t="s">
        <v>50</v>
      </c>
      <c r="D3110" t="s">
        <v>51</v>
      </c>
      <c r="E3110" t="s">
        <v>184</v>
      </c>
      <c r="F3110" t="s">
        <v>93</v>
      </c>
      <c r="G3110" s="1">
        <v>45377</v>
      </c>
      <c r="H3110" s="1">
        <v>45395</v>
      </c>
      <c r="I3110">
        <f>YEAR((vw_maritime_trade_analysis[[#This Row],[Departure_Date]]))</f>
        <v>2024</v>
      </c>
      <c r="J3110" t="str">
        <f>"Q"&amp;ROUNDUP(MONTH(vw_maritime_trade_analysis[[#This Row],[Departure_Date]])/3,0)</f>
        <v>Q1</v>
      </c>
      <c r="K3110" t="str">
        <f>TEXT(vw_maritime_trade_analysis[[#This Row],[Departure_Date]],"mmmm")</f>
        <v>March</v>
      </c>
      <c r="L3110">
        <v>6257142</v>
      </c>
      <c r="M3110">
        <v>421556.71875</v>
      </c>
      <c r="N3110">
        <v>65128.671875</v>
      </c>
      <c r="O3110">
        <v>6444.85986328125</v>
      </c>
      <c r="P3110">
        <v>24464.029296875</v>
      </c>
      <c r="Q3110">
        <v>3404766.25</v>
      </c>
      <c r="R3110">
        <f t="shared" si="48"/>
        <v>0.54414079942568028</v>
      </c>
    </row>
    <row r="3111" spans="1:18" x14ac:dyDescent="0.25">
      <c r="A3111" t="s">
        <v>4373</v>
      </c>
      <c r="B3111" t="s">
        <v>65</v>
      </c>
      <c r="C3111" t="s">
        <v>66</v>
      </c>
      <c r="D3111" t="s">
        <v>391</v>
      </c>
      <c r="E3111" t="s">
        <v>128</v>
      </c>
      <c r="F3111" t="s">
        <v>71</v>
      </c>
      <c r="G3111" s="1">
        <v>44071</v>
      </c>
      <c r="H3111" s="1">
        <v>44084</v>
      </c>
      <c r="I3111">
        <f>YEAR((vw_maritime_trade_analysis[[#This Row],[Departure_Date]]))</f>
        <v>2020</v>
      </c>
      <c r="J3111" t="str">
        <f>"Q"&amp;ROUNDUP(MONTH(vw_maritime_trade_analysis[[#This Row],[Departure_Date]])/3,0)</f>
        <v>Q3</v>
      </c>
      <c r="K3111" t="str">
        <f>TEXT(vw_maritime_trade_analysis[[#This Row],[Departure_Date]],"mmmm")</f>
        <v>August</v>
      </c>
      <c r="L3111">
        <v>25513642</v>
      </c>
      <c r="M3111">
        <v>468004.34375</v>
      </c>
      <c r="N3111">
        <v>91828.6875</v>
      </c>
      <c r="O3111">
        <v>62508.421875</v>
      </c>
      <c r="P3111">
        <v>4874.7001953125</v>
      </c>
      <c r="Q3111">
        <v>2053024.875</v>
      </c>
      <c r="R3111">
        <f t="shared" si="48"/>
        <v>8.0467730753610162E-2</v>
      </c>
    </row>
    <row r="3112" spans="1:18" x14ac:dyDescent="0.25">
      <c r="A3112" t="s">
        <v>4374</v>
      </c>
      <c r="B3112" t="s">
        <v>49</v>
      </c>
      <c r="C3112" t="s">
        <v>78</v>
      </c>
      <c r="D3112" t="s">
        <v>105</v>
      </c>
      <c r="E3112" t="s">
        <v>131</v>
      </c>
      <c r="F3112" t="s">
        <v>184</v>
      </c>
      <c r="G3112" s="1">
        <v>44389</v>
      </c>
      <c r="H3112" s="1">
        <v>44403</v>
      </c>
      <c r="I3112">
        <f>YEAR((vw_maritime_trade_analysis[[#This Row],[Departure_Date]]))</f>
        <v>2021</v>
      </c>
      <c r="J3112" t="str">
        <f>"Q"&amp;ROUNDUP(MONTH(vw_maritime_trade_analysis[[#This Row],[Departure_Date]])/3,0)</f>
        <v>Q3</v>
      </c>
      <c r="K3112" t="str">
        <f>TEXT(vw_maritime_trade_analysis[[#This Row],[Departure_Date]],"mmmm")</f>
        <v>July</v>
      </c>
      <c r="L3112">
        <v>38144604</v>
      </c>
      <c r="M3112">
        <v>169635.46875</v>
      </c>
      <c r="N3112">
        <v>171642.875</v>
      </c>
      <c r="O3112">
        <v>44247.73828125</v>
      </c>
      <c r="P3112">
        <v>8173.080078125</v>
      </c>
      <c r="Q3112">
        <v>2201167</v>
      </c>
      <c r="R3112">
        <f t="shared" si="48"/>
        <v>5.7705855328842842E-2</v>
      </c>
    </row>
    <row r="3113" spans="1:18" x14ac:dyDescent="0.25">
      <c r="A3113" t="s">
        <v>4375</v>
      </c>
      <c r="B3113" t="s">
        <v>65</v>
      </c>
      <c r="C3113" t="s">
        <v>112</v>
      </c>
      <c r="D3113" t="s">
        <v>199</v>
      </c>
      <c r="E3113" t="s">
        <v>56</v>
      </c>
      <c r="F3113" t="s">
        <v>71</v>
      </c>
      <c r="G3113" s="1">
        <v>45340</v>
      </c>
      <c r="H3113" s="1">
        <v>45356</v>
      </c>
      <c r="I3113">
        <f>YEAR((vw_maritime_trade_analysis[[#This Row],[Departure_Date]]))</f>
        <v>2024</v>
      </c>
      <c r="J3113" t="str">
        <f>"Q"&amp;ROUNDUP(MONTH(vw_maritime_trade_analysis[[#This Row],[Departure_Date]])/3,0)</f>
        <v>Q1</v>
      </c>
      <c r="K3113" t="str">
        <f>TEXT(vw_maritime_trade_analysis[[#This Row],[Departure_Date]],"mmmm")</f>
        <v>February</v>
      </c>
      <c r="L3113">
        <v>17939940</v>
      </c>
      <c r="M3113">
        <v>278542.375</v>
      </c>
      <c r="N3113">
        <v>26918.080078125</v>
      </c>
      <c r="O3113">
        <v>18298.740234375</v>
      </c>
      <c r="P3113">
        <v>0</v>
      </c>
      <c r="Q3113">
        <v>831917</v>
      </c>
      <c r="R3113">
        <f t="shared" si="48"/>
        <v>4.6372340152754134E-2</v>
      </c>
    </row>
    <row r="3114" spans="1:18" x14ac:dyDescent="0.25">
      <c r="A3114" t="s">
        <v>4376</v>
      </c>
      <c r="B3114" t="s">
        <v>65</v>
      </c>
      <c r="C3114" t="s">
        <v>50</v>
      </c>
      <c r="D3114" t="s">
        <v>223</v>
      </c>
      <c r="E3114" t="s">
        <v>70</v>
      </c>
      <c r="F3114" t="s">
        <v>154</v>
      </c>
      <c r="G3114" s="1">
        <v>43863</v>
      </c>
      <c r="H3114" s="1">
        <v>43871</v>
      </c>
      <c r="I3114">
        <f>YEAR((vw_maritime_trade_analysis[[#This Row],[Departure_Date]]))</f>
        <v>2020</v>
      </c>
      <c r="J3114" t="str">
        <f>"Q"&amp;ROUNDUP(MONTH(vw_maritime_trade_analysis[[#This Row],[Departure_Date]])/3,0)</f>
        <v>Q1</v>
      </c>
      <c r="K3114" t="str">
        <f>TEXT(vw_maritime_trade_analysis[[#This Row],[Departure_Date]],"mmmm")</f>
        <v>February</v>
      </c>
      <c r="L3114">
        <v>28532380</v>
      </c>
      <c r="M3114">
        <v>112949.796875</v>
      </c>
      <c r="N3114">
        <v>179786.828125</v>
      </c>
      <c r="O3114">
        <v>59632.671875</v>
      </c>
      <c r="P3114">
        <v>109020.953125</v>
      </c>
      <c r="Q3114">
        <v>2197937.5</v>
      </c>
      <c r="R3114">
        <f t="shared" si="48"/>
        <v>7.703309362906284E-2</v>
      </c>
    </row>
    <row r="3115" spans="1:18" x14ac:dyDescent="0.25">
      <c r="A3115" t="s">
        <v>4377</v>
      </c>
      <c r="B3115" t="s">
        <v>49</v>
      </c>
      <c r="C3115" t="s">
        <v>50</v>
      </c>
      <c r="D3115" t="s">
        <v>139</v>
      </c>
      <c r="E3115" t="s">
        <v>196</v>
      </c>
      <c r="F3115" t="s">
        <v>82</v>
      </c>
      <c r="G3115" s="1">
        <v>44131</v>
      </c>
      <c r="H3115" s="1">
        <v>44139</v>
      </c>
      <c r="I3115">
        <f>YEAR((vw_maritime_trade_analysis[[#This Row],[Departure_Date]]))</f>
        <v>2020</v>
      </c>
      <c r="J3115" t="str">
        <f>"Q"&amp;ROUNDUP(MONTH(vw_maritime_trade_analysis[[#This Row],[Departure_Date]])/3,0)</f>
        <v>Q4</v>
      </c>
      <c r="K3115" t="str">
        <f>TEXT(vw_maritime_trade_analysis[[#This Row],[Departure_Date]],"mmmm")</f>
        <v>October</v>
      </c>
      <c r="L3115">
        <v>39694252</v>
      </c>
      <c r="M3115">
        <v>59177.94921875</v>
      </c>
      <c r="N3115">
        <v>137181.265625</v>
      </c>
      <c r="O3115">
        <v>34930.94140625</v>
      </c>
      <c r="P3115">
        <v>0</v>
      </c>
      <c r="Q3115">
        <v>1741358.25</v>
      </c>
      <c r="R3115">
        <f t="shared" si="48"/>
        <v>4.3869279864500281E-2</v>
      </c>
    </row>
    <row r="3116" spans="1:18" x14ac:dyDescent="0.25">
      <c r="A3116" t="s">
        <v>4378</v>
      </c>
      <c r="B3116" t="s">
        <v>49</v>
      </c>
      <c r="C3116" t="s">
        <v>78</v>
      </c>
      <c r="D3116" t="s">
        <v>211</v>
      </c>
      <c r="E3116" t="s">
        <v>150</v>
      </c>
      <c r="F3116" t="s">
        <v>226</v>
      </c>
      <c r="G3116" s="1">
        <v>45349</v>
      </c>
      <c r="H3116" s="1">
        <v>45358</v>
      </c>
      <c r="I3116">
        <f>YEAR((vw_maritime_trade_analysis[[#This Row],[Departure_Date]]))</f>
        <v>2024</v>
      </c>
      <c r="J3116" t="str">
        <f>"Q"&amp;ROUNDUP(MONTH(vw_maritime_trade_analysis[[#This Row],[Departure_Date]])/3,0)</f>
        <v>Q1</v>
      </c>
      <c r="K3116" t="str">
        <f>TEXT(vw_maritime_trade_analysis[[#This Row],[Departure_Date]],"mmmm")</f>
        <v>February</v>
      </c>
      <c r="L3116">
        <v>38018256</v>
      </c>
      <c r="M3116">
        <v>80997.9375</v>
      </c>
      <c r="N3116">
        <v>75890.0234375</v>
      </c>
      <c r="O3116">
        <v>26232.599609375</v>
      </c>
      <c r="P3116">
        <v>94182.7578125</v>
      </c>
      <c r="Q3116">
        <v>2050244.375</v>
      </c>
      <c r="R3116">
        <f t="shared" si="48"/>
        <v>5.3927891247825779E-2</v>
      </c>
    </row>
    <row r="3117" spans="1:18" x14ac:dyDescent="0.25">
      <c r="A3117" t="s">
        <v>4379</v>
      </c>
      <c r="B3117" t="s">
        <v>65</v>
      </c>
      <c r="C3117" t="s">
        <v>112</v>
      </c>
      <c r="D3117" t="s">
        <v>199</v>
      </c>
      <c r="E3117" t="s">
        <v>82</v>
      </c>
      <c r="F3117" t="s">
        <v>121</v>
      </c>
      <c r="G3117" s="1">
        <v>45015</v>
      </c>
      <c r="H3117" s="1">
        <v>45026</v>
      </c>
      <c r="I3117">
        <f>YEAR((vw_maritime_trade_analysis[[#This Row],[Departure_Date]]))</f>
        <v>2023</v>
      </c>
      <c r="J3117" t="str">
        <f>"Q"&amp;ROUNDUP(MONTH(vw_maritime_trade_analysis[[#This Row],[Departure_Date]])/3,0)</f>
        <v>Q1</v>
      </c>
      <c r="K3117" t="str">
        <f>TEXT(vw_maritime_trade_analysis[[#This Row],[Departure_Date]],"mmmm")</f>
        <v>March</v>
      </c>
      <c r="L3117">
        <v>32959532</v>
      </c>
      <c r="M3117">
        <v>296857.125</v>
      </c>
      <c r="N3117">
        <v>248568.34375</v>
      </c>
      <c r="O3117">
        <v>111073.6171875</v>
      </c>
      <c r="P3117">
        <v>46624.80078125</v>
      </c>
      <c r="Q3117">
        <v>1604717.375</v>
      </c>
      <c r="R3117">
        <f t="shared" si="48"/>
        <v>4.868750487719304E-2</v>
      </c>
    </row>
    <row r="3118" spans="1:18" x14ac:dyDescent="0.25">
      <c r="A3118" t="s">
        <v>4380</v>
      </c>
      <c r="B3118" t="s">
        <v>49</v>
      </c>
      <c r="C3118" t="s">
        <v>66</v>
      </c>
      <c r="D3118" t="s">
        <v>67</v>
      </c>
      <c r="E3118" t="s">
        <v>131</v>
      </c>
      <c r="F3118" t="s">
        <v>100</v>
      </c>
      <c r="G3118" s="1">
        <v>44242</v>
      </c>
      <c r="H3118" s="1">
        <v>44256</v>
      </c>
      <c r="I3118">
        <f>YEAR((vw_maritime_trade_analysis[[#This Row],[Departure_Date]]))</f>
        <v>2021</v>
      </c>
      <c r="J3118" t="str">
        <f>"Q"&amp;ROUNDUP(MONTH(vw_maritime_trade_analysis[[#This Row],[Departure_Date]])/3,0)</f>
        <v>Q1</v>
      </c>
      <c r="K3118" t="str">
        <f>TEXT(vw_maritime_trade_analysis[[#This Row],[Departure_Date]],"mmmm")</f>
        <v>February</v>
      </c>
      <c r="L3118">
        <v>85192832</v>
      </c>
      <c r="M3118">
        <v>345363.09375</v>
      </c>
      <c r="N3118">
        <v>116773.59375</v>
      </c>
      <c r="O3118">
        <v>241095.71875</v>
      </c>
      <c r="P3118">
        <v>0</v>
      </c>
      <c r="Q3118">
        <v>4682905</v>
      </c>
      <c r="R3118">
        <f t="shared" si="48"/>
        <v>5.4968298271854607E-2</v>
      </c>
    </row>
    <row r="3119" spans="1:18" x14ac:dyDescent="0.25">
      <c r="A3119" t="s">
        <v>4381</v>
      </c>
      <c r="B3119" t="s">
        <v>65</v>
      </c>
      <c r="C3119" t="s">
        <v>78</v>
      </c>
      <c r="D3119" t="s">
        <v>177</v>
      </c>
      <c r="E3119" t="s">
        <v>70</v>
      </c>
      <c r="F3119" t="s">
        <v>108</v>
      </c>
      <c r="G3119" s="1">
        <v>45599</v>
      </c>
      <c r="H3119" s="1">
        <v>45629</v>
      </c>
      <c r="I3119">
        <f>YEAR((vw_maritime_trade_analysis[[#This Row],[Departure_Date]]))</f>
        <v>2024</v>
      </c>
      <c r="J3119" t="str">
        <f>"Q"&amp;ROUNDUP(MONTH(vw_maritime_trade_analysis[[#This Row],[Departure_Date]])/3,0)</f>
        <v>Q4</v>
      </c>
      <c r="K3119" t="str">
        <f>TEXT(vw_maritime_trade_analysis[[#This Row],[Departure_Date]],"mmmm")</f>
        <v>November</v>
      </c>
      <c r="L3119">
        <v>31600094</v>
      </c>
      <c r="M3119">
        <v>712745.5</v>
      </c>
      <c r="N3119">
        <v>100232.2890625</v>
      </c>
      <c r="O3119">
        <v>40448.12109375</v>
      </c>
      <c r="P3119">
        <v>0</v>
      </c>
      <c r="Q3119">
        <v>2346923</v>
      </c>
      <c r="R3119">
        <f t="shared" si="48"/>
        <v>7.4269494261631E-2</v>
      </c>
    </row>
    <row r="3120" spans="1:18" x14ac:dyDescent="0.25">
      <c r="A3120" t="s">
        <v>4382</v>
      </c>
      <c r="B3120" t="s">
        <v>49</v>
      </c>
      <c r="C3120" t="s">
        <v>50</v>
      </c>
      <c r="D3120" t="s">
        <v>120</v>
      </c>
      <c r="E3120" t="s">
        <v>108</v>
      </c>
      <c r="F3120" t="s">
        <v>184</v>
      </c>
      <c r="G3120" s="1">
        <v>45867</v>
      </c>
      <c r="H3120" s="1">
        <v>45881</v>
      </c>
      <c r="I3120">
        <f>YEAR((vw_maritime_trade_analysis[[#This Row],[Departure_Date]]))</f>
        <v>2025</v>
      </c>
      <c r="J3120" t="str">
        <f>"Q"&amp;ROUNDUP(MONTH(vw_maritime_trade_analysis[[#This Row],[Departure_Date]])/3,0)</f>
        <v>Q3</v>
      </c>
      <c r="K3120" t="str">
        <f>TEXT(vw_maritime_trade_analysis[[#This Row],[Departure_Date]],"mmmm")</f>
        <v>July</v>
      </c>
      <c r="L3120">
        <v>31300734</v>
      </c>
      <c r="M3120">
        <v>139193.265625</v>
      </c>
      <c r="N3120">
        <v>105420.3984375</v>
      </c>
      <c r="O3120">
        <v>15650.3701171875</v>
      </c>
      <c r="P3120">
        <v>0</v>
      </c>
      <c r="Q3120">
        <v>879150.125</v>
      </c>
      <c r="R3120">
        <f t="shared" si="48"/>
        <v>2.8087204760118403E-2</v>
      </c>
    </row>
    <row r="3121" spans="1:18" x14ac:dyDescent="0.25">
      <c r="A3121" t="s">
        <v>4383</v>
      </c>
      <c r="B3121" t="s">
        <v>65</v>
      </c>
      <c r="C3121" t="s">
        <v>78</v>
      </c>
      <c r="D3121" t="s">
        <v>105</v>
      </c>
      <c r="E3121" t="s">
        <v>70</v>
      </c>
      <c r="F3121" t="s">
        <v>257</v>
      </c>
      <c r="G3121" s="1">
        <v>44494</v>
      </c>
      <c r="H3121" s="1">
        <v>44521</v>
      </c>
      <c r="I3121">
        <f>YEAR((vw_maritime_trade_analysis[[#This Row],[Departure_Date]]))</f>
        <v>2021</v>
      </c>
      <c r="J3121" t="str">
        <f>"Q"&amp;ROUNDUP(MONTH(vw_maritime_trade_analysis[[#This Row],[Departure_Date]])/3,0)</f>
        <v>Q4</v>
      </c>
      <c r="K3121" t="str">
        <f>TEXT(vw_maritime_trade_analysis[[#This Row],[Departure_Date]],"mmmm")</f>
        <v>October</v>
      </c>
      <c r="L3121">
        <v>41077548</v>
      </c>
      <c r="M3121">
        <v>346369.09375</v>
      </c>
      <c r="N3121">
        <v>194232.890625</v>
      </c>
      <c r="O3121">
        <v>43542.19921875</v>
      </c>
      <c r="P3121">
        <v>51207.859375</v>
      </c>
      <c r="Q3121">
        <v>1274303</v>
      </c>
      <c r="R3121">
        <f t="shared" si="48"/>
        <v>3.1021885726966954E-2</v>
      </c>
    </row>
    <row r="3122" spans="1:18" x14ac:dyDescent="0.25">
      <c r="A3122" t="s">
        <v>4384</v>
      </c>
      <c r="B3122" t="s">
        <v>65</v>
      </c>
      <c r="C3122" t="s">
        <v>78</v>
      </c>
      <c r="D3122" t="s">
        <v>177</v>
      </c>
      <c r="E3122" t="s">
        <v>128</v>
      </c>
      <c r="F3122" t="s">
        <v>140</v>
      </c>
      <c r="G3122" s="1">
        <v>44331</v>
      </c>
      <c r="H3122" s="1">
        <v>44338</v>
      </c>
      <c r="I3122">
        <f>YEAR((vw_maritime_trade_analysis[[#This Row],[Departure_Date]]))</f>
        <v>2021</v>
      </c>
      <c r="J3122" t="str">
        <f>"Q"&amp;ROUNDUP(MONTH(vw_maritime_trade_analysis[[#This Row],[Departure_Date]])/3,0)</f>
        <v>Q2</v>
      </c>
      <c r="K3122" t="str">
        <f>TEXT(vw_maritime_trade_analysis[[#This Row],[Departure_Date]],"mmmm")</f>
        <v>May</v>
      </c>
      <c r="L3122">
        <v>19224108</v>
      </c>
      <c r="M3122">
        <v>76970.421875</v>
      </c>
      <c r="N3122">
        <v>120363.78125</v>
      </c>
      <c r="O3122">
        <v>61324.91015625</v>
      </c>
      <c r="P3122">
        <v>43712.23046875</v>
      </c>
      <c r="Q3122">
        <v>2088210.625</v>
      </c>
      <c r="R3122">
        <f t="shared" si="48"/>
        <v>0.10862457831593539</v>
      </c>
    </row>
    <row r="3123" spans="1:18" x14ac:dyDescent="0.25">
      <c r="A3123" t="s">
        <v>4385</v>
      </c>
      <c r="B3123" t="s">
        <v>65</v>
      </c>
      <c r="C3123" t="s">
        <v>50</v>
      </c>
      <c r="D3123" t="s">
        <v>51</v>
      </c>
      <c r="E3123" t="s">
        <v>92</v>
      </c>
      <c r="F3123" t="s">
        <v>108</v>
      </c>
      <c r="G3123" s="1">
        <v>46069</v>
      </c>
      <c r="H3123" s="1">
        <v>46086</v>
      </c>
      <c r="I3123">
        <f>YEAR((vw_maritime_trade_analysis[[#This Row],[Departure_Date]]))</f>
        <v>2026</v>
      </c>
      <c r="J3123" t="str">
        <f>"Q"&amp;ROUNDUP(MONTH(vw_maritime_trade_analysis[[#This Row],[Departure_Date]])/3,0)</f>
        <v>Q1</v>
      </c>
      <c r="K3123" t="str">
        <f>TEXT(vw_maritime_trade_analysis[[#This Row],[Departure_Date]],"mmmm")</f>
        <v>February</v>
      </c>
      <c r="L3123">
        <v>7653261</v>
      </c>
      <c r="M3123">
        <v>317911.90625</v>
      </c>
      <c r="N3123">
        <v>164639.703125</v>
      </c>
      <c r="O3123">
        <v>20740.33984375</v>
      </c>
      <c r="P3123">
        <v>25231.390625</v>
      </c>
      <c r="Q3123">
        <v>3666975.75</v>
      </c>
      <c r="R3123">
        <f t="shared" si="48"/>
        <v>0.47913899055579051</v>
      </c>
    </row>
    <row r="3124" spans="1:18" x14ac:dyDescent="0.25">
      <c r="A3124" t="s">
        <v>4386</v>
      </c>
      <c r="B3124" t="s">
        <v>65</v>
      </c>
      <c r="C3124" t="s">
        <v>50</v>
      </c>
      <c r="D3124" t="s">
        <v>51</v>
      </c>
      <c r="E3124" t="s">
        <v>184</v>
      </c>
      <c r="F3124" t="s">
        <v>174</v>
      </c>
      <c r="G3124" s="1">
        <v>45269</v>
      </c>
      <c r="H3124" s="1">
        <v>45280</v>
      </c>
      <c r="I3124">
        <f>YEAR((vw_maritime_trade_analysis[[#This Row],[Departure_Date]]))</f>
        <v>2023</v>
      </c>
      <c r="J3124" t="str">
        <f>"Q"&amp;ROUNDUP(MONTH(vw_maritime_trade_analysis[[#This Row],[Departure_Date]])/3,0)</f>
        <v>Q4</v>
      </c>
      <c r="K3124" t="str">
        <f>TEXT(vw_maritime_trade_analysis[[#This Row],[Departure_Date]],"mmmm")</f>
        <v>December</v>
      </c>
      <c r="L3124">
        <v>19761222</v>
      </c>
      <c r="M3124">
        <v>128376.2109375</v>
      </c>
      <c r="N3124">
        <v>227387.65625</v>
      </c>
      <c r="O3124">
        <v>62840.6796875</v>
      </c>
      <c r="P3124">
        <v>7406.31982421875</v>
      </c>
      <c r="Q3124">
        <v>6923862</v>
      </c>
      <c r="R3124">
        <f t="shared" si="48"/>
        <v>0.35037620649168355</v>
      </c>
    </row>
    <row r="3125" spans="1:18" x14ac:dyDescent="0.25">
      <c r="A3125" t="s">
        <v>4387</v>
      </c>
      <c r="B3125" t="s">
        <v>65</v>
      </c>
      <c r="C3125" t="s">
        <v>78</v>
      </c>
      <c r="D3125" t="s">
        <v>105</v>
      </c>
      <c r="E3125" t="s">
        <v>82</v>
      </c>
      <c r="F3125" t="s">
        <v>150</v>
      </c>
      <c r="G3125" s="1">
        <v>46005</v>
      </c>
      <c r="H3125" s="1">
        <v>46035</v>
      </c>
      <c r="I3125">
        <f>YEAR((vw_maritime_trade_analysis[[#This Row],[Departure_Date]]))</f>
        <v>2025</v>
      </c>
      <c r="J3125" t="str">
        <f>"Q"&amp;ROUNDUP(MONTH(vw_maritime_trade_analysis[[#This Row],[Departure_Date]])/3,0)</f>
        <v>Q4</v>
      </c>
      <c r="K3125" t="str">
        <f>TEXT(vw_maritime_trade_analysis[[#This Row],[Departure_Date]],"mmmm")</f>
        <v>December</v>
      </c>
      <c r="L3125">
        <v>21748880</v>
      </c>
      <c r="M3125">
        <v>415460.1875</v>
      </c>
      <c r="N3125">
        <v>56723.73046875</v>
      </c>
      <c r="O3125">
        <v>12396.8603515625</v>
      </c>
      <c r="P3125">
        <v>14884.5595703125</v>
      </c>
      <c r="Q3125">
        <v>1527831.875</v>
      </c>
      <c r="R3125">
        <f t="shared" si="48"/>
        <v>7.0248761085628317E-2</v>
      </c>
    </row>
    <row r="3126" spans="1:18" x14ac:dyDescent="0.25">
      <c r="A3126" t="s">
        <v>4388</v>
      </c>
      <c r="B3126" t="s">
        <v>65</v>
      </c>
      <c r="C3126" t="s">
        <v>66</v>
      </c>
      <c r="D3126" t="s">
        <v>67</v>
      </c>
      <c r="E3126" t="s">
        <v>56</v>
      </c>
      <c r="F3126" t="s">
        <v>140</v>
      </c>
      <c r="G3126" s="1">
        <v>45035</v>
      </c>
      <c r="H3126" s="1">
        <v>45060</v>
      </c>
      <c r="I3126">
        <f>YEAR((vw_maritime_trade_analysis[[#This Row],[Departure_Date]]))</f>
        <v>2023</v>
      </c>
      <c r="J3126" t="str">
        <f>"Q"&amp;ROUNDUP(MONTH(vw_maritime_trade_analysis[[#This Row],[Departure_Date]])/3,0)</f>
        <v>Q2</v>
      </c>
      <c r="K3126" t="str">
        <f>TEXT(vw_maritime_trade_analysis[[#This Row],[Departure_Date]],"mmmm")</f>
        <v>April</v>
      </c>
      <c r="L3126">
        <v>3940358.5</v>
      </c>
      <c r="M3126">
        <v>508398.5625</v>
      </c>
      <c r="N3126">
        <v>223963.984375</v>
      </c>
      <c r="O3126">
        <v>9259.83984375</v>
      </c>
      <c r="P3126">
        <v>5638.4599609375</v>
      </c>
      <c r="Q3126">
        <v>893693.875</v>
      </c>
      <c r="R3126">
        <f t="shared" si="48"/>
        <v>0.22680521962658981</v>
      </c>
    </row>
    <row r="3127" spans="1:18" x14ac:dyDescent="0.25">
      <c r="A3127" t="s">
        <v>4389</v>
      </c>
      <c r="B3127" t="s">
        <v>49</v>
      </c>
      <c r="C3127" t="s">
        <v>66</v>
      </c>
      <c r="D3127" t="s">
        <v>248</v>
      </c>
      <c r="E3127" t="s">
        <v>127</v>
      </c>
      <c r="F3127" t="s">
        <v>226</v>
      </c>
      <c r="G3127" s="1">
        <v>44714</v>
      </c>
      <c r="H3127" s="1">
        <v>44737</v>
      </c>
      <c r="I3127">
        <f>YEAR((vw_maritime_trade_analysis[[#This Row],[Departure_Date]]))</f>
        <v>2022</v>
      </c>
      <c r="J3127" t="str">
        <f>"Q"&amp;ROUNDUP(MONTH(vw_maritime_trade_analysis[[#This Row],[Departure_Date]])/3,0)</f>
        <v>Q2</v>
      </c>
      <c r="K3127" t="str">
        <f>TEXT(vw_maritime_trade_analysis[[#This Row],[Departure_Date]],"mmmm")</f>
        <v>June</v>
      </c>
      <c r="L3127">
        <v>28724194</v>
      </c>
      <c r="M3127">
        <v>433634.84375</v>
      </c>
      <c r="N3127">
        <v>220865.328125</v>
      </c>
      <c r="O3127">
        <v>37915.94140625</v>
      </c>
      <c r="P3127">
        <v>79187.390625</v>
      </c>
      <c r="Q3127">
        <v>3093336.75</v>
      </c>
      <c r="R3127">
        <f t="shared" si="48"/>
        <v>0.10769098516741671</v>
      </c>
    </row>
    <row r="3128" spans="1:18" x14ac:dyDescent="0.25">
      <c r="A3128" t="s">
        <v>4390</v>
      </c>
      <c r="B3128" t="s">
        <v>49</v>
      </c>
      <c r="C3128" t="s">
        <v>112</v>
      </c>
      <c r="D3128" t="s">
        <v>199</v>
      </c>
      <c r="E3128" t="s">
        <v>121</v>
      </c>
      <c r="F3128" t="s">
        <v>226</v>
      </c>
      <c r="G3128" s="1">
        <v>44658</v>
      </c>
      <c r="H3128" s="1">
        <v>44668</v>
      </c>
      <c r="I3128">
        <f>YEAR((vw_maritime_trade_analysis[[#This Row],[Departure_Date]]))</f>
        <v>2022</v>
      </c>
      <c r="J3128" t="str">
        <f>"Q"&amp;ROUNDUP(MONTH(vw_maritime_trade_analysis[[#This Row],[Departure_Date]])/3,0)</f>
        <v>Q2</v>
      </c>
      <c r="K3128" t="str">
        <f>TEXT(vw_maritime_trade_analysis[[#This Row],[Departure_Date]],"mmmm")</f>
        <v>April</v>
      </c>
      <c r="L3128">
        <v>19417678</v>
      </c>
      <c r="M3128">
        <v>299104.4375</v>
      </c>
      <c r="N3128">
        <v>134274.0625</v>
      </c>
      <c r="O3128">
        <v>11844.7802734375</v>
      </c>
      <c r="P3128">
        <v>0</v>
      </c>
      <c r="Q3128">
        <v>1150597.625</v>
      </c>
      <c r="R3128">
        <f t="shared" si="48"/>
        <v>5.9255160426493834E-2</v>
      </c>
    </row>
    <row r="3129" spans="1:18" x14ac:dyDescent="0.25">
      <c r="A3129" t="s">
        <v>4391</v>
      </c>
      <c r="B3129" t="s">
        <v>65</v>
      </c>
      <c r="C3129" t="s">
        <v>50</v>
      </c>
      <c r="D3129" t="s">
        <v>145</v>
      </c>
      <c r="E3129" t="s">
        <v>100</v>
      </c>
      <c r="F3129" t="s">
        <v>159</v>
      </c>
      <c r="G3129" s="1">
        <v>44252</v>
      </c>
      <c r="H3129" s="1">
        <v>44267</v>
      </c>
      <c r="I3129">
        <f>YEAR((vw_maritime_trade_analysis[[#This Row],[Departure_Date]]))</f>
        <v>2021</v>
      </c>
      <c r="J3129" t="str">
        <f>"Q"&amp;ROUNDUP(MONTH(vw_maritime_trade_analysis[[#This Row],[Departure_Date]])/3,0)</f>
        <v>Q1</v>
      </c>
      <c r="K3129" t="str">
        <f>TEXT(vw_maritime_trade_analysis[[#This Row],[Departure_Date]],"mmmm")</f>
        <v>February</v>
      </c>
      <c r="L3129">
        <v>105966312</v>
      </c>
      <c r="M3129">
        <v>157853.109375</v>
      </c>
      <c r="N3129">
        <v>40384.26953125</v>
      </c>
      <c r="O3129">
        <v>119741.9375</v>
      </c>
      <c r="P3129">
        <v>26681.01953125</v>
      </c>
      <c r="Q3129">
        <v>2462615.25</v>
      </c>
      <c r="R3129">
        <f t="shared" si="48"/>
        <v>2.3239605149228935E-2</v>
      </c>
    </row>
    <row r="3130" spans="1:18" x14ac:dyDescent="0.25">
      <c r="A3130" t="s">
        <v>4392</v>
      </c>
      <c r="B3130" t="s">
        <v>49</v>
      </c>
      <c r="C3130" t="s">
        <v>239</v>
      </c>
      <c r="D3130" t="s">
        <v>265</v>
      </c>
      <c r="E3130" t="s">
        <v>159</v>
      </c>
      <c r="F3130" t="s">
        <v>184</v>
      </c>
      <c r="G3130" s="1">
        <v>46069</v>
      </c>
      <c r="H3130" s="1">
        <v>46086</v>
      </c>
      <c r="I3130">
        <f>YEAR((vw_maritime_trade_analysis[[#This Row],[Departure_Date]]))</f>
        <v>2026</v>
      </c>
      <c r="J3130" t="str">
        <f>"Q"&amp;ROUNDUP(MONTH(vw_maritime_trade_analysis[[#This Row],[Departure_Date]])/3,0)</f>
        <v>Q1</v>
      </c>
      <c r="K3130" t="str">
        <f>TEXT(vw_maritime_trade_analysis[[#This Row],[Departure_Date]],"mmmm")</f>
        <v>February</v>
      </c>
      <c r="L3130">
        <v>6663263</v>
      </c>
      <c r="M3130">
        <v>205085.84375</v>
      </c>
      <c r="N3130">
        <v>45799.21875</v>
      </c>
      <c r="O3130">
        <v>22321.9296875</v>
      </c>
      <c r="P3130">
        <v>0</v>
      </c>
      <c r="Q3130">
        <v>550456.75</v>
      </c>
      <c r="R3130">
        <f t="shared" si="48"/>
        <v>8.2610689387466768E-2</v>
      </c>
    </row>
    <row r="3131" spans="1:18" x14ac:dyDescent="0.25">
      <c r="A3131" t="s">
        <v>4393</v>
      </c>
      <c r="B3131" t="s">
        <v>65</v>
      </c>
      <c r="C3131" t="s">
        <v>78</v>
      </c>
      <c r="D3131" t="s">
        <v>211</v>
      </c>
      <c r="E3131" t="s">
        <v>92</v>
      </c>
      <c r="F3131" t="s">
        <v>108</v>
      </c>
      <c r="G3131" s="1">
        <v>43947</v>
      </c>
      <c r="H3131" s="1">
        <v>43959</v>
      </c>
      <c r="I3131">
        <f>YEAR((vw_maritime_trade_analysis[[#This Row],[Departure_Date]]))</f>
        <v>2020</v>
      </c>
      <c r="J3131" t="str">
        <f>"Q"&amp;ROUNDUP(MONTH(vw_maritime_trade_analysis[[#This Row],[Departure_Date]])/3,0)</f>
        <v>Q2</v>
      </c>
      <c r="K3131" t="str">
        <f>TEXT(vw_maritime_trade_analysis[[#This Row],[Departure_Date]],"mmmm")</f>
        <v>April</v>
      </c>
      <c r="L3131">
        <v>21679268</v>
      </c>
      <c r="M3131">
        <v>261670.9375</v>
      </c>
      <c r="N3131">
        <v>153186.015625</v>
      </c>
      <c r="O3131">
        <v>31868.51953125</v>
      </c>
      <c r="P3131">
        <v>0</v>
      </c>
      <c r="Q3131">
        <v>1439915.625</v>
      </c>
      <c r="R3131">
        <f t="shared" si="48"/>
        <v>6.6419014931684964E-2</v>
      </c>
    </row>
    <row r="3132" spans="1:18" x14ac:dyDescent="0.25">
      <c r="A3132" t="s">
        <v>4394</v>
      </c>
      <c r="B3132" t="s">
        <v>65</v>
      </c>
      <c r="C3132" t="s">
        <v>50</v>
      </c>
      <c r="D3132" t="s">
        <v>51</v>
      </c>
      <c r="E3132" t="s">
        <v>56</v>
      </c>
      <c r="F3132" t="s">
        <v>108</v>
      </c>
      <c r="G3132" s="1">
        <v>44332</v>
      </c>
      <c r="H3132" s="1">
        <v>44347</v>
      </c>
      <c r="I3132">
        <f>YEAR((vw_maritime_trade_analysis[[#This Row],[Departure_Date]]))</f>
        <v>2021</v>
      </c>
      <c r="J3132" t="str">
        <f>"Q"&amp;ROUNDUP(MONTH(vw_maritime_trade_analysis[[#This Row],[Departure_Date]])/3,0)</f>
        <v>Q2</v>
      </c>
      <c r="K3132" t="str">
        <f>TEXT(vw_maritime_trade_analysis[[#This Row],[Departure_Date]],"mmmm")</f>
        <v>May</v>
      </c>
      <c r="L3132">
        <v>8726352</v>
      </c>
      <c r="M3132">
        <v>360492.34375</v>
      </c>
      <c r="N3132">
        <v>105682.9296875</v>
      </c>
      <c r="O3132">
        <v>17539.970703125</v>
      </c>
      <c r="P3132">
        <v>0</v>
      </c>
      <c r="Q3132">
        <v>3585396.5</v>
      </c>
      <c r="R3132">
        <f t="shared" si="48"/>
        <v>0.41087002907973458</v>
      </c>
    </row>
    <row r="3133" spans="1:18" x14ac:dyDescent="0.25">
      <c r="A3133" t="s">
        <v>4396</v>
      </c>
      <c r="B3133" t="s">
        <v>49</v>
      </c>
      <c r="C3133" t="s">
        <v>239</v>
      </c>
      <c r="D3133" t="s">
        <v>270</v>
      </c>
      <c r="E3133" t="s">
        <v>257</v>
      </c>
      <c r="F3133" t="s">
        <v>70</v>
      </c>
      <c r="G3133" s="1">
        <v>45022</v>
      </c>
      <c r="H3133" s="1">
        <v>45036</v>
      </c>
      <c r="I3133">
        <f>YEAR((vw_maritime_trade_analysis[[#This Row],[Departure_Date]]))</f>
        <v>2023</v>
      </c>
      <c r="J3133" t="str">
        <f>"Q"&amp;ROUNDUP(MONTH(vw_maritime_trade_analysis[[#This Row],[Departure_Date]])/3,0)</f>
        <v>Q2</v>
      </c>
      <c r="K3133" t="str">
        <f>TEXT(vw_maritime_trade_analysis[[#This Row],[Departure_Date]],"mmmm")</f>
        <v>April</v>
      </c>
      <c r="L3133">
        <v>33808140</v>
      </c>
      <c r="M3133">
        <v>256365.84375</v>
      </c>
      <c r="N3133">
        <v>84298.9921875</v>
      </c>
      <c r="O3133">
        <v>49021.80078125</v>
      </c>
      <c r="P3133">
        <v>2489.510009765625</v>
      </c>
      <c r="Q3133">
        <v>2159273.25</v>
      </c>
      <c r="R3133">
        <f t="shared" si="48"/>
        <v>6.3868442629496924E-2</v>
      </c>
    </row>
    <row r="3134" spans="1:18" x14ac:dyDescent="0.25">
      <c r="A3134" t="s">
        <v>4397</v>
      </c>
      <c r="B3134" t="s">
        <v>65</v>
      </c>
      <c r="C3134" t="s">
        <v>66</v>
      </c>
      <c r="D3134" t="s">
        <v>67</v>
      </c>
      <c r="E3134" t="s">
        <v>184</v>
      </c>
      <c r="F3134" t="s">
        <v>140</v>
      </c>
      <c r="G3134" s="1">
        <v>45033</v>
      </c>
      <c r="H3134" s="1">
        <v>45058</v>
      </c>
      <c r="I3134">
        <f>YEAR((vw_maritime_trade_analysis[[#This Row],[Departure_Date]]))</f>
        <v>2023</v>
      </c>
      <c r="J3134" t="str">
        <f>"Q"&amp;ROUNDUP(MONTH(vw_maritime_trade_analysis[[#This Row],[Departure_Date]])/3,0)</f>
        <v>Q2</v>
      </c>
      <c r="K3134" t="str">
        <f>TEXT(vw_maritime_trade_analysis[[#This Row],[Departure_Date]],"mmmm")</f>
        <v>April</v>
      </c>
      <c r="L3134">
        <v>24056544</v>
      </c>
      <c r="M3134">
        <v>527512.25</v>
      </c>
      <c r="N3134">
        <v>233519.484375</v>
      </c>
      <c r="O3134">
        <v>69282.8515625</v>
      </c>
      <c r="P3134">
        <v>0</v>
      </c>
      <c r="Q3134">
        <v>6528651.5</v>
      </c>
      <c r="R3134">
        <f t="shared" si="48"/>
        <v>0.27138775627953876</v>
      </c>
    </row>
    <row r="3135" spans="1:18" x14ac:dyDescent="0.25">
      <c r="A3135" t="s">
        <v>4398</v>
      </c>
      <c r="B3135" t="s">
        <v>49</v>
      </c>
      <c r="C3135" t="s">
        <v>239</v>
      </c>
      <c r="D3135" t="s">
        <v>240</v>
      </c>
      <c r="E3135" t="s">
        <v>196</v>
      </c>
      <c r="F3135" t="s">
        <v>82</v>
      </c>
      <c r="G3135" s="1">
        <v>45701</v>
      </c>
      <c r="H3135" s="1">
        <v>45731</v>
      </c>
      <c r="I3135">
        <f>YEAR((vw_maritime_trade_analysis[[#This Row],[Departure_Date]]))</f>
        <v>2025</v>
      </c>
      <c r="J3135" t="str">
        <f>"Q"&amp;ROUNDUP(MONTH(vw_maritime_trade_analysis[[#This Row],[Departure_Date]])/3,0)</f>
        <v>Q1</v>
      </c>
      <c r="K3135" t="str">
        <f>TEXT(vw_maritime_trade_analysis[[#This Row],[Departure_Date]],"mmmm")</f>
        <v>February</v>
      </c>
      <c r="L3135">
        <v>12010347</v>
      </c>
      <c r="M3135">
        <v>557491.5625</v>
      </c>
      <c r="N3135">
        <v>51125.3515625</v>
      </c>
      <c r="O3135">
        <v>38433.109375</v>
      </c>
      <c r="P3135">
        <v>86413</v>
      </c>
      <c r="Q3135">
        <v>1031367.75</v>
      </c>
      <c r="R3135">
        <f t="shared" si="48"/>
        <v>8.587326827443037E-2</v>
      </c>
    </row>
    <row r="3136" spans="1:18" x14ac:dyDescent="0.25">
      <c r="A3136" t="s">
        <v>4399</v>
      </c>
      <c r="B3136" t="s">
        <v>65</v>
      </c>
      <c r="C3136" t="s">
        <v>66</v>
      </c>
      <c r="D3136" t="s">
        <v>67</v>
      </c>
      <c r="E3136" t="s">
        <v>184</v>
      </c>
      <c r="F3136" t="s">
        <v>71</v>
      </c>
      <c r="G3136" s="1">
        <v>44013</v>
      </c>
      <c r="H3136" s="1">
        <v>44037</v>
      </c>
      <c r="I3136">
        <f>YEAR((vw_maritime_trade_analysis[[#This Row],[Departure_Date]]))</f>
        <v>2020</v>
      </c>
      <c r="J3136" t="str">
        <f>"Q"&amp;ROUNDUP(MONTH(vw_maritime_trade_analysis[[#This Row],[Departure_Date]])/3,0)</f>
        <v>Q3</v>
      </c>
      <c r="K3136" t="str">
        <f>TEXT(vw_maritime_trade_analysis[[#This Row],[Departure_Date]],"mmmm")</f>
        <v>July</v>
      </c>
      <c r="L3136">
        <v>17934210</v>
      </c>
      <c r="M3136">
        <v>520809.3125</v>
      </c>
      <c r="N3136">
        <v>88062.1171875</v>
      </c>
      <c r="O3136">
        <v>55596.05078125</v>
      </c>
      <c r="P3136">
        <v>75533.4375</v>
      </c>
      <c r="Q3136">
        <v>2742917.25</v>
      </c>
      <c r="R3136">
        <f t="shared" si="48"/>
        <v>0.15294329942606893</v>
      </c>
    </row>
    <row r="3137" spans="1:18" x14ac:dyDescent="0.25">
      <c r="A3137" t="s">
        <v>4400</v>
      </c>
      <c r="B3137" t="s">
        <v>65</v>
      </c>
      <c r="C3137" t="s">
        <v>112</v>
      </c>
      <c r="D3137" t="s">
        <v>199</v>
      </c>
      <c r="E3137" t="s">
        <v>70</v>
      </c>
      <c r="F3137" t="s">
        <v>154</v>
      </c>
      <c r="G3137" s="1">
        <v>44270</v>
      </c>
      <c r="H3137" s="1">
        <v>44297</v>
      </c>
      <c r="I3137">
        <f>YEAR((vw_maritime_trade_analysis[[#This Row],[Departure_Date]]))</f>
        <v>2021</v>
      </c>
      <c r="J3137" t="str">
        <f>"Q"&amp;ROUNDUP(MONTH(vw_maritime_trade_analysis[[#This Row],[Departure_Date]])/3,0)</f>
        <v>Q1</v>
      </c>
      <c r="K3137" t="str">
        <f>TEXT(vw_maritime_trade_analysis[[#This Row],[Departure_Date]],"mmmm")</f>
        <v>March</v>
      </c>
      <c r="L3137">
        <v>8118886</v>
      </c>
      <c r="M3137">
        <v>409688.46875</v>
      </c>
      <c r="N3137">
        <v>222666.84375</v>
      </c>
      <c r="O3137">
        <v>15994.2099609375</v>
      </c>
      <c r="P3137">
        <v>13137.1904296875</v>
      </c>
      <c r="Q3137">
        <v>1355344.75</v>
      </c>
      <c r="R3137">
        <f t="shared" si="48"/>
        <v>0.16693728055794846</v>
      </c>
    </row>
    <row r="3138" spans="1:18" x14ac:dyDescent="0.25">
      <c r="A3138" t="s">
        <v>4401</v>
      </c>
      <c r="B3138" t="s">
        <v>49</v>
      </c>
      <c r="C3138" t="s">
        <v>66</v>
      </c>
      <c r="D3138" t="s">
        <v>245</v>
      </c>
      <c r="E3138" t="s">
        <v>83</v>
      </c>
      <c r="F3138" t="s">
        <v>56</v>
      </c>
      <c r="G3138" s="1">
        <v>43852</v>
      </c>
      <c r="H3138" s="1">
        <v>43866</v>
      </c>
      <c r="I3138">
        <f>YEAR((vw_maritime_trade_analysis[[#This Row],[Departure_Date]]))</f>
        <v>2020</v>
      </c>
      <c r="J3138" t="str">
        <f>"Q"&amp;ROUNDUP(MONTH(vw_maritime_trade_analysis[[#This Row],[Departure_Date]])/3,0)</f>
        <v>Q1</v>
      </c>
      <c r="K3138" t="str">
        <f>TEXT(vw_maritime_trade_analysis[[#This Row],[Departure_Date]],"mmmm")</f>
        <v>January</v>
      </c>
      <c r="L3138">
        <v>6743216.5</v>
      </c>
      <c r="M3138">
        <v>310300.1875</v>
      </c>
      <c r="N3138">
        <v>32588.470703125</v>
      </c>
      <c r="O3138">
        <v>7822.1298828125</v>
      </c>
      <c r="P3138">
        <v>32424.720703125</v>
      </c>
      <c r="Q3138">
        <v>603728.0625</v>
      </c>
      <c r="R3138">
        <f t="shared" ref="R3138:R3201" si="49">Q3138/L3138</f>
        <v>8.9531169954279233E-2</v>
      </c>
    </row>
    <row r="3139" spans="1:18" x14ac:dyDescent="0.25">
      <c r="A3139" t="s">
        <v>4403</v>
      </c>
      <c r="B3139" t="s">
        <v>65</v>
      </c>
      <c r="C3139" t="s">
        <v>50</v>
      </c>
      <c r="D3139" t="s">
        <v>51</v>
      </c>
      <c r="E3139" t="s">
        <v>226</v>
      </c>
      <c r="F3139" t="s">
        <v>230</v>
      </c>
      <c r="G3139" s="1">
        <v>44220</v>
      </c>
      <c r="H3139" s="1">
        <v>44232</v>
      </c>
      <c r="I3139">
        <f>YEAR((vw_maritime_trade_analysis[[#This Row],[Departure_Date]]))</f>
        <v>2021</v>
      </c>
      <c r="J3139" t="str">
        <f>"Q"&amp;ROUNDUP(MONTH(vw_maritime_trade_analysis[[#This Row],[Departure_Date]])/3,0)</f>
        <v>Q1</v>
      </c>
      <c r="K3139" t="str">
        <f>TEXT(vw_maritime_trade_analysis[[#This Row],[Departure_Date]],"mmmm")</f>
        <v>January</v>
      </c>
      <c r="L3139">
        <v>19847648</v>
      </c>
      <c r="M3139">
        <v>145655.796875</v>
      </c>
      <c r="N3139">
        <v>123328.2109375</v>
      </c>
      <c r="O3139">
        <v>39695.2890625</v>
      </c>
      <c r="P3139">
        <v>26919.9609375</v>
      </c>
      <c r="Q3139">
        <v>2149314.5</v>
      </c>
      <c r="R3139">
        <f t="shared" si="49"/>
        <v>0.10829063977756961</v>
      </c>
    </row>
    <row r="3140" spans="1:18" x14ac:dyDescent="0.25">
      <c r="A3140" t="s">
        <v>4404</v>
      </c>
      <c r="B3140" t="s">
        <v>65</v>
      </c>
      <c r="C3140" t="s">
        <v>78</v>
      </c>
      <c r="D3140" t="s">
        <v>211</v>
      </c>
      <c r="E3140" t="s">
        <v>128</v>
      </c>
      <c r="F3140" t="s">
        <v>127</v>
      </c>
      <c r="G3140" s="1">
        <v>43863</v>
      </c>
      <c r="H3140" s="1">
        <v>43873</v>
      </c>
      <c r="I3140">
        <f>YEAR((vw_maritime_trade_analysis[[#This Row],[Departure_Date]]))</f>
        <v>2020</v>
      </c>
      <c r="J3140" t="str">
        <f>"Q"&amp;ROUNDUP(MONTH(vw_maritime_trade_analysis[[#This Row],[Departure_Date]])/3,0)</f>
        <v>Q1</v>
      </c>
      <c r="K3140" t="str">
        <f>TEXT(vw_maritime_trade_analysis[[#This Row],[Departure_Date]],"mmmm")</f>
        <v>February</v>
      </c>
      <c r="L3140">
        <v>21326220</v>
      </c>
      <c r="M3140">
        <v>260670.625</v>
      </c>
      <c r="N3140">
        <v>144700.703125</v>
      </c>
      <c r="O3140">
        <v>61419.51171875</v>
      </c>
      <c r="P3140">
        <v>0</v>
      </c>
      <c r="Q3140">
        <v>1112479</v>
      </c>
      <c r="R3140">
        <f t="shared" si="49"/>
        <v>5.2164846841118585E-2</v>
      </c>
    </row>
    <row r="3141" spans="1:18" x14ac:dyDescent="0.25">
      <c r="A3141" t="s">
        <v>4405</v>
      </c>
      <c r="B3141" t="s">
        <v>49</v>
      </c>
      <c r="C3141" t="s">
        <v>78</v>
      </c>
      <c r="D3141" t="s">
        <v>105</v>
      </c>
      <c r="E3141" t="s">
        <v>159</v>
      </c>
      <c r="F3141" t="s">
        <v>92</v>
      </c>
      <c r="G3141" s="1">
        <v>45921</v>
      </c>
      <c r="H3141" s="1">
        <v>45931</v>
      </c>
      <c r="I3141">
        <f>YEAR((vw_maritime_trade_analysis[[#This Row],[Departure_Date]]))</f>
        <v>2025</v>
      </c>
      <c r="J3141" t="str">
        <f>"Q"&amp;ROUNDUP(MONTH(vw_maritime_trade_analysis[[#This Row],[Departure_Date]])/3,0)</f>
        <v>Q3</v>
      </c>
      <c r="K3141" t="str">
        <f>TEXT(vw_maritime_trade_analysis[[#This Row],[Departure_Date]],"mmmm")</f>
        <v>September</v>
      </c>
      <c r="L3141">
        <v>32813754</v>
      </c>
      <c r="M3141">
        <v>358389.625</v>
      </c>
      <c r="N3141">
        <v>142803.546875</v>
      </c>
      <c r="O3141">
        <v>41017.19140625</v>
      </c>
      <c r="P3141">
        <v>968.8800048828125</v>
      </c>
      <c r="Q3141">
        <v>2605652.75</v>
      </c>
      <c r="R3141">
        <f t="shared" si="49"/>
        <v>7.9407334802351473E-2</v>
      </c>
    </row>
    <row r="3142" spans="1:18" x14ac:dyDescent="0.25">
      <c r="A3142" t="s">
        <v>4406</v>
      </c>
      <c r="B3142" t="s">
        <v>49</v>
      </c>
      <c r="C3142" t="s">
        <v>134</v>
      </c>
      <c r="D3142" t="s">
        <v>135</v>
      </c>
      <c r="E3142" t="s">
        <v>146</v>
      </c>
      <c r="F3142" t="s">
        <v>92</v>
      </c>
      <c r="G3142" s="1">
        <v>45166</v>
      </c>
      <c r="H3142" s="1">
        <v>45182</v>
      </c>
      <c r="I3142">
        <f>YEAR((vw_maritime_trade_analysis[[#This Row],[Departure_Date]]))</f>
        <v>2023</v>
      </c>
      <c r="J3142" t="str">
        <f>"Q"&amp;ROUNDUP(MONTH(vw_maritime_trade_analysis[[#This Row],[Departure_Date]])/3,0)</f>
        <v>Q3</v>
      </c>
      <c r="K3142" t="str">
        <f>TEXT(vw_maritime_trade_analysis[[#This Row],[Departure_Date]],"mmmm")</f>
        <v>August</v>
      </c>
      <c r="L3142">
        <v>8736986</v>
      </c>
      <c r="M3142">
        <v>222664.953125</v>
      </c>
      <c r="N3142">
        <v>233838.625</v>
      </c>
      <c r="O3142">
        <v>22716.16015625</v>
      </c>
      <c r="P3142">
        <v>17327.970703125</v>
      </c>
      <c r="Q3142">
        <v>627521</v>
      </c>
      <c r="R3142">
        <f t="shared" si="49"/>
        <v>7.1823509846530603E-2</v>
      </c>
    </row>
    <row r="3143" spans="1:18" x14ac:dyDescent="0.25">
      <c r="A3143" t="s">
        <v>4407</v>
      </c>
      <c r="B3143" t="s">
        <v>65</v>
      </c>
      <c r="C3143" t="s">
        <v>78</v>
      </c>
      <c r="D3143" t="s">
        <v>211</v>
      </c>
      <c r="E3143" t="s">
        <v>92</v>
      </c>
      <c r="F3143" t="s">
        <v>201</v>
      </c>
      <c r="G3143" s="1">
        <v>45213</v>
      </c>
      <c r="H3143" s="1">
        <v>45223</v>
      </c>
      <c r="I3143">
        <f>YEAR((vw_maritime_trade_analysis[[#This Row],[Departure_Date]]))</f>
        <v>2023</v>
      </c>
      <c r="J3143" t="str">
        <f>"Q"&amp;ROUNDUP(MONTH(vw_maritime_trade_analysis[[#This Row],[Departure_Date]])/3,0)</f>
        <v>Q4</v>
      </c>
      <c r="K3143" t="str">
        <f>TEXT(vw_maritime_trade_analysis[[#This Row],[Departure_Date]],"mmmm")</f>
        <v>October</v>
      </c>
      <c r="L3143">
        <v>28869774</v>
      </c>
      <c r="M3143">
        <v>187925.9375</v>
      </c>
      <c r="N3143">
        <v>133114.703125</v>
      </c>
      <c r="O3143">
        <v>99600.71875</v>
      </c>
      <c r="P3143">
        <v>105332.6484375</v>
      </c>
      <c r="Q3143">
        <v>2234632</v>
      </c>
      <c r="R3143">
        <f t="shared" si="49"/>
        <v>7.7403861907613128E-2</v>
      </c>
    </row>
    <row r="3144" spans="1:18" x14ac:dyDescent="0.25">
      <c r="A3144" t="s">
        <v>4408</v>
      </c>
      <c r="B3144" t="s">
        <v>49</v>
      </c>
      <c r="C3144" t="s">
        <v>112</v>
      </c>
      <c r="D3144" t="s">
        <v>340</v>
      </c>
      <c r="E3144" t="s">
        <v>257</v>
      </c>
      <c r="F3144" t="s">
        <v>128</v>
      </c>
      <c r="G3144" s="1">
        <v>44328</v>
      </c>
      <c r="H3144" s="1">
        <v>44342</v>
      </c>
      <c r="I3144">
        <f>YEAR((vw_maritime_trade_analysis[[#This Row],[Departure_Date]]))</f>
        <v>2021</v>
      </c>
      <c r="J3144" t="str">
        <f>"Q"&amp;ROUNDUP(MONTH(vw_maritime_trade_analysis[[#This Row],[Departure_Date]])/3,0)</f>
        <v>Q2</v>
      </c>
      <c r="K3144" t="str">
        <f>TEXT(vw_maritime_trade_analysis[[#This Row],[Departure_Date]],"mmmm")</f>
        <v>May</v>
      </c>
      <c r="L3144">
        <v>2506271.25</v>
      </c>
      <c r="M3144">
        <v>332188.09375</v>
      </c>
      <c r="N3144">
        <v>21535.33984375</v>
      </c>
      <c r="O3144">
        <v>4736.85009765625</v>
      </c>
      <c r="P3144">
        <v>0</v>
      </c>
      <c r="Q3144">
        <v>416838.625</v>
      </c>
      <c r="R3144">
        <f t="shared" si="49"/>
        <v>0.16631824069322104</v>
      </c>
    </row>
    <row r="3145" spans="1:18" x14ac:dyDescent="0.25">
      <c r="A3145" t="s">
        <v>4409</v>
      </c>
      <c r="B3145" t="s">
        <v>65</v>
      </c>
      <c r="C3145" t="s">
        <v>78</v>
      </c>
      <c r="D3145" t="s">
        <v>211</v>
      </c>
      <c r="E3145" t="s">
        <v>184</v>
      </c>
      <c r="F3145" t="s">
        <v>131</v>
      </c>
      <c r="G3145" s="1">
        <v>45042</v>
      </c>
      <c r="H3145" s="1">
        <v>45062</v>
      </c>
      <c r="I3145">
        <f>YEAR((vw_maritime_trade_analysis[[#This Row],[Departure_Date]]))</f>
        <v>2023</v>
      </c>
      <c r="J3145" t="str">
        <f>"Q"&amp;ROUNDUP(MONTH(vw_maritime_trade_analysis[[#This Row],[Departure_Date]])/3,0)</f>
        <v>Q2</v>
      </c>
      <c r="K3145" t="str">
        <f>TEXT(vw_maritime_trade_analysis[[#This Row],[Departure_Date]],"mmmm")</f>
        <v>April</v>
      </c>
      <c r="L3145">
        <v>25499568</v>
      </c>
      <c r="M3145">
        <v>369404.375</v>
      </c>
      <c r="N3145">
        <v>119687.0234375</v>
      </c>
      <c r="O3145">
        <v>62473.94140625</v>
      </c>
      <c r="P3145">
        <v>52886.5390625</v>
      </c>
      <c r="Q3145">
        <v>1934448.875</v>
      </c>
      <c r="R3145">
        <f t="shared" si="49"/>
        <v>7.5862025388037949E-2</v>
      </c>
    </row>
    <row r="3146" spans="1:18" x14ac:dyDescent="0.25">
      <c r="A3146" t="s">
        <v>4410</v>
      </c>
      <c r="B3146" t="s">
        <v>49</v>
      </c>
      <c r="C3146" t="s">
        <v>50</v>
      </c>
      <c r="D3146" t="s">
        <v>51</v>
      </c>
      <c r="E3146" t="s">
        <v>257</v>
      </c>
      <c r="F3146" t="s">
        <v>82</v>
      </c>
      <c r="G3146" s="1">
        <v>44351</v>
      </c>
      <c r="H3146" s="1">
        <v>44366</v>
      </c>
      <c r="I3146">
        <f>YEAR((vw_maritime_trade_analysis[[#This Row],[Departure_Date]]))</f>
        <v>2021</v>
      </c>
      <c r="J3146" t="str">
        <f>"Q"&amp;ROUNDUP(MONTH(vw_maritime_trade_analysis[[#This Row],[Departure_Date]])/3,0)</f>
        <v>Q2</v>
      </c>
      <c r="K3146" t="str">
        <f>TEXT(vw_maritime_trade_analysis[[#This Row],[Departure_Date]],"mmmm")</f>
        <v>June</v>
      </c>
      <c r="L3146">
        <v>17642002</v>
      </c>
      <c r="M3146">
        <v>142489.40625</v>
      </c>
      <c r="N3146">
        <v>82219.828125</v>
      </c>
      <c r="O3146">
        <v>29462.140625</v>
      </c>
      <c r="P3146">
        <v>0</v>
      </c>
      <c r="Q3146">
        <v>3239741</v>
      </c>
      <c r="R3146">
        <f t="shared" si="49"/>
        <v>0.18363794539871381</v>
      </c>
    </row>
    <row r="3147" spans="1:18" x14ac:dyDescent="0.25">
      <c r="A3147" t="s">
        <v>4411</v>
      </c>
      <c r="B3147" t="s">
        <v>65</v>
      </c>
      <c r="C3147" t="s">
        <v>50</v>
      </c>
      <c r="D3147" t="s">
        <v>51</v>
      </c>
      <c r="E3147" t="s">
        <v>184</v>
      </c>
      <c r="F3147" t="s">
        <v>121</v>
      </c>
      <c r="G3147" s="1">
        <v>46065</v>
      </c>
      <c r="H3147" s="1">
        <v>46083</v>
      </c>
      <c r="I3147">
        <f>YEAR((vw_maritime_trade_analysis[[#This Row],[Departure_Date]]))</f>
        <v>2026</v>
      </c>
      <c r="J3147" t="str">
        <f>"Q"&amp;ROUNDUP(MONTH(vw_maritime_trade_analysis[[#This Row],[Departure_Date]])/3,0)</f>
        <v>Q1</v>
      </c>
      <c r="K3147" t="str">
        <f>TEXT(vw_maritime_trade_analysis[[#This Row],[Departure_Date]],"mmmm")</f>
        <v>February</v>
      </c>
      <c r="L3147">
        <v>17170848</v>
      </c>
      <c r="M3147">
        <v>252968.828125</v>
      </c>
      <c r="N3147">
        <v>18009.48046875</v>
      </c>
      <c r="O3147">
        <v>55633.55078125</v>
      </c>
      <c r="P3147">
        <v>17063.509765625</v>
      </c>
      <c r="Q3147">
        <v>8258382.5</v>
      </c>
      <c r="R3147">
        <f t="shared" si="49"/>
        <v>0.48095367800122624</v>
      </c>
    </row>
    <row r="3148" spans="1:18" x14ac:dyDescent="0.25">
      <c r="A3148" t="s">
        <v>4412</v>
      </c>
      <c r="B3148" t="s">
        <v>49</v>
      </c>
      <c r="C3148" t="s">
        <v>50</v>
      </c>
      <c r="D3148" t="s">
        <v>139</v>
      </c>
      <c r="E3148" t="s">
        <v>127</v>
      </c>
      <c r="F3148" t="s">
        <v>100</v>
      </c>
      <c r="G3148" s="1">
        <v>45221</v>
      </c>
      <c r="H3148" s="1">
        <v>45233</v>
      </c>
      <c r="I3148">
        <f>YEAR((vw_maritime_trade_analysis[[#This Row],[Departure_Date]]))</f>
        <v>2023</v>
      </c>
      <c r="J3148" t="str">
        <f>"Q"&amp;ROUNDUP(MONTH(vw_maritime_trade_analysis[[#This Row],[Departure_Date]])/3,0)</f>
        <v>Q4</v>
      </c>
      <c r="K3148" t="str">
        <f>TEXT(vw_maritime_trade_analysis[[#This Row],[Departure_Date]],"mmmm")</f>
        <v>October</v>
      </c>
      <c r="L3148">
        <v>10400370</v>
      </c>
      <c r="M3148">
        <v>345380.0625</v>
      </c>
      <c r="N3148">
        <v>124094.046875</v>
      </c>
      <c r="O3148">
        <v>30265.080078125</v>
      </c>
      <c r="P3148">
        <v>0</v>
      </c>
      <c r="Q3148">
        <v>1356558.25</v>
      </c>
      <c r="R3148">
        <f t="shared" si="49"/>
        <v>0.13043365284119698</v>
      </c>
    </row>
    <row r="3149" spans="1:18" x14ac:dyDescent="0.25">
      <c r="A3149" t="s">
        <v>4413</v>
      </c>
      <c r="B3149" t="s">
        <v>65</v>
      </c>
      <c r="C3149" t="s">
        <v>78</v>
      </c>
      <c r="D3149" t="s">
        <v>158</v>
      </c>
      <c r="E3149" t="s">
        <v>128</v>
      </c>
      <c r="F3149" t="s">
        <v>121</v>
      </c>
      <c r="G3149" s="1">
        <v>44474</v>
      </c>
      <c r="H3149" s="1">
        <v>44503</v>
      </c>
      <c r="I3149">
        <f>YEAR((vw_maritime_trade_analysis[[#This Row],[Departure_Date]]))</f>
        <v>2021</v>
      </c>
      <c r="J3149" t="str">
        <f>"Q"&amp;ROUNDUP(MONTH(vw_maritime_trade_analysis[[#This Row],[Departure_Date]])/3,0)</f>
        <v>Q4</v>
      </c>
      <c r="K3149" t="str">
        <f>TEXT(vw_maritime_trade_analysis[[#This Row],[Departure_Date]],"mmmm")</f>
        <v>October</v>
      </c>
      <c r="L3149">
        <v>7896993</v>
      </c>
      <c r="M3149">
        <v>286881.125</v>
      </c>
      <c r="N3149">
        <v>93722.8515625</v>
      </c>
      <c r="O3149">
        <v>6712.43994140625</v>
      </c>
      <c r="P3149">
        <v>0</v>
      </c>
      <c r="Q3149">
        <v>1175581.25</v>
      </c>
      <c r="R3149">
        <f t="shared" si="49"/>
        <v>0.1488644158605687</v>
      </c>
    </row>
    <row r="3150" spans="1:18" x14ac:dyDescent="0.25">
      <c r="A3150" t="s">
        <v>4414</v>
      </c>
      <c r="B3150" t="s">
        <v>49</v>
      </c>
      <c r="C3150" t="s">
        <v>66</v>
      </c>
      <c r="D3150" t="s">
        <v>391</v>
      </c>
      <c r="E3150" t="s">
        <v>201</v>
      </c>
      <c r="F3150" t="s">
        <v>82</v>
      </c>
      <c r="G3150" s="1">
        <v>46119</v>
      </c>
      <c r="H3150" s="1">
        <v>46134</v>
      </c>
      <c r="I3150">
        <f>YEAR((vw_maritime_trade_analysis[[#This Row],[Departure_Date]]))</f>
        <v>2026</v>
      </c>
      <c r="J3150" t="str">
        <f>"Q"&amp;ROUNDUP(MONTH(vw_maritime_trade_analysis[[#This Row],[Departure_Date]])/3,0)</f>
        <v>Q2</v>
      </c>
      <c r="K3150" t="str">
        <f>TEXT(vw_maritime_trade_analysis[[#This Row],[Departure_Date]],"mmmm")</f>
        <v>April</v>
      </c>
      <c r="L3150">
        <v>34980464</v>
      </c>
      <c r="M3150">
        <v>345245.65625</v>
      </c>
      <c r="N3150">
        <v>245553.84375</v>
      </c>
      <c r="O3150">
        <v>97245.6875</v>
      </c>
      <c r="P3150">
        <v>0</v>
      </c>
      <c r="Q3150">
        <v>3474235.75</v>
      </c>
      <c r="R3150">
        <f t="shared" si="49"/>
        <v>9.9319315775799888E-2</v>
      </c>
    </row>
    <row r="3151" spans="1:18" x14ac:dyDescent="0.25">
      <c r="A3151" t="s">
        <v>4415</v>
      </c>
      <c r="B3151" t="s">
        <v>65</v>
      </c>
      <c r="C3151" t="s">
        <v>134</v>
      </c>
      <c r="D3151" t="s">
        <v>135</v>
      </c>
      <c r="E3151" t="s">
        <v>82</v>
      </c>
      <c r="F3151" t="s">
        <v>140</v>
      </c>
      <c r="G3151" s="1">
        <v>45924</v>
      </c>
      <c r="H3151" s="1">
        <v>45941</v>
      </c>
      <c r="I3151">
        <f>YEAR((vw_maritime_trade_analysis[[#This Row],[Departure_Date]]))</f>
        <v>2025</v>
      </c>
      <c r="J3151" t="str">
        <f>"Q"&amp;ROUNDUP(MONTH(vw_maritime_trade_analysis[[#This Row],[Departure_Date]])/3,0)</f>
        <v>Q3</v>
      </c>
      <c r="K3151" t="str">
        <f>TEXT(vw_maritime_trade_analysis[[#This Row],[Departure_Date]],"mmmm")</f>
        <v>September</v>
      </c>
      <c r="L3151">
        <v>9008811</v>
      </c>
      <c r="M3151">
        <v>568619.8125</v>
      </c>
      <c r="N3151">
        <v>21667</v>
      </c>
      <c r="O3151">
        <v>11531.2802734375</v>
      </c>
      <c r="P3151">
        <v>13215.919921875</v>
      </c>
      <c r="Q3151">
        <v>904976.9375</v>
      </c>
      <c r="R3151">
        <f t="shared" si="49"/>
        <v>0.10045464795520741</v>
      </c>
    </row>
    <row r="3152" spans="1:18" x14ac:dyDescent="0.25">
      <c r="A3152" t="s">
        <v>4416</v>
      </c>
      <c r="B3152" t="s">
        <v>49</v>
      </c>
      <c r="C3152" t="s">
        <v>112</v>
      </c>
      <c r="D3152" t="s">
        <v>199</v>
      </c>
      <c r="E3152" t="s">
        <v>127</v>
      </c>
      <c r="F3152" t="s">
        <v>82</v>
      </c>
      <c r="G3152" s="1">
        <v>44923</v>
      </c>
      <c r="H3152" s="1">
        <v>44945</v>
      </c>
      <c r="I3152">
        <f>YEAR((vw_maritime_trade_analysis[[#This Row],[Departure_Date]]))</f>
        <v>2022</v>
      </c>
      <c r="J3152" t="str">
        <f>"Q"&amp;ROUNDUP(MONTH(vw_maritime_trade_analysis[[#This Row],[Departure_Date]])/3,0)</f>
        <v>Q4</v>
      </c>
      <c r="K3152" t="str">
        <f>TEXT(vw_maritime_trade_analysis[[#This Row],[Departure_Date]],"mmmm")</f>
        <v>December</v>
      </c>
      <c r="L3152">
        <v>18697010</v>
      </c>
      <c r="M3152">
        <v>385122</v>
      </c>
      <c r="N3152">
        <v>79909.9609375</v>
      </c>
      <c r="O3152">
        <v>52351.62890625</v>
      </c>
      <c r="P3152">
        <v>61208.48046875</v>
      </c>
      <c r="Q3152">
        <v>1302621.25</v>
      </c>
      <c r="R3152">
        <f t="shared" si="49"/>
        <v>6.967003012781188E-2</v>
      </c>
    </row>
    <row r="3153" spans="1:18" x14ac:dyDescent="0.25">
      <c r="A3153" t="s">
        <v>4417</v>
      </c>
      <c r="B3153" t="s">
        <v>65</v>
      </c>
      <c r="C3153" t="s">
        <v>78</v>
      </c>
      <c r="D3153" t="s">
        <v>211</v>
      </c>
      <c r="E3153" t="s">
        <v>226</v>
      </c>
      <c r="F3153" t="s">
        <v>204</v>
      </c>
      <c r="G3153" s="1">
        <v>44236</v>
      </c>
      <c r="H3153" s="1">
        <v>44252</v>
      </c>
      <c r="I3153">
        <f>YEAR((vw_maritime_trade_analysis[[#This Row],[Departure_Date]]))</f>
        <v>2021</v>
      </c>
      <c r="J3153" t="str">
        <f>"Q"&amp;ROUNDUP(MONTH(vw_maritime_trade_analysis[[#This Row],[Departure_Date]])/3,0)</f>
        <v>Q1</v>
      </c>
      <c r="K3153" t="str">
        <f>TEXT(vw_maritime_trade_analysis[[#This Row],[Departure_Date]],"mmmm")</f>
        <v>February</v>
      </c>
      <c r="L3153">
        <v>13330702</v>
      </c>
      <c r="M3153">
        <v>248868</v>
      </c>
      <c r="N3153">
        <v>146576.953125</v>
      </c>
      <c r="O3153">
        <v>41858.41015625</v>
      </c>
      <c r="P3153">
        <v>0</v>
      </c>
      <c r="Q3153">
        <v>1930318.125</v>
      </c>
      <c r="R3153">
        <f t="shared" si="49"/>
        <v>0.1448024361357714</v>
      </c>
    </row>
    <row r="3154" spans="1:18" x14ac:dyDescent="0.25">
      <c r="A3154" t="s">
        <v>4418</v>
      </c>
      <c r="B3154" t="s">
        <v>49</v>
      </c>
      <c r="C3154" t="s">
        <v>50</v>
      </c>
      <c r="D3154" t="s">
        <v>51</v>
      </c>
      <c r="E3154" t="s">
        <v>108</v>
      </c>
      <c r="F3154" t="s">
        <v>82</v>
      </c>
      <c r="G3154" s="1">
        <v>46038</v>
      </c>
      <c r="H3154" s="1">
        <v>46049</v>
      </c>
      <c r="I3154">
        <f>YEAR((vw_maritime_trade_analysis[[#This Row],[Departure_Date]]))</f>
        <v>2026</v>
      </c>
      <c r="J3154" t="str">
        <f>"Q"&amp;ROUNDUP(MONTH(vw_maritime_trade_analysis[[#This Row],[Departure_Date]])/3,0)</f>
        <v>Q1</v>
      </c>
      <c r="K3154" t="str">
        <f>TEXT(vw_maritime_trade_analysis[[#This Row],[Departure_Date]],"mmmm")</f>
        <v>January</v>
      </c>
      <c r="L3154">
        <v>9927766</v>
      </c>
      <c r="M3154">
        <v>209086.296875</v>
      </c>
      <c r="N3154">
        <v>73194.8671875</v>
      </c>
      <c r="O3154">
        <v>18664.19921875</v>
      </c>
      <c r="P3154">
        <v>0</v>
      </c>
      <c r="Q3154">
        <v>2907928.5</v>
      </c>
      <c r="R3154">
        <f t="shared" si="49"/>
        <v>0.29290864631579755</v>
      </c>
    </row>
    <row r="3155" spans="1:18" x14ac:dyDescent="0.25">
      <c r="A3155" t="s">
        <v>4419</v>
      </c>
      <c r="B3155" t="s">
        <v>49</v>
      </c>
      <c r="C3155" t="s">
        <v>50</v>
      </c>
      <c r="D3155" t="s">
        <v>51</v>
      </c>
      <c r="E3155" t="s">
        <v>257</v>
      </c>
      <c r="F3155" t="s">
        <v>128</v>
      </c>
      <c r="G3155" s="1">
        <v>44598</v>
      </c>
      <c r="H3155" s="1">
        <v>44615</v>
      </c>
      <c r="I3155">
        <f>YEAR((vw_maritime_trade_analysis[[#This Row],[Departure_Date]]))</f>
        <v>2022</v>
      </c>
      <c r="J3155" t="str">
        <f>"Q"&amp;ROUNDUP(MONTH(vw_maritime_trade_analysis[[#This Row],[Departure_Date]])/3,0)</f>
        <v>Q1</v>
      </c>
      <c r="K3155" t="str">
        <f>TEXT(vw_maritime_trade_analysis[[#This Row],[Departure_Date]],"mmmm")</f>
        <v>February</v>
      </c>
      <c r="L3155">
        <v>8081674.5</v>
      </c>
      <c r="M3155">
        <v>244880.546875</v>
      </c>
      <c r="N3155">
        <v>173793.4375</v>
      </c>
      <c r="O3155">
        <v>5657.169921875</v>
      </c>
      <c r="P3155">
        <v>29422.720703125</v>
      </c>
      <c r="Q3155">
        <v>2376658</v>
      </c>
      <c r="R3155">
        <f t="shared" si="49"/>
        <v>0.29407989643730392</v>
      </c>
    </row>
    <row r="3156" spans="1:18" x14ac:dyDescent="0.25">
      <c r="A3156" t="s">
        <v>4421</v>
      </c>
      <c r="B3156" t="s">
        <v>65</v>
      </c>
      <c r="C3156" t="s">
        <v>66</v>
      </c>
      <c r="D3156" t="s">
        <v>67</v>
      </c>
      <c r="E3156" t="s">
        <v>184</v>
      </c>
      <c r="F3156" t="s">
        <v>174</v>
      </c>
      <c r="G3156" s="1">
        <v>44744</v>
      </c>
      <c r="H3156" s="1">
        <v>44762</v>
      </c>
      <c r="I3156">
        <f>YEAR((vw_maritime_trade_analysis[[#This Row],[Departure_Date]]))</f>
        <v>2022</v>
      </c>
      <c r="J3156" t="str">
        <f>"Q"&amp;ROUNDUP(MONTH(vw_maritime_trade_analysis[[#This Row],[Departure_Date]])/3,0)</f>
        <v>Q3</v>
      </c>
      <c r="K3156" t="str">
        <f>TEXT(vw_maritime_trade_analysis[[#This Row],[Departure_Date]],"mmmm")</f>
        <v>July</v>
      </c>
      <c r="L3156">
        <v>29000296</v>
      </c>
      <c r="M3156">
        <v>323358.1875</v>
      </c>
      <c r="N3156">
        <v>241655.59375</v>
      </c>
      <c r="O3156">
        <v>71630.7265625</v>
      </c>
      <c r="Q3156">
        <v>5871916</v>
      </c>
      <c r="R3156">
        <f t="shared" si="49"/>
        <v>0.20247779539905386</v>
      </c>
    </row>
    <row r="3157" spans="1:18" x14ac:dyDescent="0.25">
      <c r="A3157" t="s">
        <v>4423</v>
      </c>
      <c r="B3157" t="s">
        <v>65</v>
      </c>
      <c r="C3157" t="s">
        <v>50</v>
      </c>
      <c r="D3157" t="s">
        <v>145</v>
      </c>
      <c r="E3157" t="s">
        <v>128</v>
      </c>
      <c r="F3157" t="s">
        <v>131</v>
      </c>
      <c r="G3157" s="1">
        <v>44505</v>
      </c>
      <c r="H3157" s="1">
        <v>44525</v>
      </c>
      <c r="I3157">
        <f>YEAR((vw_maritime_trade_analysis[[#This Row],[Departure_Date]]))</f>
        <v>2021</v>
      </c>
      <c r="J3157" t="str">
        <f>"Q"&amp;ROUNDUP(MONTH(vw_maritime_trade_analysis[[#This Row],[Departure_Date]])/3,0)</f>
        <v>Q4</v>
      </c>
      <c r="K3157" t="str">
        <f>TEXT(vw_maritime_trade_analysis[[#This Row],[Departure_Date]],"mmmm")</f>
        <v>November</v>
      </c>
      <c r="L3157">
        <v>51902312</v>
      </c>
      <c r="M3157">
        <v>665929.875</v>
      </c>
      <c r="N3157">
        <v>195211.703125</v>
      </c>
      <c r="O3157">
        <v>128198.7109375</v>
      </c>
      <c r="P3157">
        <v>0</v>
      </c>
      <c r="Q3157">
        <v>3159093.25</v>
      </c>
      <c r="R3157">
        <f t="shared" si="49"/>
        <v>6.086613733122332E-2</v>
      </c>
    </row>
    <row r="3158" spans="1:18" x14ac:dyDescent="0.25">
      <c r="A3158" t="s">
        <v>4425</v>
      </c>
      <c r="B3158" t="s">
        <v>65</v>
      </c>
      <c r="C3158" t="s">
        <v>78</v>
      </c>
      <c r="D3158" t="s">
        <v>158</v>
      </c>
      <c r="E3158" t="s">
        <v>100</v>
      </c>
      <c r="F3158" t="s">
        <v>257</v>
      </c>
      <c r="G3158" s="1">
        <v>44296</v>
      </c>
      <c r="H3158" s="1">
        <v>44323</v>
      </c>
      <c r="I3158">
        <f>YEAR((vw_maritime_trade_analysis[[#This Row],[Departure_Date]]))</f>
        <v>2021</v>
      </c>
      <c r="J3158" t="str">
        <f>"Q"&amp;ROUNDUP(MONTH(vw_maritime_trade_analysis[[#This Row],[Departure_Date]])/3,0)</f>
        <v>Q2</v>
      </c>
      <c r="K3158" t="str">
        <f>TEXT(vw_maritime_trade_analysis[[#This Row],[Departure_Date]],"mmmm")</f>
        <v>April</v>
      </c>
      <c r="L3158">
        <v>14107966</v>
      </c>
      <c r="M3158">
        <v>569677.6875</v>
      </c>
      <c r="N3158">
        <v>79320.6484375</v>
      </c>
      <c r="O3158">
        <v>42606.05859375</v>
      </c>
      <c r="P3158">
        <v>36651.83984375</v>
      </c>
      <c r="Q3158">
        <v>1618358.625</v>
      </c>
      <c r="R3158">
        <f t="shared" si="49"/>
        <v>0.1147123990091839</v>
      </c>
    </row>
    <row r="3159" spans="1:18" x14ac:dyDescent="0.25">
      <c r="A3159" t="s">
        <v>4426</v>
      </c>
      <c r="B3159" t="s">
        <v>65</v>
      </c>
      <c r="C3159" t="s">
        <v>50</v>
      </c>
      <c r="D3159" t="s">
        <v>120</v>
      </c>
      <c r="E3159" t="s">
        <v>226</v>
      </c>
      <c r="F3159" t="s">
        <v>174</v>
      </c>
      <c r="G3159" s="1">
        <v>45316</v>
      </c>
      <c r="H3159" s="1">
        <v>45328</v>
      </c>
      <c r="I3159">
        <f>YEAR((vw_maritime_trade_analysis[[#This Row],[Departure_Date]]))</f>
        <v>2024</v>
      </c>
      <c r="J3159" t="str">
        <f>"Q"&amp;ROUNDUP(MONTH(vw_maritime_trade_analysis[[#This Row],[Departure_Date]])/3,0)</f>
        <v>Q1</v>
      </c>
      <c r="K3159" t="str">
        <f>TEXT(vw_maritime_trade_analysis[[#This Row],[Departure_Date]],"mmmm")</f>
        <v>January</v>
      </c>
      <c r="L3159">
        <v>35290352</v>
      </c>
      <c r="M3159">
        <v>162629.03125</v>
      </c>
      <c r="N3159">
        <v>177770.953125</v>
      </c>
      <c r="O3159">
        <v>43054.23046875</v>
      </c>
      <c r="P3159">
        <v>33535.91015625</v>
      </c>
      <c r="Q3159">
        <v>1680829.875</v>
      </c>
      <c r="R3159">
        <f t="shared" si="49"/>
        <v>4.7628594778538903E-2</v>
      </c>
    </row>
    <row r="3160" spans="1:18" x14ac:dyDescent="0.25">
      <c r="A3160" t="s">
        <v>4427</v>
      </c>
      <c r="B3160" t="s">
        <v>65</v>
      </c>
      <c r="C3160" t="s">
        <v>78</v>
      </c>
      <c r="D3160" t="s">
        <v>177</v>
      </c>
      <c r="E3160" t="s">
        <v>70</v>
      </c>
      <c r="F3160" t="s">
        <v>174</v>
      </c>
      <c r="G3160" s="1">
        <v>44711</v>
      </c>
      <c r="H3160" s="1">
        <v>44730</v>
      </c>
      <c r="I3160">
        <f>YEAR((vw_maritime_trade_analysis[[#This Row],[Departure_Date]]))</f>
        <v>2022</v>
      </c>
      <c r="J3160" t="str">
        <f>"Q"&amp;ROUNDUP(MONTH(vw_maritime_trade_analysis[[#This Row],[Departure_Date]])/3,0)</f>
        <v>Q2</v>
      </c>
      <c r="K3160" t="str">
        <f>TEXT(vw_maritime_trade_analysis[[#This Row],[Departure_Date]],"mmmm")</f>
        <v>May</v>
      </c>
      <c r="L3160">
        <v>34201228</v>
      </c>
      <c r="M3160">
        <v>507059.96875</v>
      </c>
      <c r="N3160">
        <v>17671.390625</v>
      </c>
      <c r="O3160">
        <v>45487.62890625</v>
      </c>
      <c r="P3160">
        <v>13028.26953125</v>
      </c>
      <c r="Q3160">
        <v>1366557.75</v>
      </c>
      <c r="R3160">
        <f t="shared" si="49"/>
        <v>3.9956394255785205E-2</v>
      </c>
    </row>
    <row r="3161" spans="1:18" x14ac:dyDescent="0.25">
      <c r="A3161" t="s">
        <v>4428</v>
      </c>
      <c r="B3161" t="s">
        <v>65</v>
      </c>
      <c r="C3161" t="s">
        <v>66</v>
      </c>
      <c r="D3161" t="s">
        <v>248</v>
      </c>
      <c r="E3161" t="s">
        <v>82</v>
      </c>
      <c r="F3161" t="s">
        <v>146</v>
      </c>
      <c r="G3161" s="1">
        <v>44496</v>
      </c>
      <c r="H3161" s="1">
        <v>44510</v>
      </c>
      <c r="I3161">
        <f>YEAR((vw_maritime_trade_analysis[[#This Row],[Departure_Date]]))</f>
        <v>2021</v>
      </c>
      <c r="J3161" t="str">
        <f>"Q"&amp;ROUNDUP(MONTH(vw_maritime_trade_analysis[[#This Row],[Departure_Date]])/3,0)</f>
        <v>Q4</v>
      </c>
      <c r="K3161" t="str">
        <f>TEXT(vw_maritime_trade_analysis[[#This Row],[Departure_Date]],"mmmm")</f>
        <v>October</v>
      </c>
      <c r="L3161">
        <v>40255840</v>
      </c>
      <c r="M3161">
        <v>443121.90625</v>
      </c>
      <c r="N3161">
        <v>102899.359375</v>
      </c>
      <c r="O3161">
        <v>34217.4609375</v>
      </c>
      <c r="P3161">
        <v>31452.650390625</v>
      </c>
      <c r="Q3161">
        <v>7036194.5</v>
      </c>
      <c r="R3161">
        <f t="shared" si="49"/>
        <v>0.17478692532561735</v>
      </c>
    </row>
    <row r="3162" spans="1:18" x14ac:dyDescent="0.25">
      <c r="A3162" t="s">
        <v>4429</v>
      </c>
      <c r="B3162" t="s">
        <v>49</v>
      </c>
      <c r="C3162" t="s">
        <v>66</v>
      </c>
      <c r="D3162" t="s">
        <v>251</v>
      </c>
      <c r="E3162" t="s">
        <v>146</v>
      </c>
      <c r="F3162" t="s">
        <v>184</v>
      </c>
      <c r="G3162" s="1">
        <v>45226</v>
      </c>
      <c r="H3162" s="1">
        <v>45240</v>
      </c>
      <c r="I3162">
        <f>YEAR((vw_maritime_trade_analysis[[#This Row],[Departure_Date]]))</f>
        <v>2023</v>
      </c>
      <c r="J3162" t="str">
        <f>"Q"&amp;ROUNDUP(MONTH(vw_maritime_trade_analysis[[#This Row],[Departure_Date]])/3,0)</f>
        <v>Q4</v>
      </c>
      <c r="K3162" t="str">
        <f>TEXT(vw_maritime_trade_analysis[[#This Row],[Departure_Date]],"mmmm")</f>
        <v>October</v>
      </c>
      <c r="L3162">
        <v>73023840</v>
      </c>
      <c r="M3162">
        <v>292334.4375</v>
      </c>
      <c r="N3162">
        <v>19727.759765625</v>
      </c>
      <c r="O3162">
        <v>194243.40625</v>
      </c>
      <c r="P3162">
        <v>2495.830078125</v>
      </c>
      <c r="Q3162">
        <v>1926587</v>
      </c>
      <c r="R3162">
        <f t="shared" si="49"/>
        <v>2.6382986706806982E-2</v>
      </c>
    </row>
    <row r="3163" spans="1:18" x14ac:dyDescent="0.25">
      <c r="A3163" t="s">
        <v>4431</v>
      </c>
      <c r="B3163" t="s">
        <v>49</v>
      </c>
      <c r="C3163" t="s">
        <v>112</v>
      </c>
      <c r="D3163" t="s">
        <v>343</v>
      </c>
      <c r="E3163" t="s">
        <v>257</v>
      </c>
      <c r="F3163" t="s">
        <v>226</v>
      </c>
      <c r="G3163" s="1">
        <v>45550</v>
      </c>
      <c r="H3163" s="1">
        <v>45579</v>
      </c>
      <c r="I3163">
        <f>YEAR((vw_maritime_trade_analysis[[#This Row],[Departure_Date]]))</f>
        <v>2024</v>
      </c>
      <c r="J3163" t="str">
        <f>"Q"&amp;ROUNDUP(MONTH(vw_maritime_trade_analysis[[#This Row],[Departure_Date]])/3,0)</f>
        <v>Q3</v>
      </c>
      <c r="K3163" t="str">
        <f>TEXT(vw_maritime_trade_analysis[[#This Row],[Departure_Date]],"mmmm")</f>
        <v>September</v>
      </c>
      <c r="L3163">
        <v>93490680</v>
      </c>
      <c r="M3163">
        <v>711056.625</v>
      </c>
      <c r="N3163">
        <v>162469.90625</v>
      </c>
      <c r="O3163">
        <v>308519.25</v>
      </c>
      <c r="P3163">
        <v>0</v>
      </c>
      <c r="Q3163">
        <v>2651684.75</v>
      </c>
      <c r="R3163">
        <f t="shared" si="49"/>
        <v>2.8363091914616514E-2</v>
      </c>
    </row>
    <row r="3164" spans="1:18" x14ac:dyDescent="0.25">
      <c r="A3164" t="s">
        <v>4432</v>
      </c>
      <c r="B3164" t="s">
        <v>65</v>
      </c>
      <c r="C3164" t="s">
        <v>112</v>
      </c>
      <c r="D3164" t="s">
        <v>113</v>
      </c>
      <c r="E3164" t="s">
        <v>184</v>
      </c>
      <c r="F3164" t="s">
        <v>204</v>
      </c>
      <c r="G3164" s="1">
        <v>44708</v>
      </c>
      <c r="H3164" s="1">
        <v>44729</v>
      </c>
      <c r="I3164">
        <f>YEAR((vw_maritime_trade_analysis[[#This Row],[Departure_Date]]))</f>
        <v>2022</v>
      </c>
      <c r="J3164" t="str">
        <f>"Q"&amp;ROUNDUP(MONTH(vw_maritime_trade_analysis[[#This Row],[Departure_Date]])/3,0)</f>
        <v>Q2</v>
      </c>
      <c r="K3164" t="str">
        <f>TEXT(vw_maritime_trade_analysis[[#This Row],[Departure_Date]],"mmmm")</f>
        <v>May</v>
      </c>
      <c r="L3164">
        <v>4346180.5</v>
      </c>
      <c r="M3164">
        <v>406115.4375</v>
      </c>
      <c r="N3164">
        <v>142312.9375</v>
      </c>
      <c r="O3164">
        <v>9909.2900390625</v>
      </c>
      <c r="P3164">
        <v>77939.1171875</v>
      </c>
      <c r="Q3164">
        <v>827624.0625</v>
      </c>
      <c r="R3164">
        <f t="shared" si="49"/>
        <v>0.1904256076110967</v>
      </c>
    </row>
    <row r="3165" spans="1:18" x14ac:dyDescent="0.25">
      <c r="A3165" t="s">
        <v>4433</v>
      </c>
      <c r="B3165" t="s">
        <v>65</v>
      </c>
      <c r="C3165" t="s">
        <v>66</v>
      </c>
      <c r="D3165" t="s">
        <v>67</v>
      </c>
      <c r="E3165" t="s">
        <v>128</v>
      </c>
      <c r="F3165" t="s">
        <v>71</v>
      </c>
      <c r="G3165" s="1">
        <v>45835</v>
      </c>
      <c r="H3165" s="1">
        <v>45867</v>
      </c>
      <c r="I3165">
        <f>YEAR((vw_maritime_trade_analysis[[#This Row],[Departure_Date]]))</f>
        <v>2025</v>
      </c>
      <c r="J3165" t="str">
        <f>"Q"&amp;ROUNDUP(MONTH(vw_maritime_trade_analysis[[#This Row],[Departure_Date]])/3,0)</f>
        <v>Q2</v>
      </c>
      <c r="K3165" t="str">
        <f>TEXT(vw_maritime_trade_analysis[[#This Row],[Departure_Date]],"mmmm")</f>
        <v>June</v>
      </c>
      <c r="L3165">
        <v>43411128</v>
      </c>
      <c r="M3165">
        <v>361057.96875</v>
      </c>
      <c r="N3165">
        <v>74515.90625</v>
      </c>
      <c r="O3165">
        <v>78140.03125</v>
      </c>
      <c r="P3165">
        <v>0</v>
      </c>
      <c r="Q3165">
        <v>2645772.5</v>
      </c>
      <c r="R3165">
        <f t="shared" si="49"/>
        <v>6.0946872884758953E-2</v>
      </c>
    </row>
    <row r="3166" spans="1:18" x14ac:dyDescent="0.25">
      <c r="A3166" t="s">
        <v>4434</v>
      </c>
      <c r="B3166" t="s">
        <v>49</v>
      </c>
      <c r="C3166" t="s">
        <v>66</v>
      </c>
      <c r="D3166" t="s">
        <v>245</v>
      </c>
      <c r="E3166" t="s">
        <v>230</v>
      </c>
      <c r="F3166" t="s">
        <v>82</v>
      </c>
      <c r="G3166" s="1">
        <v>43874</v>
      </c>
      <c r="H3166" s="1">
        <v>43888</v>
      </c>
      <c r="I3166">
        <f>YEAR((vw_maritime_trade_analysis[[#This Row],[Departure_Date]]))</f>
        <v>2020</v>
      </c>
      <c r="J3166" t="str">
        <f>"Q"&amp;ROUNDUP(MONTH(vw_maritime_trade_analysis[[#This Row],[Departure_Date]])/3,0)</f>
        <v>Q1</v>
      </c>
      <c r="K3166" t="str">
        <f>TEXT(vw_maritime_trade_analysis[[#This Row],[Departure_Date]],"mmmm")</f>
        <v>February</v>
      </c>
      <c r="L3166">
        <v>3259447.5</v>
      </c>
      <c r="M3166">
        <v>260130.6875</v>
      </c>
      <c r="N3166">
        <v>15845.5498046875</v>
      </c>
      <c r="O3166">
        <v>10104.2900390625</v>
      </c>
      <c r="P3166">
        <v>12165.2197265625</v>
      </c>
      <c r="Q3166">
        <v>536875.125</v>
      </c>
      <c r="R3166">
        <f t="shared" si="49"/>
        <v>0.16471353657329962</v>
      </c>
    </row>
    <row r="3167" spans="1:18" x14ac:dyDescent="0.25">
      <c r="A3167" t="s">
        <v>4435</v>
      </c>
      <c r="B3167" t="s">
        <v>65</v>
      </c>
      <c r="C3167" t="s">
        <v>134</v>
      </c>
      <c r="D3167" t="s">
        <v>135</v>
      </c>
      <c r="E3167" t="s">
        <v>82</v>
      </c>
      <c r="F3167" t="s">
        <v>93</v>
      </c>
      <c r="G3167" s="1">
        <v>45076</v>
      </c>
      <c r="H3167" s="1">
        <v>45107</v>
      </c>
      <c r="I3167">
        <f>YEAR((vw_maritime_trade_analysis[[#This Row],[Departure_Date]]))</f>
        <v>2023</v>
      </c>
      <c r="J3167" t="str">
        <f>"Q"&amp;ROUNDUP(MONTH(vw_maritime_trade_analysis[[#This Row],[Departure_Date]])/3,0)</f>
        <v>Q2</v>
      </c>
      <c r="K3167" t="str">
        <f>TEXT(vw_maritime_trade_analysis[[#This Row],[Departure_Date]],"mmmm")</f>
        <v>May</v>
      </c>
      <c r="L3167">
        <v>8181351.5</v>
      </c>
      <c r="M3167">
        <v>1009564.875</v>
      </c>
      <c r="N3167">
        <v>160966.125</v>
      </c>
      <c r="O3167">
        <v>11372.080078125</v>
      </c>
      <c r="P3167">
        <v>8174.490234375</v>
      </c>
      <c r="Q3167">
        <v>1547411.5</v>
      </c>
      <c r="R3167">
        <f t="shared" si="49"/>
        <v>0.18913886049267042</v>
      </c>
    </row>
    <row r="3168" spans="1:18" x14ac:dyDescent="0.25">
      <c r="A3168" t="s">
        <v>4436</v>
      </c>
      <c r="B3168" t="s">
        <v>49</v>
      </c>
      <c r="C3168" t="s">
        <v>112</v>
      </c>
      <c r="D3168" t="s">
        <v>113</v>
      </c>
      <c r="E3168" t="s">
        <v>196</v>
      </c>
      <c r="F3168" t="s">
        <v>184</v>
      </c>
      <c r="G3168" s="1">
        <v>44678</v>
      </c>
      <c r="H3168" s="1">
        <v>44700</v>
      </c>
      <c r="I3168">
        <f>YEAR((vw_maritime_trade_analysis[[#This Row],[Departure_Date]]))</f>
        <v>2022</v>
      </c>
      <c r="J3168" t="str">
        <f>"Q"&amp;ROUNDUP(MONTH(vw_maritime_trade_analysis[[#This Row],[Departure_Date]])/3,0)</f>
        <v>Q2</v>
      </c>
      <c r="K3168" t="str">
        <f>TEXT(vw_maritime_trade_analysis[[#This Row],[Departure_Date]],"mmmm")</f>
        <v>April</v>
      </c>
      <c r="L3168">
        <v>7458652</v>
      </c>
      <c r="M3168">
        <v>867334.875</v>
      </c>
      <c r="N3168">
        <v>70040.71875</v>
      </c>
      <c r="O3168">
        <v>25956.109375</v>
      </c>
      <c r="P3168">
        <v>0</v>
      </c>
      <c r="Q3168">
        <v>1369502.625</v>
      </c>
      <c r="R3168">
        <f t="shared" si="49"/>
        <v>0.18361261860722286</v>
      </c>
    </row>
    <row r="3169" spans="1:18" x14ac:dyDescent="0.25">
      <c r="A3169" t="s">
        <v>4437</v>
      </c>
      <c r="B3169" t="s">
        <v>49</v>
      </c>
      <c r="C3169" t="s">
        <v>50</v>
      </c>
      <c r="D3169" t="s">
        <v>223</v>
      </c>
      <c r="E3169" t="s">
        <v>201</v>
      </c>
      <c r="F3169" t="s">
        <v>128</v>
      </c>
      <c r="G3169" s="1">
        <v>45545</v>
      </c>
      <c r="H3169" s="1">
        <v>45559</v>
      </c>
      <c r="I3169">
        <f>YEAR((vw_maritime_trade_analysis[[#This Row],[Departure_Date]]))</f>
        <v>2024</v>
      </c>
      <c r="J3169" t="str">
        <f>"Q"&amp;ROUNDUP(MONTH(vw_maritime_trade_analysis[[#This Row],[Departure_Date]])/3,0)</f>
        <v>Q3</v>
      </c>
      <c r="K3169" t="str">
        <f>TEXT(vw_maritime_trade_analysis[[#This Row],[Departure_Date]],"mmmm")</f>
        <v>September</v>
      </c>
      <c r="L3169">
        <v>85686016</v>
      </c>
      <c r="M3169">
        <v>268584.4375</v>
      </c>
      <c r="N3169">
        <v>119645.7578125</v>
      </c>
      <c r="O3169">
        <v>137097.625</v>
      </c>
      <c r="P3169">
        <v>24571.9609375</v>
      </c>
      <c r="Q3169">
        <v>1940873.5</v>
      </c>
      <c r="R3169">
        <f t="shared" si="49"/>
        <v>2.2650994766754005E-2</v>
      </c>
    </row>
    <row r="3170" spans="1:18" x14ac:dyDescent="0.25">
      <c r="A3170" t="s">
        <v>4438</v>
      </c>
      <c r="B3170" t="s">
        <v>65</v>
      </c>
      <c r="C3170" t="s">
        <v>50</v>
      </c>
      <c r="D3170" t="s">
        <v>145</v>
      </c>
      <c r="E3170" t="s">
        <v>128</v>
      </c>
      <c r="F3170" t="s">
        <v>164</v>
      </c>
      <c r="G3170" s="1">
        <v>44808</v>
      </c>
      <c r="H3170" s="1">
        <v>44824</v>
      </c>
      <c r="I3170">
        <f>YEAR((vw_maritime_trade_analysis[[#This Row],[Departure_Date]]))</f>
        <v>2022</v>
      </c>
      <c r="J3170" t="str">
        <f>"Q"&amp;ROUNDUP(MONTH(vw_maritime_trade_analysis[[#This Row],[Departure_Date]])/3,0)</f>
        <v>Q3</v>
      </c>
      <c r="K3170" t="str">
        <f>TEXT(vw_maritime_trade_analysis[[#This Row],[Departure_Date]],"mmmm")</f>
        <v>September</v>
      </c>
      <c r="L3170">
        <v>76668816</v>
      </c>
      <c r="M3170">
        <v>177604.703125</v>
      </c>
      <c r="N3170">
        <v>190015.375</v>
      </c>
      <c r="O3170">
        <v>100436.1484375</v>
      </c>
      <c r="P3170">
        <v>2187.260009765625</v>
      </c>
      <c r="Q3170">
        <v>3712177</v>
      </c>
      <c r="R3170">
        <f t="shared" si="49"/>
        <v>4.8418342602290873E-2</v>
      </c>
    </row>
    <row r="3171" spans="1:18" x14ac:dyDescent="0.25">
      <c r="A3171" t="s">
        <v>4439</v>
      </c>
      <c r="B3171" t="s">
        <v>65</v>
      </c>
      <c r="C3171" t="s">
        <v>50</v>
      </c>
      <c r="D3171" t="s">
        <v>51</v>
      </c>
      <c r="E3171" t="s">
        <v>82</v>
      </c>
      <c r="F3171" t="s">
        <v>204</v>
      </c>
      <c r="G3171" s="1">
        <v>44426</v>
      </c>
      <c r="H3171" s="1">
        <v>44439</v>
      </c>
      <c r="I3171">
        <f>YEAR((vw_maritime_trade_analysis[[#This Row],[Departure_Date]]))</f>
        <v>2021</v>
      </c>
      <c r="J3171" t="str">
        <f>"Q"&amp;ROUNDUP(MONTH(vw_maritime_trade_analysis[[#This Row],[Departure_Date]])/3,0)</f>
        <v>Q3</v>
      </c>
      <c r="K3171" t="str">
        <f>TEXT(vw_maritime_trade_analysis[[#This Row],[Departure_Date]],"mmmm")</f>
        <v>August</v>
      </c>
      <c r="L3171">
        <v>12550770</v>
      </c>
      <c r="M3171">
        <v>199141.6875</v>
      </c>
      <c r="N3171">
        <v>204523.8125</v>
      </c>
      <c r="O3171">
        <v>31376.9296875</v>
      </c>
      <c r="P3171">
        <v>0</v>
      </c>
      <c r="Q3171">
        <v>2440298.5</v>
      </c>
      <c r="R3171">
        <f t="shared" si="49"/>
        <v>0.19443416619060025</v>
      </c>
    </row>
    <row r="3172" spans="1:18" x14ac:dyDescent="0.25">
      <c r="A3172" t="s">
        <v>4440</v>
      </c>
      <c r="B3172" t="s">
        <v>65</v>
      </c>
      <c r="C3172" t="s">
        <v>50</v>
      </c>
      <c r="D3172" t="s">
        <v>51</v>
      </c>
      <c r="E3172" t="s">
        <v>70</v>
      </c>
      <c r="F3172" t="s">
        <v>140</v>
      </c>
      <c r="G3172" s="1">
        <v>45983</v>
      </c>
      <c r="H3172" s="1">
        <v>46001</v>
      </c>
      <c r="I3172">
        <f>YEAR((vw_maritime_trade_analysis[[#This Row],[Departure_Date]]))</f>
        <v>2025</v>
      </c>
      <c r="J3172" t="str">
        <f>"Q"&amp;ROUNDUP(MONTH(vw_maritime_trade_analysis[[#This Row],[Departure_Date]])/3,0)</f>
        <v>Q4</v>
      </c>
      <c r="K3172" t="str">
        <f>TEXT(vw_maritime_trade_analysis[[#This Row],[Departure_Date]],"mmmm")</f>
        <v>November</v>
      </c>
      <c r="L3172">
        <v>3728554.75</v>
      </c>
      <c r="M3172">
        <v>434723.40625</v>
      </c>
      <c r="N3172">
        <v>177232.46875</v>
      </c>
      <c r="O3172">
        <v>3579.409912109375</v>
      </c>
      <c r="P3172">
        <v>12816.740234375</v>
      </c>
      <c r="Q3172">
        <v>1643332</v>
      </c>
      <c r="R3172">
        <f t="shared" si="49"/>
        <v>0.44074235466168227</v>
      </c>
    </row>
    <row r="3173" spans="1:18" x14ac:dyDescent="0.25">
      <c r="A3173" t="s">
        <v>4441</v>
      </c>
      <c r="B3173" t="s">
        <v>49</v>
      </c>
      <c r="C3173" t="s">
        <v>50</v>
      </c>
      <c r="D3173" t="s">
        <v>120</v>
      </c>
      <c r="E3173" t="s">
        <v>121</v>
      </c>
      <c r="F3173" t="s">
        <v>100</v>
      </c>
      <c r="G3173" s="1">
        <v>44633</v>
      </c>
      <c r="H3173" s="1">
        <v>44652</v>
      </c>
      <c r="I3173">
        <f>YEAR((vw_maritime_trade_analysis[[#This Row],[Departure_Date]]))</f>
        <v>2022</v>
      </c>
      <c r="J3173" t="str">
        <f>"Q"&amp;ROUNDUP(MONTH(vw_maritime_trade_analysis[[#This Row],[Departure_Date]])/3,0)</f>
        <v>Q1</v>
      </c>
      <c r="K3173" t="str">
        <f>TEXT(vw_maritime_trade_analysis[[#This Row],[Departure_Date]],"mmmm")</f>
        <v>March</v>
      </c>
      <c r="L3173">
        <v>56137332</v>
      </c>
      <c r="M3173">
        <v>196416.015625</v>
      </c>
      <c r="N3173">
        <v>196305.953125</v>
      </c>
      <c r="O3173">
        <v>88135.609375</v>
      </c>
      <c r="P3173">
        <v>90387.859375</v>
      </c>
      <c r="Q3173">
        <v>2052107.25</v>
      </c>
      <c r="R3173">
        <f t="shared" si="49"/>
        <v>3.6555126096836948E-2</v>
      </c>
    </row>
    <row r="3174" spans="1:18" x14ac:dyDescent="0.25">
      <c r="A3174" t="s">
        <v>4442</v>
      </c>
      <c r="B3174" t="s">
        <v>65</v>
      </c>
      <c r="C3174" t="s">
        <v>239</v>
      </c>
      <c r="D3174" t="s">
        <v>265</v>
      </c>
      <c r="E3174" t="s">
        <v>56</v>
      </c>
      <c r="F3174" t="s">
        <v>55</v>
      </c>
      <c r="G3174" s="1">
        <v>44570</v>
      </c>
      <c r="H3174" s="1">
        <v>44600</v>
      </c>
      <c r="I3174">
        <f>YEAR((vw_maritime_trade_analysis[[#This Row],[Departure_Date]]))</f>
        <v>2022</v>
      </c>
      <c r="J3174" t="str">
        <f>"Q"&amp;ROUNDUP(MONTH(vw_maritime_trade_analysis[[#This Row],[Departure_Date]])/3,0)</f>
        <v>Q1</v>
      </c>
      <c r="K3174" t="str">
        <f>TEXT(vw_maritime_trade_analysis[[#This Row],[Departure_Date]],"mmmm")</f>
        <v>January</v>
      </c>
      <c r="L3174">
        <v>11697118</v>
      </c>
      <c r="M3174">
        <v>279727.34375</v>
      </c>
      <c r="N3174">
        <v>115099.4609375</v>
      </c>
      <c r="O3174">
        <v>40121.12109375</v>
      </c>
      <c r="P3174">
        <v>11491.7197265625</v>
      </c>
      <c r="Q3174">
        <v>1437963.5</v>
      </c>
      <c r="R3174">
        <f t="shared" si="49"/>
        <v>0.12293314472847072</v>
      </c>
    </row>
    <row r="3175" spans="1:18" x14ac:dyDescent="0.25">
      <c r="A3175" t="s">
        <v>4444</v>
      </c>
      <c r="B3175" t="s">
        <v>65</v>
      </c>
      <c r="C3175" t="s">
        <v>66</v>
      </c>
      <c r="D3175" t="s">
        <v>153</v>
      </c>
      <c r="E3175" t="s">
        <v>128</v>
      </c>
      <c r="F3175" t="s">
        <v>159</v>
      </c>
      <c r="G3175" s="1">
        <v>44297</v>
      </c>
      <c r="H3175" s="1">
        <v>44327</v>
      </c>
      <c r="I3175">
        <f>YEAR((vw_maritime_trade_analysis[[#This Row],[Departure_Date]]))</f>
        <v>2021</v>
      </c>
      <c r="J3175" t="str">
        <f>"Q"&amp;ROUNDUP(MONTH(vw_maritime_trade_analysis[[#This Row],[Departure_Date]])/3,0)</f>
        <v>Q2</v>
      </c>
      <c r="K3175" t="str">
        <f>TEXT(vw_maritime_trade_analysis[[#This Row],[Departure_Date]],"mmmm")</f>
        <v>April</v>
      </c>
      <c r="L3175">
        <v>33023870</v>
      </c>
      <c r="M3175">
        <v>1015450</v>
      </c>
      <c r="N3175">
        <v>157653.75</v>
      </c>
      <c r="O3175">
        <v>17832.890625</v>
      </c>
      <c r="P3175">
        <v>40413.87109375</v>
      </c>
      <c r="Q3175">
        <v>2856366.75</v>
      </c>
      <c r="R3175">
        <f t="shared" si="49"/>
        <v>8.6494004185457371E-2</v>
      </c>
    </row>
    <row r="3176" spans="1:18" x14ac:dyDescent="0.25">
      <c r="A3176" t="s">
        <v>4445</v>
      </c>
      <c r="B3176" t="s">
        <v>65</v>
      </c>
      <c r="C3176" t="s">
        <v>78</v>
      </c>
      <c r="D3176" t="s">
        <v>315</v>
      </c>
      <c r="E3176" t="s">
        <v>56</v>
      </c>
      <c r="F3176" t="s">
        <v>121</v>
      </c>
      <c r="G3176" s="1">
        <v>44461</v>
      </c>
      <c r="H3176" s="1">
        <v>44491</v>
      </c>
      <c r="I3176">
        <f>YEAR((vw_maritime_trade_analysis[[#This Row],[Departure_Date]]))</f>
        <v>2021</v>
      </c>
      <c r="J3176" t="str">
        <f>"Q"&amp;ROUNDUP(MONTH(vw_maritime_trade_analysis[[#This Row],[Departure_Date]])/3,0)</f>
        <v>Q3</v>
      </c>
      <c r="K3176" t="str">
        <f>TEXT(vw_maritime_trade_analysis[[#This Row],[Departure_Date]],"mmmm")</f>
        <v>September</v>
      </c>
      <c r="L3176">
        <v>32178562</v>
      </c>
      <c r="M3176">
        <v>1205845.5</v>
      </c>
      <c r="N3176">
        <v>114028.4609375</v>
      </c>
      <c r="O3176">
        <v>18341.779296875</v>
      </c>
      <c r="P3176">
        <v>50379.390625</v>
      </c>
      <c r="Q3176">
        <v>2193915.25</v>
      </c>
      <c r="R3176">
        <f t="shared" si="49"/>
        <v>6.8179406214609592E-2</v>
      </c>
    </row>
    <row r="3177" spans="1:18" x14ac:dyDescent="0.25">
      <c r="A3177" t="s">
        <v>4446</v>
      </c>
      <c r="B3177" t="s">
        <v>49</v>
      </c>
      <c r="C3177" t="s">
        <v>78</v>
      </c>
      <c r="D3177" t="s">
        <v>158</v>
      </c>
      <c r="E3177" t="s">
        <v>83</v>
      </c>
      <c r="F3177" t="s">
        <v>226</v>
      </c>
      <c r="G3177" s="1">
        <v>45805</v>
      </c>
      <c r="H3177" s="1">
        <v>45814</v>
      </c>
      <c r="I3177">
        <f>YEAR((vw_maritime_trade_analysis[[#This Row],[Departure_Date]]))</f>
        <v>2025</v>
      </c>
      <c r="J3177" t="str">
        <f>"Q"&amp;ROUNDUP(MONTH(vw_maritime_trade_analysis[[#This Row],[Departure_Date]])/3,0)</f>
        <v>Q2</v>
      </c>
      <c r="K3177" t="str">
        <f>TEXT(vw_maritime_trade_analysis[[#This Row],[Departure_Date]],"mmmm")</f>
        <v>May</v>
      </c>
      <c r="L3177">
        <v>11378644</v>
      </c>
      <c r="M3177">
        <v>180204.046875</v>
      </c>
      <c r="N3177">
        <v>122476.328125</v>
      </c>
      <c r="O3177">
        <v>24122.720703125</v>
      </c>
      <c r="P3177">
        <v>25354.0703125</v>
      </c>
      <c r="Q3177">
        <v>1007661.1875</v>
      </c>
      <c r="R3177">
        <f t="shared" si="49"/>
        <v>8.85572294466722E-2</v>
      </c>
    </row>
    <row r="3178" spans="1:18" x14ac:dyDescent="0.25">
      <c r="A3178" t="s">
        <v>4447</v>
      </c>
      <c r="B3178" t="s">
        <v>49</v>
      </c>
      <c r="C3178" t="s">
        <v>50</v>
      </c>
      <c r="D3178" t="s">
        <v>120</v>
      </c>
      <c r="E3178" t="s">
        <v>93</v>
      </c>
      <c r="F3178" t="s">
        <v>128</v>
      </c>
      <c r="G3178" s="1">
        <v>44713</v>
      </c>
      <c r="H3178" s="1">
        <v>44733</v>
      </c>
      <c r="I3178">
        <f>YEAR((vw_maritime_trade_analysis[[#This Row],[Departure_Date]]))</f>
        <v>2022</v>
      </c>
      <c r="J3178" t="str">
        <f>"Q"&amp;ROUNDUP(MONTH(vw_maritime_trade_analysis[[#This Row],[Departure_Date]])/3,0)</f>
        <v>Q2</v>
      </c>
      <c r="K3178" t="str">
        <f>TEXT(vw_maritime_trade_analysis[[#This Row],[Departure_Date]],"mmmm")</f>
        <v>June</v>
      </c>
      <c r="L3178">
        <v>10323330</v>
      </c>
      <c r="M3178">
        <v>388604.4375</v>
      </c>
      <c r="N3178">
        <v>207372.4375</v>
      </c>
      <c r="O3178">
        <v>13007.400390625</v>
      </c>
      <c r="P3178">
        <v>3402.179931640625</v>
      </c>
      <c r="Q3178">
        <v>1203614.75</v>
      </c>
      <c r="R3178">
        <f t="shared" si="49"/>
        <v>0.11659171507643366</v>
      </c>
    </row>
    <row r="3179" spans="1:18" x14ac:dyDescent="0.25">
      <c r="A3179" t="s">
        <v>4448</v>
      </c>
      <c r="B3179" t="s">
        <v>65</v>
      </c>
      <c r="C3179" t="s">
        <v>112</v>
      </c>
      <c r="D3179" t="s">
        <v>113</v>
      </c>
      <c r="E3179" t="s">
        <v>226</v>
      </c>
      <c r="F3179" t="s">
        <v>127</v>
      </c>
      <c r="G3179" s="1">
        <v>45426</v>
      </c>
      <c r="H3179" s="1">
        <v>45444</v>
      </c>
      <c r="I3179">
        <f>YEAR((vw_maritime_trade_analysis[[#This Row],[Departure_Date]]))</f>
        <v>2024</v>
      </c>
      <c r="J3179" t="str">
        <f>"Q"&amp;ROUNDUP(MONTH(vw_maritime_trade_analysis[[#This Row],[Departure_Date]])/3,0)</f>
        <v>Q2</v>
      </c>
      <c r="K3179" t="str">
        <f>TEXT(vw_maritime_trade_analysis[[#This Row],[Departure_Date]],"mmmm")</f>
        <v>May</v>
      </c>
      <c r="L3179">
        <v>6827334</v>
      </c>
      <c r="M3179">
        <v>500802.8125</v>
      </c>
      <c r="N3179">
        <v>96755.09375</v>
      </c>
      <c r="O3179">
        <v>17546.25</v>
      </c>
      <c r="P3179">
        <v>0</v>
      </c>
      <c r="Q3179">
        <v>913101.5</v>
      </c>
      <c r="R3179">
        <f t="shared" si="49"/>
        <v>0.13374202873332403</v>
      </c>
    </row>
    <row r="3180" spans="1:18" x14ac:dyDescent="0.25">
      <c r="A3180" t="s">
        <v>4449</v>
      </c>
      <c r="B3180" t="s">
        <v>65</v>
      </c>
      <c r="C3180" t="s">
        <v>239</v>
      </c>
      <c r="D3180" t="s">
        <v>240</v>
      </c>
      <c r="E3180" t="s">
        <v>82</v>
      </c>
      <c r="F3180" t="s">
        <v>159</v>
      </c>
      <c r="G3180" s="1">
        <v>44578</v>
      </c>
      <c r="H3180" s="1">
        <v>44593</v>
      </c>
      <c r="I3180">
        <f>YEAR((vw_maritime_trade_analysis[[#This Row],[Departure_Date]]))</f>
        <v>2022</v>
      </c>
      <c r="J3180" t="str">
        <f>"Q"&amp;ROUNDUP(MONTH(vw_maritime_trade_analysis[[#This Row],[Departure_Date]])/3,0)</f>
        <v>Q1</v>
      </c>
      <c r="K3180" t="str">
        <f>TEXT(vw_maritime_trade_analysis[[#This Row],[Departure_Date]],"mmmm")</f>
        <v>January</v>
      </c>
      <c r="L3180">
        <v>19416884</v>
      </c>
      <c r="M3180">
        <v>256677.734375</v>
      </c>
      <c r="N3180">
        <v>36624.80859375</v>
      </c>
      <c r="O3180">
        <v>55143.94921875</v>
      </c>
      <c r="P3180">
        <v>0</v>
      </c>
      <c r="Q3180">
        <v>1505399.25</v>
      </c>
      <c r="R3180">
        <f t="shared" si="49"/>
        <v>7.7530424037142109E-2</v>
      </c>
    </row>
    <row r="3181" spans="1:18" x14ac:dyDescent="0.25">
      <c r="A3181" t="s">
        <v>4450</v>
      </c>
      <c r="B3181" t="s">
        <v>65</v>
      </c>
      <c r="C3181" t="s">
        <v>66</v>
      </c>
      <c r="D3181" t="s">
        <v>153</v>
      </c>
      <c r="E3181" t="s">
        <v>184</v>
      </c>
      <c r="F3181" t="s">
        <v>127</v>
      </c>
      <c r="G3181" s="1">
        <v>45912</v>
      </c>
      <c r="H3181" s="1">
        <v>45944</v>
      </c>
      <c r="I3181">
        <f>YEAR((vw_maritime_trade_analysis[[#This Row],[Departure_Date]]))</f>
        <v>2025</v>
      </c>
      <c r="J3181" t="str">
        <f>"Q"&amp;ROUNDUP(MONTH(vw_maritime_trade_analysis[[#This Row],[Departure_Date]])/3,0)</f>
        <v>Q3</v>
      </c>
      <c r="K3181" t="str">
        <f>TEXT(vw_maritime_trade_analysis[[#This Row],[Departure_Date]],"mmmm")</f>
        <v>September</v>
      </c>
      <c r="L3181">
        <v>7448922.5</v>
      </c>
      <c r="M3181">
        <v>755671.9375</v>
      </c>
      <c r="N3181">
        <v>201931.78125</v>
      </c>
      <c r="O3181">
        <v>15493.759765625</v>
      </c>
      <c r="P3181">
        <v>10046.16015625</v>
      </c>
      <c r="Q3181">
        <v>2633223</v>
      </c>
      <c r="R3181">
        <f t="shared" si="49"/>
        <v>0.35350387925233484</v>
      </c>
    </row>
    <row r="3182" spans="1:18" x14ac:dyDescent="0.25">
      <c r="A3182" t="s">
        <v>4451</v>
      </c>
      <c r="B3182" t="s">
        <v>65</v>
      </c>
      <c r="C3182" t="s">
        <v>78</v>
      </c>
      <c r="D3182" t="s">
        <v>315</v>
      </c>
      <c r="E3182" t="s">
        <v>128</v>
      </c>
      <c r="F3182" t="s">
        <v>131</v>
      </c>
      <c r="G3182" s="1">
        <v>44925</v>
      </c>
      <c r="H3182" s="1">
        <v>44951</v>
      </c>
      <c r="I3182">
        <f>YEAR((vw_maritime_trade_analysis[[#This Row],[Departure_Date]]))</f>
        <v>2022</v>
      </c>
      <c r="J3182" t="str">
        <f>"Q"&amp;ROUNDUP(MONTH(vw_maritime_trade_analysis[[#This Row],[Departure_Date]])/3,0)</f>
        <v>Q4</v>
      </c>
      <c r="K3182" t="str">
        <f>TEXT(vw_maritime_trade_analysis[[#This Row],[Departure_Date]],"mmmm")</f>
        <v>December</v>
      </c>
      <c r="L3182">
        <v>24223328</v>
      </c>
      <c r="M3182">
        <v>478737.75</v>
      </c>
      <c r="N3182">
        <v>88519.8671875</v>
      </c>
      <c r="O3182">
        <v>32943.73046875</v>
      </c>
      <c r="P3182">
        <v>0</v>
      </c>
      <c r="Q3182">
        <v>1085651.125</v>
      </c>
      <c r="R3182">
        <f t="shared" si="49"/>
        <v>4.4818413266748486E-2</v>
      </c>
    </row>
    <row r="3183" spans="1:18" x14ac:dyDescent="0.25">
      <c r="A3183" t="s">
        <v>4452</v>
      </c>
      <c r="B3183" t="s">
        <v>65</v>
      </c>
      <c r="C3183" t="s">
        <v>239</v>
      </c>
      <c r="D3183" t="s">
        <v>270</v>
      </c>
      <c r="E3183" t="s">
        <v>128</v>
      </c>
      <c r="F3183" t="s">
        <v>146</v>
      </c>
      <c r="G3183" s="1">
        <v>45435</v>
      </c>
      <c r="H3183" s="1">
        <v>45443</v>
      </c>
      <c r="I3183">
        <f>YEAR((vw_maritime_trade_analysis[[#This Row],[Departure_Date]]))</f>
        <v>2024</v>
      </c>
      <c r="J3183" t="str">
        <f>"Q"&amp;ROUNDUP(MONTH(vw_maritime_trade_analysis[[#This Row],[Departure_Date]])/3,0)</f>
        <v>Q2</v>
      </c>
      <c r="K3183" t="str">
        <f>TEXT(vw_maritime_trade_analysis[[#This Row],[Departure_Date]],"mmmm")</f>
        <v>May</v>
      </c>
      <c r="L3183">
        <v>63182416</v>
      </c>
      <c r="M3183">
        <v>126929.1328125</v>
      </c>
      <c r="N3183">
        <v>46426.609375</v>
      </c>
      <c r="O3183">
        <v>180701.703125</v>
      </c>
      <c r="P3183">
        <v>0</v>
      </c>
      <c r="Q3183">
        <v>2684009.75</v>
      </c>
      <c r="R3183">
        <f t="shared" si="49"/>
        <v>4.2480327912753447E-2</v>
      </c>
    </row>
    <row r="3184" spans="1:18" x14ac:dyDescent="0.25">
      <c r="A3184" t="s">
        <v>4453</v>
      </c>
      <c r="B3184" t="s">
        <v>65</v>
      </c>
      <c r="C3184" t="s">
        <v>50</v>
      </c>
      <c r="D3184" t="s">
        <v>51</v>
      </c>
      <c r="E3184" t="s">
        <v>128</v>
      </c>
      <c r="F3184" t="s">
        <v>108</v>
      </c>
      <c r="G3184" s="1">
        <v>44801</v>
      </c>
      <c r="H3184" s="1">
        <v>44807</v>
      </c>
      <c r="I3184">
        <f>YEAR((vw_maritime_trade_analysis[[#This Row],[Departure_Date]]))</f>
        <v>2022</v>
      </c>
      <c r="J3184" t="str">
        <f>"Q"&amp;ROUNDUP(MONTH(vw_maritime_trade_analysis[[#This Row],[Departure_Date]])/3,0)</f>
        <v>Q3</v>
      </c>
      <c r="K3184" t="str">
        <f>TEXT(vw_maritime_trade_analysis[[#This Row],[Departure_Date]],"mmmm")</f>
        <v>August</v>
      </c>
      <c r="L3184">
        <v>23950140</v>
      </c>
      <c r="M3184">
        <v>161075.09375</v>
      </c>
      <c r="N3184">
        <v>177693.84375</v>
      </c>
      <c r="O3184">
        <v>62988.87109375</v>
      </c>
      <c r="P3184">
        <v>26602.94921875</v>
      </c>
      <c r="Q3184">
        <v>9208353</v>
      </c>
      <c r="R3184">
        <f t="shared" si="49"/>
        <v>0.38448013247521728</v>
      </c>
    </row>
    <row r="3185" spans="1:18" x14ac:dyDescent="0.25">
      <c r="A3185" t="s">
        <v>4454</v>
      </c>
      <c r="B3185" t="s">
        <v>49</v>
      </c>
      <c r="C3185" t="s">
        <v>66</v>
      </c>
      <c r="D3185" t="s">
        <v>67</v>
      </c>
      <c r="E3185" t="s">
        <v>140</v>
      </c>
      <c r="F3185" t="s">
        <v>70</v>
      </c>
      <c r="G3185" s="1">
        <v>43989</v>
      </c>
      <c r="H3185" s="1">
        <v>44011</v>
      </c>
      <c r="I3185">
        <f>YEAR((vw_maritime_trade_analysis[[#This Row],[Departure_Date]]))</f>
        <v>2020</v>
      </c>
      <c r="J3185" t="str">
        <f>"Q"&amp;ROUNDUP(MONTH(vw_maritime_trade_analysis[[#This Row],[Departure_Date]])/3,0)</f>
        <v>Q2</v>
      </c>
      <c r="K3185" t="str">
        <f>TEXT(vw_maritime_trade_analysis[[#This Row],[Departure_Date]],"mmmm")</f>
        <v>June</v>
      </c>
      <c r="L3185">
        <v>42833944</v>
      </c>
      <c r="M3185">
        <v>201570.203125</v>
      </c>
      <c r="N3185">
        <v>17039.189453125</v>
      </c>
      <c r="O3185">
        <v>38550.55078125</v>
      </c>
      <c r="P3185">
        <v>3601.610107421875</v>
      </c>
      <c r="Q3185">
        <v>1707041.5</v>
      </c>
      <c r="R3185">
        <f t="shared" si="49"/>
        <v>3.9852540779340799E-2</v>
      </c>
    </row>
    <row r="3186" spans="1:18" x14ac:dyDescent="0.25">
      <c r="A3186" t="s">
        <v>4455</v>
      </c>
      <c r="B3186" t="s">
        <v>65</v>
      </c>
      <c r="C3186" t="s">
        <v>50</v>
      </c>
      <c r="D3186" t="s">
        <v>183</v>
      </c>
      <c r="E3186" t="s">
        <v>92</v>
      </c>
      <c r="F3186" t="s">
        <v>230</v>
      </c>
      <c r="G3186" s="1">
        <v>44054</v>
      </c>
      <c r="H3186" s="1">
        <v>44059</v>
      </c>
      <c r="I3186">
        <f>YEAR((vw_maritime_trade_analysis[[#This Row],[Departure_Date]]))</f>
        <v>2020</v>
      </c>
      <c r="J3186" t="str">
        <f>"Q"&amp;ROUNDUP(MONTH(vw_maritime_trade_analysis[[#This Row],[Departure_Date]])/3,0)</f>
        <v>Q3</v>
      </c>
      <c r="K3186" t="str">
        <f>TEXT(vw_maritime_trade_analysis[[#This Row],[Departure_Date]],"mmmm")</f>
        <v>August</v>
      </c>
      <c r="L3186">
        <v>38864656</v>
      </c>
      <c r="M3186">
        <v>89229.0625</v>
      </c>
      <c r="N3186">
        <v>27392.490234375</v>
      </c>
      <c r="O3186">
        <v>55965.109375</v>
      </c>
      <c r="P3186">
        <v>0</v>
      </c>
      <c r="Q3186">
        <v>1903078.25</v>
      </c>
      <c r="R3186">
        <f t="shared" si="49"/>
        <v>4.8966810615794464E-2</v>
      </c>
    </row>
    <row r="3187" spans="1:18" x14ac:dyDescent="0.25">
      <c r="A3187" t="s">
        <v>4456</v>
      </c>
      <c r="B3187" t="s">
        <v>49</v>
      </c>
      <c r="C3187" t="s">
        <v>50</v>
      </c>
      <c r="D3187" t="s">
        <v>51</v>
      </c>
      <c r="E3187" t="s">
        <v>196</v>
      </c>
      <c r="F3187" t="s">
        <v>92</v>
      </c>
      <c r="G3187" s="1">
        <v>44880</v>
      </c>
      <c r="H3187" s="1">
        <v>44895</v>
      </c>
      <c r="I3187">
        <f>YEAR((vw_maritime_trade_analysis[[#This Row],[Departure_Date]]))</f>
        <v>2022</v>
      </c>
      <c r="J3187" t="str">
        <f>"Q"&amp;ROUNDUP(MONTH(vw_maritime_trade_analysis[[#This Row],[Departure_Date]])/3,0)</f>
        <v>Q4</v>
      </c>
      <c r="K3187" t="str">
        <f>TEXT(vw_maritime_trade_analysis[[#This Row],[Departure_Date]],"mmmm")</f>
        <v>November</v>
      </c>
      <c r="L3187">
        <v>9774893</v>
      </c>
      <c r="M3187">
        <v>246450.953125</v>
      </c>
      <c r="N3187">
        <v>118165.078125</v>
      </c>
      <c r="O3187">
        <v>16421.8203125</v>
      </c>
      <c r="P3187">
        <v>0</v>
      </c>
      <c r="Q3187">
        <v>5667794</v>
      </c>
      <c r="R3187">
        <f t="shared" si="49"/>
        <v>0.5798318201539393</v>
      </c>
    </row>
    <row r="3188" spans="1:18" x14ac:dyDescent="0.25">
      <c r="A3188" t="s">
        <v>4457</v>
      </c>
      <c r="B3188" t="s">
        <v>65</v>
      </c>
      <c r="C3188" t="s">
        <v>50</v>
      </c>
      <c r="D3188" t="s">
        <v>145</v>
      </c>
      <c r="E3188" t="s">
        <v>92</v>
      </c>
      <c r="F3188" t="s">
        <v>164</v>
      </c>
      <c r="G3188" s="1">
        <v>44180</v>
      </c>
      <c r="H3188" s="1">
        <v>44199</v>
      </c>
      <c r="I3188">
        <f>YEAR((vw_maritime_trade_analysis[[#This Row],[Departure_Date]]))</f>
        <v>2020</v>
      </c>
      <c r="J3188" t="str">
        <f>"Q"&amp;ROUNDUP(MONTH(vw_maritime_trade_analysis[[#This Row],[Departure_Date]])/3,0)</f>
        <v>Q4</v>
      </c>
      <c r="K3188" t="str">
        <f>TEXT(vw_maritime_trade_analysis[[#This Row],[Departure_Date]],"mmmm")</f>
        <v>December</v>
      </c>
      <c r="L3188">
        <v>32221694</v>
      </c>
      <c r="M3188">
        <v>441094.3125</v>
      </c>
      <c r="N3188">
        <v>204414.40625</v>
      </c>
      <c r="O3188">
        <v>99887.25</v>
      </c>
      <c r="P3188">
        <v>26629.859375</v>
      </c>
      <c r="Q3188">
        <v>2004127.25</v>
      </c>
      <c r="R3188">
        <f t="shared" si="49"/>
        <v>6.2198072205638846E-2</v>
      </c>
    </row>
    <row r="3189" spans="1:18" x14ac:dyDescent="0.25">
      <c r="A3189" t="s">
        <v>4459</v>
      </c>
      <c r="B3189" t="s">
        <v>65</v>
      </c>
      <c r="C3189" t="s">
        <v>66</v>
      </c>
      <c r="D3189" t="s">
        <v>248</v>
      </c>
      <c r="E3189" t="s">
        <v>184</v>
      </c>
      <c r="F3189" t="s">
        <v>154</v>
      </c>
      <c r="G3189" s="1">
        <v>45614</v>
      </c>
      <c r="H3189" s="1">
        <v>45645</v>
      </c>
      <c r="I3189">
        <f>YEAR((vw_maritime_trade_analysis[[#This Row],[Departure_Date]]))</f>
        <v>2024</v>
      </c>
      <c r="J3189" t="str">
        <f>"Q"&amp;ROUNDUP(MONTH(vw_maritime_trade_analysis[[#This Row],[Departure_Date]])/3,0)</f>
        <v>Q4</v>
      </c>
      <c r="K3189" t="str">
        <f>TEXT(vw_maritime_trade_analysis[[#This Row],[Departure_Date]],"mmmm")</f>
        <v>November</v>
      </c>
      <c r="L3189">
        <v>21527860</v>
      </c>
      <c r="M3189">
        <v>727942.25</v>
      </c>
      <c r="N3189">
        <v>207561.6875</v>
      </c>
      <c r="O3189">
        <v>59201.609375</v>
      </c>
      <c r="P3189">
        <v>10220.4697265625</v>
      </c>
      <c r="Q3189">
        <v>3122332.75</v>
      </c>
      <c r="R3189">
        <f t="shared" si="49"/>
        <v>0.14503683831091432</v>
      </c>
    </row>
    <row r="3190" spans="1:18" x14ac:dyDescent="0.25">
      <c r="A3190" t="s">
        <v>4460</v>
      </c>
      <c r="B3190" t="s">
        <v>49</v>
      </c>
      <c r="C3190" t="s">
        <v>50</v>
      </c>
      <c r="D3190" t="s">
        <v>223</v>
      </c>
      <c r="E3190" t="s">
        <v>71</v>
      </c>
      <c r="F3190" t="s">
        <v>92</v>
      </c>
      <c r="G3190" s="1">
        <v>45688</v>
      </c>
      <c r="H3190" s="1">
        <v>45699</v>
      </c>
      <c r="I3190">
        <f>YEAR((vw_maritime_trade_analysis[[#This Row],[Departure_Date]]))</f>
        <v>2025</v>
      </c>
      <c r="J3190" t="str">
        <f>"Q"&amp;ROUNDUP(MONTH(vw_maritime_trade_analysis[[#This Row],[Departure_Date]])/3,0)</f>
        <v>Q1</v>
      </c>
      <c r="K3190" t="str">
        <f>TEXT(vw_maritime_trade_analysis[[#This Row],[Departure_Date]],"mmmm")</f>
        <v>January</v>
      </c>
      <c r="L3190">
        <v>90045552</v>
      </c>
      <c r="M3190">
        <v>253015.34375</v>
      </c>
      <c r="N3190">
        <v>100416.1484375</v>
      </c>
      <c r="O3190">
        <v>93647.3671875</v>
      </c>
      <c r="P3190">
        <v>55531.96875</v>
      </c>
      <c r="Q3190">
        <v>4140726.25</v>
      </c>
      <c r="R3190">
        <f t="shared" si="49"/>
        <v>4.5984795006864969E-2</v>
      </c>
    </row>
    <row r="3191" spans="1:18" x14ac:dyDescent="0.25">
      <c r="A3191" t="s">
        <v>4461</v>
      </c>
      <c r="B3191" t="s">
        <v>49</v>
      </c>
      <c r="C3191" t="s">
        <v>66</v>
      </c>
      <c r="D3191" t="s">
        <v>245</v>
      </c>
      <c r="E3191" t="s">
        <v>174</v>
      </c>
      <c r="F3191" t="s">
        <v>70</v>
      </c>
      <c r="G3191" s="1">
        <v>44791</v>
      </c>
      <c r="H3191" s="1">
        <v>44803</v>
      </c>
      <c r="I3191">
        <f>YEAR((vw_maritime_trade_analysis[[#This Row],[Departure_Date]]))</f>
        <v>2022</v>
      </c>
      <c r="J3191" t="str">
        <f>"Q"&amp;ROUNDUP(MONTH(vw_maritime_trade_analysis[[#This Row],[Departure_Date]])/3,0)</f>
        <v>Q3</v>
      </c>
      <c r="K3191" t="str">
        <f>TEXT(vw_maritime_trade_analysis[[#This Row],[Departure_Date]],"mmmm")</f>
        <v>August</v>
      </c>
      <c r="L3191">
        <v>11069635</v>
      </c>
      <c r="M3191">
        <v>221360.640625</v>
      </c>
      <c r="N3191">
        <v>158352.765625</v>
      </c>
      <c r="O3191">
        <v>5645.509765625</v>
      </c>
      <c r="P3191">
        <v>9210.8896484375</v>
      </c>
      <c r="Q3191">
        <v>656928.5</v>
      </c>
      <c r="R3191">
        <f t="shared" si="49"/>
        <v>5.9345091324149349E-2</v>
      </c>
    </row>
    <row r="3192" spans="1:18" x14ac:dyDescent="0.25">
      <c r="A3192" t="s">
        <v>4462</v>
      </c>
      <c r="B3192" t="s">
        <v>49</v>
      </c>
      <c r="C3192" t="s">
        <v>50</v>
      </c>
      <c r="D3192" t="s">
        <v>120</v>
      </c>
      <c r="E3192" t="s">
        <v>93</v>
      </c>
      <c r="F3192" t="s">
        <v>184</v>
      </c>
      <c r="G3192" s="1">
        <v>45503</v>
      </c>
      <c r="H3192" s="1">
        <v>45509</v>
      </c>
      <c r="I3192">
        <f>YEAR((vw_maritime_trade_analysis[[#This Row],[Departure_Date]]))</f>
        <v>2024</v>
      </c>
      <c r="J3192" t="str">
        <f>"Q"&amp;ROUNDUP(MONTH(vw_maritime_trade_analysis[[#This Row],[Departure_Date]])/3,0)</f>
        <v>Q3</v>
      </c>
      <c r="K3192" t="str">
        <f>TEXT(vw_maritime_trade_analysis[[#This Row],[Departure_Date]],"mmmm")</f>
        <v>July</v>
      </c>
      <c r="L3192">
        <v>24758666</v>
      </c>
      <c r="M3192">
        <v>149698.765625</v>
      </c>
      <c r="N3192">
        <v>17117.58984375</v>
      </c>
      <c r="O3192">
        <v>20549.689453125</v>
      </c>
      <c r="P3192">
        <v>0</v>
      </c>
      <c r="Q3192">
        <v>1409257.875</v>
      </c>
      <c r="R3192">
        <f t="shared" si="49"/>
        <v>5.6919782148198129E-2</v>
      </c>
    </row>
    <row r="3193" spans="1:18" x14ac:dyDescent="0.25">
      <c r="A3193" t="s">
        <v>4463</v>
      </c>
      <c r="B3193" t="s">
        <v>65</v>
      </c>
      <c r="C3193" t="s">
        <v>134</v>
      </c>
      <c r="D3193" t="s">
        <v>135</v>
      </c>
      <c r="E3193" t="s">
        <v>226</v>
      </c>
      <c r="F3193" t="s">
        <v>230</v>
      </c>
      <c r="G3193" s="1">
        <v>45091</v>
      </c>
      <c r="H3193" s="1">
        <v>45117</v>
      </c>
      <c r="I3193">
        <f>YEAR((vw_maritime_trade_analysis[[#This Row],[Departure_Date]]))</f>
        <v>2023</v>
      </c>
      <c r="J3193" t="str">
        <f>"Q"&amp;ROUNDUP(MONTH(vw_maritime_trade_analysis[[#This Row],[Departure_Date]])/3,0)</f>
        <v>Q2</v>
      </c>
      <c r="K3193" t="str">
        <f>TEXT(vw_maritime_trade_analysis[[#This Row],[Departure_Date]],"mmmm")</f>
        <v>June</v>
      </c>
      <c r="L3193">
        <v>4024620.75</v>
      </c>
      <c r="M3193">
        <v>404438.40625</v>
      </c>
      <c r="N3193">
        <v>78150.4921875</v>
      </c>
      <c r="O3193">
        <v>5191.759765625</v>
      </c>
      <c r="P3193">
        <v>41815.4296875</v>
      </c>
      <c r="Q3193">
        <v>775445</v>
      </c>
      <c r="R3193">
        <f t="shared" si="49"/>
        <v>0.19267529741777534</v>
      </c>
    </row>
    <row r="3194" spans="1:18" x14ac:dyDescent="0.25">
      <c r="A3194" t="s">
        <v>4464</v>
      </c>
      <c r="B3194" t="s">
        <v>49</v>
      </c>
      <c r="C3194" t="s">
        <v>78</v>
      </c>
      <c r="D3194" t="s">
        <v>158</v>
      </c>
      <c r="E3194" t="s">
        <v>150</v>
      </c>
      <c r="F3194" t="s">
        <v>184</v>
      </c>
      <c r="G3194" s="1">
        <v>43943</v>
      </c>
      <c r="H3194" s="1">
        <v>43973</v>
      </c>
      <c r="I3194">
        <f>YEAR((vw_maritime_trade_analysis[[#This Row],[Departure_Date]]))</f>
        <v>2020</v>
      </c>
      <c r="J3194" t="str">
        <f>"Q"&amp;ROUNDUP(MONTH(vw_maritime_trade_analysis[[#This Row],[Departure_Date]])/3,0)</f>
        <v>Q2</v>
      </c>
      <c r="K3194" t="str">
        <f>TEXT(vw_maritime_trade_analysis[[#This Row],[Departure_Date]],"mmmm")</f>
        <v>April</v>
      </c>
      <c r="L3194">
        <v>10703326</v>
      </c>
      <c r="M3194">
        <v>191678.734375</v>
      </c>
      <c r="N3194">
        <v>84156.7421875</v>
      </c>
      <c r="O3194">
        <v>8348.58984375</v>
      </c>
      <c r="P3194">
        <v>0</v>
      </c>
      <c r="Q3194">
        <v>1196880.5</v>
      </c>
      <c r="R3194">
        <f t="shared" si="49"/>
        <v>0.11182323139554938</v>
      </c>
    </row>
    <row r="3195" spans="1:18" x14ac:dyDescent="0.25">
      <c r="A3195" t="s">
        <v>4465</v>
      </c>
      <c r="B3195" t="s">
        <v>49</v>
      </c>
      <c r="C3195" t="s">
        <v>50</v>
      </c>
      <c r="D3195" t="s">
        <v>139</v>
      </c>
      <c r="E3195" t="s">
        <v>159</v>
      </c>
      <c r="F3195" t="s">
        <v>92</v>
      </c>
      <c r="G3195" s="1">
        <v>45447</v>
      </c>
      <c r="H3195" s="1">
        <v>45463</v>
      </c>
      <c r="I3195">
        <f>YEAR((vw_maritime_trade_analysis[[#This Row],[Departure_Date]]))</f>
        <v>2024</v>
      </c>
      <c r="J3195" t="str">
        <f>"Q"&amp;ROUNDUP(MONTH(vw_maritime_trade_analysis[[#This Row],[Departure_Date]])/3,0)</f>
        <v>Q2</v>
      </c>
      <c r="K3195" t="str">
        <f>TEXT(vw_maritime_trade_analysis[[#This Row],[Departure_Date]],"mmmm")</f>
        <v>June</v>
      </c>
      <c r="L3195">
        <v>14149558</v>
      </c>
      <c r="M3195">
        <v>330281.3125</v>
      </c>
      <c r="N3195">
        <v>150317.703125</v>
      </c>
      <c r="O3195">
        <v>46976.53125</v>
      </c>
      <c r="P3195">
        <v>5822.2900390625</v>
      </c>
      <c r="Q3195">
        <v>999406.125</v>
      </c>
      <c r="R3195">
        <f t="shared" si="49"/>
        <v>7.0631614429228107E-2</v>
      </c>
    </row>
    <row r="3196" spans="1:18" x14ac:dyDescent="0.25">
      <c r="A3196" t="s">
        <v>4466</v>
      </c>
      <c r="B3196" t="s">
        <v>65</v>
      </c>
      <c r="C3196" t="s">
        <v>66</v>
      </c>
      <c r="D3196" t="s">
        <v>67</v>
      </c>
      <c r="E3196" t="s">
        <v>100</v>
      </c>
      <c r="F3196" t="s">
        <v>146</v>
      </c>
      <c r="G3196" s="1">
        <v>46033</v>
      </c>
      <c r="H3196" s="1">
        <v>46063</v>
      </c>
      <c r="I3196">
        <f>YEAR((vw_maritime_trade_analysis[[#This Row],[Departure_Date]]))</f>
        <v>2026</v>
      </c>
      <c r="J3196" t="str">
        <f>"Q"&amp;ROUNDUP(MONTH(vw_maritime_trade_analysis[[#This Row],[Departure_Date]])/3,0)</f>
        <v>Q1</v>
      </c>
      <c r="K3196" t="str">
        <f>TEXT(vw_maritime_trade_analysis[[#This Row],[Departure_Date]],"mmmm")</f>
        <v>January</v>
      </c>
      <c r="L3196">
        <v>26539186</v>
      </c>
      <c r="M3196">
        <v>797926.375</v>
      </c>
      <c r="N3196">
        <v>142577.46875</v>
      </c>
      <c r="O3196">
        <v>71655.796875</v>
      </c>
      <c r="P3196">
        <v>0</v>
      </c>
      <c r="Q3196">
        <v>7794588.5</v>
      </c>
      <c r="R3196">
        <f t="shared" si="49"/>
        <v>0.29370111426929219</v>
      </c>
    </row>
    <row r="3197" spans="1:18" x14ac:dyDescent="0.25">
      <c r="A3197" t="s">
        <v>4467</v>
      </c>
      <c r="B3197" t="s">
        <v>49</v>
      </c>
      <c r="C3197" t="s">
        <v>50</v>
      </c>
      <c r="D3197" t="s">
        <v>223</v>
      </c>
      <c r="E3197" t="s">
        <v>164</v>
      </c>
      <c r="F3197" t="s">
        <v>92</v>
      </c>
      <c r="G3197" s="1">
        <v>44455</v>
      </c>
      <c r="H3197" s="1">
        <v>44462</v>
      </c>
      <c r="I3197">
        <f>YEAR((vw_maritime_trade_analysis[[#This Row],[Departure_Date]]))</f>
        <v>2021</v>
      </c>
      <c r="J3197" t="str">
        <f>"Q"&amp;ROUNDUP(MONTH(vw_maritime_trade_analysis[[#This Row],[Departure_Date]])/3,0)</f>
        <v>Q3</v>
      </c>
      <c r="K3197" t="str">
        <f>TEXT(vw_maritime_trade_analysis[[#This Row],[Departure_Date]],"mmmm")</f>
        <v>September</v>
      </c>
      <c r="L3197">
        <v>64526268</v>
      </c>
      <c r="M3197">
        <v>133113.296875</v>
      </c>
      <c r="N3197">
        <v>90233.9921875</v>
      </c>
      <c r="O3197">
        <v>212936.6875</v>
      </c>
      <c r="P3197">
        <v>27523.6796875</v>
      </c>
      <c r="Q3197">
        <v>2789244</v>
      </c>
      <c r="R3197">
        <f t="shared" si="49"/>
        <v>4.3226488784381581E-2</v>
      </c>
    </row>
    <row r="3198" spans="1:18" x14ac:dyDescent="0.25">
      <c r="A3198" t="s">
        <v>4468</v>
      </c>
      <c r="B3198" t="s">
        <v>49</v>
      </c>
      <c r="C3198" t="s">
        <v>112</v>
      </c>
      <c r="D3198" t="s">
        <v>126</v>
      </c>
      <c r="E3198" t="s">
        <v>164</v>
      </c>
      <c r="F3198" t="s">
        <v>128</v>
      </c>
      <c r="G3198" s="1">
        <v>44243</v>
      </c>
      <c r="H3198" s="1">
        <v>44252</v>
      </c>
      <c r="I3198">
        <f>YEAR((vw_maritime_trade_analysis[[#This Row],[Departure_Date]]))</f>
        <v>2021</v>
      </c>
      <c r="J3198" t="str">
        <f>"Q"&amp;ROUNDUP(MONTH(vw_maritime_trade_analysis[[#This Row],[Departure_Date]])/3,0)</f>
        <v>Q1</v>
      </c>
      <c r="K3198" t="str">
        <f>TEXT(vw_maritime_trade_analysis[[#This Row],[Departure_Date]],"mmmm")</f>
        <v>February</v>
      </c>
      <c r="L3198">
        <v>15207778</v>
      </c>
      <c r="M3198">
        <v>316957.25</v>
      </c>
      <c r="N3198">
        <v>88196.6484375</v>
      </c>
      <c r="O3198">
        <v>51858.51953125</v>
      </c>
      <c r="P3198">
        <v>0</v>
      </c>
      <c r="Q3198">
        <v>2091994.25</v>
      </c>
      <c r="R3198">
        <f t="shared" si="49"/>
        <v>0.13756080934374501</v>
      </c>
    </row>
    <row r="3199" spans="1:18" x14ac:dyDescent="0.25">
      <c r="A3199" t="s">
        <v>4469</v>
      </c>
      <c r="B3199" t="s">
        <v>49</v>
      </c>
      <c r="C3199" t="s">
        <v>50</v>
      </c>
      <c r="D3199" t="s">
        <v>120</v>
      </c>
      <c r="E3199" t="s">
        <v>140</v>
      </c>
      <c r="F3199" t="s">
        <v>70</v>
      </c>
      <c r="G3199" s="1">
        <v>46031</v>
      </c>
      <c r="H3199" s="1">
        <v>46043</v>
      </c>
      <c r="I3199">
        <f>YEAR((vw_maritime_trade_analysis[[#This Row],[Departure_Date]]))</f>
        <v>2026</v>
      </c>
      <c r="J3199" t="str">
        <f>"Q"&amp;ROUNDUP(MONTH(vw_maritime_trade_analysis[[#This Row],[Departure_Date]])/3,0)</f>
        <v>Q1</v>
      </c>
      <c r="K3199" t="str">
        <f>TEXT(vw_maritime_trade_analysis[[#This Row],[Departure_Date]],"mmmm")</f>
        <v>January</v>
      </c>
      <c r="L3199">
        <v>41231664</v>
      </c>
      <c r="M3199">
        <v>164884.25</v>
      </c>
      <c r="N3199">
        <v>172159.703125</v>
      </c>
      <c r="O3199">
        <v>142661.5625</v>
      </c>
      <c r="P3199">
        <v>49478.69140625</v>
      </c>
      <c r="Q3199">
        <v>1624592.5</v>
      </c>
      <c r="R3199">
        <f t="shared" si="49"/>
        <v>3.9401574964328383E-2</v>
      </c>
    </row>
    <row r="3200" spans="1:18" x14ac:dyDescent="0.25">
      <c r="A3200" t="s">
        <v>4470</v>
      </c>
      <c r="B3200" t="s">
        <v>49</v>
      </c>
      <c r="C3200" t="s">
        <v>66</v>
      </c>
      <c r="D3200" t="s">
        <v>251</v>
      </c>
      <c r="E3200" t="s">
        <v>257</v>
      </c>
      <c r="F3200" t="s">
        <v>92</v>
      </c>
      <c r="G3200" s="1">
        <v>45323</v>
      </c>
      <c r="H3200" s="1">
        <v>45348</v>
      </c>
      <c r="I3200">
        <f>YEAR((vw_maritime_trade_analysis[[#This Row],[Departure_Date]]))</f>
        <v>2024</v>
      </c>
      <c r="J3200" t="str">
        <f>"Q"&amp;ROUNDUP(MONTH(vw_maritime_trade_analysis[[#This Row],[Departure_Date]])/3,0)</f>
        <v>Q1</v>
      </c>
      <c r="K3200" t="str">
        <f>TEXT(vw_maritime_trade_analysis[[#This Row],[Departure_Date]],"mmmm")</f>
        <v>February</v>
      </c>
      <c r="L3200">
        <v>53234244</v>
      </c>
      <c r="M3200">
        <v>439396.46875</v>
      </c>
      <c r="N3200">
        <v>215690.703125</v>
      </c>
      <c r="O3200">
        <v>110727.2265625</v>
      </c>
      <c r="P3200">
        <v>0</v>
      </c>
      <c r="Q3200">
        <v>1247471.75</v>
      </c>
      <c r="R3200">
        <f t="shared" si="49"/>
        <v>2.3433633245547734E-2</v>
      </c>
    </row>
    <row r="3201" spans="1:18" x14ac:dyDescent="0.25">
      <c r="A3201" t="s">
        <v>4471</v>
      </c>
      <c r="B3201" t="s">
        <v>65</v>
      </c>
      <c r="C3201" t="s">
        <v>50</v>
      </c>
      <c r="D3201" t="s">
        <v>223</v>
      </c>
      <c r="E3201" t="s">
        <v>226</v>
      </c>
      <c r="F3201" t="s">
        <v>257</v>
      </c>
      <c r="G3201" s="1">
        <v>45263</v>
      </c>
      <c r="H3201" s="1">
        <v>45274</v>
      </c>
      <c r="I3201">
        <f>YEAR((vw_maritime_trade_analysis[[#This Row],[Departure_Date]]))</f>
        <v>2023</v>
      </c>
      <c r="J3201" t="str">
        <f>"Q"&amp;ROUNDUP(MONTH(vw_maritime_trade_analysis[[#This Row],[Departure_Date]])/3,0)</f>
        <v>Q4</v>
      </c>
      <c r="K3201" t="str">
        <f>TEXT(vw_maritime_trade_analysis[[#This Row],[Departure_Date]],"mmmm")</f>
        <v>December</v>
      </c>
      <c r="L3201">
        <v>87248824</v>
      </c>
      <c r="M3201">
        <v>324119.71875</v>
      </c>
      <c r="N3201">
        <v>18002.859375</v>
      </c>
      <c r="O3201">
        <v>108188.5390625</v>
      </c>
      <c r="P3201">
        <v>59322.921875</v>
      </c>
      <c r="Q3201">
        <v>1860172.375</v>
      </c>
      <c r="R3201">
        <f t="shared" si="49"/>
        <v>2.1320314586704345E-2</v>
      </c>
    </row>
    <row r="3202" spans="1:18" x14ac:dyDescent="0.25">
      <c r="A3202" t="s">
        <v>4472</v>
      </c>
      <c r="B3202" t="s">
        <v>49</v>
      </c>
      <c r="C3202" t="s">
        <v>112</v>
      </c>
      <c r="D3202" t="s">
        <v>340</v>
      </c>
      <c r="E3202" t="s">
        <v>93</v>
      </c>
      <c r="F3202" t="s">
        <v>226</v>
      </c>
      <c r="G3202" s="1">
        <v>45690</v>
      </c>
      <c r="H3202" s="1">
        <v>45716</v>
      </c>
      <c r="I3202">
        <f>YEAR((vw_maritime_trade_analysis[[#This Row],[Departure_Date]]))</f>
        <v>2025</v>
      </c>
      <c r="J3202" t="str">
        <f>"Q"&amp;ROUNDUP(MONTH(vw_maritime_trade_analysis[[#This Row],[Departure_Date]])/3,0)</f>
        <v>Q1</v>
      </c>
      <c r="K3202" t="str">
        <f>TEXT(vw_maritime_trade_analysis[[#This Row],[Departure_Date]],"mmmm")</f>
        <v>February</v>
      </c>
      <c r="L3202">
        <v>15997954</v>
      </c>
      <c r="M3202">
        <v>336861.65625</v>
      </c>
      <c r="N3202">
        <v>34021.5390625</v>
      </c>
      <c r="O3202">
        <v>50553.5390625</v>
      </c>
      <c r="P3202">
        <v>45661.0390625</v>
      </c>
      <c r="Q3202">
        <v>1059040</v>
      </c>
      <c r="R3202">
        <f t="shared" ref="R3202:R3265" si="50">Q3202/L3202</f>
        <v>6.6198465128728332E-2</v>
      </c>
    </row>
    <row r="3203" spans="1:18" x14ac:dyDescent="0.25">
      <c r="A3203" t="s">
        <v>4473</v>
      </c>
      <c r="B3203" t="s">
        <v>65</v>
      </c>
      <c r="C3203" t="s">
        <v>112</v>
      </c>
      <c r="D3203" t="s">
        <v>343</v>
      </c>
      <c r="E3203" t="s">
        <v>226</v>
      </c>
      <c r="F3203" t="s">
        <v>204</v>
      </c>
      <c r="G3203" s="1">
        <v>45228</v>
      </c>
      <c r="H3203" s="1">
        <v>45243</v>
      </c>
      <c r="I3203">
        <f>YEAR((vw_maritime_trade_analysis[[#This Row],[Departure_Date]]))</f>
        <v>2023</v>
      </c>
      <c r="J3203" t="str">
        <f>"Q"&amp;ROUNDUP(MONTH(vw_maritime_trade_analysis[[#This Row],[Departure_Date]])/3,0)</f>
        <v>Q4</v>
      </c>
      <c r="K3203" t="str">
        <f>TEXT(vw_maritime_trade_analysis[[#This Row],[Departure_Date]],"mmmm")</f>
        <v>October</v>
      </c>
      <c r="L3203">
        <v>19324616</v>
      </c>
      <c r="M3203">
        <v>121405.15625</v>
      </c>
      <c r="N3203">
        <v>16038.5400390625</v>
      </c>
      <c r="O3203">
        <v>43673.62890625</v>
      </c>
      <c r="P3203">
        <v>9181.2900390625</v>
      </c>
      <c r="Q3203">
        <v>1421095.25</v>
      </c>
      <c r="R3203">
        <f t="shared" si="50"/>
        <v>7.3538084792991482E-2</v>
      </c>
    </row>
    <row r="3204" spans="1:18" x14ac:dyDescent="0.25">
      <c r="A3204" t="s">
        <v>4474</v>
      </c>
      <c r="B3204" t="s">
        <v>65</v>
      </c>
      <c r="C3204" t="s">
        <v>112</v>
      </c>
      <c r="D3204" t="s">
        <v>199</v>
      </c>
      <c r="E3204" t="s">
        <v>184</v>
      </c>
      <c r="F3204" t="s">
        <v>55</v>
      </c>
      <c r="G3204" s="1">
        <v>45115</v>
      </c>
      <c r="H3204" s="1">
        <v>45143</v>
      </c>
      <c r="I3204">
        <f>YEAR((vw_maritime_trade_analysis[[#This Row],[Departure_Date]]))</f>
        <v>2023</v>
      </c>
      <c r="J3204" t="str">
        <f>"Q"&amp;ROUNDUP(MONTH(vw_maritime_trade_analysis[[#This Row],[Departure_Date]])/3,0)</f>
        <v>Q3</v>
      </c>
      <c r="K3204" t="str">
        <f>TEXT(vw_maritime_trade_analysis[[#This Row],[Departure_Date]],"mmmm")</f>
        <v>July</v>
      </c>
      <c r="L3204">
        <v>17038414</v>
      </c>
      <c r="M3204">
        <v>596576.8125</v>
      </c>
      <c r="N3204">
        <v>57689.37109375</v>
      </c>
      <c r="O3204">
        <v>10563.8203125</v>
      </c>
      <c r="P3204">
        <v>0</v>
      </c>
      <c r="Q3204">
        <v>1133842.375</v>
      </c>
      <c r="R3204">
        <f t="shared" si="50"/>
        <v>6.6546239280252259E-2</v>
      </c>
    </row>
    <row r="3205" spans="1:18" x14ac:dyDescent="0.25">
      <c r="A3205" t="s">
        <v>4475</v>
      </c>
      <c r="B3205" t="s">
        <v>49</v>
      </c>
      <c r="C3205" t="s">
        <v>134</v>
      </c>
      <c r="D3205" t="s">
        <v>135</v>
      </c>
      <c r="E3205" t="s">
        <v>131</v>
      </c>
      <c r="F3205" t="s">
        <v>56</v>
      </c>
      <c r="G3205" s="1">
        <v>44767</v>
      </c>
      <c r="H3205" s="1">
        <v>44787</v>
      </c>
      <c r="I3205">
        <f>YEAR((vw_maritime_trade_analysis[[#This Row],[Departure_Date]]))</f>
        <v>2022</v>
      </c>
      <c r="J3205" t="str">
        <f>"Q"&amp;ROUNDUP(MONTH(vw_maritime_trade_analysis[[#This Row],[Departure_Date]])/3,0)</f>
        <v>Q3</v>
      </c>
      <c r="K3205" t="str">
        <f>TEXT(vw_maritime_trade_analysis[[#This Row],[Departure_Date]],"mmmm")</f>
        <v>July</v>
      </c>
      <c r="L3205">
        <v>9905079</v>
      </c>
      <c r="M3205">
        <v>214357.078125</v>
      </c>
      <c r="N3205">
        <v>36259.73828125</v>
      </c>
      <c r="O3205">
        <v>14956.669921875</v>
      </c>
      <c r="P3205">
        <v>0</v>
      </c>
      <c r="Q3205">
        <v>504840.59375</v>
      </c>
      <c r="R3205">
        <f t="shared" si="50"/>
        <v>5.0967851316481169E-2</v>
      </c>
    </row>
    <row r="3206" spans="1:18" x14ac:dyDescent="0.25">
      <c r="A3206" t="s">
        <v>4476</v>
      </c>
      <c r="B3206" t="s">
        <v>65</v>
      </c>
      <c r="C3206" t="s">
        <v>50</v>
      </c>
      <c r="D3206" t="s">
        <v>51</v>
      </c>
      <c r="E3206" t="s">
        <v>56</v>
      </c>
      <c r="F3206" t="s">
        <v>83</v>
      </c>
      <c r="G3206" s="1">
        <v>45109</v>
      </c>
      <c r="H3206" s="1">
        <v>45126</v>
      </c>
      <c r="I3206">
        <f>YEAR((vw_maritime_trade_analysis[[#This Row],[Departure_Date]]))</f>
        <v>2023</v>
      </c>
      <c r="J3206" t="str">
        <f>"Q"&amp;ROUNDUP(MONTH(vw_maritime_trade_analysis[[#This Row],[Departure_Date]])/3,0)</f>
        <v>Q3</v>
      </c>
      <c r="K3206" t="str">
        <f>TEXT(vw_maritime_trade_analysis[[#This Row],[Departure_Date]],"mmmm")</f>
        <v>July</v>
      </c>
      <c r="L3206">
        <v>16536724</v>
      </c>
      <c r="M3206">
        <v>155702.265625</v>
      </c>
      <c r="N3206">
        <v>193500.515625</v>
      </c>
      <c r="O3206">
        <v>57382.4296875</v>
      </c>
      <c r="P3206">
        <v>0</v>
      </c>
      <c r="Q3206">
        <v>3804225</v>
      </c>
      <c r="R3206">
        <f t="shared" si="50"/>
        <v>0.23004707582952946</v>
      </c>
    </row>
    <row r="3207" spans="1:18" x14ac:dyDescent="0.25">
      <c r="A3207" t="s">
        <v>4477</v>
      </c>
      <c r="B3207" t="s">
        <v>65</v>
      </c>
      <c r="C3207" t="s">
        <v>50</v>
      </c>
      <c r="D3207" t="s">
        <v>120</v>
      </c>
      <c r="E3207" t="s">
        <v>100</v>
      </c>
      <c r="F3207" t="s">
        <v>196</v>
      </c>
      <c r="G3207" s="1">
        <v>44648</v>
      </c>
      <c r="H3207" s="1">
        <v>44655</v>
      </c>
      <c r="I3207">
        <f>YEAR((vw_maritime_trade_analysis[[#This Row],[Departure_Date]]))</f>
        <v>2022</v>
      </c>
      <c r="J3207" t="str">
        <f>"Q"&amp;ROUNDUP(MONTH(vw_maritime_trade_analysis[[#This Row],[Departure_Date]])/3,0)</f>
        <v>Q1</v>
      </c>
      <c r="K3207" t="str">
        <f>TEXT(vw_maritime_trade_analysis[[#This Row],[Departure_Date]],"mmmm")</f>
        <v>March</v>
      </c>
      <c r="L3207">
        <v>22491482</v>
      </c>
      <c r="M3207">
        <v>137986.328125</v>
      </c>
      <c r="N3207">
        <v>87761.09375</v>
      </c>
      <c r="O3207">
        <v>70848.171875</v>
      </c>
      <c r="P3207">
        <v>49021.55078125</v>
      </c>
      <c r="Q3207">
        <v>1043980.3125</v>
      </c>
      <c r="R3207">
        <f t="shared" si="50"/>
        <v>4.6416697330127023E-2</v>
      </c>
    </row>
    <row r="3208" spans="1:18" x14ac:dyDescent="0.25">
      <c r="A3208" t="s">
        <v>4478</v>
      </c>
      <c r="B3208" t="s">
        <v>65</v>
      </c>
      <c r="C3208" t="s">
        <v>66</v>
      </c>
      <c r="D3208" t="s">
        <v>153</v>
      </c>
      <c r="E3208" t="s">
        <v>226</v>
      </c>
      <c r="F3208" t="s">
        <v>146</v>
      </c>
      <c r="G3208" s="1">
        <v>44550</v>
      </c>
      <c r="H3208" s="1">
        <v>44569</v>
      </c>
      <c r="I3208">
        <f>YEAR((vw_maritime_trade_analysis[[#This Row],[Departure_Date]]))</f>
        <v>2021</v>
      </c>
      <c r="J3208" t="str">
        <f>"Q"&amp;ROUNDUP(MONTH(vw_maritime_trade_analysis[[#This Row],[Departure_Date]])/3,0)</f>
        <v>Q4</v>
      </c>
      <c r="K3208" t="str">
        <f>TEXT(vw_maritime_trade_analysis[[#This Row],[Departure_Date]],"mmmm")</f>
        <v>December</v>
      </c>
      <c r="L3208">
        <v>20304222</v>
      </c>
      <c r="M3208">
        <v>256607.625</v>
      </c>
      <c r="N3208">
        <v>192375.796875</v>
      </c>
      <c r="O3208">
        <v>28831.990234375</v>
      </c>
      <c r="P3208">
        <v>48178.390625</v>
      </c>
      <c r="Q3208">
        <v>2304320.5</v>
      </c>
      <c r="R3208">
        <f t="shared" si="50"/>
        <v>0.11348972149733193</v>
      </c>
    </row>
    <row r="3209" spans="1:18" x14ac:dyDescent="0.25">
      <c r="A3209" t="s">
        <v>4479</v>
      </c>
      <c r="B3209" t="s">
        <v>49</v>
      </c>
      <c r="C3209" t="s">
        <v>50</v>
      </c>
      <c r="D3209" t="s">
        <v>51</v>
      </c>
      <c r="E3209" t="s">
        <v>131</v>
      </c>
      <c r="F3209" t="s">
        <v>128</v>
      </c>
      <c r="G3209" s="1">
        <v>45117</v>
      </c>
      <c r="H3209" s="1">
        <v>45137</v>
      </c>
      <c r="I3209">
        <f>YEAR((vw_maritime_trade_analysis[[#This Row],[Departure_Date]]))</f>
        <v>2023</v>
      </c>
      <c r="J3209" t="str">
        <f>"Q"&amp;ROUNDUP(MONTH(vw_maritime_trade_analysis[[#This Row],[Departure_Date]])/3,0)</f>
        <v>Q3</v>
      </c>
      <c r="K3209" t="str">
        <f>TEXT(vw_maritime_trade_analysis[[#This Row],[Departure_Date]],"mmmm")</f>
        <v>July</v>
      </c>
      <c r="L3209">
        <v>14518404</v>
      </c>
      <c r="M3209">
        <v>184044.015625</v>
      </c>
      <c r="N3209">
        <v>134193.625</v>
      </c>
      <c r="O3209">
        <v>29327.1796875</v>
      </c>
      <c r="P3209">
        <v>55765.1796875</v>
      </c>
      <c r="Q3209">
        <v>4082080.75</v>
      </c>
      <c r="R3209">
        <f t="shared" si="50"/>
        <v>0.28116594289565161</v>
      </c>
    </row>
    <row r="3210" spans="1:18" x14ac:dyDescent="0.25">
      <c r="A3210" t="s">
        <v>4480</v>
      </c>
      <c r="B3210" t="s">
        <v>65</v>
      </c>
      <c r="C3210" t="s">
        <v>239</v>
      </c>
      <c r="D3210" t="s">
        <v>265</v>
      </c>
      <c r="E3210" t="s">
        <v>82</v>
      </c>
      <c r="F3210" t="s">
        <v>146</v>
      </c>
      <c r="G3210" s="1">
        <v>45499</v>
      </c>
      <c r="H3210" s="1">
        <v>45516</v>
      </c>
      <c r="I3210">
        <f>YEAR((vw_maritime_trade_analysis[[#This Row],[Departure_Date]]))</f>
        <v>2024</v>
      </c>
      <c r="J3210" t="str">
        <f>"Q"&amp;ROUNDUP(MONTH(vw_maritime_trade_analysis[[#This Row],[Departure_Date]])/3,0)</f>
        <v>Q3</v>
      </c>
      <c r="K3210" t="str">
        <f>TEXT(vw_maritime_trade_analysis[[#This Row],[Departure_Date]],"mmmm")</f>
        <v>July</v>
      </c>
      <c r="L3210">
        <v>16665832</v>
      </c>
      <c r="M3210">
        <v>536844.5</v>
      </c>
      <c r="N3210">
        <v>99093.90625</v>
      </c>
      <c r="O3210">
        <v>40331.30859375</v>
      </c>
      <c r="P3210">
        <v>0</v>
      </c>
      <c r="Q3210">
        <v>1206461.125</v>
      </c>
      <c r="R3210">
        <f t="shared" si="50"/>
        <v>7.2391292855946227E-2</v>
      </c>
    </row>
    <row r="3211" spans="1:18" x14ac:dyDescent="0.25">
      <c r="A3211" t="s">
        <v>4481</v>
      </c>
      <c r="B3211" t="s">
        <v>49</v>
      </c>
      <c r="C3211" t="s">
        <v>50</v>
      </c>
      <c r="D3211" t="s">
        <v>120</v>
      </c>
      <c r="E3211" t="s">
        <v>257</v>
      </c>
      <c r="F3211" t="s">
        <v>184</v>
      </c>
      <c r="G3211" s="1">
        <v>45126</v>
      </c>
      <c r="H3211" s="1">
        <v>45139</v>
      </c>
      <c r="I3211">
        <f>YEAR((vw_maritime_trade_analysis[[#This Row],[Departure_Date]]))</f>
        <v>2023</v>
      </c>
      <c r="J3211" t="str">
        <f>"Q"&amp;ROUNDUP(MONTH(vw_maritime_trade_analysis[[#This Row],[Departure_Date]])/3,0)</f>
        <v>Q3</v>
      </c>
      <c r="K3211" t="str">
        <f>TEXT(vw_maritime_trade_analysis[[#This Row],[Departure_Date]],"mmmm")</f>
        <v>July</v>
      </c>
      <c r="L3211">
        <v>15263713</v>
      </c>
      <c r="M3211">
        <v>241700.671875</v>
      </c>
      <c r="N3211">
        <v>138259.484375</v>
      </c>
      <c r="O3211">
        <v>45638.5</v>
      </c>
      <c r="P3211">
        <v>44919.71875</v>
      </c>
      <c r="Q3211">
        <v>1815354.625</v>
      </c>
      <c r="R3211">
        <f t="shared" si="50"/>
        <v>0.11893270169584556</v>
      </c>
    </row>
    <row r="3212" spans="1:18" x14ac:dyDescent="0.25">
      <c r="A3212" t="s">
        <v>4482</v>
      </c>
      <c r="B3212" t="s">
        <v>49</v>
      </c>
      <c r="C3212" t="s">
        <v>78</v>
      </c>
      <c r="D3212" t="s">
        <v>177</v>
      </c>
      <c r="E3212" t="s">
        <v>204</v>
      </c>
      <c r="F3212" t="s">
        <v>128</v>
      </c>
      <c r="G3212" s="1">
        <v>44187</v>
      </c>
      <c r="H3212" s="1">
        <v>44215</v>
      </c>
      <c r="I3212">
        <f>YEAR((vw_maritime_trade_analysis[[#This Row],[Departure_Date]]))</f>
        <v>2020</v>
      </c>
      <c r="J3212" t="str">
        <f>"Q"&amp;ROUNDUP(MONTH(vw_maritime_trade_analysis[[#This Row],[Departure_Date]])/3,0)</f>
        <v>Q4</v>
      </c>
      <c r="K3212" t="str">
        <f>TEXT(vw_maritime_trade_analysis[[#This Row],[Departure_Date]],"mmmm")</f>
        <v>December</v>
      </c>
      <c r="L3212">
        <v>14322447</v>
      </c>
      <c r="M3212">
        <v>925550.5625</v>
      </c>
      <c r="N3212">
        <v>35546.640625</v>
      </c>
      <c r="O3212">
        <v>17043.7109375</v>
      </c>
      <c r="P3212">
        <v>0</v>
      </c>
      <c r="Q3212">
        <v>2263790.5</v>
      </c>
      <c r="R3212">
        <f t="shared" si="50"/>
        <v>0.15805891968041494</v>
      </c>
    </row>
    <row r="3213" spans="1:18" x14ac:dyDescent="0.25">
      <c r="A3213" t="s">
        <v>4483</v>
      </c>
      <c r="B3213" t="s">
        <v>49</v>
      </c>
      <c r="C3213" t="s">
        <v>78</v>
      </c>
      <c r="D3213" t="s">
        <v>105</v>
      </c>
      <c r="E3213" t="s">
        <v>230</v>
      </c>
      <c r="F3213" t="s">
        <v>226</v>
      </c>
      <c r="G3213" s="1">
        <v>45303</v>
      </c>
      <c r="H3213" s="1">
        <v>45322</v>
      </c>
      <c r="I3213">
        <f>YEAR((vw_maritime_trade_analysis[[#This Row],[Departure_Date]]))</f>
        <v>2024</v>
      </c>
      <c r="J3213" t="str">
        <f>"Q"&amp;ROUNDUP(MONTH(vw_maritime_trade_analysis[[#This Row],[Departure_Date]])/3,0)</f>
        <v>Q1</v>
      </c>
      <c r="K3213" t="str">
        <f>TEXT(vw_maritime_trade_analysis[[#This Row],[Departure_Date]],"mmmm")</f>
        <v>January</v>
      </c>
      <c r="L3213">
        <v>43778636</v>
      </c>
      <c r="M3213">
        <v>212164.515625</v>
      </c>
      <c r="N3213">
        <v>96707.1171875</v>
      </c>
      <c r="O3213">
        <v>134400.40625</v>
      </c>
      <c r="P3213">
        <v>21210.5</v>
      </c>
      <c r="Q3213">
        <v>1155968.75</v>
      </c>
      <c r="R3213">
        <f t="shared" si="50"/>
        <v>2.6404859895589255E-2</v>
      </c>
    </row>
    <row r="3214" spans="1:18" x14ac:dyDescent="0.25">
      <c r="A3214" t="s">
        <v>4484</v>
      </c>
      <c r="B3214" t="s">
        <v>49</v>
      </c>
      <c r="C3214" t="s">
        <v>112</v>
      </c>
      <c r="D3214" t="s">
        <v>199</v>
      </c>
      <c r="E3214" t="s">
        <v>93</v>
      </c>
      <c r="F3214" t="s">
        <v>226</v>
      </c>
      <c r="G3214" s="1">
        <v>44194</v>
      </c>
      <c r="H3214" s="1">
        <v>44207</v>
      </c>
      <c r="I3214">
        <f>YEAR((vw_maritime_trade_analysis[[#This Row],[Departure_Date]]))</f>
        <v>2020</v>
      </c>
      <c r="J3214" t="str">
        <f>"Q"&amp;ROUNDUP(MONTH(vw_maritime_trade_analysis[[#This Row],[Departure_Date]])/3,0)</f>
        <v>Q4</v>
      </c>
      <c r="K3214" t="str">
        <f>TEXT(vw_maritime_trade_analysis[[#This Row],[Departure_Date]],"mmmm")</f>
        <v>December</v>
      </c>
      <c r="L3214">
        <v>33114294</v>
      </c>
      <c r="M3214">
        <v>209274.34375</v>
      </c>
      <c r="N3214">
        <v>247002.90625</v>
      </c>
      <c r="O3214">
        <v>43379.71875</v>
      </c>
      <c r="P3214">
        <v>0</v>
      </c>
      <c r="Q3214">
        <v>1176728.5</v>
      </c>
      <c r="R3214">
        <f t="shared" si="50"/>
        <v>3.5535364275016704E-2</v>
      </c>
    </row>
    <row r="3215" spans="1:18" x14ac:dyDescent="0.25">
      <c r="A3215" t="s">
        <v>4485</v>
      </c>
      <c r="B3215" t="s">
        <v>49</v>
      </c>
      <c r="C3215" t="s">
        <v>66</v>
      </c>
      <c r="D3215" t="s">
        <v>391</v>
      </c>
      <c r="E3215" t="s">
        <v>93</v>
      </c>
      <c r="F3215" t="s">
        <v>184</v>
      </c>
      <c r="G3215" s="1">
        <v>45299</v>
      </c>
      <c r="H3215" s="1">
        <v>45309</v>
      </c>
      <c r="I3215">
        <f>YEAR((vw_maritime_trade_analysis[[#This Row],[Departure_Date]]))</f>
        <v>2024</v>
      </c>
      <c r="J3215" t="str">
        <f>"Q"&amp;ROUNDUP(MONTH(vw_maritime_trade_analysis[[#This Row],[Departure_Date]])/3,0)</f>
        <v>Q1</v>
      </c>
      <c r="K3215" t="str">
        <f>TEXT(vw_maritime_trade_analysis[[#This Row],[Departure_Date]],"mmmm")</f>
        <v>January</v>
      </c>
      <c r="L3215">
        <v>36192408</v>
      </c>
      <c r="M3215">
        <v>192186.71875</v>
      </c>
      <c r="N3215">
        <v>128327.2265625</v>
      </c>
      <c r="O3215">
        <v>102424.5234375</v>
      </c>
      <c r="P3215">
        <v>30199.41015625</v>
      </c>
      <c r="Q3215">
        <v>2786441.75</v>
      </c>
      <c r="R3215">
        <f t="shared" si="50"/>
        <v>7.6989675569528279E-2</v>
      </c>
    </row>
    <row r="3216" spans="1:18" x14ac:dyDescent="0.25">
      <c r="A3216" t="s">
        <v>4487</v>
      </c>
      <c r="B3216" t="s">
        <v>49</v>
      </c>
      <c r="C3216" t="s">
        <v>78</v>
      </c>
      <c r="D3216" t="s">
        <v>158</v>
      </c>
      <c r="E3216" t="s">
        <v>93</v>
      </c>
      <c r="F3216" t="s">
        <v>100</v>
      </c>
      <c r="G3216" s="1">
        <v>44034</v>
      </c>
      <c r="H3216" s="1">
        <v>44058</v>
      </c>
      <c r="I3216">
        <f>YEAR((vw_maritime_trade_analysis[[#This Row],[Departure_Date]]))</f>
        <v>2020</v>
      </c>
      <c r="J3216" t="str">
        <f>"Q"&amp;ROUNDUP(MONTH(vw_maritime_trade_analysis[[#This Row],[Departure_Date]])/3,0)</f>
        <v>Q3</v>
      </c>
      <c r="K3216" t="str">
        <f>TEXT(vw_maritime_trade_analysis[[#This Row],[Departure_Date]],"mmmm")</f>
        <v>July</v>
      </c>
      <c r="L3216">
        <v>25018846</v>
      </c>
      <c r="M3216">
        <v>328055.15625</v>
      </c>
      <c r="N3216">
        <v>57771.328125</v>
      </c>
      <c r="O3216">
        <v>77808.609375</v>
      </c>
      <c r="P3216">
        <v>48637.76171875</v>
      </c>
      <c r="Q3216">
        <v>1443818.625</v>
      </c>
      <c r="R3216">
        <f t="shared" si="50"/>
        <v>5.7709241465413716E-2</v>
      </c>
    </row>
    <row r="3217" spans="1:18" x14ac:dyDescent="0.25">
      <c r="A3217" t="s">
        <v>4488</v>
      </c>
      <c r="B3217" t="s">
        <v>49</v>
      </c>
      <c r="C3217" t="s">
        <v>50</v>
      </c>
      <c r="D3217" t="s">
        <v>51</v>
      </c>
      <c r="E3217" t="s">
        <v>159</v>
      </c>
      <c r="F3217" t="s">
        <v>70</v>
      </c>
      <c r="G3217" s="1">
        <v>43902</v>
      </c>
      <c r="H3217" s="1">
        <v>43916</v>
      </c>
      <c r="I3217">
        <f>YEAR((vw_maritime_trade_analysis[[#This Row],[Departure_Date]]))</f>
        <v>2020</v>
      </c>
      <c r="J3217" t="str">
        <f>"Q"&amp;ROUNDUP(MONTH(vw_maritime_trade_analysis[[#This Row],[Departure_Date]])/3,0)</f>
        <v>Q1</v>
      </c>
      <c r="K3217" t="str">
        <f>TEXT(vw_maritime_trade_analysis[[#This Row],[Departure_Date]],"mmmm")</f>
        <v>March</v>
      </c>
      <c r="L3217">
        <v>17353956</v>
      </c>
      <c r="M3217">
        <v>150150.515625</v>
      </c>
      <c r="N3217">
        <v>215653.59375</v>
      </c>
      <c r="O3217">
        <v>49632.30859375</v>
      </c>
      <c r="P3217">
        <v>13321.58984375</v>
      </c>
      <c r="Q3217">
        <v>4177566.5</v>
      </c>
      <c r="R3217">
        <f t="shared" si="50"/>
        <v>0.24072704229514008</v>
      </c>
    </row>
    <row r="3218" spans="1:18" x14ac:dyDescent="0.25">
      <c r="A3218" t="s">
        <v>4489</v>
      </c>
      <c r="B3218" t="s">
        <v>49</v>
      </c>
      <c r="C3218" t="s">
        <v>134</v>
      </c>
      <c r="D3218" t="s">
        <v>135</v>
      </c>
      <c r="E3218" t="s">
        <v>201</v>
      </c>
      <c r="F3218" t="s">
        <v>128</v>
      </c>
      <c r="G3218" s="1">
        <v>45794</v>
      </c>
      <c r="H3218" s="1">
        <v>45813</v>
      </c>
      <c r="I3218">
        <f>YEAR((vw_maritime_trade_analysis[[#This Row],[Departure_Date]]))</f>
        <v>2025</v>
      </c>
      <c r="J3218" t="str">
        <f>"Q"&amp;ROUNDUP(MONTH(vw_maritime_trade_analysis[[#This Row],[Departure_Date]])/3,0)</f>
        <v>Q2</v>
      </c>
      <c r="K3218" t="str">
        <f>TEXT(vw_maritime_trade_analysis[[#This Row],[Departure_Date]],"mmmm")</f>
        <v>May</v>
      </c>
      <c r="L3218">
        <v>10798500</v>
      </c>
      <c r="M3218">
        <v>716322.625</v>
      </c>
      <c r="N3218">
        <v>40155.48828125</v>
      </c>
      <c r="O3218">
        <v>28939.98046875</v>
      </c>
      <c r="P3218">
        <v>0</v>
      </c>
      <c r="Q3218">
        <v>1165515.375</v>
      </c>
      <c r="R3218">
        <f t="shared" si="50"/>
        <v>0.10793308098346993</v>
      </c>
    </row>
    <row r="3219" spans="1:18" x14ac:dyDescent="0.25">
      <c r="A3219" t="s">
        <v>4490</v>
      </c>
      <c r="B3219" t="s">
        <v>65</v>
      </c>
      <c r="C3219" t="s">
        <v>50</v>
      </c>
      <c r="D3219" t="s">
        <v>51</v>
      </c>
      <c r="E3219" t="s">
        <v>128</v>
      </c>
      <c r="F3219" t="s">
        <v>93</v>
      </c>
      <c r="G3219" s="1">
        <v>45578</v>
      </c>
      <c r="H3219" s="1">
        <v>45593</v>
      </c>
      <c r="I3219">
        <f>YEAR((vw_maritime_trade_analysis[[#This Row],[Departure_Date]]))</f>
        <v>2024</v>
      </c>
      <c r="J3219" t="str">
        <f>"Q"&amp;ROUNDUP(MONTH(vw_maritime_trade_analysis[[#This Row],[Departure_Date]])/3,0)</f>
        <v>Q4</v>
      </c>
      <c r="K3219" t="str">
        <f>TEXT(vw_maritime_trade_analysis[[#This Row],[Departure_Date]],"mmmm")</f>
        <v>October</v>
      </c>
      <c r="L3219">
        <v>7475400</v>
      </c>
      <c r="M3219">
        <v>170263.84375</v>
      </c>
      <c r="N3219">
        <v>121927.640625</v>
      </c>
      <c r="O3219">
        <v>5905.56982421875</v>
      </c>
      <c r="P3219">
        <v>121019.7265625</v>
      </c>
      <c r="Q3219">
        <v>3221577</v>
      </c>
      <c r="R3219">
        <f t="shared" si="50"/>
        <v>0.43095713941728869</v>
      </c>
    </row>
    <row r="3220" spans="1:18" x14ac:dyDescent="0.25">
      <c r="A3220" t="s">
        <v>4492</v>
      </c>
      <c r="B3220" t="s">
        <v>65</v>
      </c>
      <c r="C3220" t="s">
        <v>50</v>
      </c>
      <c r="D3220" t="s">
        <v>51</v>
      </c>
      <c r="E3220" t="s">
        <v>100</v>
      </c>
      <c r="F3220" t="s">
        <v>150</v>
      </c>
      <c r="G3220" s="1">
        <v>45330</v>
      </c>
      <c r="H3220" s="1">
        <v>45343</v>
      </c>
      <c r="I3220">
        <f>YEAR((vw_maritime_trade_analysis[[#This Row],[Departure_Date]]))</f>
        <v>2024</v>
      </c>
      <c r="J3220" t="str">
        <f>"Q"&amp;ROUNDUP(MONTH(vw_maritime_trade_analysis[[#This Row],[Departure_Date]])/3,0)</f>
        <v>Q1</v>
      </c>
      <c r="K3220" t="str">
        <f>TEXT(vw_maritime_trade_analysis[[#This Row],[Departure_Date]],"mmmm")</f>
        <v>February</v>
      </c>
      <c r="L3220">
        <v>8988943</v>
      </c>
      <c r="M3220">
        <v>143134.984375</v>
      </c>
      <c r="N3220">
        <v>246693.046875</v>
      </c>
      <c r="O3220">
        <v>7730.490234375</v>
      </c>
      <c r="P3220">
        <v>0</v>
      </c>
      <c r="Q3220">
        <v>2158772</v>
      </c>
      <c r="R3220">
        <f t="shared" si="50"/>
        <v>0.24015860374239775</v>
      </c>
    </row>
    <row r="3221" spans="1:18" x14ac:dyDescent="0.25">
      <c r="A3221" t="s">
        <v>4493</v>
      </c>
      <c r="B3221" t="s">
        <v>65</v>
      </c>
      <c r="C3221" t="s">
        <v>66</v>
      </c>
      <c r="D3221" t="s">
        <v>245</v>
      </c>
      <c r="E3221" t="s">
        <v>92</v>
      </c>
      <c r="F3221" t="s">
        <v>150</v>
      </c>
      <c r="G3221" s="1">
        <v>45554</v>
      </c>
      <c r="H3221" s="1">
        <v>45567</v>
      </c>
      <c r="I3221">
        <f>YEAR((vw_maritime_trade_analysis[[#This Row],[Departure_Date]]))</f>
        <v>2024</v>
      </c>
      <c r="J3221" t="str">
        <f>"Q"&amp;ROUNDUP(MONTH(vw_maritime_trade_analysis[[#This Row],[Departure_Date]])/3,0)</f>
        <v>Q3</v>
      </c>
      <c r="K3221" t="str">
        <f>TEXT(vw_maritime_trade_analysis[[#This Row],[Departure_Date]],"mmmm")</f>
        <v>September</v>
      </c>
      <c r="L3221">
        <v>3396169</v>
      </c>
      <c r="M3221">
        <v>250625.8125</v>
      </c>
      <c r="N3221">
        <v>236289.484375</v>
      </c>
      <c r="O3221">
        <v>7845.14990234375</v>
      </c>
      <c r="P3221">
        <v>61669.171875</v>
      </c>
      <c r="Q3221">
        <v>681420.25</v>
      </c>
      <c r="R3221">
        <f t="shared" si="50"/>
        <v>0.20064379893933429</v>
      </c>
    </row>
    <row r="3222" spans="1:18" x14ac:dyDescent="0.25">
      <c r="A3222" t="s">
        <v>4494</v>
      </c>
      <c r="B3222" t="s">
        <v>49</v>
      </c>
      <c r="C3222" t="s">
        <v>112</v>
      </c>
      <c r="D3222" t="s">
        <v>126</v>
      </c>
      <c r="E3222" t="s">
        <v>154</v>
      </c>
      <c r="F3222" t="s">
        <v>226</v>
      </c>
      <c r="G3222" s="1">
        <v>45022</v>
      </c>
      <c r="H3222" s="1">
        <v>45031</v>
      </c>
      <c r="I3222">
        <f>YEAR((vw_maritime_trade_analysis[[#This Row],[Departure_Date]]))</f>
        <v>2023</v>
      </c>
      <c r="J3222" t="str">
        <f>"Q"&amp;ROUNDUP(MONTH(vw_maritime_trade_analysis[[#This Row],[Departure_Date]])/3,0)</f>
        <v>Q2</v>
      </c>
      <c r="K3222" t="str">
        <f>TEXT(vw_maritime_trade_analysis[[#This Row],[Departure_Date]],"mmmm")</f>
        <v>April</v>
      </c>
      <c r="L3222">
        <v>18692578</v>
      </c>
      <c r="M3222">
        <v>85640.0234375</v>
      </c>
      <c r="N3222">
        <v>144157.765625</v>
      </c>
      <c r="O3222">
        <v>54395.3984375</v>
      </c>
      <c r="P3222">
        <v>0</v>
      </c>
      <c r="Q3222">
        <v>2538770.25</v>
      </c>
      <c r="R3222">
        <f t="shared" si="50"/>
        <v>0.13581702053082245</v>
      </c>
    </row>
    <row r="3223" spans="1:18" x14ac:dyDescent="0.25">
      <c r="A3223" t="s">
        <v>4495</v>
      </c>
      <c r="B3223" t="s">
        <v>49</v>
      </c>
      <c r="C3223" t="s">
        <v>78</v>
      </c>
      <c r="D3223" t="s">
        <v>79</v>
      </c>
      <c r="E3223" t="s">
        <v>121</v>
      </c>
      <c r="F3223" t="s">
        <v>56</v>
      </c>
      <c r="G3223" s="1">
        <v>43997</v>
      </c>
      <c r="H3223" s="1">
        <v>44005</v>
      </c>
      <c r="I3223">
        <f>YEAR((vw_maritime_trade_analysis[[#This Row],[Departure_Date]]))</f>
        <v>2020</v>
      </c>
      <c r="J3223" t="str">
        <f>"Q"&amp;ROUNDUP(MONTH(vw_maritime_trade_analysis[[#This Row],[Departure_Date]])/3,0)</f>
        <v>Q2</v>
      </c>
      <c r="K3223" t="str">
        <f>TEXT(vw_maritime_trade_analysis[[#This Row],[Departure_Date]],"mmmm")</f>
        <v>June</v>
      </c>
      <c r="L3223">
        <v>30115880</v>
      </c>
      <c r="M3223">
        <v>132222.84375</v>
      </c>
      <c r="N3223">
        <v>75027.0078125</v>
      </c>
      <c r="O3223">
        <v>62339.87109375</v>
      </c>
      <c r="P3223">
        <v>8741.4697265625</v>
      </c>
      <c r="Q3223">
        <v>1464680.375</v>
      </c>
      <c r="R3223">
        <f t="shared" si="50"/>
        <v>4.8634819072197126E-2</v>
      </c>
    </row>
    <row r="3224" spans="1:18" x14ac:dyDescent="0.25">
      <c r="A3224" t="s">
        <v>4496</v>
      </c>
      <c r="B3224" t="s">
        <v>65</v>
      </c>
      <c r="C3224" t="s">
        <v>66</v>
      </c>
      <c r="D3224" t="s">
        <v>245</v>
      </c>
      <c r="E3224" t="s">
        <v>184</v>
      </c>
      <c r="F3224" t="s">
        <v>154</v>
      </c>
      <c r="G3224" s="1">
        <v>44515</v>
      </c>
      <c r="H3224" s="1">
        <v>44526</v>
      </c>
      <c r="I3224">
        <f>YEAR((vw_maritime_trade_analysis[[#This Row],[Departure_Date]]))</f>
        <v>2021</v>
      </c>
      <c r="J3224" t="str">
        <f>"Q"&amp;ROUNDUP(MONTH(vw_maritime_trade_analysis[[#This Row],[Departure_Date]])/3,0)</f>
        <v>Q4</v>
      </c>
      <c r="K3224" t="str">
        <f>TEXT(vw_maritime_trade_analysis[[#This Row],[Departure_Date]],"mmmm")</f>
        <v>November</v>
      </c>
      <c r="L3224">
        <v>4250176.5</v>
      </c>
      <c r="M3224">
        <v>157903.328125</v>
      </c>
      <c r="N3224">
        <v>33180.44921875</v>
      </c>
      <c r="O3224">
        <v>3995.169921875</v>
      </c>
      <c r="P3224">
        <v>7154.72998046875</v>
      </c>
      <c r="Q3224">
        <v>386305.21875</v>
      </c>
      <c r="R3224">
        <f t="shared" si="50"/>
        <v>9.0891570914760828E-2</v>
      </c>
    </row>
    <row r="3225" spans="1:18" x14ac:dyDescent="0.25">
      <c r="A3225" t="s">
        <v>4497</v>
      </c>
      <c r="B3225" t="s">
        <v>49</v>
      </c>
      <c r="C3225" t="s">
        <v>78</v>
      </c>
      <c r="D3225" t="s">
        <v>79</v>
      </c>
      <c r="E3225" t="s">
        <v>230</v>
      </c>
      <c r="F3225" t="s">
        <v>184</v>
      </c>
      <c r="G3225" s="1">
        <v>45940</v>
      </c>
      <c r="H3225" s="1">
        <v>45963</v>
      </c>
      <c r="I3225">
        <f>YEAR((vw_maritime_trade_analysis[[#This Row],[Departure_Date]]))</f>
        <v>2025</v>
      </c>
      <c r="J3225" t="str">
        <f>"Q"&amp;ROUNDUP(MONTH(vw_maritime_trade_analysis[[#This Row],[Departure_Date]])/3,0)</f>
        <v>Q4</v>
      </c>
      <c r="K3225" t="str">
        <f>TEXT(vw_maritime_trade_analysis[[#This Row],[Departure_Date]],"mmmm")</f>
        <v>October</v>
      </c>
      <c r="L3225">
        <v>28996344</v>
      </c>
      <c r="M3225">
        <v>451759.5</v>
      </c>
      <c r="N3225">
        <v>196871.546875</v>
      </c>
      <c r="O3225">
        <v>43204.55078125</v>
      </c>
      <c r="P3225">
        <v>49432.73828125</v>
      </c>
      <c r="Q3225">
        <v>1605155</v>
      </c>
      <c r="R3225">
        <f t="shared" si="50"/>
        <v>5.5357151232582974E-2</v>
      </c>
    </row>
    <row r="3226" spans="1:18" x14ac:dyDescent="0.25">
      <c r="A3226" t="s">
        <v>4499</v>
      </c>
      <c r="B3226" t="s">
        <v>49</v>
      </c>
      <c r="C3226" t="s">
        <v>50</v>
      </c>
      <c r="D3226" t="s">
        <v>51</v>
      </c>
      <c r="E3226" t="s">
        <v>55</v>
      </c>
      <c r="F3226" t="s">
        <v>82</v>
      </c>
      <c r="G3226" s="1">
        <v>44123</v>
      </c>
      <c r="H3226" s="1">
        <v>44135</v>
      </c>
      <c r="I3226">
        <f>YEAR((vw_maritime_trade_analysis[[#This Row],[Departure_Date]]))</f>
        <v>2020</v>
      </c>
      <c r="J3226" t="str">
        <f>"Q"&amp;ROUNDUP(MONTH(vw_maritime_trade_analysis[[#This Row],[Departure_Date]])/3,0)</f>
        <v>Q4</v>
      </c>
      <c r="K3226" t="str">
        <f>TEXT(vw_maritime_trade_analysis[[#This Row],[Departure_Date]],"mmmm")</f>
        <v>October</v>
      </c>
      <c r="L3226">
        <v>7239837</v>
      </c>
      <c r="M3226">
        <v>318471.625</v>
      </c>
      <c r="N3226">
        <v>95246.9921875</v>
      </c>
      <c r="O3226">
        <v>19981.94921875</v>
      </c>
      <c r="Q3226">
        <v>1255438.625</v>
      </c>
      <c r="R3226">
        <f t="shared" si="50"/>
        <v>0.1734070290532784</v>
      </c>
    </row>
    <row r="3227" spans="1:18" x14ac:dyDescent="0.25">
      <c r="A3227" t="s">
        <v>4500</v>
      </c>
      <c r="B3227" t="s">
        <v>65</v>
      </c>
      <c r="C3227" t="s">
        <v>50</v>
      </c>
      <c r="D3227" t="s">
        <v>51</v>
      </c>
      <c r="E3227" t="s">
        <v>92</v>
      </c>
      <c r="F3227" t="s">
        <v>127</v>
      </c>
      <c r="G3227" s="1">
        <v>45905</v>
      </c>
      <c r="H3227" s="1">
        <v>45917</v>
      </c>
      <c r="I3227">
        <f>YEAR((vw_maritime_trade_analysis[[#This Row],[Departure_Date]]))</f>
        <v>2025</v>
      </c>
      <c r="J3227" t="str">
        <f>"Q"&amp;ROUNDUP(MONTH(vw_maritime_trade_analysis[[#This Row],[Departure_Date]])/3,0)</f>
        <v>Q3</v>
      </c>
      <c r="K3227" t="str">
        <f>TEXT(vw_maritime_trade_analysis[[#This Row],[Departure_Date]],"mmmm")</f>
        <v>September</v>
      </c>
      <c r="L3227">
        <v>12163641</v>
      </c>
      <c r="M3227">
        <v>352542.78125</v>
      </c>
      <c r="N3227">
        <v>240568.890625</v>
      </c>
      <c r="O3227">
        <v>26760.009765625</v>
      </c>
      <c r="P3227">
        <v>0</v>
      </c>
      <c r="Q3227">
        <v>4569263.5</v>
      </c>
      <c r="R3227">
        <f t="shared" si="50"/>
        <v>0.37564932243560956</v>
      </c>
    </row>
    <row r="3228" spans="1:18" x14ac:dyDescent="0.25">
      <c r="A3228" t="s">
        <v>4501</v>
      </c>
      <c r="B3228" t="s">
        <v>49</v>
      </c>
      <c r="C3228" t="s">
        <v>50</v>
      </c>
      <c r="D3228" t="s">
        <v>139</v>
      </c>
      <c r="E3228" t="s">
        <v>146</v>
      </c>
      <c r="F3228" t="s">
        <v>100</v>
      </c>
      <c r="G3228" s="1">
        <v>45272</v>
      </c>
      <c r="H3228" s="1">
        <v>45279</v>
      </c>
      <c r="I3228">
        <f>YEAR((vw_maritime_trade_analysis[[#This Row],[Departure_Date]]))</f>
        <v>2023</v>
      </c>
      <c r="J3228" t="str">
        <f>"Q"&amp;ROUNDUP(MONTH(vw_maritime_trade_analysis[[#This Row],[Departure_Date]])/3,0)</f>
        <v>Q4</v>
      </c>
      <c r="K3228" t="str">
        <f>TEXT(vw_maritime_trade_analysis[[#This Row],[Departure_Date]],"mmmm")</f>
        <v>December</v>
      </c>
      <c r="L3228">
        <v>20336076</v>
      </c>
      <c r="M3228">
        <v>38918.9609375</v>
      </c>
      <c r="N3228">
        <v>187424.015625</v>
      </c>
      <c r="O3228">
        <v>53280.51953125</v>
      </c>
      <c r="P3228">
        <v>0</v>
      </c>
      <c r="Q3228">
        <v>1160355.375</v>
      </c>
      <c r="R3228">
        <f t="shared" si="50"/>
        <v>5.705896137484931E-2</v>
      </c>
    </row>
    <row r="3229" spans="1:18" x14ac:dyDescent="0.25">
      <c r="A3229" t="s">
        <v>4502</v>
      </c>
      <c r="B3229" t="s">
        <v>65</v>
      </c>
      <c r="C3229" t="s">
        <v>134</v>
      </c>
      <c r="D3229" t="s">
        <v>135</v>
      </c>
      <c r="E3229" t="s">
        <v>82</v>
      </c>
      <c r="F3229" t="s">
        <v>257</v>
      </c>
      <c r="G3229" s="1">
        <v>44248</v>
      </c>
      <c r="H3229" s="1">
        <v>44271</v>
      </c>
      <c r="I3229">
        <f>YEAR((vw_maritime_trade_analysis[[#This Row],[Departure_Date]]))</f>
        <v>2021</v>
      </c>
      <c r="J3229" t="str">
        <f>"Q"&amp;ROUNDUP(MONTH(vw_maritime_trade_analysis[[#This Row],[Departure_Date]])/3,0)</f>
        <v>Q1</v>
      </c>
      <c r="K3229" t="str">
        <f>TEXT(vw_maritime_trade_analysis[[#This Row],[Departure_Date]],"mmmm")</f>
        <v>February</v>
      </c>
      <c r="L3229">
        <v>10150753</v>
      </c>
      <c r="M3229">
        <v>343634.875</v>
      </c>
      <c r="N3229">
        <v>31846.83984375</v>
      </c>
      <c r="O3229">
        <v>28320.599609375</v>
      </c>
      <c r="P3229">
        <v>0</v>
      </c>
      <c r="Q3229">
        <v>854248.125</v>
      </c>
      <c r="R3229">
        <f t="shared" si="50"/>
        <v>8.4156133540043782E-2</v>
      </c>
    </row>
    <row r="3230" spans="1:18" x14ac:dyDescent="0.25">
      <c r="A3230" t="s">
        <v>4503</v>
      </c>
      <c r="B3230" t="s">
        <v>49</v>
      </c>
      <c r="C3230" t="s">
        <v>50</v>
      </c>
      <c r="D3230" t="s">
        <v>51</v>
      </c>
      <c r="E3230" t="s">
        <v>140</v>
      </c>
      <c r="F3230" t="s">
        <v>56</v>
      </c>
      <c r="G3230" s="1">
        <v>45216</v>
      </c>
      <c r="H3230" s="1">
        <v>45232</v>
      </c>
      <c r="I3230">
        <f>YEAR((vw_maritime_trade_analysis[[#This Row],[Departure_Date]]))</f>
        <v>2023</v>
      </c>
      <c r="J3230" t="str">
        <f>"Q"&amp;ROUNDUP(MONTH(vw_maritime_trade_analysis[[#This Row],[Departure_Date]])/3,0)</f>
        <v>Q4</v>
      </c>
      <c r="K3230" t="str">
        <f>TEXT(vw_maritime_trade_analysis[[#This Row],[Departure_Date]],"mmmm")</f>
        <v>October</v>
      </c>
      <c r="L3230">
        <v>5545064.5</v>
      </c>
      <c r="M3230">
        <v>264843.71875</v>
      </c>
      <c r="N3230">
        <v>142130.65625</v>
      </c>
      <c r="O3230">
        <v>11478.2802734375</v>
      </c>
      <c r="P3230">
        <v>0</v>
      </c>
      <c r="Q3230">
        <v>3385417.75</v>
      </c>
      <c r="R3230">
        <f t="shared" si="50"/>
        <v>0.61052811017797903</v>
      </c>
    </row>
    <row r="3231" spans="1:18" x14ac:dyDescent="0.25">
      <c r="A3231" t="s">
        <v>4504</v>
      </c>
      <c r="B3231" t="s">
        <v>49</v>
      </c>
      <c r="C3231" t="s">
        <v>50</v>
      </c>
      <c r="D3231" t="s">
        <v>145</v>
      </c>
      <c r="E3231" t="s">
        <v>108</v>
      </c>
      <c r="F3231" t="s">
        <v>226</v>
      </c>
      <c r="G3231" s="1">
        <v>44376</v>
      </c>
      <c r="H3231" s="1">
        <v>44394</v>
      </c>
      <c r="I3231">
        <f>YEAR((vw_maritime_trade_analysis[[#This Row],[Departure_Date]]))</f>
        <v>2021</v>
      </c>
      <c r="J3231" t="str">
        <f>"Q"&amp;ROUNDUP(MONTH(vw_maritime_trade_analysis[[#This Row],[Departure_Date]])/3,0)</f>
        <v>Q2</v>
      </c>
      <c r="K3231" t="str">
        <f>TEXT(vw_maritime_trade_analysis[[#This Row],[Departure_Date]],"mmmm")</f>
        <v>June</v>
      </c>
      <c r="L3231">
        <v>49560832</v>
      </c>
      <c r="M3231">
        <v>222063.6875</v>
      </c>
      <c r="N3231">
        <v>161734.703125</v>
      </c>
      <c r="O3231">
        <v>35188.19140625</v>
      </c>
      <c r="P3231">
        <v>0</v>
      </c>
      <c r="Q3231">
        <v>4242950</v>
      </c>
      <c r="R3231">
        <f t="shared" si="50"/>
        <v>8.5610951809687127E-2</v>
      </c>
    </row>
    <row r="3232" spans="1:18" x14ac:dyDescent="0.25">
      <c r="A3232" t="s">
        <v>4505</v>
      </c>
      <c r="B3232" t="s">
        <v>65</v>
      </c>
      <c r="C3232" t="s">
        <v>78</v>
      </c>
      <c r="D3232" t="s">
        <v>158</v>
      </c>
      <c r="E3232" t="s">
        <v>128</v>
      </c>
      <c r="F3232" t="s">
        <v>154</v>
      </c>
      <c r="G3232" s="1">
        <v>46085</v>
      </c>
      <c r="H3232" s="1">
        <v>46108</v>
      </c>
      <c r="I3232">
        <f>YEAR((vw_maritime_trade_analysis[[#This Row],[Departure_Date]]))</f>
        <v>2026</v>
      </c>
      <c r="J3232" t="str">
        <f>"Q"&amp;ROUNDUP(MONTH(vw_maritime_trade_analysis[[#This Row],[Departure_Date]])/3,0)</f>
        <v>Q1</v>
      </c>
      <c r="K3232" t="str">
        <f>TEXT(vw_maritime_trade_analysis[[#This Row],[Departure_Date]],"mmmm")</f>
        <v>March</v>
      </c>
      <c r="L3232">
        <v>13219088</v>
      </c>
      <c r="M3232">
        <v>585983.375</v>
      </c>
      <c r="N3232">
        <v>73343.8828125</v>
      </c>
      <c r="O3232">
        <v>21282.73046875</v>
      </c>
      <c r="P3232">
        <v>14657.2197265625</v>
      </c>
      <c r="Q3232">
        <v>1010349.6875</v>
      </c>
      <c r="R3232">
        <f t="shared" si="50"/>
        <v>7.6431118962215855E-2</v>
      </c>
    </row>
    <row r="3233" spans="1:18" x14ac:dyDescent="0.25">
      <c r="A3233" t="s">
        <v>4506</v>
      </c>
      <c r="B3233" t="s">
        <v>49</v>
      </c>
      <c r="C3233" t="s">
        <v>50</v>
      </c>
      <c r="D3233" t="s">
        <v>51</v>
      </c>
      <c r="E3233" t="s">
        <v>121</v>
      </c>
      <c r="F3233" t="s">
        <v>128</v>
      </c>
      <c r="G3233" s="1">
        <v>45286</v>
      </c>
      <c r="H3233" s="1">
        <v>45299</v>
      </c>
      <c r="I3233">
        <f>YEAR((vw_maritime_trade_analysis[[#This Row],[Departure_Date]]))</f>
        <v>2023</v>
      </c>
      <c r="J3233" t="str">
        <f>"Q"&amp;ROUNDUP(MONTH(vw_maritime_trade_analysis[[#This Row],[Departure_Date]])/3,0)</f>
        <v>Q4</v>
      </c>
      <c r="K3233" t="str">
        <f>TEXT(vw_maritime_trade_analysis[[#This Row],[Departure_Date]],"mmmm")</f>
        <v>December</v>
      </c>
      <c r="L3233">
        <v>16385318</v>
      </c>
      <c r="M3233">
        <v>306853.96875</v>
      </c>
      <c r="N3233">
        <v>152480.796875</v>
      </c>
      <c r="O3233">
        <v>50630.62890625</v>
      </c>
      <c r="P3233">
        <v>18618.25</v>
      </c>
      <c r="Q3233">
        <v>6829211</v>
      </c>
      <c r="R3233">
        <f t="shared" si="50"/>
        <v>0.41678843218056555</v>
      </c>
    </row>
    <row r="3234" spans="1:18" x14ac:dyDescent="0.25">
      <c r="A3234" t="s">
        <v>4507</v>
      </c>
      <c r="B3234" t="s">
        <v>65</v>
      </c>
      <c r="C3234" t="s">
        <v>50</v>
      </c>
      <c r="D3234" t="s">
        <v>120</v>
      </c>
      <c r="E3234" t="s">
        <v>226</v>
      </c>
      <c r="F3234" t="s">
        <v>196</v>
      </c>
      <c r="G3234" s="1">
        <v>44551</v>
      </c>
      <c r="H3234" s="1">
        <v>44562</v>
      </c>
      <c r="I3234">
        <f>YEAR((vw_maritime_trade_analysis[[#This Row],[Departure_Date]]))</f>
        <v>2021</v>
      </c>
      <c r="J3234" t="str">
        <f>"Q"&amp;ROUNDUP(MONTH(vw_maritime_trade_analysis[[#This Row],[Departure_Date]])/3,0)</f>
        <v>Q4</v>
      </c>
      <c r="K3234" t="str">
        <f>TEXT(vw_maritime_trade_analysis[[#This Row],[Departure_Date]],"mmmm")</f>
        <v>December</v>
      </c>
      <c r="L3234">
        <v>18679132</v>
      </c>
      <c r="M3234">
        <v>211291.90625</v>
      </c>
      <c r="N3234">
        <v>15179.7197265625</v>
      </c>
      <c r="O3234">
        <v>28392.279296875</v>
      </c>
      <c r="P3234">
        <v>0</v>
      </c>
      <c r="Q3234">
        <v>702592.5625</v>
      </c>
      <c r="R3234">
        <f t="shared" si="50"/>
        <v>3.7613769338960719E-2</v>
      </c>
    </row>
    <row r="3235" spans="1:18" x14ac:dyDescent="0.25">
      <c r="A3235" t="s">
        <v>4508</v>
      </c>
      <c r="B3235" t="s">
        <v>65</v>
      </c>
      <c r="C3235" t="s">
        <v>50</v>
      </c>
      <c r="D3235" t="s">
        <v>51</v>
      </c>
      <c r="E3235" t="s">
        <v>100</v>
      </c>
      <c r="F3235" t="s">
        <v>71</v>
      </c>
      <c r="G3235" s="1">
        <v>44995</v>
      </c>
      <c r="H3235" s="1">
        <v>45000</v>
      </c>
      <c r="I3235">
        <f>YEAR((vw_maritime_trade_analysis[[#This Row],[Departure_Date]]))</f>
        <v>2023</v>
      </c>
      <c r="J3235" t="str">
        <f>"Q"&amp;ROUNDUP(MONTH(vw_maritime_trade_analysis[[#This Row],[Departure_Date]])/3,0)</f>
        <v>Q1</v>
      </c>
      <c r="K3235" t="str">
        <f>TEXT(vw_maritime_trade_analysis[[#This Row],[Departure_Date]],"mmmm")</f>
        <v>March</v>
      </c>
      <c r="L3235">
        <v>5541615</v>
      </c>
      <c r="M3235">
        <v>51016.359375</v>
      </c>
      <c r="N3235">
        <v>122959.3984375</v>
      </c>
      <c r="O3235">
        <v>15959.849609375</v>
      </c>
      <c r="P3235">
        <v>76855.6796875</v>
      </c>
      <c r="Q3235">
        <v>1482619</v>
      </c>
      <c r="R3235">
        <f t="shared" si="50"/>
        <v>0.26754276506036595</v>
      </c>
    </row>
    <row r="3236" spans="1:18" x14ac:dyDescent="0.25">
      <c r="A3236" t="s">
        <v>4509</v>
      </c>
      <c r="B3236" t="s">
        <v>65</v>
      </c>
      <c r="C3236" t="s">
        <v>112</v>
      </c>
      <c r="D3236" t="s">
        <v>113</v>
      </c>
      <c r="E3236" t="s">
        <v>100</v>
      </c>
      <c r="F3236" t="s">
        <v>127</v>
      </c>
      <c r="G3236" s="1">
        <v>45436</v>
      </c>
      <c r="H3236" s="1">
        <v>45461</v>
      </c>
      <c r="I3236">
        <f>YEAR((vw_maritime_trade_analysis[[#This Row],[Departure_Date]]))</f>
        <v>2024</v>
      </c>
      <c r="J3236" t="str">
        <f>"Q"&amp;ROUNDUP(MONTH(vw_maritime_trade_analysis[[#This Row],[Departure_Date]])/3,0)</f>
        <v>Q2</v>
      </c>
      <c r="K3236" t="str">
        <f>TEXT(vw_maritime_trade_analysis[[#This Row],[Departure_Date]],"mmmm")</f>
        <v>May</v>
      </c>
      <c r="L3236">
        <v>12772872</v>
      </c>
      <c r="M3236">
        <v>385544.78125</v>
      </c>
      <c r="N3236">
        <v>134047.09375</v>
      </c>
      <c r="O3236">
        <v>19287.0390625</v>
      </c>
      <c r="P3236">
        <v>42555.26171875</v>
      </c>
      <c r="Q3236">
        <v>999772.8125</v>
      </c>
      <c r="R3236">
        <f t="shared" si="50"/>
        <v>7.8273141115013128E-2</v>
      </c>
    </row>
    <row r="3237" spans="1:18" x14ac:dyDescent="0.25">
      <c r="A3237" t="s">
        <v>4510</v>
      </c>
      <c r="B3237" t="s">
        <v>49</v>
      </c>
      <c r="C3237" t="s">
        <v>239</v>
      </c>
      <c r="D3237" t="s">
        <v>265</v>
      </c>
      <c r="E3237" t="s">
        <v>71</v>
      </c>
      <c r="F3237" t="s">
        <v>128</v>
      </c>
      <c r="G3237" s="1">
        <v>44172</v>
      </c>
      <c r="H3237" s="1">
        <v>44198</v>
      </c>
      <c r="I3237">
        <f>YEAR((vw_maritime_trade_analysis[[#This Row],[Departure_Date]]))</f>
        <v>2020</v>
      </c>
      <c r="J3237" t="str">
        <f>"Q"&amp;ROUNDUP(MONTH(vw_maritime_trade_analysis[[#This Row],[Departure_Date]])/3,0)</f>
        <v>Q4</v>
      </c>
      <c r="K3237" t="str">
        <f>TEXT(vw_maritime_trade_analysis[[#This Row],[Departure_Date]],"mmmm")</f>
        <v>December</v>
      </c>
      <c r="L3237">
        <v>9806469</v>
      </c>
      <c r="M3237">
        <v>608187.375</v>
      </c>
      <c r="N3237">
        <v>172924.5</v>
      </c>
      <c r="O3237">
        <v>31969.08984375</v>
      </c>
      <c r="P3237">
        <v>31067.05078125</v>
      </c>
      <c r="Q3237">
        <v>1859913.75</v>
      </c>
      <c r="R3237">
        <f t="shared" si="50"/>
        <v>0.18966192112573854</v>
      </c>
    </row>
    <row r="3238" spans="1:18" x14ac:dyDescent="0.25">
      <c r="A3238" t="s">
        <v>4511</v>
      </c>
      <c r="B3238" t="s">
        <v>65</v>
      </c>
      <c r="C3238" t="s">
        <v>66</v>
      </c>
      <c r="D3238" t="s">
        <v>153</v>
      </c>
      <c r="E3238" t="s">
        <v>82</v>
      </c>
      <c r="F3238" t="s">
        <v>150</v>
      </c>
      <c r="G3238" s="1">
        <v>44661</v>
      </c>
      <c r="H3238" s="1">
        <v>44678</v>
      </c>
      <c r="I3238">
        <f>YEAR((vw_maritime_trade_analysis[[#This Row],[Departure_Date]]))</f>
        <v>2022</v>
      </c>
      <c r="J3238" t="str">
        <f>"Q"&amp;ROUNDUP(MONTH(vw_maritime_trade_analysis[[#This Row],[Departure_Date]])/3,0)</f>
        <v>Q2</v>
      </c>
      <c r="K3238" t="str">
        <f>TEXT(vw_maritime_trade_analysis[[#This Row],[Departure_Date]],"mmmm")</f>
        <v>April</v>
      </c>
      <c r="L3238">
        <v>12869422</v>
      </c>
      <c r="M3238">
        <v>540270</v>
      </c>
      <c r="N3238">
        <v>144932.046875</v>
      </c>
      <c r="O3238">
        <v>31272.69921875</v>
      </c>
      <c r="P3238">
        <v>10070.599609375</v>
      </c>
      <c r="Q3238">
        <v>1275526.75</v>
      </c>
      <c r="R3238">
        <f t="shared" si="50"/>
        <v>9.9112978811325012E-2</v>
      </c>
    </row>
    <row r="3239" spans="1:18" x14ac:dyDescent="0.25">
      <c r="A3239" t="s">
        <v>4512</v>
      </c>
      <c r="B3239" t="s">
        <v>49</v>
      </c>
      <c r="C3239" t="s">
        <v>112</v>
      </c>
      <c r="D3239" t="s">
        <v>126</v>
      </c>
      <c r="E3239" t="s">
        <v>154</v>
      </c>
      <c r="F3239" t="s">
        <v>128</v>
      </c>
      <c r="G3239" s="1">
        <v>45408</v>
      </c>
      <c r="H3239" s="1">
        <v>45420</v>
      </c>
      <c r="I3239">
        <f>YEAR((vw_maritime_trade_analysis[[#This Row],[Departure_Date]]))</f>
        <v>2024</v>
      </c>
      <c r="J3239" t="str">
        <f>"Q"&amp;ROUNDUP(MONTH(vw_maritime_trade_analysis[[#This Row],[Departure_Date]])/3,0)</f>
        <v>Q2</v>
      </c>
      <c r="K3239" t="str">
        <f>TEXT(vw_maritime_trade_analysis[[#This Row],[Departure_Date]],"mmmm")</f>
        <v>April</v>
      </c>
      <c r="L3239">
        <v>15341709</v>
      </c>
      <c r="M3239">
        <v>236390.265625</v>
      </c>
      <c r="N3239">
        <v>197749.25</v>
      </c>
      <c r="O3239">
        <v>42189.69921875</v>
      </c>
      <c r="P3239">
        <v>35131.171875</v>
      </c>
      <c r="Q3239">
        <v>1692269.25</v>
      </c>
      <c r="R3239">
        <f t="shared" si="50"/>
        <v>0.11030513288969306</v>
      </c>
    </row>
    <row r="3240" spans="1:18" x14ac:dyDescent="0.25">
      <c r="A3240" t="s">
        <v>4513</v>
      </c>
      <c r="B3240" t="s">
        <v>65</v>
      </c>
      <c r="C3240" t="s">
        <v>112</v>
      </c>
      <c r="D3240" t="s">
        <v>199</v>
      </c>
      <c r="E3240" t="s">
        <v>128</v>
      </c>
      <c r="F3240" t="s">
        <v>257</v>
      </c>
      <c r="G3240" s="1">
        <v>44654</v>
      </c>
      <c r="H3240" s="1">
        <v>44663</v>
      </c>
      <c r="I3240">
        <f>YEAR((vw_maritime_trade_analysis[[#This Row],[Departure_Date]]))</f>
        <v>2022</v>
      </c>
      <c r="J3240" t="str">
        <f>"Q"&amp;ROUNDUP(MONTH(vw_maritime_trade_analysis[[#This Row],[Departure_Date]])/3,0)</f>
        <v>Q2</v>
      </c>
      <c r="K3240" t="str">
        <f>TEXT(vw_maritime_trade_analysis[[#This Row],[Departure_Date]],"mmmm")</f>
        <v>April</v>
      </c>
      <c r="L3240">
        <v>12749791</v>
      </c>
      <c r="M3240">
        <v>194845.75</v>
      </c>
      <c r="N3240">
        <v>185100.1875</v>
      </c>
      <c r="O3240">
        <v>21292.150390625</v>
      </c>
      <c r="P3240">
        <v>0</v>
      </c>
      <c r="Q3240">
        <v>985498.5</v>
      </c>
      <c r="R3240">
        <f t="shared" si="50"/>
        <v>7.7295267036142007E-2</v>
      </c>
    </row>
    <row r="3241" spans="1:18" x14ac:dyDescent="0.25">
      <c r="A3241" t="s">
        <v>4514</v>
      </c>
      <c r="B3241" t="s">
        <v>49</v>
      </c>
      <c r="C3241" t="s">
        <v>78</v>
      </c>
      <c r="D3241" t="s">
        <v>211</v>
      </c>
      <c r="E3241" t="s">
        <v>257</v>
      </c>
      <c r="F3241" t="s">
        <v>92</v>
      </c>
      <c r="G3241" s="1">
        <v>46066</v>
      </c>
      <c r="H3241" s="1">
        <v>46091</v>
      </c>
      <c r="I3241">
        <f>YEAR((vw_maritime_trade_analysis[[#This Row],[Departure_Date]]))</f>
        <v>2026</v>
      </c>
      <c r="J3241" t="str">
        <f>"Q"&amp;ROUNDUP(MONTH(vw_maritime_trade_analysis[[#This Row],[Departure_Date]])/3,0)</f>
        <v>Q1</v>
      </c>
      <c r="K3241" t="str">
        <f>TEXT(vw_maritime_trade_analysis[[#This Row],[Departure_Date]],"mmmm")</f>
        <v>February</v>
      </c>
      <c r="L3241">
        <v>11495194</v>
      </c>
      <c r="M3241">
        <v>265858.84375</v>
      </c>
      <c r="N3241">
        <v>226993.1875</v>
      </c>
      <c r="O3241">
        <v>29772.55078125</v>
      </c>
      <c r="P3241">
        <v>16656.98046875</v>
      </c>
      <c r="Q3241">
        <v>1241458.625</v>
      </c>
      <c r="R3241">
        <f t="shared" si="50"/>
        <v>0.10799805771003082</v>
      </c>
    </row>
    <row r="3242" spans="1:18" x14ac:dyDescent="0.25">
      <c r="A3242" t="s">
        <v>4515</v>
      </c>
      <c r="B3242" t="s">
        <v>65</v>
      </c>
      <c r="C3242" t="s">
        <v>66</v>
      </c>
      <c r="D3242" t="s">
        <v>245</v>
      </c>
      <c r="E3242" t="s">
        <v>184</v>
      </c>
      <c r="F3242" t="s">
        <v>83</v>
      </c>
      <c r="G3242" s="1">
        <v>44246</v>
      </c>
      <c r="H3242" s="1">
        <v>44263</v>
      </c>
      <c r="I3242">
        <f>YEAR((vw_maritime_trade_analysis[[#This Row],[Departure_Date]]))</f>
        <v>2021</v>
      </c>
      <c r="J3242" t="str">
        <f>"Q"&amp;ROUNDUP(MONTH(vw_maritime_trade_analysis[[#This Row],[Departure_Date]])/3,0)</f>
        <v>Q1</v>
      </c>
      <c r="K3242" t="str">
        <f>TEXT(vw_maritime_trade_analysis[[#This Row],[Departure_Date]],"mmmm")</f>
        <v>February</v>
      </c>
      <c r="L3242">
        <v>4702347.5</v>
      </c>
      <c r="M3242">
        <v>151528.6875</v>
      </c>
      <c r="N3242">
        <v>148818.6875</v>
      </c>
      <c r="O3242">
        <v>12555.26953125</v>
      </c>
      <c r="P3242">
        <v>27572.740234375</v>
      </c>
      <c r="Q3242">
        <v>496670.34375</v>
      </c>
      <c r="R3242">
        <f t="shared" si="50"/>
        <v>0.10562178651194962</v>
      </c>
    </row>
    <row r="3243" spans="1:18" x14ac:dyDescent="0.25">
      <c r="A3243" t="s">
        <v>4516</v>
      </c>
      <c r="B3243" t="s">
        <v>49</v>
      </c>
      <c r="C3243" t="s">
        <v>78</v>
      </c>
      <c r="D3243" t="s">
        <v>177</v>
      </c>
      <c r="E3243" t="s">
        <v>140</v>
      </c>
      <c r="F3243" t="s">
        <v>70</v>
      </c>
      <c r="G3243" s="1">
        <v>44339</v>
      </c>
      <c r="H3243" s="1">
        <v>44355</v>
      </c>
      <c r="I3243">
        <f>YEAR((vw_maritime_trade_analysis[[#This Row],[Departure_Date]]))</f>
        <v>2021</v>
      </c>
      <c r="J3243" t="str">
        <f>"Q"&amp;ROUNDUP(MONTH(vw_maritime_trade_analysis[[#This Row],[Departure_Date]])/3,0)</f>
        <v>Q2</v>
      </c>
      <c r="K3243" t="str">
        <f>TEXT(vw_maritime_trade_analysis[[#This Row],[Departure_Date]],"mmmm")</f>
        <v>May</v>
      </c>
      <c r="L3243">
        <v>18839242</v>
      </c>
      <c r="M3243">
        <v>466271</v>
      </c>
      <c r="N3243">
        <v>51444.58984375</v>
      </c>
      <c r="O3243">
        <v>30331.1796875</v>
      </c>
      <c r="P3243">
        <v>0</v>
      </c>
      <c r="Q3243">
        <v>1286465</v>
      </c>
      <c r="R3243">
        <f t="shared" si="50"/>
        <v>6.8286452289322466E-2</v>
      </c>
    </row>
    <row r="3244" spans="1:18" x14ac:dyDescent="0.25">
      <c r="A3244" t="s">
        <v>4517</v>
      </c>
      <c r="B3244" t="s">
        <v>65</v>
      </c>
      <c r="C3244" t="s">
        <v>112</v>
      </c>
      <c r="D3244" t="s">
        <v>126</v>
      </c>
      <c r="E3244" t="s">
        <v>226</v>
      </c>
      <c r="F3244" t="s">
        <v>174</v>
      </c>
      <c r="G3244" s="1">
        <v>45529</v>
      </c>
      <c r="H3244" s="1">
        <v>45544</v>
      </c>
      <c r="I3244">
        <f>YEAR((vw_maritime_trade_analysis[[#This Row],[Departure_Date]]))</f>
        <v>2024</v>
      </c>
      <c r="J3244" t="str">
        <f>"Q"&amp;ROUNDUP(MONTH(vw_maritime_trade_analysis[[#This Row],[Departure_Date]])/3,0)</f>
        <v>Q3</v>
      </c>
      <c r="K3244" t="str">
        <f>TEXT(vw_maritime_trade_analysis[[#This Row],[Departure_Date]],"mmmm")</f>
        <v>August</v>
      </c>
      <c r="L3244">
        <v>11140941</v>
      </c>
      <c r="M3244">
        <v>204329.328125</v>
      </c>
      <c r="N3244">
        <v>187191</v>
      </c>
      <c r="O3244">
        <v>10583.8896484375</v>
      </c>
      <c r="P3244">
        <v>15002.98046875</v>
      </c>
      <c r="Q3244">
        <v>1976932.625</v>
      </c>
      <c r="R3244">
        <f t="shared" si="50"/>
        <v>0.17744754460148385</v>
      </c>
    </row>
    <row r="3245" spans="1:18" x14ac:dyDescent="0.25">
      <c r="A3245" t="s">
        <v>4518</v>
      </c>
      <c r="B3245" t="s">
        <v>65</v>
      </c>
      <c r="C3245" t="s">
        <v>78</v>
      </c>
      <c r="D3245" t="s">
        <v>105</v>
      </c>
      <c r="E3245" t="s">
        <v>70</v>
      </c>
      <c r="F3245" t="s">
        <v>71</v>
      </c>
      <c r="G3245" s="1">
        <v>45015</v>
      </c>
      <c r="H3245" s="1">
        <v>45026</v>
      </c>
      <c r="I3245">
        <f>YEAR((vw_maritime_trade_analysis[[#This Row],[Departure_Date]]))</f>
        <v>2023</v>
      </c>
      <c r="J3245" t="str">
        <f>"Q"&amp;ROUNDUP(MONTH(vw_maritime_trade_analysis[[#This Row],[Departure_Date]])/3,0)</f>
        <v>Q1</v>
      </c>
      <c r="K3245" t="str">
        <f>TEXT(vw_maritime_trade_analysis[[#This Row],[Departure_Date]],"mmmm")</f>
        <v>March</v>
      </c>
      <c r="L3245">
        <v>55499952</v>
      </c>
      <c r="M3245">
        <v>189309.625</v>
      </c>
      <c r="N3245">
        <v>44533.390625</v>
      </c>
      <c r="O3245">
        <v>69929.9375</v>
      </c>
      <c r="P3245">
        <v>0</v>
      </c>
      <c r="Q3245">
        <v>2429606.25</v>
      </c>
      <c r="R3245">
        <f t="shared" si="50"/>
        <v>4.3776727050142315E-2</v>
      </c>
    </row>
    <row r="3246" spans="1:18" x14ac:dyDescent="0.25">
      <c r="A3246" t="s">
        <v>4519</v>
      </c>
      <c r="B3246" t="s">
        <v>49</v>
      </c>
      <c r="C3246" t="s">
        <v>112</v>
      </c>
      <c r="D3246" t="s">
        <v>199</v>
      </c>
      <c r="E3246" t="s">
        <v>174</v>
      </c>
      <c r="F3246" t="s">
        <v>128</v>
      </c>
      <c r="G3246" s="1">
        <v>45602</v>
      </c>
      <c r="H3246" s="1">
        <v>45625</v>
      </c>
      <c r="I3246">
        <f>YEAR((vw_maritime_trade_analysis[[#This Row],[Departure_Date]]))</f>
        <v>2024</v>
      </c>
      <c r="J3246" t="str">
        <f>"Q"&amp;ROUNDUP(MONTH(vw_maritime_trade_analysis[[#This Row],[Departure_Date]])/3,0)</f>
        <v>Q4</v>
      </c>
      <c r="K3246" t="str">
        <f>TEXT(vw_maritime_trade_analysis[[#This Row],[Departure_Date]],"mmmm")</f>
        <v>November</v>
      </c>
      <c r="L3246">
        <v>27882344</v>
      </c>
      <c r="M3246">
        <v>241538.734375</v>
      </c>
      <c r="N3246">
        <v>121099.03125</v>
      </c>
      <c r="O3246">
        <v>28161.169921875</v>
      </c>
      <c r="P3246">
        <v>11503.1298828125</v>
      </c>
      <c r="Q3246">
        <v>1148704</v>
      </c>
      <c r="R3246">
        <f t="shared" si="50"/>
        <v>4.1198257936994109E-2</v>
      </c>
    </row>
    <row r="3247" spans="1:18" x14ac:dyDescent="0.25">
      <c r="A3247" t="s">
        <v>4520</v>
      </c>
      <c r="B3247" t="s">
        <v>49</v>
      </c>
      <c r="C3247" t="s">
        <v>50</v>
      </c>
      <c r="D3247" t="s">
        <v>223</v>
      </c>
      <c r="E3247" t="s">
        <v>230</v>
      </c>
      <c r="F3247" t="s">
        <v>82</v>
      </c>
      <c r="G3247" s="1">
        <v>46030</v>
      </c>
      <c r="H3247" s="1">
        <v>46036</v>
      </c>
      <c r="I3247">
        <f>YEAR((vw_maritime_trade_analysis[[#This Row],[Departure_Date]]))</f>
        <v>2026</v>
      </c>
      <c r="J3247" t="str">
        <f>"Q"&amp;ROUNDUP(MONTH(vw_maritime_trade_analysis[[#This Row],[Departure_Date]])/3,0)</f>
        <v>Q1</v>
      </c>
      <c r="K3247" t="str">
        <f>TEXT(vw_maritime_trade_analysis[[#This Row],[Departure_Date]],"mmmm")</f>
        <v>January</v>
      </c>
      <c r="L3247">
        <v>21156236</v>
      </c>
      <c r="M3247">
        <v>74117.7265625</v>
      </c>
      <c r="N3247">
        <v>20945.490234375</v>
      </c>
      <c r="O3247">
        <v>49505.58984375</v>
      </c>
      <c r="P3247">
        <v>0</v>
      </c>
      <c r="Q3247">
        <v>1080986.875</v>
      </c>
      <c r="R3247">
        <f t="shared" si="50"/>
        <v>5.1095425244830885E-2</v>
      </c>
    </row>
    <row r="3248" spans="1:18" x14ac:dyDescent="0.25">
      <c r="A3248" t="s">
        <v>4521</v>
      </c>
      <c r="B3248" t="s">
        <v>65</v>
      </c>
      <c r="C3248" t="s">
        <v>50</v>
      </c>
      <c r="D3248" t="s">
        <v>120</v>
      </c>
      <c r="E3248" t="s">
        <v>82</v>
      </c>
      <c r="F3248" t="s">
        <v>257</v>
      </c>
      <c r="G3248" s="1">
        <v>44148</v>
      </c>
      <c r="H3248" s="1">
        <v>44155</v>
      </c>
      <c r="I3248">
        <f>YEAR((vw_maritime_trade_analysis[[#This Row],[Departure_Date]]))</f>
        <v>2020</v>
      </c>
      <c r="J3248" t="str">
        <f>"Q"&amp;ROUNDUP(MONTH(vw_maritime_trade_analysis[[#This Row],[Departure_Date]])/3,0)</f>
        <v>Q4</v>
      </c>
      <c r="K3248" t="str">
        <f>TEXT(vw_maritime_trade_analysis[[#This Row],[Departure_Date]],"mmmm")</f>
        <v>November</v>
      </c>
      <c r="L3248">
        <v>40691284</v>
      </c>
      <c r="M3248">
        <v>195775.015625</v>
      </c>
      <c r="N3248">
        <v>63340.21875</v>
      </c>
      <c r="O3248">
        <v>51677.9296875</v>
      </c>
      <c r="Q3248">
        <v>1307630.875</v>
      </c>
      <c r="R3248">
        <f t="shared" si="50"/>
        <v>3.2135404599176569E-2</v>
      </c>
    </row>
    <row r="3249" spans="1:18" x14ac:dyDescent="0.25">
      <c r="A3249" t="s">
        <v>4522</v>
      </c>
      <c r="B3249" t="s">
        <v>49</v>
      </c>
      <c r="C3249" t="s">
        <v>66</v>
      </c>
      <c r="D3249" t="s">
        <v>245</v>
      </c>
      <c r="E3249" t="s">
        <v>131</v>
      </c>
      <c r="F3249" t="s">
        <v>100</v>
      </c>
      <c r="G3249" s="1">
        <v>45425</v>
      </c>
      <c r="H3249" s="1">
        <v>45438</v>
      </c>
      <c r="I3249">
        <f>YEAR((vw_maritime_trade_analysis[[#This Row],[Departure_Date]]))</f>
        <v>2024</v>
      </c>
      <c r="J3249" t="str">
        <f>"Q"&amp;ROUNDUP(MONTH(vw_maritime_trade_analysis[[#This Row],[Departure_Date]])/3,0)</f>
        <v>Q2</v>
      </c>
      <c r="K3249" t="str">
        <f>TEXT(vw_maritime_trade_analysis[[#This Row],[Departure_Date]],"mmmm")</f>
        <v>May</v>
      </c>
      <c r="L3249">
        <v>1524139.125</v>
      </c>
      <c r="M3249">
        <v>122450.546875</v>
      </c>
      <c r="N3249">
        <v>81688.2421875</v>
      </c>
      <c r="O3249">
        <v>4846.759765625</v>
      </c>
      <c r="P3249">
        <v>0</v>
      </c>
      <c r="Q3249">
        <v>282214.34375</v>
      </c>
      <c r="R3249">
        <f t="shared" si="50"/>
        <v>0.18516311216011858</v>
      </c>
    </row>
    <row r="3250" spans="1:18" x14ac:dyDescent="0.25">
      <c r="A3250" t="s">
        <v>4523</v>
      </c>
      <c r="B3250" t="s">
        <v>49</v>
      </c>
      <c r="C3250" t="s">
        <v>50</v>
      </c>
      <c r="D3250" t="s">
        <v>51</v>
      </c>
      <c r="E3250" t="s">
        <v>55</v>
      </c>
      <c r="F3250" t="s">
        <v>128</v>
      </c>
      <c r="G3250" s="1">
        <v>44774</v>
      </c>
      <c r="H3250" s="1">
        <v>44786</v>
      </c>
      <c r="I3250">
        <f>YEAR((vw_maritime_trade_analysis[[#This Row],[Departure_Date]]))</f>
        <v>2022</v>
      </c>
      <c r="J3250" t="str">
        <f>"Q"&amp;ROUNDUP(MONTH(vw_maritime_trade_analysis[[#This Row],[Departure_Date]])/3,0)</f>
        <v>Q3</v>
      </c>
      <c r="K3250" t="str">
        <f>TEXT(vw_maritime_trade_analysis[[#This Row],[Departure_Date]],"mmmm")</f>
        <v>August</v>
      </c>
      <c r="L3250">
        <v>7730842.5</v>
      </c>
      <c r="M3250">
        <v>210260.8125</v>
      </c>
      <c r="N3250">
        <v>24378.310546875</v>
      </c>
      <c r="O3250">
        <v>21337.130859375</v>
      </c>
      <c r="P3250">
        <v>0</v>
      </c>
      <c r="Q3250">
        <v>3473409.25</v>
      </c>
      <c r="R3250">
        <f t="shared" si="50"/>
        <v>0.44929246068588258</v>
      </c>
    </row>
    <row r="3251" spans="1:18" x14ac:dyDescent="0.25">
      <c r="A3251" t="s">
        <v>4524</v>
      </c>
      <c r="B3251" t="s">
        <v>49</v>
      </c>
      <c r="C3251" t="s">
        <v>50</v>
      </c>
      <c r="D3251" t="s">
        <v>120</v>
      </c>
      <c r="E3251" t="s">
        <v>230</v>
      </c>
      <c r="F3251" t="s">
        <v>92</v>
      </c>
      <c r="G3251" s="1">
        <v>45292</v>
      </c>
      <c r="H3251" s="1">
        <v>45299</v>
      </c>
      <c r="I3251">
        <f>YEAR((vw_maritime_trade_analysis[[#This Row],[Departure_Date]]))</f>
        <v>2024</v>
      </c>
      <c r="J3251" t="str">
        <f>"Q"&amp;ROUNDUP(MONTH(vw_maritime_trade_analysis[[#This Row],[Departure_Date]])/3,0)</f>
        <v>Q1</v>
      </c>
      <c r="K3251" t="str">
        <f>TEXT(vw_maritime_trade_analysis[[#This Row],[Departure_Date]],"mmmm")</f>
        <v>January</v>
      </c>
      <c r="L3251">
        <v>20047282</v>
      </c>
      <c r="M3251">
        <v>116428.8828125</v>
      </c>
      <c r="N3251">
        <v>50971.23046875</v>
      </c>
      <c r="O3251">
        <v>61745.62890625</v>
      </c>
      <c r="P3251">
        <v>6544.66015625</v>
      </c>
      <c r="Q3251">
        <v>798502.8125</v>
      </c>
      <c r="R3251">
        <f t="shared" si="50"/>
        <v>3.9830976214132167E-2</v>
      </c>
    </row>
    <row r="3252" spans="1:18" x14ac:dyDescent="0.25">
      <c r="A3252" t="s">
        <v>4525</v>
      </c>
      <c r="B3252" t="s">
        <v>49</v>
      </c>
      <c r="C3252" t="s">
        <v>78</v>
      </c>
      <c r="D3252" t="s">
        <v>79</v>
      </c>
      <c r="E3252" t="s">
        <v>131</v>
      </c>
      <c r="F3252" t="s">
        <v>226</v>
      </c>
      <c r="G3252" s="1">
        <v>43951</v>
      </c>
      <c r="H3252" s="1">
        <v>43964</v>
      </c>
      <c r="I3252">
        <f>YEAR((vw_maritime_trade_analysis[[#This Row],[Departure_Date]]))</f>
        <v>2020</v>
      </c>
      <c r="J3252" t="str">
        <f>"Q"&amp;ROUNDUP(MONTH(vw_maritime_trade_analysis[[#This Row],[Departure_Date]])/3,0)</f>
        <v>Q2</v>
      </c>
      <c r="K3252" t="str">
        <f>TEXT(vw_maritime_trade_analysis[[#This Row],[Departure_Date]],"mmmm")</f>
        <v>April</v>
      </c>
      <c r="L3252">
        <v>13339114</v>
      </c>
      <c r="M3252">
        <v>250819.625</v>
      </c>
      <c r="N3252">
        <v>36447.69140625</v>
      </c>
      <c r="O3252">
        <v>29212.66015625</v>
      </c>
      <c r="P3252">
        <v>90716.75</v>
      </c>
      <c r="Q3252">
        <v>1820607.125</v>
      </c>
      <c r="R3252">
        <f t="shared" si="50"/>
        <v>0.13648636071331274</v>
      </c>
    </row>
    <row r="3253" spans="1:18" x14ac:dyDescent="0.25">
      <c r="A3253" t="s">
        <v>4526</v>
      </c>
      <c r="B3253" t="s">
        <v>65</v>
      </c>
      <c r="C3253" t="s">
        <v>50</v>
      </c>
      <c r="D3253" t="s">
        <v>145</v>
      </c>
      <c r="E3253" t="s">
        <v>184</v>
      </c>
      <c r="F3253" t="s">
        <v>154</v>
      </c>
      <c r="G3253" s="1">
        <v>45546</v>
      </c>
      <c r="H3253" s="1">
        <v>45557</v>
      </c>
      <c r="I3253">
        <f>YEAR((vw_maritime_trade_analysis[[#This Row],[Departure_Date]]))</f>
        <v>2024</v>
      </c>
      <c r="J3253" t="str">
        <f>"Q"&amp;ROUNDUP(MONTH(vw_maritime_trade_analysis[[#This Row],[Departure_Date]])/3,0)</f>
        <v>Q3</v>
      </c>
      <c r="K3253" t="str">
        <f>TEXT(vw_maritime_trade_analysis[[#This Row],[Departure_Date]],"mmmm")</f>
        <v>September</v>
      </c>
      <c r="L3253">
        <v>16806008</v>
      </c>
      <c r="M3253">
        <v>325070.53125</v>
      </c>
      <c r="N3253">
        <v>131311.140625</v>
      </c>
      <c r="O3253">
        <v>42519.19921875</v>
      </c>
      <c r="P3253">
        <v>0</v>
      </c>
      <c r="Q3253">
        <v>1421587.875</v>
      </c>
      <c r="R3253">
        <f t="shared" si="50"/>
        <v>8.4588075585826206E-2</v>
      </c>
    </row>
    <row r="3254" spans="1:18" x14ac:dyDescent="0.25">
      <c r="A3254" t="s">
        <v>4527</v>
      </c>
      <c r="B3254" t="s">
        <v>65</v>
      </c>
      <c r="C3254" t="s">
        <v>50</v>
      </c>
      <c r="D3254" t="s">
        <v>139</v>
      </c>
      <c r="E3254" t="s">
        <v>100</v>
      </c>
      <c r="F3254" t="s">
        <v>93</v>
      </c>
      <c r="G3254" s="1">
        <v>44596</v>
      </c>
      <c r="H3254" s="1">
        <v>44615</v>
      </c>
      <c r="I3254">
        <f>YEAR((vw_maritime_trade_analysis[[#This Row],[Departure_Date]]))</f>
        <v>2022</v>
      </c>
      <c r="J3254" t="str">
        <f>"Q"&amp;ROUNDUP(MONTH(vw_maritime_trade_analysis[[#This Row],[Departure_Date]])/3,0)</f>
        <v>Q1</v>
      </c>
      <c r="K3254" t="str">
        <f>TEXT(vw_maritime_trade_analysis[[#This Row],[Departure_Date]],"mmmm")</f>
        <v>February</v>
      </c>
      <c r="L3254">
        <v>17238752</v>
      </c>
      <c r="M3254">
        <v>302805.3125</v>
      </c>
      <c r="N3254">
        <v>164810.453125</v>
      </c>
      <c r="O3254">
        <v>50509.5390625</v>
      </c>
      <c r="P3254">
        <v>49808.109375</v>
      </c>
      <c r="Q3254">
        <v>1002149.8125</v>
      </c>
      <c r="R3254">
        <f t="shared" si="50"/>
        <v>5.8133547747539961E-2</v>
      </c>
    </row>
    <row r="3255" spans="1:18" x14ac:dyDescent="0.25">
      <c r="A3255" t="s">
        <v>4528</v>
      </c>
      <c r="B3255" t="s">
        <v>65</v>
      </c>
      <c r="C3255" t="s">
        <v>50</v>
      </c>
      <c r="D3255" t="s">
        <v>120</v>
      </c>
      <c r="E3255" t="s">
        <v>128</v>
      </c>
      <c r="F3255" t="s">
        <v>121</v>
      </c>
      <c r="G3255" s="1">
        <v>45418</v>
      </c>
      <c r="H3255" s="1">
        <v>45432</v>
      </c>
      <c r="I3255">
        <f>YEAR((vw_maritime_trade_analysis[[#This Row],[Departure_Date]]))</f>
        <v>2024</v>
      </c>
      <c r="J3255" t="str">
        <f>"Q"&amp;ROUNDUP(MONTH(vw_maritime_trade_analysis[[#This Row],[Departure_Date]])/3,0)</f>
        <v>Q2</v>
      </c>
      <c r="K3255" t="str">
        <f>TEXT(vw_maritime_trade_analysis[[#This Row],[Departure_Date]],"mmmm")</f>
        <v>May</v>
      </c>
      <c r="L3255">
        <v>33536650</v>
      </c>
      <c r="M3255">
        <v>262497.3125</v>
      </c>
      <c r="N3255">
        <v>49166.671875</v>
      </c>
      <c r="O3255">
        <v>17103.689453125</v>
      </c>
      <c r="P3255">
        <v>47312.6015625</v>
      </c>
      <c r="Q3255">
        <v>868630.8125</v>
      </c>
      <c r="R3255">
        <f t="shared" si="50"/>
        <v>2.5900941581821678E-2</v>
      </c>
    </row>
    <row r="3256" spans="1:18" x14ac:dyDescent="0.25">
      <c r="A3256" t="s">
        <v>4529</v>
      </c>
      <c r="B3256" t="s">
        <v>65</v>
      </c>
      <c r="C3256" t="s">
        <v>50</v>
      </c>
      <c r="D3256" t="s">
        <v>145</v>
      </c>
      <c r="E3256" t="s">
        <v>128</v>
      </c>
      <c r="F3256" t="s">
        <v>204</v>
      </c>
      <c r="G3256" s="1">
        <v>45891</v>
      </c>
      <c r="H3256" s="1">
        <v>45902</v>
      </c>
      <c r="I3256">
        <f>YEAR((vw_maritime_trade_analysis[[#This Row],[Departure_Date]]))</f>
        <v>2025</v>
      </c>
      <c r="J3256" t="str">
        <f>"Q"&amp;ROUNDUP(MONTH(vw_maritime_trade_analysis[[#This Row],[Departure_Date]])/3,0)</f>
        <v>Q3</v>
      </c>
      <c r="K3256" t="str">
        <f>TEXT(vw_maritime_trade_analysis[[#This Row],[Departure_Date]],"mmmm")</f>
        <v>August</v>
      </c>
      <c r="L3256">
        <v>28330468</v>
      </c>
      <c r="M3256">
        <v>151439.875</v>
      </c>
      <c r="N3256">
        <v>222285.125</v>
      </c>
      <c r="O3256">
        <v>18414.80078125</v>
      </c>
      <c r="P3256">
        <v>40893.48046875</v>
      </c>
      <c r="Q3256">
        <v>3164623</v>
      </c>
      <c r="R3256">
        <f t="shared" si="50"/>
        <v>0.11170387301755834</v>
      </c>
    </row>
    <row r="3257" spans="1:18" x14ac:dyDescent="0.25">
      <c r="A3257" t="s">
        <v>4530</v>
      </c>
      <c r="B3257" t="s">
        <v>49</v>
      </c>
      <c r="C3257" t="s">
        <v>50</v>
      </c>
      <c r="D3257" t="s">
        <v>223</v>
      </c>
      <c r="E3257" t="s">
        <v>159</v>
      </c>
      <c r="F3257" t="s">
        <v>92</v>
      </c>
      <c r="G3257" s="1">
        <v>45249</v>
      </c>
      <c r="H3257" s="1">
        <v>45258</v>
      </c>
      <c r="I3257">
        <f>YEAR((vw_maritime_trade_analysis[[#This Row],[Departure_Date]]))</f>
        <v>2023</v>
      </c>
      <c r="J3257" t="str">
        <f>"Q"&amp;ROUNDUP(MONTH(vw_maritime_trade_analysis[[#This Row],[Departure_Date]])/3,0)</f>
        <v>Q4</v>
      </c>
      <c r="K3257" t="str">
        <f>TEXT(vw_maritime_trade_analysis[[#This Row],[Departure_Date]],"mmmm")</f>
        <v>November</v>
      </c>
      <c r="L3257">
        <v>19939500</v>
      </c>
      <c r="M3257">
        <v>168496.3125</v>
      </c>
      <c r="N3257">
        <v>40527.25</v>
      </c>
      <c r="O3257">
        <v>39879</v>
      </c>
      <c r="P3257">
        <v>45938.37890625</v>
      </c>
      <c r="Q3257">
        <v>1283602.125</v>
      </c>
      <c r="R3257">
        <f t="shared" si="50"/>
        <v>6.4374840141427817E-2</v>
      </c>
    </row>
    <row r="3258" spans="1:18" x14ac:dyDescent="0.25">
      <c r="A3258" t="s">
        <v>4531</v>
      </c>
      <c r="B3258" t="s">
        <v>49</v>
      </c>
      <c r="C3258" t="s">
        <v>78</v>
      </c>
      <c r="D3258" t="s">
        <v>79</v>
      </c>
      <c r="E3258" t="s">
        <v>127</v>
      </c>
      <c r="F3258" t="s">
        <v>82</v>
      </c>
      <c r="G3258" s="1">
        <v>45823</v>
      </c>
      <c r="H3258" s="1">
        <v>45843</v>
      </c>
      <c r="I3258">
        <f>YEAR((vw_maritime_trade_analysis[[#This Row],[Departure_Date]]))</f>
        <v>2025</v>
      </c>
      <c r="J3258" t="str">
        <f>"Q"&amp;ROUNDUP(MONTH(vw_maritime_trade_analysis[[#This Row],[Departure_Date]])/3,0)</f>
        <v>Q2</v>
      </c>
      <c r="K3258" t="str">
        <f>TEXT(vw_maritime_trade_analysis[[#This Row],[Departure_Date]],"mmmm")</f>
        <v>June</v>
      </c>
      <c r="L3258">
        <v>28796672</v>
      </c>
      <c r="M3258">
        <v>418281.875</v>
      </c>
      <c r="N3258">
        <v>209351.421875</v>
      </c>
      <c r="O3258">
        <v>99348.5234375</v>
      </c>
      <c r="P3258">
        <v>0</v>
      </c>
      <c r="Q3258">
        <v>2014238.125</v>
      </c>
      <c r="R3258">
        <f t="shared" si="50"/>
        <v>6.994690653836666E-2</v>
      </c>
    </row>
    <row r="3259" spans="1:18" x14ac:dyDescent="0.25">
      <c r="A3259" t="s">
        <v>4532</v>
      </c>
      <c r="B3259" t="s">
        <v>49</v>
      </c>
      <c r="C3259" t="s">
        <v>239</v>
      </c>
      <c r="D3259" t="s">
        <v>240</v>
      </c>
      <c r="E3259" t="s">
        <v>55</v>
      </c>
      <c r="F3259" t="s">
        <v>100</v>
      </c>
      <c r="G3259" s="1">
        <v>44195</v>
      </c>
      <c r="H3259" s="1">
        <v>44224</v>
      </c>
      <c r="I3259">
        <f>YEAR((vw_maritime_trade_analysis[[#This Row],[Departure_Date]]))</f>
        <v>2020</v>
      </c>
      <c r="J3259" t="str">
        <f>"Q"&amp;ROUNDUP(MONTH(vw_maritime_trade_analysis[[#This Row],[Departure_Date]])/3,0)</f>
        <v>Q4</v>
      </c>
      <c r="K3259" t="str">
        <f>TEXT(vw_maritime_trade_analysis[[#This Row],[Departure_Date]],"mmmm")</f>
        <v>December</v>
      </c>
      <c r="L3259">
        <v>16265668</v>
      </c>
      <c r="M3259">
        <v>547733.0625</v>
      </c>
      <c r="N3259">
        <v>125880.7421875</v>
      </c>
      <c r="O3259">
        <v>31880.7109375</v>
      </c>
      <c r="P3259">
        <v>0</v>
      </c>
      <c r="Q3259">
        <v>1771611.25</v>
      </c>
      <c r="R3259">
        <f t="shared" si="50"/>
        <v>0.10891721446669143</v>
      </c>
    </row>
    <row r="3260" spans="1:18" x14ac:dyDescent="0.25">
      <c r="A3260" t="s">
        <v>4533</v>
      </c>
      <c r="B3260" t="s">
        <v>49</v>
      </c>
      <c r="C3260" t="s">
        <v>66</v>
      </c>
      <c r="D3260" t="s">
        <v>248</v>
      </c>
      <c r="E3260" t="s">
        <v>146</v>
      </c>
      <c r="F3260" t="s">
        <v>226</v>
      </c>
      <c r="G3260" s="1">
        <v>45539</v>
      </c>
      <c r="H3260" s="1">
        <v>45572</v>
      </c>
      <c r="I3260">
        <f>YEAR((vw_maritime_trade_analysis[[#This Row],[Departure_Date]]))</f>
        <v>2024</v>
      </c>
      <c r="J3260" t="str">
        <f>"Q"&amp;ROUNDUP(MONTH(vw_maritime_trade_analysis[[#This Row],[Departure_Date]])/3,0)</f>
        <v>Q3</v>
      </c>
      <c r="K3260" t="str">
        <f>TEXT(vw_maritime_trade_analysis[[#This Row],[Departure_Date]],"mmmm")</f>
        <v>September</v>
      </c>
      <c r="L3260">
        <v>19593354</v>
      </c>
      <c r="M3260">
        <v>726760.5625</v>
      </c>
      <c r="N3260">
        <v>152978.90625</v>
      </c>
      <c r="O3260">
        <v>58584.12890625</v>
      </c>
      <c r="P3260">
        <v>79884.7890625</v>
      </c>
      <c r="Q3260">
        <v>8064081.5</v>
      </c>
      <c r="R3260">
        <f t="shared" si="50"/>
        <v>0.41157228619459435</v>
      </c>
    </row>
    <row r="3261" spans="1:18" x14ac:dyDescent="0.25">
      <c r="A3261" t="s">
        <v>4534</v>
      </c>
      <c r="B3261" t="s">
        <v>65</v>
      </c>
      <c r="C3261" t="s">
        <v>66</v>
      </c>
      <c r="D3261" t="s">
        <v>251</v>
      </c>
      <c r="E3261" t="s">
        <v>128</v>
      </c>
      <c r="F3261" t="s">
        <v>201</v>
      </c>
      <c r="G3261" s="1">
        <v>45534</v>
      </c>
      <c r="H3261" s="1">
        <v>45569</v>
      </c>
      <c r="I3261">
        <f>YEAR((vw_maritime_trade_analysis[[#This Row],[Departure_Date]]))</f>
        <v>2024</v>
      </c>
      <c r="J3261" t="str">
        <f>"Q"&amp;ROUNDUP(MONTH(vw_maritime_trade_analysis[[#This Row],[Departure_Date]])/3,0)</f>
        <v>Q3</v>
      </c>
      <c r="K3261" t="str">
        <f>TEXT(vw_maritime_trade_analysis[[#This Row],[Departure_Date]],"mmmm")</f>
        <v>August</v>
      </c>
      <c r="L3261">
        <v>45859776</v>
      </c>
      <c r="M3261">
        <v>530464.375</v>
      </c>
      <c r="N3261">
        <v>59772.37109375</v>
      </c>
      <c r="O3261">
        <v>159133.421875</v>
      </c>
      <c r="Q3261">
        <v>1501236.875</v>
      </c>
      <c r="R3261">
        <f t="shared" si="50"/>
        <v>3.273537304238032E-2</v>
      </c>
    </row>
    <row r="3262" spans="1:18" x14ac:dyDescent="0.25">
      <c r="A3262" t="s">
        <v>4535</v>
      </c>
      <c r="B3262" t="s">
        <v>65</v>
      </c>
      <c r="C3262" t="s">
        <v>112</v>
      </c>
      <c r="D3262" t="s">
        <v>113</v>
      </c>
      <c r="E3262" t="s">
        <v>70</v>
      </c>
      <c r="F3262" t="s">
        <v>154</v>
      </c>
      <c r="G3262" s="1">
        <v>45485</v>
      </c>
      <c r="H3262" s="1">
        <v>45494</v>
      </c>
      <c r="I3262">
        <f>YEAR((vw_maritime_trade_analysis[[#This Row],[Departure_Date]]))</f>
        <v>2024</v>
      </c>
      <c r="J3262" t="str">
        <f>"Q"&amp;ROUNDUP(MONTH(vw_maritime_trade_analysis[[#This Row],[Departure_Date]])/3,0)</f>
        <v>Q3</v>
      </c>
      <c r="K3262" t="str">
        <f>TEXT(vw_maritime_trade_analysis[[#This Row],[Departure_Date]],"mmmm")</f>
        <v>July</v>
      </c>
      <c r="L3262">
        <v>4448455</v>
      </c>
      <c r="M3262">
        <v>141441.046875</v>
      </c>
      <c r="N3262">
        <v>81527.0703125</v>
      </c>
      <c r="O3262">
        <v>9341.759765625</v>
      </c>
      <c r="P3262">
        <v>103362.2265625</v>
      </c>
      <c r="Q3262">
        <v>473251.59375</v>
      </c>
      <c r="R3262">
        <f t="shared" si="50"/>
        <v>0.10638560887993696</v>
      </c>
    </row>
    <row r="3263" spans="1:18" x14ac:dyDescent="0.25">
      <c r="A3263" t="s">
        <v>4536</v>
      </c>
      <c r="B3263" t="s">
        <v>49</v>
      </c>
      <c r="C3263" t="s">
        <v>78</v>
      </c>
      <c r="D3263" t="s">
        <v>211</v>
      </c>
      <c r="E3263" t="s">
        <v>150</v>
      </c>
      <c r="F3263" t="s">
        <v>92</v>
      </c>
      <c r="G3263" s="1">
        <v>45898</v>
      </c>
      <c r="H3263" s="1">
        <v>45915</v>
      </c>
      <c r="I3263">
        <f>YEAR((vw_maritime_trade_analysis[[#This Row],[Departure_Date]]))</f>
        <v>2025</v>
      </c>
      <c r="J3263" t="str">
        <f>"Q"&amp;ROUNDUP(MONTH(vw_maritime_trade_analysis[[#This Row],[Departure_Date]])/3,0)</f>
        <v>Q3</v>
      </c>
      <c r="K3263" t="str">
        <f>TEXT(vw_maritime_trade_analysis[[#This Row],[Departure_Date]],"mmmm")</f>
        <v>August</v>
      </c>
      <c r="L3263">
        <v>23519976</v>
      </c>
      <c r="M3263">
        <v>227515.0625</v>
      </c>
      <c r="N3263">
        <v>73193.4609375</v>
      </c>
      <c r="O3263">
        <v>78321.5234375</v>
      </c>
      <c r="P3263">
        <v>8779.73046875</v>
      </c>
      <c r="Q3263">
        <v>1314525.875</v>
      </c>
      <c r="R3263">
        <f t="shared" si="50"/>
        <v>5.5889762600097891E-2</v>
      </c>
    </row>
    <row r="3264" spans="1:18" x14ac:dyDescent="0.25">
      <c r="A3264" t="s">
        <v>4537</v>
      </c>
      <c r="B3264" t="s">
        <v>49</v>
      </c>
      <c r="C3264" t="s">
        <v>50</v>
      </c>
      <c r="D3264" t="s">
        <v>145</v>
      </c>
      <c r="E3264" t="s">
        <v>201</v>
      </c>
      <c r="F3264" t="s">
        <v>128</v>
      </c>
      <c r="G3264" s="1">
        <v>44393</v>
      </c>
      <c r="H3264" s="1">
        <v>44413</v>
      </c>
      <c r="I3264">
        <f>YEAR((vw_maritime_trade_analysis[[#This Row],[Departure_Date]]))</f>
        <v>2021</v>
      </c>
      <c r="J3264" t="str">
        <f>"Q"&amp;ROUNDUP(MONTH(vw_maritime_trade_analysis[[#This Row],[Departure_Date]])/3,0)</f>
        <v>Q3</v>
      </c>
      <c r="K3264" t="str">
        <f>TEXT(vw_maritime_trade_analysis[[#This Row],[Departure_Date]],"mmmm")</f>
        <v>July</v>
      </c>
      <c r="L3264">
        <v>27086208</v>
      </c>
      <c r="M3264">
        <v>145999.625</v>
      </c>
      <c r="N3264">
        <v>241534.71875</v>
      </c>
      <c r="O3264">
        <v>67715.5234375</v>
      </c>
      <c r="P3264">
        <v>16215.330078125</v>
      </c>
      <c r="Q3264">
        <v>2256688.25</v>
      </c>
      <c r="R3264">
        <f t="shared" si="50"/>
        <v>8.3315030660622555E-2</v>
      </c>
    </row>
    <row r="3265" spans="1:18" x14ac:dyDescent="0.25">
      <c r="A3265" t="s">
        <v>4538</v>
      </c>
      <c r="B3265" t="s">
        <v>49</v>
      </c>
      <c r="C3265" t="s">
        <v>50</v>
      </c>
      <c r="D3265" t="s">
        <v>120</v>
      </c>
      <c r="E3265" t="s">
        <v>204</v>
      </c>
      <c r="F3265" t="s">
        <v>56</v>
      </c>
      <c r="G3265" s="1">
        <v>44462</v>
      </c>
      <c r="H3265" s="1">
        <v>44468</v>
      </c>
      <c r="I3265">
        <f>YEAR((vw_maritime_trade_analysis[[#This Row],[Departure_Date]]))</f>
        <v>2021</v>
      </c>
      <c r="J3265" t="str">
        <f>"Q"&amp;ROUNDUP(MONTH(vw_maritime_trade_analysis[[#This Row],[Departure_Date]])/3,0)</f>
        <v>Q3</v>
      </c>
      <c r="K3265" t="str">
        <f>TEXT(vw_maritime_trade_analysis[[#This Row],[Departure_Date]],"mmmm")</f>
        <v>September</v>
      </c>
      <c r="L3265">
        <v>49682804</v>
      </c>
      <c r="M3265">
        <v>163568.765625</v>
      </c>
      <c r="N3265">
        <v>190186.546875</v>
      </c>
      <c r="O3265">
        <v>87938.5625</v>
      </c>
      <c r="P3265">
        <v>4085.590087890625</v>
      </c>
      <c r="Q3265">
        <v>2475790.75</v>
      </c>
      <c r="R3265">
        <f t="shared" si="50"/>
        <v>4.983194487171054E-2</v>
      </c>
    </row>
    <row r="3266" spans="1:18" x14ac:dyDescent="0.25">
      <c r="A3266" t="s">
        <v>4539</v>
      </c>
      <c r="B3266" t="s">
        <v>49</v>
      </c>
      <c r="C3266" t="s">
        <v>66</v>
      </c>
      <c r="D3266" t="s">
        <v>245</v>
      </c>
      <c r="E3266" t="s">
        <v>230</v>
      </c>
      <c r="F3266" t="s">
        <v>82</v>
      </c>
      <c r="G3266" s="1">
        <v>44322</v>
      </c>
      <c r="H3266" s="1">
        <v>44341</v>
      </c>
      <c r="I3266">
        <f>YEAR((vw_maritime_trade_analysis[[#This Row],[Departure_Date]]))</f>
        <v>2021</v>
      </c>
      <c r="J3266" t="str">
        <f>"Q"&amp;ROUNDUP(MONTH(vw_maritime_trade_analysis[[#This Row],[Departure_Date]])/3,0)</f>
        <v>Q2</v>
      </c>
      <c r="K3266" t="str">
        <f>TEXT(vw_maritime_trade_analysis[[#This Row],[Departure_Date]],"mmmm")</f>
        <v>May</v>
      </c>
      <c r="L3266">
        <v>1795081.25</v>
      </c>
      <c r="M3266">
        <v>599784.75</v>
      </c>
      <c r="N3266">
        <v>226755.484375</v>
      </c>
      <c r="O3266">
        <v>2279.75</v>
      </c>
      <c r="P3266">
        <v>12133.5302734375</v>
      </c>
      <c r="Q3266">
        <v>921485.25</v>
      </c>
      <c r="R3266">
        <f t="shared" ref="R3266:R3329" si="51">Q3266/L3266</f>
        <v>0.51333902016969979</v>
      </c>
    </row>
    <row r="3267" spans="1:18" x14ac:dyDescent="0.25">
      <c r="A3267" t="s">
        <v>4540</v>
      </c>
      <c r="B3267" t="s">
        <v>49</v>
      </c>
      <c r="C3267" t="s">
        <v>66</v>
      </c>
      <c r="D3267" t="s">
        <v>153</v>
      </c>
      <c r="E3267" t="s">
        <v>83</v>
      </c>
      <c r="F3267" t="s">
        <v>70</v>
      </c>
      <c r="G3267" s="1">
        <v>43862</v>
      </c>
      <c r="H3267" s="1">
        <v>43894</v>
      </c>
      <c r="I3267">
        <f>YEAR((vw_maritime_trade_analysis[[#This Row],[Departure_Date]]))</f>
        <v>2020</v>
      </c>
      <c r="J3267" t="str">
        <f>"Q"&amp;ROUNDUP(MONTH(vw_maritime_trade_analysis[[#This Row],[Departure_Date]])/3,0)</f>
        <v>Q1</v>
      </c>
      <c r="K3267" t="str">
        <f>TEXT(vw_maritime_trade_analysis[[#This Row],[Departure_Date]],"mmmm")</f>
        <v>February</v>
      </c>
      <c r="L3267">
        <v>17907330</v>
      </c>
      <c r="M3267">
        <v>840219.5625</v>
      </c>
      <c r="N3267">
        <v>140369.71875</v>
      </c>
      <c r="O3267">
        <v>19339.919921875</v>
      </c>
      <c r="P3267">
        <v>0</v>
      </c>
      <c r="Q3267">
        <v>3550497.25</v>
      </c>
      <c r="R3267">
        <f t="shared" si="51"/>
        <v>0.19827061041484129</v>
      </c>
    </row>
    <row r="3268" spans="1:18" x14ac:dyDescent="0.25">
      <c r="A3268" t="s">
        <v>4541</v>
      </c>
      <c r="B3268" t="s">
        <v>65</v>
      </c>
      <c r="C3268" t="s">
        <v>78</v>
      </c>
      <c r="D3268" t="s">
        <v>211</v>
      </c>
      <c r="E3268" t="s">
        <v>56</v>
      </c>
      <c r="F3268" t="s">
        <v>71</v>
      </c>
      <c r="G3268" s="1">
        <v>43927</v>
      </c>
      <c r="H3268" s="1">
        <v>43946</v>
      </c>
      <c r="I3268">
        <f>YEAR((vw_maritime_trade_analysis[[#This Row],[Departure_Date]]))</f>
        <v>2020</v>
      </c>
      <c r="J3268" t="str">
        <f>"Q"&amp;ROUNDUP(MONTH(vw_maritime_trade_analysis[[#This Row],[Departure_Date]])/3,0)</f>
        <v>Q2</v>
      </c>
      <c r="K3268" t="str">
        <f>TEXT(vw_maritime_trade_analysis[[#This Row],[Departure_Date]],"mmmm")</f>
        <v>April</v>
      </c>
      <c r="L3268">
        <v>31523076</v>
      </c>
      <c r="M3268">
        <v>602299</v>
      </c>
      <c r="N3268">
        <v>149765.84375</v>
      </c>
      <c r="O3268">
        <v>26164.150390625</v>
      </c>
      <c r="P3268">
        <v>0</v>
      </c>
      <c r="Q3268">
        <v>3070686</v>
      </c>
      <c r="R3268">
        <f t="shared" si="51"/>
        <v>9.7410734916859004E-2</v>
      </c>
    </row>
    <row r="3269" spans="1:18" x14ac:dyDescent="0.25">
      <c r="A3269" t="s">
        <v>4542</v>
      </c>
      <c r="B3269" t="s">
        <v>65</v>
      </c>
      <c r="C3269" t="s">
        <v>50</v>
      </c>
      <c r="D3269" t="s">
        <v>51</v>
      </c>
      <c r="E3269" t="s">
        <v>226</v>
      </c>
      <c r="F3269" t="s">
        <v>154</v>
      </c>
      <c r="G3269" s="1">
        <v>44037</v>
      </c>
      <c r="H3269" s="1">
        <v>44047</v>
      </c>
      <c r="I3269">
        <f>YEAR((vw_maritime_trade_analysis[[#This Row],[Departure_Date]]))</f>
        <v>2020</v>
      </c>
      <c r="J3269" t="str">
        <f>"Q"&amp;ROUNDUP(MONTH(vw_maritime_trade_analysis[[#This Row],[Departure_Date]])/3,0)</f>
        <v>Q3</v>
      </c>
      <c r="K3269" t="str">
        <f>TEXT(vw_maritime_trade_analysis[[#This Row],[Departure_Date]],"mmmm")</f>
        <v>July</v>
      </c>
      <c r="L3269">
        <v>17922832</v>
      </c>
      <c r="M3269">
        <v>88553.609375</v>
      </c>
      <c r="N3269">
        <v>247105.484375</v>
      </c>
      <c r="O3269">
        <v>21865.849609375</v>
      </c>
      <c r="P3269">
        <v>54473.19921875</v>
      </c>
      <c r="Q3269">
        <v>2974793.5</v>
      </c>
      <c r="R3269">
        <f t="shared" si="51"/>
        <v>0.16597787113108017</v>
      </c>
    </row>
    <row r="3270" spans="1:18" x14ac:dyDescent="0.25">
      <c r="A3270" t="s">
        <v>4544</v>
      </c>
      <c r="B3270" t="s">
        <v>49</v>
      </c>
      <c r="C3270" t="s">
        <v>134</v>
      </c>
      <c r="D3270" t="s">
        <v>135</v>
      </c>
      <c r="E3270" t="s">
        <v>121</v>
      </c>
      <c r="F3270" t="s">
        <v>100</v>
      </c>
      <c r="G3270" s="1">
        <v>45625</v>
      </c>
      <c r="H3270" s="1">
        <v>45655</v>
      </c>
      <c r="I3270">
        <f>YEAR((vw_maritime_trade_analysis[[#This Row],[Departure_Date]]))</f>
        <v>2024</v>
      </c>
      <c r="J3270" t="str">
        <f>"Q"&amp;ROUNDUP(MONTH(vw_maritime_trade_analysis[[#This Row],[Departure_Date]])/3,0)</f>
        <v>Q4</v>
      </c>
      <c r="K3270" t="str">
        <f>TEXT(vw_maritime_trade_analysis[[#This Row],[Departure_Date]],"mmmm")</f>
        <v>November</v>
      </c>
      <c r="L3270">
        <v>6047817.5</v>
      </c>
      <c r="M3270">
        <v>239653.5</v>
      </c>
      <c r="N3270">
        <v>133743.359375</v>
      </c>
      <c r="O3270">
        <v>4293.9501953125</v>
      </c>
      <c r="P3270">
        <v>29724.189453125</v>
      </c>
      <c r="Q3270">
        <v>633828.3125</v>
      </c>
      <c r="R3270">
        <f t="shared" si="51"/>
        <v>0.10480281729731428</v>
      </c>
    </row>
    <row r="3271" spans="1:18" x14ac:dyDescent="0.25">
      <c r="A3271" t="s">
        <v>4545</v>
      </c>
      <c r="B3271" t="s">
        <v>49</v>
      </c>
      <c r="C3271" t="s">
        <v>112</v>
      </c>
      <c r="D3271" t="s">
        <v>126</v>
      </c>
      <c r="E3271" t="s">
        <v>174</v>
      </c>
      <c r="F3271" t="s">
        <v>128</v>
      </c>
      <c r="G3271" s="1">
        <v>44227</v>
      </c>
      <c r="H3271" s="1">
        <v>44252</v>
      </c>
      <c r="I3271">
        <f>YEAR((vw_maritime_trade_analysis[[#This Row],[Departure_Date]]))</f>
        <v>2021</v>
      </c>
      <c r="J3271" t="str">
        <f>"Q"&amp;ROUNDUP(MONTH(vw_maritime_trade_analysis[[#This Row],[Departure_Date]])/3,0)</f>
        <v>Q1</v>
      </c>
      <c r="K3271" t="str">
        <f>TEXT(vw_maritime_trade_analysis[[#This Row],[Departure_Date]],"mmmm")</f>
        <v>January</v>
      </c>
      <c r="L3271">
        <v>4574711.5</v>
      </c>
      <c r="M3271">
        <v>708497.6875</v>
      </c>
      <c r="N3271">
        <v>67869.6875</v>
      </c>
      <c r="O3271">
        <v>2607.590087890625</v>
      </c>
      <c r="P3271">
        <v>0</v>
      </c>
      <c r="Q3271">
        <v>2232985.25</v>
      </c>
      <c r="R3271">
        <f t="shared" si="51"/>
        <v>0.48811498823477723</v>
      </c>
    </row>
    <row r="3272" spans="1:18" x14ac:dyDescent="0.25">
      <c r="A3272" t="s">
        <v>4546</v>
      </c>
      <c r="B3272" t="s">
        <v>49</v>
      </c>
      <c r="C3272" t="s">
        <v>50</v>
      </c>
      <c r="D3272" t="s">
        <v>51</v>
      </c>
      <c r="E3272" t="s">
        <v>93</v>
      </c>
      <c r="F3272" t="s">
        <v>128</v>
      </c>
      <c r="G3272" s="1">
        <v>45504</v>
      </c>
      <c r="H3272" s="1">
        <v>45514</v>
      </c>
      <c r="I3272">
        <f>YEAR((vw_maritime_trade_analysis[[#This Row],[Departure_Date]]))</f>
        <v>2024</v>
      </c>
      <c r="J3272" t="str">
        <f>"Q"&amp;ROUNDUP(MONTH(vw_maritime_trade_analysis[[#This Row],[Departure_Date]])/3,0)</f>
        <v>Q3</v>
      </c>
      <c r="K3272" t="str">
        <f>TEXT(vw_maritime_trade_analysis[[#This Row],[Departure_Date]],"mmmm")</f>
        <v>July</v>
      </c>
      <c r="L3272">
        <v>16111215</v>
      </c>
      <c r="M3272">
        <v>211906.421875</v>
      </c>
      <c r="N3272">
        <v>248679.3125</v>
      </c>
      <c r="O3272">
        <v>10150.0703125</v>
      </c>
      <c r="Q3272">
        <v>3067135.25</v>
      </c>
      <c r="R3272">
        <f t="shared" si="51"/>
        <v>0.1903726844933793</v>
      </c>
    </row>
    <row r="3273" spans="1:18" x14ac:dyDescent="0.25">
      <c r="A3273" t="s">
        <v>4547</v>
      </c>
      <c r="B3273" t="s">
        <v>49</v>
      </c>
      <c r="C3273" t="s">
        <v>112</v>
      </c>
      <c r="D3273" t="s">
        <v>340</v>
      </c>
      <c r="E3273" t="s">
        <v>257</v>
      </c>
      <c r="F3273" t="s">
        <v>82</v>
      </c>
      <c r="G3273" s="1">
        <v>43888</v>
      </c>
      <c r="H3273" s="1">
        <v>43918</v>
      </c>
      <c r="I3273">
        <f>YEAR((vw_maritime_trade_analysis[[#This Row],[Departure_Date]]))</f>
        <v>2020</v>
      </c>
      <c r="J3273" t="str">
        <f>"Q"&amp;ROUNDUP(MONTH(vw_maritime_trade_analysis[[#This Row],[Departure_Date]])/3,0)</f>
        <v>Q1</v>
      </c>
      <c r="K3273" t="str">
        <f>TEXT(vw_maritime_trade_analysis[[#This Row],[Departure_Date]],"mmmm")</f>
        <v>February</v>
      </c>
      <c r="L3273">
        <v>7709873.5</v>
      </c>
      <c r="M3273">
        <v>543166.625</v>
      </c>
      <c r="N3273">
        <v>185986.1875</v>
      </c>
      <c r="O3273">
        <v>14417.4599609375</v>
      </c>
      <c r="P3273">
        <v>0</v>
      </c>
      <c r="Q3273">
        <v>1052858.75</v>
      </c>
      <c r="R3273">
        <f t="shared" si="51"/>
        <v>0.13655979569574</v>
      </c>
    </row>
    <row r="3274" spans="1:18" x14ac:dyDescent="0.25">
      <c r="A3274" t="s">
        <v>4548</v>
      </c>
      <c r="B3274" t="s">
        <v>65</v>
      </c>
      <c r="C3274" t="s">
        <v>78</v>
      </c>
      <c r="D3274" t="s">
        <v>177</v>
      </c>
      <c r="E3274" t="s">
        <v>100</v>
      </c>
      <c r="F3274" t="s">
        <v>127</v>
      </c>
      <c r="G3274" s="1">
        <v>45306</v>
      </c>
      <c r="H3274" s="1">
        <v>45330</v>
      </c>
      <c r="I3274">
        <f>YEAR((vw_maritime_trade_analysis[[#This Row],[Departure_Date]]))</f>
        <v>2024</v>
      </c>
      <c r="J3274" t="str">
        <f>"Q"&amp;ROUNDUP(MONTH(vw_maritime_trade_analysis[[#This Row],[Departure_Date]])/3,0)</f>
        <v>Q1</v>
      </c>
      <c r="K3274" t="str">
        <f>TEXT(vw_maritime_trade_analysis[[#This Row],[Departure_Date]],"mmmm")</f>
        <v>January</v>
      </c>
      <c r="L3274">
        <v>18467592</v>
      </c>
      <c r="M3274">
        <v>411724.53125</v>
      </c>
      <c r="N3274">
        <v>105873.25</v>
      </c>
      <c r="O3274">
        <v>32133.609375</v>
      </c>
      <c r="P3274">
        <v>0</v>
      </c>
      <c r="Q3274">
        <v>1900643.25</v>
      </c>
      <c r="R3274">
        <f t="shared" si="51"/>
        <v>0.10291776264063014</v>
      </c>
    </row>
    <row r="3275" spans="1:18" x14ac:dyDescent="0.25">
      <c r="A3275" t="s">
        <v>4549</v>
      </c>
      <c r="B3275" t="s">
        <v>65</v>
      </c>
      <c r="C3275" t="s">
        <v>78</v>
      </c>
      <c r="D3275" t="s">
        <v>158</v>
      </c>
      <c r="E3275" t="s">
        <v>100</v>
      </c>
      <c r="F3275" t="s">
        <v>174</v>
      </c>
      <c r="G3275" s="1">
        <v>45792</v>
      </c>
      <c r="H3275" s="1">
        <v>45802</v>
      </c>
      <c r="I3275">
        <f>YEAR((vw_maritime_trade_analysis[[#This Row],[Departure_Date]]))</f>
        <v>2025</v>
      </c>
      <c r="J3275" t="str">
        <f>"Q"&amp;ROUNDUP(MONTH(vw_maritime_trade_analysis[[#This Row],[Departure_Date]])/3,0)</f>
        <v>Q2</v>
      </c>
      <c r="K3275" t="str">
        <f>TEXT(vw_maritime_trade_analysis[[#This Row],[Departure_Date]],"mmmm")</f>
        <v>May</v>
      </c>
      <c r="L3275">
        <v>20407744</v>
      </c>
      <c r="M3275">
        <v>138097.234375</v>
      </c>
      <c r="N3275">
        <v>124541.8671875</v>
      </c>
      <c r="O3275">
        <v>62447.69921875</v>
      </c>
      <c r="P3275">
        <v>4552.240234375</v>
      </c>
      <c r="Q3275">
        <v>1059477.5</v>
      </c>
      <c r="R3275">
        <f t="shared" si="51"/>
        <v>5.1915464051293471E-2</v>
      </c>
    </row>
    <row r="3276" spans="1:18" x14ac:dyDescent="0.25">
      <c r="A3276" t="s">
        <v>4550</v>
      </c>
      <c r="B3276" t="s">
        <v>49</v>
      </c>
      <c r="C3276" t="s">
        <v>66</v>
      </c>
      <c r="D3276" t="s">
        <v>245</v>
      </c>
      <c r="E3276" t="s">
        <v>127</v>
      </c>
      <c r="F3276" t="s">
        <v>226</v>
      </c>
      <c r="G3276" s="1">
        <v>46087</v>
      </c>
      <c r="H3276" s="1">
        <v>46105</v>
      </c>
      <c r="I3276">
        <f>YEAR((vw_maritime_trade_analysis[[#This Row],[Departure_Date]]))</f>
        <v>2026</v>
      </c>
      <c r="J3276" t="str">
        <f>"Q"&amp;ROUNDUP(MONTH(vw_maritime_trade_analysis[[#This Row],[Departure_Date]])/3,0)</f>
        <v>Q1</v>
      </c>
      <c r="K3276" t="str">
        <f>TEXT(vw_maritime_trade_analysis[[#This Row],[Departure_Date]],"mmmm")</f>
        <v>March</v>
      </c>
      <c r="L3276">
        <v>6993563.5</v>
      </c>
      <c r="M3276">
        <v>362743.3125</v>
      </c>
      <c r="N3276">
        <v>38804.5390625</v>
      </c>
      <c r="O3276">
        <v>22449.33984375</v>
      </c>
      <c r="Q3276">
        <v>661775.5625</v>
      </c>
      <c r="R3276">
        <f t="shared" si="51"/>
        <v>9.462637502326246E-2</v>
      </c>
    </row>
    <row r="3277" spans="1:18" x14ac:dyDescent="0.25">
      <c r="A3277" t="s">
        <v>4552</v>
      </c>
      <c r="B3277" t="s">
        <v>49</v>
      </c>
      <c r="C3277" t="s">
        <v>66</v>
      </c>
      <c r="D3277" t="s">
        <v>245</v>
      </c>
      <c r="E3277" t="s">
        <v>93</v>
      </c>
      <c r="F3277" t="s">
        <v>128</v>
      </c>
      <c r="G3277" s="1">
        <v>43891</v>
      </c>
      <c r="H3277" s="1">
        <v>43906</v>
      </c>
      <c r="I3277">
        <f>YEAR((vw_maritime_trade_analysis[[#This Row],[Departure_Date]]))</f>
        <v>2020</v>
      </c>
      <c r="J3277" t="str">
        <f>"Q"&amp;ROUNDUP(MONTH(vw_maritime_trade_analysis[[#This Row],[Departure_Date]])/3,0)</f>
        <v>Q1</v>
      </c>
      <c r="K3277" t="str">
        <f>TEXT(vw_maritime_trade_analysis[[#This Row],[Departure_Date]],"mmmm")</f>
        <v>March</v>
      </c>
      <c r="L3277">
        <v>5652854</v>
      </c>
      <c r="M3277">
        <v>139439.484375</v>
      </c>
      <c r="N3277">
        <v>144116.4375</v>
      </c>
      <c r="O3277">
        <v>12775.4501953125</v>
      </c>
      <c r="P3277">
        <v>52327.73828125</v>
      </c>
      <c r="Q3277">
        <v>485096.5625</v>
      </c>
      <c r="R3277">
        <f t="shared" si="51"/>
        <v>8.581445098352089E-2</v>
      </c>
    </row>
    <row r="3278" spans="1:18" x14ac:dyDescent="0.25">
      <c r="A3278" t="s">
        <v>4553</v>
      </c>
      <c r="B3278" t="s">
        <v>65</v>
      </c>
      <c r="C3278" t="s">
        <v>50</v>
      </c>
      <c r="D3278" t="s">
        <v>51</v>
      </c>
      <c r="E3278" t="s">
        <v>82</v>
      </c>
      <c r="F3278" t="s">
        <v>127</v>
      </c>
      <c r="G3278" s="1">
        <v>45457</v>
      </c>
      <c r="H3278" s="1">
        <v>45467</v>
      </c>
      <c r="I3278">
        <f>YEAR((vw_maritime_trade_analysis[[#This Row],[Departure_Date]]))</f>
        <v>2024</v>
      </c>
      <c r="J3278" t="str">
        <f>"Q"&amp;ROUNDUP(MONTH(vw_maritime_trade_analysis[[#This Row],[Departure_Date]])/3,0)</f>
        <v>Q2</v>
      </c>
      <c r="K3278" t="str">
        <f>TEXT(vw_maritime_trade_analysis[[#This Row],[Departure_Date]],"mmmm")</f>
        <v>June</v>
      </c>
      <c r="L3278">
        <v>4510558.5</v>
      </c>
      <c r="M3278">
        <v>202029.8125</v>
      </c>
      <c r="N3278">
        <v>181361.78125</v>
      </c>
      <c r="O3278">
        <v>10013.4404296875</v>
      </c>
      <c r="Q3278">
        <v>2187223</v>
      </c>
      <c r="R3278">
        <f t="shared" si="51"/>
        <v>0.48491179085694153</v>
      </c>
    </row>
    <row r="3279" spans="1:18" x14ac:dyDescent="0.25">
      <c r="A3279" t="s">
        <v>4554</v>
      </c>
      <c r="B3279" t="s">
        <v>49</v>
      </c>
      <c r="C3279" t="s">
        <v>50</v>
      </c>
      <c r="D3279" t="s">
        <v>120</v>
      </c>
      <c r="E3279" t="s">
        <v>146</v>
      </c>
      <c r="F3279" t="s">
        <v>82</v>
      </c>
      <c r="G3279" s="1">
        <v>44771</v>
      </c>
      <c r="H3279" s="1">
        <v>44785</v>
      </c>
      <c r="I3279">
        <f>YEAR((vw_maritime_trade_analysis[[#This Row],[Departure_Date]]))</f>
        <v>2022</v>
      </c>
      <c r="J3279" t="str">
        <f>"Q"&amp;ROUNDUP(MONTH(vw_maritime_trade_analysis[[#This Row],[Departure_Date]])/3,0)</f>
        <v>Q3</v>
      </c>
      <c r="K3279" t="str">
        <f>TEXT(vw_maritime_trade_analysis[[#This Row],[Departure_Date]],"mmmm")</f>
        <v>July</v>
      </c>
      <c r="L3279">
        <v>11346005</v>
      </c>
      <c r="M3279">
        <v>317983.90625</v>
      </c>
      <c r="N3279">
        <v>130187.7578125</v>
      </c>
      <c r="O3279">
        <v>27230.41015625</v>
      </c>
      <c r="P3279">
        <v>2669</v>
      </c>
      <c r="Q3279">
        <v>958500</v>
      </c>
      <c r="R3279">
        <f t="shared" si="51"/>
        <v>8.4479074352602518E-2</v>
      </c>
    </row>
    <row r="3280" spans="1:18" x14ac:dyDescent="0.25">
      <c r="A3280" t="s">
        <v>4555</v>
      </c>
      <c r="B3280" t="s">
        <v>49</v>
      </c>
      <c r="C3280" t="s">
        <v>50</v>
      </c>
      <c r="D3280" t="s">
        <v>223</v>
      </c>
      <c r="E3280" t="s">
        <v>140</v>
      </c>
      <c r="F3280" t="s">
        <v>100</v>
      </c>
      <c r="G3280" s="1">
        <v>45949</v>
      </c>
      <c r="H3280" s="1">
        <v>45959</v>
      </c>
      <c r="I3280">
        <f>YEAR((vw_maritime_trade_analysis[[#This Row],[Departure_Date]]))</f>
        <v>2025</v>
      </c>
      <c r="J3280" t="str">
        <f>"Q"&amp;ROUNDUP(MONTH(vw_maritime_trade_analysis[[#This Row],[Departure_Date]])/3,0)</f>
        <v>Q4</v>
      </c>
      <c r="K3280" t="str">
        <f>TEXT(vw_maritime_trade_analysis[[#This Row],[Departure_Date]],"mmmm")</f>
        <v>October</v>
      </c>
      <c r="L3280">
        <v>36038292</v>
      </c>
      <c r="M3280">
        <v>196840.734375</v>
      </c>
      <c r="N3280">
        <v>218272.9375</v>
      </c>
      <c r="O3280">
        <v>73157.7265625</v>
      </c>
      <c r="P3280">
        <v>0</v>
      </c>
      <c r="Q3280">
        <v>3451025.25</v>
      </c>
      <c r="R3280">
        <f t="shared" si="51"/>
        <v>9.5759955826985363E-2</v>
      </c>
    </row>
    <row r="3281" spans="1:18" x14ac:dyDescent="0.25">
      <c r="A3281" t="s">
        <v>4556</v>
      </c>
      <c r="B3281" t="s">
        <v>65</v>
      </c>
      <c r="C3281" t="s">
        <v>50</v>
      </c>
      <c r="D3281" t="s">
        <v>423</v>
      </c>
      <c r="E3281" t="s">
        <v>92</v>
      </c>
      <c r="F3281" t="s">
        <v>164</v>
      </c>
      <c r="G3281" s="1">
        <v>45041</v>
      </c>
      <c r="H3281" s="1">
        <v>45055</v>
      </c>
      <c r="I3281">
        <f>YEAR((vw_maritime_trade_analysis[[#This Row],[Departure_Date]]))</f>
        <v>2023</v>
      </c>
      <c r="J3281" t="str">
        <f>"Q"&amp;ROUNDUP(MONTH(vw_maritime_trade_analysis[[#This Row],[Departure_Date]])/3,0)</f>
        <v>Q2</v>
      </c>
      <c r="K3281" t="str">
        <f>TEXT(vw_maritime_trade_analysis[[#This Row],[Departure_Date]],"mmmm")</f>
        <v>April</v>
      </c>
      <c r="L3281">
        <v>47463656</v>
      </c>
      <c r="M3281">
        <v>136562.59375</v>
      </c>
      <c r="N3281">
        <v>236180.890625</v>
      </c>
      <c r="O3281">
        <v>107742.5</v>
      </c>
      <c r="P3281">
        <v>23380.33984375</v>
      </c>
      <c r="Q3281">
        <v>1961039.875</v>
      </c>
      <c r="R3281">
        <f t="shared" si="51"/>
        <v>4.1316662900978379E-2</v>
      </c>
    </row>
    <row r="3282" spans="1:18" x14ac:dyDescent="0.25">
      <c r="A3282" t="s">
        <v>4557</v>
      </c>
      <c r="B3282" t="s">
        <v>65</v>
      </c>
      <c r="C3282" t="s">
        <v>50</v>
      </c>
      <c r="D3282" t="s">
        <v>120</v>
      </c>
      <c r="E3282" t="s">
        <v>100</v>
      </c>
      <c r="F3282" t="s">
        <v>93</v>
      </c>
      <c r="G3282" s="1">
        <v>45985</v>
      </c>
      <c r="H3282" s="1">
        <v>45997</v>
      </c>
      <c r="I3282">
        <f>YEAR((vw_maritime_trade_analysis[[#This Row],[Departure_Date]]))</f>
        <v>2025</v>
      </c>
      <c r="J3282" t="str">
        <f>"Q"&amp;ROUNDUP(MONTH(vw_maritime_trade_analysis[[#This Row],[Departure_Date]])/3,0)</f>
        <v>Q4</v>
      </c>
      <c r="K3282" t="str">
        <f>TEXT(vw_maritime_trade_analysis[[#This Row],[Departure_Date]],"mmmm")</f>
        <v>November</v>
      </c>
      <c r="L3282">
        <v>38497096</v>
      </c>
      <c r="M3282">
        <v>269255.15625</v>
      </c>
      <c r="N3282">
        <v>246914.640625</v>
      </c>
      <c r="O3282">
        <v>56590.73046875</v>
      </c>
      <c r="Q3282">
        <v>1627571.5</v>
      </c>
      <c r="R3282">
        <f t="shared" si="51"/>
        <v>4.2277773367632714E-2</v>
      </c>
    </row>
    <row r="3283" spans="1:18" x14ac:dyDescent="0.25">
      <c r="A3283" t="s">
        <v>4558</v>
      </c>
      <c r="B3283" t="s">
        <v>65</v>
      </c>
      <c r="C3283" t="s">
        <v>50</v>
      </c>
      <c r="D3283" t="s">
        <v>183</v>
      </c>
      <c r="E3283" t="s">
        <v>128</v>
      </c>
      <c r="F3283" t="s">
        <v>159</v>
      </c>
      <c r="G3283" s="1">
        <v>44119</v>
      </c>
      <c r="H3283" s="1">
        <v>44139</v>
      </c>
      <c r="I3283">
        <f>YEAR((vw_maritime_trade_analysis[[#This Row],[Departure_Date]]))</f>
        <v>2020</v>
      </c>
      <c r="J3283" t="str">
        <f>"Q"&amp;ROUNDUP(MONTH(vw_maritime_trade_analysis[[#This Row],[Departure_Date]])/3,0)</f>
        <v>Q4</v>
      </c>
      <c r="K3283" t="str">
        <f>TEXT(vw_maritime_trade_analysis[[#This Row],[Departure_Date]],"mmmm")</f>
        <v>October</v>
      </c>
      <c r="L3283">
        <v>104029056</v>
      </c>
      <c r="M3283">
        <v>715441.375</v>
      </c>
      <c r="N3283">
        <v>166463.5625</v>
      </c>
      <c r="O3283">
        <v>222622.1875</v>
      </c>
      <c r="P3283">
        <v>56387.9296875</v>
      </c>
      <c r="Q3283">
        <v>2692147.5</v>
      </c>
      <c r="R3283">
        <f t="shared" si="51"/>
        <v>2.5878803514279704E-2</v>
      </c>
    </row>
    <row r="3284" spans="1:18" x14ac:dyDescent="0.25">
      <c r="A3284" t="s">
        <v>4559</v>
      </c>
      <c r="B3284" t="s">
        <v>65</v>
      </c>
      <c r="C3284" t="s">
        <v>50</v>
      </c>
      <c r="D3284" t="s">
        <v>51</v>
      </c>
      <c r="E3284" t="s">
        <v>226</v>
      </c>
      <c r="F3284" t="s">
        <v>127</v>
      </c>
      <c r="G3284" s="1">
        <v>46005</v>
      </c>
      <c r="H3284" s="1">
        <v>46019</v>
      </c>
      <c r="I3284">
        <f>YEAR((vw_maritime_trade_analysis[[#This Row],[Departure_Date]]))</f>
        <v>2025</v>
      </c>
      <c r="J3284" t="str">
        <f>"Q"&amp;ROUNDUP(MONTH(vw_maritime_trade_analysis[[#This Row],[Departure_Date]])/3,0)</f>
        <v>Q4</v>
      </c>
      <c r="K3284" t="str">
        <f>TEXT(vw_maritime_trade_analysis[[#This Row],[Departure_Date]],"mmmm")</f>
        <v>December</v>
      </c>
      <c r="L3284">
        <v>4461643</v>
      </c>
      <c r="M3284">
        <v>317512.125</v>
      </c>
      <c r="N3284">
        <v>28830.05078125</v>
      </c>
      <c r="O3284">
        <v>15392.669921875</v>
      </c>
      <c r="P3284">
        <v>0</v>
      </c>
      <c r="Q3284">
        <v>3183140</v>
      </c>
      <c r="R3284">
        <f t="shared" si="51"/>
        <v>0.71344569702237493</v>
      </c>
    </row>
    <row r="3285" spans="1:18" x14ac:dyDescent="0.25">
      <c r="A3285" t="s">
        <v>4560</v>
      </c>
      <c r="B3285" t="s">
        <v>65</v>
      </c>
      <c r="C3285" t="s">
        <v>78</v>
      </c>
      <c r="D3285" t="s">
        <v>79</v>
      </c>
      <c r="E3285" t="s">
        <v>82</v>
      </c>
      <c r="F3285" t="s">
        <v>174</v>
      </c>
      <c r="G3285" s="1">
        <v>45097</v>
      </c>
      <c r="H3285" s="1">
        <v>45119</v>
      </c>
      <c r="I3285">
        <f>YEAR((vw_maritime_trade_analysis[[#This Row],[Departure_Date]]))</f>
        <v>2023</v>
      </c>
      <c r="J3285" t="str">
        <f>"Q"&amp;ROUNDUP(MONTH(vw_maritime_trade_analysis[[#This Row],[Departure_Date]])/3,0)</f>
        <v>Q2</v>
      </c>
      <c r="K3285" t="str">
        <f>TEXT(vw_maritime_trade_analysis[[#This Row],[Departure_Date]],"mmmm")</f>
        <v>June</v>
      </c>
      <c r="L3285">
        <v>23548614</v>
      </c>
      <c r="M3285">
        <v>188032.171875</v>
      </c>
      <c r="N3285">
        <v>178423.875</v>
      </c>
      <c r="O3285">
        <v>36971.3203125</v>
      </c>
      <c r="P3285">
        <v>0</v>
      </c>
      <c r="Q3285">
        <v>1314201</v>
      </c>
      <c r="R3285">
        <f t="shared" si="51"/>
        <v>5.580799787197667E-2</v>
      </c>
    </row>
    <row r="3286" spans="1:18" x14ac:dyDescent="0.25">
      <c r="A3286" t="s">
        <v>4561</v>
      </c>
      <c r="B3286" t="s">
        <v>65</v>
      </c>
      <c r="C3286" t="s">
        <v>239</v>
      </c>
      <c r="D3286" t="s">
        <v>265</v>
      </c>
      <c r="E3286" t="s">
        <v>82</v>
      </c>
      <c r="F3286" t="s">
        <v>174</v>
      </c>
      <c r="G3286" s="1">
        <v>45037</v>
      </c>
      <c r="H3286" s="1">
        <v>45047</v>
      </c>
      <c r="I3286">
        <f>YEAR((vw_maritime_trade_analysis[[#This Row],[Departure_Date]]))</f>
        <v>2023</v>
      </c>
      <c r="J3286" t="str">
        <f>"Q"&amp;ROUNDUP(MONTH(vw_maritime_trade_analysis[[#This Row],[Departure_Date]])/3,0)</f>
        <v>Q2</v>
      </c>
      <c r="K3286" t="str">
        <f>TEXT(vw_maritime_trade_analysis[[#This Row],[Departure_Date]],"mmmm")</f>
        <v>April</v>
      </c>
      <c r="L3286">
        <v>6084048.5</v>
      </c>
      <c r="M3286">
        <v>254005.375</v>
      </c>
      <c r="N3286">
        <v>103002.3203125</v>
      </c>
      <c r="O3286">
        <v>15088.4404296875</v>
      </c>
      <c r="P3286">
        <v>16866.279296875</v>
      </c>
      <c r="Q3286">
        <v>1037386.75</v>
      </c>
      <c r="R3286">
        <f t="shared" si="51"/>
        <v>0.17050928341547572</v>
      </c>
    </row>
    <row r="3287" spans="1:18" x14ac:dyDescent="0.25">
      <c r="A3287" t="s">
        <v>4562</v>
      </c>
      <c r="B3287" t="s">
        <v>49</v>
      </c>
      <c r="C3287" t="s">
        <v>239</v>
      </c>
      <c r="D3287" t="s">
        <v>270</v>
      </c>
      <c r="E3287" t="s">
        <v>83</v>
      </c>
      <c r="F3287" t="s">
        <v>100</v>
      </c>
      <c r="G3287" s="1">
        <v>46065</v>
      </c>
      <c r="H3287" s="1">
        <v>46081</v>
      </c>
      <c r="I3287">
        <f>YEAR((vw_maritime_trade_analysis[[#This Row],[Departure_Date]]))</f>
        <v>2026</v>
      </c>
      <c r="J3287" t="str">
        <f>"Q"&amp;ROUNDUP(MONTH(vw_maritime_trade_analysis[[#This Row],[Departure_Date]])/3,0)</f>
        <v>Q1</v>
      </c>
      <c r="K3287" t="str">
        <f>TEXT(vw_maritime_trade_analysis[[#This Row],[Departure_Date]],"mmmm")</f>
        <v>February</v>
      </c>
      <c r="L3287">
        <v>34645340</v>
      </c>
      <c r="M3287">
        <v>88917.890625</v>
      </c>
      <c r="N3287">
        <v>230863.765625</v>
      </c>
      <c r="O3287">
        <v>74141.03125</v>
      </c>
      <c r="P3287">
        <v>77769.421875</v>
      </c>
      <c r="Q3287">
        <v>1970578</v>
      </c>
      <c r="R3287">
        <f t="shared" si="51"/>
        <v>5.6878587423301374E-2</v>
      </c>
    </row>
    <row r="3288" spans="1:18" x14ac:dyDescent="0.25">
      <c r="A3288" t="s">
        <v>4563</v>
      </c>
      <c r="B3288" t="s">
        <v>49</v>
      </c>
      <c r="C3288" t="s">
        <v>66</v>
      </c>
      <c r="D3288" t="s">
        <v>248</v>
      </c>
      <c r="E3288" t="s">
        <v>196</v>
      </c>
      <c r="F3288" t="s">
        <v>92</v>
      </c>
      <c r="G3288" s="1">
        <v>45132</v>
      </c>
      <c r="H3288" s="1">
        <v>45156</v>
      </c>
      <c r="I3288">
        <f>YEAR((vw_maritime_trade_analysis[[#This Row],[Departure_Date]]))</f>
        <v>2023</v>
      </c>
      <c r="J3288" t="str">
        <f>"Q"&amp;ROUNDUP(MONTH(vw_maritime_trade_analysis[[#This Row],[Departure_Date]])/3,0)</f>
        <v>Q3</v>
      </c>
      <c r="K3288" t="str">
        <f>TEXT(vw_maritime_trade_analysis[[#This Row],[Departure_Date]],"mmmm")</f>
        <v>July</v>
      </c>
      <c r="L3288">
        <v>50208220</v>
      </c>
      <c r="M3288">
        <v>536412.75</v>
      </c>
      <c r="N3288">
        <v>177420.859375</v>
      </c>
      <c r="O3288">
        <v>35647.83984375</v>
      </c>
      <c r="P3288">
        <v>41440.8984375</v>
      </c>
      <c r="Q3288">
        <v>1544677.875</v>
      </c>
      <c r="R3288">
        <f t="shared" si="51"/>
        <v>3.076543791036607E-2</v>
      </c>
    </row>
    <row r="3289" spans="1:18" x14ac:dyDescent="0.25">
      <c r="A3289" t="s">
        <v>4564</v>
      </c>
      <c r="B3289" t="s">
        <v>49</v>
      </c>
      <c r="C3289" t="s">
        <v>50</v>
      </c>
      <c r="D3289" t="s">
        <v>145</v>
      </c>
      <c r="E3289" t="s">
        <v>140</v>
      </c>
      <c r="F3289" t="s">
        <v>128</v>
      </c>
      <c r="G3289" s="1">
        <v>45855</v>
      </c>
      <c r="H3289" s="1">
        <v>45860</v>
      </c>
      <c r="I3289">
        <f>YEAR((vw_maritime_trade_analysis[[#This Row],[Departure_Date]]))</f>
        <v>2025</v>
      </c>
      <c r="J3289" t="str">
        <f>"Q"&amp;ROUNDUP(MONTH(vw_maritime_trade_analysis[[#This Row],[Departure_Date]])/3,0)</f>
        <v>Q3</v>
      </c>
      <c r="K3289" t="str">
        <f>TEXT(vw_maritime_trade_analysis[[#This Row],[Departure_Date]],"mmmm")</f>
        <v>July</v>
      </c>
      <c r="L3289">
        <v>18456972</v>
      </c>
      <c r="M3289">
        <v>40698.01171875</v>
      </c>
      <c r="N3289">
        <v>56749.16015625</v>
      </c>
      <c r="O3289">
        <v>49833.8203125</v>
      </c>
      <c r="P3289">
        <v>23344.259765625</v>
      </c>
      <c r="Q3289">
        <v>890230.75</v>
      </c>
      <c r="R3289">
        <f t="shared" si="51"/>
        <v>4.8232762665511984E-2</v>
      </c>
    </row>
    <row r="3290" spans="1:18" x14ac:dyDescent="0.25">
      <c r="A3290" t="s">
        <v>4565</v>
      </c>
      <c r="B3290" t="s">
        <v>65</v>
      </c>
      <c r="C3290" t="s">
        <v>239</v>
      </c>
      <c r="D3290" t="s">
        <v>240</v>
      </c>
      <c r="E3290" t="s">
        <v>184</v>
      </c>
      <c r="F3290" t="s">
        <v>204</v>
      </c>
      <c r="G3290" s="1">
        <v>45219</v>
      </c>
      <c r="H3290" s="1">
        <v>45230</v>
      </c>
      <c r="I3290">
        <f>YEAR((vw_maritime_trade_analysis[[#This Row],[Departure_Date]]))</f>
        <v>2023</v>
      </c>
      <c r="J3290" t="str">
        <f>"Q"&amp;ROUNDUP(MONTH(vw_maritime_trade_analysis[[#This Row],[Departure_Date]])/3,0)</f>
        <v>Q4</v>
      </c>
      <c r="K3290" t="str">
        <f>TEXT(vw_maritime_trade_analysis[[#This Row],[Departure_Date]],"mmmm")</f>
        <v>October</v>
      </c>
      <c r="L3290">
        <v>4419046</v>
      </c>
      <c r="M3290">
        <v>156912.8125</v>
      </c>
      <c r="N3290">
        <v>213387.234375</v>
      </c>
      <c r="O3290">
        <v>15157.330078125</v>
      </c>
      <c r="P3290">
        <v>0</v>
      </c>
      <c r="Q3290">
        <v>622306.6875</v>
      </c>
      <c r="R3290">
        <f t="shared" si="51"/>
        <v>0.14082376320590462</v>
      </c>
    </row>
    <row r="3291" spans="1:18" x14ac:dyDescent="0.25">
      <c r="A3291" t="s">
        <v>4566</v>
      </c>
      <c r="B3291" t="s">
        <v>49</v>
      </c>
      <c r="C3291" t="s">
        <v>50</v>
      </c>
      <c r="D3291" t="s">
        <v>51</v>
      </c>
      <c r="E3291" t="s">
        <v>127</v>
      </c>
      <c r="F3291" t="s">
        <v>92</v>
      </c>
      <c r="G3291" s="1">
        <v>45542</v>
      </c>
      <c r="H3291" s="1">
        <v>45549</v>
      </c>
      <c r="I3291">
        <f>YEAR((vw_maritime_trade_analysis[[#This Row],[Departure_Date]]))</f>
        <v>2024</v>
      </c>
      <c r="J3291" t="str">
        <f>"Q"&amp;ROUNDUP(MONTH(vw_maritime_trade_analysis[[#This Row],[Departure_Date]])/3,0)</f>
        <v>Q3</v>
      </c>
      <c r="K3291" t="str">
        <f>TEXT(vw_maritime_trade_analysis[[#This Row],[Departure_Date]],"mmmm")</f>
        <v>September</v>
      </c>
      <c r="L3291">
        <v>14435187</v>
      </c>
      <c r="M3291">
        <v>200493.234375</v>
      </c>
      <c r="N3291">
        <v>101730.8125</v>
      </c>
      <c r="O3291">
        <v>34211.390625</v>
      </c>
      <c r="P3291">
        <v>0</v>
      </c>
      <c r="Q3291">
        <v>5550181.5</v>
      </c>
      <c r="R3291">
        <f t="shared" si="51"/>
        <v>0.38448975409878655</v>
      </c>
    </row>
    <row r="3292" spans="1:18" x14ac:dyDescent="0.25">
      <c r="A3292" t="s">
        <v>4567</v>
      </c>
      <c r="B3292" t="s">
        <v>65</v>
      </c>
      <c r="C3292" t="s">
        <v>66</v>
      </c>
      <c r="D3292" t="s">
        <v>245</v>
      </c>
      <c r="E3292" t="s">
        <v>128</v>
      </c>
      <c r="F3292" t="s">
        <v>154</v>
      </c>
      <c r="G3292" s="1">
        <v>44366</v>
      </c>
      <c r="H3292" s="1">
        <v>44381</v>
      </c>
      <c r="I3292">
        <f>YEAR((vw_maritime_trade_analysis[[#This Row],[Departure_Date]]))</f>
        <v>2021</v>
      </c>
      <c r="J3292" t="str">
        <f>"Q"&amp;ROUNDUP(MONTH(vw_maritime_trade_analysis[[#This Row],[Departure_Date]])/3,0)</f>
        <v>Q2</v>
      </c>
      <c r="K3292" t="str">
        <f>TEXT(vw_maritime_trade_analysis[[#This Row],[Departure_Date]],"mmmm")</f>
        <v>June</v>
      </c>
      <c r="L3292">
        <v>1780039.5</v>
      </c>
      <c r="M3292">
        <v>345299.84375</v>
      </c>
      <c r="N3292">
        <v>59169.69140625</v>
      </c>
      <c r="O3292">
        <v>1637.6400146484375</v>
      </c>
      <c r="P3292">
        <v>0</v>
      </c>
      <c r="Q3292">
        <v>541999.25</v>
      </c>
      <c r="R3292">
        <f t="shared" si="51"/>
        <v>0.30448720379519667</v>
      </c>
    </row>
    <row r="3293" spans="1:18" x14ac:dyDescent="0.25">
      <c r="A3293" t="s">
        <v>4568</v>
      </c>
      <c r="B3293" t="s">
        <v>65</v>
      </c>
      <c r="C3293" t="s">
        <v>50</v>
      </c>
      <c r="D3293" t="s">
        <v>51</v>
      </c>
      <c r="E3293" t="s">
        <v>128</v>
      </c>
      <c r="F3293" t="s">
        <v>140</v>
      </c>
      <c r="G3293" s="1">
        <v>45242</v>
      </c>
      <c r="H3293" s="1">
        <v>45256</v>
      </c>
      <c r="I3293">
        <f>YEAR((vw_maritime_trade_analysis[[#This Row],[Departure_Date]]))</f>
        <v>2023</v>
      </c>
      <c r="J3293" t="str">
        <f>"Q"&amp;ROUNDUP(MONTH(vw_maritime_trade_analysis[[#This Row],[Departure_Date]])/3,0)</f>
        <v>Q4</v>
      </c>
      <c r="K3293" t="str">
        <f>TEXT(vw_maritime_trade_analysis[[#This Row],[Departure_Date]],"mmmm")</f>
        <v>November</v>
      </c>
      <c r="L3293">
        <v>7928940</v>
      </c>
      <c r="M3293">
        <v>236228.15625</v>
      </c>
      <c r="N3293">
        <v>97670.890625</v>
      </c>
      <c r="O3293">
        <v>7691.06982421875</v>
      </c>
      <c r="P3293">
        <v>5222.14013671875</v>
      </c>
      <c r="Q3293">
        <v>1941953.5</v>
      </c>
      <c r="R3293">
        <f t="shared" si="51"/>
        <v>0.2449196866163699</v>
      </c>
    </row>
    <row r="3294" spans="1:18" x14ac:dyDescent="0.25">
      <c r="A3294" t="s">
        <v>4569</v>
      </c>
      <c r="B3294" t="s">
        <v>65</v>
      </c>
      <c r="C3294" t="s">
        <v>50</v>
      </c>
      <c r="D3294" t="s">
        <v>51</v>
      </c>
      <c r="E3294" t="s">
        <v>82</v>
      </c>
      <c r="F3294" t="s">
        <v>230</v>
      </c>
      <c r="G3294" s="1">
        <v>44061</v>
      </c>
      <c r="H3294" s="1">
        <v>44070</v>
      </c>
      <c r="I3294">
        <f>YEAR((vw_maritime_trade_analysis[[#This Row],[Departure_Date]]))</f>
        <v>2020</v>
      </c>
      <c r="J3294" t="str">
        <f>"Q"&amp;ROUNDUP(MONTH(vw_maritime_trade_analysis[[#This Row],[Departure_Date]])/3,0)</f>
        <v>Q3</v>
      </c>
      <c r="K3294" t="str">
        <f>TEXT(vw_maritime_trade_analysis[[#This Row],[Departure_Date]],"mmmm")</f>
        <v>August</v>
      </c>
      <c r="L3294">
        <v>12517503</v>
      </c>
      <c r="M3294">
        <v>230772.203125</v>
      </c>
      <c r="N3294">
        <v>200292.296875</v>
      </c>
      <c r="O3294">
        <v>41933.640625</v>
      </c>
      <c r="P3294">
        <v>0</v>
      </c>
      <c r="Q3294">
        <v>5927248</v>
      </c>
      <c r="R3294">
        <f t="shared" si="51"/>
        <v>0.47351680283200254</v>
      </c>
    </row>
    <row r="3295" spans="1:18" x14ac:dyDescent="0.25">
      <c r="A3295" t="s">
        <v>4570</v>
      </c>
      <c r="B3295" t="s">
        <v>65</v>
      </c>
      <c r="C3295" t="s">
        <v>66</v>
      </c>
      <c r="D3295" t="s">
        <v>67</v>
      </c>
      <c r="E3295" t="s">
        <v>100</v>
      </c>
      <c r="F3295" t="s">
        <v>159</v>
      </c>
      <c r="G3295" s="1">
        <v>46004</v>
      </c>
      <c r="H3295" s="1">
        <v>46028</v>
      </c>
      <c r="I3295">
        <f>YEAR((vw_maritime_trade_analysis[[#This Row],[Departure_Date]]))</f>
        <v>2025</v>
      </c>
      <c r="J3295" t="str">
        <f>"Q"&amp;ROUNDUP(MONTH(vw_maritime_trade_analysis[[#This Row],[Departure_Date]])/3,0)</f>
        <v>Q4</v>
      </c>
      <c r="K3295" t="str">
        <f>TEXT(vw_maritime_trade_analysis[[#This Row],[Departure_Date]],"mmmm")</f>
        <v>December</v>
      </c>
      <c r="L3295">
        <v>15887482</v>
      </c>
      <c r="M3295">
        <v>498852.625</v>
      </c>
      <c r="N3295">
        <v>162366.234375</v>
      </c>
      <c r="O3295">
        <v>47980.19921875</v>
      </c>
      <c r="P3295">
        <v>8927.8203125</v>
      </c>
      <c r="Q3295">
        <v>1015514.1875</v>
      </c>
      <c r="R3295">
        <f t="shared" si="51"/>
        <v>6.3919140081480502E-2</v>
      </c>
    </row>
    <row r="3296" spans="1:18" x14ac:dyDescent="0.25">
      <c r="A3296" t="s">
        <v>4571</v>
      </c>
      <c r="B3296" t="s">
        <v>65</v>
      </c>
      <c r="C3296" t="s">
        <v>66</v>
      </c>
      <c r="D3296" t="s">
        <v>67</v>
      </c>
      <c r="E3296" t="s">
        <v>70</v>
      </c>
      <c r="F3296" t="s">
        <v>174</v>
      </c>
      <c r="G3296" s="1">
        <v>45514</v>
      </c>
      <c r="H3296" s="1">
        <v>45548</v>
      </c>
      <c r="I3296">
        <f>YEAR((vw_maritime_trade_analysis[[#This Row],[Departure_Date]]))</f>
        <v>2024</v>
      </c>
      <c r="J3296" t="str">
        <f>"Q"&amp;ROUNDUP(MONTH(vw_maritime_trade_analysis[[#This Row],[Departure_Date]])/3,0)</f>
        <v>Q3</v>
      </c>
      <c r="K3296" t="str">
        <f>TEXT(vw_maritime_trade_analysis[[#This Row],[Departure_Date]],"mmmm")</f>
        <v>August</v>
      </c>
      <c r="L3296">
        <v>13431041</v>
      </c>
      <c r="M3296">
        <v>264462.875</v>
      </c>
      <c r="N3296">
        <v>166353.046875</v>
      </c>
      <c r="O3296">
        <v>7252.759765625</v>
      </c>
      <c r="P3296">
        <v>0</v>
      </c>
      <c r="Q3296">
        <v>2897410.25</v>
      </c>
      <c r="R3296">
        <f t="shared" si="51"/>
        <v>0.21572492035427485</v>
      </c>
    </row>
    <row r="3297" spans="1:18" x14ac:dyDescent="0.25">
      <c r="A3297" t="s">
        <v>4572</v>
      </c>
      <c r="B3297" t="s">
        <v>65</v>
      </c>
      <c r="C3297" t="s">
        <v>50</v>
      </c>
      <c r="D3297" t="s">
        <v>120</v>
      </c>
      <c r="E3297" t="s">
        <v>184</v>
      </c>
      <c r="F3297" t="s">
        <v>174</v>
      </c>
      <c r="G3297" s="1">
        <v>44397</v>
      </c>
      <c r="H3297" s="1">
        <v>44410</v>
      </c>
      <c r="I3297">
        <f>YEAR((vw_maritime_trade_analysis[[#This Row],[Departure_Date]]))</f>
        <v>2021</v>
      </c>
      <c r="J3297" t="str">
        <f>"Q"&amp;ROUNDUP(MONTH(vw_maritime_trade_analysis[[#This Row],[Departure_Date]])/3,0)</f>
        <v>Q3</v>
      </c>
      <c r="K3297" t="str">
        <f>TEXT(vw_maritime_trade_analysis[[#This Row],[Departure_Date]],"mmmm")</f>
        <v>July</v>
      </c>
      <c r="L3297">
        <v>29304440</v>
      </c>
      <c r="M3297">
        <v>421793.8125</v>
      </c>
      <c r="N3297">
        <v>132035.265625</v>
      </c>
      <c r="O3297">
        <v>21685.2890625</v>
      </c>
      <c r="P3297">
        <v>99732.546875</v>
      </c>
      <c r="Q3297">
        <v>2218635.75</v>
      </c>
      <c r="R3297">
        <f t="shared" si="51"/>
        <v>7.5709883894727215E-2</v>
      </c>
    </row>
    <row r="3298" spans="1:18" x14ac:dyDescent="0.25">
      <c r="A3298" t="s">
        <v>4574</v>
      </c>
      <c r="B3298" t="s">
        <v>49</v>
      </c>
      <c r="C3298" t="s">
        <v>78</v>
      </c>
      <c r="D3298" t="s">
        <v>211</v>
      </c>
      <c r="E3298" t="s">
        <v>154</v>
      </c>
      <c r="F3298" t="s">
        <v>92</v>
      </c>
      <c r="G3298" s="1">
        <v>45040</v>
      </c>
      <c r="H3298" s="1">
        <v>45064</v>
      </c>
      <c r="I3298">
        <f>YEAR((vw_maritime_trade_analysis[[#This Row],[Departure_Date]]))</f>
        <v>2023</v>
      </c>
      <c r="J3298" t="str">
        <f>"Q"&amp;ROUNDUP(MONTH(vw_maritime_trade_analysis[[#This Row],[Departure_Date]])/3,0)</f>
        <v>Q2</v>
      </c>
      <c r="K3298" t="str">
        <f>TEXT(vw_maritime_trade_analysis[[#This Row],[Departure_Date]],"mmmm")</f>
        <v>April</v>
      </c>
      <c r="L3298">
        <v>57442164</v>
      </c>
      <c r="M3298">
        <v>449429.40625</v>
      </c>
      <c r="N3298">
        <v>120699.71875</v>
      </c>
      <c r="O3298">
        <v>114309.90625</v>
      </c>
      <c r="P3298">
        <v>32632.55078125</v>
      </c>
      <c r="Q3298">
        <v>2333852.25</v>
      </c>
      <c r="R3298">
        <f t="shared" si="51"/>
        <v>4.0629601802606184E-2</v>
      </c>
    </row>
    <row r="3299" spans="1:18" x14ac:dyDescent="0.25">
      <c r="A3299" t="s">
        <v>4575</v>
      </c>
      <c r="B3299" t="s">
        <v>65</v>
      </c>
      <c r="C3299" t="s">
        <v>66</v>
      </c>
      <c r="D3299" t="s">
        <v>248</v>
      </c>
      <c r="E3299" t="s">
        <v>56</v>
      </c>
      <c r="F3299" t="s">
        <v>71</v>
      </c>
      <c r="G3299" s="1">
        <v>44161</v>
      </c>
      <c r="H3299" s="1">
        <v>44182</v>
      </c>
      <c r="I3299">
        <f>YEAR((vw_maritime_trade_analysis[[#This Row],[Departure_Date]]))</f>
        <v>2020</v>
      </c>
      <c r="J3299" t="str">
        <f>"Q"&amp;ROUNDUP(MONTH(vw_maritime_trade_analysis[[#This Row],[Departure_Date]])/3,0)</f>
        <v>Q4</v>
      </c>
      <c r="K3299" t="str">
        <f>TEXT(vw_maritime_trade_analysis[[#This Row],[Departure_Date]],"mmmm")</f>
        <v>November</v>
      </c>
      <c r="L3299">
        <v>20368890</v>
      </c>
      <c r="M3299">
        <v>445853.65625</v>
      </c>
      <c r="N3299">
        <v>237418.78125</v>
      </c>
      <c r="O3299">
        <v>28109.0703125</v>
      </c>
      <c r="P3299">
        <v>9184.9296875</v>
      </c>
      <c r="Q3299">
        <v>2447848.25</v>
      </c>
      <c r="R3299">
        <f t="shared" si="51"/>
        <v>0.12017582941436672</v>
      </c>
    </row>
    <row r="3300" spans="1:18" x14ac:dyDescent="0.25">
      <c r="A3300" t="s">
        <v>4576</v>
      </c>
      <c r="B3300" t="s">
        <v>65</v>
      </c>
      <c r="C3300" t="s">
        <v>50</v>
      </c>
      <c r="D3300" t="s">
        <v>51</v>
      </c>
      <c r="E3300" t="s">
        <v>56</v>
      </c>
      <c r="F3300" t="s">
        <v>131</v>
      </c>
      <c r="G3300" s="1">
        <v>45030</v>
      </c>
      <c r="H3300" s="1">
        <v>45047</v>
      </c>
      <c r="I3300">
        <f>YEAR((vw_maritime_trade_analysis[[#This Row],[Departure_Date]]))</f>
        <v>2023</v>
      </c>
      <c r="J3300" t="str">
        <f>"Q"&amp;ROUNDUP(MONTH(vw_maritime_trade_analysis[[#This Row],[Departure_Date]])/3,0)</f>
        <v>Q2</v>
      </c>
      <c r="K3300" t="str">
        <f>TEXT(vw_maritime_trade_analysis[[#This Row],[Departure_Date]],"mmmm")</f>
        <v>April</v>
      </c>
      <c r="L3300">
        <v>14827545</v>
      </c>
      <c r="M3300">
        <v>541549.5625</v>
      </c>
      <c r="N3300">
        <v>54801.578125</v>
      </c>
      <c r="O3300">
        <v>37513.69140625</v>
      </c>
      <c r="P3300">
        <v>18632.359375</v>
      </c>
      <c r="Q3300">
        <v>9622075</v>
      </c>
      <c r="R3300">
        <f t="shared" si="51"/>
        <v>0.64893244296341712</v>
      </c>
    </row>
    <row r="3301" spans="1:18" x14ac:dyDescent="0.25">
      <c r="A3301" t="s">
        <v>4577</v>
      </c>
      <c r="B3301" t="s">
        <v>65</v>
      </c>
      <c r="C3301" t="s">
        <v>239</v>
      </c>
      <c r="D3301" t="s">
        <v>240</v>
      </c>
      <c r="E3301" t="s">
        <v>128</v>
      </c>
      <c r="F3301" t="s">
        <v>55</v>
      </c>
      <c r="G3301" s="1">
        <v>44783</v>
      </c>
      <c r="H3301" s="1">
        <v>44791</v>
      </c>
      <c r="I3301">
        <f>YEAR((vw_maritime_trade_analysis[[#This Row],[Departure_Date]]))</f>
        <v>2022</v>
      </c>
      <c r="J3301" t="str">
        <f>"Q"&amp;ROUNDUP(MONTH(vw_maritime_trade_analysis[[#This Row],[Departure_Date]])/3,0)</f>
        <v>Q3</v>
      </c>
      <c r="K3301" t="str">
        <f>TEXT(vw_maritime_trade_analysis[[#This Row],[Departure_Date]],"mmmm")</f>
        <v>August</v>
      </c>
      <c r="L3301">
        <v>8334788.5</v>
      </c>
      <c r="M3301">
        <v>150236.984375</v>
      </c>
      <c r="N3301">
        <v>204409.984375</v>
      </c>
      <c r="O3301">
        <v>10085.08984375</v>
      </c>
      <c r="Q3301">
        <v>1079291</v>
      </c>
      <c r="R3301">
        <f t="shared" si="51"/>
        <v>0.12949230805316775</v>
      </c>
    </row>
    <row r="3302" spans="1:18" x14ac:dyDescent="0.25">
      <c r="A3302" t="s">
        <v>4578</v>
      </c>
      <c r="B3302" t="s">
        <v>65</v>
      </c>
      <c r="C3302" t="s">
        <v>50</v>
      </c>
      <c r="D3302" t="s">
        <v>223</v>
      </c>
      <c r="E3302" t="s">
        <v>226</v>
      </c>
      <c r="F3302" t="s">
        <v>146</v>
      </c>
      <c r="G3302" s="1">
        <v>45416</v>
      </c>
      <c r="H3302" s="1">
        <v>45434</v>
      </c>
      <c r="I3302">
        <f>YEAR((vw_maritime_trade_analysis[[#This Row],[Departure_Date]]))</f>
        <v>2024</v>
      </c>
      <c r="J3302" t="str">
        <f>"Q"&amp;ROUNDUP(MONTH(vw_maritime_trade_analysis[[#This Row],[Departure_Date]])/3,0)</f>
        <v>Q2</v>
      </c>
      <c r="K3302" t="str">
        <f>TEXT(vw_maritime_trade_analysis[[#This Row],[Departure_Date]],"mmmm")</f>
        <v>May</v>
      </c>
      <c r="L3302">
        <v>42828220</v>
      </c>
      <c r="M3302">
        <v>144654.359375</v>
      </c>
      <c r="N3302">
        <v>112658.3125</v>
      </c>
      <c r="O3302">
        <v>138763.4375</v>
      </c>
      <c r="P3302">
        <v>0</v>
      </c>
      <c r="Q3302">
        <v>3561392</v>
      </c>
      <c r="R3302">
        <f t="shared" si="51"/>
        <v>8.3155265383431765E-2</v>
      </c>
    </row>
    <row r="3303" spans="1:18" x14ac:dyDescent="0.25">
      <c r="A3303" t="s">
        <v>4579</v>
      </c>
      <c r="B3303" t="s">
        <v>65</v>
      </c>
      <c r="C3303" t="s">
        <v>50</v>
      </c>
      <c r="D3303" t="s">
        <v>51</v>
      </c>
      <c r="E3303" t="s">
        <v>82</v>
      </c>
      <c r="F3303" t="s">
        <v>71</v>
      </c>
      <c r="G3303" s="1">
        <v>45548</v>
      </c>
      <c r="H3303" s="1">
        <v>45555</v>
      </c>
      <c r="I3303">
        <f>YEAR((vw_maritime_trade_analysis[[#This Row],[Departure_Date]]))</f>
        <v>2024</v>
      </c>
      <c r="J3303" t="str">
        <f>"Q"&amp;ROUNDUP(MONTH(vw_maritime_trade_analysis[[#This Row],[Departure_Date]])/3,0)</f>
        <v>Q3</v>
      </c>
      <c r="K3303" t="str">
        <f>TEXT(vw_maritime_trade_analysis[[#This Row],[Departure_Date]],"mmmm")</f>
        <v>September</v>
      </c>
      <c r="L3303">
        <v>23718150</v>
      </c>
      <c r="M3303">
        <v>223014.171875</v>
      </c>
      <c r="N3303">
        <v>191241.5625</v>
      </c>
      <c r="O3303">
        <v>27038.689453125</v>
      </c>
      <c r="P3303">
        <v>24666.26953125</v>
      </c>
      <c r="Q3303">
        <v>8494091</v>
      </c>
      <c r="R3303">
        <f t="shared" si="51"/>
        <v>0.35812620292898056</v>
      </c>
    </row>
    <row r="3304" spans="1:18" x14ac:dyDescent="0.25">
      <c r="A3304" t="s">
        <v>4580</v>
      </c>
      <c r="B3304" t="s">
        <v>49</v>
      </c>
      <c r="C3304" t="s">
        <v>66</v>
      </c>
      <c r="D3304" t="s">
        <v>67</v>
      </c>
      <c r="E3304" t="s">
        <v>230</v>
      </c>
      <c r="F3304" t="s">
        <v>128</v>
      </c>
      <c r="G3304" s="1">
        <v>44063</v>
      </c>
      <c r="H3304" s="1">
        <v>44098</v>
      </c>
      <c r="I3304">
        <f>YEAR((vw_maritime_trade_analysis[[#This Row],[Departure_Date]]))</f>
        <v>2020</v>
      </c>
      <c r="J3304" t="str">
        <f>"Q"&amp;ROUNDUP(MONTH(vw_maritime_trade_analysis[[#This Row],[Departure_Date]])/3,0)</f>
        <v>Q3</v>
      </c>
      <c r="K3304" t="str">
        <f>TEXT(vw_maritime_trade_analysis[[#This Row],[Departure_Date]],"mmmm")</f>
        <v>August</v>
      </c>
      <c r="L3304">
        <v>108097960</v>
      </c>
      <c r="M3304">
        <v>860636.1875</v>
      </c>
      <c r="N3304">
        <v>217370.75</v>
      </c>
      <c r="O3304">
        <v>191333.390625</v>
      </c>
      <c r="P3304">
        <v>22822.0703125</v>
      </c>
      <c r="Q3304">
        <v>5527410</v>
      </c>
      <c r="R3304">
        <f t="shared" si="51"/>
        <v>5.1133342386849856E-2</v>
      </c>
    </row>
    <row r="3305" spans="1:18" x14ac:dyDescent="0.25">
      <c r="A3305" t="s">
        <v>4581</v>
      </c>
      <c r="B3305" t="s">
        <v>49</v>
      </c>
      <c r="C3305" t="s">
        <v>66</v>
      </c>
      <c r="D3305" t="s">
        <v>391</v>
      </c>
      <c r="E3305" t="s">
        <v>55</v>
      </c>
      <c r="F3305" t="s">
        <v>128</v>
      </c>
      <c r="G3305" s="1">
        <v>45577</v>
      </c>
      <c r="H3305" s="1">
        <v>45596</v>
      </c>
      <c r="I3305">
        <f>YEAR((vw_maritime_trade_analysis[[#This Row],[Departure_Date]]))</f>
        <v>2024</v>
      </c>
      <c r="J3305" t="str">
        <f>"Q"&amp;ROUNDUP(MONTH(vw_maritime_trade_analysis[[#This Row],[Departure_Date]])/3,0)</f>
        <v>Q4</v>
      </c>
      <c r="K3305" t="str">
        <f>TEXT(vw_maritime_trade_analysis[[#This Row],[Departure_Date]],"mmmm")</f>
        <v>October</v>
      </c>
      <c r="L3305">
        <v>23675978</v>
      </c>
      <c r="M3305">
        <v>113439.90625</v>
      </c>
      <c r="N3305">
        <v>48735.25</v>
      </c>
      <c r="O3305">
        <v>46168.16015625</v>
      </c>
      <c r="P3305">
        <v>9157.349609375</v>
      </c>
      <c r="Q3305">
        <v>1830706.375</v>
      </c>
      <c r="R3305">
        <f t="shared" si="51"/>
        <v>7.7323368648171575E-2</v>
      </c>
    </row>
    <row r="3306" spans="1:18" x14ac:dyDescent="0.25">
      <c r="A3306" t="s">
        <v>4582</v>
      </c>
      <c r="B3306" t="s">
        <v>65</v>
      </c>
      <c r="C3306" t="s">
        <v>50</v>
      </c>
      <c r="D3306" t="s">
        <v>51</v>
      </c>
      <c r="E3306" t="s">
        <v>100</v>
      </c>
      <c r="F3306" t="s">
        <v>164</v>
      </c>
      <c r="G3306" s="1">
        <v>46045</v>
      </c>
      <c r="H3306" s="1">
        <v>46055</v>
      </c>
      <c r="I3306">
        <f>YEAR((vw_maritime_trade_analysis[[#This Row],[Departure_Date]]))</f>
        <v>2026</v>
      </c>
      <c r="J3306" t="str">
        <f>"Q"&amp;ROUNDUP(MONTH(vw_maritime_trade_analysis[[#This Row],[Departure_Date]])/3,0)</f>
        <v>Q1</v>
      </c>
      <c r="K3306" t="str">
        <f>TEXT(vw_maritime_trade_analysis[[#This Row],[Departure_Date]],"mmmm")</f>
        <v>January</v>
      </c>
      <c r="L3306">
        <v>6989014</v>
      </c>
      <c r="M3306">
        <v>83095.0625</v>
      </c>
      <c r="N3306">
        <v>134321.96875</v>
      </c>
      <c r="O3306">
        <v>7827.7001953125</v>
      </c>
      <c r="P3306">
        <v>17393.9296875</v>
      </c>
      <c r="Q3306">
        <v>3407275.5</v>
      </c>
      <c r="R3306">
        <f t="shared" si="51"/>
        <v>0.48751876874191408</v>
      </c>
    </row>
    <row r="3307" spans="1:18" x14ac:dyDescent="0.25">
      <c r="A3307" t="s">
        <v>4583</v>
      </c>
      <c r="B3307" t="s">
        <v>65</v>
      </c>
      <c r="C3307" t="s">
        <v>50</v>
      </c>
      <c r="D3307" t="s">
        <v>223</v>
      </c>
      <c r="E3307" t="s">
        <v>56</v>
      </c>
      <c r="F3307" t="s">
        <v>93</v>
      </c>
      <c r="G3307" s="1">
        <v>43850</v>
      </c>
      <c r="H3307" s="1">
        <v>43861</v>
      </c>
      <c r="I3307">
        <f>YEAR((vw_maritime_trade_analysis[[#This Row],[Departure_Date]]))</f>
        <v>2020</v>
      </c>
      <c r="J3307" t="str">
        <f>"Q"&amp;ROUNDUP(MONTH(vw_maritime_trade_analysis[[#This Row],[Departure_Date]])/3,0)</f>
        <v>Q1</v>
      </c>
      <c r="K3307" t="str">
        <f>TEXT(vw_maritime_trade_analysis[[#This Row],[Departure_Date]],"mmmm")</f>
        <v>January</v>
      </c>
      <c r="L3307">
        <v>66462056</v>
      </c>
      <c r="M3307">
        <v>241016.03125</v>
      </c>
      <c r="N3307">
        <v>117825.109375</v>
      </c>
      <c r="O3307">
        <v>84406.8125</v>
      </c>
      <c r="P3307">
        <v>41356.62890625</v>
      </c>
      <c r="Q3307">
        <v>1541350.375</v>
      </c>
      <c r="R3307">
        <f t="shared" si="51"/>
        <v>2.3191433846103105E-2</v>
      </c>
    </row>
    <row r="3308" spans="1:18" x14ac:dyDescent="0.25">
      <c r="A3308" t="s">
        <v>4584</v>
      </c>
      <c r="B3308" t="s">
        <v>65</v>
      </c>
      <c r="C3308" t="s">
        <v>66</v>
      </c>
      <c r="D3308" t="s">
        <v>67</v>
      </c>
      <c r="E3308" t="s">
        <v>184</v>
      </c>
      <c r="F3308" t="s">
        <v>201</v>
      </c>
      <c r="G3308" s="1">
        <v>45420</v>
      </c>
      <c r="H3308" s="1">
        <v>45449</v>
      </c>
      <c r="I3308">
        <f>YEAR((vw_maritime_trade_analysis[[#This Row],[Departure_Date]]))</f>
        <v>2024</v>
      </c>
      <c r="J3308" t="str">
        <f>"Q"&amp;ROUNDUP(MONTH(vw_maritime_trade_analysis[[#This Row],[Departure_Date]])/3,0)</f>
        <v>Q2</v>
      </c>
      <c r="K3308" t="str">
        <f>TEXT(vw_maritime_trade_analysis[[#This Row],[Departure_Date]],"mmmm")</f>
        <v>May</v>
      </c>
      <c r="L3308">
        <v>24965948</v>
      </c>
      <c r="M3308">
        <v>773911.625</v>
      </c>
      <c r="N3308">
        <v>91791.65625</v>
      </c>
      <c r="O3308">
        <v>49182.921875</v>
      </c>
      <c r="P3308">
        <v>54470.2109375</v>
      </c>
      <c r="Q3308">
        <v>1875373.875</v>
      </c>
      <c r="R3308">
        <f t="shared" si="51"/>
        <v>7.511727073211881E-2</v>
      </c>
    </row>
    <row r="3309" spans="1:18" x14ac:dyDescent="0.25">
      <c r="A3309" t="s">
        <v>4585</v>
      </c>
      <c r="B3309" t="s">
        <v>65</v>
      </c>
      <c r="C3309" t="s">
        <v>112</v>
      </c>
      <c r="D3309" t="s">
        <v>340</v>
      </c>
      <c r="E3309" t="s">
        <v>70</v>
      </c>
      <c r="F3309" t="s">
        <v>121</v>
      </c>
      <c r="G3309" s="1">
        <v>45301</v>
      </c>
      <c r="H3309" s="1">
        <v>45323</v>
      </c>
      <c r="I3309">
        <f>YEAR((vw_maritime_trade_analysis[[#This Row],[Departure_Date]]))</f>
        <v>2024</v>
      </c>
      <c r="J3309" t="str">
        <f>"Q"&amp;ROUNDUP(MONTH(vw_maritime_trade_analysis[[#This Row],[Departure_Date]])/3,0)</f>
        <v>Q1</v>
      </c>
      <c r="K3309" t="str">
        <f>TEXT(vw_maritime_trade_analysis[[#This Row],[Departure_Date]],"mmmm")</f>
        <v>January</v>
      </c>
      <c r="L3309">
        <v>5637354</v>
      </c>
      <c r="M3309">
        <v>383051.71875</v>
      </c>
      <c r="N3309">
        <v>248676.640625</v>
      </c>
      <c r="O3309">
        <v>9527.1298828125</v>
      </c>
      <c r="P3309">
        <v>23311.2109375</v>
      </c>
      <c r="Q3309">
        <v>938413.25</v>
      </c>
      <c r="R3309">
        <f t="shared" si="51"/>
        <v>0.16646342415253682</v>
      </c>
    </row>
    <row r="3310" spans="1:18" x14ac:dyDescent="0.25">
      <c r="A3310" t="s">
        <v>4586</v>
      </c>
      <c r="B3310" t="s">
        <v>65</v>
      </c>
      <c r="C3310" t="s">
        <v>134</v>
      </c>
      <c r="D3310" t="s">
        <v>135</v>
      </c>
      <c r="E3310" t="s">
        <v>100</v>
      </c>
      <c r="F3310" t="s">
        <v>93</v>
      </c>
      <c r="G3310" s="1">
        <v>45667</v>
      </c>
      <c r="H3310" s="1">
        <v>45697</v>
      </c>
      <c r="I3310">
        <f>YEAR((vw_maritime_trade_analysis[[#This Row],[Departure_Date]]))</f>
        <v>2025</v>
      </c>
      <c r="J3310" t="str">
        <f>"Q"&amp;ROUNDUP(MONTH(vw_maritime_trade_analysis[[#This Row],[Departure_Date]])/3,0)</f>
        <v>Q1</v>
      </c>
      <c r="K3310" t="str">
        <f>TEXT(vw_maritime_trade_analysis[[#This Row],[Departure_Date]],"mmmm")</f>
        <v>January</v>
      </c>
      <c r="L3310">
        <v>2321845.5</v>
      </c>
      <c r="M3310">
        <v>343697.875</v>
      </c>
      <c r="N3310">
        <v>89821.078125</v>
      </c>
      <c r="O3310">
        <v>6617.259765625</v>
      </c>
      <c r="P3310">
        <v>9999.0703125</v>
      </c>
      <c r="Q3310">
        <v>605835.0625</v>
      </c>
      <c r="R3310">
        <f t="shared" si="51"/>
        <v>0.26092824113404617</v>
      </c>
    </row>
    <row r="3311" spans="1:18" x14ac:dyDescent="0.25">
      <c r="A3311" t="s">
        <v>4587</v>
      </c>
      <c r="B3311" t="s">
        <v>49</v>
      </c>
      <c r="C3311" t="s">
        <v>50</v>
      </c>
      <c r="D3311" t="s">
        <v>145</v>
      </c>
      <c r="E3311" t="s">
        <v>83</v>
      </c>
      <c r="F3311" t="s">
        <v>82</v>
      </c>
      <c r="G3311" s="1">
        <v>44272</v>
      </c>
      <c r="H3311" s="1">
        <v>44279</v>
      </c>
      <c r="I3311">
        <f>YEAR((vw_maritime_trade_analysis[[#This Row],[Departure_Date]]))</f>
        <v>2021</v>
      </c>
      <c r="J3311" t="str">
        <f>"Q"&amp;ROUNDUP(MONTH(vw_maritime_trade_analysis[[#This Row],[Departure_Date]])/3,0)</f>
        <v>Q1</v>
      </c>
      <c r="K3311" t="str">
        <f>TEXT(vw_maritime_trade_analysis[[#This Row],[Departure_Date]],"mmmm")</f>
        <v>March</v>
      </c>
      <c r="L3311">
        <v>72346568</v>
      </c>
      <c r="M3311">
        <v>220318.359375</v>
      </c>
      <c r="N3311">
        <v>201099.515625</v>
      </c>
      <c r="O3311">
        <v>89709.75</v>
      </c>
      <c r="P3311">
        <v>68413.2890625</v>
      </c>
      <c r="Q3311">
        <v>3144607.75</v>
      </c>
      <c r="R3311">
        <f t="shared" si="51"/>
        <v>4.3465887006554342E-2</v>
      </c>
    </row>
    <row r="3312" spans="1:18" x14ac:dyDescent="0.25">
      <c r="A3312" t="s">
        <v>4588</v>
      </c>
      <c r="B3312" t="s">
        <v>65</v>
      </c>
      <c r="C3312" t="s">
        <v>112</v>
      </c>
      <c r="D3312" t="s">
        <v>343</v>
      </c>
      <c r="E3312" t="s">
        <v>82</v>
      </c>
      <c r="F3312" t="s">
        <v>154</v>
      </c>
      <c r="G3312" s="1">
        <v>44637</v>
      </c>
      <c r="H3312" s="1">
        <v>44662</v>
      </c>
      <c r="I3312">
        <f>YEAR((vw_maritime_trade_analysis[[#This Row],[Departure_Date]]))</f>
        <v>2022</v>
      </c>
      <c r="J3312" t="str">
        <f>"Q"&amp;ROUNDUP(MONTH(vw_maritime_trade_analysis[[#This Row],[Departure_Date]])/3,0)</f>
        <v>Q1</v>
      </c>
      <c r="K3312" t="str">
        <f>TEXT(vw_maritime_trade_analysis[[#This Row],[Departure_Date]],"mmmm")</f>
        <v>March</v>
      </c>
      <c r="L3312">
        <v>22241312</v>
      </c>
      <c r="M3312">
        <v>167953.5</v>
      </c>
      <c r="N3312">
        <v>118286.953125</v>
      </c>
      <c r="O3312">
        <v>16458.5703125</v>
      </c>
      <c r="P3312">
        <v>0</v>
      </c>
      <c r="Q3312">
        <v>2912605.5</v>
      </c>
      <c r="R3312">
        <f t="shared" si="51"/>
        <v>0.13095475212973048</v>
      </c>
    </row>
    <row r="3313" spans="1:18" x14ac:dyDescent="0.25">
      <c r="A3313" t="s">
        <v>4589</v>
      </c>
      <c r="B3313" t="s">
        <v>49</v>
      </c>
      <c r="C3313" t="s">
        <v>66</v>
      </c>
      <c r="D3313" t="s">
        <v>67</v>
      </c>
      <c r="E3313" t="s">
        <v>127</v>
      </c>
      <c r="F3313" t="s">
        <v>92</v>
      </c>
      <c r="G3313" s="1">
        <v>46040</v>
      </c>
      <c r="H3313" s="1">
        <v>46068</v>
      </c>
      <c r="I3313">
        <f>YEAR((vw_maritime_trade_analysis[[#This Row],[Departure_Date]]))</f>
        <v>2026</v>
      </c>
      <c r="J3313" t="str">
        <f>"Q"&amp;ROUNDUP(MONTH(vw_maritime_trade_analysis[[#This Row],[Departure_Date]])/3,0)</f>
        <v>Q1</v>
      </c>
      <c r="K3313" t="str">
        <f>TEXT(vw_maritime_trade_analysis[[#This Row],[Departure_Date]],"mmmm")</f>
        <v>January</v>
      </c>
      <c r="L3313">
        <v>78692064</v>
      </c>
      <c r="M3313">
        <v>409621.8125</v>
      </c>
      <c r="N3313">
        <v>93223</v>
      </c>
      <c r="O3313">
        <v>70822.8515625</v>
      </c>
      <c r="P3313">
        <v>109856.6484375</v>
      </c>
      <c r="Q3313">
        <v>5106116</v>
      </c>
      <c r="R3313">
        <f t="shared" si="51"/>
        <v>6.4887305535663672E-2</v>
      </c>
    </row>
    <row r="3314" spans="1:18" x14ac:dyDescent="0.25">
      <c r="A3314" t="s">
        <v>4590</v>
      </c>
      <c r="B3314" t="s">
        <v>65</v>
      </c>
      <c r="C3314" t="s">
        <v>66</v>
      </c>
      <c r="D3314" t="s">
        <v>245</v>
      </c>
      <c r="E3314" t="s">
        <v>92</v>
      </c>
      <c r="F3314" t="s">
        <v>201</v>
      </c>
      <c r="G3314" s="1">
        <v>44421</v>
      </c>
      <c r="H3314" s="1">
        <v>44430</v>
      </c>
      <c r="I3314">
        <f>YEAR((vw_maritime_trade_analysis[[#This Row],[Departure_Date]]))</f>
        <v>2021</v>
      </c>
      <c r="J3314" t="str">
        <f>"Q"&amp;ROUNDUP(MONTH(vw_maritime_trade_analysis[[#This Row],[Departure_Date]])/3,0)</f>
        <v>Q3</v>
      </c>
      <c r="K3314" t="str">
        <f>TEXT(vw_maritime_trade_analysis[[#This Row],[Departure_Date]],"mmmm")</f>
        <v>August</v>
      </c>
      <c r="L3314">
        <v>7411967</v>
      </c>
      <c r="M3314">
        <v>136449.0625</v>
      </c>
      <c r="N3314">
        <v>134632.171875</v>
      </c>
      <c r="O3314">
        <v>8449.6396484375</v>
      </c>
      <c r="P3314">
        <v>86121.2265625</v>
      </c>
      <c r="Q3314">
        <v>579850.9375</v>
      </c>
      <c r="R3314">
        <f t="shared" si="51"/>
        <v>7.8231721417540034E-2</v>
      </c>
    </row>
    <row r="3315" spans="1:18" x14ac:dyDescent="0.25">
      <c r="A3315" t="s">
        <v>4591</v>
      </c>
      <c r="B3315" t="s">
        <v>49</v>
      </c>
      <c r="C3315" t="s">
        <v>50</v>
      </c>
      <c r="D3315" t="s">
        <v>145</v>
      </c>
      <c r="E3315" t="s">
        <v>127</v>
      </c>
      <c r="F3315" t="s">
        <v>56</v>
      </c>
      <c r="G3315" s="1">
        <v>44124</v>
      </c>
      <c r="H3315" s="1">
        <v>44136</v>
      </c>
      <c r="I3315">
        <f>YEAR((vw_maritime_trade_analysis[[#This Row],[Departure_Date]]))</f>
        <v>2020</v>
      </c>
      <c r="J3315" t="str">
        <f>"Q"&amp;ROUNDUP(MONTH(vw_maritime_trade_analysis[[#This Row],[Departure_Date]])/3,0)</f>
        <v>Q4</v>
      </c>
      <c r="K3315" t="str">
        <f>TEXT(vw_maritime_trade_analysis[[#This Row],[Departure_Date]],"mmmm")</f>
        <v>October</v>
      </c>
      <c r="L3315">
        <v>19495694</v>
      </c>
      <c r="M3315">
        <v>280814.03125</v>
      </c>
      <c r="N3315">
        <v>193394.625</v>
      </c>
      <c r="O3315">
        <v>52248.4609375</v>
      </c>
      <c r="P3315">
        <v>0</v>
      </c>
      <c r="Q3315">
        <v>1631070.5</v>
      </c>
      <c r="R3315">
        <f t="shared" si="51"/>
        <v>8.3663115557722642E-2</v>
      </c>
    </row>
    <row r="3316" spans="1:18" x14ac:dyDescent="0.25">
      <c r="A3316" t="s">
        <v>4592</v>
      </c>
      <c r="B3316" t="s">
        <v>65</v>
      </c>
      <c r="C3316" t="s">
        <v>112</v>
      </c>
      <c r="D3316" t="s">
        <v>113</v>
      </c>
      <c r="E3316" t="s">
        <v>70</v>
      </c>
      <c r="F3316" t="s">
        <v>121</v>
      </c>
      <c r="G3316" s="1">
        <v>44273</v>
      </c>
      <c r="H3316" s="1">
        <v>44300</v>
      </c>
      <c r="I3316">
        <f>YEAR((vw_maritime_trade_analysis[[#This Row],[Departure_Date]]))</f>
        <v>2021</v>
      </c>
      <c r="J3316" t="str">
        <f>"Q"&amp;ROUNDUP(MONTH(vw_maritime_trade_analysis[[#This Row],[Departure_Date]])/3,0)</f>
        <v>Q1</v>
      </c>
      <c r="K3316" t="str">
        <f>TEXT(vw_maritime_trade_analysis[[#This Row],[Departure_Date]],"mmmm")</f>
        <v>March</v>
      </c>
      <c r="L3316">
        <v>6129255.5</v>
      </c>
      <c r="M3316">
        <v>363880.3125</v>
      </c>
      <c r="N3316">
        <v>244606.453125</v>
      </c>
      <c r="O3316">
        <v>4290.47998046875</v>
      </c>
      <c r="P3316">
        <v>46250.5703125</v>
      </c>
      <c r="Q3316">
        <v>844824</v>
      </c>
      <c r="R3316">
        <f t="shared" si="51"/>
        <v>0.1378346848161249</v>
      </c>
    </row>
    <row r="3317" spans="1:18" x14ac:dyDescent="0.25">
      <c r="A3317" t="s">
        <v>4593</v>
      </c>
      <c r="B3317" t="s">
        <v>49</v>
      </c>
      <c r="C3317" t="s">
        <v>78</v>
      </c>
      <c r="D3317" t="s">
        <v>79</v>
      </c>
      <c r="E3317" t="s">
        <v>154</v>
      </c>
      <c r="F3317" t="s">
        <v>56</v>
      </c>
      <c r="G3317" s="1">
        <v>45418</v>
      </c>
      <c r="H3317" s="1">
        <v>45434</v>
      </c>
      <c r="I3317">
        <f>YEAR((vw_maritime_trade_analysis[[#This Row],[Departure_Date]]))</f>
        <v>2024</v>
      </c>
      <c r="J3317" t="str">
        <f>"Q"&amp;ROUNDUP(MONTH(vw_maritime_trade_analysis[[#This Row],[Departure_Date]])/3,0)</f>
        <v>Q2</v>
      </c>
      <c r="K3317" t="str">
        <f>TEXT(vw_maritime_trade_analysis[[#This Row],[Departure_Date]],"mmmm")</f>
        <v>May</v>
      </c>
      <c r="L3317">
        <v>24016370</v>
      </c>
      <c r="M3317">
        <v>230089.796875</v>
      </c>
      <c r="N3317">
        <v>236008.15625</v>
      </c>
      <c r="O3317">
        <v>34583.5703125</v>
      </c>
      <c r="P3317">
        <v>0</v>
      </c>
      <c r="Q3317">
        <v>879252.125</v>
      </c>
      <c r="R3317">
        <f t="shared" si="51"/>
        <v>3.6610533773422042E-2</v>
      </c>
    </row>
    <row r="3318" spans="1:18" x14ac:dyDescent="0.25">
      <c r="A3318" t="s">
        <v>4594</v>
      </c>
      <c r="B3318" t="s">
        <v>65</v>
      </c>
      <c r="C3318" t="s">
        <v>66</v>
      </c>
      <c r="D3318" t="s">
        <v>153</v>
      </c>
      <c r="E3318" t="s">
        <v>100</v>
      </c>
      <c r="F3318" t="s">
        <v>108</v>
      </c>
      <c r="G3318" s="1">
        <v>45384</v>
      </c>
      <c r="H3318" s="1">
        <v>45413</v>
      </c>
      <c r="I3318">
        <f>YEAR((vw_maritime_trade_analysis[[#This Row],[Departure_Date]]))</f>
        <v>2024</v>
      </c>
      <c r="J3318" t="str">
        <f>"Q"&amp;ROUNDUP(MONTH(vw_maritime_trade_analysis[[#This Row],[Departure_Date]])/3,0)</f>
        <v>Q2</v>
      </c>
      <c r="K3318" t="str">
        <f>TEXT(vw_maritime_trade_analysis[[#This Row],[Departure_Date]],"mmmm")</f>
        <v>April</v>
      </c>
      <c r="L3318">
        <v>38224332</v>
      </c>
      <c r="M3318">
        <v>548400.3125</v>
      </c>
      <c r="N3318">
        <v>152032.140625</v>
      </c>
      <c r="O3318">
        <v>111997.2890625</v>
      </c>
      <c r="P3318">
        <v>10770.8701171875</v>
      </c>
      <c r="Q3318">
        <v>2129352.5</v>
      </c>
      <c r="R3318">
        <f t="shared" si="51"/>
        <v>5.5706728897185177E-2</v>
      </c>
    </row>
    <row r="3319" spans="1:18" x14ac:dyDescent="0.25">
      <c r="A3319" t="s">
        <v>4595</v>
      </c>
      <c r="B3319" t="s">
        <v>49</v>
      </c>
      <c r="C3319" t="s">
        <v>50</v>
      </c>
      <c r="D3319" t="s">
        <v>51</v>
      </c>
      <c r="E3319" t="s">
        <v>150</v>
      </c>
      <c r="F3319" t="s">
        <v>70</v>
      </c>
      <c r="G3319" s="1">
        <v>44969</v>
      </c>
      <c r="H3319" s="1">
        <v>44975</v>
      </c>
      <c r="I3319">
        <f>YEAR((vw_maritime_trade_analysis[[#This Row],[Departure_Date]]))</f>
        <v>2023</v>
      </c>
      <c r="J3319" t="str">
        <f>"Q"&amp;ROUNDUP(MONTH(vw_maritime_trade_analysis[[#This Row],[Departure_Date]])/3,0)</f>
        <v>Q1</v>
      </c>
      <c r="K3319" t="str">
        <f>TEXT(vw_maritime_trade_analysis[[#This Row],[Departure_Date]],"mmmm")</f>
        <v>February</v>
      </c>
      <c r="L3319">
        <v>6787215</v>
      </c>
      <c r="M3319">
        <v>139522.9375</v>
      </c>
      <c r="N3319">
        <v>78223.3671875</v>
      </c>
      <c r="O3319">
        <v>23280.150390625</v>
      </c>
      <c r="P3319">
        <v>16331.2998046875</v>
      </c>
      <c r="Q3319">
        <v>2769023.25</v>
      </c>
      <c r="R3319">
        <f t="shared" si="51"/>
        <v>0.40797635701830576</v>
      </c>
    </row>
    <row r="3320" spans="1:18" x14ac:dyDescent="0.25">
      <c r="A3320" t="s">
        <v>4596</v>
      </c>
      <c r="B3320" t="s">
        <v>49</v>
      </c>
      <c r="C3320" t="s">
        <v>66</v>
      </c>
      <c r="D3320" t="s">
        <v>67</v>
      </c>
      <c r="E3320" t="s">
        <v>108</v>
      </c>
      <c r="F3320" t="s">
        <v>226</v>
      </c>
      <c r="G3320" s="1">
        <v>44110</v>
      </c>
      <c r="H3320" s="1">
        <v>44123</v>
      </c>
      <c r="I3320">
        <f>YEAR((vw_maritime_trade_analysis[[#This Row],[Departure_Date]]))</f>
        <v>2020</v>
      </c>
      <c r="J3320" t="str">
        <f>"Q"&amp;ROUNDUP(MONTH(vw_maritime_trade_analysis[[#This Row],[Departure_Date]])/3,0)</f>
        <v>Q4</v>
      </c>
      <c r="K3320" t="str">
        <f>TEXT(vw_maritime_trade_analysis[[#This Row],[Departure_Date]],"mmmm")</f>
        <v>October</v>
      </c>
      <c r="L3320">
        <v>5663984</v>
      </c>
      <c r="M3320">
        <v>120475.46875</v>
      </c>
      <c r="N3320">
        <v>78990.8671875</v>
      </c>
      <c r="O3320">
        <v>8722.5400390625</v>
      </c>
      <c r="P3320">
        <v>26638.369140625</v>
      </c>
      <c r="Q3320">
        <v>475790.96875</v>
      </c>
      <c r="R3320">
        <f t="shared" si="51"/>
        <v>8.4002880084053905E-2</v>
      </c>
    </row>
    <row r="3321" spans="1:18" x14ac:dyDescent="0.25">
      <c r="A3321" t="s">
        <v>4597</v>
      </c>
      <c r="B3321" t="s">
        <v>65</v>
      </c>
      <c r="C3321" t="s">
        <v>134</v>
      </c>
      <c r="D3321" t="s">
        <v>135</v>
      </c>
      <c r="E3321" t="s">
        <v>100</v>
      </c>
      <c r="F3321" t="s">
        <v>108</v>
      </c>
      <c r="G3321" s="1">
        <v>45944</v>
      </c>
      <c r="H3321" s="1">
        <v>45971</v>
      </c>
      <c r="I3321">
        <f>YEAR((vw_maritime_trade_analysis[[#This Row],[Departure_Date]]))</f>
        <v>2025</v>
      </c>
      <c r="J3321" t="str">
        <f>"Q"&amp;ROUNDUP(MONTH(vw_maritime_trade_analysis[[#This Row],[Departure_Date]])/3,0)</f>
        <v>Q4</v>
      </c>
      <c r="K3321" t="str">
        <f>TEXT(vw_maritime_trade_analysis[[#This Row],[Departure_Date]],"mmmm")</f>
        <v>October</v>
      </c>
      <c r="L3321">
        <v>934894.5625</v>
      </c>
      <c r="M3321">
        <v>513601.25</v>
      </c>
      <c r="N3321">
        <v>162641.1875</v>
      </c>
      <c r="O3321">
        <v>1065.780029296875</v>
      </c>
      <c r="P3321">
        <v>36469.69921875</v>
      </c>
      <c r="Q3321">
        <v>767284.0625</v>
      </c>
      <c r="R3321">
        <f t="shared" si="51"/>
        <v>0.82071721590529623</v>
      </c>
    </row>
    <row r="3322" spans="1:18" x14ac:dyDescent="0.25">
      <c r="A3322" t="s">
        <v>4598</v>
      </c>
      <c r="B3322" t="s">
        <v>49</v>
      </c>
      <c r="C3322" t="s">
        <v>50</v>
      </c>
      <c r="D3322" t="s">
        <v>223</v>
      </c>
      <c r="E3322" t="s">
        <v>230</v>
      </c>
      <c r="F3322" t="s">
        <v>70</v>
      </c>
      <c r="G3322" s="1">
        <v>45055</v>
      </c>
      <c r="H3322" s="1">
        <v>45072</v>
      </c>
      <c r="I3322">
        <f>YEAR((vw_maritime_trade_analysis[[#This Row],[Departure_Date]]))</f>
        <v>2023</v>
      </c>
      <c r="J3322" t="str">
        <f>"Q"&amp;ROUNDUP(MONTH(vw_maritime_trade_analysis[[#This Row],[Departure_Date]])/3,0)</f>
        <v>Q2</v>
      </c>
      <c r="K3322" t="str">
        <f>TEXT(vw_maritime_trade_analysis[[#This Row],[Departure_Date]],"mmmm")</f>
        <v>May</v>
      </c>
      <c r="L3322">
        <v>45071156</v>
      </c>
      <c r="M3322">
        <v>645623</v>
      </c>
      <c r="N3322">
        <v>186366.75</v>
      </c>
      <c r="O3322">
        <v>99156.5390625</v>
      </c>
      <c r="P3322">
        <v>0</v>
      </c>
      <c r="Q3322">
        <v>3717674.5</v>
      </c>
      <c r="R3322">
        <f t="shared" si="51"/>
        <v>8.2484560635631352E-2</v>
      </c>
    </row>
    <row r="3323" spans="1:18" x14ac:dyDescent="0.25">
      <c r="A3323" t="s">
        <v>4599</v>
      </c>
      <c r="B3323" t="s">
        <v>49</v>
      </c>
      <c r="C3323" t="s">
        <v>112</v>
      </c>
      <c r="D3323" t="s">
        <v>343</v>
      </c>
      <c r="E3323" t="s">
        <v>121</v>
      </c>
      <c r="F3323" t="s">
        <v>70</v>
      </c>
      <c r="G3323" s="1">
        <v>45537</v>
      </c>
      <c r="H3323" s="1">
        <v>45548</v>
      </c>
      <c r="I3323">
        <f>YEAR((vw_maritime_trade_analysis[[#This Row],[Departure_Date]]))</f>
        <v>2024</v>
      </c>
      <c r="J3323" t="str">
        <f>"Q"&amp;ROUNDUP(MONTH(vw_maritime_trade_analysis[[#This Row],[Departure_Date]])/3,0)</f>
        <v>Q3</v>
      </c>
      <c r="K3323" t="str">
        <f>TEXT(vw_maritime_trade_analysis[[#This Row],[Departure_Date]],"mmmm")</f>
        <v>September</v>
      </c>
      <c r="L3323">
        <v>48416752</v>
      </c>
      <c r="M3323">
        <v>192828.703125</v>
      </c>
      <c r="N3323">
        <v>204949.703125</v>
      </c>
      <c r="O3323">
        <v>27597.55078125</v>
      </c>
      <c r="P3323">
        <v>0</v>
      </c>
      <c r="Q3323">
        <v>3370070.5</v>
      </c>
      <c r="R3323">
        <f t="shared" si="51"/>
        <v>6.9605464240971804E-2</v>
      </c>
    </row>
    <row r="3324" spans="1:18" x14ac:dyDescent="0.25">
      <c r="A3324" t="s">
        <v>4600</v>
      </c>
      <c r="B3324" t="s">
        <v>49</v>
      </c>
      <c r="C3324" t="s">
        <v>112</v>
      </c>
      <c r="D3324" t="s">
        <v>343</v>
      </c>
      <c r="E3324" t="s">
        <v>127</v>
      </c>
      <c r="F3324" t="s">
        <v>70</v>
      </c>
      <c r="G3324" s="1">
        <v>44413</v>
      </c>
      <c r="H3324" s="1">
        <v>44443</v>
      </c>
      <c r="I3324">
        <f>YEAR((vw_maritime_trade_analysis[[#This Row],[Departure_Date]]))</f>
        <v>2021</v>
      </c>
      <c r="J3324" t="str">
        <f>"Q"&amp;ROUNDUP(MONTH(vw_maritime_trade_analysis[[#This Row],[Departure_Date]])/3,0)</f>
        <v>Q3</v>
      </c>
      <c r="K3324" t="str">
        <f>TEXT(vw_maritime_trade_analysis[[#This Row],[Departure_Date]],"mmmm")</f>
        <v>August</v>
      </c>
      <c r="L3324">
        <v>66539152</v>
      </c>
      <c r="M3324">
        <v>745084.875</v>
      </c>
      <c r="N3324">
        <v>91016.6171875</v>
      </c>
      <c r="O3324">
        <v>232221.640625</v>
      </c>
      <c r="P3324">
        <v>0</v>
      </c>
      <c r="Q3324">
        <v>2885543</v>
      </c>
      <c r="R3324">
        <f t="shared" si="51"/>
        <v>4.3366092191857206E-2</v>
      </c>
    </row>
    <row r="3325" spans="1:18" x14ac:dyDescent="0.25">
      <c r="A3325" t="s">
        <v>4601</v>
      </c>
      <c r="B3325" t="s">
        <v>49</v>
      </c>
      <c r="C3325" t="s">
        <v>112</v>
      </c>
      <c r="D3325" t="s">
        <v>340</v>
      </c>
      <c r="E3325" t="s">
        <v>174</v>
      </c>
      <c r="F3325" t="s">
        <v>226</v>
      </c>
      <c r="G3325" s="1">
        <v>44397</v>
      </c>
      <c r="H3325" s="1">
        <v>44405</v>
      </c>
      <c r="I3325">
        <f>YEAR((vw_maritime_trade_analysis[[#This Row],[Departure_Date]]))</f>
        <v>2021</v>
      </c>
      <c r="J3325" t="str">
        <f>"Q"&amp;ROUNDUP(MONTH(vw_maritime_trade_analysis[[#This Row],[Departure_Date]])/3,0)</f>
        <v>Q3</v>
      </c>
      <c r="K3325" t="str">
        <f>TEXT(vw_maritime_trade_analysis[[#This Row],[Departure_Date]],"mmmm")</f>
        <v>July</v>
      </c>
      <c r="L3325">
        <v>4762971.5</v>
      </c>
      <c r="M3325">
        <v>248249.921875</v>
      </c>
      <c r="N3325">
        <v>147752.71875</v>
      </c>
      <c r="O3325">
        <v>6668.16015625</v>
      </c>
      <c r="P3325">
        <v>34571.1484375</v>
      </c>
      <c r="Q3325">
        <v>680891.875</v>
      </c>
      <c r="R3325">
        <f t="shared" si="51"/>
        <v>0.14295526962527488</v>
      </c>
    </row>
    <row r="3326" spans="1:18" x14ac:dyDescent="0.25">
      <c r="A3326" t="s">
        <v>4602</v>
      </c>
      <c r="B3326" t="s">
        <v>65</v>
      </c>
      <c r="C3326" t="s">
        <v>50</v>
      </c>
      <c r="D3326" t="s">
        <v>183</v>
      </c>
      <c r="E3326" t="s">
        <v>56</v>
      </c>
      <c r="F3326" t="s">
        <v>55</v>
      </c>
      <c r="G3326" s="1">
        <v>45419</v>
      </c>
      <c r="H3326" s="1">
        <v>45434</v>
      </c>
      <c r="I3326">
        <f>YEAR((vw_maritime_trade_analysis[[#This Row],[Departure_Date]]))</f>
        <v>2024</v>
      </c>
      <c r="J3326" t="str">
        <f>"Q"&amp;ROUNDUP(MONTH(vw_maritime_trade_analysis[[#This Row],[Departure_Date]])/3,0)</f>
        <v>Q2</v>
      </c>
      <c r="K3326" t="str">
        <f>TEXT(vw_maritime_trade_analysis[[#This Row],[Departure_Date]],"mmmm")</f>
        <v>May</v>
      </c>
      <c r="L3326">
        <v>74875968</v>
      </c>
      <c r="M3326">
        <v>221251.875</v>
      </c>
      <c r="N3326">
        <v>127267.6875</v>
      </c>
      <c r="O3326">
        <v>213396.515625</v>
      </c>
      <c r="P3326">
        <v>0</v>
      </c>
      <c r="Q3326">
        <v>3273571.75</v>
      </c>
      <c r="R3326">
        <f t="shared" si="51"/>
        <v>4.371992559748944E-2</v>
      </c>
    </row>
    <row r="3327" spans="1:18" x14ac:dyDescent="0.25">
      <c r="A3327" t="s">
        <v>4603</v>
      </c>
      <c r="B3327" t="s">
        <v>65</v>
      </c>
      <c r="C3327" t="s">
        <v>50</v>
      </c>
      <c r="D3327" t="s">
        <v>51</v>
      </c>
      <c r="E3327" t="s">
        <v>70</v>
      </c>
      <c r="F3327" t="s">
        <v>204</v>
      </c>
      <c r="G3327" s="1">
        <v>45779</v>
      </c>
      <c r="H3327" s="1">
        <v>45791</v>
      </c>
      <c r="I3327">
        <f>YEAR((vw_maritime_trade_analysis[[#This Row],[Departure_Date]]))</f>
        <v>2025</v>
      </c>
      <c r="J3327" t="str">
        <f>"Q"&amp;ROUNDUP(MONTH(vw_maritime_trade_analysis[[#This Row],[Departure_Date]])/3,0)</f>
        <v>Q2</v>
      </c>
      <c r="K3327" t="str">
        <f>TEXT(vw_maritime_trade_analysis[[#This Row],[Departure_Date]],"mmmm")</f>
        <v>May</v>
      </c>
      <c r="L3327">
        <v>7422170.5</v>
      </c>
      <c r="M3327">
        <v>136554.34375</v>
      </c>
      <c r="N3327">
        <v>160066.3125</v>
      </c>
      <c r="O3327">
        <v>5195.52001953125</v>
      </c>
      <c r="P3327">
        <v>25013.900390625</v>
      </c>
      <c r="Q3327">
        <v>2478395</v>
      </c>
      <c r="R3327">
        <f t="shared" si="51"/>
        <v>0.33391782093930611</v>
      </c>
    </row>
    <row r="3328" spans="1:18" x14ac:dyDescent="0.25">
      <c r="A3328" t="s">
        <v>4604</v>
      </c>
      <c r="B3328" t="s">
        <v>49</v>
      </c>
      <c r="C3328" t="s">
        <v>50</v>
      </c>
      <c r="D3328" t="s">
        <v>51</v>
      </c>
      <c r="E3328" t="s">
        <v>108</v>
      </c>
      <c r="F3328" t="s">
        <v>100</v>
      </c>
      <c r="G3328" s="1">
        <v>44084</v>
      </c>
      <c r="H3328" s="1">
        <v>44095</v>
      </c>
      <c r="I3328">
        <f>YEAR((vw_maritime_trade_analysis[[#This Row],[Departure_Date]]))</f>
        <v>2020</v>
      </c>
      <c r="J3328" t="str">
        <f>"Q"&amp;ROUNDUP(MONTH(vw_maritime_trade_analysis[[#This Row],[Departure_Date]])/3,0)</f>
        <v>Q3</v>
      </c>
      <c r="K3328" t="str">
        <f>TEXT(vw_maritime_trade_analysis[[#This Row],[Departure_Date]],"mmmm")</f>
        <v>September</v>
      </c>
      <c r="L3328">
        <v>12820865</v>
      </c>
      <c r="M3328">
        <v>242783.15625</v>
      </c>
      <c r="N3328">
        <v>97476.5</v>
      </c>
      <c r="O3328">
        <v>17436.380859375</v>
      </c>
      <c r="P3328">
        <v>0</v>
      </c>
      <c r="Q3328">
        <v>2653233.5</v>
      </c>
      <c r="R3328">
        <f t="shared" si="51"/>
        <v>0.20694652817887094</v>
      </c>
    </row>
    <row r="3329" spans="1:18" x14ac:dyDescent="0.25">
      <c r="A3329" t="s">
        <v>4605</v>
      </c>
      <c r="B3329" t="s">
        <v>49</v>
      </c>
      <c r="C3329" t="s">
        <v>78</v>
      </c>
      <c r="D3329" t="s">
        <v>79</v>
      </c>
      <c r="E3329" t="s">
        <v>93</v>
      </c>
      <c r="F3329" t="s">
        <v>184</v>
      </c>
      <c r="G3329" s="1">
        <v>45562</v>
      </c>
      <c r="H3329" s="1">
        <v>45592</v>
      </c>
      <c r="I3329">
        <f>YEAR((vw_maritime_trade_analysis[[#This Row],[Departure_Date]]))</f>
        <v>2024</v>
      </c>
      <c r="J3329" t="str">
        <f>"Q"&amp;ROUNDUP(MONTH(vw_maritime_trade_analysis[[#This Row],[Departure_Date]])/3,0)</f>
        <v>Q3</v>
      </c>
      <c r="K3329" t="str">
        <f>TEXT(vw_maritime_trade_analysis[[#This Row],[Departure_Date]],"mmmm")</f>
        <v>September</v>
      </c>
      <c r="L3329">
        <v>12121152</v>
      </c>
      <c r="M3329">
        <v>755337.4375</v>
      </c>
      <c r="N3329">
        <v>76746.828125</v>
      </c>
      <c r="O3329">
        <v>25090.779296875</v>
      </c>
      <c r="P3329">
        <v>25670.439453125</v>
      </c>
      <c r="Q3329">
        <v>2276226.75</v>
      </c>
      <c r="R3329">
        <f t="shared" si="51"/>
        <v>0.18778963831160603</v>
      </c>
    </row>
    <row r="3330" spans="1:18" x14ac:dyDescent="0.25">
      <c r="A3330" t="s">
        <v>4606</v>
      </c>
      <c r="B3330" t="s">
        <v>49</v>
      </c>
      <c r="C3330" t="s">
        <v>78</v>
      </c>
      <c r="D3330" t="s">
        <v>79</v>
      </c>
      <c r="E3330" t="s">
        <v>201</v>
      </c>
      <c r="F3330" t="s">
        <v>128</v>
      </c>
      <c r="G3330" s="1">
        <v>44520</v>
      </c>
      <c r="H3330" s="1">
        <v>44549</v>
      </c>
      <c r="I3330">
        <f>YEAR((vw_maritime_trade_analysis[[#This Row],[Departure_Date]]))</f>
        <v>2021</v>
      </c>
      <c r="J3330" t="str">
        <f>"Q"&amp;ROUNDUP(MONTH(vw_maritime_trade_analysis[[#This Row],[Departure_Date]])/3,0)</f>
        <v>Q4</v>
      </c>
      <c r="K3330" t="str">
        <f>TEXT(vw_maritime_trade_analysis[[#This Row],[Departure_Date]],"mmmm")</f>
        <v>November</v>
      </c>
      <c r="L3330">
        <v>39748788</v>
      </c>
      <c r="M3330">
        <v>1079769.25</v>
      </c>
      <c r="N3330">
        <v>225926.734375</v>
      </c>
      <c r="O3330">
        <v>64393.0390625</v>
      </c>
      <c r="P3330">
        <v>0</v>
      </c>
      <c r="Q3330">
        <v>1929742.25</v>
      </c>
      <c r="R3330">
        <f t="shared" ref="R3330:R3393" si="52">Q3330/L3330</f>
        <v>4.854845511264394E-2</v>
      </c>
    </row>
    <row r="3331" spans="1:18" x14ac:dyDescent="0.25">
      <c r="A3331" t="s">
        <v>4607</v>
      </c>
      <c r="B3331" t="s">
        <v>65</v>
      </c>
      <c r="C3331" t="s">
        <v>50</v>
      </c>
      <c r="D3331" t="s">
        <v>183</v>
      </c>
      <c r="E3331" t="s">
        <v>70</v>
      </c>
      <c r="F3331" t="s">
        <v>257</v>
      </c>
      <c r="G3331" s="1">
        <v>44594</v>
      </c>
      <c r="H3331" s="1">
        <v>44608</v>
      </c>
      <c r="I3331">
        <f>YEAR((vw_maritime_trade_analysis[[#This Row],[Departure_Date]]))</f>
        <v>2022</v>
      </c>
      <c r="J3331" t="str">
        <f>"Q"&amp;ROUNDUP(MONTH(vw_maritime_trade_analysis[[#This Row],[Departure_Date]])/3,0)</f>
        <v>Q1</v>
      </c>
      <c r="K3331" t="str">
        <f>TEXT(vw_maritime_trade_analysis[[#This Row],[Departure_Date]],"mmmm")</f>
        <v>February</v>
      </c>
      <c r="L3331">
        <v>34069868</v>
      </c>
      <c r="M3331">
        <v>481976.59375</v>
      </c>
      <c r="N3331">
        <v>187220.578125</v>
      </c>
      <c r="O3331">
        <v>21804.720703125</v>
      </c>
      <c r="P3331">
        <v>64284.87109375</v>
      </c>
      <c r="Q3331">
        <v>1698361.875</v>
      </c>
      <c r="R3331">
        <f t="shared" si="52"/>
        <v>4.9849382304621784E-2</v>
      </c>
    </row>
    <row r="3332" spans="1:18" x14ac:dyDescent="0.25">
      <c r="A3332" t="s">
        <v>4609</v>
      </c>
      <c r="B3332" t="s">
        <v>49</v>
      </c>
      <c r="C3332" t="s">
        <v>78</v>
      </c>
      <c r="D3332" t="s">
        <v>158</v>
      </c>
      <c r="E3332" t="s">
        <v>131</v>
      </c>
      <c r="F3332" t="s">
        <v>56</v>
      </c>
      <c r="G3332" s="1">
        <v>44000</v>
      </c>
      <c r="H3332" s="1">
        <v>44011</v>
      </c>
      <c r="I3332">
        <f>YEAR((vw_maritime_trade_analysis[[#This Row],[Departure_Date]]))</f>
        <v>2020</v>
      </c>
      <c r="J3332" t="str">
        <f>"Q"&amp;ROUNDUP(MONTH(vw_maritime_trade_analysis[[#This Row],[Departure_Date]])/3,0)</f>
        <v>Q2</v>
      </c>
      <c r="K3332" t="str">
        <f>TEXT(vw_maritime_trade_analysis[[#This Row],[Departure_Date]],"mmmm")</f>
        <v>June</v>
      </c>
      <c r="L3332">
        <v>23943580</v>
      </c>
      <c r="M3332">
        <v>79154.53125</v>
      </c>
      <c r="N3332">
        <v>82316.1171875</v>
      </c>
      <c r="O3332">
        <v>73985.65625</v>
      </c>
      <c r="P3332">
        <v>38968.171875</v>
      </c>
      <c r="Q3332">
        <v>1541354.625</v>
      </c>
      <c r="R3332">
        <f t="shared" si="52"/>
        <v>6.4374442961328257E-2</v>
      </c>
    </row>
    <row r="3333" spans="1:18" x14ac:dyDescent="0.25">
      <c r="A3333" t="s">
        <v>4610</v>
      </c>
      <c r="B3333" t="s">
        <v>49</v>
      </c>
      <c r="C3333" t="s">
        <v>66</v>
      </c>
      <c r="D3333" t="s">
        <v>391</v>
      </c>
      <c r="E3333" t="s">
        <v>164</v>
      </c>
      <c r="F3333" t="s">
        <v>128</v>
      </c>
      <c r="G3333" s="1">
        <v>44238</v>
      </c>
      <c r="H3333" s="1">
        <v>44245</v>
      </c>
      <c r="I3333">
        <f>YEAR((vw_maritime_trade_analysis[[#This Row],[Departure_Date]]))</f>
        <v>2021</v>
      </c>
      <c r="J3333" t="str">
        <f>"Q"&amp;ROUNDUP(MONTH(vw_maritime_trade_analysis[[#This Row],[Departure_Date]])/3,0)</f>
        <v>Q1</v>
      </c>
      <c r="K3333" t="str">
        <f>TEXT(vw_maritime_trade_analysis[[#This Row],[Departure_Date]],"mmmm")</f>
        <v>February</v>
      </c>
      <c r="L3333">
        <v>26761920</v>
      </c>
      <c r="M3333">
        <v>162804.34375</v>
      </c>
      <c r="N3333">
        <v>170782.734375</v>
      </c>
      <c r="O3333">
        <v>80285.7578125</v>
      </c>
      <c r="P3333">
        <v>0</v>
      </c>
      <c r="Q3333">
        <v>2511106</v>
      </c>
      <c r="R3333">
        <f t="shared" si="52"/>
        <v>9.383130956224367E-2</v>
      </c>
    </row>
    <row r="3334" spans="1:18" x14ac:dyDescent="0.25">
      <c r="A3334" t="s">
        <v>4611</v>
      </c>
      <c r="B3334" t="s">
        <v>49</v>
      </c>
      <c r="C3334" t="s">
        <v>66</v>
      </c>
      <c r="D3334" t="s">
        <v>251</v>
      </c>
      <c r="E3334" t="s">
        <v>154</v>
      </c>
      <c r="F3334" t="s">
        <v>56</v>
      </c>
      <c r="G3334" s="1">
        <v>45841</v>
      </c>
      <c r="H3334" s="1">
        <v>45873</v>
      </c>
      <c r="I3334">
        <f>YEAR((vw_maritime_trade_analysis[[#This Row],[Departure_Date]]))</f>
        <v>2025</v>
      </c>
      <c r="J3334" t="str">
        <f>"Q"&amp;ROUNDUP(MONTH(vw_maritime_trade_analysis[[#This Row],[Departure_Date]])/3,0)</f>
        <v>Q3</v>
      </c>
      <c r="K3334" t="str">
        <f>TEXT(vw_maritime_trade_analysis[[#This Row],[Departure_Date]],"mmmm")</f>
        <v>July</v>
      </c>
      <c r="L3334">
        <v>78398376</v>
      </c>
      <c r="M3334">
        <v>353283.8125</v>
      </c>
      <c r="N3334">
        <v>204130.21875</v>
      </c>
      <c r="O3334">
        <v>50174.9609375</v>
      </c>
      <c r="P3334">
        <v>0</v>
      </c>
      <c r="Q3334">
        <v>4058468</v>
      </c>
      <c r="R3334">
        <f t="shared" si="52"/>
        <v>5.1767245790907711E-2</v>
      </c>
    </row>
    <row r="3335" spans="1:18" x14ac:dyDescent="0.25">
      <c r="A3335" t="s">
        <v>4612</v>
      </c>
      <c r="B3335" t="s">
        <v>65</v>
      </c>
      <c r="C3335" t="s">
        <v>112</v>
      </c>
      <c r="D3335" t="s">
        <v>340</v>
      </c>
      <c r="E3335" t="s">
        <v>70</v>
      </c>
      <c r="F3335" t="s">
        <v>164</v>
      </c>
      <c r="G3335" s="1">
        <v>45611</v>
      </c>
      <c r="H3335" s="1">
        <v>45631</v>
      </c>
      <c r="I3335">
        <f>YEAR((vw_maritime_trade_analysis[[#This Row],[Departure_Date]]))</f>
        <v>2024</v>
      </c>
      <c r="J3335" t="str">
        <f>"Q"&amp;ROUNDUP(MONTH(vw_maritime_trade_analysis[[#This Row],[Departure_Date]])/3,0)</f>
        <v>Q4</v>
      </c>
      <c r="K3335" t="str">
        <f>TEXT(vw_maritime_trade_analysis[[#This Row],[Departure_Date]],"mmmm")</f>
        <v>November</v>
      </c>
      <c r="L3335">
        <v>3719269.5</v>
      </c>
      <c r="M3335">
        <v>191225.234375</v>
      </c>
      <c r="N3335">
        <v>146030.84375</v>
      </c>
      <c r="O3335">
        <v>2901.030029296875</v>
      </c>
      <c r="P3335">
        <v>42117.53125</v>
      </c>
      <c r="Q3335">
        <v>660164.25</v>
      </c>
      <c r="R3335">
        <f t="shared" si="52"/>
        <v>0.17749836358994689</v>
      </c>
    </row>
    <row r="3336" spans="1:18" x14ac:dyDescent="0.25">
      <c r="A3336" t="s">
        <v>4613</v>
      </c>
      <c r="B3336" t="s">
        <v>49</v>
      </c>
      <c r="C3336" t="s">
        <v>112</v>
      </c>
      <c r="D3336" t="s">
        <v>199</v>
      </c>
      <c r="E3336" t="s">
        <v>121</v>
      </c>
      <c r="F3336" t="s">
        <v>56</v>
      </c>
      <c r="G3336" s="1">
        <v>44812</v>
      </c>
      <c r="H3336" s="1">
        <v>44830</v>
      </c>
      <c r="I3336">
        <f>YEAR((vw_maritime_trade_analysis[[#This Row],[Departure_Date]]))</f>
        <v>2022</v>
      </c>
      <c r="J3336" t="str">
        <f>"Q"&amp;ROUNDUP(MONTH(vw_maritime_trade_analysis[[#This Row],[Departure_Date]])/3,0)</f>
        <v>Q3</v>
      </c>
      <c r="K3336" t="str">
        <f>TEXT(vw_maritime_trade_analysis[[#This Row],[Departure_Date]],"mmmm")</f>
        <v>September</v>
      </c>
      <c r="L3336">
        <v>10707642</v>
      </c>
      <c r="M3336">
        <v>263715.71875</v>
      </c>
      <c r="N3336">
        <v>181737.703125</v>
      </c>
      <c r="O3336">
        <v>28161.099609375</v>
      </c>
      <c r="P3336">
        <v>0</v>
      </c>
      <c r="Q3336">
        <v>839634.75</v>
      </c>
      <c r="R3336">
        <f t="shared" si="52"/>
        <v>7.8414533283798618E-2</v>
      </c>
    </row>
    <row r="3337" spans="1:18" x14ac:dyDescent="0.25">
      <c r="A3337" t="s">
        <v>4614</v>
      </c>
      <c r="B3337" t="s">
        <v>49</v>
      </c>
      <c r="C3337" t="s">
        <v>50</v>
      </c>
      <c r="D3337" t="s">
        <v>223</v>
      </c>
      <c r="E3337" t="s">
        <v>174</v>
      </c>
      <c r="F3337" t="s">
        <v>56</v>
      </c>
      <c r="G3337" s="1">
        <v>43995</v>
      </c>
      <c r="H3337" s="1">
        <v>44004</v>
      </c>
      <c r="I3337">
        <f>YEAR((vw_maritime_trade_analysis[[#This Row],[Departure_Date]]))</f>
        <v>2020</v>
      </c>
      <c r="J3337" t="str">
        <f>"Q"&amp;ROUNDUP(MONTH(vw_maritime_trade_analysis[[#This Row],[Departure_Date]])/3,0)</f>
        <v>Q2</v>
      </c>
      <c r="K3337" t="str">
        <f>TEXT(vw_maritime_trade_analysis[[#This Row],[Departure_Date]],"mmmm")</f>
        <v>June</v>
      </c>
      <c r="L3337">
        <v>59212196</v>
      </c>
      <c r="M3337">
        <v>208708.453125</v>
      </c>
      <c r="N3337">
        <v>36690.23046875</v>
      </c>
      <c r="O3337">
        <v>67501.8984375</v>
      </c>
      <c r="P3337">
        <v>12625.1298828125</v>
      </c>
      <c r="Q3337">
        <v>2370637.25</v>
      </c>
      <c r="R3337">
        <f t="shared" si="52"/>
        <v>4.0036300123035461E-2</v>
      </c>
    </row>
    <row r="3338" spans="1:18" x14ac:dyDescent="0.25">
      <c r="A3338" t="s">
        <v>4615</v>
      </c>
      <c r="B3338" t="s">
        <v>49</v>
      </c>
      <c r="C3338" t="s">
        <v>50</v>
      </c>
      <c r="D3338" t="s">
        <v>223</v>
      </c>
      <c r="E3338" t="s">
        <v>154</v>
      </c>
      <c r="F3338" t="s">
        <v>82</v>
      </c>
      <c r="G3338" s="1">
        <v>45570</v>
      </c>
      <c r="H3338" s="1">
        <v>45587</v>
      </c>
      <c r="I3338">
        <f>YEAR((vw_maritime_trade_analysis[[#This Row],[Departure_Date]]))</f>
        <v>2024</v>
      </c>
      <c r="J3338" t="str">
        <f>"Q"&amp;ROUNDUP(MONTH(vw_maritime_trade_analysis[[#This Row],[Departure_Date]])/3,0)</f>
        <v>Q4</v>
      </c>
      <c r="K3338" t="str">
        <f>TEXT(vw_maritime_trade_analysis[[#This Row],[Departure_Date]],"mmmm")</f>
        <v>October</v>
      </c>
      <c r="L3338">
        <v>68317032</v>
      </c>
      <c r="M3338">
        <v>422666.25</v>
      </c>
      <c r="N3338">
        <v>209198.0625</v>
      </c>
      <c r="O3338">
        <v>179673.796875</v>
      </c>
      <c r="P3338">
        <v>2751.909912109375</v>
      </c>
      <c r="Q3338">
        <v>4668847.5</v>
      </c>
      <c r="R3338">
        <f t="shared" si="52"/>
        <v>6.8340900699550303E-2</v>
      </c>
    </row>
    <row r="3339" spans="1:18" x14ac:dyDescent="0.25">
      <c r="A3339" t="s">
        <v>4616</v>
      </c>
      <c r="B3339" t="s">
        <v>65</v>
      </c>
      <c r="C3339" t="s">
        <v>50</v>
      </c>
      <c r="D3339" t="s">
        <v>145</v>
      </c>
      <c r="E3339" t="s">
        <v>92</v>
      </c>
      <c r="F3339" t="s">
        <v>257</v>
      </c>
      <c r="G3339" s="1">
        <v>44011</v>
      </c>
      <c r="H3339" s="1">
        <v>44028</v>
      </c>
      <c r="I3339">
        <f>YEAR((vw_maritime_trade_analysis[[#This Row],[Departure_Date]]))</f>
        <v>2020</v>
      </c>
      <c r="J3339" t="str">
        <f>"Q"&amp;ROUNDUP(MONTH(vw_maritime_trade_analysis[[#This Row],[Departure_Date]])/3,0)</f>
        <v>Q2</v>
      </c>
      <c r="K3339" t="str">
        <f>TEXT(vw_maritime_trade_analysis[[#This Row],[Departure_Date]],"mmmm")</f>
        <v>June</v>
      </c>
      <c r="L3339">
        <v>42311948</v>
      </c>
      <c r="M3339">
        <v>652085</v>
      </c>
      <c r="N3339">
        <v>209925.609375</v>
      </c>
      <c r="O3339">
        <v>92240.046875</v>
      </c>
      <c r="P3339">
        <v>30590.349609375</v>
      </c>
      <c r="Q3339">
        <v>1880136.25</v>
      </c>
      <c r="R3339">
        <f t="shared" si="52"/>
        <v>4.443511440314684E-2</v>
      </c>
    </row>
    <row r="3340" spans="1:18" x14ac:dyDescent="0.25">
      <c r="A3340" t="s">
        <v>4617</v>
      </c>
      <c r="B3340" t="s">
        <v>49</v>
      </c>
      <c r="C3340" t="s">
        <v>66</v>
      </c>
      <c r="D3340" t="s">
        <v>153</v>
      </c>
      <c r="E3340" t="s">
        <v>196</v>
      </c>
      <c r="F3340" t="s">
        <v>128</v>
      </c>
      <c r="G3340" s="1">
        <v>43912</v>
      </c>
      <c r="H3340" s="1">
        <v>43931</v>
      </c>
      <c r="I3340">
        <f>YEAR((vw_maritime_trade_analysis[[#This Row],[Departure_Date]]))</f>
        <v>2020</v>
      </c>
      <c r="J3340" t="str">
        <f>"Q"&amp;ROUNDUP(MONTH(vw_maritime_trade_analysis[[#This Row],[Departure_Date]])/3,0)</f>
        <v>Q1</v>
      </c>
      <c r="K3340" t="str">
        <f>TEXT(vw_maritime_trade_analysis[[#This Row],[Departure_Date]],"mmmm")</f>
        <v>March</v>
      </c>
      <c r="L3340">
        <v>29776176</v>
      </c>
      <c r="M3340">
        <v>423876.71875</v>
      </c>
      <c r="N3340">
        <v>200981.453125</v>
      </c>
      <c r="O3340">
        <v>93199.4296875</v>
      </c>
      <c r="P3340">
        <v>43308.98828125</v>
      </c>
      <c r="Q3340">
        <v>3611847.5</v>
      </c>
      <c r="R3340">
        <f t="shared" si="52"/>
        <v>0.12129991104297611</v>
      </c>
    </row>
    <row r="3341" spans="1:18" x14ac:dyDescent="0.25">
      <c r="A3341" t="s">
        <v>4618</v>
      </c>
      <c r="B3341" t="s">
        <v>65</v>
      </c>
      <c r="C3341" t="s">
        <v>66</v>
      </c>
      <c r="D3341" t="s">
        <v>248</v>
      </c>
      <c r="E3341" t="s">
        <v>92</v>
      </c>
      <c r="F3341" t="s">
        <v>230</v>
      </c>
      <c r="G3341" s="1">
        <v>44958</v>
      </c>
      <c r="H3341" s="1">
        <v>44972</v>
      </c>
      <c r="I3341">
        <f>YEAR((vw_maritime_trade_analysis[[#This Row],[Departure_Date]]))</f>
        <v>2023</v>
      </c>
      <c r="J3341" t="str">
        <f>"Q"&amp;ROUNDUP(MONTH(vw_maritime_trade_analysis[[#This Row],[Departure_Date]])/3,0)</f>
        <v>Q1</v>
      </c>
      <c r="K3341" t="str">
        <f>TEXT(vw_maritime_trade_analysis[[#This Row],[Departure_Date]],"mmmm")</f>
        <v>February</v>
      </c>
      <c r="L3341">
        <v>51104116</v>
      </c>
      <c r="M3341">
        <v>309402.3125</v>
      </c>
      <c r="N3341">
        <v>208385.8125</v>
      </c>
      <c r="O3341">
        <v>119072.59375</v>
      </c>
      <c r="P3341">
        <v>91676.0078125</v>
      </c>
      <c r="Q3341">
        <v>7848876.5</v>
      </c>
      <c r="R3341">
        <f t="shared" si="52"/>
        <v>0.1535859949128168</v>
      </c>
    </row>
    <row r="3342" spans="1:18" x14ac:dyDescent="0.25">
      <c r="A3342" t="s">
        <v>4619</v>
      </c>
      <c r="B3342" t="s">
        <v>65</v>
      </c>
      <c r="C3342" t="s">
        <v>134</v>
      </c>
      <c r="D3342" t="s">
        <v>135</v>
      </c>
      <c r="E3342" t="s">
        <v>128</v>
      </c>
      <c r="F3342" t="s">
        <v>71</v>
      </c>
      <c r="G3342" s="1">
        <v>45899</v>
      </c>
      <c r="H3342" s="1">
        <v>45920</v>
      </c>
      <c r="I3342">
        <f>YEAR((vw_maritime_trade_analysis[[#This Row],[Departure_Date]]))</f>
        <v>2025</v>
      </c>
      <c r="J3342" t="str">
        <f>"Q"&amp;ROUNDUP(MONTH(vw_maritime_trade_analysis[[#This Row],[Departure_Date]])/3,0)</f>
        <v>Q3</v>
      </c>
      <c r="K3342" t="str">
        <f>TEXT(vw_maritime_trade_analysis[[#This Row],[Departure_Date]],"mmmm")</f>
        <v>August</v>
      </c>
      <c r="L3342">
        <v>4835386</v>
      </c>
      <c r="M3342">
        <v>420227.03125</v>
      </c>
      <c r="N3342">
        <v>217310.171875</v>
      </c>
      <c r="O3342">
        <v>4641.97021484375</v>
      </c>
      <c r="P3342">
        <v>38406.828125</v>
      </c>
      <c r="Q3342">
        <v>946494.1875</v>
      </c>
      <c r="R3342">
        <f t="shared" si="52"/>
        <v>0.19574325348586441</v>
      </c>
    </row>
    <row r="3343" spans="1:18" x14ac:dyDescent="0.25">
      <c r="A3343" t="s">
        <v>4620</v>
      </c>
      <c r="B3343" t="s">
        <v>49</v>
      </c>
      <c r="C3343" t="s">
        <v>66</v>
      </c>
      <c r="D3343" t="s">
        <v>153</v>
      </c>
      <c r="E3343" t="s">
        <v>257</v>
      </c>
      <c r="F3343" t="s">
        <v>100</v>
      </c>
      <c r="G3343" s="1">
        <v>44570</v>
      </c>
      <c r="H3343" s="1">
        <v>44586</v>
      </c>
      <c r="I3343">
        <f>YEAR((vw_maritime_trade_analysis[[#This Row],[Departure_Date]]))</f>
        <v>2022</v>
      </c>
      <c r="J3343" t="str">
        <f>"Q"&amp;ROUNDUP(MONTH(vw_maritime_trade_analysis[[#This Row],[Departure_Date]])/3,0)</f>
        <v>Q1</v>
      </c>
      <c r="K3343" t="str">
        <f>TEXT(vw_maritime_trade_analysis[[#This Row],[Departure_Date]],"mmmm")</f>
        <v>January</v>
      </c>
      <c r="L3343">
        <v>43656188</v>
      </c>
      <c r="M3343">
        <v>386043.71875</v>
      </c>
      <c r="N3343">
        <v>85552.1875</v>
      </c>
      <c r="O3343">
        <v>96043.609375</v>
      </c>
      <c r="P3343">
        <v>61056.55078125</v>
      </c>
      <c r="Q3343">
        <v>845845.5625</v>
      </c>
      <c r="R3343">
        <f t="shared" si="52"/>
        <v>1.9375158511320319E-2</v>
      </c>
    </row>
    <row r="3344" spans="1:18" x14ac:dyDescent="0.25">
      <c r="A3344" t="s">
        <v>4621</v>
      </c>
      <c r="B3344" t="s">
        <v>49</v>
      </c>
      <c r="C3344" t="s">
        <v>78</v>
      </c>
      <c r="D3344" t="s">
        <v>315</v>
      </c>
      <c r="E3344" t="s">
        <v>146</v>
      </c>
      <c r="F3344" t="s">
        <v>82</v>
      </c>
      <c r="G3344" s="1">
        <v>44961</v>
      </c>
      <c r="H3344" s="1">
        <v>44971</v>
      </c>
      <c r="I3344">
        <f>YEAR((vw_maritime_trade_analysis[[#This Row],[Departure_Date]]))</f>
        <v>2023</v>
      </c>
      <c r="J3344" t="str">
        <f>"Q"&amp;ROUNDUP(MONTH(vw_maritime_trade_analysis[[#This Row],[Departure_Date]])/3,0)</f>
        <v>Q1</v>
      </c>
      <c r="K3344" t="str">
        <f>TEXT(vw_maritime_trade_analysis[[#This Row],[Departure_Date]],"mmmm")</f>
        <v>February</v>
      </c>
      <c r="L3344">
        <v>61001424</v>
      </c>
      <c r="M3344">
        <v>187102.859375</v>
      </c>
      <c r="N3344">
        <v>120306.7734375</v>
      </c>
      <c r="O3344">
        <v>147013.4375</v>
      </c>
      <c r="P3344">
        <v>0</v>
      </c>
      <c r="Q3344">
        <v>2380369.25</v>
      </c>
      <c r="R3344">
        <f t="shared" si="52"/>
        <v>3.9021535792344783E-2</v>
      </c>
    </row>
    <row r="3345" spans="1:18" x14ac:dyDescent="0.25">
      <c r="A3345" t="s">
        <v>4622</v>
      </c>
      <c r="B3345" t="s">
        <v>49</v>
      </c>
      <c r="C3345" t="s">
        <v>50</v>
      </c>
      <c r="D3345" t="s">
        <v>183</v>
      </c>
      <c r="E3345" t="s">
        <v>174</v>
      </c>
      <c r="F3345" t="s">
        <v>70</v>
      </c>
      <c r="G3345" s="1">
        <v>46000</v>
      </c>
      <c r="H3345" s="1">
        <v>46017</v>
      </c>
      <c r="I3345">
        <f>YEAR((vw_maritime_trade_analysis[[#This Row],[Departure_Date]]))</f>
        <v>2025</v>
      </c>
      <c r="J3345" t="str">
        <f>"Q"&amp;ROUNDUP(MONTH(vw_maritime_trade_analysis[[#This Row],[Departure_Date]])/3,0)</f>
        <v>Q4</v>
      </c>
      <c r="K3345" t="str">
        <f>TEXT(vw_maritime_trade_analysis[[#This Row],[Departure_Date]],"mmmm")</f>
        <v>December</v>
      </c>
      <c r="L3345">
        <v>87469072</v>
      </c>
      <c r="M3345">
        <v>304011</v>
      </c>
      <c r="N3345">
        <v>244397.875</v>
      </c>
      <c r="O3345">
        <v>69100.5703125</v>
      </c>
      <c r="P3345">
        <v>20131.689453125</v>
      </c>
      <c r="Q3345">
        <v>1602951.75</v>
      </c>
      <c r="R3345">
        <f t="shared" si="52"/>
        <v>1.8325926105629657E-2</v>
      </c>
    </row>
    <row r="3346" spans="1:18" x14ac:dyDescent="0.25">
      <c r="A3346" t="s">
        <v>4623</v>
      </c>
      <c r="B3346" t="s">
        <v>49</v>
      </c>
      <c r="C3346" t="s">
        <v>78</v>
      </c>
      <c r="D3346" t="s">
        <v>177</v>
      </c>
      <c r="E3346" t="s">
        <v>154</v>
      </c>
      <c r="F3346" t="s">
        <v>184</v>
      </c>
      <c r="G3346" s="1">
        <v>45423</v>
      </c>
      <c r="H3346" s="1">
        <v>45437</v>
      </c>
      <c r="I3346">
        <f>YEAR((vw_maritime_trade_analysis[[#This Row],[Departure_Date]]))</f>
        <v>2024</v>
      </c>
      <c r="J3346" t="str">
        <f>"Q"&amp;ROUNDUP(MONTH(vw_maritime_trade_analysis[[#This Row],[Departure_Date]])/3,0)</f>
        <v>Q2</v>
      </c>
      <c r="K3346" t="str">
        <f>TEXT(vw_maritime_trade_analysis[[#This Row],[Departure_Date]],"mmmm")</f>
        <v>May</v>
      </c>
      <c r="L3346">
        <v>19362596</v>
      </c>
      <c r="M3346">
        <v>258643.40625</v>
      </c>
      <c r="N3346">
        <v>246022.6875</v>
      </c>
      <c r="O3346">
        <v>40661.44921875</v>
      </c>
      <c r="P3346">
        <v>0</v>
      </c>
      <c r="Q3346">
        <v>1642064.125</v>
      </c>
      <c r="R3346">
        <f t="shared" si="52"/>
        <v>8.4805990116201366E-2</v>
      </c>
    </row>
    <row r="3347" spans="1:18" x14ac:dyDescent="0.25">
      <c r="A3347" t="s">
        <v>4624</v>
      </c>
      <c r="B3347" t="s">
        <v>49</v>
      </c>
      <c r="C3347" t="s">
        <v>78</v>
      </c>
      <c r="D3347" t="s">
        <v>315</v>
      </c>
      <c r="E3347" t="s">
        <v>83</v>
      </c>
      <c r="F3347" t="s">
        <v>56</v>
      </c>
      <c r="G3347" s="1">
        <v>45915</v>
      </c>
      <c r="H3347" s="1">
        <v>45929</v>
      </c>
      <c r="I3347">
        <f>YEAR((vw_maritime_trade_analysis[[#This Row],[Departure_Date]]))</f>
        <v>2025</v>
      </c>
      <c r="J3347" t="str">
        <f>"Q"&amp;ROUNDUP(MONTH(vw_maritime_trade_analysis[[#This Row],[Departure_Date]])/3,0)</f>
        <v>Q3</v>
      </c>
      <c r="K3347" t="str">
        <f>TEXT(vw_maritime_trade_analysis[[#This Row],[Departure_Date]],"mmmm")</f>
        <v>September</v>
      </c>
      <c r="L3347">
        <v>58832072</v>
      </c>
      <c r="M3347">
        <v>214840.03125</v>
      </c>
      <c r="N3347">
        <v>188267.65625</v>
      </c>
      <c r="O3347">
        <v>75893.3671875</v>
      </c>
      <c r="P3347">
        <v>24060.48046875</v>
      </c>
      <c r="Q3347">
        <v>1220472.875</v>
      </c>
      <c r="R3347">
        <f t="shared" si="52"/>
        <v>2.0745026199315231E-2</v>
      </c>
    </row>
    <row r="3348" spans="1:18" x14ac:dyDescent="0.25">
      <c r="A3348" t="s">
        <v>4625</v>
      </c>
      <c r="B3348" t="s">
        <v>49</v>
      </c>
      <c r="C3348" t="s">
        <v>50</v>
      </c>
      <c r="D3348" t="s">
        <v>120</v>
      </c>
      <c r="E3348" t="s">
        <v>55</v>
      </c>
      <c r="F3348" t="s">
        <v>184</v>
      </c>
      <c r="G3348" s="1">
        <v>46049</v>
      </c>
      <c r="H3348" s="1">
        <v>46056</v>
      </c>
      <c r="I3348">
        <f>YEAR((vw_maritime_trade_analysis[[#This Row],[Departure_Date]]))</f>
        <v>2026</v>
      </c>
      <c r="J3348" t="str">
        <f>"Q"&amp;ROUNDUP(MONTH(vw_maritime_trade_analysis[[#This Row],[Departure_Date]])/3,0)</f>
        <v>Q1</v>
      </c>
      <c r="K3348" t="str">
        <f>TEXT(vw_maritime_trade_analysis[[#This Row],[Departure_Date]],"mmmm")</f>
        <v>January</v>
      </c>
      <c r="L3348">
        <v>45541668</v>
      </c>
      <c r="M3348">
        <v>50371.51171875</v>
      </c>
      <c r="N3348">
        <v>75824.28125</v>
      </c>
      <c r="O3348">
        <v>121140.828125</v>
      </c>
      <c r="P3348">
        <v>126990.078125</v>
      </c>
      <c r="Q3348">
        <v>1396291.375</v>
      </c>
      <c r="R3348">
        <f t="shared" si="52"/>
        <v>3.0659645031007647E-2</v>
      </c>
    </row>
    <row r="3349" spans="1:18" x14ac:dyDescent="0.25">
      <c r="A3349" t="s">
        <v>4626</v>
      </c>
      <c r="B3349" t="s">
        <v>65</v>
      </c>
      <c r="C3349" t="s">
        <v>66</v>
      </c>
      <c r="D3349" t="s">
        <v>391</v>
      </c>
      <c r="E3349" t="s">
        <v>82</v>
      </c>
      <c r="F3349" t="s">
        <v>55</v>
      </c>
      <c r="G3349" s="1">
        <v>44100</v>
      </c>
      <c r="H3349" s="1">
        <v>44122</v>
      </c>
      <c r="I3349">
        <f>YEAR((vw_maritime_trade_analysis[[#This Row],[Departure_Date]]))</f>
        <v>2020</v>
      </c>
      <c r="J3349" t="str">
        <f>"Q"&amp;ROUNDUP(MONTH(vw_maritime_trade_analysis[[#This Row],[Departure_Date]])/3,0)</f>
        <v>Q3</v>
      </c>
      <c r="K3349" t="str">
        <f>TEXT(vw_maritime_trade_analysis[[#This Row],[Departure_Date]],"mmmm")</f>
        <v>September</v>
      </c>
      <c r="L3349">
        <v>27063906</v>
      </c>
      <c r="M3349">
        <v>335907.78125</v>
      </c>
      <c r="N3349">
        <v>26150.73046875</v>
      </c>
      <c r="O3349">
        <v>21380.490234375</v>
      </c>
      <c r="P3349">
        <v>0</v>
      </c>
      <c r="Q3349">
        <v>2777848.5</v>
      </c>
      <c r="R3349">
        <f t="shared" si="52"/>
        <v>0.10264033949866661</v>
      </c>
    </row>
    <row r="3350" spans="1:18" x14ac:dyDescent="0.25">
      <c r="A3350" t="s">
        <v>4627</v>
      </c>
      <c r="B3350" t="s">
        <v>65</v>
      </c>
      <c r="C3350" t="s">
        <v>50</v>
      </c>
      <c r="D3350" t="s">
        <v>145</v>
      </c>
      <c r="E3350" t="s">
        <v>128</v>
      </c>
      <c r="F3350" t="s">
        <v>83</v>
      </c>
      <c r="G3350" s="1">
        <v>44785</v>
      </c>
      <c r="H3350" s="1">
        <v>44792</v>
      </c>
      <c r="I3350">
        <f>YEAR((vw_maritime_trade_analysis[[#This Row],[Departure_Date]]))</f>
        <v>2022</v>
      </c>
      <c r="J3350" t="str">
        <f>"Q"&amp;ROUNDUP(MONTH(vw_maritime_trade_analysis[[#This Row],[Departure_Date]])/3,0)</f>
        <v>Q3</v>
      </c>
      <c r="K3350" t="str">
        <f>TEXT(vw_maritime_trade_analysis[[#This Row],[Departure_Date]],"mmmm")</f>
        <v>August</v>
      </c>
      <c r="L3350">
        <v>38508932</v>
      </c>
      <c r="M3350">
        <v>197725.84375</v>
      </c>
      <c r="N3350">
        <v>30372.619140625</v>
      </c>
      <c r="O3350">
        <v>53912.51171875</v>
      </c>
      <c r="P3350">
        <v>0</v>
      </c>
      <c r="Q3350">
        <v>1676281.25</v>
      </c>
      <c r="R3350">
        <f t="shared" si="52"/>
        <v>4.3529673842941166E-2</v>
      </c>
    </row>
    <row r="3351" spans="1:18" x14ac:dyDescent="0.25">
      <c r="A3351" t="s">
        <v>4628</v>
      </c>
      <c r="B3351" t="s">
        <v>65</v>
      </c>
      <c r="C3351" t="s">
        <v>134</v>
      </c>
      <c r="D3351" t="s">
        <v>135</v>
      </c>
      <c r="E3351" t="s">
        <v>226</v>
      </c>
      <c r="F3351" t="s">
        <v>127</v>
      </c>
      <c r="G3351" s="1">
        <v>43921</v>
      </c>
      <c r="H3351" s="1">
        <v>43942</v>
      </c>
      <c r="I3351">
        <f>YEAR((vw_maritime_trade_analysis[[#This Row],[Departure_Date]]))</f>
        <v>2020</v>
      </c>
      <c r="J3351" t="str">
        <f>"Q"&amp;ROUNDUP(MONTH(vw_maritime_trade_analysis[[#This Row],[Departure_Date]])/3,0)</f>
        <v>Q1</v>
      </c>
      <c r="K3351" t="str">
        <f>TEXT(vw_maritime_trade_analysis[[#This Row],[Departure_Date]],"mmmm")</f>
        <v>March</v>
      </c>
      <c r="L3351">
        <v>5675756</v>
      </c>
      <c r="M3351">
        <v>345613.8125</v>
      </c>
      <c r="N3351">
        <v>187526.09375</v>
      </c>
      <c r="O3351">
        <v>11521.7802734375</v>
      </c>
      <c r="P3351">
        <v>6307.5498046875</v>
      </c>
      <c r="Q3351">
        <v>1127567.625</v>
      </c>
      <c r="R3351">
        <f t="shared" si="52"/>
        <v>0.19866386521901222</v>
      </c>
    </row>
    <row r="3352" spans="1:18" x14ac:dyDescent="0.25">
      <c r="A3352" t="s">
        <v>4629</v>
      </c>
      <c r="B3352" t="s">
        <v>49</v>
      </c>
      <c r="C3352" t="s">
        <v>66</v>
      </c>
      <c r="D3352" t="s">
        <v>67</v>
      </c>
      <c r="E3352" t="s">
        <v>257</v>
      </c>
      <c r="F3352" t="s">
        <v>92</v>
      </c>
      <c r="G3352" s="1">
        <v>43902</v>
      </c>
      <c r="H3352" s="1">
        <v>43924</v>
      </c>
      <c r="I3352">
        <f>YEAR((vw_maritime_trade_analysis[[#This Row],[Departure_Date]]))</f>
        <v>2020</v>
      </c>
      <c r="J3352" t="str">
        <f>"Q"&amp;ROUNDUP(MONTH(vw_maritime_trade_analysis[[#This Row],[Departure_Date]])/3,0)</f>
        <v>Q1</v>
      </c>
      <c r="K3352" t="str">
        <f>TEXT(vw_maritime_trade_analysis[[#This Row],[Departure_Date]],"mmmm")</f>
        <v>March</v>
      </c>
      <c r="L3352">
        <v>6867023.5</v>
      </c>
      <c r="M3352">
        <v>333850.40625</v>
      </c>
      <c r="N3352">
        <v>31616.25</v>
      </c>
      <c r="O3352">
        <v>14695.4296875</v>
      </c>
      <c r="P3352">
        <v>18679.330078125</v>
      </c>
      <c r="Q3352">
        <v>722697.125</v>
      </c>
      <c r="R3352">
        <f t="shared" si="52"/>
        <v>0.10524168513476036</v>
      </c>
    </row>
    <row r="3353" spans="1:18" x14ac:dyDescent="0.25">
      <c r="A3353" t="s">
        <v>4631</v>
      </c>
      <c r="B3353" t="s">
        <v>49</v>
      </c>
      <c r="C3353" t="s">
        <v>239</v>
      </c>
      <c r="D3353" t="s">
        <v>240</v>
      </c>
      <c r="E3353" t="s">
        <v>164</v>
      </c>
      <c r="F3353" t="s">
        <v>92</v>
      </c>
      <c r="G3353" s="1">
        <v>44382</v>
      </c>
      <c r="H3353" s="1">
        <v>44405</v>
      </c>
      <c r="I3353">
        <f>YEAR((vw_maritime_trade_analysis[[#This Row],[Departure_Date]]))</f>
        <v>2021</v>
      </c>
      <c r="J3353" t="str">
        <f>"Q"&amp;ROUNDUP(MONTH(vw_maritime_trade_analysis[[#This Row],[Departure_Date]])/3,0)</f>
        <v>Q3</v>
      </c>
      <c r="K3353" t="str">
        <f>TEXT(vw_maritime_trade_analysis[[#This Row],[Departure_Date]],"mmmm")</f>
        <v>July</v>
      </c>
      <c r="L3353">
        <v>10772984</v>
      </c>
      <c r="M3353">
        <v>280775.21875</v>
      </c>
      <c r="N3353">
        <v>71364.1015625</v>
      </c>
      <c r="O3353">
        <v>17667.689453125</v>
      </c>
      <c r="P3353">
        <v>0</v>
      </c>
      <c r="Q3353">
        <v>943720.9375</v>
      </c>
      <c r="R3353">
        <f t="shared" si="52"/>
        <v>8.7600699815390051E-2</v>
      </c>
    </row>
    <row r="3354" spans="1:18" x14ac:dyDescent="0.25">
      <c r="A3354" t="s">
        <v>4632</v>
      </c>
      <c r="B3354" t="s">
        <v>65</v>
      </c>
      <c r="C3354" t="s">
        <v>66</v>
      </c>
      <c r="D3354" t="s">
        <v>391</v>
      </c>
      <c r="E3354" t="s">
        <v>56</v>
      </c>
      <c r="F3354" t="s">
        <v>174</v>
      </c>
      <c r="G3354" s="1">
        <v>45395</v>
      </c>
      <c r="H3354" s="1">
        <v>45410</v>
      </c>
      <c r="I3354">
        <f>YEAR((vw_maritime_trade_analysis[[#This Row],[Departure_Date]]))</f>
        <v>2024</v>
      </c>
      <c r="J3354" t="str">
        <f>"Q"&amp;ROUNDUP(MONTH(vw_maritime_trade_analysis[[#This Row],[Departure_Date]])/3,0)</f>
        <v>Q2</v>
      </c>
      <c r="K3354" t="str">
        <f>TEXT(vw_maritime_trade_analysis[[#This Row],[Departure_Date]],"mmmm")</f>
        <v>April</v>
      </c>
      <c r="L3354">
        <v>45127256</v>
      </c>
      <c r="M3354">
        <v>329701.21875</v>
      </c>
      <c r="N3354">
        <v>74030.5703125</v>
      </c>
      <c r="O3354">
        <v>116428.3203125</v>
      </c>
      <c r="P3354">
        <v>0</v>
      </c>
      <c r="Q3354">
        <v>2872374.25</v>
      </c>
      <c r="R3354">
        <f t="shared" si="52"/>
        <v>6.3650540817283469E-2</v>
      </c>
    </row>
    <row r="3355" spans="1:18" x14ac:dyDescent="0.25">
      <c r="A3355" t="s">
        <v>4634</v>
      </c>
      <c r="B3355" t="s">
        <v>65</v>
      </c>
      <c r="C3355" t="s">
        <v>50</v>
      </c>
      <c r="D3355" t="s">
        <v>223</v>
      </c>
      <c r="E3355" t="s">
        <v>70</v>
      </c>
      <c r="F3355" t="s">
        <v>131</v>
      </c>
      <c r="G3355" s="1">
        <v>45492</v>
      </c>
      <c r="H3355" s="1">
        <v>45504</v>
      </c>
      <c r="I3355">
        <f>YEAR((vw_maritime_trade_analysis[[#This Row],[Departure_Date]]))</f>
        <v>2024</v>
      </c>
      <c r="J3355" t="str">
        <f>"Q"&amp;ROUNDUP(MONTH(vw_maritime_trade_analysis[[#This Row],[Departure_Date]])/3,0)</f>
        <v>Q3</v>
      </c>
      <c r="K3355" t="str">
        <f>TEXT(vw_maritime_trade_analysis[[#This Row],[Departure_Date]],"mmmm")</f>
        <v>July</v>
      </c>
      <c r="L3355">
        <v>101522856</v>
      </c>
      <c r="M3355">
        <v>189664.34375</v>
      </c>
      <c r="N3355">
        <v>63897.1484375</v>
      </c>
      <c r="O3355">
        <v>146192.921875</v>
      </c>
      <c r="P3355">
        <v>0</v>
      </c>
      <c r="Q3355">
        <v>1996689</v>
      </c>
      <c r="R3355">
        <f t="shared" si="52"/>
        <v>1.9667384061772257E-2</v>
      </c>
    </row>
    <row r="3356" spans="1:18" x14ac:dyDescent="0.25">
      <c r="A3356" t="s">
        <v>4635</v>
      </c>
      <c r="B3356" t="s">
        <v>49</v>
      </c>
      <c r="C3356" t="s">
        <v>50</v>
      </c>
      <c r="D3356" t="s">
        <v>120</v>
      </c>
      <c r="E3356" t="s">
        <v>204</v>
      </c>
      <c r="F3356" t="s">
        <v>100</v>
      </c>
      <c r="G3356" s="1">
        <v>44501</v>
      </c>
      <c r="H3356" s="1">
        <v>44520</v>
      </c>
      <c r="I3356">
        <f>YEAR((vw_maritime_trade_analysis[[#This Row],[Departure_Date]]))</f>
        <v>2021</v>
      </c>
      <c r="J3356" t="str">
        <f>"Q"&amp;ROUNDUP(MONTH(vw_maritime_trade_analysis[[#This Row],[Departure_Date]])/3,0)</f>
        <v>Q4</v>
      </c>
      <c r="K3356" t="str">
        <f>TEXT(vw_maritime_trade_analysis[[#This Row],[Departure_Date]],"mmmm")</f>
        <v>November</v>
      </c>
      <c r="L3356">
        <v>36772952</v>
      </c>
      <c r="M3356">
        <v>224935.5625</v>
      </c>
      <c r="N3356">
        <v>32123</v>
      </c>
      <c r="O3356">
        <v>83106.8671875</v>
      </c>
      <c r="P3356">
        <v>10340.169921875</v>
      </c>
      <c r="Q3356">
        <v>1811087.125</v>
      </c>
      <c r="R3356">
        <f t="shared" si="52"/>
        <v>4.9250523183452882E-2</v>
      </c>
    </row>
    <row r="3357" spans="1:18" x14ac:dyDescent="0.25">
      <c r="A3357" t="s">
        <v>4636</v>
      </c>
      <c r="B3357" t="s">
        <v>65</v>
      </c>
      <c r="C3357" t="s">
        <v>112</v>
      </c>
      <c r="D3357" t="s">
        <v>340</v>
      </c>
      <c r="E3357" t="s">
        <v>82</v>
      </c>
      <c r="F3357" t="s">
        <v>204</v>
      </c>
      <c r="G3357" s="1">
        <v>45771</v>
      </c>
      <c r="H3357" s="1">
        <v>45780</v>
      </c>
      <c r="I3357">
        <f>YEAR((vw_maritime_trade_analysis[[#This Row],[Departure_Date]]))</f>
        <v>2025</v>
      </c>
      <c r="J3357" t="str">
        <f>"Q"&amp;ROUNDUP(MONTH(vw_maritime_trade_analysis[[#This Row],[Departure_Date]])/3,0)</f>
        <v>Q2</v>
      </c>
      <c r="K3357" t="str">
        <f>TEXT(vw_maritime_trade_analysis[[#This Row],[Departure_Date]],"mmmm")</f>
        <v>April</v>
      </c>
      <c r="L3357">
        <v>9153799</v>
      </c>
      <c r="M3357">
        <v>172927.796875</v>
      </c>
      <c r="N3357">
        <v>155873.15625</v>
      </c>
      <c r="O3357">
        <v>9336.8701171875</v>
      </c>
      <c r="P3357">
        <v>6469.759765625</v>
      </c>
      <c r="Q3357">
        <v>573452.5625</v>
      </c>
      <c r="R3357">
        <f t="shared" si="52"/>
        <v>6.2646400964233545E-2</v>
      </c>
    </row>
    <row r="3358" spans="1:18" x14ac:dyDescent="0.25">
      <c r="A3358" t="s">
        <v>4637</v>
      </c>
      <c r="B3358" t="s">
        <v>65</v>
      </c>
      <c r="C3358" t="s">
        <v>50</v>
      </c>
      <c r="D3358" t="s">
        <v>223</v>
      </c>
      <c r="E3358" t="s">
        <v>226</v>
      </c>
      <c r="F3358" t="s">
        <v>146</v>
      </c>
      <c r="G3358" s="1">
        <v>45694</v>
      </c>
      <c r="H3358" s="1">
        <v>45707</v>
      </c>
      <c r="I3358">
        <f>YEAR((vw_maritime_trade_analysis[[#This Row],[Departure_Date]]))</f>
        <v>2025</v>
      </c>
      <c r="J3358" t="str">
        <f>"Q"&amp;ROUNDUP(MONTH(vw_maritime_trade_analysis[[#This Row],[Departure_Date]])/3,0)</f>
        <v>Q1</v>
      </c>
      <c r="K3358" t="str">
        <f>TEXT(vw_maritime_trade_analysis[[#This Row],[Departure_Date]],"mmmm")</f>
        <v>February</v>
      </c>
      <c r="L3358">
        <v>31038088</v>
      </c>
      <c r="M3358">
        <v>361946.96875</v>
      </c>
      <c r="N3358">
        <v>105313.953125</v>
      </c>
      <c r="O3358">
        <v>96838.84375</v>
      </c>
      <c r="P3358">
        <v>16465.0703125</v>
      </c>
      <c r="Q3358">
        <v>1890505.875</v>
      </c>
      <c r="R3358">
        <f t="shared" si="52"/>
        <v>6.0909224659714864E-2</v>
      </c>
    </row>
    <row r="3359" spans="1:18" x14ac:dyDescent="0.25">
      <c r="A3359" t="s">
        <v>4638</v>
      </c>
      <c r="B3359" t="s">
        <v>49</v>
      </c>
      <c r="C3359" t="s">
        <v>50</v>
      </c>
      <c r="D3359" t="s">
        <v>120</v>
      </c>
      <c r="E3359" t="s">
        <v>93</v>
      </c>
      <c r="F3359" t="s">
        <v>128</v>
      </c>
      <c r="G3359" s="1">
        <v>44521</v>
      </c>
      <c r="H3359" s="1">
        <v>44529</v>
      </c>
      <c r="I3359">
        <f>YEAR((vw_maritime_trade_analysis[[#This Row],[Departure_Date]]))</f>
        <v>2021</v>
      </c>
      <c r="J3359" t="str">
        <f>"Q"&amp;ROUNDUP(MONTH(vw_maritime_trade_analysis[[#This Row],[Departure_Date]])/3,0)</f>
        <v>Q4</v>
      </c>
      <c r="K3359" t="str">
        <f>TEXT(vw_maritime_trade_analysis[[#This Row],[Departure_Date]],"mmmm")</f>
        <v>November</v>
      </c>
      <c r="L3359">
        <v>48063112</v>
      </c>
      <c r="M3359">
        <v>94442.4765625</v>
      </c>
      <c r="N3359">
        <v>53114.1796875</v>
      </c>
      <c r="O3359">
        <v>74497.828125</v>
      </c>
      <c r="P3359">
        <v>19792.98046875</v>
      </c>
      <c r="Q3359">
        <v>1680568.125</v>
      </c>
      <c r="R3359">
        <f t="shared" si="52"/>
        <v>3.496586165706457E-2</v>
      </c>
    </row>
    <row r="3360" spans="1:18" x14ac:dyDescent="0.25">
      <c r="A3360" t="s">
        <v>4639</v>
      </c>
      <c r="B3360" t="s">
        <v>49</v>
      </c>
      <c r="C3360" t="s">
        <v>50</v>
      </c>
      <c r="D3360" t="s">
        <v>51</v>
      </c>
      <c r="E3360" t="s">
        <v>93</v>
      </c>
      <c r="F3360" t="s">
        <v>70</v>
      </c>
      <c r="G3360" s="1">
        <v>45846</v>
      </c>
      <c r="H3360" s="1">
        <v>45855</v>
      </c>
      <c r="I3360">
        <f>YEAR((vw_maritime_trade_analysis[[#This Row],[Departure_Date]]))</f>
        <v>2025</v>
      </c>
      <c r="J3360" t="str">
        <f>"Q"&amp;ROUNDUP(MONTH(vw_maritime_trade_analysis[[#This Row],[Departure_Date]])/3,0)</f>
        <v>Q3</v>
      </c>
      <c r="K3360" t="str">
        <f>TEXT(vw_maritime_trade_analysis[[#This Row],[Departure_Date]],"mmmm")</f>
        <v>July</v>
      </c>
      <c r="L3360">
        <v>20370060</v>
      </c>
      <c r="M3360">
        <v>129320.3828125</v>
      </c>
      <c r="N3360">
        <v>73265.4375</v>
      </c>
      <c r="O3360">
        <v>41758.62109375</v>
      </c>
      <c r="P3360">
        <v>12665.08984375</v>
      </c>
      <c r="Q3360">
        <v>8466237</v>
      </c>
      <c r="R3360">
        <f t="shared" si="52"/>
        <v>0.41562160347097654</v>
      </c>
    </row>
    <row r="3361" spans="1:18" x14ac:dyDescent="0.25">
      <c r="A3361" t="s">
        <v>4640</v>
      </c>
      <c r="B3361" t="s">
        <v>65</v>
      </c>
      <c r="C3361" t="s">
        <v>112</v>
      </c>
      <c r="D3361" t="s">
        <v>340</v>
      </c>
      <c r="E3361" t="s">
        <v>100</v>
      </c>
      <c r="F3361" t="s">
        <v>201</v>
      </c>
      <c r="G3361" s="1">
        <v>46064</v>
      </c>
      <c r="H3361" s="1">
        <v>46094</v>
      </c>
      <c r="I3361">
        <f>YEAR((vw_maritime_trade_analysis[[#This Row],[Departure_Date]]))</f>
        <v>2026</v>
      </c>
      <c r="J3361" t="str">
        <f>"Q"&amp;ROUNDUP(MONTH(vw_maritime_trade_analysis[[#This Row],[Departure_Date]])/3,0)</f>
        <v>Q1</v>
      </c>
      <c r="K3361" t="str">
        <f>TEXT(vw_maritime_trade_analysis[[#This Row],[Departure_Date]],"mmmm")</f>
        <v>February</v>
      </c>
      <c r="L3361">
        <v>1090574.125</v>
      </c>
      <c r="M3361">
        <v>489418.8125</v>
      </c>
      <c r="N3361">
        <v>226424.390625</v>
      </c>
      <c r="O3361">
        <v>1766.72998046875</v>
      </c>
      <c r="P3361">
        <v>11499.2001953125</v>
      </c>
      <c r="Q3361">
        <v>837859.8125</v>
      </c>
      <c r="R3361">
        <f t="shared" si="52"/>
        <v>0.7682740616095215</v>
      </c>
    </row>
    <row r="3362" spans="1:18" x14ac:dyDescent="0.25">
      <c r="A3362" t="s">
        <v>4641</v>
      </c>
      <c r="B3362" t="s">
        <v>49</v>
      </c>
      <c r="C3362" t="s">
        <v>66</v>
      </c>
      <c r="D3362" t="s">
        <v>248</v>
      </c>
      <c r="E3362" t="s">
        <v>55</v>
      </c>
      <c r="F3362" t="s">
        <v>100</v>
      </c>
      <c r="G3362" s="1">
        <v>43892</v>
      </c>
      <c r="H3362" s="1">
        <v>43920</v>
      </c>
      <c r="I3362">
        <f>YEAR((vw_maritime_trade_analysis[[#This Row],[Departure_Date]]))</f>
        <v>2020</v>
      </c>
      <c r="J3362" t="str">
        <f>"Q"&amp;ROUNDUP(MONTH(vw_maritime_trade_analysis[[#This Row],[Departure_Date]])/3,0)</f>
        <v>Q1</v>
      </c>
      <c r="K3362" t="str">
        <f>TEXT(vw_maritime_trade_analysis[[#This Row],[Departure_Date]],"mmmm")</f>
        <v>March</v>
      </c>
      <c r="L3362">
        <v>63010960</v>
      </c>
      <c r="M3362">
        <v>537948.3125</v>
      </c>
      <c r="N3362">
        <v>77001.34375</v>
      </c>
      <c r="O3362">
        <v>54819.5390625</v>
      </c>
      <c r="P3362">
        <v>0</v>
      </c>
      <c r="Q3362">
        <v>2319567.25</v>
      </c>
      <c r="R3362">
        <f t="shared" si="52"/>
        <v>3.6812123636903803E-2</v>
      </c>
    </row>
    <row r="3363" spans="1:18" x14ac:dyDescent="0.25">
      <c r="A3363" t="s">
        <v>4642</v>
      </c>
      <c r="B3363" t="s">
        <v>49</v>
      </c>
      <c r="C3363" t="s">
        <v>112</v>
      </c>
      <c r="D3363" t="s">
        <v>340</v>
      </c>
      <c r="E3363" t="s">
        <v>230</v>
      </c>
      <c r="F3363" t="s">
        <v>226</v>
      </c>
      <c r="G3363" s="1">
        <v>45482</v>
      </c>
      <c r="H3363" s="1">
        <v>45502</v>
      </c>
      <c r="I3363">
        <f>YEAR((vw_maritime_trade_analysis[[#This Row],[Departure_Date]]))</f>
        <v>2024</v>
      </c>
      <c r="J3363" t="str">
        <f>"Q"&amp;ROUNDUP(MONTH(vw_maritime_trade_analysis[[#This Row],[Departure_Date]])/3,0)</f>
        <v>Q3</v>
      </c>
      <c r="K3363" t="str">
        <f>TEXT(vw_maritime_trade_analysis[[#This Row],[Departure_Date]],"mmmm")</f>
        <v>July</v>
      </c>
      <c r="L3363">
        <v>1701570</v>
      </c>
      <c r="M3363">
        <v>339867.09375</v>
      </c>
      <c r="N3363">
        <v>201759.015625</v>
      </c>
      <c r="O3363">
        <v>5615.18017578125</v>
      </c>
      <c r="P3363">
        <v>0</v>
      </c>
      <c r="Q3363">
        <v>712087.0625</v>
      </c>
      <c r="R3363">
        <f t="shared" si="52"/>
        <v>0.41848825643376414</v>
      </c>
    </row>
    <row r="3364" spans="1:18" x14ac:dyDescent="0.25">
      <c r="A3364" t="s">
        <v>4644</v>
      </c>
      <c r="B3364" t="s">
        <v>65</v>
      </c>
      <c r="C3364" t="s">
        <v>78</v>
      </c>
      <c r="D3364" t="s">
        <v>158</v>
      </c>
      <c r="E3364" t="s">
        <v>92</v>
      </c>
      <c r="F3364" t="s">
        <v>196</v>
      </c>
      <c r="G3364" s="1">
        <v>45045</v>
      </c>
      <c r="H3364" s="1">
        <v>45069</v>
      </c>
      <c r="I3364">
        <f>YEAR((vw_maritime_trade_analysis[[#This Row],[Departure_Date]]))</f>
        <v>2023</v>
      </c>
      <c r="J3364" t="str">
        <f>"Q"&amp;ROUNDUP(MONTH(vw_maritime_trade_analysis[[#This Row],[Departure_Date]])/3,0)</f>
        <v>Q2</v>
      </c>
      <c r="K3364" t="str">
        <f>TEXT(vw_maritime_trade_analysis[[#This Row],[Departure_Date]],"mmmm")</f>
        <v>April</v>
      </c>
      <c r="L3364">
        <v>18054228</v>
      </c>
      <c r="M3364">
        <v>641918</v>
      </c>
      <c r="N3364">
        <v>132019.078125</v>
      </c>
      <c r="O3364">
        <v>53982.140625</v>
      </c>
      <c r="P3364">
        <v>0</v>
      </c>
      <c r="Q3364">
        <v>1419211.125</v>
      </c>
      <c r="R3364">
        <f t="shared" si="52"/>
        <v>7.8608242069392278E-2</v>
      </c>
    </row>
    <row r="3365" spans="1:18" x14ac:dyDescent="0.25">
      <c r="A3365" t="s">
        <v>4645</v>
      </c>
      <c r="B3365" t="s">
        <v>49</v>
      </c>
      <c r="C3365" t="s">
        <v>50</v>
      </c>
      <c r="D3365" t="s">
        <v>51</v>
      </c>
      <c r="E3365" t="s">
        <v>121</v>
      </c>
      <c r="F3365" t="s">
        <v>56</v>
      </c>
      <c r="G3365" s="1">
        <v>45133</v>
      </c>
      <c r="H3365" s="1">
        <v>45139</v>
      </c>
      <c r="I3365">
        <f>YEAR((vw_maritime_trade_analysis[[#This Row],[Departure_Date]]))</f>
        <v>2023</v>
      </c>
      <c r="J3365" t="str">
        <f>"Q"&amp;ROUNDUP(MONTH(vw_maritime_trade_analysis[[#This Row],[Departure_Date]])/3,0)</f>
        <v>Q3</v>
      </c>
      <c r="K3365" t="str">
        <f>TEXT(vw_maritime_trade_analysis[[#This Row],[Departure_Date]],"mmmm")</f>
        <v>July</v>
      </c>
      <c r="L3365">
        <v>12101880</v>
      </c>
      <c r="M3365">
        <v>116487.3671875</v>
      </c>
      <c r="N3365">
        <v>201287.796875</v>
      </c>
      <c r="O3365">
        <v>17426.7109375</v>
      </c>
      <c r="P3365">
        <v>71131.3125</v>
      </c>
      <c r="Q3365">
        <v>4314797.5</v>
      </c>
      <c r="R3365">
        <f t="shared" si="52"/>
        <v>0.35653943850046438</v>
      </c>
    </row>
    <row r="3366" spans="1:18" x14ac:dyDescent="0.25">
      <c r="A3366" t="s">
        <v>4646</v>
      </c>
      <c r="B3366" t="s">
        <v>49</v>
      </c>
      <c r="C3366" t="s">
        <v>50</v>
      </c>
      <c r="D3366" t="s">
        <v>120</v>
      </c>
      <c r="E3366" t="s">
        <v>257</v>
      </c>
      <c r="F3366" t="s">
        <v>82</v>
      </c>
      <c r="G3366" s="1">
        <v>45873</v>
      </c>
      <c r="H3366" s="1">
        <v>45890</v>
      </c>
      <c r="I3366">
        <f>YEAR((vw_maritime_trade_analysis[[#This Row],[Departure_Date]]))</f>
        <v>2025</v>
      </c>
      <c r="J3366" t="str">
        <f>"Q"&amp;ROUNDUP(MONTH(vw_maritime_trade_analysis[[#This Row],[Departure_Date]])/3,0)</f>
        <v>Q3</v>
      </c>
      <c r="K3366" t="str">
        <f>TEXT(vw_maritime_trade_analysis[[#This Row],[Departure_Date]],"mmmm")</f>
        <v>August</v>
      </c>
      <c r="L3366">
        <v>23652616</v>
      </c>
      <c r="M3366">
        <v>332884.75</v>
      </c>
      <c r="N3366">
        <v>130785.3984375</v>
      </c>
      <c r="O3366">
        <v>16320.2998046875</v>
      </c>
      <c r="P3366">
        <v>13202.1298828125</v>
      </c>
      <c r="Q3366">
        <v>1298583.75</v>
      </c>
      <c r="R3366">
        <f t="shared" si="52"/>
        <v>5.4902330888050604E-2</v>
      </c>
    </row>
    <row r="3367" spans="1:18" x14ac:dyDescent="0.25">
      <c r="A3367" t="s">
        <v>4647</v>
      </c>
      <c r="B3367" t="s">
        <v>49</v>
      </c>
      <c r="C3367" t="s">
        <v>78</v>
      </c>
      <c r="D3367" t="s">
        <v>105</v>
      </c>
      <c r="E3367" t="s">
        <v>154</v>
      </c>
      <c r="F3367" t="s">
        <v>100</v>
      </c>
      <c r="G3367" s="1">
        <v>44691</v>
      </c>
      <c r="H3367" s="1">
        <v>44702</v>
      </c>
      <c r="I3367">
        <f>YEAR((vw_maritime_trade_analysis[[#This Row],[Departure_Date]]))</f>
        <v>2022</v>
      </c>
      <c r="J3367" t="str">
        <f>"Q"&amp;ROUNDUP(MONTH(vw_maritime_trade_analysis[[#This Row],[Departure_Date]])/3,0)</f>
        <v>Q2</v>
      </c>
      <c r="K3367" t="str">
        <f>TEXT(vw_maritime_trade_analysis[[#This Row],[Departure_Date]],"mmmm")</f>
        <v>May</v>
      </c>
      <c r="L3367">
        <v>38223508</v>
      </c>
      <c r="M3367">
        <v>132049.5625</v>
      </c>
      <c r="N3367">
        <v>125079.8671875</v>
      </c>
      <c r="O3367">
        <v>95176.53125</v>
      </c>
      <c r="P3367">
        <v>41960.921875</v>
      </c>
      <c r="Q3367">
        <v>2425715.75</v>
      </c>
      <c r="R3367">
        <f t="shared" si="52"/>
        <v>6.34613586487143E-2</v>
      </c>
    </row>
    <row r="3368" spans="1:18" x14ac:dyDescent="0.25">
      <c r="A3368" t="s">
        <v>4648</v>
      </c>
      <c r="B3368" t="s">
        <v>49</v>
      </c>
      <c r="C3368" t="s">
        <v>50</v>
      </c>
      <c r="D3368" t="s">
        <v>51</v>
      </c>
      <c r="E3368" t="s">
        <v>146</v>
      </c>
      <c r="F3368" t="s">
        <v>92</v>
      </c>
      <c r="G3368" s="1">
        <v>45250</v>
      </c>
      <c r="H3368" s="1">
        <v>45265</v>
      </c>
      <c r="I3368">
        <f>YEAR((vw_maritime_trade_analysis[[#This Row],[Departure_Date]]))</f>
        <v>2023</v>
      </c>
      <c r="J3368" t="str">
        <f>"Q"&amp;ROUNDUP(MONTH(vw_maritime_trade_analysis[[#This Row],[Departure_Date]])/3,0)</f>
        <v>Q4</v>
      </c>
      <c r="K3368" t="str">
        <f>TEXT(vw_maritime_trade_analysis[[#This Row],[Departure_Date]],"mmmm")</f>
        <v>November</v>
      </c>
      <c r="L3368">
        <v>7449250.5</v>
      </c>
      <c r="M3368">
        <v>214297.390625</v>
      </c>
      <c r="N3368">
        <v>102265.0078125</v>
      </c>
      <c r="O3368">
        <v>15047.490234375</v>
      </c>
      <c r="P3368">
        <v>6432.64990234375</v>
      </c>
      <c r="Q3368">
        <v>3354809.5</v>
      </c>
      <c r="R3368">
        <f t="shared" si="52"/>
        <v>0.45035530755745157</v>
      </c>
    </row>
    <row r="3369" spans="1:18" x14ac:dyDescent="0.25">
      <c r="A3369" t="s">
        <v>4649</v>
      </c>
      <c r="B3369" t="s">
        <v>49</v>
      </c>
      <c r="C3369" t="s">
        <v>134</v>
      </c>
      <c r="D3369" t="s">
        <v>135</v>
      </c>
      <c r="E3369" t="s">
        <v>154</v>
      </c>
      <c r="F3369" t="s">
        <v>184</v>
      </c>
      <c r="G3369" s="1">
        <v>44352</v>
      </c>
      <c r="H3369" s="1">
        <v>44370</v>
      </c>
      <c r="I3369">
        <f>YEAR((vw_maritime_trade_analysis[[#This Row],[Departure_Date]]))</f>
        <v>2021</v>
      </c>
      <c r="J3369" t="str">
        <f>"Q"&amp;ROUNDUP(MONTH(vw_maritime_trade_analysis[[#This Row],[Departure_Date]])/3,0)</f>
        <v>Q2</v>
      </c>
      <c r="K3369" t="str">
        <f>TEXT(vw_maritime_trade_analysis[[#This Row],[Departure_Date]],"mmmm")</f>
        <v>June</v>
      </c>
      <c r="L3369">
        <v>5764962.5</v>
      </c>
      <c r="M3369">
        <v>550016.5625</v>
      </c>
      <c r="N3369">
        <v>138738.203125</v>
      </c>
      <c r="O3369">
        <v>6514.41015625</v>
      </c>
      <c r="P3369">
        <v>38389.48828125</v>
      </c>
      <c r="Q3369">
        <v>1049170.375</v>
      </c>
      <c r="R3369">
        <f t="shared" si="52"/>
        <v>0.18199084122403225</v>
      </c>
    </row>
    <row r="3370" spans="1:18" x14ac:dyDescent="0.25">
      <c r="A3370" t="s">
        <v>4651</v>
      </c>
      <c r="B3370" t="s">
        <v>65</v>
      </c>
      <c r="C3370" t="s">
        <v>50</v>
      </c>
      <c r="D3370" t="s">
        <v>51</v>
      </c>
      <c r="E3370" t="s">
        <v>82</v>
      </c>
      <c r="F3370" t="s">
        <v>174</v>
      </c>
      <c r="G3370" s="1">
        <v>44339</v>
      </c>
      <c r="H3370" s="1">
        <v>44347</v>
      </c>
      <c r="I3370">
        <f>YEAR((vw_maritime_trade_analysis[[#This Row],[Departure_Date]]))</f>
        <v>2021</v>
      </c>
      <c r="J3370" t="str">
        <f>"Q"&amp;ROUNDUP(MONTH(vw_maritime_trade_analysis[[#This Row],[Departure_Date]])/3,0)</f>
        <v>Q2</v>
      </c>
      <c r="K3370" t="str">
        <f>TEXT(vw_maritime_trade_analysis[[#This Row],[Departure_Date]],"mmmm")</f>
        <v>May</v>
      </c>
      <c r="L3370">
        <v>19596450</v>
      </c>
      <c r="M3370">
        <v>214302.953125</v>
      </c>
      <c r="N3370">
        <v>139942.515625</v>
      </c>
      <c r="O3370">
        <v>53498.30859375</v>
      </c>
      <c r="P3370">
        <v>5718.64013671875</v>
      </c>
      <c r="Q3370">
        <v>4313332</v>
      </c>
      <c r="R3370">
        <f t="shared" si="52"/>
        <v>0.22010782565209516</v>
      </c>
    </row>
    <row r="3371" spans="1:18" x14ac:dyDescent="0.25">
      <c r="A3371" t="s">
        <v>4652</v>
      </c>
      <c r="B3371" t="s">
        <v>65</v>
      </c>
      <c r="C3371" t="s">
        <v>78</v>
      </c>
      <c r="D3371" t="s">
        <v>177</v>
      </c>
      <c r="E3371" t="s">
        <v>56</v>
      </c>
      <c r="F3371" t="s">
        <v>93</v>
      </c>
      <c r="G3371" s="1">
        <v>45435</v>
      </c>
      <c r="H3371" s="1">
        <v>45456</v>
      </c>
      <c r="I3371">
        <f>YEAR((vw_maritime_trade_analysis[[#This Row],[Departure_Date]]))</f>
        <v>2024</v>
      </c>
      <c r="J3371" t="str">
        <f>"Q"&amp;ROUNDUP(MONTH(vw_maritime_trade_analysis[[#This Row],[Departure_Date]])/3,0)</f>
        <v>Q2</v>
      </c>
      <c r="K3371" t="str">
        <f>TEXT(vw_maritime_trade_analysis[[#This Row],[Departure_Date]],"mmmm")</f>
        <v>May</v>
      </c>
      <c r="L3371">
        <v>17094516</v>
      </c>
      <c r="M3371">
        <v>378069.5</v>
      </c>
      <c r="N3371">
        <v>200795</v>
      </c>
      <c r="O3371">
        <v>40684.94921875</v>
      </c>
      <c r="P3371">
        <v>9783.2900390625</v>
      </c>
      <c r="Q3371">
        <v>1149868.5</v>
      </c>
      <c r="R3371">
        <f t="shared" si="52"/>
        <v>6.726534404366874E-2</v>
      </c>
    </row>
    <row r="3372" spans="1:18" x14ac:dyDescent="0.25">
      <c r="A3372" t="s">
        <v>4653</v>
      </c>
      <c r="B3372" t="s">
        <v>65</v>
      </c>
      <c r="C3372" t="s">
        <v>78</v>
      </c>
      <c r="D3372" t="s">
        <v>211</v>
      </c>
      <c r="E3372" t="s">
        <v>226</v>
      </c>
      <c r="F3372" t="s">
        <v>127</v>
      </c>
      <c r="G3372" s="1">
        <v>44084</v>
      </c>
      <c r="H3372" s="1">
        <v>44093</v>
      </c>
      <c r="I3372">
        <f>YEAR((vw_maritime_trade_analysis[[#This Row],[Departure_Date]]))</f>
        <v>2020</v>
      </c>
      <c r="J3372" t="str">
        <f>"Q"&amp;ROUNDUP(MONTH(vw_maritime_trade_analysis[[#This Row],[Departure_Date]])/3,0)</f>
        <v>Q3</v>
      </c>
      <c r="K3372" t="str">
        <f>TEXT(vw_maritime_trade_analysis[[#This Row],[Departure_Date]],"mmmm")</f>
        <v>September</v>
      </c>
      <c r="L3372">
        <v>23403342</v>
      </c>
      <c r="M3372">
        <v>177811.359375</v>
      </c>
      <c r="N3372">
        <v>114194.8125</v>
      </c>
      <c r="O3372">
        <v>60146.58984375</v>
      </c>
      <c r="P3372">
        <v>35457.390625</v>
      </c>
      <c r="Q3372">
        <v>2128306</v>
      </c>
      <c r="R3372">
        <f t="shared" si="52"/>
        <v>9.0940259728717374E-2</v>
      </c>
    </row>
    <row r="3373" spans="1:18" x14ac:dyDescent="0.25">
      <c r="A3373" t="s">
        <v>4654</v>
      </c>
      <c r="B3373" t="s">
        <v>49</v>
      </c>
      <c r="C3373" t="s">
        <v>50</v>
      </c>
      <c r="D3373" t="s">
        <v>183</v>
      </c>
      <c r="E3373" t="s">
        <v>108</v>
      </c>
      <c r="F3373" t="s">
        <v>56</v>
      </c>
      <c r="G3373" s="1">
        <v>46085</v>
      </c>
      <c r="H3373" s="1">
        <v>46090</v>
      </c>
      <c r="I3373">
        <f>YEAR((vw_maritime_trade_analysis[[#This Row],[Departure_Date]]))</f>
        <v>2026</v>
      </c>
      <c r="J3373" t="str">
        <f>"Q"&amp;ROUNDUP(MONTH(vw_maritime_trade_analysis[[#This Row],[Departure_Date]])/3,0)</f>
        <v>Q1</v>
      </c>
      <c r="K3373" t="str">
        <f>TEXT(vw_maritime_trade_analysis[[#This Row],[Departure_Date]],"mmmm")</f>
        <v>March</v>
      </c>
      <c r="L3373">
        <v>29947240</v>
      </c>
      <c r="M3373">
        <v>78799.796875</v>
      </c>
      <c r="N3373">
        <v>178694.953125</v>
      </c>
      <c r="O3373">
        <v>58397.12109375</v>
      </c>
      <c r="P3373">
        <v>32636.630859375</v>
      </c>
      <c r="Q3373">
        <v>1704771.875</v>
      </c>
      <c r="R3373">
        <f t="shared" si="52"/>
        <v>5.6925842748780854E-2</v>
      </c>
    </row>
    <row r="3374" spans="1:18" x14ac:dyDescent="0.25">
      <c r="A3374" t="s">
        <v>4655</v>
      </c>
      <c r="B3374" t="s">
        <v>49</v>
      </c>
      <c r="C3374" t="s">
        <v>50</v>
      </c>
      <c r="D3374" t="s">
        <v>120</v>
      </c>
      <c r="E3374" t="s">
        <v>154</v>
      </c>
      <c r="F3374" t="s">
        <v>82</v>
      </c>
      <c r="G3374" s="1">
        <v>44805</v>
      </c>
      <c r="H3374" s="1">
        <v>44819</v>
      </c>
      <c r="I3374">
        <f>YEAR((vw_maritime_trade_analysis[[#This Row],[Departure_Date]]))</f>
        <v>2022</v>
      </c>
      <c r="J3374" t="str">
        <f>"Q"&amp;ROUNDUP(MONTH(vw_maritime_trade_analysis[[#This Row],[Departure_Date]])/3,0)</f>
        <v>Q3</v>
      </c>
      <c r="K3374" t="str">
        <f>TEXT(vw_maritime_trade_analysis[[#This Row],[Departure_Date]],"mmmm")</f>
        <v>September</v>
      </c>
      <c r="L3374">
        <v>17211426</v>
      </c>
      <c r="M3374">
        <v>334070.03125</v>
      </c>
      <c r="N3374">
        <v>213960.328125</v>
      </c>
      <c r="O3374">
        <v>50085.25</v>
      </c>
      <c r="P3374">
        <v>0</v>
      </c>
      <c r="Q3374">
        <v>1734532.625</v>
      </c>
      <c r="R3374">
        <f t="shared" si="52"/>
        <v>0.10077797301629743</v>
      </c>
    </row>
    <row r="3375" spans="1:18" x14ac:dyDescent="0.25">
      <c r="A3375" t="s">
        <v>4656</v>
      </c>
      <c r="B3375" t="s">
        <v>65</v>
      </c>
      <c r="C3375" t="s">
        <v>50</v>
      </c>
      <c r="D3375" t="s">
        <v>139</v>
      </c>
      <c r="E3375" t="s">
        <v>70</v>
      </c>
      <c r="F3375" t="s">
        <v>230</v>
      </c>
      <c r="G3375" s="1">
        <v>44138</v>
      </c>
      <c r="H3375" s="1">
        <v>44156</v>
      </c>
      <c r="I3375">
        <f>YEAR((vw_maritime_trade_analysis[[#This Row],[Departure_Date]]))</f>
        <v>2020</v>
      </c>
      <c r="J3375" t="str">
        <f>"Q"&amp;ROUNDUP(MONTH(vw_maritime_trade_analysis[[#This Row],[Departure_Date]])/3,0)</f>
        <v>Q4</v>
      </c>
      <c r="K3375" t="str">
        <f>TEXT(vw_maritime_trade_analysis[[#This Row],[Departure_Date]],"mmmm")</f>
        <v>November</v>
      </c>
      <c r="L3375">
        <v>46116980</v>
      </c>
      <c r="M3375">
        <v>681856.1875</v>
      </c>
      <c r="N3375">
        <v>58386.48046875</v>
      </c>
      <c r="O3375">
        <v>120365.3203125</v>
      </c>
      <c r="P3375">
        <v>12262.7197265625</v>
      </c>
      <c r="Q3375">
        <v>2804799.25</v>
      </c>
      <c r="R3375">
        <f t="shared" si="52"/>
        <v>6.0819230790914759E-2</v>
      </c>
    </row>
    <row r="3376" spans="1:18" x14ac:dyDescent="0.25">
      <c r="A3376" t="s">
        <v>4657</v>
      </c>
      <c r="B3376" t="s">
        <v>65</v>
      </c>
      <c r="C3376" t="s">
        <v>112</v>
      </c>
      <c r="D3376" t="s">
        <v>343</v>
      </c>
      <c r="E3376" t="s">
        <v>70</v>
      </c>
      <c r="F3376" t="s">
        <v>93</v>
      </c>
      <c r="G3376" s="1">
        <v>44054</v>
      </c>
      <c r="H3376" s="1">
        <v>44075</v>
      </c>
      <c r="I3376">
        <f>YEAR((vw_maritime_trade_analysis[[#This Row],[Departure_Date]]))</f>
        <v>2020</v>
      </c>
      <c r="J3376" t="str">
        <f>"Q"&amp;ROUNDUP(MONTH(vw_maritime_trade_analysis[[#This Row],[Departure_Date]])/3,0)</f>
        <v>Q3</v>
      </c>
      <c r="K3376" t="str">
        <f>TEXT(vw_maritime_trade_analysis[[#This Row],[Departure_Date]],"mmmm")</f>
        <v>August</v>
      </c>
      <c r="L3376">
        <v>68734728</v>
      </c>
      <c r="M3376">
        <v>378199</v>
      </c>
      <c r="N3376">
        <v>237518.09375</v>
      </c>
      <c r="O3376">
        <v>234385.4375</v>
      </c>
      <c r="P3376">
        <v>4239.7099609375</v>
      </c>
      <c r="Q3376">
        <v>3433534.75</v>
      </c>
      <c r="R3376">
        <f t="shared" si="52"/>
        <v>4.9953420198302088E-2</v>
      </c>
    </row>
    <row r="3377" spans="1:18" x14ac:dyDescent="0.25">
      <c r="A3377" t="s">
        <v>4658</v>
      </c>
      <c r="B3377" t="s">
        <v>65</v>
      </c>
      <c r="C3377" t="s">
        <v>78</v>
      </c>
      <c r="D3377" t="s">
        <v>105</v>
      </c>
      <c r="E3377" t="s">
        <v>92</v>
      </c>
      <c r="F3377" t="s">
        <v>121</v>
      </c>
      <c r="G3377" s="1">
        <v>45719</v>
      </c>
      <c r="H3377" s="1">
        <v>45726</v>
      </c>
      <c r="I3377">
        <f>YEAR((vw_maritime_trade_analysis[[#This Row],[Departure_Date]]))</f>
        <v>2025</v>
      </c>
      <c r="J3377" t="str">
        <f>"Q"&amp;ROUNDUP(MONTH(vw_maritime_trade_analysis[[#This Row],[Departure_Date]])/3,0)</f>
        <v>Q1</v>
      </c>
      <c r="K3377" t="str">
        <f>TEXT(vw_maritime_trade_analysis[[#This Row],[Departure_Date]],"mmmm")</f>
        <v>March</v>
      </c>
      <c r="L3377">
        <v>20196050</v>
      </c>
      <c r="M3377">
        <v>121478.0625</v>
      </c>
      <c r="N3377">
        <v>151238.09375</v>
      </c>
      <c r="O3377">
        <v>20196.05078125</v>
      </c>
      <c r="P3377">
        <v>0</v>
      </c>
      <c r="Q3377">
        <v>1153217.875</v>
      </c>
      <c r="R3377">
        <f t="shared" si="52"/>
        <v>5.7101159632700453E-2</v>
      </c>
    </row>
    <row r="3378" spans="1:18" x14ac:dyDescent="0.25">
      <c r="A3378" t="s">
        <v>4659</v>
      </c>
      <c r="B3378" t="s">
        <v>65</v>
      </c>
      <c r="C3378" t="s">
        <v>50</v>
      </c>
      <c r="D3378" t="s">
        <v>145</v>
      </c>
      <c r="E3378" t="s">
        <v>226</v>
      </c>
      <c r="F3378" t="s">
        <v>257</v>
      </c>
      <c r="G3378" s="1">
        <v>45605</v>
      </c>
      <c r="H3378" s="1">
        <v>45618</v>
      </c>
      <c r="I3378">
        <f>YEAR((vw_maritime_trade_analysis[[#This Row],[Departure_Date]]))</f>
        <v>2024</v>
      </c>
      <c r="J3378" t="str">
        <f>"Q"&amp;ROUNDUP(MONTH(vw_maritime_trade_analysis[[#This Row],[Departure_Date]])/3,0)</f>
        <v>Q4</v>
      </c>
      <c r="K3378" t="str">
        <f>TEXT(vw_maritime_trade_analysis[[#This Row],[Departure_Date]],"mmmm")</f>
        <v>November</v>
      </c>
      <c r="L3378">
        <v>77103264</v>
      </c>
      <c r="M3378">
        <v>130361.3984375</v>
      </c>
      <c r="N3378">
        <v>119030.3203125</v>
      </c>
      <c r="O3378">
        <v>221286.375</v>
      </c>
      <c r="P3378">
        <v>15006.9697265625</v>
      </c>
      <c r="Q3378">
        <v>2122064.25</v>
      </c>
      <c r="R3378">
        <f t="shared" si="52"/>
        <v>2.7522365979214578E-2</v>
      </c>
    </row>
    <row r="3379" spans="1:18" x14ac:dyDescent="0.25">
      <c r="A3379" t="s">
        <v>4660</v>
      </c>
      <c r="B3379" t="s">
        <v>65</v>
      </c>
      <c r="C3379" t="s">
        <v>78</v>
      </c>
      <c r="D3379" t="s">
        <v>177</v>
      </c>
      <c r="E3379" t="s">
        <v>70</v>
      </c>
      <c r="F3379" t="s">
        <v>159</v>
      </c>
      <c r="G3379" s="1">
        <v>44459</v>
      </c>
      <c r="H3379" s="1">
        <v>44485</v>
      </c>
      <c r="I3379">
        <f>YEAR((vw_maritime_trade_analysis[[#This Row],[Departure_Date]]))</f>
        <v>2021</v>
      </c>
      <c r="J3379" t="str">
        <f>"Q"&amp;ROUNDUP(MONTH(vw_maritime_trade_analysis[[#This Row],[Departure_Date]])/3,0)</f>
        <v>Q3</v>
      </c>
      <c r="K3379" t="str">
        <f>TEXT(vw_maritime_trade_analysis[[#This Row],[Departure_Date]],"mmmm")</f>
        <v>September</v>
      </c>
      <c r="L3379">
        <v>19319960</v>
      </c>
      <c r="M3379">
        <v>786524.625</v>
      </c>
      <c r="N3379">
        <v>196612.40625</v>
      </c>
      <c r="O3379">
        <v>28786.740234375</v>
      </c>
      <c r="P3379">
        <v>33611.51171875</v>
      </c>
      <c r="Q3379">
        <v>2639333.75</v>
      </c>
      <c r="R3379">
        <f t="shared" si="52"/>
        <v>0.13661176058335525</v>
      </c>
    </row>
    <row r="3380" spans="1:18" x14ac:dyDescent="0.25">
      <c r="A3380" t="s">
        <v>4661</v>
      </c>
      <c r="B3380" t="s">
        <v>65</v>
      </c>
      <c r="C3380" t="s">
        <v>50</v>
      </c>
      <c r="D3380" t="s">
        <v>145</v>
      </c>
      <c r="E3380" t="s">
        <v>82</v>
      </c>
      <c r="F3380" t="s">
        <v>71</v>
      </c>
      <c r="G3380" s="1">
        <v>44795</v>
      </c>
      <c r="H3380" s="1">
        <v>44808</v>
      </c>
      <c r="I3380">
        <f>YEAR((vw_maritime_trade_analysis[[#This Row],[Departure_Date]]))</f>
        <v>2022</v>
      </c>
      <c r="J3380" t="str">
        <f>"Q"&amp;ROUNDUP(MONTH(vw_maritime_trade_analysis[[#This Row],[Departure_Date]])/3,0)</f>
        <v>Q3</v>
      </c>
      <c r="K3380" t="str">
        <f>TEXT(vw_maritime_trade_analysis[[#This Row],[Departure_Date]],"mmmm")</f>
        <v>August</v>
      </c>
      <c r="L3380">
        <v>41697300</v>
      </c>
      <c r="M3380">
        <v>332168.6875</v>
      </c>
      <c r="N3380">
        <v>207735.3125</v>
      </c>
      <c r="O3380">
        <v>120922.171875</v>
      </c>
      <c r="P3380">
        <v>0</v>
      </c>
      <c r="Q3380">
        <v>4569685.5</v>
      </c>
      <c r="R3380">
        <f t="shared" si="52"/>
        <v>0.1095918800497874</v>
      </c>
    </row>
    <row r="3381" spans="1:18" x14ac:dyDescent="0.25">
      <c r="A3381" t="s">
        <v>4663</v>
      </c>
      <c r="B3381" t="s">
        <v>49</v>
      </c>
      <c r="C3381" t="s">
        <v>50</v>
      </c>
      <c r="D3381" t="s">
        <v>120</v>
      </c>
      <c r="E3381" t="s">
        <v>108</v>
      </c>
      <c r="F3381" t="s">
        <v>184</v>
      </c>
      <c r="G3381" s="1">
        <v>44829</v>
      </c>
      <c r="H3381" s="1">
        <v>44846</v>
      </c>
      <c r="I3381">
        <f>YEAR((vw_maritime_trade_analysis[[#This Row],[Departure_Date]]))</f>
        <v>2022</v>
      </c>
      <c r="J3381" t="str">
        <f>"Q"&amp;ROUNDUP(MONTH(vw_maritime_trade_analysis[[#This Row],[Departure_Date]])/3,0)</f>
        <v>Q3</v>
      </c>
      <c r="K3381" t="str">
        <f>TEXT(vw_maritime_trade_analysis[[#This Row],[Departure_Date]],"mmmm")</f>
        <v>September</v>
      </c>
      <c r="L3381">
        <v>23150788</v>
      </c>
      <c r="M3381">
        <v>200693.40625</v>
      </c>
      <c r="N3381">
        <v>57660.6015625</v>
      </c>
      <c r="O3381">
        <v>36578.25</v>
      </c>
      <c r="P3381">
        <v>11997.8701171875</v>
      </c>
      <c r="Q3381">
        <v>1354867.875</v>
      </c>
      <c r="R3381">
        <f t="shared" si="52"/>
        <v>5.8523618072957174E-2</v>
      </c>
    </row>
    <row r="3382" spans="1:18" x14ac:dyDescent="0.25">
      <c r="A3382" t="s">
        <v>4664</v>
      </c>
      <c r="B3382" t="s">
        <v>49</v>
      </c>
      <c r="C3382" t="s">
        <v>78</v>
      </c>
      <c r="D3382" t="s">
        <v>177</v>
      </c>
      <c r="E3382" t="s">
        <v>71</v>
      </c>
      <c r="F3382" t="s">
        <v>92</v>
      </c>
      <c r="G3382" s="1">
        <v>44698</v>
      </c>
      <c r="H3382" s="1">
        <v>44705</v>
      </c>
      <c r="I3382">
        <f>YEAR((vw_maritime_trade_analysis[[#This Row],[Departure_Date]]))</f>
        <v>2022</v>
      </c>
      <c r="J3382" t="str">
        <f>"Q"&amp;ROUNDUP(MONTH(vw_maritime_trade_analysis[[#This Row],[Departure_Date]])/3,0)</f>
        <v>Q2</v>
      </c>
      <c r="K3382" t="str">
        <f>TEXT(vw_maritime_trade_analysis[[#This Row],[Departure_Date]],"mmmm")</f>
        <v>May</v>
      </c>
      <c r="L3382">
        <v>20577650</v>
      </c>
      <c r="M3382">
        <v>196806.6875</v>
      </c>
      <c r="N3382">
        <v>114976.828125</v>
      </c>
      <c r="O3382">
        <v>29426.0390625</v>
      </c>
      <c r="P3382">
        <v>4759.10986328125</v>
      </c>
      <c r="Q3382">
        <v>2316144</v>
      </c>
      <c r="R3382">
        <f t="shared" si="52"/>
        <v>0.11255629287114904</v>
      </c>
    </row>
    <row r="3383" spans="1:18" x14ac:dyDescent="0.25">
      <c r="A3383" t="s">
        <v>4665</v>
      </c>
      <c r="B3383" t="s">
        <v>65</v>
      </c>
      <c r="C3383" t="s">
        <v>50</v>
      </c>
      <c r="D3383" t="s">
        <v>223</v>
      </c>
      <c r="E3383" t="s">
        <v>82</v>
      </c>
      <c r="F3383" t="s">
        <v>159</v>
      </c>
      <c r="G3383" s="1">
        <v>44196</v>
      </c>
      <c r="H3383" s="1">
        <v>44216</v>
      </c>
      <c r="I3383">
        <f>YEAR((vw_maritime_trade_analysis[[#This Row],[Departure_Date]]))</f>
        <v>2020</v>
      </c>
      <c r="J3383" t="str">
        <f>"Q"&amp;ROUNDUP(MONTH(vw_maritime_trade_analysis[[#This Row],[Departure_Date]])/3,0)</f>
        <v>Q4</v>
      </c>
      <c r="K3383" t="str">
        <f>TEXT(vw_maritime_trade_analysis[[#This Row],[Departure_Date]],"mmmm")</f>
        <v>December</v>
      </c>
      <c r="L3383">
        <v>50000968</v>
      </c>
      <c r="M3383">
        <v>335226.875</v>
      </c>
      <c r="N3383">
        <v>82559.8671875</v>
      </c>
      <c r="O3383">
        <v>141502.734375</v>
      </c>
      <c r="P3383">
        <v>0</v>
      </c>
      <c r="Q3383">
        <v>2935855</v>
      </c>
      <c r="R3383">
        <f t="shared" si="52"/>
        <v>5.8715963258951308E-2</v>
      </c>
    </row>
    <row r="3384" spans="1:18" x14ac:dyDescent="0.25">
      <c r="A3384" t="s">
        <v>4666</v>
      </c>
      <c r="B3384" t="s">
        <v>49</v>
      </c>
      <c r="C3384" t="s">
        <v>50</v>
      </c>
      <c r="D3384" t="s">
        <v>139</v>
      </c>
      <c r="E3384" t="s">
        <v>201</v>
      </c>
      <c r="F3384" t="s">
        <v>226</v>
      </c>
      <c r="G3384" s="1">
        <v>44689</v>
      </c>
      <c r="H3384" s="1">
        <v>44705</v>
      </c>
      <c r="I3384">
        <f>YEAR((vw_maritime_trade_analysis[[#This Row],[Departure_Date]]))</f>
        <v>2022</v>
      </c>
      <c r="J3384" t="str">
        <f>"Q"&amp;ROUNDUP(MONTH(vw_maritime_trade_analysis[[#This Row],[Departure_Date]])/3,0)</f>
        <v>Q2</v>
      </c>
      <c r="K3384" t="str">
        <f>TEXT(vw_maritime_trade_analysis[[#This Row],[Departure_Date]],"mmmm")</f>
        <v>May</v>
      </c>
      <c r="L3384">
        <v>16835854</v>
      </c>
      <c r="M3384">
        <v>347581.71875</v>
      </c>
      <c r="N3384">
        <v>64523.26171875</v>
      </c>
      <c r="O3384">
        <v>54884.890625</v>
      </c>
      <c r="P3384">
        <v>33777.6796875</v>
      </c>
      <c r="Q3384">
        <v>1101209.125</v>
      </c>
      <c r="R3384">
        <f t="shared" si="52"/>
        <v>6.5408569413823614E-2</v>
      </c>
    </row>
    <row r="3385" spans="1:18" x14ac:dyDescent="0.25">
      <c r="A3385" t="s">
        <v>4667</v>
      </c>
      <c r="B3385" t="s">
        <v>65</v>
      </c>
      <c r="C3385" t="s">
        <v>50</v>
      </c>
      <c r="D3385" t="s">
        <v>51</v>
      </c>
      <c r="E3385" t="s">
        <v>226</v>
      </c>
      <c r="F3385" t="s">
        <v>93</v>
      </c>
      <c r="G3385" s="1">
        <v>43945</v>
      </c>
      <c r="H3385" s="1">
        <v>43958</v>
      </c>
      <c r="I3385">
        <f>YEAR((vw_maritime_trade_analysis[[#This Row],[Departure_Date]]))</f>
        <v>2020</v>
      </c>
      <c r="J3385" t="str">
        <f>"Q"&amp;ROUNDUP(MONTH(vw_maritime_trade_analysis[[#This Row],[Departure_Date]])/3,0)</f>
        <v>Q2</v>
      </c>
      <c r="K3385" t="str">
        <f>TEXT(vw_maritime_trade_analysis[[#This Row],[Departure_Date]],"mmmm")</f>
        <v>April</v>
      </c>
      <c r="L3385">
        <v>24215712</v>
      </c>
      <c r="M3385">
        <v>258682.078125</v>
      </c>
      <c r="N3385">
        <v>86485.96875</v>
      </c>
      <c r="O3385">
        <v>59328.48828125</v>
      </c>
      <c r="P3385">
        <v>37557.51953125</v>
      </c>
      <c r="Q3385">
        <v>8514839</v>
      </c>
      <c r="R3385">
        <f t="shared" si="52"/>
        <v>0.35162455681666516</v>
      </c>
    </row>
    <row r="3386" spans="1:18" x14ac:dyDescent="0.25">
      <c r="A3386" t="s">
        <v>4668</v>
      </c>
      <c r="B3386" t="s">
        <v>65</v>
      </c>
      <c r="C3386" t="s">
        <v>66</v>
      </c>
      <c r="D3386" t="s">
        <v>67</v>
      </c>
      <c r="E3386" t="s">
        <v>56</v>
      </c>
      <c r="F3386" t="s">
        <v>140</v>
      </c>
      <c r="G3386" s="1">
        <v>45412</v>
      </c>
      <c r="H3386" s="1">
        <v>45436</v>
      </c>
      <c r="I3386">
        <f>YEAR((vw_maritime_trade_analysis[[#This Row],[Departure_Date]]))</f>
        <v>2024</v>
      </c>
      <c r="J3386" t="str">
        <f>"Q"&amp;ROUNDUP(MONTH(vw_maritime_trade_analysis[[#This Row],[Departure_Date]])/3,0)</f>
        <v>Q2</v>
      </c>
      <c r="K3386" t="str">
        <f>TEXT(vw_maritime_trade_analysis[[#This Row],[Departure_Date]],"mmmm")</f>
        <v>April</v>
      </c>
      <c r="L3386">
        <v>2896265.75</v>
      </c>
      <c r="M3386">
        <v>475676.3125</v>
      </c>
      <c r="N3386">
        <v>62029.12890625</v>
      </c>
      <c r="O3386">
        <v>5068.47021484375</v>
      </c>
      <c r="P3386">
        <v>0</v>
      </c>
      <c r="Q3386">
        <v>712228.875</v>
      </c>
      <c r="R3386">
        <f t="shared" si="52"/>
        <v>0.24591281894625863</v>
      </c>
    </row>
    <row r="3387" spans="1:18" x14ac:dyDescent="0.25">
      <c r="A3387" t="s">
        <v>4669</v>
      </c>
      <c r="B3387" t="s">
        <v>49</v>
      </c>
      <c r="C3387" t="s">
        <v>50</v>
      </c>
      <c r="D3387" t="s">
        <v>51</v>
      </c>
      <c r="E3387" t="s">
        <v>108</v>
      </c>
      <c r="F3387" t="s">
        <v>56</v>
      </c>
      <c r="G3387" s="1">
        <v>44496</v>
      </c>
      <c r="H3387" s="1">
        <v>44507</v>
      </c>
      <c r="I3387">
        <f>YEAR((vw_maritime_trade_analysis[[#This Row],[Departure_Date]]))</f>
        <v>2021</v>
      </c>
      <c r="J3387" t="str">
        <f>"Q"&amp;ROUNDUP(MONTH(vw_maritime_trade_analysis[[#This Row],[Departure_Date]])/3,0)</f>
        <v>Q4</v>
      </c>
      <c r="K3387" t="str">
        <f>TEXT(vw_maritime_trade_analysis[[#This Row],[Departure_Date]],"mmmm")</f>
        <v>October</v>
      </c>
      <c r="L3387">
        <v>17790050</v>
      </c>
      <c r="M3387">
        <v>404487.15625</v>
      </c>
      <c r="N3387">
        <v>178714.5</v>
      </c>
      <c r="O3387">
        <v>60486.171875</v>
      </c>
      <c r="P3387">
        <v>21623.08984375</v>
      </c>
      <c r="Q3387">
        <v>4315746</v>
      </c>
      <c r="R3387">
        <f t="shared" si="52"/>
        <v>0.24259324734893944</v>
      </c>
    </row>
    <row r="3388" spans="1:18" x14ac:dyDescent="0.25">
      <c r="A3388" t="s">
        <v>4670</v>
      </c>
      <c r="B3388" t="s">
        <v>65</v>
      </c>
      <c r="C3388" t="s">
        <v>78</v>
      </c>
      <c r="D3388" t="s">
        <v>177</v>
      </c>
      <c r="E3388" t="s">
        <v>82</v>
      </c>
      <c r="F3388" t="s">
        <v>83</v>
      </c>
      <c r="G3388" s="1">
        <v>44389</v>
      </c>
      <c r="H3388" s="1">
        <v>44412</v>
      </c>
      <c r="I3388">
        <f>YEAR((vw_maritime_trade_analysis[[#This Row],[Departure_Date]]))</f>
        <v>2021</v>
      </c>
      <c r="J3388" t="str">
        <f>"Q"&amp;ROUNDUP(MONTH(vw_maritime_trade_analysis[[#This Row],[Departure_Date]])/3,0)</f>
        <v>Q3</v>
      </c>
      <c r="K3388" t="str">
        <f>TEXT(vw_maritime_trade_analysis[[#This Row],[Departure_Date]],"mmmm")</f>
        <v>July</v>
      </c>
      <c r="L3388">
        <v>12327107</v>
      </c>
      <c r="M3388">
        <v>215941.046875</v>
      </c>
      <c r="N3388">
        <v>98977.046875</v>
      </c>
      <c r="O3388">
        <v>20709.5390625</v>
      </c>
      <c r="P3388">
        <v>0</v>
      </c>
      <c r="Q3388">
        <v>1833796.25</v>
      </c>
      <c r="R3388">
        <f t="shared" si="52"/>
        <v>0.14876128275677333</v>
      </c>
    </row>
    <row r="3389" spans="1:18" x14ac:dyDescent="0.25">
      <c r="A3389" t="s">
        <v>4671</v>
      </c>
      <c r="B3389" t="s">
        <v>65</v>
      </c>
      <c r="C3389" t="s">
        <v>50</v>
      </c>
      <c r="D3389" t="s">
        <v>139</v>
      </c>
      <c r="E3389" t="s">
        <v>82</v>
      </c>
      <c r="F3389" t="s">
        <v>164</v>
      </c>
      <c r="G3389" s="1">
        <v>43845</v>
      </c>
      <c r="H3389" s="1">
        <v>43861</v>
      </c>
      <c r="I3389">
        <f>YEAR((vw_maritime_trade_analysis[[#This Row],[Departure_Date]]))</f>
        <v>2020</v>
      </c>
      <c r="J3389" t="str">
        <f>"Q"&amp;ROUNDUP(MONTH(vw_maritime_trade_analysis[[#This Row],[Departure_Date]])/3,0)</f>
        <v>Q1</v>
      </c>
      <c r="K3389" t="str">
        <f>TEXT(vw_maritime_trade_analysis[[#This Row],[Departure_Date]],"mmmm")</f>
        <v>January</v>
      </c>
      <c r="L3389">
        <v>57961824</v>
      </c>
      <c r="M3389">
        <v>210322.9375</v>
      </c>
      <c r="N3389">
        <v>162529.203125</v>
      </c>
      <c r="O3389">
        <v>191853.640625</v>
      </c>
      <c r="P3389">
        <v>0</v>
      </c>
      <c r="Q3389">
        <v>2240099.75</v>
      </c>
      <c r="R3389">
        <f t="shared" si="52"/>
        <v>3.8647847762692908E-2</v>
      </c>
    </row>
    <row r="3390" spans="1:18" x14ac:dyDescent="0.25">
      <c r="A3390" t="s">
        <v>4672</v>
      </c>
      <c r="B3390" t="s">
        <v>65</v>
      </c>
      <c r="C3390" t="s">
        <v>50</v>
      </c>
      <c r="D3390" t="s">
        <v>145</v>
      </c>
      <c r="E3390" t="s">
        <v>70</v>
      </c>
      <c r="F3390" t="s">
        <v>196</v>
      </c>
      <c r="G3390" s="1">
        <v>46033</v>
      </c>
      <c r="H3390" s="1">
        <v>46045</v>
      </c>
      <c r="I3390">
        <f>YEAR((vw_maritime_trade_analysis[[#This Row],[Departure_Date]]))</f>
        <v>2026</v>
      </c>
      <c r="J3390" t="str">
        <f>"Q"&amp;ROUNDUP(MONTH(vw_maritime_trade_analysis[[#This Row],[Departure_Date]])/3,0)</f>
        <v>Q1</v>
      </c>
      <c r="K3390" t="str">
        <f>TEXT(vw_maritime_trade_analysis[[#This Row],[Departure_Date]],"mmmm")</f>
        <v>January</v>
      </c>
      <c r="L3390">
        <v>86523888</v>
      </c>
      <c r="M3390">
        <v>268070.28125</v>
      </c>
      <c r="N3390">
        <v>214083.296875</v>
      </c>
      <c r="O3390">
        <v>44992.421875</v>
      </c>
      <c r="P3390">
        <v>0</v>
      </c>
      <c r="Q3390">
        <v>2664857.75</v>
      </c>
      <c r="R3390">
        <f t="shared" si="52"/>
        <v>3.0799098510228759E-2</v>
      </c>
    </row>
    <row r="3391" spans="1:18" x14ac:dyDescent="0.25">
      <c r="A3391" t="s">
        <v>4673</v>
      </c>
      <c r="B3391" t="s">
        <v>49</v>
      </c>
      <c r="C3391" t="s">
        <v>112</v>
      </c>
      <c r="D3391" t="s">
        <v>343</v>
      </c>
      <c r="E3391" t="s">
        <v>257</v>
      </c>
      <c r="F3391" t="s">
        <v>82</v>
      </c>
      <c r="G3391" s="1">
        <v>46058</v>
      </c>
      <c r="H3391" s="1">
        <v>46068</v>
      </c>
      <c r="I3391">
        <f>YEAR((vw_maritime_trade_analysis[[#This Row],[Departure_Date]]))</f>
        <v>2026</v>
      </c>
      <c r="J3391" t="str">
        <f>"Q"&amp;ROUNDUP(MONTH(vw_maritime_trade_analysis[[#This Row],[Departure_Date]])/3,0)</f>
        <v>Q1</v>
      </c>
      <c r="K3391" t="str">
        <f>TEXT(vw_maritime_trade_analysis[[#This Row],[Departure_Date]],"mmmm")</f>
        <v>February</v>
      </c>
      <c r="L3391">
        <v>23716970</v>
      </c>
      <c r="M3391">
        <v>226609.34375</v>
      </c>
      <c r="N3391">
        <v>174254.796875</v>
      </c>
      <c r="O3391">
        <v>17787.73046875</v>
      </c>
      <c r="P3391">
        <v>0</v>
      </c>
      <c r="Q3391">
        <v>1379377.375</v>
      </c>
      <c r="R3391">
        <f t="shared" si="52"/>
        <v>5.8159932529323936E-2</v>
      </c>
    </row>
    <row r="3392" spans="1:18" x14ac:dyDescent="0.25">
      <c r="A3392" t="s">
        <v>4674</v>
      </c>
      <c r="B3392" t="s">
        <v>65</v>
      </c>
      <c r="C3392" t="s">
        <v>112</v>
      </c>
      <c r="D3392" t="s">
        <v>126</v>
      </c>
      <c r="E3392" t="s">
        <v>70</v>
      </c>
      <c r="F3392" t="s">
        <v>83</v>
      </c>
      <c r="G3392" s="1">
        <v>44342</v>
      </c>
      <c r="H3392" s="1">
        <v>44357</v>
      </c>
      <c r="I3392">
        <f>YEAR((vw_maritime_trade_analysis[[#This Row],[Departure_Date]]))</f>
        <v>2021</v>
      </c>
      <c r="J3392" t="str">
        <f>"Q"&amp;ROUNDUP(MONTH(vw_maritime_trade_analysis[[#This Row],[Departure_Date]])/3,0)</f>
        <v>Q2</v>
      </c>
      <c r="K3392" t="str">
        <f>TEXT(vw_maritime_trade_analysis[[#This Row],[Departure_Date]],"mmmm")</f>
        <v>May</v>
      </c>
      <c r="L3392">
        <v>13833939</v>
      </c>
      <c r="M3392">
        <v>144133.609375</v>
      </c>
      <c r="N3392">
        <v>101216.8671875</v>
      </c>
      <c r="O3392">
        <v>48142.109375</v>
      </c>
      <c r="P3392">
        <v>15449.669921875</v>
      </c>
      <c r="Q3392">
        <v>2279573.25</v>
      </c>
      <c r="R3392">
        <f t="shared" si="52"/>
        <v>0.16478121307315291</v>
      </c>
    </row>
    <row r="3393" spans="1:18" x14ac:dyDescent="0.25">
      <c r="A3393" t="s">
        <v>4675</v>
      </c>
      <c r="B3393" t="s">
        <v>49</v>
      </c>
      <c r="C3393" t="s">
        <v>50</v>
      </c>
      <c r="D3393" t="s">
        <v>51</v>
      </c>
      <c r="E3393" t="s">
        <v>150</v>
      </c>
      <c r="F3393" t="s">
        <v>128</v>
      </c>
      <c r="G3393" s="1">
        <v>45571</v>
      </c>
      <c r="H3393" s="1">
        <v>45580</v>
      </c>
      <c r="I3393">
        <f>YEAR((vw_maritime_trade_analysis[[#This Row],[Departure_Date]]))</f>
        <v>2024</v>
      </c>
      <c r="J3393" t="str">
        <f>"Q"&amp;ROUNDUP(MONTH(vw_maritime_trade_analysis[[#This Row],[Departure_Date]])/3,0)</f>
        <v>Q4</v>
      </c>
      <c r="K3393" t="str">
        <f>TEXT(vw_maritime_trade_analysis[[#This Row],[Departure_Date]],"mmmm")</f>
        <v>October</v>
      </c>
      <c r="L3393">
        <v>13310466</v>
      </c>
      <c r="M3393">
        <v>179874.546875</v>
      </c>
      <c r="N3393">
        <v>175816.6875</v>
      </c>
      <c r="O3393">
        <v>19965.69921875</v>
      </c>
      <c r="P3393">
        <v>0</v>
      </c>
      <c r="Q3393">
        <v>2263810.75</v>
      </c>
      <c r="R3393">
        <f t="shared" si="52"/>
        <v>0.17007749766236585</v>
      </c>
    </row>
    <row r="3394" spans="1:18" x14ac:dyDescent="0.25">
      <c r="A3394" t="s">
        <v>4676</v>
      </c>
      <c r="B3394" t="s">
        <v>49</v>
      </c>
      <c r="C3394" t="s">
        <v>50</v>
      </c>
      <c r="D3394" t="s">
        <v>223</v>
      </c>
      <c r="E3394" t="s">
        <v>71</v>
      </c>
      <c r="F3394" t="s">
        <v>70</v>
      </c>
      <c r="G3394" s="1">
        <v>44555</v>
      </c>
      <c r="H3394" s="1">
        <v>44563</v>
      </c>
      <c r="I3394">
        <f>YEAR((vw_maritime_trade_analysis[[#This Row],[Departure_Date]]))</f>
        <v>2021</v>
      </c>
      <c r="J3394" t="str">
        <f>"Q"&amp;ROUNDUP(MONTH(vw_maritime_trade_analysis[[#This Row],[Departure_Date]])/3,0)</f>
        <v>Q4</v>
      </c>
      <c r="K3394" t="str">
        <f>TEXT(vw_maritime_trade_analysis[[#This Row],[Departure_Date]],"mmmm")</f>
        <v>December</v>
      </c>
      <c r="L3394">
        <v>88143928</v>
      </c>
      <c r="M3394">
        <v>202175.578125</v>
      </c>
      <c r="N3394">
        <v>17511.240234375</v>
      </c>
      <c r="O3394">
        <v>298807.90625</v>
      </c>
      <c r="P3394">
        <v>0</v>
      </c>
      <c r="Q3394">
        <v>3520953</v>
      </c>
      <c r="R3394">
        <f t="shared" ref="R3394:R3457" si="53">Q3394/L3394</f>
        <v>3.994549686961988E-2</v>
      </c>
    </row>
    <row r="3395" spans="1:18" x14ac:dyDescent="0.25">
      <c r="A3395" t="s">
        <v>4677</v>
      </c>
      <c r="B3395" t="s">
        <v>49</v>
      </c>
      <c r="C3395" t="s">
        <v>50</v>
      </c>
      <c r="D3395" t="s">
        <v>51</v>
      </c>
      <c r="E3395" t="s">
        <v>71</v>
      </c>
      <c r="F3395" t="s">
        <v>56</v>
      </c>
      <c r="G3395" s="1">
        <v>44186</v>
      </c>
      <c r="H3395" s="1">
        <v>44191</v>
      </c>
      <c r="I3395">
        <f>YEAR((vw_maritime_trade_analysis[[#This Row],[Departure_Date]]))</f>
        <v>2020</v>
      </c>
      <c r="J3395" t="str">
        <f>"Q"&amp;ROUNDUP(MONTH(vw_maritime_trade_analysis[[#This Row],[Departure_Date]])/3,0)</f>
        <v>Q4</v>
      </c>
      <c r="K3395" t="str">
        <f>TEXT(vw_maritime_trade_analysis[[#This Row],[Departure_Date]],"mmmm")</f>
        <v>December</v>
      </c>
      <c r="L3395">
        <v>7356102</v>
      </c>
      <c r="M3395">
        <v>119971.2109375</v>
      </c>
      <c r="N3395">
        <v>81440.65625</v>
      </c>
      <c r="O3395">
        <v>7135.419921875</v>
      </c>
      <c r="P3395">
        <v>64207.66015625</v>
      </c>
      <c r="Q3395">
        <v>2929664.75</v>
      </c>
      <c r="R3395">
        <f t="shared" si="53"/>
        <v>0.39826320380005609</v>
      </c>
    </row>
    <row r="3396" spans="1:18" x14ac:dyDescent="0.25">
      <c r="A3396" t="s">
        <v>4679</v>
      </c>
      <c r="B3396" t="s">
        <v>65</v>
      </c>
      <c r="C3396" t="s">
        <v>66</v>
      </c>
      <c r="D3396" t="s">
        <v>67</v>
      </c>
      <c r="E3396" t="s">
        <v>56</v>
      </c>
      <c r="F3396" t="s">
        <v>121</v>
      </c>
      <c r="G3396" s="1">
        <v>44857</v>
      </c>
      <c r="H3396" s="1">
        <v>44870</v>
      </c>
      <c r="I3396">
        <f>YEAR((vw_maritime_trade_analysis[[#This Row],[Departure_Date]]))</f>
        <v>2022</v>
      </c>
      <c r="J3396" t="str">
        <f>"Q"&amp;ROUNDUP(MONTH(vw_maritime_trade_analysis[[#This Row],[Departure_Date]])/3,0)</f>
        <v>Q4</v>
      </c>
      <c r="K3396" t="str">
        <f>TEXT(vw_maritime_trade_analysis[[#This Row],[Departure_Date]],"mmmm")</f>
        <v>October</v>
      </c>
      <c r="L3396">
        <v>6013656</v>
      </c>
      <c r="M3396">
        <v>263714</v>
      </c>
      <c r="N3396">
        <v>35149.359375</v>
      </c>
      <c r="O3396">
        <v>5893.3798828125</v>
      </c>
      <c r="P3396">
        <v>71081.453125</v>
      </c>
      <c r="Q3396">
        <v>701090.6875</v>
      </c>
      <c r="R3396">
        <f t="shared" si="53"/>
        <v>0.11658310477020967</v>
      </c>
    </row>
    <row r="3397" spans="1:18" x14ac:dyDescent="0.25">
      <c r="A3397" t="s">
        <v>4680</v>
      </c>
      <c r="B3397" t="s">
        <v>49</v>
      </c>
      <c r="C3397" t="s">
        <v>50</v>
      </c>
      <c r="D3397" t="s">
        <v>51</v>
      </c>
      <c r="E3397" t="s">
        <v>146</v>
      </c>
      <c r="F3397" t="s">
        <v>226</v>
      </c>
      <c r="G3397" s="1">
        <v>46018</v>
      </c>
      <c r="H3397" s="1">
        <v>46026</v>
      </c>
      <c r="I3397">
        <f>YEAR((vw_maritime_trade_analysis[[#This Row],[Departure_Date]]))</f>
        <v>2025</v>
      </c>
      <c r="J3397" t="str">
        <f>"Q"&amp;ROUNDUP(MONTH(vw_maritime_trade_analysis[[#This Row],[Departure_Date]])/3,0)</f>
        <v>Q4</v>
      </c>
      <c r="K3397" t="str">
        <f>TEXT(vw_maritime_trade_analysis[[#This Row],[Departure_Date]],"mmmm")</f>
        <v>December</v>
      </c>
      <c r="L3397">
        <v>10563829</v>
      </c>
      <c r="M3397">
        <v>81888.890625</v>
      </c>
      <c r="N3397">
        <v>228023.28125</v>
      </c>
      <c r="O3397">
        <v>12570.9599609375</v>
      </c>
      <c r="P3397">
        <v>50793.80859375</v>
      </c>
      <c r="Q3397">
        <v>3299029.5</v>
      </c>
      <c r="R3397">
        <f t="shared" si="53"/>
        <v>0.31229486013073482</v>
      </c>
    </row>
    <row r="3398" spans="1:18" x14ac:dyDescent="0.25">
      <c r="A3398" t="s">
        <v>4682</v>
      </c>
      <c r="B3398" t="s">
        <v>49</v>
      </c>
      <c r="C3398" t="s">
        <v>78</v>
      </c>
      <c r="D3398" t="s">
        <v>105</v>
      </c>
      <c r="E3398" t="s">
        <v>196</v>
      </c>
      <c r="F3398" t="s">
        <v>226</v>
      </c>
      <c r="G3398" s="1">
        <v>45168</v>
      </c>
      <c r="H3398" s="1">
        <v>45178</v>
      </c>
      <c r="I3398">
        <f>YEAR((vw_maritime_trade_analysis[[#This Row],[Departure_Date]]))</f>
        <v>2023</v>
      </c>
      <c r="J3398" t="str">
        <f>"Q"&amp;ROUNDUP(MONTH(vw_maritime_trade_analysis[[#This Row],[Departure_Date]])/3,0)</f>
        <v>Q3</v>
      </c>
      <c r="K3398" t="str">
        <f>TEXT(vw_maritime_trade_analysis[[#This Row],[Departure_Date]],"mmmm")</f>
        <v>August</v>
      </c>
      <c r="L3398">
        <v>50492024</v>
      </c>
      <c r="M3398">
        <v>124268.2421875</v>
      </c>
      <c r="N3398">
        <v>158194.265625</v>
      </c>
      <c r="O3398">
        <v>63619.94921875</v>
      </c>
      <c r="P3398">
        <v>0</v>
      </c>
      <c r="Q3398">
        <v>2348168.5</v>
      </c>
      <c r="R3398">
        <f t="shared" si="53"/>
        <v>4.6505731281439616E-2</v>
      </c>
    </row>
    <row r="3399" spans="1:18" x14ac:dyDescent="0.25">
      <c r="A3399" t="s">
        <v>4683</v>
      </c>
      <c r="B3399" t="s">
        <v>65</v>
      </c>
      <c r="C3399" t="s">
        <v>66</v>
      </c>
      <c r="D3399" t="s">
        <v>251</v>
      </c>
      <c r="E3399" t="s">
        <v>226</v>
      </c>
      <c r="F3399" t="s">
        <v>196</v>
      </c>
      <c r="G3399" s="1">
        <v>44252</v>
      </c>
      <c r="H3399" s="1">
        <v>44278</v>
      </c>
      <c r="I3399">
        <f>YEAR((vw_maritime_trade_analysis[[#This Row],[Departure_Date]]))</f>
        <v>2021</v>
      </c>
      <c r="J3399" t="str">
        <f>"Q"&amp;ROUNDUP(MONTH(vw_maritime_trade_analysis[[#This Row],[Departure_Date]])/3,0)</f>
        <v>Q1</v>
      </c>
      <c r="K3399" t="str">
        <f>TEXT(vw_maritime_trade_analysis[[#This Row],[Departure_Date]],"mmmm")</f>
        <v>February</v>
      </c>
      <c r="L3399">
        <v>88649992</v>
      </c>
      <c r="M3399">
        <v>328814.1875</v>
      </c>
      <c r="N3399">
        <v>48453.98046875</v>
      </c>
      <c r="O3399">
        <v>128542.4921875</v>
      </c>
      <c r="P3399">
        <v>3339.239990234375</v>
      </c>
      <c r="Q3399">
        <v>6281252</v>
      </c>
      <c r="R3399">
        <f t="shared" si="53"/>
        <v>7.0854512880271892E-2</v>
      </c>
    </row>
    <row r="3400" spans="1:18" x14ac:dyDescent="0.25">
      <c r="A3400" t="s">
        <v>4684</v>
      </c>
      <c r="B3400" t="s">
        <v>49</v>
      </c>
      <c r="C3400" t="s">
        <v>50</v>
      </c>
      <c r="D3400" t="s">
        <v>51</v>
      </c>
      <c r="E3400" t="s">
        <v>127</v>
      </c>
      <c r="F3400" t="s">
        <v>70</v>
      </c>
      <c r="G3400" s="1">
        <v>45125</v>
      </c>
      <c r="H3400" s="1">
        <v>45143</v>
      </c>
      <c r="I3400">
        <f>YEAR((vw_maritime_trade_analysis[[#This Row],[Departure_Date]]))</f>
        <v>2023</v>
      </c>
      <c r="J3400" t="str">
        <f>"Q"&amp;ROUNDUP(MONTH(vw_maritime_trade_analysis[[#This Row],[Departure_Date]])/3,0)</f>
        <v>Q3</v>
      </c>
      <c r="K3400" t="str">
        <f>TEXT(vw_maritime_trade_analysis[[#This Row],[Departure_Date]],"mmmm")</f>
        <v>July</v>
      </c>
      <c r="L3400">
        <v>13936166</v>
      </c>
      <c r="M3400">
        <v>249461.296875</v>
      </c>
      <c r="N3400">
        <v>209246.015625</v>
      </c>
      <c r="O3400">
        <v>26757.439453125</v>
      </c>
      <c r="P3400">
        <v>0</v>
      </c>
      <c r="Q3400">
        <v>4262821</v>
      </c>
      <c r="R3400">
        <f t="shared" si="53"/>
        <v>0.30588190467880477</v>
      </c>
    </row>
    <row r="3401" spans="1:18" x14ac:dyDescent="0.25">
      <c r="A3401" t="s">
        <v>4685</v>
      </c>
      <c r="B3401" t="s">
        <v>65</v>
      </c>
      <c r="C3401" t="s">
        <v>50</v>
      </c>
      <c r="D3401" t="s">
        <v>51</v>
      </c>
      <c r="E3401" t="s">
        <v>56</v>
      </c>
      <c r="F3401" t="s">
        <v>164</v>
      </c>
      <c r="G3401" s="1">
        <v>45204</v>
      </c>
      <c r="H3401" s="1">
        <v>45218</v>
      </c>
      <c r="I3401">
        <f>YEAR((vw_maritime_trade_analysis[[#This Row],[Departure_Date]]))</f>
        <v>2023</v>
      </c>
      <c r="J3401" t="str">
        <f>"Q"&amp;ROUNDUP(MONTH(vw_maritime_trade_analysis[[#This Row],[Departure_Date]])/3,0)</f>
        <v>Q4</v>
      </c>
      <c r="K3401" t="str">
        <f>TEXT(vw_maritime_trade_analysis[[#This Row],[Departure_Date]],"mmmm")</f>
        <v>October</v>
      </c>
      <c r="L3401">
        <v>9921376</v>
      </c>
      <c r="M3401">
        <v>165088.765625</v>
      </c>
      <c r="N3401">
        <v>248947.203125</v>
      </c>
      <c r="O3401">
        <v>27482.2109375</v>
      </c>
      <c r="P3401">
        <v>4710.5</v>
      </c>
      <c r="Q3401">
        <v>6108473</v>
      </c>
      <c r="R3401">
        <f t="shared" si="53"/>
        <v>0.61568808600742475</v>
      </c>
    </row>
    <row r="3402" spans="1:18" x14ac:dyDescent="0.25">
      <c r="A3402" t="s">
        <v>4686</v>
      </c>
      <c r="B3402" t="s">
        <v>49</v>
      </c>
      <c r="C3402" t="s">
        <v>66</v>
      </c>
      <c r="D3402" t="s">
        <v>67</v>
      </c>
      <c r="E3402" t="s">
        <v>230</v>
      </c>
      <c r="F3402" t="s">
        <v>226</v>
      </c>
      <c r="G3402" s="1">
        <v>45746</v>
      </c>
      <c r="H3402" s="1">
        <v>45760</v>
      </c>
      <c r="I3402">
        <f>YEAR((vw_maritime_trade_analysis[[#This Row],[Departure_Date]]))</f>
        <v>2025</v>
      </c>
      <c r="J3402" t="str">
        <f>"Q"&amp;ROUNDUP(MONTH(vw_maritime_trade_analysis[[#This Row],[Departure_Date]])/3,0)</f>
        <v>Q1</v>
      </c>
      <c r="K3402" t="str">
        <f>TEXT(vw_maritime_trade_analysis[[#This Row],[Departure_Date]],"mmmm")</f>
        <v>March</v>
      </c>
      <c r="L3402">
        <v>22754752</v>
      </c>
      <c r="M3402">
        <v>231292.65625</v>
      </c>
      <c r="N3402">
        <v>244831.78125</v>
      </c>
      <c r="O3402">
        <v>54611.3984375</v>
      </c>
      <c r="P3402">
        <v>47372.41015625</v>
      </c>
      <c r="Q3402">
        <v>2891474.25</v>
      </c>
      <c r="R3402">
        <f t="shared" si="53"/>
        <v>0.12707122670464613</v>
      </c>
    </row>
    <row r="3403" spans="1:18" x14ac:dyDescent="0.25">
      <c r="A3403" t="s">
        <v>4687</v>
      </c>
      <c r="B3403" t="s">
        <v>65</v>
      </c>
      <c r="C3403" t="s">
        <v>50</v>
      </c>
      <c r="D3403" t="s">
        <v>120</v>
      </c>
      <c r="E3403" t="s">
        <v>128</v>
      </c>
      <c r="F3403" t="s">
        <v>257</v>
      </c>
      <c r="G3403" s="1">
        <v>44658</v>
      </c>
      <c r="H3403" s="1">
        <v>44671</v>
      </c>
      <c r="I3403">
        <f>YEAR((vw_maritime_trade_analysis[[#This Row],[Departure_Date]]))</f>
        <v>2022</v>
      </c>
      <c r="J3403" t="str">
        <f>"Q"&amp;ROUNDUP(MONTH(vw_maritime_trade_analysis[[#This Row],[Departure_Date]])/3,0)</f>
        <v>Q2</v>
      </c>
      <c r="K3403" t="str">
        <f>TEXT(vw_maritime_trade_analysis[[#This Row],[Departure_Date]],"mmmm")</f>
        <v>April</v>
      </c>
      <c r="L3403">
        <v>54551852</v>
      </c>
      <c r="M3403">
        <v>333534.1875</v>
      </c>
      <c r="N3403">
        <v>201698.5625</v>
      </c>
      <c r="O3403">
        <v>73099.4765625</v>
      </c>
      <c r="P3403">
        <v>0</v>
      </c>
      <c r="Q3403">
        <v>1522590.625</v>
      </c>
      <c r="R3403">
        <f t="shared" si="53"/>
        <v>2.791088788332979E-2</v>
      </c>
    </row>
    <row r="3404" spans="1:18" x14ac:dyDescent="0.25">
      <c r="A3404" t="s">
        <v>4688</v>
      </c>
      <c r="B3404" t="s">
        <v>49</v>
      </c>
      <c r="C3404" t="s">
        <v>50</v>
      </c>
      <c r="D3404" t="s">
        <v>51</v>
      </c>
      <c r="E3404" t="s">
        <v>159</v>
      </c>
      <c r="F3404" t="s">
        <v>226</v>
      </c>
      <c r="G3404" s="1">
        <v>45740</v>
      </c>
      <c r="H3404" s="1">
        <v>45746</v>
      </c>
      <c r="I3404">
        <f>YEAR((vw_maritime_trade_analysis[[#This Row],[Departure_Date]]))</f>
        <v>2025</v>
      </c>
      <c r="J3404" t="str">
        <f>"Q"&amp;ROUNDUP(MONTH(vw_maritime_trade_analysis[[#This Row],[Departure_Date]])/3,0)</f>
        <v>Q1</v>
      </c>
      <c r="K3404" t="str">
        <f>TEXT(vw_maritime_trade_analysis[[#This Row],[Departure_Date]],"mmmm")</f>
        <v>March</v>
      </c>
      <c r="L3404">
        <v>20567860</v>
      </c>
      <c r="M3404">
        <v>156586.1875</v>
      </c>
      <c r="N3404">
        <v>56468.7109375</v>
      </c>
      <c r="O3404">
        <v>47511.76171875</v>
      </c>
      <c r="P3404">
        <v>35034.0703125</v>
      </c>
      <c r="Q3404">
        <v>8011768.5</v>
      </c>
      <c r="R3404">
        <f t="shared" si="53"/>
        <v>0.38952854113164909</v>
      </c>
    </row>
    <row r="3405" spans="1:18" x14ac:dyDescent="0.25">
      <c r="A3405" t="s">
        <v>4689</v>
      </c>
      <c r="B3405" t="s">
        <v>49</v>
      </c>
      <c r="C3405" t="s">
        <v>78</v>
      </c>
      <c r="D3405" t="s">
        <v>79</v>
      </c>
      <c r="E3405" t="s">
        <v>159</v>
      </c>
      <c r="F3405" t="s">
        <v>184</v>
      </c>
      <c r="G3405" s="1">
        <v>44436</v>
      </c>
      <c r="H3405" s="1">
        <v>44466</v>
      </c>
      <c r="I3405">
        <f>YEAR((vw_maritime_trade_analysis[[#This Row],[Departure_Date]]))</f>
        <v>2021</v>
      </c>
      <c r="J3405" t="str">
        <f>"Q"&amp;ROUNDUP(MONTH(vw_maritime_trade_analysis[[#This Row],[Departure_Date]])/3,0)</f>
        <v>Q3</v>
      </c>
      <c r="K3405" t="str">
        <f>TEXT(vw_maritime_trade_analysis[[#This Row],[Departure_Date]],"mmmm")</f>
        <v>August</v>
      </c>
      <c r="L3405">
        <v>33151750</v>
      </c>
      <c r="M3405">
        <v>632512.5</v>
      </c>
      <c r="N3405">
        <v>26514.369140625</v>
      </c>
      <c r="O3405">
        <v>76580.5390625</v>
      </c>
      <c r="P3405">
        <v>0</v>
      </c>
      <c r="Q3405">
        <v>2358039.25</v>
      </c>
      <c r="R3405">
        <f t="shared" si="53"/>
        <v>7.1128650825371204E-2</v>
      </c>
    </row>
    <row r="3406" spans="1:18" x14ac:dyDescent="0.25">
      <c r="A3406" t="s">
        <v>4690</v>
      </c>
      <c r="B3406" t="s">
        <v>49</v>
      </c>
      <c r="C3406" t="s">
        <v>112</v>
      </c>
      <c r="D3406" t="s">
        <v>126</v>
      </c>
      <c r="E3406" t="s">
        <v>71</v>
      </c>
      <c r="F3406" t="s">
        <v>128</v>
      </c>
      <c r="G3406" s="1">
        <v>45676</v>
      </c>
      <c r="H3406" s="1">
        <v>45691</v>
      </c>
      <c r="I3406">
        <f>YEAR((vw_maritime_trade_analysis[[#This Row],[Departure_Date]]))</f>
        <v>2025</v>
      </c>
      <c r="J3406" t="str">
        <f>"Q"&amp;ROUNDUP(MONTH(vw_maritime_trade_analysis[[#This Row],[Departure_Date]])/3,0)</f>
        <v>Q1</v>
      </c>
      <c r="K3406" t="str">
        <f>TEXT(vw_maritime_trade_analysis[[#This Row],[Departure_Date]],"mmmm")</f>
        <v>January</v>
      </c>
      <c r="L3406">
        <v>14198451</v>
      </c>
      <c r="M3406">
        <v>288957.84375</v>
      </c>
      <c r="N3406">
        <v>160591.4375</v>
      </c>
      <c r="O3406">
        <v>29674.759765625</v>
      </c>
      <c r="P3406">
        <v>5736.7001953125</v>
      </c>
      <c r="Q3406">
        <v>2392567.5</v>
      </c>
      <c r="R3406">
        <f t="shared" si="53"/>
        <v>0.16850905074081673</v>
      </c>
    </row>
    <row r="3407" spans="1:18" x14ac:dyDescent="0.25">
      <c r="A3407" t="s">
        <v>4691</v>
      </c>
      <c r="B3407" t="s">
        <v>65</v>
      </c>
      <c r="C3407" t="s">
        <v>50</v>
      </c>
      <c r="D3407" t="s">
        <v>145</v>
      </c>
      <c r="E3407" t="s">
        <v>184</v>
      </c>
      <c r="F3407" t="s">
        <v>93</v>
      </c>
      <c r="G3407" s="1">
        <v>44481</v>
      </c>
      <c r="H3407" s="1">
        <v>44498</v>
      </c>
      <c r="I3407">
        <f>YEAR((vw_maritime_trade_analysis[[#This Row],[Departure_Date]]))</f>
        <v>2021</v>
      </c>
      <c r="J3407" t="str">
        <f>"Q"&amp;ROUNDUP(MONTH(vw_maritime_trade_analysis[[#This Row],[Departure_Date]])/3,0)</f>
        <v>Q4</v>
      </c>
      <c r="K3407" t="str">
        <f>TEXT(vw_maritime_trade_analysis[[#This Row],[Departure_Date]],"mmmm")</f>
        <v>October</v>
      </c>
      <c r="L3407">
        <v>86613632</v>
      </c>
      <c r="M3407">
        <v>440344.5</v>
      </c>
      <c r="N3407">
        <v>224312.265625</v>
      </c>
      <c r="O3407">
        <v>96141.1328125</v>
      </c>
      <c r="P3407">
        <v>0</v>
      </c>
      <c r="Q3407">
        <v>5333939</v>
      </c>
      <c r="R3407">
        <f t="shared" si="53"/>
        <v>6.1583135088943045E-2</v>
      </c>
    </row>
    <row r="3408" spans="1:18" x14ac:dyDescent="0.25">
      <c r="A3408" t="s">
        <v>4692</v>
      </c>
      <c r="B3408" t="s">
        <v>65</v>
      </c>
      <c r="C3408" t="s">
        <v>66</v>
      </c>
      <c r="D3408" t="s">
        <v>245</v>
      </c>
      <c r="E3408" t="s">
        <v>226</v>
      </c>
      <c r="F3408" t="s">
        <v>196</v>
      </c>
      <c r="G3408" s="1">
        <v>45674</v>
      </c>
      <c r="H3408" s="1">
        <v>45700</v>
      </c>
      <c r="I3408">
        <f>YEAR((vw_maritime_trade_analysis[[#This Row],[Departure_Date]]))</f>
        <v>2025</v>
      </c>
      <c r="J3408" t="str">
        <f>"Q"&amp;ROUNDUP(MONTH(vw_maritime_trade_analysis[[#This Row],[Departure_Date]])/3,0)</f>
        <v>Q1</v>
      </c>
      <c r="K3408" t="str">
        <f>TEXT(vw_maritime_trade_analysis[[#This Row],[Departure_Date]],"mmmm")</f>
        <v>January</v>
      </c>
      <c r="L3408">
        <v>4623538.5</v>
      </c>
      <c r="M3408">
        <v>406773.71875</v>
      </c>
      <c r="N3408">
        <v>52768.03125</v>
      </c>
      <c r="O3408">
        <v>14240.5</v>
      </c>
      <c r="P3408">
        <v>0</v>
      </c>
      <c r="Q3408">
        <v>560140</v>
      </c>
      <c r="R3408">
        <f t="shared" si="53"/>
        <v>0.1211496346358963</v>
      </c>
    </row>
    <row r="3409" spans="1:18" x14ac:dyDescent="0.25">
      <c r="A3409" t="s">
        <v>4694</v>
      </c>
      <c r="B3409" t="s">
        <v>49</v>
      </c>
      <c r="C3409" t="s">
        <v>112</v>
      </c>
      <c r="D3409" t="s">
        <v>126</v>
      </c>
      <c r="E3409" t="s">
        <v>127</v>
      </c>
      <c r="F3409" t="s">
        <v>128</v>
      </c>
      <c r="G3409" s="1">
        <v>44948</v>
      </c>
      <c r="H3409" s="1">
        <v>44956</v>
      </c>
      <c r="I3409">
        <f>YEAR((vw_maritime_trade_analysis[[#This Row],[Departure_Date]]))</f>
        <v>2023</v>
      </c>
      <c r="J3409" t="str">
        <f>"Q"&amp;ROUNDUP(MONTH(vw_maritime_trade_analysis[[#This Row],[Departure_Date]])/3,0)</f>
        <v>Q1</v>
      </c>
      <c r="K3409" t="str">
        <f>TEXT(vw_maritime_trade_analysis[[#This Row],[Departure_Date]],"mmmm")</f>
        <v>January</v>
      </c>
      <c r="L3409">
        <v>12549449</v>
      </c>
      <c r="M3409">
        <v>125670.4296875</v>
      </c>
      <c r="N3409">
        <v>17078.349609375</v>
      </c>
      <c r="O3409">
        <v>26228.349609375</v>
      </c>
      <c r="P3409">
        <v>27611.0703125</v>
      </c>
      <c r="Q3409">
        <v>1779036.375</v>
      </c>
      <c r="R3409">
        <f t="shared" si="53"/>
        <v>0.14176211043209944</v>
      </c>
    </row>
    <row r="3410" spans="1:18" x14ac:dyDescent="0.25">
      <c r="A3410" t="s">
        <v>4695</v>
      </c>
      <c r="B3410" t="s">
        <v>49</v>
      </c>
      <c r="C3410" t="s">
        <v>50</v>
      </c>
      <c r="D3410" t="s">
        <v>120</v>
      </c>
      <c r="E3410" t="s">
        <v>164</v>
      </c>
      <c r="F3410" t="s">
        <v>56</v>
      </c>
      <c r="G3410" s="1">
        <v>45459</v>
      </c>
      <c r="H3410" s="1">
        <v>45479</v>
      </c>
      <c r="I3410">
        <f>YEAR((vw_maritime_trade_analysis[[#This Row],[Departure_Date]]))</f>
        <v>2024</v>
      </c>
      <c r="J3410" t="str">
        <f>"Q"&amp;ROUNDUP(MONTH(vw_maritime_trade_analysis[[#This Row],[Departure_Date]])/3,0)</f>
        <v>Q2</v>
      </c>
      <c r="K3410" t="str">
        <f>TEXT(vw_maritime_trade_analysis[[#This Row],[Departure_Date]],"mmmm")</f>
        <v>June</v>
      </c>
      <c r="L3410">
        <v>24961578</v>
      </c>
      <c r="M3410">
        <v>451981.5</v>
      </c>
      <c r="N3410">
        <v>86590.046875</v>
      </c>
      <c r="O3410">
        <v>46428.53125</v>
      </c>
      <c r="P3410">
        <v>0</v>
      </c>
      <c r="Q3410">
        <v>1002416.25</v>
      </c>
      <c r="R3410">
        <f t="shared" si="53"/>
        <v>4.0158368593524015E-2</v>
      </c>
    </row>
    <row r="3411" spans="1:18" x14ac:dyDescent="0.25">
      <c r="A3411" t="s">
        <v>4696</v>
      </c>
      <c r="B3411" t="s">
        <v>65</v>
      </c>
      <c r="C3411" t="s">
        <v>134</v>
      </c>
      <c r="D3411" t="s">
        <v>135</v>
      </c>
      <c r="E3411" t="s">
        <v>226</v>
      </c>
      <c r="F3411" t="s">
        <v>150</v>
      </c>
      <c r="G3411" s="1">
        <v>43915</v>
      </c>
      <c r="H3411" s="1">
        <v>43943</v>
      </c>
      <c r="I3411">
        <f>YEAR((vw_maritime_trade_analysis[[#This Row],[Departure_Date]]))</f>
        <v>2020</v>
      </c>
      <c r="J3411" t="str">
        <f>"Q"&amp;ROUNDUP(MONTH(vw_maritime_trade_analysis[[#This Row],[Departure_Date]])/3,0)</f>
        <v>Q1</v>
      </c>
      <c r="K3411" t="str">
        <f>TEXT(vw_maritime_trade_analysis[[#This Row],[Departure_Date]],"mmmm")</f>
        <v>March</v>
      </c>
      <c r="L3411">
        <v>7520265</v>
      </c>
      <c r="M3411">
        <v>273595.8125</v>
      </c>
      <c r="N3411">
        <v>86722.7734375</v>
      </c>
      <c r="O3411">
        <v>5188.97998046875</v>
      </c>
      <c r="P3411">
        <v>0</v>
      </c>
      <c r="Q3411">
        <v>696295.5625</v>
      </c>
      <c r="R3411">
        <f t="shared" si="53"/>
        <v>9.2589232227853674E-2</v>
      </c>
    </row>
    <row r="3412" spans="1:18" x14ac:dyDescent="0.25">
      <c r="A3412" t="s">
        <v>4697</v>
      </c>
      <c r="B3412" t="s">
        <v>65</v>
      </c>
      <c r="C3412" t="s">
        <v>50</v>
      </c>
      <c r="D3412" t="s">
        <v>51</v>
      </c>
      <c r="E3412" t="s">
        <v>70</v>
      </c>
      <c r="F3412" t="s">
        <v>164</v>
      </c>
      <c r="G3412" s="1">
        <v>44712</v>
      </c>
      <c r="H3412" s="1">
        <v>44732</v>
      </c>
      <c r="I3412">
        <f>YEAR((vw_maritime_trade_analysis[[#This Row],[Departure_Date]]))</f>
        <v>2022</v>
      </c>
      <c r="J3412" t="str">
        <f>"Q"&amp;ROUNDUP(MONTH(vw_maritime_trade_analysis[[#This Row],[Departure_Date]])/3,0)</f>
        <v>Q2</v>
      </c>
      <c r="K3412" t="str">
        <f>TEXT(vw_maritime_trade_analysis[[#This Row],[Departure_Date]],"mmmm")</f>
        <v>May</v>
      </c>
      <c r="L3412">
        <v>4523265</v>
      </c>
      <c r="M3412">
        <v>355273.5</v>
      </c>
      <c r="N3412">
        <v>47546.87109375</v>
      </c>
      <c r="O3412">
        <v>15333.8701171875</v>
      </c>
      <c r="P3412">
        <v>0</v>
      </c>
      <c r="Q3412">
        <v>2072630.5</v>
      </c>
      <c r="R3412">
        <f t="shared" si="53"/>
        <v>0.4582155810017764</v>
      </c>
    </row>
    <row r="3413" spans="1:18" x14ac:dyDescent="0.25">
      <c r="A3413" t="s">
        <v>4698</v>
      </c>
      <c r="B3413" t="s">
        <v>49</v>
      </c>
      <c r="C3413" t="s">
        <v>78</v>
      </c>
      <c r="D3413" t="s">
        <v>79</v>
      </c>
      <c r="E3413" t="s">
        <v>140</v>
      </c>
      <c r="F3413" t="s">
        <v>56</v>
      </c>
      <c r="G3413" s="1">
        <v>45724</v>
      </c>
      <c r="H3413" s="1">
        <v>45747</v>
      </c>
      <c r="I3413">
        <f>YEAR((vw_maritime_trade_analysis[[#This Row],[Departure_Date]]))</f>
        <v>2025</v>
      </c>
      <c r="J3413" t="str">
        <f>"Q"&amp;ROUNDUP(MONTH(vw_maritime_trade_analysis[[#This Row],[Departure_Date]])/3,0)</f>
        <v>Q1</v>
      </c>
      <c r="K3413" t="str">
        <f>TEXT(vw_maritime_trade_analysis[[#This Row],[Departure_Date]],"mmmm")</f>
        <v>March</v>
      </c>
      <c r="L3413">
        <v>47834024</v>
      </c>
      <c r="M3413">
        <v>553150.0625</v>
      </c>
      <c r="N3413">
        <v>132071.125</v>
      </c>
      <c r="O3413">
        <v>69359.34375</v>
      </c>
      <c r="P3413">
        <v>0</v>
      </c>
      <c r="Q3413">
        <v>2100309.75</v>
      </c>
      <c r="R3413">
        <f t="shared" si="53"/>
        <v>4.3908280641411224E-2</v>
      </c>
    </row>
    <row r="3414" spans="1:18" x14ac:dyDescent="0.25">
      <c r="A3414" t="s">
        <v>4699</v>
      </c>
      <c r="B3414" t="s">
        <v>49</v>
      </c>
      <c r="C3414" t="s">
        <v>50</v>
      </c>
      <c r="D3414" t="s">
        <v>51</v>
      </c>
      <c r="E3414" t="s">
        <v>150</v>
      </c>
      <c r="F3414" t="s">
        <v>100</v>
      </c>
      <c r="G3414" s="1">
        <v>44162</v>
      </c>
      <c r="H3414" s="1">
        <v>44181</v>
      </c>
      <c r="I3414">
        <f>YEAR((vw_maritime_trade_analysis[[#This Row],[Departure_Date]]))</f>
        <v>2020</v>
      </c>
      <c r="J3414" t="str">
        <f>"Q"&amp;ROUNDUP(MONTH(vw_maritime_trade_analysis[[#This Row],[Departure_Date]])/3,0)</f>
        <v>Q4</v>
      </c>
      <c r="K3414" t="str">
        <f>TEXT(vw_maritime_trade_analysis[[#This Row],[Departure_Date]],"mmmm")</f>
        <v>November</v>
      </c>
      <c r="L3414">
        <v>13093557</v>
      </c>
      <c r="M3414">
        <v>373818.46875</v>
      </c>
      <c r="N3414">
        <v>245222.65625</v>
      </c>
      <c r="O3414">
        <v>43732.48046875</v>
      </c>
      <c r="P3414">
        <v>76306.953125</v>
      </c>
      <c r="Q3414">
        <v>6129968</v>
      </c>
      <c r="R3414">
        <f t="shared" si="53"/>
        <v>0.46816674796619434</v>
      </c>
    </row>
    <row r="3415" spans="1:18" x14ac:dyDescent="0.25">
      <c r="A3415" t="s">
        <v>4700</v>
      </c>
      <c r="B3415" t="s">
        <v>49</v>
      </c>
      <c r="C3415" t="s">
        <v>112</v>
      </c>
      <c r="D3415" t="s">
        <v>340</v>
      </c>
      <c r="E3415" t="s">
        <v>204</v>
      </c>
      <c r="F3415" t="s">
        <v>82</v>
      </c>
      <c r="G3415" s="1">
        <v>44307</v>
      </c>
      <c r="H3415" s="1">
        <v>44319</v>
      </c>
      <c r="I3415">
        <f>YEAR((vw_maritime_trade_analysis[[#This Row],[Departure_Date]]))</f>
        <v>2021</v>
      </c>
      <c r="J3415" t="str">
        <f>"Q"&amp;ROUNDUP(MONTH(vw_maritime_trade_analysis[[#This Row],[Departure_Date]])/3,0)</f>
        <v>Q2</v>
      </c>
      <c r="K3415" t="str">
        <f>TEXT(vw_maritime_trade_analysis[[#This Row],[Departure_Date]],"mmmm")</f>
        <v>April</v>
      </c>
      <c r="L3415">
        <v>1566082.75</v>
      </c>
      <c r="M3415">
        <v>444569.625</v>
      </c>
      <c r="N3415">
        <v>43804.83984375</v>
      </c>
      <c r="O3415">
        <v>1534.760009765625</v>
      </c>
      <c r="P3415">
        <v>38378.5390625</v>
      </c>
      <c r="Q3415">
        <v>590992.1875</v>
      </c>
      <c r="R3415">
        <f t="shared" si="53"/>
        <v>0.37736970635810912</v>
      </c>
    </row>
    <row r="3416" spans="1:18" x14ac:dyDescent="0.25">
      <c r="A3416" t="s">
        <v>4701</v>
      </c>
      <c r="B3416" t="s">
        <v>65</v>
      </c>
      <c r="C3416" t="s">
        <v>112</v>
      </c>
      <c r="D3416" t="s">
        <v>343</v>
      </c>
      <c r="E3416" t="s">
        <v>70</v>
      </c>
      <c r="F3416" t="s">
        <v>108</v>
      </c>
      <c r="G3416" s="1">
        <v>43910</v>
      </c>
      <c r="H3416" s="1">
        <v>43918</v>
      </c>
      <c r="I3416">
        <f>YEAR((vw_maritime_trade_analysis[[#This Row],[Departure_Date]]))</f>
        <v>2020</v>
      </c>
      <c r="J3416" t="str">
        <f>"Q"&amp;ROUNDUP(MONTH(vw_maritime_trade_analysis[[#This Row],[Departure_Date]])/3,0)</f>
        <v>Q1</v>
      </c>
      <c r="K3416" t="str">
        <f>TEXT(vw_maritime_trade_analysis[[#This Row],[Departure_Date]],"mmmm")</f>
        <v>March</v>
      </c>
      <c r="L3416">
        <v>33538756</v>
      </c>
      <c r="M3416">
        <v>232482.109375</v>
      </c>
      <c r="N3416">
        <v>186049.734375</v>
      </c>
      <c r="O3416">
        <v>42594.21875</v>
      </c>
      <c r="P3416">
        <v>0</v>
      </c>
      <c r="Q3416">
        <v>3567457.5</v>
      </c>
      <c r="R3416">
        <f t="shared" si="53"/>
        <v>0.10636821174881979</v>
      </c>
    </row>
    <row r="3417" spans="1:18" x14ac:dyDescent="0.25">
      <c r="A3417" t="s">
        <v>4702</v>
      </c>
      <c r="B3417" t="s">
        <v>65</v>
      </c>
      <c r="C3417" t="s">
        <v>112</v>
      </c>
      <c r="D3417" t="s">
        <v>343</v>
      </c>
      <c r="E3417" t="s">
        <v>70</v>
      </c>
      <c r="F3417" t="s">
        <v>164</v>
      </c>
      <c r="G3417" s="1">
        <v>45432</v>
      </c>
      <c r="H3417" s="1">
        <v>45441</v>
      </c>
      <c r="I3417">
        <f>YEAR((vw_maritime_trade_analysis[[#This Row],[Departure_Date]]))</f>
        <v>2024</v>
      </c>
      <c r="J3417" t="str">
        <f>"Q"&amp;ROUNDUP(MONTH(vw_maritime_trade_analysis[[#This Row],[Departure_Date]])/3,0)</f>
        <v>Q2</v>
      </c>
      <c r="K3417" t="str">
        <f>TEXT(vw_maritime_trade_analysis[[#This Row],[Departure_Date]],"mmmm")</f>
        <v>May</v>
      </c>
      <c r="L3417">
        <v>23117688</v>
      </c>
      <c r="M3417">
        <v>296820.875</v>
      </c>
      <c r="N3417">
        <v>131385.421875</v>
      </c>
      <c r="O3417">
        <v>27510.05078125</v>
      </c>
      <c r="P3417">
        <v>0</v>
      </c>
      <c r="Q3417">
        <v>1398677.75</v>
      </c>
      <c r="R3417">
        <f t="shared" si="53"/>
        <v>6.0502492723320776E-2</v>
      </c>
    </row>
    <row r="3418" spans="1:18" x14ac:dyDescent="0.25">
      <c r="A3418" t="s">
        <v>4703</v>
      </c>
      <c r="B3418" t="s">
        <v>65</v>
      </c>
      <c r="C3418" t="s">
        <v>66</v>
      </c>
      <c r="D3418" t="s">
        <v>391</v>
      </c>
      <c r="E3418" t="s">
        <v>184</v>
      </c>
      <c r="F3418" t="s">
        <v>108</v>
      </c>
      <c r="G3418" s="1">
        <v>45562</v>
      </c>
      <c r="H3418" s="1">
        <v>45574</v>
      </c>
      <c r="I3418">
        <f>YEAR((vw_maritime_trade_analysis[[#This Row],[Departure_Date]]))</f>
        <v>2024</v>
      </c>
      <c r="J3418" t="str">
        <f>"Q"&amp;ROUNDUP(MONTH(vw_maritime_trade_analysis[[#This Row],[Departure_Date]])/3,0)</f>
        <v>Q3</v>
      </c>
      <c r="K3418" t="str">
        <f>TEXT(vw_maritime_trade_analysis[[#This Row],[Departure_Date]],"mmmm")</f>
        <v>September</v>
      </c>
      <c r="L3418">
        <v>20819340</v>
      </c>
      <c r="M3418">
        <v>144092.796875</v>
      </c>
      <c r="N3418">
        <v>137747.515625</v>
      </c>
      <c r="O3418">
        <v>13324.3798828125</v>
      </c>
      <c r="P3418">
        <v>1855.6300048828125</v>
      </c>
      <c r="Q3418">
        <v>1384924.625</v>
      </c>
      <c r="R3418">
        <f t="shared" si="53"/>
        <v>6.652106286750685E-2</v>
      </c>
    </row>
    <row r="3419" spans="1:18" x14ac:dyDescent="0.25">
      <c r="A3419" t="s">
        <v>4704</v>
      </c>
      <c r="B3419" t="s">
        <v>65</v>
      </c>
      <c r="C3419" t="s">
        <v>50</v>
      </c>
      <c r="D3419" t="s">
        <v>51</v>
      </c>
      <c r="E3419" t="s">
        <v>82</v>
      </c>
      <c r="F3419" t="s">
        <v>196</v>
      </c>
      <c r="G3419" s="1">
        <v>45429</v>
      </c>
      <c r="H3419" s="1">
        <v>45446</v>
      </c>
      <c r="I3419">
        <f>YEAR((vw_maritime_trade_analysis[[#This Row],[Departure_Date]]))</f>
        <v>2024</v>
      </c>
      <c r="J3419" t="str">
        <f>"Q"&amp;ROUNDUP(MONTH(vw_maritime_trade_analysis[[#This Row],[Departure_Date]])/3,0)</f>
        <v>Q2</v>
      </c>
      <c r="K3419" t="str">
        <f>TEXT(vw_maritime_trade_analysis[[#This Row],[Departure_Date]],"mmmm")</f>
        <v>May</v>
      </c>
      <c r="L3419">
        <v>16180633</v>
      </c>
      <c r="M3419">
        <v>549715.125</v>
      </c>
      <c r="N3419">
        <v>90855.2890625</v>
      </c>
      <c r="O3419">
        <v>14886.1796875</v>
      </c>
      <c r="P3419">
        <v>20462.859375</v>
      </c>
      <c r="Q3419">
        <v>4479100</v>
      </c>
      <c r="R3419">
        <f t="shared" si="53"/>
        <v>0.27681858923566216</v>
      </c>
    </row>
    <row r="3420" spans="1:18" x14ac:dyDescent="0.25">
      <c r="A3420" t="s">
        <v>4705</v>
      </c>
      <c r="B3420" t="s">
        <v>49</v>
      </c>
      <c r="C3420" t="s">
        <v>66</v>
      </c>
      <c r="D3420" t="s">
        <v>245</v>
      </c>
      <c r="E3420" t="s">
        <v>154</v>
      </c>
      <c r="F3420" t="s">
        <v>226</v>
      </c>
      <c r="G3420" s="1">
        <v>45252</v>
      </c>
      <c r="H3420" s="1">
        <v>45281</v>
      </c>
      <c r="I3420">
        <f>YEAR((vw_maritime_trade_analysis[[#This Row],[Departure_Date]]))</f>
        <v>2023</v>
      </c>
      <c r="J3420" t="str">
        <f>"Q"&amp;ROUNDUP(MONTH(vw_maritime_trade_analysis[[#This Row],[Departure_Date]])/3,0)</f>
        <v>Q4</v>
      </c>
      <c r="K3420" t="str">
        <f>TEXT(vw_maritime_trade_analysis[[#This Row],[Departure_Date]],"mmmm")</f>
        <v>November</v>
      </c>
      <c r="L3420">
        <v>2262409</v>
      </c>
      <c r="M3420">
        <v>628327.6875</v>
      </c>
      <c r="N3420">
        <v>240108.90625</v>
      </c>
      <c r="O3420">
        <v>3303.1201171875</v>
      </c>
      <c r="P3420">
        <v>0</v>
      </c>
      <c r="Q3420">
        <v>900696.125</v>
      </c>
      <c r="R3420">
        <f t="shared" si="53"/>
        <v>0.39811374733746197</v>
      </c>
    </row>
    <row r="3421" spans="1:18" x14ac:dyDescent="0.25">
      <c r="A3421" t="s">
        <v>4706</v>
      </c>
      <c r="B3421" t="s">
        <v>49</v>
      </c>
      <c r="C3421" t="s">
        <v>66</v>
      </c>
      <c r="D3421" t="s">
        <v>245</v>
      </c>
      <c r="E3421" t="s">
        <v>204</v>
      </c>
      <c r="F3421" t="s">
        <v>226</v>
      </c>
      <c r="G3421" s="1">
        <v>44400</v>
      </c>
      <c r="H3421" s="1">
        <v>44416</v>
      </c>
      <c r="I3421">
        <f>YEAR((vw_maritime_trade_analysis[[#This Row],[Departure_Date]]))</f>
        <v>2021</v>
      </c>
      <c r="J3421" t="str">
        <f>"Q"&amp;ROUNDUP(MONTH(vw_maritime_trade_analysis[[#This Row],[Departure_Date]])/3,0)</f>
        <v>Q3</v>
      </c>
      <c r="K3421" t="str">
        <f>TEXT(vw_maritime_trade_analysis[[#This Row],[Departure_Date]],"mmmm")</f>
        <v>July</v>
      </c>
      <c r="L3421">
        <v>4677084</v>
      </c>
      <c r="M3421">
        <v>182607.484375</v>
      </c>
      <c r="N3421">
        <v>145900.90625</v>
      </c>
      <c r="O3421">
        <v>6594.68994140625</v>
      </c>
      <c r="P3421">
        <v>0</v>
      </c>
      <c r="Q3421">
        <v>678490.875</v>
      </c>
      <c r="R3421">
        <f t="shared" si="53"/>
        <v>0.14506707063631955</v>
      </c>
    </row>
    <row r="3422" spans="1:18" x14ac:dyDescent="0.25">
      <c r="A3422" t="s">
        <v>4708</v>
      </c>
      <c r="B3422" t="s">
        <v>49</v>
      </c>
      <c r="C3422" t="s">
        <v>66</v>
      </c>
      <c r="D3422" t="s">
        <v>67</v>
      </c>
      <c r="E3422" t="s">
        <v>127</v>
      </c>
      <c r="F3422" t="s">
        <v>226</v>
      </c>
      <c r="G3422" s="1">
        <v>45237</v>
      </c>
      <c r="H3422" s="1">
        <v>45259</v>
      </c>
      <c r="I3422">
        <f>YEAR((vw_maritime_trade_analysis[[#This Row],[Departure_Date]]))</f>
        <v>2023</v>
      </c>
      <c r="J3422" t="str">
        <f>"Q"&amp;ROUNDUP(MONTH(vw_maritime_trade_analysis[[#This Row],[Departure_Date]])/3,0)</f>
        <v>Q4</v>
      </c>
      <c r="K3422" t="str">
        <f>TEXT(vw_maritime_trade_analysis[[#This Row],[Departure_Date]],"mmmm")</f>
        <v>November</v>
      </c>
      <c r="L3422">
        <v>11947118</v>
      </c>
      <c r="M3422">
        <v>432477.25</v>
      </c>
      <c r="N3422">
        <v>58295.21875</v>
      </c>
      <c r="O3422">
        <v>31062.509765625</v>
      </c>
      <c r="P3422">
        <v>70193.7578125</v>
      </c>
      <c r="Q3422">
        <v>928652.875</v>
      </c>
      <c r="R3422">
        <f t="shared" si="53"/>
        <v>7.7730283989829174E-2</v>
      </c>
    </row>
    <row r="3423" spans="1:18" x14ac:dyDescent="0.25">
      <c r="A3423" t="s">
        <v>4709</v>
      </c>
      <c r="B3423" t="s">
        <v>49</v>
      </c>
      <c r="C3423" t="s">
        <v>50</v>
      </c>
      <c r="D3423" t="s">
        <v>120</v>
      </c>
      <c r="E3423" t="s">
        <v>150</v>
      </c>
      <c r="F3423" t="s">
        <v>128</v>
      </c>
      <c r="G3423" s="1">
        <v>44659</v>
      </c>
      <c r="H3423" s="1">
        <v>44668</v>
      </c>
      <c r="I3423">
        <f>YEAR((vw_maritime_trade_analysis[[#This Row],[Departure_Date]]))</f>
        <v>2022</v>
      </c>
      <c r="J3423" t="str">
        <f>"Q"&amp;ROUNDUP(MONTH(vw_maritime_trade_analysis[[#This Row],[Departure_Date]])/3,0)</f>
        <v>Q2</v>
      </c>
      <c r="K3423" t="str">
        <f>TEXT(vw_maritime_trade_analysis[[#This Row],[Departure_Date]],"mmmm")</f>
        <v>April</v>
      </c>
      <c r="L3423">
        <v>22074976</v>
      </c>
      <c r="M3423">
        <v>164310.359375</v>
      </c>
      <c r="N3423">
        <v>245848.3125</v>
      </c>
      <c r="O3423">
        <v>12803.490234375</v>
      </c>
      <c r="P3423">
        <v>157723.015625</v>
      </c>
      <c r="Q3423">
        <v>1960720.375</v>
      </c>
      <c r="R3423">
        <f t="shared" si="53"/>
        <v>8.8820951606017606E-2</v>
      </c>
    </row>
    <row r="3424" spans="1:18" x14ac:dyDescent="0.25">
      <c r="A3424" t="s">
        <v>4710</v>
      </c>
      <c r="B3424" t="s">
        <v>49</v>
      </c>
      <c r="C3424" t="s">
        <v>66</v>
      </c>
      <c r="D3424" t="s">
        <v>245</v>
      </c>
      <c r="E3424" t="s">
        <v>257</v>
      </c>
      <c r="F3424" t="s">
        <v>92</v>
      </c>
      <c r="G3424" s="1">
        <v>44294</v>
      </c>
      <c r="H3424" s="1">
        <v>44303</v>
      </c>
      <c r="I3424">
        <f>YEAR((vw_maritime_trade_analysis[[#This Row],[Departure_Date]]))</f>
        <v>2021</v>
      </c>
      <c r="J3424" t="str">
        <f>"Q"&amp;ROUNDUP(MONTH(vw_maritime_trade_analysis[[#This Row],[Departure_Date]])/3,0)</f>
        <v>Q2</v>
      </c>
      <c r="K3424" t="str">
        <f>TEXT(vw_maritime_trade_analysis[[#This Row],[Departure_Date]],"mmmm")</f>
        <v>April</v>
      </c>
      <c r="L3424">
        <v>1323551.25</v>
      </c>
      <c r="M3424">
        <v>258419.1875</v>
      </c>
      <c r="N3424">
        <v>245377.734375</v>
      </c>
      <c r="O3424">
        <v>3295.639892578125</v>
      </c>
      <c r="P3424">
        <v>0</v>
      </c>
      <c r="Q3424">
        <v>580244.5625</v>
      </c>
      <c r="R3424">
        <f t="shared" si="53"/>
        <v>0.4383997691815863</v>
      </c>
    </row>
    <row r="3425" spans="1:18" x14ac:dyDescent="0.25">
      <c r="A3425" t="s">
        <v>4711</v>
      </c>
      <c r="B3425" t="s">
        <v>65</v>
      </c>
      <c r="C3425" t="s">
        <v>50</v>
      </c>
      <c r="D3425" t="s">
        <v>423</v>
      </c>
      <c r="E3425" t="s">
        <v>92</v>
      </c>
      <c r="F3425" t="s">
        <v>131</v>
      </c>
      <c r="G3425" s="1">
        <v>44800</v>
      </c>
      <c r="H3425" s="1">
        <v>44812</v>
      </c>
      <c r="I3425">
        <f>YEAR((vw_maritime_trade_analysis[[#This Row],[Departure_Date]]))</f>
        <v>2022</v>
      </c>
      <c r="J3425" t="str">
        <f>"Q"&amp;ROUNDUP(MONTH(vw_maritime_trade_analysis[[#This Row],[Departure_Date]])/3,0)</f>
        <v>Q3</v>
      </c>
      <c r="K3425" t="str">
        <f>TEXT(vw_maritime_trade_analysis[[#This Row],[Departure_Date]],"mmmm")</f>
        <v>August</v>
      </c>
      <c r="L3425">
        <v>23432552</v>
      </c>
      <c r="M3425">
        <v>227811.015625</v>
      </c>
      <c r="N3425">
        <v>115352.9375</v>
      </c>
      <c r="O3425">
        <v>64908.171875</v>
      </c>
      <c r="P3425">
        <v>0</v>
      </c>
      <c r="Q3425">
        <v>937986.4375</v>
      </c>
      <c r="R3425">
        <f t="shared" si="53"/>
        <v>4.0029205419025639E-2</v>
      </c>
    </row>
    <row r="3426" spans="1:18" x14ac:dyDescent="0.25">
      <c r="A3426" t="s">
        <v>4712</v>
      </c>
      <c r="B3426" t="s">
        <v>65</v>
      </c>
      <c r="C3426" t="s">
        <v>50</v>
      </c>
      <c r="D3426" t="s">
        <v>223</v>
      </c>
      <c r="E3426" t="s">
        <v>100</v>
      </c>
      <c r="F3426" t="s">
        <v>108</v>
      </c>
      <c r="G3426" s="1">
        <v>44688</v>
      </c>
      <c r="H3426" s="1">
        <v>44694</v>
      </c>
      <c r="I3426">
        <f>YEAR((vw_maritime_trade_analysis[[#This Row],[Departure_Date]]))</f>
        <v>2022</v>
      </c>
      <c r="J3426" t="str">
        <f>"Q"&amp;ROUNDUP(MONTH(vw_maritime_trade_analysis[[#This Row],[Departure_Date]])/3,0)</f>
        <v>Q2</v>
      </c>
      <c r="K3426" t="str">
        <f>TEXT(vw_maritime_trade_analysis[[#This Row],[Departure_Date]],"mmmm")</f>
        <v>May</v>
      </c>
      <c r="L3426">
        <v>7675219</v>
      </c>
      <c r="M3426">
        <v>48970.76953125</v>
      </c>
      <c r="N3426">
        <v>184721.65625</v>
      </c>
      <c r="O3426">
        <v>8826.5</v>
      </c>
      <c r="P3426">
        <v>0</v>
      </c>
      <c r="Q3426">
        <v>573091</v>
      </c>
      <c r="R3426">
        <f t="shared" si="53"/>
        <v>7.4667706550132315E-2</v>
      </c>
    </row>
    <row r="3427" spans="1:18" x14ac:dyDescent="0.25">
      <c r="A3427" t="s">
        <v>4713</v>
      </c>
      <c r="B3427" t="s">
        <v>65</v>
      </c>
      <c r="C3427" t="s">
        <v>50</v>
      </c>
      <c r="D3427" t="s">
        <v>51</v>
      </c>
      <c r="E3427" t="s">
        <v>226</v>
      </c>
      <c r="F3427" t="s">
        <v>108</v>
      </c>
      <c r="G3427" s="1">
        <v>45835</v>
      </c>
      <c r="H3427" s="1">
        <v>45848</v>
      </c>
      <c r="I3427">
        <f>YEAR((vw_maritime_trade_analysis[[#This Row],[Departure_Date]]))</f>
        <v>2025</v>
      </c>
      <c r="J3427" t="str">
        <f>"Q"&amp;ROUNDUP(MONTH(vw_maritime_trade_analysis[[#This Row],[Departure_Date]])/3,0)</f>
        <v>Q2</v>
      </c>
      <c r="K3427" t="str">
        <f>TEXT(vw_maritime_trade_analysis[[#This Row],[Departure_Date]],"mmmm")</f>
        <v>June</v>
      </c>
      <c r="L3427">
        <v>4442667</v>
      </c>
      <c r="M3427">
        <v>347296.75</v>
      </c>
      <c r="N3427">
        <v>113806.890625</v>
      </c>
      <c r="O3427">
        <v>13638.990234375</v>
      </c>
      <c r="P3427">
        <v>89931.828125</v>
      </c>
      <c r="Q3427">
        <v>1871292.75</v>
      </c>
      <c r="R3427">
        <f t="shared" si="53"/>
        <v>0.421209320887656</v>
      </c>
    </row>
    <row r="3428" spans="1:18" x14ac:dyDescent="0.25">
      <c r="A3428" t="s">
        <v>4714</v>
      </c>
      <c r="B3428" t="s">
        <v>49</v>
      </c>
      <c r="C3428" t="s">
        <v>50</v>
      </c>
      <c r="D3428" t="s">
        <v>223</v>
      </c>
      <c r="E3428" t="s">
        <v>257</v>
      </c>
      <c r="F3428" t="s">
        <v>184</v>
      </c>
      <c r="G3428" s="1">
        <v>45076</v>
      </c>
      <c r="H3428" s="1">
        <v>45089</v>
      </c>
      <c r="I3428">
        <f>YEAR((vw_maritime_trade_analysis[[#This Row],[Departure_Date]]))</f>
        <v>2023</v>
      </c>
      <c r="J3428" t="str">
        <f>"Q"&amp;ROUNDUP(MONTH(vw_maritime_trade_analysis[[#This Row],[Departure_Date]])/3,0)</f>
        <v>Q2</v>
      </c>
      <c r="K3428" t="str">
        <f>TEXT(vw_maritime_trade_analysis[[#This Row],[Departure_Date]],"mmmm")</f>
        <v>May</v>
      </c>
      <c r="L3428">
        <v>9610691</v>
      </c>
      <c r="M3428">
        <v>169214.984375</v>
      </c>
      <c r="N3428">
        <v>64954.3515625</v>
      </c>
      <c r="O3428">
        <v>10475.650390625</v>
      </c>
      <c r="P3428">
        <v>26647.48046875</v>
      </c>
      <c r="Q3428">
        <v>1068932.125</v>
      </c>
      <c r="R3428">
        <f t="shared" si="53"/>
        <v>0.11122323306409497</v>
      </c>
    </row>
    <row r="3429" spans="1:18" x14ac:dyDescent="0.25">
      <c r="A3429" t="s">
        <v>4715</v>
      </c>
      <c r="B3429" t="s">
        <v>49</v>
      </c>
      <c r="C3429" t="s">
        <v>66</v>
      </c>
      <c r="D3429" t="s">
        <v>248</v>
      </c>
      <c r="E3429" t="s">
        <v>196</v>
      </c>
      <c r="F3429" t="s">
        <v>82</v>
      </c>
      <c r="G3429" s="1">
        <v>44765</v>
      </c>
      <c r="H3429" s="1">
        <v>44786</v>
      </c>
      <c r="I3429">
        <f>YEAR((vw_maritime_trade_analysis[[#This Row],[Departure_Date]]))</f>
        <v>2022</v>
      </c>
      <c r="J3429" t="str">
        <f>"Q"&amp;ROUNDUP(MONTH(vw_maritime_trade_analysis[[#This Row],[Departure_Date]])/3,0)</f>
        <v>Q3</v>
      </c>
      <c r="K3429" t="str">
        <f>TEXT(vw_maritime_trade_analysis[[#This Row],[Departure_Date]],"mmmm")</f>
        <v>July</v>
      </c>
      <c r="L3429">
        <v>17498346</v>
      </c>
      <c r="M3429">
        <v>387630.90625</v>
      </c>
      <c r="N3429">
        <v>218866.640625</v>
      </c>
      <c r="O3429">
        <v>8924.16015625</v>
      </c>
      <c r="P3429">
        <v>12830.759765625</v>
      </c>
      <c r="Q3429">
        <v>1771077.5</v>
      </c>
      <c r="R3429">
        <f t="shared" si="53"/>
        <v>0.1012139947398457</v>
      </c>
    </row>
    <row r="3430" spans="1:18" x14ac:dyDescent="0.25">
      <c r="A3430" t="s">
        <v>4716</v>
      </c>
      <c r="B3430" t="s">
        <v>49</v>
      </c>
      <c r="C3430" t="s">
        <v>50</v>
      </c>
      <c r="D3430" t="s">
        <v>51</v>
      </c>
      <c r="E3430" t="s">
        <v>131</v>
      </c>
      <c r="F3430" t="s">
        <v>56</v>
      </c>
      <c r="G3430" s="1">
        <v>44365</v>
      </c>
      <c r="H3430" s="1">
        <v>44375</v>
      </c>
      <c r="I3430">
        <f>YEAR((vw_maritime_trade_analysis[[#This Row],[Departure_Date]]))</f>
        <v>2021</v>
      </c>
      <c r="J3430" t="str">
        <f>"Q"&amp;ROUNDUP(MONTH(vw_maritime_trade_analysis[[#This Row],[Departure_Date]])/3,0)</f>
        <v>Q2</v>
      </c>
      <c r="K3430" t="str">
        <f>TEXT(vw_maritime_trade_analysis[[#This Row],[Departure_Date]],"mmmm")</f>
        <v>June</v>
      </c>
      <c r="L3430">
        <v>6113548.5</v>
      </c>
      <c r="M3430">
        <v>184419.578125</v>
      </c>
      <c r="N3430">
        <v>205384.390625</v>
      </c>
      <c r="O3430">
        <v>14366.83984375</v>
      </c>
      <c r="P3430">
        <v>0</v>
      </c>
      <c r="Q3430">
        <v>2379691</v>
      </c>
      <c r="R3430">
        <f t="shared" si="53"/>
        <v>0.3892487317308434</v>
      </c>
    </row>
    <row r="3431" spans="1:18" x14ac:dyDescent="0.25">
      <c r="A3431" t="s">
        <v>4717</v>
      </c>
      <c r="B3431" t="s">
        <v>65</v>
      </c>
      <c r="C3431" t="s">
        <v>78</v>
      </c>
      <c r="D3431" t="s">
        <v>315</v>
      </c>
      <c r="E3431" t="s">
        <v>226</v>
      </c>
      <c r="F3431" t="s">
        <v>154</v>
      </c>
      <c r="G3431" s="1">
        <v>44485</v>
      </c>
      <c r="H3431" s="1">
        <v>44494</v>
      </c>
      <c r="I3431">
        <f>YEAR((vw_maritime_trade_analysis[[#This Row],[Departure_Date]]))</f>
        <v>2021</v>
      </c>
      <c r="J3431" t="str">
        <f>"Q"&amp;ROUNDUP(MONTH(vw_maritime_trade_analysis[[#This Row],[Departure_Date]])/3,0)</f>
        <v>Q4</v>
      </c>
      <c r="K3431" t="str">
        <f>TEXT(vw_maritime_trade_analysis[[#This Row],[Departure_Date]],"mmmm")</f>
        <v>October</v>
      </c>
      <c r="L3431">
        <v>35672920</v>
      </c>
      <c r="M3431">
        <v>57948</v>
      </c>
      <c r="N3431">
        <v>87923.84375</v>
      </c>
      <c r="O3431">
        <v>54936.30078125</v>
      </c>
      <c r="P3431">
        <v>3692.22998046875</v>
      </c>
      <c r="Q3431">
        <v>1692499.125</v>
      </c>
      <c r="R3431">
        <f t="shared" si="53"/>
        <v>4.7444928113538225E-2</v>
      </c>
    </row>
    <row r="3432" spans="1:18" x14ac:dyDescent="0.25">
      <c r="A3432" t="s">
        <v>4718</v>
      </c>
      <c r="B3432" t="s">
        <v>65</v>
      </c>
      <c r="C3432" t="s">
        <v>50</v>
      </c>
      <c r="D3432" t="s">
        <v>183</v>
      </c>
      <c r="E3432" t="s">
        <v>128</v>
      </c>
      <c r="F3432" t="s">
        <v>140</v>
      </c>
      <c r="G3432" s="1">
        <v>44882</v>
      </c>
      <c r="H3432" s="1">
        <v>44891</v>
      </c>
      <c r="I3432">
        <f>YEAR((vw_maritime_trade_analysis[[#This Row],[Departure_Date]]))</f>
        <v>2022</v>
      </c>
      <c r="J3432" t="str">
        <f>"Q"&amp;ROUNDUP(MONTH(vw_maritime_trade_analysis[[#This Row],[Departure_Date]])/3,0)</f>
        <v>Q4</v>
      </c>
      <c r="K3432" t="str">
        <f>TEXT(vw_maritime_trade_analysis[[#This Row],[Departure_Date]],"mmmm")</f>
        <v>November</v>
      </c>
      <c r="L3432">
        <v>35308448</v>
      </c>
      <c r="M3432">
        <v>129689.3828125</v>
      </c>
      <c r="N3432">
        <v>243049.796875</v>
      </c>
      <c r="O3432">
        <v>42723.21875</v>
      </c>
      <c r="P3432">
        <v>0</v>
      </c>
      <c r="Q3432">
        <v>3274106.75</v>
      </c>
      <c r="R3432">
        <f t="shared" si="53"/>
        <v>9.2728707588620146E-2</v>
      </c>
    </row>
    <row r="3433" spans="1:18" x14ac:dyDescent="0.25">
      <c r="A3433" t="s">
        <v>4719</v>
      </c>
      <c r="B3433" t="s">
        <v>65</v>
      </c>
      <c r="C3433" t="s">
        <v>50</v>
      </c>
      <c r="D3433" t="s">
        <v>145</v>
      </c>
      <c r="E3433" t="s">
        <v>184</v>
      </c>
      <c r="F3433" t="s">
        <v>174</v>
      </c>
      <c r="G3433" s="1">
        <v>43977</v>
      </c>
      <c r="H3433" s="1">
        <v>43983</v>
      </c>
      <c r="I3433">
        <f>YEAR((vw_maritime_trade_analysis[[#This Row],[Departure_Date]]))</f>
        <v>2020</v>
      </c>
      <c r="J3433" t="str">
        <f>"Q"&amp;ROUNDUP(MONTH(vw_maritime_trade_analysis[[#This Row],[Departure_Date]])/3,0)</f>
        <v>Q2</v>
      </c>
      <c r="K3433" t="str">
        <f>TEXT(vw_maritime_trade_analysis[[#This Row],[Departure_Date]],"mmmm")</f>
        <v>May</v>
      </c>
      <c r="L3433">
        <v>33410198</v>
      </c>
      <c r="M3433">
        <v>78583.5390625</v>
      </c>
      <c r="N3433">
        <v>219303.234375</v>
      </c>
      <c r="O3433">
        <v>51117.6015625</v>
      </c>
      <c r="P3433">
        <v>14482.3798828125</v>
      </c>
      <c r="Q3433">
        <v>1268143.25</v>
      </c>
      <c r="R3433">
        <f t="shared" si="53"/>
        <v>3.7956771462413962E-2</v>
      </c>
    </row>
    <row r="3434" spans="1:18" x14ac:dyDescent="0.25">
      <c r="A3434" t="s">
        <v>4720</v>
      </c>
      <c r="B3434" t="s">
        <v>65</v>
      </c>
      <c r="C3434" t="s">
        <v>50</v>
      </c>
      <c r="D3434" t="s">
        <v>51</v>
      </c>
      <c r="E3434" t="s">
        <v>56</v>
      </c>
      <c r="F3434" t="s">
        <v>204</v>
      </c>
      <c r="G3434" s="1">
        <v>45765</v>
      </c>
      <c r="H3434" s="1">
        <v>45775</v>
      </c>
      <c r="I3434">
        <f>YEAR((vw_maritime_trade_analysis[[#This Row],[Departure_Date]]))</f>
        <v>2025</v>
      </c>
      <c r="J3434" t="str">
        <f>"Q"&amp;ROUNDUP(MONTH(vw_maritime_trade_analysis[[#This Row],[Departure_Date]])/3,0)</f>
        <v>Q2</v>
      </c>
      <c r="K3434" t="str">
        <f>TEXT(vw_maritime_trade_analysis[[#This Row],[Departure_Date]],"mmmm")</f>
        <v>April</v>
      </c>
      <c r="L3434">
        <v>9715575</v>
      </c>
      <c r="M3434">
        <v>171055.703125</v>
      </c>
      <c r="N3434">
        <v>144773.15625</v>
      </c>
      <c r="O3434">
        <v>30021.130859375</v>
      </c>
      <c r="P3434">
        <v>0</v>
      </c>
      <c r="Q3434">
        <v>2700849.75</v>
      </c>
      <c r="R3434">
        <f t="shared" si="53"/>
        <v>0.27799175550597882</v>
      </c>
    </row>
    <row r="3435" spans="1:18" x14ac:dyDescent="0.25">
      <c r="A3435" t="s">
        <v>4721</v>
      </c>
      <c r="B3435" t="s">
        <v>49</v>
      </c>
      <c r="C3435" t="s">
        <v>66</v>
      </c>
      <c r="D3435" t="s">
        <v>391</v>
      </c>
      <c r="E3435" t="s">
        <v>121</v>
      </c>
      <c r="F3435" t="s">
        <v>184</v>
      </c>
      <c r="G3435" s="1">
        <v>45507</v>
      </c>
      <c r="H3435" s="1">
        <v>45533</v>
      </c>
      <c r="I3435">
        <f>YEAR((vw_maritime_trade_analysis[[#This Row],[Departure_Date]]))</f>
        <v>2024</v>
      </c>
      <c r="J3435" t="str">
        <f>"Q"&amp;ROUNDUP(MONTH(vw_maritime_trade_analysis[[#This Row],[Departure_Date]])/3,0)</f>
        <v>Q3</v>
      </c>
      <c r="K3435" t="str">
        <f>TEXT(vw_maritime_trade_analysis[[#This Row],[Departure_Date]],"mmmm")</f>
        <v>August</v>
      </c>
      <c r="L3435">
        <v>50960956</v>
      </c>
      <c r="M3435">
        <v>587782.625</v>
      </c>
      <c r="N3435">
        <v>211434.875</v>
      </c>
      <c r="O3435">
        <v>73893.390625</v>
      </c>
      <c r="P3435">
        <v>8343.66015625</v>
      </c>
      <c r="Q3435">
        <v>2629000.5</v>
      </c>
      <c r="R3435">
        <f t="shared" si="53"/>
        <v>5.1588523967250534E-2</v>
      </c>
    </row>
    <row r="3436" spans="1:18" x14ac:dyDescent="0.25">
      <c r="A3436" t="s">
        <v>4723</v>
      </c>
      <c r="B3436" t="s">
        <v>65</v>
      </c>
      <c r="C3436" t="s">
        <v>50</v>
      </c>
      <c r="D3436" t="s">
        <v>223</v>
      </c>
      <c r="E3436" t="s">
        <v>70</v>
      </c>
      <c r="F3436" t="s">
        <v>257</v>
      </c>
      <c r="G3436" s="1">
        <v>44129</v>
      </c>
      <c r="H3436" s="1">
        <v>44139</v>
      </c>
      <c r="I3436">
        <f>YEAR((vw_maritime_trade_analysis[[#This Row],[Departure_Date]]))</f>
        <v>2020</v>
      </c>
      <c r="J3436" t="str">
        <f>"Q"&amp;ROUNDUP(MONTH(vw_maritime_trade_analysis[[#This Row],[Departure_Date]])/3,0)</f>
        <v>Q4</v>
      </c>
      <c r="K3436" t="str">
        <f>TEXT(vw_maritime_trade_analysis[[#This Row],[Departure_Date]],"mmmm")</f>
        <v>October</v>
      </c>
      <c r="L3436">
        <v>28850780</v>
      </c>
      <c r="M3436">
        <v>139094.734375</v>
      </c>
      <c r="N3436">
        <v>52481.921875</v>
      </c>
      <c r="O3436">
        <v>61163.6484375</v>
      </c>
      <c r="P3436">
        <v>0</v>
      </c>
      <c r="Q3436">
        <v>1957810</v>
      </c>
      <c r="R3436">
        <f t="shared" si="53"/>
        <v>6.7859863754116873E-2</v>
      </c>
    </row>
    <row r="3437" spans="1:18" x14ac:dyDescent="0.25">
      <c r="A3437" t="s">
        <v>4724</v>
      </c>
      <c r="B3437" t="s">
        <v>65</v>
      </c>
      <c r="C3437" t="s">
        <v>50</v>
      </c>
      <c r="D3437" t="s">
        <v>223</v>
      </c>
      <c r="E3437" t="s">
        <v>56</v>
      </c>
      <c r="F3437" t="s">
        <v>108</v>
      </c>
      <c r="G3437" s="1">
        <v>45737</v>
      </c>
      <c r="H3437" s="1">
        <v>45745</v>
      </c>
      <c r="I3437">
        <f>YEAR((vw_maritime_trade_analysis[[#This Row],[Departure_Date]]))</f>
        <v>2025</v>
      </c>
      <c r="J3437" t="str">
        <f>"Q"&amp;ROUNDUP(MONTH(vw_maritime_trade_analysis[[#This Row],[Departure_Date]])/3,0)</f>
        <v>Q1</v>
      </c>
      <c r="K3437" t="str">
        <f>TEXT(vw_maritime_trade_analysis[[#This Row],[Departure_Date]],"mmmm")</f>
        <v>March</v>
      </c>
      <c r="L3437">
        <v>63280820</v>
      </c>
      <c r="M3437">
        <v>67317.1171875</v>
      </c>
      <c r="N3437">
        <v>107891.640625</v>
      </c>
      <c r="O3437">
        <v>206928.28125</v>
      </c>
      <c r="P3437">
        <v>34386.37890625</v>
      </c>
      <c r="Q3437">
        <v>5062876.5</v>
      </c>
      <c r="R3437">
        <f t="shared" si="53"/>
        <v>8.0006493278690125E-2</v>
      </c>
    </row>
    <row r="3438" spans="1:18" x14ac:dyDescent="0.25">
      <c r="A3438" t="s">
        <v>4725</v>
      </c>
      <c r="B3438" t="s">
        <v>65</v>
      </c>
      <c r="C3438" t="s">
        <v>66</v>
      </c>
      <c r="D3438" t="s">
        <v>391</v>
      </c>
      <c r="E3438" t="s">
        <v>184</v>
      </c>
      <c r="F3438" t="s">
        <v>154</v>
      </c>
      <c r="G3438" s="1">
        <v>45102</v>
      </c>
      <c r="H3438" s="1">
        <v>45118</v>
      </c>
      <c r="I3438">
        <f>YEAR((vw_maritime_trade_analysis[[#This Row],[Departure_Date]]))</f>
        <v>2023</v>
      </c>
      <c r="J3438" t="str">
        <f>"Q"&amp;ROUNDUP(MONTH(vw_maritime_trade_analysis[[#This Row],[Departure_Date]])/3,0)</f>
        <v>Q2</v>
      </c>
      <c r="K3438" t="str">
        <f>TEXT(vw_maritime_trade_analysis[[#This Row],[Departure_Date]],"mmmm")</f>
        <v>June</v>
      </c>
      <c r="L3438">
        <v>33083122</v>
      </c>
      <c r="M3438">
        <v>162910.765625</v>
      </c>
      <c r="N3438">
        <v>91937.890625</v>
      </c>
      <c r="O3438">
        <v>61865.44140625</v>
      </c>
      <c r="P3438">
        <v>0</v>
      </c>
      <c r="Q3438">
        <v>1858626.875</v>
      </c>
      <c r="R3438">
        <f t="shared" si="53"/>
        <v>5.6180516306774189E-2</v>
      </c>
    </row>
    <row r="3439" spans="1:18" x14ac:dyDescent="0.25">
      <c r="A3439" t="s">
        <v>4726</v>
      </c>
      <c r="B3439" t="s">
        <v>65</v>
      </c>
      <c r="C3439" t="s">
        <v>239</v>
      </c>
      <c r="D3439" t="s">
        <v>265</v>
      </c>
      <c r="E3439" t="s">
        <v>226</v>
      </c>
      <c r="F3439" t="s">
        <v>93</v>
      </c>
      <c r="G3439" s="1">
        <v>44729</v>
      </c>
      <c r="H3439" s="1">
        <v>44742</v>
      </c>
      <c r="I3439">
        <f>YEAR((vw_maritime_trade_analysis[[#This Row],[Departure_Date]]))</f>
        <v>2022</v>
      </c>
      <c r="J3439" t="str">
        <f>"Q"&amp;ROUNDUP(MONTH(vw_maritime_trade_analysis[[#This Row],[Departure_Date]])/3,0)</f>
        <v>Q2</v>
      </c>
      <c r="K3439" t="str">
        <f>TEXT(vw_maritime_trade_analysis[[#This Row],[Departure_Date]],"mmmm")</f>
        <v>June</v>
      </c>
      <c r="L3439">
        <v>7484971.5</v>
      </c>
      <c r="M3439">
        <v>335285.25</v>
      </c>
      <c r="N3439">
        <v>143221.328125</v>
      </c>
      <c r="O3439">
        <v>5613.72998046875</v>
      </c>
      <c r="P3439">
        <v>69812.953125</v>
      </c>
      <c r="Q3439">
        <v>1016140.25</v>
      </c>
      <c r="R3439">
        <f t="shared" si="53"/>
        <v>0.13575739733945547</v>
      </c>
    </row>
    <row r="3440" spans="1:18" x14ac:dyDescent="0.25">
      <c r="A3440" t="s">
        <v>4727</v>
      </c>
      <c r="B3440" t="s">
        <v>65</v>
      </c>
      <c r="C3440" t="s">
        <v>66</v>
      </c>
      <c r="D3440" t="s">
        <v>245</v>
      </c>
      <c r="E3440" t="s">
        <v>56</v>
      </c>
      <c r="F3440" t="s">
        <v>257</v>
      </c>
      <c r="G3440" s="1">
        <v>45333</v>
      </c>
      <c r="H3440" s="1">
        <v>45368</v>
      </c>
      <c r="I3440">
        <f>YEAR((vw_maritime_trade_analysis[[#This Row],[Departure_Date]]))</f>
        <v>2024</v>
      </c>
      <c r="J3440" t="str">
        <f>"Q"&amp;ROUNDUP(MONTH(vw_maritime_trade_analysis[[#This Row],[Departure_Date]])/3,0)</f>
        <v>Q1</v>
      </c>
      <c r="K3440" t="str">
        <f>TEXT(vw_maritime_trade_analysis[[#This Row],[Departure_Date]],"mmmm")</f>
        <v>February</v>
      </c>
      <c r="L3440">
        <v>8567775</v>
      </c>
      <c r="M3440">
        <v>382553.40625</v>
      </c>
      <c r="N3440">
        <v>185999.484375</v>
      </c>
      <c r="O3440">
        <v>21505.119140625</v>
      </c>
      <c r="P3440">
        <v>6485.7998046875</v>
      </c>
      <c r="Q3440">
        <v>978051.9375</v>
      </c>
      <c r="R3440">
        <f t="shared" si="53"/>
        <v>0.11415471782347225</v>
      </c>
    </row>
    <row r="3441" spans="1:18" x14ac:dyDescent="0.25">
      <c r="A3441" t="s">
        <v>4728</v>
      </c>
      <c r="B3441" t="s">
        <v>49</v>
      </c>
      <c r="C3441" t="s">
        <v>50</v>
      </c>
      <c r="D3441" t="s">
        <v>51</v>
      </c>
      <c r="E3441" t="s">
        <v>55</v>
      </c>
      <c r="F3441" t="s">
        <v>100</v>
      </c>
      <c r="G3441" s="1">
        <v>45718</v>
      </c>
      <c r="H3441" s="1">
        <v>45723</v>
      </c>
      <c r="I3441">
        <f>YEAR((vw_maritime_trade_analysis[[#This Row],[Departure_Date]]))</f>
        <v>2025</v>
      </c>
      <c r="J3441" t="str">
        <f>"Q"&amp;ROUNDUP(MONTH(vw_maritime_trade_analysis[[#This Row],[Departure_Date]])/3,0)</f>
        <v>Q1</v>
      </c>
      <c r="K3441" t="str">
        <f>TEXT(vw_maritime_trade_analysis[[#This Row],[Departure_Date]],"mmmm")</f>
        <v>March</v>
      </c>
      <c r="L3441">
        <v>16354957</v>
      </c>
      <c r="M3441">
        <v>73607.9765625</v>
      </c>
      <c r="N3441">
        <v>184080.375</v>
      </c>
      <c r="O3441">
        <v>46775.1796875</v>
      </c>
      <c r="P3441">
        <v>59919.30859375</v>
      </c>
      <c r="Q3441">
        <v>6668649.5</v>
      </c>
      <c r="R3441">
        <f t="shared" si="53"/>
        <v>0.40774485068961047</v>
      </c>
    </row>
    <row r="3442" spans="1:18" x14ac:dyDescent="0.25">
      <c r="A3442" t="s">
        <v>4729</v>
      </c>
      <c r="B3442" t="s">
        <v>49</v>
      </c>
      <c r="C3442" t="s">
        <v>50</v>
      </c>
      <c r="D3442" t="s">
        <v>120</v>
      </c>
      <c r="E3442" t="s">
        <v>127</v>
      </c>
      <c r="F3442" t="s">
        <v>226</v>
      </c>
      <c r="G3442" s="1">
        <v>44610</v>
      </c>
      <c r="H3442" s="1">
        <v>44620</v>
      </c>
      <c r="I3442">
        <f>YEAR((vw_maritime_trade_analysis[[#This Row],[Departure_Date]]))</f>
        <v>2022</v>
      </c>
      <c r="J3442" t="str">
        <f>"Q"&amp;ROUNDUP(MONTH(vw_maritime_trade_analysis[[#This Row],[Departure_Date]])/3,0)</f>
        <v>Q1</v>
      </c>
      <c r="K3442" t="str">
        <f>TEXT(vw_maritime_trade_analysis[[#This Row],[Departure_Date]],"mmmm")</f>
        <v>February</v>
      </c>
      <c r="L3442">
        <v>51156120</v>
      </c>
      <c r="M3442">
        <v>234587.015625</v>
      </c>
      <c r="N3442">
        <v>131241.34375</v>
      </c>
      <c r="O3442">
        <v>144260.25</v>
      </c>
      <c r="P3442">
        <v>74036.65625</v>
      </c>
      <c r="Q3442">
        <v>2095252.5</v>
      </c>
      <c r="R3442">
        <f t="shared" si="53"/>
        <v>4.0958002678858366E-2</v>
      </c>
    </row>
    <row r="3443" spans="1:18" x14ac:dyDescent="0.25">
      <c r="A3443" t="s">
        <v>4730</v>
      </c>
      <c r="B3443" t="s">
        <v>65</v>
      </c>
      <c r="C3443" t="s">
        <v>50</v>
      </c>
      <c r="D3443" t="s">
        <v>51</v>
      </c>
      <c r="E3443" t="s">
        <v>92</v>
      </c>
      <c r="F3443" t="s">
        <v>127</v>
      </c>
      <c r="G3443" s="1">
        <v>45318</v>
      </c>
      <c r="H3443" s="1">
        <v>45324</v>
      </c>
      <c r="I3443">
        <f>YEAR((vw_maritime_trade_analysis[[#This Row],[Departure_Date]]))</f>
        <v>2024</v>
      </c>
      <c r="J3443" t="str">
        <f>"Q"&amp;ROUNDUP(MONTH(vw_maritime_trade_analysis[[#This Row],[Departure_Date]])/3,0)</f>
        <v>Q1</v>
      </c>
      <c r="K3443" t="str">
        <f>TEXT(vw_maritime_trade_analysis[[#This Row],[Departure_Date]],"mmmm")</f>
        <v>January</v>
      </c>
      <c r="L3443">
        <v>16224670</v>
      </c>
      <c r="M3443">
        <v>97944.9765625</v>
      </c>
      <c r="N3443">
        <v>210135.015625</v>
      </c>
      <c r="O3443">
        <v>33422.8203125</v>
      </c>
      <c r="P3443">
        <v>91404.109375</v>
      </c>
      <c r="Q3443">
        <v>6253819</v>
      </c>
      <c r="R3443">
        <f t="shared" si="53"/>
        <v>0.38545122951653255</v>
      </c>
    </row>
    <row r="3444" spans="1:18" x14ac:dyDescent="0.25">
      <c r="A3444" t="s">
        <v>4731</v>
      </c>
      <c r="B3444" t="s">
        <v>49</v>
      </c>
      <c r="C3444" t="s">
        <v>239</v>
      </c>
      <c r="D3444" t="s">
        <v>240</v>
      </c>
      <c r="E3444" t="s">
        <v>204</v>
      </c>
      <c r="F3444" t="s">
        <v>56</v>
      </c>
      <c r="G3444" s="1">
        <v>45439</v>
      </c>
      <c r="H3444" s="1">
        <v>45451</v>
      </c>
      <c r="I3444">
        <f>YEAR((vw_maritime_trade_analysis[[#This Row],[Departure_Date]]))</f>
        <v>2024</v>
      </c>
      <c r="J3444" t="str">
        <f>"Q"&amp;ROUNDUP(MONTH(vw_maritime_trade_analysis[[#This Row],[Departure_Date]])/3,0)</f>
        <v>Q2</v>
      </c>
      <c r="K3444" t="str">
        <f>TEXT(vw_maritime_trade_analysis[[#This Row],[Departure_Date]],"mmmm")</f>
        <v>May</v>
      </c>
      <c r="L3444">
        <v>17096628</v>
      </c>
      <c r="M3444">
        <v>150216.859375</v>
      </c>
      <c r="N3444">
        <v>71707.28125</v>
      </c>
      <c r="O3444">
        <v>9574.1103515625</v>
      </c>
      <c r="P3444">
        <v>0</v>
      </c>
      <c r="Q3444">
        <v>1195751.5</v>
      </c>
      <c r="R3444">
        <f t="shared" si="53"/>
        <v>6.9940780135123726E-2</v>
      </c>
    </row>
    <row r="3445" spans="1:18" x14ac:dyDescent="0.25">
      <c r="A3445" t="s">
        <v>4732</v>
      </c>
      <c r="B3445" t="s">
        <v>65</v>
      </c>
      <c r="C3445" t="s">
        <v>112</v>
      </c>
      <c r="D3445" t="s">
        <v>343</v>
      </c>
      <c r="E3445" t="s">
        <v>70</v>
      </c>
      <c r="F3445" t="s">
        <v>93</v>
      </c>
      <c r="G3445" s="1">
        <v>43974</v>
      </c>
      <c r="H3445" s="1">
        <v>43983</v>
      </c>
      <c r="I3445">
        <f>YEAR((vw_maritime_trade_analysis[[#This Row],[Departure_Date]]))</f>
        <v>2020</v>
      </c>
      <c r="J3445" t="str">
        <f>"Q"&amp;ROUNDUP(MONTH(vw_maritime_trade_analysis[[#This Row],[Departure_Date]])/3,0)</f>
        <v>Q2</v>
      </c>
      <c r="K3445" t="str">
        <f>TEXT(vw_maritime_trade_analysis[[#This Row],[Departure_Date]],"mmmm")</f>
        <v>May</v>
      </c>
      <c r="L3445">
        <v>67820728</v>
      </c>
      <c r="M3445">
        <v>189351.4375</v>
      </c>
      <c r="N3445">
        <v>161072.71875</v>
      </c>
      <c r="O3445">
        <v>228555.859375</v>
      </c>
      <c r="P3445">
        <v>69461.96875</v>
      </c>
      <c r="Q3445">
        <v>2091171.875</v>
      </c>
      <c r="R3445">
        <f t="shared" si="53"/>
        <v>3.0833816396072893E-2</v>
      </c>
    </row>
    <row r="3446" spans="1:18" x14ac:dyDescent="0.25">
      <c r="A3446" t="s">
        <v>4733</v>
      </c>
      <c r="B3446" t="s">
        <v>49</v>
      </c>
      <c r="C3446" t="s">
        <v>50</v>
      </c>
      <c r="D3446" t="s">
        <v>51</v>
      </c>
      <c r="E3446" t="s">
        <v>83</v>
      </c>
      <c r="F3446" t="s">
        <v>226</v>
      </c>
      <c r="G3446" s="1">
        <v>45965</v>
      </c>
      <c r="H3446" s="1">
        <v>45979</v>
      </c>
      <c r="I3446">
        <f>YEAR((vw_maritime_trade_analysis[[#This Row],[Departure_Date]]))</f>
        <v>2025</v>
      </c>
      <c r="J3446" t="str">
        <f>"Q"&amp;ROUNDUP(MONTH(vw_maritime_trade_analysis[[#This Row],[Departure_Date]])/3,0)</f>
        <v>Q4</v>
      </c>
      <c r="K3446" t="str">
        <f>TEXT(vw_maritime_trade_analysis[[#This Row],[Departure_Date]],"mmmm")</f>
        <v>November</v>
      </c>
      <c r="L3446">
        <v>11813181</v>
      </c>
      <c r="M3446">
        <v>174935.59375</v>
      </c>
      <c r="N3446">
        <v>53103.05078125</v>
      </c>
      <c r="O3446">
        <v>33785.69921875</v>
      </c>
      <c r="P3446">
        <v>6352.56982421875</v>
      </c>
      <c r="Q3446">
        <v>5448334.5</v>
      </c>
      <c r="R3446">
        <f t="shared" si="53"/>
        <v>0.4612080776549517</v>
      </c>
    </row>
    <row r="3447" spans="1:18" x14ac:dyDescent="0.25">
      <c r="A3447" t="s">
        <v>4734</v>
      </c>
      <c r="B3447" t="s">
        <v>49</v>
      </c>
      <c r="C3447" t="s">
        <v>50</v>
      </c>
      <c r="D3447" t="s">
        <v>423</v>
      </c>
      <c r="E3447" t="s">
        <v>150</v>
      </c>
      <c r="F3447" t="s">
        <v>56</v>
      </c>
      <c r="G3447" s="1">
        <v>44590</v>
      </c>
      <c r="H3447" s="1">
        <v>44599</v>
      </c>
      <c r="I3447">
        <f>YEAR((vw_maritime_trade_analysis[[#This Row],[Departure_Date]]))</f>
        <v>2022</v>
      </c>
      <c r="J3447" t="str">
        <f>"Q"&amp;ROUNDUP(MONTH(vw_maritime_trade_analysis[[#This Row],[Departure_Date]])/3,0)</f>
        <v>Q1</v>
      </c>
      <c r="K3447" t="str">
        <f>TEXT(vw_maritime_trade_analysis[[#This Row],[Departure_Date]],"mmmm")</f>
        <v>January</v>
      </c>
      <c r="L3447">
        <v>14208585</v>
      </c>
      <c r="M3447">
        <v>249883.453125</v>
      </c>
      <c r="N3447">
        <v>245532.46875</v>
      </c>
      <c r="O3447">
        <v>36516.05859375</v>
      </c>
      <c r="P3447">
        <v>18810.240234375</v>
      </c>
      <c r="Q3447">
        <v>1514204.625</v>
      </c>
      <c r="R3447">
        <f t="shared" si="53"/>
        <v>0.10656969888275293</v>
      </c>
    </row>
    <row r="3448" spans="1:18" x14ac:dyDescent="0.25">
      <c r="A3448" t="s">
        <v>4735</v>
      </c>
      <c r="B3448" t="s">
        <v>49</v>
      </c>
      <c r="C3448" t="s">
        <v>50</v>
      </c>
      <c r="D3448" t="s">
        <v>120</v>
      </c>
      <c r="E3448" t="s">
        <v>131</v>
      </c>
      <c r="F3448" t="s">
        <v>128</v>
      </c>
      <c r="G3448" s="1">
        <v>45505</v>
      </c>
      <c r="H3448" s="1">
        <v>45524</v>
      </c>
      <c r="I3448">
        <f>YEAR((vw_maritime_trade_analysis[[#This Row],[Departure_Date]]))</f>
        <v>2024</v>
      </c>
      <c r="J3448" t="str">
        <f>"Q"&amp;ROUNDUP(MONTH(vw_maritime_trade_analysis[[#This Row],[Departure_Date]])/3,0)</f>
        <v>Q3</v>
      </c>
      <c r="K3448" t="str">
        <f>TEXT(vw_maritime_trade_analysis[[#This Row],[Departure_Date]],"mmmm")</f>
        <v>August</v>
      </c>
      <c r="L3448">
        <v>44055696</v>
      </c>
      <c r="M3448">
        <v>477879.75</v>
      </c>
      <c r="N3448">
        <v>188861.84375</v>
      </c>
      <c r="O3448">
        <v>54629.05859375</v>
      </c>
      <c r="P3448">
        <v>0</v>
      </c>
      <c r="Q3448">
        <v>2244892.75</v>
      </c>
      <c r="R3448">
        <f t="shared" si="53"/>
        <v>5.0955789008531385E-2</v>
      </c>
    </row>
    <row r="3449" spans="1:18" x14ac:dyDescent="0.25">
      <c r="A3449" t="s">
        <v>4736</v>
      </c>
      <c r="B3449" t="s">
        <v>49</v>
      </c>
      <c r="C3449" t="s">
        <v>50</v>
      </c>
      <c r="D3449" t="s">
        <v>51</v>
      </c>
      <c r="E3449" t="s">
        <v>140</v>
      </c>
      <c r="F3449" t="s">
        <v>56</v>
      </c>
      <c r="G3449" s="1">
        <v>45264</v>
      </c>
      <c r="H3449" s="1">
        <v>45269</v>
      </c>
      <c r="I3449">
        <f>YEAR((vw_maritime_trade_analysis[[#This Row],[Departure_Date]]))</f>
        <v>2023</v>
      </c>
      <c r="J3449" t="str">
        <f>"Q"&amp;ROUNDUP(MONTH(vw_maritime_trade_analysis[[#This Row],[Departure_Date]])/3,0)</f>
        <v>Q4</v>
      </c>
      <c r="K3449" t="str">
        <f>TEXT(vw_maritime_trade_analysis[[#This Row],[Departure_Date]],"mmmm")</f>
        <v>December</v>
      </c>
      <c r="L3449">
        <v>11231826</v>
      </c>
      <c r="M3449">
        <v>149549.546875</v>
      </c>
      <c r="N3449">
        <v>248493.09375</v>
      </c>
      <c r="O3449">
        <v>22351.330078125</v>
      </c>
      <c r="P3449">
        <v>0</v>
      </c>
      <c r="Q3449">
        <v>4551338</v>
      </c>
      <c r="R3449">
        <f t="shared" si="53"/>
        <v>0.40521799393972091</v>
      </c>
    </row>
    <row r="3450" spans="1:18" x14ac:dyDescent="0.25">
      <c r="A3450" t="s">
        <v>4737</v>
      </c>
      <c r="B3450" t="s">
        <v>65</v>
      </c>
      <c r="C3450" t="s">
        <v>112</v>
      </c>
      <c r="D3450" t="s">
        <v>343</v>
      </c>
      <c r="E3450" t="s">
        <v>128</v>
      </c>
      <c r="F3450" t="s">
        <v>121</v>
      </c>
      <c r="G3450" s="1">
        <v>44742</v>
      </c>
      <c r="H3450" s="1">
        <v>44763</v>
      </c>
      <c r="I3450">
        <f>YEAR((vw_maritime_trade_analysis[[#This Row],[Departure_Date]]))</f>
        <v>2022</v>
      </c>
      <c r="J3450" t="str">
        <f>"Q"&amp;ROUNDUP(MONTH(vw_maritime_trade_analysis[[#This Row],[Departure_Date]])/3,0)</f>
        <v>Q2</v>
      </c>
      <c r="K3450" t="str">
        <f>TEXT(vw_maritime_trade_analysis[[#This Row],[Departure_Date]],"mmmm")</f>
        <v>June</v>
      </c>
      <c r="L3450">
        <v>18426552</v>
      </c>
      <c r="M3450">
        <v>454757.15625</v>
      </c>
      <c r="N3450">
        <v>179850.734375</v>
      </c>
      <c r="O3450">
        <v>48093.30078125</v>
      </c>
      <c r="P3450">
        <v>21022.759765625</v>
      </c>
      <c r="Q3450">
        <v>2481520.5</v>
      </c>
      <c r="R3450">
        <f t="shared" si="53"/>
        <v>0.13467090858886677</v>
      </c>
    </row>
    <row r="3451" spans="1:18" x14ac:dyDescent="0.25">
      <c r="A3451" t="s">
        <v>4738</v>
      </c>
      <c r="B3451" t="s">
        <v>49</v>
      </c>
      <c r="C3451" t="s">
        <v>50</v>
      </c>
      <c r="D3451" t="s">
        <v>51</v>
      </c>
      <c r="E3451" t="s">
        <v>146</v>
      </c>
      <c r="F3451" t="s">
        <v>56</v>
      </c>
      <c r="G3451" s="1">
        <v>44897</v>
      </c>
      <c r="H3451" s="1">
        <v>44912</v>
      </c>
      <c r="I3451">
        <f>YEAR((vw_maritime_trade_analysis[[#This Row],[Departure_Date]]))</f>
        <v>2022</v>
      </c>
      <c r="J3451" t="str">
        <f>"Q"&amp;ROUNDUP(MONTH(vw_maritime_trade_analysis[[#This Row],[Departure_Date]])/3,0)</f>
        <v>Q4</v>
      </c>
      <c r="K3451" t="str">
        <f>TEXT(vw_maritime_trade_analysis[[#This Row],[Departure_Date]],"mmmm")</f>
        <v>December</v>
      </c>
      <c r="L3451">
        <v>7406738.5</v>
      </c>
      <c r="M3451">
        <v>177923.234375</v>
      </c>
      <c r="N3451">
        <v>227255.265625</v>
      </c>
      <c r="O3451">
        <v>7554.8701171875</v>
      </c>
      <c r="P3451">
        <v>0</v>
      </c>
      <c r="Q3451">
        <v>1477452</v>
      </c>
      <c r="R3451">
        <f t="shared" si="53"/>
        <v>0.19947403300386532</v>
      </c>
    </row>
    <row r="3452" spans="1:18" x14ac:dyDescent="0.25">
      <c r="A3452" t="s">
        <v>4739</v>
      </c>
      <c r="B3452" t="s">
        <v>49</v>
      </c>
      <c r="C3452" t="s">
        <v>78</v>
      </c>
      <c r="D3452" t="s">
        <v>79</v>
      </c>
      <c r="E3452" t="s">
        <v>131</v>
      </c>
      <c r="F3452" t="s">
        <v>184</v>
      </c>
      <c r="G3452" s="1">
        <v>45418</v>
      </c>
      <c r="H3452" s="1">
        <v>45444</v>
      </c>
      <c r="I3452">
        <f>YEAR((vw_maritime_trade_analysis[[#This Row],[Departure_Date]]))</f>
        <v>2024</v>
      </c>
      <c r="J3452" t="str">
        <f>"Q"&amp;ROUNDUP(MONTH(vw_maritime_trade_analysis[[#This Row],[Departure_Date]])/3,0)</f>
        <v>Q2</v>
      </c>
      <c r="K3452" t="str">
        <f>TEXT(vw_maritime_trade_analysis[[#This Row],[Departure_Date]],"mmmm")</f>
        <v>May</v>
      </c>
      <c r="L3452">
        <v>32321312</v>
      </c>
      <c r="M3452">
        <v>558959.125</v>
      </c>
      <c r="N3452">
        <v>35452.28125</v>
      </c>
      <c r="O3452">
        <v>102135.34375</v>
      </c>
      <c r="Q3452">
        <v>2112082.75</v>
      </c>
      <c r="R3452">
        <f t="shared" si="53"/>
        <v>6.5346442310262653E-2</v>
      </c>
    </row>
    <row r="3453" spans="1:18" x14ac:dyDescent="0.25">
      <c r="A3453" t="s">
        <v>4740</v>
      </c>
      <c r="B3453" t="s">
        <v>49</v>
      </c>
      <c r="C3453" t="s">
        <v>112</v>
      </c>
      <c r="D3453" t="s">
        <v>126</v>
      </c>
      <c r="E3453" t="s">
        <v>83</v>
      </c>
      <c r="F3453" t="s">
        <v>92</v>
      </c>
      <c r="G3453" s="1">
        <v>46010</v>
      </c>
      <c r="H3453" s="1">
        <v>46037</v>
      </c>
      <c r="I3453">
        <f>YEAR((vw_maritime_trade_analysis[[#This Row],[Departure_Date]]))</f>
        <v>2025</v>
      </c>
      <c r="J3453" t="str">
        <f>"Q"&amp;ROUNDUP(MONTH(vw_maritime_trade_analysis[[#This Row],[Departure_Date]])/3,0)</f>
        <v>Q4</v>
      </c>
      <c r="K3453" t="str">
        <f>TEXT(vw_maritime_trade_analysis[[#This Row],[Departure_Date]],"mmmm")</f>
        <v>December</v>
      </c>
      <c r="L3453">
        <v>14887380</v>
      </c>
      <c r="M3453">
        <v>363777.40625</v>
      </c>
      <c r="N3453">
        <v>180495.265625</v>
      </c>
      <c r="O3453">
        <v>15929.5</v>
      </c>
      <c r="P3453">
        <v>26256.779296875</v>
      </c>
      <c r="Q3453">
        <v>1692450.25</v>
      </c>
      <c r="R3453">
        <f t="shared" si="53"/>
        <v>0.11368355278094601</v>
      </c>
    </row>
    <row r="3454" spans="1:18" x14ac:dyDescent="0.25">
      <c r="A3454" t="s">
        <v>4741</v>
      </c>
      <c r="B3454" t="s">
        <v>65</v>
      </c>
      <c r="C3454" t="s">
        <v>78</v>
      </c>
      <c r="D3454" t="s">
        <v>79</v>
      </c>
      <c r="E3454" t="s">
        <v>184</v>
      </c>
      <c r="F3454" t="s">
        <v>174</v>
      </c>
      <c r="G3454" s="1">
        <v>44632</v>
      </c>
      <c r="H3454" s="1">
        <v>44640</v>
      </c>
      <c r="I3454">
        <f>YEAR((vw_maritime_trade_analysis[[#This Row],[Departure_Date]]))</f>
        <v>2022</v>
      </c>
      <c r="J3454" t="str">
        <f>"Q"&amp;ROUNDUP(MONTH(vw_maritime_trade_analysis[[#This Row],[Departure_Date]])/3,0)</f>
        <v>Q1</v>
      </c>
      <c r="K3454" t="str">
        <f>TEXT(vw_maritime_trade_analysis[[#This Row],[Departure_Date]],"mmmm")</f>
        <v>March</v>
      </c>
      <c r="L3454">
        <v>51343844</v>
      </c>
      <c r="M3454">
        <v>130308.953125</v>
      </c>
      <c r="N3454">
        <v>98426.2578125</v>
      </c>
      <c r="O3454">
        <v>135547.734375</v>
      </c>
      <c r="P3454">
        <v>53534.01953125</v>
      </c>
      <c r="Q3454">
        <v>2028067.25</v>
      </c>
      <c r="R3454">
        <f t="shared" si="53"/>
        <v>3.9499715876357054E-2</v>
      </c>
    </row>
    <row r="3455" spans="1:18" x14ac:dyDescent="0.25">
      <c r="A3455" t="s">
        <v>4742</v>
      </c>
      <c r="B3455" t="s">
        <v>65</v>
      </c>
      <c r="C3455" t="s">
        <v>66</v>
      </c>
      <c r="D3455" t="s">
        <v>248</v>
      </c>
      <c r="E3455" t="s">
        <v>70</v>
      </c>
      <c r="F3455" t="s">
        <v>108</v>
      </c>
      <c r="G3455" s="1">
        <v>44494</v>
      </c>
      <c r="H3455" s="1">
        <v>44521</v>
      </c>
      <c r="I3455">
        <f>YEAR((vw_maritime_trade_analysis[[#This Row],[Departure_Date]]))</f>
        <v>2021</v>
      </c>
      <c r="J3455" t="str">
        <f>"Q"&amp;ROUNDUP(MONTH(vw_maritime_trade_analysis[[#This Row],[Departure_Date]])/3,0)</f>
        <v>Q4</v>
      </c>
      <c r="K3455" t="str">
        <f>TEXT(vw_maritime_trade_analysis[[#This Row],[Departure_Date]],"mmmm")</f>
        <v>October</v>
      </c>
      <c r="L3455">
        <v>28598590</v>
      </c>
      <c r="M3455">
        <v>238333.859375</v>
      </c>
      <c r="N3455">
        <v>71314.9609375</v>
      </c>
      <c r="O3455">
        <v>19447.0390625</v>
      </c>
      <c r="P3455">
        <v>0</v>
      </c>
      <c r="Q3455">
        <v>2011975.75</v>
      </c>
      <c r="R3455">
        <f t="shared" si="53"/>
        <v>7.0352270863703423E-2</v>
      </c>
    </row>
    <row r="3456" spans="1:18" x14ac:dyDescent="0.25">
      <c r="A3456" t="s">
        <v>4743</v>
      </c>
      <c r="B3456" t="s">
        <v>65</v>
      </c>
      <c r="C3456" t="s">
        <v>134</v>
      </c>
      <c r="D3456" t="s">
        <v>135</v>
      </c>
      <c r="E3456" t="s">
        <v>128</v>
      </c>
      <c r="F3456" t="s">
        <v>93</v>
      </c>
      <c r="G3456" s="1">
        <v>45930</v>
      </c>
      <c r="H3456" s="1">
        <v>45944</v>
      </c>
      <c r="I3456">
        <f>YEAR((vw_maritime_trade_analysis[[#This Row],[Departure_Date]]))</f>
        <v>2025</v>
      </c>
      <c r="J3456" t="str">
        <f>"Q"&amp;ROUNDUP(MONTH(vw_maritime_trade_analysis[[#This Row],[Departure_Date]])/3,0)</f>
        <v>Q3</v>
      </c>
      <c r="K3456" t="str">
        <f>TEXT(vw_maritime_trade_analysis[[#This Row],[Departure_Date]],"mmmm")</f>
        <v>September</v>
      </c>
      <c r="L3456">
        <v>6972532.5</v>
      </c>
      <c r="M3456">
        <v>153025.703125</v>
      </c>
      <c r="N3456">
        <v>220399.625</v>
      </c>
      <c r="O3456">
        <v>21963.48046875</v>
      </c>
      <c r="P3456">
        <v>40385.8203125</v>
      </c>
      <c r="Q3456">
        <v>609510.5</v>
      </c>
      <c r="R3456">
        <f t="shared" si="53"/>
        <v>8.7415942485746745E-2</v>
      </c>
    </row>
    <row r="3457" spans="1:18" x14ac:dyDescent="0.25">
      <c r="A3457" t="s">
        <v>4744</v>
      </c>
      <c r="B3457" t="s">
        <v>49</v>
      </c>
      <c r="C3457" t="s">
        <v>66</v>
      </c>
      <c r="D3457" t="s">
        <v>251</v>
      </c>
      <c r="E3457" t="s">
        <v>146</v>
      </c>
      <c r="F3457" t="s">
        <v>226</v>
      </c>
      <c r="G3457" s="1">
        <v>44260</v>
      </c>
      <c r="H3457" s="1">
        <v>44281</v>
      </c>
      <c r="I3457">
        <f>YEAR((vw_maritime_trade_analysis[[#This Row],[Departure_Date]]))</f>
        <v>2021</v>
      </c>
      <c r="J3457" t="str">
        <f>"Q"&amp;ROUNDUP(MONTH(vw_maritime_trade_analysis[[#This Row],[Departure_Date]])/3,0)</f>
        <v>Q1</v>
      </c>
      <c r="K3457" t="str">
        <f>TEXT(vw_maritime_trade_analysis[[#This Row],[Departure_Date]],"mmmm")</f>
        <v>March</v>
      </c>
      <c r="L3457">
        <v>61430264</v>
      </c>
      <c r="M3457">
        <v>493564.53125</v>
      </c>
      <c r="N3457">
        <v>39016.5703125</v>
      </c>
      <c r="O3457">
        <v>182447.890625</v>
      </c>
      <c r="P3457">
        <v>0</v>
      </c>
      <c r="Q3457">
        <v>6757585</v>
      </c>
      <c r="R3457">
        <f t="shared" si="53"/>
        <v>0.11000416667589122</v>
      </c>
    </row>
    <row r="3458" spans="1:18" x14ac:dyDescent="0.25">
      <c r="A3458" t="s">
        <v>4745</v>
      </c>
      <c r="B3458" t="s">
        <v>49</v>
      </c>
      <c r="C3458" t="s">
        <v>239</v>
      </c>
      <c r="D3458" t="s">
        <v>240</v>
      </c>
      <c r="E3458" t="s">
        <v>201</v>
      </c>
      <c r="F3458" t="s">
        <v>82</v>
      </c>
      <c r="G3458" s="1">
        <v>44300</v>
      </c>
      <c r="H3458" s="1">
        <v>44327</v>
      </c>
      <c r="I3458">
        <f>YEAR((vw_maritime_trade_analysis[[#This Row],[Departure_Date]]))</f>
        <v>2021</v>
      </c>
      <c r="J3458" t="str">
        <f>"Q"&amp;ROUNDUP(MONTH(vw_maritime_trade_analysis[[#This Row],[Departure_Date]])/3,0)</f>
        <v>Q2</v>
      </c>
      <c r="K3458" t="str">
        <f>TEXT(vw_maritime_trade_analysis[[#This Row],[Departure_Date]],"mmmm")</f>
        <v>April</v>
      </c>
      <c r="L3458">
        <v>10180668</v>
      </c>
      <c r="M3458">
        <v>681793</v>
      </c>
      <c r="N3458">
        <v>153737.96875</v>
      </c>
      <c r="O3458">
        <v>6922.85009765625</v>
      </c>
      <c r="P3458">
        <v>0</v>
      </c>
      <c r="Q3458">
        <v>2083936.75</v>
      </c>
      <c r="R3458">
        <f t="shared" ref="R3458:R3521" si="54">Q3458/L3458</f>
        <v>0.20469548265398696</v>
      </c>
    </row>
    <row r="3459" spans="1:18" x14ac:dyDescent="0.25">
      <c r="A3459" t="s">
        <v>4746</v>
      </c>
      <c r="B3459" t="s">
        <v>49</v>
      </c>
      <c r="C3459" t="s">
        <v>50</v>
      </c>
      <c r="D3459" t="s">
        <v>120</v>
      </c>
      <c r="E3459" t="s">
        <v>230</v>
      </c>
      <c r="F3459" t="s">
        <v>226</v>
      </c>
      <c r="G3459" s="1">
        <v>45100</v>
      </c>
      <c r="H3459" s="1">
        <v>45120</v>
      </c>
      <c r="I3459">
        <f>YEAR((vw_maritime_trade_analysis[[#This Row],[Departure_Date]]))</f>
        <v>2023</v>
      </c>
      <c r="J3459" t="str">
        <f>"Q"&amp;ROUNDUP(MONTH(vw_maritime_trade_analysis[[#This Row],[Departure_Date]])/3,0)</f>
        <v>Q2</v>
      </c>
      <c r="K3459" t="str">
        <f>TEXT(vw_maritime_trade_analysis[[#This Row],[Departure_Date]],"mmmm")</f>
        <v>June</v>
      </c>
      <c r="L3459">
        <v>61003704</v>
      </c>
      <c r="M3459">
        <v>327119.28125</v>
      </c>
      <c r="N3459">
        <v>45026.37890625</v>
      </c>
      <c r="O3459">
        <v>179960.9375</v>
      </c>
      <c r="P3459">
        <v>0</v>
      </c>
      <c r="Q3459">
        <v>2403624.25</v>
      </c>
      <c r="R3459">
        <f t="shared" si="54"/>
        <v>3.9401283731886179E-2</v>
      </c>
    </row>
    <row r="3460" spans="1:18" x14ac:dyDescent="0.25">
      <c r="A3460" t="s">
        <v>4747</v>
      </c>
      <c r="B3460" t="s">
        <v>65</v>
      </c>
      <c r="C3460" t="s">
        <v>78</v>
      </c>
      <c r="D3460" t="s">
        <v>158</v>
      </c>
      <c r="E3460" t="s">
        <v>184</v>
      </c>
      <c r="F3460" t="s">
        <v>55</v>
      </c>
      <c r="G3460" s="1">
        <v>44250</v>
      </c>
      <c r="H3460" s="1">
        <v>44270</v>
      </c>
      <c r="I3460">
        <f>YEAR((vw_maritime_trade_analysis[[#This Row],[Departure_Date]]))</f>
        <v>2021</v>
      </c>
      <c r="J3460" t="str">
        <f>"Q"&amp;ROUNDUP(MONTH(vw_maritime_trade_analysis[[#This Row],[Departure_Date]])/3,0)</f>
        <v>Q1</v>
      </c>
      <c r="K3460" t="str">
        <f>TEXT(vw_maritime_trade_analysis[[#This Row],[Departure_Date]],"mmmm")</f>
        <v>February</v>
      </c>
      <c r="L3460">
        <v>27031932</v>
      </c>
      <c r="M3460">
        <v>186459.71875</v>
      </c>
      <c r="N3460">
        <v>25396.98046875</v>
      </c>
      <c r="O3460">
        <v>13515.9697265625</v>
      </c>
      <c r="P3460">
        <v>20566.150390625</v>
      </c>
      <c r="Q3460">
        <v>772021.1875</v>
      </c>
      <c r="R3460">
        <f t="shared" si="54"/>
        <v>2.8559600826903529E-2</v>
      </c>
    </row>
    <row r="3461" spans="1:18" x14ac:dyDescent="0.25">
      <c r="A3461" t="s">
        <v>4748</v>
      </c>
      <c r="B3461" t="s">
        <v>49</v>
      </c>
      <c r="C3461" t="s">
        <v>112</v>
      </c>
      <c r="D3461" t="s">
        <v>199</v>
      </c>
      <c r="E3461" t="s">
        <v>140</v>
      </c>
      <c r="F3461" t="s">
        <v>226</v>
      </c>
      <c r="G3461" s="1">
        <v>44109</v>
      </c>
      <c r="H3461" s="1">
        <v>44136</v>
      </c>
      <c r="I3461">
        <f>YEAR((vw_maritime_trade_analysis[[#This Row],[Departure_Date]]))</f>
        <v>2020</v>
      </c>
      <c r="J3461" t="str">
        <f>"Q"&amp;ROUNDUP(MONTH(vw_maritime_trade_analysis[[#This Row],[Departure_Date]])/3,0)</f>
        <v>Q4</v>
      </c>
      <c r="K3461" t="str">
        <f>TEXT(vw_maritime_trade_analysis[[#This Row],[Departure_Date]],"mmmm")</f>
        <v>October</v>
      </c>
      <c r="L3461">
        <v>31549222</v>
      </c>
      <c r="M3461">
        <v>481339.625</v>
      </c>
      <c r="N3461">
        <v>69251.28125</v>
      </c>
      <c r="O3461">
        <v>110422.2734375</v>
      </c>
      <c r="P3461">
        <v>1541.75</v>
      </c>
      <c r="Q3461">
        <v>2021432.875</v>
      </c>
      <c r="R3461">
        <f t="shared" si="54"/>
        <v>6.4072352560706564E-2</v>
      </c>
    </row>
    <row r="3462" spans="1:18" x14ac:dyDescent="0.25">
      <c r="A3462" t="s">
        <v>4749</v>
      </c>
      <c r="B3462" t="s">
        <v>65</v>
      </c>
      <c r="C3462" t="s">
        <v>78</v>
      </c>
      <c r="D3462" t="s">
        <v>158</v>
      </c>
      <c r="E3462" t="s">
        <v>184</v>
      </c>
      <c r="F3462" t="s">
        <v>121</v>
      </c>
      <c r="G3462" s="1">
        <v>46074</v>
      </c>
      <c r="H3462" s="1">
        <v>46086</v>
      </c>
      <c r="I3462">
        <f>YEAR((vw_maritime_trade_analysis[[#This Row],[Departure_Date]]))</f>
        <v>2026</v>
      </c>
      <c r="J3462" t="str">
        <f>"Q"&amp;ROUNDUP(MONTH(vw_maritime_trade_analysis[[#This Row],[Departure_Date]])/3,0)</f>
        <v>Q1</v>
      </c>
      <c r="K3462" t="str">
        <f>TEXT(vw_maritime_trade_analysis[[#This Row],[Departure_Date]],"mmmm")</f>
        <v>February</v>
      </c>
      <c r="L3462">
        <v>8862694</v>
      </c>
      <c r="M3462">
        <v>244844.265625</v>
      </c>
      <c r="N3462">
        <v>81104.1328125</v>
      </c>
      <c r="O3462">
        <v>23397.509765625</v>
      </c>
      <c r="P3462">
        <v>0</v>
      </c>
      <c r="Q3462">
        <v>1544431.5</v>
      </c>
      <c r="R3462">
        <f t="shared" si="54"/>
        <v>0.17426208103314861</v>
      </c>
    </row>
    <row r="3463" spans="1:18" x14ac:dyDescent="0.25">
      <c r="A3463" t="s">
        <v>4750</v>
      </c>
      <c r="B3463" t="s">
        <v>49</v>
      </c>
      <c r="C3463" t="s">
        <v>50</v>
      </c>
      <c r="D3463" t="s">
        <v>51</v>
      </c>
      <c r="E3463" t="s">
        <v>93</v>
      </c>
      <c r="F3463" t="s">
        <v>226</v>
      </c>
      <c r="G3463" s="1">
        <v>44928</v>
      </c>
      <c r="H3463" s="1">
        <v>44935</v>
      </c>
      <c r="I3463">
        <f>YEAR((vw_maritime_trade_analysis[[#This Row],[Departure_Date]]))</f>
        <v>2023</v>
      </c>
      <c r="J3463" t="str">
        <f>"Q"&amp;ROUNDUP(MONTH(vw_maritime_trade_analysis[[#This Row],[Departure_Date]])/3,0)</f>
        <v>Q1</v>
      </c>
      <c r="K3463" t="str">
        <f>TEXT(vw_maritime_trade_analysis[[#This Row],[Departure_Date]],"mmmm")</f>
        <v>January</v>
      </c>
      <c r="L3463">
        <v>4225994</v>
      </c>
      <c r="M3463">
        <v>245590.984375</v>
      </c>
      <c r="N3463">
        <v>122567.96875</v>
      </c>
      <c r="O3463">
        <v>7944.8701171875</v>
      </c>
      <c r="P3463">
        <v>37403.25</v>
      </c>
      <c r="Q3463">
        <v>1571183.125</v>
      </c>
      <c r="R3463">
        <f t="shared" si="54"/>
        <v>0.37179019302914296</v>
      </c>
    </row>
    <row r="3464" spans="1:18" x14ac:dyDescent="0.25">
      <c r="A3464" t="s">
        <v>4751</v>
      </c>
      <c r="B3464" t="s">
        <v>65</v>
      </c>
      <c r="C3464" t="s">
        <v>112</v>
      </c>
      <c r="D3464" t="s">
        <v>340</v>
      </c>
      <c r="E3464" t="s">
        <v>92</v>
      </c>
      <c r="F3464" t="s">
        <v>140</v>
      </c>
      <c r="G3464" s="1">
        <v>45776</v>
      </c>
      <c r="H3464" s="1">
        <v>45801</v>
      </c>
      <c r="I3464">
        <f>YEAR((vw_maritime_trade_analysis[[#This Row],[Departure_Date]]))</f>
        <v>2025</v>
      </c>
      <c r="J3464" t="str">
        <f>"Q"&amp;ROUNDUP(MONTH(vw_maritime_trade_analysis[[#This Row],[Departure_Date]])/3,0)</f>
        <v>Q2</v>
      </c>
      <c r="K3464" t="str">
        <f>TEXT(vw_maritime_trade_analysis[[#This Row],[Departure_Date]],"mmmm")</f>
        <v>April</v>
      </c>
      <c r="L3464">
        <v>3571811.25</v>
      </c>
      <c r="M3464">
        <v>395731.875</v>
      </c>
      <c r="N3464">
        <v>155936.015625</v>
      </c>
      <c r="O3464">
        <v>8608.0595703125</v>
      </c>
      <c r="P3464">
        <v>76184.8984375</v>
      </c>
      <c r="Q3464">
        <v>855231.75</v>
      </c>
      <c r="R3464">
        <f t="shared" si="54"/>
        <v>0.23943923408606768</v>
      </c>
    </row>
    <row r="3465" spans="1:18" x14ac:dyDescent="0.25">
      <c r="A3465" t="s">
        <v>4752</v>
      </c>
      <c r="B3465" t="s">
        <v>65</v>
      </c>
      <c r="C3465" t="s">
        <v>66</v>
      </c>
      <c r="D3465" t="s">
        <v>67</v>
      </c>
      <c r="E3465" t="s">
        <v>128</v>
      </c>
      <c r="F3465" t="s">
        <v>127</v>
      </c>
      <c r="G3465" s="1">
        <v>45788</v>
      </c>
      <c r="H3465" s="1">
        <v>45818</v>
      </c>
      <c r="I3465">
        <f>YEAR((vw_maritime_trade_analysis[[#This Row],[Departure_Date]]))</f>
        <v>2025</v>
      </c>
      <c r="J3465" t="str">
        <f>"Q"&amp;ROUNDUP(MONTH(vw_maritime_trade_analysis[[#This Row],[Departure_Date]])/3,0)</f>
        <v>Q2</v>
      </c>
      <c r="K3465" t="str">
        <f>TEXT(vw_maritime_trade_analysis[[#This Row],[Departure_Date]],"mmmm")</f>
        <v>May</v>
      </c>
      <c r="L3465">
        <v>13056184</v>
      </c>
      <c r="M3465">
        <v>978818.3125</v>
      </c>
      <c r="N3465">
        <v>31753.44921875</v>
      </c>
      <c r="O3465">
        <v>42693.71875</v>
      </c>
      <c r="P3465">
        <v>0</v>
      </c>
      <c r="Q3465">
        <v>1464235.25</v>
      </c>
      <c r="R3465">
        <f t="shared" si="54"/>
        <v>0.11214879094841188</v>
      </c>
    </row>
    <row r="3466" spans="1:18" x14ac:dyDescent="0.25">
      <c r="A3466" t="s">
        <v>4753</v>
      </c>
      <c r="B3466" t="s">
        <v>65</v>
      </c>
      <c r="C3466" t="s">
        <v>239</v>
      </c>
      <c r="D3466" t="s">
        <v>270</v>
      </c>
      <c r="E3466" t="s">
        <v>56</v>
      </c>
      <c r="F3466" t="s">
        <v>131</v>
      </c>
      <c r="G3466" s="1">
        <v>45182</v>
      </c>
      <c r="H3466" s="1">
        <v>45195</v>
      </c>
      <c r="I3466">
        <f>YEAR((vw_maritime_trade_analysis[[#This Row],[Departure_Date]]))</f>
        <v>2023</v>
      </c>
      <c r="J3466" t="str">
        <f>"Q"&amp;ROUNDUP(MONTH(vw_maritime_trade_analysis[[#This Row],[Departure_Date]])/3,0)</f>
        <v>Q3</v>
      </c>
      <c r="K3466" t="str">
        <f>TEXT(vw_maritime_trade_analysis[[#This Row],[Departure_Date]],"mmmm")</f>
        <v>September</v>
      </c>
      <c r="L3466">
        <v>51484340</v>
      </c>
      <c r="M3466">
        <v>238123.546875</v>
      </c>
      <c r="N3466">
        <v>43285.25</v>
      </c>
      <c r="O3466">
        <v>94731.1875</v>
      </c>
      <c r="P3466">
        <v>85099.1171875</v>
      </c>
      <c r="Q3466">
        <v>1292315.125</v>
      </c>
      <c r="R3466">
        <f t="shared" si="54"/>
        <v>2.5101130266018755E-2</v>
      </c>
    </row>
    <row r="3467" spans="1:18" x14ac:dyDescent="0.25">
      <c r="A3467" t="s">
        <v>4754</v>
      </c>
      <c r="B3467" t="s">
        <v>49</v>
      </c>
      <c r="C3467" t="s">
        <v>78</v>
      </c>
      <c r="D3467" t="s">
        <v>158</v>
      </c>
      <c r="E3467" t="s">
        <v>174</v>
      </c>
      <c r="F3467" t="s">
        <v>82</v>
      </c>
      <c r="G3467" s="1">
        <v>45812</v>
      </c>
      <c r="H3467" s="1">
        <v>45841</v>
      </c>
      <c r="I3467">
        <f>YEAR((vw_maritime_trade_analysis[[#This Row],[Departure_Date]]))</f>
        <v>2025</v>
      </c>
      <c r="J3467" t="str">
        <f>"Q"&amp;ROUNDUP(MONTH(vw_maritime_trade_analysis[[#This Row],[Departure_Date]])/3,0)</f>
        <v>Q2</v>
      </c>
      <c r="K3467" t="str">
        <f>TEXT(vw_maritime_trade_analysis[[#This Row],[Departure_Date]],"mmmm")</f>
        <v>June</v>
      </c>
      <c r="L3467">
        <v>25641408</v>
      </c>
      <c r="M3467">
        <v>617835.4375</v>
      </c>
      <c r="N3467">
        <v>111428.84375</v>
      </c>
      <c r="O3467">
        <v>72565.1796875</v>
      </c>
      <c r="P3467">
        <v>81997.2109375</v>
      </c>
      <c r="Q3467">
        <v>1885523.5</v>
      </c>
      <c r="R3467">
        <f t="shared" si="54"/>
        <v>7.3534319956220812E-2</v>
      </c>
    </row>
    <row r="3468" spans="1:18" x14ac:dyDescent="0.25">
      <c r="A3468" t="s">
        <v>4755</v>
      </c>
      <c r="B3468" t="s">
        <v>65</v>
      </c>
      <c r="C3468" t="s">
        <v>50</v>
      </c>
      <c r="D3468" t="s">
        <v>120</v>
      </c>
      <c r="E3468" t="s">
        <v>100</v>
      </c>
      <c r="F3468" t="s">
        <v>164</v>
      </c>
      <c r="G3468" s="1">
        <v>44964</v>
      </c>
      <c r="H3468" s="1">
        <v>44980</v>
      </c>
      <c r="I3468">
        <f>YEAR((vw_maritime_trade_analysis[[#This Row],[Departure_Date]]))</f>
        <v>2023</v>
      </c>
      <c r="J3468" t="str">
        <f>"Q"&amp;ROUNDUP(MONTH(vw_maritime_trade_analysis[[#This Row],[Departure_Date]])/3,0)</f>
        <v>Q1</v>
      </c>
      <c r="K3468" t="str">
        <f>TEXT(vw_maritime_trade_analysis[[#This Row],[Departure_Date]],"mmmm")</f>
        <v>February</v>
      </c>
      <c r="L3468">
        <v>21563614</v>
      </c>
      <c r="M3468">
        <v>210667.171875</v>
      </c>
      <c r="N3468">
        <v>62535.44921875</v>
      </c>
      <c r="O3468">
        <v>68141.0234375</v>
      </c>
      <c r="P3468">
        <v>0</v>
      </c>
      <c r="Q3468">
        <v>918369.3125</v>
      </c>
      <c r="R3468">
        <f t="shared" si="54"/>
        <v>4.2588840279741608E-2</v>
      </c>
    </row>
    <row r="3469" spans="1:18" x14ac:dyDescent="0.25">
      <c r="A3469" t="s">
        <v>4757</v>
      </c>
      <c r="B3469" t="s">
        <v>49</v>
      </c>
      <c r="C3469" t="s">
        <v>78</v>
      </c>
      <c r="D3469" t="s">
        <v>211</v>
      </c>
      <c r="E3469" t="s">
        <v>93</v>
      </c>
      <c r="F3469" t="s">
        <v>128</v>
      </c>
      <c r="G3469" s="1">
        <v>46112</v>
      </c>
      <c r="H3469" s="1">
        <v>46128</v>
      </c>
      <c r="I3469">
        <f>YEAR((vw_maritime_trade_analysis[[#This Row],[Departure_Date]]))</f>
        <v>2026</v>
      </c>
      <c r="J3469" t="str">
        <f>"Q"&amp;ROUNDUP(MONTH(vw_maritime_trade_analysis[[#This Row],[Departure_Date]])/3,0)</f>
        <v>Q1</v>
      </c>
      <c r="K3469" t="str">
        <f>TEXT(vw_maritime_trade_analysis[[#This Row],[Departure_Date]],"mmmm")</f>
        <v>March</v>
      </c>
      <c r="L3469">
        <v>23815406</v>
      </c>
      <c r="M3469">
        <v>250612.515625</v>
      </c>
      <c r="N3469">
        <v>133112.609375</v>
      </c>
      <c r="O3469">
        <v>71208.0625</v>
      </c>
      <c r="P3469">
        <v>2066.6201171875</v>
      </c>
      <c r="Q3469">
        <v>1465210.125</v>
      </c>
      <c r="R3469">
        <f t="shared" si="54"/>
        <v>6.1523625715219805E-2</v>
      </c>
    </row>
    <row r="3470" spans="1:18" x14ac:dyDescent="0.25">
      <c r="A3470" t="s">
        <v>4758</v>
      </c>
      <c r="B3470" t="s">
        <v>65</v>
      </c>
      <c r="C3470" t="s">
        <v>78</v>
      </c>
      <c r="D3470" t="s">
        <v>177</v>
      </c>
      <c r="E3470" t="s">
        <v>128</v>
      </c>
      <c r="F3470" t="s">
        <v>93</v>
      </c>
      <c r="G3470" s="1">
        <v>45706</v>
      </c>
      <c r="H3470" s="1">
        <v>45732</v>
      </c>
      <c r="I3470">
        <f>YEAR((vw_maritime_trade_analysis[[#This Row],[Departure_Date]]))</f>
        <v>2025</v>
      </c>
      <c r="J3470" t="str">
        <f>"Q"&amp;ROUNDUP(MONTH(vw_maritime_trade_analysis[[#This Row],[Departure_Date]])/3,0)</f>
        <v>Q1</v>
      </c>
      <c r="K3470" t="str">
        <f>TEXT(vw_maritime_trade_analysis[[#This Row],[Departure_Date]],"mmmm")</f>
        <v>February</v>
      </c>
      <c r="L3470">
        <v>17051078</v>
      </c>
      <c r="M3470">
        <v>915528.625</v>
      </c>
      <c r="N3470">
        <v>120499.5625</v>
      </c>
      <c r="O3470">
        <v>37171.3515625</v>
      </c>
      <c r="P3470">
        <v>19866.599609375</v>
      </c>
      <c r="Q3470">
        <v>2935754</v>
      </c>
      <c r="R3470">
        <f t="shared" si="54"/>
        <v>0.172174099490953</v>
      </c>
    </row>
    <row r="3471" spans="1:18" x14ac:dyDescent="0.25">
      <c r="A3471" t="s">
        <v>4759</v>
      </c>
      <c r="B3471" t="s">
        <v>49</v>
      </c>
      <c r="C3471" t="s">
        <v>50</v>
      </c>
      <c r="D3471" t="s">
        <v>223</v>
      </c>
      <c r="E3471" t="s">
        <v>71</v>
      </c>
      <c r="F3471" t="s">
        <v>128</v>
      </c>
      <c r="G3471" s="1">
        <v>45950</v>
      </c>
      <c r="H3471" s="1">
        <v>45959</v>
      </c>
      <c r="I3471">
        <f>YEAR((vw_maritime_trade_analysis[[#This Row],[Departure_Date]]))</f>
        <v>2025</v>
      </c>
      <c r="J3471" t="str">
        <f>"Q"&amp;ROUNDUP(MONTH(vw_maritime_trade_analysis[[#This Row],[Departure_Date]])/3,0)</f>
        <v>Q4</v>
      </c>
      <c r="K3471" t="str">
        <f>TEXT(vw_maritime_trade_analysis[[#This Row],[Departure_Date]],"mmmm")</f>
        <v>October</v>
      </c>
      <c r="L3471">
        <v>47940240</v>
      </c>
      <c r="M3471">
        <v>131616.34375</v>
      </c>
      <c r="N3471">
        <v>163319.640625</v>
      </c>
      <c r="O3471">
        <v>155326.375</v>
      </c>
      <c r="P3471">
        <v>34870.171875</v>
      </c>
      <c r="Q3471">
        <v>2646466</v>
      </c>
      <c r="R3471">
        <f t="shared" si="54"/>
        <v>5.5203436611915166E-2</v>
      </c>
    </row>
    <row r="3472" spans="1:18" x14ac:dyDescent="0.25">
      <c r="A3472" t="s">
        <v>4760</v>
      </c>
      <c r="B3472" t="s">
        <v>65</v>
      </c>
      <c r="C3472" t="s">
        <v>50</v>
      </c>
      <c r="D3472" t="s">
        <v>51</v>
      </c>
      <c r="E3472" t="s">
        <v>128</v>
      </c>
      <c r="F3472" t="s">
        <v>230</v>
      </c>
      <c r="G3472" s="1">
        <v>45115</v>
      </c>
      <c r="H3472" s="1">
        <v>45126</v>
      </c>
      <c r="I3472">
        <f>YEAR((vw_maritime_trade_analysis[[#This Row],[Departure_Date]]))</f>
        <v>2023</v>
      </c>
      <c r="J3472" t="str">
        <f>"Q"&amp;ROUNDUP(MONTH(vw_maritime_trade_analysis[[#This Row],[Departure_Date]])/3,0)</f>
        <v>Q3</v>
      </c>
      <c r="K3472" t="str">
        <f>TEXT(vw_maritime_trade_analysis[[#This Row],[Departure_Date]],"mmmm")</f>
        <v>July</v>
      </c>
      <c r="L3472">
        <v>11718216</v>
      </c>
      <c r="M3472">
        <v>270442.4375</v>
      </c>
      <c r="N3472">
        <v>80405.2265625</v>
      </c>
      <c r="O3472">
        <v>18983.509765625</v>
      </c>
      <c r="P3472">
        <v>0</v>
      </c>
      <c r="Q3472">
        <v>5384190</v>
      </c>
      <c r="R3472">
        <f t="shared" si="54"/>
        <v>0.45947181721176672</v>
      </c>
    </row>
    <row r="3473" spans="1:18" x14ac:dyDescent="0.25">
      <c r="A3473" t="s">
        <v>4761</v>
      </c>
      <c r="B3473" t="s">
        <v>49</v>
      </c>
      <c r="C3473" t="s">
        <v>78</v>
      </c>
      <c r="D3473" t="s">
        <v>105</v>
      </c>
      <c r="E3473" t="s">
        <v>174</v>
      </c>
      <c r="F3473" t="s">
        <v>82</v>
      </c>
      <c r="G3473" s="1">
        <v>44443</v>
      </c>
      <c r="H3473" s="1">
        <v>44457</v>
      </c>
      <c r="I3473">
        <f>YEAR((vw_maritime_trade_analysis[[#This Row],[Departure_Date]]))</f>
        <v>2021</v>
      </c>
      <c r="J3473" t="str">
        <f>"Q"&amp;ROUNDUP(MONTH(vw_maritime_trade_analysis[[#This Row],[Departure_Date]])/3,0)</f>
        <v>Q3</v>
      </c>
      <c r="K3473" t="str">
        <f>TEXT(vw_maritime_trade_analysis[[#This Row],[Departure_Date]],"mmmm")</f>
        <v>September</v>
      </c>
      <c r="L3473">
        <v>22301392</v>
      </c>
      <c r="M3473">
        <v>291918.375</v>
      </c>
      <c r="N3473">
        <v>111590.921875</v>
      </c>
      <c r="O3473">
        <v>13157.8203125</v>
      </c>
      <c r="P3473">
        <v>97197.3203125</v>
      </c>
      <c r="Q3473">
        <v>1722009.125</v>
      </c>
      <c r="R3473">
        <f t="shared" si="54"/>
        <v>7.7215320236512591E-2</v>
      </c>
    </row>
    <row r="3474" spans="1:18" x14ac:dyDescent="0.25">
      <c r="A3474" t="s">
        <v>4762</v>
      </c>
      <c r="B3474" t="s">
        <v>65</v>
      </c>
      <c r="C3474" t="s">
        <v>50</v>
      </c>
      <c r="D3474" t="s">
        <v>423</v>
      </c>
      <c r="E3474" t="s">
        <v>56</v>
      </c>
      <c r="F3474" t="s">
        <v>174</v>
      </c>
      <c r="G3474" s="1">
        <v>46056</v>
      </c>
      <c r="H3474" s="1">
        <v>46069</v>
      </c>
      <c r="I3474">
        <f>YEAR((vw_maritime_trade_analysis[[#This Row],[Departure_Date]]))</f>
        <v>2026</v>
      </c>
      <c r="J3474" t="str">
        <f>"Q"&amp;ROUNDUP(MONTH(vw_maritime_trade_analysis[[#This Row],[Departure_Date]])/3,0)</f>
        <v>Q1</v>
      </c>
      <c r="K3474" t="str">
        <f>TEXT(vw_maritime_trade_analysis[[#This Row],[Departure_Date]],"mmmm")</f>
        <v>February</v>
      </c>
      <c r="L3474">
        <v>26835358</v>
      </c>
      <c r="M3474">
        <v>325716.65625</v>
      </c>
      <c r="N3474">
        <v>62264.2109375</v>
      </c>
      <c r="O3474">
        <v>17442.98046875</v>
      </c>
      <c r="P3474">
        <v>35981.859375</v>
      </c>
      <c r="Q3474">
        <v>1187388.5</v>
      </c>
      <c r="R3474">
        <f t="shared" si="54"/>
        <v>4.4247164505873182E-2</v>
      </c>
    </row>
    <row r="3475" spans="1:18" x14ac:dyDescent="0.25">
      <c r="A3475" t="s">
        <v>4763</v>
      </c>
      <c r="B3475" t="s">
        <v>49</v>
      </c>
      <c r="C3475" t="s">
        <v>66</v>
      </c>
      <c r="D3475" t="s">
        <v>245</v>
      </c>
      <c r="E3475" t="s">
        <v>140</v>
      </c>
      <c r="F3475" t="s">
        <v>92</v>
      </c>
      <c r="G3475" s="1">
        <v>45913</v>
      </c>
      <c r="H3475" s="1">
        <v>45947</v>
      </c>
      <c r="I3475">
        <f>YEAR((vw_maritime_trade_analysis[[#This Row],[Departure_Date]]))</f>
        <v>2025</v>
      </c>
      <c r="J3475" t="str">
        <f>"Q"&amp;ROUNDUP(MONTH(vw_maritime_trade_analysis[[#This Row],[Departure_Date]])/3,0)</f>
        <v>Q3</v>
      </c>
      <c r="K3475" t="str">
        <f>TEXT(vw_maritime_trade_analysis[[#This Row],[Departure_Date]],"mmmm")</f>
        <v>September</v>
      </c>
      <c r="L3475">
        <v>2889252.5</v>
      </c>
      <c r="M3475">
        <v>278946.125</v>
      </c>
      <c r="N3475">
        <v>166238.21875</v>
      </c>
      <c r="O3475">
        <v>8089.91015625</v>
      </c>
      <c r="P3475">
        <v>29341.26953125</v>
      </c>
      <c r="Q3475">
        <v>631072</v>
      </c>
      <c r="R3475">
        <f t="shared" si="54"/>
        <v>0.2184205084187</v>
      </c>
    </row>
    <row r="3476" spans="1:18" x14ac:dyDescent="0.25">
      <c r="A3476" t="s">
        <v>4764</v>
      </c>
      <c r="B3476" t="s">
        <v>65</v>
      </c>
      <c r="C3476" t="s">
        <v>66</v>
      </c>
      <c r="D3476" t="s">
        <v>391</v>
      </c>
      <c r="E3476" t="s">
        <v>56</v>
      </c>
      <c r="F3476" t="s">
        <v>108</v>
      </c>
      <c r="G3476" s="1">
        <v>44885</v>
      </c>
      <c r="H3476" s="1">
        <v>44906</v>
      </c>
      <c r="I3476">
        <f>YEAR((vw_maritime_trade_analysis[[#This Row],[Departure_Date]]))</f>
        <v>2022</v>
      </c>
      <c r="J3476" t="str">
        <f>"Q"&amp;ROUNDUP(MONTH(vw_maritime_trade_analysis[[#This Row],[Departure_Date]])/3,0)</f>
        <v>Q4</v>
      </c>
      <c r="K3476" t="str">
        <f>TEXT(vw_maritime_trade_analysis[[#This Row],[Departure_Date]],"mmmm")</f>
        <v>November</v>
      </c>
      <c r="L3476">
        <v>20660290</v>
      </c>
      <c r="M3476">
        <v>355612.59375</v>
      </c>
      <c r="N3476">
        <v>32618.740234375</v>
      </c>
      <c r="O3476">
        <v>50411.109375</v>
      </c>
      <c r="P3476">
        <v>0</v>
      </c>
      <c r="Q3476">
        <v>2027745.375</v>
      </c>
      <c r="R3476">
        <f t="shared" si="54"/>
        <v>9.8146994790489384E-2</v>
      </c>
    </row>
    <row r="3477" spans="1:18" x14ac:dyDescent="0.25">
      <c r="A3477" t="s">
        <v>4765</v>
      </c>
      <c r="B3477" t="s">
        <v>49</v>
      </c>
      <c r="C3477" t="s">
        <v>112</v>
      </c>
      <c r="D3477" t="s">
        <v>126</v>
      </c>
      <c r="E3477" t="s">
        <v>204</v>
      </c>
      <c r="F3477" t="s">
        <v>100</v>
      </c>
      <c r="G3477" s="1">
        <v>45236</v>
      </c>
      <c r="H3477" s="1">
        <v>45262</v>
      </c>
      <c r="I3477">
        <f>YEAR((vw_maritime_trade_analysis[[#This Row],[Departure_Date]]))</f>
        <v>2023</v>
      </c>
      <c r="J3477" t="str">
        <f>"Q"&amp;ROUNDUP(MONTH(vw_maritime_trade_analysis[[#This Row],[Departure_Date]])/3,0)</f>
        <v>Q4</v>
      </c>
      <c r="K3477" t="str">
        <f>TEXT(vw_maritime_trade_analysis[[#This Row],[Departure_Date]],"mmmm")</f>
        <v>November</v>
      </c>
      <c r="L3477">
        <v>6765681.5</v>
      </c>
      <c r="M3477">
        <v>475276.625</v>
      </c>
      <c r="N3477">
        <v>166720.125</v>
      </c>
      <c r="O3477">
        <v>17929.060546875</v>
      </c>
      <c r="P3477">
        <v>2724.030029296875</v>
      </c>
      <c r="Q3477">
        <v>1287432.375</v>
      </c>
      <c r="R3477">
        <f t="shared" si="54"/>
        <v>0.19028864645786236</v>
      </c>
    </row>
    <row r="3478" spans="1:18" x14ac:dyDescent="0.25">
      <c r="A3478" t="s">
        <v>4766</v>
      </c>
      <c r="B3478" t="s">
        <v>49</v>
      </c>
      <c r="C3478" t="s">
        <v>50</v>
      </c>
      <c r="D3478" t="s">
        <v>120</v>
      </c>
      <c r="E3478" t="s">
        <v>71</v>
      </c>
      <c r="F3478" t="s">
        <v>100</v>
      </c>
      <c r="G3478" s="1">
        <v>44044</v>
      </c>
      <c r="H3478" s="1">
        <v>44061</v>
      </c>
      <c r="I3478">
        <f>YEAR((vw_maritime_trade_analysis[[#This Row],[Departure_Date]]))</f>
        <v>2020</v>
      </c>
      <c r="J3478" t="str">
        <f>"Q"&amp;ROUNDUP(MONTH(vw_maritime_trade_analysis[[#This Row],[Departure_Date]])/3,0)</f>
        <v>Q3</v>
      </c>
      <c r="K3478" t="str">
        <f>TEXT(vw_maritime_trade_analysis[[#This Row],[Departure_Date]],"mmmm")</f>
        <v>August</v>
      </c>
      <c r="L3478">
        <v>70706088</v>
      </c>
      <c r="M3478">
        <v>457737.5625</v>
      </c>
      <c r="N3478">
        <v>130416.5625</v>
      </c>
      <c r="O3478">
        <v>51615.44921875</v>
      </c>
      <c r="P3478">
        <v>8286.8896484375</v>
      </c>
      <c r="Q3478">
        <v>2371407</v>
      </c>
      <c r="R3478">
        <f t="shared" si="54"/>
        <v>3.3538936562294328E-2</v>
      </c>
    </row>
    <row r="3479" spans="1:18" x14ac:dyDescent="0.25">
      <c r="A3479" t="s">
        <v>4767</v>
      </c>
      <c r="B3479" t="s">
        <v>65</v>
      </c>
      <c r="C3479" t="s">
        <v>66</v>
      </c>
      <c r="D3479" t="s">
        <v>245</v>
      </c>
      <c r="E3479" t="s">
        <v>100</v>
      </c>
      <c r="F3479" t="s">
        <v>55</v>
      </c>
      <c r="G3479" s="1">
        <v>45130</v>
      </c>
      <c r="H3479" s="1">
        <v>45156</v>
      </c>
      <c r="I3479">
        <f>YEAR((vw_maritime_trade_analysis[[#This Row],[Departure_Date]]))</f>
        <v>2023</v>
      </c>
      <c r="J3479" t="str">
        <f>"Q"&amp;ROUNDUP(MONTH(vw_maritime_trade_analysis[[#This Row],[Departure_Date]])/3,0)</f>
        <v>Q3</v>
      </c>
      <c r="K3479" t="str">
        <f>TEXT(vw_maritime_trade_analysis[[#This Row],[Departure_Date]],"mmmm")</f>
        <v>July</v>
      </c>
      <c r="L3479">
        <v>8397000</v>
      </c>
      <c r="M3479">
        <v>833160.75</v>
      </c>
      <c r="N3479">
        <v>18140.720703125</v>
      </c>
      <c r="O3479">
        <v>11923.740234375</v>
      </c>
      <c r="P3479">
        <v>42678.87109375</v>
      </c>
      <c r="Q3479">
        <v>1265471.75</v>
      </c>
      <c r="R3479">
        <f t="shared" si="54"/>
        <v>0.15070522210313206</v>
      </c>
    </row>
    <row r="3480" spans="1:18" x14ac:dyDescent="0.25">
      <c r="A3480" t="s">
        <v>4768</v>
      </c>
      <c r="B3480" t="s">
        <v>49</v>
      </c>
      <c r="C3480" t="s">
        <v>66</v>
      </c>
      <c r="D3480" t="s">
        <v>245</v>
      </c>
      <c r="E3480" t="s">
        <v>131</v>
      </c>
      <c r="F3480" t="s">
        <v>82</v>
      </c>
      <c r="G3480" s="1">
        <v>45620</v>
      </c>
      <c r="H3480" s="1">
        <v>45651</v>
      </c>
      <c r="I3480">
        <f>YEAR((vw_maritime_trade_analysis[[#This Row],[Departure_Date]]))</f>
        <v>2024</v>
      </c>
      <c r="J3480" t="str">
        <f>"Q"&amp;ROUNDUP(MONTH(vw_maritime_trade_analysis[[#This Row],[Departure_Date]])/3,0)</f>
        <v>Q4</v>
      </c>
      <c r="K3480" t="str">
        <f>TEXT(vw_maritime_trade_analysis[[#This Row],[Departure_Date]],"mmmm")</f>
        <v>November</v>
      </c>
      <c r="L3480">
        <v>8404226</v>
      </c>
      <c r="M3480">
        <v>387225.6875</v>
      </c>
      <c r="N3480">
        <v>66776.0390625</v>
      </c>
      <c r="O3480">
        <v>23699.919921875</v>
      </c>
      <c r="P3480">
        <v>6089.25</v>
      </c>
      <c r="Q3480">
        <v>989584.25</v>
      </c>
      <c r="R3480">
        <f t="shared" si="54"/>
        <v>0.11774841014508654</v>
      </c>
    </row>
    <row r="3481" spans="1:18" x14ac:dyDescent="0.25">
      <c r="A3481" t="s">
        <v>4769</v>
      </c>
      <c r="B3481" t="s">
        <v>65</v>
      </c>
      <c r="C3481" t="s">
        <v>50</v>
      </c>
      <c r="D3481" t="s">
        <v>51</v>
      </c>
      <c r="E3481" t="s">
        <v>70</v>
      </c>
      <c r="F3481" t="s">
        <v>83</v>
      </c>
      <c r="G3481" s="1">
        <v>45472</v>
      </c>
      <c r="H3481" s="1">
        <v>45481</v>
      </c>
      <c r="I3481">
        <f>YEAR((vw_maritime_trade_analysis[[#This Row],[Departure_Date]]))</f>
        <v>2024</v>
      </c>
      <c r="J3481" t="str">
        <f>"Q"&amp;ROUNDUP(MONTH(vw_maritime_trade_analysis[[#This Row],[Departure_Date]])/3,0)</f>
        <v>Q2</v>
      </c>
      <c r="K3481" t="str">
        <f>TEXT(vw_maritime_trade_analysis[[#This Row],[Departure_Date]],"mmmm")</f>
        <v>June</v>
      </c>
      <c r="L3481">
        <v>13126176</v>
      </c>
      <c r="M3481">
        <v>114836.921875</v>
      </c>
      <c r="N3481">
        <v>63969.9609375</v>
      </c>
      <c r="O3481">
        <v>44366.48046875</v>
      </c>
      <c r="P3481">
        <v>7872.509765625</v>
      </c>
      <c r="Q3481">
        <v>3588949.75</v>
      </c>
      <c r="R3481">
        <f t="shared" si="54"/>
        <v>0.27341929210761762</v>
      </c>
    </row>
    <row r="3482" spans="1:18" x14ac:dyDescent="0.25">
      <c r="A3482" t="s">
        <v>4770</v>
      </c>
      <c r="B3482" t="s">
        <v>49</v>
      </c>
      <c r="C3482" t="s">
        <v>239</v>
      </c>
      <c r="D3482" t="s">
        <v>270</v>
      </c>
      <c r="E3482" t="s">
        <v>71</v>
      </c>
      <c r="F3482" t="s">
        <v>226</v>
      </c>
      <c r="G3482" s="1">
        <v>44154</v>
      </c>
      <c r="H3482" s="1">
        <v>44174</v>
      </c>
      <c r="I3482">
        <f>YEAR((vw_maritime_trade_analysis[[#This Row],[Departure_Date]]))</f>
        <v>2020</v>
      </c>
      <c r="J3482" t="str">
        <f>"Q"&amp;ROUNDUP(MONTH(vw_maritime_trade_analysis[[#This Row],[Departure_Date]])/3,0)</f>
        <v>Q4</v>
      </c>
      <c r="K3482" t="str">
        <f>TEXT(vw_maritime_trade_analysis[[#This Row],[Departure_Date]],"mmmm")</f>
        <v>November</v>
      </c>
      <c r="L3482">
        <v>43752108</v>
      </c>
      <c r="M3482">
        <v>223064.703125</v>
      </c>
      <c r="N3482">
        <v>177716.875</v>
      </c>
      <c r="O3482">
        <v>73503.5390625</v>
      </c>
      <c r="P3482">
        <v>17345.380859375</v>
      </c>
      <c r="Q3482">
        <v>1741178.75</v>
      </c>
      <c r="R3482">
        <f t="shared" si="54"/>
        <v>3.9796453921717323E-2</v>
      </c>
    </row>
    <row r="3483" spans="1:18" x14ac:dyDescent="0.25">
      <c r="A3483" t="s">
        <v>4771</v>
      </c>
      <c r="B3483" t="s">
        <v>49</v>
      </c>
      <c r="C3483" t="s">
        <v>78</v>
      </c>
      <c r="D3483" t="s">
        <v>315</v>
      </c>
      <c r="E3483" t="s">
        <v>131</v>
      </c>
      <c r="F3483" t="s">
        <v>70</v>
      </c>
      <c r="G3483" s="1">
        <v>45687</v>
      </c>
      <c r="H3483" s="1">
        <v>45716</v>
      </c>
      <c r="I3483">
        <f>YEAR((vw_maritime_trade_analysis[[#This Row],[Departure_Date]]))</f>
        <v>2025</v>
      </c>
      <c r="J3483" t="str">
        <f>"Q"&amp;ROUNDUP(MONTH(vw_maritime_trade_analysis[[#This Row],[Departure_Date]])/3,0)</f>
        <v>Q1</v>
      </c>
      <c r="K3483" t="str">
        <f>TEXT(vw_maritime_trade_analysis[[#This Row],[Departure_Date]],"mmmm")</f>
        <v>January</v>
      </c>
      <c r="L3483">
        <v>50166392</v>
      </c>
      <c r="M3483">
        <v>545051.8125</v>
      </c>
      <c r="N3483">
        <v>37989.94921875</v>
      </c>
      <c r="O3483">
        <v>83276.2109375</v>
      </c>
      <c r="Q3483">
        <v>1776549.625</v>
      </c>
      <c r="R3483">
        <f t="shared" si="54"/>
        <v>3.5413143225448626E-2</v>
      </c>
    </row>
    <row r="3484" spans="1:18" x14ac:dyDescent="0.25">
      <c r="A3484" t="s">
        <v>4772</v>
      </c>
      <c r="B3484" t="s">
        <v>49</v>
      </c>
      <c r="C3484" t="s">
        <v>50</v>
      </c>
      <c r="D3484" t="s">
        <v>51</v>
      </c>
      <c r="E3484" t="s">
        <v>131</v>
      </c>
      <c r="F3484" t="s">
        <v>56</v>
      </c>
      <c r="G3484" s="1">
        <v>43905</v>
      </c>
      <c r="H3484" s="1">
        <v>43915</v>
      </c>
      <c r="I3484">
        <f>YEAR((vw_maritime_trade_analysis[[#This Row],[Departure_Date]]))</f>
        <v>2020</v>
      </c>
      <c r="J3484" t="str">
        <f>"Q"&amp;ROUNDUP(MONTH(vw_maritime_trade_analysis[[#This Row],[Departure_Date]])/3,0)</f>
        <v>Q1</v>
      </c>
      <c r="K3484" t="str">
        <f>TEXT(vw_maritime_trade_analysis[[#This Row],[Departure_Date]],"mmmm")</f>
        <v>March</v>
      </c>
      <c r="L3484">
        <v>23364698</v>
      </c>
      <c r="M3484">
        <v>269118</v>
      </c>
      <c r="N3484">
        <v>77494.671875</v>
      </c>
      <c r="O3484">
        <v>28271.279296875</v>
      </c>
      <c r="P3484">
        <v>5519.77001953125</v>
      </c>
      <c r="Q3484">
        <v>8901040</v>
      </c>
      <c r="R3484">
        <f t="shared" si="54"/>
        <v>0.38096105500700245</v>
      </c>
    </row>
    <row r="3485" spans="1:18" x14ac:dyDescent="0.25">
      <c r="A3485" t="s">
        <v>4773</v>
      </c>
      <c r="B3485" t="s">
        <v>65</v>
      </c>
      <c r="C3485" t="s">
        <v>50</v>
      </c>
      <c r="D3485" t="s">
        <v>223</v>
      </c>
      <c r="E3485" t="s">
        <v>100</v>
      </c>
      <c r="F3485" t="s">
        <v>150</v>
      </c>
      <c r="G3485" s="1">
        <v>43905</v>
      </c>
      <c r="H3485" s="1">
        <v>43916</v>
      </c>
      <c r="I3485">
        <f>YEAR((vw_maritime_trade_analysis[[#This Row],[Departure_Date]]))</f>
        <v>2020</v>
      </c>
      <c r="J3485" t="str">
        <f>"Q"&amp;ROUNDUP(MONTH(vw_maritime_trade_analysis[[#This Row],[Departure_Date]])/3,0)</f>
        <v>Q1</v>
      </c>
      <c r="K3485" t="str">
        <f>TEXT(vw_maritime_trade_analysis[[#This Row],[Departure_Date]],"mmmm")</f>
        <v>March</v>
      </c>
      <c r="L3485">
        <v>32830520</v>
      </c>
      <c r="M3485">
        <v>264116.53125</v>
      </c>
      <c r="N3485">
        <v>203844</v>
      </c>
      <c r="O3485">
        <v>95865.1171875</v>
      </c>
      <c r="P3485">
        <v>0</v>
      </c>
      <c r="Q3485">
        <v>1886201.75</v>
      </c>
      <c r="R3485">
        <f t="shared" si="54"/>
        <v>5.7452691885477296E-2</v>
      </c>
    </row>
    <row r="3486" spans="1:18" x14ac:dyDescent="0.25">
      <c r="A3486" t="s">
        <v>4775</v>
      </c>
      <c r="B3486" t="s">
        <v>49</v>
      </c>
      <c r="C3486" t="s">
        <v>50</v>
      </c>
      <c r="D3486" t="s">
        <v>423</v>
      </c>
      <c r="E3486" t="s">
        <v>93</v>
      </c>
      <c r="F3486" t="s">
        <v>226</v>
      </c>
      <c r="G3486" s="1">
        <v>45343</v>
      </c>
      <c r="H3486" s="1">
        <v>45348</v>
      </c>
      <c r="I3486">
        <f>YEAR((vw_maritime_trade_analysis[[#This Row],[Departure_Date]]))</f>
        <v>2024</v>
      </c>
      <c r="J3486" t="str">
        <f>"Q"&amp;ROUNDUP(MONTH(vw_maritime_trade_analysis[[#This Row],[Departure_Date]])/3,0)</f>
        <v>Q1</v>
      </c>
      <c r="K3486" t="str">
        <f>TEXT(vw_maritime_trade_analysis[[#This Row],[Departure_Date]],"mmmm")</f>
        <v>February</v>
      </c>
      <c r="L3486">
        <v>23739644</v>
      </c>
      <c r="M3486">
        <v>92628.5</v>
      </c>
      <c r="N3486">
        <v>237174.03125</v>
      </c>
      <c r="O3486">
        <v>29674.55078125</v>
      </c>
      <c r="P3486">
        <v>82015.640625</v>
      </c>
      <c r="Q3486">
        <v>1238052.375</v>
      </c>
      <c r="R3486">
        <f t="shared" si="54"/>
        <v>5.2151261198356641E-2</v>
      </c>
    </row>
    <row r="3487" spans="1:18" x14ac:dyDescent="0.25">
      <c r="A3487" t="s">
        <v>4776</v>
      </c>
      <c r="B3487" t="s">
        <v>65</v>
      </c>
      <c r="C3487" t="s">
        <v>134</v>
      </c>
      <c r="D3487" t="s">
        <v>135</v>
      </c>
      <c r="E3487" t="s">
        <v>56</v>
      </c>
      <c r="F3487" t="s">
        <v>127</v>
      </c>
      <c r="G3487" s="1">
        <v>43990</v>
      </c>
      <c r="H3487" s="1">
        <v>44021</v>
      </c>
      <c r="I3487">
        <f>YEAR((vw_maritime_trade_analysis[[#This Row],[Departure_Date]]))</f>
        <v>2020</v>
      </c>
      <c r="J3487" t="str">
        <f>"Q"&amp;ROUNDUP(MONTH(vw_maritime_trade_analysis[[#This Row],[Departure_Date]])/3,0)</f>
        <v>Q2</v>
      </c>
      <c r="K3487" t="str">
        <f>TEXT(vw_maritime_trade_analysis[[#This Row],[Departure_Date]],"mmmm")</f>
        <v>June</v>
      </c>
      <c r="L3487">
        <v>14700343</v>
      </c>
      <c r="M3487">
        <v>911141.5625</v>
      </c>
      <c r="N3487">
        <v>20350.580078125</v>
      </c>
      <c r="O3487">
        <v>33369.78125</v>
      </c>
      <c r="P3487">
        <v>11389.8095703125</v>
      </c>
      <c r="Q3487">
        <v>1552288.125</v>
      </c>
      <c r="R3487">
        <f t="shared" si="54"/>
        <v>0.1055953677407391</v>
      </c>
    </row>
    <row r="3488" spans="1:18" x14ac:dyDescent="0.25">
      <c r="A3488" t="s">
        <v>4777</v>
      </c>
      <c r="B3488" t="s">
        <v>49</v>
      </c>
      <c r="C3488" t="s">
        <v>66</v>
      </c>
      <c r="D3488" t="s">
        <v>67</v>
      </c>
      <c r="E3488" t="s">
        <v>154</v>
      </c>
      <c r="F3488" t="s">
        <v>92</v>
      </c>
      <c r="G3488" s="1">
        <v>44742</v>
      </c>
      <c r="H3488" s="1">
        <v>44771</v>
      </c>
      <c r="I3488">
        <f>YEAR((vw_maritime_trade_analysis[[#This Row],[Departure_Date]]))</f>
        <v>2022</v>
      </c>
      <c r="J3488" t="str">
        <f>"Q"&amp;ROUNDUP(MONTH(vw_maritime_trade_analysis[[#This Row],[Departure_Date]])/3,0)</f>
        <v>Q2</v>
      </c>
      <c r="K3488" t="str">
        <f>TEXT(vw_maritime_trade_analysis[[#This Row],[Departure_Date]],"mmmm")</f>
        <v>June</v>
      </c>
      <c r="L3488">
        <v>22509356</v>
      </c>
      <c r="M3488">
        <v>425189.5</v>
      </c>
      <c r="N3488">
        <v>215332.796875</v>
      </c>
      <c r="O3488">
        <v>71129.5703125</v>
      </c>
      <c r="P3488">
        <v>94806.2890625</v>
      </c>
      <c r="Q3488">
        <v>2379017.75</v>
      </c>
      <c r="R3488">
        <f t="shared" si="54"/>
        <v>0.10569017389924439</v>
      </c>
    </row>
    <row r="3489" spans="1:18" x14ac:dyDescent="0.25">
      <c r="A3489" t="s">
        <v>4778</v>
      </c>
      <c r="B3489" t="s">
        <v>65</v>
      </c>
      <c r="C3489" t="s">
        <v>112</v>
      </c>
      <c r="D3489" t="s">
        <v>199</v>
      </c>
      <c r="E3489" t="s">
        <v>184</v>
      </c>
      <c r="F3489" t="s">
        <v>154</v>
      </c>
      <c r="G3489" s="1">
        <v>44094</v>
      </c>
      <c r="H3489" s="1">
        <v>44104</v>
      </c>
      <c r="I3489">
        <f>YEAR((vw_maritime_trade_analysis[[#This Row],[Departure_Date]]))</f>
        <v>2020</v>
      </c>
      <c r="J3489" t="str">
        <f>"Q"&amp;ROUNDUP(MONTH(vw_maritime_trade_analysis[[#This Row],[Departure_Date]])/3,0)</f>
        <v>Q3</v>
      </c>
      <c r="K3489" t="str">
        <f>TEXT(vw_maritime_trade_analysis[[#This Row],[Departure_Date]],"mmmm")</f>
        <v>September</v>
      </c>
      <c r="L3489">
        <v>19082172</v>
      </c>
      <c r="M3489">
        <v>126215.609375</v>
      </c>
      <c r="N3489">
        <v>216609.90625</v>
      </c>
      <c r="O3489">
        <v>11067.66015625</v>
      </c>
      <c r="P3489">
        <v>45545.03125</v>
      </c>
      <c r="Q3489">
        <v>1291397.75</v>
      </c>
      <c r="R3489">
        <f t="shared" si="54"/>
        <v>6.7675616276805392E-2</v>
      </c>
    </row>
    <row r="3490" spans="1:18" x14ac:dyDescent="0.25">
      <c r="A3490" t="s">
        <v>4779</v>
      </c>
      <c r="B3490" t="s">
        <v>49</v>
      </c>
      <c r="C3490" t="s">
        <v>50</v>
      </c>
      <c r="D3490" t="s">
        <v>223</v>
      </c>
      <c r="E3490" t="s">
        <v>108</v>
      </c>
      <c r="F3490" t="s">
        <v>184</v>
      </c>
      <c r="G3490" s="1">
        <v>44021</v>
      </c>
      <c r="H3490" s="1">
        <v>44041</v>
      </c>
      <c r="I3490">
        <f>YEAR((vw_maritime_trade_analysis[[#This Row],[Departure_Date]]))</f>
        <v>2020</v>
      </c>
      <c r="J3490" t="str">
        <f>"Q"&amp;ROUNDUP(MONTH(vw_maritime_trade_analysis[[#This Row],[Departure_Date]])/3,0)</f>
        <v>Q3</v>
      </c>
      <c r="K3490" t="str">
        <f>TEXT(vw_maritime_trade_analysis[[#This Row],[Departure_Date]],"mmmm")</f>
        <v>July</v>
      </c>
      <c r="L3490">
        <v>71914208</v>
      </c>
      <c r="M3490">
        <v>198196.296875</v>
      </c>
      <c r="N3490">
        <v>86698.5625</v>
      </c>
      <c r="O3490">
        <v>123692.4375</v>
      </c>
      <c r="P3490">
        <v>30231.169921875</v>
      </c>
      <c r="Q3490">
        <v>3746913.25</v>
      </c>
      <c r="R3490">
        <f t="shared" si="54"/>
        <v>5.2102544882368727E-2</v>
      </c>
    </row>
    <row r="3491" spans="1:18" x14ac:dyDescent="0.25">
      <c r="A3491" t="s">
        <v>4780</v>
      </c>
      <c r="B3491" t="s">
        <v>49</v>
      </c>
      <c r="C3491" t="s">
        <v>78</v>
      </c>
      <c r="D3491" t="s">
        <v>105</v>
      </c>
      <c r="E3491" t="s">
        <v>146</v>
      </c>
      <c r="F3491" t="s">
        <v>56</v>
      </c>
      <c r="G3491" s="1">
        <v>45239</v>
      </c>
      <c r="H3491" s="1">
        <v>45251</v>
      </c>
      <c r="I3491">
        <f>YEAR((vw_maritime_trade_analysis[[#This Row],[Departure_Date]]))</f>
        <v>2023</v>
      </c>
      <c r="J3491" t="str">
        <f>"Q"&amp;ROUNDUP(MONTH(vw_maritime_trade_analysis[[#This Row],[Departure_Date]])/3,0)</f>
        <v>Q4</v>
      </c>
      <c r="K3491" t="str">
        <f>TEXT(vw_maritime_trade_analysis[[#This Row],[Departure_Date]],"mmmm")</f>
        <v>November</v>
      </c>
      <c r="L3491">
        <v>26671538</v>
      </c>
      <c r="M3491">
        <v>211829.484375</v>
      </c>
      <c r="N3491">
        <v>150502.734375</v>
      </c>
      <c r="O3491">
        <v>73346.7265625</v>
      </c>
      <c r="P3491">
        <v>36415.46875</v>
      </c>
      <c r="Q3491">
        <v>957976.25</v>
      </c>
      <c r="R3491">
        <f t="shared" si="54"/>
        <v>3.5917548136894094E-2</v>
      </c>
    </row>
    <row r="3492" spans="1:18" x14ac:dyDescent="0.25">
      <c r="A3492" t="s">
        <v>4781</v>
      </c>
      <c r="B3492" t="s">
        <v>65</v>
      </c>
      <c r="C3492" t="s">
        <v>50</v>
      </c>
      <c r="D3492" t="s">
        <v>145</v>
      </c>
      <c r="E3492" t="s">
        <v>56</v>
      </c>
      <c r="F3492" t="s">
        <v>204</v>
      </c>
      <c r="G3492" s="1">
        <v>45327</v>
      </c>
      <c r="H3492" s="1">
        <v>45346</v>
      </c>
      <c r="I3492">
        <f>YEAR((vw_maritime_trade_analysis[[#This Row],[Departure_Date]]))</f>
        <v>2024</v>
      </c>
      <c r="J3492" t="str">
        <f>"Q"&amp;ROUNDUP(MONTH(vw_maritime_trade_analysis[[#This Row],[Departure_Date]])/3,0)</f>
        <v>Q1</v>
      </c>
      <c r="K3492" t="str">
        <f>TEXT(vw_maritime_trade_analysis[[#This Row],[Departure_Date]],"mmmm")</f>
        <v>February</v>
      </c>
      <c r="L3492">
        <v>102234224</v>
      </c>
      <c r="M3492">
        <v>151570.5625</v>
      </c>
      <c r="N3492">
        <v>208227.953125</v>
      </c>
      <c r="O3492">
        <v>345551.6875</v>
      </c>
      <c r="P3492">
        <v>23605.1796875</v>
      </c>
      <c r="Q3492">
        <v>7137594.5</v>
      </c>
      <c r="R3492">
        <f t="shared" si="54"/>
        <v>6.9816097004854263E-2</v>
      </c>
    </row>
    <row r="3493" spans="1:18" x14ac:dyDescent="0.25">
      <c r="A3493" t="s">
        <v>4782</v>
      </c>
      <c r="B3493" t="s">
        <v>65</v>
      </c>
      <c r="C3493" t="s">
        <v>78</v>
      </c>
      <c r="D3493" t="s">
        <v>211</v>
      </c>
      <c r="E3493" t="s">
        <v>92</v>
      </c>
      <c r="F3493" t="s">
        <v>83</v>
      </c>
      <c r="G3493" s="1">
        <v>44080</v>
      </c>
      <c r="H3493" s="1">
        <v>44106</v>
      </c>
      <c r="I3493">
        <f>YEAR((vw_maritime_trade_analysis[[#This Row],[Departure_Date]]))</f>
        <v>2020</v>
      </c>
      <c r="J3493" t="str">
        <f>"Q"&amp;ROUNDUP(MONTH(vw_maritime_trade_analysis[[#This Row],[Departure_Date]])/3,0)</f>
        <v>Q3</v>
      </c>
      <c r="K3493" t="str">
        <f>TEXT(vw_maritime_trade_analysis[[#This Row],[Departure_Date]],"mmmm")</f>
        <v>September</v>
      </c>
      <c r="L3493">
        <v>18260158</v>
      </c>
      <c r="M3493">
        <v>680029.8125</v>
      </c>
      <c r="N3493">
        <v>160181.40625</v>
      </c>
      <c r="O3493">
        <v>16251.5400390625</v>
      </c>
      <c r="P3493">
        <v>53741.23828125</v>
      </c>
      <c r="Q3493">
        <v>2426360.5</v>
      </c>
      <c r="R3493">
        <f t="shared" si="54"/>
        <v>0.13287730040452006</v>
      </c>
    </row>
    <row r="3494" spans="1:18" x14ac:dyDescent="0.25">
      <c r="A3494" t="s">
        <v>4783</v>
      </c>
      <c r="B3494" t="s">
        <v>49</v>
      </c>
      <c r="C3494" t="s">
        <v>50</v>
      </c>
      <c r="D3494" t="s">
        <v>51</v>
      </c>
      <c r="E3494" t="s">
        <v>201</v>
      </c>
      <c r="F3494" t="s">
        <v>92</v>
      </c>
      <c r="G3494" s="1">
        <v>45868</v>
      </c>
      <c r="H3494" s="1">
        <v>45888</v>
      </c>
      <c r="I3494">
        <f>YEAR((vw_maritime_trade_analysis[[#This Row],[Departure_Date]]))</f>
        <v>2025</v>
      </c>
      <c r="J3494" t="str">
        <f>"Q"&amp;ROUNDUP(MONTH(vw_maritime_trade_analysis[[#This Row],[Departure_Date]])/3,0)</f>
        <v>Q3</v>
      </c>
      <c r="K3494" t="str">
        <f>TEXT(vw_maritime_trade_analysis[[#This Row],[Departure_Date]],"mmmm")</f>
        <v>July</v>
      </c>
      <c r="L3494">
        <v>6904992</v>
      </c>
      <c r="M3494">
        <v>236209.671875</v>
      </c>
      <c r="N3494">
        <v>123502</v>
      </c>
      <c r="O3494">
        <v>13879.0302734375</v>
      </c>
      <c r="P3494">
        <v>66015.46875</v>
      </c>
      <c r="Q3494">
        <v>1354116.5</v>
      </c>
      <c r="R3494">
        <f t="shared" si="54"/>
        <v>0.19610688904491128</v>
      </c>
    </row>
    <row r="3495" spans="1:18" x14ac:dyDescent="0.25">
      <c r="A3495" t="s">
        <v>4784</v>
      </c>
      <c r="B3495" t="s">
        <v>49</v>
      </c>
      <c r="C3495" t="s">
        <v>50</v>
      </c>
      <c r="D3495" t="s">
        <v>51</v>
      </c>
      <c r="E3495" t="s">
        <v>140</v>
      </c>
      <c r="F3495" t="s">
        <v>56</v>
      </c>
      <c r="G3495" s="1">
        <v>45759</v>
      </c>
      <c r="H3495" s="1">
        <v>45771</v>
      </c>
      <c r="I3495">
        <f>YEAR((vw_maritime_trade_analysis[[#This Row],[Departure_Date]]))</f>
        <v>2025</v>
      </c>
      <c r="J3495" t="str">
        <f>"Q"&amp;ROUNDUP(MONTH(vw_maritime_trade_analysis[[#This Row],[Departure_Date]])/3,0)</f>
        <v>Q2</v>
      </c>
      <c r="K3495" t="str">
        <f>TEXT(vw_maritime_trade_analysis[[#This Row],[Departure_Date]],"mmmm")</f>
        <v>April</v>
      </c>
      <c r="L3495">
        <v>7177811</v>
      </c>
      <c r="M3495">
        <v>153869.625</v>
      </c>
      <c r="N3495">
        <v>15804.080078125</v>
      </c>
      <c r="O3495">
        <v>20026.08984375</v>
      </c>
      <c r="P3495">
        <v>6302.39990234375</v>
      </c>
      <c r="Q3495">
        <v>1192920.375</v>
      </c>
      <c r="R3495">
        <f t="shared" si="54"/>
        <v>0.16619556784094761</v>
      </c>
    </row>
    <row r="3496" spans="1:18" x14ac:dyDescent="0.25">
      <c r="A3496" t="s">
        <v>4785</v>
      </c>
      <c r="B3496" t="s">
        <v>65</v>
      </c>
      <c r="C3496" t="s">
        <v>50</v>
      </c>
      <c r="D3496" t="s">
        <v>51</v>
      </c>
      <c r="E3496" t="s">
        <v>100</v>
      </c>
      <c r="F3496" t="s">
        <v>55</v>
      </c>
      <c r="G3496" s="1">
        <v>45941</v>
      </c>
      <c r="H3496" s="1">
        <v>45948</v>
      </c>
      <c r="I3496">
        <f>YEAR((vw_maritime_trade_analysis[[#This Row],[Departure_Date]]))</f>
        <v>2025</v>
      </c>
      <c r="J3496" t="str">
        <f>"Q"&amp;ROUNDUP(MONTH(vw_maritime_trade_analysis[[#This Row],[Departure_Date]])/3,0)</f>
        <v>Q4</v>
      </c>
      <c r="K3496" t="str">
        <f>TEXT(vw_maritime_trade_analysis[[#This Row],[Departure_Date]],"mmmm")</f>
        <v>October</v>
      </c>
      <c r="L3496">
        <v>10867020</v>
      </c>
      <c r="M3496">
        <v>232058.625</v>
      </c>
      <c r="N3496">
        <v>68716.25</v>
      </c>
      <c r="O3496">
        <v>11301.7001953125</v>
      </c>
      <c r="P3496">
        <v>0</v>
      </c>
      <c r="Q3496">
        <v>3383087.25</v>
      </c>
      <c r="R3496">
        <f t="shared" si="54"/>
        <v>0.31131692497115127</v>
      </c>
    </row>
    <row r="3497" spans="1:18" x14ac:dyDescent="0.25">
      <c r="A3497" t="s">
        <v>4786</v>
      </c>
      <c r="B3497" t="s">
        <v>65</v>
      </c>
      <c r="C3497" t="s">
        <v>66</v>
      </c>
      <c r="D3497" t="s">
        <v>391</v>
      </c>
      <c r="E3497" t="s">
        <v>82</v>
      </c>
      <c r="F3497" t="s">
        <v>230</v>
      </c>
      <c r="G3497" s="1">
        <v>45648</v>
      </c>
      <c r="H3497" s="1">
        <v>45671</v>
      </c>
      <c r="I3497">
        <f>YEAR((vw_maritime_trade_analysis[[#This Row],[Departure_Date]]))</f>
        <v>2024</v>
      </c>
      <c r="J3497" t="str">
        <f>"Q"&amp;ROUNDUP(MONTH(vw_maritime_trade_analysis[[#This Row],[Departure_Date]])/3,0)</f>
        <v>Q4</v>
      </c>
      <c r="K3497" t="str">
        <f>TEXT(vw_maritime_trade_analysis[[#This Row],[Departure_Date]],"mmmm")</f>
        <v>December</v>
      </c>
      <c r="L3497">
        <v>51157444</v>
      </c>
      <c r="M3497">
        <v>414285.59375</v>
      </c>
      <c r="N3497">
        <v>226502.125</v>
      </c>
      <c r="O3497">
        <v>90548.6796875</v>
      </c>
      <c r="Q3497">
        <v>3812014.5</v>
      </c>
      <c r="R3497">
        <f t="shared" si="54"/>
        <v>7.4515343260699266E-2</v>
      </c>
    </row>
    <row r="3498" spans="1:18" x14ac:dyDescent="0.25">
      <c r="A3498" t="s">
        <v>4787</v>
      </c>
      <c r="B3498" t="s">
        <v>65</v>
      </c>
      <c r="C3498" t="s">
        <v>50</v>
      </c>
      <c r="D3498" t="s">
        <v>183</v>
      </c>
      <c r="E3498" t="s">
        <v>70</v>
      </c>
      <c r="F3498" t="s">
        <v>108</v>
      </c>
      <c r="G3498" s="1">
        <v>45418</v>
      </c>
      <c r="H3498" s="1">
        <v>45437</v>
      </c>
      <c r="I3498">
        <f>YEAR((vw_maritime_trade_analysis[[#This Row],[Departure_Date]]))</f>
        <v>2024</v>
      </c>
      <c r="J3498" t="str">
        <f>"Q"&amp;ROUNDUP(MONTH(vw_maritime_trade_analysis[[#This Row],[Departure_Date]])/3,0)</f>
        <v>Q2</v>
      </c>
      <c r="K3498" t="str">
        <f>TEXT(vw_maritime_trade_analysis[[#This Row],[Departure_Date]],"mmmm")</f>
        <v>May</v>
      </c>
      <c r="L3498">
        <v>26269022</v>
      </c>
      <c r="M3498">
        <v>369601.65625</v>
      </c>
      <c r="N3498">
        <v>242465.484375</v>
      </c>
      <c r="O3498">
        <v>73553.2578125</v>
      </c>
      <c r="P3498">
        <v>53795.12109375</v>
      </c>
      <c r="Q3498">
        <v>1919526.125</v>
      </c>
      <c r="R3498">
        <f t="shared" si="54"/>
        <v>7.3071853417306515E-2</v>
      </c>
    </row>
    <row r="3499" spans="1:18" x14ac:dyDescent="0.25">
      <c r="A3499" t="s">
        <v>4788</v>
      </c>
      <c r="B3499" t="s">
        <v>49</v>
      </c>
      <c r="C3499" t="s">
        <v>239</v>
      </c>
      <c r="D3499" t="s">
        <v>265</v>
      </c>
      <c r="E3499" t="s">
        <v>83</v>
      </c>
      <c r="F3499" t="s">
        <v>82</v>
      </c>
      <c r="G3499" s="1">
        <v>44667</v>
      </c>
      <c r="H3499" s="1">
        <v>44674</v>
      </c>
      <c r="I3499">
        <f>YEAR((vw_maritime_trade_analysis[[#This Row],[Departure_Date]]))</f>
        <v>2022</v>
      </c>
      <c r="J3499" t="str">
        <f>"Q"&amp;ROUNDUP(MONTH(vw_maritime_trade_analysis[[#This Row],[Departure_Date]])/3,0)</f>
        <v>Q2</v>
      </c>
      <c r="K3499" t="str">
        <f>TEXT(vw_maritime_trade_analysis[[#This Row],[Departure_Date]],"mmmm")</f>
        <v>April</v>
      </c>
      <c r="L3499">
        <v>6846402</v>
      </c>
      <c r="M3499">
        <v>82109.2421875</v>
      </c>
      <c r="N3499">
        <v>60720.6796875</v>
      </c>
      <c r="O3499">
        <v>6709.47021484375</v>
      </c>
      <c r="P3499">
        <v>4733.1201171875</v>
      </c>
      <c r="Q3499">
        <v>796465.5</v>
      </c>
      <c r="R3499">
        <f t="shared" si="54"/>
        <v>0.11633344054293043</v>
      </c>
    </row>
    <row r="3500" spans="1:18" x14ac:dyDescent="0.25">
      <c r="A3500" t="s">
        <v>4789</v>
      </c>
      <c r="B3500" t="s">
        <v>65</v>
      </c>
      <c r="C3500" t="s">
        <v>239</v>
      </c>
      <c r="D3500" t="s">
        <v>240</v>
      </c>
      <c r="E3500" t="s">
        <v>184</v>
      </c>
      <c r="F3500" t="s">
        <v>121</v>
      </c>
      <c r="G3500" s="1">
        <v>46105</v>
      </c>
      <c r="H3500" s="1">
        <v>46115</v>
      </c>
      <c r="I3500">
        <f>YEAR((vw_maritime_trade_analysis[[#This Row],[Departure_Date]]))</f>
        <v>2026</v>
      </c>
      <c r="J3500" t="str">
        <f>"Q"&amp;ROUNDUP(MONTH(vw_maritime_trade_analysis[[#This Row],[Departure_Date]])/3,0)</f>
        <v>Q1</v>
      </c>
      <c r="K3500" t="str">
        <f>TEXT(vw_maritime_trade_analysis[[#This Row],[Departure_Date]],"mmmm")</f>
        <v>March</v>
      </c>
      <c r="L3500">
        <v>16754170</v>
      </c>
      <c r="M3500">
        <v>117927.8125</v>
      </c>
      <c r="N3500">
        <v>225974.15625</v>
      </c>
      <c r="O3500">
        <v>15748.919921875</v>
      </c>
      <c r="P3500">
        <v>0</v>
      </c>
      <c r="Q3500">
        <v>1694436.125</v>
      </c>
      <c r="R3500">
        <f t="shared" si="54"/>
        <v>0.10113518753838596</v>
      </c>
    </row>
    <row r="3501" spans="1:18" x14ac:dyDescent="0.25">
      <c r="A3501" t="s">
        <v>4790</v>
      </c>
      <c r="B3501" t="s">
        <v>65</v>
      </c>
      <c r="C3501" t="s">
        <v>50</v>
      </c>
      <c r="D3501" t="s">
        <v>120</v>
      </c>
      <c r="E3501" t="s">
        <v>70</v>
      </c>
      <c r="F3501" t="s">
        <v>55</v>
      </c>
      <c r="G3501" s="1">
        <v>44365</v>
      </c>
      <c r="H3501" s="1">
        <v>44379</v>
      </c>
      <c r="I3501">
        <f>YEAR((vw_maritime_trade_analysis[[#This Row],[Departure_Date]]))</f>
        <v>2021</v>
      </c>
      <c r="J3501" t="str">
        <f>"Q"&amp;ROUNDUP(MONTH(vw_maritime_trade_analysis[[#This Row],[Departure_Date]])/3,0)</f>
        <v>Q2</v>
      </c>
      <c r="K3501" t="str">
        <f>TEXT(vw_maritime_trade_analysis[[#This Row],[Departure_Date]],"mmmm")</f>
        <v>June</v>
      </c>
      <c r="L3501">
        <v>11627079</v>
      </c>
      <c r="M3501">
        <v>333498.0625</v>
      </c>
      <c r="N3501">
        <v>22696.759765625</v>
      </c>
      <c r="O3501">
        <v>30928.029296875</v>
      </c>
      <c r="P3501">
        <v>18484.869140625</v>
      </c>
      <c r="Q3501">
        <v>1370612.25</v>
      </c>
      <c r="R3501">
        <f t="shared" si="54"/>
        <v>0.11788104733785675</v>
      </c>
    </row>
    <row r="3502" spans="1:18" x14ac:dyDescent="0.25">
      <c r="A3502" t="s">
        <v>4791</v>
      </c>
      <c r="B3502" t="s">
        <v>49</v>
      </c>
      <c r="C3502" t="s">
        <v>78</v>
      </c>
      <c r="D3502" t="s">
        <v>105</v>
      </c>
      <c r="E3502" t="s">
        <v>174</v>
      </c>
      <c r="F3502" t="s">
        <v>128</v>
      </c>
      <c r="G3502" s="1">
        <v>44917</v>
      </c>
      <c r="H3502" s="1">
        <v>44931</v>
      </c>
      <c r="I3502">
        <f>YEAR((vw_maritime_trade_analysis[[#This Row],[Departure_Date]]))</f>
        <v>2022</v>
      </c>
      <c r="J3502" t="str">
        <f>"Q"&amp;ROUNDUP(MONTH(vw_maritime_trade_analysis[[#This Row],[Departure_Date]])/3,0)</f>
        <v>Q4</v>
      </c>
      <c r="K3502" t="str">
        <f>TEXT(vw_maritime_trade_analysis[[#This Row],[Departure_Date]],"mmmm")</f>
        <v>December</v>
      </c>
      <c r="L3502">
        <v>57051316</v>
      </c>
      <c r="M3502">
        <v>177830.046875</v>
      </c>
      <c r="N3502">
        <v>39483.390625</v>
      </c>
      <c r="O3502">
        <v>170012.921875</v>
      </c>
      <c r="P3502">
        <v>0</v>
      </c>
      <c r="Q3502">
        <v>1529129.25</v>
      </c>
      <c r="R3502">
        <f t="shared" si="54"/>
        <v>2.6802698994708555E-2</v>
      </c>
    </row>
    <row r="3503" spans="1:18" x14ac:dyDescent="0.25">
      <c r="A3503" t="s">
        <v>4792</v>
      </c>
      <c r="B3503" t="s">
        <v>65</v>
      </c>
      <c r="C3503" t="s">
        <v>78</v>
      </c>
      <c r="D3503" t="s">
        <v>158</v>
      </c>
      <c r="E3503" t="s">
        <v>100</v>
      </c>
      <c r="F3503" t="s">
        <v>140</v>
      </c>
      <c r="G3503" s="1">
        <v>44675</v>
      </c>
      <c r="H3503" s="1">
        <v>44682</v>
      </c>
      <c r="I3503">
        <f>YEAR((vw_maritime_trade_analysis[[#This Row],[Departure_Date]]))</f>
        <v>2022</v>
      </c>
      <c r="J3503" t="str">
        <f>"Q"&amp;ROUNDUP(MONTH(vw_maritime_trade_analysis[[#This Row],[Departure_Date]])/3,0)</f>
        <v>Q2</v>
      </c>
      <c r="K3503" t="str">
        <f>TEXT(vw_maritime_trade_analysis[[#This Row],[Departure_Date]],"mmmm")</f>
        <v>April</v>
      </c>
      <c r="L3503">
        <v>24001550</v>
      </c>
      <c r="M3503">
        <v>84137.53125</v>
      </c>
      <c r="N3503">
        <v>121071.609375</v>
      </c>
      <c r="O3503">
        <v>65524.23046875</v>
      </c>
      <c r="P3503">
        <v>0</v>
      </c>
      <c r="Q3503">
        <v>791979.25</v>
      </c>
      <c r="R3503">
        <f t="shared" si="54"/>
        <v>3.2997004360135078E-2</v>
      </c>
    </row>
    <row r="3504" spans="1:18" x14ac:dyDescent="0.25">
      <c r="A3504" t="s">
        <v>4793</v>
      </c>
      <c r="B3504" t="s">
        <v>49</v>
      </c>
      <c r="C3504" t="s">
        <v>112</v>
      </c>
      <c r="D3504" t="s">
        <v>199</v>
      </c>
      <c r="E3504" t="s">
        <v>230</v>
      </c>
      <c r="F3504" t="s">
        <v>92</v>
      </c>
      <c r="G3504" s="1">
        <v>44247</v>
      </c>
      <c r="H3504" s="1">
        <v>44276</v>
      </c>
      <c r="I3504">
        <f>YEAR((vw_maritime_trade_analysis[[#This Row],[Departure_Date]]))</f>
        <v>2021</v>
      </c>
      <c r="J3504" t="str">
        <f>"Q"&amp;ROUNDUP(MONTH(vw_maritime_trade_analysis[[#This Row],[Departure_Date]])/3,0)</f>
        <v>Q1</v>
      </c>
      <c r="K3504" t="str">
        <f>TEXT(vw_maritime_trade_analysis[[#This Row],[Departure_Date]],"mmmm")</f>
        <v>February</v>
      </c>
      <c r="L3504">
        <v>21679866</v>
      </c>
      <c r="M3504">
        <v>304729.1875</v>
      </c>
      <c r="N3504">
        <v>118688.4765625</v>
      </c>
      <c r="O3504">
        <v>48129.30078125</v>
      </c>
      <c r="P3504">
        <v>0</v>
      </c>
      <c r="Q3504">
        <v>1235369.125</v>
      </c>
      <c r="R3504">
        <f t="shared" si="54"/>
        <v>5.6982322907346381E-2</v>
      </c>
    </row>
    <row r="3505" spans="1:18" x14ac:dyDescent="0.25">
      <c r="A3505" t="s">
        <v>4794</v>
      </c>
      <c r="B3505" t="s">
        <v>49</v>
      </c>
      <c r="C3505" t="s">
        <v>112</v>
      </c>
      <c r="D3505" t="s">
        <v>199</v>
      </c>
      <c r="E3505" t="s">
        <v>154</v>
      </c>
      <c r="F3505" t="s">
        <v>70</v>
      </c>
      <c r="G3505" s="1">
        <v>45931</v>
      </c>
      <c r="H3505" s="1">
        <v>45948</v>
      </c>
      <c r="I3505">
        <f>YEAR((vw_maritime_trade_analysis[[#This Row],[Departure_Date]]))</f>
        <v>2025</v>
      </c>
      <c r="J3505" t="str">
        <f>"Q"&amp;ROUNDUP(MONTH(vw_maritime_trade_analysis[[#This Row],[Departure_Date]])/3,0)</f>
        <v>Q4</v>
      </c>
      <c r="K3505" t="str">
        <f>TEXT(vw_maritime_trade_analysis[[#This Row],[Departure_Date]],"mmmm")</f>
        <v>October</v>
      </c>
      <c r="L3505">
        <v>9830323</v>
      </c>
      <c r="M3505">
        <v>226951.34375</v>
      </c>
      <c r="N3505">
        <v>75618.3515625</v>
      </c>
      <c r="O3505">
        <v>15630.2099609375</v>
      </c>
      <c r="P3505">
        <v>0</v>
      </c>
      <c r="Q3505">
        <v>538450.375</v>
      </c>
      <c r="R3505">
        <f t="shared" si="54"/>
        <v>5.4774433657978482E-2</v>
      </c>
    </row>
    <row r="3506" spans="1:18" x14ac:dyDescent="0.25">
      <c r="A3506" t="s">
        <v>4795</v>
      </c>
      <c r="B3506" t="s">
        <v>49</v>
      </c>
      <c r="C3506" t="s">
        <v>78</v>
      </c>
      <c r="D3506" t="s">
        <v>177</v>
      </c>
      <c r="E3506" t="s">
        <v>174</v>
      </c>
      <c r="F3506" t="s">
        <v>82</v>
      </c>
      <c r="G3506" s="1">
        <v>45722</v>
      </c>
      <c r="H3506" s="1">
        <v>45740</v>
      </c>
      <c r="I3506">
        <f>YEAR((vw_maritime_trade_analysis[[#This Row],[Departure_Date]]))</f>
        <v>2025</v>
      </c>
      <c r="J3506" t="str">
        <f>"Q"&amp;ROUNDUP(MONTH(vw_maritime_trade_analysis[[#This Row],[Departure_Date]])/3,0)</f>
        <v>Q1</v>
      </c>
      <c r="K3506" t="str">
        <f>TEXT(vw_maritime_trade_analysis[[#This Row],[Departure_Date]],"mmmm")</f>
        <v>March</v>
      </c>
      <c r="L3506">
        <v>34330088</v>
      </c>
      <c r="M3506">
        <v>395132.125</v>
      </c>
      <c r="N3506">
        <v>175798.734375</v>
      </c>
      <c r="O3506">
        <v>65227.171875</v>
      </c>
      <c r="P3506">
        <v>0</v>
      </c>
      <c r="Q3506">
        <v>1872621.375</v>
      </c>
      <c r="R3506">
        <f t="shared" si="54"/>
        <v>5.4547526210827077E-2</v>
      </c>
    </row>
    <row r="3507" spans="1:18" x14ac:dyDescent="0.25">
      <c r="A3507" t="s">
        <v>4796</v>
      </c>
      <c r="B3507" t="s">
        <v>49</v>
      </c>
      <c r="C3507" t="s">
        <v>50</v>
      </c>
      <c r="D3507" t="s">
        <v>145</v>
      </c>
      <c r="E3507" t="s">
        <v>174</v>
      </c>
      <c r="F3507" t="s">
        <v>82</v>
      </c>
      <c r="G3507" s="1">
        <v>44312</v>
      </c>
      <c r="H3507" s="1">
        <v>44322</v>
      </c>
      <c r="I3507">
        <f>YEAR((vw_maritime_trade_analysis[[#This Row],[Departure_Date]]))</f>
        <v>2021</v>
      </c>
      <c r="J3507" t="str">
        <f>"Q"&amp;ROUNDUP(MONTH(vw_maritime_trade_analysis[[#This Row],[Departure_Date]])/3,0)</f>
        <v>Q2</v>
      </c>
      <c r="K3507" t="str">
        <f>TEXT(vw_maritime_trade_analysis[[#This Row],[Departure_Date]],"mmmm")</f>
        <v>April</v>
      </c>
      <c r="L3507">
        <v>81520552</v>
      </c>
      <c r="M3507">
        <v>140562.453125</v>
      </c>
      <c r="N3507">
        <v>138812.984375</v>
      </c>
      <c r="O3507">
        <v>135324.109375</v>
      </c>
      <c r="P3507">
        <v>40320.890625</v>
      </c>
      <c r="Q3507">
        <v>3541494</v>
      </c>
      <c r="R3507">
        <f t="shared" si="54"/>
        <v>4.3442959022161678E-2</v>
      </c>
    </row>
    <row r="3508" spans="1:18" x14ac:dyDescent="0.25">
      <c r="A3508" t="s">
        <v>4797</v>
      </c>
      <c r="B3508" t="s">
        <v>65</v>
      </c>
      <c r="C3508" t="s">
        <v>50</v>
      </c>
      <c r="D3508" t="s">
        <v>51</v>
      </c>
      <c r="E3508" t="s">
        <v>184</v>
      </c>
      <c r="F3508" t="s">
        <v>93</v>
      </c>
      <c r="G3508" s="1">
        <v>45130</v>
      </c>
      <c r="H3508" s="1">
        <v>45139</v>
      </c>
      <c r="I3508">
        <f>YEAR((vw_maritime_trade_analysis[[#This Row],[Departure_Date]]))</f>
        <v>2023</v>
      </c>
      <c r="J3508" t="str">
        <f>"Q"&amp;ROUNDUP(MONTH(vw_maritime_trade_analysis[[#This Row],[Departure_Date]])/3,0)</f>
        <v>Q3</v>
      </c>
      <c r="K3508" t="str">
        <f>TEXT(vw_maritime_trade_analysis[[#This Row],[Departure_Date]],"mmmm")</f>
        <v>July</v>
      </c>
      <c r="L3508">
        <v>25410582</v>
      </c>
      <c r="M3508">
        <v>174066.765625</v>
      </c>
      <c r="N3508">
        <v>133188.921875</v>
      </c>
      <c r="O3508">
        <v>31000.91015625</v>
      </c>
      <c r="P3508">
        <v>0</v>
      </c>
      <c r="Q3508">
        <v>7857348.5</v>
      </c>
      <c r="R3508">
        <f t="shared" si="54"/>
        <v>0.3092156055300111</v>
      </c>
    </row>
    <row r="3509" spans="1:18" x14ac:dyDescent="0.25">
      <c r="A3509" t="s">
        <v>4798</v>
      </c>
      <c r="B3509" t="s">
        <v>49</v>
      </c>
      <c r="C3509" t="s">
        <v>66</v>
      </c>
      <c r="D3509" t="s">
        <v>251</v>
      </c>
      <c r="E3509" t="s">
        <v>71</v>
      </c>
      <c r="F3509" t="s">
        <v>92</v>
      </c>
      <c r="G3509" s="1">
        <v>44656</v>
      </c>
      <c r="H3509" s="1">
        <v>44685</v>
      </c>
      <c r="I3509">
        <f>YEAR((vw_maritime_trade_analysis[[#This Row],[Departure_Date]]))</f>
        <v>2022</v>
      </c>
      <c r="J3509" t="str">
        <f>"Q"&amp;ROUNDUP(MONTH(vw_maritime_trade_analysis[[#This Row],[Departure_Date]])/3,0)</f>
        <v>Q2</v>
      </c>
      <c r="K3509" t="str">
        <f>TEXT(vw_maritime_trade_analysis[[#This Row],[Departure_Date]],"mmmm")</f>
        <v>April</v>
      </c>
      <c r="L3509">
        <v>37235228</v>
      </c>
      <c r="M3509">
        <v>600073.0625</v>
      </c>
      <c r="N3509">
        <v>133900.265625</v>
      </c>
      <c r="O3509">
        <v>21596.4296875</v>
      </c>
      <c r="P3509">
        <v>15522.6396484375</v>
      </c>
      <c r="Q3509">
        <v>1890903</v>
      </c>
      <c r="R3509">
        <f t="shared" si="54"/>
        <v>5.0782635196969926E-2</v>
      </c>
    </row>
    <row r="3510" spans="1:18" x14ac:dyDescent="0.25">
      <c r="A3510" t="s">
        <v>4799</v>
      </c>
      <c r="B3510" t="s">
        <v>49</v>
      </c>
      <c r="C3510" t="s">
        <v>239</v>
      </c>
      <c r="D3510" t="s">
        <v>270</v>
      </c>
      <c r="E3510" t="s">
        <v>159</v>
      </c>
      <c r="F3510" t="s">
        <v>70</v>
      </c>
      <c r="G3510" s="1">
        <v>44287</v>
      </c>
      <c r="H3510" s="1">
        <v>44307</v>
      </c>
      <c r="I3510">
        <f>YEAR((vw_maritime_trade_analysis[[#This Row],[Departure_Date]]))</f>
        <v>2021</v>
      </c>
      <c r="J3510" t="str">
        <f>"Q"&amp;ROUNDUP(MONTH(vw_maritime_trade_analysis[[#This Row],[Departure_Date]])/3,0)</f>
        <v>Q2</v>
      </c>
      <c r="K3510" t="str">
        <f>TEXT(vw_maritime_trade_analysis[[#This Row],[Departure_Date]],"mmmm")</f>
        <v>April</v>
      </c>
      <c r="L3510">
        <v>49482372</v>
      </c>
      <c r="M3510">
        <v>227590.953125</v>
      </c>
      <c r="N3510">
        <v>19299.619140625</v>
      </c>
      <c r="O3510">
        <v>123211.109375</v>
      </c>
      <c r="P3510">
        <v>35743</v>
      </c>
      <c r="Q3510">
        <v>2500675.5</v>
      </c>
      <c r="R3510">
        <f t="shared" si="54"/>
        <v>5.0536694158477287E-2</v>
      </c>
    </row>
    <row r="3511" spans="1:18" x14ac:dyDescent="0.25">
      <c r="A3511" t="s">
        <v>4800</v>
      </c>
      <c r="B3511" t="s">
        <v>65</v>
      </c>
      <c r="C3511" t="s">
        <v>50</v>
      </c>
      <c r="D3511" t="s">
        <v>51</v>
      </c>
      <c r="E3511" t="s">
        <v>184</v>
      </c>
      <c r="F3511" t="s">
        <v>127</v>
      </c>
      <c r="G3511" s="1">
        <v>45194</v>
      </c>
      <c r="H3511" s="1">
        <v>45199</v>
      </c>
      <c r="I3511">
        <f>YEAR((vw_maritime_trade_analysis[[#This Row],[Departure_Date]]))</f>
        <v>2023</v>
      </c>
      <c r="J3511" t="str">
        <f>"Q"&amp;ROUNDUP(MONTH(vw_maritime_trade_analysis[[#This Row],[Departure_Date]])/3,0)</f>
        <v>Q3</v>
      </c>
      <c r="K3511" t="str">
        <f>TEXT(vw_maritime_trade_analysis[[#This Row],[Departure_Date]],"mmmm")</f>
        <v>September</v>
      </c>
      <c r="L3511">
        <v>7866187.5</v>
      </c>
      <c r="M3511">
        <v>38219</v>
      </c>
      <c r="N3511">
        <v>239107.0625</v>
      </c>
      <c r="O3511">
        <v>12900.5498046875</v>
      </c>
      <c r="P3511">
        <v>35018.98046875</v>
      </c>
      <c r="Q3511">
        <v>1707944.5</v>
      </c>
      <c r="R3511">
        <f t="shared" si="54"/>
        <v>0.21712481427629332</v>
      </c>
    </row>
    <row r="3512" spans="1:18" x14ac:dyDescent="0.25">
      <c r="A3512" t="s">
        <v>4801</v>
      </c>
      <c r="B3512" t="s">
        <v>49</v>
      </c>
      <c r="C3512" t="s">
        <v>239</v>
      </c>
      <c r="D3512" t="s">
        <v>265</v>
      </c>
      <c r="E3512" t="s">
        <v>154</v>
      </c>
      <c r="F3512" t="s">
        <v>226</v>
      </c>
      <c r="G3512" s="1">
        <v>44789</v>
      </c>
      <c r="H3512" s="1">
        <v>44807</v>
      </c>
      <c r="I3512">
        <f>YEAR((vw_maritime_trade_analysis[[#This Row],[Departure_Date]]))</f>
        <v>2022</v>
      </c>
      <c r="J3512" t="str">
        <f>"Q"&amp;ROUNDUP(MONTH(vw_maritime_trade_analysis[[#This Row],[Departure_Date]])/3,0)</f>
        <v>Q3</v>
      </c>
      <c r="K3512" t="str">
        <f>TEXT(vw_maritime_trade_analysis[[#This Row],[Departure_Date]],"mmmm")</f>
        <v>August</v>
      </c>
      <c r="L3512">
        <v>17025798</v>
      </c>
      <c r="M3512">
        <v>333608.59375</v>
      </c>
      <c r="N3512">
        <v>237352.046875</v>
      </c>
      <c r="O3512">
        <v>16685.279296875</v>
      </c>
      <c r="P3512">
        <v>0</v>
      </c>
      <c r="Q3512">
        <v>1491656.875</v>
      </c>
      <c r="R3512">
        <f t="shared" si="54"/>
        <v>8.7611568926167213E-2</v>
      </c>
    </row>
    <row r="3513" spans="1:18" x14ac:dyDescent="0.25">
      <c r="A3513" t="s">
        <v>4802</v>
      </c>
      <c r="B3513" t="s">
        <v>65</v>
      </c>
      <c r="C3513" t="s">
        <v>50</v>
      </c>
      <c r="D3513" t="s">
        <v>183</v>
      </c>
      <c r="E3513" t="s">
        <v>128</v>
      </c>
      <c r="F3513" t="s">
        <v>93</v>
      </c>
      <c r="G3513" s="1">
        <v>43967</v>
      </c>
      <c r="H3513" s="1">
        <v>43987</v>
      </c>
      <c r="I3513">
        <f>YEAR((vw_maritime_trade_analysis[[#This Row],[Departure_Date]]))</f>
        <v>2020</v>
      </c>
      <c r="J3513" t="str">
        <f>"Q"&amp;ROUNDUP(MONTH(vw_maritime_trade_analysis[[#This Row],[Departure_Date]])/3,0)</f>
        <v>Q2</v>
      </c>
      <c r="K3513" t="str">
        <f>TEXT(vw_maritime_trade_analysis[[#This Row],[Departure_Date]],"mmmm")</f>
        <v>May</v>
      </c>
      <c r="L3513">
        <v>54424652</v>
      </c>
      <c r="M3513">
        <v>536930.8125</v>
      </c>
      <c r="N3513">
        <v>177094.15625</v>
      </c>
      <c r="O3513">
        <v>96875.8828125</v>
      </c>
      <c r="P3513">
        <v>0</v>
      </c>
      <c r="Q3513">
        <v>3611786.5</v>
      </c>
      <c r="R3513">
        <f t="shared" si="54"/>
        <v>6.6363060989347258E-2</v>
      </c>
    </row>
    <row r="3514" spans="1:18" x14ac:dyDescent="0.25">
      <c r="A3514" t="s">
        <v>4803</v>
      </c>
      <c r="B3514" t="s">
        <v>65</v>
      </c>
      <c r="C3514" t="s">
        <v>66</v>
      </c>
      <c r="D3514" t="s">
        <v>245</v>
      </c>
      <c r="E3514" t="s">
        <v>226</v>
      </c>
      <c r="F3514" t="s">
        <v>93</v>
      </c>
      <c r="G3514" s="1">
        <v>44654</v>
      </c>
      <c r="H3514" s="1">
        <v>44681</v>
      </c>
      <c r="I3514">
        <f>YEAR((vw_maritime_trade_analysis[[#This Row],[Departure_Date]]))</f>
        <v>2022</v>
      </c>
      <c r="J3514" t="str">
        <f>"Q"&amp;ROUNDUP(MONTH(vw_maritime_trade_analysis[[#This Row],[Departure_Date]])/3,0)</f>
        <v>Q2</v>
      </c>
      <c r="K3514" t="str">
        <f>TEXT(vw_maritime_trade_analysis[[#This Row],[Departure_Date]],"mmmm")</f>
        <v>April</v>
      </c>
      <c r="L3514">
        <v>11720218</v>
      </c>
      <c r="M3514">
        <v>335959.46875</v>
      </c>
      <c r="N3514">
        <v>127348.78125</v>
      </c>
      <c r="O3514">
        <v>12657.83984375</v>
      </c>
      <c r="P3514">
        <v>0</v>
      </c>
      <c r="Q3514">
        <v>712695.875</v>
      </c>
      <c r="R3514">
        <f t="shared" si="54"/>
        <v>6.080909715160588E-2</v>
      </c>
    </row>
    <row r="3515" spans="1:18" x14ac:dyDescent="0.25">
      <c r="A3515" t="s">
        <v>4804</v>
      </c>
      <c r="B3515" t="s">
        <v>65</v>
      </c>
      <c r="C3515" t="s">
        <v>66</v>
      </c>
      <c r="D3515" t="s">
        <v>251</v>
      </c>
      <c r="E3515" t="s">
        <v>82</v>
      </c>
      <c r="F3515" t="s">
        <v>164</v>
      </c>
      <c r="G3515" s="1">
        <v>45141</v>
      </c>
      <c r="H3515" s="1">
        <v>45159</v>
      </c>
      <c r="I3515">
        <f>YEAR((vw_maritime_trade_analysis[[#This Row],[Departure_Date]]))</f>
        <v>2023</v>
      </c>
      <c r="J3515" t="str">
        <f>"Q"&amp;ROUNDUP(MONTH(vw_maritime_trade_analysis[[#This Row],[Departure_Date]])/3,0)</f>
        <v>Q3</v>
      </c>
      <c r="K3515" t="str">
        <f>TEXT(vw_maritime_trade_analysis[[#This Row],[Departure_Date]],"mmmm")</f>
        <v>August</v>
      </c>
      <c r="L3515">
        <v>39959336</v>
      </c>
      <c r="M3515">
        <v>515285.625</v>
      </c>
      <c r="N3515">
        <v>38484.30078125</v>
      </c>
      <c r="O3515">
        <v>82715.828125</v>
      </c>
      <c r="P3515">
        <v>9370.259765625</v>
      </c>
      <c r="Q3515">
        <v>4356004</v>
      </c>
      <c r="R3515">
        <f t="shared" si="54"/>
        <v>0.10901092050178211</v>
      </c>
    </row>
    <row r="3516" spans="1:18" x14ac:dyDescent="0.25">
      <c r="A3516" t="s">
        <v>4805</v>
      </c>
      <c r="B3516" t="s">
        <v>49</v>
      </c>
      <c r="C3516" t="s">
        <v>112</v>
      </c>
      <c r="D3516" t="s">
        <v>199</v>
      </c>
      <c r="E3516" t="s">
        <v>83</v>
      </c>
      <c r="F3516" t="s">
        <v>82</v>
      </c>
      <c r="G3516" s="1">
        <v>46080</v>
      </c>
      <c r="H3516" s="1">
        <v>46103</v>
      </c>
      <c r="I3516">
        <f>YEAR((vw_maritime_trade_analysis[[#This Row],[Departure_Date]]))</f>
        <v>2026</v>
      </c>
      <c r="J3516" t="str">
        <f>"Q"&amp;ROUNDUP(MONTH(vw_maritime_trade_analysis[[#This Row],[Departure_Date]])/3,0)</f>
        <v>Q1</v>
      </c>
      <c r="K3516" t="str">
        <f>TEXT(vw_maritime_trade_analysis[[#This Row],[Departure_Date]],"mmmm")</f>
        <v>February</v>
      </c>
      <c r="L3516">
        <v>5805274</v>
      </c>
      <c r="M3516">
        <v>513972.46875</v>
      </c>
      <c r="N3516">
        <v>43750.66015625</v>
      </c>
      <c r="O3516">
        <v>16254.76953125</v>
      </c>
      <c r="P3516">
        <v>0</v>
      </c>
      <c r="Q3516">
        <v>969258.8125</v>
      </c>
      <c r="R3516">
        <f t="shared" si="54"/>
        <v>0.166961768298964</v>
      </c>
    </row>
    <row r="3517" spans="1:18" x14ac:dyDescent="0.25">
      <c r="A3517" t="s">
        <v>4806</v>
      </c>
      <c r="B3517" t="s">
        <v>65</v>
      </c>
      <c r="C3517" t="s">
        <v>66</v>
      </c>
      <c r="D3517" t="s">
        <v>391</v>
      </c>
      <c r="E3517" t="s">
        <v>82</v>
      </c>
      <c r="F3517" t="s">
        <v>71</v>
      </c>
      <c r="G3517" s="1">
        <v>45784</v>
      </c>
      <c r="H3517" s="1">
        <v>45812</v>
      </c>
      <c r="I3517">
        <f>YEAR((vw_maritime_trade_analysis[[#This Row],[Departure_Date]]))</f>
        <v>2025</v>
      </c>
      <c r="J3517" t="str">
        <f>"Q"&amp;ROUNDUP(MONTH(vw_maritime_trade_analysis[[#This Row],[Departure_Date]])/3,0)</f>
        <v>Q2</v>
      </c>
      <c r="K3517" t="str">
        <f>TEXT(vw_maritime_trade_analysis[[#This Row],[Departure_Date]],"mmmm")</f>
        <v>May</v>
      </c>
      <c r="L3517">
        <v>28098452</v>
      </c>
      <c r="M3517">
        <v>472795.0625</v>
      </c>
      <c r="N3517">
        <v>218160.84375</v>
      </c>
      <c r="O3517">
        <v>55634.94140625</v>
      </c>
      <c r="P3517">
        <v>1648.719970703125</v>
      </c>
      <c r="Q3517">
        <v>2258096.5</v>
      </c>
      <c r="R3517">
        <f t="shared" si="54"/>
        <v>8.0363733204946664E-2</v>
      </c>
    </row>
    <row r="3518" spans="1:18" x14ac:dyDescent="0.25">
      <c r="A3518" t="s">
        <v>4807</v>
      </c>
      <c r="B3518" t="s">
        <v>65</v>
      </c>
      <c r="C3518" t="s">
        <v>66</v>
      </c>
      <c r="D3518" t="s">
        <v>245</v>
      </c>
      <c r="E3518" t="s">
        <v>82</v>
      </c>
      <c r="F3518" t="s">
        <v>196</v>
      </c>
      <c r="G3518" s="1">
        <v>44779</v>
      </c>
      <c r="H3518" s="1">
        <v>44791</v>
      </c>
      <c r="I3518">
        <f>YEAR((vw_maritime_trade_analysis[[#This Row],[Departure_Date]]))</f>
        <v>2022</v>
      </c>
      <c r="J3518" t="str">
        <f>"Q"&amp;ROUNDUP(MONTH(vw_maritime_trade_analysis[[#This Row],[Departure_Date]])/3,0)</f>
        <v>Q3</v>
      </c>
      <c r="K3518" t="str">
        <f>TEXT(vw_maritime_trade_analysis[[#This Row],[Departure_Date]],"mmmm")</f>
        <v>August</v>
      </c>
      <c r="L3518">
        <v>3802731</v>
      </c>
      <c r="M3518">
        <v>376076.15625</v>
      </c>
      <c r="N3518">
        <v>156088.1875</v>
      </c>
      <c r="O3518">
        <v>3194.2900390625</v>
      </c>
      <c r="P3518">
        <v>11983.7802734375</v>
      </c>
      <c r="Q3518">
        <v>724595.9375</v>
      </c>
      <c r="R3518">
        <f t="shared" si="54"/>
        <v>0.19054619890284114</v>
      </c>
    </row>
    <row r="3519" spans="1:18" x14ac:dyDescent="0.25">
      <c r="A3519" t="s">
        <v>4808</v>
      </c>
      <c r="B3519" t="s">
        <v>49</v>
      </c>
      <c r="C3519" t="s">
        <v>78</v>
      </c>
      <c r="D3519" t="s">
        <v>211</v>
      </c>
      <c r="E3519" t="s">
        <v>164</v>
      </c>
      <c r="F3519" t="s">
        <v>226</v>
      </c>
      <c r="G3519" s="1">
        <v>45473</v>
      </c>
      <c r="H3519" s="1">
        <v>45499</v>
      </c>
      <c r="I3519">
        <f>YEAR((vw_maritime_trade_analysis[[#This Row],[Departure_Date]]))</f>
        <v>2024</v>
      </c>
      <c r="J3519" t="str">
        <f>"Q"&amp;ROUNDUP(MONTH(vw_maritime_trade_analysis[[#This Row],[Departure_Date]])/3,0)</f>
        <v>Q2</v>
      </c>
      <c r="K3519" t="str">
        <f>TEXT(vw_maritime_trade_analysis[[#This Row],[Departure_Date]],"mmmm")</f>
        <v>June</v>
      </c>
      <c r="L3519">
        <v>46107824</v>
      </c>
      <c r="M3519">
        <v>794204.125</v>
      </c>
      <c r="N3519">
        <v>204658.9375</v>
      </c>
      <c r="O3519">
        <v>160916.3125</v>
      </c>
      <c r="P3519">
        <v>8408.580078125</v>
      </c>
      <c r="Q3519">
        <v>1914716</v>
      </c>
      <c r="R3519">
        <f t="shared" si="54"/>
        <v>4.1526921764948176E-2</v>
      </c>
    </row>
    <row r="3520" spans="1:18" x14ac:dyDescent="0.25">
      <c r="A3520" t="s">
        <v>4809</v>
      </c>
      <c r="B3520" t="s">
        <v>65</v>
      </c>
      <c r="C3520" t="s">
        <v>50</v>
      </c>
      <c r="D3520" t="s">
        <v>223</v>
      </c>
      <c r="E3520" t="s">
        <v>92</v>
      </c>
      <c r="F3520" t="s">
        <v>159</v>
      </c>
      <c r="G3520" s="1">
        <v>45506</v>
      </c>
      <c r="H3520" s="1">
        <v>45512</v>
      </c>
      <c r="I3520">
        <f>YEAR((vw_maritime_trade_analysis[[#This Row],[Departure_Date]]))</f>
        <v>2024</v>
      </c>
      <c r="J3520" t="str">
        <f>"Q"&amp;ROUNDUP(MONTH(vw_maritime_trade_analysis[[#This Row],[Departure_Date]])/3,0)</f>
        <v>Q3</v>
      </c>
      <c r="K3520" t="str">
        <f>TEXT(vw_maritime_trade_analysis[[#This Row],[Departure_Date]],"mmmm")</f>
        <v>August</v>
      </c>
      <c r="L3520">
        <v>16124484</v>
      </c>
      <c r="M3520">
        <v>156560.625</v>
      </c>
      <c r="N3520">
        <v>171436.21875</v>
      </c>
      <c r="O3520">
        <v>30959.009765625</v>
      </c>
      <c r="P3520">
        <v>35979.03125</v>
      </c>
      <c r="Q3520">
        <v>916332.4375</v>
      </c>
      <c r="R3520">
        <f t="shared" si="54"/>
        <v>5.682863634582043E-2</v>
      </c>
    </row>
    <row r="3521" spans="1:18" x14ac:dyDescent="0.25">
      <c r="A3521" t="s">
        <v>4810</v>
      </c>
      <c r="B3521" t="s">
        <v>49</v>
      </c>
      <c r="C3521" t="s">
        <v>66</v>
      </c>
      <c r="D3521" t="s">
        <v>67</v>
      </c>
      <c r="E3521" t="s">
        <v>164</v>
      </c>
      <c r="F3521" t="s">
        <v>100</v>
      </c>
      <c r="G3521" s="1">
        <v>44195</v>
      </c>
      <c r="H3521" s="1">
        <v>44210</v>
      </c>
      <c r="I3521">
        <f>YEAR((vw_maritime_trade_analysis[[#This Row],[Departure_Date]]))</f>
        <v>2020</v>
      </c>
      <c r="J3521" t="str">
        <f>"Q"&amp;ROUNDUP(MONTH(vw_maritime_trade_analysis[[#This Row],[Departure_Date]])/3,0)</f>
        <v>Q4</v>
      </c>
      <c r="K3521" t="str">
        <f>TEXT(vw_maritime_trade_analysis[[#This Row],[Departure_Date]],"mmmm")</f>
        <v>December</v>
      </c>
      <c r="L3521">
        <v>8310541</v>
      </c>
      <c r="M3521">
        <v>199500.859375</v>
      </c>
      <c r="N3521">
        <v>113801.4765625</v>
      </c>
      <c r="O3521">
        <v>24183.669921875</v>
      </c>
      <c r="P3521">
        <v>3334.860107421875</v>
      </c>
      <c r="Q3521">
        <v>694099.625</v>
      </c>
      <c r="R3521">
        <f t="shared" si="54"/>
        <v>8.3520389948139359E-2</v>
      </c>
    </row>
    <row r="3522" spans="1:18" x14ac:dyDescent="0.25">
      <c r="A3522" t="s">
        <v>4811</v>
      </c>
      <c r="B3522" t="s">
        <v>65</v>
      </c>
      <c r="C3522" t="s">
        <v>50</v>
      </c>
      <c r="D3522" t="s">
        <v>183</v>
      </c>
      <c r="E3522" t="s">
        <v>70</v>
      </c>
      <c r="F3522" t="s">
        <v>146</v>
      </c>
      <c r="G3522" s="1">
        <v>45149</v>
      </c>
      <c r="H3522" s="1">
        <v>45160</v>
      </c>
      <c r="I3522">
        <f>YEAR((vw_maritime_trade_analysis[[#This Row],[Departure_Date]]))</f>
        <v>2023</v>
      </c>
      <c r="J3522" t="str">
        <f>"Q"&amp;ROUNDUP(MONTH(vw_maritime_trade_analysis[[#This Row],[Departure_Date]])/3,0)</f>
        <v>Q3</v>
      </c>
      <c r="K3522" t="str">
        <f>TEXT(vw_maritime_trade_analysis[[#This Row],[Departure_Date]],"mmmm")</f>
        <v>August</v>
      </c>
      <c r="L3522">
        <v>63601756</v>
      </c>
      <c r="M3522">
        <v>234944.890625</v>
      </c>
      <c r="N3522">
        <v>207284.546875</v>
      </c>
      <c r="O3522">
        <v>78230.15625</v>
      </c>
      <c r="Q3522">
        <v>2334079</v>
      </c>
      <c r="R3522">
        <f t="shared" ref="R3522:R3585" si="55">Q3522/L3522</f>
        <v>3.6698342102378434E-2</v>
      </c>
    </row>
    <row r="3523" spans="1:18" x14ac:dyDescent="0.25">
      <c r="A3523" t="s">
        <v>4812</v>
      </c>
      <c r="B3523" t="s">
        <v>49</v>
      </c>
      <c r="C3523" t="s">
        <v>50</v>
      </c>
      <c r="D3523" t="s">
        <v>51</v>
      </c>
      <c r="E3523" t="s">
        <v>121</v>
      </c>
      <c r="F3523" t="s">
        <v>226</v>
      </c>
      <c r="G3523" s="1">
        <v>45543</v>
      </c>
      <c r="H3523" s="1">
        <v>45560</v>
      </c>
      <c r="I3523">
        <f>YEAR((vw_maritime_trade_analysis[[#This Row],[Departure_Date]]))</f>
        <v>2024</v>
      </c>
      <c r="J3523" t="str">
        <f>"Q"&amp;ROUNDUP(MONTH(vw_maritime_trade_analysis[[#This Row],[Departure_Date]])/3,0)</f>
        <v>Q3</v>
      </c>
      <c r="K3523" t="str">
        <f>TEXT(vw_maritime_trade_analysis[[#This Row],[Departure_Date]],"mmmm")</f>
        <v>September</v>
      </c>
      <c r="L3523">
        <v>9293623</v>
      </c>
      <c r="M3523">
        <v>126452.140625</v>
      </c>
      <c r="N3523">
        <v>48785.578125</v>
      </c>
      <c r="O3523">
        <v>6133.7900390625</v>
      </c>
      <c r="P3523">
        <v>10315.5302734375</v>
      </c>
      <c r="Q3523">
        <v>2160486.5</v>
      </c>
      <c r="R3523">
        <f t="shared" si="55"/>
        <v>0.2324697806226915</v>
      </c>
    </row>
    <row r="3524" spans="1:18" x14ac:dyDescent="0.25">
      <c r="A3524" t="s">
        <v>4814</v>
      </c>
      <c r="B3524" t="s">
        <v>65</v>
      </c>
      <c r="C3524" t="s">
        <v>134</v>
      </c>
      <c r="D3524" t="s">
        <v>135</v>
      </c>
      <c r="E3524" t="s">
        <v>82</v>
      </c>
      <c r="F3524" t="s">
        <v>121</v>
      </c>
      <c r="G3524" s="1">
        <v>45855</v>
      </c>
      <c r="H3524" s="1">
        <v>45889</v>
      </c>
      <c r="I3524">
        <f>YEAR((vw_maritime_trade_analysis[[#This Row],[Departure_Date]]))</f>
        <v>2025</v>
      </c>
      <c r="J3524" t="str">
        <f>"Q"&amp;ROUNDUP(MONTH(vw_maritime_trade_analysis[[#This Row],[Departure_Date]])/3,0)</f>
        <v>Q3</v>
      </c>
      <c r="K3524" t="str">
        <f>TEXT(vw_maritime_trade_analysis[[#This Row],[Departure_Date]],"mmmm")</f>
        <v>July</v>
      </c>
      <c r="L3524">
        <v>9663204</v>
      </c>
      <c r="M3524">
        <v>427341.71875</v>
      </c>
      <c r="N3524">
        <v>137153.5625</v>
      </c>
      <c r="O3524">
        <v>25607.490234375</v>
      </c>
      <c r="P3524">
        <v>46055.05078125</v>
      </c>
      <c r="Q3524">
        <v>761683.3125</v>
      </c>
      <c r="R3524">
        <f t="shared" si="55"/>
        <v>7.8823060394875244E-2</v>
      </c>
    </row>
    <row r="3525" spans="1:18" x14ac:dyDescent="0.25">
      <c r="A3525" t="s">
        <v>4815</v>
      </c>
      <c r="B3525" t="s">
        <v>49</v>
      </c>
      <c r="C3525" t="s">
        <v>50</v>
      </c>
      <c r="D3525" t="s">
        <v>51</v>
      </c>
      <c r="E3525" t="s">
        <v>201</v>
      </c>
      <c r="F3525" t="s">
        <v>82</v>
      </c>
      <c r="G3525" s="1">
        <v>44655</v>
      </c>
      <c r="H3525" s="1">
        <v>44671</v>
      </c>
      <c r="I3525">
        <f>YEAR((vw_maritime_trade_analysis[[#This Row],[Departure_Date]]))</f>
        <v>2022</v>
      </c>
      <c r="J3525" t="str">
        <f>"Q"&amp;ROUNDUP(MONTH(vw_maritime_trade_analysis[[#This Row],[Departure_Date]])/3,0)</f>
        <v>Q2</v>
      </c>
      <c r="K3525" t="str">
        <f>TEXT(vw_maritime_trade_analysis[[#This Row],[Departure_Date]],"mmmm")</f>
        <v>April</v>
      </c>
      <c r="L3525">
        <v>9110580</v>
      </c>
      <c r="M3525">
        <v>196935.34375</v>
      </c>
      <c r="N3525">
        <v>126984.8671875</v>
      </c>
      <c r="O3525">
        <v>28880.5390625</v>
      </c>
      <c r="P3525">
        <v>10461.66015625</v>
      </c>
      <c r="Q3525">
        <v>2788877.5</v>
      </c>
      <c r="R3525">
        <f t="shared" si="55"/>
        <v>0.30611415519099772</v>
      </c>
    </row>
    <row r="3526" spans="1:18" x14ac:dyDescent="0.25">
      <c r="A3526" t="s">
        <v>4816</v>
      </c>
      <c r="B3526" t="s">
        <v>65</v>
      </c>
      <c r="C3526" t="s">
        <v>239</v>
      </c>
      <c r="D3526" t="s">
        <v>240</v>
      </c>
      <c r="E3526" t="s">
        <v>128</v>
      </c>
      <c r="F3526" t="s">
        <v>140</v>
      </c>
      <c r="G3526" s="1">
        <v>44608</v>
      </c>
      <c r="H3526" s="1">
        <v>44621</v>
      </c>
      <c r="I3526">
        <f>YEAR((vw_maritime_trade_analysis[[#This Row],[Departure_Date]]))</f>
        <v>2022</v>
      </c>
      <c r="J3526" t="str">
        <f>"Q"&amp;ROUNDUP(MONTH(vw_maritime_trade_analysis[[#This Row],[Departure_Date]])/3,0)</f>
        <v>Q1</v>
      </c>
      <c r="K3526" t="str">
        <f>TEXT(vw_maritime_trade_analysis[[#This Row],[Departure_Date]],"mmmm")</f>
        <v>February</v>
      </c>
      <c r="L3526">
        <v>15703641</v>
      </c>
      <c r="M3526">
        <v>123413.8203125</v>
      </c>
      <c r="N3526">
        <v>179411.421875</v>
      </c>
      <c r="O3526">
        <v>42870.94140625</v>
      </c>
      <c r="Q3526">
        <v>1059054.625</v>
      </c>
      <c r="R3526">
        <f t="shared" si="55"/>
        <v>6.7440068516594343E-2</v>
      </c>
    </row>
    <row r="3527" spans="1:18" x14ac:dyDescent="0.25">
      <c r="A3527" t="s">
        <v>4817</v>
      </c>
      <c r="B3527" t="s">
        <v>49</v>
      </c>
      <c r="C3527" t="s">
        <v>239</v>
      </c>
      <c r="D3527" t="s">
        <v>265</v>
      </c>
      <c r="E3527" t="s">
        <v>93</v>
      </c>
      <c r="F3527" t="s">
        <v>226</v>
      </c>
      <c r="G3527" s="1">
        <v>46121</v>
      </c>
      <c r="H3527" s="1">
        <v>46140</v>
      </c>
      <c r="I3527">
        <f>YEAR((vw_maritime_trade_analysis[[#This Row],[Departure_Date]]))</f>
        <v>2026</v>
      </c>
      <c r="J3527" t="str">
        <f>"Q"&amp;ROUNDUP(MONTH(vw_maritime_trade_analysis[[#This Row],[Departure_Date]])/3,0)</f>
        <v>Q2</v>
      </c>
      <c r="K3527" t="str">
        <f>TEXT(vw_maritime_trade_analysis[[#This Row],[Departure_Date]],"mmmm")</f>
        <v>April</v>
      </c>
      <c r="L3527">
        <v>11153650</v>
      </c>
      <c r="M3527">
        <v>230319.125</v>
      </c>
      <c r="N3527">
        <v>132993.34375</v>
      </c>
      <c r="O3527">
        <v>7584.47998046875</v>
      </c>
      <c r="P3527">
        <v>44648.1484375</v>
      </c>
      <c r="Q3527">
        <v>933969.625</v>
      </c>
      <c r="R3527">
        <f t="shared" si="55"/>
        <v>8.3736680369206493E-2</v>
      </c>
    </row>
    <row r="3528" spans="1:18" x14ac:dyDescent="0.25">
      <c r="A3528" t="s">
        <v>4818</v>
      </c>
      <c r="B3528" t="s">
        <v>65</v>
      </c>
      <c r="C3528" t="s">
        <v>50</v>
      </c>
      <c r="D3528" t="s">
        <v>423</v>
      </c>
      <c r="E3528" t="s">
        <v>82</v>
      </c>
      <c r="F3528" t="s">
        <v>159</v>
      </c>
      <c r="G3528" s="1">
        <v>44757</v>
      </c>
      <c r="H3528" s="1">
        <v>44770</v>
      </c>
      <c r="I3528">
        <f>YEAR((vw_maritime_trade_analysis[[#This Row],[Departure_Date]]))</f>
        <v>2022</v>
      </c>
      <c r="J3528" t="str">
        <f>"Q"&amp;ROUNDUP(MONTH(vw_maritime_trade_analysis[[#This Row],[Departure_Date]])/3,0)</f>
        <v>Q3</v>
      </c>
      <c r="K3528" t="str">
        <f>TEXT(vw_maritime_trade_analysis[[#This Row],[Departure_Date]],"mmmm")</f>
        <v>July</v>
      </c>
      <c r="L3528">
        <v>51048600</v>
      </c>
      <c r="M3528">
        <v>304852.84375</v>
      </c>
      <c r="N3528">
        <v>245895.421875</v>
      </c>
      <c r="O3528">
        <v>35223.53125</v>
      </c>
      <c r="P3528">
        <v>5789.77001953125</v>
      </c>
      <c r="Q3528">
        <v>1559415.125</v>
      </c>
      <c r="R3528">
        <f t="shared" si="55"/>
        <v>3.0547657036627842E-2</v>
      </c>
    </row>
    <row r="3529" spans="1:18" x14ac:dyDescent="0.25">
      <c r="A3529" t="s">
        <v>4819</v>
      </c>
      <c r="B3529" t="s">
        <v>49</v>
      </c>
      <c r="C3529" t="s">
        <v>50</v>
      </c>
      <c r="D3529" t="s">
        <v>223</v>
      </c>
      <c r="E3529" t="s">
        <v>159</v>
      </c>
      <c r="F3529" t="s">
        <v>56</v>
      </c>
      <c r="G3529" s="1">
        <v>44978</v>
      </c>
      <c r="H3529" s="1">
        <v>44996</v>
      </c>
      <c r="I3529">
        <f>YEAR((vw_maritime_trade_analysis[[#This Row],[Departure_Date]]))</f>
        <v>2023</v>
      </c>
      <c r="J3529" t="str">
        <f>"Q"&amp;ROUNDUP(MONTH(vw_maritime_trade_analysis[[#This Row],[Departure_Date]])/3,0)</f>
        <v>Q1</v>
      </c>
      <c r="K3529" t="str">
        <f>TEXT(vw_maritime_trade_analysis[[#This Row],[Departure_Date]],"mmmm")</f>
        <v>February</v>
      </c>
      <c r="L3529">
        <v>73640104</v>
      </c>
      <c r="M3529">
        <v>387017.875</v>
      </c>
      <c r="N3529">
        <v>162375.875</v>
      </c>
      <c r="O3529">
        <v>210610.6875</v>
      </c>
      <c r="P3529">
        <v>0</v>
      </c>
      <c r="Q3529">
        <v>1753361.125</v>
      </c>
      <c r="R3529">
        <f t="shared" si="55"/>
        <v>2.3809867582479244E-2</v>
      </c>
    </row>
    <row r="3530" spans="1:18" x14ac:dyDescent="0.25">
      <c r="A3530" t="s">
        <v>4820</v>
      </c>
      <c r="B3530" t="s">
        <v>65</v>
      </c>
      <c r="C3530" t="s">
        <v>66</v>
      </c>
      <c r="D3530" t="s">
        <v>245</v>
      </c>
      <c r="E3530" t="s">
        <v>184</v>
      </c>
      <c r="F3530" t="s">
        <v>71</v>
      </c>
      <c r="G3530" s="1">
        <v>45304</v>
      </c>
      <c r="H3530" s="1">
        <v>45322</v>
      </c>
      <c r="I3530">
        <f>YEAR((vw_maritime_trade_analysis[[#This Row],[Departure_Date]]))</f>
        <v>2024</v>
      </c>
      <c r="J3530" t="str">
        <f>"Q"&amp;ROUNDUP(MONTH(vw_maritime_trade_analysis[[#This Row],[Departure_Date]])/3,0)</f>
        <v>Q1</v>
      </c>
      <c r="K3530" t="str">
        <f>TEXT(vw_maritime_trade_analysis[[#This Row],[Departure_Date]],"mmmm")</f>
        <v>January</v>
      </c>
      <c r="L3530">
        <v>8749009</v>
      </c>
      <c r="M3530">
        <v>228096.546875</v>
      </c>
      <c r="N3530">
        <v>188890.703125</v>
      </c>
      <c r="O3530">
        <v>8923.990234375</v>
      </c>
      <c r="P3530">
        <v>56466.359375</v>
      </c>
      <c r="Q3530">
        <v>922810.8125</v>
      </c>
      <c r="R3530">
        <f t="shared" si="55"/>
        <v>0.10547603877193405</v>
      </c>
    </row>
    <row r="3531" spans="1:18" x14ac:dyDescent="0.25">
      <c r="A3531" t="s">
        <v>4821</v>
      </c>
      <c r="B3531" t="s">
        <v>49</v>
      </c>
      <c r="C3531" t="s">
        <v>66</v>
      </c>
      <c r="D3531" t="s">
        <v>245</v>
      </c>
      <c r="E3531" t="s">
        <v>164</v>
      </c>
      <c r="F3531" t="s">
        <v>184</v>
      </c>
      <c r="G3531" s="1">
        <v>44614</v>
      </c>
      <c r="H3531" s="1">
        <v>44636</v>
      </c>
      <c r="I3531">
        <f>YEAR((vw_maritime_trade_analysis[[#This Row],[Departure_Date]]))</f>
        <v>2022</v>
      </c>
      <c r="J3531" t="str">
        <f>"Q"&amp;ROUNDUP(MONTH(vw_maritime_trade_analysis[[#This Row],[Departure_Date]])/3,0)</f>
        <v>Q1</v>
      </c>
      <c r="K3531" t="str">
        <f>TEXT(vw_maritime_trade_analysis[[#This Row],[Departure_Date]],"mmmm")</f>
        <v>February</v>
      </c>
      <c r="L3531">
        <v>3786466.75</v>
      </c>
      <c r="M3531">
        <v>287032.40625</v>
      </c>
      <c r="N3531">
        <v>130448.640625</v>
      </c>
      <c r="O3531">
        <v>7194.2900390625</v>
      </c>
      <c r="P3531">
        <v>0</v>
      </c>
      <c r="Q3531">
        <v>675461.5</v>
      </c>
      <c r="R3531">
        <f t="shared" si="55"/>
        <v>0.17838833524683664</v>
      </c>
    </row>
    <row r="3532" spans="1:18" x14ac:dyDescent="0.25">
      <c r="A3532" t="s">
        <v>4822</v>
      </c>
      <c r="B3532" t="s">
        <v>65</v>
      </c>
      <c r="C3532" t="s">
        <v>66</v>
      </c>
      <c r="D3532" t="s">
        <v>391</v>
      </c>
      <c r="E3532" t="s">
        <v>184</v>
      </c>
      <c r="F3532" t="s">
        <v>108</v>
      </c>
      <c r="G3532" s="1">
        <v>44241</v>
      </c>
      <c r="H3532" s="1">
        <v>44256</v>
      </c>
      <c r="I3532">
        <f>YEAR((vw_maritime_trade_analysis[[#This Row],[Departure_Date]]))</f>
        <v>2021</v>
      </c>
      <c r="J3532" t="str">
        <f>"Q"&amp;ROUNDUP(MONTH(vw_maritime_trade_analysis[[#This Row],[Departure_Date]])/3,0)</f>
        <v>Q1</v>
      </c>
      <c r="K3532" t="str">
        <f>TEXT(vw_maritime_trade_analysis[[#This Row],[Departure_Date]],"mmmm")</f>
        <v>February</v>
      </c>
      <c r="L3532">
        <v>27258206</v>
      </c>
      <c r="M3532">
        <v>182676.875</v>
      </c>
      <c r="N3532">
        <v>148772</v>
      </c>
      <c r="O3532">
        <v>74142.3203125</v>
      </c>
      <c r="P3532">
        <v>31790.240234375</v>
      </c>
      <c r="Q3532">
        <v>3138940.5</v>
      </c>
      <c r="R3532">
        <f t="shared" si="55"/>
        <v>0.11515579932149607</v>
      </c>
    </row>
    <row r="3533" spans="1:18" x14ac:dyDescent="0.25">
      <c r="A3533" t="s">
        <v>4823</v>
      </c>
      <c r="B3533" t="s">
        <v>49</v>
      </c>
      <c r="C3533" t="s">
        <v>239</v>
      </c>
      <c r="D3533" t="s">
        <v>270</v>
      </c>
      <c r="E3533" t="s">
        <v>108</v>
      </c>
      <c r="F3533" t="s">
        <v>226</v>
      </c>
      <c r="G3533" s="1">
        <v>44369</v>
      </c>
      <c r="H3533" s="1">
        <v>44376</v>
      </c>
      <c r="I3533">
        <f>YEAR((vw_maritime_trade_analysis[[#This Row],[Departure_Date]]))</f>
        <v>2021</v>
      </c>
      <c r="J3533" t="str">
        <f>"Q"&amp;ROUNDUP(MONTH(vw_maritime_trade_analysis[[#This Row],[Departure_Date]])/3,0)</f>
        <v>Q2</v>
      </c>
      <c r="K3533" t="str">
        <f>TEXT(vw_maritime_trade_analysis[[#This Row],[Departure_Date]],"mmmm")</f>
        <v>June</v>
      </c>
      <c r="L3533">
        <v>35151196</v>
      </c>
      <c r="M3533">
        <v>128928.046875</v>
      </c>
      <c r="N3533">
        <v>139801.796875</v>
      </c>
      <c r="O3533">
        <v>116350.4609375</v>
      </c>
      <c r="P3533">
        <v>20025.3203125</v>
      </c>
      <c r="Q3533">
        <v>1149274.625</v>
      </c>
      <c r="R3533">
        <f t="shared" si="55"/>
        <v>3.2695178422947543E-2</v>
      </c>
    </row>
    <row r="3534" spans="1:18" x14ac:dyDescent="0.25">
      <c r="A3534" t="s">
        <v>4824</v>
      </c>
      <c r="B3534" t="s">
        <v>65</v>
      </c>
      <c r="C3534" t="s">
        <v>112</v>
      </c>
      <c r="D3534" t="s">
        <v>343</v>
      </c>
      <c r="E3534" t="s">
        <v>184</v>
      </c>
      <c r="F3534" t="s">
        <v>121</v>
      </c>
      <c r="G3534" s="1">
        <v>44549</v>
      </c>
      <c r="H3534" s="1">
        <v>44567</v>
      </c>
      <c r="I3534">
        <f>YEAR((vw_maritime_trade_analysis[[#This Row],[Departure_Date]]))</f>
        <v>2021</v>
      </c>
      <c r="J3534" t="str">
        <f>"Q"&amp;ROUNDUP(MONTH(vw_maritime_trade_analysis[[#This Row],[Departure_Date]])/3,0)</f>
        <v>Q4</v>
      </c>
      <c r="K3534" t="str">
        <f>TEXT(vw_maritime_trade_analysis[[#This Row],[Departure_Date]],"mmmm")</f>
        <v>December</v>
      </c>
      <c r="L3534">
        <v>50809704</v>
      </c>
      <c r="M3534">
        <v>316028.53125</v>
      </c>
      <c r="N3534">
        <v>149988.6875</v>
      </c>
      <c r="O3534">
        <v>114321.828125</v>
      </c>
      <c r="P3534">
        <v>1459.25</v>
      </c>
      <c r="Q3534">
        <v>2255521.5</v>
      </c>
      <c r="R3534">
        <f t="shared" si="55"/>
        <v>4.4391549692948416E-2</v>
      </c>
    </row>
    <row r="3535" spans="1:18" x14ac:dyDescent="0.25">
      <c r="A3535" t="s">
        <v>4825</v>
      </c>
      <c r="B3535" t="s">
        <v>65</v>
      </c>
      <c r="C3535" t="s">
        <v>78</v>
      </c>
      <c r="D3535" t="s">
        <v>177</v>
      </c>
      <c r="E3535" t="s">
        <v>92</v>
      </c>
      <c r="F3535" t="s">
        <v>146</v>
      </c>
      <c r="G3535" s="1">
        <v>43903</v>
      </c>
      <c r="H3535" s="1">
        <v>43921</v>
      </c>
      <c r="I3535">
        <f>YEAR((vw_maritime_trade_analysis[[#This Row],[Departure_Date]]))</f>
        <v>2020</v>
      </c>
      <c r="J3535" t="str">
        <f>"Q"&amp;ROUNDUP(MONTH(vw_maritime_trade_analysis[[#This Row],[Departure_Date]])/3,0)</f>
        <v>Q1</v>
      </c>
      <c r="K3535" t="str">
        <f>TEXT(vw_maritime_trade_analysis[[#This Row],[Departure_Date]],"mmmm")</f>
        <v>March</v>
      </c>
      <c r="L3535">
        <v>23580312</v>
      </c>
      <c r="M3535">
        <v>522611.125</v>
      </c>
      <c r="N3535">
        <v>235284.734375</v>
      </c>
      <c r="O3535">
        <v>31126.009765625</v>
      </c>
      <c r="P3535">
        <v>0</v>
      </c>
      <c r="Q3535">
        <v>2595114.75</v>
      </c>
      <c r="R3535">
        <f t="shared" si="55"/>
        <v>0.11005430080823358</v>
      </c>
    </row>
    <row r="3536" spans="1:18" x14ac:dyDescent="0.25">
      <c r="A3536" t="s">
        <v>4826</v>
      </c>
      <c r="B3536" t="s">
        <v>65</v>
      </c>
      <c r="C3536" t="s">
        <v>50</v>
      </c>
      <c r="D3536" t="s">
        <v>183</v>
      </c>
      <c r="E3536" t="s">
        <v>56</v>
      </c>
      <c r="F3536" t="s">
        <v>55</v>
      </c>
      <c r="G3536" s="1">
        <v>45945</v>
      </c>
      <c r="H3536" s="1">
        <v>45965</v>
      </c>
      <c r="I3536">
        <f>YEAR((vw_maritime_trade_analysis[[#This Row],[Departure_Date]]))</f>
        <v>2025</v>
      </c>
      <c r="J3536" t="str">
        <f>"Q"&amp;ROUNDUP(MONTH(vw_maritime_trade_analysis[[#This Row],[Departure_Date]])/3,0)</f>
        <v>Q4</v>
      </c>
      <c r="K3536" t="str">
        <f>TEXT(vw_maritime_trade_analysis[[#This Row],[Departure_Date]],"mmmm")</f>
        <v>October</v>
      </c>
      <c r="L3536">
        <v>66581900</v>
      </c>
      <c r="M3536">
        <v>160601.765625</v>
      </c>
      <c r="N3536">
        <v>73290.8828125</v>
      </c>
      <c r="O3536">
        <v>99207.03125</v>
      </c>
      <c r="P3536">
        <v>0</v>
      </c>
      <c r="Q3536">
        <v>1340122.875</v>
      </c>
      <c r="R3536">
        <f t="shared" si="55"/>
        <v>2.012743515880442E-2</v>
      </c>
    </row>
    <row r="3537" spans="1:18" x14ac:dyDescent="0.25">
      <c r="A3537" t="s">
        <v>4827</v>
      </c>
      <c r="B3537" t="s">
        <v>49</v>
      </c>
      <c r="C3537" t="s">
        <v>66</v>
      </c>
      <c r="D3537" t="s">
        <v>251</v>
      </c>
      <c r="E3537" t="s">
        <v>146</v>
      </c>
      <c r="F3537" t="s">
        <v>128</v>
      </c>
      <c r="G3537" s="1">
        <v>45076</v>
      </c>
      <c r="H3537" s="1">
        <v>45102</v>
      </c>
      <c r="I3537">
        <f>YEAR((vw_maritime_trade_analysis[[#This Row],[Departure_Date]]))</f>
        <v>2023</v>
      </c>
      <c r="J3537" t="str">
        <f>"Q"&amp;ROUNDUP(MONTH(vw_maritime_trade_analysis[[#This Row],[Departure_Date]])/3,0)</f>
        <v>Q2</v>
      </c>
      <c r="K3537" t="str">
        <f>TEXT(vw_maritime_trade_analysis[[#This Row],[Departure_Date]],"mmmm")</f>
        <v>May</v>
      </c>
      <c r="L3537">
        <v>18991856</v>
      </c>
      <c r="M3537">
        <v>515759.5625</v>
      </c>
      <c r="N3537">
        <v>36901.87890625</v>
      </c>
      <c r="O3537">
        <v>12534.6201171875</v>
      </c>
      <c r="P3537">
        <v>0</v>
      </c>
      <c r="Q3537">
        <v>1277498</v>
      </c>
      <c r="R3537">
        <f t="shared" si="55"/>
        <v>6.7265568989149871E-2</v>
      </c>
    </row>
    <row r="3538" spans="1:18" x14ac:dyDescent="0.25">
      <c r="A3538" t="s">
        <v>4828</v>
      </c>
      <c r="B3538" t="s">
        <v>49</v>
      </c>
      <c r="C3538" t="s">
        <v>78</v>
      </c>
      <c r="D3538" t="s">
        <v>79</v>
      </c>
      <c r="E3538" t="s">
        <v>131</v>
      </c>
      <c r="F3538" t="s">
        <v>100</v>
      </c>
      <c r="G3538" s="1">
        <v>44476</v>
      </c>
      <c r="H3538" s="1">
        <v>44497</v>
      </c>
      <c r="I3538">
        <f>YEAR((vw_maritime_trade_analysis[[#This Row],[Departure_Date]]))</f>
        <v>2021</v>
      </c>
      <c r="J3538" t="str">
        <f>"Q"&amp;ROUNDUP(MONTH(vw_maritime_trade_analysis[[#This Row],[Departure_Date]])/3,0)</f>
        <v>Q4</v>
      </c>
      <c r="K3538" t="str">
        <f>TEXT(vw_maritime_trade_analysis[[#This Row],[Departure_Date]],"mmmm")</f>
        <v>October</v>
      </c>
      <c r="L3538">
        <v>33687616</v>
      </c>
      <c r="M3538">
        <v>493282.25</v>
      </c>
      <c r="N3538">
        <v>165364.453125</v>
      </c>
      <c r="O3538">
        <v>46488.91015625</v>
      </c>
      <c r="P3538">
        <v>58804.9609375</v>
      </c>
      <c r="Q3538">
        <v>2574693.5</v>
      </c>
      <c r="R3538">
        <f t="shared" si="55"/>
        <v>7.6428486361278872E-2</v>
      </c>
    </row>
    <row r="3539" spans="1:18" x14ac:dyDescent="0.25">
      <c r="A3539" t="s">
        <v>4829</v>
      </c>
      <c r="B3539" t="s">
        <v>49</v>
      </c>
      <c r="C3539" t="s">
        <v>50</v>
      </c>
      <c r="D3539" t="s">
        <v>139</v>
      </c>
      <c r="E3539" t="s">
        <v>55</v>
      </c>
      <c r="F3539" t="s">
        <v>128</v>
      </c>
      <c r="G3539" s="1">
        <v>44796</v>
      </c>
      <c r="H3539" s="1">
        <v>44805</v>
      </c>
      <c r="I3539">
        <f>YEAR((vw_maritime_trade_analysis[[#This Row],[Departure_Date]]))</f>
        <v>2022</v>
      </c>
      <c r="J3539" t="str">
        <f>"Q"&amp;ROUNDUP(MONTH(vw_maritime_trade_analysis[[#This Row],[Departure_Date]])/3,0)</f>
        <v>Q3</v>
      </c>
      <c r="K3539" t="str">
        <f>TEXT(vw_maritime_trade_analysis[[#This Row],[Departure_Date]],"mmmm")</f>
        <v>August</v>
      </c>
      <c r="L3539">
        <v>29095314</v>
      </c>
      <c r="M3539">
        <v>52466.94921875</v>
      </c>
      <c r="N3539">
        <v>211530.3125</v>
      </c>
      <c r="O3539">
        <v>76520.671875</v>
      </c>
      <c r="Q3539">
        <v>2262444.75</v>
      </c>
      <c r="R3539">
        <f t="shared" si="55"/>
        <v>7.775976399498559E-2</v>
      </c>
    </row>
    <row r="3540" spans="1:18" x14ac:dyDescent="0.25">
      <c r="A3540" t="s">
        <v>4830</v>
      </c>
      <c r="B3540" t="s">
        <v>65</v>
      </c>
      <c r="C3540" t="s">
        <v>66</v>
      </c>
      <c r="D3540" t="s">
        <v>245</v>
      </c>
      <c r="E3540" t="s">
        <v>56</v>
      </c>
      <c r="F3540" t="s">
        <v>150</v>
      </c>
      <c r="G3540" s="1">
        <v>46048</v>
      </c>
      <c r="H3540" s="1">
        <v>46070</v>
      </c>
      <c r="I3540">
        <f>YEAR((vw_maritime_trade_analysis[[#This Row],[Departure_Date]]))</f>
        <v>2026</v>
      </c>
      <c r="J3540" t="str">
        <f>"Q"&amp;ROUNDUP(MONTH(vw_maritime_trade_analysis[[#This Row],[Departure_Date]])/3,0)</f>
        <v>Q1</v>
      </c>
      <c r="K3540" t="str">
        <f>TEXT(vw_maritime_trade_analysis[[#This Row],[Departure_Date]],"mmmm")</f>
        <v>January</v>
      </c>
      <c r="L3540">
        <v>7541851.5</v>
      </c>
      <c r="M3540">
        <v>687014.375</v>
      </c>
      <c r="N3540">
        <v>119035.9375</v>
      </c>
      <c r="O3540">
        <v>19684.23046875</v>
      </c>
      <c r="P3540">
        <v>5787.39990234375</v>
      </c>
      <c r="Q3540">
        <v>990118.75</v>
      </c>
      <c r="R3540">
        <f t="shared" si="55"/>
        <v>0.13128324656087434</v>
      </c>
    </row>
    <row r="3541" spans="1:18" x14ac:dyDescent="0.25">
      <c r="A3541" t="s">
        <v>4831</v>
      </c>
      <c r="B3541" t="s">
        <v>49</v>
      </c>
      <c r="C3541" t="s">
        <v>50</v>
      </c>
      <c r="D3541" t="s">
        <v>120</v>
      </c>
      <c r="E3541" t="s">
        <v>164</v>
      </c>
      <c r="F3541" t="s">
        <v>100</v>
      </c>
      <c r="G3541" s="1">
        <v>44008</v>
      </c>
      <c r="H3541" s="1">
        <v>44014</v>
      </c>
      <c r="I3541">
        <f>YEAR((vw_maritime_trade_analysis[[#This Row],[Departure_Date]]))</f>
        <v>2020</v>
      </c>
      <c r="J3541" t="str">
        <f>"Q"&amp;ROUNDUP(MONTH(vw_maritime_trade_analysis[[#This Row],[Departure_Date]])/3,0)</f>
        <v>Q2</v>
      </c>
      <c r="K3541" t="str">
        <f>TEXT(vw_maritime_trade_analysis[[#This Row],[Departure_Date]],"mmmm")</f>
        <v>June</v>
      </c>
      <c r="L3541">
        <v>53543380</v>
      </c>
      <c r="M3541">
        <v>149672.546875</v>
      </c>
      <c r="N3541">
        <v>81575.7109375</v>
      </c>
      <c r="O3541">
        <v>185795.53125</v>
      </c>
      <c r="P3541">
        <v>20510.830078125</v>
      </c>
      <c r="Q3541">
        <v>2449539</v>
      </c>
      <c r="R3541">
        <f t="shared" si="55"/>
        <v>4.5748680789296454E-2</v>
      </c>
    </row>
    <row r="3542" spans="1:18" x14ac:dyDescent="0.25">
      <c r="A3542" t="s">
        <v>4832</v>
      </c>
      <c r="B3542" t="s">
        <v>65</v>
      </c>
      <c r="C3542" t="s">
        <v>112</v>
      </c>
      <c r="D3542" t="s">
        <v>343</v>
      </c>
      <c r="E3542" t="s">
        <v>70</v>
      </c>
      <c r="F3542" t="s">
        <v>108</v>
      </c>
      <c r="G3542" s="1">
        <v>45966</v>
      </c>
      <c r="H3542" s="1">
        <v>45994</v>
      </c>
      <c r="I3542">
        <f>YEAR((vw_maritime_trade_analysis[[#This Row],[Departure_Date]]))</f>
        <v>2025</v>
      </c>
      <c r="J3542" t="str">
        <f>"Q"&amp;ROUNDUP(MONTH(vw_maritime_trade_analysis[[#This Row],[Departure_Date]])/3,0)</f>
        <v>Q4</v>
      </c>
      <c r="K3542" t="str">
        <f>TEXT(vw_maritime_trade_analysis[[#This Row],[Departure_Date]],"mmmm")</f>
        <v>November</v>
      </c>
      <c r="L3542">
        <v>33475628</v>
      </c>
      <c r="M3542">
        <v>415418.6875</v>
      </c>
      <c r="N3542">
        <v>148860.09375</v>
      </c>
      <c r="O3542">
        <v>67286.0078125</v>
      </c>
      <c r="P3542">
        <v>33821.1015625</v>
      </c>
      <c r="Q3542">
        <v>3133847.75</v>
      </c>
      <c r="R3542">
        <f t="shared" si="55"/>
        <v>9.361580162140648E-2</v>
      </c>
    </row>
    <row r="3543" spans="1:18" x14ac:dyDescent="0.25">
      <c r="A3543" t="s">
        <v>4833</v>
      </c>
      <c r="B3543" t="s">
        <v>49</v>
      </c>
      <c r="C3543" t="s">
        <v>112</v>
      </c>
      <c r="D3543" t="s">
        <v>126</v>
      </c>
      <c r="E3543" t="s">
        <v>71</v>
      </c>
      <c r="F3543" t="s">
        <v>226</v>
      </c>
      <c r="G3543" s="1">
        <v>45853</v>
      </c>
      <c r="H3543" s="1">
        <v>45870</v>
      </c>
      <c r="I3543">
        <f>YEAR((vw_maritime_trade_analysis[[#This Row],[Departure_Date]]))</f>
        <v>2025</v>
      </c>
      <c r="J3543" t="str">
        <f>"Q"&amp;ROUNDUP(MONTH(vw_maritime_trade_analysis[[#This Row],[Departure_Date]])/3,0)</f>
        <v>Q3</v>
      </c>
      <c r="K3543" t="str">
        <f>TEXT(vw_maritime_trade_analysis[[#This Row],[Departure_Date]],"mmmm")</f>
        <v>July</v>
      </c>
      <c r="L3543">
        <v>12510632</v>
      </c>
      <c r="M3543">
        <v>340478.03125</v>
      </c>
      <c r="N3543">
        <v>228752.015625</v>
      </c>
      <c r="O3543">
        <v>9257.8701171875</v>
      </c>
      <c r="P3543">
        <v>87951.6328125</v>
      </c>
      <c r="Q3543">
        <v>2262674.75</v>
      </c>
      <c r="R3543">
        <f t="shared" si="55"/>
        <v>0.18086014759286342</v>
      </c>
    </row>
    <row r="3544" spans="1:18" x14ac:dyDescent="0.25">
      <c r="A3544" t="s">
        <v>4834</v>
      </c>
      <c r="B3544" t="s">
        <v>49</v>
      </c>
      <c r="C3544" t="s">
        <v>50</v>
      </c>
      <c r="D3544" t="s">
        <v>51</v>
      </c>
      <c r="E3544" t="s">
        <v>230</v>
      </c>
      <c r="F3544" t="s">
        <v>184</v>
      </c>
      <c r="G3544" s="1">
        <v>45409</v>
      </c>
      <c r="H3544" s="1">
        <v>45415</v>
      </c>
      <c r="I3544">
        <f>YEAR((vw_maritime_trade_analysis[[#This Row],[Departure_Date]]))</f>
        <v>2024</v>
      </c>
      <c r="J3544" t="str">
        <f>"Q"&amp;ROUNDUP(MONTH(vw_maritime_trade_analysis[[#This Row],[Departure_Date]])/3,0)</f>
        <v>Q2</v>
      </c>
      <c r="K3544" t="str">
        <f>TEXT(vw_maritime_trade_analysis[[#This Row],[Departure_Date]],"mmmm")</f>
        <v>April</v>
      </c>
      <c r="L3544">
        <v>8125118.5</v>
      </c>
      <c r="M3544">
        <v>79637.8984375</v>
      </c>
      <c r="N3544">
        <v>164090.015625</v>
      </c>
      <c r="O3544">
        <v>24212.849609375</v>
      </c>
      <c r="P3544">
        <v>0</v>
      </c>
      <c r="Q3544">
        <v>1214494.125</v>
      </c>
      <c r="R3544">
        <f t="shared" si="55"/>
        <v>0.14947401997890861</v>
      </c>
    </row>
    <row r="3545" spans="1:18" x14ac:dyDescent="0.25">
      <c r="A3545" t="s">
        <v>4835</v>
      </c>
      <c r="B3545" t="s">
        <v>49</v>
      </c>
      <c r="C3545" t="s">
        <v>50</v>
      </c>
      <c r="D3545" t="s">
        <v>223</v>
      </c>
      <c r="E3545" t="s">
        <v>146</v>
      </c>
      <c r="F3545" t="s">
        <v>82</v>
      </c>
      <c r="G3545" s="1">
        <v>45134</v>
      </c>
      <c r="H3545" s="1">
        <v>45153</v>
      </c>
      <c r="I3545">
        <f>YEAR((vw_maritime_trade_analysis[[#This Row],[Departure_Date]]))</f>
        <v>2023</v>
      </c>
      <c r="J3545" t="str">
        <f>"Q"&amp;ROUNDUP(MONTH(vw_maritime_trade_analysis[[#This Row],[Departure_Date]])/3,0)</f>
        <v>Q3</v>
      </c>
      <c r="K3545" t="str">
        <f>TEXT(vw_maritime_trade_analysis[[#This Row],[Departure_Date]],"mmmm")</f>
        <v>July</v>
      </c>
      <c r="L3545">
        <v>69803440</v>
      </c>
      <c r="M3545">
        <v>145763.953125</v>
      </c>
      <c r="N3545">
        <v>222218.296875</v>
      </c>
      <c r="O3545">
        <v>67709.34375</v>
      </c>
      <c r="P3545">
        <v>1028.1700439453125</v>
      </c>
      <c r="Q3545">
        <v>2888045.25</v>
      </c>
      <c r="R3545">
        <f t="shared" si="55"/>
        <v>4.1373967386134552E-2</v>
      </c>
    </row>
    <row r="3546" spans="1:18" x14ac:dyDescent="0.25">
      <c r="A3546" t="s">
        <v>4836</v>
      </c>
      <c r="B3546" t="s">
        <v>49</v>
      </c>
      <c r="C3546" t="s">
        <v>50</v>
      </c>
      <c r="D3546" t="s">
        <v>51</v>
      </c>
      <c r="E3546" t="s">
        <v>201</v>
      </c>
      <c r="F3546" t="s">
        <v>100</v>
      </c>
      <c r="G3546" s="1">
        <v>45215</v>
      </c>
      <c r="H3546" s="1">
        <v>45231</v>
      </c>
      <c r="I3546">
        <f>YEAR((vw_maritime_trade_analysis[[#This Row],[Departure_Date]]))</f>
        <v>2023</v>
      </c>
      <c r="J3546" t="str">
        <f>"Q"&amp;ROUNDUP(MONTH(vw_maritime_trade_analysis[[#This Row],[Departure_Date]])/3,0)</f>
        <v>Q4</v>
      </c>
      <c r="K3546" t="str">
        <f>TEXT(vw_maritime_trade_analysis[[#This Row],[Departure_Date]],"mmmm")</f>
        <v>October</v>
      </c>
      <c r="L3546">
        <v>4369599</v>
      </c>
      <c r="M3546">
        <v>354589.21875</v>
      </c>
      <c r="N3546">
        <v>115123.28125</v>
      </c>
      <c r="O3546">
        <v>11579.4404296875</v>
      </c>
      <c r="P3546">
        <v>99487.921875</v>
      </c>
      <c r="Q3546">
        <v>1436803.75</v>
      </c>
      <c r="R3546">
        <f t="shared" si="55"/>
        <v>0.32881821649995802</v>
      </c>
    </row>
    <row r="3547" spans="1:18" x14ac:dyDescent="0.25">
      <c r="A3547" t="s">
        <v>4837</v>
      </c>
      <c r="B3547" t="s">
        <v>49</v>
      </c>
      <c r="C3547" t="s">
        <v>66</v>
      </c>
      <c r="D3547" t="s">
        <v>245</v>
      </c>
      <c r="E3547" t="s">
        <v>131</v>
      </c>
      <c r="F3547" t="s">
        <v>92</v>
      </c>
      <c r="G3547" s="1">
        <v>45596</v>
      </c>
      <c r="H3547" s="1">
        <v>45614</v>
      </c>
      <c r="I3547">
        <f>YEAR((vw_maritime_trade_analysis[[#This Row],[Departure_Date]]))</f>
        <v>2024</v>
      </c>
      <c r="J3547" t="str">
        <f>"Q"&amp;ROUNDUP(MONTH(vw_maritime_trade_analysis[[#This Row],[Departure_Date]])/3,0)</f>
        <v>Q4</v>
      </c>
      <c r="K3547" t="str">
        <f>TEXT(vw_maritime_trade_analysis[[#This Row],[Departure_Date]],"mmmm")</f>
        <v>October</v>
      </c>
      <c r="L3547">
        <v>3897936.75</v>
      </c>
      <c r="M3547">
        <v>137501.640625</v>
      </c>
      <c r="N3547">
        <v>18170.859375</v>
      </c>
      <c r="O3547">
        <v>5613.02978515625</v>
      </c>
      <c r="P3547">
        <v>16095.5595703125</v>
      </c>
      <c r="Q3547">
        <v>456212.25</v>
      </c>
      <c r="R3547">
        <f t="shared" si="55"/>
        <v>0.11703941835382527</v>
      </c>
    </row>
    <row r="3548" spans="1:18" x14ac:dyDescent="0.25">
      <c r="A3548" t="s">
        <v>4838</v>
      </c>
      <c r="B3548" t="s">
        <v>65</v>
      </c>
      <c r="C3548" t="s">
        <v>239</v>
      </c>
      <c r="D3548" t="s">
        <v>270</v>
      </c>
      <c r="E3548" t="s">
        <v>70</v>
      </c>
      <c r="F3548" t="s">
        <v>108</v>
      </c>
      <c r="G3548" s="1">
        <v>44252</v>
      </c>
      <c r="H3548" s="1">
        <v>44265</v>
      </c>
      <c r="I3548">
        <f>YEAR((vw_maritime_trade_analysis[[#This Row],[Departure_Date]]))</f>
        <v>2021</v>
      </c>
      <c r="J3548" t="str">
        <f>"Q"&amp;ROUNDUP(MONTH(vw_maritime_trade_analysis[[#This Row],[Departure_Date]])/3,0)</f>
        <v>Q1</v>
      </c>
      <c r="K3548" t="str">
        <f>TEXT(vw_maritime_trade_analysis[[#This Row],[Departure_Date]],"mmmm")</f>
        <v>February</v>
      </c>
      <c r="L3548">
        <v>62101400</v>
      </c>
      <c r="M3548">
        <v>425337.21875</v>
      </c>
      <c r="N3548">
        <v>205815.515625</v>
      </c>
      <c r="O3548">
        <v>201208.546875</v>
      </c>
      <c r="P3548">
        <v>0</v>
      </c>
      <c r="Q3548">
        <v>2137384.75</v>
      </c>
      <c r="R3548">
        <f t="shared" si="55"/>
        <v>3.4417658056018062E-2</v>
      </c>
    </row>
    <row r="3549" spans="1:18" x14ac:dyDescent="0.25">
      <c r="A3549" t="s">
        <v>4839</v>
      </c>
      <c r="B3549" t="s">
        <v>49</v>
      </c>
      <c r="C3549" t="s">
        <v>239</v>
      </c>
      <c r="D3549" t="s">
        <v>265</v>
      </c>
      <c r="E3549" t="s">
        <v>196</v>
      </c>
      <c r="F3549" t="s">
        <v>226</v>
      </c>
      <c r="G3549" s="1">
        <v>45252</v>
      </c>
      <c r="H3549" s="1">
        <v>45270</v>
      </c>
      <c r="I3549">
        <f>YEAR((vw_maritime_trade_analysis[[#This Row],[Departure_Date]]))</f>
        <v>2023</v>
      </c>
      <c r="J3549" t="str">
        <f>"Q"&amp;ROUNDUP(MONTH(vw_maritime_trade_analysis[[#This Row],[Departure_Date]])/3,0)</f>
        <v>Q4</v>
      </c>
      <c r="K3549" t="str">
        <f>TEXT(vw_maritime_trade_analysis[[#This Row],[Departure_Date]],"mmmm")</f>
        <v>November</v>
      </c>
      <c r="L3549">
        <v>10807644</v>
      </c>
      <c r="M3549">
        <v>308692.5</v>
      </c>
      <c r="N3549">
        <v>228752.0625</v>
      </c>
      <c r="O3549">
        <v>30261.400390625</v>
      </c>
      <c r="P3549">
        <v>28006.48046875</v>
      </c>
      <c r="Q3549">
        <v>1258498.125</v>
      </c>
      <c r="R3549">
        <f t="shared" si="55"/>
        <v>0.11644518685108429</v>
      </c>
    </row>
    <row r="3550" spans="1:18" x14ac:dyDescent="0.25">
      <c r="A3550" t="s">
        <v>4840</v>
      </c>
      <c r="B3550" t="s">
        <v>65</v>
      </c>
      <c r="C3550" t="s">
        <v>50</v>
      </c>
      <c r="D3550" t="s">
        <v>145</v>
      </c>
      <c r="E3550" t="s">
        <v>226</v>
      </c>
      <c r="F3550" t="s">
        <v>146</v>
      </c>
      <c r="G3550" s="1">
        <v>45992</v>
      </c>
      <c r="H3550" s="1">
        <v>45997</v>
      </c>
      <c r="I3550">
        <f>YEAR((vw_maritime_trade_analysis[[#This Row],[Departure_Date]]))</f>
        <v>2025</v>
      </c>
      <c r="J3550" t="str">
        <f>"Q"&amp;ROUNDUP(MONTH(vw_maritime_trade_analysis[[#This Row],[Departure_Date]])/3,0)</f>
        <v>Q4</v>
      </c>
      <c r="K3550" t="str">
        <f>TEXT(vw_maritime_trade_analysis[[#This Row],[Departure_Date]],"mmmm")</f>
        <v>December</v>
      </c>
      <c r="L3550">
        <v>34474584</v>
      </c>
      <c r="M3550">
        <v>175082.5</v>
      </c>
      <c r="N3550">
        <v>68327.6171875</v>
      </c>
      <c r="O3550">
        <v>83773.2421875</v>
      </c>
      <c r="P3550">
        <v>27780.279296875</v>
      </c>
      <c r="Q3550">
        <v>2202668.25</v>
      </c>
      <c r="R3550">
        <f t="shared" si="55"/>
        <v>6.3892525867752306E-2</v>
      </c>
    </row>
    <row r="3551" spans="1:18" x14ac:dyDescent="0.25">
      <c r="A3551" t="s">
        <v>4842</v>
      </c>
      <c r="B3551" t="s">
        <v>49</v>
      </c>
      <c r="C3551" t="s">
        <v>66</v>
      </c>
      <c r="D3551" t="s">
        <v>67</v>
      </c>
      <c r="E3551" t="s">
        <v>93</v>
      </c>
      <c r="F3551" t="s">
        <v>56</v>
      </c>
      <c r="G3551" s="1">
        <v>45493</v>
      </c>
      <c r="H3551" s="1">
        <v>45505</v>
      </c>
      <c r="I3551">
        <f>YEAR((vw_maritime_trade_analysis[[#This Row],[Departure_Date]]))</f>
        <v>2024</v>
      </c>
      <c r="J3551" t="str">
        <f>"Q"&amp;ROUNDUP(MONTH(vw_maritime_trade_analysis[[#This Row],[Departure_Date]])/3,0)</f>
        <v>Q3</v>
      </c>
      <c r="K3551" t="str">
        <f>TEXT(vw_maritime_trade_analysis[[#This Row],[Departure_Date]],"mmmm")</f>
        <v>July</v>
      </c>
      <c r="L3551">
        <v>7760723.5</v>
      </c>
      <c r="M3551">
        <v>258024.3125</v>
      </c>
      <c r="N3551">
        <v>212985.453125</v>
      </c>
      <c r="O3551">
        <v>25067.140625</v>
      </c>
      <c r="P3551">
        <v>9875.01953125</v>
      </c>
      <c r="Q3551">
        <v>646142.1875</v>
      </c>
      <c r="R3551">
        <f t="shared" si="55"/>
        <v>8.3257983292408244E-2</v>
      </c>
    </row>
    <row r="3552" spans="1:18" x14ac:dyDescent="0.25">
      <c r="A3552" t="s">
        <v>4843</v>
      </c>
      <c r="B3552" t="s">
        <v>65</v>
      </c>
      <c r="C3552" t="s">
        <v>134</v>
      </c>
      <c r="D3552" t="s">
        <v>135</v>
      </c>
      <c r="E3552" t="s">
        <v>56</v>
      </c>
      <c r="F3552" t="s">
        <v>159</v>
      </c>
      <c r="G3552" s="1">
        <v>44841</v>
      </c>
      <c r="H3552" s="1">
        <v>44863</v>
      </c>
      <c r="I3552">
        <f>YEAR((vw_maritime_trade_analysis[[#This Row],[Departure_Date]]))</f>
        <v>2022</v>
      </c>
      <c r="J3552" t="str">
        <f>"Q"&amp;ROUNDUP(MONTH(vw_maritime_trade_analysis[[#This Row],[Departure_Date]])/3,0)</f>
        <v>Q4</v>
      </c>
      <c r="K3552" t="str">
        <f>TEXT(vw_maritime_trade_analysis[[#This Row],[Departure_Date]],"mmmm")</f>
        <v>October</v>
      </c>
      <c r="L3552">
        <v>4804355</v>
      </c>
      <c r="M3552">
        <v>482130.40625</v>
      </c>
      <c r="N3552">
        <v>211804.953125</v>
      </c>
      <c r="O3552">
        <v>13740.4501953125</v>
      </c>
      <c r="P3552">
        <v>34079.4296875</v>
      </c>
      <c r="Q3552">
        <v>870052.625</v>
      </c>
      <c r="R3552">
        <f t="shared" si="55"/>
        <v>0.18109665605476696</v>
      </c>
    </row>
    <row r="3553" spans="1:18" x14ac:dyDescent="0.25">
      <c r="A3553" t="s">
        <v>4844</v>
      </c>
      <c r="B3553" t="s">
        <v>65</v>
      </c>
      <c r="C3553" t="s">
        <v>50</v>
      </c>
      <c r="D3553" t="s">
        <v>120</v>
      </c>
      <c r="E3553" t="s">
        <v>82</v>
      </c>
      <c r="F3553" t="s">
        <v>55</v>
      </c>
      <c r="G3553" s="1">
        <v>44262</v>
      </c>
      <c r="H3553" s="1">
        <v>44268</v>
      </c>
      <c r="I3553">
        <f>YEAR((vw_maritime_trade_analysis[[#This Row],[Departure_Date]]))</f>
        <v>2021</v>
      </c>
      <c r="J3553" t="str">
        <f>"Q"&amp;ROUNDUP(MONTH(vw_maritime_trade_analysis[[#This Row],[Departure_Date]])/3,0)</f>
        <v>Q1</v>
      </c>
      <c r="K3553" t="str">
        <f>TEXT(vw_maritime_trade_analysis[[#This Row],[Departure_Date]],"mmmm")</f>
        <v>March</v>
      </c>
      <c r="L3553">
        <v>52836260</v>
      </c>
      <c r="M3553">
        <v>106150.0078125</v>
      </c>
      <c r="N3553">
        <v>88560.390625</v>
      </c>
      <c r="O3553">
        <v>136845.90625</v>
      </c>
      <c r="P3553">
        <v>840.59002685546875</v>
      </c>
      <c r="Q3553">
        <v>3031459</v>
      </c>
      <c r="R3553">
        <f t="shared" si="55"/>
        <v>5.7374594643905527E-2</v>
      </c>
    </row>
    <row r="3554" spans="1:18" x14ac:dyDescent="0.25">
      <c r="A3554" t="s">
        <v>4845</v>
      </c>
      <c r="B3554" t="s">
        <v>65</v>
      </c>
      <c r="C3554" t="s">
        <v>112</v>
      </c>
      <c r="D3554" t="s">
        <v>340</v>
      </c>
      <c r="E3554" t="s">
        <v>226</v>
      </c>
      <c r="F3554" t="s">
        <v>204</v>
      </c>
      <c r="G3554" s="1">
        <v>44860</v>
      </c>
      <c r="H3554" s="1">
        <v>44873</v>
      </c>
      <c r="I3554">
        <f>YEAR((vw_maritime_trade_analysis[[#This Row],[Departure_Date]]))</f>
        <v>2022</v>
      </c>
      <c r="J3554" t="str">
        <f>"Q"&amp;ROUNDUP(MONTH(vw_maritime_trade_analysis[[#This Row],[Departure_Date]])/3,0)</f>
        <v>Q4</v>
      </c>
      <c r="K3554" t="str">
        <f>TEXT(vw_maritime_trade_analysis[[#This Row],[Departure_Date]],"mmmm")</f>
        <v>October</v>
      </c>
      <c r="L3554">
        <v>991803.9375</v>
      </c>
      <c r="M3554">
        <v>198617.0625</v>
      </c>
      <c r="N3554">
        <v>222535.796875</v>
      </c>
      <c r="O3554">
        <v>773.6099853515625</v>
      </c>
      <c r="P3554">
        <v>0</v>
      </c>
      <c r="Q3554">
        <v>515492.4375</v>
      </c>
      <c r="R3554">
        <f t="shared" si="55"/>
        <v>0.51975236032978545</v>
      </c>
    </row>
    <row r="3555" spans="1:18" x14ac:dyDescent="0.25">
      <c r="A3555" t="s">
        <v>4846</v>
      </c>
      <c r="B3555" t="s">
        <v>65</v>
      </c>
      <c r="C3555" t="s">
        <v>112</v>
      </c>
      <c r="D3555" t="s">
        <v>113</v>
      </c>
      <c r="E3555" t="s">
        <v>82</v>
      </c>
      <c r="F3555" t="s">
        <v>83</v>
      </c>
      <c r="G3555" s="1">
        <v>44103</v>
      </c>
      <c r="H3555" s="1">
        <v>44128</v>
      </c>
      <c r="I3555">
        <f>YEAR((vw_maritime_trade_analysis[[#This Row],[Departure_Date]]))</f>
        <v>2020</v>
      </c>
      <c r="J3555" t="str">
        <f>"Q"&amp;ROUNDUP(MONTH(vw_maritime_trade_analysis[[#This Row],[Departure_Date]])/3,0)</f>
        <v>Q3</v>
      </c>
      <c r="K3555" t="str">
        <f>TEXT(vw_maritime_trade_analysis[[#This Row],[Departure_Date]],"mmmm")</f>
        <v>September</v>
      </c>
      <c r="L3555">
        <v>6414800</v>
      </c>
      <c r="M3555">
        <v>438266.78125</v>
      </c>
      <c r="N3555">
        <v>155463.875</v>
      </c>
      <c r="O3555">
        <v>21425.4296875</v>
      </c>
      <c r="P3555">
        <v>0</v>
      </c>
      <c r="Q3555">
        <v>920300.875</v>
      </c>
      <c r="R3555">
        <f t="shared" si="55"/>
        <v>0.14346524833198229</v>
      </c>
    </row>
    <row r="3556" spans="1:18" x14ac:dyDescent="0.25">
      <c r="A3556" t="s">
        <v>4847</v>
      </c>
      <c r="B3556" t="s">
        <v>49</v>
      </c>
      <c r="C3556" t="s">
        <v>50</v>
      </c>
      <c r="D3556" t="s">
        <v>423</v>
      </c>
      <c r="E3556" t="s">
        <v>71</v>
      </c>
      <c r="F3556" t="s">
        <v>82</v>
      </c>
      <c r="G3556" s="1">
        <v>45028</v>
      </c>
      <c r="H3556" s="1">
        <v>45047</v>
      </c>
      <c r="I3556">
        <f>YEAR((vw_maritime_trade_analysis[[#This Row],[Departure_Date]]))</f>
        <v>2023</v>
      </c>
      <c r="J3556" t="str">
        <f>"Q"&amp;ROUNDUP(MONTH(vw_maritime_trade_analysis[[#This Row],[Departure_Date]])/3,0)</f>
        <v>Q2</v>
      </c>
      <c r="K3556" t="str">
        <f>TEXT(vw_maritime_trade_analysis[[#This Row],[Departure_Date]],"mmmm")</f>
        <v>April</v>
      </c>
      <c r="L3556">
        <v>44523868</v>
      </c>
      <c r="M3556">
        <v>434773.3125</v>
      </c>
      <c r="N3556">
        <v>79379.03125</v>
      </c>
      <c r="O3556">
        <v>96616.7890625</v>
      </c>
      <c r="P3556">
        <v>0</v>
      </c>
      <c r="Q3556">
        <v>1453038.25</v>
      </c>
      <c r="R3556">
        <f t="shared" si="55"/>
        <v>3.263504082798916E-2</v>
      </c>
    </row>
    <row r="3557" spans="1:18" x14ac:dyDescent="0.25">
      <c r="A3557" t="s">
        <v>4848</v>
      </c>
      <c r="B3557" t="s">
        <v>65</v>
      </c>
      <c r="C3557" t="s">
        <v>112</v>
      </c>
      <c r="D3557" t="s">
        <v>199</v>
      </c>
      <c r="E3557" t="s">
        <v>92</v>
      </c>
      <c r="F3557" t="s">
        <v>108</v>
      </c>
      <c r="G3557" s="1">
        <v>46110</v>
      </c>
      <c r="H3557" s="1">
        <v>46138</v>
      </c>
      <c r="I3557">
        <f>YEAR((vw_maritime_trade_analysis[[#This Row],[Departure_Date]]))</f>
        <v>2026</v>
      </c>
      <c r="J3557" t="str">
        <f>"Q"&amp;ROUNDUP(MONTH(vw_maritime_trade_analysis[[#This Row],[Departure_Date]])/3,0)</f>
        <v>Q1</v>
      </c>
      <c r="K3557" t="str">
        <f>TEXT(vw_maritime_trade_analysis[[#This Row],[Departure_Date]],"mmmm")</f>
        <v>March</v>
      </c>
      <c r="L3557">
        <v>19511370</v>
      </c>
      <c r="M3557">
        <v>433250.84375</v>
      </c>
      <c r="N3557">
        <v>247428.75</v>
      </c>
      <c r="O3557">
        <v>18926.029296875</v>
      </c>
      <c r="P3557">
        <v>0</v>
      </c>
      <c r="Q3557">
        <v>1006293.875</v>
      </c>
      <c r="R3557">
        <f t="shared" si="55"/>
        <v>5.1574742060654891E-2</v>
      </c>
    </row>
    <row r="3558" spans="1:18" x14ac:dyDescent="0.25">
      <c r="A3558" t="s">
        <v>4849</v>
      </c>
      <c r="B3558" t="s">
        <v>49</v>
      </c>
      <c r="C3558" t="s">
        <v>66</v>
      </c>
      <c r="D3558" t="s">
        <v>245</v>
      </c>
      <c r="E3558" t="s">
        <v>71</v>
      </c>
      <c r="F3558" t="s">
        <v>82</v>
      </c>
      <c r="G3558" s="1">
        <v>45750</v>
      </c>
      <c r="H3558" s="1">
        <v>45766</v>
      </c>
      <c r="I3558">
        <f>YEAR((vw_maritime_trade_analysis[[#This Row],[Departure_Date]]))</f>
        <v>2025</v>
      </c>
      <c r="J3558" t="str">
        <f>"Q"&amp;ROUNDUP(MONTH(vw_maritime_trade_analysis[[#This Row],[Departure_Date]])/3,0)</f>
        <v>Q2</v>
      </c>
      <c r="K3558" t="str">
        <f>TEXT(vw_maritime_trade_analysis[[#This Row],[Departure_Date]],"mmmm")</f>
        <v>April</v>
      </c>
      <c r="L3558">
        <v>1612383.5</v>
      </c>
      <c r="M3558">
        <v>200267.453125</v>
      </c>
      <c r="N3558">
        <v>161597.40625</v>
      </c>
      <c r="O3558">
        <v>3257.010009765625</v>
      </c>
      <c r="P3558">
        <v>0</v>
      </c>
      <c r="Q3558">
        <v>476470.875</v>
      </c>
      <c r="R3558">
        <f t="shared" si="55"/>
        <v>0.29550716377338271</v>
      </c>
    </row>
    <row r="3559" spans="1:18" x14ac:dyDescent="0.25">
      <c r="A3559" t="s">
        <v>4850</v>
      </c>
      <c r="B3559" t="s">
        <v>65</v>
      </c>
      <c r="C3559" t="s">
        <v>66</v>
      </c>
      <c r="D3559" t="s">
        <v>67</v>
      </c>
      <c r="E3559" t="s">
        <v>226</v>
      </c>
      <c r="F3559" t="s">
        <v>83</v>
      </c>
      <c r="G3559" s="1">
        <v>43854</v>
      </c>
      <c r="H3559" s="1">
        <v>43870</v>
      </c>
      <c r="I3559">
        <f>YEAR((vw_maritime_trade_analysis[[#This Row],[Departure_Date]]))</f>
        <v>2020</v>
      </c>
      <c r="J3559" t="str">
        <f>"Q"&amp;ROUNDUP(MONTH(vw_maritime_trade_analysis[[#This Row],[Departure_Date]])/3,0)</f>
        <v>Q1</v>
      </c>
      <c r="K3559" t="str">
        <f>TEXT(vw_maritime_trade_analysis[[#This Row],[Departure_Date]],"mmmm")</f>
        <v>January</v>
      </c>
      <c r="L3559">
        <v>64224648</v>
      </c>
      <c r="M3559">
        <v>276664.5625</v>
      </c>
      <c r="N3559">
        <v>132017.625</v>
      </c>
      <c r="O3559">
        <v>164415.09375</v>
      </c>
      <c r="P3559">
        <v>0</v>
      </c>
      <c r="Q3559">
        <v>3767396</v>
      </c>
      <c r="R3559">
        <f t="shared" si="55"/>
        <v>5.8659659761778685E-2</v>
      </c>
    </row>
    <row r="3560" spans="1:18" x14ac:dyDescent="0.25">
      <c r="A3560" t="s">
        <v>4851</v>
      </c>
      <c r="B3560" t="s">
        <v>49</v>
      </c>
      <c r="C3560" t="s">
        <v>66</v>
      </c>
      <c r="D3560" t="s">
        <v>391</v>
      </c>
      <c r="E3560" t="s">
        <v>204</v>
      </c>
      <c r="F3560" t="s">
        <v>82</v>
      </c>
      <c r="G3560" s="1">
        <v>43987</v>
      </c>
      <c r="H3560" s="1">
        <v>44006</v>
      </c>
      <c r="I3560">
        <f>YEAR((vw_maritime_trade_analysis[[#This Row],[Departure_Date]]))</f>
        <v>2020</v>
      </c>
      <c r="J3560" t="str">
        <f>"Q"&amp;ROUNDUP(MONTH(vw_maritime_trade_analysis[[#This Row],[Departure_Date]])/3,0)</f>
        <v>Q2</v>
      </c>
      <c r="K3560" t="str">
        <f>TEXT(vw_maritime_trade_analysis[[#This Row],[Departure_Date]],"mmmm")</f>
        <v>June</v>
      </c>
      <c r="L3560">
        <v>45465524</v>
      </c>
      <c r="M3560">
        <v>234794.015625</v>
      </c>
      <c r="N3560">
        <v>209366.046875</v>
      </c>
      <c r="O3560">
        <v>140033.8125</v>
      </c>
      <c r="P3560">
        <v>50890.1015625</v>
      </c>
      <c r="Q3560">
        <v>2632330.25</v>
      </c>
      <c r="R3560">
        <f t="shared" si="55"/>
        <v>5.7897281685349099E-2</v>
      </c>
    </row>
    <row r="3561" spans="1:18" x14ac:dyDescent="0.25">
      <c r="A3561" t="s">
        <v>4852</v>
      </c>
      <c r="B3561" t="s">
        <v>49</v>
      </c>
      <c r="C3561" t="s">
        <v>66</v>
      </c>
      <c r="D3561" t="s">
        <v>391</v>
      </c>
      <c r="E3561" t="s">
        <v>71</v>
      </c>
      <c r="F3561" t="s">
        <v>70</v>
      </c>
      <c r="G3561" s="1">
        <v>45837</v>
      </c>
      <c r="H3561" s="1">
        <v>45847</v>
      </c>
      <c r="I3561">
        <f>YEAR((vw_maritime_trade_analysis[[#This Row],[Departure_Date]]))</f>
        <v>2025</v>
      </c>
      <c r="J3561" t="str">
        <f>"Q"&amp;ROUNDUP(MONTH(vw_maritime_trade_analysis[[#This Row],[Departure_Date]])/3,0)</f>
        <v>Q2</v>
      </c>
      <c r="K3561" t="str">
        <f>TEXT(vw_maritime_trade_analysis[[#This Row],[Departure_Date]],"mmmm")</f>
        <v>June</v>
      </c>
      <c r="L3561">
        <v>38308252</v>
      </c>
      <c r="M3561">
        <v>222515.609375</v>
      </c>
      <c r="N3561">
        <v>178701.71875</v>
      </c>
      <c r="O3561">
        <v>124118.7421875</v>
      </c>
      <c r="P3561">
        <v>31769.890625</v>
      </c>
      <c r="Q3561">
        <v>3656278.25</v>
      </c>
      <c r="R3561">
        <f t="shared" si="55"/>
        <v>9.5443620084779648E-2</v>
      </c>
    </row>
    <row r="3562" spans="1:18" x14ac:dyDescent="0.25">
      <c r="A3562" t="s">
        <v>4854</v>
      </c>
      <c r="B3562" t="s">
        <v>65</v>
      </c>
      <c r="C3562" t="s">
        <v>50</v>
      </c>
      <c r="D3562" t="s">
        <v>139</v>
      </c>
      <c r="E3562" t="s">
        <v>100</v>
      </c>
      <c r="F3562" t="s">
        <v>174</v>
      </c>
      <c r="G3562" s="1">
        <v>45106</v>
      </c>
      <c r="H3562" s="1">
        <v>45124</v>
      </c>
      <c r="I3562">
        <f>YEAR((vw_maritime_trade_analysis[[#This Row],[Departure_Date]]))</f>
        <v>2023</v>
      </c>
      <c r="J3562" t="str">
        <f>"Q"&amp;ROUNDUP(MONTH(vw_maritime_trade_analysis[[#This Row],[Departure_Date]])/3,0)</f>
        <v>Q2</v>
      </c>
      <c r="K3562" t="str">
        <f>TEXT(vw_maritime_trade_analysis[[#This Row],[Departure_Date]],"mmmm")</f>
        <v>June</v>
      </c>
      <c r="L3562">
        <v>12972649</v>
      </c>
      <c r="M3562">
        <v>638717.1875</v>
      </c>
      <c r="N3562">
        <v>115716.7421875</v>
      </c>
      <c r="O3562">
        <v>28669.55078125</v>
      </c>
      <c r="P3562">
        <v>0</v>
      </c>
      <c r="Q3562">
        <v>1267503.375</v>
      </c>
      <c r="R3562">
        <f t="shared" si="55"/>
        <v>9.7705825155679465E-2</v>
      </c>
    </row>
    <row r="3563" spans="1:18" x14ac:dyDescent="0.25">
      <c r="A3563" t="s">
        <v>4855</v>
      </c>
      <c r="B3563" t="s">
        <v>49</v>
      </c>
      <c r="C3563" t="s">
        <v>239</v>
      </c>
      <c r="D3563" t="s">
        <v>265</v>
      </c>
      <c r="E3563" t="s">
        <v>146</v>
      </c>
      <c r="F3563" t="s">
        <v>226</v>
      </c>
      <c r="G3563" s="1">
        <v>45952</v>
      </c>
      <c r="H3563" s="1">
        <v>45967</v>
      </c>
      <c r="I3563">
        <f>YEAR((vw_maritime_trade_analysis[[#This Row],[Departure_Date]]))</f>
        <v>2025</v>
      </c>
      <c r="J3563" t="str">
        <f>"Q"&amp;ROUNDUP(MONTH(vw_maritime_trade_analysis[[#This Row],[Departure_Date]])/3,0)</f>
        <v>Q4</v>
      </c>
      <c r="K3563" t="str">
        <f>TEXT(vw_maritime_trade_analysis[[#This Row],[Departure_Date]],"mmmm")</f>
        <v>October</v>
      </c>
      <c r="L3563">
        <v>6923937</v>
      </c>
      <c r="M3563">
        <v>413726.71875</v>
      </c>
      <c r="N3563">
        <v>95668.296875</v>
      </c>
      <c r="O3563">
        <v>3531.2099609375</v>
      </c>
      <c r="P3563">
        <v>28288.83984375</v>
      </c>
      <c r="Q3563">
        <v>1257311.75</v>
      </c>
      <c r="R3563">
        <f t="shared" si="55"/>
        <v>0.18158913779833641</v>
      </c>
    </row>
    <row r="3564" spans="1:18" x14ac:dyDescent="0.25">
      <c r="A3564" t="s">
        <v>4856</v>
      </c>
      <c r="B3564" t="s">
        <v>49</v>
      </c>
      <c r="C3564" t="s">
        <v>50</v>
      </c>
      <c r="D3564" t="s">
        <v>51</v>
      </c>
      <c r="E3564" t="s">
        <v>131</v>
      </c>
      <c r="F3564" t="s">
        <v>128</v>
      </c>
      <c r="G3564" s="1">
        <v>44015</v>
      </c>
      <c r="H3564" s="1">
        <v>44021</v>
      </c>
      <c r="I3564">
        <f>YEAR((vw_maritime_trade_analysis[[#This Row],[Departure_Date]]))</f>
        <v>2020</v>
      </c>
      <c r="J3564" t="str">
        <f>"Q"&amp;ROUNDUP(MONTH(vw_maritime_trade_analysis[[#This Row],[Departure_Date]])/3,0)</f>
        <v>Q3</v>
      </c>
      <c r="K3564" t="str">
        <f>TEXT(vw_maritime_trade_analysis[[#This Row],[Departure_Date]],"mmmm")</f>
        <v>July</v>
      </c>
      <c r="L3564">
        <v>4267596.5</v>
      </c>
      <c r="M3564">
        <v>95462.8515625</v>
      </c>
      <c r="N3564">
        <v>203955.109375</v>
      </c>
      <c r="O3564">
        <v>14723.2099609375</v>
      </c>
      <c r="P3564">
        <v>0</v>
      </c>
      <c r="Q3564">
        <v>3221771.75</v>
      </c>
      <c r="R3564">
        <f t="shared" si="55"/>
        <v>0.75493823045360542</v>
      </c>
    </row>
    <row r="3565" spans="1:18" x14ac:dyDescent="0.25">
      <c r="A3565" t="s">
        <v>4857</v>
      </c>
      <c r="B3565" t="s">
        <v>49</v>
      </c>
      <c r="C3565" t="s">
        <v>112</v>
      </c>
      <c r="D3565" t="s">
        <v>113</v>
      </c>
      <c r="E3565" t="s">
        <v>201</v>
      </c>
      <c r="F3565" t="s">
        <v>184</v>
      </c>
      <c r="G3565" s="1">
        <v>45066</v>
      </c>
      <c r="H3565" s="1">
        <v>45084</v>
      </c>
      <c r="I3565">
        <f>YEAR((vw_maritime_trade_analysis[[#This Row],[Departure_Date]]))</f>
        <v>2023</v>
      </c>
      <c r="J3565" t="str">
        <f>"Q"&amp;ROUNDUP(MONTH(vw_maritime_trade_analysis[[#This Row],[Departure_Date]])/3,0)</f>
        <v>Q2</v>
      </c>
      <c r="K3565" t="str">
        <f>TEXT(vw_maritime_trade_analysis[[#This Row],[Departure_Date]],"mmmm")</f>
        <v>May</v>
      </c>
      <c r="L3565">
        <v>8777559</v>
      </c>
      <c r="M3565">
        <v>365812.40625</v>
      </c>
      <c r="N3565">
        <v>227315.78125</v>
      </c>
      <c r="O3565">
        <v>12815.240234375</v>
      </c>
      <c r="P3565">
        <v>27389.0703125</v>
      </c>
      <c r="Q3565">
        <v>858248</v>
      </c>
      <c r="R3565">
        <f t="shared" si="55"/>
        <v>9.7777525619594241E-2</v>
      </c>
    </row>
    <row r="3566" spans="1:18" x14ac:dyDescent="0.25">
      <c r="A3566" t="s">
        <v>4859</v>
      </c>
      <c r="B3566" t="s">
        <v>49</v>
      </c>
      <c r="C3566" t="s">
        <v>66</v>
      </c>
      <c r="D3566" t="s">
        <v>245</v>
      </c>
      <c r="E3566" t="s">
        <v>159</v>
      </c>
      <c r="F3566" t="s">
        <v>70</v>
      </c>
      <c r="G3566" s="1">
        <v>45218</v>
      </c>
      <c r="H3566" s="1">
        <v>45246</v>
      </c>
      <c r="I3566">
        <f>YEAR((vw_maritime_trade_analysis[[#This Row],[Departure_Date]]))</f>
        <v>2023</v>
      </c>
      <c r="J3566" t="str">
        <f>"Q"&amp;ROUNDUP(MONTH(vw_maritime_trade_analysis[[#This Row],[Departure_Date]])/3,0)</f>
        <v>Q4</v>
      </c>
      <c r="K3566" t="str">
        <f>TEXT(vw_maritime_trade_analysis[[#This Row],[Departure_Date]],"mmmm")</f>
        <v>October</v>
      </c>
      <c r="L3566">
        <v>9101680</v>
      </c>
      <c r="M3566">
        <v>949637.75</v>
      </c>
      <c r="N3566">
        <v>155009.640625</v>
      </c>
      <c r="O3566">
        <v>10922.01953125</v>
      </c>
      <c r="P3566">
        <v>0</v>
      </c>
      <c r="Q3566">
        <v>1644575.375</v>
      </c>
      <c r="R3566">
        <f t="shared" si="55"/>
        <v>0.18068921067319441</v>
      </c>
    </row>
    <row r="3567" spans="1:18" x14ac:dyDescent="0.25">
      <c r="A3567" t="s">
        <v>4860</v>
      </c>
      <c r="B3567" t="s">
        <v>49</v>
      </c>
      <c r="C3567" t="s">
        <v>78</v>
      </c>
      <c r="D3567" t="s">
        <v>79</v>
      </c>
      <c r="E3567" t="s">
        <v>159</v>
      </c>
      <c r="F3567" t="s">
        <v>82</v>
      </c>
      <c r="G3567" s="1">
        <v>44492</v>
      </c>
      <c r="H3567" s="1">
        <v>44518</v>
      </c>
      <c r="I3567">
        <f>YEAR((vw_maritime_trade_analysis[[#This Row],[Departure_Date]]))</f>
        <v>2021</v>
      </c>
      <c r="J3567" t="str">
        <f>"Q"&amp;ROUNDUP(MONTH(vw_maritime_trade_analysis[[#This Row],[Departure_Date]])/3,0)</f>
        <v>Q4</v>
      </c>
      <c r="K3567" t="str">
        <f>TEXT(vw_maritime_trade_analysis[[#This Row],[Departure_Date]],"mmmm")</f>
        <v>October</v>
      </c>
      <c r="L3567">
        <v>42570532</v>
      </c>
      <c r="M3567">
        <v>724095.0625</v>
      </c>
      <c r="N3567">
        <v>154870.40625</v>
      </c>
      <c r="O3567">
        <v>50658.9296875</v>
      </c>
      <c r="P3567">
        <v>0</v>
      </c>
      <c r="Q3567">
        <v>2446516</v>
      </c>
      <c r="R3567">
        <f t="shared" si="55"/>
        <v>5.7469706979466455E-2</v>
      </c>
    </row>
    <row r="3568" spans="1:18" x14ac:dyDescent="0.25">
      <c r="A3568" t="s">
        <v>4861</v>
      </c>
      <c r="B3568" t="s">
        <v>49</v>
      </c>
      <c r="C3568" t="s">
        <v>50</v>
      </c>
      <c r="D3568" t="s">
        <v>51</v>
      </c>
      <c r="E3568" t="s">
        <v>55</v>
      </c>
      <c r="F3568" t="s">
        <v>100</v>
      </c>
      <c r="G3568" s="1">
        <v>45546</v>
      </c>
      <c r="H3568" s="1">
        <v>45563</v>
      </c>
      <c r="I3568">
        <f>YEAR((vw_maritime_trade_analysis[[#This Row],[Departure_Date]]))</f>
        <v>2024</v>
      </c>
      <c r="J3568" t="str">
        <f>"Q"&amp;ROUNDUP(MONTH(vw_maritime_trade_analysis[[#This Row],[Departure_Date]])/3,0)</f>
        <v>Q3</v>
      </c>
      <c r="K3568" t="str">
        <f>TEXT(vw_maritime_trade_analysis[[#This Row],[Departure_Date]],"mmmm")</f>
        <v>September</v>
      </c>
      <c r="L3568">
        <v>25363570</v>
      </c>
      <c r="M3568">
        <v>376669.21875</v>
      </c>
      <c r="N3568">
        <v>137077.484375</v>
      </c>
      <c r="O3568">
        <v>45400.7890625</v>
      </c>
      <c r="P3568">
        <v>0</v>
      </c>
      <c r="Q3568">
        <v>4832446</v>
      </c>
      <c r="R3568">
        <f t="shared" si="55"/>
        <v>0.19052704331448608</v>
      </c>
    </row>
    <row r="3569" spans="1:18" x14ac:dyDescent="0.25">
      <c r="A3569" t="s">
        <v>4862</v>
      </c>
      <c r="B3569" t="s">
        <v>65</v>
      </c>
      <c r="C3569" t="s">
        <v>50</v>
      </c>
      <c r="D3569" t="s">
        <v>145</v>
      </c>
      <c r="E3569" t="s">
        <v>70</v>
      </c>
      <c r="F3569" t="s">
        <v>164</v>
      </c>
      <c r="G3569" s="1">
        <v>43854</v>
      </c>
      <c r="H3569" s="1">
        <v>43870</v>
      </c>
      <c r="I3569">
        <f>YEAR((vw_maritime_trade_analysis[[#This Row],[Departure_Date]]))</f>
        <v>2020</v>
      </c>
      <c r="J3569" t="str">
        <f>"Q"&amp;ROUNDUP(MONTH(vw_maritime_trade_analysis[[#This Row],[Departure_Date]])/3,0)</f>
        <v>Q1</v>
      </c>
      <c r="K3569" t="str">
        <f>TEXT(vw_maritime_trade_analysis[[#This Row],[Departure_Date]],"mmmm")</f>
        <v>January</v>
      </c>
      <c r="L3569">
        <v>83944024</v>
      </c>
      <c r="M3569">
        <v>215286.09375</v>
      </c>
      <c r="N3569">
        <v>146705</v>
      </c>
      <c r="O3569">
        <v>104930.03125</v>
      </c>
      <c r="P3569">
        <v>0</v>
      </c>
      <c r="Q3569">
        <v>3103021.75</v>
      </c>
      <c r="R3569">
        <f t="shared" si="55"/>
        <v>3.6965368136271382E-2</v>
      </c>
    </row>
    <row r="3570" spans="1:18" x14ac:dyDescent="0.25">
      <c r="A3570" t="s">
        <v>4863</v>
      </c>
      <c r="B3570" t="s">
        <v>65</v>
      </c>
      <c r="C3570" t="s">
        <v>50</v>
      </c>
      <c r="D3570" t="s">
        <v>145</v>
      </c>
      <c r="E3570" t="s">
        <v>82</v>
      </c>
      <c r="F3570" t="s">
        <v>196</v>
      </c>
      <c r="G3570" s="1">
        <v>44951</v>
      </c>
      <c r="H3570" s="1">
        <v>44956</v>
      </c>
      <c r="I3570">
        <f>YEAR((vw_maritime_trade_analysis[[#This Row],[Departure_Date]]))</f>
        <v>2023</v>
      </c>
      <c r="J3570" t="str">
        <f>"Q"&amp;ROUNDUP(MONTH(vw_maritime_trade_analysis[[#This Row],[Departure_Date]])/3,0)</f>
        <v>Q1</v>
      </c>
      <c r="K3570" t="str">
        <f>TEXT(vw_maritime_trade_analysis[[#This Row],[Departure_Date]],"mmmm")</f>
        <v>January</v>
      </c>
      <c r="L3570">
        <v>46354208</v>
      </c>
      <c r="M3570">
        <v>103845.5625</v>
      </c>
      <c r="N3570">
        <v>48764.51171875</v>
      </c>
      <c r="O3570">
        <v>84828.203125</v>
      </c>
      <c r="P3570">
        <v>0</v>
      </c>
      <c r="Q3570">
        <v>1742836.25</v>
      </c>
      <c r="R3570">
        <f t="shared" si="55"/>
        <v>3.759823164274536E-2</v>
      </c>
    </row>
    <row r="3571" spans="1:18" x14ac:dyDescent="0.25">
      <c r="A3571" t="s">
        <v>4864</v>
      </c>
      <c r="B3571" t="s">
        <v>65</v>
      </c>
      <c r="C3571" t="s">
        <v>50</v>
      </c>
      <c r="D3571" t="s">
        <v>139</v>
      </c>
      <c r="E3571" t="s">
        <v>184</v>
      </c>
      <c r="F3571" t="s">
        <v>83</v>
      </c>
      <c r="G3571" s="1">
        <v>45185</v>
      </c>
      <c r="H3571" s="1">
        <v>45193</v>
      </c>
      <c r="I3571">
        <f>YEAR((vw_maritime_trade_analysis[[#This Row],[Departure_Date]]))</f>
        <v>2023</v>
      </c>
      <c r="J3571" t="str">
        <f>"Q"&amp;ROUNDUP(MONTH(vw_maritime_trade_analysis[[#This Row],[Departure_Date]])/3,0)</f>
        <v>Q3</v>
      </c>
      <c r="K3571" t="str">
        <f>TEXT(vw_maritime_trade_analysis[[#This Row],[Departure_Date]],"mmmm")</f>
        <v>September</v>
      </c>
      <c r="L3571">
        <v>28183356</v>
      </c>
      <c r="M3571">
        <v>57639.05859375</v>
      </c>
      <c r="N3571">
        <v>61939.328125</v>
      </c>
      <c r="O3571">
        <v>17755.509765625</v>
      </c>
      <c r="P3571">
        <v>5748.52001953125</v>
      </c>
      <c r="Q3571">
        <v>891899.875</v>
      </c>
      <c r="R3571">
        <f t="shared" si="55"/>
        <v>3.1646333211701259E-2</v>
      </c>
    </row>
    <row r="3572" spans="1:18" x14ac:dyDescent="0.25">
      <c r="A3572" t="s">
        <v>4865</v>
      </c>
      <c r="B3572" t="s">
        <v>65</v>
      </c>
      <c r="C3572" t="s">
        <v>78</v>
      </c>
      <c r="D3572" t="s">
        <v>158</v>
      </c>
      <c r="E3572" t="s">
        <v>92</v>
      </c>
      <c r="F3572" t="s">
        <v>154</v>
      </c>
      <c r="G3572" s="1">
        <v>45322</v>
      </c>
      <c r="H3572" s="1">
        <v>45350</v>
      </c>
      <c r="I3572">
        <f>YEAR((vw_maritime_trade_analysis[[#This Row],[Departure_Date]]))</f>
        <v>2024</v>
      </c>
      <c r="J3572" t="str">
        <f>"Q"&amp;ROUNDUP(MONTH(vw_maritime_trade_analysis[[#This Row],[Departure_Date]])/3,0)</f>
        <v>Q1</v>
      </c>
      <c r="K3572" t="str">
        <f>TEXT(vw_maritime_trade_analysis[[#This Row],[Departure_Date]],"mmmm")</f>
        <v>January</v>
      </c>
      <c r="L3572">
        <v>17076764</v>
      </c>
      <c r="M3572">
        <v>325298.09375</v>
      </c>
      <c r="N3572">
        <v>95335.3671875</v>
      </c>
      <c r="O3572">
        <v>8879.919921875</v>
      </c>
      <c r="P3572">
        <v>18080.240234375</v>
      </c>
      <c r="Q3572">
        <v>729108.5625</v>
      </c>
      <c r="R3572">
        <f t="shared" si="55"/>
        <v>4.2695944178885413E-2</v>
      </c>
    </row>
    <row r="3573" spans="1:18" x14ac:dyDescent="0.25">
      <c r="A3573" t="s">
        <v>4866</v>
      </c>
      <c r="B3573" t="s">
        <v>49</v>
      </c>
      <c r="C3573" t="s">
        <v>66</v>
      </c>
      <c r="D3573" t="s">
        <v>245</v>
      </c>
      <c r="E3573" t="s">
        <v>174</v>
      </c>
      <c r="F3573" t="s">
        <v>226</v>
      </c>
      <c r="G3573" s="1">
        <v>44444</v>
      </c>
      <c r="H3573" s="1">
        <v>44467</v>
      </c>
      <c r="I3573">
        <f>YEAR((vw_maritime_trade_analysis[[#This Row],[Departure_Date]]))</f>
        <v>2021</v>
      </c>
      <c r="J3573" t="str">
        <f>"Q"&amp;ROUNDUP(MONTH(vw_maritime_trade_analysis[[#This Row],[Departure_Date]])/3,0)</f>
        <v>Q3</v>
      </c>
      <c r="K3573" t="str">
        <f>TEXT(vw_maritime_trade_analysis[[#This Row],[Departure_Date]],"mmmm")</f>
        <v>September</v>
      </c>
      <c r="L3573">
        <v>1397318.75</v>
      </c>
      <c r="M3573">
        <v>169241.28125</v>
      </c>
      <c r="N3573">
        <v>36125.30859375</v>
      </c>
      <c r="O3573">
        <v>4653.06982421875</v>
      </c>
      <c r="P3573">
        <v>24305.619140625</v>
      </c>
      <c r="Q3573">
        <v>306605.71875</v>
      </c>
      <c r="R3573">
        <f t="shared" si="55"/>
        <v>0.21942432158016917</v>
      </c>
    </row>
    <row r="3574" spans="1:18" x14ac:dyDescent="0.25">
      <c r="A3574" t="s">
        <v>4867</v>
      </c>
      <c r="B3574" t="s">
        <v>49</v>
      </c>
      <c r="C3574" t="s">
        <v>66</v>
      </c>
      <c r="D3574" t="s">
        <v>67</v>
      </c>
      <c r="E3574" t="s">
        <v>159</v>
      </c>
      <c r="F3574" t="s">
        <v>92</v>
      </c>
      <c r="G3574" s="1">
        <v>44159</v>
      </c>
      <c r="H3574" s="1">
        <v>44188</v>
      </c>
      <c r="I3574">
        <f>YEAR((vw_maritime_trade_analysis[[#This Row],[Departure_Date]]))</f>
        <v>2020</v>
      </c>
      <c r="J3574" t="str">
        <f>"Q"&amp;ROUNDUP(MONTH(vw_maritime_trade_analysis[[#This Row],[Departure_Date]])/3,0)</f>
        <v>Q4</v>
      </c>
      <c r="K3574" t="str">
        <f>TEXT(vw_maritime_trade_analysis[[#This Row],[Departure_Date]],"mmmm")</f>
        <v>November</v>
      </c>
      <c r="L3574">
        <v>2697889.75</v>
      </c>
      <c r="M3574">
        <v>1053992.25</v>
      </c>
      <c r="N3574">
        <v>113082.3828125</v>
      </c>
      <c r="O3574">
        <v>4964.1201171875</v>
      </c>
      <c r="P3574">
        <v>34941.0703125</v>
      </c>
      <c r="Q3574">
        <v>1467200.625</v>
      </c>
      <c r="R3574">
        <f t="shared" si="55"/>
        <v>0.54383268441566224</v>
      </c>
    </row>
    <row r="3575" spans="1:18" x14ac:dyDescent="0.25">
      <c r="A3575" t="s">
        <v>4868</v>
      </c>
      <c r="B3575" t="s">
        <v>49</v>
      </c>
      <c r="C3575" t="s">
        <v>50</v>
      </c>
      <c r="D3575" t="s">
        <v>120</v>
      </c>
      <c r="E3575" t="s">
        <v>140</v>
      </c>
      <c r="F3575" t="s">
        <v>92</v>
      </c>
      <c r="G3575" s="1">
        <v>44090</v>
      </c>
      <c r="H3575" s="1">
        <v>44097</v>
      </c>
      <c r="I3575">
        <f>YEAR((vw_maritime_trade_analysis[[#This Row],[Departure_Date]]))</f>
        <v>2020</v>
      </c>
      <c r="J3575" t="str">
        <f>"Q"&amp;ROUNDUP(MONTH(vw_maritime_trade_analysis[[#This Row],[Departure_Date]])/3,0)</f>
        <v>Q3</v>
      </c>
      <c r="K3575" t="str">
        <f>TEXT(vw_maritime_trade_analysis[[#This Row],[Departure_Date]],"mmmm")</f>
        <v>September</v>
      </c>
      <c r="L3575">
        <v>12496150</v>
      </c>
      <c r="M3575">
        <v>80742.609375</v>
      </c>
      <c r="N3575">
        <v>157973.1875</v>
      </c>
      <c r="O3575">
        <v>20493.689453125</v>
      </c>
      <c r="P3575">
        <v>24567.630859375</v>
      </c>
      <c r="Q3575">
        <v>1440188.25</v>
      </c>
      <c r="R3575">
        <f t="shared" si="55"/>
        <v>0.11525055717160886</v>
      </c>
    </row>
    <row r="3576" spans="1:18" x14ac:dyDescent="0.25">
      <c r="A3576" t="s">
        <v>4870</v>
      </c>
      <c r="B3576" t="s">
        <v>65</v>
      </c>
      <c r="C3576" t="s">
        <v>50</v>
      </c>
      <c r="D3576" t="s">
        <v>120</v>
      </c>
      <c r="E3576" t="s">
        <v>184</v>
      </c>
      <c r="F3576" t="s">
        <v>55</v>
      </c>
      <c r="G3576" s="1">
        <v>44063</v>
      </c>
      <c r="H3576" s="1">
        <v>44071</v>
      </c>
      <c r="I3576">
        <f>YEAR((vw_maritime_trade_analysis[[#This Row],[Departure_Date]]))</f>
        <v>2020</v>
      </c>
      <c r="J3576" t="str">
        <f>"Q"&amp;ROUNDUP(MONTH(vw_maritime_trade_analysis[[#This Row],[Departure_Date]])/3,0)</f>
        <v>Q3</v>
      </c>
      <c r="K3576" t="str">
        <f>TEXT(vw_maritime_trade_analysis[[#This Row],[Departure_Date]],"mmmm")</f>
        <v>August</v>
      </c>
      <c r="L3576">
        <v>50357640</v>
      </c>
      <c r="M3576">
        <v>171520.4375</v>
      </c>
      <c r="N3576">
        <v>126675.6796875</v>
      </c>
      <c r="O3576">
        <v>43811.1484375</v>
      </c>
      <c r="P3576">
        <v>14394.23046875</v>
      </c>
      <c r="Q3576">
        <v>1089229.875</v>
      </c>
      <c r="R3576">
        <f t="shared" si="55"/>
        <v>2.1629883270939624E-2</v>
      </c>
    </row>
    <row r="3577" spans="1:18" x14ac:dyDescent="0.25">
      <c r="A3577" t="s">
        <v>4871</v>
      </c>
      <c r="B3577" t="s">
        <v>65</v>
      </c>
      <c r="C3577" t="s">
        <v>50</v>
      </c>
      <c r="D3577" t="s">
        <v>120</v>
      </c>
      <c r="E3577" t="s">
        <v>226</v>
      </c>
      <c r="F3577" t="s">
        <v>140</v>
      </c>
      <c r="G3577" s="1">
        <v>46019</v>
      </c>
      <c r="H3577" s="1">
        <v>46034</v>
      </c>
      <c r="I3577">
        <f>YEAR((vw_maritime_trade_analysis[[#This Row],[Departure_Date]]))</f>
        <v>2025</v>
      </c>
      <c r="J3577" t="str">
        <f>"Q"&amp;ROUNDUP(MONTH(vw_maritime_trade_analysis[[#This Row],[Departure_Date]])/3,0)</f>
        <v>Q4</v>
      </c>
      <c r="K3577" t="str">
        <f>TEXT(vw_maritime_trade_analysis[[#This Row],[Departure_Date]],"mmmm")</f>
        <v>December</v>
      </c>
      <c r="L3577">
        <v>52855560</v>
      </c>
      <c r="M3577">
        <v>310679.46875</v>
      </c>
      <c r="N3577">
        <v>225091.09375</v>
      </c>
      <c r="O3577">
        <v>51798.44921875</v>
      </c>
      <c r="P3577">
        <v>0</v>
      </c>
      <c r="Q3577">
        <v>2434827.5</v>
      </c>
      <c r="R3577">
        <f t="shared" si="55"/>
        <v>4.6065683534523144E-2</v>
      </c>
    </row>
    <row r="3578" spans="1:18" x14ac:dyDescent="0.25">
      <c r="A3578" t="s">
        <v>4872</v>
      </c>
      <c r="B3578" t="s">
        <v>49</v>
      </c>
      <c r="C3578" t="s">
        <v>50</v>
      </c>
      <c r="D3578" t="s">
        <v>145</v>
      </c>
      <c r="E3578" t="s">
        <v>204</v>
      </c>
      <c r="F3578" t="s">
        <v>128</v>
      </c>
      <c r="G3578" s="1">
        <v>45178</v>
      </c>
      <c r="H3578" s="1">
        <v>45189</v>
      </c>
      <c r="I3578">
        <f>YEAR((vw_maritime_trade_analysis[[#This Row],[Departure_Date]]))</f>
        <v>2023</v>
      </c>
      <c r="J3578" t="str">
        <f>"Q"&amp;ROUNDUP(MONTH(vw_maritime_trade_analysis[[#This Row],[Departure_Date]])/3,0)</f>
        <v>Q3</v>
      </c>
      <c r="K3578" t="str">
        <f>TEXT(vw_maritime_trade_analysis[[#This Row],[Departure_Date]],"mmmm")</f>
        <v>September</v>
      </c>
      <c r="L3578">
        <v>19905088</v>
      </c>
      <c r="M3578">
        <v>172549.203125</v>
      </c>
      <c r="N3578">
        <v>58878.03125</v>
      </c>
      <c r="O3578">
        <v>23886.109375</v>
      </c>
      <c r="P3578">
        <v>11113.7998046875</v>
      </c>
      <c r="Q3578">
        <v>2019600.375</v>
      </c>
      <c r="R3578">
        <f t="shared" si="55"/>
        <v>0.10146151451327419</v>
      </c>
    </row>
    <row r="3579" spans="1:18" x14ac:dyDescent="0.25">
      <c r="A3579" t="s">
        <v>4873</v>
      </c>
      <c r="B3579" t="s">
        <v>49</v>
      </c>
      <c r="C3579" t="s">
        <v>50</v>
      </c>
      <c r="D3579" t="s">
        <v>145</v>
      </c>
      <c r="E3579" t="s">
        <v>159</v>
      </c>
      <c r="F3579" t="s">
        <v>128</v>
      </c>
      <c r="G3579" s="1">
        <v>44565</v>
      </c>
      <c r="H3579" s="1">
        <v>44578</v>
      </c>
      <c r="I3579">
        <f>YEAR((vw_maritime_trade_analysis[[#This Row],[Departure_Date]]))</f>
        <v>2022</v>
      </c>
      <c r="J3579" t="str">
        <f>"Q"&amp;ROUNDUP(MONTH(vw_maritime_trade_analysis[[#This Row],[Departure_Date]])/3,0)</f>
        <v>Q1</v>
      </c>
      <c r="K3579" t="str">
        <f>TEXT(vw_maritime_trade_analysis[[#This Row],[Departure_Date]],"mmmm")</f>
        <v>January</v>
      </c>
      <c r="L3579">
        <v>49321700</v>
      </c>
      <c r="M3579">
        <v>301696.90625</v>
      </c>
      <c r="N3579">
        <v>137111.078125</v>
      </c>
      <c r="O3579">
        <v>162268.40625</v>
      </c>
      <c r="P3579">
        <v>5797.5498046875</v>
      </c>
      <c r="Q3579">
        <v>2971874.25</v>
      </c>
      <c r="R3579">
        <f t="shared" si="55"/>
        <v>6.0254903014291886E-2</v>
      </c>
    </row>
    <row r="3580" spans="1:18" x14ac:dyDescent="0.25">
      <c r="A3580" t="s">
        <v>4874</v>
      </c>
      <c r="B3580" t="s">
        <v>49</v>
      </c>
      <c r="C3580" t="s">
        <v>239</v>
      </c>
      <c r="D3580" t="s">
        <v>240</v>
      </c>
      <c r="E3580" t="s">
        <v>127</v>
      </c>
      <c r="F3580" t="s">
        <v>226</v>
      </c>
      <c r="G3580" s="1">
        <v>45202</v>
      </c>
      <c r="H3580" s="1">
        <v>45210</v>
      </c>
      <c r="I3580">
        <f>YEAR((vw_maritime_trade_analysis[[#This Row],[Departure_Date]]))</f>
        <v>2023</v>
      </c>
      <c r="J3580" t="str">
        <f>"Q"&amp;ROUNDUP(MONTH(vw_maritime_trade_analysis[[#This Row],[Departure_Date]])/3,0)</f>
        <v>Q4</v>
      </c>
      <c r="K3580" t="str">
        <f>TEXT(vw_maritime_trade_analysis[[#This Row],[Departure_Date]],"mmmm")</f>
        <v>October</v>
      </c>
      <c r="L3580">
        <v>10391238</v>
      </c>
      <c r="M3580">
        <v>113096.1875</v>
      </c>
      <c r="N3580">
        <v>202039.546875</v>
      </c>
      <c r="O3580">
        <v>16833.810546875</v>
      </c>
      <c r="P3580">
        <v>69544.4296875</v>
      </c>
      <c r="Q3580">
        <v>830091.0625</v>
      </c>
      <c r="R3580">
        <f t="shared" si="55"/>
        <v>7.9883750377000309E-2</v>
      </c>
    </row>
    <row r="3581" spans="1:18" x14ac:dyDescent="0.25">
      <c r="A3581" t="s">
        <v>4875</v>
      </c>
      <c r="B3581" t="s">
        <v>49</v>
      </c>
      <c r="C3581" t="s">
        <v>50</v>
      </c>
      <c r="D3581" t="s">
        <v>51</v>
      </c>
      <c r="E3581" t="s">
        <v>150</v>
      </c>
      <c r="F3581" t="s">
        <v>92</v>
      </c>
      <c r="G3581" s="1">
        <v>45150</v>
      </c>
      <c r="H3581" s="1">
        <v>45163</v>
      </c>
      <c r="I3581">
        <f>YEAR((vw_maritime_trade_analysis[[#This Row],[Departure_Date]]))</f>
        <v>2023</v>
      </c>
      <c r="J3581" t="str">
        <f>"Q"&amp;ROUNDUP(MONTH(vw_maritime_trade_analysis[[#This Row],[Departure_Date]])/3,0)</f>
        <v>Q3</v>
      </c>
      <c r="K3581" t="str">
        <f>TEXT(vw_maritime_trade_analysis[[#This Row],[Departure_Date]],"mmmm")</f>
        <v>August</v>
      </c>
      <c r="L3581">
        <v>21408328</v>
      </c>
      <c r="M3581">
        <v>194080.171875</v>
      </c>
      <c r="N3581">
        <v>84518.3203125</v>
      </c>
      <c r="O3581">
        <v>22692.830078125</v>
      </c>
      <c r="P3581">
        <v>25775.2890625</v>
      </c>
      <c r="Q3581">
        <v>5761152</v>
      </c>
      <c r="R3581">
        <f t="shared" si="55"/>
        <v>0.26910798451892182</v>
      </c>
    </row>
    <row r="3582" spans="1:18" x14ac:dyDescent="0.25">
      <c r="A3582" t="s">
        <v>4876</v>
      </c>
      <c r="B3582" t="s">
        <v>65</v>
      </c>
      <c r="C3582" t="s">
        <v>239</v>
      </c>
      <c r="D3582" t="s">
        <v>265</v>
      </c>
      <c r="E3582" t="s">
        <v>70</v>
      </c>
      <c r="F3582" t="s">
        <v>154</v>
      </c>
      <c r="G3582" s="1">
        <v>45954</v>
      </c>
      <c r="H3582" s="1">
        <v>45983</v>
      </c>
      <c r="I3582">
        <f>YEAR((vw_maritime_trade_analysis[[#This Row],[Departure_Date]]))</f>
        <v>2025</v>
      </c>
      <c r="J3582" t="str">
        <f>"Q"&amp;ROUNDUP(MONTH(vw_maritime_trade_analysis[[#This Row],[Departure_Date]])/3,0)</f>
        <v>Q4</v>
      </c>
      <c r="K3582" t="str">
        <f>TEXT(vw_maritime_trade_analysis[[#This Row],[Departure_Date]],"mmmm")</f>
        <v>October</v>
      </c>
      <c r="L3582">
        <v>15611390</v>
      </c>
      <c r="M3582">
        <v>917451.875</v>
      </c>
      <c r="N3582">
        <v>169833</v>
      </c>
      <c r="O3582">
        <v>23417.080078125</v>
      </c>
      <c r="P3582">
        <v>32580.609375</v>
      </c>
      <c r="Q3582">
        <v>2284263</v>
      </c>
      <c r="R3582">
        <f t="shared" si="55"/>
        <v>0.1463202828191468</v>
      </c>
    </row>
    <row r="3583" spans="1:18" x14ac:dyDescent="0.25">
      <c r="A3583" t="s">
        <v>4877</v>
      </c>
      <c r="B3583" t="s">
        <v>65</v>
      </c>
      <c r="C3583" t="s">
        <v>50</v>
      </c>
      <c r="D3583" t="s">
        <v>223</v>
      </c>
      <c r="E3583" t="s">
        <v>100</v>
      </c>
      <c r="F3583" t="s">
        <v>257</v>
      </c>
      <c r="G3583" s="1">
        <v>45730</v>
      </c>
      <c r="H3583" s="1">
        <v>45739</v>
      </c>
      <c r="I3583">
        <f>YEAR((vw_maritime_trade_analysis[[#This Row],[Departure_Date]]))</f>
        <v>2025</v>
      </c>
      <c r="J3583" t="str">
        <f>"Q"&amp;ROUNDUP(MONTH(vw_maritime_trade_analysis[[#This Row],[Departure_Date]])/3,0)</f>
        <v>Q1</v>
      </c>
      <c r="K3583" t="str">
        <f>TEXT(vw_maritime_trade_analysis[[#This Row],[Departure_Date]],"mmmm")</f>
        <v>March</v>
      </c>
      <c r="L3583">
        <v>52758096</v>
      </c>
      <c r="M3583">
        <v>154182.328125</v>
      </c>
      <c r="N3583">
        <v>138947.96875</v>
      </c>
      <c r="O3583">
        <v>71223.4296875</v>
      </c>
      <c r="P3583">
        <v>21047.990234375</v>
      </c>
      <c r="Q3583">
        <v>3269034</v>
      </c>
      <c r="R3583">
        <f t="shared" si="55"/>
        <v>6.196269857805331E-2</v>
      </c>
    </row>
    <row r="3584" spans="1:18" x14ac:dyDescent="0.25">
      <c r="A3584" t="s">
        <v>4879</v>
      </c>
      <c r="B3584" t="s">
        <v>65</v>
      </c>
      <c r="C3584" t="s">
        <v>66</v>
      </c>
      <c r="D3584" t="s">
        <v>248</v>
      </c>
      <c r="E3584" t="s">
        <v>56</v>
      </c>
      <c r="F3584" t="s">
        <v>230</v>
      </c>
      <c r="G3584" s="1">
        <v>44251</v>
      </c>
      <c r="H3584" s="1">
        <v>44276</v>
      </c>
      <c r="I3584">
        <f>YEAR((vw_maritime_trade_analysis[[#This Row],[Departure_Date]]))</f>
        <v>2021</v>
      </c>
      <c r="J3584" t="str">
        <f>"Q"&amp;ROUNDUP(MONTH(vw_maritime_trade_analysis[[#This Row],[Departure_Date]])/3,0)</f>
        <v>Q1</v>
      </c>
      <c r="K3584" t="str">
        <f>TEXT(vw_maritime_trade_analysis[[#This Row],[Departure_Date]],"mmmm")</f>
        <v>February</v>
      </c>
      <c r="L3584">
        <v>71490424</v>
      </c>
      <c r="M3584">
        <v>258924.78125</v>
      </c>
      <c r="N3584">
        <v>169796.3125</v>
      </c>
      <c r="O3584">
        <v>139406.3125</v>
      </c>
      <c r="P3584">
        <v>41789.66015625</v>
      </c>
      <c r="Q3584">
        <v>1035146.9375</v>
      </c>
      <c r="R3584">
        <f t="shared" si="55"/>
        <v>1.4479518788418431E-2</v>
      </c>
    </row>
    <row r="3585" spans="1:18" x14ac:dyDescent="0.25">
      <c r="A3585" t="s">
        <v>4880</v>
      </c>
      <c r="B3585" t="s">
        <v>65</v>
      </c>
      <c r="C3585" t="s">
        <v>112</v>
      </c>
      <c r="D3585" t="s">
        <v>199</v>
      </c>
      <c r="E3585" t="s">
        <v>70</v>
      </c>
      <c r="F3585" t="s">
        <v>127</v>
      </c>
      <c r="G3585" s="1">
        <v>44924</v>
      </c>
      <c r="H3585" s="1">
        <v>44943</v>
      </c>
      <c r="I3585">
        <f>YEAR((vw_maritime_trade_analysis[[#This Row],[Departure_Date]]))</f>
        <v>2022</v>
      </c>
      <c r="J3585" t="str">
        <f>"Q"&amp;ROUNDUP(MONTH(vw_maritime_trade_analysis[[#This Row],[Departure_Date]])/3,0)</f>
        <v>Q4</v>
      </c>
      <c r="K3585" t="str">
        <f>TEXT(vw_maritime_trade_analysis[[#This Row],[Departure_Date]],"mmmm")</f>
        <v>December</v>
      </c>
      <c r="L3585">
        <v>15963977</v>
      </c>
      <c r="M3585">
        <v>192094.234375</v>
      </c>
      <c r="N3585">
        <v>190113.0625</v>
      </c>
      <c r="O3585">
        <v>44539.48828125</v>
      </c>
      <c r="P3585">
        <v>27860.150390625</v>
      </c>
      <c r="Q3585">
        <v>1261357</v>
      </c>
      <c r="R3585">
        <f t="shared" si="55"/>
        <v>7.9012704666262049E-2</v>
      </c>
    </row>
    <row r="3586" spans="1:18" x14ac:dyDescent="0.25">
      <c r="A3586" t="s">
        <v>4881</v>
      </c>
      <c r="B3586" t="s">
        <v>65</v>
      </c>
      <c r="C3586" t="s">
        <v>66</v>
      </c>
      <c r="D3586" t="s">
        <v>67</v>
      </c>
      <c r="E3586" t="s">
        <v>82</v>
      </c>
      <c r="F3586" t="s">
        <v>257</v>
      </c>
      <c r="G3586" s="1">
        <v>44392</v>
      </c>
      <c r="H3586" s="1">
        <v>44413</v>
      </c>
      <c r="I3586">
        <f>YEAR((vw_maritime_trade_analysis[[#This Row],[Departure_Date]]))</f>
        <v>2021</v>
      </c>
      <c r="J3586" t="str">
        <f>"Q"&amp;ROUNDUP(MONTH(vw_maritime_trade_analysis[[#This Row],[Departure_Date]])/3,0)</f>
        <v>Q3</v>
      </c>
      <c r="K3586" t="str">
        <f>TEXT(vw_maritime_trade_analysis[[#This Row],[Departure_Date]],"mmmm")</f>
        <v>July</v>
      </c>
      <c r="L3586">
        <v>67598792</v>
      </c>
      <c r="M3586">
        <v>280681.625</v>
      </c>
      <c r="N3586">
        <v>41765.671875</v>
      </c>
      <c r="O3586">
        <v>212260.1875</v>
      </c>
      <c r="P3586">
        <v>22252.849609375</v>
      </c>
      <c r="Q3586">
        <v>2482060</v>
      </c>
      <c r="R3586">
        <f t="shared" ref="R3586:R3649" si="56">Q3586/L3586</f>
        <v>3.6717520040890669E-2</v>
      </c>
    </row>
    <row r="3587" spans="1:18" x14ac:dyDescent="0.25">
      <c r="A3587" t="s">
        <v>4882</v>
      </c>
      <c r="B3587" t="s">
        <v>49</v>
      </c>
      <c r="C3587" t="s">
        <v>50</v>
      </c>
      <c r="D3587" t="s">
        <v>145</v>
      </c>
      <c r="E3587" t="s">
        <v>140</v>
      </c>
      <c r="F3587" t="s">
        <v>184</v>
      </c>
      <c r="G3587" s="1">
        <v>46050</v>
      </c>
      <c r="H3587" s="1">
        <v>46067</v>
      </c>
      <c r="I3587">
        <f>YEAR((vw_maritime_trade_analysis[[#This Row],[Departure_Date]]))</f>
        <v>2026</v>
      </c>
      <c r="J3587" t="str">
        <f>"Q"&amp;ROUNDUP(MONTH(vw_maritime_trade_analysis[[#This Row],[Departure_Date]])/3,0)</f>
        <v>Q1</v>
      </c>
      <c r="K3587" t="str">
        <f>TEXT(vw_maritime_trade_analysis[[#This Row],[Departure_Date]],"mmmm")</f>
        <v>January</v>
      </c>
      <c r="L3587">
        <v>110736808</v>
      </c>
      <c r="M3587">
        <v>271390.6875</v>
      </c>
      <c r="N3587">
        <v>59796.671875</v>
      </c>
      <c r="O3587">
        <v>73086.2890625</v>
      </c>
      <c r="P3587">
        <v>45576.69140625</v>
      </c>
      <c r="Q3587">
        <v>5731655</v>
      </c>
      <c r="R3587">
        <f t="shared" si="56"/>
        <v>5.1759257861216303E-2</v>
      </c>
    </row>
    <row r="3588" spans="1:18" x14ac:dyDescent="0.25">
      <c r="A3588" t="s">
        <v>4883</v>
      </c>
      <c r="B3588" t="s">
        <v>65</v>
      </c>
      <c r="C3588" t="s">
        <v>50</v>
      </c>
      <c r="D3588" t="s">
        <v>51</v>
      </c>
      <c r="E3588" t="s">
        <v>92</v>
      </c>
      <c r="F3588" t="s">
        <v>257</v>
      </c>
      <c r="G3588" s="1">
        <v>45745</v>
      </c>
      <c r="H3588" s="1">
        <v>45752</v>
      </c>
      <c r="I3588">
        <f>YEAR((vw_maritime_trade_analysis[[#This Row],[Departure_Date]]))</f>
        <v>2025</v>
      </c>
      <c r="J3588" t="str">
        <f>"Q"&amp;ROUNDUP(MONTH(vw_maritime_trade_analysis[[#This Row],[Departure_Date]])/3,0)</f>
        <v>Q1</v>
      </c>
      <c r="K3588" t="str">
        <f>TEXT(vw_maritime_trade_analysis[[#This Row],[Departure_Date]],"mmmm")</f>
        <v>March</v>
      </c>
      <c r="L3588">
        <v>25896716</v>
      </c>
      <c r="M3588">
        <v>172540</v>
      </c>
      <c r="N3588">
        <v>155007.59375</v>
      </c>
      <c r="O3588">
        <v>23048.080078125</v>
      </c>
      <c r="P3588">
        <v>29514.140625</v>
      </c>
      <c r="Q3588">
        <v>7073705.5</v>
      </c>
      <c r="R3588">
        <f t="shared" si="56"/>
        <v>0.27315067671128646</v>
      </c>
    </row>
    <row r="3589" spans="1:18" x14ac:dyDescent="0.25">
      <c r="A3589" t="s">
        <v>4884</v>
      </c>
      <c r="B3589" t="s">
        <v>65</v>
      </c>
      <c r="C3589" t="s">
        <v>66</v>
      </c>
      <c r="D3589" t="s">
        <v>391</v>
      </c>
      <c r="E3589" t="s">
        <v>100</v>
      </c>
      <c r="F3589" t="s">
        <v>159</v>
      </c>
      <c r="G3589" s="1">
        <v>45609</v>
      </c>
      <c r="H3589" s="1">
        <v>45628</v>
      </c>
      <c r="I3589">
        <f>YEAR((vw_maritime_trade_analysis[[#This Row],[Departure_Date]]))</f>
        <v>2024</v>
      </c>
      <c r="J3589" t="str">
        <f>"Q"&amp;ROUNDUP(MONTH(vw_maritime_trade_analysis[[#This Row],[Departure_Date]])/3,0)</f>
        <v>Q4</v>
      </c>
      <c r="K3589" t="str">
        <f>TEXT(vw_maritime_trade_analysis[[#This Row],[Departure_Date]],"mmmm")</f>
        <v>November</v>
      </c>
      <c r="L3589">
        <v>13334376</v>
      </c>
      <c r="M3589">
        <v>385466.40625</v>
      </c>
      <c r="N3589">
        <v>181365.03125</v>
      </c>
      <c r="O3589">
        <v>33602.62890625</v>
      </c>
      <c r="P3589">
        <v>5885.56005859375</v>
      </c>
      <c r="Q3589">
        <v>1431842.875</v>
      </c>
      <c r="R3589">
        <f t="shared" si="56"/>
        <v>0.10737981852319149</v>
      </c>
    </row>
    <row r="3590" spans="1:18" x14ac:dyDescent="0.25">
      <c r="A3590" t="s">
        <v>4885</v>
      </c>
      <c r="B3590" t="s">
        <v>49</v>
      </c>
      <c r="C3590" t="s">
        <v>50</v>
      </c>
      <c r="D3590" t="s">
        <v>51</v>
      </c>
      <c r="E3590" t="s">
        <v>174</v>
      </c>
      <c r="F3590" t="s">
        <v>226</v>
      </c>
      <c r="G3590" s="1">
        <v>44069</v>
      </c>
      <c r="H3590" s="1">
        <v>44083</v>
      </c>
      <c r="I3590">
        <f>YEAR((vw_maritime_trade_analysis[[#This Row],[Departure_Date]]))</f>
        <v>2020</v>
      </c>
      <c r="J3590" t="str">
        <f>"Q"&amp;ROUNDUP(MONTH(vw_maritime_trade_analysis[[#This Row],[Departure_Date]])/3,0)</f>
        <v>Q3</v>
      </c>
      <c r="K3590" t="str">
        <f>TEXT(vw_maritime_trade_analysis[[#This Row],[Departure_Date]],"mmmm")</f>
        <v>August</v>
      </c>
      <c r="L3590">
        <v>11424159</v>
      </c>
      <c r="M3590">
        <v>147997.3125</v>
      </c>
      <c r="N3590">
        <v>221965.5</v>
      </c>
      <c r="O3590">
        <v>15079.8896484375</v>
      </c>
      <c r="P3590">
        <v>35050.1015625</v>
      </c>
      <c r="Q3590">
        <v>5635150</v>
      </c>
      <c r="R3590">
        <f t="shared" si="56"/>
        <v>0.49326606886336227</v>
      </c>
    </row>
    <row r="3591" spans="1:18" x14ac:dyDescent="0.25">
      <c r="A3591" t="s">
        <v>4886</v>
      </c>
      <c r="B3591" t="s">
        <v>65</v>
      </c>
      <c r="C3591" t="s">
        <v>134</v>
      </c>
      <c r="D3591" t="s">
        <v>135</v>
      </c>
      <c r="E3591" t="s">
        <v>56</v>
      </c>
      <c r="F3591" t="s">
        <v>55</v>
      </c>
      <c r="G3591" s="1">
        <v>44019</v>
      </c>
      <c r="H3591" s="1">
        <v>44033</v>
      </c>
      <c r="I3591">
        <f>YEAR((vw_maritime_trade_analysis[[#This Row],[Departure_Date]]))</f>
        <v>2020</v>
      </c>
      <c r="J3591" t="str">
        <f>"Q"&amp;ROUNDUP(MONTH(vw_maritime_trade_analysis[[#This Row],[Departure_Date]])/3,0)</f>
        <v>Q3</v>
      </c>
      <c r="K3591" t="str">
        <f>TEXT(vw_maritime_trade_analysis[[#This Row],[Departure_Date]],"mmmm")</f>
        <v>July</v>
      </c>
      <c r="L3591">
        <v>3267190.25</v>
      </c>
      <c r="M3591">
        <v>124105.6875</v>
      </c>
      <c r="N3591">
        <v>238035.84375</v>
      </c>
      <c r="O3591">
        <v>2091</v>
      </c>
      <c r="P3591">
        <v>987.030029296875</v>
      </c>
      <c r="Q3591">
        <v>524026.5</v>
      </c>
      <c r="R3591">
        <f t="shared" si="56"/>
        <v>0.16039056801176485</v>
      </c>
    </row>
    <row r="3592" spans="1:18" x14ac:dyDescent="0.25">
      <c r="A3592" t="s">
        <v>4887</v>
      </c>
      <c r="B3592" t="s">
        <v>49</v>
      </c>
      <c r="C3592" t="s">
        <v>78</v>
      </c>
      <c r="D3592" t="s">
        <v>315</v>
      </c>
      <c r="E3592" t="s">
        <v>230</v>
      </c>
      <c r="F3592" t="s">
        <v>56</v>
      </c>
      <c r="G3592" s="1">
        <v>44362</v>
      </c>
      <c r="H3592" s="1">
        <v>44387</v>
      </c>
      <c r="I3592">
        <f>YEAR((vw_maritime_trade_analysis[[#This Row],[Departure_Date]]))</f>
        <v>2021</v>
      </c>
      <c r="J3592" t="str">
        <f>"Q"&amp;ROUNDUP(MONTH(vw_maritime_trade_analysis[[#This Row],[Departure_Date]])/3,0)</f>
        <v>Q2</v>
      </c>
      <c r="K3592" t="str">
        <f>TEXT(vw_maritime_trade_analysis[[#This Row],[Departure_Date]],"mmmm")</f>
        <v>June</v>
      </c>
      <c r="L3592">
        <v>52034928</v>
      </c>
      <c r="M3592">
        <v>307740.125</v>
      </c>
      <c r="N3592">
        <v>65312.859375</v>
      </c>
      <c r="O3592">
        <v>27058.16015625</v>
      </c>
      <c r="P3592">
        <v>0</v>
      </c>
      <c r="Q3592">
        <v>1370897.375</v>
      </c>
      <c r="R3592">
        <f t="shared" si="56"/>
        <v>2.6345714843691144E-2</v>
      </c>
    </row>
    <row r="3593" spans="1:18" x14ac:dyDescent="0.25">
      <c r="A3593" t="s">
        <v>4888</v>
      </c>
      <c r="B3593" t="s">
        <v>65</v>
      </c>
      <c r="C3593" t="s">
        <v>50</v>
      </c>
      <c r="D3593" t="s">
        <v>223</v>
      </c>
      <c r="E3593" t="s">
        <v>226</v>
      </c>
      <c r="F3593" t="s">
        <v>154</v>
      </c>
      <c r="G3593" s="1">
        <v>45766</v>
      </c>
      <c r="H3593" s="1">
        <v>45780</v>
      </c>
      <c r="I3593">
        <f>YEAR((vw_maritime_trade_analysis[[#This Row],[Departure_Date]]))</f>
        <v>2025</v>
      </c>
      <c r="J3593" t="str">
        <f>"Q"&amp;ROUNDUP(MONTH(vw_maritime_trade_analysis[[#This Row],[Departure_Date]])/3,0)</f>
        <v>Q2</v>
      </c>
      <c r="K3593" t="str">
        <f>TEXT(vw_maritime_trade_analysis[[#This Row],[Departure_Date]],"mmmm")</f>
        <v>April</v>
      </c>
      <c r="L3593">
        <v>93118624</v>
      </c>
      <c r="M3593">
        <v>228029.4375</v>
      </c>
      <c r="N3593">
        <v>94241.46875</v>
      </c>
      <c r="O3593">
        <v>120123.03125</v>
      </c>
      <c r="P3593">
        <v>17356.359375</v>
      </c>
      <c r="Q3593">
        <v>3575893</v>
      </c>
      <c r="R3593">
        <f t="shared" si="56"/>
        <v>3.8401480245240739E-2</v>
      </c>
    </row>
    <row r="3594" spans="1:18" x14ac:dyDescent="0.25">
      <c r="A3594" t="s">
        <v>4889</v>
      </c>
      <c r="B3594" t="s">
        <v>65</v>
      </c>
      <c r="C3594" t="s">
        <v>50</v>
      </c>
      <c r="D3594" t="s">
        <v>120</v>
      </c>
      <c r="E3594" t="s">
        <v>100</v>
      </c>
      <c r="F3594" t="s">
        <v>83</v>
      </c>
      <c r="G3594" s="1">
        <v>44749</v>
      </c>
      <c r="H3594" s="1">
        <v>44756</v>
      </c>
      <c r="I3594">
        <f>YEAR((vw_maritime_trade_analysis[[#This Row],[Departure_Date]]))</f>
        <v>2022</v>
      </c>
      <c r="J3594" t="str">
        <f>"Q"&amp;ROUNDUP(MONTH(vw_maritime_trade_analysis[[#This Row],[Departure_Date]])/3,0)</f>
        <v>Q3</v>
      </c>
      <c r="K3594" t="str">
        <f>TEXT(vw_maritime_trade_analysis[[#This Row],[Departure_Date]],"mmmm")</f>
        <v>July</v>
      </c>
      <c r="L3594">
        <v>51851404</v>
      </c>
      <c r="M3594">
        <v>180398.421875</v>
      </c>
      <c r="N3594">
        <v>137764.625</v>
      </c>
      <c r="O3594">
        <v>139998.796875</v>
      </c>
      <c r="P3594">
        <v>0</v>
      </c>
      <c r="Q3594">
        <v>1649386.5</v>
      </c>
      <c r="R3594">
        <f t="shared" si="56"/>
        <v>3.1809871532118977E-2</v>
      </c>
    </row>
    <row r="3595" spans="1:18" x14ac:dyDescent="0.25">
      <c r="A3595" t="s">
        <v>4890</v>
      </c>
      <c r="B3595" t="s">
        <v>65</v>
      </c>
      <c r="C3595" t="s">
        <v>66</v>
      </c>
      <c r="D3595" t="s">
        <v>153</v>
      </c>
      <c r="E3595" t="s">
        <v>128</v>
      </c>
      <c r="F3595" t="s">
        <v>131</v>
      </c>
      <c r="G3595" s="1">
        <v>45056</v>
      </c>
      <c r="H3595" s="1">
        <v>45091</v>
      </c>
      <c r="I3595">
        <f>YEAR((vw_maritime_trade_analysis[[#This Row],[Departure_Date]]))</f>
        <v>2023</v>
      </c>
      <c r="J3595" t="str">
        <f>"Q"&amp;ROUNDUP(MONTH(vw_maritime_trade_analysis[[#This Row],[Departure_Date]])/3,0)</f>
        <v>Q2</v>
      </c>
      <c r="K3595" t="str">
        <f>TEXT(vw_maritime_trade_analysis[[#This Row],[Departure_Date]],"mmmm")</f>
        <v>May</v>
      </c>
      <c r="L3595">
        <v>68246856</v>
      </c>
      <c r="M3595">
        <v>329368.9375</v>
      </c>
      <c r="N3595">
        <v>184244.59375</v>
      </c>
      <c r="O3595">
        <v>68929.328125</v>
      </c>
      <c r="P3595">
        <v>0</v>
      </c>
      <c r="Q3595">
        <v>4447906</v>
      </c>
      <c r="R3595">
        <f t="shared" si="56"/>
        <v>6.5173786174120604E-2</v>
      </c>
    </row>
    <row r="3596" spans="1:18" x14ac:dyDescent="0.25">
      <c r="A3596" t="s">
        <v>4891</v>
      </c>
      <c r="B3596" t="s">
        <v>49</v>
      </c>
      <c r="C3596" t="s">
        <v>50</v>
      </c>
      <c r="D3596" t="s">
        <v>120</v>
      </c>
      <c r="E3596" t="s">
        <v>159</v>
      </c>
      <c r="F3596" t="s">
        <v>70</v>
      </c>
      <c r="G3596" s="1">
        <v>44137</v>
      </c>
      <c r="H3596" s="1">
        <v>44142</v>
      </c>
      <c r="I3596">
        <f>YEAR((vw_maritime_trade_analysis[[#This Row],[Departure_Date]]))</f>
        <v>2020</v>
      </c>
      <c r="J3596" t="str">
        <f>"Q"&amp;ROUNDUP(MONTH(vw_maritime_trade_analysis[[#This Row],[Departure_Date]])/3,0)</f>
        <v>Q4</v>
      </c>
      <c r="K3596" t="str">
        <f>TEXT(vw_maritime_trade_analysis[[#This Row],[Departure_Date]],"mmmm")</f>
        <v>November</v>
      </c>
      <c r="L3596">
        <v>15895793</v>
      </c>
      <c r="M3596">
        <v>58577.19921875</v>
      </c>
      <c r="N3596">
        <v>158980.59375</v>
      </c>
      <c r="O3596">
        <v>20505.5703125</v>
      </c>
      <c r="P3596">
        <v>27675.259765625</v>
      </c>
      <c r="Q3596">
        <v>868544</v>
      </c>
      <c r="R3596">
        <f t="shared" si="56"/>
        <v>5.4639866032477905E-2</v>
      </c>
    </row>
    <row r="3597" spans="1:18" x14ac:dyDescent="0.25">
      <c r="A3597" t="s">
        <v>4892</v>
      </c>
      <c r="B3597" t="s">
        <v>49</v>
      </c>
      <c r="C3597" t="s">
        <v>78</v>
      </c>
      <c r="D3597" t="s">
        <v>105</v>
      </c>
      <c r="E3597" t="s">
        <v>83</v>
      </c>
      <c r="F3597" t="s">
        <v>226</v>
      </c>
      <c r="G3597" s="1">
        <v>44094</v>
      </c>
      <c r="H3597" s="1">
        <v>44102</v>
      </c>
      <c r="I3597">
        <f>YEAR((vw_maritime_trade_analysis[[#This Row],[Departure_Date]]))</f>
        <v>2020</v>
      </c>
      <c r="J3597" t="str">
        <f>"Q"&amp;ROUNDUP(MONTH(vw_maritime_trade_analysis[[#This Row],[Departure_Date]])/3,0)</f>
        <v>Q3</v>
      </c>
      <c r="K3597" t="str">
        <f>TEXT(vw_maritime_trade_analysis[[#This Row],[Departure_Date]],"mmmm")</f>
        <v>September</v>
      </c>
      <c r="L3597">
        <v>53320412</v>
      </c>
      <c r="M3597">
        <v>113630.0625</v>
      </c>
      <c r="N3597">
        <v>145811.265625</v>
      </c>
      <c r="O3597">
        <v>89578.296875</v>
      </c>
      <c r="P3597">
        <v>42907.19921875</v>
      </c>
      <c r="Q3597">
        <v>1969799.75</v>
      </c>
      <c r="R3597">
        <f t="shared" si="56"/>
        <v>3.694269560407748E-2</v>
      </c>
    </row>
    <row r="3598" spans="1:18" x14ac:dyDescent="0.25">
      <c r="A3598" t="s">
        <v>4893</v>
      </c>
      <c r="B3598" t="s">
        <v>49</v>
      </c>
      <c r="C3598" t="s">
        <v>66</v>
      </c>
      <c r="D3598" t="s">
        <v>153</v>
      </c>
      <c r="E3598" t="s">
        <v>140</v>
      </c>
      <c r="F3598" t="s">
        <v>128</v>
      </c>
      <c r="G3598" s="1">
        <v>45096</v>
      </c>
      <c r="H3598" s="1">
        <v>45116</v>
      </c>
      <c r="I3598">
        <f>YEAR((vw_maritime_trade_analysis[[#This Row],[Departure_Date]]))</f>
        <v>2023</v>
      </c>
      <c r="J3598" t="str">
        <f>"Q"&amp;ROUNDUP(MONTH(vw_maritime_trade_analysis[[#This Row],[Departure_Date]])/3,0)</f>
        <v>Q2</v>
      </c>
      <c r="K3598" t="str">
        <f>TEXT(vw_maritime_trade_analysis[[#This Row],[Departure_Date]],"mmmm")</f>
        <v>June</v>
      </c>
      <c r="L3598">
        <v>75806312</v>
      </c>
      <c r="M3598">
        <v>453130.6875</v>
      </c>
      <c r="N3598">
        <v>230876.09375</v>
      </c>
      <c r="O3598">
        <v>233483.4375</v>
      </c>
      <c r="P3598">
        <v>2253.2900390625</v>
      </c>
      <c r="Q3598">
        <v>3155564.25</v>
      </c>
      <c r="R3598">
        <f t="shared" si="56"/>
        <v>4.1626668897967227E-2</v>
      </c>
    </row>
    <row r="3599" spans="1:18" x14ac:dyDescent="0.25">
      <c r="A3599" t="s">
        <v>4895</v>
      </c>
      <c r="B3599" t="s">
        <v>49</v>
      </c>
      <c r="C3599" t="s">
        <v>66</v>
      </c>
      <c r="D3599" t="s">
        <v>245</v>
      </c>
      <c r="E3599" t="s">
        <v>257</v>
      </c>
      <c r="F3599" t="s">
        <v>70</v>
      </c>
      <c r="G3599" s="1">
        <v>45862</v>
      </c>
      <c r="H3599" s="1">
        <v>45890</v>
      </c>
      <c r="I3599">
        <f>YEAR((vw_maritime_trade_analysis[[#This Row],[Departure_Date]]))</f>
        <v>2025</v>
      </c>
      <c r="J3599" t="str">
        <f>"Q"&amp;ROUNDUP(MONTH(vw_maritime_trade_analysis[[#This Row],[Departure_Date]])/3,0)</f>
        <v>Q3</v>
      </c>
      <c r="K3599" t="str">
        <f>TEXT(vw_maritime_trade_analysis[[#This Row],[Departure_Date]],"mmmm")</f>
        <v>July</v>
      </c>
      <c r="L3599">
        <v>3945408</v>
      </c>
      <c r="M3599">
        <v>538419.9375</v>
      </c>
      <c r="N3599">
        <v>203584.859375</v>
      </c>
      <c r="O3599">
        <v>12704.2099609375</v>
      </c>
      <c r="P3599">
        <v>35655.140625</v>
      </c>
      <c r="Q3599">
        <v>992913</v>
      </c>
      <c r="R3599">
        <f t="shared" si="56"/>
        <v>0.25166294588544452</v>
      </c>
    </row>
    <row r="3600" spans="1:18" x14ac:dyDescent="0.25">
      <c r="A3600" t="s">
        <v>4896</v>
      </c>
      <c r="B3600" t="s">
        <v>65</v>
      </c>
      <c r="C3600" t="s">
        <v>134</v>
      </c>
      <c r="D3600" t="s">
        <v>135</v>
      </c>
      <c r="E3600" t="s">
        <v>226</v>
      </c>
      <c r="F3600" t="s">
        <v>71</v>
      </c>
      <c r="G3600" s="1">
        <v>44111</v>
      </c>
      <c r="H3600" s="1">
        <v>44142</v>
      </c>
      <c r="I3600">
        <f>YEAR((vw_maritime_trade_analysis[[#This Row],[Departure_Date]]))</f>
        <v>2020</v>
      </c>
      <c r="J3600" t="str">
        <f>"Q"&amp;ROUNDUP(MONTH(vw_maritime_trade_analysis[[#This Row],[Departure_Date]])/3,0)</f>
        <v>Q4</v>
      </c>
      <c r="K3600" t="str">
        <f>TEXT(vw_maritime_trade_analysis[[#This Row],[Departure_Date]],"mmmm")</f>
        <v>October</v>
      </c>
      <c r="L3600">
        <v>6818815</v>
      </c>
      <c r="M3600">
        <v>471757.125</v>
      </c>
      <c r="N3600">
        <v>109076.046875</v>
      </c>
      <c r="O3600">
        <v>22433.900390625</v>
      </c>
      <c r="P3600">
        <v>13886.0302734375</v>
      </c>
      <c r="Q3600">
        <v>951437.3125</v>
      </c>
      <c r="R3600">
        <f t="shared" si="56"/>
        <v>0.13953118137095669</v>
      </c>
    </row>
    <row r="3601" spans="1:18" x14ac:dyDescent="0.25">
      <c r="A3601" t="s">
        <v>4897</v>
      </c>
      <c r="B3601" t="s">
        <v>49</v>
      </c>
      <c r="C3601" t="s">
        <v>50</v>
      </c>
      <c r="D3601" t="s">
        <v>145</v>
      </c>
      <c r="E3601" t="s">
        <v>150</v>
      </c>
      <c r="F3601" t="s">
        <v>184</v>
      </c>
      <c r="G3601" s="1">
        <v>44422</v>
      </c>
      <c r="H3601" s="1">
        <v>44438</v>
      </c>
      <c r="I3601">
        <f>YEAR((vw_maritime_trade_analysis[[#This Row],[Departure_Date]]))</f>
        <v>2021</v>
      </c>
      <c r="J3601" t="str">
        <f>"Q"&amp;ROUNDUP(MONTH(vw_maritime_trade_analysis[[#This Row],[Departure_Date]])/3,0)</f>
        <v>Q3</v>
      </c>
      <c r="K3601" t="str">
        <f>TEXT(vw_maritime_trade_analysis[[#This Row],[Departure_Date]],"mmmm")</f>
        <v>August</v>
      </c>
      <c r="L3601">
        <v>22512738</v>
      </c>
      <c r="M3601">
        <v>102769.640625</v>
      </c>
      <c r="N3601">
        <v>144610.234375</v>
      </c>
      <c r="O3601">
        <v>36470.640625</v>
      </c>
      <c r="P3601">
        <v>0</v>
      </c>
      <c r="Q3601">
        <v>1799677.375</v>
      </c>
      <c r="R3601">
        <f t="shared" si="56"/>
        <v>7.9940404183622624E-2</v>
      </c>
    </row>
    <row r="3602" spans="1:18" x14ac:dyDescent="0.25">
      <c r="A3602" t="s">
        <v>4898</v>
      </c>
      <c r="B3602" t="s">
        <v>65</v>
      </c>
      <c r="C3602" t="s">
        <v>78</v>
      </c>
      <c r="D3602" t="s">
        <v>177</v>
      </c>
      <c r="E3602" t="s">
        <v>92</v>
      </c>
      <c r="F3602" t="s">
        <v>154</v>
      </c>
      <c r="G3602" s="1">
        <v>45748</v>
      </c>
      <c r="H3602" s="1">
        <v>45768</v>
      </c>
      <c r="I3602">
        <f>YEAR((vw_maritime_trade_analysis[[#This Row],[Departure_Date]]))</f>
        <v>2025</v>
      </c>
      <c r="J3602" t="str">
        <f>"Q"&amp;ROUNDUP(MONTH(vw_maritime_trade_analysis[[#This Row],[Departure_Date]])/3,0)</f>
        <v>Q2</v>
      </c>
      <c r="K3602" t="str">
        <f>TEXT(vw_maritime_trade_analysis[[#This Row],[Departure_Date]],"mmmm")</f>
        <v>April</v>
      </c>
      <c r="L3602">
        <v>19552290</v>
      </c>
      <c r="M3602">
        <v>365269</v>
      </c>
      <c r="N3602">
        <v>225709.140625</v>
      </c>
      <c r="O3602">
        <v>65109.12890625</v>
      </c>
      <c r="P3602">
        <v>145392.953125</v>
      </c>
      <c r="Q3602">
        <v>2294634.5</v>
      </c>
      <c r="R3602">
        <f t="shared" si="56"/>
        <v>0.11735886180084276</v>
      </c>
    </row>
    <row r="3603" spans="1:18" x14ac:dyDescent="0.25">
      <c r="A3603" t="s">
        <v>4899</v>
      </c>
      <c r="B3603" t="s">
        <v>65</v>
      </c>
      <c r="C3603" t="s">
        <v>50</v>
      </c>
      <c r="D3603" t="s">
        <v>145</v>
      </c>
      <c r="E3603" t="s">
        <v>128</v>
      </c>
      <c r="F3603" t="s">
        <v>154</v>
      </c>
      <c r="G3603" s="1">
        <v>46067</v>
      </c>
      <c r="H3603" s="1">
        <v>46074</v>
      </c>
      <c r="I3603">
        <f>YEAR((vw_maritime_trade_analysis[[#This Row],[Departure_Date]]))</f>
        <v>2026</v>
      </c>
      <c r="J3603" t="str">
        <f>"Q"&amp;ROUNDUP(MONTH(vw_maritime_trade_analysis[[#This Row],[Departure_Date]])/3,0)</f>
        <v>Q1</v>
      </c>
      <c r="K3603" t="str">
        <f>TEXT(vw_maritime_trade_analysis[[#This Row],[Departure_Date]],"mmmm")</f>
        <v>February</v>
      </c>
      <c r="L3603">
        <v>40376236</v>
      </c>
      <c r="M3603">
        <v>174627.09375</v>
      </c>
      <c r="N3603">
        <v>156196.625</v>
      </c>
      <c r="O3603">
        <v>134049.109375</v>
      </c>
      <c r="P3603">
        <v>3471.530029296875</v>
      </c>
      <c r="Q3603">
        <v>6594452</v>
      </c>
      <c r="R3603">
        <f t="shared" si="56"/>
        <v>0.16332508062415724</v>
      </c>
    </row>
    <row r="3604" spans="1:18" x14ac:dyDescent="0.25">
      <c r="A3604" t="s">
        <v>4900</v>
      </c>
      <c r="B3604" t="s">
        <v>49</v>
      </c>
      <c r="C3604" t="s">
        <v>50</v>
      </c>
      <c r="D3604" t="s">
        <v>51</v>
      </c>
      <c r="E3604" t="s">
        <v>140</v>
      </c>
      <c r="F3604" t="s">
        <v>82</v>
      </c>
      <c r="G3604" s="1">
        <v>45242</v>
      </c>
      <c r="H3604" s="1">
        <v>45250</v>
      </c>
      <c r="I3604">
        <f>YEAR((vw_maritime_trade_analysis[[#This Row],[Departure_Date]]))</f>
        <v>2023</v>
      </c>
      <c r="J3604" t="str">
        <f>"Q"&amp;ROUNDUP(MONTH(vw_maritime_trade_analysis[[#This Row],[Departure_Date]])/3,0)</f>
        <v>Q4</v>
      </c>
      <c r="K3604" t="str">
        <f>TEXT(vw_maritime_trade_analysis[[#This Row],[Departure_Date]],"mmmm")</f>
        <v>November</v>
      </c>
      <c r="L3604">
        <v>9933979</v>
      </c>
      <c r="M3604">
        <v>219356.046875</v>
      </c>
      <c r="N3604">
        <v>52682.19140625</v>
      </c>
      <c r="O3604">
        <v>7748.5</v>
      </c>
      <c r="P3604">
        <v>22559.900390625</v>
      </c>
      <c r="Q3604">
        <v>3767279.25</v>
      </c>
      <c r="R3604">
        <f t="shared" si="56"/>
        <v>0.37923165027830236</v>
      </c>
    </row>
    <row r="3605" spans="1:18" x14ac:dyDescent="0.25">
      <c r="A3605" t="s">
        <v>4901</v>
      </c>
      <c r="B3605" t="s">
        <v>65</v>
      </c>
      <c r="C3605" t="s">
        <v>50</v>
      </c>
      <c r="D3605" t="s">
        <v>51</v>
      </c>
      <c r="E3605" t="s">
        <v>184</v>
      </c>
      <c r="F3605" t="s">
        <v>93</v>
      </c>
      <c r="G3605" s="1">
        <v>45537</v>
      </c>
      <c r="H3605" s="1">
        <v>45542</v>
      </c>
      <c r="I3605">
        <f>YEAR((vw_maritime_trade_analysis[[#This Row],[Departure_Date]]))</f>
        <v>2024</v>
      </c>
      <c r="J3605" t="str">
        <f>"Q"&amp;ROUNDUP(MONTH(vw_maritime_trade_analysis[[#This Row],[Departure_Date]])/3,0)</f>
        <v>Q3</v>
      </c>
      <c r="K3605" t="str">
        <f>TEXT(vw_maritime_trade_analysis[[#This Row],[Departure_Date]],"mmmm")</f>
        <v>September</v>
      </c>
      <c r="L3605">
        <v>5036937.5</v>
      </c>
      <c r="M3605">
        <v>56220.1484375</v>
      </c>
      <c r="N3605">
        <v>21047.16015625</v>
      </c>
      <c r="O3605">
        <v>7001.33984375</v>
      </c>
      <c r="P3605">
        <v>0</v>
      </c>
      <c r="Q3605">
        <v>1530483.625</v>
      </c>
      <c r="R3605">
        <f t="shared" si="56"/>
        <v>0.30385201821543351</v>
      </c>
    </row>
    <row r="3606" spans="1:18" x14ac:dyDescent="0.25">
      <c r="A3606" t="s">
        <v>4902</v>
      </c>
      <c r="B3606" t="s">
        <v>49</v>
      </c>
      <c r="C3606" t="s">
        <v>50</v>
      </c>
      <c r="D3606" t="s">
        <v>223</v>
      </c>
      <c r="E3606" t="s">
        <v>131</v>
      </c>
      <c r="F3606" t="s">
        <v>82</v>
      </c>
      <c r="G3606" s="1">
        <v>44346</v>
      </c>
      <c r="H3606" s="1">
        <v>44352</v>
      </c>
      <c r="I3606">
        <f>YEAR((vw_maritime_trade_analysis[[#This Row],[Departure_Date]]))</f>
        <v>2021</v>
      </c>
      <c r="J3606" t="str">
        <f>"Q"&amp;ROUNDUP(MONTH(vw_maritime_trade_analysis[[#This Row],[Departure_Date]])/3,0)</f>
        <v>Q2</v>
      </c>
      <c r="K3606" t="str">
        <f>TEXT(vw_maritime_trade_analysis[[#This Row],[Departure_Date]],"mmmm")</f>
        <v>May</v>
      </c>
      <c r="L3606">
        <v>37254624</v>
      </c>
      <c r="M3606">
        <v>78745.2109375</v>
      </c>
      <c r="N3606">
        <v>148228.4375</v>
      </c>
      <c r="O3606">
        <v>72273.96875</v>
      </c>
      <c r="P3606">
        <v>16980.8203125</v>
      </c>
      <c r="Q3606">
        <v>2885194</v>
      </c>
      <c r="R3606">
        <f t="shared" si="56"/>
        <v>7.7445258875784115E-2</v>
      </c>
    </row>
    <row r="3607" spans="1:18" x14ac:dyDescent="0.25">
      <c r="A3607" t="s">
        <v>4903</v>
      </c>
      <c r="B3607" t="s">
        <v>65</v>
      </c>
      <c r="C3607" t="s">
        <v>50</v>
      </c>
      <c r="D3607" t="s">
        <v>51</v>
      </c>
      <c r="E3607" t="s">
        <v>100</v>
      </c>
      <c r="F3607" t="s">
        <v>201</v>
      </c>
      <c r="G3607" s="1">
        <v>44304</v>
      </c>
      <c r="H3607" s="1">
        <v>44316</v>
      </c>
      <c r="I3607">
        <f>YEAR((vw_maritime_trade_analysis[[#This Row],[Departure_Date]]))</f>
        <v>2021</v>
      </c>
      <c r="J3607" t="str">
        <f>"Q"&amp;ROUNDUP(MONTH(vw_maritime_trade_analysis[[#This Row],[Departure_Date]])/3,0)</f>
        <v>Q2</v>
      </c>
      <c r="K3607" t="str">
        <f>TEXT(vw_maritime_trade_analysis[[#This Row],[Departure_Date]],"mmmm")</f>
        <v>April</v>
      </c>
      <c r="L3607">
        <v>5613685.5</v>
      </c>
      <c r="M3607">
        <v>322291.375</v>
      </c>
      <c r="N3607">
        <v>181578.53125</v>
      </c>
      <c r="O3607">
        <v>3312.070068359375</v>
      </c>
      <c r="P3607">
        <v>21459.58984375</v>
      </c>
      <c r="Q3607">
        <v>2959474.75</v>
      </c>
      <c r="R3607">
        <f t="shared" si="56"/>
        <v>0.52718926808422029</v>
      </c>
    </row>
    <row r="3608" spans="1:18" x14ac:dyDescent="0.25">
      <c r="A3608" t="s">
        <v>4904</v>
      </c>
      <c r="B3608" t="s">
        <v>49</v>
      </c>
      <c r="C3608" t="s">
        <v>50</v>
      </c>
      <c r="D3608" t="s">
        <v>51</v>
      </c>
      <c r="E3608" t="s">
        <v>201</v>
      </c>
      <c r="F3608" t="s">
        <v>184</v>
      </c>
      <c r="G3608" s="1">
        <v>45132</v>
      </c>
      <c r="H3608" s="1">
        <v>45141</v>
      </c>
      <c r="I3608">
        <f>YEAR((vw_maritime_trade_analysis[[#This Row],[Departure_Date]]))</f>
        <v>2023</v>
      </c>
      <c r="J3608" t="str">
        <f>"Q"&amp;ROUNDUP(MONTH(vw_maritime_trade_analysis[[#This Row],[Departure_Date]])/3,0)</f>
        <v>Q3</v>
      </c>
      <c r="K3608" t="str">
        <f>TEXT(vw_maritime_trade_analysis[[#This Row],[Departure_Date]],"mmmm")</f>
        <v>July</v>
      </c>
      <c r="L3608">
        <v>4016581.25</v>
      </c>
      <c r="M3608">
        <v>304126.0625</v>
      </c>
      <c r="N3608">
        <v>19272.83984375</v>
      </c>
      <c r="O3608">
        <v>8354.490234375</v>
      </c>
      <c r="P3608">
        <v>18313.7890625</v>
      </c>
      <c r="Q3608">
        <v>2020307.875</v>
      </c>
      <c r="R3608">
        <f t="shared" si="56"/>
        <v>0.50299191009767319</v>
      </c>
    </row>
    <row r="3609" spans="1:18" x14ac:dyDescent="0.25">
      <c r="A3609" t="s">
        <v>4905</v>
      </c>
      <c r="B3609" t="s">
        <v>49</v>
      </c>
      <c r="C3609" t="s">
        <v>66</v>
      </c>
      <c r="D3609" t="s">
        <v>67</v>
      </c>
      <c r="E3609" t="s">
        <v>93</v>
      </c>
      <c r="F3609" t="s">
        <v>226</v>
      </c>
      <c r="G3609" s="1">
        <v>45441</v>
      </c>
      <c r="H3609" s="1">
        <v>45449</v>
      </c>
      <c r="I3609">
        <f>YEAR((vw_maritime_trade_analysis[[#This Row],[Departure_Date]]))</f>
        <v>2024</v>
      </c>
      <c r="J3609" t="str">
        <f>"Q"&amp;ROUNDUP(MONTH(vw_maritime_trade_analysis[[#This Row],[Departure_Date]])/3,0)</f>
        <v>Q2</v>
      </c>
      <c r="K3609" t="str">
        <f>TEXT(vw_maritime_trade_analysis[[#This Row],[Departure_Date]],"mmmm")</f>
        <v>May</v>
      </c>
      <c r="L3609">
        <v>7422389</v>
      </c>
      <c r="M3609">
        <v>244953.796875</v>
      </c>
      <c r="N3609">
        <v>77847.6484375</v>
      </c>
      <c r="O3609">
        <v>9723.330078125</v>
      </c>
      <c r="P3609">
        <v>39102.5703125</v>
      </c>
      <c r="Q3609">
        <v>959821.9375</v>
      </c>
      <c r="R3609">
        <f t="shared" si="56"/>
        <v>0.12931442120589476</v>
      </c>
    </row>
    <row r="3610" spans="1:18" x14ac:dyDescent="0.25">
      <c r="A3610" t="s">
        <v>4906</v>
      </c>
      <c r="B3610" t="s">
        <v>65</v>
      </c>
      <c r="C3610" t="s">
        <v>50</v>
      </c>
      <c r="D3610" t="s">
        <v>51</v>
      </c>
      <c r="E3610" t="s">
        <v>70</v>
      </c>
      <c r="F3610" t="s">
        <v>121</v>
      </c>
      <c r="G3610" s="1">
        <v>45122</v>
      </c>
      <c r="H3610" s="1">
        <v>45141</v>
      </c>
      <c r="I3610">
        <f>YEAR((vw_maritime_trade_analysis[[#This Row],[Departure_Date]]))</f>
        <v>2023</v>
      </c>
      <c r="J3610" t="str">
        <f>"Q"&amp;ROUNDUP(MONTH(vw_maritime_trade_analysis[[#This Row],[Departure_Date]])/3,0)</f>
        <v>Q3</v>
      </c>
      <c r="K3610" t="str">
        <f>TEXT(vw_maritime_trade_analysis[[#This Row],[Departure_Date]],"mmmm")</f>
        <v>July</v>
      </c>
      <c r="L3610">
        <v>19356512</v>
      </c>
      <c r="M3610">
        <v>280844</v>
      </c>
      <c r="N3610">
        <v>183097.859375</v>
      </c>
      <c r="O3610">
        <v>66779.9609375</v>
      </c>
      <c r="P3610">
        <v>0</v>
      </c>
      <c r="Q3610">
        <v>4077060.75</v>
      </c>
      <c r="R3610">
        <f t="shared" si="56"/>
        <v>0.21062992909053035</v>
      </c>
    </row>
    <row r="3611" spans="1:18" x14ac:dyDescent="0.25">
      <c r="A3611" t="s">
        <v>4907</v>
      </c>
      <c r="B3611" t="s">
        <v>49</v>
      </c>
      <c r="C3611" t="s">
        <v>50</v>
      </c>
      <c r="D3611" t="s">
        <v>51</v>
      </c>
      <c r="E3611" t="s">
        <v>127</v>
      </c>
      <c r="F3611" t="s">
        <v>184</v>
      </c>
      <c r="G3611" s="1">
        <v>44315</v>
      </c>
      <c r="H3611" s="1">
        <v>44331</v>
      </c>
      <c r="I3611">
        <f>YEAR((vw_maritime_trade_analysis[[#This Row],[Departure_Date]]))</f>
        <v>2021</v>
      </c>
      <c r="J3611" t="str">
        <f>"Q"&amp;ROUNDUP(MONTH(vw_maritime_trade_analysis[[#This Row],[Departure_Date]])/3,0)</f>
        <v>Q2</v>
      </c>
      <c r="K3611" t="str">
        <f>TEXT(vw_maritime_trade_analysis[[#This Row],[Departure_Date]],"mmmm")</f>
        <v>April</v>
      </c>
      <c r="L3611">
        <v>17501956</v>
      </c>
      <c r="M3611">
        <v>278517.0625</v>
      </c>
      <c r="N3611">
        <v>200967.796875</v>
      </c>
      <c r="O3611">
        <v>24852.779296875</v>
      </c>
      <c r="P3611">
        <v>0</v>
      </c>
      <c r="Q3611">
        <v>4027957.75</v>
      </c>
      <c r="R3611">
        <f t="shared" si="56"/>
        <v>0.23014329084132082</v>
      </c>
    </row>
    <row r="3612" spans="1:18" x14ac:dyDescent="0.25">
      <c r="A3612" t="s">
        <v>4908</v>
      </c>
      <c r="B3612" t="s">
        <v>65</v>
      </c>
      <c r="C3612" t="s">
        <v>50</v>
      </c>
      <c r="D3612" t="s">
        <v>223</v>
      </c>
      <c r="E3612" t="s">
        <v>100</v>
      </c>
      <c r="F3612" t="s">
        <v>204</v>
      </c>
      <c r="G3612" s="1">
        <v>44089</v>
      </c>
      <c r="H3612" s="1">
        <v>44102</v>
      </c>
      <c r="I3612">
        <f>YEAR((vw_maritime_trade_analysis[[#This Row],[Departure_Date]]))</f>
        <v>2020</v>
      </c>
      <c r="J3612" t="str">
        <f>"Q"&amp;ROUNDUP(MONTH(vw_maritime_trade_analysis[[#This Row],[Departure_Date]])/3,0)</f>
        <v>Q3</v>
      </c>
      <c r="K3612" t="str">
        <f>TEXT(vw_maritime_trade_analysis[[#This Row],[Departure_Date]],"mmmm")</f>
        <v>September</v>
      </c>
      <c r="L3612">
        <v>99635976</v>
      </c>
      <c r="M3612">
        <v>253417.609375</v>
      </c>
      <c r="N3612">
        <v>20063.98046875</v>
      </c>
      <c r="O3612">
        <v>255068.09375</v>
      </c>
      <c r="P3612">
        <v>0</v>
      </c>
      <c r="Q3612">
        <v>4378596.5</v>
      </c>
      <c r="R3612">
        <f t="shared" si="56"/>
        <v>4.3945938764126724E-2</v>
      </c>
    </row>
    <row r="3613" spans="1:18" x14ac:dyDescent="0.25">
      <c r="A3613" t="s">
        <v>4909</v>
      </c>
      <c r="B3613" t="s">
        <v>49</v>
      </c>
      <c r="C3613" t="s">
        <v>112</v>
      </c>
      <c r="D3613" t="s">
        <v>199</v>
      </c>
      <c r="E3613" t="s">
        <v>83</v>
      </c>
      <c r="F3613" t="s">
        <v>128</v>
      </c>
      <c r="G3613" s="1">
        <v>44391</v>
      </c>
      <c r="H3613" s="1">
        <v>44398</v>
      </c>
      <c r="I3613">
        <f>YEAR((vw_maritime_trade_analysis[[#This Row],[Departure_Date]]))</f>
        <v>2021</v>
      </c>
      <c r="J3613" t="str">
        <f>"Q"&amp;ROUNDUP(MONTH(vw_maritime_trade_analysis[[#This Row],[Departure_Date]])/3,0)</f>
        <v>Q3</v>
      </c>
      <c r="K3613" t="str">
        <f>TEXT(vw_maritime_trade_analysis[[#This Row],[Departure_Date]],"mmmm")</f>
        <v>July</v>
      </c>
      <c r="L3613">
        <v>12765872</v>
      </c>
      <c r="M3613">
        <v>71082.953125</v>
      </c>
      <c r="N3613">
        <v>197074.234375</v>
      </c>
      <c r="O3613">
        <v>36382.73828125</v>
      </c>
      <c r="P3613">
        <v>57707.6484375</v>
      </c>
      <c r="Q3613">
        <v>589153.3125</v>
      </c>
      <c r="R3613">
        <f t="shared" si="56"/>
        <v>4.6150651714195474E-2</v>
      </c>
    </row>
    <row r="3614" spans="1:18" x14ac:dyDescent="0.25">
      <c r="A3614" t="s">
        <v>4910</v>
      </c>
      <c r="B3614" t="s">
        <v>49</v>
      </c>
      <c r="C3614" t="s">
        <v>66</v>
      </c>
      <c r="D3614" t="s">
        <v>245</v>
      </c>
      <c r="E3614" t="s">
        <v>93</v>
      </c>
      <c r="F3614" t="s">
        <v>92</v>
      </c>
      <c r="G3614" s="1">
        <v>44585</v>
      </c>
      <c r="H3614" s="1">
        <v>44620</v>
      </c>
      <c r="I3614">
        <f>YEAR((vw_maritime_trade_analysis[[#This Row],[Departure_Date]]))</f>
        <v>2022</v>
      </c>
      <c r="J3614" t="str">
        <f>"Q"&amp;ROUNDUP(MONTH(vw_maritime_trade_analysis[[#This Row],[Departure_Date]])/3,0)</f>
        <v>Q1</v>
      </c>
      <c r="K3614" t="str">
        <f>TEXT(vw_maritime_trade_analysis[[#This Row],[Departure_Date]],"mmmm")</f>
        <v>January</v>
      </c>
      <c r="L3614">
        <v>10556256</v>
      </c>
      <c r="M3614">
        <v>949655.4375</v>
      </c>
      <c r="N3614">
        <v>214653.875</v>
      </c>
      <c r="O3614">
        <v>33780.01953125</v>
      </c>
      <c r="P3614">
        <v>12674.4697265625</v>
      </c>
      <c r="Q3614">
        <v>1684908.625</v>
      </c>
      <c r="R3614">
        <f t="shared" si="56"/>
        <v>0.15961233083017312</v>
      </c>
    </row>
    <row r="3615" spans="1:18" x14ac:dyDescent="0.25">
      <c r="A3615" t="s">
        <v>4911</v>
      </c>
      <c r="B3615" t="s">
        <v>49</v>
      </c>
      <c r="C3615" t="s">
        <v>50</v>
      </c>
      <c r="D3615" t="s">
        <v>51</v>
      </c>
      <c r="E3615" t="s">
        <v>204</v>
      </c>
      <c r="F3615" t="s">
        <v>100</v>
      </c>
      <c r="G3615" s="1">
        <v>44917</v>
      </c>
      <c r="H3615" s="1">
        <v>44923</v>
      </c>
      <c r="I3615">
        <f>YEAR((vw_maritime_trade_analysis[[#This Row],[Departure_Date]]))</f>
        <v>2022</v>
      </c>
      <c r="J3615" t="str">
        <f>"Q"&amp;ROUNDUP(MONTH(vw_maritime_trade_analysis[[#This Row],[Departure_Date]])/3,0)</f>
        <v>Q4</v>
      </c>
      <c r="K3615" t="str">
        <f>TEXT(vw_maritime_trade_analysis[[#This Row],[Departure_Date]],"mmmm")</f>
        <v>December</v>
      </c>
      <c r="L3615">
        <v>9922081</v>
      </c>
      <c r="M3615">
        <v>43644.44921875</v>
      </c>
      <c r="N3615">
        <v>17203.880859375</v>
      </c>
      <c r="O3615">
        <v>33437.41015625</v>
      </c>
      <c r="P3615">
        <v>0</v>
      </c>
      <c r="Q3615">
        <v>3416299</v>
      </c>
      <c r="R3615">
        <f t="shared" si="56"/>
        <v>0.34431275052078286</v>
      </c>
    </row>
    <row r="3616" spans="1:18" x14ac:dyDescent="0.25">
      <c r="A3616" t="s">
        <v>4912</v>
      </c>
      <c r="B3616" t="s">
        <v>49</v>
      </c>
      <c r="C3616" t="s">
        <v>50</v>
      </c>
      <c r="D3616" t="s">
        <v>223</v>
      </c>
      <c r="E3616" t="s">
        <v>55</v>
      </c>
      <c r="F3616" t="s">
        <v>70</v>
      </c>
      <c r="G3616" s="1">
        <v>44280</v>
      </c>
      <c r="H3616" s="1">
        <v>44299</v>
      </c>
      <c r="I3616">
        <f>YEAR((vw_maritime_trade_analysis[[#This Row],[Departure_Date]]))</f>
        <v>2021</v>
      </c>
      <c r="J3616" t="str">
        <f>"Q"&amp;ROUNDUP(MONTH(vw_maritime_trade_analysis[[#This Row],[Departure_Date]])/3,0)</f>
        <v>Q1</v>
      </c>
      <c r="K3616" t="str">
        <f>TEXT(vw_maritime_trade_analysis[[#This Row],[Departure_Date]],"mmmm")</f>
        <v>March</v>
      </c>
      <c r="L3616">
        <v>86030400</v>
      </c>
      <c r="M3616">
        <v>296493.84375</v>
      </c>
      <c r="N3616">
        <v>166895.390625</v>
      </c>
      <c r="O3616">
        <v>142810.46875</v>
      </c>
      <c r="P3616">
        <v>87082.6796875</v>
      </c>
      <c r="Q3616">
        <v>3882259</v>
      </c>
      <c r="R3616">
        <f t="shared" si="56"/>
        <v>4.5126594785099221E-2</v>
      </c>
    </row>
    <row r="3617" spans="1:18" x14ac:dyDescent="0.25">
      <c r="A3617" t="s">
        <v>4913</v>
      </c>
      <c r="B3617" t="s">
        <v>49</v>
      </c>
      <c r="C3617" t="s">
        <v>78</v>
      </c>
      <c r="D3617" t="s">
        <v>105</v>
      </c>
      <c r="E3617" t="s">
        <v>83</v>
      </c>
      <c r="F3617" t="s">
        <v>92</v>
      </c>
      <c r="G3617" s="1">
        <v>45171</v>
      </c>
      <c r="H3617" s="1">
        <v>45182</v>
      </c>
      <c r="I3617">
        <f>YEAR((vw_maritime_trade_analysis[[#This Row],[Departure_Date]]))</f>
        <v>2023</v>
      </c>
      <c r="J3617" t="str">
        <f>"Q"&amp;ROUNDUP(MONTH(vw_maritime_trade_analysis[[#This Row],[Departure_Date]])/3,0)</f>
        <v>Q3</v>
      </c>
      <c r="K3617" t="str">
        <f>TEXT(vw_maritime_trade_analysis[[#This Row],[Departure_Date]],"mmmm")</f>
        <v>September</v>
      </c>
      <c r="L3617">
        <v>20666044</v>
      </c>
      <c r="M3617">
        <v>179328.625</v>
      </c>
      <c r="N3617">
        <v>109192.3125</v>
      </c>
      <c r="O3617">
        <v>17359.48046875</v>
      </c>
      <c r="P3617">
        <v>0</v>
      </c>
      <c r="Q3617">
        <v>1285353.375</v>
      </c>
      <c r="R3617">
        <f t="shared" si="56"/>
        <v>6.2196392062264072E-2</v>
      </c>
    </row>
    <row r="3618" spans="1:18" x14ac:dyDescent="0.25">
      <c r="A3618" t="s">
        <v>4914</v>
      </c>
      <c r="B3618" t="s">
        <v>65</v>
      </c>
      <c r="C3618" t="s">
        <v>134</v>
      </c>
      <c r="D3618" t="s">
        <v>135</v>
      </c>
      <c r="E3618" t="s">
        <v>226</v>
      </c>
      <c r="F3618" t="s">
        <v>83</v>
      </c>
      <c r="G3618" s="1">
        <v>45199</v>
      </c>
      <c r="H3618" s="1">
        <v>45228</v>
      </c>
      <c r="I3618">
        <f>YEAR((vw_maritime_trade_analysis[[#This Row],[Departure_Date]]))</f>
        <v>2023</v>
      </c>
      <c r="J3618" t="str">
        <f>"Q"&amp;ROUNDUP(MONTH(vw_maritime_trade_analysis[[#This Row],[Departure_Date]])/3,0)</f>
        <v>Q3</v>
      </c>
      <c r="K3618" t="str">
        <f>TEXT(vw_maritime_trade_analysis[[#This Row],[Departure_Date]],"mmmm")</f>
        <v>September</v>
      </c>
      <c r="L3618">
        <v>16140038</v>
      </c>
      <c r="M3618">
        <v>277064.96875</v>
      </c>
      <c r="N3618">
        <v>22196.73046875</v>
      </c>
      <c r="O3618">
        <v>28245.0703125</v>
      </c>
      <c r="P3618">
        <v>0</v>
      </c>
      <c r="Q3618">
        <v>711520</v>
      </c>
      <c r="R3618">
        <f t="shared" si="56"/>
        <v>4.4084158909663038E-2</v>
      </c>
    </row>
    <row r="3619" spans="1:18" x14ac:dyDescent="0.25">
      <c r="A3619" t="s">
        <v>4915</v>
      </c>
      <c r="B3619" t="s">
        <v>65</v>
      </c>
      <c r="C3619" t="s">
        <v>112</v>
      </c>
      <c r="D3619" t="s">
        <v>113</v>
      </c>
      <c r="E3619" t="s">
        <v>70</v>
      </c>
      <c r="F3619" t="s">
        <v>108</v>
      </c>
      <c r="G3619" s="1">
        <v>45830</v>
      </c>
      <c r="H3619" s="1">
        <v>45859</v>
      </c>
      <c r="I3619">
        <f>YEAR((vw_maritime_trade_analysis[[#This Row],[Departure_Date]]))</f>
        <v>2025</v>
      </c>
      <c r="J3619" t="str">
        <f>"Q"&amp;ROUNDUP(MONTH(vw_maritime_trade_analysis[[#This Row],[Departure_Date]])/3,0)</f>
        <v>Q2</v>
      </c>
      <c r="K3619" t="str">
        <f>TEXT(vw_maritime_trade_analysis[[#This Row],[Departure_Date]],"mmmm")</f>
        <v>June</v>
      </c>
      <c r="L3619">
        <v>8058582.5</v>
      </c>
      <c r="M3619">
        <v>449520.875</v>
      </c>
      <c r="N3619">
        <v>134665.390625</v>
      </c>
      <c r="O3619">
        <v>21677.58984375</v>
      </c>
      <c r="P3619">
        <v>55405.69921875</v>
      </c>
      <c r="Q3619">
        <v>1024063.625</v>
      </c>
      <c r="R3619">
        <f t="shared" si="56"/>
        <v>0.12707738923067424</v>
      </c>
    </row>
    <row r="3620" spans="1:18" x14ac:dyDescent="0.25">
      <c r="A3620" t="s">
        <v>4916</v>
      </c>
      <c r="B3620" t="s">
        <v>65</v>
      </c>
      <c r="C3620" t="s">
        <v>50</v>
      </c>
      <c r="D3620" t="s">
        <v>120</v>
      </c>
      <c r="E3620" t="s">
        <v>226</v>
      </c>
      <c r="F3620" t="s">
        <v>159</v>
      </c>
      <c r="G3620" s="1">
        <v>44402</v>
      </c>
      <c r="H3620" s="1">
        <v>44416</v>
      </c>
      <c r="I3620">
        <f>YEAR((vw_maritime_trade_analysis[[#This Row],[Departure_Date]]))</f>
        <v>2021</v>
      </c>
      <c r="J3620" t="str">
        <f>"Q"&amp;ROUNDUP(MONTH(vw_maritime_trade_analysis[[#This Row],[Departure_Date]])/3,0)</f>
        <v>Q3</v>
      </c>
      <c r="K3620" t="str">
        <f>TEXT(vw_maritime_trade_analysis[[#This Row],[Departure_Date]],"mmmm")</f>
        <v>July</v>
      </c>
      <c r="L3620">
        <v>32775712</v>
      </c>
      <c r="M3620">
        <v>255106.046875</v>
      </c>
      <c r="N3620">
        <v>162041.53125</v>
      </c>
      <c r="O3620">
        <v>70795.5390625</v>
      </c>
      <c r="P3620">
        <v>0</v>
      </c>
      <c r="Q3620">
        <v>1166816.25</v>
      </c>
      <c r="R3620">
        <f t="shared" si="56"/>
        <v>3.5600027544786819E-2</v>
      </c>
    </row>
    <row r="3621" spans="1:18" x14ac:dyDescent="0.25">
      <c r="A3621" t="s">
        <v>4917</v>
      </c>
      <c r="B3621" t="s">
        <v>49</v>
      </c>
      <c r="C3621" t="s">
        <v>134</v>
      </c>
      <c r="D3621" t="s">
        <v>135</v>
      </c>
      <c r="E3621" t="s">
        <v>154</v>
      </c>
      <c r="F3621" t="s">
        <v>184</v>
      </c>
      <c r="G3621" s="1">
        <v>45247</v>
      </c>
      <c r="H3621" s="1">
        <v>45270</v>
      </c>
      <c r="I3621">
        <f>YEAR((vw_maritime_trade_analysis[[#This Row],[Departure_Date]]))</f>
        <v>2023</v>
      </c>
      <c r="J3621" t="str">
        <f>"Q"&amp;ROUNDUP(MONTH(vw_maritime_trade_analysis[[#This Row],[Departure_Date]])/3,0)</f>
        <v>Q4</v>
      </c>
      <c r="K3621" t="str">
        <f>TEXT(vw_maritime_trade_analysis[[#This Row],[Departure_Date]],"mmmm")</f>
        <v>November</v>
      </c>
      <c r="L3621">
        <v>3873043</v>
      </c>
      <c r="M3621">
        <v>180483.9375</v>
      </c>
      <c r="N3621">
        <v>58085.7890625</v>
      </c>
      <c r="O3621">
        <v>8753.080078125</v>
      </c>
      <c r="P3621">
        <v>52721.8203125</v>
      </c>
      <c r="Q3621">
        <v>537823.625</v>
      </c>
      <c r="R3621">
        <f t="shared" si="56"/>
        <v>0.13886332400647244</v>
      </c>
    </row>
    <row r="3622" spans="1:18" x14ac:dyDescent="0.25">
      <c r="A3622" t="s">
        <v>4918</v>
      </c>
      <c r="B3622" t="s">
        <v>65</v>
      </c>
      <c r="C3622" t="s">
        <v>112</v>
      </c>
      <c r="D3622" t="s">
        <v>126</v>
      </c>
      <c r="E3622" t="s">
        <v>226</v>
      </c>
      <c r="F3622" t="s">
        <v>196</v>
      </c>
      <c r="G3622" s="1">
        <v>44946</v>
      </c>
      <c r="H3622" s="1">
        <v>44970</v>
      </c>
      <c r="I3622">
        <f>YEAR((vw_maritime_trade_analysis[[#This Row],[Departure_Date]]))</f>
        <v>2023</v>
      </c>
      <c r="J3622" t="str">
        <f>"Q"&amp;ROUNDUP(MONTH(vw_maritime_trade_analysis[[#This Row],[Departure_Date]])/3,0)</f>
        <v>Q1</v>
      </c>
      <c r="K3622" t="str">
        <f>TEXT(vw_maritime_trade_analysis[[#This Row],[Departure_Date]],"mmmm")</f>
        <v>January</v>
      </c>
      <c r="L3622">
        <v>15403362</v>
      </c>
      <c r="M3622">
        <v>707541.4375</v>
      </c>
      <c r="N3622">
        <v>199701.046875</v>
      </c>
      <c r="O3622">
        <v>22642.939453125</v>
      </c>
      <c r="P3622">
        <v>0</v>
      </c>
      <c r="Q3622">
        <v>2494852.5</v>
      </c>
      <c r="R3622">
        <f t="shared" si="56"/>
        <v>0.16196804957255437</v>
      </c>
    </row>
    <row r="3623" spans="1:18" x14ac:dyDescent="0.25">
      <c r="A3623" t="s">
        <v>4919</v>
      </c>
      <c r="B3623" t="s">
        <v>49</v>
      </c>
      <c r="C3623" t="s">
        <v>66</v>
      </c>
      <c r="D3623" t="s">
        <v>153</v>
      </c>
      <c r="E3623" t="s">
        <v>230</v>
      </c>
      <c r="F3623" t="s">
        <v>128</v>
      </c>
      <c r="G3623" s="1">
        <v>43877</v>
      </c>
      <c r="H3623" s="1">
        <v>43893</v>
      </c>
      <c r="I3623">
        <f>YEAR((vw_maritime_trade_analysis[[#This Row],[Departure_Date]]))</f>
        <v>2020</v>
      </c>
      <c r="J3623" t="str">
        <f>"Q"&amp;ROUNDUP(MONTH(vw_maritime_trade_analysis[[#This Row],[Departure_Date]])/3,0)</f>
        <v>Q1</v>
      </c>
      <c r="K3623" t="str">
        <f>TEXT(vw_maritime_trade_analysis[[#This Row],[Departure_Date]],"mmmm")</f>
        <v>February</v>
      </c>
      <c r="L3623">
        <v>17829346</v>
      </c>
      <c r="M3623">
        <v>228817.84375</v>
      </c>
      <c r="N3623">
        <v>38584.5390625</v>
      </c>
      <c r="O3623">
        <v>50635.33984375</v>
      </c>
      <c r="P3623">
        <v>0</v>
      </c>
      <c r="Q3623">
        <v>6600197.5</v>
      </c>
      <c r="R3623">
        <f t="shared" si="56"/>
        <v>0.37018730243947257</v>
      </c>
    </row>
    <row r="3624" spans="1:18" x14ac:dyDescent="0.25">
      <c r="A3624" t="s">
        <v>4920</v>
      </c>
      <c r="B3624" t="s">
        <v>65</v>
      </c>
      <c r="C3624" t="s">
        <v>78</v>
      </c>
      <c r="D3624" t="s">
        <v>177</v>
      </c>
      <c r="E3624" t="s">
        <v>82</v>
      </c>
      <c r="F3624" t="s">
        <v>83</v>
      </c>
      <c r="G3624" s="1">
        <v>45361</v>
      </c>
      <c r="H3624" s="1">
        <v>45386</v>
      </c>
      <c r="I3624">
        <f>YEAR((vw_maritime_trade_analysis[[#This Row],[Departure_Date]]))</f>
        <v>2024</v>
      </c>
      <c r="J3624" t="str">
        <f>"Q"&amp;ROUNDUP(MONTH(vw_maritime_trade_analysis[[#This Row],[Departure_Date]])/3,0)</f>
        <v>Q1</v>
      </c>
      <c r="K3624" t="str">
        <f>TEXT(vw_maritime_trade_analysis[[#This Row],[Departure_Date]],"mmmm")</f>
        <v>March</v>
      </c>
      <c r="L3624">
        <v>27641562</v>
      </c>
      <c r="M3624">
        <v>402231.46875</v>
      </c>
      <c r="N3624">
        <v>134926.28125</v>
      </c>
      <c r="O3624">
        <v>45332.16015625</v>
      </c>
      <c r="Q3624">
        <v>2300646.5</v>
      </c>
      <c r="R3624">
        <f t="shared" si="56"/>
        <v>8.3231421581747081E-2</v>
      </c>
    </row>
    <row r="3625" spans="1:18" x14ac:dyDescent="0.25">
      <c r="A3625" t="s">
        <v>4922</v>
      </c>
      <c r="B3625" t="s">
        <v>49</v>
      </c>
      <c r="C3625" t="s">
        <v>50</v>
      </c>
      <c r="D3625" t="s">
        <v>183</v>
      </c>
      <c r="E3625" t="s">
        <v>257</v>
      </c>
      <c r="F3625" t="s">
        <v>184</v>
      </c>
      <c r="G3625" s="1">
        <v>44899</v>
      </c>
      <c r="H3625" s="1">
        <v>44919</v>
      </c>
      <c r="I3625">
        <f>YEAR((vw_maritime_trade_analysis[[#This Row],[Departure_Date]]))</f>
        <v>2022</v>
      </c>
      <c r="J3625" t="str">
        <f>"Q"&amp;ROUNDUP(MONTH(vw_maritime_trade_analysis[[#This Row],[Departure_Date]])/3,0)</f>
        <v>Q4</v>
      </c>
      <c r="K3625" t="str">
        <f>TEXT(vw_maritime_trade_analysis[[#This Row],[Departure_Date]],"mmmm")</f>
        <v>December</v>
      </c>
      <c r="L3625">
        <v>87594504</v>
      </c>
      <c r="M3625">
        <v>250377.8125</v>
      </c>
      <c r="N3625">
        <v>47977.421875</v>
      </c>
      <c r="O3625">
        <v>106865.296875</v>
      </c>
      <c r="P3625">
        <v>38554.609375</v>
      </c>
      <c r="Q3625">
        <v>3206681.75</v>
      </c>
      <c r="R3625">
        <f t="shared" si="56"/>
        <v>3.6608252841981957E-2</v>
      </c>
    </row>
    <row r="3626" spans="1:18" x14ac:dyDescent="0.25">
      <c r="A3626" t="s">
        <v>4923</v>
      </c>
      <c r="B3626" t="s">
        <v>49</v>
      </c>
      <c r="C3626" t="s">
        <v>239</v>
      </c>
      <c r="D3626" t="s">
        <v>270</v>
      </c>
      <c r="E3626" t="s">
        <v>146</v>
      </c>
      <c r="F3626" t="s">
        <v>100</v>
      </c>
      <c r="G3626" s="1">
        <v>45170</v>
      </c>
      <c r="H3626" s="1">
        <v>45175</v>
      </c>
      <c r="I3626">
        <f>YEAR((vw_maritime_trade_analysis[[#This Row],[Departure_Date]]))</f>
        <v>2023</v>
      </c>
      <c r="J3626" t="str">
        <f>"Q"&amp;ROUNDUP(MONTH(vw_maritime_trade_analysis[[#This Row],[Departure_Date]])/3,0)</f>
        <v>Q3</v>
      </c>
      <c r="K3626" t="str">
        <f>TEXT(vw_maritime_trade_analysis[[#This Row],[Departure_Date]],"mmmm")</f>
        <v>September</v>
      </c>
      <c r="L3626">
        <v>24628360</v>
      </c>
      <c r="M3626">
        <v>54829.3203125</v>
      </c>
      <c r="N3626">
        <v>236744.765625</v>
      </c>
      <c r="O3626">
        <v>18471.26953125</v>
      </c>
      <c r="P3626">
        <v>0</v>
      </c>
      <c r="Q3626">
        <v>1551300.375</v>
      </c>
      <c r="R3626">
        <f t="shared" si="56"/>
        <v>6.2988374987209869E-2</v>
      </c>
    </row>
    <row r="3627" spans="1:18" x14ac:dyDescent="0.25">
      <c r="A3627" t="s">
        <v>4924</v>
      </c>
      <c r="B3627" t="s">
        <v>65</v>
      </c>
      <c r="C3627" t="s">
        <v>239</v>
      </c>
      <c r="D3627" t="s">
        <v>240</v>
      </c>
      <c r="E3627" t="s">
        <v>56</v>
      </c>
      <c r="F3627" t="s">
        <v>201</v>
      </c>
      <c r="G3627" s="1">
        <v>44046</v>
      </c>
      <c r="H3627" s="1">
        <v>44059</v>
      </c>
      <c r="I3627">
        <f>YEAR((vw_maritime_trade_analysis[[#This Row],[Departure_Date]]))</f>
        <v>2020</v>
      </c>
      <c r="J3627" t="str">
        <f>"Q"&amp;ROUNDUP(MONTH(vw_maritime_trade_analysis[[#This Row],[Departure_Date]])/3,0)</f>
        <v>Q3</v>
      </c>
      <c r="K3627" t="str">
        <f>TEXT(vw_maritime_trade_analysis[[#This Row],[Departure_Date]],"mmmm")</f>
        <v>August</v>
      </c>
      <c r="L3627">
        <v>14490390</v>
      </c>
      <c r="M3627">
        <v>224639.125</v>
      </c>
      <c r="N3627">
        <v>236027.28125</v>
      </c>
      <c r="O3627">
        <v>19417.119140625</v>
      </c>
      <c r="P3627">
        <v>25362.279296875</v>
      </c>
      <c r="Q3627">
        <v>1613838.75</v>
      </c>
      <c r="R3627">
        <f t="shared" si="56"/>
        <v>0.11137303757869871</v>
      </c>
    </row>
    <row r="3628" spans="1:18" x14ac:dyDescent="0.25">
      <c r="A3628" t="s">
        <v>4925</v>
      </c>
      <c r="B3628" t="s">
        <v>49</v>
      </c>
      <c r="C3628" t="s">
        <v>78</v>
      </c>
      <c r="D3628" t="s">
        <v>177</v>
      </c>
      <c r="E3628" t="s">
        <v>83</v>
      </c>
      <c r="F3628" t="s">
        <v>184</v>
      </c>
      <c r="G3628" s="1">
        <v>45275</v>
      </c>
      <c r="H3628" s="1">
        <v>45292</v>
      </c>
      <c r="I3628">
        <f>YEAR((vw_maritime_trade_analysis[[#This Row],[Departure_Date]]))</f>
        <v>2023</v>
      </c>
      <c r="J3628" t="str">
        <f>"Q"&amp;ROUNDUP(MONTH(vw_maritime_trade_analysis[[#This Row],[Departure_Date]])/3,0)</f>
        <v>Q4</v>
      </c>
      <c r="K3628" t="str">
        <f>TEXT(vw_maritime_trade_analysis[[#This Row],[Departure_Date]],"mmmm")</f>
        <v>December</v>
      </c>
      <c r="L3628">
        <v>21291608</v>
      </c>
      <c r="M3628">
        <v>187602.796875</v>
      </c>
      <c r="N3628">
        <v>79009.671875</v>
      </c>
      <c r="O3628">
        <v>51099.859375</v>
      </c>
      <c r="P3628">
        <v>31913.609375</v>
      </c>
      <c r="Q3628">
        <v>1335055.5</v>
      </c>
      <c r="R3628">
        <f t="shared" si="56"/>
        <v>6.2703366509471711E-2</v>
      </c>
    </row>
    <row r="3629" spans="1:18" x14ac:dyDescent="0.25">
      <c r="A3629" t="s">
        <v>4927</v>
      </c>
      <c r="B3629" t="s">
        <v>65</v>
      </c>
      <c r="C3629" t="s">
        <v>50</v>
      </c>
      <c r="D3629" t="s">
        <v>120</v>
      </c>
      <c r="E3629" t="s">
        <v>184</v>
      </c>
      <c r="F3629" t="s">
        <v>154</v>
      </c>
      <c r="G3629" s="1">
        <v>44975</v>
      </c>
      <c r="H3629" s="1">
        <v>44980</v>
      </c>
      <c r="I3629">
        <f>YEAR((vw_maritime_trade_analysis[[#This Row],[Departure_Date]]))</f>
        <v>2023</v>
      </c>
      <c r="J3629" t="str">
        <f>"Q"&amp;ROUNDUP(MONTH(vw_maritime_trade_analysis[[#This Row],[Departure_Date]])/3,0)</f>
        <v>Q1</v>
      </c>
      <c r="K3629" t="str">
        <f>TEXT(vw_maritime_trade_analysis[[#This Row],[Departure_Date]],"mmmm")</f>
        <v>February</v>
      </c>
      <c r="L3629">
        <v>30518826</v>
      </c>
      <c r="M3629">
        <v>88487.2578125</v>
      </c>
      <c r="N3629">
        <v>237158.09375</v>
      </c>
      <c r="O3629">
        <v>90946.1015625</v>
      </c>
      <c r="P3629">
        <v>0</v>
      </c>
      <c r="Q3629">
        <v>1536904.75</v>
      </c>
      <c r="R3629">
        <f t="shared" si="56"/>
        <v>5.0359235640322471E-2</v>
      </c>
    </row>
    <row r="3630" spans="1:18" x14ac:dyDescent="0.25">
      <c r="A3630" t="s">
        <v>4928</v>
      </c>
      <c r="B3630" t="s">
        <v>65</v>
      </c>
      <c r="C3630" t="s">
        <v>50</v>
      </c>
      <c r="D3630" t="s">
        <v>223</v>
      </c>
      <c r="E3630" t="s">
        <v>226</v>
      </c>
      <c r="F3630" t="s">
        <v>83</v>
      </c>
      <c r="G3630" s="1">
        <v>44978</v>
      </c>
      <c r="H3630" s="1">
        <v>44998</v>
      </c>
      <c r="I3630">
        <f>YEAR((vw_maritime_trade_analysis[[#This Row],[Departure_Date]]))</f>
        <v>2023</v>
      </c>
      <c r="J3630" t="str">
        <f>"Q"&amp;ROUNDUP(MONTH(vw_maritime_trade_analysis[[#This Row],[Departure_Date]])/3,0)</f>
        <v>Q1</v>
      </c>
      <c r="K3630" t="str">
        <f>TEXT(vw_maritime_trade_analysis[[#This Row],[Departure_Date]],"mmmm")</f>
        <v>February</v>
      </c>
      <c r="L3630">
        <v>96505136</v>
      </c>
      <c r="M3630">
        <v>513003.28125</v>
      </c>
      <c r="N3630">
        <v>223422.046875</v>
      </c>
      <c r="O3630">
        <v>51147.71875</v>
      </c>
      <c r="P3630">
        <v>28485.2890625</v>
      </c>
      <c r="Q3630">
        <v>3521298.25</v>
      </c>
      <c r="R3630">
        <f t="shared" si="56"/>
        <v>3.6488195301854195E-2</v>
      </c>
    </row>
    <row r="3631" spans="1:18" x14ac:dyDescent="0.25">
      <c r="A3631" t="s">
        <v>4929</v>
      </c>
      <c r="B3631" t="s">
        <v>49</v>
      </c>
      <c r="C3631" t="s">
        <v>112</v>
      </c>
      <c r="D3631" t="s">
        <v>343</v>
      </c>
      <c r="E3631" t="s">
        <v>93</v>
      </c>
      <c r="F3631" t="s">
        <v>82</v>
      </c>
      <c r="G3631" s="1">
        <v>44718</v>
      </c>
      <c r="H3631" s="1">
        <v>44736</v>
      </c>
      <c r="I3631">
        <f>YEAR((vw_maritime_trade_analysis[[#This Row],[Departure_Date]]))</f>
        <v>2022</v>
      </c>
      <c r="J3631" t="str">
        <f>"Q"&amp;ROUNDUP(MONTH(vw_maritime_trade_analysis[[#This Row],[Departure_Date]])/3,0)</f>
        <v>Q2</v>
      </c>
      <c r="K3631" t="str">
        <f>TEXT(vw_maritime_trade_analysis[[#This Row],[Departure_Date]],"mmmm")</f>
        <v>June</v>
      </c>
      <c r="L3631">
        <v>51510312</v>
      </c>
      <c r="M3631">
        <v>347896.53125</v>
      </c>
      <c r="N3631">
        <v>162241.46875</v>
      </c>
      <c r="O3631">
        <v>62327.48046875</v>
      </c>
      <c r="P3631">
        <v>7484.97021484375</v>
      </c>
      <c r="Q3631">
        <v>3736348</v>
      </c>
      <c r="R3631">
        <f t="shared" si="56"/>
        <v>7.2535922515864396E-2</v>
      </c>
    </row>
    <row r="3632" spans="1:18" x14ac:dyDescent="0.25">
      <c r="A3632" t="s">
        <v>4930</v>
      </c>
      <c r="B3632" t="s">
        <v>65</v>
      </c>
      <c r="C3632" t="s">
        <v>78</v>
      </c>
      <c r="D3632" t="s">
        <v>177</v>
      </c>
      <c r="E3632" t="s">
        <v>82</v>
      </c>
      <c r="F3632" t="s">
        <v>140</v>
      </c>
      <c r="G3632" s="1">
        <v>45278</v>
      </c>
      <c r="H3632" s="1">
        <v>45299</v>
      </c>
      <c r="I3632">
        <f>YEAR((vw_maritime_trade_analysis[[#This Row],[Departure_Date]]))</f>
        <v>2023</v>
      </c>
      <c r="J3632" t="str">
        <f>"Q"&amp;ROUNDUP(MONTH(vw_maritime_trade_analysis[[#This Row],[Departure_Date]])/3,0)</f>
        <v>Q4</v>
      </c>
      <c r="K3632" t="str">
        <f>TEXT(vw_maritime_trade_analysis[[#This Row],[Departure_Date]],"mmmm")</f>
        <v>December</v>
      </c>
      <c r="L3632">
        <v>26852120</v>
      </c>
      <c r="M3632">
        <v>546322</v>
      </c>
      <c r="N3632">
        <v>183883.125</v>
      </c>
      <c r="O3632">
        <v>18259.439453125</v>
      </c>
      <c r="P3632">
        <v>25522.880859375</v>
      </c>
      <c r="Q3632">
        <v>2369499.75</v>
      </c>
      <c r="R3632">
        <f t="shared" si="56"/>
        <v>8.8242557757078399E-2</v>
      </c>
    </row>
    <row r="3633" spans="1:18" x14ac:dyDescent="0.25">
      <c r="A3633" t="s">
        <v>4931</v>
      </c>
      <c r="B3633" t="s">
        <v>65</v>
      </c>
      <c r="C3633" t="s">
        <v>78</v>
      </c>
      <c r="D3633" t="s">
        <v>158</v>
      </c>
      <c r="E3633" t="s">
        <v>184</v>
      </c>
      <c r="F3633" t="s">
        <v>140</v>
      </c>
      <c r="G3633" s="1">
        <v>46011</v>
      </c>
      <c r="H3633" s="1">
        <v>46038</v>
      </c>
      <c r="I3633">
        <f>YEAR((vw_maritime_trade_analysis[[#This Row],[Departure_Date]]))</f>
        <v>2025</v>
      </c>
      <c r="J3633" t="str">
        <f>"Q"&amp;ROUNDUP(MONTH(vw_maritime_trade_analysis[[#This Row],[Departure_Date]])/3,0)</f>
        <v>Q4</v>
      </c>
      <c r="K3633" t="str">
        <f>TEXT(vw_maritime_trade_analysis[[#This Row],[Departure_Date]],"mmmm")</f>
        <v>December</v>
      </c>
      <c r="L3633">
        <v>28481406</v>
      </c>
      <c r="M3633">
        <v>898705.6875</v>
      </c>
      <c r="N3633">
        <v>69601.5390625</v>
      </c>
      <c r="O3633">
        <v>66076.859375</v>
      </c>
      <c r="P3633">
        <v>0</v>
      </c>
      <c r="Q3633">
        <v>1542103.875</v>
      </c>
      <c r="R3633">
        <f t="shared" si="56"/>
        <v>5.4144232732049817E-2</v>
      </c>
    </row>
    <row r="3634" spans="1:18" x14ac:dyDescent="0.25">
      <c r="A3634" t="s">
        <v>4932</v>
      </c>
      <c r="B3634" t="s">
        <v>65</v>
      </c>
      <c r="C3634" t="s">
        <v>78</v>
      </c>
      <c r="D3634" t="s">
        <v>211</v>
      </c>
      <c r="E3634" t="s">
        <v>56</v>
      </c>
      <c r="F3634" t="s">
        <v>196</v>
      </c>
      <c r="G3634" s="1">
        <v>45516</v>
      </c>
      <c r="H3634" s="1">
        <v>45534</v>
      </c>
      <c r="I3634">
        <f>YEAR((vw_maritime_trade_analysis[[#This Row],[Departure_Date]]))</f>
        <v>2024</v>
      </c>
      <c r="J3634" t="str">
        <f>"Q"&amp;ROUNDUP(MONTH(vw_maritime_trade_analysis[[#This Row],[Departure_Date]])/3,0)</f>
        <v>Q3</v>
      </c>
      <c r="K3634" t="str">
        <f>TEXT(vw_maritime_trade_analysis[[#This Row],[Departure_Date]],"mmmm")</f>
        <v>August</v>
      </c>
      <c r="L3634">
        <v>38239712</v>
      </c>
      <c r="M3634">
        <v>288205.71875</v>
      </c>
      <c r="N3634">
        <v>231798.984375</v>
      </c>
      <c r="O3634">
        <v>74567.4375</v>
      </c>
      <c r="P3634">
        <v>37033.5390625</v>
      </c>
      <c r="Q3634">
        <v>1866550.25</v>
      </c>
      <c r="R3634">
        <f t="shared" si="56"/>
        <v>4.8811828133015225E-2</v>
      </c>
    </row>
    <row r="3635" spans="1:18" x14ac:dyDescent="0.25">
      <c r="A3635" t="s">
        <v>4933</v>
      </c>
      <c r="B3635" t="s">
        <v>65</v>
      </c>
      <c r="C3635" t="s">
        <v>78</v>
      </c>
      <c r="D3635" t="s">
        <v>105</v>
      </c>
      <c r="E3635" t="s">
        <v>70</v>
      </c>
      <c r="F3635" t="s">
        <v>159</v>
      </c>
      <c r="G3635" s="1">
        <v>44571</v>
      </c>
      <c r="H3635" s="1">
        <v>44581</v>
      </c>
      <c r="I3635">
        <f>YEAR((vw_maritime_trade_analysis[[#This Row],[Departure_Date]]))</f>
        <v>2022</v>
      </c>
      <c r="J3635" t="str">
        <f>"Q"&amp;ROUNDUP(MONTH(vw_maritime_trade_analysis[[#This Row],[Departure_Date]])/3,0)</f>
        <v>Q1</v>
      </c>
      <c r="K3635" t="str">
        <f>TEXT(vw_maritime_trade_analysis[[#This Row],[Departure_Date]],"mmmm")</f>
        <v>January</v>
      </c>
      <c r="L3635">
        <v>52601936</v>
      </c>
      <c r="M3635">
        <v>350033.375</v>
      </c>
      <c r="N3635">
        <v>174837.28125</v>
      </c>
      <c r="O3635">
        <v>81006.9765625</v>
      </c>
      <c r="P3635">
        <v>0</v>
      </c>
      <c r="Q3635">
        <v>2574118.5</v>
      </c>
      <c r="R3635">
        <f t="shared" si="56"/>
        <v>4.893581293281677E-2</v>
      </c>
    </row>
    <row r="3636" spans="1:18" x14ac:dyDescent="0.25">
      <c r="A3636" t="s">
        <v>4934</v>
      </c>
      <c r="B3636" t="s">
        <v>49</v>
      </c>
      <c r="C3636" t="s">
        <v>50</v>
      </c>
      <c r="D3636" t="s">
        <v>145</v>
      </c>
      <c r="E3636" t="s">
        <v>150</v>
      </c>
      <c r="F3636" t="s">
        <v>56</v>
      </c>
      <c r="G3636" s="1">
        <v>44812</v>
      </c>
      <c r="H3636" s="1">
        <v>44819</v>
      </c>
      <c r="I3636">
        <f>YEAR((vw_maritime_trade_analysis[[#This Row],[Departure_Date]]))</f>
        <v>2022</v>
      </c>
      <c r="J3636" t="str">
        <f>"Q"&amp;ROUNDUP(MONTH(vw_maritime_trade_analysis[[#This Row],[Departure_Date]])/3,0)</f>
        <v>Q3</v>
      </c>
      <c r="K3636" t="str">
        <f>TEXT(vw_maritime_trade_analysis[[#This Row],[Departure_Date]],"mmmm")</f>
        <v>September</v>
      </c>
      <c r="L3636">
        <v>44026112</v>
      </c>
      <c r="M3636">
        <v>229552.265625</v>
      </c>
      <c r="N3636">
        <v>130941.5078125</v>
      </c>
      <c r="O3636">
        <v>87611.9609375</v>
      </c>
      <c r="P3636">
        <v>50396.0703125</v>
      </c>
      <c r="Q3636">
        <v>3684814.25</v>
      </c>
      <c r="R3636">
        <f t="shared" si="56"/>
        <v>8.3696108573021386E-2</v>
      </c>
    </row>
    <row r="3637" spans="1:18" x14ac:dyDescent="0.25">
      <c r="A3637" t="s">
        <v>4935</v>
      </c>
      <c r="B3637" t="s">
        <v>49</v>
      </c>
      <c r="C3637" t="s">
        <v>78</v>
      </c>
      <c r="D3637" t="s">
        <v>158</v>
      </c>
      <c r="E3637" t="s">
        <v>159</v>
      </c>
      <c r="F3637" t="s">
        <v>128</v>
      </c>
      <c r="G3637" s="1">
        <v>44419</v>
      </c>
      <c r="H3637" s="1">
        <v>44429</v>
      </c>
      <c r="I3637">
        <f>YEAR((vw_maritime_trade_analysis[[#This Row],[Departure_Date]]))</f>
        <v>2021</v>
      </c>
      <c r="J3637" t="str">
        <f>"Q"&amp;ROUNDUP(MONTH(vw_maritime_trade_analysis[[#This Row],[Departure_Date]])/3,0)</f>
        <v>Q3</v>
      </c>
      <c r="K3637" t="str">
        <f>TEXT(vw_maritime_trade_analysis[[#This Row],[Departure_Date]],"mmmm")</f>
        <v>August</v>
      </c>
      <c r="L3637">
        <v>18560648</v>
      </c>
      <c r="M3637">
        <v>368183.21875</v>
      </c>
      <c r="N3637">
        <v>173515.796875</v>
      </c>
      <c r="O3637">
        <v>39905.390625</v>
      </c>
      <c r="Q3637">
        <v>837254.5625</v>
      </c>
      <c r="R3637">
        <f t="shared" si="56"/>
        <v>4.510912347995609E-2</v>
      </c>
    </row>
    <row r="3638" spans="1:18" x14ac:dyDescent="0.25">
      <c r="A3638" t="s">
        <v>4936</v>
      </c>
      <c r="B3638" t="s">
        <v>65</v>
      </c>
      <c r="C3638" t="s">
        <v>50</v>
      </c>
      <c r="D3638" t="s">
        <v>51</v>
      </c>
      <c r="E3638" t="s">
        <v>82</v>
      </c>
      <c r="F3638" t="s">
        <v>230</v>
      </c>
      <c r="G3638" s="1">
        <v>45433</v>
      </c>
      <c r="H3638" s="1">
        <v>45446</v>
      </c>
      <c r="I3638">
        <f>YEAR((vw_maritime_trade_analysis[[#This Row],[Departure_Date]]))</f>
        <v>2024</v>
      </c>
      <c r="J3638" t="str">
        <f>"Q"&amp;ROUNDUP(MONTH(vw_maritime_trade_analysis[[#This Row],[Departure_Date]])/3,0)</f>
        <v>Q2</v>
      </c>
      <c r="K3638" t="str">
        <f>TEXT(vw_maritime_trade_analysis[[#This Row],[Departure_Date]],"mmmm")</f>
        <v>May</v>
      </c>
      <c r="L3638">
        <v>16298930</v>
      </c>
      <c r="M3638">
        <v>108155.078125</v>
      </c>
      <c r="N3638">
        <v>182312.265625</v>
      </c>
      <c r="O3638">
        <v>33738.78125</v>
      </c>
      <c r="P3638">
        <v>20103.880859375</v>
      </c>
      <c r="Q3638">
        <v>4333777</v>
      </c>
      <c r="R3638">
        <f t="shared" si="56"/>
        <v>0.2658933439188953</v>
      </c>
    </row>
    <row r="3639" spans="1:18" x14ac:dyDescent="0.25">
      <c r="A3639" t="s">
        <v>4937</v>
      </c>
      <c r="B3639" t="s">
        <v>49</v>
      </c>
      <c r="C3639" t="s">
        <v>50</v>
      </c>
      <c r="D3639" t="s">
        <v>145</v>
      </c>
      <c r="E3639" t="s">
        <v>127</v>
      </c>
      <c r="F3639" t="s">
        <v>56</v>
      </c>
      <c r="G3639" s="1">
        <v>45692</v>
      </c>
      <c r="H3639" s="1">
        <v>45699</v>
      </c>
      <c r="I3639">
        <f>YEAR((vw_maritime_trade_analysis[[#This Row],[Departure_Date]]))</f>
        <v>2025</v>
      </c>
      <c r="J3639" t="str">
        <f>"Q"&amp;ROUNDUP(MONTH(vw_maritime_trade_analysis[[#This Row],[Departure_Date]])/3,0)</f>
        <v>Q1</v>
      </c>
      <c r="K3639" t="str">
        <f>TEXT(vw_maritime_trade_analysis[[#This Row],[Departure_Date]],"mmmm")</f>
        <v>February</v>
      </c>
      <c r="L3639">
        <v>65249340</v>
      </c>
      <c r="M3639">
        <v>136439.4375</v>
      </c>
      <c r="N3639">
        <v>220120.4375</v>
      </c>
      <c r="O3639">
        <v>182698.15625</v>
      </c>
      <c r="P3639">
        <v>0</v>
      </c>
      <c r="Q3639">
        <v>3840023</v>
      </c>
      <c r="R3639">
        <f t="shared" si="56"/>
        <v>5.8851522482832777E-2</v>
      </c>
    </row>
    <row r="3640" spans="1:18" x14ac:dyDescent="0.25">
      <c r="A3640" t="s">
        <v>4938</v>
      </c>
      <c r="B3640" t="s">
        <v>49</v>
      </c>
      <c r="C3640" t="s">
        <v>50</v>
      </c>
      <c r="D3640" t="s">
        <v>51</v>
      </c>
      <c r="E3640" t="s">
        <v>196</v>
      </c>
      <c r="F3640" t="s">
        <v>70</v>
      </c>
      <c r="G3640" s="1">
        <v>45705</v>
      </c>
      <c r="H3640" s="1">
        <v>45724</v>
      </c>
      <c r="I3640">
        <f>YEAR((vw_maritime_trade_analysis[[#This Row],[Departure_Date]]))</f>
        <v>2025</v>
      </c>
      <c r="J3640" t="str">
        <f>"Q"&amp;ROUNDUP(MONTH(vw_maritime_trade_analysis[[#This Row],[Departure_Date]])/3,0)</f>
        <v>Q1</v>
      </c>
      <c r="K3640" t="str">
        <f>TEXT(vw_maritime_trade_analysis[[#This Row],[Departure_Date]],"mmmm")</f>
        <v>February</v>
      </c>
      <c r="L3640">
        <v>7898392.5</v>
      </c>
      <c r="M3640">
        <v>601455</v>
      </c>
      <c r="N3640">
        <v>90774.4296875</v>
      </c>
      <c r="O3640">
        <v>15638.8203125</v>
      </c>
      <c r="P3640">
        <v>0</v>
      </c>
      <c r="Q3640">
        <v>3469801.75</v>
      </c>
      <c r="R3640">
        <f t="shared" si="56"/>
        <v>0.43930480157829582</v>
      </c>
    </row>
    <row r="3641" spans="1:18" x14ac:dyDescent="0.25">
      <c r="A3641" t="s">
        <v>4939</v>
      </c>
      <c r="B3641" t="s">
        <v>49</v>
      </c>
      <c r="C3641" t="s">
        <v>78</v>
      </c>
      <c r="D3641" t="s">
        <v>158</v>
      </c>
      <c r="E3641" t="s">
        <v>204</v>
      </c>
      <c r="F3641" t="s">
        <v>92</v>
      </c>
      <c r="G3641" s="1">
        <v>45613</v>
      </c>
      <c r="H3641" s="1">
        <v>45624</v>
      </c>
      <c r="I3641">
        <f>YEAR((vw_maritime_trade_analysis[[#This Row],[Departure_Date]]))</f>
        <v>2024</v>
      </c>
      <c r="J3641" t="str">
        <f>"Q"&amp;ROUNDUP(MONTH(vw_maritime_trade_analysis[[#This Row],[Departure_Date]])/3,0)</f>
        <v>Q4</v>
      </c>
      <c r="K3641" t="str">
        <f>TEXT(vw_maritime_trade_analysis[[#This Row],[Departure_Date]],"mmmm")</f>
        <v>November</v>
      </c>
      <c r="L3641">
        <v>22510906</v>
      </c>
      <c r="M3641">
        <v>283441.375</v>
      </c>
      <c r="N3641">
        <v>177645.65625</v>
      </c>
      <c r="O3641">
        <v>57177.69921875</v>
      </c>
      <c r="P3641">
        <v>40918.890625</v>
      </c>
      <c r="Q3641">
        <v>1585877.625</v>
      </c>
      <c r="R3641">
        <f t="shared" si="56"/>
        <v>7.0449302440337147E-2</v>
      </c>
    </row>
    <row r="3642" spans="1:18" x14ac:dyDescent="0.25">
      <c r="A3642" t="s">
        <v>4940</v>
      </c>
      <c r="B3642" t="s">
        <v>49</v>
      </c>
      <c r="C3642" t="s">
        <v>134</v>
      </c>
      <c r="D3642" t="s">
        <v>135</v>
      </c>
      <c r="E3642" t="s">
        <v>83</v>
      </c>
      <c r="F3642" t="s">
        <v>226</v>
      </c>
      <c r="G3642" s="1">
        <v>44716</v>
      </c>
      <c r="H3642" s="1">
        <v>44748</v>
      </c>
      <c r="I3642">
        <f>YEAR((vw_maritime_trade_analysis[[#This Row],[Departure_Date]]))</f>
        <v>2022</v>
      </c>
      <c r="J3642" t="str">
        <f>"Q"&amp;ROUNDUP(MONTH(vw_maritime_trade_analysis[[#This Row],[Departure_Date]])/3,0)</f>
        <v>Q2</v>
      </c>
      <c r="K3642" t="str">
        <f>TEXT(vw_maritime_trade_analysis[[#This Row],[Departure_Date]],"mmmm")</f>
        <v>June</v>
      </c>
      <c r="L3642">
        <v>7355497</v>
      </c>
      <c r="M3642">
        <v>674696.6875</v>
      </c>
      <c r="N3642">
        <v>183237.84375</v>
      </c>
      <c r="O3642">
        <v>24493.80078125</v>
      </c>
      <c r="P3642">
        <v>65108.55078125</v>
      </c>
      <c r="Q3642">
        <v>1100229.125</v>
      </c>
      <c r="R3642">
        <f t="shared" si="56"/>
        <v>0.1495791684776705</v>
      </c>
    </row>
    <row r="3643" spans="1:18" x14ac:dyDescent="0.25">
      <c r="A3643" t="s">
        <v>4941</v>
      </c>
      <c r="B3643" t="s">
        <v>65</v>
      </c>
      <c r="C3643" t="s">
        <v>50</v>
      </c>
      <c r="D3643" t="s">
        <v>120</v>
      </c>
      <c r="E3643" t="s">
        <v>56</v>
      </c>
      <c r="F3643" t="s">
        <v>159</v>
      </c>
      <c r="G3643" s="1">
        <v>44254</v>
      </c>
      <c r="H3643" s="1">
        <v>44271</v>
      </c>
      <c r="I3643">
        <f>YEAR((vw_maritime_trade_analysis[[#This Row],[Departure_Date]]))</f>
        <v>2021</v>
      </c>
      <c r="J3643" t="str">
        <f>"Q"&amp;ROUNDUP(MONTH(vw_maritime_trade_analysis[[#This Row],[Departure_Date]])/3,0)</f>
        <v>Q1</v>
      </c>
      <c r="K3643" t="str">
        <f>TEXT(vw_maritime_trade_analysis[[#This Row],[Departure_Date]],"mmmm")</f>
        <v>February</v>
      </c>
      <c r="L3643">
        <v>26188490</v>
      </c>
      <c r="M3643">
        <v>504257.21875</v>
      </c>
      <c r="N3643">
        <v>64386.51953125</v>
      </c>
      <c r="O3643">
        <v>39282.73828125</v>
      </c>
      <c r="P3643">
        <v>0</v>
      </c>
      <c r="Q3643">
        <v>1827211.75</v>
      </c>
      <c r="R3643">
        <f t="shared" si="56"/>
        <v>6.9771558039428777E-2</v>
      </c>
    </row>
    <row r="3644" spans="1:18" x14ac:dyDescent="0.25">
      <c r="A3644" t="s">
        <v>4942</v>
      </c>
      <c r="B3644" t="s">
        <v>49</v>
      </c>
      <c r="C3644" t="s">
        <v>50</v>
      </c>
      <c r="D3644" t="s">
        <v>51</v>
      </c>
      <c r="E3644" t="s">
        <v>127</v>
      </c>
      <c r="F3644" t="s">
        <v>184</v>
      </c>
      <c r="G3644" s="1">
        <v>45060</v>
      </c>
      <c r="H3644" s="1">
        <v>45078</v>
      </c>
      <c r="I3644">
        <f>YEAR((vw_maritime_trade_analysis[[#This Row],[Departure_Date]]))</f>
        <v>2023</v>
      </c>
      <c r="J3644" t="str">
        <f>"Q"&amp;ROUNDUP(MONTH(vw_maritime_trade_analysis[[#This Row],[Departure_Date]])/3,0)</f>
        <v>Q2</v>
      </c>
      <c r="K3644" t="str">
        <f>TEXT(vw_maritime_trade_analysis[[#This Row],[Departure_Date]],"mmmm")</f>
        <v>May</v>
      </c>
      <c r="L3644">
        <v>14319469</v>
      </c>
      <c r="M3644">
        <v>214033.703125</v>
      </c>
      <c r="N3644">
        <v>97439.5078125</v>
      </c>
      <c r="O3644">
        <v>25631.849609375</v>
      </c>
      <c r="P3644">
        <v>0</v>
      </c>
      <c r="Q3644">
        <v>7638336</v>
      </c>
      <c r="R3644">
        <f t="shared" si="56"/>
        <v>0.5334231318214383</v>
      </c>
    </row>
    <row r="3645" spans="1:18" x14ac:dyDescent="0.25">
      <c r="A3645" t="s">
        <v>4943</v>
      </c>
      <c r="B3645" t="s">
        <v>65</v>
      </c>
      <c r="C3645" t="s">
        <v>134</v>
      </c>
      <c r="D3645" t="s">
        <v>135</v>
      </c>
      <c r="E3645" t="s">
        <v>92</v>
      </c>
      <c r="F3645" t="s">
        <v>108</v>
      </c>
      <c r="G3645" s="1">
        <v>44237</v>
      </c>
      <c r="H3645" s="1">
        <v>44261</v>
      </c>
      <c r="I3645">
        <f>YEAR((vw_maritime_trade_analysis[[#This Row],[Departure_Date]]))</f>
        <v>2021</v>
      </c>
      <c r="J3645" t="str">
        <f>"Q"&amp;ROUNDUP(MONTH(vw_maritime_trade_analysis[[#This Row],[Departure_Date]])/3,0)</f>
        <v>Q1</v>
      </c>
      <c r="K3645" t="str">
        <f>TEXT(vw_maritime_trade_analysis[[#This Row],[Departure_Date]],"mmmm")</f>
        <v>February</v>
      </c>
      <c r="L3645">
        <v>3474850.5</v>
      </c>
      <c r="M3645">
        <v>341181.125</v>
      </c>
      <c r="N3645">
        <v>200364.828125</v>
      </c>
      <c r="O3645">
        <v>10285.5595703125</v>
      </c>
      <c r="P3645">
        <v>0</v>
      </c>
      <c r="Q3645">
        <v>779255.25</v>
      </c>
      <c r="R3645">
        <f t="shared" si="56"/>
        <v>0.22425576294577276</v>
      </c>
    </row>
    <row r="3646" spans="1:18" x14ac:dyDescent="0.25">
      <c r="A3646" t="s">
        <v>4944</v>
      </c>
      <c r="B3646" t="s">
        <v>65</v>
      </c>
      <c r="C3646" t="s">
        <v>50</v>
      </c>
      <c r="D3646" t="s">
        <v>51</v>
      </c>
      <c r="E3646" t="s">
        <v>92</v>
      </c>
      <c r="F3646" t="s">
        <v>159</v>
      </c>
      <c r="G3646" s="1">
        <v>45582</v>
      </c>
      <c r="H3646" s="1">
        <v>45594</v>
      </c>
      <c r="I3646">
        <f>YEAR((vw_maritime_trade_analysis[[#This Row],[Departure_Date]]))</f>
        <v>2024</v>
      </c>
      <c r="J3646" t="str">
        <f>"Q"&amp;ROUNDUP(MONTH(vw_maritime_trade_analysis[[#This Row],[Departure_Date]])/3,0)</f>
        <v>Q4</v>
      </c>
      <c r="K3646" t="str">
        <f>TEXT(vw_maritime_trade_analysis[[#This Row],[Departure_Date]],"mmmm")</f>
        <v>October</v>
      </c>
      <c r="L3646">
        <v>18811056</v>
      </c>
      <c r="M3646">
        <v>259653.171875</v>
      </c>
      <c r="N3646">
        <v>161777.546875</v>
      </c>
      <c r="O3646">
        <v>52482.83984375</v>
      </c>
      <c r="P3646">
        <v>5114.93017578125</v>
      </c>
      <c r="Q3646">
        <v>4220640</v>
      </c>
      <c r="R3646">
        <f t="shared" si="56"/>
        <v>0.22437017889904745</v>
      </c>
    </row>
    <row r="3647" spans="1:18" x14ac:dyDescent="0.25">
      <c r="A3647" t="s">
        <v>4945</v>
      </c>
      <c r="B3647" t="s">
        <v>65</v>
      </c>
      <c r="C3647" t="s">
        <v>78</v>
      </c>
      <c r="D3647" t="s">
        <v>177</v>
      </c>
      <c r="E3647" t="s">
        <v>100</v>
      </c>
      <c r="F3647" t="s">
        <v>127</v>
      </c>
      <c r="G3647" s="1">
        <v>44632</v>
      </c>
      <c r="H3647" s="1">
        <v>44655</v>
      </c>
      <c r="I3647">
        <f>YEAR((vw_maritime_trade_analysis[[#This Row],[Departure_Date]]))</f>
        <v>2022</v>
      </c>
      <c r="J3647" t="str">
        <f>"Q"&amp;ROUNDUP(MONTH(vw_maritime_trade_analysis[[#This Row],[Departure_Date]])/3,0)</f>
        <v>Q1</v>
      </c>
      <c r="K3647" t="str">
        <f>TEXT(vw_maritime_trade_analysis[[#This Row],[Departure_Date]],"mmmm")</f>
        <v>March</v>
      </c>
      <c r="L3647">
        <v>17076704</v>
      </c>
      <c r="M3647">
        <v>274048.625</v>
      </c>
      <c r="N3647">
        <v>237144.453125</v>
      </c>
      <c r="O3647">
        <v>33982.640625</v>
      </c>
      <c r="P3647">
        <v>36458.41015625</v>
      </c>
      <c r="Q3647">
        <v>1781222</v>
      </c>
      <c r="R3647">
        <f t="shared" si="56"/>
        <v>0.10430713093112114</v>
      </c>
    </row>
    <row r="3648" spans="1:18" x14ac:dyDescent="0.25">
      <c r="A3648" t="s">
        <v>4946</v>
      </c>
      <c r="B3648" t="s">
        <v>65</v>
      </c>
      <c r="C3648" t="s">
        <v>66</v>
      </c>
      <c r="D3648" t="s">
        <v>248</v>
      </c>
      <c r="E3648" t="s">
        <v>92</v>
      </c>
      <c r="F3648" t="s">
        <v>140</v>
      </c>
      <c r="G3648" s="1">
        <v>45889</v>
      </c>
      <c r="H3648" s="1">
        <v>45924</v>
      </c>
      <c r="I3648">
        <f>YEAR((vw_maritime_trade_analysis[[#This Row],[Departure_Date]]))</f>
        <v>2025</v>
      </c>
      <c r="J3648" t="str">
        <f>"Q"&amp;ROUNDUP(MONTH(vw_maritime_trade_analysis[[#This Row],[Departure_Date]])/3,0)</f>
        <v>Q3</v>
      </c>
      <c r="K3648" t="str">
        <f>TEXT(vw_maritime_trade_analysis[[#This Row],[Departure_Date]],"mmmm")</f>
        <v>August</v>
      </c>
      <c r="L3648">
        <v>56674368</v>
      </c>
      <c r="M3648">
        <v>709213.5625</v>
      </c>
      <c r="N3648">
        <v>124298.78125</v>
      </c>
      <c r="O3648">
        <v>183058.203125</v>
      </c>
      <c r="P3648">
        <v>69396.109375</v>
      </c>
      <c r="Q3648">
        <v>3571738.75</v>
      </c>
      <c r="R3648">
        <f t="shared" si="56"/>
        <v>6.3022118746873371E-2</v>
      </c>
    </row>
    <row r="3649" spans="1:18" x14ac:dyDescent="0.25">
      <c r="A3649" t="s">
        <v>4947</v>
      </c>
      <c r="B3649" t="s">
        <v>49</v>
      </c>
      <c r="C3649" t="s">
        <v>50</v>
      </c>
      <c r="D3649" t="s">
        <v>51</v>
      </c>
      <c r="E3649" t="s">
        <v>131</v>
      </c>
      <c r="F3649" t="s">
        <v>70</v>
      </c>
      <c r="G3649" s="1">
        <v>44530</v>
      </c>
      <c r="H3649" s="1">
        <v>44540</v>
      </c>
      <c r="I3649">
        <f>YEAR((vw_maritime_trade_analysis[[#This Row],[Departure_Date]]))</f>
        <v>2021</v>
      </c>
      <c r="J3649" t="str">
        <f>"Q"&amp;ROUNDUP(MONTH(vw_maritime_trade_analysis[[#This Row],[Departure_Date]])/3,0)</f>
        <v>Q4</v>
      </c>
      <c r="K3649" t="str">
        <f>TEXT(vw_maritime_trade_analysis[[#This Row],[Departure_Date]],"mmmm")</f>
        <v>November</v>
      </c>
      <c r="L3649">
        <v>8775888</v>
      </c>
      <c r="M3649">
        <v>172515.953125</v>
      </c>
      <c r="N3649">
        <v>158429.234375</v>
      </c>
      <c r="O3649">
        <v>22729.55078125</v>
      </c>
      <c r="P3649">
        <v>0</v>
      </c>
      <c r="Q3649">
        <v>1765187.375</v>
      </c>
      <c r="R3649">
        <f t="shared" si="56"/>
        <v>0.20114059967492748</v>
      </c>
    </row>
    <row r="3650" spans="1:18" x14ac:dyDescent="0.25">
      <c r="A3650" t="s">
        <v>4949</v>
      </c>
      <c r="B3650" t="s">
        <v>49</v>
      </c>
      <c r="C3650" t="s">
        <v>78</v>
      </c>
      <c r="D3650" t="s">
        <v>158</v>
      </c>
      <c r="E3650" t="s">
        <v>150</v>
      </c>
      <c r="F3650" t="s">
        <v>70</v>
      </c>
      <c r="G3650" s="1">
        <v>45284</v>
      </c>
      <c r="H3650" s="1">
        <v>45306</v>
      </c>
      <c r="I3650">
        <f>YEAR((vw_maritime_trade_analysis[[#This Row],[Departure_Date]]))</f>
        <v>2023</v>
      </c>
      <c r="J3650" t="str">
        <f>"Q"&amp;ROUNDUP(MONTH(vw_maritime_trade_analysis[[#This Row],[Departure_Date]])/3,0)</f>
        <v>Q4</v>
      </c>
      <c r="K3650" t="str">
        <f>TEXT(vw_maritime_trade_analysis[[#This Row],[Departure_Date]],"mmmm")</f>
        <v>December</v>
      </c>
      <c r="L3650">
        <v>21275510</v>
      </c>
      <c r="M3650">
        <v>501781.1875</v>
      </c>
      <c r="N3650">
        <v>48005.5</v>
      </c>
      <c r="O3650">
        <v>47657.140625</v>
      </c>
      <c r="P3650">
        <v>71728.28125</v>
      </c>
      <c r="Q3650">
        <v>1299071</v>
      </c>
      <c r="R3650">
        <f t="shared" ref="R3650:R3713" si="57">Q3650/L3650</f>
        <v>6.1059452863879642E-2</v>
      </c>
    </row>
    <row r="3651" spans="1:18" x14ac:dyDescent="0.25">
      <c r="A3651" t="s">
        <v>4950</v>
      </c>
      <c r="B3651" t="s">
        <v>49</v>
      </c>
      <c r="C3651" t="s">
        <v>50</v>
      </c>
      <c r="D3651" t="s">
        <v>223</v>
      </c>
      <c r="E3651" t="s">
        <v>204</v>
      </c>
      <c r="F3651" t="s">
        <v>92</v>
      </c>
      <c r="G3651" s="1">
        <v>45450</v>
      </c>
      <c r="H3651" s="1">
        <v>45457</v>
      </c>
      <c r="I3651">
        <f>YEAR((vw_maritime_trade_analysis[[#This Row],[Departure_Date]]))</f>
        <v>2024</v>
      </c>
      <c r="J3651" t="str">
        <f>"Q"&amp;ROUNDUP(MONTH(vw_maritime_trade_analysis[[#This Row],[Departure_Date]])/3,0)</f>
        <v>Q2</v>
      </c>
      <c r="K3651" t="str">
        <f>TEXT(vw_maritime_trade_analysis[[#This Row],[Departure_Date]],"mmmm")</f>
        <v>June</v>
      </c>
      <c r="L3651">
        <v>88811720</v>
      </c>
      <c r="M3651">
        <v>166596.609375</v>
      </c>
      <c r="N3651">
        <v>89902.5</v>
      </c>
      <c r="O3651">
        <v>123448.2890625</v>
      </c>
      <c r="Q3651">
        <v>2708739.75</v>
      </c>
      <c r="R3651">
        <f t="shared" si="57"/>
        <v>3.0499800589381672E-2</v>
      </c>
    </row>
    <row r="3652" spans="1:18" x14ac:dyDescent="0.25">
      <c r="A3652" t="s">
        <v>4951</v>
      </c>
      <c r="B3652" t="s">
        <v>49</v>
      </c>
      <c r="C3652" t="s">
        <v>66</v>
      </c>
      <c r="D3652" t="s">
        <v>245</v>
      </c>
      <c r="E3652" t="s">
        <v>257</v>
      </c>
      <c r="F3652" t="s">
        <v>70</v>
      </c>
      <c r="G3652" s="1">
        <v>45702</v>
      </c>
      <c r="H3652" s="1">
        <v>45709</v>
      </c>
      <c r="I3652">
        <f>YEAR((vw_maritime_trade_analysis[[#This Row],[Departure_Date]]))</f>
        <v>2025</v>
      </c>
      <c r="J3652" t="str">
        <f>"Q"&amp;ROUNDUP(MONTH(vw_maritime_trade_analysis[[#This Row],[Departure_Date]])/3,0)</f>
        <v>Q1</v>
      </c>
      <c r="K3652" t="str">
        <f>TEXT(vw_maritime_trade_analysis[[#This Row],[Departure_Date]],"mmmm")</f>
        <v>February</v>
      </c>
      <c r="L3652">
        <v>984336.25</v>
      </c>
      <c r="M3652">
        <v>64883.6484375</v>
      </c>
      <c r="N3652">
        <v>83167.1328125</v>
      </c>
      <c r="O3652">
        <v>3425.489990234375</v>
      </c>
      <c r="P3652">
        <v>18969.91015625</v>
      </c>
      <c r="Q3652">
        <v>215213.625</v>
      </c>
      <c r="R3652">
        <f t="shared" si="57"/>
        <v>0.21863832100057273</v>
      </c>
    </row>
    <row r="3653" spans="1:18" x14ac:dyDescent="0.25">
      <c r="A3653" t="s">
        <v>4952</v>
      </c>
      <c r="B3653" t="s">
        <v>65</v>
      </c>
      <c r="C3653" t="s">
        <v>66</v>
      </c>
      <c r="D3653" t="s">
        <v>245</v>
      </c>
      <c r="E3653" t="s">
        <v>226</v>
      </c>
      <c r="F3653" t="s">
        <v>127</v>
      </c>
      <c r="G3653" s="1">
        <v>44859</v>
      </c>
      <c r="H3653" s="1">
        <v>44886</v>
      </c>
      <c r="I3653">
        <f>YEAR((vw_maritime_trade_analysis[[#This Row],[Departure_Date]]))</f>
        <v>2022</v>
      </c>
      <c r="J3653" t="str">
        <f>"Q"&amp;ROUNDUP(MONTH(vw_maritime_trade_analysis[[#This Row],[Departure_Date]])/3,0)</f>
        <v>Q4</v>
      </c>
      <c r="K3653" t="str">
        <f>TEXT(vw_maritime_trade_analysis[[#This Row],[Departure_Date]],"mmmm")</f>
        <v>October</v>
      </c>
      <c r="L3653">
        <v>13365197</v>
      </c>
      <c r="M3653">
        <v>511280</v>
      </c>
      <c r="N3653">
        <v>233087.421875</v>
      </c>
      <c r="O3653">
        <v>29938.0390625</v>
      </c>
      <c r="P3653">
        <v>0</v>
      </c>
      <c r="Q3653">
        <v>1113089.25</v>
      </c>
      <c r="R3653">
        <f t="shared" si="57"/>
        <v>8.3282666914673981E-2</v>
      </c>
    </row>
    <row r="3654" spans="1:18" x14ac:dyDescent="0.25">
      <c r="A3654" t="s">
        <v>4953</v>
      </c>
      <c r="B3654" t="s">
        <v>65</v>
      </c>
      <c r="C3654" t="s">
        <v>50</v>
      </c>
      <c r="D3654" t="s">
        <v>223</v>
      </c>
      <c r="E3654" t="s">
        <v>128</v>
      </c>
      <c r="F3654" t="s">
        <v>150</v>
      </c>
      <c r="G3654" s="1">
        <v>45476</v>
      </c>
      <c r="H3654" s="1">
        <v>45493</v>
      </c>
      <c r="I3654">
        <f>YEAR((vw_maritime_trade_analysis[[#This Row],[Departure_Date]]))</f>
        <v>2024</v>
      </c>
      <c r="J3654" t="str">
        <f>"Q"&amp;ROUNDUP(MONTH(vw_maritime_trade_analysis[[#This Row],[Departure_Date]])/3,0)</f>
        <v>Q3</v>
      </c>
      <c r="K3654" t="str">
        <f>TEXT(vw_maritime_trade_analysis[[#This Row],[Departure_Date]],"mmmm")</f>
        <v>July</v>
      </c>
      <c r="L3654">
        <v>24022828</v>
      </c>
      <c r="M3654">
        <v>112613.15625</v>
      </c>
      <c r="N3654">
        <v>125990.109375</v>
      </c>
      <c r="O3654">
        <v>58135.23828125</v>
      </c>
      <c r="P3654">
        <v>0</v>
      </c>
      <c r="Q3654">
        <v>1410783.625</v>
      </c>
      <c r="R3654">
        <f t="shared" si="57"/>
        <v>5.8726792074605037E-2</v>
      </c>
    </row>
    <row r="3655" spans="1:18" x14ac:dyDescent="0.25">
      <c r="A3655" t="s">
        <v>4954</v>
      </c>
      <c r="B3655" t="s">
        <v>49</v>
      </c>
      <c r="C3655" t="s">
        <v>50</v>
      </c>
      <c r="D3655" t="s">
        <v>51</v>
      </c>
      <c r="E3655" t="s">
        <v>108</v>
      </c>
      <c r="F3655" t="s">
        <v>128</v>
      </c>
      <c r="G3655" s="1">
        <v>45139</v>
      </c>
      <c r="H3655" s="1">
        <v>45149</v>
      </c>
      <c r="I3655">
        <f>YEAR((vw_maritime_trade_analysis[[#This Row],[Departure_Date]]))</f>
        <v>2023</v>
      </c>
      <c r="J3655" t="str">
        <f>"Q"&amp;ROUNDUP(MONTH(vw_maritime_trade_analysis[[#This Row],[Departure_Date]])/3,0)</f>
        <v>Q3</v>
      </c>
      <c r="K3655" t="str">
        <f>TEXT(vw_maritime_trade_analysis[[#This Row],[Departure_Date]],"mmmm")</f>
        <v>August</v>
      </c>
      <c r="L3655">
        <v>6956713</v>
      </c>
      <c r="M3655">
        <v>116772.296875</v>
      </c>
      <c r="N3655">
        <v>35029.05078125</v>
      </c>
      <c r="O3655">
        <v>6330.60986328125</v>
      </c>
      <c r="P3655">
        <v>19844.099609375</v>
      </c>
      <c r="Q3655">
        <v>2162416.25</v>
      </c>
      <c r="R3655">
        <f t="shared" si="57"/>
        <v>0.31083878981352259</v>
      </c>
    </row>
    <row r="3656" spans="1:18" x14ac:dyDescent="0.25">
      <c r="A3656" t="s">
        <v>4955</v>
      </c>
      <c r="B3656" t="s">
        <v>65</v>
      </c>
      <c r="C3656" t="s">
        <v>50</v>
      </c>
      <c r="D3656" t="s">
        <v>51</v>
      </c>
      <c r="E3656" t="s">
        <v>226</v>
      </c>
      <c r="F3656" t="s">
        <v>154</v>
      </c>
      <c r="G3656" s="1">
        <v>43938</v>
      </c>
      <c r="H3656" s="1">
        <v>43951</v>
      </c>
      <c r="I3656">
        <f>YEAR((vw_maritime_trade_analysis[[#This Row],[Departure_Date]]))</f>
        <v>2020</v>
      </c>
      <c r="J3656" t="str">
        <f>"Q"&amp;ROUNDUP(MONTH(vw_maritime_trade_analysis[[#This Row],[Departure_Date]])/3,0)</f>
        <v>Q2</v>
      </c>
      <c r="K3656" t="str">
        <f>TEXT(vw_maritime_trade_analysis[[#This Row],[Departure_Date]],"mmmm")</f>
        <v>April</v>
      </c>
      <c r="L3656">
        <v>6226721.5</v>
      </c>
      <c r="M3656">
        <v>104024.6796875</v>
      </c>
      <c r="N3656">
        <v>245688.9375</v>
      </c>
      <c r="O3656">
        <v>14695.0595703125</v>
      </c>
      <c r="P3656">
        <v>13036.4697265625</v>
      </c>
      <c r="Q3656">
        <v>2035506</v>
      </c>
      <c r="R3656">
        <f t="shared" si="57"/>
        <v>0.32689851312604873</v>
      </c>
    </row>
    <row r="3657" spans="1:18" x14ac:dyDescent="0.25">
      <c r="A3657" t="s">
        <v>4956</v>
      </c>
      <c r="B3657" t="s">
        <v>65</v>
      </c>
      <c r="C3657" t="s">
        <v>239</v>
      </c>
      <c r="D3657" t="s">
        <v>240</v>
      </c>
      <c r="E3657" t="s">
        <v>56</v>
      </c>
      <c r="F3657" t="s">
        <v>121</v>
      </c>
      <c r="G3657" s="1">
        <v>45156</v>
      </c>
      <c r="H3657" s="1">
        <v>45163</v>
      </c>
      <c r="I3657">
        <f>YEAR((vw_maritime_trade_analysis[[#This Row],[Departure_Date]]))</f>
        <v>2023</v>
      </c>
      <c r="J3657" t="str">
        <f>"Q"&amp;ROUNDUP(MONTH(vw_maritime_trade_analysis[[#This Row],[Departure_Date]])/3,0)</f>
        <v>Q3</v>
      </c>
      <c r="K3657" t="str">
        <f>TEXT(vw_maritime_trade_analysis[[#This Row],[Departure_Date]],"mmmm")</f>
        <v>August</v>
      </c>
      <c r="L3657">
        <v>8505296</v>
      </c>
      <c r="M3657">
        <v>187060.859375</v>
      </c>
      <c r="N3657">
        <v>19112.009765625</v>
      </c>
      <c r="O3657">
        <v>26281.359375</v>
      </c>
      <c r="P3657">
        <v>1594.6400146484375</v>
      </c>
      <c r="Q3657">
        <v>1430755.25</v>
      </c>
      <c r="R3657">
        <f t="shared" si="57"/>
        <v>0.16821933651691839</v>
      </c>
    </row>
    <row r="3658" spans="1:18" x14ac:dyDescent="0.25">
      <c r="A3658" t="s">
        <v>4957</v>
      </c>
      <c r="B3658" t="s">
        <v>49</v>
      </c>
      <c r="C3658" t="s">
        <v>50</v>
      </c>
      <c r="D3658" t="s">
        <v>223</v>
      </c>
      <c r="E3658" t="s">
        <v>131</v>
      </c>
      <c r="F3658" t="s">
        <v>100</v>
      </c>
      <c r="G3658" s="1">
        <v>45491</v>
      </c>
      <c r="H3658" s="1">
        <v>45499</v>
      </c>
      <c r="I3658">
        <f>YEAR((vw_maritime_trade_analysis[[#This Row],[Departure_Date]]))</f>
        <v>2024</v>
      </c>
      <c r="J3658" t="str">
        <f>"Q"&amp;ROUNDUP(MONTH(vw_maritime_trade_analysis[[#This Row],[Departure_Date]])/3,0)</f>
        <v>Q3</v>
      </c>
      <c r="K3658" t="str">
        <f>TEXT(vw_maritime_trade_analysis[[#This Row],[Departure_Date]],"mmmm")</f>
        <v>July</v>
      </c>
      <c r="L3658">
        <v>30196500</v>
      </c>
      <c r="M3658">
        <v>65390.78125</v>
      </c>
      <c r="N3658">
        <v>226735.6875</v>
      </c>
      <c r="O3658">
        <v>77605</v>
      </c>
      <c r="P3658">
        <v>63713.75</v>
      </c>
      <c r="Q3658">
        <v>3040869.25</v>
      </c>
      <c r="R3658">
        <f t="shared" si="57"/>
        <v>0.1007027056115775</v>
      </c>
    </row>
    <row r="3659" spans="1:18" x14ac:dyDescent="0.25">
      <c r="A3659" t="s">
        <v>4958</v>
      </c>
      <c r="B3659" t="s">
        <v>49</v>
      </c>
      <c r="C3659" t="s">
        <v>239</v>
      </c>
      <c r="D3659" t="s">
        <v>265</v>
      </c>
      <c r="E3659" t="s">
        <v>150</v>
      </c>
      <c r="F3659" t="s">
        <v>70</v>
      </c>
      <c r="G3659" s="1">
        <v>45765</v>
      </c>
      <c r="H3659" s="1">
        <v>45774</v>
      </c>
      <c r="I3659">
        <f>YEAR((vw_maritime_trade_analysis[[#This Row],[Departure_Date]]))</f>
        <v>2025</v>
      </c>
      <c r="J3659" t="str">
        <f>"Q"&amp;ROUNDUP(MONTH(vw_maritime_trade_analysis[[#This Row],[Departure_Date]])/3,0)</f>
        <v>Q2</v>
      </c>
      <c r="K3659" t="str">
        <f>TEXT(vw_maritime_trade_analysis[[#This Row],[Departure_Date]],"mmmm")</f>
        <v>April</v>
      </c>
      <c r="L3659">
        <v>11909969</v>
      </c>
      <c r="M3659">
        <v>293916.90625</v>
      </c>
      <c r="N3659">
        <v>149973.625</v>
      </c>
      <c r="O3659">
        <v>12267.26953125</v>
      </c>
      <c r="P3659">
        <v>0</v>
      </c>
      <c r="Q3659">
        <v>863134.5625</v>
      </c>
      <c r="R3659">
        <f t="shared" si="57"/>
        <v>7.2471604460095568E-2</v>
      </c>
    </row>
    <row r="3660" spans="1:18" x14ac:dyDescent="0.25">
      <c r="A3660" t="s">
        <v>4959</v>
      </c>
      <c r="B3660" t="s">
        <v>65</v>
      </c>
      <c r="C3660" t="s">
        <v>50</v>
      </c>
      <c r="D3660" t="s">
        <v>183</v>
      </c>
      <c r="E3660" t="s">
        <v>100</v>
      </c>
      <c r="F3660" t="s">
        <v>230</v>
      </c>
      <c r="G3660" s="1">
        <v>45117</v>
      </c>
      <c r="H3660" s="1">
        <v>45122</v>
      </c>
      <c r="I3660">
        <f>YEAR((vw_maritime_trade_analysis[[#This Row],[Departure_Date]]))</f>
        <v>2023</v>
      </c>
      <c r="J3660" t="str">
        <f>"Q"&amp;ROUNDUP(MONTH(vw_maritime_trade_analysis[[#This Row],[Departure_Date]])/3,0)</f>
        <v>Q3</v>
      </c>
      <c r="K3660" t="str">
        <f>TEXT(vw_maritime_trade_analysis[[#This Row],[Departure_Date]],"mmmm")</f>
        <v>July</v>
      </c>
      <c r="L3660">
        <v>45653456</v>
      </c>
      <c r="M3660">
        <v>101373.359375</v>
      </c>
      <c r="N3660">
        <v>154060.65625</v>
      </c>
      <c r="O3660">
        <v>79437.0078125</v>
      </c>
      <c r="P3660">
        <v>20843.05078125</v>
      </c>
      <c r="Q3660">
        <v>1535291.75</v>
      </c>
      <c r="R3660">
        <f t="shared" si="57"/>
        <v>3.3629255800480908E-2</v>
      </c>
    </row>
    <row r="3661" spans="1:18" x14ac:dyDescent="0.25">
      <c r="A3661" t="s">
        <v>4960</v>
      </c>
      <c r="B3661" t="s">
        <v>49</v>
      </c>
      <c r="C3661" t="s">
        <v>66</v>
      </c>
      <c r="D3661" t="s">
        <v>251</v>
      </c>
      <c r="E3661" t="s">
        <v>230</v>
      </c>
      <c r="F3661" t="s">
        <v>184</v>
      </c>
      <c r="G3661" s="1">
        <v>45907</v>
      </c>
      <c r="H3661" s="1">
        <v>45941</v>
      </c>
      <c r="I3661">
        <f>YEAR((vw_maritime_trade_analysis[[#This Row],[Departure_Date]]))</f>
        <v>2025</v>
      </c>
      <c r="J3661" t="str">
        <f>"Q"&amp;ROUNDUP(MONTH(vw_maritime_trade_analysis[[#This Row],[Departure_Date]])/3,0)</f>
        <v>Q3</v>
      </c>
      <c r="K3661" t="str">
        <f>TEXT(vw_maritime_trade_analysis[[#This Row],[Departure_Date]],"mmmm")</f>
        <v>September</v>
      </c>
      <c r="L3661">
        <v>32187674</v>
      </c>
      <c r="M3661">
        <v>586777.25</v>
      </c>
      <c r="N3661">
        <v>213886.1875</v>
      </c>
      <c r="O3661">
        <v>35406.44140625</v>
      </c>
      <c r="P3661">
        <v>19674.8203125</v>
      </c>
      <c r="Q3661">
        <v>4194785</v>
      </c>
      <c r="R3661">
        <f t="shared" si="57"/>
        <v>0.13032271297391665</v>
      </c>
    </row>
    <row r="3662" spans="1:18" x14ac:dyDescent="0.25">
      <c r="A3662" t="s">
        <v>4961</v>
      </c>
      <c r="B3662" t="s">
        <v>49</v>
      </c>
      <c r="C3662" t="s">
        <v>66</v>
      </c>
      <c r="D3662" t="s">
        <v>153</v>
      </c>
      <c r="E3662" t="s">
        <v>93</v>
      </c>
      <c r="F3662" t="s">
        <v>226</v>
      </c>
      <c r="G3662" s="1">
        <v>43844</v>
      </c>
      <c r="H3662" s="1">
        <v>43856</v>
      </c>
      <c r="I3662">
        <f>YEAR((vw_maritime_trade_analysis[[#This Row],[Departure_Date]]))</f>
        <v>2020</v>
      </c>
      <c r="J3662" t="str">
        <f>"Q"&amp;ROUNDUP(MONTH(vw_maritime_trade_analysis[[#This Row],[Departure_Date]])/3,0)</f>
        <v>Q1</v>
      </c>
      <c r="K3662" t="str">
        <f>TEXT(vw_maritime_trade_analysis[[#This Row],[Departure_Date]],"mmmm")</f>
        <v>January</v>
      </c>
      <c r="L3662">
        <v>112284280</v>
      </c>
      <c r="M3662">
        <v>287937.0625</v>
      </c>
      <c r="N3662">
        <v>212319.28125</v>
      </c>
      <c r="O3662">
        <v>190883.28125</v>
      </c>
      <c r="P3662">
        <v>22353.830078125</v>
      </c>
      <c r="Q3662">
        <v>1952017.625</v>
      </c>
      <c r="R3662">
        <f t="shared" si="57"/>
        <v>1.7384602947091078E-2</v>
      </c>
    </row>
    <row r="3663" spans="1:18" x14ac:dyDescent="0.25">
      <c r="A3663" t="s">
        <v>4962</v>
      </c>
      <c r="B3663" t="s">
        <v>49</v>
      </c>
      <c r="C3663" t="s">
        <v>78</v>
      </c>
      <c r="D3663" t="s">
        <v>177</v>
      </c>
      <c r="E3663" t="s">
        <v>108</v>
      </c>
      <c r="F3663" t="s">
        <v>128</v>
      </c>
      <c r="G3663" s="1">
        <v>44377</v>
      </c>
      <c r="H3663" s="1">
        <v>44390</v>
      </c>
      <c r="I3663">
        <f>YEAR((vw_maritime_trade_analysis[[#This Row],[Departure_Date]]))</f>
        <v>2021</v>
      </c>
      <c r="J3663" t="str">
        <f>"Q"&amp;ROUNDUP(MONTH(vw_maritime_trade_analysis[[#This Row],[Departure_Date]])/3,0)</f>
        <v>Q2</v>
      </c>
      <c r="K3663" t="str">
        <f>TEXT(vw_maritime_trade_analysis[[#This Row],[Departure_Date]],"mmmm")</f>
        <v>June</v>
      </c>
      <c r="L3663">
        <v>31673212</v>
      </c>
      <c r="M3663">
        <v>129624.390625</v>
      </c>
      <c r="N3663">
        <v>32151.16015625</v>
      </c>
      <c r="O3663">
        <v>38324.58984375</v>
      </c>
      <c r="P3663">
        <v>0</v>
      </c>
      <c r="Q3663">
        <v>1427500.875</v>
      </c>
      <c r="R3663">
        <f t="shared" si="57"/>
        <v>4.506965933862344E-2</v>
      </c>
    </row>
    <row r="3664" spans="1:18" x14ac:dyDescent="0.25">
      <c r="A3664" t="s">
        <v>4963</v>
      </c>
      <c r="B3664" t="s">
        <v>49</v>
      </c>
      <c r="C3664" t="s">
        <v>112</v>
      </c>
      <c r="D3664" t="s">
        <v>343</v>
      </c>
      <c r="E3664" t="s">
        <v>174</v>
      </c>
      <c r="F3664" t="s">
        <v>226</v>
      </c>
      <c r="G3664" s="1">
        <v>44769</v>
      </c>
      <c r="H3664" s="1">
        <v>44785</v>
      </c>
      <c r="I3664">
        <f>YEAR((vw_maritime_trade_analysis[[#This Row],[Departure_Date]]))</f>
        <v>2022</v>
      </c>
      <c r="J3664" t="str">
        <f>"Q"&amp;ROUNDUP(MONTH(vw_maritime_trade_analysis[[#This Row],[Departure_Date]])/3,0)</f>
        <v>Q3</v>
      </c>
      <c r="K3664" t="str">
        <f>TEXT(vw_maritime_trade_analysis[[#This Row],[Departure_Date]],"mmmm")</f>
        <v>July</v>
      </c>
      <c r="L3664">
        <v>53950436</v>
      </c>
      <c r="M3664">
        <v>255758.5</v>
      </c>
      <c r="N3664">
        <v>21152.48046875</v>
      </c>
      <c r="O3664">
        <v>136494.59375</v>
      </c>
      <c r="P3664">
        <v>11580.1298828125</v>
      </c>
      <c r="Q3664">
        <v>3113657.25</v>
      </c>
      <c r="R3664">
        <f t="shared" si="57"/>
        <v>5.7713291696104181E-2</v>
      </c>
    </row>
    <row r="3665" spans="1:18" x14ac:dyDescent="0.25">
      <c r="A3665" t="s">
        <v>4964</v>
      </c>
      <c r="B3665" t="s">
        <v>65</v>
      </c>
      <c r="C3665" t="s">
        <v>78</v>
      </c>
      <c r="D3665" t="s">
        <v>315</v>
      </c>
      <c r="E3665" t="s">
        <v>226</v>
      </c>
      <c r="F3665" t="s">
        <v>204</v>
      </c>
      <c r="G3665" s="1">
        <v>45196</v>
      </c>
      <c r="H3665" s="1">
        <v>45216</v>
      </c>
      <c r="I3665">
        <f>YEAR((vw_maritime_trade_analysis[[#This Row],[Departure_Date]]))</f>
        <v>2023</v>
      </c>
      <c r="J3665" t="str">
        <f>"Q"&amp;ROUNDUP(MONTH(vw_maritime_trade_analysis[[#This Row],[Departure_Date]])/3,0)</f>
        <v>Q3</v>
      </c>
      <c r="K3665" t="str">
        <f>TEXT(vw_maritime_trade_analysis[[#This Row],[Departure_Date]],"mmmm")</f>
        <v>September</v>
      </c>
      <c r="L3665">
        <v>37949516</v>
      </c>
      <c r="M3665">
        <v>657621.875</v>
      </c>
      <c r="N3665">
        <v>192308.296875</v>
      </c>
      <c r="O3665">
        <v>50472.8515625</v>
      </c>
      <c r="P3665">
        <v>46937.328125</v>
      </c>
      <c r="Q3665">
        <v>1741436</v>
      </c>
      <c r="R3665">
        <f t="shared" si="57"/>
        <v>4.5888226874882934E-2</v>
      </c>
    </row>
    <row r="3666" spans="1:18" x14ac:dyDescent="0.25">
      <c r="A3666" t="s">
        <v>4965</v>
      </c>
      <c r="B3666" t="s">
        <v>49</v>
      </c>
      <c r="C3666" t="s">
        <v>66</v>
      </c>
      <c r="D3666" t="s">
        <v>67</v>
      </c>
      <c r="E3666" t="s">
        <v>55</v>
      </c>
      <c r="F3666" t="s">
        <v>184</v>
      </c>
      <c r="G3666" s="1">
        <v>44952</v>
      </c>
      <c r="H3666" s="1">
        <v>44965</v>
      </c>
      <c r="I3666">
        <f>YEAR((vw_maritime_trade_analysis[[#This Row],[Departure_Date]]))</f>
        <v>2023</v>
      </c>
      <c r="J3666" t="str">
        <f>"Q"&amp;ROUNDUP(MONTH(vw_maritime_trade_analysis[[#This Row],[Departure_Date]])/3,0)</f>
        <v>Q1</v>
      </c>
      <c r="K3666" t="str">
        <f>TEXT(vw_maritime_trade_analysis[[#This Row],[Departure_Date]],"mmmm")</f>
        <v>January</v>
      </c>
      <c r="L3666">
        <v>14080488</v>
      </c>
      <c r="M3666">
        <v>198965.515625</v>
      </c>
      <c r="N3666">
        <v>193414.75</v>
      </c>
      <c r="O3666">
        <v>13517.26953125</v>
      </c>
      <c r="P3666">
        <v>0</v>
      </c>
      <c r="Q3666">
        <v>2160509.75</v>
      </c>
      <c r="R3666">
        <f t="shared" si="57"/>
        <v>0.15343997665421824</v>
      </c>
    </row>
    <row r="3667" spans="1:18" x14ac:dyDescent="0.25">
      <c r="A3667" t="s">
        <v>4966</v>
      </c>
      <c r="B3667" t="s">
        <v>65</v>
      </c>
      <c r="C3667" t="s">
        <v>66</v>
      </c>
      <c r="D3667" t="s">
        <v>153</v>
      </c>
      <c r="E3667" t="s">
        <v>92</v>
      </c>
      <c r="F3667" t="s">
        <v>164</v>
      </c>
      <c r="G3667" s="1">
        <v>44941</v>
      </c>
      <c r="H3667" s="1">
        <v>44954</v>
      </c>
      <c r="I3667">
        <f>YEAR((vw_maritime_trade_analysis[[#This Row],[Departure_Date]]))</f>
        <v>2023</v>
      </c>
      <c r="J3667" t="str">
        <f>"Q"&amp;ROUNDUP(MONTH(vw_maritime_trade_analysis[[#This Row],[Departure_Date]])/3,0)</f>
        <v>Q1</v>
      </c>
      <c r="K3667" t="str">
        <f>TEXT(vw_maritime_trade_analysis[[#This Row],[Departure_Date]],"mmmm")</f>
        <v>January</v>
      </c>
      <c r="L3667">
        <v>50369012</v>
      </c>
      <c r="M3667">
        <v>420148.3125</v>
      </c>
      <c r="N3667">
        <v>193522.78125</v>
      </c>
      <c r="O3667">
        <v>164202.984375</v>
      </c>
      <c r="P3667">
        <v>0</v>
      </c>
      <c r="Q3667">
        <v>2265513.5</v>
      </c>
      <c r="R3667">
        <f t="shared" si="57"/>
        <v>4.4978319209437741E-2</v>
      </c>
    </row>
    <row r="3668" spans="1:18" x14ac:dyDescent="0.25">
      <c r="A3668" t="s">
        <v>4967</v>
      </c>
      <c r="B3668" t="s">
        <v>49</v>
      </c>
      <c r="C3668" t="s">
        <v>50</v>
      </c>
      <c r="D3668" t="s">
        <v>223</v>
      </c>
      <c r="E3668" t="s">
        <v>150</v>
      </c>
      <c r="F3668" t="s">
        <v>56</v>
      </c>
      <c r="G3668" s="1">
        <v>45896</v>
      </c>
      <c r="H3668" s="1">
        <v>45907</v>
      </c>
      <c r="I3668">
        <f>YEAR((vw_maritime_trade_analysis[[#This Row],[Departure_Date]]))</f>
        <v>2025</v>
      </c>
      <c r="J3668" t="str">
        <f>"Q"&amp;ROUNDUP(MONTH(vw_maritime_trade_analysis[[#This Row],[Departure_Date]])/3,0)</f>
        <v>Q3</v>
      </c>
      <c r="K3668" t="str">
        <f>TEXT(vw_maritime_trade_analysis[[#This Row],[Departure_Date]],"mmmm")</f>
        <v>August</v>
      </c>
      <c r="L3668">
        <v>41127992</v>
      </c>
      <c r="M3668">
        <v>267298.59375</v>
      </c>
      <c r="N3668">
        <v>121060.2734375</v>
      </c>
      <c r="O3668">
        <v>106110.21875</v>
      </c>
      <c r="P3668">
        <v>103439.0703125</v>
      </c>
      <c r="Q3668">
        <v>1733927.875</v>
      </c>
      <c r="R3668">
        <f t="shared" si="57"/>
        <v>4.2159312689031843E-2</v>
      </c>
    </row>
    <row r="3669" spans="1:18" x14ac:dyDescent="0.25">
      <c r="A3669" t="s">
        <v>4968</v>
      </c>
      <c r="B3669" t="s">
        <v>49</v>
      </c>
      <c r="C3669" t="s">
        <v>50</v>
      </c>
      <c r="D3669" t="s">
        <v>51</v>
      </c>
      <c r="E3669" t="s">
        <v>201</v>
      </c>
      <c r="F3669" t="s">
        <v>128</v>
      </c>
      <c r="G3669" s="1">
        <v>44504</v>
      </c>
      <c r="H3669" s="1">
        <v>44518</v>
      </c>
      <c r="I3669">
        <f>YEAR((vw_maritime_trade_analysis[[#This Row],[Departure_Date]]))</f>
        <v>2021</v>
      </c>
      <c r="J3669" t="str">
        <f>"Q"&amp;ROUNDUP(MONTH(vw_maritime_trade_analysis[[#This Row],[Departure_Date]])/3,0)</f>
        <v>Q4</v>
      </c>
      <c r="K3669" t="str">
        <f>TEXT(vw_maritime_trade_analysis[[#This Row],[Departure_Date]],"mmmm")</f>
        <v>November</v>
      </c>
      <c r="L3669">
        <v>11917006</v>
      </c>
      <c r="M3669">
        <v>101862.109375</v>
      </c>
      <c r="N3669">
        <v>46335.87109375</v>
      </c>
      <c r="O3669">
        <v>20378.080078125</v>
      </c>
      <c r="P3669">
        <v>11032.849609375</v>
      </c>
      <c r="Q3669">
        <v>3030656</v>
      </c>
      <c r="R3669">
        <f t="shared" si="57"/>
        <v>0.25431354150530761</v>
      </c>
    </row>
    <row r="3670" spans="1:18" x14ac:dyDescent="0.25">
      <c r="A3670" t="s">
        <v>4969</v>
      </c>
      <c r="B3670" t="s">
        <v>65</v>
      </c>
      <c r="C3670" t="s">
        <v>66</v>
      </c>
      <c r="D3670" t="s">
        <v>153</v>
      </c>
      <c r="E3670" t="s">
        <v>82</v>
      </c>
      <c r="F3670" t="s">
        <v>230</v>
      </c>
      <c r="G3670" s="1">
        <v>46054</v>
      </c>
      <c r="H3670" s="1">
        <v>46078</v>
      </c>
      <c r="I3670">
        <f>YEAR((vw_maritime_trade_analysis[[#This Row],[Departure_Date]]))</f>
        <v>2026</v>
      </c>
      <c r="J3670" t="str">
        <f>"Q"&amp;ROUNDUP(MONTH(vw_maritime_trade_analysis[[#This Row],[Departure_Date]])/3,0)</f>
        <v>Q1</v>
      </c>
      <c r="K3670" t="str">
        <f>TEXT(vw_maritime_trade_analysis[[#This Row],[Departure_Date]],"mmmm")</f>
        <v>February</v>
      </c>
      <c r="L3670">
        <v>76228024</v>
      </c>
      <c r="M3670">
        <v>228857.84375</v>
      </c>
      <c r="N3670">
        <v>190606.671875</v>
      </c>
      <c r="O3670">
        <v>41163.12890625</v>
      </c>
      <c r="P3670">
        <v>50079.890625</v>
      </c>
      <c r="Q3670">
        <v>2241951.25</v>
      </c>
      <c r="R3670">
        <f t="shared" si="57"/>
        <v>2.9411115917159284E-2</v>
      </c>
    </row>
    <row r="3671" spans="1:18" x14ac:dyDescent="0.25">
      <c r="A3671" t="s">
        <v>4970</v>
      </c>
      <c r="B3671" t="s">
        <v>65</v>
      </c>
      <c r="C3671" t="s">
        <v>112</v>
      </c>
      <c r="D3671" t="s">
        <v>343</v>
      </c>
      <c r="E3671" t="s">
        <v>92</v>
      </c>
      <c r="F3671" t="s">
        <v>140</v>
      </c>
      <c r="G3671" s="1">
        <v>45312</v>
      </c>
      <c r="H3671" s="1">
        <v>45342</v>
      </c>
      <c r="I3671">
        <f>YEAR((vw_maritime_trade_analysis[[#This Row],[Departure_Date]]))</f>
        <v>2024</v>
      </c>
      <c r="J3671" t="str">
        <f>"Q"&amp;ROUNDUP(MONTH(vw_maritime_trade_analysis[[#This Row],[Departure_Date]])/3,0)</f>
        <v>Q1</v>
      </c>
      <c r="K3671" t="str">
        <f>TEXT(vw_maritime_trade_analysis[[#This Row],[Departure_Date]],"mmmm")</f>
        <v>January</v>
      </c>
      <c r="L3671">
        <v>41254324</v>
      </c>
      <c r="M3671">
        <v>507119.53125</v>
      </c>
      <c r="N3671">
        <v>143052.0625</v>
      </c>
      <c r="O3671">
        <v>141502.328125</v>
      </c>
      <c r="P3671">
        <v>47016.55078125</v>
      </c>
      <c r="Q3671">
        <v>3279622.5</v>
      </c>
      <c r="R3671">
        <f t="shared" si="57"/>
        <v>7.9497666717311857E-2</v>
      </c>
    </row>
    <row r="3672" spans="1:18" x14ac:dyDescent="0.25">
      <c r="A3672" t="s">
        <v>4971</v>
      </c>
      <c r="B3672" t="s">
        <v>65</v>
      </c>
      <c r="C3672" t="s">
        <v>50</v>
      </c>
      <c r="D3672" t="s">
        <v>145</v>
      </c>
      <c r="E3672" t="s">
        <v>226</v>
      </c>
      <c r="F3672" t="s">
        <v>257</v>
      </c>
      <c r="G3672" s="1">
        <v>44154</v>
      </c>
      <c r="H3672" s="1">
        <v>44171</v>
      </c>
      <c r="I3672">
        <f>YEAR((vw_maritime_trade_analysis[[#This Row],[Departure_Date]]))</f>
        <v>2020</v>
      </c>
      <c r="J3672" t="str">
        <f>"Q"&amp;ROUNDUP(MONTH(vw_maritime_trade_analysis[[#This Row],[Departure_Date]])/3,0)</f>
        <v>Q4</v>
      </c>
      <c r="K3672" t="str">
        <f>TEXT(vw_maritime_trade_analysis[[#This Row],[Departure_Date]],"mmmm")</f>
        <v>November</v>
      </c>
      <c r="L3672">
        <v>18690166</v>
      </c>
      <c r="M3672">
        <v>115416.2109375</v>
      </c>
      <c r="N3672">
        <v>180351.453125</v>
      </c>
      <c r="O3672">
        <v>47659.921875</v>
      </c>
      <c r="P3672">
        <v>5575.080078125</v>
      </c>
      <c r="Q3672">
        <v>1897590.125</v>
      </c>
      <c r="R3672">
        <f t="shared" si="57"/>
        <v>0.10152879995822402</v>
      </c>
    </row>
    <row r="3673" spans="1:18" x14ac:dyDescent="0.25">
      <c r="A3673" t="s">
        <v>4972</v>
      </c>
      <c r="B3673" t="s">
        <v>49</v>
      </c>
      <c r="C3673" t="s">
        <v>50</v>
      </c>
      <c r="D3673" t="s">
        <v>145</v>
      </c>
      <c r="E3673" t="s">
        <v>71</v>
      </c>
      <c r="F3673" t="s">
        <v>70</v>
      </c>
      <c r="G3673" s="1">
        <v>46028</v>
      </c>
      <c r="H3673" s="1">
        <v>46035</v>
      </c>
      <c r="I3673">
        <f>YEAR((vw_maritime_trade_analysis[[#This Row],[Departure_Date]]))</f>
        <v>2026</v>
      </c>
      <c r="J3673" t="str">
        <f>"Q"&amp;ROUNDUP(MONTH(vw_maritime_trade_analysis[[#This Row],[Departure_Date]])/3,0)</f>
        <v>Q1</v>
      </c>
      <c r="K3673" t="str">
        <f>TEXT(vw_maritime_trade_analysis[[#This Row],[Departure_Date]],"mmmm")</f>
        <v>January</v>
      </c>
      <c r="L3673">
        <v>26262586</v>
      </c>
      <c r="M3673">
        <v>120710.0234375</v>
      </c>
      <c r="N3673">
        <v>70171.75</v>
      </c>
      <c r="O3673">
        <v>38606</v>
      </c>
      <c r="P3673">
        <v>0</v>
      </c>
      <c r="Q3673">
        <v>2122244.25</v>
      </c>
      <c r="R3673">
        <f t="shared" si="57"/>
        <v>8.0808654943576391E-2</v>
      </c>
    </row>
    <row r="3674" spans="1:18" x14ac:dyDescent="0.25">
      <c r="A3674" t="s">
        <v>4973</v>
      </c>
      <c r="B3674" t="s">
        <v>65</v>
      </c>
      <c r="C3674" t="s">
        <v>78</v>
      </c>
      <c r="D3674" t="s">
        <v>79</v>
      </c>
      <c r="E3674" t="s">
        <v>184</v>
      </c>
      <c r="F3674" t="s">
        <v>93</v>
      </c>
      <c r="G3674" s="1">
        <v>45884</v>
      </c>
      <c r="H3674" s="1">
        <v>45901</v>
      </c>
      <c r="I3674">
        <f>YEAR((vw_maritime_trade_analysis[[#This Row],[Departure_Date]]))</f>
        <v>2025</v>
      </c>
      <c r="J3674" t="str">
        <f>"Q"&amp;ROUNDUP(MONTH(vw_maritime_trade_analysis[[#This Row],[Departure_Date]])/3,0)</f>
        <v>Q3</v>
      </c>
      <c r="K3674" t="str">
        <f>TEXT(vw_maritime_trade_analysis[[#This Row],[Departure_Date]],"mmmm")</f>
        <v>August</v>
      </c>
      <c r="L3674">
        <v>24882306</v>
      </c>
      <c r="M3674">
        <v>153449.828125</v>
      </c>
      <c r="N3674">
        <v>45348.46875</v>
      </c>
      <c r="O3674">
        <v>81116.3203125</v>
      </c>
      <c r="P3674">
        <v>41769.19921875</v>
      </c>
      <c r="Q3674">
        <v>1054963.125</v>
      </c>
      <c r="R3674">
        <f t="shared" si="57"/>
        <v>4.2398125197881581E-2</v>
      </c>
    </row>
    <row r="3675" spans="1:18" x14ac:dyDescent="0.25">
      <c r="A3675" t="s">
        <v>4974</v>
      </c>
      <c r="B3675" t="s">
        <v>65</v>
      </c>
      <c r="C3675" t="s">
        <v>239</v>
      </c>
      <c r="D3675" t="s">
        <v>270</v>
      </c>
      <c r="E3675" t="s">
        <v>70</v>
      </c>
      <c r="F3675" t="s">
        <v>71</v>
      </c>
      <c r="G3675" s="1">
        <v>46062</v>
      </c>
      <c r="H3675" s="1">
        <v>46076</v>
      </c>
      <c r="I3675">
        <f>YEAR((vw_maritime_trade_analysis[[#This Row],[Departure_Date]]))</f>
        <v>2026</v>
      </c>
      <c r="J3675" t="str">
        <f>"Q"&amp;ROUNDUP(MONTH(vw_maritime_trade_analysis[[#This Row],[Departure_Date]])/3,0)</f>
        <v>Q1</v>
      </c>
      <c r="K3675" t="str">
        <f>TEXT(vw_maritime_trade_analysis[[#This Row],[Departure_Date]],"mmmm")</f>
        <v>February</v>
      </c>
      <c r="L3675">
        <v>28014666</v>
      </c>
      <c r="M3675">
        <v>182226.90625</v>
      </c>
      <c r="N3675">
        <v>28397.5390625</v>
      </c>
      <c r="O3675">
        <v>89366.78125</v>
      </c>
      <c r="P3675">
        <v>0</v>
      </c>
      <c r="Q3675">
        <v>702391.25</v>
      </c>
      <c r="R3675">
        <f t="shared" si="57"/>
        <v>2.5072269289235859E-2</v>
      </c>
    </row>
    <row r="3676" spans="1:18" x14ac:dyDescent="0.25">
      <c r="A3676" t="s">
        <v>4975</v>
      </c>
      <c r="B3676" t="s">
        <v>49</v>
      </c>
      <c r="C3676" t="s">
        <v>50</v>
      </c>
      <c r="D3676" t="s">
        <v>183</v>
      </c>
      <c r="E3676" t="s">
        <v>174</v>
      </c>
      <c r="F3676" t="s">
        <v>128</v>
      </c>
      <c r="G3676" s="1">
        <v>45987</v>
      </c>
      <c r="H3676" s="1">
        <v>45992</v>
      </c>
      <c r="I3676">
        <f>YEAR((vw_maritime_trade_analysis[[#This Row],[Departure_Date]]))</f>
        <v>2025</v>
      </c>
      <c r="J3676" t="str">
        <f>"Q"&amp;ROUNDUP(MONTH(vw_maritime_trade_analysis[[#This Row],[Departure_Date]])/3,0)</f>
        <v>Q4</v>
      </c>
      <c r="K3676" t="str">
        <f>TEXT(vw_maritime_trade_analysis[[#This Row],[Departure_Date]],"mmmm")</f>
        <v>November</v>
      </c>
      <c r="L3676">
        <v>39691960</v>
      </c>
      <c r="M3676">
        <v>149196.0625</v>
      </c>
      <c r="N3676">
        <v>82424.421875</v>
      </c>
      <c r="O3676">
        <v>63904.05859375</v>
      </c>
      <c r="P3676">
        <v>0</v>
      </c>
      <c r="Q3676">
        <v>2256135.25</v>
      </c>
      <c r="R3676">
        <f t="shared" si="57"/>
        <v>5.6841114674105284E-2</v>
      </c>
    </row>
    <row r="3677" spans="1:18" x14ac:dyDescent="0.25">
      <c r="A3677" t="s">
        <v>4976</v>
      </c>
      <c r="B3677" t="s">
        <v>49</v>
      </c>
      <c r="C3677" t="s">
        <v>50</v>
      </c>
      <c r="D3677" t="s">
        <v>51</v>
      </c>
      <c r="E3677" t="s">
        <v>204</v>
      </c>
      <c r="F3677" t="s">
        <v>128</v>
      </c>
      <c r="G3677" s="1">
        <v>45417</v>
      </c>
      <c r="H3677" s="1">
        <v>45436</v>
      </c>
      <c r="I3677">
        <f>YEAR((vw_maritime_trade_analysis[[#This Row],[Departure_Date]]))</f>
        <v>2024</v>
      </c>
      <c r="J3677" t="str">
        <f>"Q"&amp;ROUNDUP(MONTH(vw_maritime_trade_analysis[[#This Row],[Departure_Date]])/3,0)</f>
        <v>Q2</v>
      </c>
      <c r="K3677" t="str">
        <f>TEXT(vw_maritime_trade_analysis[[#This Row],[Departure_Date]],"mmmm")</f>
        <v>May</v>
      </c>
      <c r="L3677">
        <v>8688982</v>
      </c>
      <c r="M3677">
        <v>207974.875</v>
      </c>
      <c r="N3677">
        <v>93617.25</v>
      </c>
      <c r="O3677">
        <v>29629.4296875</v>
      </c>
      <c r="P3677">
        <v>33721.05078125</v>
      </c>
      <c r="Q3677">
        <v>2101455.25</v>
      </c>
      <c r="R3677">
        <f t="shared" si="57"/>
        <v>0.24185287183239648</v>
      </c>
    </row>
    <row r="3678" spans="1:18" x14ac:dyDescent="0.25">
      <c r="A3678" t="s">
        <v>4977</v>
      </c>
      <c r="B3678" t="s">
        <v>49</v>
      </c>
      <c r="C3678" t="s">
        <v>66</v>
      </c>
      <c r="D3678" t="s">
        <v>248</v>
      </c>
      <c r="E3678" t="s">
        <v>55</v>
      </c>
      <c r="F3678" t="s">
        <v>56</v>
      </c>
      <c r="G3678" s="1">
        <v>45361</v>
      </c>
      <c r="H3678" s="1">
        <v>45380</v>
      </c>
      <c r="I3678">
        <f>YEAR((vw_maritime_trade_analysis[[#This Row],[Departure_Date]]))</f>
        <v>2024</v>
      </c>
      <c r="J3678" t="str">
        <f>"Q"&amp;ROUNDUP(MONTH(vw_maritime_trade_analysis[[#This Row],[Departure_Date]])/3,0)</f>
        <v>Q1</v>
      </c>
      <c r="K3678" t="str">
        <f>TEXT(vw_maritime_trade_analysis[[#This Row],[Departure_Date]],"mmmm")</f>
        <v>March</v>
      </c>
      <c r="L3678">
        <v>23025568</v>
      </c>
      <c r="M3678">
        <v>521729.46875</v>
      </c>
      <c r="N3678">
        <v>40424.4296875</v>
      </c>
      <c r="O3678">
        <v>20032.240234375</v>
      </c>
      <c r="P3678">
        <v>0</v>
      </c>
      <c r="Q3678">
        <v>2453473</v>
      </c>
      <c r="R3678">
        <f t="shared" si="57"/>
        <v>0.10655428782473467</v>
      </c>
    </row>
    <row r="3679" spans="1:18" x14ac:dyDescent="0.25">
      <c r="A3679" t="s">
        <v>4978</v>
      </c>
      <c r="B3679" t="s">
        <v>49</v>
      </c>
      <c r="C3679" t="s">
        <v>50</v>
      </c>
      <c r="D3679" t="s">
        <v>223</v>
      </c>
      <c r="E3679" t="s">
        <v>108</v>
      </c>
      <c r="F3679" t="s">
        <v>226</v>
      </c>
      <c r="G3679" s="1">
        <v>44958</v>
      </c>
      <c r="H3679" s="1">
        <v>44968</v>
      </c>
      <c r="I3679">
        <f>YEAR((vw_maritime_trade_analysis[[#This Row],[Departure_Date]]))</f>
        <v>2023</v>
      </c>
      <c r="J3679" t="str">
        <f>"Q"&amp;ROUNDUP(MONTH(vw_maritime_trade_analysis[[#This Row],[Departure_Date]])/3,0)</f>
        <v>Q1</v>
      </c>
      <c r="K3679" t="str">
        <f>TEXT(vw_maritime_trade_analysis[[#This Row],[Departure_Date]],"mmmm")</f>
        <v>February</v>
      </c>
      <c r="L3679">
        <v>11243833</v>
      </c>
      <c r="M3679">
        <v>190039.84375</v>
      </c>
      <c r="N3679">
        <v>88121.15625</v>
      </c>
      <c r="O3679">
        <v>9782.1298828125</v>
      </c>
      <c r="P3679">
        <v>14759.599609375</v>
      </c>
      <c r="Q3679">
        <v>1114101.625</v>
      </c>
      <c r="R3679">
        <f t="shared" si="57"/>
        <v>9.9085572064259581E-2</v>
      </c>
    </row>
    <row r="3680" spans="1:18" x14ac:dyDescent="0.25">
      <c r="A3680" t="s">
        <v>4979</v>
      </c>
      <c r="B3680" t="s">
        <v>65</v>
      </c>
      <c r="C3680" t="s">
        <v>50</v>
      </c>
      <c r="D3680" t="s">
        <v>51</v>
      </c>
      <c r="E3680" t="s">
        <v>128</v>
      </c>
      <c r="F3680" t="s">
        <v>154</v>
      </c>
      <c r="G3680" s="1">
        <v>45500</v>
      </c>
      <c r="H3680" s="1">
        <v>45507</v>
      </c>
      <c r="I3680">
        <f>YEAR((vw_maritime_trade_analysis[[#This Row],[Departure_Date]]))</f>
        <v>2024</v>
      </c>
      <c r="J3680" t="str">
        <f>"Q"&amp;ROUNDUP(MONTH(vw_maritime_trade_analysis[[#This Row],[Departure_Date]])/3,0)</f>
        <v>Q3</v>
      </c>
      <c r="K3680" t="str">
        <f>TEXT(vw_maritime_trade_analysis[[#This Row],[Departure_Date]],"mmmm")</f>
        <v>July</v>
      </c>
      <c r="L3680">
        <v>7433238.5</v>
      </c>
      <c r="M3680">
        <v>149603.453125</v>
      </c>
      <c r="N3680">
        <v>175775.609375</v>
      </c>
      <c r="O3680">
        <v>5500.60009765625</v>
      </c>
      <c r="P3680">
        <v>826.05999755859375</v>
      </c>
      <c r="Q3680">
        <v>2481933.75</v>
      </c>
      <c r="R3680">
        <f t="shared" si="57"/>
        <v>0.33389669253852139</v>
      </c>
    </row>
    <row r="3681" spans="1:18" x14ac:dyDescent="0.25">
      <c r="A3681" t="s">
        <v>4980</v>
      </c>
      <c r="B3681" t="s">
        <v>49</v>
      </c>
      <c r="C3681" t="s">
        <v>66</v>
      </c>
      <c r="D3681" t="s">
        <v>153</v>
      </c>
      <c r="E3681" t="s">
        <v>131</v>
      </c>
      <c r="F3681" t="s">
        <v>92</v>
      </c>
      <c r="G3681" s="1">
        <v>45202</v>
      </c>
      <c r="H3681" s="1">
        <v>45217</v>
      </c>
      <c r="I3681">
        <f>YEAR((vw_maritime_trade_analysis[[#This Row],[Departure_Date]]))</f>
        <v>2023</v>
      </c>
      <c r="J3681" t="str">
        <f>"Q"&amp;ROUNDUP(MONTH(vw_maritime_trade_analysis[[#This Row],[Departure_Date]])/3,0)</f>
        <v>Q4</v>
      </c>
      <c r="K3681" t="str">
        <f>TEXT(vw_maritime_trade_analysis[[#This Row],[Departure_Date]],"mmmm")</f>
        <v>October</v>
      </c>
      <c r="L3681">
        <v>15084647</v>
      </c>
      <c r="M3681">
        <v>416721.59375</v>
      </c>
      <c r="N3681">
        <v>136600.546875</v>
      </c>
      <c r="O3681">
        <v>39672.62109375</v>
      </c>
      <c r="P3681">
        <v>25329.76953125</v>
      </c>
      <c r="Q3681">
        <v>2086455.375</v>
      </c>
      <c r="R3681">
        <f t="shared" si="57"/>
        <v>0.13831648662378376</v>
      </c>
    </row>
    <row r="3682" spans="1:18" x14ac:dyDescent="0.25">
      <c r="A3682" t="s">
        <v>4981</v>
      </c>
      <c r="B3682" t="s">
        <v>49</v>
      </c>
      <c r="C3682" t="s">
        <v>66</v>
      </c>
      <c r="D3682" t="s">
        <v>391</v>
      </c>
      <c r="E3682" t="s">
        <v>204</v>
      </c>
      <c r="F3682" t="s">
        <v>184</v>
      </c>
      <c r="G3682" s="1">
        <v>44479</v>
      </c>
      <c r="H3682" s="1">
        <v>44488</v>
      </c>
      <c r="I3682">
        <f>YEAR((vw_maritime_trade_analysis[[#This Row],[Departure_Date]]))</f>
        <v>2021</v>
      </c>
      <c r="J3682" t="str">
        <f>"Q"&amp;ROUNDUP(MONTH(vw_maritime_trade_analysis[[#This Row],[Departure_Date]])/3,0)</f>
        <v>Q4</v>
      </c>
      <c r="K3682" t="str">
        <f>TEXT(vw_maritime_trade_analysis[[#This Row],[Departure_Date]],"mmmm")</f>
        <v>October</v>
      </c>
      <c r="L3682">
        <v>42264500</v>
      </c>
      <c r="M3682">
        <v>136406.359375</v>
      </c>
      <c r="N3682">
        <v>108253.359375</v>
      </c>
      <c r="O3682">
        <v>82415.7734375</v>
      </c>
      <c r="P3682">
        <v>0</v>
      </c>
      <c r="Q3682">
        <v>1329268.25</v>
      </c>
      <c r="R3682">
        <f t="shared" si="57"/>
        <v>3.1451176519301072E-2</v>
      </c>
    </row>
    <row r="3683" spans="1:18" x14ac:dyDescent="0.25">
      <c r="A3683" t="s">
        <v>4982</v>
      </c>
      <c r="B3683" t="s">
        <v>65</v>
      </c>
      <c r="C3683" t="s">
        <v>50</v>
      </c>
      <c r="D3683" t="s">
        <v>51</v>
      </c>
      <c r="E3683" t="s">
        <v>92</v>
      </c>
      <c r="F3683" t="s">
        <v>83</v>
      </c>
      <c r="G3683" s="1">
        <v>44170</v>
      </c>
      <c r="H3683" s="1">
        <v>44180</v>
      </c>
      <c r="I3683">
        <f>YEAR((vw_maritime_trade_analysis[[#This Row],[Departure_Date]]))</f>
        <v>2020</v>
      </c>
      <c r="J3683" t="str">
        <f>"Q"&amp;ROUNDUP(MONTH(vw_maritime_trade_analysis[[#This Row],[Departure_Date]])/3,0)</f>
        <v>Q4</v>
      </c>
      <c r="K3683" t="str">
        <f>TEXT(vw_maritime_trade_analysis[[#This Row],[Departure_Date]],"mmmm")</f>
        <v>December</v>
      </c>
      <c r="L3683">
        <v>7312194</v>
      </c>
      <c r="M3683">
        <v>102679.1015625</v>
      </c>
      <c r="N3683">
        <v>39580.109375</v>
      </c>
      <c r="O3683">
        <v>15867.4599609375</v>
      </c>
      <c r="P3683">
        <v>25081.390625</v>
      </c>
      <c r="Q3683">
        <v>1074186.5</v>
      </c>
      <c r="R3683">
        <f t="shared" si="57"/>
        <v>0.14690344648952147</v>
      </c>
    </row>
    <row r="3684" spans="1:18" x14ac:dyDescent="0.25">
      <c r="A3684" t="s">
        <v>4983</v>
      </c>
      <c r="B3684" t="s">
        <v>49</v>
      </c>
      <c r="C3684" t="s">
        <v>239</v>
      </c>
      <c r="D3684" t="s">
        <v>270</v>
      </c>
      <c r="E3684" t="s">
        <v>164</v>
      </c>
      <c r="F3684" t="s">
        <v>70</v>
      </c>
      <c r="G3684" s="1">
        <v>44448</v>
      </c>
      <c r="H3684" s="1">
        <v>44454</v>
      </c>
      <c r="I3684">
        <f>YEAR((vw_maritime_trade_analysis[[#This Row],[Departure_Date]]))</f>
        <v>2021</v>
      </c>
      <c r="J3684" t="str">
        <f>"Q"&amp;ROUNDUP(MONTH(vw_maritime_trade_analysis[[#This Row],[Departure_Date]])/3,0)</f>
        <v>Q3</v>
      </c>
      <c r="K3684" t="str">
        <f>TEXT(vw_maritime_trade_analysis[[#This Row],[Departure_Date]],"mmmm")</f>
        <v>September</v>
      </c>
      <c r="L3684">
        <v>42870524</v>
      </c>
      <c r="M3684">
        <v>103917.1328125</v>
      </c>
      <c r="N3684">
        <v>96398.1484375</v>
      </c>
      <c r="O3684">
        <v>59590.03125</v>
      </c>
      <c r="P3684">
        <v>0</v>
      </c>
      <c r="Q3684">
        <v>1053596.125</v>
      </c>
      <c r="R3684">
        <f t="shared" si="57"/>
        <v>2.4576236227016959E-2</v>
      </c>
    </row>
    <row r="3685" spans="1:18" x14ac:dyDescent="0.25">
      <c r="A3685" t="s">
        <v>4984</v>
      </c>
      <c r="B3685" t="s">
        <v>49</v>
      </c>
      <c r="C3685" t="s">
        <v>112</v>
      </c>
      <c r="D3685" t="s">
        <v>113</v>
      </c>
      <c r="E3685" t="s">
        <v>140</v>
      </c>
      <c r="F3685" t="s">
        <v>82</v>
      </c>
      <c r="G3685" s="1">
        <v>45077</v>
      </c>
      <c r="H3685" s="1">
        <v>45096</v>
      </c>
      <c r="I3685">
        <f>YEAR((vw_maritime_trade_analysis[[#This Row],[Departure_Date]]))</f>
        <v>2023</v>
      </c>
      <c r="J3685" t="str">
        <f>"Q"&amp;ROUNDUP(MONTH(vw_maritime_trade_analysis[[#This Row],[Departure_Date]])/3,0)</f>
        <v>Q2</v>
      </c>
      <c r="K3685" t="str">
        <f>TEXT(vw_maritime_trade_analysis[[#This Row],[Departure_Date]],"mmmm")</f>
        <v>May</v>
      </c>
      <c r="L3685">
        <v>3464763.75</v>
      </c>
      <c r="M3685">
        <v>281733.625</v>
      </c>
      <c r="N3685">
        <v>120150.078125</v>
      </c>
      <c r="O3685">
        <v>4088.419921875</v>
      </c>
      <c r="P3685">
        <v>28967.80078125</v>
      </c>
      <c r="Q3685">
        <v>730826.25</v>
      </c>
      <c r="R3685">
        <f t="shared" si="57"/>
        <v>0.21093104832905274</v>
      </c>
    </row>
    <row r="3686" spans="1:18" x14ac:dyDescent="0.25">
      <c r="A3686" t="s">
        <v>4985</v>
      </c>
      <c r="B3686" t="s">
        <v>65</v>
      </c>
      <c r="C3686" t="s">
        <v>50</v>
      </c>
      <c r="D3686" t="s">
        <v>423</v>
      </c>
      <c r="E3686" t="s">
        <v>56</v>
      </c>
      <c r="F3686" t="s">
        <v>257</v>
      </c>
      <c r="G3686" s="1">
        <v>45420</v>
      </c>
      <c r="H3686" s="1">
        <v>45433</v>
      </c>
      <c r="I3686">
        <f>YEAR((vw_maritime_trade_analysis[[#This Row],[Departure_Date]]))</f>
        <v>2024</v>
      </c>
      <c r="J3686" t="str">
        <f>"Q"&amp;ROUNDUP(MONTH(vw_maritime_trade_analysis[[#This Row],[Departure_Date]])/3,0)</f>
        <v>Q2</v>
      </c>
      <c r="K3686" t="str">
        <f>TEXT(vw_maritime_trade_analysis[[#This Row],[Departure_Date]],"mmmm")</f>
        <v>May</v>
      </c>
      <c r="L3686">
        <v>33586444</v>
      </c>
      <c r="M3686">
        <v>193137.28125</v>
      </c>
      <c r="N3686">
        <v>102711.390625</v>
      </c>
      <c r="O3686">
        <v>86988.890625</v>
      </c>
      <c r="P3686">
        <v>0</v>
      </c>
      <c r="Q3686">
        <v>2188149.25</v>
      </c>
      <c r="R3686">
        <f t="shared" si="57"/>
        <v>6.5149774414939549E-2</v>
      </c>
    </row>
    <row r="3687" spans="1:18" x14ac:dyDescent="0.25">
      <c r="A3687" t="s">
        <v>4986</v>
      </c>
      <c r="B3687" t="s">
        <v>65</v>
      </c>
      <c r="C3687" t="s">
        <v>112</v>
      </c>
      <c r="D3687" t="s">
        <v>199</v>
      </c>
      <c r="E3687" t="s">
        <v>56</v>
      </c>
      <c r="F3687" t="s">
        <v>55</v>
      </c>
      <c r="G3687" s="1">
        <v>45840</v>
      </c>
      <c r="H3687" s="1">
        <v>45853</v>
      </c>
      <c r="I3687">
        <f>YEAR((vw_maritime_trade_analysis[[#This Row],[Departure_Date]]))</f>
        <v>2025</v>
      </c>
      <c r="J3687" t="str">
        <f>"Q"&amp;ROUNDUP(MONTH(vw_maritime_trade_analysis[[#This Row],[Departure_Date]])/3,0)</f>
        <v>Q3</v>
      </c>
      <c r="K3687" t="str">
        <f>TEXT(vw_maritime_trade_analysis[[#This Row],[Departure_Date]],"mmmm")</f>
        <v>July</v>
      </c>
      <c r="L3687">
        <v>13867411</v>
      </c>
      <c r="M3687">
        <v>128779.6875</v>
      </c>
      <c r="N3687">
        <v>142401.046875</v>
      </c>
      <c r="O3687">
        <v>10400.5595703125</v>
      </c>
      <c r="P3687">
        <v>0</v>
      </c>
      <c r="Q3687">
        <v>1509450.375</v>
      </c>
      <c r="R3687">
        <f t="shared" si="57"/>
        <v>0.10884875158023369</v>
      </c>
    </row>
    <row r="3688" spans="1:18" x14ac:dyDescent="0.25">
      <c r="A3688" t="s">
        <v>4987</v>
      </c>
      <c r="B3688" t="s">
        <v>65</v>
      </c>
      <c r="C3688" t="s">
        <v>50</v>
      </c>
      <c r="D3688" t="s">
        <v>120</v>
      </c>
      <c r="E3688" t="s">
        <v>92</v>
      </c>
      <c r="F3688" t="s">
        <v>230</v>
      </c>
      <c r="G3688" s="1">
        <v>45442</v>
      </c>
      <c r="H3688" s="1">
        <v>45449</v>
      </c>
      <c r="I3688">
        <f>YEAR((vw_maritime_trade_analysis[[#This Row],[Departure_Date]]))</f>
        <v>2024</v>
      </c>
      <c r="J3688" t="str">
        <f>"Q"&amp;ROUNDUP(MONTH(vw_maritime_trade_analysis[[#This Row],[Departure_Date]])/3,0)</f>
        <v>Q2</v>
      </c>
      <c r="K3688" t="str">
        <f>TEXT(vw_maritime_trade_analysis[[#This Row],[Departure_Date]],"mmmm")</f>
        <v>May</v>
      </c>
      <c r="L3688">
        <v>39211620</v>
      </c>
      <c r="M3688">
        <v>103106.9609375</v>
      </c>
      <c r="N3688">
        <v>104865.421875</v>
      </c>
      <c r="O3688">
        <v>34506.21875</v>
      </c>
      <c r="P3688">
        <v>0</v>
      </c>
      <c r="Q3688">
        <v>2131921.75</v>
      </c>
      <c r="R3688">
        <f t="shared" si="57"/>
        <v>5.4369642213201085E-2</v>
      </c>
    </row>
    <row r="3689" spans="1:18" x14ac:dyDescent="0.25">
      <c r="A3689" t="s">
        <v>4988</v>
      </c>
      <c r="B3689" t="s">
        <v>65</v>
      </c>
      <c r="C3689" t="s">
        <v>50</v>
      </c>
      <c r="D3689" t="s">
        <v>183</v>
      </c>
      <c r="E3689" t="s">
        <v>92</v>
      </c>
      <c r="F3689" t="s">
        <v>154</v>
      </c>
      <c r="G3689" s="1">
        <v>45299</v>
      </c>
      <c r="H3689" s="1">
        <v>45309</v>
      </c>
      <c r="I3689">
        <f>YEAR((vw_maritime_trade_analysis[[#This Row],[Departure_Date]]))</f>
        <v>2024</v>
      </c>
      <c r="J3689" t="str">
        <f>"Q"&amp;ROUNDUP(MONTH(vw_maritime_trade_analysis[[#This Row],[Departure_Date]])/3,0)</f>
        <v>Q1</v>
      </c>
      <c r="K3689" t="str">
        <f>TEXT(vw_maritime_trade_analysis[[#This Row],[Departure_Date]],"mmmm")</f>
        <v>January</v>
      </c>
      <c r="L3689">
        <v>71428400</v>
      </c>
      <c r="M3689">
        <v>191206.203125</v>
      </c>
      <c r="N3689">
        <v>77950.7265625</v>
      </c>
      <c r="O3689">
        <v>124285.40625</v>
      </c>
      <c r="P3689">
        <v>0</v>
      </c>
      <c r="Q3689">
        <v>2801167.25</v>
      </c>
      <c r="R3689">
        <f t="shared" si="57"/>
        <v>3.9216435619445489E-2</v>
      </c>
    </row>
    <row r="3690" spans="1:18" x14ac:dyDescent="0.25">
      <c r="A3690" t="s">
        <v>4989</v>
      </c>
      <c r="B3690" t="s">
        <v>49</v>
      </c>
      <c r="C3690" t="s">
        <v>112</v>
      </c>
      <c r="D3690" t="s">
        <v>340</v>
      </c>
      <c r="E3690" t="s">
        <v>154</v>
      </c>
      <c r="F3690" t="s">
        <v>82</v>
      </c>
      <c r="G3690" s="1">
        <v>45436</v>
      </c>
      <c r="H3690" s="1">
        <v>45448</v>
      </c>
      <c r="I3690">
        <f>YEAR((vw_maritime_trade_analysis[[#This Row],[Departure_Date]]))</f>
        <v>2024</v>
      </c>
      <c r="J3690" t="str">
        <f>"Q"&amp;ROUNDUP(MONTH(vw_maritime_trade_analysis[[#This Row],[Departure_Date]])/3,0)</f>
        <v>Q2</v>
      </c>
      <c r="K3690" t="str">
        <f>TEXT(vw_maritime_trade_analysis[[#This Row],[Departure_Date]],"mmmm")</f>
        <v>May</v>
      </c>
      <c r="L3690">
        <v>7162723.5</v>
      </c>
      <c r="M3690">
        <v>162471.875</v>
      </c>
      <c r="N3690">
        <v>216523.28125</v>
      </c>
      <c r="O3690">
        <v>5443.669921875</v>
      </c>
      <c r="P3690">
        <v>0</v>
      </c>
      <c r="Q3690">
        <v>892672.3125</v>
      </c>
      <c r="R3690">
        <f t="shared" si="57"/>
        <v>0.1246274985346007</v>
      </c>
    </row>
    <row r="3691" spans="1:18" x14ac:dyDescent="0.25">
      <c r="A3691" t="s">
        <v>4990</v>
      </c>
      <c r="B3691" t="s">
        <v>65</v>
      </c>
      <c r="C3691" t="s">
        <v>50</v>
      </c>
      <c r="D3691" t="s">
        <v>51</v>
      </c>
      <c r="E3691" t="s">
        <v>226</v>
      </c>
      <c r="F3691" t="s">
        <v>159</v>
      </c>
      <c r="G3691" s="1">
        <v>44465</v>
      </c>
      <c r="H3691" s="1">
        <v>44483</v>
      </c>
      <c r="I3691">
        <f>YEAR((vw_maritime_trade_analysis[[#This Row],[Departure_Date]]))</f>
        <v>2021</v>
      </c>
      <c r="J3691" t="str">
        <f>"Q"&amp;ROUNDUP(MONTH(vw_maritime_trade_analysis[[#This Row],[Departure_Date]])/3,0)</f>
        <v>Q3</v>
      </c>
      <c r="K3691" t="str">
        <f>TEXT(vw_maritime_trade_analysis[[#This Row],[Departure_Date]],"mmmm")</f>
        <v>September</v>
      </c>
      <c r="L3691">
        <v>15405247</v>
      </c>
      <c r="M3691">
        <v>231472</v>
      </c>
      <c r="N3691">
        <v>70648.3671875</v>
      </c>
      <c r="O3691">
        <v>10475.5703125</v>
      </c>
      <c r="P3691">
        <v>36100.87109375</v>
      </c>
      <c r="Q3691">
        <v>3998047</v>
      </c>
      <c r="R3691">
        <f t="shared" si="57"/>
        <v>0.25952501767741859</v>
      </c>
    </row>
    <row r="3692" spans="1:18" x14ac:dyDescent="0.25">
      <c r="A3692" t="s">
        <v>4991</v>
      </c>
      <c r="B3692" t="s">
        <v>65</v>
      </c>
      <c r="C3692" t="s">
        <v>239</v>
      </c>
      <c r="D3692" t="s">
        <v>265</v>
      </c>
      <c r="E3692" t="s">
        <v>100</v>
      </c>
      <c r="F3692" t="s">
        <v>230</v>
      </c>
      <c r="G3692" s="1">
        <v>44723</v>
      </c>
      <c r="H3692" s="1">
        <v>44732</v>
      </c>
      <c r="I3692">
        <f>YEAR((vw_maritime_trade_analysis[[#This Row],[Departure_Date]]))</f>
        <v>2022</v>
      </c>
      <c r="J3692" t="str">
        <f>"Q"&amp;ROUNDUP(MONTH(vw_maritime_trade_analysis[[#This Row],[Departure_Date]])/3,0)</f>
        <v>Q2</v>
      </c>
      <c r="K3692" t="str">
        <f>TEXT(vw_maritime_trade_analysis[[#This Row],[Departure_Date]],"mmmm")</f>
        <v>June</v>
      </c>
      <c r="L3692">
        <v>11857024</v>
      </c>
      <c r="M3692">
        <v>123058.6015625</v>
      </c>
      <c r="N3692">
        <v>138661.390625</v>
      </c>
      <c r="O3692">
        <v>39009.609375</v>
      </c>
      <c r="Q3692">
        <v>1186901.375</v>
      </c>
      <c r="R3692">
        <f t="shared" si="57"/>
        <v>0.10010111938712446</v>
      </c>
    </row>
    <row r="3693" spans="1:18" x14ac:dyDescent="0.25">
      <c r="A3693" t="s">
        <v>4992</v>
      </c>
      <c r="B3693" t="s">
        <v>49</v>
      </c>
      <c r="C3693" t="s">
        <v>66</v>
      </c>
      <c r="D3693" t="s">
        <v>67</v>
      </c>
      <c r="E3693" t="s">
        <v>174</v>
      </c>
      <c r="F3693" t="s">
        <v>82</v>
      </c>
      <c r="G3693" s="1">
        <v>44552</v>
      </c>
      <c r="H3693" s="1">
        <v>44572</v>
      </c>
      <c r="I3693">
        <f>YEAR((vw_maritime_trade_analysis[[#This Row],[Departure_Date]]))</f>
        <v>2021</v>
      </c>
      <c r="J3693" t="str">
        <f>"Q"&amp;ROUNDUP(MONTH(vw_maritime_trade_analysis[[#This Row],[Departure_Date]])/3,0)</f>
        <v>Q4</v>
      </c>
      <c r="K3693" t="str">
        <f>TEXT(vw_maritime_trade_analysis[[#This Row],[Departure_Date]],"mmmm")</f>
        <v>December</v>
      </c>
      <c r="L3693">
        <v>15903774</v>
      </c>
      <c r="M3693">
        <v>409164.78125</v>
      </c>
      <c r="N3693">
        <v>191451.921875</v>
      </c>
      <c r="O3693">
        <v>9383.23046875</v>
      </c>
      <c r="P3693">
        <v>11808.650390625</v>
      </c>
      <c r="Q3693">
        <v>1469187.75</v>
      </c>
      <c r="R3693">
        <f t="shared" si="57"/>
        <v>9.2379818148824303E-2</v>
      </c>
    </row>
    <row r="3694" spans="1:18" x14ac:dyDescent="0.25">
      <c r="A3694" t="s">
        <v>4993</v>
      </c>
      <c r="B3694" t="s">
        <v>65</v>
      </c>
      <c r="C3694" t="s">
        <v>66</v>
      </c>
      <c r="D3694" t="s">
        <v>67</v>
      </c>
      <c r="E3694" t="s">
        <v>82</v>
      </c>
      <c r="F3694" t="s">
        <v>204</v>
      </c>
      <c r="G3694" s="1">
        <v>44484</v>
      </c>
      <c r="H3694" s="1">
        <v>44499</v>
      </c>
      <c r="I3694">
        <f>YEAR((vw_maritime_trade_analysis[[#This Row],[Departure_Date]]))</f>
        <v>2021</v>
      </c>
      <c r="J3694" t="str">
        <f>"Q"&amp;ROUNDUP(MONTH(vw_maritime_trade_analysis[[#This Row],[Departure_Date]])/3,0)</f>
        <v>Q4</v>
      </c>
      <c r="K3694" t="str">
        <f>TEXT(vw_maritime_trade_analysis[[#This Row],[Departure_Date]],"mmmm")</f>
        <v>October</v>
      </c>
      <c r="L3694">
        <v>5428382</v>
      </c>
      <c r="M3694">
        <v>430807.59375</v>
      </c>
      <c r="N3694">
        <v>44390.5</v>
      </c>
      <c r="O3694">
        <v>4559.83984375</v>
      </c>
      <c r="P3694">
        <v>8506.41015625</v>
      </c>
      <c r="Q3694">
        <v>691110.25</v>
      </c>
      <c r="R3694">
        <f t="shared" si="57"/>
        <v>0.12731422549113161</v>
      </c>
    </row>
    <row r="3695" spans="1:18" x14ac:dyDescent="0.25">
      <c r="A3695" t="s">
        <v>4994</v>
      </c>
      <c r="B3695" t="s">
        <v>49</v>
      </c>
      <c r="C3695" t="s">
        <v>112</v>
      </c>
      <c r="D3695" t="s">
        <v>340</v>
      </c>
      <c r="E3695" t="s">
        <v>154</v>
      </c>
      <c r="F3695" t="s">
        <v>128</v>
      </c>
      <c r="G3695" s="1">
        <v>45252</v>
      </c>
      <c r="H3695" s="1">
        <v>45271</v>
      </c>
      <c r="I3695">
        <f>YEAR((vw_maritime_trade_analysis[[#This Row],[Departure_Date]]))</f>
        <v>2023</v>
      </c>
      <c r="J3695" t="str">
        <f>"Q"&amp;ROUNDUP(MONTH(vw_maritime_trade_analysis[[#This Row],[Departure_Date]])/3,0)</f>
        <v>Q4</v>
      </c>
      <c r="K3695" t="str">
        <f>TEXT(vw_maritime_trade_analysis[[#This Row],[Departure_Date]],"mmmm")</f>
        <v>November</v>
      </c>
      <c r="L3695">
        <v>2197999.5</v>
      </c>
      <c r="M3695">
        <v>480373.5</v>
      </c>
      <c r="N3695">
        <v>64410.44921875</v>
      </c>
      <c r="O3695">
        <v>5209.259765625</v>
      </c>
      <c r="P3695">
        <v>0</v>
      </c>
      <c r="Q3695">
        <v>822202</v>
      </c>
      <c r="R3695">
        <f t="shared" si="57"/>
        <v>0.37406832895093928</v>
      </c>
    </row>
    <row r="3696" spans="1:18" x14ac:dyDescent="0.25">
      <c r="A3696" t="s">
        <v>4995</v>
      </c>
      <c r="B3696" t="s">
        <v>49</v>
      </c>
      <c r="C3696" t="s">
        <v>112</v>
      </c>
      <c r="D3696" t="s">
        <v>340</v>
      </c>
      <c r="E3696" t="s">
        <v>204</v>
      </c>
      <c r="F3696" t="s">
        <v>226</v>
      </c>
      <c r="G3696" s="1">
        <v>44485</v>
      </c>
      <c r="H3696" s="1">
        <v>44500</v>
      </c>
      <c r="I3696">
        <f>YEAR((vw_maritime_trade_analysis[[#This Row],[Departure_Date]]))</f>
        <v>2021</v>
      </c>
      <c r="J3696" t="str">
        <f>"Q"&amp;ROUNDUP(MONTH(vw_maritime_trade_analysis[[#This Row],[Departure_Date]])/3,0)</f>
        <v>Q4</v>
      </c>
      <c r="K3696" t="str">
        <f>TEXT(vw_maritime_trade_analysis[[#This Row],[Departure_Date]],"mmmm")</f>
        <v>October</v>
      </c>
      <c r="L3696">
        <v>6891050</v>
      </c>
      <c r="M3696">
        <v>109670.8203125</v>
      </c>
      <c r="N3696">
        <v>241493.875</v>
      </c>
      <c r="O3696">
        <v>15298.1298828125</v>
      </c>
      <c r="P3696">
        <v>0</v>
      </c>
      <c r="Q3696">
        <v>487875.78125</v>
      </c>
      <c r="R3696">
        <f t="shared" si="57"/>
        <v>7.0798467758904665E-2</v>
      </c>
    </row>
    <row r="3697" spans="1:18" x14ac:dyDescent="0.25">
      <c r="A3697" t="s">
        <v>4996</v>
      </c>
      <c r="B3697" t="s">
        <v>49</v>
      </c>
      <c r="C3697" t="s">
        <v>50</v>
      </c>
      <c r="D3697" t="s">
        <v>145</v>
      </c>
      <c r="E3697" t="s">
        <v>196</v>
      </c>
      <c r="F3697" t="s">
        <v>56</v>
      </c>
      <c r="G3697" s="1">
        <v>44907</v>
      </c>
      <c r="H3697" s="1">
        <v>44915</v>
      </c>
      <c r="I3697">
        <f>YEAR((vw_maritime_trade_analysis[[#This Row],[Departure_Date]]))</f>
        <v>2022</v>
      </c>
      <c r="J3697" t="str">
        <f>"Q"&amp;ROUNDUP(MONTH(vw_maritime_trade_analysis[[#This Row],[Departure_Date]])/3,0)</f>
        <v>Q4</v>
      </c>
      <c r="K3697" t="str">
        <f>TEXT(vw_maritime_trade_analysis[[#This Row],[Departure_Date]],"mmmm")</f>
        <v>December</v>
      </c>
      <c r="L3697">
        <v>61045184</v>
      </c>
      <c r="M3697">
        <v>54013.078125</v>
      </c>
      <c r="N3697">
        <v>160726.65625</v>
      </c>
      <c r="O3697">
        <v>183746</v>
      </c>
      <c r="P3697">
        <v>59545.4609375</v>
      </c>
      <c r="Q3697">
        <v>3301724.75</v>
      </c>
      <c r="R3697">
        <f t="shared" si="57"/>
        <v>5.408657216923124E-2</v>
      </c>
    </row>
    <row r="3698" spans="1:18" x14ac:dyDescent="0.25">
      <c r="A3698" t="s">
        <v>4997</v>
      </c>
      <c r="B3698" t="s">
        <v>49</v>
      </c>
      <c r="C3698" t="s">
        <v>50</v>
      </c>
      <c r="D3698" t="s">
        <v>51</v>
      </c>
      <c r="E3698" t="s">
        <v>159</v>
      </c>
      <c r="F3698" t="s">
        <v>56</v>
      </c>
      <c r="G3698" s="1">
        <v>44811</v>
      </c>
      <c r="H3698" s="1">
        <v>44822</v>
      </c>
      <c r="I3698">
        <f>YEAR((vw_maritime_trade_analysis[[#This Row],[Departure_Date]]))</f>
        <v>2022</v>
      </c>
      <c r="J3698" t="str">
        <f>"Q"&amp;ROUNDUP(MONTH(vw_maritime_trade_analysis[[#This Row],[Departure_Date]])/3,0)</f>
        <v>Q3</v>
      </c>
      <c r="K3698" t="str">
        <f>TEXT(vw_maritime_trade_analysis[[#This Row],[Departure_Date]],"mmmm")</f>
        <v>September</v>
      </c>
      <c r="L3698">
        <v>7388117</v>
      </c>
      <c r="M3698">
        <v>247183.4375</v>
      </c>
      <c r="N3698">
        <v>91310.2734375</v>
      </c>
      <c r="O3698">
        <v>23272.5703125</v>
      </c>
      <c r="P3698">
        <v>0</v>
      </c>
      <c r="Q3698">
        <v>2797652</v>
      </c>
      <c r="R3698">
        <f t="shared" si="57"/>
        <v>0.37866915209924262</v>
      </c>
    </row>
    <row r="3699" spans="1:18" x14ac:dyDescent="0.25">
      <c r="A3699" t="s">
        <v>4998</v>
      </c>
      <c r="B3699" t="s">
        <v>49</v>
      </c>
      <c r="C3699" t="s">
        <v>78</v>
      </c>
      <c r="D3699" t="s">
        <v>211</v>
      </c>
      <c r="E3699" t="s">
        <v>55</v>
      </c>
      <c r="F3699" t="s">
        <v>184</v>
      </c>
      <c r="G3699" s="1">
        <v>45173</v>
      </c>
      <c r="H3699" s="1">
        <v>45189</v>
      </c>
      <c r="I3699">
        <f>YEAR((vw_maritime_trade_analysis[[#This Row],[Departure_Date]]))</f>
        <v>2023</v>
      </c>
      <c r="J3699" t="str">
        <f>"Q"&amp;ROUNDUP(MONTH(vw_maritime_trade_analysis[[#This Row],[Departure_Date]])/3,0)</f>
        <v>Q3</v>
      </c>
      <c r="K3699" t="str">
        <f>TEXT(vw_maritime_trade_analysis[[#This Row],[Departure_Date]],"mmmm")</f>
        <v>September</v>
      </c>
      <c r="L3699">
        <v>38655780</v>
      </c>
      <c r="M3699">
        <v>367936.75</v>
      </c>
      <c r="N3699">
        <v>150862.75</v>
      </c>
      <c r="O3699">
        <v>76151.890625</v>
      </c>
      <c r="P3699">
        <v>26429.58984375</v>
      </c>
      <c r="Q3699">
        <v>1594271.75</v>
      </c>
      <c r="R3699">
        <f t="shared" si="57"/>
        <v>4.1242777923508465E-2</v>
      </c>
    </row>
    <row r="3700" spans="1:18" x14ac:dyDescent="0.25">
      <c r="A3700" t="s">
        <v>4999</v>
      </c>
      <c r="B3700" t="s">
        <v>65</v>
      </c>
      <c r="C3700" t="s">
        <v>66</v>
      </c>
      <c r="D3700" t="s">
        <v>245</v>
      </c>
      <c r="E3700" t="s">
        <v>184</v>
      </c>
      <c r="F3700" t="s">
        <v>150</v>
      </c>
      <c r="G3700" s="1">
        <v>45019</v>
      </c>
      <c r="H3700" s="1">
        <v>45027</v>
      </c>
      <c r="I3700">
        <f>YEAR((vw_maritime_trade_analysis[[#This Row],[Departure_Date]]))</f>
        <v>2023</v>
      </c>
      <c r="J3700" t="str">
        <f>"Q"&amp;ROUNDUP(MONTH(vw_maritime_trade_analysis[[#This Row],[Departure_Date]])/3,0)</f>
        <v>Q2</v>
      </c>
      <c r="K3700" t="str">
        <f>TEXT(vw_maritime_trade_analysis[[#This Row],[Departure_Date]],"mmmm")</f>
        <v>April</v>
      </c>
      <c r="L3700">
        <v>8808302</v>
      </c>
      <c r="M3700">
        <v>193868.625</v>
      </c>
      <c r="N3700">
        <v>108588.2890625</v>
      </c>
      <c r="O3700">
        <v>22196.919921875</v>
      </c>
      <c r="P3700">
        <v>0</v>
      </c>
      <c r="Q3700">
        <v>486104.34375</v>
      </c>
      <c r="R3700">
        <f t="shared" si="57"/>
        <v>5.5187065991833616E-2</v>
      </c>
    </row>
    <row r="3701" spans="1:18" x14ac:dyDescent="0.25">
      <c r="A3701" t="s">
        <v>5000</v>
      </c>
      <c r="B3701" t="s">
        <v>49</v>
      </c>
      <c r="C3701" t="s">
        <v>50</v>
      </c>
      <c r="D3701" t="s">
        <v>183</v>
      </c>
      <c r="E3701" t="s">
        <v>93</v>
      </c>
      <c r="F3701" t="s">
        <v>100</v>
      </c>
      <c r="G3701" s="1">
        <v>45124</v>
      </c>
      <c r="H3701" s="1">
        <v>45134</v>
      </c>
      <c r="I3701">
        <f>YEAR((vw_maritime_trade_analysis[[#This Row],[Departure_Date]]))</f>
        <v>2023</v>
      </c>
      <c r="J3701" t="str">
        <f>"Q"&amp;ROUNDUP(MONTH(vw_maritime_trade_analysis[[#This Row],[Departure_Date]])/3,0)</f>
        <v>Q3</v>
      </c>
      <c r="K3701" t="str">
        <f>TEXT(vw_maritime_trade_analysis[[#This Row],[Departure_Date]],"mmmm")</f>
        <v>July</v>
      </c>
      <c r="L3701">
        <v>69534440</v>
      </c>
      <c r="M3701">
        <v>235502.015625</v>
      </c>
      <c r="N3701">
        <v>46354.55859375</v>
      </c>
      <c r="O3701">
        <v>161319.90625</v>
      </c>
      <c r="P3701">
        <v>35395.671875</v>
      </c>
      <c r="Q3701">
        <v>1870438.375</v>
      </c>
      <c r="R3701">
        <f t="shared" si="57"/>
        <v>2.6899452630955251E-2</v>
      </c>
    </row>
    <row r="3702" spans="1:18" x14ac:dyDescent="0.25">
      <c r="A3702" t="s">
        <v>5001</v>
      </c>
      <c r="B3702" t="s">
        <v>49</v>
      </c>
      <c r="C3702" t="s">
        <v>50</v>
      </c>
      <c r="D3702" t="s">
        <v>51</v>
      </c>
      <c r="E3702" t="s">
        <v>159</v>
      </c>
      <c r="F3702" t="s">
        <v>128</v>
      </c>
      <c r="G3702" s="1">
        <v>45517</v>
      </c>
      <c r="H3702" s="1">
        <v>45534</v>
      </c>
      <c r="I3702">
        <f>YEAR((vw_maritime_trade_analysis[[#This Row],[Departure_Date]]))</f>
        <v>2024</v>
      </c>
      <c r="J3702" t="str">
        <f>"Q"&amp;ROUNDUP(MONTH(vw_maritime_trade_analysis[[#This Row],[Departure_Date]])/3,0)</f>
        <v>Q3</v>
      </c>
      <c r="K3702" t="str">
        <f>TEXT(vw_maritime_trade_analysis[[#This Row],[Departure_Date]],"mmmm")</f>
        <v>August</v>
      </c>
      <c r="L3702">
        <v>7341972.5</v>
      </c>
      <c r="M3702">
        <v>110319.6796875</v>
      </c>
      <c r="N3702">
        <v>65861.8515625</v>
      </c>
      <c r="O3702">
        <v>10572.4404296875</v>
      </c>
      <c r="P3702">
        <v>0</v>
      </c>
      <c r="Q3702">
        <v>3658192.25</v>
      </c>
      <c r="R3702">
        <f t="shared" si="57"/>
        <v>0.49825741651851735</v>
      </c>
    </row>
    <row r="3703" spans="1:18" x14ac:dyDescent="0.25">
      <c r="A3703" t="s">
        <v>5002</v>
      </c>
      <c r="B3703" t="s">
        <v>65</v>
      </c>
      <c r="C3703" t="s">
        <v>50</v>
      </c>
      <c r="D3703" t="s">
        <v>51</v>
      </c>
      <c r="E3703" t="s">
        <v>70</v>
      </c>
      <c r="F3703" t="s">
        <v>83</v>
      </c>
      <c r="G3703" s="1">
        <v>44283</v>
      </c>
      <c r="H3703" s="1">
        <v>44299</v>
      </c>
      <c r="I3703">
        <f>YEAR((vw_maritime_trade_analysis[[#This Row],[Departure_Date]]))</f>
        <v>2021</v>
      </c>
      <c r="J3703" t="str">
        <f>"Q"&amp;ROUNDUP(MONTH(vw_maritime_trade_analysis[[#This Row],[Departure_Date]])/3,0)</f>
        <v>Q1</v>
      </c>
      <c r="K3703" t="str">
        <f>TEXT(vw_maritime_trade_analysis[[#This Row],[Departure_Date]],"mmmm")</f>
        <v>March</v>
      </c>
      <c r="L3703">
        <v>18393510</v>
      </c>
      <c r="M3703">
        <v>119779.1484375</v>
      </c>
      <c r="N3703">
        <v>76437.859375</v>
      </c>
      <c r="O3703">
        <v>26854.529296875</v>
      </c>
      <c r="P3703">
        <v>0</v>
      </c>
      <c r="Q3703">
        <v>2895921.5</v>
      </c>
      <c r="R3703">
        <f t="shared" si="57"/>
        <v>0.15744257077632273</v>
      </c>
    </row>
    <row r="3704" spans="1:18" x14ac:dyDescent="0.25">
      <c r="A3704" t="s">
        <v>5003</v>
      </c>
      <c r="B3704" t="s">
        <v>65</v>
      </c>
      <c r="C3704" t="s">
        <v>112</v>
      </c>
      <c r="D3704" t="s">
        <v>199</v>
      </c>
      <c r="E3704" t="s">
        <v>82</v>
      </c>
      <c r="F3704" t="s">
        <v>131</v>
      </c>
      <c r="G3704" s="1">
        <v>44636</v>
      </c>
      <c r="H3704" s="1">
        <v>44652</v>
      </c>
      <c r="I3704">
        <f>YEAR((vw_maritime_trade_analysis[[#This Row],[Departure_Date]]))</f>
        <v>2022</v>
      </c>
      <c r="J3704" t="str">
        <f>"Q"&amp;ROUNDUP(MONTH(vw_maritime_trade_analysis[[#This Row],[Departure_Date]])/3,0)</f>
        <v>Q1</v>
      </c>
      <c r="K3704" t="str">
        <f>TEXT(vw_maritime_trade_analysis[[#This Row],[Departure_Date]],"mmmm")</f>
        <v>March</v>
      </c>
      <c r="L3704">
        <v>10590165</v>
      </c>
      <c r="M3704">
        <v>451570.46875</v>
      </c>
      <c r="N3704">
        <v>148080.609375</v>
      </c>
      <c r="O3704">
        <v>29546.560546875</v>
      </c>
      <c r="P3704">
        <v>119069.859375</v>
      </c>
      <c r="Q3704">
        <v>1513329.125</v>
      </c>
      <c r="R3704">
        <f t="shared" si="57"/>
        <v>0.1428994850410735</v>
      </c>
    </row>
    <row r="3705" spans="1:18" x14ac:dyDescent="0.25">
      <c r="A3705" t="s">
        <v>5004</v>
      </c>
      <c r="B3705" t="s">
        <v>49</v>
      </c>
      <c r="C3705" t="s">
        <v>78</v>
      </c>
      <c r="D3705" t="s">
        <v>158</v>
      </c>
      <c r="E3705" t="s">
        <v>159</v>
      </c>
      <c r="F3705" t="s">
        <v>226</v>
      </c>
      <c r="G3705" s="1">
        <v>45178</v>
      </c>
      <c r="H3705" s="1">
        <v>45196</v>
      </c>
      <c r="I3705">
        <f>YEAR((vw_maritime_trade_analysis[[#This Row],[Departure_Date]]))</f>
        <v>2023</v>
      </c>
      <c r="J3705" t="str">
        <f>"Q"&amp;ROUNDUP(MONTH(vw_maritime_trade_analysis[[#This Row],[Departure_Date]])/3,0)</f>
        <v>Q3</v>
      </c>
      <c r="K3705" t="str">
        <f>TEXT(vw_maritime_trade_analysis[[#This Row],[Departure_Date]],"mmmm")</f>
        <v>September</v>
      </c>
      <c r="L3705">
        <v>32657456</v>
      </c>
      <c r="M3705">
        <v>599930.0625</v>
      </c>
      <c r="N3705">
        <v>67187.3671875</v>
      </c>
      <c r="O3705">
        <v>56823.96875</v>
      </c>
      <c r="P3705">
        <v>15031.83984375</v>
      </c>
      <c r="Q3705">
        <v>1316177.625</v>
      </c>
      <c r="R3705">
        <f t="shared" si="57"/>
        <v>4.0302515450070575E-2</v>
      </c>
    </row>
    <row r="3706" spans="1:18" x14ac:dyDescent="0.25">
      <c r="A3706" t="s">
        <v>5005</v>
      </c>
      <c r="B3706" t="s">
        <v>49</v>
      </c>
      <c r="C3706" t="s">
        <v>50</v>
      </c>
      <c r="D3706" t="s">
        <v>223</v>
      </c>
      <c r="E3706" t="s">
        <v>131</v>
      </c>
      <c r="F3706" t="s">
        <v>82</v>
      </c>
      <c r="G3706" s="1">
        <v>45391</v>
      </c>
      <c r="H3706" s="1">
        <v>45399</v>
      </c>
      <c r="I3706">
        <f>YEAR((vw_maritime_trade_analysis[[#This Row],[Departure_Date]]))</f>
        <v>2024</v>
      </c>
      <c r="J3706" t="str">
        <f>"Q"&amp;ROUNDUP(MONTH(vw_maritime_trade_analysis[[#This Row],[Departure_Date]])/3,0)</f>
        <v>Q2</v>
      </c>
      <c r="K3706" t="str">
        <f>TEXT(vw_maritime_trade_analysis[[#This Row],[Departure_Date]],"mmmm")</f>
        <v>April</v>
      </c>
      <c r="L3706">
        <v>24908918</v>
      </c>
      <c r="M3706">
        <v>151476.15625</v>
      </c>
      <c r="N3706">
        <v>140203.421875</v>
      </c>
      <c r="O3706">
        <v>43341.51953125</v>
      </c>
      <c r="P3706">
        <v>5378.259765625</v>
      </c>
      <c r="Q3706">
        <v>1971636.5</v>
      </c>
      <c r="R3706">
        <f t="shared" si="57"/>
        <v>7.9153839600740586E-2</v>
      </c>
    </row>
    <row r="3707" spans="1:18" x14ac:dyDescent="0.25">
      <c r="A3707" t="s">
        <v>5006</v>
      </c>
      <c r="B3707" t="s">
        <v>49</v>
      </c>
      <c r="C3707" t="s">
        <v>50</v>
      </c>
      <c r="D3707" t="s">
        <v>423</v>
      </c>
      <c r="E3707" t="s">
        <v>159</v>
      </c>
      <c r="F3707" t="s">
        <v>184</v>
      </c>
      <c r="G3707" s="1">
        <v>45581</v>
      </c>
      <c r="H3707" s="1">
        <v>45595</v>
      </c>
      <c r="I3707">
        <f>YEAR((vw_maritime_trade_analysis[[#This Row],[Departure_Date]]))</f>
        <v>2024</v>
      </c>
      <c r="J3707" t="str">
        <f>"Q"&amp;ROUNDUP(MONTH(vw_maritime_trade_analysis[[#This Row],[Departure_Date]])/3,0)</f>
        <v>Q4</v>
      </c>
      <c r="K3707" t="str">
        <f>TEXT(vw_maritime_trade_analysis[[#This Row],[Departure_Date]],"mmmm")</f>
        <v>October</v>
      </c>
      <c r="L3707">
        <v>21163350</v>
      </c>
      <c r="M3707">
        <v>281097.6875</v>
      </c>
      <c r="N3707">
        <v>207579.328125</v>
      </c>
      <c r="O3707">
        <v>28358.890625</v>
      </c>
      <c r="P3707">
        <v>3018.550048828125</v>
      </c>
      <c r="Q3707">
        <v>1243313.625</v>
      </c>
      <c r="R3707">
        <f t="shared" si="57"/>
        <v>5.8748431840894753E-2</v>
      </c>
    </row>
    <row r="3708" spans="1:18" x14ac:dyDescent="0.25">
      <c r="A3708" t="s">
        <v>5007</v>
      </c>
      <c r="B3708" t="s">
        <v>65</v>
      </c>
      <c r="C3708" t="s">
        <v>112</v>
      </c>
      <c r="D3708" t="s">
        <v>126</v>
      </c>
      <c r="E3708" t="s">
        <v>100</v>
      </c>
      <c r="F3708" t="s">
        <v>83</v>
      </c>
      <c r="G3708" s="1">
        <v>45042</v>
      </c>
      <c r="H3708" s="1">
        <v>45058</v>
      </c>
      <c r="I3708">
        <f>YEAR((vw_maritime_trade_analysis[[#This Row],[Departure_Date]]))</f>
        <v>2023</v>
      </c>
      <c r="J3708" t="str">
        <f>"Q"&amp;ROUNDUP(MONTH(vw_maritime_trade_analysis[[#This Row],[Departure_Date]])/3,0)</f>
        <v>Q2</v>
      </c>
      <c r="K3708" t="str">
        <f>TEXT(vw_maritime_trade_analysis[[#This Row],[Departure_Date]],"mmmm")</f>
        <v>April</v>
      </c>
      <c r="L3708">
        <v>14682318</v>
      </c>
      <c r="M3708">
        <v>205539.484375</v>
      </c>
      <c r="N3708">
        <v>70753.03125</v>
      </c>
      <c r="O3708">
        <v>45662.01171875</v>
      </c>
      <c r="P3708">
        <v>0</v>
      </c>
      <c r="Q3708">
        <v>1998196.25</v>
      </c>
      <c r="R3708">
        <f t="shared" si="57"/>
        <v>0.13609542103637859</v>
      </c>
    </row>
    <row r="3709" spans="1:18" x14ac:dyDescent="0.25">
      <c r="A3709" t="s">
        <v>5008</v>
      </c>
      <c r="B3709" t="s">
        <v>49</v>
      </c>
      <c r="C3709" t="s">
        <v>78</v>
      </c>
      <c r="D3709" t="s">
        <v>211</v>
      </c>
      <c r="E3709" t="s">
        <v>121</v>
      </c>
      <c r="F3709" t="s">
        <v>82</v>
      </c>
      <c r="G3709" s="1">
        <v>44099</v>
      </c>
      <c r="H3709" s="1">
        <v>44116</v>
      </c>
      <c r="I3709">
        <f>YEAR((vw_maritime_trade_analysis[[#This Row],[Departure_Date]]))</f>
        <v>2020</v>
      </c>
      <c r="J3709" t="str">
        <f>"Q"&amp;ROUNDUP(MONTH(vw_maritime_trade_analysis[[#This Row],[Departure_Date]])/3,0)</f>
        <v>Q3</v>
      </c>
      <c r="K3709" t="str">
        <f>TEXT(vw_maritime_trade_analysis[[#This Row],[Departure_Date]],"mmmm")</f>
        <v>September</v>
      </c>
      <c r="L3709">
        <v>17998440</v>
      </c>
      <c r="M3709">
        <v>454932.71875</v>
      </c>
      <c r="N3709">
        <v>69164.8515625</v>
      </c>
      <c r="O3709">
        <v>48775.76953125</v>
      </c>
      <c r="P3709">
        <v>17214.01953125</v>
      </c>
      <c r="Q3709">
        <v>1443928.625</v>
      </c>
      <c r="R3709">
        <f t="shared" si="57"/>
        <v>8.0225209795960095E-2</v>
      </c>
    </row>
    <row r="3710" spans="1:18" x14ac:dyDescent="0.25">
      <c r="A3710" t="s">
        <v>5009</v>
      </c>
      <c r="B3710" t="s">
        <v>49</v>
      </c>
      <c r="C3710" t="s">
        <v>50</v>
      </c>
      <c r="D3710" t="s">
        <v>51</v>
      </c>
      <c r="E3710" t="s">
        <v>201</v>
      </c>
      <c r="F3710" t="s">
        <v>226</v>
      </c>
      <c r="G3710" s="1">
        <v>45801</v>
      </c>
      <c r="H3710" s="1">
        <v>45818</v>
      </c>
      <c r="I3710">
        <f>YEAR((vw_maritime_trade_analysis[[#This Row],[Departure_Date]]))</f>
        <v>2025</v>
      </c>
      <c r="J3710" t="str">
        <f>"Q"&amp;ROUNDUP(MONTH(vw_maritime_trade_analysis[[#This Row],[Departure_Date]])/3,0)</f>
        <v>Q2</v>
      </c>
      <c r="K3710" t="str">
        <f>TEXT(vw_maritime_trade_analysis[[#This Row],[Departure_Date]],"mmmm")</f>
        <v>May</v>
      </c>
      <c r="L3710">
        <v>10185852</v>
      </c>
      <c r="M3710">
        <v>301204.4375</v>
      </c>
      <c r="N3710">
        <v>180272.015625</v>
      </c>
      <c r="O3710">
        <v>13445.3203125</v>
      </c>
      <c r="P3710">
        <v>18077.98046875</v>
      </c>
      <c r="Q3710">
        <v>4963335.5</v>
      </c>
      <c r="R3710">
        <f t="shared" si="57"/>
        <v>0.48727740202783232</v>
      </c>
    </row>
    <row r="3711" spans="1:18" x14ac:dyDescent="0.25">
      <c r="A3711" t="s">
        <v>5010</v>
      </c>
      <c r="B3711" t="s">
        <v>65</v>
      </c>
      <c r="C3711" t="s">
        <v>66</v>
      </c>
      <c r="D3711" t="s">
        <v>67</v>
      </c>
      <c r="E3711" t="s">
        <v>82</v>
      </c>
      <c r="F3711" t="s">
        <v>140</v>
      </c>
      <c r="G3711" s="1">
        <v>45504</v>
      </c>
      <c r="H3711" s="1">
        <v>45525</v>
      </c>
      <c r="I3711">
        <f>YEAR((vw_maritime_trade_analysis[[#This Row],[Departure_Date]]))</f>
        <v>2024</v>
      </c>
      <c r="J3711" t="str">
        <f>"Q"&amp;ROUNDUP(MONTH(vw_maritime_trade_analysis[[#This Row],[Departure_Date]])/3,0)</f>
        <v>Q3</v>
      </c>
      <c r="K3711" t="str">
        <f>TEXT(vw_maritime_trade_analysis[[#This Row],[Departure_Date]],"mmmm")</f>
        <v>July</v>
      </c>
      <c r="L3711">
        <v>36651384</v>
      </c>
      <c r="M3711">
        <v>396513.3125</v>
      </c>
      <c r="N3711">
        <v>102142.3203125</v>
      </c>
      <c r="O3711">
        <v>53511.01953125</v>
      </c>
      <c r="P3711">
        <v>73959.2421875</v>
      </c>
      <c r="Q3711">
        <v>2076096.875</v>
      </c>
      <c r="R3711">
        <f t="shared" si="57"/>
        <v>5.6644433263420557E-2</v>
      </c>
    </row>
    <row r="3712" spans="1:18" x14ac:dyDescent="0.25">
      <c r="A3712" t="s">
        <v>5011</v>
      </c>
      <c r="B3712" t="s">
        <v>65</v>
      </c>
      <c r="C3712" t="s">
        <v>66</v>
      </c>
      <c r="D3712" t="s">
        <v>245</v>
      </c>
      <c r="E3712" t="s">
        <v>184</v>
      </c>
      <c r="F3712" t="s">
        <v>121</v>
      </c>
      <c r="G3712" s="1">
        <v>44187</v>
      </c>
      <c r="H3712" s="1">
        <v>44214</v>
      </c>
      <c r="I3712">
        <f>YEAR((vw_maritime_trade_analysis[[#This Row],[Departure_Date]]))</f>
        <v>2020</v>
      </c>
      <c r="J3712" t="str">
        <f>"Q"&amp;ROUNDUP(MONTH(vw_maritime_trade_analysis[[#This Row],[Departure_Date]])/3,0)</f>
        <v>Q4</v>
      </c>
      <c r="K3712" t="str">
        <f>TEXT(vw_maritime_trade_analysis[[#This Row],[Departure_Date]],"mmmm")</f>
        <v>December</v>
      </c>
      <c r="L3712">
        <v>4194152.5</v>
      </c>
      <c r="M3712">
        <v>382862.75</v>
      </c>
      <c r="N3712">
        <v>249090.84375</v>
      </c>
      <c r="O3712">
        <v>13295.4599609375</v>
      </c>
      <c r="P3712">
        <v>0</v>
      </c>
      <c r="Q3712">
        <v>854029.625</v>
      </c>
      <c r="R3712">
        <f t="shared" si="57"/>
        <v>0.20362388468230472</v>
      </c>
    </row>
    <row r="3713" spans="1:18" x14ac:dyDescent="0.25">
      <c r="A3713" t="s">
        <v>5013</v>
      </c>
      <c r="B3713" t="s">
        <v>65</v>
      </c>
      <c r="C3713" t="s">
        <v>78</v>
      </c>
      <c r="D3713" t="s">
        <v>158</v>
      </c>
      <c r="E3713" t="s">
        <v>100</v>
      </c>
      <c r="F3713" t="s">
        <v>201</v>
      </c>
      <c r="G3713" s="1">
        <v>44496</v>
      </c>
      <c r="H3713" s="1">
        <v>44517</v>
      </c>
      <c r="I3713">
        <f>YEAR((vw_maritime_trade_analysis[[#This Row],[Departure_Date]]))</f>
        <v>2021</v>
      </c>
      <c r="J3713" t="str">
        <f>"Q"&amp;ROUNDUP(MONTH(vw_maritime_trade_analysis[[#This Row],[Departure_Date]])/3,0)</f>
        <v>Q4</v>
      </c>
      <c r="K3713" t="str">
        <f>TEXT(vw_maritime_trade_analysis[[#This Row],[Departure_Date]],"mmmm")</f>
        <v>October</v>
      </c>
      <c r="L3713">
        <v>22093448</v>
      </c>
      <c r="M3713">
        <v>184516.65625</v>
      </c>
      <c r="N3713">
        <v>94112.2890625</v>
      </c>
      <c r="O3713">
        <v>47500.91015625</v>
      </c>
      <c r="P3713">
        <v>0</v>
      </c>
      <c r="Q3713">
        <v>786491.5625</v>
      </c>
      <c r="R3713">
        <f t="shared" si="57"/>
        <v>3.5598407387565763E-2</v>
      </c>
    </row>
    <row r="3714" spans="1:18" x14ac:dyDescent="0.25">
      <c r="A3714" t="s">
        <v>5014</v>
      </c>
      <c r="B3714" t="s">
        <v>49</v>
      </c>
      <c r="C3714" t="s">
        <v>239</v>
      </c>
      <c r="D3714" t="s">
        <v>270</v>
      </c>
      <c r="E3714" t="s">
        <v>150</v>
      </c>
      <c r="F3714" t="s">
        <v>92</v>
      </c>
      <c r="G3714" s="1">
        <v>44348</v>
      </c>
      <c r="H3714" s="1">
        <v>44354</v>
      </c>
      <c r="I3714">
        <f>YEAR((vw_maritime_trade_analysis[[#This Row],[Departure_Date]]))</f>
        <v>2021</v>
      </c>
      <c r="J3714" t="str">
        <f>"Q"&amp;ROUNDUP(MONTH(vw_maritime_trade_analysis[[#This Row],[Departure_Date]])/3,0)</f>
        <v>Q2</v>
      </c>
      <c r="K3714" t="str">
        <f>TEXT(vw_maritime_trade_analysis[[#This Row],[Departure_Date]],"mmmm")</f>
        <v>June</v>
      </c>
      <c r="L3714">
        <v>49352344</v>
      </c>
      <c r="M3714">
        <v>89798.59375</v>
      </c>
      <c r="N3714">
        <v>126591.21875</v>
      </c>
      <c r="O3714">
        <v>46884.73046875</v>
      </c>
      <c r="P3714">
        <v>9718.349609375</v>
      </c>
      <c r="Q3714">
        <v>1761953.25</v>
      </c>
      <c r="R3714">
        <f t="shared" ref="R3714:R3777" si="58">Q3714/L3714</f>
        <v>3.5701510955589058E-2</v>
      </c>
    </row>
    <row r="3715" spans="1:18" x14ac:dyDescent="0.25">
      <c r="A3715" t="s">
        <v>5015</v>
      </c>
      <c r="B3715" t="s">
        <v>49</v>
      </c>
      <c r="C3715" t="s">
        <v>112</v>
      </c>
      <c r="D3715" t="s">
        <v>343</v>
      </c>
      <c r="E3715" t="s">
        <v>83</v>
      </c>
      <c r="F3715" t="s">
        <v>100</v>
      </c>
      <c r="G3715" s="1">
        <v>44476</v>
      </c>
      <c r="H3715" s="1">
        <v>44502</v>
      </c>
      <c r="I3715">
        <f>YEAR((vw_maritime_trade_analysis[[#This Row],[Departure_Date]]))</f>
        <v>2021</v>
      </c>
      <c r="J3715" t="str">
        <f>"Q"&amp;ROUNDUP(MONTH(vw_maritime_trade_analysis[[#This Row],[Departure_Date]])/3,0)</f>
        <v>Q4</v>
      </c>
      <c r="K3715" t="str">
        <f>TEXT(vw_maritime_trade_analysis[[#This Row],[Departure_Date]],"mmmm")</f>
        <v>October</v>
      </c>
      <c r="L3715">
        <v>54363972</v>
      </c>
      <c r="M3715">
        <v>505310.40625</v>
      </c>
      <c r="N3715">
        <v>77194.9375</v>
      </c>
      <c r="O3715">
        <v>131560.8125</v>
      </c>
      <c r="P3715">
        <v>0</v>
      </c>
      <c r="Q3715">
        <v>1599843.25</v>
      </c>
      <c r="R3715">
        <f t="shared" si="58"/>
        <v>2.9428373077669896E-2</v>
      </c>
    </row>
    <row r="3716" spans="1:18" x14ac:dyDescent="0.25">
      <c r="A3716" t="s">
        <v>5016</v>
      </c>
      <c r="B3716" t="s">
        <v>65</v>
      </c>
      <c r="C3716" t="s">
        <v>50</v>
      </c>
      <c r="D3716" t="s">
        <v>51</v>
      </c>
      <c r="E3716" t="s">
        <v>92</v>
      </c>
      <c r="F3716" t="s">
        <v>196</v>
      </c>
      <c r="G3716" s="1">
        <v>43835</v>
      </c>
      <c r="H3716" s="1">
        <v>43853</v>
      </c>
      <c r="I3716">
        <f>YEAR((vw_maritime_trade_analysis[[#This Row],[Departure_Date]]))</f>
        <v>2020</v>
      </c>
      <c r="J3716" t="str">
        <f>"Q"&amp;ROUNDUP(MONTH(vw_maritime_trade_analysis[[#This Row],[Departure_Date]])/3,0)</f>
        <v>Q1</v>
      </c>
      <c r="K3716" t="str">
        <f>TEXT(vw_maritime_trade_analysis[[#This Row],[Departure_Date]],"mmmm")</f>
        <v>January</v>
      </c>
      <c r="L3716">
        <v>9920396</v>
      </c>
      <c r="M3716">
        <v>312955.09375</v>
      </c>
      <c r="N3716">
        <v>120224.9296875</v>
      </c>
      <c r="O3716">
        <v>30654.01953125</v>
      </c>
      <c r="P3716">
        <v>24663.55078125</v>
      </c>
      <c r="Q3716">
        <v>4753900.5</v>
      </c>
      <c r="R3716">
        <f t="shared" si="58"/>
        <v>0.47920471118290037</v>
      </c>
    </row>
    <row r="3717" spans="1:18" x14ac:dyDescent="0.25">
      <c r="A3717" t="s">
        <v>5017</v>
      </c>
      <c r="B3717" t="s">
        <v>49</v>
      </c>
      <c r="C3717" t="s">
        <v>66</v>
      </c>
      <c r="D3717" t="s">
        <v>245</v>
      </c>
      <c r="E3717" t="s">
        <v>150</v>
      </c>
      <c r="F3717" t="s">
        <v>128</v>
      </c>
      <c r="G3717" s="1">
        <v>44451</v>
      </c>
      <c r="H3717" s="1">
        <v>44462</v>
      </c>
      <c r="I3717">
        <f>YEAR((vw_maritime_trade_analysis[[#This Row],[Departure_Date]]))</f>
        <v>2021</v>
      </c>
      <c r="J3717" t="str">
        <f>"Q"&amp;ROUNDUP(MONTH(vw_maritime_trade_analysis[[#This Row],[Departure_Date]])/3,0)</f>
        <v>Q3</v>
      </c>
      <c r="K3717" t="str">
        <f>TEXT(vw_maritime_trade_analysis[[#This Row],[Departure_Date]],"mmmm")</f>
        <v>September</v>
      </c>
      <c r="L3717">
        <v>10139710</v>
      </c>
      <c r="M3717">
        <v>70230.9296875</v>
      </c>
      <c r="N3717">
        <v>167598.09375</v>
      </c>
      <c r="O3717">
        <v>32447.0703125</v>
      </c>
      <c r="Q3717">
        <v>514286.78125</v>
      </c>
      <c r="R3717">
        <f t="shared" si="58"/>
        <v>5.072006805421457E-2</v>
      </c>
    </row>
    <row r="3718" spans="1:18" x14ac:dyDescent="0.25">
      <c r="A3718" t="s">
        <v>5018</v>
      </c>
      <c r="B3718" t="s">
        <v>49</v>
      </c>
      <c r="C3718" t="s">
        <v>112</v>
      </c>
      <c r="D3718" t="s">
        <v>340</v>
      </c>
      <c r="E3718" t="s">
        <v>159</v>
      </c>
      <c r="F3718" t="s">
        <v>82</v>
      </c>
      <c r="G3718" s="1">
        <v>44420</v>
      </c>
      <c r="H3718" s="1">
        <v>44427</v>
      </c>
      <c r="I3718">
        <f>YEAR((vw_maritime_trade_analysis[[#This Row],[Departure_Date]]))</f>
        <v>2021</v>
      </c>
      <c r="J3718" t="str">
        <f>"Q"&amp;ROUNDUP(MONTH(vw_maritime_trade_analysis[[#This Row],[Departure_Date]])/3,0)</f>
        <v>Q3</v>
      </c>
      <c r="K3718" t="str">
        <f>TEXT(vw_maritime_trade_analysis[[#This Row],[Departure_Date]],"mmmm")</f>
        <v>August</v>
      </c>
      <c r="L3718">
        <v>12675017</v>
      </c>
      <c r="M3718">
        <v>109643.296875</v>
      </c>
      <c r="N3718">
        <v>112770.7734375</v>
      </c>
      <c r="O3718">
        <v>37137.80078125</v>
      </c>
      <c r="P3718">
        <v>23802</v>
      </c>
      <c r="Q3718">
        <v>838544.375</v>
      </c>
      <c r="R3718">
        <f t="shared" si="58"/>
        <v>6.6157258408410816E-2</v>
      </c>
    </row>
    <row r="3719" spans="1:18" x14ac:dyDescent="0.25">
      <c r="A3719" t="s">
        <v>5019</v>
      </c>
      <c r="B3719" t="s">
        <v>65</v>
      </c>
      <c r="C3719" t="s">
        <v>50</v>
      </c>
      <c r="D3719" t="s">
        <v>51</v>
      </c>
      <c r="E3719" t="s">
        <v>226</v>
      </c>
      <c r="F3719" t="s">
        <v>154</v>
      </c>
      <c r="G3719" s="1">
        <v>45419</v>
      </c>
      <c r="H3719" s="1">
        <v>45428</v>
      </c>
      <c r="I3719">
        <f>YEAR((vw_maritime_trade_analysis[[#This Row],[Departure_Date]]))</f>
        <v>2024</v>
      </c>
      <c r="J3719" t="str">
        <f>"Q"&amp;ROUNDUP(MONTH(vw_maritime_trade_analysis[[#This Row],[Departure_Date]])/3,0)</f>
        <v>Q2</v>
      </c>
      <c r="K3719" t="str">
        <f>TEXT(vw_maritime_trade_analysis[[#This Row],[Departure_Date]],"mmmm")</f>
        <v>May</v>
      </c>
      <c r="L3719">
        <v>22516986</v>
      </c>
      <c r="M3719">
        <v>181247.796875</v>
      </c>
      <c r="N3719">
        <v>205611.171875</v>
      </c>
      <c r="O3719">
        <v>54941.44921875</v>
      </c>
      <c r="P3719">
        <v>32354.470703125</v>
      </c>
      <c r="Q3719">
        <v>6370795.5</v>
      </c>
      <c r="R3719">
        <f t="shared" si="58"/>
        <v>0.28293287121109373</v>
      </c>
    </row>
    <row r="3720" spans="1:18" x14ac:dyDescent="0.25">
      <c r="A3720" t="s">
        <v>5020</v>
      </c>
      <c r="B3720" t="s">
        <v>49</v>
      </c>
      <c r="C3720" t="s">
        <v>134</v>
      </c>
      <c r="D3720" t="s">
        <v>135</v>
      </c>
      <c r="E3720" t="s">
        <v>83</v>
      </c>
      <c r="F3720" t="s">
        <v>226</v>
      </c>
      <c r="G3720" s="1">
        <v>45531</v>
      </c>
      <c r="H3720" s="1">
        <v>45554</v>
      </c>
      <c r="I3720">
        <f>YEAR((vw_maritime_trade_analysis[[#This Row],[Departure_Date]]))</f>
        <v>2024</v>
      </c>
      <c r="J3720" t="str">
        <f>"Q"&amp;ROUNDUP(MONTH(vw_maritime_trade_analysis[[#This Row],[Departure_Date]])/3,0)</f>
        <v>Q3</v>
      </c>
      <c r="K3720" t="str">
        <f>TEXT(vw_maritime_trade_analysis[[#This Row],[Departure_Date]],"mmmm")</f>
        <v>August</v>
      </c>
      <c r="L3720">
        <v>7469666</v>
      </c>
      <c r="M3720">
        <v>235217.59375</v>
      </c>
      <c r="N3720">
        <v>71263.6796875</v>
      </c>
      <c r="O3720">
        <v>17254.9296875</v>
      </c>
      <c r="P3720">
        <v>0</v>
      </c>
      <c r="Q3720">
        <v>706393.0625</v>
      </c>
      <c r="R3720">
        <f t="shared" si="58"/>
        <v>9.4568226009034403E-2</v>
      </c>
    </row>
    <row r="3721" spans="1:18" x14ac:dyDescent="0.25">
      <c r="A3721" t="s">
        <v>5021</v>
      </c>
      <c r="B3721" t="s">
        <v>49</v>
      </c>
      <c r="C3721" t="s">
        <v>239</v>
      </c>
      <c r="D3721" t="s">
        <v>265</v>
      </c>
      <c r="E3721" t="s">
        <v>71</v>
      </c>
      <c r="F3721" t="s">
        <v>184</v>
      </c>
      <c r="G3721" s="1">
        <v>44242</v>
      </c>
      <c r="H3721" s="1">
        <v>44256</v>
      </c>
      <c r="I3721">
        <f>YEAR((vw_maritime_trade_analysis[[#This Row],[Departure_Date]]))</f>
        <v>2021</v>
      </c>
      <c r="J3721" t="str">
        <f>"Q"&amp;ROUNDUP(MONTH(vw_maritime_trade_analysis[[#This Row],[Departure_Date]])/3,0)</f>
        <v>Q1</v>
      </c>
      <c r="K3721" t="str">
        <f>TEXT(vw_maritime_trade_analysis[[#This Row],[Departure_Date]],"mmmm")</f>
        <v>February</v>
      </c>
      <c r="L3721">
        <v>8868345</v>
      </c>
      <c r="M3721">
        <v>275787.96875</v>
      </c>
      <c r="N3721">
        <v>198079.171875</v>
      </c>
      <c r="O3721">
        <v>14987.5</v>
      </c>
      <c r="P3721">
        <v>0</v>
      </c>
      <c r="Q3721">
        <v>957374.625</v>
      </c>
      <c r="R3721">
        <f t="shared" si="58"/>
        <v>0.10795414758898081</v>
      </c>
    </row>
    <row r="3722" spans="1:18" x14ac:dyDescent="0.25">
      <c r="A3722" t="s">
        <v>5022</v>
      </c>
      <c r="B3722" t="s">
        <v>65</v>
      </c>
      <c r="C3722" t="s">
        <v>112</v>
      </c>
      <c r="D3722" t="s">
        <v>340</v>
      </c>
      <c r="E3722" t="s">
        <v>56</v>
      </c>
      <c r="F3722" t="s">
        <v>93</v>
      </c>
      <c r="G3722" s="1">
        <v>43856</v>
      </c>
      <c r="H3722" s="1">
        <v>43884</v>
      </c>
      <c r="I3722">
        <f>YEAR((vw_maritime_trade_analysis[[#This Row],[Departure_Date]]))</f>
        <v>2020</v>
      </c>
      <c r="J3722" t="str">
        <f>"Q"&amp;ROUNDUP(MONTH(vw_maritime_trade_analysis[[#This Row],[Departure_Date]])/3,0)</f>
        <v>Q1</v>
      </c>
      <c r="K3722" t="str">
        <f>TEXT(vw_maritime_trade_analysis[[#This Row],[Departure_Date]],"mmmm")</f>
        <v>January</v>
      </c>
      <c r="L3722">
        <v>11383185</v>
      </c>
      <c r="M3722">
        <v>230334.3125</v>
      </c>
      <c r="N3722">
        <v>75925.2265625</v>
      </c>
      <c r="O3722">
        <v>7854.39990234375</v>
      </c>
      <c r="Q3722">
        <v>854274.0625</v>
      </c>
      <c r="R3722">
        <f t="shared" si="58"/>
        <v>7.5047015619969279E-2</v>
      </c>
    </row>
    <row r="3723" spans="1:18" x14ac:dyDescent="0.25">
      <c r="A3723" t="s">
        <v>5023</v>
      </c>
      <c r="B3723" t="s">
        <v>49</v>
      </c>
      <c r="C3723" t="s">
        <v>66</v>
      </c>
      <c r="D3723" t="s">
        <v>391</v>
      </c>
      <c r="E3723" t="s">
        <v>159</v>
      </c>
      <c r="F3723" t="s">
        <v>92</v>
      </c>
      <c r="G3723" s="1">
        <v>45744</v>
      </c>
      <c r="H3723" s="1">
        <v>45762</v>
      </c>
      <c r="I3723">
        <f>YEAR((vw_maritime_trade_analysis[[#This Row],[Departure_Date]]))</f>
        <v>2025</v>
      </c>
      <c r="J3723" t="str">
        <f>"Q"&amp;ROUNDUP(MONTH(vw_maritime_trade_analysis[[#This Row],[Departure_Date]])/3,0)</f>
        <v>Q1</v>
      </c>
      <c r="K3723" t="str">
        <f>TEXT(vw_maritime_trade_analysis[[#This Row],[Departure_Date]],"mmmm")</f>
        <v>March</v>
      </c>
      <c r="L3723">
        <v>17895656</v>
      </c>
      <c r="M3723">
        <v>156804.703125</v>
      </c>
      <c r="N3723">
        <v>199325.140625</v>
      </c>
      <c r="O3723">
        <v>42233.75</v>
      </c>
      <c r="P3723">
        <v>29028.140625</v>
      </c>
      <c r="Q3723">
        <v>1346099.25</v>
      </c>
      <c r="R3723">
        <f t="shared" si="58"/>
        <v>7.521932976360296E-2</v>
      </c>
    </row>
    <row r="3724" spans="1:18" x14ac:dyDescent="0.25">
      <c r="A3724" t="s">
        <v>5024</v>
      </c>
      <c r="B3724" t="s">
        <v>49</v>
      </c>
      <c r="C3724" t="s">
        <v>78</v>
      </c>
      <c r="D3724" t="s">
        <v>315</v>
      </c>
      <c r="E3724" t="s">
        <v>154</v>
      </c>
      <c r="F3724" t="s">
        <v>128</v>
      </c>
      <c r="G3724" s="1">
        <v>45810</v>
      </c>
      <c r="H3724" s="1">
        <v>45829</v>
      </c>
      <c r="I3724">
        <f>YEAR((vw_maritime_trade_analysis[[#This Row],[Departure_Date]]))</f>
        <v>2025</v>
      </c>
      <c r="J3724" t="str">
        <f>"Q"&amp;ROUNDUP(MONTH(vw_maritime_trade_analysis[[#This Row],[Departure_Date]])/3,0)</f>
        <v>Q2</v>
      </c>
      <c r="K3724" t="str">
        <f>TEXT(vw_maritime_trade_analysis[[#This Row],[Departure_Date]],"mmmm")</f>
        <v>June</v>
      </c>
      <c r="L3724">
        <v>27421282</v>
      </c>
      <c r="M3724">
        <v>381288.34375</v>
      </c>
      <c r="N3724">
        <v>238199.703125</v>
      </c>
      <c r="O3724">
        <v>40857.7109375</v>
      </c>
      <c r="Q3724">
        <v>2155542.5</v>
      </c>
      <c r="R3724">
        <f t="shared" si="58"/>
        <v>7.8608377974450652E-2</v>
      </c>
    </row>
    <row r="3725" spans="1:18" x14ac:dyDescent="0.25">
      <c r="A3725" t="s">
        <v>5025</v>
      </c>
      <c r="B3725" t="s">
        <v>65</v>
      </c>
      <c r="C3725" t="s">
        <v>66</v>
      </c>
      <c r="D3725" t="s">
        <v>248</v>
      </c>
      <c r="E3725" t="s">
        <v>226</v>
      </c>
      <c r="F3725" t="s">
        <v>230</v>
      </c>
      <c r="G3725" s="1">
        <v>44141</v>
      </c>
      <c r="H3725" s="1">
        <v>44176</v>
      </c>
      <c r="I3725">
        <f>YEAR((vw_maritime_trade_analysis[[#This Row],[Departure_Date]]))</f>
        <v>2020</v>
      </c>
      <c r="J3725" t="str">
        <f>"Q"&amp;ROUNDUP(MONTH(vw_maritime_trade_analysis[[#This Row],[Departure_Date]])/3,0)</f>
        <v>Q4</v>
      </c>
      <c r="K3725" t="str">
        <f>TEXT(vw_maritime_trade_analysis[[#This Row],[Departure_Date]],"mmmm")</f>
        <v>November</v>
      </c>
      <c r="L3725">
        <v>34697616</v>
      </c>
      <c r="M3725">
        <v>885059.25</v>
      </c>
      <c r="N3725">
        <v>145429.46875</v>
      </c>
      <c r="O3725">
        <v>104786.796875</v>
      </c>
      <c r="P3725">
        <v>9326.8798828125</v>
      </c>
      <c r="Q3725">
        <v>3392517.75</v>
      </c>
      <c r="R3725">
        <f t="shared" si="58"/>
        <v>9.7773799502536424E-2</v>
      </c>
    </row>
    <row r="3726" spans="1:18" x14ac:dyDescent="0.25">
      <c r="A3726" t="s">
        <v>5026</v>
      </c>
      <c r="B3726" t="s">
        <v>49</v>
      </c>
      <c r="C3726" t="s">
        <v>78</v>
      </c>
      <c r="D3726" t="s">
        <v>158</v>
      </c>
      <c r="E3726" t="s">
        <v>55</v>
      </c>
      <c r="F3726" t="s">
        <v>128</v>
      </c>
      <c r="G3726" s="1">
        <v>44168</v>
      </c>
      <c r="H3726" s="1">
        <v>44194</v>
      </c>
      <c r="I3726">
        <f>YEAR((vw_maritime_trade_analysis[[#This Row],[Departure_Date]]))</f>
        <v>2020</v>
      </c>
      <c r="J3726" t="str">
        <f>"Q"&amp;ROUNDUP(MONTH(vw_maritime_trade_analysis[[#This Row],[Departure_Date]])/3,0)</f>
        <v>Q4</v>
      </c>
      <c r="K3726" t="str">
        <f>TEXT(vw_maritime_trade_analysis[[#This Row],[Departure_Date]],"mmmm")</f>
        <v>December</v>
      </c>
      <c r="L3726">
        <v>17407052</v>
      </c>
      <c r="M3726">
        <v>407746.53125</v>
      </c>
      <c r="N3726">
        <v>142392.859375</v>
      </c>
      <c r="O3726">
        <v>18973.689453125</v>
      </c>
      <c r="P3726">
        <v>0</v>
      </c>
      <c r="Q3726">
        <v>923668.5625</v>
      </c>
      <c r="R3726">
        <f t="shared" si="58"/>
        <v>5.3062894423478488E-2</v>
      </c>
    </row>
    <row r="3727" spans="1:18" x14ac:dyDescent="0.25">
      <c r="A3727" t="s">
        <v>5027</v>
      </c>
      <c r="B3727" t="s">
        <v>65</v>
      </c>
      <c r="C3727" t="s">
        <v>50</v>
      </c>
      <c r="D3727" t="s">
        <v>145</v>
      </c>
      <c r="E3727" t="s">
        <v>82</v>
      </c>
      <c r="F3727" t="s">
        <v>174</v>
      </c>
      <c r="G3727" s="1">
        <v>45269</v>
      </c>
      <c r="H3727" s="1">
        <v>45287</v>
      </c>
      <c r="I3727">
        <f>YEAR((vw_maritime_trade_analysis[[#This Row],[Departure_Date]]))</f>
        <v>2023</v>
      </c>
      <c r="J3727" t="str">
        <f>"Q"&amp;ROUNDUP(MONTH(vw_maritime_trade_analysis[[#This Row],[Departure_Date]])/3,0)</f>
        <v>Q4</v>
      </c>
      <c r="K3727" t="str">
        <f>TEXT(vw_maritime_trade_analysis[[#This Row],[Departure_Date]],"mmmm")</f>
        <v>December</v>
      </c>
      <c r="L3727">
        <v>20484094</v>
      </c>
      <c r="M3727">
        <v>120637.203125</v>
      </c>
      <c r="N3727">
        <v>217764.609375</v>
      </c>
      <c r="O3727">
        <v>63910.37109375</v>
      </c>
      <c r="Q3727">
        <v>1776965</v>
      </c>
      <c r="R3727">
        <f t="shared" si="58"/>
        <v>8.6748527906579609E-2</v>
      </c>
    </row>
    <row r="3728" spans="1:18" x14ac:dyDescent="0.25">
      <c r="A3728" t="s">
        <v>5028</v>
      </c>
      <c r="B3728" t="s">
        <v>49</v>
      </c>
      <c r="C3728" t="s">
        <v>50</v>
      </c>
      <c r="D3728" t="s">
        <v>145</v>
      </c>
      <c r="E3728" t="s">
        <v>174</v>
      </c>
      <c r="F3728" t="s">
        <v>56</v>
      </c>
      <c r="G3728" s="1">
        <v>45280</v>
      </c>
      <c r="H3728" s="1">
        <v>45290</v>
      </c>
      <c r="I3728">
        <f>YEAR((vw_maritime_trade_analysis[[#This Row],[Departure_Date]]))</f>
        <v>2023</v>
      </c>
      <c r="J3728" t="str">
        <f>"Q"&amp;ROUNDUP(MONTH(vw_maritime_trade_analysis[[#This Row],[Departure_Date]])/3,0)</f>
        <v>Q4</v>
      </c>
      <c r="K3728" t="str">
        <f>TEXT(vw_maritime_trade_analysis[[#This Row],[Departure_Date]],"mmmm")</f>
        <v>December</v>
      </c>
      <c r="L3728">
        <v>13294631</v>
      </c>
      <c r="M3728">
        <v>111613.25</v>
      </c>
      <c r="N3728">
        <v>137219.84375</v>
      </c>
      <c r="O3728">
        <v>33901.30859375</v>
      </c>
      <c r="P3728">
        <v>0</v>
      </c>
      <c r="Q3728">
        <v>928179.9375</v>
      </c>
      <c r="R3728">
        <f t="shared" si="58"/>
        <v>6.9816148902515612E-2</v>
      </c>
    </row>
    <row r="3729" spans="1:18" x14ac:dyDescent="0.25">
      <c r="A3729" t="s">
        <v>5029</v>
      </c>
      <c r="B3729" t="s">
        <v>49</v>
      </c>
      <c r="C3729" t="s">
        <v>50</v>
      </c>
      <c r="D3729" t="s">
        <v>223</v>
      </c>
      <c r="E3729" t="s">
        <v>150</v>
      </c>
      <c r="F3729" t="s">
        <v>82</v>
      </c>
      <c r="G3729" s="1">
        <v>44355</v>
      </c>
      <c r="H3729" s="1">
        <v>44364</v>
      </c>
      <c r="I3729">
        <f>YEAR((vw_maritime_trade_analysis[[#This Row],[Departure_Date]]))</f>
        <v>2021</v>
      </c>
      <c r="J3729" t="str">
        <f>"Q"&amp;ROUNDUP(MONTH(vw_maritime_trade_analysis[[#This Row],[Departure_Date]])/3,0)</f>
        <v>Q2</v>
      </c>
      <c r="K3729" t="str">
        <f>TEXT(vw_maritime_trade_analysis[[#This Row],[Departure_Date]],"mmmm")</f>
        <v>June</v>
      </c>
      <c r="L3729">
        <v>36209484</v>
      </c>
      <c r="M3729">
        <v>97681.5625</v>
      </c>
      <c r="N3729">
        <v>22521.259765625</v>
      </c>
      <c r="O3729">
        <v>57210.98046875</v>
      </c>
      <c r="P3729">
        <v>43665.7890625</v>
      </c>
      <c r="Q3729">
        <v>829971.4375</v>
      </c>
      <c r="R3729">
        <f t="shared" si="58"/>
        <v>2.2921382627269695E-2</v>
      </c>
    </row>
    <row r="3730" spans="1:18" x14ac:dyDescent="0.25">
      <c r="A3730" t="s">
        <v>5030</v>
      </c>
      <c r="B3730" t="s">
        <v>65</v>
      </c>
      <c r="C3730" t="s">
        <v>78</v>
      </c>
      <c r="D3730" t="s">
        <v>315</v>
      </c>
      <c r="E3730" t="s">
        <v>226</v>
      </c>
      <c r="F3730" t="s">
        <v>146</v>
      </c>
      <c r="G3730" s="1">
        <v>44554</v>
      </c>
      <c r="H3730" s="1">
        <v>44563</v>
      </c>
      <c r="I3730">
        <f>YEAR((vw_maritime_trade_analysis[[#This Row],[Departure_Date]]))</f>
        <v>2021</v>
      </c>
      <c r="J3730" t="str">
        <f>"Q"&amp;ROUNDUP(MONTH(vw_maritime_trade_analysis[[#This Row],[Departure_Date]])/3,0)</f>
        <v>Q4</v>
      </c>
      <c r="K3730" t="str">
        <f>TEXT(vw_maritime_trade_analysis[[#This Row],[Departure_Date]],"mmmm")</f>
        <v>December</v>
      </c>
      <c r="L3730">
        <v>44327468</v>
      </c>
      <c r="M3730">
        <v>147218.484375</v>
      </c>
      <c r="N3730">
        <v>100986.78125</v>
      </c>
      <c r="O3730">
        <v>143177.71875</v>
      </c>
      <c r="P3730">
        <v>13077.5703125</v>
      </c>
      <c r="Q3730">
        <v>2711381.75</v>
      </c>
      <c r="R3730">
        <f t="shared" si="58"/>
        <v>6.1167079292685972E-2</v>
      </c>
    </row>
    <row r="3731" spans="1:18" x14ac:dyDescent="0.25">
      <c r="A3731" t="s">
        <v>5031</v>
      </c>
      <c r="B3731" t="s">
        <v>65</v>
      </c>
      <c r="C3731" t="s">
        <v>50</v>
      </c>
      <c r="D3731" t="s">
        <v>223</v>
      </c>
      <c r="E3731" t="s">
        <v>82</v>
      </c>
      <c r="F3731" t="s">
        <v>140</v>
      </c>
      <c r="G3731" s="1">
        <v>45681</v>
      </c>
      <c r="H3731" s="1">
        <v>45686</v>
      </c>
      <c r="I3731">
        <f>YEAR((vw_maritime_trade_analysis[[#This Row],[Departure_Date]]))</f>
        <v>2025</v>
      </c>
      <c r="J3731" t="str">
        <f>"Q"&amp;ROUNDUP(MONTH(vw_maritime_trade_analysis[[#This Row],[Departure_Date]])/3,0)</f>
        <v>Q1</v>
      </c>
      <c r="K3731" t="str">
        <f>TEXT(vw_maritime_trade_analysis[[#This Row],[Departure_Date]],"mmmm")</f>
        <v>January</v>
      </c>
      <c r="L3731">
        <v>50911568</v>
      </c>
      <c r="M3731">
        <v>93363.140625</v>
      </c>
      <c r="N3731">
        <v>26003.73046875</v>
      </c>
      <c r="O3731">
        <v>133388.3125</v>
      </c>
      <c r="P3731">
        <v>3413.219970703125</v>
      </c>
      <c r="Q3731">
        <v>2381241</v>
      </c>
      <c r="R3731">
        <f t="shared" si="58"/>
        <v>4.6772100988914739E-2</v>
      </c>
    </row>
    <row r="3732" spans="1:18" x14ac:dyDescent="0.25">
      <c r="A3732" t="s">
        <v>5032</v>
      </c>
      <c r="B3732" t="s">
        <v>65</v>
      </c>
      <c r="C3732" t="s">
        <v>50</v>
      </c>
      <c r="D3732" t="s">
        <v>223</v>
      </c>
      <c r="E3732" t="s">
        <v>92</v>
      </c>
      <c r="F3732" t="s">
        <v>196</v>
      </c>
      <c r="G3732" s="1">
        <v>44073</v>
      </c>
      <c r="H3732" s="1">
        <v>44085</v>
      </c>
      <c r="I3732">
        <f>YEAR((vw_maritime_trade_analysis[[#This Row],[Departure_Date]]))</f>
        <v>2020</v>
      </c>
      <c r="J3732" t="str">
        <f>"Q"&amp;ROUNDUP(MONTH(vw_maritime_trade_analysis[[#This Row],[Departure_Date]])/3,0)</f>
        <v>Q3</v>
      </c>
      <c r="K3732" t="str">
        <f>TEXT(vw_maritime_trade_analysis[[#This Row],[Departure_Date]],"mmmm")</f>
        <v>August</v>
      </c>
      <c r="L3732">
        <v>83880568</v>
      </c>
      <c r="M3732">
        <v>190366.34375</v>
      </c>
      <c r="N3732">
        <v>245288.34375</v>
      </c>
      <c r="O3732">
        <v>49489.5390625</v>
      </c>
      <c r="P3732">
        <v>25833.33984375</v>
      </c>
      <c r="Q3732">
        <v>1748295</v>
      </c>
      <c r="R3732">
        <f t="shared" si="58"/>
        <v>2.0842670021023225E-2</v>
      </c>
    </row>
    <row r="3733" spans="1:18" x14ac:dyDescent="0.25">
      <c r="A3733" t="s">
        <v>5034</v>
      </c>
      <c r="B3733" t="s">
        <v>49</v>
      </c>
      <c r="C3733" t="s">
        <v>134</v>
      </c>
      <c r="D3733" t="s">
        <v>135</v>
      </c>
      <c r="E3733" t="s">
        <v>121</v>
      </c>
      <c r="F3733" t="s">
        <v>226</v>
      </c>
      <c r="G3733" s="1">
        <v>44903</v>
      </c>
      <c r="H3733" s="1">
        <v>44937</v>
      </c>
      <c r="I3733">
        <f>YEAR((vw_maritime_trade_analysis[[#This Row],[Departure_Date]]))</f>
        <v>2022</v>
      </c>
      <c r="J3733" t="str">
        <f>"Q"&amp;ROUNDUP(MONTH(vw_maritime_trade_analysis[[#This Row],[Departure_Date]])/3,0)</f>
        <v>Q4</v>
      </c>
      <c r="K3733" t="str">
        <f>TEXT(vw_maritime_trade_analysis[[#This Row],[Departure_Date]],"mmmm")</f>
        <v>December</v>
      </c>
      <c r="L3733">
        <v>8334900.5</v>
      </c>
      <c r="M3733">
        <v>256220.953125</v>
      </c>
      <c r="N3733">
        <v>152419.6875</v>
      </c>
      <c r="O3733">
        <v>17586.640625</v>
      </c>
      <c r="P3733">
        <v>0</v>
      </c>
      <c r="Q3733">
        <v>873832.5</v>
      </c>
      <c r="R3733">
        <f t="shared" si="58"/>
        <v>0.10484018375504303</v>
      </c>
    </row>
    <row r="3734" spans="1:18" x14ac:dyDescent="0.25">
      <c r="A3734" t="s">
        <v>5035</v>
      </c>
      <c r="B3734" t="s">
        <v>65</v>
      </c>
      <c r="C3734" t="s">
        <v>50</v>
      </c>
      <c r="D3734" t="s">
        <v>223</v>
      </c>
      <c r="E3734" t="s">
        <v>56</v>
      </c>
      <c r="F3734" t="s">
        <v>146</v>
      </c>
      <c r="G3734" s="1">
        <v>45413</v>
      </c>
      <c r="H3734" s="1">
        <v>45433</v>
      </c>
      <c r="I3734">
        <f>YEAR((vw_maritime_trade_analysis[[#This Row],[Departure_Date]]))</f>
        <v>2024</v>
      </c>
      <c r="J3734" t="str">
        <f>"Q"&amp;ROUNDUP(MONTH(vw_maritime_trade_analysis[[#This Row],[Departure_Date]])/3,0)</f>
        <v>Q2</v>
      </c>
      <c r="K3734" t="str">
        <f>TEXT(vw_maritime_trade_analysis[[#This Row],[Departure_Date]],"mmmm")</f>
        <v>May</v>
      </c>
      <c r="L3734">
        <v>41938444</v>
      </c>
      <c r="M3734">
        <v>323931.4375</v>
      </c>
      <c r="N3734">
        <v>233330.359375</v>
      </c>
      <c r="O3734">
        <v>45712.8984375</v>
      </c>
      <c r="P3734">
        <v>11877.740234375</v>
      </c>
      <c r="Q3734">
        <v>3077708.25</v>
      </c>
      <c r="R3734">
        <f t="shared" si="58"/>
        <v>7.3386324251801041E-2</v>
      </c>
    </row>
    <row r="3735" spans="1:18" x14ac:dyDescent="0.25">
      <c r="A3735" t="s">
        <v>5036</v>
      </c>
      <c r="B3735" t="s">
        <v>49</v>
      </c>
      <c r="C3735" t="s">
        <v>50</v>
      </c>
      <c r="D3735" t="s">
        <v>423</v>
      </c>
      <c r="E3735" t="s">
        <v>131</v>
      </c>
      <c r="F3735" t="s">
        <v>100</v>
      </c>
      <c r="G3735" s="1">
        <v>43907</v>
      </c>
      <c r="H3735" s="1">
        <v>43914</v>
      </c>
      <c r="I3735">
        <f>YEAR((vw_maritime_trade_analysis[[#This Row],[Departure_Date]]))</f>
        <v>2020</v>
      </c>
      <c r="J3735" t="str">
        <f>"Q"&amp;ROUNDUP(MONTH(vw_maritime_trade_analysis[[#This Row],[Departure_Date]])/3,0)</f>
        <v>Q1</v>
      </c>
      <c r="K3735" t="str">
        <f>TEXT(vw_maritime_trade_analysis[[#This Row],[Departure_Date]],"mmmm")</f>
        <v>March</v>
      </c>
      <c r="L3735">
        <v>32665340</v>
      </c>
      <c r="M3735">
        <v>206656.90625</v>
      </c>
      <c r="N3735">
        <v>54005.1015625</v>
      </c>
      <c r="O3735">
        <v>54224.4609375</v>
      </c>
      <c r="P3735">
        <v>0</v>
      </c>
      <c r="Q3735">
        <v>1258129.125</v>
      </c>
      <c r="R3735">
        <f t="shared" si="58"/>
        <v>3.8515721097652743E-2</v>
      </c>
    </row>
    <row r="3736" spans="1:18" x14ac:dyDescent="0.25">
      <c r="A3736" t="s">
        <v>5037</v>
      </c>
      <c r="B3736" t="s">
        <v>49</v>
      </c>
      <c r="C3736" t="s">
        <v>50</v>
      </c>
      <c r="D3736" t="s">
        <v>51</v>
      </c>
      <c r="E3736" t="s">
        <v>55</v>
      </c>
      <c r="F3736" t="s">
        <v>226</v>
      </c>
      <c r="G3736" s="1">
        <v>44050</v>
      </c>
      <c r="H3736" s="1">
        <v>44070</v>
      </c>
      <c r="I3736">
        <f>YEAR((vw_maritime_trade_analysis[[#This Row],[Departure_Date]]))</f>
        <v>2020</v>
      </c>
      <c r="J3736" t="str">
        <f>"Q"&amp;ROUNDUP(MONTH(vw_maritime_trade_analysis[[#This Row],[Departure_Date]])/3,0)</f>
        <v>Q3</v>
      </c>
      <c r="K3736" t="str">
        <f>TEXT(vw_maritime_trade_analysis[[#This Row],[Departure_Date]],"mmmm")</f>
        <v>August</v>
      </c>
      <c r="L3736">
        <v>11747266</v>
      </c>
      <c r="M3736">
        <v>363332.28125</v>
      </c>
      <c r="N3736">
        <v>81093.9296875</v>
      </c>
      <c r="O3736">
        <v>37003.890625</v>
      </c>
      <c r="P3736">
        <v>98500.90625</v>
      </c>
      <c r="Q3736">
        <v>5527617.5</v>
      </c>
      <c r="R3736">
        <f t="shared" si="58"/>
        <v>0.47054501873031562</v>
      </c>
    </row>
    <row r="3737" spans="1:18" x14ac:dyDescent="0.25">
      <c r="A3737" t="s">
        <v>5038</v>
      </c>
      <c r="B3737" t="s">
        <v>65</v>
      </c>
      <c r="C3737" t="s">
        <v>50</v>
      </c>
      <c r="D3737" t="s">
        <v>423</v>
      </c>
      <c r="E3737" t="s">
        <v>92</v>
      </c>
      <c r="F3737" t="s">
        <v>127</v>
      </c>
      <c r="G3737" s="1">
        <v>44782</v>
      </c>
      <c r="H3737" s="1">
        <v>44802</v>
      </c>
      <c r="I3737">
        <f>YEAR((vw_maritime_trade_analysis[[#This Row],[Departure_Date]]))</f>
        <v>2022</v>
      </c>
      <c r="J3737" t="str">
        <f>"Q"&amp;ROUNDUP(MONTH(vw_maritime_trade_analysis[[#This Row],[Departure_Date]])/3,0)</f>
        <v>Q3</v>
      </c>
      <c r="K3737" t="str">
        <f>TEXT(vw_maritime_trade_analysis[[#This Row],[Departure_Date]],"mmmm")</f>
        <v>August</v>
      </c>
      <c r="L3737">
        <v>26714948</v>
      </c>
      <c r="M3737">
        <v>544774.625</v>
      </c>
      <c r="N3737">
        <v>166678.921875</v>
      </c>
      <c r="O3737">
        <v>50224.1015625</v>
      </c>
      <c r="P3737">
        <v>0</v>
      </c>
      <c r="Q3737">
        <v>1631378.875</v>
      </c>
      <c r="R3737">
        <f t="shared" si="58"/>
        <v>6.1066144504567259E-2</v>
      </c>
    </row>
    <row r="3738" spans="1:18" x14ac:dyDescent="0.25">
      <c r="A3738" t="s">
        <v>5039</v>
      </c>
      <c r="B3738" t="s">
        <v>49</v>
      </c>
      <c r="C3738" t="s">
        <v>66</v>
      </c>
      <c r="D3738" t="s">
        <v>67</v>
      </c>
      <c r="E3738" t="s">
        <v>196</v>
      </c>
      <c r="F3738" t="s">
        <v>56</v>
      </c>
      <c r="G3738" s="1">
        <v>45725</v>
      </c>
      <c r="H3738" s="1">
        <v>45753</v>
      </c>
      <c r="I3738">
        <f>YEAR((vw_maritime_trade_analysis[[#This Row],[Departure_Date]]))</f>
        <v>2025</v>
      </c>
      <c r="J3738" t="str">
        <f>"Q"&amp;ROUNDUP(MONTH(vw_maritime_trade_analysis[[#This Row],[Departure_Date]])/3,0)</f>
        <v>Q1</v>
      </c>
      <c r="K3738" t="str">
        <f>TEXT(vw_maritime_trade_analysis[[#This Row],[Departure_Date]],"mmmm")</f>
        <v>March</v>
      </c>
      <c r="L3738">
        <v>118539784</v>
      </c>
      <c r="M3738">
        <v>835264.3125</v>
      </c>
      <c r="N3738">
        <v>218233.6875</v>
      </c>
      <c r="O3738">
        <v>378141.90625</v>
      </c>
      <c r="P3738">
        <v>72603.578125</v>
      </c>
      <c r="Q3738">
        <v>6040232</v>
      </c>
      <c r="R3738">
        <f t="shared" si="58"/>
        <v>5.0955314715268929E-2</v>
      </c>
    </row>
    <row r="3739" spans="1:18" x14ac:dyDescent="0.25">
      <c r="A3739" t="s">
        <v>5040</v>
      </c>
      <c r="B3739" t="s">
        <v>65</v>
      </c>
      <c r="C3739" t="s">
        <v>66</v>
      </c>
      <c r="D3739" t="s">
        <v>251</v>
      </c>
      <c r="E3739" t="s">
        <v>226</v>
      </c>
      <c r="F3739" t="s">
        <v>164</v>
      </c>
      <c r="G3739" s="1">
        <v>45203</v>
      </c>
      <c r="H3739" s="1">
        <v>45237</v>
      </c>
      <c r="I3739">
        <f>YEAR((vw_maritime_trade_analysis[[#This Row],[Departure_Date]]))</f>
        <v>2023</v>
      </c>
      <c r="J3739" t="str">
        <f>"Q"&amp;ROUNDUP(MONTH(vw_maritime_trade_analysis[[#This Row],[Departure_Date]])/3,0)</f>
        <v>Q4</v>
      </c>
      <c r="K3739" t="str">
        <f>TEXT(vw_maritime_trade_analysis[[#This Row],[Departure_Date]],"mmmm")</f>
        <v>October</v>
      </c>
      <c r="L3739">
        <v>44075340</v>
      </c>
      <c r="M3739">
        <v>635933.9375</v>
      </c>
      <c r="N3739">
        <v>109941.8671875</v>
      </c>
      <c r="O3739">
        <v>152941.4375</v>
      </c>
      <c r="Q3739">
        <v>1400234.375</v>
      </c>
      <c r="R3739">
        <f t="shared" si="58"/>
        <v>3.1769111140152295E-2</v>
      </c>
    </row>
    <row r="3740" spans="1:18" x14ac:dyDescent="0.25">
      <c r="A3740" t="s">
        <v>5041</v>
      </c>
      <c r="B3740" t="s">
        <v>65</v>
      </c>
      <c r="C3740" t="s">
        <v>66</v>
      </c>
      <c r="D3740" t="s">
        <v>245</v>
      </c>
      <c r="E3740" t="s">
        <v>56</v>
      </c>
      <c r="F3740" t="s">
        <v>140</v>
      </c>
      <c r="G3740" s="1">
        <v>43869</v>
      </c>
      <c r="H3740" s="1">
        <v>43892</v>
      </c>
      <c r="I3740">
        <f>YEAR((vw_maritime_trade_analysis[[#This Row],[Departure_Date]]))</f>
        <v>2020</v>
      </c>
      <c r="J3740" t="str">
        <f>"Q"&amp;ROUNDUP(MONTH(vw_maritime_trade_analysis[[#This Row],[Departure_Date]])/3,0)</f>
        <v>Q1</v>
      </c>
      <c r="K3740" t="str">
        <f>TEXT(vw_maritime_trade_analysis[[#This Row],[Departure_Date]],"mmmm")</f>
        <v>February</v>
      </c>
      <c r="L3740">
        <v>8625559</v>
      </c>
      <c r="M3740">
        <v>558270.75</v>
      </c>
      <c r="N3740">
        <v>80359.3203125</v>
      </c>
      <c r="O3740">
        <v>13455.8701171875</v>
      </c>
      <c r="P3740">
        <v>0</v>
      </c>
      <c r="Q3740">
        <v>1115281.5</v>
      </c>
      <c r="R3740">
        <f t="shared" si="58"/>
        <v>0.1292996198855054</v>
      </c>
    </row>
    <row r="3741" spans="1:18" x14ac:dyDescent="0.25">
      <c r="A3741" t="s">
        <v>5042</v>
      </c>
      <c r="B3741" t="s">
        <v>65</v>
      </c>
      <c r="C3741" t="s">
        <v>50</v>
      </c>
      <c r="D3741" t="s">
        <v>51</v>
      </c>
      <c r="E3741" t="s">
        <v>82</v>
      </c>
      <c r="F3741" t="s">
        <v>108</v>
      </c>
      <c r="G3741" s="1">
        <v>45456</v>
      </c>
      <c r="H3741" s="1">
        <v>45461</v>
      </c>
      <c r="I3741">
        <f>YEAR((vw_maritime_trade_analysis[[#This Row],[Departure_Date]]))</f>
        <v>2024</v>
      </c>
      <c r="J3741" t="str">
        <f>"Q"&amp;ROUNDUP(MONTH(vw_maritime_trade_analysis[[#This Row],[Departure_Date]])/3,0)</f>
        <v>Q2</v>
      </c>
      <c r="K3741" t="str">
        <f>TEXT(vw_maritime_trade_analysis[[#This Row],[Departure_Date]],"mmmm")</f>
        <v>June</v>
      </c>
      <c r="L3741">
        <v>11694138</v>
      </c>
      <c r="M3741">
        <v>154500.671875</v>
      </c>
      <c r="N3741">
        <v>236236.046875</v>
      </c>
      <c r="O3741">
        <v>16605.6796875</v>
      </c>
      <c r="P3741">
        <v>0</v>
      </c>
      <c r="Q3741">
        <v>2761511.25</v>
      </c>
      <c r="R3741">
        <f t="shared" si="58"/>
        <v>0.23614491722262898</v>
      </c>
    </row>
    <row r="3742" spans="1:18" x14ac:dyDescent="0.25">
      <c r="A3742" t="s">
        <v>5043</v>
      </c>
      <c r="B3742" t="s">
        <v>49</v>
      </c>
      <c r="C3742" t="s">
        <v>66</v>
      </c>
      <c r="D3742" t="s">
        <v>67</v>
      </c>
      <c r="E3742" t="s">
        <v>93</v>
      </c>
      <c r="F3742" t="s">
        <v>82</v>
      </c>
      <c r="G3742" s="1">
        <v>44608</v>
      </c>
      <c r="H3742" s="1">
        <v>44624</v>
      </c>
      <c r="I3742">
        <f>YEAR((vw_maritime_trade_analysis[[#This Row],[Departure_Date]]))</f>
        <v>2022</v>
      </c>
      <c r="J3742" t="str">
        <f>"Q"&amp;ROUNDUP(MONTH(vw_maritime_trade_analysis[[#This Row],[Departure_Date]])/3,0)</f>
        <v>Q1</v>
      </c>
      <c r="K3742" t="str">
        <f>TEXT(vw_maritime_trade_analysis[[#This Row],[Departure_Date]],"mmmm")</f>
        <v>February</v>
      </c>
      <c r="L3742">
        <v>35105500</v>
      </c>
      <c r="M3742">
        <v>170322.828125</v>
      </c>
      <c r="N3742">
        <v>76074.5703125</v>
      </c>
      <c r="O3742">
        <v>68455.71875</v>
      </c>
      <c r="P3742">
        <v>26230.509765625</v>
      </c>
      <c r="Q3742">
        <v>1897216.375</v>
      </c>
      <c r="R3742">
        <f t="shared" si="58"/>
        <v>5.4043280255230662E-2</v>
      </c>
    </row>
    <row r="3743" spans="1:18" x14ac:dyDescent="0.25">
      <c r="A3743" t="s">
        <v>5044</v>
      </c>
      <c r="B3743" t="s">
        <v>65</v>
      </c>
      <c r="C3743" t="s">
        <v>66</v>
      </c>
      <c r="D3743" t="s">
        <v>245</v>
      </c>
      <c r="E3743" t="s">
        <v>100</v>
      </c>
      <c r="F3743" t="s">
        <v>154</v>
      </c>
      <c r="G3743" s="1">
        <v>44998</v>
      </c>
      <c r="H3743" s="1">
        <v>45023</v>
      </c>
      <c r="I3743">
        <f>YEAR((vw_maritime_trade_analysis[[#This Row],[Departure_Date]]))</f>
        <v>2023</v>
      </c>
      <c r="J3743" t="str">
        <f>"Q"&amp;ROUNDUP(MONTH(vw_maritime_trade_analysis[[#This Row],[Departure_Date]])/3,0)</f>
        <v>Q1</v>
      </c>
      <c r="K3743" t="str">
        <f>TEXT(vw_maritime_trade_analysis[[#This Row],[Departure_Date]],"mmmm")</f>
        <v>March</v>
      </c>
      <c r="L3743">
        <v>2710643</v>
      </c>
      <c r="M3743">
        <v>449655.25</v>
      </c>
      <c r="N3743">
        <v>25464.83984375</v>
      </c>
      <c r="O3743">
        <v>8972.23046875</v>
      </c>
      <c r="P3743">
        <v>1847.27001953125</v>
      </c>
      <c r="Q3743">
        <v>638066.3125</v>
      </c>
      <c r="R3743">
        <f t="shared" si="58"/>
        <v>0.23539297225787387</v>
      </c>
    </row>
    <row r="3744" spans="1:18" x14ac:dyDescent="0.25">
      <c r="A3744" t="s">
        <v>5045</v>
      </c>
      <c r="B3744" t="s">
        <v>65</v>
      </c>
      <c r="C3744" t="s">
        <v>134</v>
      </c>
      <c r="D3744" t="s">
        <v>135</v>
      </c>
      <c r="E3744" t="s">
        <v>184</v>
      </c>
      <c r="F3744" t="s">
        <v>140</v>
      </c>
      <c r="G3744" s="1">
        <v>44940</v>
      </c>
      <c r="H3744" s="1">
        <v>44960</v>
      </c>
      <c r="I3744">
        <f>YEAR((vw_maritime_trade_analysis[[#This Row],[Departure_Date]]))</f>
        <v>2023</v>
      </c>
      <c r="J3744" t="str">
        <f>"Q"&amp;ROUNDUP(MONTH(vw_maritime_trade_analysis[[#This Row],[Departure_Date]])/3,0)</f>
        <v>Q1</v>
      </c>
      <c r="K3744" t="str">
        <f>TEXT(vw_maritime_trade_analysis[[#This Row],[Departure_Date]],"mmmm")</f>
        <v>January</v>
      </c>
      <c r="L3744">
        <v>2315157.75</v>
      </c>
      <c r="M3744">
        <v>372932.59375</v>
      </c>
      <c r="N3744">
        <v>93778.40625</v>
      </c>
      <c r="O3744">
        <v>1250.18994140625</v>
      </c>
      <c r="P3744">
        <v>0</v>
      </c>
      <c r="Q3744">
        <v>607222.6875</v>
      </c>
      <c r="R3744">
        <f t="shared" si="58"/>
        <v>0.2622813445433686</v>
      </c>
    </row>
    <row r="3745" spans="1:18" x14ac:dyDescent="0.25">
      <c r="A3745" t="s">
        <v>5046</v>
      </c>
      <c r="B3745" t="s">
        <v>49</v>
      </c>
      <c r="C3745" t="s">
        <v>134</v>
      </c>
      <c r="D3745" t="s">
        <v>135</v>
      </c>
      <c r="E3745" t="s">
        <v>131</v>
      </c>
      <c r="F3745" t="s">
        <v>56</v>
      </c>
      <c r="G3745" s="1">
        <v>44943</v>
      </c>
      <c r="H3745" s="1">
        <v>44971</v>
      </c>
      <c r="I3745">
        <f>YEAR((vw_maritime_trade_analysis[[#This Row],[Departure_Date]]))</f>
        <v>2023</v>
      </c>
      <c r="J3745" t="str">
        <f>"Q"&amp;ROUNDUP(MONTH(vw_maritime_trade_analysis[[#This Row],[Departure_Date]])/3,0)</f>
        <v>Q1</v>
      </c>
      <c r="K3745" t="str">
        <f>TEXT(vw_maritime_trade_analysis[[#This Row],[Departure_Date]],"mmmm")</f>
        <v>January</v>
      </c>
      <c r="L3745">
        <v>9719250</v>
      </c>
      <c r="M3745">
        <v>349417.65625</v>
      </c>
      <c r="N3745">
        <v>194310.671875</v>
      </c>
      <c r="O3745">
        <v>15162.0302734375</v>
      </c>
      <c r="P3745">
        <v>0</v>
      </c>
      <c r="Q3745">
        <v>721010.625</v>
      </c>
      <c r="R3745">
        <f t="shared" si="58"/>
        <v>7.4183771895979633E-2</v>
      </c>
    </row>
    <row r="3746" spans="1:18" x14ac:dyDescent="0.25">
      <c r="A3746" t="s">
        <v>5047</v>
      </c>
      <c r="B3746" t="s">
        <v>65</v>
      </c>
      <c r="C3746" t="s">
        <v>50</v>
      </c>
      <c r="D3746" t="s">
        <v>423</v>
      </c>
      <c r="E3746" t="s">
        <v>100</v>
      </c>
      <c r="F3746" t="s">
        <v>174</v>
      </c>
      <c r="G3746" s="1">
        <v>44619</v>
      </c>
      <c r="H3746" s="1">
        <v>44634</v>
      </c>
      <c r="I3746">
        <f>YEAR((vw_maritime_trade_analysis[[#This Row],[Departure_Date]]))</f>
        <v>2022</v>
      </c>
      <c r="J3746" t="str">
        <f>"Q"&amp;ROUNDUP(MONTH(vw_maritime_trade_analysis[[#This Row],[Departure_Date]])/3,0)</f>
        <v>Q1</v>
      </c>
      <c r="K3746" t="str">
        <f>TEXT(vw_maritime_trade_analysis[[#This Row],[Departure_Date]],"mmmm")</f>
        <v>February</v>
      </c>
      <c r="L3746">
        <v>16254084</v>
      </c>
      <c r="M3746">
        <v>337006.5625</v>
      </c>
      <c r="N3746">
        <v>40097.80859375</v>
      </c>
      <c r="O3746">
        <v>29907.509765625</v>
      </c>
      <c r="P3746">
        <v>0</v>
      </c>
      <c r="Q3746">
        <v>1247645.5</v>
      </c>
      <c r="R3746">
        <f t="shared" si="58"/>
        <v>7.6758893334130676E-2</v>
      </c>
    </row>
    <row r="3747" spans="1:18" x14ac:dyDescent="0.25">
      <c r="A3747" t="s">
        <v>5048</v>
      </c>
      <c r="B3747" t="s">
        <v>49</v>
      </c>
      <c r="C3747" t="s">
        <v>50</v>
      </c>
      <c r="D3747" t="s">
        <v>120</v>
      </c>
      <c r="E3747" t="s">
        <v>93</v>
      </c>
      <c r="F3747" t="s">
        <v>100</v>
      </c>
      <c r="G3747" s="1">
        <v>45504</v>
      </c>
      <c r="H3747" s="1">
        <v>45520</v>
      </c>
      <c r="I3747">
        <f>YEAR((vw_maritime_trade_analysis[[#This Row],[Departure_Date]]))</f>
        <v>2024</v>
      </c>
      <c r="J3747" t="str">
        <f>"Q"&amp;ROUNDUP(MONTH(vw_maritime_trade_analysis[[#This Row],[Departure_Date]])/3,0)</f>
        <v>Q3</v>
      </c>
      <c r="K3747" t="str">
        <f>TEXT(vw_maritime_trade_analysis[[#This Row],[Departure_Date]],"mmmm")</f>
        <v>July</v>
      </c>
      <c r="L3747">
        <v>65204052</v>
      </c>
      <c r="M3747">
        <v>482560.34375</v>
      </c>
      <c r="N3747">
        <v>235509.34375</v>
      </c>
      <c r="O3747">
        <v>172138.703125</v>
      </c>
      <c r="P3747">
        <v>0</v>
      </c>
      <c r="Q3747">
        <v>1872310.375</v>
      </c>
      <c r="R3747">
        <f t="shared" si="58"/>
        <v>2.8714632259357133E-2</v>
      </c>
    </row>
    <row r="3748" spans="1:18" x14ac:dyDescent="0.25">
      <c r="A3748" t="s">
        <v>5049</v>
      </c>
      <c r="B3748" t="s">
        <v>65</v>
      </c>
      <c r="C3748" t="s">
        <v>66</v>
      </c>
      <c r="D3748" t="s">
        <v>67</v>
      </c>
      <c r="E3748" t="s">
        <v>56</v>
      </c>
      <c r="F3748" t="s">
        <v>150</v>
      </c>
      <c r="G3748" s="1">
        <v>45770</v>
      </c>
      <c r="H3748" s="1">
        <v>45792</v>
      </c>
      <c r="I3748">
        <f>YEAR((vw_maritime_trade_analysis[[#This Row],[Departure_Date]]))</f>
        <v>2025</v>
      </c>
      <c r="J3748" t="str">
        <f>"Q"&amp;ROUNDUP(MONTH(vw_maritime_trade_analysis[[#This Row],[Departure_Date]])/3,0)</f>
        <v>Q2</v>
      </c>
      <c r="K3748" t="str">
        <f>TEXT(vw_maritime_trade_analysis[[#This Row],[Departure_Date]],"mmmm")</f>
        <v>April</v>
      </c>
      <c r="L3748">
        <v>2901225</v>
      </c>
      <c r="M3748">
        <v>612158.8125</v>
      </c>
      <c r="N3748">
        <v>178390.703125</v>
      </c>
      <c r="O3748">
        <v>4583.93994140625</v>
      </c>
      <c r="P3748">
        <v>0</v>
      </c>
      <c r="Q3748">
        <v>837851.1875</v>
      </c>
      <c r="R3748">
        <f t="shared" si="58"/>
        <v>0.28879221277219108</v>
      </c>
    </row>
    <row r="3749" spans="1:18" x14ac:dyDescent="0.25">
      <c r="A3749" t="s">
        <v>5050</v>
      </c>
      <c r="B3749" t="s">
        <v>65</v>
      </c>
      <c r="C3749" t="s">
        <v>78</v>
      </c>
      <c r="D3749" t="s">
        <v>158</v>
      </c>
      <c r="E3749" t="s">
        <v>184</v>
      </c>
      <c r="F3749" t="s">
        <v>201</v>
      </c>
      <c r="G3749" s="1">
        <v>44985</v>
      </c>
      <c r="H3749" s="1">
        <v>45003</v>
      </c>
      <c r="I3749">
        <f>YEAR((vw_maritime_trade_analysis[[#This Row],[Departure_Date]]))</f>
        <v>2023</v>
      </c>
      <c r="J3749" t="str">
        <f>"Q"&amp;ROUNDUP(MONTH(vw_maritime_trade_analysis[[#This Row],[Departure_Date]])/3,0)</f>
        <v>Q1</v>
      </c>
      <c r="K3749" t="str">
        <f>TEXT(vw_maritime_trade_analysis[[#This Row],[Departure_Date]],"mmmm")</f>
        <v>February</v>
      </c>
      <c r="L3749">
        <v>31334454</v>
      </c>
      <c r="M3749">
        <v>543607.5</v>
      </c>
      <c r="N3749">
        <v>231257.9375</v>
      </c>
      <c r="O3749">
        <v>58282.08984375</v>
      </c>
      <c r="P3749">
        <v>0</v>
      </c>
      <c r="Q3749">
        <v>1197106.75</v>
      </c>
      <c r="R3749">
        <f t="shared" si="58"/>
        <v>3.8204168165815178E-2</v>
      </c>
    </row>
    <row r="3750" spans="1:18" x14ac:dyDescent="0.25">
      <c r="A3750" t="s">
        <v>5051</v>
      </c>
      <c r="B3750" t="s">
        <v>65</v>
      </c>
      <c r="C3750" t="s">
        <v>78</v>
      </c>
      <c r="D3750" t="s">
        <v>79</v>
      </c>
      <c r="E3750" t="s">
        <v>70</v>
      </c>
      <c r="F3750" t="s">
        <v>108</v>
      </c>
      <c r="G3750" s="1">
        <v>45542</v>
      </c>
      <c r="H3750" s="1">
        <v>45561</v>
      </c>
      <c r="I3750">
        <f>YEAR((vw_maritime_trade_analysis[[#This Row],[Departure_Date]]))</f>
        <v>2024</v>
      </c>
      <c r="J3750" t="str">
        <f>"Q"&amp;ROUNDUP(MONTH(vw_maritime_trade_analysis[[#This Row],[Departure_Date]])/3,0)</f>
        <v>Q3</v>
      </c>
      <c r="K3750" t="str">
        <f>TEXT(vw_maritime_trade_analysis[[#This Row],[Departure_Date]],"mmmm")</f>
        <v>September</v>
      </c>
      <c r="L3750">
        <v>39889448</v>
      </c>
      <c r="M3750">
        <v>331666.625</v>
      </c>
      <c r="N3750">
        <v>214328.984375</v>
      </c>
      <c r="O3750">
        <v>91346.84375</v>
      </c>
      <c r="P3750">
        <v>72180.9296875</v>
      </c>
      <c r="Q3750">
        <v>2811523</v>
      </c>
      <c r="R3750">
        <f t="shared" si="58"/>
        <v>7.0482875571504525E-2</v>
      </c>
    </row>
    <row r="3751" spans="1:18" x14ac:dyDescent="0.25">
      <c r="A3751" t="s">
        <v>5053</v>
      </c>
      <c r="B3751" t="s">
        <v>65</v>
      </c>
      <c r="C3751" t="s">
        <v>50</v>
      </c>
      <c r="D3751" t="s">
        <v>145</v>
      </c>
      <c r="E3751" t="s">
        <v>100</v>
      </c>
      <c r="F3751" t="s">
        <v>71</v>
      </c>
      <c r="G3751" s="1">
        <v>44295</v>
      </c>
      <c r="H3751" s="1">
        <v>44306</v>
      </c>
      <c r="I3751">
        <f>YEAR((vw_maritime_trade_analysis[[#This Row],[Departure_Date]]))</f>
        <v>2021</v>
      </c>
      <c r="J3751" t="str">
        <f>"Q"&amp;ROUNDUP(MONTH(vw_maritime_trade_analysis[[#This Row],[Departure_Date]])/3,0)</f>
        <v>Q2</v>
      </c>
      <c r="K3751" t="str">
        <f>TEXT(vw_maritime_trade_analysis[[#This Row],[Departure_Date]],"mmmm")</f>
        <v>April</v>
      </c>
      <c r="L3751">
        <v>20113434</v>
      </c>
      <c r="M3751">
        <v>147617.015625</v>
      </c>
      <c r="N3751">
        <v>227619.765625</v>
      </c>
      <c r="O3751">
        <v>10257.849609375</v>
      </c>
      <c r="P3751">
        <v>39031.05859375</v>
      </c>
      <c r="Q3751">
        <v>944085.1875</v>
      </c>
      <c r="R3751">
        <f t="shared" si="58"/>
        <v>4.6938040888492738E-2</v>
      </c>
    </row>
    <row r="3752" spans="1:18" x14ac:dyDescent="0.25">
      <c r="A3752" t="s">
        <v>5054</v>
      </c>
      <c r="B3752" t="s">
        <v>49</v>
      </c>
      <c r="C3752" t="s">
        <v>239</v>
      </c>
      <c r="D3752" t="s">
        <v>270</v>
      </c>
      <c r="E3752" t="s">
        <v>83</v>
      </c>
      <c r="F3752" t="s">
        <v>92</v>
      </c>
      <c r="G3752" s="1">
        <v>44026</v>
      </c>
      <c r="H3752" s="1">
        <v>44033</v>
      </c>
      <c r="I3752">
        <f>YEAR((vw_maritime_trade_analysis[[#This Row],[Departure_Date]]))</f>
        <v>2020</v>
      </c>
      <c r="J3752" t="str">
        <f>"Q"&amp;ROUNDUP(MONTH(vw_maritime_trade_analysis[[#This Row],[Departure_Date]])/3,0)</f>
        <v>Q3</v>
      </c>
      <c r="K3752" t="str">
        <f>TEXT(vw_maritime_trade_analysis[[#This Row],[Departure_Date]],"mmmm")</f>
        <v>July</v>
      </c>
      <c r="L3752">
        <v>25272232</v>
      </c>
      <c r="M3752">
        <v>161858.65625</v>
      </c>
      <c r="N3752">
        <v>29023.189453125</v>
      </c>
      <c r="O3752">
        <v>22745.009765625</v>
      </c>
      <c r="P3752">
        <v>24337</v>
      </c>
      <c r="Q3752">
        <v>713738.375</v>
      </c>
      <c r="R3752">
        <f t="shared" si="58"/>
        <v>2.8241999954732925E-2</v>
      </c>
    </row>
    <row r="3753" spans="1:18" x14ac:dyDescent="0.25">
      <c r="A3753" t="s">
        <v>5055</v>
      </c>
      <c r="B3753" t="s">
        <v>65</v>
      </c>
      <c r="C3753" t="s">
        <v>78</v>
      </c>
      <c r="D3753" t="s">
        <v>177</v>
      </c>
      <c r="E3753" t="s">
        <v>128</v>
      </c>
      <c r="F3753" t="s">
        <v>196</v>
      </c>
      <c r="G3753" s="1">
        <v>45193</v>
      </c>
      <c r="H3753" s="1">
        <v>45217</v>
      </c>
      <c r="I3753">
        <f>YEAR((vw_maritime_trade_analysis[[#This Row],[Departure_Date]]))</f>
        <v>2023</v>
      </c>
      <c r="J3753" t="str">
        <f>"Q"&amp;ROUNDUP(MONTH(vw_maritime_trade_analysis[[#This Row],[Departure_Date]])/3,0)</f>
        <v>Q3</v>
      </c>
      <c r="K3753" t="str">
        <f>TEXT(vw_maritime_trade_analysis[[#This Row],[Departure_Date]],"mmmm")</f>
        <v>September</v>
      </c>
      <c r="L3753">
        <v>18114626</v>
      </c>
      <c r="M3753">
        <v>850516.25</v>
      </c>
      <c r="N3753">
        <v>100230.328125</v>
      </c>
      <c r="O3753">
        <v>37678.421875</v>
      </c>
      <c r="P3753">
        <v>76599.7578125</v>
      </c>
      <c r="Q3753">
        <v>3038621.75</v>
      </c>
      <c r="R3753">
        <f t="shared" si="58"/>
        <v>0.16774410633705603</v>
      </c>
    </row>
    <row r="3754" spans="1:18" x14ac:dyDescent="0.25">
      <c r="A3754" t="s">
        <v>5056</v>
      </c>
      <c r="B3754" t="s">
        <v>65</v>
      </c>
      <c r="C3754" t="s">
        <v>50</v>
      </c>
      <c r="D3754" t="s">
        <v>423</v>
      </c>
      <c r="E3754" t="s">
        <v>226</v>
      </c>
      <c r="F3754" t="s">
        <v>159</v>
      </c>
      <c r="G3754" s="1">
        <v>45715</v>
      </c>
      <c r="H3754" s="1">
        <v>45729</v>
      </c>
      <c r="I3754">
        <f>YEAR((vw_maritime_trade_analysis[[#This Row],[Departure_Date]]))</f>
        <v>2025</v>
      </c>
      <c r="J3754" t="str">
        <f>"Q"&amp;ROUNDUP(MONTH(vw_maritime_trade_analysis[[#This Row],[Departure_Date]])/3,0)</f>
        <v>Q1</v>
      </c>
      <c r="K3754" t="str">
        <f>TEXT(vw_maritime_trade_analysis[[#This Row],[Departure_Date]],"mmmm")</f>
        <v>February</v>
      </c>
      <c r="L3754">
        <v>42595732</v>
      </c>
      <c r="M3754">
        <v>258572.640625</v>
      </c>
      <c r="N3754">
        <v>184419.46875</v>
      </c>
      <c r="O3754">
        <v>136306.34375</v>
      </c>
      <c r="P3754">
        <v>38658.25</v>
      </c>
      <c r="Q3754">
        <v>3086045.25</v>
      </c>
      <c r="R3754">
        <f t="shared" si="58"/>
        <v>7.2449635329661671E-2</v>
      </c>
    </row>
    <row r="3755" spans="1:18" x14ac:dyDescent="0.25">
      <c r="A3755" t="s">
        <v>5057</v>
      </c>
      <c r="B3755" t="s">
        <v>49</v>
      </c>
      <c r="C3755" t="s">
        <v>239</v>
      </c>
      <c r="D3755" t="s">
        <v>265</v>
      </c>
      <c r="E3755" t="s">
        <v>154</v>
      </c>
      <c r="F3755" t="s">
        <v>82</v>
      </c>
      <c r="G3755" s="1">
        <v>45205</v>
      </c>
      <c r="H3755" s="1">
        <v>45216</v>
      </c>
      <c r="I3755">
        <f>YEAR((vw_maritime_trade_analysis[[#This Row],[Departure_Date]]))</f>
        <v>2023</v>
      </c>
      <c r="J3755" t="str">
        <f>"Q"&amp;ROUNDUP(MONTH(vw_maritime_trade_analysis[[#This Row],[Departure_Date]])/3,0)</f>
        <v>Q4</v>
      </c>
      <c r="K3755" t="str">
        <f>TEXT(vw_maritime_trade_analysis[[#This Row],[Departure_Date]],"mmmm")</f>
        <v>October</v>
      </c>
      <c r="L3755">
        <v>21124184</v>
      </c>
      <c r="M3755">
        <v>115767.6328125</v>
      </c>
      <c r="N3755">
        <v>59530.76171875</v>
      </c>
      <c r="O3755">
        <v>68653.6015625</v>
      </c>
      <c r="P3755">
        <v>74476.0234375</v>
      </c>
      <c r="Q3755">
        <v>763239.375</v>
      </c>
      <c r="R3755">
        <f t="shared" si="58"/>
        <v>3.6131070198971944E-2</v>
      </c>
    </row>
    <row r="3756" spans="1:18" x14ac:dyDescent="0.25">
      <c r="A3756" t="s">
        <v>5058</v>
      </c>
      <c r="B3756" t="s">
        <v>65</v>
      </c>
      <c r="C3756" t="s">
        <v>50</v>
      </c>
      <c r="D3756" t="s">
        <v>423</v>
      </c>
      <c r="E3756" t="s">
        <v>82</v>
      </c>
      <c r="F3756" t="s">
        <v>154</v>
      </c>
      <c r="G3756" s="1">
        <v>43914</v>
      </c>
      <c r="H3756" s="1">
        <v>43923</v>
      </c>
      <c r="I3756">
        <f>YEAR((vw_maritime_trade_analysis[[#This Row],[Departure_Date]]))</f>
        <v>2020</v>
      </c>
      <c r="J3756" t="str">
        <f>"Q"&amp;ROUNDUP(MONTH(vw_maritime_trade_analysis[[#This Row],[Departure_Date]])/3,0)</f>
        <v>Q1</v>
      </c>
      <c r="K3756" t="str">
        <f>TEXT(vw_maritime_trade_analysis[[#This Row],[Departure_Date]],"mmmm")</f>
        <v>March</v>
      </c>
      <c r="L3756">
        <v>32904316</v>
      </c>
      <c r="M3756">
        <v>188302.203125</v>
      </c>
      <c r="N3756">
        <v>16101.1796875</v>
      </c>
      <c r="O3756">
        <v>88183.5625</v>
      </c>
      <c r="P3756">
        <v>0</v>
      </c>
      <c r="Q3756">
        <v>2121416</v>
      </c>
      <c r="R3756">
        <f t="shared" si="58"/>
        <v>6.4472271661869529E-2</v>
      </c>
    </row>
    <row r="3757" spans="1:18" x14ac:dyDescent="0.25">
      <c r="A3757" t="s">
        <v>5059</v>
      </c>
      <c r="B3757" t="s">
        <v>65</v>
      </c>
      <c r="C3757" t="s">
        <v>50</v>
      </c>
      <c r="D3757" t="s">
        <v>51</v>
      </c>
      <c r="E3757" t="s">
        <v>100</v>
      </c>
      <c r="F3757" t="s">
        <v>150</v>
      </c>
      <c r="G3757" s="1">
        <v>44406</v>
      </c>
      <c r="H3757" s="1">
        <v>44418</v>
      </c>
      <c r="I3757">
        <f>YEAR((vw_maritime_trade_analysis[[#This Row],[Departure_Date]]))</f>
        <v>2021</v>
      </c>
      <c r="J3757" t="str">
        <f>"Q"&amp;ROUNDUP(MONTH(vw_maritime_trade_analysis[[#This Row],[Departure_Date]])/3,0)</f>
        <v>Q3</v>
      </c>
      <c r="K3757" t="str">
        <f>TEXT(vw_maritime_trade_analysis[[#This Row],[Departure_Date]],"mmmm")</f>
        <v>July</v>
      </c>
      <c r="L3757">
        <v>27540534</v>
      </c>
      <c r="M3757">
        <v>284098.15625</v>
      </c>
      <c r="N3757">
        <v>174397.3125</v>
      </c>
      <c r="O3757">
        <v>95841.0625</v>
      </c>
      <c r="P3757">
        <v>9722.900390625</v>
      </c>
      <c r="Q3757">
        <v>4224756.5</v>
      </c>
      <c r="R3757">
        <f t="shared" si="58"/>
        <v>0.15340140100406185</v>
      </c>
    </row>
    <row r="3758" spans="1:18" x14ac:dyDescent="0.25">
      <c r="A3758" t="s">
        <v>5060</v>
      </c>
      <c r="B3758" t="s">
        <v>65</v>
      </c>
      <c r="C3758" t="s">
        <v>112</v>
      </c>
      <c r="D3758" t="s">
        <v>126</v>
      </c>
      <c r="E3758" t="s">
        <v>184</v>
      </c>
      <c r="F3758" t="s">
        <v>127</v>
      </c>
      <c r="G3758" s="1">
        <v>45409</v>
      </c>
      <c r="H3758" s="1">
        <v>45424</v>
      </c>
      <c r="I3758">
        <f>YEAR((vw_maritime_trade_analysis[[#This Row],[Departure_Date]]))</f>
        <v>2024</v>
      </c>
      <c r="J3758" t="str">
        <f>"Q"&amp;ROUNDUP(MONTH(vw_maritime_trade_analysis[[#This Row],[Departure_Date]])/3,0)</f>
        <v>Q2</v>
      </c>
      <c r="K3758" t="str">
        <f>TEXT(vw_maritime_trade_analysis[[#This Row],[Departure_Date]],"mmmm")</f>
        <v>April</v>
      </c>
      <c r="L3758">
        <v>12557872</v>
      </c>
      <c r="M3758">
        <v>257263.796875</v>
      </c>
      <c r="N3758">
        <v>170161.625</v>
      </c>
      <c r="O3758">
        <v>27878.470703125</v>
      </c>
      <c r="P3758">
        <v>0</v>
      </c>
      <c r="Q3758">
        <v>1457178.125</v>
      </c>
      <c r="R3758">
        <f t="shared" si="58"/>
        <v>0.11603702641657758</v>
      </c>
    </row>
    <row r="3759" spans="1:18" x14ac:dyDescent="0.25">
      <c r="A3759" t="s">
        <v>5061</v>
      </c>
      <c r="B3759" t="s">
        <v>49</v>
      </c>
      <c r="C3759" t="s">
        <v>50</v>
      </c>
      <c r="D3759" t="s">
        <v>51</v>
      </c>
      <c r="E3759" t="s">
        <v>159</v>
      </c>
      <c r="F3759" t="s">
        <v>92</v>
      </c>
      <c r="G3759" s="1">
        <v>45700</v>
      </c>
      <c r="H3759" s="1">
        <v>45708</v>
      </c>
      <c r="I3759">
        <f>YEAR((vw_maritime_trade_analysis[[#This Row],[Departure_Date]]))</f>
        <v>2025</v>
      </c>
      <c r="J3759" t="str">
        <f>"Q"&amp;ROUNDUP(MONTH(vw_maritime_trade_analysis[[#This Row],[Departure_Date]])/3,0)</f>
        <v>Q1</v>
      </c>
      <c r="K3759" t="str">
        <f>TEXT(vw_maritime_trade_analysis[[#This Row],[Departure_Date]],"mmmm")</f>
        <v>February</v>
      </c>
      <c r="L3759">
        <v>7724992</v>
      </c>
      <c r="M3759">
        <v>96033.2578125</v>
      </c>
      <c r="N3759">
        <v>139186.96875</v>
      </c>
      <c r="O3759">
        <v>6720.740234375</v>
      </c>
      <c r="P3759">
        <v>23382.689453125</v>
      </c>
      <c r="Q3759">
        <v>3094625</v>
      </c>
      <c r="R3759">
        <f t="shared" si="58"/>
        <v>0.4005991203615486</v>
      </c>
    </row>
    <row r="3760" spans="1:18" x14ac:dyDescent="0.25">
      <c r="A3760" t="s">
        <v>5062</v>
      </c>
      <c r="B3760" t="s">
        <v>65</v>
      </c>
      <c r="C3760" t="s">
        <v>50</v>
      </c>
      <c r="D3760" t="s">
        <v>51</v>
      </c>
      <c r="E3760" t="s">
        <v>226</v>
      </c>
      <c r="F3760" t="s">
        <v>108</v>
      </c>
      <c r="G3760" s="1">
        <v>43846</v>
      </c>
      <c r="H3760" s="1">
        <v>43854</v>
      </c>
      <c r="I3760">
        <f>YEAR((vw_maritime_trade_analysis[[#This Row],[Departure_Date]]))</f>
        <v>2020</v>
      </c>
      <c r="J3760" t="str">
        <f>"Q"&amp;ROUNDUP(MONTH(vw_maritime_trade_analysis[[#This Row],[Departure_Date]])/3,0)</f>
        <v>Q1</v>
      </c>
      <c r="K3760" t="str">
        <f>TEXT(vw_maritime_trade_analysis[[#This Row],[Departure_Date]],"mmmm")</f>
        <v>January</v>
      </c>
      <c r="L3760">
        <v>10843258</v>
      </c>
      <c r="M3760">
        <v>85617.84375</v>
      </c>
      <c r="N3760">
        <v>173378.765625</v>
      </c>
      <c r="O3760">
        <v>26023.8203125</v>
      </c>
      <c r="P3760">
        <v>0</v>
      </c>
      <c r="Q3760">
        <v>2517192</v>
      </c>
      <c r="R3760">
        <f t="shared" si="58"/>
        <v>0.23214351258634627</v>
      </c>
    </row>
    <row r="3761" spans="1:18" x14ac:dyDescent="0.25">
      <c r="A3761" t="s">
        <v>5063</v>
      </c>
      <c r="B3761" t="s">
        <v>65</v>
      </c>
      <c r="C3761" t="s">
        <v>112</v>
      </c>
      <c r="D3761" t="s">
        <v>343</v>
      </c>
      <c r="E3761" t="s">
        <v>100</v>
      </c>
      <c r="F3761" t="s">
        <v>204</v>
      </c>
      <c r="G3761" s="1">
        <v>45541</v>
      </c>
      <c r="H3761" s="1">
        <v>45568</v>
      </c>
      <c r="I3761">
        <f>YEAR((vw_maritime_trade_analysis[[#This Row],[Departure_Date]]))</f>
        <v>2024</v>
      </c>
      <c r="J3761" t="str">
        <f>"Q"&amp;ROUNDUP(MONTH(vw_maritime_trade_analysis[[#This Row],[Departure_Date]])/3,0)</f>
        <v>Q3</v>
      </c>
      <c r="K3761" t="str">
        <f>TEXT(vw_maritime_trade_analysis[[#This Row],[Departure_Date]],"mmmm")</f>
        <v>September</v>
      </c>
      <c r="L3761">
        <v>32049320</v>
      </c>
      <c r="M3761">
        <v>1025009.625</v>
      </c>
      <c r="N3761">
        <v>79671.3984375</v>
      </c>
      <c r="O3761">
        <v>109288.1796875</v>
      </c>
      <c r="P3761">
        <v>19587.7109375</v>
      </c>
      <c r="Q3761">
        <v>2986483</v>
      </c>
      <c r="R3761">
        <f t="shared" si="58"/>
        <v>9.3183973950149337E-2</v>
      </c>
    </row>
    <row r="3762" spans="1:18" x14ac:dyDescent="0.25">
      <c r="A3762" t="s">
        <v>5064</v>
      </c>
      <c r="B3762" t="s">
        <v>65</v>
      </c>
      <c r="C3762" t="s">
        <v>78</v>
      </c>
      <c r="D3762" t="s">
        <v>315</v>
      </c>
      <c r="E3762" t="s">
        <v>184</v>
      </c>
      <c r="F3762" t="s">
        <v>196</v>
      </c>
      <c r="G3762" s="1">
        <v>45361</v>
      </c>
      <c r="H3762" s="1">
        <v>45375</v>
      </c>
      <c r="I3762">
        <f>YEAR((vw_maritime_trade_analysis[[#This Row],[Departure_Date]]))</f>
        <v>2024</v>
      </c>
      <c r="J3762" t="str">
        <f>"Q"&amp;ROUNDUP(MONTH(vw_maritime_trade_analysis[[#This Row],[Departure_Date]])/3,0)</f>
        <v>Q1</v>
      </c>
      <c r="K3762" t="str">
        <f>TEXT(vw_maritime_trade_analysis[[#This Row],[Departure_Date]],"mmmm")</f>
        <v>March</v>
      </c>
      <c r="L3762">
        <v>21909988</v>
      </c>
      <c r="M3762">
        <v>357270.625</v>
      </c>
      <c r="N3762">
        <v>139492.84375</v>
      </c>
      <c r="O3762">
        <v>33741.37890625</v>
      </c>
      <c r="P3762">
        <v>26701.91015625</v>
      </c>
      <c r="Q3762">
        <v>1433699.125</v>
      </c>
      <c r="R3762">
        <f t="shared" si="58"/>
        <v>6.5435869932927396E-2</v>
      </c>
    </row>
    <row r="3763" spans="1:18" x14ac:dyDescent="0.25">
      <c r="A3763" t="s">
        <v>5065</v>
      </c>
      <c r="B3763" t="s">
        <v>49</v>
      </c>
      <c r="C3763" t="s">
        <v>239</v>
      </c>
      <c r="D3763" t="s">
        <v>265</v>
      </c>
      <c r="E3763" t="s">
        <v>164</v>
      </c>
      <c r="F3763" t="s">
        <v>128</v>
      </c>
      <c r="G3763" s="1">
        <v>45825</v>
      </c>
      <c r="H3763" s="1">
        <v>45841</v>
      </c>
      <c r="I3763">
        <f>YEAR((vw_maritime_trade_analysis[[#This Row],[Departure_Date]]))</f>
        <v>2025</v>
      </c>
      <c r="J3763" t="str">
        <f>"Q"&amp;ROUNDUP(MONTH(vw_maritime_trade_analysis[[#This Row],[Departure_Date]])/3,0)</f>
        <v>Q2</v>
      </c>
      <c r="K3763" t="str">
        <f>TEXT(vw_maritime_trade_analysis[[#This Row],[Departure_Date]],"mmmm")</f>
        <v>June</v>
      </c>
      <c r="L3763">
        <v>16805450</v>
      </c>
      <c r="M3763">
        <v>162531.796875</v>
      </c>
      <c r="N3763">
        <v>178454.796875</v>
      </c>
      <c r="O3763">
        <v>53945.5</v>
      </c>
      <c r="P3763">
        <v>0</v>
      </c>
      <c r="Q3763">
        <v>1201270.125</v>
      </c>
      <c r="R3763">
        <f t="shared" si="58"/>
        <v>7.1480985335114502E-2</v>
      </c>
    </row>
    <row r="3764" spans="1:18" x14ac:dyDescent="0.25">
      <c r="A3764" t="s">
        <v>5066</v>
      </c>
      <c r="B3764" t="s">
        <v>65</v>
      </c>
      <c r="C3764" t="s">
        <v>66</v>
      </c>
      <c r="D3764" t="s">
        <v>245</v>
      </c>
      <c r="E3764" t="s">
        <v>92</v>
      </c>
      <c r="F3764" t="s">
        <v>257</v>
      </c>
      <c r="G3764" s="1">
        <v>44067</v>
      </c>
      <c r="H3764" s="1">
        <v>44083</v>
      </c>
      <c r="I3764">
        <f>YEAR((vw_maritime_trade_analysis[[#This Row],[Departure_Date]]))</f>
        <v>2020</v>
      </c>
      <c r="J3764" t="str">
        <f>"Q"&amp;ROUNDUP(MONTH(vw_maritime_trade_analysis[[#This Row],[Departure_Date]])/3,0)</f>
        <v>Q3</v>
      </c>
      <c r="K3764" t="str">
        <f>TEXT(vw_maritime_trade_analysis[[#This Row],[Departure_Date]],"mmmm")</f>
        <v>August</v>
      </c>
      <c r="L3764">
        <v>12767653</v>
      </c>
      <c r="M3764">
        <v>290401.59375</v>
      </c>
      <c r="N3764">
        <v>20057.859375</v>
      </c>
      <c r="O3764">
        <v>7915.93994140625</v>
      </c>
      <c r="P3764">
        <v>46139.2109375</v>
      </c>
      <c r="Q3764">
        <v>873459.125</v>
      </c>
      <c r="R3764">
        <f t="shared" si="58"/>
        <v>6.8411878439992066E-2</v>
      </c>
    </row>
    <row r="3765" spans="1:18" x14ac:dyDescent="0.25">
      <c r="A3765" t="s">
        <v>5067</v>
      </c>
      <c r="B3765" t="s">
        <v>65</v>
      </c>
      <c r="C3765" t="s">
        <v>66</v>
      </c>
      <c r="D3765" t="s">
        <v>245</v>
      </c>
      <c r="E3765" t="s">
        <v>226</v>
      </c>
      <c r="F3765" t="s">
        <v>174</v>
      </c>
      <c r="G3765" s="1">
        <v>45340</v>
      </c>
      <c r="H3765" s="1">
        <v>45365</v>
      </c>
      <c r="I3765">
        <f>YEAR((vw_maritime_trade_analysis[[#This Row],[Departure_Date]]))</f>
        <v>2024</v>
      </c>
      <c r="J3765" t="str">
        <f>"Q"&amp;ROUNDUP(MONTH(vw_maritime_trade_analysis[[#This Row],[Departure_Date]])/3,0)</f>
        <v>Q1</v>
      </c>
      <c r="K3765" t="str">
        <f>TEXT(vw_maritime_trade_analysis[[#This Row],[Departure_Date]],"mmmm")</f>
        <v>February</v>
      </c>
      <c r="L3765">
        <v>1510627.375</v>
      </c>
      <c r="M3765">
        <v>454435.875</v>
      </c>
      <c r="N3765">
        <v>43653.5</v>
      </c>
      <c r="O3765">
        <v>4456.35009765625</v>
      </c>
      <c r="P3765">
        <v>0</v>
      </c>
      <c r="Q3765">
        <v>594681.125</v>
      </c>
      <c r="R3765">
        <f t="shared" si="58"/>
        <v>0.39366499961646728</v>
      </c>
    </row>
    <row r="3766" spans="1:18" x14ac:dyDescent="0.25">
      <c r="A3766" t="s">
        <v>5068</v>
      </c>
      <c r="B3766" t="s">
        <v>49</v>
      </c>
      <c r="C3766" t="s">
        <v>50</v>
      </c>
      <c r="D3766" t="s">
        <v>223</v>
      </c>
      <c r="E3766" t="s">
        <v>121</v>
      </c>
      <c r="F3766" t="s">
        <v>56</v>
      </c>
      <c r="G3766" s="1">
        <v>43935</v>
      </c>
      <c r="H3766" s="1">
        <v>43955</v>
      </c>
      <c r="I3766">
        <f>YEAR((vw_maritime_trade_analysis[[#This Row],[Departure_Date]]))</f>
        <v>2020</v>
      </c>
      <c r="J3766" t="str">
        <f>"Q"&amp;ROUNDUP(MONTH(vw_maritime_trade_analysis[[#This Row],[Departure_Date]])/3,0)</f>
        <v>Q2</v>
      </c>
      <c r="K3766" t="str">
        <f>TEXT(vw_maritime_trade_analysis[[#This Row],[Departure_Date]],"mmmm")</f>
        <v>April</v>
      </c>
      <c r="L3766">
        <v>54315756</v>
      </c>
      <c r="M3766">
        <v>370329.15625</v>
      </c>
      <c r="N3766">
        <v>65159.3984375</v>
      </c>
      <c r="O3766">
        <v>184673.578125</v>
      </c>
      <c r="P3766">
        <v>0</v>
      </c>
      <c r="Q3766">
        <v>3969194.5</v>
      </c>
      <c r="R3766">
        <f t="shared" si="58"/>
        <v>7.3076300364851771E-2</v>
      </c>
    </row>
    <row r="3767" spans="1:18" x14ac:dyDescent="0.25">
      <c r="A3767" t="s">
        <v>5069</v>
      </c>
      <c r="B3767" t="s">
        <v>49</v>
      </c>
      <c r="C3767" t="s">
        <v>66</v>
      </c>
      <c r="D3767" t="s">
        <v>245</v>
      </c>
      <c r="E3767" t="s">
        <v>71</v>
      </c>
      <c r="F3767" t="s">
        <v>56</v>
      </c>
      <c r="G3767" s="1">
        <v>44543</v>
      </c>
      <c r="H3767" s="1">
        <v>44560</v>
      </c>
      <c r="I3767">
        <f>YEAR((vw_maritime_trade_analysis[[#This Row],[Departure_Date]]))</f>
        <v>2021</v>
      </c>
      <c r="J3767" t="str">
        <f>"Q"&amp;ROUNDUP(MONTH(vw_maritime_trade_analysis[[#This Row],[Departure_Date]])/3,0)</f>
        <v>Q4</v>
      </c>
      <c r="K3767" t="str">
        <f>TEXT(vw_maritime_trade_analysis[[#This Row],[Departure_Date]],"mmmm")</f>
        <v>December</v>
      </c>
      <c r="L3767">
        <v>7233441</v>
      </c>
      <c r="M3767">
        <v>315118.03125</v>
      </c>
      <c r="N3767">
        <v>126030</v>
      </c>
      <c r="O3767">
        <v>9692.8095703125</v>
      </c>
      <c r="P3767">
        <v>0</v>
      </c>
      <c r="Q3767">
        <v>780674.1875</v>
      </c>
      <c r="R3767">
        <f t="shared" si="58"/>
        <v>0.1079257005759776</v>
      </c>
    </row>
    <row r="3768" spans="1:18" x14ac:dyDescent="0.25">
      <c r="A3768" t="s">
        <v>5070</v>
      </c>
      <c r="B3768" t="s">
        <v>49</v>
      </c>
      <c r="C3768" t="s">
        <v>239</v>
      </c>
      <c r="D3768" t="s">
        <v>270</v>
      </c>
      <c r="E3768" t="s">
        <v>55</v>
      </c>
      <c r="F3768" t="s">
        <v>184</v>
      </c>
      <c r="G3768" s="1">
        <v>43992</v>
      </c>
      <c r="H3768" s="1">
        <v>44011</v>
      </c>
      <c r="I3768">
        <f>YEAR((vw_maritime_trade_analysis[[#This Row],[Departure_Date]]))</f>
        <v>2020</v>
      </c>
      <c r="J3768" t="str">
        <f>"Q"&amp;ROUNDUP(MONTH(vw_maritime_trade_analysis[[#This Row],[Departure_Date]])/3,0)</f>
        <v>Q2</v>
      </c>
      <c r="K3768" t="str">
        <f>TEXT(vw_maritime_trade_analysis[[#This Row],[Departure_Date]],"mmmm")</f>
        <v>June</v>
      </c>
      <c r="L3768">
        <v>42105648</v>
      </c>
      <c r="M3768">
        <v>248426.921875</v>
      </c>
      <c r="N3768">
        <v>44186.51171875</v>
      </c>
      <c r="O3768">
        <v>43789.87890625</v>
      </c>
      <c r="P3768">
        <v>0</v>
      </c>
      <c r="Q3768">
        <v>2206308.25</v>
      </c>
      <c r="R3768">
        <f t="shared" si="58"/>
        <v>5.2399342007514053E-2</v>
      </c>
    </row>
    <row r="3769" spans="1:18" x14ac:dyDescent="0.25">
      <c r="A3769" t="s">
        <v>5071</v>
      </c>
      <c r="B3769" t="s">
        <v>65</v>
      </c>
      <c r="C3769" t="s">
        <v>78</v>
      </c>
      <c r="D3769" t="s">
        <v>105</v>
      </c>
      <c r="E3769" t="s">
        <v>184</v>
      </c>
      <c r="F3769" t="s">
        <v>55</v>
      </c>
      <c r="G3769" s="1">
        <v>45145</v>
      </c>
      <c r="H3769" s="1">
        <v>45169</v>
      </c>
      <c r="I3769">
        <f>YEAR((vw_maritime_trade_analysis[[#This Row],[Departure_Date]]))</f>
        <v>2023</v>
      </c>
      <c r="J3769" t="str">
        <f>"Q"&amp;ROUNDUP(MONTH(vw_maritime_trade_analysis[[#This Row],[Departure_Date]])/3,0)</f>
        <v>Q3</v>
      </c>
      <c r="K3769" t="str">
        <f>TEXT(vw_maritime_trade_analysis[[#This Row],[Departure_Date]],"mmmm")</f>
        <v>August</v>
      </c>
      <c r="L3769">
        <v>28152154</v>
      </c>
      <c r="M3769">
        <v>264544.375</v>
      </c>
      <c r="N3769">
        <v>31759.58984375</v>
      </c>
      <c r="O3769">
        <v>41383.671875</v>
      </c>
      <c r="P3769">
        <v>0</v>
      </c>
      <c r="Q3769">
        <v>1722761.625</v>
      </c>
      <c r="R3769">
        <f t="shared" si="58"/>
        <v>6.119466471375512E-2</v>
      </c>
    </row>
    <row r="3770" spans="1:18" x14ac:dyDescent="0.25">
      <c r="A3770" t="s">
        <v>5072</v>
      </c>
      <c r="B3770" t="s">
        <v>49</v>
      </c>
      <c r="C3770" t="s">
        <v>239</v>
      </c>
      <c r="D3770" t="s">
        <v>270</v>
      </c>
      <c r="E3770" t="s">
        <v>83</v>
      </c>
      <c r="F3770" t="s">
        <v>70</v>
      </c>
      <c r="G3770" s="1">
        <v>44794</v>
      </c>
      <c r="H3770" s="1">
        <v>44799</v>
      </c>
      <c r="I3770">
        <f>YEAR((vw_maritime_trade_analysis[[#This Row],[Departure_Date]]))</f>
        <v>2022</v>
      </c>
      <c r="J3770" t="str">
        <f>"Q"&amp;ROUNDUP(MONTH(vw_maritime_trade_analysis[[#This Row],[Departure_Date]])/3,0)</f>
        <v>Q3</v>
      </c>
      <c r="K3770" t="str">
        <f>TEXT(vw_maritime_trade_analysis[[#This Row],[Departure_Date]],"mmmm")</f>
        <v>August</v>
      </c>
      <c r="L3770">
        <v>30210950</v>
      </c>
      <c r="M3770">
        <v>79373.1171875</v>
      </c>
      <c r="N3770">
        <v>182043.90625</v>
      </c>
      <c r="O3770">
        <v>102415.1171875</v>
      </c>
      <c r="P3770">
        <v>25539.109375</v>
      </c>
      <c r="Q3770">
        <v>855946.375</v>
      </c>
      <c r="R3770">
        <f t="shared" si="58"/>
        <v>2.8332322386419494E-2</v>
      </c>
    </row>
    <row r="3771" spans="1:18" x14ac:dyDescent="0.25">
      <c r="A3771" t="s">
        <v>5073</v>
      </c>
      <c r="B3771" t="s">
        <v>49</v>
      </c>
      <c r="C3771" t="s">
        <v>50</v>
      </c>
      <c r="D3771" t="s">
        <v>145</v>
      </c>
      <c r="E3771" t="s">
        <v>55</v>
      </c>
      <c r="F3771" t="s">
        <v>82</v>
      </c>
      <c r="G3771" s="1">
        <v>45394</v>
      </c>
      <c r="H3771" s="1">
        <v>45405</v>
      </c>
      <c r="I3771">
        <f>YEAR((vw_maritime_trade_analysis[[#This Row],[Departure_Date]]))</f>
        <v>2024</v>
      </c>
      <c r="J3771" t="str">
        <f>"Q"&amp;ROUNDUP(MONTH(vw_maritime_trade_analysis[[#This Row],[Departure_Date]])/3,0)</f>
        <v>Q2</v>
      </c>
      <c r="K3771" t="str">
        <f>TEXT(vw_maritime_trade_analysis[[#This Row],[Departure_Date]],"mmmm")</f>
        <v>April</v>
      </c>
      <c r="L3771">
        <v>100481752</v>
      </c>
      <c r="M3771">
        <v>268841.21875</v>
      </c>
      <c r="N3771">
        <v>150927.703125</v>
      </c>
      <c r="O3771">
        <v>199958.6875</v>
      </c>
      <c r="P3771">
        <v>45582.890625</v>
      </c>
      <c r="Q3771">
        <v>2470846.25</v>
      </c>
      <c r="R3771">
        <f t="shared" si="58"/>
        <v>2.4589999684718873E-2</v>
      </c>
    </row>
    <row r="3772" spans="1:18" x14ac:dyDescent="0.25">
      <c r="A3772" t="s">
        <v>5074</v>
      </c>
      <c r="B3772" t="s">
        <v>49</v>
      </c>
      <c r="C3772" t="s">
        <v>50</v>
      </c>
      <c r="D3772" t="s">
        <v>183</v>
      </c>
      <c r="E3772" t="s">
        <v>257</v>
      </c>
      <c r="F3772" t="s">
        <v>70</v>
      </c>
      <c r="G3772" s="1">
        <v>45222</v>
      </c>
      <c r="H3772" s="1">
        <v>45236</v>
      </c>
      <c r="I3772">
        <f>YEAR((vw_maritime_trade_analysis[[#This Row],[Departure_Date]]))</f>
        <v>2023</v>
      </c>
      <c r="J3772" t="str">
        <f>"Q"&amp;ROUNDUP(MONTH(vw_maritime_trade_analysis[[#This Row],[Departure_Date]])/3,0)</f>
        <v>Q4</v>
      </c>
      <c r="K3772" t="str">
        <f>TEXT(vw_maritime_trade_analysis[[#This Row],[Departure_Date]],"mmmm")</f>
        <v>October</v>
      </c>
      <c r="L3772">
        <v>59310696</v>
      </c>
      <c r="M3772">
        <v>337873.34375</v>
      </c>
      <c r="N3772">
        <v>219434.90625</v>
      </c>
      <c r="O3772">
        <v>81255.6484375</v>
      </c>
      <c r="P3772">
        <v>0</v>
      </c>
      <c r="Q3772">
        <v>4218934.5</v>
      </c>
      <c r="R3772">
        <f t="shared" si="58"/>
        <v>7.1132776792907637E-2</v>
      </c>
    </row>
    <row r="3773" spans="1:18" x14ac:dyDescent="0.25">
      <c r="A3773" t="s">
        <v>5075</v>
      </c>
      <c r="B3773" t="s">
        <v>65</v>
      </c>
      <c r="C3773" t="s">
        <v>66</v>
      </c>
      <c r="D3773" t="s">
        <v>248</v>
      </c>
      <c r="E3773" t="s">
        <v>128</v>
      </c>
      <c r="F3773" t="s">
        <v>230</v>
      </c>
      <c r="G3773" s="1">
        <v>45514</v>
      </c>
      <c r="H3773" s="1">
        <v>45549</v>
      </c>
      <c r="I3773">
        <f>YEAR((vw_maritime_trade_analysis[[#This Row],[Departure_Date]]))</f>
        <v>2024</v>
      </c>
      <c r="J3773" t="str">
        <f>"Q"&amp;ROUNDUP(MONTH(vw_maritime_trade_analysis[[#This Row],[Departure_Date]])/3,0)</f>
        <v>Q3</v>
      </c>
      <c r="K3773" t="str">
        <f>TEXT(vw_maritime_trade_analysis[[#This Row],[Departure_Date]],"mmmm")</f>
        <v>August</v>
      </c>
      <c r="L3773">
        <v>72653992</v>
      </c>
      <c r="M3773">
        <v>499813.1875</v>
      </c>
      <c r="N3773">
        <v>138741.09375</v>
      </c>
      <c r="O3773">
        <v>127871.03125</v>
      </c>
      <c r="P3773">
        <v>7929.52978515625</v>
      </c>
      <c r="Q3773">
        <v>6728616</v>
      </c>
      <c r="R3773">
        <f t="shared" si="58"/>
        <v>9.2611786562257992E-2</v>
      </c>
    </row>
    <row r="3774" spans="1:18" x14ac:dyDescent="0.25">
      <c r="A3774" t="s">
        <v>5076</v>
      </c>
      <c r="B3774" t="s">
        <v>65</v>
      </c>
      <c r="C3774" t="s">
        <v>50</v>
      </c>
      <c r="D3774" t="s">
        <v>51</v>
      </c>
      <c r="E3774" t="s">
        <v>82</v>
      </c>
      <c r="F3774" t="s">
        <v>150</v>
      </c>
      <c r="G3774" s="1">
        <v>45316</v>
      </c>
      <c r="H3774" s="1">
        <v>45329</v>
      </c>
      <c r="I3774">
        <f>YEAR((vw_maritime_trade_analysis[[#This Row],[Departure_Date]]))</f>
        <v>2024</v>
      </c>
      <c r="J3774" t="str">
        <f>"Q"&amp;ROUNDUP(MONTH(vw_maritime_trade_analysis[[#This Row],[Departure_Date]])/3,0)</f>
        <v>Q1</v>
      </c>
      <c r="K3774" t="str">
        <f>TEXT(vw_maritime_trade_analysis[[#This Row],[Departure_Date]],"mmmm")</f>
        <v>January</v>
      </c>
      <c r="L3774">
        <v>5198720</v>
      </c>
      <c r="M3774">
        <v>146369.734375</v>
      </c>
      <c r="N3774">
        <v>230169.359375</v>
      </c>
      <c r="O3774">
        <v>15700.1298828125</v>
      </c>
      <c r="P3774">
        <v>14968.76953125</v>
      </c>
      <c r="Q3774">
        <v>1144074.5</v>
      </c>
      <c r="R3774">
        <f t="shared" si="58"/>
        <v>0.22006849763018591</v>
      </c>
    </row>
    <row r="3775" spans="1:18" x14ac:dyDescent="0.25">
      <c r="A3775" t="s">
        <v>5078</v>
      </c>
      <c r="B3775" t="s">
        <v>65</v>
      </c>
      <c r="C3775" t="s">
        <v>239</v>
      </c>
      <c r="D3775" t="s">
        <v>240</v>
      </c>
      <c r="E3775" t="s">
        <v>226</v>
      </c>
      <c r="F3775" t="s">
        <v>71</v>
      </c>
      <c r="G3775" s="1">
        <v>44464</v>
      </c>
      <c r="H3775" s="1">
        <v>44474</v>
      </c>
      <c r="I3775">
        <f>YEAR((vw_maritime_trade_analysis[[#This Row],[Departure_Date]]))</f>
        <v>2021</v>
      </c>
      <c r="J3775" t="str">
        <f>"Q"&amp;ROUNDUP(MONTH(vw_maritime_trade_analysis[[#This Row],[Departure_Date]])/3,0)</f>
        <v>Q3</v>
      </c>
      <c r="K3775" t="str">
        <f>TEXT(vw_maritime_trade_analysis[[#This Row],[Departure_Date]],"mmmm")</f>
        <v>September</v>
      </c>
      <c r="L3775">
        <v>14952039</v>
      </c>
      <c r="M3775">
        <v>244839</v>
      </c>
      <c r="N3775">
        <v>194197.875</v>
      </c>
      <c r="O3775">
        <v>50687.41015625</v>
      </c>
      <c r="P3775">
        <v>0</v>
      </c>
      <c r="Q3775">
        <v>1325541.875</v>
      </c>
      <c r="R3775">
        <f t="shared" si="58"/>
        <v>8.8652917170694914E-2</v>
      </c>
    </row>
    <row r="3776" spans="1:18" x14ac:dyDescent="0.25">
      <c r="A3776" t="s">
        <v>5079</v>
      </c>
      <c r="B3776" t="s">
        <v>65</v>
      </c>
      <c r="C3776" t="s">
        <v>50</v>
      </c>
      <c r="D3776" t="s">
        <v>183</v>
      </c>
      <c r="E3776" t="s">
        <v>128</v>
      </c>
      <c r="F3776" t="s">
        <v>230</v>
      </c>
      <c r="G3776" s="1">
        <v>45085</v>
      </c>
      <c r="H3776" s="1">
        <v>45096</v>
      </c>
      <c r="I3776">
        <f>YEAR((vw_maritime_trade_analysis[[#This Row],[Departure_Date]]))</f>
        <v>2023</v>
      </c>
      <c r="J3776" t="str">
        <f>"Q"&amp;ROUNDUP(MONTH(vw_maritime_trade_analysis[[#This Row],[Departure_Date]])/3,0)</f>
        <v>Q2</v>
      </c>
      <c r="K3776" t="str">
        <f>TEXT(vw_maritime_trade_analysis[[#This Row],[Departure_Date]],"mmmm")</f>
        <v>June</v>
      </c>
      <c r="L3776">
        <v>70544384</v>
      </c>
      <c r="M3776">
        <v>119276.5390625</v>
      </c>
      <c r="N3776">
        <v>231718.140625</v>
      </c>
      <c r="O3776">
        <v>66311.71875</v>
      </c>
      <c r="P3776">
        <v>0</v>
      </c>
      <c r="Q3776">
        <v>1438172.25</v>
      </c>
      <c r="R3776">
        <f t="shared" si="58"/>
        <v>2.0386771681215617E-2</v>
      </c>
    </row>
    <row r="3777" spans="1:18" x14ac:dyDescent="0.25">
      <c r="A3777" t="s">
        <v>5080</v>
      </c>
      <c r="B3777" t="s">
        <v>65</v>
      </c>
      <c r="C3777" t="s">
        <v>78</v>
      </c>
      <c r="D3777" t="s">
        <v>211</v>
      </c>
      <c r="E3777" t="s">
        <v>184</v>
      </c>
      <c r="F3777" t="s">
        <v>257</v>
      </c>
      <c r="G3777" s="1">
        <v>43994</v>
      </c>
      <c r="H3777" s="1">
        <v>44009</v>
      </c>
      <c r="I3777">
        <f>YEAR((vw_maritime_trade_analysis[[#This Row],[Departure_Date]]))</f>
        <v>2020</v>
      </c>
      <c r="J3777" t="str">
        <f>"Q"&amp;ROUNDUP(MONTH(vw_maritime_trade_analysis[[#This Row],[Departure_Date]])/3,0)</f>
        <v>Q2</v>
      </c>
      <c r="K3777" t="str">
        <f>TEXT(vw_maritime_trade_analysis[[#This Row],[Departure_Date]],"mmmm")</f>
        <v>June</v>
      </c>
      <c r="L3777">
        <v>17221954</v>
      </c>
      <c r="M3777">
        <v>423834.84375</v>
      </c>
      <c r="N3777">
        <v>211225.3125</v>
      </c>
      <c r="O3777">
        <v>21699.66015625</v>
      </c>
      <c r="P3777">
        <v>2379.590087890625</v>
      </c>
      <c r="Q3777">
        <v>1599738.5</v>
      </c>
      <c r="R3777">
        <f t="shared" si="58"/>
        <v>9.2889488614358168E-2</v>
      </c>
    </row>
    <row r="3778" spans="1:18" x14ac:dyDescent="0.25">
      <c r="A3778" t="s">
        <v>5081</v>
      </c>
      <c r="B3778" t="s">
        <v>49</v>
      </c>
      <c r="C3778" t="s">
        <v>50</v>
      </c>
      <c r="D3778" t="s">
        <v>51</v>
      </c>
      <c r="E3778" t="s">
        <v>150</v>
      </c>
      <c r="F3778" t="s">
        <v>100</v>
      </c>
      <c r="G3778" s="1">
        <v>44340</v>
      </c>
      <c r="H3778" s="1">
        <v>44348</v>
      </c>
      <c r="I3778">
        <f>YEAR((vw_maritime_trade_analysis[[#This Row],[Departure_Date]]))</f>
        <v>2021</v>
      </c>
      <c r="J3778" t="str">
        <f>"Q"&amp;ROUNDUP(MONTH(vw_maritime_trade_analysis[[#This Row],[Departure_Date]])/3,0)</f>
        <v>Q2</v>
      </c>
      <c r="K3778" t="str">
        <f>TEXT(vw_maritime_trade_analysis[[#This Row],[Departure_Date]],"mmmm")</f>
        <v>May</v>
      </c>
      <c r="L3778">
        <v>6773083</v>
      </c>
      <c r="M3778">
        <v>238834.375</v>
      </c>
      <c r="N3778">
        <v>53186.3984375</v>
      </c>
      <c r="O3778">
        <v>11107.8603515625</v>
      </c>
      <c r="P3778">
        <v>22185.19921875</v>
      </c>
      <c r="Q3778">
        <v>1652403.5</v>
      </c>
      <c r="R3778">
        <f t="shared" ref="R3778:R3841" si="59">Q3778/L3778</f>
        <v>0.24396622631082476</v>
      </c>
    </row>
    <row r="3779" spans="1:18" x14ac:dyDescent="0.25">
      <c r="A3779" t="s">
        <v>5082</v>
      </c>
      <c r="B3779" t="s">
        <v>65</v>
      </c>
      <c r="C3779" t="s">
        <v>66</v>
      </c>
      <c r="D3779" t="s">
        <v>248</v>
      </c>
      <c r="E3779" t="s">
        <v>92</v>
      </c>
      <c r="F3779" t="s">
        <v>159</v>
      </c>
      <c r="G3779" s="1">
        <v>45686</v>
      </c>
      <c r="H3779" s="1">
        <v>45698</v>
      </c>
      <c r="I3779">
        <f>YEAR((vw_maritime_trade_analysis[[#This Row],[Departure_Date]]))</f>
        <v>2025</v>
      </c>
      <c r="J3779" t="str">
        <f>"Q"&amp;ROUNDUP(MONTH(vw_maritime_trade_analysis[[#This Row],[Departure_Date]])/3,0)</f>
        <v>Q1</v>
      </c>
      <c r="K3779" t="str">
        <f>TEXT(vw_maritime_trade_analysis[[#This Row],[Departure_Date]],"mmmm")</f>
        <v>January</v>
      </c>
      <c r="L3779">
        <v>40659112</v>
      </c>
      <c r="M3779">
        <v>121111.828125</v>
      </c>
      <c r="N3779">
        <v>101537.5703125</v>
      </c>
      <c r="O3779">
        <v>70746.859375</v>
      </c>
      <c r="P3779">
        <v>4587.83984375</v>
      </c>
      <c r="Q3779">
        <v>2621767</v>
      </c>
      <c r="R3779">
        <f t="shared" si="59"/>
        <v>6.4481659117395382E-2</v>
      </c>
    </row>
    <row r="3780" spans="1:18" x14ac:dyDescent="0.25">
      <c r="A3780" t="s">
        <v>5083</v>
      </c>
      <c r="B3780" t="s">
        <v>49</v>
      </c>
      <c r="C3780" t="s">
        <v>66</v>
      </c>
      <c r="D3780" t="s">
        <v>67</v>
      </c>
      <c r="E3780" t="s">
        <v>174</v>
      </c>
      <c r="F3780" t="s">
        <v>82</v>
      </c>
      <c r="G3780" s="1">
        <v>44101</v>
      </c>
      <c r="H3780" s="1">
        <v>44129</v>
      </c>
      <c r="I3780">
        <f>YEAR((vw_maritime_trade_analysis[[#This Row],[Departure_Date]]))</f>
        <v>2020</v>
      </c>
      <c r="J3780" t="str">
        <f>"Q"&amp;ROUNDUP(MONTH(vw_maritime_trade_analysis[[#This Row],[Departure_Date]])/3,0)</f>
        <v>Q3</v>
      </c>
      <c r="K3780" t="str">
        <f>TEXT(vw_maritime_trade_analysis[[#This Row],[Departure_Date]],"mmmm")</f>
        <v>September</v>
      </c>
      <c r="L3780">
        <v>2869235.5</v>
      </c>
      <c r="M3780">
        <v>864813.75</v>
      </c>
      <c r="N3780">
        <v>206549.84375</v>
      </c>
      <c r="O3780">
        <v>4648.16015625</v>
      </c>
      <c r="P3780">
        <v>29455.41015625</v>
      </c>
      <c r="Q3780">
        <v>1311717.875</v>
      </c>
      <c r="R3780">
        <f t="shared" si="59"/>
        <v>0.45716633402869861</v>
      </c>
    </row>
    <row r="3781" spans="1:18" x14ac:dyDescent="0.25">
      <c r="A3781" t="s">
        <v>5084</v>
      </c>
      <c r="B3781" t="s">
        <v>65</v>
      </c>
      <c r="C3781" t="s">
        <v>112</v>
      </c>
      <c r="D3781" t="s">
        <v>199</v>
      </c>
      <c r="E3781" t="s">
        <v>70</v>
      </c>
      <c r="F3781" t="s">
        <v>55</v>
      </c>
      <c r="G3781" s="1">
        <v>44835</v>
      </c>
      <c r="H3781" s="1">
        <v>44858</v>
      </c>
      <c r="I3781">
        <f>YEAR((vw_maritime_trade_analysis[[#This Row],[Departure_Date]]))</f>
        <v>2022</v>
      </c>
      <c r="J3781" t="str">
        <f>"Q"&amp;ROUNDUP(MONTH(vw_maritime_trade_analysis[[#This Row],[Departure_Date]])/3,0)</f>
        <v>Q4</v>
      </c>
      <c r="K3781" t="str">
        <f>TEXT(vw_maritime_trade_analysis[[#This Row],[Departure_Date]],"mmmm")</f>
        <v>October</v>
      </c>
      <c r="L3781">
        <v>30776250</v>
      </c>
      <c r="M3781">
        <v>386114.71875</v>
      </c>
      <c r="N3781">
        <v>104831.03125</v>
      </c>
      <c r="O3781">
        <v>68323.2734375</v>
      </c>
      <c r="P3781">
        <v>0</v>
      </c>
      <c r="Q3781">
        <v>1062926.25</v>
      </c>
      <c r="R3781">
        <f t="shared" si="59"/>
        <v>3.4537224320701838E-2</v>
      </c>
    </row>
    <row r="3782" spans="1:18" x14ac:dyDescent="0.25">
      <c r="A3782" t="s">
        <v>5085</v>
      </c>
      <c r="B3782" t="s">
        <v>65</v>
      </c>
      <c r="C3782" t="s">
        <v>50</v>
      </c>
      <c r="D3782" t="s">
        <v>51</v>
      </c>
      <c r="E3782" t="s">
        <v>128</v>
      </c>
      <c r="F3782" t="s">
        <v>150</v>
      </c>
      <c r="G3782" s="1">
        <v>45523</v>
      </c>
      <c r="H3782" s="1">
        <v>45532</v>
      </c>
      <c r="I3782">
        <f>YEAR((vw_maritime_trade_analysis[[#This Row],[Departure_Date]]))</f>
        <v>2024</v>
      </c>
      <c r="J3782" t="str">
        <f>"Q"&amp;ROUNDUP(MONTH(vw_maritime_trade_analysis[[#This Row],[Departure_Date]])/3,0)</f>
        <v>Q3</v>
      </c>
      <c r="K3782" t="str">
        <f>TEXT(vw_maritime_trade_analysis[[#This Row],[Departure_Date]],"mmmm")</f>
        <v>August</v>
      </c>
      <c r="L3782">
        <v>14568714</v>
      </c>
      <c r="M3782">
        <v>245648.015625</v>
      </c>
      <c r="N3782">
        <v>72757.3203125</v>
      </c>
      <c r="O3782">
        <v>14714.400390625</v>
      </c>
      <c r="P3782">
        <v>13043.330078125</v>
      </c>
      <c r="Q3782">
        <v>4390221</v>
      </c>
      <c r="R3782">
        <f t="shared" si="59"/>
        <v>0.30134581542337918</v>
      </c>
    </row>
    <row r="3783" spans="1:18" x14ac:dyDescent="0.25">
      <c r="A3783" t="s">
        <v>5086</v>
      </c>
      <c r="B3783" t="s">
        <v>65</v>
      </c>
      <c r="C3783" t="s">
        <v>50</v>
      </c>
      <c r="D3783" t="s">
        <v>51</v>
      </c>
      <c r="E3783" t="s">
        <v>184</v>
      </c>
      <c r="F3783" t="s">
        <v>196</v>
      </c>
      <c r="G3783" s="1">
        <v>45909</v>
      </c>
      <c r="H3783" s="1">
        <v>45925</v>
      </c>
      <c r="I3783">
        <f>YEAR((vw_maritime_trade_analysis[[#This Row],[Departure_Date]]))</f>
        <v>2025</v>
      </c>
      <c r="J3783" t="str">
        <f>"Q"&amp;ROUNDUP(MONTH(vw_maritime_trade_analysis[[#This Row],[Departure_Date]])/3,0)</f>
        <v>Q3</v>
      </c>
      <c r="K3783" t="str">
        <f>TEXT(vw_maritime_trade_analysis[[#This Row],[Departure_Date]],"mmmm")</f>
        <v>September</v>
      </c>
      <c r="L3783">
        <v>4419289</v>
      </c>
      <c r="M3783">
        <v>449642.40625</v>
      </c>
      <c r="N3783">
        <v>173629.875</v>
      </c>
      <c r="O3783">
        <v>8308.259765625</v>
      </c>
      <c r="P3783">
        <v>3792.159912109375</v>
      </c>
      <c r="Q3783">
        <v>1678430.625</v>
      </c>
      <c r="R3783">
        <f t="shared" si="59"/>
        <v>0.37979652948698311</v>
      </c>
    </row>
    <row r="3784" spans="1:18" x14ac:dyDescent="0.25">
      <c r="A3784" t="s">
        <v>5087</v>
      </c>
      <c r="B3784" t="s">
        <v>65</v>
      </c>
      <c r="C3784" t="s">
        <v>239</v>
      </c>
      <c r="D3784" t="s">
        <v>265</v>
      </c>
      <c r="E3784" t="s">
        <v>56</v>
      </c>
      <c r="F3784" t="s">
        <v>131</v>
      </c>
      <c r="G3784" s="1">
        <v>45412</v>
      </c>
      <c r="H3784" s="1">
        <v>45432</v>
      </c>
      <c r="I3784">
        <f>YEAR((vw_maritime_trade_analysis[[#This Row],[Departure_Date]]))</f>
        <v>2024</v>
      </c>
      <c r="J3784" t="str">
        <f>"Q"&amp;ROUNDUP(MONTH(vw_maritime_trade_analysis[[#This Row],[Departure_Date]])/3,0)</f>
        <v>Q2</v>
      </c>
      <c r="K3784" t="str">
        <f>TEXT(vw_maritime_trade_analysis[[#This Row],[Departure_Date]],"mmmm")</f>
        <v>April</v>
      </c>
      <c r="L3784">
        <v>12036558</v>
      </c>
      <c r="M3784">
        <v>568268.75</v>
      </c>
      <c r="N3784">
        <v>233551.1875</v>
      </c>
      <c r="O3784">
        <v>9268.150390625</v>
      </c>
      <c r="P3784">
        <v>5783.18994140625</v>
      </c>
      <c r="Q3784">
        <v>1594024</v>
      </c>
      <c r="R3784">
        <f t="shared" si="59"/>
        <v>0.1324318796120951</v>
      </c>
    </row>
    <row r="3785" spans="1:18" x14ac:dyDescent="0.25">
      <c r="A3785" t="s">
        <v>5088</v>
      </c>
      <c r="B3785" t="s">
        <v>49</v>
      </c>
      <c r="C3785" t="s">
        <v>50</v>
      </c>
      <c r="D3785" t="s">
        <v>223</v>
      </c>
      <c r="E3785" t="s">
        <v>93</v>
      </c>
      <c r="F3785" t="s">
        <v>226</v>
      </c>
      <c r="G3785" s="1">
        <v>44562</v>
      </c>
      <c r="H3785" s="1">
        <v>44579</v>
      </c>
      <c r="I3785">
        <f>YEAR((vw_maritime_trade_analysis[[#This Row],[Departure_Date]]))</f>
        <v>2022</v>
      </c>
      <c r="J3785" t="str">
        <f>"Q"&amp;ROUNDUP(MONTH(vw_maritime_trade_analysis[[#This Row],[Departure_Date]])/3,0)</f>
        <v>Q1</v>
      </c>
      <c r="K3785" t="str">
        <f>TEXT(vw_maritime_trade_analysis[[#This Row],[Departure_Date]],"mmmm")</f>
        <v>January</v>
      </c>
      <c r="L3785">
        <v>32588348</v>
      </c>
      <c r="M3785">
        <v>273123</v>
      </c>
      <c r="N3785">
        <v>149130.03125</v>
      </c>
      <c r="O3785">
        <v>63873.16015625</v>
      </c>
      <c r="P3785">
        <v>49704.1015625</v>
      </c>
      <c r="Q3785">
        <v>2732408.25</v>
      </c>
      <c r="R3785">
        <f t="shared" si="59"/>
        <v>8.3846172564500665E-2</v>
      </c>
    </row>
    <row r="3786" spans="1:18" x14ac:dyDescent="0.25">
      <c r="A3786" t="s">
        <v>5089</v>
      </c>
      <c r="B3786" t="s">
        <v>49</v>
      </c>
      <c r="C3786" t="s">
        <v>66</v>
      </c>
      <c r="D3786" t="s">
        <v>251</v>
      </c>
      <c r="E3786" t="s">
        <v>164</v>
      </c>
      <c r="F3786" t="s">
        <v>226</v>
      </c>
      <c r="G3786" s="1">
        <v>45646</v>
      </c>
      <c r="H3786" s="1">
        <v>45673</v>
      </c>
      <c r="I3786">
        <f>YEAR((vw_maritime_trade_analysis[[#This Row],[Departure_Date]]))</f>
        <v>2024</v>
      </c>
      <c r="J3786" t="str">
        <f>"Q"&amp;ROUNDUP(MONTH(vw_maritime_trade_analysis[[#This Row],[Departure_Date]])/3,0)</f>
        <v>Q4</v>
      </c>
      <c r="K3786" t="str">
        <f>TEXT(vw_maritime_trade_analysis[[#This Row],[Departure_Date]],"mmmm")</f>
        <v>December</v>
      </c>
      <c r="L3786">
        <v>44377760</v>
      </c>
      <c r="M3786">
        <v>545868</v>
      </c>
      <c r="N3786">
        <v>221884.234375</v>
      </c>
      <c r="O3786">
        <v>51478.19921875</v>
      </c>
      <c r="P3786">
        <v>22503.05078125</v>
      </c>
      <c r="Q3786">
        <v>6312901</v>
      </c>
      <c r="R3786">
        <f t="shared" si="59"/>
        <v>0.14225370996643363</v>
      </c>
    </row>
    <row r="3787" spans="1:18" x14ac:dyDescent="0.25">
      <c r="A3787" t="s">
        <v>5090</v>
      </c>
      <c r="B3787" t="s">
        <v>65</v>
      </c>
      <c r="C3787" t="s">
        <v>112</v>
      </c>
      <c r="D3787" t="s">
        <v>126</v>
      </c>
      <c r="E3787" t="s">
        <v>226</v>
      </c>
      <c r="F3787" t="s">
        <v>230</v>
      </c>
      <c r="G3787" s="1">
        <v>46097</v>
      </c>
      <c r="H3787" s="1">
        <v>46123</v>
      </c>
      <c r="I3787">
        <f>YEAR((vw_maritime_trade_analysis[[#This Row],[Departure_Date]]))</f>
        <v>2026</v>
      </c>
      <c r="J3787" t="str">
        <f>"Q"&amp;ROUNDUP(MONTH(vw_maritime_trade_analysis[[#This Row],[Departure_Date]])/3,0)</f>
        <v>Q1</v>
      </c>
      <c r="K3787" t="str">
        <f>TEXT(vw_maritime_trade_analysis[[#This Row],[Departure_Date]],"mmmm")</f>
        <v>March</v>
      </c>
      <c r="L3787">
        <v>12706718</v>
      </c>
      <c r="M3787">
        <v>640280</v>
      </c>
      <c r="N3787">
        <v>180868.9375</v>
      </c>
      <c r="O3787">
        <v>12325.51953125</v>
      </c>
      <c r="P3787">
        <v>0</v>
      </c>
      <c r="Q3787">
        <v>1900978.625</v>
      </c>
      <c r="R3787">
        <f t="shared" si="59"/>
        <v>0.14960421920121308</v>
      </c>
    </row>
    <row r="3788" spans="1:18" x14ac:dyDescent="0.25">
      <c r="A3788" t="s">
        <v>5091</v>
      </c>
      <c r="B3788" t="s">
        <v>49</v>
      </c>
      <c r="C3788" t="s">
        <v>66</v>
      </c>
      <c r="D3788" t="s">
        <v>67</v>
      </c>
      <c r="E3788" t="s">
        <v>196</v>
      </c>
      <c r="F3788" t="s">
        <v>184</v>
      </c>
      <c r="G3788" s="1">
        <v>45460</v>
      </c>
      <c r="H3788" s="1">
        <v>45476</v>
      </c>
      <c r="I3788">
        <f>YEAR((vw_maritime_trade_analysis[[#This Row],[Departure_Date]]))</f>
        <v>2024</v>
      </c>
      <c r="J3788" t="str">
        <f>"Q"&amp;ROUNDUP(MONTH(vw_maritime_trade_analysis[[#This Row],[Departure_Date]])/3,0)</f>
        <v>Q2</v>
      </c>
      <c r="K3788" t="str">
        <f>TEXT(vw_maritime_trade_analysis[[#This Row],[Departure_Date]],"mmmm")</f>
        <v>June</v>
      </c>
      <c r="L3788">
        <v>50693652</v>
      </c>
      <c r="M3788">
        <v>285991.5</v>
      </c>
      <c r="N3788">
        <v>62408.5</v>
      </c>
      <c r="O3788">
        <v>38527.1796875</v>
      </c>
      <c r="P3788">
        <v>57211.2890625</v>
      </c>
      <c r="Q3788">
        <v>1878848</v>
      </c>
      <c r="R3788">
        <f t="shared" si="59"/>
        <v>3.7062786480642589E-2</v>
      </c>
    </row>
    <row r="3789" spans="1:18" x14ac:dyDescent="0.25">
      <c r="A3789" t="s">
        <v>5092</v>
      </c>
      <c r="B3789" t="s">
        <v>49</v>
      </c>
      <c r="C3789" t="s">
        <v>50</v>
      </c>
      <c r="D3789" t="s">
        <v>223</v>
      </c>
      <c r="E3789" t="s">
        <v>108</v>
      </c>
      <c r="F3789" t="s">
        <v>226</v>
      </c>
      <c r="G3789" s="1">
        <v>45822</v>
      </c>
      <c r="H3789" s="1">
        <v>45835</v>
      </c>
      <c r="I3789">
        <f>YEAR((vw_maritime_trade_analysis[[#This Row],[Departure_Date]]))</f>
        <v>2025</v>
      </c>
      <c r="J3789" t="str">
        <f>"Q"&amp;ROUNDUP(MONTH(vw_maritime_trade_analysis[[#This Row],[Departure_Date]])/3,0)</f>
        <v>Q2</v>
      </c>
      <c r="K3789" t="str">
        <f>TEXT(vw_maritime_trade_analysis[[#This Row],[Departure_Date]],"mmmm")</f>
        <v>June</v>
      </c>
      <c r="L3789">
        <v>47540952</v>
      </c>
      <c r="M3789">
        <v>493154.9375</v>
      </c>
      <c r="N3789">
        <v>188115.078125</v>
      </c>
      <c r="O3789">
        <v>46590.12890625</v>
      </c>
      <c r="P3789">
        <v>30542.30078125</v>
      </c>
      <c r="Q3789">
        <v>1737935</v>
      </c>
      <c r="R3789">
        <f t="shared" si="59"/>
        <v>3.6556588096931672E-2</v>
      </c>
    </row>
    <row r="3790" spans="1:18" x14ac:dyDescent="0.25">
      <c r="A3790" t="s">
        <v>5093</v>
      </c>
      <c r="B3790" t="s">
        <v>65</v>
      </c>
      <c r="C3790" t="s">
        <v>50</v>
      </c>
      <c r="D3790" t="s">
        <v>145</v>
      </c>
      <c r="E3790" t="s">
        <v>226</v>
      </c>
      <c r="F3790" t="s">
        <v>121</v>
      </c>
      <c r="G3790" s="1">
        <v>44284</v>
      </c>
      <c r="H3790" s="1">
        <v>44302</v>
      </c>
      <c r="I3790">
        <f>YEAR((vw_maritime_trade_analysis[[#This Row],[Departure_Date]]))</f>
        <v>2021</v>
      </c>
      <c r="J3790" t="str">
        <f>"Q"&amp;ROUNDUP(MONTH(vw_maritime_trade_analysis[[#This Row],[Departure_Date]])/3,0)</f>
        <v>Q1</v>
      </c>
      <c r="K3790" t="str">
        <f>TEXT(vw_maritime_trade_analysis[[#This Row],[Departure_Date]],"mmmm")</f>
        <v>March</v>
      </c>
      <c r="L3790">
        <v>20478182</v>
      </c>
      <c r="M3790">
        <v>728595.5</v>
      </c>
      <c r="N3790">
        <v>248162.625</v>
      </c>
      <c r="O3790">
        <v>19863.83984375</v>
      </c>
      <c r="P3790">
        <v>25339.869140625</v>
      </c>
      <c r="Q3790">
        <v>1825377.375</v>
      </c>
      <c r="R3790">
        <f t="shared" si="59"/>
        <v>8.9137667347619048E-2</v>
      </c>
    </row>
    <row r="3791" spans="1:18" x14ac:dyDescent="0.25">
      <c r="A3791" t="s">
        <v>5094</v>
      </c>
      <c r="B3791" t="s">
        <v>65</v>
      </c>
      <c r="C3791" t="s">
        <v>66</v>
      </c>
      <c r="D3791" t="s">
        <v>67</v>
      </c>
      <c r="E3791" t="s">
        <v>70</v>
      </c>
      <c r="F3791" t="s">
        <v>196</v>
      </c>
      <c r="G3791" s="1">
        <v>45094</v>
      </c>
      <c r="H3791" s="1">
        <v>45103</v>
      </c>
      <c r="I3791">
        <f>YEAR((vw_maritime_trade_analysis[[#This Row],[Departure_Date]]))</f>
        <v>2023</v>
      </c>
      <c r="J3791" t="str">
        <f>"Q"&amp;ROUNDUP(MONTH(vw_maritime_trade_analysis[[#This Row],[Departure_Date]])/3,0)</f>
        <v>Q2</v>
      </c>
      <c r="K3791" t="str">
        <f>TEXT(vw_maritime_trade_analysis[[#This Row],[Departure_Date]],"mmmm")</f>
        <v>June</v>
      </c>
      <c r="L3791">
        <v>14148247</v>
      </c>
      <c r="M3791">
        <v>140839.296875</v>
      </c>
      <c r="N3791">
        <v>161195.53125</v>
      </c>
      <c r="O3791">
        <v>11177.1201171875</v>
      </c>
      <c r="P3791">
        <v>2783.469970703125</v>
      </c>
      <c r="Q3791">
        <v>795763</v>
      </c>
      <c r="R3791">
        <f t="shared" si="59"/>
        <v>5.6244635819547112E-2</v>
      </c>
    </row>
    <row r="3792" spans="1:18" x14ac:dyDescent="0.25">
      <c r="A3792" t="s">
        <v>5096</v>
      </c>
      <c r="B3792" t="s">
        <v>49</v>
      </c>
      <c r="C3792" t="s">
        <v>66</v>
      </c>
      <c r="D3792" t="s">
        <v>248</v>
      </c>
      <c r="E3792" t="s">
        <v>93</v>
      </c>
      <c r="F3792" t="s">
        <v>56</v>
      </c>
      <c r="G3792" s="1">
        <v>44492</v>
      </c>
      <c r="H3792" s="1">
        <v>44526</v>
      </c>
      <c r="I3792">
        <f>YEAR((vw_maritime_trade_analysis[[#This Row],[Departure_Date]]))</f>
        <v>2021</v>
      </c>
      <c r="J3792" t="str">
        <f>"Q"&amp;ROUNDUP(MONTH(vw_maritime_trade_analysis[[#This Row],[Departure_Date]])/3,0)</f>
        <v>Q4</v>
      </c>
      <c r="K3792" t="str">
        <f>TEXT(vw_maritime_trade_analysis[[#This Row],[Departure_Date]],"mmmm")</f>
        <v>October</v>
      </c>
      <c r="L3792">
        <v>16118297</v>
      </c>
      <c r="M3792">
        <v>567657.5625</v>
      </c>
      <c r="N3792">
        <v>231539.75</v>
      </c>
      <c r="O3792">
        <v>49321.98828125</v>
      </c>
      <c r="P3792">
        <v>39524.55078125</v>
      </c>
      <c r="Q3792">
        <v>5633942</v>
      </c>
      <c r="R3792">
        <f t="shared" si="59"/>
        <v>0.34953705096760534</v>
      </c>
    </row>
    <row r="3793" spans="1:18" x14ac:dyDescent="0.25">
      <c r="A3793" t="s">
        <v>5097</v>
      </c>
      <c r="B3793" t="s">
        <v>65</v>
      </c>
      <c r="C3793" t="s">
        <v>66</v>
      </c>
      <c r="D3793" t="s">
        <v>391</v>
      </c>
      <c r="E3793" t="s">
        <v>70</v>
      </c>
      <c r="F3793" t="s">
        <v>146</v>
      </c>
      <c r="G3793" s="1">
        <v>45037</v>
      </c>
      <c r="H3793" s="1">
        <v>45056</v>
      </c>
      <c r="I3793">
        <f>YEAR((vw_maritime_trade_analysis[[#This Row],[Departure_Date]]))</f>
        <v>2023</v>
      </c>
      <c r="J3793" t="str">
        <f>"Q"&amp;ROUNDUP(MONTH(vw_maritime_trade_analysis[[#This Row],[Departure_Date]])/3,0)</f>
        <v>Q2</v>
      </c>
      <c r="K3793" t="str">
        <f>TEXT(vw_maritime_trade_analysis[[#This Row],[Departure_Date]],"mmmm")</f>
        <v>April</v>
      </c>
      <c r="L3793">
        <v>13933057</v>
      </c>
      <c r="M3793">
        <v>528975.375</v>
      </c>
      <c r="N3793">
        <v>46997.5703125</v>
      </c>
      <c r="O3793">
        <v>41799.171875</v>
      </c>
      <c r="P3793">
        <v>75152.6484375</v>
      </c>
      <c r="Q3793">
        <v>2536693</v>
      </c>
      <c r="R3793">
        <f t="shared" si="59"/>
        <v>0.18206291698943025</v>
      </c>
    </row>
    <row r="3794" spans="1:18" x14ac:dyDescent="0.25">
      <c r="A3794" t="s">
        <v>5098</v>
      </c>
      <c r="B3794" t="s">
        <v>49</v>
      </c>
      <c r="C3794" t="s">
        <v>50</v>
      </c>
      <c r="D3794" t="s">
        <v>51</v>
      </c>
      <c r="E3794" t="s">
        <v>174</v>
      </c>
      <c r="F3794" t="s">
        <v>100</v>
      </c>
      <c r="G3794" s="1">
        <v>45286</v>
      </c>
      <c r="H3794" s="1">
        <v>45293</v>
      </c>
      <c r="I3794">
        <f>YEAR((vw_maritime_trade_analysis[[#This Row],[Departure_Date]]))</f>
        <v>2023</v>
      </c>
      <c r="J3794" t="str">
        <f>"Q"&amp;ROUNDUP(MONTH(vw_maritime_trade_analysis[[#This Row],[Departure_Date]])/3,0)</f>
        <v>Q4</v>
      </c>
      <c r="K3794" t="str">
        <f>TEXT(vw_maritime_trade_analysis[[#This Row],[Departure_Date]],"mmmm")</f>
        <v>December</v>
      </c>
      <c r="L3794">
        <v>5136695</v>
      </c>
      <c r="M3794">
        <v>115646.9296875</v>
      </c>
      <c r="N3794">
        <v>219335.828125</v>
      </c>
      <c r="O3794">
        <v>6574.97021484375</v>
      </c>
      <c r="P3794">
        <v>0</v>
      </c>
      <c r="Q3794">
        <v>2341711.75</v>
      </c>
      <c r="R3794">
        <f t="shared" si="59"/>
        <v>0.45587907204924566</v>
      </c>
    </row>
    <row r="3795" spans="1:18" x14ac:dyDescent="0.25">
      <c r="A3795" t="s">
        <v>5099</v>
      </c>
      <c r="B3795" t="s">
        <v>49</v>
      </c>
      <c r="C3795" t="s">
        <v>50</v>
      </c>
      <c r="D3795" t="s">
        <v>139</v>
      </c>
      <c r="E3795" t="s">
        <v>174</v>
      </c>
      <c r="F3795" t="s">
        <v>56</v>
      </c>
      <c r="G3795" s="1">
        <v>44840</v>
      </c>
      <c r="H3795" s="1">
        <v>44855</v>
      </c>
      <c r="I3795">
        <f>YEAR((vw_maritime_trade_analysis[[#This Row],[Departure_Date]]))</f>
        <v>2022</v>
      </c>
      <c r="J3795" t="str">
        <f>"Q"&amp;ROUNDUP(MONTH(vw_maritime_trade_analysis[[#This Row],[Departure_Date]])/3,0)</f>
        <v>Q4</v>
      </c>
      <c r="K3795" t="str">
        <f>TEXT(vw_maritime_trade_analysis[[#This Row],[Departure_Date]],"mmmm")</f>
        <v>October</v>
      </c>
      <c r="L3795">
        <v>21484186</v>
      </c>
      <c r="M3795">
        <v>83989.9296875</v>
      </c>
      <c r="N3795">
        <v>99525.828125</v>
      </c>
      <c r="O3795">
        <v>40605.109375</v>
      </c>
      <c r="P3795">
        <v>0</v>
      </c>
      <c r="Q3795">
        <v>1809737.625</v>
      </c>
      <c r="R3795">
        <f t="shared" si="59"/>
        <v>8.4235801393639023E-2</v>
      </c>
    </row>
    <row r="3796" spans="1:18" x14ac:dyDescent="0.25">
      <c r="A3796" t="s">
        <v>5100</v>
      </c>
      <c r="B3796" t="s">
        <v>49</v>
      </c>
      <c r="C3796" t="s">
        <v>50</v>
      </c>
      <c r="D3796" t="s">
        <v>51</v>
      </c>
      <c r="E3796" t="s">
        <v>93</v>
      </c>
      <c r="F3796" t="s">
        <v>82</v>
      </c>
      <c r="G3796" s="1">
        <v>44709</v>
      </c>
      <c r="H3796" s="1">
        <v>44719</v>
      </c>
      <c r="I3796">
        <f>YEAR((vw_maritime_trade_analysis[[#This Row],[Departure_Date]]))</f>
        <v>2022</v>
      </c>
      <c r="J3796" t="str">
        <f>"Q"&amp;ROUNDUP(MONTH(vw_maritime_trade_analysis[[#This Row],[Departure_Date]])/3,0)</f>
        <v>Q2</v>
      </c>
      <c r="K3796" t="str">
        <f>TEXT(vw_maritime_trade_analysis[[#This Row],[Departure_Date]],"mmmm")</f>
        <v>May</v>
      </c>
      <c r="L3796">
        <v>14770384</v>
      </c>
      <c r="M3796">
        <v>210663.859375</v>
      </c>
      <c r="N3796">
        <v>198833.953125</v>
      </c>
      <c r="O3796">
        <v>15952.009765625</v>
      </c>
      <c r="P3796">
        <v>81777.3828125</v>
      </c>
      <c r="Q3796">
        <v>6010669.5</v>
      </c>
      <c r="R3796">
        <f t="shared" si="59"/>
        <v>0.40694063878095521</v>
      </c>
    </row>
    <row r="3797" spans="1:18" x14ac:dyDescent="0.25">
      <c r="A3797" t="s">
        <v>5101</v>
      </c>
      <c r="B3797" t="s">
        <v>65</v>
      </c>
      <c r="C3797" t="s">
        <v>66</v>
      </c>
      <c r="D3797" t="s">
        <v>251</v>
      </c>
      <c r="E3797" t="s">
        <v>226</v>
      </c>
      <c r="F3797" t="s">
        <v>204</v>
      </c>
      <c r="G3797" s="1">
        <v>44952</v>
      </c>
      <c r="H3797" s="1">
        <v>44975</v>
      </c>
      <c r="I3797">
        <f>YEAR((vw_maritime_trade_analysis[[#This Row],[Departure_Date]]))</f>
        <v>2023</v>
      </c>
      <c r="J3797" t="str">
        <f>"Q"&amp;ROUNDUP(MONTH(vw_maritime_trade_analysis[[#This Row],[Departure_Date]])/3,0)</f>
        <v>Q1</v>
      </c>
      <c r="K3797" t="str">
        <f>TEXT(vw_maritime_trade_analysis[[#This Row],[Departure_Date]],"mmmm")</f>
        <v>January</v>
      </c>
      <c r="L3797">
        <v>57180312</v>
      </c>
      <c r="M3797">
        <v>183608.4375</v>
      </c>
      <c r="N3797">
        <v>196035.84375</v>
      </c>
      <c r="O3797">
        <v>100065.5390625</v>
      </c>
      <c r="P3797">
        <v>0</v>
      </c>
      <c r="Q3797">
        <v>2857891.75</v>
      </c>
      <c r="R3797">
        <f t="shared" si="59"/>
        <v>4.9980345507733503E-2</v>
      </c>
    </row>
    <row r="3798" spans="1:18" x14ac:dyDescent="0.25">
      <c r="A3798" t="s">
        <v>5102</v>
      </c>
      <c r="B3798" t="s">
        <v>49</v>
      </c>
      <c r="C3798" t="s">
        <v>78</v>
      </c>
      <c r="D3798" t="s">
        <v>211</v>
      </c>
      <c r="E3798" t="s">
        <v>159</v>
      </c>
      <c r="F3798" t="s">
        <v>184</v>
      </c>
      <c r="G3798" s="1">
        <v>44132</v>
      </c>
      <c r="H3798" s="1">
        <v>44152</v>
      </c>
      <c r="I3798">
        <f>YEAR((vw_maritime_trade_analysis[[#This Row],[Departure_Date]]))</f>
        <v>2020</v>
      </c>
      <c r="J3798" t="str">
        <f>"Q"&amp;ROUNDUP(MONTH(vw_maritime_trade_analysis[[#This Row],[Departure_Date]])/3,0)</f>
        <v>Q4</v>
      </c>
      <c r="K3798" t="str">
        <f>TEXT(vw_maritime_trade_analysis[[#This Row],[Departure_Date]],"mmmm")</f>
        <v>October</v>
      </c>
      <c r="L3798">
        <v>53959132</v>
      </c>
      <c r="M3798">
        <v>577985.25</v>
      </c>
      <c r="N3798">
        <v>165942.078125</v>
      </c>
      <c r="O3798">
        <v>154323.125</v>
      </c>
      <c r="P3798">
        <v>75927.9296875</v>
      </c>
      <c r="Q3798">
        <v>2393512</v>
      </c>
      <c r="R3798">
        <f t="shared" si="59"/>
        <v>4.435786698718578E-2</v>
      </c>
    </row>
    <row r="3799" spans="1:18" x14ac:dyDescent="0.25">
      <c r="A3799" t="s">
        <v>5103</v>
      </c>
      <c r="B3799" t="s">
        <v>65</v>
      </c>
      <c r="C3799" t="s">
        <v>50</v>
      </c>
      <c r="D3799" t="s">
        <v>51</v>
      </c>
      <c r="E3799" t="s">
        <v>56</v>
      </c>
      <c r="F3799" t="s">
        <v>174</v>
      </c>
      <c r="G3799" s="1">
        <v>45076</v>
      </c>
      <c r="H3799" s="1">
        <v>45096</v>
      </c>
      <c r="I3799">
        <f>YEAR((vw_maritime_trade_analysis[[#This Row],[Departure_Date]]))</f>
        <v>2023</v>
      </c>
      <c r="J3799" t="str">
        <f>"Q"&amp;ROUNDUP(MONTH(vw_maritime_trade_analysis[[#This Row],[Departure_Date]])/3,0)</f>
        <v>Q2</v>
      </c>
      <c r="K3799" t="str">
        <f>TEXT(vw_maritime_trade_analysis[[#This Row],[Departure_Date]],"mmmm")</f>
        <v>May</v>
      </c>
      <c r="L3799">
        <v>5291800</v>
      </c>
      <c r="M3799">
        <v>342770.25</v>
      </c>
      <c r="N3799">
        <v>154884.4375</v>
      </c>
      <c r="O3799">
        <v>4762.6201171875</v>
      </c>
      <c r="P3799">
        <v>0</v>
      </c>
      <c r="Q3799">
        <v>3145682.5</v>
      </c>
      <c r="R3799">
        <f t="shared" si="59"/>
        <v>0.59444470690502282</v>
      </c>
    </row>
    <row r="3800" spans="1:18" x14ac:dyDescent="0.25">
      <c r="A3800" t="s">
        <v>5104</v>
      </c>
      <c r="B3800" t="s">
        <v>49</v>
      </c>
      <c r="C3800" t="s">
        <v>78</v>
      </c>
      <c r="D3800" t="s">
        <v>177</v>
      </c>
      <c r="E3800" t="s">
        <v>71</v>
      </c>
      <c r="F3800" t="s">
        <v>128</v>
      </c>
      <c r="G3800" s="1">
        <v>45196</v>
      </c>
      <c r="H3800" s="1">
        <v>45211</v>
      </c>
      <c r="I3800">
        <f>YEAR((vw_maritime_trade_analysis[[#This Row],[Departure_Date]]))</f>
        <v>2023</v>
      </c>
      <c r="J3800" t="str">
        <f>"Q"&amp;ROUNDUP(MONTH(vw_maritime_trade_analysis[[#This Row],[Departure_Date]])/3,0)</f>
        <v>Q3</v>
      </c>
      <c r="K3800" t="str">
        <f>TEXT(vw_maritime_trade_analysis[[#This Row],[Departure_Date]],"mmmm")</f>
        <v>September</v>
      </c>
      <c r="L3800">
        <v>20799992</v>
      </c>
      <c r="M3800">
        <v>160065.6875</v>
      </c>
      <c r="N3800">
        <v>109629.3671875</v>
      </c>
      <c r="O3800">
        <v>22047.990234375</v>
      </c>
      <c r="Q3800">
        <v>2283805.75</v>
      </c>
      <c r="R3800">
        <f t="shared" si="59"/>
        <v>0.10979839559553677</v>
      </c>
    </row>
    <row r="3801" spans="1:18" x14ac:dyDescent="0.25">
      <c r="A3801" t="s">
        <v>5105</v>
      </c>
      <c r="B3801" t="s">
        <v>49</v>
      </c>
      <c r="C3801" t="s">
        <v>66</v>
      </c>
      <c r="D3801" t="s">
        <v>245</v>
      </c>
      <c r="E3801" t="s">
        <v>230</v>
      </c>
      <c r="F3801" t="s">
        <v>82</v>
      </c>
      <c r="G3801" s="1">
        <v>43983</v>
      </c>
      <c r="H3801" s="1">
        <v>44015</v>
      </c>
      <c r="I3801">
        <f>YEAR((vw_maritime_trade_analysis[[#This Row],[Departure_Date]]))</f>
        <v>2020</v>
      </c>
      <c r="J3801" t="str">
        <f>"Q"&amp;ROUNDUP(MONTH(vw_maritime_trade_analysis[[#This Row],[Departure_Date]])/3,0)</f>
        <v>Q2</v>
      </c>
      <c r="K3801" t="str">
        <f>TEXT(vw_maritime_trade_analysis[[#This Row],[Departure_Date]],"mmmm")</f>
        <v>June</v>
      </c>
      <c r="L3801">
        <v>3356151</v>
      </c>
      <c r="M3801">
        <v>896342.4375</v>
      </c>
      <c r="N3801">
        <v>82336.453125</v>
      </c>
      <c r="O3801">
        <v>2684.919921875</v>
      </c>
      <c r="P3801">
        <v>0</v>
      </c>
      <c r="Q3801">
        <v>1056775.5</v>
      </c>
      <c r="R3801">
        <f t="shared" si="59"/>
        <v>0.31487722095936682</v>
      </c>
    </row>
    <row r="3802" spans="1:18" x14ac:dyDescent="0.25">
      <c r="A3802" t="s">
        <v>5106</v>
      </c>
      <c r="B3802" t="s">
        <v>49</v>
      </c>
      <c r="C3802" t="s">
        <v>50</v>
      </c>
      <c r="D3802" t="s">
        <v>51</v>
      </c>
      <c r="E3802" t="s">
        <v>164</v>
      </c>
      <c r="F3802" t="s">
        <v>226</v>
      </c>
      <c r="G3802" s="1">
        <v>45664</v>
      </c>
      <c r="H3802" s="1">
        <v>45677</v>
      </c>
      <c r="I3802">
        <f>YEAR((vw_maritime_trade_analysis[[#This Row],[Departure_Date]]))</f>
        <v>2025</v>
      </c>
      <c r="J3802" t="str">
        <f>"Q"&amp;ROUNDUP(MONTH(vw_maritime_trade_analysis[[#This Row],[Departure_Date]])/3,0)</f>
        <v>Q1</v>
      </c>
      <c r="K3802" t="str">
        <f>TEXT(vw_maritime_trade_analysis[[#This Row],[Departure_Date]],"mmmm")</f>
        <v>January</v>
      </c>
      <c r="L3802">
        <v>19399866</v>
      </c>
      <c r="M3802">
        <v>176151.8125</v>
      </c>
      <c r="N3802">
        <v>76739.0078125</v>
      </c>
      <c r="O3802">
        <v>12803.91015625</v>
      </c>
      <c r="P3802">
        <v>45740.671875</v>
      </c>
      <c r="Q3802">
        <v>6439911.5</v>
      </c>
      <c r="R3802">
        <f t="shared" si="59"/>
        <v>0.33195649392629828</v>
      </c>
    </row>
    <row r="3803" spans="1:18" x14ac:dyDescent="0.25">
      <c r="A3803" t="s">
        <v>5107</v>
      </c>
      <c r="B3803" t="s">
        <v>49</v>
      </c>
      <c r="C3803" t="s">
        <v>66</v>
      </c>
      <c r="D3803" t="s">
        <v>251</v>
      </c>
      <c r="E3803" t="s">
        <v>174</v>
      </c>
      <c r="F3803" t="s">
        <v>128</v>
      </c>
      <c r="G3803" s="1">
        <v>45573</v>
      </c>
      <c r="H3803" s="1">
        <v>45602</v>
      </c>
      <c r="I3803">
        <f>YEAR((vw_maritime_trade_analysis[[#This Row],[Departure_Date]]))</f>
        <v>2024</v>
      </c>
      <c r="J3803" t="str">
        <f>"Q"&amp;ROUNDUP(MONTH(vw_maritime_trade_analysis[[#This Row],[Departure_Date]])/3,0)</f>
        <v>Q4</v>
      </c>
      <c r="K3803" t="str">
        <f>TEXT(vw_maritime_trade_analysis[[#This Row],[Departure_Date]],"mmmm")</f>
        <v>October</v>
      </c>
      <c r="L3803">
        <v>30712088</v>
      </c>
      <c r="M3803">
        <v>547940.5625</v>
      </c>
      <c r="N3803">
        <v>51684.25</v>
      </c>
      <c r="O3803">
        <v>85993.8515625</v>
      </c>
      <c r="P3803">
        <v>48417.94140625</v>
      </c>
      <c r="Q3803">
        <v>3703529</v>
      </c>
      <c r="R3803">
        <f t="shared" si="59"/>
        <v>0.1205886424915167</v>
      </c>
    </row>
    <row r="3804" spans="1:18" x14ac:dyDescent="0.25">
      <c r="A3804" t="s">
        <v>5108</v>
      </c>
      <c r="B3804" t="s">
        <v>65</v>
      </c>
      <c r="C3804" t="s">
        <v>78</v>
      </c>
      <c r="D3804" t="s">
        <v>177</v>
      </c>
      <c r="E3804" t="s">
        <v>184</v>
      </c>
      <c r="F3804" t="s">
        <v>154</v>
      </c>
      <c r="G3804" s="1">
        <v>45465</v>
      </c>
      <c r="H3804" s="1">
        <v>45488</v>
      </c>
      <c r="I3804">
        <f>YEAR((vw_maritime_trade_analysis[[#This Row],[Departure_Date]]))</f>
        <v>2024</v>
      </c>
      <c r="J3804" t="str">
        <f>"Q"&amp;ROUNDUP(MONTH(vw_maritime_trade_analysis[[#This Row],[Departure_Date]])/3,0)</f>
        <v>Q2</v>
      </c>
      <c r="K3804" t="str">
        <f>TEXT(vw_maritime_trade_analysis[[#This Row],[Departure_Date]],"mmmm")</f>
        <v>June</v>
      </c>
      <c r="L3804">
        <v>21920770</v>
      </c>
      <c r="M3804">
        <v>568229.75</v>
      </c>
      <c r="N3804">
        <v>243644.84375</v>
      </c>
      <c r="O3804">
        <v>76284.28125</v>
      </c>
      <c r="P3804">
        <v>0</v>
      </c>
      <c r="Q3804">
        <v>2528031</v>
      </c>
      <c r="R3804">
        <f t="shared" si="59"/>
        <v>0.11532583025140083</v>
      </c>
    </row>
    <row r="3805" spans="1:18" x14ac:dyDescent="0.25">
      <c r="A3805" t="s">
        <v>5109</v>
      </c>
      <c r="B3805" t="s">
        <v>49</v>
      </c>
      <c r="C3805" t="s">
        <v>50</v>
      </c>
      <c r="D3805" t="s">
        <v>139</v>
      </c>
      <c r="E3805" t="s">
        <v>93</v>
      </c>
      <c r="F3805" t="s">
        <v>92</v>
      </c>
      <c r="G3805" s="1">
        <v>45143</v>
      </c>
      <c r="H3805" s="1">
        <v>45151</v>
      </c>
      <c r="I3805">
        <f>YEAR((vw_maritime_trade_analysis[[#This Row],[Departure_Date]]))</f>
        <v>2023</v>
      </c>
      <c r="J3805" t="str">
        <f>"Q"&amp;ROUNDUP(MONTH(vw_maritime_trade_analysis[[#This Row],[Departure_Date]])/3,0)</f>
        <v>Q3</v>
      </c>
      <c r="K3805" t="str">
        <f>TEXT(vw_maritime_trade_analysis[[#This Row],[Departure_Date]],"mmmm")</f>
        <v>August</v>
      </c>
      <c r="L3805">
        <v>44543868</v>
      </c>
      <c r="M3805">
        <v>202576.953125</v>
      </c>
      <c r="N3805">
        <v>43732.03125</v>
      </c>
      <c r="O3805">
        <v>140758.625</v>
      </c>
      <c r="P3805">
        <v>0</v>
      </c>
      <c r="Q3805">
        <v>954499.6875</v>
      </c>
      <c r="R3805">
        <f t="shared" si="59"/>
        <v>2.142830720268837E-2</v>
      </c>
    </row>
    <row r="3806" spans="1:18" x14ac:dyDescent="0.25">
      <c r="A3806" t="s">
        <v>5110</v>
      </c>
      <c r="B3806" t="s">
        <v>49</v>
      </c>
      <c r="C3806" t="s">
        <v>50</v>
      </c>
      <c r="D3806" t="s">
        <v>423</v>
      </c>
      <c r="E3806" t="s">
        <v>159</v>
      </c>
      <c r="F3806" t="s">
        <v>100</v>
      </c>
      <c r="G3806" s="1">
        <v>45007</v>
      </c>
      <c r="H3806" s="1">
        <v>45017</v>
      </c>
      <c r="I3806">
        <f>YEAR((vw_maritime_trade_analysis[[#This Row],[Departure_Date]]))</f>
        <v>2023</v>
      </c>
      <c r="J3806" t="str">
        <f>"Q"&amp;ROUNDUP(MONTH(vw_maritime_trade_analysis[[#This Row],[Departure_Date]])/3,0)</f>
        <v>Q1</v>
      </c>
      <c r="K3806" t="str">
        <f>TEXT(vw_maritime_trade_analysis[[#This Row],[Departure_Date]],"mmmm")</f>
        <v>March</v>
      </c>
      <c r="L3806">
        <v>31957782</v>
      </c>
      <c r="M3806">
        <v>336753.25</v>
      </c>
      <c r="N3806">
        <v>141712.59375</v>
      </c>
      <c r="O3806">
        <v>37710.1796875</v>
      </c>
      <c r="P3806">
        <v>57744.58984375</v>
      </c>
      <c r="Q3806">
        <v>1203335.125</v>
      </c>
      <c r="R3806">
        <f t="shared" si="59"/>
        <v>3.7653899917084357E-2</v>
      </c>
    </row>
    <row r="3807" spans="1:18" x14ac:dyDescent="0.25">
      <c r="A3807" t="s">
        <v>5111</v>
      </c>
      <c r="B3807" t="s">
        <v>49</v>
      </c>
      <c r="C3807" t="s">
        <v>66</v>
      </c>
      <c r="D3807" t="s">
        <v>248</v>
      </c>
      <c r="E3807" t="s">
        <v>131</v>
      </c>
      <c r="F3807" t="s">
        <v>184</v>
      </c>
      <c r="G3807" s="1">
        <v>45561</v>
      </c>
      <c r="H3807" s="1">
        <v>45590</v>
      </c>
      <c r="I3807">
        <f>YEAR((vw_maritime_trade_analysis[[#This Row],[Departure_Date]]))</f>
        <v>2024</v>
      </c>
      <c r="J3807" t="str">
        <f>"Q"&amp;ROUNDUP(MONTH(vw_maritime_trade_analysis[[#This Row],[Departure_Date]])/3,0)</f>
        <v>Q3</v>
      </c>
      <c r="K3807" t="str">
        <f>TEXT(vw_maritime_trade_analysis[[#This Row],[Departure_Date]],"mmmm")</f>
        <v>September</v>
      </c>
      <c r="L3807">
        <v>15701812</v>
      </c>
      <c r="M3807">
        <v>293894.34375</v>
      </c>
      <c r="N3807">
        <v>128512.796875</v>
      </c>
      <c r="O3807">
        <v>35486.1015625</v>
      </c>
      <c r="P3807">
        <v>0</v>
      </c>
      <c r="Q3807">
        <v>1743102.25</v>
      </c>
      <c r="R3807">
        <f t="shared" si="59"/>
        <v>0.11101280858540404</v>
      </c>
    </row>
    <row r="3808" spans="1:18" x14ac:dyDescent="0.25">
      <c r="A3808" t="s">
        <v>5112</v>
      </c>
      <c r="B3808" t="s">
        <v>49</v>
      </c>
      <c r="C3808" t="s">
        <v>66</v>
      </c>
      <c r="D3808" t="s">
        <v>67</v>
      </c>
      <c r="E3808" t="s">
        <v>131</v>
      </c>
      <c r="F3808" t="s">
        <v>82</v>
      </c>
      <c r="G3808" s="1">
        <v>46031</v>
      </c>
      <c r="H3808" s="1">
        <v>46041</v>
      </c>
      <c r="I3808">
        <f>YEAR((vw_maritime_trade_analysis[[#This Row],[Departure_Date]]))</f>
        <v>2026</v>
      </c>
      <c r="J3808" t="str">
        <f>"Q"&amp;ROUNDUP(MONTH(vw_maritime_trade_analysis[[#This Row],[Departure_Date]])/3,0)</f>
        <v>Q1</v>
      </c>
      <c r="K3808" t="str">
        <f>TEXT(vw_maritime_trade_analysis[[#This Row],[Departure_Date]],"mmmm")</f>
        <v>January</v>
      </c>
      <c r="L3808">
        <v>16153327</v>
      </c>
      <c r="M3808">
        <v>119643.2265625</v>
      </c>
      <c r="N3808">
        <v>57704.359375</v>
      </c>
      <c r="O3808">
        <v>9692</v>
      </c>
      <c r="P3808">
        <v>0</v>
      </c>
      <c r="Q3808">
        <v>476472.25</v>
      </c>
      <c r="R3808">
        <f t="shared" si="59"/>
        <v>2.9496849163023815E-2</v>
      </c>
    </row>
    <row r="3809" spans="1:18" x14ac:dyDescent="0.25">
      <c r="A3809" t="s">
        <v>5113</v>
      </c>
      <c r="B3809" t="s">
        <v>49</v>
      </c>
      <c r="C3809" t="s">
        <v>134</v>
      </c>
      <c r="D3809" t="s">
        <v>135</v>
      </c>
      <c r="E3809" t="s">
        <v>204</v>
      </c>
      <c r="F3809" t="s">
        <v>92</v>
      </c>
      <c r="G3809" s="1">
        <v>45293</v>
      </c>
      <c r="H3809" s="1">
        <v>45311</v>
      </c>
      <c r="I3809">
        <f>YEAR((vw_maritime_trade_analysis[[#This Row],[Departure_Date]]))</f>
        <v>2024</v>
      </c>
      <c r="J3809" t="str">
        <f>"Q"&amp;ROUNDUP(MONTH(vw_maritime_trade_analysis[[#This Row],[Departure_Date]])/3,0)</f>
        <v>Q1</v>
      </c>
      <c r="K3809" t="str">
        <f>TEXT(vw_maritime_trade_analysis[[#This Row],[Departure_Date]],"mmmm")</f>
        <v>January</v>
      </c>
      <c r="L3809">
        <v>10491349</v>
      </c>
      <c r="M3809">
        <v>681303.9375</v>
      </c>
      <c r="N3809">
        <v>118265.578125</v>
      </c>
      <c r="O3809">
        <v>17415.640625</v>
      </c>
      <c r="P3809">
        <v>0</v>
      </c>
      <c r="Q3809">
        <v>977869</v>
      </c>
      <c r="R3809">
        <f t="shared" si="59"/>
        <v>9.3207174787532085E-2</v>
      </c>
    </row>
    <row r="3810" spans="1:18" x14ac:dyDescent="0.25">
      <c r="A3810" t="s">
        <v>5115</v>
      </c>
      <c r="B3810" t="s">
        <v>65</v>
      </c>
      <c r="C3810" t="s">
        <v>50</v>
      </c>
      <c r="D3810" t="s">
        <v>51</v>
      </c>
      <c r="E3810" t="s">
        <v>70</v>
      </c>
      <c r="F3810" t="s">
        <v>164</v>
      </c>
      <c r="G3810" s="1">
        <v>45727</v>
      </c>
      <c r="H3810" s="1">
        <v>45743</v>
      </c>
      <c r="I3810">
        <f>YEAR((vw_maritime_trade_analysis[[#This Row],[Departure_Date]]))</f>
        <v>2025</v>
      </c>
      <c r="J3810" t="str">
        <f>"Q"&amp;ROUNDUP(MONTH(vw_maritime_trade_analysis[[#This Row],[Departure_Date]])/3,0)</f>
        <v>Q1</v>
      </c>
      <c r="K3810" t="str">
        <f>TEXT(vw_maritime_trade_analysis[[#This Row],[Departure_Date]],"mmmm")</f>
        <v>March</v>
      </c>
      <c r="L3810">
        <v>6306841</v>
      </c>
      <c r="M3810">
        <v>335039.34375</v>
      </c>
      <c r="N3810">
        <v>86145.796875</v>
      </c>
      <c r="O3810">
        <v>5991.5</v>
      </c>
      <c r="P3810">
        <v>0</v>
      </c>
      <c r="Q3810">
        <v>2849504.5</v>
      </c>
      <c r="R3810">
        <f t="shared" si="59"/>
        <v>0.45181169146328565</v>
      </c>
    </row>
    <row r="3811" spans="1:18" x14ac:dyDescent="0.25">
      <c r="A3811" t="s">
        <v>5117</v>
      </c>
      <c r="B3811" t="s">
        <v>49</v>
      </c>
      <c r="C3811" t="s">
        <v>66</v>
      </c>
      <c r="D3811" t="s">
        <v>391</v>
      </c>
      <c r="E3811" t="s">
        <v>71</v>
      </c>
      <c r="F3811" t="s">
        <v>92</v>
      </c>
      <c r="G3811" s="1">
        <v>45946</v>
      </c>
      <c r="H3811" s="1">
        <v>45959</v>
      </c>
      <c r="I3811">
        <f>YEAR((vw_maritime_trade_analysis[[#This Row],[Departure_Date]]))</f>
        <v>2025</v>
      </c>
      <c r="J3811" t="str">
        <f>"Q"&amp;ROUNDUP(MONTH(vw_maritime_trade_analysis[[#This Row],[Departure_Date]])/3,0)</f>
        <v>Q4</v>
      </c>
      <c r="K3811" t="str">
        <f>TEXT(vw_maritime_trade_analysis[[#This Row],[Departure_Date]],"mmmm")</f>
        <v>October</v>
      </c>
      <c r="L3811">
        <v>28487264</v>
      </c>
      <c r="M3811">
        <v>449572.375</v>
      </c>
      <c r="N3811">
        <v>229543.921875</v>
      </c>
      <c r="O3811">
        <v>69793.796875</v>
      </c>
      <c r="P3811">
        <v>68311.421875</v>
      </c>
      <c r="Q3811">
        <v>2492294.5</v>
      </c>
      <c r="R3811">
        <f t="shared" si="59"/>
        <v>8.7488026228141808E-2</v>
      </c>
    </row>
    <row r="3812" spans="1:18" x14ac:dyDescent="0.25">
      <c r="A3812" t="s">
        <v>5118</v>
      </c>
      <c r="B3812" t="s">
        <v>49</v>
      </c>
      <c r="C3812" t="s">
        <v>50</v>
      </c>
      <c r="D3812" t="s">
        <v>145</v>
      </c>
      <c r="E3812" t="s">
        <v>121</v>
      </c>
      <c r="F3812" t="s">
        <v>100</v>
      </c>
      <c r="G3812" s="1">
        <v>44176</v>
      </c>
      <c r="H3812" s="1">
        <v>44183</v>
      </c>
      <c r="I3812">
        <f>YEAR((vw_maritime_trade_analysis[[#This Row],[Departure_Date]]))</f>
        <v>2020</v>
      </c>
      <c r="J3812" t="str">
        <f>"Q"&amp;ROUNDUP(MONTH(vw_maritime_trade_analysis[[#This Row],[Departure_Date]])/3,0)</f>
        <v>Q4</v>
      </c>
      <c r="K3812" t="str">
        <f>TEXT(vw_maritime_trade_analysis[[#This Row],[Departure_Date]],"mmmm")</f>
        <v>December</v>
      </c>
      <c r="L3812">
        <v>73750976</v>
      </c>
      <c r="M3812">
        <v>53881.8203125</v>
      </c>
      <c r="N3812">
        <v>30031.380859375</v>
      </c>
      <c r="O3812">
        <v>239690.6875</v>
      </c>
      <c r="P3812">
        <v>0</v>
      </c>
      <c r="Q3812">
        <v>2608340.75</v>
      </c>
      <c r="R3812">
        <f t="shared" si="59"/>
        <v>3.5366864161906139E-2</v>
      </c>
    </row>
    <row r="3813" spans="1:18" x14ac:dyDescent="0.25">
      <c r="A3813" t="s">
        <v>5119</v>
      </c>
      <c r="B3813" t="s">
        <v>49</v>
      </c>
      <c r="C3813" t="s">
        <v>66</v>
      </c>
      <c r="D3813" t="s">
        <v>67</v>
      </c>
      <c r="E3813" t="s">
        <v>146</v>
      </c>
      <c r="F3813" t="s">
        <v>128</v>
      </c>
      <c r="G3813" s="1">
        <v>45644</v>
      </c>
      <c r="H3813" s="1">
        <v>45669</v>
      </c>
      <c r="I3813">
        <f>YEAR((vw_maritime_trade_analysis[[#This Row],[Departure_Date]]))</f>
        <v>2024</v>
      </c>
      <c r="J3813" t="str">
        <f>"Q"&amp;ROUNDUP(MONTH(vw_maritime_trade_analysis[[#This Row],[Departure_Date]])/3,0)</f>
        <v>Q4</v>
      </c>
      <c r="K3813" t="str">
        <f>TEXT(vw_maritime_trade_analysis[[#This Row],[Departure_Date]],"mmmm")</f>
        <v>December</v>
      </c>
      <c r="L3813">
        <v>7780711</v>
      </c>
      <c r="M3813">
        <v>685396.9375</v>
      </c>
      <c r="N3813">
        <v>193931.40625</v>
      </c>
      <c r="O3813">
        <v>7080.4501953125</v>
      </c>
      <c r="P3813">
        <v>56818.21875</v>
      </c>
      <c r="Q3813">
        <v>1234240.625</v>
      </c>
      <c r="R3813">
        <f t="shared" si="59"/>
        <v>0.15862825710915107</v>
      </c>
    </row>
    <row r="3814" spans="1:18" x14ac:dyDescent="0.25">
      <c r="A3814" t="s">
        <v>5121</v>
      </c>
      <c r="B3814" t="s">
        <v>49</v>
      </c>
      <c r="C3814" t="s">
        <v>112</v>
      </c>
      <c r="D3814" t="s">
        <v>126</v>
      </c>
      <c r="E3814" t="s">
        <v>164</v>
      </c>
      <c r="F3814" t="s">
        <v>100</v>
      </c>
      <c r="G3814" s="1">
        <v>44348</v>
      </c>
      <c r="H3814" s="1">
        <v>44374</v>
      </c>
      <c r="I3814">
        <f>YEAR((vw_maritime_trade_analysis[[#This Row],[Departure_Date]]))</f>
        <v>2021</v>
      </c>
      <c r="J3814" t="str">
        <f>"Q"&amp;ROUNDUP(MONTH(vw_maritime_trade_analysis[[#This Row],[Departure_Date]])/3,0)</f>
        <v>Q2</v>
      </c>
      <c r="K3814" t="str">
        <f>TEXT(vw_maritime_trade_analysis[[#This Row],[Departure_Date]],"mmmm")</f>
        <v>June</v>
      </c>
      <c r="L3814">
        <v>6834363.5</v>
      </c>
      <c r="M3814">
        <v>205331.90625</v>
      </c>
      <c r="N3814">
        <v>222928.328125</v>
      </c>
      <c r="O3814">
        <v>14762.23046875</v>
      </c>
      <c r="P3814">
        <v>22070.1796875</v>
      </c>
      <c r="Q3814">
        <v>1954680.5</v>
      </c>
      <c r="R3814">
        <f t="shared" si="59"/>
        <v>0.2860076874752126</v>
      </c>
    </row>
    <row r="3815" spans="1:18" x14ac:dyDescent="0.25">
      <c r="A3815" t="s">
        <v>5122</v>
      </c>
      <c r="B3815" t="s">
        <v>65</v>
      </c>
      <c r="C3815" t="s">
        <v>50</v>
      </c>
      <c r="D3815" t="s">
        <v>145</v>
      </c>
      <c r="E3815" t="s">
        <v>100</v>
      </c>
      <c r="F3815" t="s">
        <v>140</v>
      </c>
      <c r="G3815" s="1">
        <v>45866</v>
      </c>
      <c r="H3815" s="1">
        <v>45871</v>
      </c>
      <c r="I3815">
        <f>YEAR((vw_maritime_trade_analysis[[#This Row],[Departure_Date]]))</f>
        <v>2025</v>
      </c>
      <c r="J3815" t="str">
        <f>"Q"&amp;ROUNDUP(MONTH(vw_maritime_trade_analysis[[#This Row],[Departure_Date]])/3,0)</f>
        <v>Q3</v>
      </c>
      <c r="K3815" t="str">
        <f>TEXT(vw_maritime_trade_analysis[[#This Row],[Departure_Date]],"mmmm")</f>
        <v>July</v>
      </c>
      <c r="L3815">
        <v>20228848</v>
      </c>
      <c r="M3815">
        <v>103634.1796875</v>
      </c>
      <c r="N3815">
        <v>120590.53125</v>
      </c>
      <c r="O3815">
        <v>36411.9296875</v>
      </c>
      <c r="P3815">
        <v>6664.18994140625</v>
      </c>
      <c r="Q3815">
        <v>3205483.75</v>
      </c>
      <c r="R3815">
        <f t="shared" si="59"/>
        <v>0.15846101320253136</v>
      </c>
    </row>
    <row r="3816" spans="1:18" x14ac:dyDescent="0.25">
      <c r="A3816" t="s">
        <v>5123</v>
      </c>
      <c r="B3816" t="s">
        <v>49</v>
      </c>
      <c r="C3816" t="s">
        <v>112</v>
      </c>
      <c r="D3816" t="s">
        <v>126</v>
      </c>
      <c r="E3816" t="s">
        <v>71</v>
      </c>
      <c r="F3816" t="s">
        <v>56</v>
      </c>
      <c r="G3816" s="1">
        <v>45089</v>
      </c>
      <c r="H3816" s="1">
        <v>45107</v>
      </c>
      <c r="I3816">
        <f>YEAR((vw_maritime_trade_analysis[[#This Row],[Departure_Date]]))</f>
        <v>2023</v>
      </c>
      <c r="J3816" t="str">
        <f>"Q"&amp;ROUNDUP(MONTH(vw_maritime_trade_analysis[[#This Row],[Departure_Date]])/3,0)</f>
        <v>Q2</v>
      </c>
      <c r="K3816" t="str">
        <f>TEXT(vw_maritime_trade_analysis[[#This Row],[Departure_Date]],"mmmm")</f>
        <v>June</v>
      </c>
      <c r="L3816">
        <v>12850552</v>
      </c>
      <c r="M3816">
        <v>302088.40625</v>
      </c>
      <c r="N3816">
        <v>184724.921875</v>
      </c>
      <c r="O3816">
        <v>18761.810546875</v>
      </c>
      <c r="P3816">
        <v>60481.33984375</v>
      </c>
      <c r="Q3816">
        <v>1540509.25</v>
      </c>
      <c r="R3816">
        <f t="shared" si="59"/>
        <v>0.11987883866778641</v>
      </c>
    </row>
    <row r="3817" spans="1:18" x14ac:dyDescent="0.25">
      <c r="A3817" t="s">
        <v>5124</v>
      </c>
      <c r="B3817" t="s">
        <v>65</v>
      </c>
      <c r="C3817" t="s">
        <v>66</v>
      </c>
      <c r="D3817" t="s">
        <v>245</v>
      </c>
      <c r="E3817" t="s">
        <v>70</v>
      </c>
      <c r="F3817" t="s">
        <v>121</v>
      </c>
      <c r="G3817" s="1">
        <v>46090</v>
      </c>
      <c r="H3817" s="1">
        <v>46123</v>
      </c>
      <c r="I3817">
        <f>YEAR((vw_maritime_trade_analysis[[#This Row],[Departure_Date]]))</f>
        <v>2026</v>
      </c>
      <c r="J3817" t="str">
        <f>"Q"&amp;ROUNDUP(MONTH(vw_maritime_trade_analysis[[#This Row],[Departure_Date]])/3,0)</f>
        <v>Q1</v>
      </c>
      <c r="K3817" t="str">
        <f>TEXT(vw_maritime_trade_analysis[[#This Row],[Departure_Date]],"mmmm")</f>
        <v>March</v>
      </c>
      <c r="L3817">
        <v>4211444</v>
      </c>
      <c r="M3817">
        <v>971044.75</v>
      </c>
      <c r="N3817">
        <v>199467.09375</v>
      </c>
      <c r="O3817">
        <v>6991</v>
      </c>
      <c r="P3817">
        <v>0</v>
      </c>
      <c r="Q3817">
        <v>1506482.5</v>
      </c>
      <c r="R3817">
        <f t="shared" si="59"/>
        <v>0.35771163050013249</v>
      </c>
    </row>
    <row r="3818" spans="1:18" x14ac:dyDescent="0.25">
      <c r="A3818" t="s">
        <v>5125</v>
      </c>
      <c r="B3818" t="s">
        <v>65</v>
      </c>
      <c r="C3818" t="s">
        <v>78</v>
      </c>
      <c r="D3818" t="s">
        <v>315</v>
      </c>
      <c r="E3818" t="s">
        <v>226</v>
      </c>
      <c r="F3818" t="s">
        <v>146</v>
      </c>
      <c r="G3818" s="1">
        <v>44972</v>
      </c>
      <c r="H3818" s="1">
        <v>44993</v>
      </c>
      <c r="I3818">
        <f>YEAR((vw_maritime_trade_analysis[[#This Row],[Departure_Date]]))</f>
        <v>2023</v>
      </c>
      <c r="J3818" t="str">
        <f>"Q"&amp;ROUNDUP(MONTH(vw_maritime_trade_analysis[[#This Row],[Departure_Date]])/3,0)</f>
        <v>Q1</v>
      </c>
      <c r="K3818" t="str">
        <f>TEXT(vw_maritime_trade_analysis[[#This Row],[Departure_Date]],"mmmm")</f>
        <v>February</v>
      </c>
      <c r="L3818">
        <v>24210094</v>
      </c>
      <c r="M3818">
        <v>465390.1875</v>
      </c>
      <c r="N3818">
        <v>208266.9375</v>
      </c>
      <c r="O3818">
        <v>20094.380859375</v>
      </c>
      <c r="P3818">
        <v>13079.2802734375</v>
      </c>
      <c r="Q3818">
        <v>1241880.25</v>
      </c>
      <c r="R3818">
        <f t="shared" si="59"/>
        <v>5.129596977194719E-2</v>
      </c>
    </row>
    <row r="3819" spans="1:18" x14ac:dyDescent="0.25">
      <c r="A3819" t="s">
        <v>5126</v>
      </c>
      <c r="B3819" t="s">
        <v>65</v>
      </c>
      <c r="C3819" t="s">
        <v>50</v>
      </c>
      <c r="D3819" t="s">
        <v>145</v>
      </c>
      <c r="E3819" t="s">
        <v>226</v>
      </c>
      <c r="F3819" t="s">
        <v>121</v>
      </c>
      <c r="G3819" s="1">
        <v>43935</v>
      </c>
      <c r="H3819" s="1">
        <v>43942</v>
      </c>
      <c r="I3819">
        <f>YEAR((vw_maritime_trade_analysis[[#This Row],[Departure_Date]]))</f>
        <v>2020</v>
      </c>
      <c r="J3819" t="str">
        <f>"Q"&amp;ROUNDUP(MONTH(vw_maritime_trade_analysis[[#This Row],[Departure_Date]])/3,0)</f>
        <v>Q2</v>
      </c>
      <c r="K3819" t="str">
        <f>TEXT(vw_maritime_trade_analysis[[#This Row],[Departure_Date]],"mmmm")</f>
        <v>April</v>
      </c>
      <c r="L3819">
        <v>52820492</v>
      </c>
      <c r="M3819">
        <v>242735.09375</v>
      </c>
      <c r="N3819">
        <v>155444.421875</v>
      </c>
      <c r="O3819">
        <v>164799.9375</v>
      </c>
      <c r="P3819">
        <v>45174.1015625</v>
      </c>
      <c r="Q3819">
        <v>2952226.5</v>
      </c>
      <c r="R3819">
        <f t="shared" si="59"/>
        <v>5.5891688778665675E-2</v>
      </c>
    </row>
    <row r="3820" spans="1:18" x14ac:dyDescent="0.25">
      <c r="A3820" t="s">
        <v>5127</v>
      </c>
      <c r="B3820" t="s">
        <v>65</v>
      </c>
      <c r="C3820" t="s">
        <v>50</v>
      </c>
      <c r="D3820" t="s">
        <v>120</v>
      </c>
      <c r="E3820" t="s">
        <v>56</v>
      </c>
      <c r="F3820" t="s">
        <v>140</v>
      </c>
      <c r="G3820" s="1">
        <v>45700</v>
      </c>
      <c r="H3820" s="1">
        <v>45717</v>
      </c>
      <c r="I3820">
        <f>YEAR((vw_maritime_trade_analysis[[#This Row],[Departure_Date]]))</f>
        <v>2025</v>
      </c>
      <c r="J3820" t="str">
        <f>"Q"&amp;ROUNDUP(MONTH(vw_maritime_trade_analysis[[#This Row],[Departure_Date]])/3,0)</f>
        <v>Q1</v>
      </c>
      <c r="K3820" t="str">
        <f>TEXT(vw_maritime_trade_analysis[[#This Row],[Departure_Date]],"mmmm")</f>
        <v>February</v>
      </c>
      <c r="L3820">
        <v>11286234</v>
      </c>
      <c r="M3820">
        <v>398675.75</v>
      </c>
      <c r="N3820">
        <v>197924.703125</v>
      </c>
      <c r="O3820">
        <v>17945.109375</v>
      </c>
      <c r="P3820">
        <v>0</v>
      </c>
      <c r="Q3820">
        <v>1419313.25</v>
      </c>
      <c r="R3820">
        <f t="shared" si="59"/>
        <v>0.12575614239435404</v>
      </c>
    </row>
    <row r="3821" spans="1:18" x14ac:dyDescent="0.25">
      <c r="A3821" t="s">
        <v>5129</v>
      </c>
      <c r="B3821" t="s">
        <v>49</v>
      </c>
      <c r="C3821" t="s">
        <v>66</v>
      </c>
      <c r="D3821" t="s">
        <v>153</v>
      </c>
      <c r="E3821" t="s">
        <v>201</v>
      </c>
      <c r="F3821" t="s">
        <v>226</v>
      </c>
      <c r="G3821" s="1">
        <v>44024</v>
      </c>
      <c r="H3821" s="1">
        <v>44048</v>
      </c>
      <c r="I3821">
        <f>YEAR((vw_maritime_trade_analysis[[#This Row],[Departure_Date]]))</f>
        <v>2020</v>
      </c>
      <c r="J3821" t="str">
        <f>"Q"&amp;ROUNDUP(MONTH(vw_maritime_trade_analysis[[#This Row],[Departure_Date]])/3,0)</f>
        <v>Q3</v>
      </c>
      <c r="K3821" t="str">
        <f>TEXT(vw_maritime_trade_analysis[[#This Row],[Departure_Date]],"mmmm")</f>
        <v>July</v>
      </c>
      <c r="L3821">
        <v>50755652</v>
      </c>
      <c r="M3821">
        <v>164189.546875</v>
      </c>
      <c r="N3821">
        <v>140768.765625</v>
      </c>
      <c r="O3821">
        <v>108617.09375</v>
      </c>
      <c r="P3821">
        <v>0</v>
      </c>
      <c r="Q3821">
        <v>1430060.125</v>
      </c>
      <c r="R3821">
        <f t="shared" si="59"/>
        <v>2.8175386752986642E-2</v>
      </c>
    </row>
    <row r="3822" spans="1:18" x14ac:dyDescent="0.25">
      <c r="A3822" t="s">
        <v>5130</v>
      </c>
      <c r="B3822" t="s">
        <v>65</v>
      </c>
      <c r="C3822" t="s">
        <v>50</v>
      </c>
      <c r="D3822" t="s">
        <v>51</v>
      </c>
      <c r="E3822" t="s">
        <v>56</v>
      </c>
      <c r="F3822" t="s">
        <v>164</v>
      </c>
      <c r="G3822" s="1">
        <v>45430</v>
      </c>
      <c r="H3822" s="1">
        <v>45444</v>
      </c>
      <c r="I3822">
        <f>YEAR((vw_maritime_trade_analysis[[#This Row],[Departure_Date]]))</f>
        <v>2024</v>
      </c>
      <c r="J3822" t="str">
        <f>"Q"&amp;ROUNDUP(MONTH(vw_maritime_trade_analysis[[#This Row],[Departure_Date]])/3,0)</f>
        <v>Q2</v>
      </c>
      <c r="K3822" t="str">
        <f>TEXT(vw_maritime_trade_analysis[[#This Row],[Departure_Date]],"mmmm")</f>
        <v>May</v>
      </c>
      <c r="L3822">
        <v>11543175</v>
      </c>
      <c r="M3822">
        <v>157433.296875</v>
      </c>
      <c r="N3822">
        <v>76740.8984375</v>
      </c>
      <c r="O3822">
        <v>17314.759765625</v>
      </c>
      <c r="P3822">
        <v>0</v>
      </c>
      <c r="Q3822">
        <v>2990989.5</v>
      </c>
      <c r="R3822">
        <f t="shared" si="59"/>
        <v>0.25911324224054472</v>
      </c>
    </row>
    <row r="3823" spans="1:18" x14ac:dyDescent="0.25">
      <c r="A3823" t="s">
        <v>5131</v>
      </c>
      <c r="B3823" t="s">
        <v>49</v>
      </c>
      <c r="C3823" t="s">
        <v>66</v>
      </c>
      <c r="D3823" t="s">
        <v>153</v>
      </c>
      <c r="E3823" t="s">
        <v>146</v>
      </c>
      <c r="F3823" t="s">
        <v>128</v>
      </c>
      <c r="G3823" s="1">
        <v>46106</v>
      </c>
      <c r="H3823" s="1">
        <v>46136</v>
      </c>
      <c r="I3823">
        <f>YEAR((vw_maritime_trade_analysis[[#This Row],[Departure_Date]]))</f>
        <v>2026</v>
      </c>
      <c r="J3823" t="str">
        <f>"Q"&amp;ROUNDUP(MONTH(vw_maritime_trade_analysis[[#This Row],[Departure_Date]])/3,0)</f>
        <v>Q1</v>
      </c>
      <c r="K3823" t="str">
        <f>TEXT(vw_maritime_trade_analysis[[#This Row],[Departure_Date]],"mmmm")</f>
        <v>March</v>
      </c>
      <c r="L3823">
        <v>9891761</v>
      </c>
      <c r="M3823">
        <v>732656.125</v>
      </c>
      <c r="N3823">
        <v>39629.46875</v>
      </c>
      <c r="O3823">
        <v>31356.880859375</v>
      </c>
      <c r="P3823">
        <v>32354.990234375</v>
      </c>
      <c r="Q3823">
        <v>2877440.5</v>
      </c>
      <c r="R3823">
        <f t="shared" si="59"/>
        <v>0.29089264287723893</v>
      </c>
    </row>
    <row r="3824" spans="1:18" x14ac:dyDescent="0.25">
      <c r="A3824" t="s">
        <v>5132</v>
      </c>
      <c r="B3824" t="s">
        <v>49</v>
      </c>
      <c r="C3824" t="s">
        <v>50</v>
      </c>
      <c r="D3824" t="s">
        <v>120</v>
      </c>
      <c r="E3824" t="s">
        <v>201</v>
      </c>
      <c r="F3824" t="s">
        <v>70</v>
      </c>
      <c r="G3824" s="1">
        <v>45618</v>
      </c>
      <c r="H3824" s="1">
        <v>45638</v>
      </c>
      <c r="I3824">
        <f>YEAR((vw_maritime_trade_analysis[[#This Row],[Departure_Date]]))</f>
        <v>2024</v>
      </c>
      <c r="J3824" t="str">
        <f>"Q"&amp;ROUNDUP(MONTH(vw_maritime_trade_analysis[[#This Row],[Departure_Date]])/3,0)</f>
        <v>Q4</v>
      </c>
      <c r="K3824" t="str">
        <f>TEXT(vw_maritime_trade_analysis[[#This Row],[Departure_Date]],"mmmm")</f>
        <v>November</v>
      </c>
      <c r="L3824">
        <v>25370012</v>
      </c>
      <c r="M3824">
        <v>582746.4375</v>
      </c>
      <c r="N3824">
        <v>188969.65625</v>
      </c>
      <c r="O3824">
        <v>54545.53125</v>
      </c>
      <c r="P3824">
        <v>40553.48828125</v>
      </c>
      <c r="Q3824">
        <v>1679554</v>
      </c>
      <c r="R3824">
        <f t="shared" si="59"/>
        <v>6.6202333684351425E-2</v>
      </c>
    </row>
    <row r="3825" spans="1:18" x14ac:dyDescent="0.25">
      <c r="A3825" t="s">
        <v>5133</v>
      </c>
      <c r="B3825" t="s">
        <v>65</v>
      </c>
      <c r="C3825" t="s">
        <v>78</v>
      </c>
      <c r="D3825" t="s">
        <v>158</v>
      </c>
      <c r="E3825" t="s">
        <v>128</v>
      </c>
      <c r="F3825" t="s">
        <v>146</v>
      </c>
      <c r="G3825" s="1">
        <v>44371</v>
      </c>
      <c r="H3825" s="1">
        <v>44396</v>
      </c>
      <c r="I3825">
        <f>YEAR((vw_maritime_trade_analysis[[#This Row],[Departure_Date]]))</f>
        <v>2021</v>
      </c>
      <c r="J3825" t="str">
        <f>"Q"&amp;ROUNDUP(MONTH(vw_maritime_trade_analysis[[#This Row],[Departure_Date]])/3,0)</f>
        <v>Q2</v>
      </c>
      <c r="K3825" t="str">
        <f>TEXT(vw_maritime_trade_analysis[[#This Row],[Departure_Date]],"mmmm")</f>
        <v>June</v>
      </c>
      <c r="L3825">
        <v>11589028</v>
      </c>
      <c r="M3825">
        <v>442626.3125</v>
      </c>
      <c r="N3825">
        <v>141950.734375</v>
      </c>
      <c r="O3825">
        <v>37316.671875</v>
      </c>
      <c r="P3825">
        <v>27324.150390625</v>
      </c>
      <c r="Q3825">
        <v>1610077.125</v>
      </c>
      <c r="R3825">
        <f t="shared" si="59"/>
        <v>0.13893116187138385</v>
      </c>
    </row>
    <row r="3826" spans="1:18" x14ac:dyDescent="0.25">
      <c r="A3826" t="s">
        <v>5134</v>
      </c>
      <c r="B3826" t="s">
        <v>65</v>
      </c>
      <c r="C3826" t="s">
        <v>112</v>
      </c>
      <c r="D3826" t="s">
        <v>126</v>
      </c>
      <c r="E3826" t="s">
        <v>70</v>
      </c>
      <c r="F3826" t="s">
        <v>164</v>
      </c>
      <c r="G3826" s="1">
        <v>44063</v>
      </c>
      <c r="H3826" s="1">
        <v>44083</v>
      </c>
      <c r="I3826">
        <f>YEAR((vw_maritime_trade_analysis[[#This Row],[Departure_Date]]))</f>
        <v>2020</v>
      </c>
      <c r="J3826" t="str">
        <f>"Q"&amp;ROUNDUP(MONTH(vw_maritime_trade_analysis[[#This Row],[Departure_Date]])/3,0)</f>
        <v>Q3</v>
      </c>
      <c r="K3826" t="str">
        <f>TEXT(vw_maritime_trade_analysis[[#This Row],[Departure_Date]],"mmmm")</f>
        <v>August</v>
      </c>
      <c r="L3826">
        <v>9107796</v>
      </c>
      <c r="M3826">
        <v>442335.875</v>
      </c>
      <c r="N3826">
        <v>90644.1171875</v>
      </c>
      <c r="O3826">
        <v>10565.0400390625</v>
      </c>
      <c r="P3826">
        <v>0</v>
      </c>
      <c r="Q3826">
        <v>1758322.25</v>
      </c>
      <c r="R3826">
        <f t="shared" si="59"/>
        <v>0.19305683284957195</v>
      </c>
    </row>
    <row r="3827" spans="1:18" x14ac:dyDescent="0.25">
      <c r="A3827" t="s">
        <v>5135</v>
      </c>
      <c r="B3827" t="s">
        <v>65</v>
      </c>
      <c r="C3827" t="s">
        <v>50</v>
      </c>
      <c r="D3827" t="s">
        <v>183</v>
      </c>
      <c r="E3827" t="s">
        <v>70</v>
      </c>
      <c r="F3827" t="s">
        <v>55</v>
      </c>
      <c r="G3827" s="1">
        <v>44910</v>
      </c>
      <c r="H3827" s="1">
        <v>44918</v>
      </c>
      <c r="I3827">
        <f>YEAR((vw_maritime_trade_analysis[[#This Row],[Departure_Date]]))</f>
        <v>2022</v>
      </c>
      <c r="J3827" t="str">
        <f>"Q"&amp;ROUNDUP(MONTH(vw_maritime_trade_analysis[[#This Row],[Departure_Date]])/3,0)</f>
        <v>Q4</v>
      </c>
      <c r="K3827" t="str">
        <f>TEXT(vw_maritime_trade_analysis[[#This Row],[Departure_Date]],"mmmm")</f>
        <v>December</v>
      </c>
      <c r="L3827">
        <v>77321384</v>
      </c>
      <c r="M3827">
        <v>211577.703125</v>
      </c>
      <c r="N3827">
        <v>28897.0703125</v>
      </c>
      <c r="O3827">
        <v>229644.515625</v>
      </c>
      <c r="P3827">
        <v>0</v>
      </c>
      <c r="Q3827">
        <v>1242272.875</v>
      </c>
      <c r="R3827">
        <f t="shared" si="59"/>
        <v>1.6066355912615325E-2</v>
      </c>
    </row>
    <row r="3828" spans="1:18" x14ac:dyDescent="0.25">
      <c r="A3828" t="s">
        <v>5136</v>
      </c>
      <c r="B3828" t="s">
        <v>49</v>
      </c>
      <c r="C3828" t="s">
        <v>50</v>
      </c>
      <c r="D3828" t="s">
        <v>145</v>
      </c>
      <c r="E3828" t="s">
        <v>196</v>
      </c>
      <c r="F3828" t="s">
        <v>82</v>
      </c>
      <c r="G3828" s="1">
        <v>44680</v>
      </c>
      <c r="H3828" s="1">
        <v>44692</v>
      </c>
      <c r="I3828">
        <f>YEAR((vw_maritime_trade_analysis[[#This Row],[Departure_Date]]))</f>
        <v>2022</v>
      </c>
      <c r="J3828" t="str">
        <f>"Q"&amp;ROUNDUP(MONTH(vw_maritime_trade_analysis[[#This Row],[Departure_Date]])/3,0)</f>
        <v>Q2</v>
      </c>
      <c r="K3828" t="str">
        <f>TEXT(vw_maritime_trade_analysis[[#This Row],[Departure_Date]],"mmmm")</f>
        <v>April</v>
      </c>
      <c r="L3828">
        <v>43907680</v>
      </c>
      <c r="M3828">
        <v>127587.359375</v>
      </c>
      <c r="N3828">
        <v>157314.375</v>
      </c>
      <c r="O3828">
        <v>33369.83984375</v>
      </c>
      <c r="P3828">
        <v>49899.26171875</v>
      </c>
      <c r="Q3828">
        <v>1939436.25</v>
      </c>
      <c r="R3828">
        <f t="shared" si="59"/>
        <v>4.4170774907715461E-2</v>
      </c>
    </row>
    <row r="3829" spans="1:18" x14ac:dyDescent="0.25">
      <c r="A3829" t="s">
        <v>5137</v>
      </c>
      <c r="B3829" t="s">
        <v>65</v>
      </c>
      <c r="C3829" t="s">
        <v>78</v>
      </c>
      <c r="D3829" t="s">
        <v>158</v>
      </c>
      <c r="E3829" t="s">
        <v>70</v>
      </c>
      <c r="F3829" t="s">
        <v>164</v>
      </c>
      <c r="G3829" s="1">
        <v>45456</v>
      </c>
      <c r="H3829" s="1">
        <v>45477</v>
      </c>
      <c r="I3829">
        <f>YEAR((vw_maritime_trade_analysis[[#This Row],[Departure_Date]]))</f>
        <v>2024</v>
      </c>
      <c r="J3829" t="str">
        <f>"Q"&amp;ROUNDUP(MONTH(vw_maritime_trade_analysis[[#This Row],[Departure_Date]])/3,0)</f>
        <v>Q2</v>
      </c>
      <c r="K3829" t="str">
        <f>TEXT(vw_maritime_trade_analysis[[#This Row],[Departure_Date]],"mmmm")</f>
        <v>June</v>
      </c>
      <c r="L3829">
        <v>17319578</v>
      </c>
      <c r="M3829">
        <v>152694.265625</v>
      </c>
      <c r="N3829">
        <v>37770.12109375</v>
      </c>
      <c r="O3829">
        <v>36717.5</v>
      </c>
      <c r="Q3829">
        <v>744905.5625</v>
      </c>
      <c r="R3829">
        <f t="shared" si="59"/>
        <v>4.3009452222219274E-2</v>
      </c>
    </row>
    <row r="3830" spans="1:18" x14ac:dyDescent="0.25">
      <c r="A3830" t="s">
        <v>5138</v>
      </c>
      <c r="B3830" t="s">
        <v>65</v>
      </c>
      <c r="C3830" t="s">
        <v>50</v>
      </c>
      <c r="D3830" t="s">
        <v>120</v>
      </c>
      <c r="E3830" t="s">
        <v>226</v>
      </c>
      <c r="F3830" t="s">
        <v>121</v>
      </c>
      <c r="G3830" s="1">
        <v>44411</v>
      </c>
      <c r="H3830" s="1">
        <v>44421</v>
      </c>
      <c r="I3830">
        <f>YEAR((vw_maritime_trade_analysis[[#This Row],[Departure_Date]]))</f>
        <v>2021</v>
      </c>
      <c r="J3830" t="str">
        <f>"Q"&amp;ROUNDUP(MONTH(vw_maritime_trade_analysis[[#This Row],[Departure_Date]])/3,0)</f>
        <v>Q3</v>
      </c>
      <c r="K3830" t="str">
        <f>TEXT(vw_maritime_trade_analysis[[#This Row],[Departure_Date]],"mmmm")</f>
        <v>August</v>
      </c>
      <c r="L3830">
        <v>39598264</v>
      </c>
      <c r="M3830">
        <v>187178.28125</v>
      </c>
      <c r="N3830">
        <v>171323.21875</v>
      </c>
      <c r="O3830">
        <v>51477.73828125</v>
      </c>
      <c r="P3830">
        <v>46355.80078125</v>
      </c>
      <c r="Q3830">
        <v>1545352.25</v>
      </c>
      <c r="R3830">
        <f t="shared" si="59"/>
        <v>3.9025757543310481E-2</v>
      </c>
    </row>
    <row r="3831" spans="1:18" x14ac:dyDescent="0.25">
      <c r="A3831" t="s">
        <v>5139</v>
      </c>
      <c r="B3831" t="s">
        <v>49</v>
      </c>
      <c r="C3831" t="s">
        <v>112</v>
      </c>
      <c r="D3831" t="s">
        <v>343</v>
      </c>
      <c r="E3831" t="s">
        <v>164</v>
      </c>
      <c r="F3831" t="s">
        <v>100</v>
      </c>
      <c r="G3831" s="1">
        <v>43897</v>
      </c>
      <c r="H3831" s="1">
        <v>43913</v>
      </c>
      <c r="I3831">
        <f>YEAR((vw_maritime_trade_analysis[[#This Row],[Departure_Date]]))</f>
        <v>2020</v>
      </c>
      <c r="J3831" t="str">
        <f>"Q"&amp;ROUNDUP(MONTH(vw_maritime_trade_analysis[[#This Row],[Departure_Date]])/3,0)</f>
        <v>Q1</v>
      </c>
      <c r="K3831" t="str">
        <f>TEXT(vw_maritime_trade_analysis[[#This Row],[Departure_Date]],"mmmm")</f>
        <v>March</v>
      </c>
      <c r="L3831">
        <v>37098284</v>
      </c>
      <c r="M3831">
        <v>426285.34375</v>
      </c>
      <c r="N3831">
        <v>243003.09375</v>
      </c>
      <c r="O3831">
        <v>80132.2890625</v>
      </c>
      <c r="P3831">
        <v>26248.4609375</v>
      </c>
      <c r="Q3831">
        <v>3592385.25</v>
      </c>
      <c r="R3831">
        <f t="shared" si="59"/>
        <v>9.6834270016370572E-2</v>
      </c>
    </row>
    <row r="3832" spans="1:18" x14ac:dyDescent="0.25">
      <c r="A3832" t="s">
        <v>5140</v>
      </c>
      <c r="B3832" t="s">
        <v>49</v>
      </c>
      <c r="C3832" t="s">
        <v>112</v>
      </c>
      <c r="D3832" t="s">
        <v>199</v>
      </c>
      <c r="E3832" t="s">
        <v>164</v>
      </c>
      <c r="F3832" t="s">
        <v>128</v>
      </c>
      <c r="G3832" s="1">
        <v>45030</v>
      </c>
      <c r="H3832" s="1">
        <v>45049</v>
      </c>
      <c r="I3832">
        <f>YEAR((vw_maritime_trade_analysis[[#This Row],[Departure_Date]]))</f>
        <v>2023</v>
      </c>
      <c r="J3832" t="str">
        <f>"Q"&amp;ROUNDUP(MONTH(vw_maritime_trade_analysis[[#This Row],[Departure_Date]])/3,0)</f>
        <v>Q2</v>
      </c>
      <c r="K3832" t="str">
        <f>TEXT(vw_maritime_trade_analysis[[#This Row],[Departure_Date]],"mmmm")</f>
        <v>April</v>
      </c>
      <c r="L3832">
        <v>32992134</v>
      </c>
      <c r="M3832">
        <v>104584.4921875</v>
      </c>
      <c r="N3832">
        <v>193190.03125</v>
      </c>
      <c r="O3832">
        <v>96337.03125</v>
      </c>
      <c r="P3832">
        <v>8241.849609375</v>
      </c>
      <c r="Q3832">
        <v>861497.0625</v>
      </c>
      <c r="R3832">
        <f t="shared" si="59"/>
        <v>2.611219578885076E-2</v>
      </c>
    </row>
    <row r="3833" spans="1:18" x14ac:dyDescent="0.25">
      <c r="A3833" t="s">
        <v>5141</v>
      </c>
      <c r="B3833" t="s">
        <v>65</v>
      </c>
      <c r="C3833" t="s">
        <v>50</v>
      </c>
      <c r="D3833" t="s">
        <v>183</v>
      </c>
      <c r="E3833" t="s">
        <v>226</v>
      </c>
      <c r="F3833" t="s">
        <v>71</v>
      </c>
      <c r="G3833" s="1">
        <v>44718</v>
      </c>
      <c r="H3833" s="1">
        <v>44731</v>
      </c>
      <c r="I3833">
        <f>YEAR((vw_maritime_trade_analysis[[#This Row],[Departure_Date]]))</f>
        <v>2022</v>
      </c>
      <c r="J3833" t="str">
        <f>"Q"&amp;ROUNDUP(MONTH(vw_maritime_trade_analysis[[#This Row],[Departure_Date]])/3,0)</f>
        <v>Q2</v>
      </c>
      <c r="K3833" t="str">
        <f>TEXT(vw_maritime_trade_analysis[[#This Row],[Departure_Date]],"mmmm")</f>
        <v>June</v>
      </c>
      <c r="L3833">
        <v>93071320</v>
      </c>
      <c r="M3833">
        <v>137210.703125</v>
      </c>
      <c r="N3833">
        <v>244903.578125</v>
      </c>
      <c r="O3833">
        <v>149844.828125</v>
      </c>
      <c r="P3833">
        <v>0</v>
      </c>
      <c r="Q3833">
        <v>2895609.75</v>
      </c>
      <c r="R3833">
        <f t="shared" si="59"/>
        <v>3.1111729692884983E-2</v>
      </c>
    </row>
    <row r="3834" spans="1:18" x14ac:dyDescent="0.25">
      <c r="A3834" t="s">
        <v>5142</v>
      </c>
      <c r="B3834" t="s">
        <v>49</v>
      </c>
      <c r="C3834" t="s">
        <v>78</v>
      </c>
      <c r="D3834" t="s">
        <v>315</v>
      </c>
      <c r="E3834" t="s">
        <v>108</v>
      </c>
      <c r="F3834" t="s">
        <v>70</v>
      </c>
      <c r="G3834" s="1">
        <v>44958</v>
      </c>
      <c r="H3834" s="1">
        <v>44966</v>
      </c>
      <c r="I3834">
        <f>YEAR((vw_maritime_trade_analysis[[#This Row],[Departure_Date]]))</f>
        <v>2023</v>
      </c>
      <c r="J3834" t="str">
        <f>"Q"&amp;ROUNDUP(MONTH(vw_maritime_trade_analysis[[#This Row],[Departure_Date]])/3,0)</f>
        <v>Q1</v>
      </c>
      <c r="K3834" t="str">
        <f>TEXT(vw_maritime_trade_analysis[[#This Row],[Departure_Date]],"mmmm")</f>
        <v>February</v>
      </c>
      <c r="L3834">
        <v>41814828</v>
      </c>
      <c r="M3834">
        <v>197379.140625</v>
      </c>
      <c r="N3834">
        <v>151602.625</v>
      </c>
      <c r="O3834">
        <v>112063.7421875</v>
      </c>
      <c r="P3834">
        <v>2117.929931640625</v>
      </c>
      <c r="Q3834">
        <v>1511448.625</v>
      </c>
      <c r="R3834">
        <f t="shared" si="59"/>
        <v>3.614623561287876E-2</v>
      </c>
    </row>
    <row r="3835" spans="1:18" x14ac:dyDescent="0.25">
      <c r="A3835" t="s">
        <v>5143</v>
      </c>
      <c r="B3835" t="s">
        <v>49</v>
      </c>
      <c r="C3835" t="s">
        <v>50</v>
      </c>
      <c r="D3835" t="s">
        <v>145</v>
      </c>
      <c r="E3835" t="s">
        <v>164</v>
      </c>
      <c r="F3835" t="s">
        <v>184</v>
      </c>
      <c r="G3835" s="1">
        <v>45210</v>
      </c>
      <c r="H3835" s="1">
        <v>45226</v>
      </c>
      <c r="I3835">
        <f>YEAR((vw_maritime_trade_analysis[[#This Row],[Departure_Date]]))</f>
        <v>2023</v>
      </c>
      <c r="J3835" t="str">
        <f>"Q"&amp;ROUNDUP(MONTH(vw_maritime_trade_analysis[[#This Row],[Departure_Date]])/3,0)</f>
        <v>Q4</v>
      </c>
      <c r="K3835" t="str">
        <f>TEXT(vw_maritime_trade_analysis[[#This Row],[Departure_Date]],"mmmm")</f>
        <v>October</v>
      </c>
      <c r="L3835">
        <v>36493792</v>
      </c>
      <c r="M3835">
        <v>382698.65625</v>
      </c>
      <c r="N3835">
        <v>33071.609375</v>
      </c>
      <c r="O3835">
        <v>84665.59375</v>
      </c>
      <c r="P3835">
        <v>119962.640625</v>
      </c>
      <c r="Q3835">
        <v>1404419.125</v>
      </c>
      <c r="R3835">
        <f t="shared" si="59"/>
        <v>3.8483781707310656E-2</v>
      </c>
    </row>
    <row r="3836" spans="1:18" x14ac:dyDescent="0.25">
      <c r="A3836" t="s">
        <v>5145</v>
      </c>
      <c r="B3836" t="s">
        <v>49</v>
      </c>
      <c r="C3836" t="s">
        <v>50</v>
      </c>
      <c r="D3836" t="s">
        <v>51</v>
      </c>
      <c r="E3836" t="s">
        <v>201</v>
      </c>
      <c r="F3836" t="s">
        <v>56</v>
      </c>
      <c r="G3836" s="1">
        <v>45757</v>
      </c>
      <c r="H3836" s="1">
        <v>45762</v>
      </c>
      <c r="I3836">
        <f>YEAR((vw_maritime_trade_analysis[[#This Row],[Departure_Date]]))</f>
        <v>2025</v>
      </c>
      <c r="J3836" t="str">
        <f>"Q"&amp;ROUNDUP(MONTH(vw_maritime_trade_analysis[[#This Row],[Departure_Date]])/3,0)</f>
        <v>Q2</v>
      </c>
      <c r="K3836" t="str">
        <f>TEXT(vw_maritime_trade_analysis[[#This Row],[Departure_Date]],"mmmm")</f>
        <v>April</v>
      </c>
      <c r="L3836">
        <v>10838732</v>
      </c>
      <c r="M3836">
        <v>73702.140625</v>
      </c>
      <c r="N3836">
        <v>220564.90625</v>
      </c>
      <c r="O3836">
        <v>24603.919921875</v>
      </c>
      <c r="P3836">
        <v>11517.5498046875</v>
      </c>
      <c r="Q3836">
        <v>3795833.5</v>
      </c>
      <c r="R3836">
        <f t="shared" si="59"/>
        <v>0.35021010760299265</v>
      </c>
    </row>
    <row r="3837" spans="1:18" x14ac:dyDescent="0.25">
      <c r="A3837" t="s">
        <v>5146</v>
      </c>
      <c r="B3837" t="s">
        <v>65</v>
      </c>
      <c r="C3837" t="s">
        <v>134</v>
      </c>
      <c r="D3837" t="s">
        <v>135</v>
      </c>
      <c r="E3837" t="s">
        <v>92</v>
      </c>
      <c r="F3837" t="s">
        <v>257</v>
      </c>
      <c r="G3837" s="1">
        <v>44470</v>
      </c>
      <c r="H3837" s="1">
        <v>44484</v>
      </c>
      <c r="I3837">
        <f>YEAR((vw_maritime_trade_analysis[[#This Row],[Departure_Date]]))</f>
        <v>2021</v>
      </c>
      <c r="J3837" t="str">
        <f>"Q"&amp;ROUNDUP(MONTH(vw_maritime_trade_analysis[[#This Row],[Departure_Date]])/3,0)</f>
        <v>Q4</v>
      </c>
      <c r="K3837" t="str">
        <f>TEXT(vw_maritime_trade_analysis[[#This Row],[Departure_Date]],"mmmm")</f>
        <v>October</v>
      </c>
      <c r="L3837">
        <v>2946982.5</v>
      </c>
      <c r="M3837">
        <v>249938.4375</v>
      </c>
      <c r="N3837">
        <v>116997.6484375</v>
      </c>
      <c r="O3837">
        <v>9548.2197265625</v>
      </c>
      <c r="P3837">
        <v>0</v>
      </c>
      <c r="Q3837">
        <v>425103.875</v>
      </c>
      <c r="R3837">
        <f t="shared" si="59"/>
        <v>0.14425055968265846</v>
      </c>
    </row>
    <row r="3838" spans="1:18" x14ac:dyDescent="0.25">
      <c r="A3838" t="s">
        <v>5147</v>
      </c>
      <c r="B3838" t="s">
        <v>65</v>
      </c>
      <c r="C3838" t="s">
        <v>66</v>
      </c>
      <c r="D3838" t="s">
        <v>153</v>
      </c>
      <c r="E3838" t="s">
        <v>100</v>
      </c>
      <c r="F3838" t="s">
        <v>146</v>
      </c>
      <c r="G3838" s="1">
        <v>44315</v>
      </c>
      <c r="H3838" s="1">
        <v>44342</v>
      </c>
      <c r="I3838">
        <f>YEAR((vw_maritime_trade_analysis[[#This Row],[Departure_Date]]))</f>
        <v>2021</v>
      </c>
      <c r="J3838" t="str">
        <f>"Q"&amp;ROUNDUP(MONTH(vw_maritime_trade_analysis[[#This Row],[Departure_Date]])/3,0)</f>
        <v>Q2</v>
      </c>
      <c r="K3838" t="str">
        <f>TEXT(vw_maritime_trade_analysis[[#This Row],[Departure_Date]],"mmmm")</f>
        <v>April</v>
      </c>
      <c r="L3838">
        <v>53751512</v>
      </c>
      <c r="M3838">
        <v>816415.0625</v>
      </c>
      <c r="N3838">
        <v>101746.78125</v>
      </c>
      <c r="O3838">
        <v>40851.1484375</v>
      </c>
      <c r="P3838">
        <v>28135.359375</v>
      </c>
      <c r="Q3838">
        <v>1313500.75</v>
      </c>
      <c r="R3838">
        <f t="shared" si="59"/>
        <v>2.4436535850377566E-2</v>
      </c>
    </row>
    <row r="3839" spans="1:18" x14ac:dyDescent="0.25">
      <c r="A3839" t="s">
        <v>5148</v>
      </c>
      <c r="B3839" t="s">
        <v>65</v>
      </c>
      <c r="C3839" t="s">
        <v>78</v>
      </c>
      <c r="D3839" t="s">
        <v>211</v>
      </c>
      <c r="E3839" t="s">
        <v>226</v>
      </c>
      <c r="F3839" t="s">
        <v>108</v>
      </c>
      <c r="G3839" s="1">
        <v>44191</v>
      </c>
      <c r="H3839" s="1">
        <v>44204</v>
      </c>
      <c r="I3839">
        <f>YEAR((vw_maritime_trade_analysis[[#This Row],[Departure_Date]]))</f>
        <v>2020</v>
      </c>
      <c r="J3839" t="str">
        <f>"Q"&amp;ROUNDUP(MONTH(vw_maritime_trade_analysis[[#This Row],[Departure_Date]])/3,0)</f>
        <v>Q4</v>
      </c>
      <c r="K3839" t="str">
        <f>TEXT(vw_maritime_trade_analysis[[#This Row],[Departure_Date]],"mmmm")</f>
        <v>December</v>
      </c>
      <c r="L3839">
        <v>28652256</v>
      </c>
      <c r="M3839">
        <v>292313.09375</v>
      </c>
      <c r="N3839">
        <v>192321.765625</v>
      </c>
      <c r="O3839">
        <v>23494.849609375</v>
      </c>
      <c r="P3839">
        <v>0</v>
      </c>
      <c r="Q3839">
        <v>1806543.125</v>
      </c>
      <c r="R3839">
        <f t="shared" si="59"/>
        <v>6.3050641631849161E-2</v>
      </c>
    </row>
    <row r="3840" spans="1:18" x14ac:dyDescent="0.25">
      <c r="A3840" t="s">
        <v>5149</v>
      </c>
      <c r="B3840" t="s">
        <v>49</v>
      </c>
      <c r="C3840" t="s">
        <v>239</v>
      </c>
      <c r="D3840" t="s">
        <v>240</v>
      </c>
      <c r="E3840" t="s">
        <v>154</v>
      </c>
      <c r="F3840" t="s">
        <v>184</v>
      </c>
      <c r="G3840" s="1">
        <v>45375</v>
      </c>
      <c r="H3840" s="1">
        <v>45387</v>
      </c>
      <c r="I3840">
        <f>YEAR((vw_maritime_trade_analysis[[#This Row],[Departure_Date]]))</f>
        <v>2024</v>
      </c>
      <c r="J3840" t="str">
        <f>"Q"&amp;ROUNDUP(MONTH(vw_maritime_trade_analysis[[#This Row],[Departure_Date]])/3,0)</f>
        <v>Q1</v>
      </c>
      <c r="K3840" t="str">
        <f>TEXT(vw_maritime_trade_analysis[[#This Row],[Departure_Date]],"mmmm")</f>
        <v>March</v>
      </c>
      <c r="L3840">
        <v>4278337.5</v>
      </c>
      <c r="M3840">
        <v>344757.1875</v>
      </c>
      <c r="N3840">
        <v>27368.189453125</v>
      </c>
      <c r="O3840">
        <v>13647.900390625</v>
      </c>
      <c r="P3840">
        <v>29239.619140625</v>
      </c>
      <c r="Q3840">
        <v>1070434</v>
      </c>
      <c r="R3840">
        <f t="shared" si="59"/>
        <v>0.25019858765232988</v>
      </c>
    </row>
    <row r="3841" spans="1:18" x14ac:dyDescent="0.25">
      <c r="A3841" t="s">
        <v>5150</v>
      </c>
      <c r="B3841" t="s">
        <v>49</v>
      </c>
      <c r="C3841" t="s">
        <v>50</v>
      </c>
      <c r="D3841" t="s">
        <v>120</v>
      </c>
      <c r="E3841" t="s">
        <v>230</v>
      </c>
      <c r="F3841" t="s">
        <v>70</v>
      </c>
      <c r="G3841" s="1">
        <v>45236</v>
      </c>
      <c r="H3841" s="1">
        <v>45249</v>
      </c>
      <c r="I3841">
        <f>YEAR((vw_maritime_trade_analysis[[#This Row],[Departure_Date]]))</f>
        <v>2023</v>
      </c>
      <c r="J3841" t="str">
        <f>"Q"&amp;ROUNDUP(MONTH(vw_maritime_trade_analysis[[#This Row],[Departure_Date]])/3,0)</f>
        <v>Q4</v>
      </c>
      <c r="K3841" t="str">
        <f>TEXT(vw_maritime_trade_analysis[[#This Row],[Departure_Date]],"mmmm")</f>
        <v>November</v>
      </c>
      <c r="L3841">
        <v>22640474</v>
      </c>
      <c r="M3841">
        <v>214287.859375</v>
      </c>
      <c r="N3841">
        <v>245880.34375</v>
      </c>
      <c r="O3841">
        <v>65430.96875</v>
      </c>
      <c r="P3841">
        <v>16054.7099609375</v>
      </c>
      <c r="Q3841">
        <v>2571443.25</v>
      </c>
      <c r="R3841">
        <f t="shared" si="59"/>
        <v>0.11357727095289613</v>
      </c>
    </row>
    <row r="3842" spans="1:18" x14ac:dyDescent="0.25">
      <c r="A3842" t="s">
        <v>5151</v>
      </c>
      <c r="B3842" t="s">
        <v>65</v>
      </c>
      <c r="C3842" t="s">
        <v>50</v>
      </c>
      <c r="D3842" t="s">
        <v>120</v>
      </c>
      <c r="E3842" t="s">
        <v>92</v>
      </c>
      <c r="F3842" t="s">
        <v>230</v>
      </c>
      <c r="G3842" s="1">
        <v>44695</v>
      </c>
      <c r="H3842" s="1">
        <v>44707</v>
      </c>
      <c r="I3842">
        <f>YEAR((vw_maritime_trade_analysis[[#This Row],[Departure_Date]]))</f>
        <v>2022</v>
      </c>
      <c r="J3842" t="str">
        <f>"Q"&amp;ROUNDUP(MONTH(vw_maritime_trade_analysis[[#This Row],[Departure_Date]])/3,0)</f>
        <v>Q2</v>
      </c>
      <c r="K3842" t="str">
        <f>TEXT(vw_maritime_trade_analysis[[#This Row],[Departure_Date]],"mmmm")</f>
        <v>May</v>
      </c>
      <c r="L3842">
        <v>49386924</v>
      </c>
      <c r="M3842">
        <v>325118.78125</v>
      </c>
      <c r="N3842">
        <v>47205.66015625</v>
      </c>
      <c r="O3842">
        <v>55313.3515625</v>
      </c>
      <c r="P3842">
        <v>0</v>
      </c>
      <c r="Q3842">
        <v>1572117</v>
      </c>
      <c r="R3842">
        <f t="shared" ref="R3842:R3905" si="60">Q3842/L3842</f>
        <v>3.1832656757485041E-2</v>
      </c>
    </row>
    <row r="3843" spans="1:18" x14ac:dyDescent="0.25">
      <c r="A3843" t="s">
        <v>5152</v>
      </c>
      <c r="B3843" t="s">
        <v>65</v>
      </c>
      <c r="C3843" t="s">
        <v>66</v>
      </c>
      <c r="D3843" t="s">
        <v>67</v>
      </c>
      <c r="E3843" t="s">
        <v>100</v>
      </c>
      <c r="F3843" t="s">
        <v>127</v>
      </c>
      <c r="G3843" s="1">
        <v>44899</v>
      </c>
      <c r="H3843" s="1">
        <v>44922</v>
      </c>
      <c r="I3843">
        <f>YEAR((vw_maritime_trade_analysis[[#This Row],[Departure_Date]]))</f>
        <v>2022</v>
      </c>
      <c r="J3843" t="str">
        <f>"Q"&amp;ROUNDUP(MONTH(vw_maritime_trade_analysis[[#This Row],[Departure_Date]])/3,0)</f>
        <v>Q4</v>
      </c>
      <c r="K3843" t="str">
        <f>TEXT(vw_maritime_trade_analysis[[#This Row],[Departure_Date]],"mmmm")</f>
        <v>December</v>
      </c>
      <c r="L3843">
        <v>7031335.5</v>
      </c>
      <c r="M3843">
        <v>825238</v>
      </c>
      <c r="N3843">
        <v>196675.796875</v>
      </c>
      <c r="O3843">
        <v>9281.3603515625</v>
      </c>
      <c r="P3843">
        <v>0</v>
      </c>
      <c r="Q3843">
        <v>1487415.875</v>
      </c>
      <c r="R3843">
        <f t="shared" si="60"/>
        <v>0.21154101877232284</v>
      </c>
    </row>
    <row r="3844" spans="1:18" x14ac:dyDescent="0.25">
      <c r="A3844" t="s">
        <v>5153</v>
      </c>
      <c r="B3844" t="s">
        <v>49</v>
      </c>
      <c r="C3844" t="s">
        <v>50</v>
      </c>
      <c r="D3844" t="s">
        <v>183</v>
      </c>
      <c r="E3844" t="s">
        <v>230</v>
      </c>
      <c r="F3844" t="s">
        <v>128</v>
      </c>
      <c r="G3844" s="1">
        <v>44673</v>
      </c>
      <c r="H3844" s="1">
        <v>44679</v>
      </c>
      <c r="I3844">
        <f>YEAR((vw_maritime_trade_analysis[[#This Row],[Departure_Date]]))</f>
        <v>2022</v>
      </c>
      <c r="J3844" t="str">
        <f>"Q"&amp;ROUNDUP(MONTH(vw_maritime_trade_analysis[[#This Row],[Departure_Date]])/3,0)</f>
        <v>Q2</v>
      </c>
      <c r="K3844" t="str">
        <f>TEXT(vw_maritime_trade_analysis[[#This Row],[Departure_Date]],"mmmm")</f>
        <v>April</v>
      </c>
      <c r="L3844">
        <v>75505216</v>
      </c>
      <c r="M3844">
        <v>93109.8671875</v>
      </c>
      <c r="N3844">
        <v>176733.3125</v>
      </c>
      <c r="O3844">
        <v>215944.90625</v>
      </c>
      <c r="Q3844">
        <v>2847072.5</v>
      </c>
      <c r="R3844">
        <f t="shared" si="60"/>
        <v>3.7706964509577723E-2</v>
      </c>
    </row>
    <row r="3845" spans="1:18" x14ac:dyDescent="0.25">
      <c r="A3845" t="s">
        <v>5155</v>
      </c>
      <c r="B3845" t="s">
        <v>49</v>
      </c>
      <c r="C3845" t="s">
        <v>78</v>
      </c>
      <c r="D3845" t="s">
        <v>158</v>
      </c>
      <c r="E3845" t="s">
        <v>159</v>
      </c>
      <c r="F3845" t="s">
        <v>56</v>
      </c>
      <c r="G3845" s="1">
        <v>44706</v>
      </c>
      <c r="H3845" s="1">
        <v>44732</v>
      </c>
      <c r="I3845">
        <f>YEAR((vw_maritime_trade_analysis[[#This Row],[Departure_Date]]))</f>
        <v>2022</v>
      </c>
      <c r="J3845" t="str">
        <f>"Q"&amp;ROUNDUP(MONTH(vw_maritime_trade_analysis[[#This Row],[Departure_Date]])/3,0)</f>
        <v>Q2</v>
      </c>
      <c r="K3845" t="str">
        <f>TEXT(vw_maritime_trade_analysis[[#This Row],[Departure_Date]],"mmmm")</f>
        <v>May</v>
      </c>
      <c r="L3845">
        <v>19743266</v>
      </c>
      <c r="M3845">
        <v>770752.5625</v>
      </c>
      <c r="N3845">
        <v>39930.48828125</v>
      </c>
      <c r="O3845">
        <v>57650.33984375</v>
      </c>
      <c r="P3845">
        <v>16254.4296875</v>
      </c>
      <c r="Q3845">
        <v>1712238.625</v>
      </c>
      <c r="R3845">
        <f t="shared" si="60"/>
        <v>8.6725196580950695E-2</v>
      </c>
    </row>
    <row r="3846" spans="1:18" x14ac:dyDescent="0.25">
      <c r="A3846" t="s">
        <v>5156</v>
      </c>
      <c r="B3846" t="s">
        <v>49</v>
      </c>
      <c r="C3846" t="s">
        <v>50</v>
      </c>
      <c r="D3846" t="s">
        <v>145</v>
      </c>
      <c r="E3846" t="s">
        <v>230</v>
      </c>
      <c r="F3846" t="s">
        <v>100</v>
      </c>
      <c r="G3846" s="1">
        <v>44637</v>
      </c>
      <c r="H3846" s="1">
        <v>44653</v>
      </c>
      <c r="I3846">
        <f>YEAR((vw_maritime_trade_analysis[[#This Row],[Departure_Date]]))</f>
        <v>2022</v>
      </c>
      <c r="J3846" t="str">
        <f>"Q"&amp;ROUNDUP(MONTH(vw_maritime_trade_analysis[[#This Row],[Departure_Date]])/3,0)</f>
        <v>Q1</v>
      </c>
      <c r="K3846" t="str">
        <f>TEXT(vw_maritime_trade_analysis[[#This Row],[Departure_Date]],"mmmm")</f>
        <v>March</v>
      </c>
      <c r="L3846">
        <v>52545008</v>
      </c>
      <c r="M3846">
        <v>130062.6875</v>
      </c>
      <c r="N3846">
        <v>242279.203125</v>
      </c>
      <c r="O3846">
        <v>151855.0625</v>
      </c>
      <c r="P3846">
        <v>12457.3798828125</v>
      </c>
      <c r="Q3846">
        <v>2628694.25</v>
      </c>
      <c r="R3846">
        <f t="shared" si="60"/>
        <v>5.0027478347705268E-2</v>
      </c>
    </row>
    <row r="3847" spans="1:18" x14ac:dyDescent="0.25">
      <c r="A3847" t="s">
        <v>5157</v>
      </c>
      <c r="B3847" t="s">
        <v>65</v>
      </c>
      <c r="C3847" t="s">
        <v>112</v>
      </c>
      <c r="D3847" t="s">
        <v>340</v>
      </c>
      <c r="E3847" t="s">
        <v>92</v>
      </c>
      <c r="F3847" t="s">
        <v>71</v>
      </c>
      <c r="G3847" s="1">
        <v>45338</v>
      </c>
      <c r="H3847" s="1">
        <v>45368</v>
      </c>
      <c r="I3847">
        <f>YEAR((vw_maritime_trade_analysis[[#This Row],[Departure_Date]]))</f>
        <v>2024</v>
      </c>
      <c r="J3847" t="str">
        <f>"Q"&amp;ROUNDUP(MONTH(vw_maritime_trade_analysis[[#This Row],[Departure_Date]])/3,0)</f>
        <v>Q1</v>
      </c>
      <c r="K3847" t="str">
        <f>TEXT(vw_maritime_trade_analysis[[#This Row],[Departure_Date]],"mmmm")</f>
        <v>February</v>
      </c>
      <c r="L3847">
        <v>2915550.75</v>
      </c>
      <c r="M3847">
        <v>489519.75</v>
      </c>
      <c r="N3847">
        <v>216155.96875</v>
      </c>
      <c r="O3847">
        <v>9796.25</v>
      </c>
      <c r="P3847">
        <v>11780.349609375</v>
      </c>
      <c r="Q3847">
        <v>851553.75</v>
      </c>
      <c r="R3847">
        <f t="shared" si="60"/>
        <v>0.29207303285665664</v>
      </c>
    </row>
    <row r="3848" spans="1:18" x14ac:dyDescent="0.25">
      <c r="A3848" t="s">
        <v>5158</v>
      </c>
      <c r="B3848" t="s">
        <v>49</v>
      </c>
      <c r="C3848" t="s">
        <v>112</v>
      </c>
      <c r="D3848" t="s">
        <v>340</v>
      </c>
      <c r="E3848" t="s">
        <v>127</v>
      </c>
      <c r="F3848" t="s">
        <v>56</v>
      </c>
      <c r="G3848" s="1">
        <v>45212</v>
      </c>
      <c r="H3848" s="1">
        <v>45234</v>
      </c>
      <c r="I3848">
        <f>YEAR((vw_maritime_trade_analysis[[#This Row],[Departure_Date]]))</f>
        <v>2023</v>
      </c>
      <c r="J3848" t="str">
        <f>"Q"&amp;ROUNDUP(MONTH(vw_maritime_trade_analysis[[#This Row],[Departure_Date]])/3,0)</f>
        <v>Q4</v>
      </c>
      <c r="K3848" t="str">
        <f>TEXT(vw_maritime_trade_analysis[[#This Row],[Departure_Date]],"mmmm")</f>
        <v>October</v>
      </c>
      <c r="L3848">
        <v>8202044</v>
      </c>
      <c r="M3848">
        <v>526225.375</v>
      </c>
      <c r="N3848">
        <v>179017.75</v>
      </c>
      <c r="O3848">
        <v>10252.5595703125</v>
      </c>
      <c r="P3848">
        <v>9512.1796875</v>
      </c>
      <c r="Q3848">
        <v>920809.3125</v>
      </c>
      <c r="R3848">
        <f t="shared" si="60"/>
        <v>0.1122658342847222</v>
      </c>
    </row>
    <row r="3849" spans="1:18" x14ac:dyDescent="0.25">
      <c r="A3849" t="s">
        <v>5159</v>
      </c>
      <c r="B3849" t="s">
        <v>49</v>
      </c>
      <c r="C3849" t="s">
        <v>66</v>
      </c>
      <c r="D3849" t="s">
        <v>245</v>
      </c>
      <c r="E3849" t="s">
        <v>55</v>
      </c>
      <c r="F3849" t="s">
        <v>92</v>
      </c>
      <c r="G3849" s="1">
        <v>44845</v>
      </c>
      <c r="H3849" s="1">
        <v>44870</v>
      </c>
      <c r="I3849">
        <f>YEAR((vw_maritime_trade_analysis[[#This Row],[Departure_Date]]))</f>
        <v>2022</v>
      </c>
      <c r="J3849" t="str">
        <f>"Q"&amp;ROUNDUP(MONTH(vw_maritime_trade_analysis[[#This Row],[Departure_Date]])/3,0)</f>
        <v>Q4</v>
      </c>
      <c r="K3849" t="str">
        <f>TEXT(vw_maritime_trade_analysis[[#This Row],[Departure_Date]],"mmmm")</f>
        <v>October</v>
      </c>
      <c r="L3849">
        <v>2925270.5</v>
      </c>
      <c r="M3849">
        <v>505476.625</v>
      </c>
      <c r="N3849">
        <v>165073.546875</v>
      </c>
      <c r="O3849">
        <v>5792.0400390625</v>
      </c>
      <c r="P3849">
        <v>26182.640625</v>
      </c>
      <c r="Q3849">
        <v>765164.75</v>
      </c>
      <c r="R3849">
        <f t="shared" si="60"/>
        <v>0.26157059663371302</v>
      </c>
    </row>
    <row r="3850" spans="1:18" x14ac:dyDescent="0.25">
      <c r="A3850" t="s">
        <v>5160</v>
      </c>
      <c r="B3850" t="s">
        <v>65</v>
      </c>
      <c r="C3850" t="s">
        <v>66</v>
      </c>
      <c r="D3850" t="s">
        <v>245</v>
      </c>
      <c r="E3850" t="s">
        <v>82</v>
      </c>
      <c r="F3850" t="s">
        <v>93</v>
      </c>
      <c r="G3850" s="1">
        <v>45888</v>
      </c>
      <c r="H3850" s="1">
        <v>45921</v>
      </c>
      <c r="I3850">
        <f>YEAR((vw_maritime_trade_analysis[[#This Row],[Departure_Date]]))</f>
        <v>2025</v>
      </c>
      <c r="J3850" t="str">
        <f>"Q"&amp;ROUNDUP(MONTH(vw_maritime_trade_analysis[[#This Row],[Departure_Date]])/3,0)</f>
        <v>Q3</v>
      </c>
      <c r="K3850" t="str">
        <f>TEXT(vw_maritime_trade_analysis[[#This Row],[Departure_Date]],"mmmm")</f>
        <v>August</v>
      </c>
      <c r="L3850">
        <v>12867495</v>
      </c>
      <c r="M3850">
        <v>631592</v>
      </c>
      <c r="N3850">
        <v>41891.80859375</v>
      </c>
      <c r="O3850">
        <v>40789.9609375</v>
      </c>
      <c r="P3850">
        <v>23225.220703125</v>
      </c>
      <c r="Q3850">
        <v>994839</v>
      </c>
      <c r="R3850">
        <f t="shared" si="60"/>
        <v>7.7314115917666959E-2</v>
      </c>
    </row>
    <row r="3851" spans="1:18" x14ac:dyDescent="0.25">
      <c r="A3851" t="s">
        <v>5161</v>
      </c>
      <c r="B3851" t="s">
        <v>65</v>
      </c>
      <c r="C3851" t="s">
        <v>50</v>
      </c>
      <c r="D3851" t="s">
        <v>51</v>
      </c>
      <c r="E3851" t="s">
        <v>70</v>
      </c>
      <c r="F3851" t="s">
        <v>127</v>
      </c>
      <c r="G3851" s="1">
        <v>44580</v>
      </c>
      <c r="H3851" s="1">
        <v>44600</v>
      </c>
      <c r="I3851">
        <f>YEAR((vw_maritime_trade_analysis[[#This Row],[Departure_Date]]))</f>
        <v>2022</v>
      </c>
      <c r="J3851" t="str">
        <f>"Q"&amp;ROUNDUP(MONTH(vw_maritime_trade_analysis[[#This Row],[Departure_Date]])/3,0)</f>
        <v>Q1</v>
      </c>
      <c r="K3851" t="str">
        <f>TEXT(vw_maritime_trade_analysis[[#This Row],[Departure_Date]],"mmmm")</f>
        <v>January</v>
      </c>
      <c r="L3851">
        <v>21970262</v>
      </c>
      <c r="M3851">
        <v>346860.15625</v>
      </c>
      <c r="N3851">
        <v>176778.125</v>
      </c>
      <c r="O3851">
        <v>72062.4609375</v>
      </c>
      <c r="P3851">
        <v>21725.91015625</v>
      </c>
      <c r="Q3851">
        <v>8019066.5</v>
      </c>
      <c r="R3851">
        <f t="shared" si="60"/>
        <v>0.36499639831332009</v>
      </c>
    </row>
    <row r="3852" spans="1:18" x14ac:dyDescent="0.25">
      <c r="A3852" t="s">
        <v>5162</v>
      </c>
      <c r="B3852" t="s">
        <v>65</v>
      </c>
      <c r="C3852" t="s">
        <v>66</v>
      </c>
      <c r="D3852" t="s">
        <v>248</v>
      </c>
      <c r="E3852" t="s">
        <v>226</v>
      </c>
      <c r="F3852" t="s">
        <v>230</v>
      </c>
      <c r="G3852" s="1">
        <v>44161</v>
      </c>
      <c r="H3852" s="1">
        <v>44193</v>
      </c>
      <c r="I3852">
        <f>YEAR((vw_maritime_trade_analysis[[#This Row],[Departure_Date]]))</f>
        <v>2020</v>
      </c>
      <c r="J3852" t="str">
        <f>"Q"&amp;ROUNDUP(MONTH(vw_maritime_trade_analysis[[#This Row],[Departure_Date]])/3,0)</f>
        <v>Q4</v>
      </c>
      <c r="K3852" t="str">
        <f>TEXT(vw_maritime_trade_analysis[[#This Row],[Departure_Date]],"mmmm")</f>
        <v>November</v>
      </c>
      <c r="L3852">
        <v>110207464</v>
      </c>
      <c r="M3852">
        <v>260610.8125</v>
      </c>
      <c r="N3852">
        <v>20384.4609375</v>
      </c>
      <c r="O3852">
        <v>163107.046875</v>
      </c>
      <c r="P3852">
        <v>26827.69921875</v>
      </c>
      <c r="Q3852">
        <v>1601667.5</v>
      </c>
      <c r="R3852">
        <f t="shared" si="60"/>
        <v>1.4533203486108709E-2</v>
      </c>
    </row>
    <row r="3853" spans="1:18" x14ac:dyDescent="0.25">
      <c r="A3853" t="s">
        <v>5163</v>
      </c>
      <c r="B3853" t="s">
        <v>49</v>
      </c>
      <c r="C3853" t="s">
        <v>134</v>
      </c>
      <c r="D3853" t="s">
        <v>135</v>
      </c>
      <c r="E3853" t="s">
        <v>131</v>
      </c>
      <c r="F3853" t="s">
        <v>128</v>
      </c>
      <c r="G3853" s="1">
        <v>45889</v>
      </c>
      <c r="H3853" s="1">
        <v>45910</v>
      </c>
      <c r="I3853">
        <f>YEAR((vw_maritime_trade_analysis[[#This Row],[Departure_Date]]))</f>
        <v>2025</v>
      </c>
      <c r="J3853" t="str">
        <f>"Q"&amp;ROUNDUP(MONTH(vw_maritime_trade_analysis[[#This Row],[Departure_Date]])/3,0)</f>
        <v>Q3</v>
      </c>
      <c r="K3853" t="str">
        <f>TEXT(vw_maritime_trade_analysis[[#This Row],[Departure_Date]],"mmmm")</f>
        <v>August</v>
      </c>
      <c r="L3853">
        <v>1631432.875</v>
      </c>
      <c r="M3853">
        <v>167929.453125</v>
      </c>
      <c r="N3853">
        <v>29109.490234375</v>
      </c>
      <c r="O3853">
        <v>3213.919921875</v>
      </c>
      <c r="P3853">
        <v>44682.41015625</v>
      </c>
      <c r="Q3853">
        <v>335884.59375</v>
      </c>
      <c r="R3853">
        <f t="shared" si="60"/>
        <v>0.20588318336419451</v>
      </c>
    </row>
    <row r="3854" spans="1:18" x14ac:dyDescent="0.25">
      <c r="A3854" t="s">
        <v>5164</v>
      </c>
      <c r="B3854" t="s">
        <v>49</v>
      </c>
      <c r="C3854" t="s">
        <v>50</v>
      </c>
      <c r="D3854" t="s">
        <v>51</v>
      </c>
      <c r="E3854" t="s">
        <v>127</v>
      </c>
      <c r="F3854" t="s">
        <v>56</v>
      </c>
      <c r="G3854" s="1">
        <v>44417</v>
      </c>
      <c r="H3854" s="1">
        <v>44433</v>
      </c>
      <c r="I3854">
        <f>YEAR((vw_maritime_trade_analysis[[#This Row],[Departure_Date]]))</f>
        <v>2021</v>
      </c>
      <c r="J3854" t="str">
        <f>"Q"&amp;ROUNDUP(MONTH(vw_maritime_trade_analysis[[#This Row],[Departure_Date]])/3,0)</f>
        <v>Q3</v>
      </c>
      <c r="K3854" t="str">
        <f>TEXT(vw_maritime_trade_analysis[[#This Row],[Departure_Date]],"mmmm")</f>
        <v>August</v>
      </c>
      <c r="L3854">
        <v>15862284</v>
      </c>
      <c r="M3854">
        <v>346044.375</v>
      </c>
      <c r="N3854">
        <v>127387.4921875</v>
      </c>
      <c r="O3854">
        <v>26331.390625</v>
      </c>
      <c r="P3854">
        <v>3212.320068359375</v>
      </c>
      <c r="Q3854">
        <v>8841976</v>
      </c>
      <c r="R3854">
        <f t="shared" si="60"/>
        <v>0.55742136504427731</v>
      </c>
    </row>
    <row r="3855" spans="1:18" x14ac:dyDescent="0.25">
      <c r="A3855" t="s">
        <v>5165</v>
      </c>
      <c r="B3855" t="s">
        <v>65</v>
      </c>
      <c r="C3855" t="s">
        <v>112</v>
      </c>
      <c r="D3855" t="s">
        <v>340</v>
      </c>
      <c r="E3855" t="s">
        <v>226</v>
      </c>
      <c r="F3855" t="s">
        <v>174</v>
      </c>
      <c r="G3855" s="1">
        <v>45166</v>
      </c>
      <c r="H3855" s="1">
        <v>45192</v>
      </c>
      <c r="I3855">
        <f>YEAR((vw_maritime_trade_analysis[[#This Row],[Departure_Date]]))</f>
        <v>2023</v>
      </c>
      <c r="J3855" t="str">
        <f>"Q"&amp;ROUNDUP(MONTH(vw_maritime_trade_analysis[[#This Row],[Departure_Date]])/3,0)</f>
        <v>Q3</v>
      </c>
      <c r="K3855" t="str">
        <f>TEXT(vw_maritime_trade_analysis[[#This Row],[Departure_Date]],"mmmm")</f>
        <v>August</v>
      </c>
      <c r="L3855">
        <v>11647376</v>
      </c>
      <c r="M3855">
        <v>300286.6875</v>
      </c>
      <c r="N3855">
        <v>158081.625</v>
      </c>
      <c r="O3855">
        <v>20848.80078125</v>
      </c>
      <c r="P3855">
        <v>0</v>
      </c>
      <c r="Q3855">
        <v>787371.5625</v>
      </c>
      <c r="R3855">
        <f t="shared" si="60"/>
        <v>6.7600767975550882E-2</v>
      </c>
    </row>
    <row r="3856" spans="1:18" x14ac:dyDescent="0.25">
      <c r="A3856" t="s">
        <v>5166</v>
      </c>
      <c r="B3856" t="s">
        <v>65</v>
      </c>
      <c r="C3856" t="s">
        <v>112</v>
      </c>
      <c r="D3856" t="s">
        <v>343</v>
      </c>
      <c r="E3856" t="s">
        <v>184</v>
      </c>
      <c r="F3856" t="s">
        <v>140</v>
      </c>
      <c r="G3856" s="1">
        <v>44769</v>
      </c>
      <c r="H3856" s="1">
        <v>44788</v>
      </c>
      <c r="I3856">
        <f>YEAR((vw_maritime_trade_analysis[[#This Row],[Departure_Date]]))</f>
        <v>2022</v>
      </c>
      <c r="J3856" t="str">
        <f>"Q"&amp;ROUNDUP(MONTH(vw_maritime_trade_analysis[[#This Row],[Departure_Date]])/3,0)</f>
        <v>Q3</v>
      </c>
      <c r="K3856" t="str">
        <f>TEXT(vw_maritime_trade_analysis[[#This Row],[Departure_Date]],"mmmm")</f>
        <v>July</v>
      </c>
      <c r="L3856">
        <v>27336852</v>
      </c>
      <c r="M3856">
        <v>329697.90625</v>
      </c>
      <c r="N3856">
        <v>183938.140625</v>
      </c>
      <c r="O3856">
        <v>15308.6396484375</v>
      </c>
      <c r="P3856">
        <v>0</v>
      </c>
      <c r="Q3856">
        <v>1888010.375</v>
      </c>
      <c r="R3856">
        <f t="shared" si="60"/>
        <v>6.9064659493346198E-2</v>
      </c>
    </row>
    <row r="3857" spans="1:18" x14ac:dyDescent="0.25">
      <c r="A3857" t="s">
        <v>5167</v>
      </c>
      <c r="B3857" t="s">
        <v>49</v>
      </c>
      <c r="C3857" t="s">
        <v>50</v>
      </c>
      <c r="D3857" t="s">
        <v>145</v>
      </c>
      <c r="E3857" t="s">
        <v>140</v>
      </c>
      <c r="F3857" t="s">
        <v>56</v>
      </c>
      <c r="G3857" s="1">
        <v>45918</v>
      </c>
      <c r="H3857" s="1">
        <v>45928</v>
      </c>
      <c r="I3857">
        <f>YEAR((vw_maritime_trade_analysis[[#This Row],[Departure_Date]]))</f>
        <v>2025</v>
      </c>
      <c r="J3857" t="str">
        <f>"Q"&amp;ROUNDUP(MONTH(vw_maritime_trade_analysis[[#This Row],[Departure_Date]])/3,0)</f>
        <v>Q3</v>
      </c>
      <c r="K3857" t="str">
        <f>TEXT(vw_maritime_trade_analysis[[#This Row],[Departure_Date]],"mmmm")</f>
        <v>September</v>
      </c>
      <c r="L3857">
        <v>50787628</v>
      </c>
      <c r="M3857">
        <v>337975.90625</v>
      </c>
      <c r="N3857">
        <v>181021.34375</v>
      </c>
      <c r="O3857">
        <v>176233.0625</v>
      </c>
      <c r="Q3857">
        <v>1785682.625</v>
      </c>
      <c r="R3857">
        <f t="shared" si="60"/>
        <v>3.5159795708513894E-2</v>
      </c>
    </row>
    <row r="3858" spans="1:18" x14ac:dyDescent="0.25">
      <c r="A3858" t="s">
        <v>5168</v>
      </c>
      <c r="B3858" t="s">
        <v>49</v>
      </c>
      <c r="C3858" t="s">
        <v>50</v>
      </c>
      <c r="D3858" t="s">
        <v>51</v>
      </c>
      <c r="E3858" t="s">
        <v>93</v>
      </c>
      <c r="F3858" t="s">
        <v>184</v>
      </c>
      <c r="G3858" s="1">
        <v>45602</v>
      </c>
      <c r="H3858" s="1">
        <v>45612</v>
      </c>
      <c r="I3858">
        <f>YEAR((vw_maritime_trade_analysis[[#This Row],[Departure_Date]]))</f>
        <v>2024</v>
      </c>
      <c r="J3858" t="str">
        <f>"Q"&amp;ROUNDUP(MONTH(vw_maritime_trade_analysis[[#This Row],[Departure_Date]])/3,0)</f>
        <v>Q4</v>
      </c>
      <c r="K3858" t="str">
        <f>TEXT(vw_maritime_trade_analysis[[#This Row],[Departure_Date]],"mmmm")</f>
        <v>November</v>
      </c>
      <c r="L3858">
        <v>17654488</v>
      </c>
      <c r="M3858">
        <v>372503.78125</v>
      </c>
      <c r="N3858">
        <v>199400.96875</v>
      </c>
      <c r="O3858">
        <v>13593.9599609375</v>
      </c>
      <c r="P3858">
        <v>0</v>
      </c>
      <c r="Q3858">
        <v>8594920</v>
      </c>
      <c r="R3858">
        <f t="shared" si="60"/>
        <v>0.48684051330177347</v>
      </c>
    </row>
    <row r="3859" spans="1:18" x14ac:dyDescent="0.25">
      <c r="A3859" t="s">
        <v>5169</v>
      </c>
      <c r="B3859" t="s">
        <v>65</v>
      </c>
      <c r="C3859" t="s">
        <v>50</v>
      </c>
      <c r="D3859" t="s">
        <v>120</v>
      </c>
      <c r="E3859" t="s">
        <v>56</v>
      </c>
      <c r="F3859" t="s">
        <v>230</v>
      </c>
      <c r="G3859" s="1">
        <v>45297</v>
      </c>
      <c r="H3859" s="1">
        <v>45307</v>
      </c>
      <c r="I3859">
        <f>YEAR((vw_maritime_trade_analysis[[#This Row],[Departure_Date]]))</f>
        <v>2024</v>
      </c>
      <c r="J3859" t="str">
        <f>"Q"&amp;ROUNDUP(MONTH(vw_maritime_trade_analysis[[#This Row],[Departure_Date]])/3,0)</f>
        <v>Q1</v>
      </c>
      <c r="K3859" t="str">
        <f>TEXT(vw_maritime_trade_analysis[[#This Row],[Departure_Date]],"mmmm")</f>
        <v>January</v>
      </c>
      <c r="L3859">
        <v>43449676</v>
      </c>
      <c r="M3859">
        <v>202914.5625</v>
      </c>
      <c r="N3859">
        <v>207657.078125</v>
      </c>
      <c r="O3859">
        <v>121659.1015625</v>
      </c>
      <c r="Q3859">
        <v>1357532</v>
      </c>
      <c r="R3859">
        <f t="shared" si="60"/>
        <v>3.1243777283862829E-2</v>
      </c>
    </row>
    <row r="3860" spans="1:18" x14ac:dyDescent="0.25">
      <c r="A3860" t="s">
        <v>5170</v>
      </c>
      <c r="B3860" t="s">
        <v>65</v>
      </c>
      <c r="C3860" t="s">
        <v>66</v>
      </c>
      <c r="D3860" t="s">
        <v>245</v>
      </c>
      <c r="E3860" t="s">
        <v>128</v>
      </c>
      <c r="F3860" t="s">
        <v>257</v>
      </c>
      <c r="G3860" s="1">
        <v>44388</v>
      </c>
      <c r="H3860" s="1">
        <v>44400</v>
      </c>
      <c r="I3860">
        <f>YEAR((vw_maritime_trade_analysis[[#This Row],[Departure_Date]]))</f>
        <v>2021</v>
      </c>
      <c r="J3860" t="str">
        <f>"Q"&amp;ROUNDUP(MONTH(vw_maritime_trade_analysis[[#This Row],[Departure_Date]])/3,0)</f>
        <v>Q3</v>
      </c>
      <c r="K3860" t="str">
        <f>TEXT(vw_maritime_trade_analysis[[#This Row],[Departure_Date]],"mmmm")</f>
        <v>July</v>
      </c>
      <c r="L3860">
        <v>5695755</v>
      </c>
      <c r="M3860">
        <v>87303.8203125</v>
      </c>
      <c r="N3860">
        <v>84865.4765625</v>
      </c>
      <c r="O3860">
        <v>18739.029296875</v>
      </c>
      <c r="P3860">
        <v>0</v>
      </c>
      <c r="Q3860">
        <v>418792.53125</v>
      </c>
      <c r="R3860">
        <f t="shared" si="60"/>
        <v>7.3527132267802955E-2</v>
      </c>
    </row>
    <row r="3861" spans="1:18" x14ac:dyDescent="0.25">
      <c r="A3861" t="s">
        <v>5171</v>
      </c>
      <c r="B3861" t="s">
        <v>65</v>
      </c>
      <c r="C3861" t="s">
        <v>50</v>
      </c>
      <c r="D3861" t="s">
        <v>145</v>
      </c>
      <c r="E3861" t="s">
        <v>100</v>
      </c>
      <c r="F3861" t="s">
        <v>204</v>
      </c>
      <c r="G3861" s="1">
        <v>44848</v>
      </c>
      <c r="H3861" s="1">
        <v>44864</v>
      </c>
      <c r="I3861">
        <f>YEAR((vw_maritime_trade_analysis[[#This Row],[Departure_Date]]))</f>
        <v>2022</v>
      </c>
      <c r="J3861" t="str">
        <f>"Q"&amp;ROUNDUP(MONTH(vw_maritime_trade_analysis[[#This Row],[Departure_Date]])/3,0)</f>
        <v>Q4</v>
      </c>
      <c r="K3861" t="str">
        <f>TEXT(vw_maritime_trade_analysis[[#This Row],[Departure_Date]],"mmmm")</f>
        <v>October</v>
      </c>
      <c r="L3861">
        <v>59963436</v>
      </c>
      <c r="M3861">
        <v>428017.21875</v>
      </c>
      <c r="N3861">
        <v>78935.8984375</v>
      </c>
      <c r="O3861">
        <v>31780.619140625</v>
      </c>
      <c r="P3861">
        <v>38122.12890625</v>
      </c>
      <c r="Q3861">
        <v>2436450</v>
      </c>
      <c r="R3861">
        <f t="shared" si="60"/>
        <v>4.0632261300036242E-2</v>
      </c>
    </row>
    <row r="3862" spans="1:18" x14ac:dyDescent="0.25">
      <c r="A3862" t="s">
        <v>5172</v>
      </c>
      <c r="B3862" t="s">
        <v>65</v>
      </c>
      <c r="C3862" t="s">
        <v>78</v>
      </c>
      <c r="D3862" t="s">
        <v>79</v>
      </c>
      <c r="E3862" t="s">
        <v>56</v>
      </c>
      <c r="F3862" t="s">
        <v>230</v>
      </c>
      <c r="G3862" s="1">
        <v>45592</v>
      </c>
      <c r="H3862" s="1">
        <v>45605</v>
      </c>
      <c r="I3862">
        <f>YEAR((vw_maritime_trade_analysis[[#This Row],[Departure_Date]]))</f>
        <v>2024</v>
      </c>
      <c r="J3862" t="str">
        <f>"Q"&amp;ROUNDUP(MONTH(vw_maritime_trade_analysis[[#This Row],[Departure_Date]])/3,0)</f>
        <v>Q4</v>
      </c>
      <c r="K3862" t="str">
        <f>TEXT(vw_maritime_trade_analysis[[#This Row],[Departure_Date]],"mmmm")</f>
        <v>October</v>
      </c>
      <c r="L3862">
        <v>37657772</v>
      </c>
      <c r="M3862">
        <v>338605.375</v>
      </c>
      <c r="N3862">
        <v>98703.609375</v>
      </c>
      <c r="O3862">
        <v>70420.03125</v>
      </c>
      <c r="P3862">
        <v>0</v>
      </c>
      <c r="Q3862">
        <v>1837353.875</v>
      </c>
      <c r="R3862">
        <f t="shared" si="60"/>
        <v>4.8790827959763527E-2</v>
      </c>
    </row>
    <row r="3863" spans="1:18" x14ac:dyDescent="0.25">
      <c r="A3863" t="s">
        <v>5173</v>
      </c>
      <c r="B3863" t="s">
        <v>49</v>
      </c>
      <c r="C3863" t="s">
        <v>112</v>
      </c>
      <c r="D3863" t="s">
        <v>113</v>
      </c>
      <c r="E3863" t="s">
        <v>150</v>
      </c>
      <c r="F3863" t="s">
        <v>100</v>
      </c>
      <c r="G3863" s="1">
        <v>44988</v>
      </c>
      <c r="H3863" s="1">
        <v>45010</v>
      </c>
      <c r="I3863">
        <f>YEAR((vw_maritime_trade_analysis[[#This Row],[Departure_Date]]))</f>
        <v>2023</v>
      </c>
      <c r="J3863" t="str">
        <f>"Q"&amp;ROUNDUP(MONTH(vw_maritime_trade_analysis[[#This Row],[Departure_Date]])/3,0)</f>
        <v>Q1</v>
      </c>
      <c r="K3863" t="str">
        <f>TEXT(vw_maritime_trade_analysis[[#This Row],[Departure_Date]],"mmmm")</f>
        <v>March</v>
      </c>
      <c r="L3863">
        <v>5479433.5</v>
      </c>
      <c r="M3863">
        <v>420427.8125</v>
      </c>
      <c r="N3863">
        <v>201358.4375</v>
      </c>
      <c r="O3863">
        <v>7232.85009765625</v>
      </c>
      <c r="P3863">
        <v>18804.26953125</v>
      </c>
      <c r="Q3863">
        <v>1038451.9375</v>
      </c>
      <c r="R3863">
        <f t="shared" si="60"/>
        <v>0.18951812034948504</v>
      </c>
    </row>
    <row r="3864" spans="1:18" x14ac:dyDescent="0.25">
      <c r="A3864" t="s">
        <v>5174</v>
      </c>
      <c r="B3864" t="s">
        <v>49</v>
      </c>
      <c r="C3864" t="s">
        <v>78</v>
      </c>
      <c r="D3864" t="s">
        <v>158</v>
      </c>
      <c r="E3864" t="s">
        <v>127</v>
      </c>
      <c r="F3864" t="s">
        <v>70</v>
      </c>
      <c r="G3864" s="1">
        <v>45700</v>
      </c>
      <c r="H3864" s="1">
        <v>45717</v>
      </c>
      <c r="I3864">
        <f>YEAR((vw_maritime_trade_analysis[[#This Row],[Departure_Date]]))</f>
        <v>2025</v>
      </c>
      <c r="J3864" t="str">
        <f>"Q"&amp;ROUNDUP(MONTH(vw_maritime_trade_analysis[[#This Row],[Departure_Date]])/3,0)</f>
        <v>Q1</v>
      </c>
      <c r="K3864" t="str">
        <f>TEXT(vw_maritime_trade_analysis[[#This Row],[Departure_Date]],"mmmm")</f>
        <v>February</v>
      </c>
      <c r="L3864">
        <v>13338817</v>
      </c>
      <c r="M3864">
        <v>406204.15625</v>
      </c>
      <c r="N3864">
        <v>112251.7109375</v>
      </c>
      <c r="O3864">
        <v>19741.44921875</v>
      </c>
      <c r="P3864">
        <v>2221.360107421875</v>
      </c>
      <c r="Q3864">
        <v>827206.0625</v>
      </c>
      <c r="R3864">
        <f t="shared" si="60"/>
        <v>6.2014949489148853E-2</v>
      </c>
    </row>
    <row r="3865" spans="1:18" x14ac:dyDescent="0.25">
      <c r="A3865" t="s">
        <v>5175</v>
      </c>
      <c r="B3865" t="s">
        <v>65</v>
      </c>
      <c r="C3865" t="s">
        <v>50</v>
      </c>
      <c r="D3865" t="s">
        <v>145</v>
      </c>
      <c r="E3865" t="s">
        <v>56</v>
      </c>
      <c r="F3865" t="s">
        <v>204</v>
      </c>
      <c r="G3865" s="1">
        <v>44335</v>
      </c>
      <c r="H3865" s="1">
        <v>44354</v>
      </c>
      <c r="I3865">
        <f>YEAR((vw_maritime_trade_analysis[[#This Row],[Departure_Date]]))</f>
        <v>2021</v>
      </c>
      <c r="J3865" t="str">
        <f>"Q"&amp;ROUNDUP(MONTH(vw_maritime_trade_analysis[[#This Row],[Departure_Date]])/3,0)</f>
        <v>Q2</v>
      </c>
      <c r="K3865" t="str">
        <f>TEXT(vw_maritime_trade_analysis[[#This Row],[Departure_Date]],"mmmm")</f>
        <v>May</v>
      </c>
      <c r="L3865">
        <v>95695816</v>
      </c>
      <c r="M3865">
        <v>210453.125</v>
      </c>
      <c r="N3865">
        <v>200350.734375</v>
      </c>
      <c r="O3865">
        <v>296657.03125</v>
      </c>
      <c r="P3865">
        <v>0</v>
      </c>
      <c r="Q3865">
        <v>4629000.5</v>
      </c>
      <c r="R3865">
        <f t="shared" si="60"/>
        <v>4.8372026003728315E-2</v>
      </c>
    </row>
    <row r="3866" spans="1:18" x14ac:dyDescent="0.25">
      <c r="A3866" t="s">
        <v>5176</v>
      </c>
      <c r="B3866" t="s">
        <v>49</v>
      </c>
      <c r="C3866" t="s">
        <v>112</v>
      </c>
      <c r="D3866" t="s">
        <v>113</v>
      </c>
      <c r="E3866" t="s">
        <v>146</v>
      </c>
      <c r="F3866" t="s">
        <v>226</v>
      </c>
      <c r="G3866" s="1">
        <v>45358</v>
      </c>
      <c r="H3866" s="1">
        <v>45367</v>
      </c>
      <c r="I3866">
        <f>YEAR((vw_maritime_trade_analysis[[#This Row],[Departure_Date]]))</f>
        <v>2024</v>
      </c>
      <c r="J3866" t="str">
        <f>"Q"&amp;ROUNDUP(MONTH(vw_maritime_trade_analysis[[#This Row],[Departure_Date]])/3,0)</f>
        <v>Q1</v>
      </c>
      <c r="K3866" t="str">
        <f>TEXT(vw_maritime_trade_analysis[[#This Row],[Departure_Date]],"mmmm")</f>
        <v>March</v>
      </c>
      <c r="L3866">
        <v>4594215</v>
      </c>
      <c r="M3866">
        <v>79266.5703125</v>
      </c>
      <c r="N3866">
        <v>96763.3671875</v>
      </c>
      <c r="O3866">
        <v>12496.259765625</v>
      </c>
      <c r="Q3866">
        <v>354180.03125</v>
      </c>
      <c r="R3866">
        <f t="shared" si="60"/>
        <v>7.7092611305739939E-2</v>
      </c>
    </row>
    <row r="3867" spans="1:18" x14ac:dyDescent="0.25">
      <c r="A3867" t="s">
        <v>5177</v>
      </c>
      <c r="B3867" t="s">
        <v>65</v>
      </c>
      <c r="C3867" t="s">
        <v>66</v>
      </c>
      <c r="D3867" t="s">
        <v>248</v>
      </c>
      <c r="E3867" t="s">
        <v>82</v>
      </c>
      <c r="F3867" t="s">
        <v>154</v>
      </c>
      <c r="G3867" s="1">
        <v>44887</v>
      </c>
      <c r="H3867" s="1">
        <v>44900</v>
      </c>
      <c r="I3867">
        <f>YEAR((vw_maritime_trade_analysis[[#This Row],[Departure_Date]]))</f>
        <v>2022</v>
      </c>
      <c r="J3867" t="str">
        <f>"Q"&amp;ROUNDUP(MONTH(vw_maritime_trade_analysis[[#This Row],[Departure_Date]])/3,0)</f>
        <v>Q4</v>
      </c>
      <c r="K3867" t="str">
        <f>TEXT(vw_maritime_trade_analysis[[#This Row],[Departure_Date]],"mmmm")</f>
        <v>November</v>
      </c>
      <c r="L3867">
        <v>7395012</v>
      </c>
      <c r="M3867">
        <v>288937.90625</v>
      </c>
      <c r="N3867">
        <v>70118.78125</v>
      </c>
      <c r="O3867">
        <v>24773.2890625</v>
      </c>
      <c r="P3867">
        <v>59135.6484375</v>
      </c>
      <c r="Q3867">
        <v>1675723.125</v>
      </c>
      <c r="R3867">
        <f t="shared" si="60"/>
        <v>0.22660181281653094</v>
      </c>
    </row>
    <row r="3868" spans="1:18" x14ac:dyDescent="0.25">
      <c r="A3868" t="s">
        <v>5178</v>
      </c>
      <c r="B3868" t="s">
        <v>65</v>
      </c>
      <c r="C3868" t="s">
        <v>78</v>
      </c>
      <c r="D3868" t="s">
        <v>105</v>
      </c>
      <c r="E3868" t="s">
        <v>82</v>
      </c>
      <c r="F3868" t="s">
        <v>83</v>
      </c>
      <c r="G3868" s="1">
        <v>43954</v>
      </c>
      <c r="H3868" s="1">
        <v>43965</v>
      </c>
      <c r="I3868">
        <f>YEAR((vw_maritime_trade_analysis[[#This Row],[Departure_Date]]))</f>
        <v>2020</v>
      </c>
      <c r="J3868" t="str">
        <f>"Q"&amp;ROUNDUP(MONTH(vw_maritime_trade_analysis[[#This Row],[Departure_Date]])/3,0)</f>
        <v>Q2</v>
      </c>
      <c r="K3868" t="str">
        <f>TEXT(vw_maritime_trade_analysis[[#This Row],[Departure_Date]],"mmmm")</f>
        <v>May</v>
      </c>
      <c r="L3868">
        <v>55207776</v>
      </c>
      <c r="M3868">
        <v>248835.515625</v>
      </c>
      <c r="N3868">
        <v>85953.4375</v>
      </c>
      <c r="O3868">
        <v>131946.578125</v>
      </c>
      <c r="P3868">
        <v>44822.359375</v>
      </c>
      <c r="Q3868">
        <v>1275658.625</v>
      </c>
      <c r="R3868">
        <f t="shared" si="60"/>
        <v>2.3106502696286842E-2</v>
      </c>
    </row>
    <row r="3869" spans="1:18" x14ac:dyDescent="0.25">
      <c r="A3869" t="s">
        <v>5179</v>
      </c>
      <c r="B3869" t="s">
        <v>49</v>
      </c>
      <c r="C3869" t="s">
        <v>50</v>
      </c>
      <c r="D3869" t="s">
        <v>139</v>
      </c>
      <c r="E3869" t="s">
        <v>230</v>
      </c>
      <c r="F3869" t="s">
        <v>184</v>
      </c>
      <c r="G3869" s="1">
        <v>44136</v>
      </c>
      <c r="H3869" s="1">
        <v>44154</v>
      </c>
      <c r="I3869">
        <f>YEAR((vw_maritime_trade_analysis[[#This Row],[Departure_Date]]))</f>
        <v>2020</v>
      </c>
      <c r="J3869" t="str">
        <f>"Q"&amp;ROUNDUP(MONTH(vw_maritime_trade_analysis[[#This Row],[Departure_Date]])/3,0)</f>
        <v>Q4</v>
      </c>
      <c r="K3869" t="str">
        <f>TEXT(vw_maritime_trade_analysis[[#This Row],[Departure_Date]],"mmmm")</f>
        <v>November</v>
      </c>
      <c r="L3869">
        <v>22104536</v>
      </c>
      <c r="M3869">
        <v>320610.96875</v>
      </c>
      <c r="N3869">
        <v>127319.2734375</v>
      </c>
      <c r="O3869">
        <v>56366.5703125</v>
      </c>
      <c r="P3869">
        <v>0</v>
      </c>
      <c r="Q3869">
        <v>1276050</v>
      </c>
      <c r="R3869">
        <f t="shared" si="60"/>
        <v>5.7727970403902623E-2</v>
      </c>
    </row>
    <row r="3870" spans="1:18" x14ac:dyDescent="0.25">
      <c r="A3870" t="s">
        <v>5180</v>
      </c>
      <c r="B3870" t="s">
        <v>65</v>
      </c>
      <c r="C3870" t="s">
        <v>50</v>
      </c>
      <c r="D3870" t="s">
        <v>223</v>
      </c>
      <c r="E3870" t="s">
        <v>100</v>
      </c>
      <c r="F3870" t="s">
        <v>146</v>
      </c>
      <c r="G3870" s="1">
        <v>45798</v>
      </c>
      <c r="H3870" s="1">
        <v>45805</v>
      </c>
      <c r="I3870">
        <f>YEAR((vw_maritime_trade_analysis[[#This Row],[Departure_Date]]))</f>
        <v>2025</v>
      </c>
      <c r="J3870" t="str">
        <f>"Q"&amp;ROUNDUP(MONTH(vw_maritime_trade_analysis[[#This Row],[Departure_Date]])/3,0)</f>
        <v>Q2</v>
      </c>
      <c r="K3870" t="str">
        <f>TEXT(vw_maritime_trade_analysis[[#This Row],[Departure_Date]],"mmmm")</f>
        <v>May</v>
      </c>
      <c r="L3870">
        <v>136829312</v>
      </c>
      <c r="M3870">
        <v>237162.125</v>
      </c>
      <c r="N3870">
        <v>149152.703125</v>
      </c>
      <c r="O3870">
        <v>322917.1875</v>
      </c>
      <c r="P3870">
        <v>0</v>
      </c>
      <c r="Q3870">
        <v>5721500</v>
      </c>
      <c r="R3870">
        <f t="shared" si="60"/>
        <v>4.1814870778565341E-2</v>
      </c>
    </row>
    <row r="3871" spans="1:18" x14ac:dyDescent="0.25">
      <c r="A3871" t="s">
        <v>5181</v>
      </c>
      <c r="B3871" t="s">
        <v>65</v>
      </c>
      <c r="C3871" t="s">
        <v>50</v>
      </c>
      <c r="D3871" t="s">
        <v>223</v>
      </c>
      <c r="E3871" t="s">
        <v>226</v>
      </c>
      <c r="F3871" t="s">
        <v>154</v>
      </c>
      <c r="G3871" s="1">
        <v>43945</v>
      </c>
      <c r="H3871" s="1">
        <v>43961</v>
      </c>
      <c r="I3871">
        <f>YEAR((vw_maritime_trade_analysis[[#This Row],[Departure_Date]]))</f>
        <v>2020</v>
      </c>
      <c r="J3871" t="str">
        <f>"Q"&amp;ROUNDUP(MONTH(vw_maritime_trade_analysis[[#This Row],[Departure_Date]])/3,0)</f>
        <v>Q2</v>
      </c>
      <c r="K3871" t="str">
        <f>TEXT(vw_maritime_trade_analysis[[#This Row],[Departure_Date]],"mmmm")</f>
        <v>April</v>
      </c>
      <c r="L3871">
        <v>40172024</v>
      </c>
      <c r="M3871">
        <v>302623.875</v>
      </c>
      <c r="N3871">
        <v>134244.609375</v>
      </c>
      <c r="O3871">
        <v>27316.98046875</v>
      </c>
      <c r="P3871">
        <v>40239.01953125</v>
      </c>
      <c r="Q3871">
        <v>1441981.5</v>
      </c>
      <c r="R3871">
        <f t="shared" si="60"/>
        <v>3.5895166745892618E-2</v>
      </c>
    </row>
    <row r="3872" spans="1:18" x14ac:dyDescent="0.25">
      <c r="A3872" t="s">
        <v>5182</v>
      </c>
      <c r="B3872" t="s">
        <v>65</v>
      </c>
      <c r="C3872" t="s">
        <v>78</v>
      </c>
      <c r="D3872" t="s">
        <v>177</v>
      </c>
      <c r="E3872" t="s">
        <v>100</v>
      </c>
      <c r="F3872" t="s">
        <v>127</v>
      </c>
      <c r="G3872" s="1">
        <v>43914</v>
      </c>
      <c r="H3872" s="1">
        <v>43929</v>
      </c>
      <c r="I3872">
        <f>YEAR((vw_maritime_trade_analysis[[#This Row],[Departure_Date]]))</f>
        <v>2020</v>
      </c>
      <c r="J3872" t="str">
        <f>"Q"&amp;ROUNDUP(MONTH(vw_maritime_trade_analysis[[#This Row],[Departure_Date]])/3,0)</f>
        <v>Q1</v>
      </c>
      <c r="K3872" t="str">
        <f>TEXT(vw_maritime_trade_analysis[[#This Row],[Departure_Date]],"mmmm")</f>
        <v>March</v>
      </c>
      <c r="L3872">
        <v>23488756</v>
      </c>
      <c r="M3872">
        <v>268686.625</v>
      </c>
      <c r="N3872">
        <v>171983.9375</v>
      </c>
      <c r="O3872">
        <v>55198.578125</v>
      </c>
      <c r="P3872">
        <v>5364.68017578125</v>
      </c>
      <c r="Q3872">
        <v>1331925.5</v>
      </c>
      <c r="R3872">
        <f t="shared" si="60"/>
        <v>5.6704812294018463E-2</v>
      </c>
    </row>
    <row r="3873" spans="1:18" x14ac:dyDescent="0.25">
      <c r="A3873" t="s">
        <v>5183</v>
      </c>
      <c r="B3873" t="s">
        <v>49</v>
      </c>
      <c r="C3873" t="s">
        <v>78</v>
      </c>
      <c r="D3873" t="s">
        <v>79</v>
      </c>
      <c r="E3873" t="s">
        <v>154</v>
      </c>
      <c r="F3873" t="s">
        <v>226</v>
      </c>
      <c r="G3873" s="1">
        <v>45020</v>
      </c>
      <c r="H3873" s="1">
        <v>45047</v>
      </c>
      <c r="I3873">
        <f>YEAR((vw_maritime_trade_analysis[[#This Row],[Departure_Date]]))</f>
        <v>2023</v>
      </c>
      <c r="J3873" t="str">
        <f>"Q"&amp;ROUNDUP(MONTH(vw_maritime_trade_analysis[[#This Row],[Departure_Date]])/3,0)</f>
        <v>Q2</v>
      </c>
      <c r="K3873" t="str">
        <f>TEXT(vw_maritime_trade_analysis[[#This Row],[Departure_Date]],"mmmm")</f>
        <v>April</v>
      </c>
      <c r="L3873">
        <v>45087388</v>
      </c>
      <c r="M3873">
        <v>555832.3125</v>
      </c>
      <c r="N3873">
        <v>32309.419921875</v>
      </c>
      <c r="O3873">
        <v>76648.5625</v>
      </c>
      <c r="P3873">
        <v>16795.1796875</v>
      </c>
      <c r="Q3873">
        <v>2141419.75</v>
      </c>
      <c r="R3873">
        <f t="shared" si="60"/>
        <v>4.7494872623803357E-2</v>
      </c>
    </row>
    <row r="3874" spans="1:18" x14ac:dyDescent="0.25">
      <c r="A3874" t="s">
        <v>5184</v>
      </c>
      <c r="B3874" t="s">
        <v>65</v>
      </c>
      <c r="C3874" t="s">
        <v>50</v>
      </c>
      <c r="D3874" t="s">
        <v>145</v>
      </c>
      <c r="E3874" t="s">
        <v>56</v>
      </c>
      <c r="F3874" t="s">
        <v>146</v>
      </c>
      <c r="G3874" s="1">
        <v>44728</v>
      </c>
      <c r="H3874" s="1">
        <v>44743</v>
      </c>
      <c r="I3874">
        <f>YEAR((vw_maritime_trade_analysis[[#This Row],[Departure_Date]]))</f>
        <v>2022</v>
      </c>
      <c r="J3874" t="str">
        <f>"Q"&amp;ROUNDUP(MONTH(vw_maritime_trade_analysis[[#This Row],[Departure_Date]])/3,0)</f>
        <v>Q2</v>
      </c>
      <c r="K3874" t="str">
        <f>TEXT(vw_maritime_trade_analysis[[#This Row],[Departure_Date]],"mmmm")</f>
        <v>June</v>
      </c>
      <c r="L3874">
        <v>101080528</v>
      </c>
      <c r="M3874">
        <v>567927.375</v>
      </c>
      <c r="N3874">
        <v>185216.0625</v>
      </c>
      <c r="O3874">
        <v>278982.28125</v>
      </c>
      <c r="P3874">
        <v>0</v>
      </c>
      <c r="Q3874">
        <v>3171101.25</v>
      </c>
      <c r="R3874">
        <f t="shared" si="60"/>
        <v>3.1372028943101683E-2</v>
      </c>
    </row>
    <row r="3875" spans="1:18" x14ac:dyDescent="0.25">
      <c r="A3875" t="s">
        <v>5185</v>
      </c>
      <c r="B3875" t="s">
        <v>65</v>
      </c>
      <c r="C3875" t="s">
        <v>239</v>
      </c>
      <c r="D3875" t="s">
        <v>265</v>
      </c>
      <c r="E3875" t="s">
        <v>92</v>
      </c>
      <c r="F3875" t="s">
        <v>127</v>
      </c>
      <c r="G3875" s="1">
        <v>44930</v>
      </c>
      <c r="H3875" s="1">
        <v>44947</v>
      </c>
      <c r="I3875">
        <f>YEAR((vw_maritime_trade_analysis[[#This Row],[Departure_Date]]))</f>
        <v>2023</v>
      </c>
      <c r="J3875" t="str">
        <f>"Q"&amp;ROUNDUP(MONTH(vw_maritime_trade_analysis[[#This Row],[Departure_Date]])/3,0)</f>
        <v>Q1</v>
      </c>
      <c r="K3875" t="str">
        <f>TEXT(vw_maritime_trade_analysis[[#This Row],[Departure_Date]],"mmmm")</f>
        <v>January</v>
      </c>
      <c r="L3875">
        <v>14659202</v>
      </c>
      <c r="M3875">
        <v>253836.90625</v>
      </c>
      <c r="N3875">
        <v>75012.90625</v>
      </c>
      <c r="O3875">
        <v>25653.599609375</v>
      </c>
      <c r="P3875">
        <v>64963.51953125</v>
      </c>
      <c r="Q3875">
        <v>1318637.75</v>
      </c>
      <c r="R3875">
        <f t="shared" si="60"/>
        <v>8.9952901256152962E-2</v>
      </c>
    </row>
    <row r="3876" spans="1:18" x14ac:dyDescent="0.25">
      <c r="A3876" t="s">
        <v>5186</v>
      </c>
      <c r="B3876" t="s">
        <v>65</v>
      </c>
      <c r="C3876" t="s">
        <v>50</v>
      </c>
      <c r="D3876" t="s">
        <v>51</v>
      </c>
      <c r="E3876" t="s">
        <v>100</v>
      </c>
      <c r="F3876" t="s">
        <v>230</v>
      </c>
      <c r="G3876" s="1">
        <v>44255</v>
      </c>
      <c r="H3876" s="1">
        <v>44265</v>
      </c>
      <c r="I3876">
        <f>YEAR((vw_maritime_trade_analysis[[#This Row],[Departure_Date]]))</f>
        <v>2021</v>
      </c>
      <c r="J3876" t="str">
        <f>"Q"&amp;ROUNDUP(MONTH(vw_maritime_trade_analysis[[#This Row],[Departure_Date]])/3,0)</f>
        <v>Q1</v>
      </c>
      <c r="K3876" t="str">
        <f>TEXT(vw_maritime_trade_analysis[[#This Row],[Departure_Date]],"mmmm")</f>
        <v>February</v>
      </c>
      <c r="L3876">
        <v>24386032</v>
      </c>
      <c r="M3876">
        <v>173662.484375</v>
      </c>
      <c r="N3876">
        <v>220886.90625</v>
      </c>
      <c r="O3876">
        <v>30970.259765625</v>
      </c>
      <c r="P3876">
        <v>0</v>
      </c>
      <c r="Q3876">
        <v>7763236.5</v>
      </c>
      <c r="R3876">
        <f t="shared" si="60"/>
        <v>0.31834767132266539</v>
      </c>
    </row>
    <row r="3877" spans="1:18" x14ac:dyDescent="0.25">
      <c r="A3877" t="s">
        <v>5187</v>
      </c>
      <c r="B3877" t="s">
        <v>65</v>
      </c>
      <c r="C3877" t="s">
        <v>50</v>
      </c>
      <c r="D3877" t="s">
        <v>51</v>
      </c>
      <c r="E3877" t="s">
        <v>70</v>
      </c>
      <c r="F3877" t="s">
        <v>230</v>
      </c>
      <c r="G3877" s="1">
        <v>45888</v>
      </c>
      <c r="H3877" s="1">
        <v>45901</v>
      </c>
      <c r="I3877">
        <f>YEAR((vw_maritime_trade_analysis[[#This Row],[Departure_Date]]))</f>
        <v>2025</v>
      </c>
      <c r="J3877" t="str">
        <f>"Q"&amp;ROUNDUP(MONTH(vw_maritime_trade_analysis[[#This Row],[Departure_Date]])/3,0)</f>
        <v>Q3</v>
      </c>
      <c r="K3877" t="str">
        <f>TEXT(vw_maritime_trade_analysis[[#This Row],[Departure_Date]],"mmmm")</f>
        <v>August</v>
      </c>
      <c r="L3877">
        <v>11842094</v>
      </c>
      <c r="M3877">
        <v>296870.8125</v>
      </c>
      <c r="N3877">
        <v>233420.25</v>
      </c>
      <c r="O3877">
        <v>35052.6015625</v>
      </c>
      <c r="P3877">
        <v>13148.3798828125</v>
      </c>
      <c r="Q3877">
        <v>2827152.25</v>
      </c>
      <c r="R3877">
        <f t="shared" si="60"/>
        <v>0.23873752817702679</v>
      </c>
    </row>
    <row r="3878" spans="1:18" x14ac:dyDescent="0.25">
      <c r="A3878" t="s">
        <v>5188</v>
      </c>
      <c r="B3878" t="s">
        <v>65</v>
      </c>
      <c r="C3878" t="s">
        <v>112</v>
      </c>
      <c r="D3878" t="s">
        <v>343</v>
      </c>
      <c r="E3878" t="s">
        <v>56</v>
      </c>
      <c r="F3878" t="s">
        <v>83</v>
      </c>
      <c r="G3878" s="1">
        <v>43960</v>
      </c>
      <c r="H3878" s="1">
        <v>43987</v>
      </c>
      <c r="I3878">
        <f>YEAR((vw_maritime_trade_analysis[[#This Row],[Departure_Date]]))</f>
        <v>2020</v>
      </c>
      <c r="J3878" t="str">
        <f>"Q"&amp;ROUNDUP(MONTH(vw_maritime_trade_analysis[[#This Row],[Departure_Date]])/3,0)</f>
        <v>Q2</v>
      </c>
      <c r="K3878" t="str">
        <f>TEXT(vw_maritime_trade_analysis[[#This Row],[Departure_Date]],"mmmm")</f>
        <v>May</v>
      </c>
      <c r="L3878">
        <v>31250490</v>
      </c>
      <c r="M3878">
        <v>537534.125</v>
      </c>
      <c r="N3878">
        <v>148213.203125</v>
      </c>
      <c r="O3878">
        <v>61250.9609375</v>
      </c>
      <c r="P3878">
        <v>0</v>
      </c>
      <c r="Q3878">
        <v>3145053.5</v>
      </c>
      <c r="R3878">
        <f t="shared" si="60"/>
        <v>0.10064013396269947</v>
      </c>
    </row>
    <row r="3879" spans="1:18" x14ac:dyDescent="0.25">
      <c r="A3879" t="s">
        <v>5189</v>
      </c>
      <c r="B3879" t="s">
        <v>49</v>
      </c>
      <c r="C3879" t="s">
        <v>112</v>
      </c>
      <c r="D3879" t="s">
        <v>340</v>
      </c>
      <c r="E3879" t="s">
        <v>127</v>
      </c>
      <c r="F3879" t="s">
        <v>128</v>
      </c>
      <c r="G3879" s="1">
        <v>44728</v>
      </c>
      <c r="H3879" s="1">
        <v>44750</v>
      </c>
      <c r="I3879">
        <f>YEAR((vw_maritime_trade_analysis[[#This Row],[Departure_Date]]))</f>
        <v>2022</v>
      </c>
      <c r="J3879" t="str">
        <f>"Q"&amp;ROUNDUP(MONTH(vw_maritime_trade_analysis[[#This Row],[Departure_Date]])/3,0)</f>
        <v>Q2</v>
      </c>
      <c r="K3879" t="str">
        <f>TEXT(vw_maritime_trade_analysis[[#This Row],[Departure_Date]],"mmmm")</f>
        <v>June</v>
      </c>
      <c r="L3879">
        <v>9196107</v>
      </c>
      <c r="M3879">
        <v>608233.375</v>
      </c>
      <c r="N3879">
        <v>146106.296875</v>
      </c>
      <c r="O3879">
        <v>24829.490234375</v>
      </c>
      <c r="P3879">
        <v>51236.828125</v>
      </c>
      <c r="Q3879">
        <v>1001189.25</v>
      </c>
      <c r="R3879">
        <f t="shared" si="60"/>
        <v>0.10887098747328625</v>
      </c>
    </row>
    <row r="3880" spans="1:18" x14ac:dyDescent="0.25">
      <c r="A3880" t="s">
        <v>5190</v>
      </c>
      <c r="B3880" t="s">
        <v>49</v>
      </c>
      <c r="C3880" t="s">
        <v>78</v>
      </c>
      <c r="D3880" t="s">
        <v>105</v>
      </c>
      <c r="E3880" t="s">
        <v>108</v>
      </c>
      <c r="F3880" t="s">
        <v>226</v>
      </c>
      <c r="G3880" s="1">
        <v>45493</v>
      </c>
      <c r="H3880" s="1">
        <v>45515</v>
      </c>
      <c r="I3880">
        <f>YEAR((vw_maritime_trade_analysis[[#This Row],[Departure_Date]]))</f>
        <v>2024</v>
      </c>
      <c r="J3880" t="str">
        <f>"Q"&amp;ROUNDUP(MONTH(vw_maritime_trade_analysis[[#This Row],[Departure_Date]])/3,0)</f>
        <v>Q3</v>
      </c>
      <c r="K3880" t="str">
        <f>TEXT(vw_maritime_trade_analysis[[#This Row],[Departure_Date]],"mmmm")</f>
        <v>July</v>
      </c>
      <c r="L3880">
        <v>55865048</v>
      </c>
      <c r="M3880">
        <v>309234.78125</v>
      </c>
      <c r="N3880">
        <v>191825.75</v>
      </c>
      <c r="O3880">
        <v>122344.4609375</v>
      </c>
      <c r="P3880">
        <v>16820.259765625</v>
      </c>
      <c r="Q3880">
        <v>1884269.125</v>
      </c>
      <c r="R3880">
        <f t="shared" si="60"/>
        <v>3.3728944885181161E-2</v>
      </c>
    </row>
    <row r="3881" spans="1:18" x14ac:dyDescent="0.25">
      <c r="A3881" t="s">
        <v>5191</v>
      </c>
      <c r="B3881" t="s">
        <v>49</v>
      </c>
      <c r="C3881" t="s">
        <v>78</v>
      </c>
      <c r="D3881" t="s">
        <v>105</v>
      </c>
      <c r="E3881" t="s">
        <v>154</v>
      </c>
      <c r="F3881" t="s">
        <v>70</v>
      </c>
      <c r="G3881" s="1">
        <v>45229</v>
      </c>
      <c r="H3881" s="1">
        <v>45247</v>
      </c>
      <c r="I3881">
        <f>YEAR((vw_maritime_trade_analysis[[#This Row],[Departure_Date]]))</f>
        <v>2023</v>
      </c>
      <c r="J3881" t="str">
        <f>"Q"&amp;ROUNDUP(MONTH(vw_maritime_trade_analysis[[#This Row],[Departure_Date]])/3,0)</f>
        <v>Q4</v>
      </c>
      <c r="K3881" t="str">
        <f>TEXT(vw_maritime_trade_analysis[[#This Row],[Departure_Date]],"mmmm")</f>
        <v>October</v>
      </c>
      <c r="L3881">
        <v>13543182</v>
      </c>
      <c r="M3881">
        <v>181773.109375</v>
      </c>
      <c r="N3881">
        <v>116260.3515625</v>
      </c>
      <c r="O3881">
        <v>41577.5703125</v>
      </c>
      <c r="P3881">
        <v>1723.5999755859375</v>
      </c>
      <c r="Q3881">
        <v>1148097</v>
      </c>
      <c r="R3881">
        <f t="shared" si="60"/>
        <v>8.4773061456310639E-2</v>
      </c>
    </row>
    <row r="3882" spans="1:18" x14ac:dyDescent="0.25">
      <c r="A3882" t="s">
        <v>5192</v>
      </c>
      <c r="B3882" t="s">
        <v>49</v>
      </c>
      <c r="C3882" t="s">
        <v>112</v>
      </c>
      <c r="D3882" t="s">
        <v>199</v>
      </c>
      <c r="E3882" t="s">
        <v>204</v>
      </c>
      <c r="F3882" t="s">
        <v>56</v>
      </c>
      <c r="G3882" s="1">
        <v>44813</v>
      </c>
      <c r="H3882" s="1">
        <v>44834</v>
      </c>
      <c r="I3882">
        <f>YEAR((vw_maritime_trade_analysis[[#This Row],[Departure_Date]]))</f>
        <v>2022</v>
      </c>
      <c r="J3882" t="str">
        <f>"Q"&amp;ROUNDUP(MONTH(vw_maritime_trade_analysis[[#This Row],[Departure_Date]])/3,0)</f>
        <v>Q3</v>
      </c>
      <c r="K3882" t="str">
        <f>TEXT(vw_maritime_trade_analysis[[#This Row],[Departure_Date]],"mmmm")</f>
        <v>September</v>
      </c>
      <c r="L3882">
        <v>8802973</v>
      </c>
      <c r="M3882">
        <v>320863.46875</v>
      </c>
      <c r="N3882">
        <v>186565.203125</v>
      </c>
      <c r="O3882">
        <v>10475.5400390625</v>
      </c>
      <c r="P3882">
        <v>2645.2099609375</v>
      </c>
      <c r="Q3882">
        <v>910137.4375</v>
      </c>
      <c r="R3882">
        <f t="shared" si="60"/>
        <v>0.10338977950971791</v>
      </c>
    </row>
    <row r="3883" spans="1:18" x14ac:dyDescent="0.25">
      <c r="A3883" t="s">
        <v>5193</v>
      </c>
      <c r="B3883" t="s">
        <v>65</v>
      </c>
      <c r="C3883" t="s">
        <v>134</v>
      </c>
      <c r="D3883" t="s">
        <v>135</v>
      </c>
      <c r="E3883" t="s">
        <v>226</v>
      </c>
      <c r="F3883" t="s">
        <v>150</v>
      </c>
      <c r="G3883" s="1">
        <v>46027</v>
      </c>
      <c r="H3883" s="1">
        <v>46056</v>
      </c>
      <c r="I3883">
        <f>YEAR((vw_maritime_trade_analysis[[#This Row],[Departure_Date]]))</f>
        <v>2026</v>
      </c>
      <c r="J3883" t="str">
        <f>"Q"&amp;ROUNDUP(MONTH(vw_maritime_trade_analysis[[#This Row],[Departure_Date]])/3,0)</f>
        <v>Q1</v>
      </c>
      <c r="K3883" t="str">
        <f>TEXT(vw_maritime_trade_analysis[[#This Row],[Departure_Date]],"mmmm")</f>
        <v>January</v>
      </c>
      <c r="L3883">
        <v>7196419.5</v>
      </c>
      <c r="M3883">
        <v>558600.9375</v>
      </c>
      <c r="N3883">
        <v>43957.6484375</v>
      </c>
      <c r="O3883">
        <v>10722.669921875</v>
      </c>
      <c r="P3883">
        <v>0</v>
      </c>
      <c r="Q3883">
        <v>838289.625</v>
      </c>
      <c r="R3883">
        <f t="shared" si="60"/>
        <v>0.11648704261890236</v>
      </c>
    </row>
    <row r="3884" spans="1:18" x14ac:dyDescent="0.25">
      <c r="A3884" t="s">
        <v>5194</v>
      </c>
      <c r="B3884" t="s">
        <v>49</v>
      </c>
      <c r="C3884" t="s">
        <v>134</v>
      </c>
      <c r="D3884" t="s">
        <v>135</v>
      </c>
      <c r="E3884" t="s">
        <v>55</v>
      </c>
      <c r="F3884" t="s">
        <v>226</v>
      </c>
      <c r="G3884" s="1">
        <v>45762</v>
      </c>
      <c r="H3884" s="1">
        <v>45788</v>
      </c>
      <c r="I3884">
        <f>YEAR((vw_maritime_trade_analysis[[#This Row],[Departure_Date]]))</f>
        <v>2025</v>
      </c>
      <c r="J3884" t="str">
        <f>"Q"&amp;ROUNDUP(MONTH(vw_maritime_trade_analysis[[#This Row],[Departure_Date]])/3,0)</f>
        <v>Q2</v>
      </c>
      <c r="K3884" t="str">
        <f>TEXT(vw_maritime_trade_analysis[[#This Row],[Departure_Date]],"mmmm")</f>
        <v>April</v>
      </c>
      <c r="L3884">
        <v>3153614.5</v>
      </c>
      <c r="M3884">
        <v>390642.34375</v>
      </c>
      <c r="N3884">
        <v>193530.765625</v>
      </c>
      <c r="O3884">
        <v>2144.4599609375</v>
      </c>
      <c r="P3884">
        <v>10102.5595703125</v>
      </c>
      <c r="Q3884">
        <v>709678.0625</v>
      </c>
      <c r="R3884">
        <f t="shared" si="60"/>
        <v>0.22503640267382077</v>
      </c>
    </row>
    <row r="3885" spans="1:18" x14ac:dyDescent="0.25">
      <c r="A3885" t="s">
        <v>5195</v>
      </c>
      <c r="B3885" t="s">
        <v>65</v>
      </c>
      <c r="C3885" t="s">
        <v>50</v>
      </c>
      <c r="D3885" t="s">
        <v>120</v>
      </c>
      <c r="E3885" t="s">
        <v>184</v>
      </c>
      <c r="F3885" t="s">
        <v>154</v>
      </c>
      <c r="G3885" s="1">
        <v>45115</v>
      </c>
      <c r="H3885" s="1">
        <v>45123</v>
      </c>
      <c r="I3885">
        <f>YEAR((vw_maritime_trade_analysis[[#This Row],[Departure_Date]]))</f>
        <v>2023</v>
      </c>
      <c r="J3885" t="str">
        <f>"Q"&amp;ROUNDUP(MONTH(vw_maritime_trade_analysis[[#This Row],[Departure_Date]])/3,0)</f>
        <v>Q3</v>
      </c>
      <c r="K3885" t="str">
        <f>TEXT(vw_maritime_trade_analysis[[#This Row],[Departure_Date]],"mmmm")</f>
        <v>July</v>
      </c>
      <c r="L3885">
        <v>17681322</v>
      </c>
      <c r="M3885">
        <v>135412.265625</v>
      </c>
      <c r="N3885">
        <v>40091.37890625</v>
      </c>
      <c r="O3885">
        <v>11846.490234375</v>
      </c>
      <c r="P3885">
        <v>16449.2109375</v>
      </c>
      <c r="Q3885">
        <v>659447.125</v>
      </c>
      <c r="R3885">
        <f t="shared" si="60"/>
        <v>3.7296256750485063E-2</v>
      </c>
    </row>
    <row r="3886" spans="1:18" x14ac:dyDescent="0.25">
      <c r="A3886" t="s">
        <v>5196</v>
      </c>
      <c r="B3886" t="s">
        <v>49</v>
      </c>
      <c r="C3886" t="s">
        <v>239</v>
      </c>
      <c r="D3886" t="s">
        <v>270</v>
      </c>
      <c r="E3886" t="s">
        <v>140</v>
      </c>
      <c r="F3886" t="s">
        <v>128</v>
      </c>
      <c r="G3886" s="1">
        <v>45980</v>
      </c>
      <c r="H3886" s="1">
        <v>45989</v>
      </c>
      <c r="I3886">
        <f>YEAR((vw_maritime_trade_analysis[[#This Row],[Departure_Date]]))</f>
        <v>2025</v>
      </c>
      <c r="J3886" t="str">
        <f>"Q"&amp;ROUNDUP(MONTH(vw_maritime_trade_analysis[[#This Row],[Departure_Date]])/3,0)</f>
        <v>Q4</v>
      </c>
      <c r="K3886" t="str">
        <f>TEXT(vw_maritime_trade_analysis[[#This Row],[Departure_Date]],"mmmm")</f>
        <v>November</v>
      </c>
      <c r="L3886">
        <v>28832450</v>
      </c>
      <c r="M3886">
        <v>262439.15625</v>
      </c>
      <c r="N3886">
        <v>121744.203125</v>
      </c>
      <c r="O3886">
        <v>61413.12109375</v>
      </c>
      <c r="P3886">
        <v>0</v>
      </c>
      <c r="Q3886">
        <v>1263880.5</v>
      </c>
      <c r="R3886">
        <f t="shared" si="60"/>
        <v>4.3835348712995256E-2</v>
      </c>
    </row>
    <row r="3887" spans="1:18" x14ac:dyDescent="0.25">
      <c r="A3887" t="s">
        <v>5197</v>
      </c>
      <c r="B3887" t="s">
        <v>65</v>
      </c>
      <c r="C3887" t="s">
        <v>112</v>
      </c>
      <c r="D3887" t="s">
        <v>126</v>
      </c>
      <c r="E3887" t="s">
        <v>92</v>
      </c>
      <c r="F3887" t="s">
        <v>164</v>
      </c>
      <c r="G3887" s="1">
        <v>45625</v>
      </c>
      <c r="H3887" s="1">
        <v>45646</v>
      </c>
      <c r="I3887">
        <f>YEAR((vw_maritime_trade_analysis[[#This Row],[Departure_Date]]))</f>
        <v>2024</v>
      </c>
      <c r="J3887" t="str">
        <f>"Q"&amp;ROUNDUP(MONTH(vw_maritime_trade_analysis[[#This Row],[Departure_Date]])/3,0)</f>
        <v>Q4</v>
      </c>
      <c r="K3887" t="str">
        <f>TEXT(vw_maritime_trade_analysis[[#This Row],[Departure_Date]],"mmmm")</f>
        <v>November</v>
      </c>
      <c r="L3887">
        <v>8110316</v>
      </c>
      <c r="M3887">
        <v>259591.578125</v>
      </c>
      <c r="N3887">
        <v>125622.109375</v>
      </c>
      <c r="O3887">
        <v>15734.009765625</v>
      </c>
      <c r="P3887">
        <v>2726.179931640625</v>
      </c>
      <c r="Q3887">
        <v>1702985.125</v>
      </c>
      <c r="R3887">
        <f t="shared" si="60"/>
        <v>0.20997765376836119</v>
      </c>
    </row>
    <row r="3888" spans="1:18" x14ac:dyDescent="0.25">
      <c r="A3888" t="s">
        <v>5198</v>
      </c>
      <c r="B3888" t="s">
        <v>49</v>
      </c>
      <c r="C3888" t="s">
        <v>66</v>
      </c>
      <c r="D3888" t="s">
        <v>248</v>
      </c>
      <c r="E3888" t="s">
        <v>146</v>
      </c>
      <c r="F3888" t="s">
        <v>56</v>
      </c>
      <c r="G3888" s="1">
        <v>45754</v>
      </c>
      <c r="H3888" s="1">
        <v>45772</v>
      </c>
      <c r="I3888">
        <f>YEAR((vw_maritime_trade_analysis[[#This Row],[Departure_Date]]))</f>
        <v>2025</v>
      </c>
      <c r="J3888" t="str">
        <f>"Q"&amp;ROUNDUP(MONTH(vw_maritime_trade_analysis[[#This Row],[Departure_Date]])/3,0)</f>
        <v>Q2</v>
      </c>
      <c r="K3888" t="str">
        <f>TEXT(vw_maritime_trade_analysis[[#This Row],[Departure_Date]],"mmmm")</f>
        <v>April</v>
      </c>
      <c r="L3888">
        <v>35807368</v>
      </c>
      <c r="M3888">
        <v>661106.375</v>
      </c>
      <c r="N3888">
        <v>155403.6875</v>
      </c>
      <c r="O3888">
        <v>91666.859375</v>
      </c>
      <c r="P3888">
        <v>19270.150390625</v>
      </c>
      <c r="Q3888">
        <v>4898705</v>
      </c>
      <c r="R3888">
        <f t="shared" si="60"/>
        <v>0.13680717890239796</v>
      </c>
    </row>
    <row r="3889" spans="1:18" x14ac:dyDescent="0.25">
      <c r="A3889" t="s">
        <v>5199</v>
      </c>
      <c r="B3889" t="s">
        <v>65</v>
      </c>
      <c r="C3889" t="s">
        <v>66</v>
      </c>
      <c r="D3889" t="s">
        <v>245</v>
      </c>
      <c r="E3889" t="s">
        <v>100</v>
      </c>
      <c r="F3889" t="s">
        <v>93</v>
      </c>
      <c r="G3889" s="1">
        <v>44573</v>
      </c>
      <c r="H3889" s="1">
        <v>44600</v>
      </c>
      <c r="I3889">
        <f>YEAR((vw_maritime_trade_analysis[[#This Row],[Departure_Date]]))</f>
        <v>2022</v>
      </c>
      <c r="J3889" t="str">
        <f>"Q"&amp;ROUNDUP(MONTH(vw_maritime_trade_analysis[[#This Row],[Departure_Date]])/3,0)</f>
        <v>Q1</v>
      </c>
      <c r="K3889" t="str">
        <f>TEXT(vw_maritime_trade_analysis[[#This Row],[Departure_Date]],"mmmm")</f>
        <v>January</v>
      </c>
      <c r="L3889">
        <v>10181071</v>
      </c>
      <c r="M3889">
        <v>452774.125</v>
      </c>
      <c r="N3889">
        <v>27007.41015625</v>
      </c>
      <c r="O3889">
        <v>32070.369140625</v>
      </c>
      <c r="P3889">
        <v>0</v>
      </c>
      <c r="Q3889">
        <v>839225.9375</v>
      </c>
      <c r="R3889">
        <f t="shared" si="60"/>
        <v>8.2430025043534222E-2</v>
      </c>
    </row>
    <row r="3890" spans="1:18" x14ac:dyDescent="0.25">
      <c r="A3890" t="s">
        <v>5200</v>
      </c>
      <c r="B3890" t="s">
        <v>65</v>
      </c>
      <c r="C3890" t="s">
        <v>239</v>
      </c>
      <c r="D3890" t="s">
        <v>265</v>
      </c>
      <c r="E3890" t="s">
        <v>184</v>
      </c>
      <c r="F3890" t="s">
        <v>127</v>
      </c>
      <c r="G3890" s="1">
        <v>45989</v>
      </c>
      <c r="H3890" s="1">
        <v>46014</v>
      </c>
      <c r="I3890">
        <f>YEAR((vw_maritime_trade_analysis[[#This Row],[Departure_Date]]))</f>
        <v>2025</v>
      </c>
      <c r="J3890" t="str">
        <f>"Q"&amp;ROUNDUP(MONTH(vw_maritime_trade_analysis[[#This Row],[Departure_Date]])/3,0)</f>
        <v>Q4</v>
      </c>
      <c r="K3890" t="str">
        <f>TEXT(vw_maritime_trade_analysis[[#This Row],[Departure_Date]],"mmmm")</f>
        <v>November</v>
      </c>
      <c r="L3890">
        <v>8331470.5</v>
      </c>
      <c r="M3890">
        <v>856269.9375</v>
      </c>
      <c r="N3890">
        <v>120107.7421875</v>
      </c>
      <c r="O3890">
        <v>5332.14013671875</v>
      </c>
      <c r="P3890">
        <v>10458.509765625</v>
      </c>
      <c r="Q3890">
        <v>1407547.625</v>
      </c>
      <c r="R3890">
        <f t="shared" si="60"/>
        <v>0.16894348062565906</v>
      </c>
    </row>
    <row r="3891" spans="1:18" x14ac:dyDescent="0.25">
      <c r="A3891" t="s">
        <v>5201</v>
      </c>
      <c r="B3891" t="s">
        <v>65</v>
      </c>
      <c r="C3891" t="s">
        <v>50</v>
      </c>
      <c r="D3891" t="s">
        <v>183</v>
      </c>
      <c r="E3891" t="s">
        <v>184</v>
      </c>
      <c r="F3891" t="s">
        <v>201</v>
      </c>
      <c r="G3891" s="1">
        <v>44219</v>
      </c>
      <c r="H3891" s="1">
        <v>44239</v>
      </c>
      <c r="I3891">
        <f>YEAR((vw_maritime_trade_analysis[[#This Row],[Departure_Date]]))</f>
        <v>2021</v>
      </c>
      <c r="J3891" t="str">
        <f>"Q"&amp;ROUNDUP(MONTH(vw_maritime_trade_analysis[[#This Row],[Departure_Date]])/3,0)</f>
        <v>Q1</v>
      </c>
      <c r="K3891" t="str">
        <f>TEXT(vw_maritime_trade_analysis[[#This Row],[Departure_Date]],"mmmm")</f>
        <v>January</v>
      </c>
      <c r="L3891">
        <v>81042848</v>
      </c>
      <c r="M3891">
        <v>183322.9375</v>
      </c>
      <c r="N3891">
        <v>211656.453125</v>
      </c>
      <c r="O3891">
        <v>232592.96875</v>
      </c>
      <c r="P3891">
        <v>0</v>
      </c>
      <c r="Q3891">
        <v>1841318.625</v>
      </c>
      <c r="R3891">
        <f t="shared" si="60"/>
        <v>2.2720309940242968E-2</v>
      </c>
    </row>
    <row r="3892" spans="1:18" x14ac:dyDescent="0.25">
      <c r="A3892" t="s">
        <v>5202</v>
      </c>
      <c r="B3892" t="s">
        <v>49</v>
      </c>
      <c r="C3892" t="s">
        <v>50</v>
      </c>
      <c r="D3892" t="s">
        <v>145</v>
      </c>
      <c r="E3892" t="s">
        <v>140</v>
      </c>
      <c r="F3892" t="s">
        <v>92</v>
      </c>
      <c r="G3892" s="1">
        <v>45097</v>
      </c>
      <c r="H3892" s="1">
        <v>45111</v>
      </c>
      <c r="I3892">
        <f>YEAR((vw_maritime_trade_analysis[[#This Row],[Departure_Date]]))</f>
        <v>2023</v>
      </c>
      <c r="J3892" t="str">
        <f>"Q"&amp;ROUNDUP(MONTH(vw_maritime_trade_analysis[[#This Row],[Departure_Date]])/3,0)</f>
        <v>Q2</v>
      </c>
      <c r="K3892" t="str">
        <f>TEXT(vw_maritime_trade_analysis[[#This Row],[Departure_Date]],"mmmm")</f>
        <v>June</v>
      </c>
      <c r="L3892">
        <v>29754498</v>
      </c>
      <c r="M3892">
        <v>294088.6875</v>
      </c>
      <c r="N3892">
        <v>176113.734375</v>
      </c>
      <c r="O3892">
        <v>87180.6796875</v>
      </c>
      <c r="P3892">
        <v>51781.5703125</v>
      </c>
      <c r="Q3892">
        <v>3183489.75</v>
      </c>
      <c r="R3892">
        <f t="shared" si="60"/>
        <v>0.1069918823701882</v>
      </c>
    </row>
    <row r="3893" spans="1:18" x14ac:dyDescent="0.25">
      <c r="A3893" t="s">
        <v>5203</v>
      </c>
      <c r="B3893" t="s">
        <v>49</v>
      </c>
      <c r="C3893" t="s">
        <v>50</v>
      </c>
      <c r="D3893" t="s">
        <v>51</v>
      </c>
      <c r="E3893" t="s">
        <v>164</v>
      </c>
      <c r="F3893" t="s">
        <v>128</v>
      </c>
      <c r="G3893" s="1">
        <v>44727</v>
      </c>
      <c r="H3893" s="1">
        <v>44746</v>
      </c>
      <c r="I3893">
        <f>YEAR((vw_maritime_trade_analysis[[#This Row],[Departure_Date]]))</f>
        <v>2022</v>
      </c>
      <c r="J3893" t="str">
        <f>"Q"&amp;ROUNDUP(MONTH(vw_maritime_trade_analysis[[#This Row],[Departure_Date]])/3,0)</f>
        <v>Q2</v>
      </c>
      <c r="K3893" t="str">
        <f>TEXT(vw_maritime_trade_analysis[[#This Row],[Departure_Date]],"mmmm")</f>
        <v>June</v>
      </c>
      <c r="L3893">
        <v>8128305</v>
      </c>
      <c r="M3893">
        <v>505626.21875</v>
      </c>
      <c r="N3893">
        <v>23404.009765625</v>
      </c>
      <c r="O3893">
        <v>14143.25</v>
      </c>
      <c r="P3893">
        <v>4873.9501953125</v>
      </c>
      <c r="Q3893">
        <v>4086433.5</v>
      </c>
      <c r="R3893">
        <f t="shared" si="60"/>
        <v>0.5027411619027583</v>
      </c>
    </row>
    <row r="3894" spans="1:18" x14ac:dyDescent="0.25">
      <c r="A3894" t="s">
        <v>5204</v>
      </c>
      <c r="B3894" t="s">
        <v>65</v>
      </c>
      <c r="C3894" t="s">
        <v>78</v>
      </c>
      <c r="D3894" t="s">
        <v>315</v>
      </c>
      <c r="E3894" t="s">
        <v>226</v>
      </c>
      <c r="F3894" t="s">
        <v>146</v>
      </c>
      <c r="G3894" s="1">
        <v>43857</v>
      </c>
      <c r="H3894" s="1">
        <v>43868</v>
      </c>
      <c r="I3894">
        <f>YEAR((vw_maritime_trade_analysis[[#This Row],[Departure_Date]]))</f>
        <v>2020</v>
      </c>
      <c r="J3894" t="str">
        <f>"Q"&amp;ROUNDUP(MONTH(vw_maritime_trade_analysis[[#This Row],[Departure_Date]])/3,0)</f>
        <v>Q1</v>
      </c>
      <c r="K3894" t="str">
        <f>TEXT(vw_maritime_trade_analysis[[#This Row],[Departure_Date]],"mmmm")</f>
        <v>January</v>
      </c>
      <c r="L3894">
        <v>42887268</v>
      </c>
      <c r="M3894">
        <v>164942.8125</v>
      </c>
      <c r="N3894">
        <v>32144.130859375</v>
      </c>
      <c r="O3894">
        <v>52322.46875</v>
      </c>
      <c r="P3894">
        <v>11245.1103515625</v>
      </c>
      <c r="Q3894">
        <v>2136239.5</v>
      </c>
      <c r="R3894">
        <f t="shared" si="60"/>
        <v>4.9810575483614394E-2</v>
      </c>
    </row>
    <row r="3895" spans="1:18" x14ac:dyDescent="0.25">
      <c r="A3895" t="s">
        <v>5205</v>
      </c>
      <c r="B3895" t="s">
        <v>65</v>
      </c>
      <c r="C3895" t="s">
        <v>50</v>
      </c>
      <c r="D3895" t="s">
        <v>423</v>
      </c>
      <c r="E3895" t="s">
        <v>92</v>
      </c>
      <c r="F3895" t="s">
        <v>230</v>
      </c>
      <c r="G3895" s="1">
        <v>44428</v>
      </c>
      <c r="H3895" s="1">
        <v>44437</v>
      </c>
      <c r="I3895">
        <f>YEAR((vw_maritime_trade_analysis[[#This Row],[Departure_Date]]))</f>
        <v>2021</v>
      </c>
      <c r="J3895" t="str">
        <f>"Q"&amp;ROUNDUP(MONTH(vw_maritime_trade_analysis[[#This Row],[Departure_Date]])/3,0)</f>
        <v>Q3</v>
      </c>
      <c r="K3895" t="str">
        <f>TEXT(vw_maritime_trade_analysis[[#This Row],[Departure_Date]],"mmmm")</f>
        <v>August</v>
      </c>
      <c r="L3895">
        <v>22331832</v>
      </c>
      <c r="M3895">
        <v>90309.9296875</v>
      </c>
      <c r="N3895">
        <v>213586.421875</v>
      </c>
      <c r="O3895">
        <v>57839.44140625</v>
      </c>
      <c r="P3895">
        <v>17100.9609375</v>
      </c>
      <c r="Q3895">
        <v>1384960.5</v>
      </c>
      <c r="R3895">
        <f t="shared" si="60"/>
        <v>6.2017325761719866E-2</v>
      </c>
    </row>
    <row r="3896" spans="1:18" x14ac:dyDescent="0.25">
      <c r="A3896" t="s">
        <v>5206</v>
      </c>
      <c r="B3896" t="s">
        <v>65</v>
      </c>
      <c r="C3896" t="s">
        <v>50</v>
      </c>
      <c r="D3896" t="s">
        <v>120</v>
      </c>
      <c r="E3896" t="s">
        <v>184</v>
      </c>
      <c r="F3896" t="s">
        <v>83</v>
      </c>
      <c r="G3896" s="1">
        <v>43977</v>
      </c>
      <c r="H3896" s="1">
        <v>43983</v>
      </c>
      <c r="I3896">
        <f>YEAR((vw_maritime_trade_analysis[[#This Row],[Departure_Date]]))</f>
        <v>2020</v>
      </c>
      <c r="J3896" t="str">
        <f>"Q"&amp;ROUNDUP(MONTH(vw_maritime_trade_analysis[[#This Row],[Departure_Date]])/3,0)</f>
        <v>Q2</v>
      </c>
      <c r="K3896" t="str">
        <f>TEXT(vw_maritime_trade_analysis[[#This Row],[Departure_Date]],"mmmm")</f>
        <v>May</v>
      </c>
      <c r="L3896">
        <v>54064420</v>
      </c>
      <c r="M3896">
        <v>41229.94140625</v>
      </c>
      <c r="N3896">
        <v>129305.4375</v>
      </c>
      <c r="O3896">
        <v>62714.73046875</v>
      </c>
      <c r="P3896">
        <v>27785.5</v>
      </c>
      <c r="Q3896">
        <v>2156476.5</v>
      </c>
      <c r="R3896">
        <f t="shared" si="60"/>
        <v>3.9887166088159273E-2</v>
      </c>
    </row>
    <row r="3897" spans="1:18" x14ac:dyDescent="0.25">
      <c r="A3897" t="s">
        <v>5207</v>
      </c>
      <c r="B3897" t="s">
        <v>49</v>
      </c>
      <c r="C3897" t="s">
        <v>50</v>
      </c>
      <c r="D3897" t="s">
        <v>51</v>
      </c>
      <c r="E3897" t="s">
        <v>108</v>
      </c>
      <c r="F3897" t="s">
        <v>92</v>
      </c>
      <c r="G3897" s="1">
        <v>44097</v>
      </c>
      <c r="H3897" s="1">
        <v>44112</v>
      </c>
      <c r="I3897">
        <f>YEAR((vw_maritime_trade_analysis[[#This Row],[Departure_Date]]))</f>
        <v>2020</v>
      </c>
      <c r="J3897" t="str">
        <f>"Q"&amp;ROUNDUP(MONTH(vw_maritime_trade_analysis[[#This Row],[Departure_Date]])/3,0)</f>
        <v>Q3</v>
      </c>
      <c r="K3897" t="str">
        <f>TEXT(vw_maritime_trade_analysis[[#This Row],[Departure_Date]],"mmmm")</f>
        <v>September</v>
      </c>
      <c r="L3897">
        <v>8959282</v>
      </c>
      <c r="M3897">
        <v>161535.65625</v>
      </c>
      <c r="N3897">
        <v>154098.328125</v>
      </c>
      <c r="O3897">
        <v>14693.2197265625</v>
      </c>
      <c r="P3897">
        <v>0</v>
      </c>
      <c r="Q3897">
        <v>2523753</v>
      </c>
      <c r="R3897">
        <f t="shared" si="60"/>
        <v>0.28169143464844615</v>
      </c>
    </row>
    <row r="3898" spans="1:18" x14ac:dyDescent="0.25">
      <c r="A3898" t="s">
        <v>5208</v>
      </c>
      <c r="B3898" t="s">
        <v>65</v>
      </c>
      <c r="C3898" t="s">
        <v>50</v>
      </c>
      <c r="D3898" t="s">
        <v>51</v>
      </c>
      <c r="E3898" t="s">
        <v>70</v>
      </c>
      <c r="F3898" t="s">
        <v>204</v>
      </c>
      <c r="G3898" s="1">
        <v>46048</v>
      </c>
      <c r="H3898" s="1">
        <v>46063</v>
      </c>
      <c r="I3898">
        <f>YEAR((vw_maritime_trade_analysis[[#This Row],[Departure_Date]]))</f>
        <v>2026</v>
      </c>
      <c r="J3898" t="str">
        <f>"Q"&amp;ROUNDUP(MONTH(vw_maritime_trade_analysis[[#This Row],[Departure_Date]])/3,0)</f>
        <v>Q1</v>
      </c>
      <c r="K3898" t="str">
        <f>TEXT(vw_maritime_trade_analysis[[#This Row],[Departure_Date]],"mmmm")</f>
        <v>January</v>
      </c>
      <c r="L3898">
        <v>5142834.5</v>
      </c>
      <c r="M3898">
        <v>214205.515625</v>
      </c>
      <c r="N3898">
        <v>103253.3125</v>
      </c>
      <c r="O3898">
        <v>15068.509765625</v>
      </c>
      <c r="P3898">
        <v>0</v>
      </c>
      <c r="Q3898">
        <v>1813485.875</v>
      </c>
      <c r="R3898">
        <f t="shared" si="60"/>
        <v>0.35262380599647919</v>
      </c>
    </row>
    <row r="3899" spans="1:18" x14ac:dyDescent="0.25">
      <c r="A3899" t="s">
        <v>5209</v>
      </c>
      <c r="B3899" t="s">
        <v>49</v>
      </c>
      <c r="C3899" t="s">
        <v>112</v>
      </c>
      <c r="D3899" t="s">
        <v>340</v>
      </c>
      <c r="E3899" t="s">
        <v>55</v>
      </c>
      <c r="F3899" t="s">
        <v>92</v>
      </c>
      <c r="G3899" s="1">
        <v>43976</v>
      </c>
      <c r="H3899" s="1">
        <v>43992</v>
      </c>
      <c r="I3899">
        <f>YEAR((vw_maritime_trade_analysis[[#This Row],[Departure_Date]]))</f>
        <v>2020</v>
      </c>
      <c r="J3899" t="str">
        <f>"Q"&amp;ROUNDUP(MONTH(vw_maritime_trade_analysis[[#This Row],[Departure_Date]])/3,0)</f>
        <v>Q2</v>
      </c>
      <c r="K3899" t="str">
        <f>TEXT(vw_maritime_trade_analysis[[#This Row],[Departure_Date]],"mmmm")</f>
        <v>May</v>
      </c>
      <c r="L3899">
        <v>12463758</v>
      </c>
      <c r="M3899">
        <v>252060.59375</v>
      </c>
      <c r="N3899">
        <v>124559.90625</v>
      </c>
      <c r="O3899">
        <v>42626.05078125</v>
      </c>
      <c r="P3899">
        <v>0</v>
      </c>
      <c r="Q3899">
        <v>772682.3125</v>
      </c>
      <c r="R3899">
        <f t="shared" si="60"/>
        <v>6.1994328877373904E-2</v>
      </c>
    </row>
    <row r="3900" spans="1:18" x14ac:dyDescent="0.25">
      <c r="A3900" t="s">
        <v>5210</v>
      </c>
      <c r="B3900" t="s">
        <v>65</v>
      </c>
      <c r="C3900" t="s">
        <v>50</v>
      </c>
      <c r="D3900" t="s">
        <v>423</v>
      </c>
      <c r="E3900" t="s">
        <v>92</v>
      </c>
      <c r="F3900" t="s">
        <v>174</v>
      </c>
      <c r="G3900" s="1">
        <v>44159</v>
      </c>
      <c r="H3900" s="1">
        <v>44179</v>
      </c>
      <c r="I3900">
        <f>YEAR((vw_maritime_trade_analysis[[#This Row],[Departure_Date]]))</f>
        <v>2020</v>
      </c>
      <c r="J3900" t="str">
        <f>"Q"&amp;ROUNDUP(MONTH(vw_maritime_trade_analysis[[#This Row],[Departure_Date]])/3,0)</f>
        <v>Q4</v>
      </c>
      <c r="K3900" t="str">
        <f>TEXT(vw_maritime_trade_analysis[[#This Row],[Departure_Date]],"mmmm")</f>
        <v>November</v>
      </c>
      <c r="L3900">
        <v>51954228</v>
      </c>
      <c r="M3900">
        <v>337923.5</v>
      </c>
      <c r="N3900">
        <v>221332.390625</v>
      </c>
      <c r="O3900">
        <v>147550.015625</v>
      </c>
      <c r="P3900">
        <v>22828.349609375</v>
      </c>
      <c r="Q3900">
        <v>2725990.75</v>
      </c>
      <c r="R3900">
        <f t="shared" si="60"/>
        <v>5.2469083940579392E-2</v>
      </c>
    </row>
    <row r="3901" spans="1:18" x14ac:dyDescent="0.25">
      <c r="A3901" t="s">
        <v>5211</v>
      </c>
      <c r="B3901" t="s">
        <v>65</v>
      </c>
      <c r="C3901" t="s">
        <v>78</v>
      </c>
      <c r="D3901" t="s">
        <v>315</v>
      </c>
      <c r="E3901" t="s">
        <v>100</v>
      </c>
      <c r="F3901" t="s">
        <v>108</v>
      </c>
      <c r="G3901" s="1">
        <v>45998</v>
      </c>
      <c r="H3901" s="1">
        <v>46024</v>
      </c>
      <c r="I3901">
        <f>YEAR((vw_maritime_trade_analysis[[#This Row],[Departure_Date]]))</f>
        <v>2025</v>
      </c>
      <c r="J3901" t="str">
        <f>"Q"&amp;ROUNDUP(MONTH(vw_maritime_trade_analysis[[#This Row],[Departure_Date]])/3,0)</f>
        <v>Q4</v>
      </c>
      <c r="K3901" t="str">
        <f>TEXT(vw_maritime_trade_analysis[[#This Row],[Departure_Date]],"mmmm")</f>
        <v>December</v>
      </c>
      <c r="L3901">
        <v>53279668</v>
      </c>
      <c r="M3901">
        <v>689011.9375</v>
      </c>
      <c r="N3901">
        <v>221826.375</v>
      </c>
      <c r="O3901">
        <v>116149.6796875</v>
      </c>
      <c r="P3901">
        <v>54704.109375</v>
      </c>
      <c r="Q3901">
        <v>2788779.25</v>
      </c>
      <c r="R3901">
        <f t="shared" si="60"/>
        <v>5.2342279047234305E-2</v>
      </c>
    </row>
    <row r="3902" spans="1:18" x14ac:dyDescent="0.25">
      <c r="A3902" t="s">
        <v>5212</v>
      </c>
      <c r="B3902" t="s">
        <v>49</v>
      </c>
      <c r="C3902" t="s">
        <v>50</v>
      </c>
      <c r="D3902" t="s">
        <v>223</v>
      </c>
      <c r="E3902" t="s">
        <v>83</v>
      </c>
      <c r="F3902" t="s">
        <v>184</v>
      </c>
      <c r="G3902" s="1">
        <v>44124</v>
      </c>
      <c r="H3902" s="1">
        <v>44144</v>
      </c>
      <c r="I3902">
        <f>YEAR((vw_maritime_trade_analysis[[#This Row],[Departure_Date]]))</f>
        <v>2020</v>
      </c>
      <c r="J3902" t="str">
        <f>"Q"&amp;ROUNDUP(MONTH(vw_maritime_trade_analysis[[#This Row],[Departure_Date]])/3,0)</f>
        <v>Q4</v>
      </c>
      <c r="K3902" t="str">
        <f>TEXT(vw_maritime_trade_analysis[[#This Row],[Departure_Date]],"mmmm")</f>
        <v>October</v>
      </c>
      <c r="L3902">
        <v>111315472</v>
      </c>
      <c r="M3902">
        <v>668719.4375</v>
      </c>
      <c r="N3902">
        <v>67929.3671875</v>
      </c>
      <c r="O3902">
        <v>182557.375</v>
      </c>
      <c r="P3902">
        <v>0</v>
      </c>
      <c r="Q3902">
        <v>2636005.25</v>
      </c>
      <c r="R3902">
        <f t="shared" si="60"/>
        <v>2.3680492950701407E-2</v>
      </c>
    </row>
    <row r="3903" spans="1:18" x14ac:dyDescent="0.25">
      <c r="A3903" t="s">
        <v>5213</v>
      </c>
      <c r="B3903" t="s">
        <v>49</v>
      </c>
      <c r="C3903" t="s">
        <v>50</v>
      </c>
      <c r="D3903" t="s">
        <v>145</v>
      </c>
      <c r="E3903" t="s">
        <v>131</v>
      </c>
      <c r="F3903" t="s">
        <v>226</v>
      </c>
      <c r="G3903" s="1">
        <v>44156</v>
      </c>
      <c r="H3903" s="1">
        <v>44165</v>
      </c>
      <c r="I3903">
        <f>YEAR((vw_maritime_trade_analysis[[#This Row],[Departure_Date]]))</f>
        <v>2020</v>
      </c>
      <c r="J3903" t="str">
        <f>"Q"&amp;ROUNDUP(MONTH(vw_maritime_trade_analysis[[#This Row],[Departure_Date]])/3,0)</f>
        <v>Q4</v>
      </c>
      <c r="K3903" t="str">
        <f>TEXT(vw_maritime_trade_analysis[[#This Row],[Departure_Date]],"mmmm")</f>
        <v>November</v>
      </c>
      <c r="L3903">
        <v>64046124</v>
      </c>
      <c r="M3903">
        <v>162684.234375</v>
      </c>
      <c r="N3903">
        <v>31843.150390625</v>
      </c>
      <c r="O3903">
        <v>156913</v>
      </c>
      <c r="P3903">
        <v>0</v>
      </c>
      <c r="Q3903">
        <v>2058263.5</v>
      </c>
      <c r="R3903">
        <f t="shared" si="60"/>
        <v>3.2137206304631329E-2</v>
      </c>
    </row>
    <row r="3904" spans="1:18" x14ac:dyDescent="0.25">
      <c r="A3904" t="s">
        <v>5214</v>
      </c>
      <c r="B3904" t="s">
        <v>49</v>
      </c>
      <c r="C3904" t="s">
        <v>66</v>
      </c>
      <c r="D3904" t="s">
        <v>153</v>
      </c>
      <c r="E3904" t="s">
        <v>55</v>
      </c>
      <c r="F3904" t="s">
        <v>56</v>
      </c>
      <c r="G3904" s="1">
        <v>45413</v>
      </c>
      <c r="H3904" s="1">
        <v>45426</v>
      </c>
      <c r="I3904">
        <f>YEAR((vw_maritime_trade_analysis[[#This Row],[Departure_Date]]))</f>
        <v>2024</v>
      </c>
      <c r="J3904" t="str">
        <f>"Q"&amp;ROUNDUP(MONTH(vw_maritime_trade_analysis[[#This Row],[Departure_Date]])/3,0)</f>
        <v>Q2</v>
      </c>
      <c r="K3904" t="str">
        <f>TEXT(vw_maritime_trade_analysis[[#This Row],[Departure_Date]],"mmmm")</f>
        <v>May</v>
      </c>
      <c r="L3904">
        <v>102747560</v>
      </c>
      <c r="M3904">
        <v>226499.703125</v>
      </c>
      <c r="N3904">
        <v>242809.90625</v>
      </c>
      <c r="O3904">
        <v>327764.71875</v>
      </c>
      <c r="P3904">
        <v>16939.599609375</v>
      </c>
      <c r="Q3904">
        <v>8617199</v>
      </c>
      <c r="R3904">
        <f t="shared" si="60"/>
        <v>8.3867675300513214E-2</v>
      </c>
    </row>
    <row r="3905" spans="1:18" x14ac:dyDescent="0.25">
      <c r="A3905" t="s">
        <v>5215</v>
      </c>
      <c r="B3905" t="s">
        <v>49</v>
      </c>
      <c r="C3905" t="s">
        <v>112</v>
      </c>
      <c r="D3905" t="s">
        <v>199</v>
      </c>
      <c r="E3905" t="s">
        <v>131</v>
      </c>
      <c r="F3905" t="s">
        <v>184</v>
      </c>
      <c r="G3905" s="1">
        <v>46084</v>
      </c>
      <c r="H3905" s="1">
        <v>46109</v>
      </c>
      <c r="I3905">
        <f>YEAR((vw_maritime_trade_analysis[[#This Row],[Departure_Date]]))</f>
        <v>2026</v>
      </c>
      <c r="J3905" t="str">
        <f>"Q"&amp;ROUNDUP(MONTH(vw_maritime_trade_analysis[[#This Row],[Departure_Date]])/3,0)</f>
        <v>Q1</v>
      </c>
      <c r="K3905" t="str">
        <f>TEXT(vw_maritime_trade_analysis[[#This Row],[Departure_Date]],"mmmm")</f>
        <v>March</v>
      </c>
      <c r="L3905">
        <v>23915064</v>
      </c>
      <c r="M3905">
        <v>667362</v>
      </c>
      <c r="N3905">
        <v>139609.703125</v>
      </c>
      <c r="O3905">
        <v>81789.5234375</v>
      </c>
      <c r="P3905">
        <v>0</v>
      </c>
      <c r="Q3905">
        <v>1301635</v>
      </c>
      <c r="R3905">
        <f t="shared" si="60"/>
        <v>5.4427410271617925E-2</v>
      </c>
    </row>
    <row r="3906" spans="1:18" x14ac:dyDescent="0.25">
      <c r="A3906" t="s">
        <v>5216</v>
      </c>
      <c r="B3906" t="s">
        <v>49</v>
      </c>
      <c r="C3906" t="s">
        <v>66</v>
      </c>
      <c r="D3906" t="s">
        <v>391</v>
      </c>
      <c r="E3906" t="s">
        <v>164</v>
      </c>
      <c r="F3906" t="s">
        <v>70</v>
      </c>
      <c r="G3906" s="1">
        <v>44800</v>
      </c>
      <c r="H3906" s="1">
        <v>44807</v>
      </c>
      <c r="I3906">
        <f>YEAR((vw_maritime_trade_analysis[[#This Row],[Departure_Date]]))</f>
        <v>2022</v>
      </c>
      <c r="J3906" t="str">
        <f>"Q"&amp;ROUNDUP(MONTH(vw_maritime_trade_analysis[[#This Row],[Departure_Date]])/3,0)</f>
        <v>Q3</v>
      </c>
      <c r="K3906" t="str">
        <f>TEXT(vw_maritime_trade_analysis[[#This Row],[Departure_Date]],"mmmm")</f>
        <v>August</v>
      </c>
      <c r="L3906">
        <v>33177962</v>
      </c>
      <c r="M3906">
        <v>74531.7734375</v>
      </c>
      <c r="N3906">
        <v>141794.203125</v>
      </c>
      <c r="O3906">
        <v>64033.46875</v>
      </c>
      <c r="P3906">
        <v>0</v>
      </c>
      <c r="Q3906">
        <v>3327308</v>
      </c>
      <c r="R3906">
        <f t="shared" ref="R3906:R3969" si="61">Q3906/L3906</f>
        <v>0.10028669030364191</v>
      </c>
    </row>
    <row r="3907" spans="1:18" x14ac:dyDescent="0.25">
      <c r="A3907" t="s">
        <v>5217</v>
      </c>
      <c r="B3907" t="s">
        <v>49</v>
      </c>
      <c r="C3907" t="s">
        <v>112</v>
      </c>
      <c r="D3907" t="s">
        <v>126</v>
      </c>
      <c r="E3907" t="s">
        <v>93</v>
      </c>
      <c r="F3907" t="s">
        <v>226</v>
      </c>
      <c r="G3907" s="1">
        <v>45228</v>
      </c>
      <c r="H3907" s="1">
        <v>45237</v>
      </c>
      <c r="I3907">
        <f>YEAR((vw_maritime_trade_analysis[[#This Row],[Departure_Date]]))</f>
        <v>2023</v>
      </c>
      <c r="J3907" t="str">
        <f>"Q"&amp;ROUNDUP(MONTH(vw_maritime_trade_analysis[[#This Row],[Departure_Date]])/3,0)</f>
        <v>Q4</v>
      </c>
      <c r="K3907" t="str">
        <f>TEXT(vw_maritime_trade_analysis[[#This Row],[Departure_Date]],"mmmm")</f>
        <v>October</v>
      </c>
      <c r="L3907">
        <v>9634370</v>
      </c>
      <c r="M3907">
        <v>228435.90625</v>
      </c>
      <c r="N3907">
        <v>237722.40625</v>
      </c>
      <c r="O3907">
        <v>11368.5595703125</v>
      </c>
      <c r="P3907">
        <v>7556.8798828125</v>
      </c>
      <c r="Q3907">
        <v>1153371.5</v>
      </c>
      <c r="R3907">
        <f t="shared" si="61"/>
        <v>0.11971426258281548</v>
      </c>
    </row>
    <row r="3908" spans="1:18" x14ac:dyDescent="0.25">
      <c r="A3908" t="s">
        <v>5218</v>
      </c>
      <c r="B3908" t="s">
        <v>49</v>
      </c>
      <c r="C3908" t="s">
        <v>50</v>
      </c>
      <c r="D3908" t="s">
        <v>120</v>
      </c>
      <c r="E3908" t="s">
        <v>140</v>
      </c>
      <c r="F3908" t="s">
        <v>100</v>
      </c>
      <c r="G3908" s="1">
        <v>45255</v>
      </c>
      <c r="H3908" s="1">
        <v>45273</v>
      </c>
      <c r="I3908">
        <f>YEAR((vw_maritime_trade_analysis[[#This Row],[Departure_Date]]))</f>
        <v>2023</v>
      </c>
      <c r="J3908" t="str">
        <f>"Q"&amp;ROUNDUP(MONTH(vw_maritime_trade_analysis[[#This Row],[Departure_Date]])/3,0)</f>
        <v>Q4</v>
      </c>
      <c r="K3908" t="str">
        <f>TEXT(vw_maritime_trade_analysis[[#This Row],[Departure_Date]],"mmmm")</f>
        <v>November</v>
      </c>
      <c r="L3908">
        <v>53723836</v>
      </c>
      <c r="M3908">
        <v>309935.84375</v>
      </c>
      <c r="N3908">
        <v>153594.84375</v>
      </c>
      <c r="O3908">
        <v>47276.96875</v>
      </c>
      <c r="P3908">
        <v>9150.3095703125</v>
      </c>
      <c r="Q3908">
        <v>2449155.5</v>
      </c>
      <c r="R3908">
        <f t="shared" si="61"/>
        <v>4.5587874626078453E-2</v>
      </c>
    </row>
    <row r="3909" spans="1:18" x14ac:dyDescent="0.25">
      <c r="A3909" t="s">
        <v>5219</v>
      </c>
      <c r="B3909" t="s">
        <v>49</v>
      </c>
      <c r="C3909" t="s">
        <v>134</v>
      </c>
      <c r="D3909" t="s">
        <v>135</v>
      </c>
      <c r="E3909" t="s">
        <v>196</v>
      </c>
      <c r="F3909" t="s">
        <v>56</v>
      </c>
      <c r="G3909" s="1">
        <v>44341</v>
      </c>
      <c r="H3909" s="1">
        <v>44359</v>
      </c>
      <c r="I3909">
        <f>YEAR((vw_maritime_trade_analysis[[#This Row],[Departure_Date]]))</f>
        <v>2021</v>
      </c>
      <c r="J3909" t="str">
        <f>"Q"&amp;ROUNDUP(MONTH(vw_maritime_trade_analysis[[#This Row],[Departure_Date]])/3,0)</f>
        <v>Q2</v>
      </c>
      <c r="K3909" t="str">
        <f>TEXT(vw_maritime_trade_analysis[[#This Row],[Departure_Date]],"mmmm")</f>
        <v>May</v>
      </c>
      <c r="L3909">
        <v>6874280</v>
      </c>
      <c r="M3909">
        <v>396994.875</v>
      </c>
      <c r="N3909">
        <v>108970.6328125</v>
      </c>
      <c r="O3909">
        <v>12442.4501953125</v>
      </c>
      <c r="P3909">
        <v>41752.8203125</v>
      </c>
      <c r="Q3909">
        <v>785997.6875</v>
      </c>
      <c r="R3909">
        <f t="shared" si="61"/>
        <v>0.11433891076592749</v>
      </c>
    </row>
    <row r="3910" spans="1:18" x14ac:dyDescent="0.25">
      <c r="A3910" t="s">
        <v>5220</v>
      </c>
      <c r="B3910" t="s">
        <v>65</v>
      </c>
      <c r="C3910" t="s">
        <v>50</v>
      </c>
      <c r="D3910" t="s">
        <v>51</v>
      </c>
      <c r="E3910" t="s">
        <v>100</v>
      </c>
      <c r="F3910" t="s">
        <v>150</v>
      </c>
      <c r="G3910" s="1">
        <v>44704</v>
      </c>
      <c r="H3910" s="1">
        <v>44716</v>
      </c>
      <c r="I3910">
        <f>YEAR((vw_maritime_trade_analysis[[#This Row],[Departure_Date]]))</f>
        <v>2022</v>
      </c>
      <c r="J3910" t="str">
        <f>"Q"&amp;ROUNDUP(MONTH(vw_maritime_trade_analysis[[#This Row],[Departure_Date]])/3,0)</f>
        <v>Q2</v>
      </c>
      <c r="K3910" t="str">
        <f>TEXT(vw_maritime_trade_analysis[[#This Row],[Departure_Date]],"mmmm")</f>
        <v>May</v>
      </c>
      <c r="L3910">
        <v>10802861</v>
      </c>
      <c r="M3910">
        <v>139929.953125</v>
      </c>
      <c r="N3910">
        <v>74491.5625</v>
      </c>
      <c r="O3910">
        <v>14151.75</v>
      </c>
      <c r="P3910">
        <v>11578.5400390625</v>
      </c>
      <c r="Q3910">
        <v>5771190</v>
      </c>
      <c r="R3910">
        <f t="shared" si="61"/>
        <v>0.53422792351026271</v>
      </c>
    </row>
    <row r="3911" spans="1:18" x14ac:dyDescent="0.25">
      <c r="A3911" t="s">
        <v>5221</v>
      </c>
      <c r="B3911" t="s">
        <v>49</v>
      </c>
      <c r="C3911" t="s">
        <v>50</v>
      </c>
      <c r="D3911" t="s">
        <v>51</v>
      </c>
      <c r="E3911" t="s">
        <v>83</v>
      </c>
      <c r="F3911" t="s">
        <v>226</v>
      </c>
      <c r="G3911" s="1">
        <v>45498</v>
      </c>
      <c r="H3911" s="1">
        <v>45506</v>
      </c>
      <c r="I3911">
        <f>YEAR((vw_maritime_trade_analysis[[#This Row],[Departure_Date]]))</f>
        <v>2024</v>
      </c>
      <c r="J3911" t="str">
        <f>"Q"&amp;ROUNDUP(MONTH(vw_maritime_trade_analysis[[#This Row],[Departure_Date]])/3,0)</f>
        <v>Q3</v>
      </c>
      <c r="K3911" t="str">
        <f>TEXT(vw_maritime_trade_analysis[[#This Row],[Departure_Date]],"mmmm")</f>
        <v>July</v>
      </c>
      <c r="L3911">
        <v>6075457.5</v>
      </c>
      <c r="M3911">
        <v>96616.0078125</v>
      </c>
      <c r="N3911">
        <v>16959.689453125</v>
      </c>
      <c r="O3911">
        <v>10267.51953125</v>
      </c>
      <c r="P3911">
        <v>0</v>
      </c>
      <c r="Q3911">
        <v>1932043.25</v>
      </c>
      <c r="R3911">
        <f t="shared" si="61"/>
        <v>0.31800786195936687</v>
      </c>
    </row>
    <row r="3912" spans="1:18" x14ac:dyDescent="0.25">
      <c r="A3912" t="s">
        <v>5222</v>
      </c>
      <c r="B3912" t="s">
        <v>65</v>
      </c>
      <c r="C3912" t="s">
        <v>78</v>
      </c>
      <c r="D3912" t="s">
        <v>315</v>
      </c>
      <c r="E3912" t="s">
        <v>82</v>
      </c>
      <c r="F3912" t="s">
        <v>164</v>
      </c>
      <c r="G3912" s="1">
        <v>45980</v>
      </c>
      <c r="H3912" s="1">
        <v>46001</v>
      </c>
      <c r="I3912">
        <f>YEAR((vw_maritime_trade_analysis[[#This Row],[Departure_Date]]))</f>
        <v>2025</v>
      </c>
      <c r="J3912" t="str">
        <f>"Q"&amp;ROUNDUP(MONTH(vw_maritime_trade_analysis[[#This Row],[Departure_Date]])/3,0)</f>
        <v>Q4</v>
      </c>
      <c r="K3912" t="str">
        <f>TEXT(vw_maritime_trade_analysis[[#This Row],[Departure_Date]],"mmmm")</f>
        <v>November</v>
      </c>
      <c r="L3912">
        <v>37253424</v>
      </c>
      <c r="M3912">
        <v>326027.53125</v>
      </c>
      <c r="N3912">
        <v>50343.6015625</v>
      </c>
      <c r="O3912">
        <v>109152.53125</v>
      </c>
      <c r="P3912">
        <v>1232.22998046875</v>
      </c>
      <c r="Q3912">
        <v>1784801.625</v>
      </c>
      <c r="R3912">
        <f t="shared" si="61"/>
        <v>4.7909733746889949E-2</v>
      </c>
    </row>
    <row r="3913" spans="1:18" x14ac:dyDescent="0.25">
      <c r="A3913" t="s">
        <v>5223</v>
      </c>
      <c r="B3913" t="s">
        <v>49</v>
      </c>
      <c r="C3913" t="s">
        <v>112</v>
      </c>
      <c r="D3913" t="s">
        <v>126</v>
      </c>
      <c r="E3913" t="s">
        <v>127</v>
      </c>
      <c r="F3913" t="s">
        <v>92</v>
      </c>
      <c r="G3913" s="1">
        <v>45241</v>
      </c>
      <c r="H3913" s="1">
        <v>45266</v>
      </c>
      <c r="I3913">
        <f>YEAR((vw_maritime_trade_analysis[[#This Row],[Departure_Date]]))</f>
        <v>2023</v>
      </c>
      <c r="J3913" t="str">
        <f>"Q"&amp;ROUNDUP(MONTH(vw_maritime_trade_analysis[[#This Row],[Departure_Date]])/3,0)</f>
        <v>Q4</v>
      </c>
      <c r="K3913" t="str">
        <f>TEXT(vw_maritime_trade_analysis[[#This Row],[Departure_Date]],"mmmm")</f>
        <v>November</v>
      </c>
      <c r="L3913">
        <v>10549035</v>
      </c>
      <c r="M3913">
        <v>249593.6875</v>
      </c>
      <c r="N3913">
        <v>18712.869140625</v>
      </c>
      <c r="O3913">
        <v>28904.359375</v>
      </c>
      <c r="P3913">
        <v>3631.679931640625</v>
      </c>
      <c r="Q3913">
        <v>2144914.25</v>
      </c>
      <c r="R3913">
        <f t="shared" si="61"/>
        <v>0.20332800583181304</v>
      </c>
    </row>
    <row r="3914" spans="1:18" x14ac:dyDescent="0.25">
      <c r="A3914" t="s">
        <v>5224</v>
      </c>
      <c r="B3914" t="s">
        <v>65</v>
      </c>
      <c r="C3914" t="s">
        <v>50</v>
      </c>
      <c r="D3914" t="s">
        <v>51</v>
      </c>
      <c r="E3914" t="s">
        <v>56</v>
      </c>
      <c r="F3914" t="s">
        <v>93</v>
      </c>
      <c r="G3914" s="1">
        <v>44878</v>
      </c>
      <c r="H3914" s="1">
        <v>44887</v>
      </c>
      <c r="I3914">
        <f>YEAR((vw_maritime_trade_analysis[[#This Row],[Departure_Date]]))</f>
        <v>2022</v>
      </c>
      <c r="J3914" t="str">
        <f>"Q"&amp;ROUNDUP(MONTH(vw_maritime_trade_analysis[[#This Row],[Departure_Date]])/3,0)</f>
        <v>Q4</v>
      </c>
      <c r="K3914" t="str">
        <f>TEXT(vw_maritime_trade_analysis[[#This Row],[Departure_Date]],"mmmm")</f>
        <v>November</v>
      </c>
      <c r="L3914">
        <v>6551313</v>
      </c>
      <c r="M3914">
        <v>193940.84375</v>
      </c>
      <c r="N3914">
        <v>195502.296875</v>
      </c>
      <c r="O3914">
        <v>6289.259765625</v>
      </c>
      <c r="P3914">
        <v>0</v>
      </c>
      <c r="Q3914">
        <v>2589025.25</v>
      </c>
      <c r="R3914">
        <f t="shared" si="61"/>
        <v>0.39519181116823454</v>
      </c>
    </row>
    <row r="3915" spans="1:18" x14ac:dyDescent="0.25">
      <c r="A3915" t="s">
        <v>5225</v>
      </c>
      <c r="B3915" t="s">
        <v>65</v>
      </c>
      <c r="C3915" t="s">
        <v>50</v>
      </c>
      <c r="D3915" t="s">
        <v>423</v>
      </c>
      <c r="E3915" t="s">
        <v>92</v>
      </c>
      <c r="F3915" t="s">
        <v>121</v>
      </c>
      <c r="G3915" s="1">
        <v>45435</v>
      </c>
      <c r="H3915" s="1">
        <v>45451</v>
      </c>
      <c r="I3915">
        <f>YEAR((vw_maritime_trade_analysis[[#This Row],[Departure_Date]]))</f>
        <v>2024</v>
      </c>
      <c r="J3915" t="str">
        <f>"Q"&amp;ROUNDUP(MONTH(vw_maritime_trade_analysis[[#This Row],[Departure_Date]])/3,0)</f>
        <v>Q2</v>
      </c>
      <c r="K3915" t="str">
        <f>TEXT(vw_maritime_trade_analysis[[#This Row],[Departure_Date]],"mmmm")</f>
        <v>May</v>
      </c>
      <c r="L3915">
        <v>38742508</v>
      </c>
      <c r="M3915">
        <v>490672.9375</v>
      </c>
      <c r="N3915">
        <v>86335.21875</v>
      </c>
      <c r="O3915">
        <v>30606.580078125</v>
      </c>
      <c r="P3915">
        <v>7861.89013671875</v>
      </c>
      <c r="Q3915">
        <v>3122890</v>
      </c>
      <c r="R3915">
        <f t="shared" si="61"/>
        <v>8.0606294254362679E-2</v>
      </c>
    </row>
    <row r="3916" spans="1:18" x14ac:dyDescent="0.25">
      <c r="A3916" t="s">
        <v>5226</v>
      </c>
      <c r="B3916" t="s">
        <v>65</v>
      </c>
      <c r="C3916" t="s">
        <v>78</v>
      </c>
      <c r="D3916" t="s">
        <v>105</v>
      </c>
      <c r="E3916" t="s">
        <v>56</v>
      </c>
      <c r="F3916" t="s">
        <v>121</v>
      </c>
      <c r="G3916" s="1">
        <v>44602</v>
      </c>
      <c r="H3916" s="1">
        <v>44629</v>
      </c>
      <c r="I3916">
        <f>YEAR((vw_maritime_trade_analysis[[#This Row],[Departure_Date]]))</f>
        <v>2022</v>
      </c>
      <c r="J3916" t="str">
        <f>"Q"&amp;ROUNDUP(MONTH(vw_maritime_trade_analysis[[#This Row],[Departure_Date]])/3,0)</f>
        <v>Q1</v>
      </c>
      <c r="K3916" t="str">
        <f>TEXT(vw_maritime_trade_analysis[[#This Row],[Departure_Date]],"mmmm")</f>
        <v>February</v>
      </c>
      <c r="L3916">
        <v>55413752</v>
      </c>
      <c r="M3916">
        <v>254417.046875</v>
      </c>
      <c r="N3916">
        <v>57888.58984375</v>
      </c>
      <c r="O3916">
        <v>91986.828125</v>
      </c>
      <c r="P3916">
        <v>0</v>
      </c>
      <c r="Q3916">
        <v>1369902.875</v>
      </c>
      <c r="R3916">
        <f t="shared" si="61"/>
        <v>2.4721352111295405E-2</v>
      </c>
    </row>
    <row r="3917" spans="1:18" x14ac:dyDescent="0.25">
      <c r="A3917" t="s">
        <v>5227</v>
      </c>
      <c r="B3917" t="s">
        <v>65</v>
      </c>
      <c r="C3917" t="s">
        <v>66</v>
      </c>
      <c r="D3917" t="s">
        <v>245</v>
      </c>
      <c r="E3917" t="s">
        <v>70</v>
      </c>
      <c r="F3917" t="s">
        <v>131</v>
      </c>
      <c r="G3917" s="1">
        <v>44186</v>
      </c>
      <c r="H3917" s="1">
        <v>44220</v>
      </c>
      <c r="I3917">
        <f>YEAR((vw_maritime_trade_analysis[[#This Row],[Departure_Date]]))</f>
        <v>2020</v>
      </c>
      <c r="J3917" t="str">
        <f>"Q"&amp;ROUNDUP(MONTH(vw_maritime_trade_analysis[[#This Row],[Departure_Date]])/3,0)</f>
        <v>Q4</v>
      </c>
      <c r="K3917" t="str">
        <f>TEXT(vw_maritime_trade_analysis[[#This Row],[Departure_Date]],"mmmm")</f>
        <v>December</v>
      </c>
      <c r="L3917">
        <v>4621169</v>
      </c>
      <c r="M3917">
        <v>346448.28125</v>
      </c>
      <c r="N3917">
        <v>188453.46875</v>
      </c>
      <c r="O3917">
        <v>6654.47998046875</v>
      </c>
      <c r="P3917">
        <v>75242.4375</v>
      </c>
      <c r="Q3917">
        <v>976967.8125</v>
      </c>
      <c r="R3917">
        <f t="shared" si="61"/>
        <v>0.21141140098966302</v>
      </c>
    </row>
    <row r="3918" spans="1:18" x14ac:dyDescent="0.25">
      <c r="A3918" t="s">
        <v>5228</v>
      </c>
      <c r="B3918" t="s">
        <v>49</v>
      </c>
      <c r="C3918" t="s">
        <v>78</v>
      </c>
      <c r="D3918" t="s">
        <v>211</v>
      </c>
      <c r="E3918" t="s">
        <v>159</v>
      </c>
      <c r="F3918" t="s">
        <v>226</v>
      </c>
      <c r="G3918" s="1">
        <v>45810</v>
      </c>
      <c r="H3918" s="1">
        <v>45818</v>
      </c>
      <c r="I3918">
        <f>YEAR((vw_maritime_trade_analysis[[#This Row],[Departure_Date]]))</f>
        <v>2025</v>
      </c>
      <c r="J3918" t="str">
        <f>"Q"&amp;ROUNDUP(MONTH(vw_maritime_trade_analysis[[#This Row],[Departure_Date]])/3,0)</f>
        <v>Q2</v>
      </c>
      <c r="K3918" t="str">
        <f>TEXT(vw_maritime_trade_analysis[[#This Row],[Departure_Date]],"mmmm")</f>
        <v>June</v>
      </c>
      <c r="L3918">
        <v>35044068</v>
      </c>
      <c r="M3918">
        <v>152806.6875</v>
      </c>
      <c r="N3918">
        <v>117011.9765625</v>
      </c>
      <c r="O3918">
        <v>98824.2734375</v>
      </c>
      <c r="P3918">
        <v>19422.650390625</v>
      </c>
      <c r="Q3918">
        <v>2105980.25</v>
      </c>
      <c r="R3918">
        <f t="shared" si="61"/>
        <v>6.0095199278805189E-2</v>
      </c>
    </row>
    <row r="3919" spans="1:18" x14ac:dyDescent="0.25">
      <c r="A3919" t="s">
        <v>5229</v>
      </c>
      <c r="B3919" t="s">
        <v>65</v>
      </c>
      <c r="C3919" t="s">
        <v>50</v>
      </c>
      <c r="D3919" t="s">
        <v>183</v>
      </c>
      <c r="E3919" t="s">
        <v>56</v>
      </c>
      <c r="F3919" t="s">
        <v>174</v>
      </c>
      <c r="G3919" s="1">
        <v>45202</v>
      </c>
      <c r="H3919" s="1">
        <v>45218</v>
      </c>
      <c r="I3919">
        <f>YEAR((vw_maritime_trade_analysis[[#This Row],[Departure_Date]]))</f>
        <v>2023</v>
      </c>
      <c r="J3919" t="str">
        <f>"Q"&amp;ROUNDUP(MONTH(vw_maritime_trade_analysis[[#This Row],[Departure_Date]])/3,0)</f>
        <v>Q4</v>
      </c>
      <c r="K3919" t="str">
        <f>TEXT(vw_maritime_trade_analysis[[#This Row],[Departure_Date]],"mmmm")</f>
        <v>October</v>
      </c>
      <c r="L3919">
        <v>50981388</v>
      </c>
      <c r="M3919">
        <v>365989.59375</v>
      </c>
      <c r="N3919">
        <v>135263.5</v>
      </c>
      <c r="O3919">
        <v>116237.5703125</v>
      </c>
      <c r="P3919">
        <v>26541.169921875</v>
      </c>
      <c r="Q3919">
        <v>3520550.25</v>
      </c>
      <c r="R3919">
        <f t="shared" si="61"/>
        <v>6.9055598290105408E-2</v>
      </c>
    </row>
    <row r="3920" spans="1:18" x14ac:dyDescent="0.25">
      <c r="A3920" t="s">
        <v>5231</v>
      </c>
      <c r="B3920" t="s">
        <v>65</v>
      </c>
      <c r="C3920" t="s">
        <v>66</v>
      </c>
      <c r="D3920" t="s">
        <v>245</v>
      </c>
      <c r="E3920" t="s">
        <v>226</v>
      </c>
      <c r="F3920" t="s">
        <v>146</v>
      </c>
      <c r="G3920" s="1">
        <v>44102</v>
      </c>
      <c r="H3920" s="1">
        <v>44126</v>
      </c>
      <c r="I3920">
        <f>YEAR((vw_maritime_trade_analysis[[#This Row],[Departure_Date]]))</f>
        <v>2020</v>
      </c>
      <c r="J3920" t="str">
        <f>"Q"&amp;ROUNDUP(MONTH(vw_maritime_trade_analysis[[#This Row],[Departure_Date]])/3,0)</f>
        <v>Q3</v>
      </c>
      <c r="K3920" t="str">
        <f>TEXT(vw_maritime_trade_analysis[[#This Row],[Departure_Date]],"mmmm")</f>
        <v>September</v>
      </c>
      <c r="L3920">
        <v>6093126.5</v>
      </c>
      <c r="M3920">
        <v>452859.375</v>
      </c>
      <c r="N3920">
        <v>169926.703125</v>
      </c>
      <c r="O3920">
        <v>16207.7197265625</v>
      </c>
      <c r="P3920">
        <v>14622.8798828125</v>
      </c>
      <c r="Q3920">
        <v>804794.8125</v>
      </c>
      <c r="R3920">
        <f t="shared" si="61"/>
        <v>0.13208240670860846</v>
      </c>
    </row>
    <row r="3921" spans="1:18" x14ac:dyDescent="0.25">
      <c r="A3921" t="s">
        <v>5232</v>
      </c>
      <c r="B3921" t="s">
        <v>49</v>
      </c>
      <c r="C3921" t="s">
        <v>134</v>
      </c>
      <c r="D3921" t="s">
        <v>135</v>
      </c>
      <c r="E3921" t="s">
        <v>150</v>
      </c>
      <c r="F3921" t="s">
        <v>100</v>
      </c>
      <c r="G3921" s="1">
        <v>45782</v>
      </c>
      <c r="H3921" s="1">
        <v>45801</v>
      </c>
      <c r="I3921">
        <f>YEAR((vw_maritime_trade_analysis[[#This Row],[Departure_Date]]))</f>
        <v>2025</v>
      </c>
      <c r="J3921" t="str">
        <f>"Q"&amp;ROUNDUP(MONTH(vw_maritime_trade_analysis[[#This Row],[Departure_Date]])/3,0)</f>
        <v>Q2</v>
      </c>
      <c r="K3921" t="str">
        <f>TEXT(vw_maritime_trade_analysis[[#This Row],[Departure_Date]],"mmmm")</f>
        <v>May</v>
      </c>
      <c r="L3921">
        <v>5198558</v>
      </c>
      <c r="M3921">
        <v>479761.75</v>
      </c>
      <c r="N3921">
        <v>18528.060546875</v>
      </c>
      <c r="O3921">
        <v>3794.949951171875</v>
      </c>
      <c r="P3921">
        <v>0</v>
      </c>
      <c r="Q3921">
        <v>605225</v>
      </c>
      <c r="R3921">
        <f t="shared" si="61"/>
        <v>0.11642170771202322</v>
      </c>
    </row>
    <row r="3922" spans="1:18" x14ac:dyDescent="0.25">
      <c r="A3922" t="s">
        <v>5233</v>
      </c>
      <c r="B3922" t="s">
        <v>65</v>
      </c>
      <c r="C3922" t="s">
        <v>50</v>
      </c>
      <c r="D3922" t="s">
        <v>223</v>
      </c>
      <c r="E3922" t="s">
        <v>184</v>
      </c>
      <c r="F3922" t="s">
        <v>71</v>
      </c>
      <c r="G3922" s="1">
        <v>45143</v>
      </c>
      <c r="H3922" s="1">
        <v>45158</v>
      </c>
      <c r="I3922">
        <f>YEAR((vw_maritime_trade_analysis[[#This Row],[Departure_Date]]))</f>
        <v>2023</v>
      </c>
      <c r="J3922" t="str">
        <f>"Q"&amp;ROUNDUP(MONTH(vw_maritime_trade_analysis[[#This Row],[Departure_Date]])/3,0)</f>
        <v>Q3</v>
      </c>
      <c r="K3922" t="str">
        <f>TEXT(vw_maritime_trade_analysis[[#This Row],[Departure_Date]],"mmmm")</f>
        <v>August</v>
      </c>
      <c r="L3922">
        <v>79307672</v>
      </c>
      <c r="M3922">
        <v>117425.0078125</v>
      </c>
      <c r="N3922">
        <v>185400.703125</v>
      </c>
      <c r="O3922">
        <v>197476.09375</v>
      </c>
      <c r="P3922">
        <v>9828.6103515625</v>
      </c>
      <c r="Q3922">
        <v>3126585.25</v>
      </c>
      <c r="R3922">
        <f t="shared" si="61"/>
        <v>3.9423490453735673E-2</v>
      </c>
    </row>
    <row r="3923" spans="1:18" x14ac:dyDescent="0.25">
      <c r="A3923" t="s">
        <v>5234</v>
      </c>
      <c r="B3923" t="s">
        <v>65</v>
      </c>
      <c r="C3923" t="s">
        <v>50</v>
      </c>
      <c r="D3923" t="s">
        <v>145</v>
      </c>
      <c r="E3923" t="s">
        <v>226</v>
      </c>
      <c r="F3923" t="s">
        <v>127</v>
      </c>
      <c r="G3923" s="1">
        <v>45561</v>
      </c>
      <c r="H3923" s="1">
        <v>45573</v>
      </c>
      <c r="I3923">
        <f>YEAR((vw_maritime_trade_analysis[[#This Row],[Departure_Date]]))</f>
        <v>2024</v>
      </c>
      <c r="J3923" t="str">
        <f>"Q"&amp;ROUNDUP(MONTH(vw_maritime_trade_analysis[[#This Row],[Departure_Date]])/3,0)</f>
        <v>Q3</v>
      </c>
      <c r="K3923" t="str">
        <f>TEXT(vw_maritime_trade_analysis[[#This Row],[Departure_Date]],"mmmm")</f>
        <v>September</v>
      </c>
      <c r="L3923">
        <v>36135364</v>
      </c>
      <c r="M3923">
        <v>219134.59375</v>
      </c>
      <c r="N3923">
        <v>146495.90625</v>
      </c>
      <c r="O3923">
        <v>74077.5</v>
      </c>
      <c r="P3923">
        <v>0</v>
      </c>
      <c r="Q3923">
        <v>2753795.25</v>
      </c>
      <c r="R3923">
        <f t="shared" si="61"/>
        <v>7.6207762844176685E-2</v>
      </c>
    </row>
    <row r="3924" spans="1:18" x14ac:dyDescent="0.25">
      <c r="A3924" t="s">
        <v>5235</v>
      </c>
      <c r="B3924" t="s">
        <v>49</v>
      </c>
      <c r="C3924" t="s">
        <v>78</v>
      </c>
      <c r="D3924" t="s">
        <v>79</v>
      </c>
      <c r="E3924" t="s">
        <v>201</v>
      </c>
      <c r="F3924" t="s">
        <v>226</v>
      </c>
      <c r="G3924" s="1">
        <v>44681</v>
      </c>
      <c r="H3924" s="1">
        <v>44693</v>
      </c>
      <c r="I3924">
        <f>YEAR((vw_maritime_trade_analysis[[#This Row],[Departure_Date]]))</f>
        <v>2022</v>
      </c>
      <c r="J3924" t="str">
        <f>"Q"&amp;ROUNDUP(MONTH(vw_maritime_trade_analysis[[#This Row],[Departure_Date]])/3,0)</f>
        <v>Q2</v>
      </c>
      <c r="K3924" t="str">
        <f>TEXT(vw_maritime_trade_analysis[[#This Row],[Departure_Date]],"mmmm")</f>
        <v>April</v>
      </c>
      <c r="L3924">
        <v>33255600</v>
      </c>
      <c r="M3924">
        <v>127295.6484375</v>
      </c>
      <c r="N3924">
        <v>27627.91015625</v>
      </c>
      <c r="O3924">
        <v>42899.71875</v>
      </c>
      <c r="P3924">
        <v>1511.3800048828125</v>
      </c>
      <c r="Q3924">
        <v>1743816.5</v>
      </c>
      <c r="R3924">
        <f t="shared" si="61"/>
        <v>5.2436777565282242E-2</v>
      </c>
    </row>
    <row r="3925" spans="1:18" x14ac:dyDescent="0.25">
      <c r="A3925" t="s">
        <v>5236</v>
      </c>
      <c r="B3925" t="s">
        <v>49</v>
      </c>
      <c r="C3925" t="s">
        <v>239</v>
      </c>
      <c r="D3925" t="s">
        <v>240</v>
      </c>
      <c r="E3925" t="s">
        <v>71</v>
      </c>
      <c r="F3925" t="s">
        <v>226</v>
      </c>
      <c r="G3925" s="1">
        <v>45020</v>
      </c>
      <c r="H3925" s="1">
        <v>45031</v>
      </c>
      <c r="I3925">
        <f>YEAR((vw_maritime_trade_analysis[[#This Row],[Departure_Date]]))</f>
        <v>2023</v>
      </c>
      <c r="J3925" t="str">
        <f>"Q"&amp;ROUNDUP(MONTH(vw_maritime_trade_analysis[[#This Row],[Departure_Date]])/3,0)</f>
        <v>Q2</v>
      </c>
      <c r="K3925" t="str">
        <f>TEXT(vw_maritime_trade_analysis[[#This Row],[Departure_Date]],"mmmm")</f>
        <v>April</v>
      </c>
      <c r="L3925">
        <v>9550181</v>
      </c>
      <c r="M3925">
        <v>204114.828125</v>
      </c>
      <c r="N3925">
        <v>229593.109375</v>
      </c>
      <c r="O3925">
        <v>15375.7900390625</v>
      </c>
      <c r="P3925">
        <v>22284.130859375</v>
      </c>
      <c r="Q3925">
        <v>1357922.75</v>
      </c>
      <c r="R3925">
        <f t="shared" si="61"/>
        <v>0.14218816899910064</v>
      </c>
    </row>
    <row r="3926" spans="1:18" x14ac:dyDescent="0.25">
      <c r="A3926" t="s">
        <v>5237</v>
      </c>
      <c r="B3926" t="s">
        <v>49</v>
      </c>
      <c r="C3926" t="s">
        <v>50</v>
      </c>
      <c r="D3926" t="s">
        <v>120</v>
      </c>
      <c r="E3926" t="s">
        <v>93</v>
      </c>
      <c r="F3926" t="s">
        <v>226</v>
      </c>
      <c r="G3926" s="1">
        <v>45626</v>
      </c>
      <c r="H3926" s="1">
        <v>45645</v>
      </c>
      <c r="I3926">
        <f>YEAR((vw_maritime_trade_analysis[[#This Row],[Departure_Date]]))</f>
        <v>2024</v>
      </c>
      <c r="J3926" t="str">
        <f>"Q"&amp;ROUNDUP(MONTH(vw_maritime_trade_analysis[[#This Row],[Departure_Date]])/3,0)</f>
        <v>Q4</v>
      </c>
      <c r="K3926" t="str">
        <f>TEXT(vw_maritime_trade_analysis[[#This Row],[Departure_Date]],"mmmm")</f>
        <v>November</v>
      </c>
      <c r="L3926">
        <v>22494406</v>
      </c>
      <c r="M3926">
        <v>499213.1875</v>
      </c>
      <c r="N3926">
        <v>148852.9375</v>
      </c>
      <c r="O3926">
        <v>61859.62109375</v>
      </c>
      <c r="P3926">
        <v>19699.919921875</v>
      </c>
      <c r="Q3926">
        <v>1770237.25</v>
      </c>
      <c r="R3926">
        <f t="shared" si="61"/>
        <v>7.8696776878660404E-2</v>
      </c>
    </row>
    <row r="3927" spans="1:18" x14ac:dyDescent="0.25">
      <c r="A3927" t="s">
        <v>5238</v>
      </c>
      <c r="B3927" t="s">
        <v>65</v>
      </c>
      <c r="C3927" t="s">
        <v>50</v>
      </c>
      <c r="D3927" t="s">
        <v>120</v>
      </c>
      <c r="E3927" t="s">
        <v>82</v>
      </c>
      <c r="F3927" t="s">
        <v>121</v>
      </c>
      <c r="G3927" s="1">
        <v>44525</v>
      </c>
      <c r="H3927" s="1">
        <v>44534</v>
      </c>
      <c r="I3927">
        <f>YEAR((vw_maritime_trade_analysis[[#This Row],[Departure_Date]]))</f>
        <v>2021</v>
      </c>
      <c r="J3927" t="str">
        <f>"Q"&amp;ROUNDUP(MONTH(vw_maritime_trade_analysis[[#This Row],[Departure_Date]])/3,0)</f>
        <v>Q4</v>
      </c>
      <c r="K3927" t="str">
        <f>TEXT(vw_maritime_trade_analysis[[#This Row],[Departure_Date]],"mmmm")</f>
        <v>November</v>
      </c>
      <c r="L3927">
        <v>48408112</v>
      </c>
      <c r="M3927">
        <v>167132.15625</v>
      </c>
      <c r="N3927">
        <v>86990.09375</v>
      </c>
      <c r="O3927">
        <v>51796.6796875</v>
      </c>
      <c r="P3927">
        <v>0</v>
      </c>
      <c r="Q3927">
        <v>2013625.375</v>
      </c>
      <c r="R3927">
        <f t="shared" si="61"/>
        <v>4.1596858291023622E-2</v>
      </c>
    </row>
    <row r="3928" spans="1:18" x14ac:dyDescent="0.25">
      <c r="A3928" t="s">
        <v>5240</v>
      </c>
      <c r="B3928" t="s">
        <v>49</v>
      </c>
      <c r="C3928" t="s">
        <v>112</v>
      </c>
      <c r="D3928" t="s">
        <v>113</v>
      </c>
      <c r="E3928" t="s">
        <v>55</v>
      </c>
      <c r="F3928" t="s">
        <v>82</v>
      </c>
      <c r="G3928" s="1">
        <v>44978</v>
      </c>
      <c r="H3928" s="1">
        <v>45000</v>
      </c>
      <c r="I3928">
        <f>YEAR((vw_maritime_trade_analysis[[#This Row],[Departure_Date]]))</f>
        <v>2023</v>
      </c>
      <c r="J3928" t="str">
        <f>"Q"&amp;ROUNDUP(MONTH(vw_maritime_trade_analysis[[#This Row],[Departure_Date]])/3,0)</f>
        <v>Q1</v>
      </c>
      <c r="K3928" t="str">
        <f>TEXT(vw_maritime_trade_analysis[[#This Row],[Departure_Date]],"mmmm")</f>
        <v>February</v>
      </c>
      <c r="L3928">
        <v>6786385.5</v>
      </c>
      <c r="M3928">
        <v>324145.90625</v>
      </c>
      <c r="N3928">
        <v>189310.671875</v>
      </c>
      <c r="O3928">
        <v>4750.47021484375</v>
      </c>
      <c r="P3928">
        <v>0</v>
      </c>
      <c r="Q3928">
        <v>621388.3125</v>
      </c>
      <c r="R3928">
        <f t="shared" si="61"/>
        <v>9.1563957352555347E-2</v>
      </c>
    </row>
    <row r="3929" spans="1:18" x14ac:dyDescent="0.25">
      <c r="A3929" t="s">
        <v>5241</v>
      </c>
      <c r="B3929" t="s">
        <v>49</v>
      </c>
      <c r="C3929" t="s">
        <v>50</v>
      </c>
      <c r="D3929" t="s">
        <v>423</v>
      </c>
      <c r="E3929" t="s">
        <v>55</v>
      </c>
      <c r="F3929" t="s">
        <v>100</v>
      </c>
      <c r="G3929" s="1">
        <v>44134</v>
      </c>
      <c r="H3929" s="1">
        <v>44143</v>
      </c>
      <c r="I3929">
        <f>YEAR((vw_maritime_trade_analysis[[#This Row],[Departure_Date]]))</f>
        <v>2020</v>
      </c>
      <c r="J3929" t="str">
        <f>"Q"&amp;ROUNDUP(MONTH(vw_maritime_trade_analysis[[#This Row],[Departure_Date]])/3,0)</f>
        <v>Q4</v>
      </c>
      <c r="K3929" t="str">
        <f>TEXT(vw_maritime_trade_analysis[[#This Row],[Departure_Date]],"mmmm")</f>
        <v>October</v>
      </c>
      <c r="L3929">
        <v>22310402</v>
      </c>
      <c r="M3929">
        <v>83761.078125</v>
      </c>
      <c r="N3929">
        <v>203486.296875</v>
      </c>
      <c r="O3929">
        <v>74516.7421875</v>
      </c>
      <c r="P3929">
        <v>0</v>
      </c>
      <c r="Q3929">
        <v>2384701</v>
      </c>
      <c r="R3929">
        <f t="shared" si="61"/>
        <v>0.10688740615252025</v>
      </c>
    </row>
    <row r="3930" spans="1:18" x14ac:dyDescent="0.25">
      <c r="A3930" t="s">
        <v>5242</v>
      </c>
      <c r="B3930" t="s">
        <v>65</v>
      </c>
      <c r="C3930" t="s">
        <v>66</v>
      </c>
      <c r="D3930" t="s">
        <v>153</v>
      </c>
      <c r="E3930" t="s">
        <v>226</v>
      </c>
      <c r="F3930" t="s">
        <v>93</v>
      </c>
      <c r="G3930" s="1">
        <v>43913</v>
      </c>
      <c r="H3930" s="1">
        <v>43933</v>
      </c>
      <c r="I3930">
        <f>YEAR((vw_maritime_trade_analysis[[#This Row],[Departure_Date]]))</f>
        <v>2020</v>
      </c>
      <c r="J3930" t="str">
        <f>"Q"&amp;ROUNDUP(MONTH(vw_maritime_trade_analysis[[#This Row],[Departure_Date]])/3,0)</f>
        <v>Q1</v>
      </c>
      <c r="K3930" t="str">
        <f>TEXT(vw_maritime_trade_analysis[[#This Row],[Departure_Date]],"mmmm")</f>
        <v>March</v>
      </c>
      <c r="L3930">
        <v>33602440</v>
      </c>
      <c r="M3930">
        <v>479563.125</v>
      </c>
      <c r="N3930">
        <v>75958.5625</v>
      </c>
      <c r="O3930">
        <v>59140.2890625</v>
      </c>
      <c r="P3930">
        <v>2997.340087890625</v>
      </c>
      <c r="Q3930">
        <v>1334595</v>
      </c>
      <c r="R3930">
        <f t="shared" si="61"/>
        <v>3.9717205060108729E-2</v>
      </c>
    </row>
    <row r="3931" spans="1:18" x14ac:dyDescent="0.25">
      <c r="A3931" t="s">
        <v>5243</v>
      </c>
      <c r="B3931" t="s">
        <v>65</v>
      </c>
      <c r="C3931" t="s">
        <v>134</v>
      </c>
      <c r="D3931" t="s">
        <v>135</v>
      </c>
      <c r="E3931" t="s">
        <v>82</v>
      </c>
      <c r="F3931" t="s">
        <v>204</v>
      </c>
      <c r="G3931" s="1">
        <v>44353</v>
      </c>
      <c r="H3931" s="1">
        <v>44381</v>
      </c>
      <c r="I3931">
        <f>YEAR((vw_maritime_trade_analysis[[#This Row],[Departure_Date]]))</f>
        <v>2021</v>
      </c>
      <c r="J3931" t="str">
        <f>"Q"&amp;ROUNDUP(MONTH(vw_maritime_trade_analysis[[#This Row],[Departure_Date]])/3,0)</f>
        <v>Q2</v>
      </c>
      <c r="K3931" t="str">
        <f>TEXT(vw_maritime_trade_analysis[[#This Row],[Departure_Date]],"mmmm")</f>
        <v>June</v>
      </c>
      <c r="L3931">
        <v>6467465</v>
      </c>
      <c r="M3931">
        <v>429666.34375</v>
      </c>
      <c r="N3931">
        <v>105743.25</v>
      </c>
      <c r="O3931">
        <v>17138.779296875</v>
      </c>
      <c r="P3931">
        <v>62270.5703125</v>
      </c>
      <c r="Q3931">
        <v>967311.5</v>
      </c>
      <c r="R3931">
        <f t="shared" si="61"/>
        <v>0.14956578814110319</v>
      </c>
    </row>
    <row r="3932" spans="1:18" x14ac:dyDescent="0.25">
      <c r="A3932" t="s">
        <v>5244</v>
      </c>
      <c r="B3932" t="s">
        <v>65</v>
      </c>
      <c r="C3932" t="s">
        <v>50</v>
      </c>
      <c r="D3932" t="s">
        <v>145</v>
      </c>
      <c r="E3932" t="s">
        <v>82</v>
      </c>
      <c r="F3932" t="s">
        <v>121</v>
      </c>
      <c r="G3932" s="1">
        <v>45960</v>
      </c>
      <c r="H3932" s="1">
        <v>45975</v>
      </c>
      <c r="I3932">
        <f>YEAR((vw_maritime_trade_analysis[[#This Row],[Departure_Date]]))</f>
        <v>2025</v>
      </c>
      <c r="J3932" t="str">
        <f>"Q"&amp;ROUNDUP(MONTH(vw_maritime_trade_analysis[[#This Row],[Departure_Date]])/3,0)</f>
        <v>Q4</v>
      </c>
      <c r="K3932" t="str">
        <f>TEXT(vw_maritime_trade_analysis[[#This Row],[Departure_Date]],"mmmm")</f>
        <v>October</v>
      </c>
      <c r="L3932">
        <v>27938726</v>
      </c>
      <c r="M3932">
        <v>168934.09375</v>
      </c>
      <c r="N3932">
        <v>81101.5390625</v>
      </c>
      <c r="O3932">
        <v>25424.240234375</v>
      </c>
      <c r="P3932">
        <v>28045.7890625</v>
      </c>
      <c r="Q3932">
        <v>1312983.375</v>
      </c>
      <c r="R3932">
        <f t="shared" si="61"/>
        <v>4.6995105467586458E-2</v>
      </c>
    </row>
    <row r="3933" spans="1:18" x14ac:dyDescent="0.25">
      <c r="A3933" t="s">
        <v>5245</v>
      </c>
      <c r="B3933" t="s">
        <v>65</v>
      </c>
      <c r="C3933" t="s">
        <v>50</v>
      </c>
      <c r="D3933" t="s">
        <v>120</v>
      </c>
      <c r="E3933" t="s">
        <v>128</v>
      </c>
      <c r="F3933" t="s">
        <v>146</v>
      </c>
      <c r="G3933" s="1">
        <v>44628</v>
      </c>
      <c r="H3933" s="1">
        <v>44645</v>
      </c>
      <c r="I3933">
        <f>YEAR((vw_maritime_trade_analysis[[#This Row],[Departure_Date]]))</f>
        <v>2022</v>
      </c>
      <c r="J3933" t="str">
        <f>"Q"&amp;ROUNDUP(MONTH(vw_maritime_trade_analysis[[#This Row],[Departure_Date]])/3,0)</f>
        <v>Q1</v>
      </c>
      <c r="K3933" t="str">
        <f>TEXT(vw_maritime_trade_analysis[[#This Row],[Departure_Date]],"mmmm")</f>
        <v>March</v>
      </c>
      <c r="L3933">
        <v>13682687</v>
      </c>
      <c r="M3933">
        <v>208678.140625</v>
      </c>
      <c r="N3933">
        <v>208714.203125</v>
      </c>
      <c r="O3933">
        <v>39542.9609375</v>
      </c>
      <c r="P3933">
        <v>0</v>
      </c>
      <c r="Q3933">
        <v>1194950.25</v>
      </c>
      <c r="R3933">
        <f t="shared" si="61"/>
        <v>8.7333010687155238E-2</v>
      </c>
    </row>
    <row r="3934" spans="1:18" x14ac:dyDescent="0.25">
      <c r="A3934" t="s">
        <v>5247</v>
      </c>
      <c r="B3934" t="s">
        <v>65</v>
      </c>
      <c r="C3934" t="s">
        <v>50</v>
      </c>
      <c r="D3934" t="s">
        <v>51</v>
      </c>
      <c r="E3934" t="s">
        <v>100</v>
      </c>
      <c r="F3934" t="s">
        <v>127</v>
      </c>
      <c r="G3934" s="1">
        <v>45926</v>
      </c>
      <c r="H3934" s="1">
        <v>45938</v>
      </c>
      <c r="I3934">
        <f>YEAR((vw_maritime_trade_analysis[[#This Row],[Departure_Date]]))</f>
        <v>2025</v>
      </c>
      <c r="J3934" t="str">
        <f>"Q"&amp;ROUNDUP(MONTH(vw_maritime_trade_analysis[[#This Row],[Departure_Date]])/3,0)</f>
        <v>Q3</v>
      </c>
      <c r="K3934" t="str">
        <f>TEXT(vw_maritime_trade_analysis[[#This Row],[Departure_Date]],"mmmm")</f>
        <v>September</v>
      </c>
      <c r="L3934">
        <v>10233944</v>
      </c>
      <c r="M3934">
        <v>94172.078125</v>
      </c>
      <c r="N3934">
        <v>192148.53125</v>
      </c>
      <c r="O3934">
        <v>25891.880859375</v>
      </c>
      <c r="P3934">
        <v>0</v>
      </c>
      <c r="Q3934">
        <v>3448309.25</v>
      </c>
      <c r="R3934">
        <f t="shared" si="61"/>
        <v>0.33694822348060532</v>
      </c>
    </row>
    <row r="3935" spans="1:18" x14ac:dyDescent="0.25">
      <c r="A3935" t="s">
        <v>5248</v>
      </c>
      <c r="B3935" t="s">
        <v>49</v>
      </c>
      <c r="C3935" t="s">
        <v>66</v>
      </c>
      <c r="D3935" t="s">
        <v>245</v>
      </c>
      <c r="E3935" t="s">
        <v>159</v>
      </c>
      <c r="F3935" t="s">
        <v>82</v>
      </c>
      <c r="G3935" s="1">
        <v>45381</v>
      </c>
      <c r="H3935" s="1">
        <v>45401</v>
      </c>
      <c r="I3935">
        <f>YEAR((vw_maritime_trade_analysis[[#This Row],[Departure_Date]]))</f>
        <v>2024</v>
      </c>
      <c r="J3935" t="str">
        <f>"Q"&amp;ROUNDUP(MONTH(vw_maritime_trade_analysis[[#This Row],[Departure_Date]])/3,0)</f>
        <v>Q1</v>
      </c>
      <c r="K3935" t="str">
        <f>TEXT(vw_maritime_trade_analysis[[#This Row],[Departure_Date]],"mmmm")</f>
        <v>March</v>
      </c>
      <c r="L3935">
        <v>1791896.625</v>
      </c>
      <c r="M3935">
        <v>357475.65625</v>
      </c>
      <c r="N3935">
        <v>27787.859375</v>
      </c>
      <c r="O3935">
        <v>2204.030029296875</v>
      </c>
      <c r="P3935">
        <v>0</v>
      </c>
      <c r="Q3935">
        <v>457949.46875</v>
      </c>
      <c r="R3935">
        <f t="shared" si="61"/>
        <v>0.25556690177370023</v>
      </c>
    </row>
    <row r="3936" spans="1:18" x14ac:dyDescent="0.25">
      <c r="A3936" t="s">
        <v>5250</v>
      </c>
      <c r="B3936" t="s">
        <v>65</v>
      </c>
      <c r="C3936" t="s">
        <v>78</v>
      </c>
      <c r="D3936" t="s">
        <v>79</v>
      </c>
      <c r="E3936" t="s">
        <v>70</v>
      </c>
      <c r="F3936" t="s">
        <v>127</v>
      </c>
      <c r="G3936" s="1">
        <v>45970</v>
      </c>
      <c r="H3936" s="1">
        <v>45993</v>
      </c>
      <c r="I3936">
        <f>YEAR((vw_maritime_trade_analysis[[#This Row],[Departure_Date]]))</f>
        <v>2025</v>
      </c>
      <c r="J3936" t="str">
        <f>"Q"&amp;ROUNDUP(MONTH(vw_maritime_trade_analysis[[#This Row],[Departure_Date]])/3,0)</f>
        <v>Q4</v>
      </c>
      <c r="K3936" t="str">
        <f>TEXT(vw_maritime_trade_analysis[[#This Row],[Departure_Date]],"mmmm")</f>
        <v>November</v>
      </c>
      <c r="L3936">
        <v>46441216</v>
      </c>
      <c r="M3936">
        <v>324222.21875</v>
      </c>
      <c r="N3936">
        <v>89495.9921875</v>
      </c>
      <c r="O3936">
        <v>133286.296875</v>
      </c>
      <c r="P3936">
        <v>14969.33984375</v>
      </c>
      <c r="Q3936">
        <v>1753889</v>
      </c>
      <c r="R3936">
        <f t="shared" si="61"/>
        <v>3.7765785460914719E-2</v>
      </c>
    </row>
    <row r="3937" spans="1:18" x14ac:dyDescent="0.25">
      <c r="A3937" t="s">
        <v>5251</v>
      </c>
      <c r="B3937" t="s">
        <v>65</v>
      </c>
      <c r="C3937" t="s">
        <v>50</v>
      </c>
      <c r="D3937" t="s">
        <v>51</v>
      </c>
      <c r="E3937" t="s">
        <v>226</v>
      </c>
      <c r="F3937" t="s">
        <v>131</v>
      </c>
      <c r="G3937" s="1">
        <v>44735</v>
      </c>
      <c r="H3937" s="1">
        <v>44754</v>
      </c>
      <c r="I3937">
        <f>YEAR((vw_maritime_trade_analysis[[#This Row],[Departure_Date]]))</f>
        <v>2022</v>
      </c>
      <c r="J3937" t="str">
        <f>"Q"&amp;ROUNDUP(MONTH(vw_maritime_trade_analysis[[#This Row],[Departure_Date]])/3,0)</f>
        <v>Q2</v>
      </c>
      <c r="K3937" t="str">
        <f>TEXT(vw_maritime_trade_analysis[[#This Row],[Departure_Date]],"mmmm")</f>
        <v>June</v>
      </c>
      <c r="L3937">
        <v>4535420.5</v>
      </c>
      <c r="M3937">
        <v>357238.03125</v>
      </c>
      <c r="N3937">
        <v>239622.09375</v>
      </c>
      <c r="O3937">
        <v>7438.08984375</v>
      </c>
      <c r="P3937">
        <v>46486.5703125</v>
      </c>
      <c r="Q3937">
        <v>2327461.25</v>
      </c>
      <c r="R3937">
        <f t="shared" si="61"/>
        <v>0.51317430214023152</v>
      </c>
    </row>
    <row r="3938" spans="1:18" x14ac:dyDescent="0.25">
      <c r="A3938" t="s">
        <v>5252</v>
      </c>
      <c r="B3938" t="s">
        <v>49</v>
      </c>
      <c r="C3938" t="s">
        <v>50</v>
      </c>
      <c r="D3938" t="s">
        <v>51</v>
      </c>
      <c r="E3938" t="s">
        <v>150</v>
      </c>
      <c r="F3938" t="s">
        <v>92</v>
      </c>
      <c r="G3938" s="1">
        <v>46092</v>
      </c>
      <c r="H3938" s="1">
        <v>46106</v>
      </c>
      <c r="I3938">
        <f>YEAR((vw_maritime_trade_analysis[[#This Row],[Departure_Date]]))</f>
        <v>2026</v>
      </c>
      <c r="J3938" t="str">
        <f>"Q"&amp;ROUNDUP(MONTH(vw_maritime_trade_analysis[[#This Row],[Departure_Date]])/3,0)</f>
        <v>Q1</v>
      </c>
      <c r="K3938" t="str">
        <f>TEXT(vw_maritime_trade_analysis[[#This Row],[Departure_Date]],"mmmm")</f>
        <v>March</v>
      </c>
      <c r="L3938">
        <v>10609177</v>
      </c>
      <c r="M3938">
        <v>260253.015625</v>
      </c>
      <c r="N3938">
        <v>179498.9375</v>
      </c>
      <c r="O3938">
        <v>9229.98046875</v>
      </c>
      <c r="P3938">
        <v>10429.01953125</v>
      </c>
      <c r="Q3938">
        <v>2910120.25</v>
      </c>
      <c r="R3938">
        <f t="shared" si="61"/>
        <v>0.27430216783073746</v>
      </c>
    </row>
    <row r="3939" spans="1:18" x14ac:dyDescent="0.25">
      <c r="A3939" t="s">
        <v>5253</v>
      </c>
      <c r="B3939" t="s">
        <v>49</v>
      </c>
      <c r="C3939" t="s">
        <v>50</v>
      </c>
      <c r="D3939" t="s">
        <v>145</v>
      </c>
      <c r="E3939" t="s">
        <v>154</v>
      </c>
      <c r="F3939" t="s">
        <v>184</v>
      </c>
      <c r="G3939" s="1">
        <v>45816</v>
      </c>
      <c r="H3939" s="1">
        <v>45825</v>
      </c>
      <c r="I3939">
        <f>YEAR((vw_maritime_trade_analysis[[#This Row],[Departure_Date]]))</f>
        <v>2025</v>
      </c>
      <c r="J3939" t="str">
        <f>"Q"&amp;ROUNDUP(MONTH(vw_maritime_trade_analysis[[#This Row],[Departure_Date]])/3,0)</f>
        <v>Q2</v>
      </c>
      <c r="K3939" t="str">
        <f>TEXT(vw_maritime_trade_analysis[[#This Row],[Departure_Date]],"mmmm")</f>
        <v>June</v>
      </c>
      <c r="L3939">
        <v>15148019</v>
      </c>
      <c r="M3939">
        <v>88400</v>
      </c>
      <c r="N3939">
        <v>129102.3671875</v>
      </c>
      <c r="O3939">
        <v>28932.720703125</v>
      </c>
      <c r="P3939">
        <v>52760.4296875</v>
      </c>
      <c r="Q3939">
        <v>859239.0625</v>
      </c>
      <c r="R3939">
        <f t="shared" si="61"/>
        <v>5.6722866699599465E-2</v>
      </c>
    </row>
    <row r="3940" spans="1:18" x14ac:dyDescent="0.25">
      <c r="A3940" t="s">
        <v>5254</v>
      </c>
      <c r="B3940" t="s">
        <v>49</v>
      </c>
      <c r="C3940" t="s">
        <v>66</v>
      </c>
      <c r="D3940" t="s">
        <v>248</v>
      </c>
      <c r="E3940" t="s">
        <v>201</v>
      </c>
      <c r="F3940" t="s">
        <v>82</v>
      </c>
      <c r="G3940" s="1">
        <v>44175</v>
      </c>
      <c r="H3940" s="1">
        <v>44194</v>
      </c>
      <c r="I3940">
        <f>YEAR((vw_maritime_trade_analysis[[#This Row],[Departure_Date]]))</f>
        <v>2020</v>
      </c>
      <c r="J3940" t="str">
        <f>"Q"&amp;ROUNDUP(MONTH(vw_maritime_trade_analysis[[#This Row],[Departure_Date]])/3,0)</f>
        <v>Q4</v>
      </c>
      <c r="K3940" t="str">
        <f>TEXT(vw_maritime_trade_analysis[[#This Row],[Departure_Date]],"mmmm")</f>
        <v>December</v>
      </c>
      <c r="L3940">
        <v>62375276</v>
      </c>
      <c r="M3940">
        <v>406401.625</v>
      </c>
      <c r="N3940">
        <v>155153.40625</v>
      </c>
      <c r="O3940">
        <v>84830.3828125</v>
      </c>
      <c r="P3940">
        <v>31563.75</v>
      </c>
      <c r="Q3940">
        <v>1367135.375</v>
      </c>
      <c r="R3940">
        <f t="shared" si="61"/>
        <v>2.1917905020572573E-2</v>
      </c>
    </row>
    <row r="3941" spans="1:18" x14ac:dyDescent="0.25">
      <c r="A3941" t="s">
        <v>5255</v>
      </c>
      <c r="B3941" t="s">
        <v>65</v>
      </c>
      <c r="C3941" t="s">
        <v>50</v>
      </c>
      <c r="D3941" t="s">
        <v>139</v>
      </c>
      <c r="E3941" t="s">
        <v>100</v>
      </c>
      <c r="F3941" t="s">
        <v>174</v>
      </c>
      <c r="G3941" s="1">
        <v>43992</v>
      </c>
      <c r="H3941" s="1">
        <v>44011</v>
      </c>
      <c r="I3941">
        <f>YEAR((vw_maritime_trade_analysis[[#This Row],[Departure_Date]]))</f>
        <v>2020</v>
      </c>
      <c r="J3941" t="str">
        <f>"Q"&amp;ROUNDUP(MONTH(vw_maritime_trade_analysis[[#This Row],[Departure_Date]])/3,0)</f>
        <v>Q2</v>
      </c>
      <c r="K3941" t="str">
        <f>TEXT(vw_maritime_trade_analysis[[#This Row],[Departure_Date]],"mmmm")</f>
        <v>June</v>
      </c>
      <c r="L3941">
        <v>61811400</v>
      </c>
      <c r="M3941">
        <v>177176.984375</v>
      </c>
      <c r="N3941">
        <v>77656.2890625</v>
      </c>
      <c r="O3941">
        <v>31523.810546875</v>
      </c>
      <c r="P3941">
        <v>0</v>
      </c>
      <c r="Q3941">
        <v>2538539.25</v>
      </c>
      <c r="R3941">
        <f t="shared" si="61"/>
        <v>4.106911103776973E-2</v>
      </c>
    </row>
    <row r="3942" spans="1:18" x14ac:dyDescent="0.25">
      <c r="A3942" t="s">
        <v>5256</v>
      </c>
      <c r="B3942" t="s">
        <v>65</v>
      </c>
      <c r="C3942" t="s">
        <v>50</v>
      </c>
      <c r="D3942" t="s">
        <v>423</v>
      </c>
      <c r="E3942" t="s">
        <v>184</v>
      </c>
      <c r="F3942" t="s">
        <v>146</v>
      </c>
      <c r="G3942" s="1">
        <v>43831</v>
      </c>
      <c r="H3942" s="1">
        <v>43847</v>
      </c>
      <c r="I3942">
        <f>YEAR((vw_maritime_trade_analysis[[#This Row],[Departure_Date]]))</f>
        <v>2020</v>
      </c>
      <c r="J3942" t="str">
        <f>"Q"&amp;ROUNDUP(MONTH(vw_maritime_trade_analysis[[#This Row],[Departure_Date]])/3,0)</f>
        <v>Q1</v>
      </c>
      <c r="K3942" t="str">
        <f>TEXT(vw_maritime_trade_analysis[[#This Row],[Departure_Date]],"mmmm")</f>
        <v>January</v>
      </c>
      <c r="L3942">
        <v>54969344</v>
      </c>
      <c r="M3942">
        <v>321058.6875</v>
      </c>
      <c r="N3942">
        <v>247776.046875</v>
      </c>
      <c r="O3942">
        <v>55519.0390625</v>
      </c>
      <c r="P3942">
        <v>28770.69921875</v>
      </c>
      <c r="Q3942">
        <v>1877073.25</v>
      </c>
      <c r="R3942">
        <f t="shared" si="61"/>
        <v>3.4147637817908104E-2</v>
      </c>
    </row>
    <row r="3943" spans="1:18" x14ac:dyDescent="0.25">
      <c r="A3943" t="s">
        <v>5257</v>
      </c>
      <c r="B3943" t="s">
        <v>49</v>
      </c>
      <c r="C3943" t="s">
        <v>78</v>
      </c>
      <c r="D3943" t="s">
        <v>315</v>
      </c>
      <c r="E3943" t="s">
        <v>174</v>
      </c>
      <c r="F3943" t="s">
        <v>70</v>
      </c>
      <c r="G3943" s="1">
        <v>44390</v>
      </c>
      <c r="H3943" s="1">
        <v>44402</v>
      </c>
      <c r="I3943">
        <f>YEAR((vw_maritime_trade_analysis[[#This Row],[Departure_Date]]))</f>
        <v>2021</v>
      </c>
      <c r="J3943" t="str">
        <f>"Q"&amp;ROUNDUP(MONTH(vw_maritime_trade_analysis[[#This Row],[Departure_Date]])/3,0)</f>
        <v>Q3</v>
      </c>
      <c r="K3943" t="str">
        <f>TEXT(vw_maritime_trade_analysis[[#This Row],[Departure_Date]],"mmmm")</f>
        <v>July</v>
      </c>
      <c r="L3943">
        <v>37848676</v>
      </c>
      <c r="M3943">
        <v>460242.0625</v>
      </c>
      <c r="N3943">
        <v>80541.1328125</v>
      </c>
      <c r="O3943">
        <v>127171.546875</v>
      </c>
      <c r="P3943">
        <v>18404.109375</v>
      </c>
      <c r="Q3943">
        <v>2047169.375</v>
      </c>
      <c r="R3943">
        <f t="shared" si="61"/>
        <v>5.4088269164289923E-2</v>
      </c>
    </row>
    <row r="3944" spans="1:18" x14ac:dyDescent="0.25">
      <c r="A3944" t="s">
        <v>5258</v>
      </c>
      <c r="B3944" t="s">
        <v>49</v>
      </c>
      <c r="C3944" t="s">
        <v>50</v>
      </c>
      <c r="D3944" t="s">
        <v>51</v>
      </c>
      <c r="E3944" t="s">
        <v>127</v>
      </c>
      <c r="F3944" t="s">
        <v>226</v>
      </c>
      <c r="G3944" s="1">
        <v>44387</v>
      </c>
      <c r="H3944" s="1">
        <v>44402</v>
      </c>
      <c r="I3944">
        <f>YEAR((vw_maritime_trade_analysis[[#This Row],[Departure_Date]]))</f>
        <v>2021</v>
      </c>
      <c r="J3944" t="str">
        <f>"Q"&amp;ROUNDUP(MONTH(vw_maritime_trade_analysis[[#This Row],[Departure_Date]])/3,0)</f>
        <v>Q3</v>
      </c>
      <c r="K3944" t="str">
        <f>TEXT(vw_maritime_trade_analysis[[#This Row],[Departure_Date]],"mmmm")</f>
        <v>July</v>
      </c>
      <c r="L3944">
        <v>8675205</v>
      </c>
      <c r="M3944">
        <v>433857.1875</v>
      </c>
      <c r="N3944">
        <v>249050.90625</v>
      </c>
      <c r="O3944">
        <v>11624.76953125</v>
      </c>
      <c r="P3944">
        <v>34397.1484375</v>
      </c>
      <c r="Q3944">
        <v>2728660.25</v>
      </c>
      <c r="R3944">
        <f t="shared" si="61"/>
        <v>0.31453553547149604</v>
      </c>
    </row>
    <row r="3945" spans="1:18" x14ac:dyDescent="0.25">
      <c r="A3945" t="s">
        <v>5259</v>
      </c>
      <c r="B3945" t="s">
        <v>49</v>
      </c>
      <c r="C3945" t="s">
        <v>239</v>
      </c>
      <c r="D3945" t="s">
        <v>265</v>
      </c>
      <c r="E3945" t="s">
        <v>164</v>
      </c>
      <c r="F3945" t="s">
        <v>184</v>
      </c>
      <c r="G3945" s="1">
        <v>44176</v>
      </c>
      <c r="H3945" s="1">
        <v>44202</v>
      </c>
      <c r="I3945">
        <f>YEAR((vw_maritime_trade_analysis[[#This Row],[Departure_Date]]))</f>
        <v>2020</v>
      </c>
      <c r="J3945" t="str">
        <f>"Q"&amp;ROUNDUP(MONTH(vw_maritime_trade_analysis[[#This Row],[Departure_Date]])/3,0)</f>
        <v>Q4</v>
      </c>
      <c r="K3945" t="str">
        <f>TEXT(vw_maritime_trade_analysis[[#This Row],[Departure_Date]],"mmmm")</f>
        <v>December</v>
      </c>
      <c r="L3945">
        <v>18986996</v>
      </c>
      <c r="M3945">
        <v>405907.9375</v>
      </c>
      <c r="N3945">
        <v>42894.359375</v>
      </c>
      <c r="O3945">
        <v>12341.5498046875</v>
      </c>
      <c r="P3945">
        <v>4609.25</v>
      </c>
      <c r="Q3945">
        <v>1834132.25</v>
      </c>
      <c r="R3945">
        <f t="shared" si="61"/>
        <v>9.6599390972642543E-2</v>
      </c>
    </row>
    <row r="3946" spans="1:18" x14ac:dyDescent="0.25">
      <c r="A3946" t="s">
        <v>5260</v>
      </c>
      <c r="B3946" t="s">
        <v>65</v>
      </c>
      <c r="C3946" t="s">
        <v>112</v>
      </c>
      <c r="D3946" t="s">
        <v>340</v>
      </c>
      <c r="E3946" t="s">
        <v>184</v>
      </c>
      <c r="F3946" t="s">
        <v>140</v>
      </c>
      <c r="G3946" s="1">
        <v>44841</v>
      </c>
      <c r="H3946" s="1">
        <v>44868</v>
      </c>
      <c r="I3946">
        <f>YEAR((vw_maritime_trade_analysis[[#This Row],[Departure_Date]]))</f>
        <v>2022</v>
      </c>
      <c r="J3946" t="str">
        <f>"Q"&amp;ROUNDUP(MONTH(vw_maritime_trade_analysis[[#This Row],[Departure_Date]])/3,0)</f>
        <v>Q4</v>
      </c>
      <c r="K3946" t="str">
        <f>TEXT(vw_maritime_trade_analysis[[#This Row],[Departure_Date]],"mmmm")</f>
        <v>October</v>
      </c>
      <c r="L3946">
        <v>4239779.5</v>
      </c>
      <c r="M3946">
        <v>908269.4375</v>
      </c>
      <c r="N3946">
        <v>235900.015625</v>
      </c>
      <c r="O3946">
        <v>7377.22021484375</v>
      </c>
      <c r="P3946">
        <v>17732.150390625</v>
      </c>
      <c r="Q3946">
        <v>1262369.125</v>
      </c>
      <c r="R3946">
        <f t="shared" si="61"/>
        <v>0.29774405131210241</v>
      </c>
    </row>
    <row r="3947" spans="1:18" x14ac:dyDescent="0.25">
      <c r="A3947" t="s">
        <v>5261</v>
      </c>
      <c r="B3947" t="s">
        <v>49</v>
      </c>
      <c r="C3947" t="s">
        <v>66</v>
      </c>
      <c r="D3947" t="s">
        <v>67</v>
      </c>
      <c r="E3947" t="s">
        <v>140</v>
      </c>
      <c r="F3947" t="s">
        <v>226</v>
      </c>
      <c r="G3947" s="1">
        <v>44265</v>
      </c>
      <c r="H3947" s="1">
        <v>44296</v>
      </c>
      <c r="I3947">
        <f>YEAR((vw_maritime_trade_analysis[[#This Row],[Departure_Date]]))</f>
        <v>2021</v>
      </c>
      <c r="J3947" t="str">
        <f>"Q"&amp;ROUNDUP(MONTH(vw_maritime_trade_analysis[[#This Row],[Departure_Date]])/3,0)</f>
        <v>Q1</v>
      </c>
      <c r="K3947" t="str">
        <f>TEXT(vw_maritime_trade_analysis[[#This Row],[Departure_Date]],"mmmm")</f>
        <v>March</v>
      </c>
      <c r="L3947">
        <v>20766888</v>
      </c>
      <c r="M3947">
        <v>623948</v>
      </c>
      <c r="N3947">
        <v>171272.3125</v>
      </c>
      <c r="O3947">
        <v>29696.650390625</v>
      </c>
      <c r="P3947">
        <v>16623.41015625</v>
      </c>
      <c r="Q3947">
        <v>1822375.5</v>
      </c>
      <c r="R3947">
        <f t="shared" si="61"/>
        <v>8.7753904195948862E-2</v>
      </c>
    </row>
    <row r="3948" spans="1:18" x14ac:dyDescent="0.25">
      <c r="A3948" t="s">
        <v>5262</v>
      </c>
      <c r="B3948" t="s">
        <v>49</v>
      </c>
      <c r="C3948" t="s">
        <v>50</v>
      </c>
      <c r="D3948" t="s">
        <v>183</v>
      </c>
      <c r="E3948" t="s">
        <v>196</v>
      </c>
      <c r="F3948" t="s">
        <v>92</v>
      </c>
      <c r="G3948" s="1">
        <v>45495</v>
      </c>
      <c r="H3948" s="1">
        <v>45508</v>
      </c>
      <c r="I3948">
        <f>YEAR((vw_maritime_trade_analysis[[#This Row],[Departure_Date]]))</f>
        <v>2024</v>
      </c>
      <c r="J3948" t="str">
        <f>"Q"&amp;ROUNDUP(MONTH(vw_maritime_trade_analysis[[#This Row],[Departure_Date]])/3,0)</f>
        <v>Q3</v>
      </c>
      <c r="K3948" t="str">
        <f>TEXT(vw_maritime_trade_analysis[[#This Row],[Departure_Date]],"mmmm")</f>
        <v>July</v>
      </c>
      <c r="L3948">
        <v>49954776</v>
      </c>
      <c r="M3948">
        <v>129621.7109375</v>
      </c>
      <c r="N3948">
        <v>65063.37109375</v>
      </c>
      <c r="O3948">
        <v>89918.6015625</v>
      </c>
      <c r="P3948">
        <v>60682.28125</v>
      </c>
      <c r="Q3948">
        <v>2246155.5</v>
      </c>
      <c r="R3948">
        <f t="shared" si="61"/>
        <v>4.4963778838684014E-2</v>
      </c>
    </row>
    <row r="3949" spans="1:18" x14ac:dyDescent="0.25">
      <c r="A3949" t="s">
        <v>5263</v>
      </c>
      <c r="B3949" t="s">
        <v>49</v>
      </c>
      <c r="C3949" t="s">
        <v>78</v>
      </c>
      <c r="D3949" t="s">
        <v>105</v>
      </c>
      <c r="E3949" t="s">
        <v>196</v>
      </c>
      <c r="F3949" t="s">
        <v>56</v>
      </c>
      <c r="G3949" s="1">
        <v>45697</v>
      </c>
      <c r="H3949" s="1">
        <v>45708</v>
      </c>
      <c r="I3949">
        <f>YEAR((vw_maritime_trade_analysis[[#This Row],[Departure_Date]]))</f>
        <v>2025</v>
      </c>
      <c r="J3949" t="str">
        <f>"Q"&amp;ROUNDUP(MONTH(vw_maritime_trade_analysis[[#This Row],[Departure_Date]])/3,0)</f>
        <v>Q1</v>
      </c>
      <c r="K3949" t="str">
        <f>TEXT(vw_maritime_trade_analysis[[#This Row],[Departure_Date]],"mmmm")</f>
        <v>February</v>
      </c>
      <c r="L3949">
        <v>27313654</v>
      </c>
      <c r="M3949">
        <v>306342.96875</v>
      </c>
      <c r="N3949">
        <v>30798.5703125</v>
      </c>
      <c r="O3949">
        <v>47798.890625</v>
      </c>
      <c r="P3949">
        <v>64455.30859375</v>
      </c>
      <c r="Q3949">
        <v>2333125</v>
      </c>
      <c r="R3949">
        <f t="shared" si="61"/>
        <v>8.541973183082717E-2</v>
      </c>
    </row>
    <row r="3950" spans="1:18" x14ac:dyDescent="0.25">
      <c r="A3950" t="s">
        <v>5264</v>
      </c>
      <c r="B3950" t="s">
        <v>65</v>
      </c>
      <c r="C3950" t="s">
        <v>50</v>
      </c>
      <c r="D3950" t="s">
        <v>145</v>
      </c>
      <c r="E3950" t="s">
        <v>128</v>
      </c>
      <c r="F3950" t="s">
        <v>140</v>
      </c>
      <c r="G3950" s="1">
        <v>45103</v>
      </c>
      <c r="H3950" s="1">
        <v>45116</v>
      </c>
      <c r="I3950">
        <f>YEAR((vw_maritime_trade_analysis[[#This Row],[Departure_Date]]))</f>
        <v>2023</v>
      </c>
      <c r="J3950" t="str">
        <f>"Q"&amp;ROUNDUP(MONTH(vw_maritime_trade_analysis[[#This Row],[Departure_Date]])/3,0)</f>
        <v>Q2</v>
      </c>
      <c r="K3950" t="str">
        <f>TEXT(vw_maritime_trade_analysis[[#This Row],[Departure_Date]],"mmmm")</f>
        <v>June</v>
      </c>
      <c r="L3950">
        <v>52605076</v>
      </c>
      <c r="M3950">
        <v>288470.5625</v>
      </c>
      <c r="N3950">
        <v>19870.9609375</v>
      </c>
      <c r="O3950">
        <v>115731.171875</v>
      </c>
      <c r="P3950">
        <v>26336.4609375</v>
      </c>
      <c r="Q3950">
        <v>3316848.5</v>
      </c>
      <c r="R3950">
        <f t="shared" si="61"/>
        <v>6.3051871648279717E-2</v>
      </c>
    </row>
    <row r="3951" spans="1:18" x14ac:dyDescent="0.25">
      <c r="A3951" t="s">
        <v>5265</v>
      </c>
      <c r="B3951" t="s">
        <v>49</v>
      </c>
      <c r="C3951" t="s">
        <v>50</v>
      </c>
      <c r="D3951" t="s">
        <v>51</v>
      </c>
      <c r="E3951" t="s">
        <v>159</v>
      </c>
      <c r="F3951" t="s">
        <v>92</v>
      </c>
      <c r="G3951" s="1">
        <v>44640</v>
      </c>
      <c r="H3951" s="1">
        <v>44645</v>
      </c>
      <c r="I3951">
        <f>YEAR((vw_maritime_trade_analysis[[#This Row],[Departure_Date]]))</f>
        <v>2022</v>
      </c>
      <c r="J3951" t="str">
        <f>"Q"&amp;ROUNDUP(MONTH(vw_maritime_trade_analysis[[#This Row],[Departure_Date]])/3,0)</f>
        <v>Q1</v>
      </c>
      <c r="K3951" t="str">
        <f>TEXT(vw_maritime_trade_analysis[[#This Row],[Departure_Date]],"mmmm")</f>
        <v>March</v>
      </c>
      <c r="L3951">
        <v>16017571</v>
      </c>
      <c r="M3951">
        <v>87048.8828125</v>
      </c>
      <c r="N3951">
        <v>142059.125</v>
      </c>
      <c r="O3951">
        <v>11372.48046875</v>
      </c>
      <c r="P3951">
        <v>0</v>
      </c>
      <c r="Q3951">
        <v>5106870</v>
      </c>
      <c r="R3951">
        <f t="shared" si="61"/>
        <v>0.31882924071321428</v>
      </c>
    </row>
    <row r="3952" spans="1:18" x14ac:dyDescent="0.25">
      <c r="A3952" t="s">
        <v>5266</v>
      </c>
      <c r="B3952" t="s">
        <v>49</v>
      </c>
      <c r="C3952" t="s">
        <v>50</v>
      </c>
      <c r="D3952" t="s">
        <v>51</v>
      </c>
      <c r="E3952" t="s">
        <v>150</v>
      </c>
      <c r="F3952" t="s">
        <v>70</v>
      </c>
      <c r="G3952" s="1">
        <v>45242</v>
      </c>
      <c r="H3952" s="1">
        <v>45256</v>
      </c>
      <c r="I3952">
        <f>YEAR((vw_maritime_trade_analysis[[#This Row],[Departure_Date]]))</f>
        <v>2023</v>
      </c>
      <c r="J3952" t="str">
        <f>"Q"&amp;ROUNDUP(MONTH(vw_maritime_trade_analysis[[#This Row],[Departure_Date]])/3,0)</f>
        <v>Q4</v>
      </c>
      <c r="K3952" t="str">
        <f>TEXT(vw_maritime_trade_analysis[[#This Row],[Departure_Date]],"mmmm")</f>
        <v>November</v>
      </c>
      <c r="L3952">
        <v>26522888</v>
      </c>
      <c r="M3952">
        <v>304982.65625</v>
      </c>
      <c r="N3952">
        <v>224309.171875</v>
      </c>
      <c r="O3952">
        <v>64981.078125</v>
      </c>
      <c r="P3952">
        <v>2785.64990234375</v>
      </c>
      <c r="Q3952">
        <v>9721379</v>
      </c>
      <c r="R3952">
        <f t="shared" si="61"/>
        <v>0.36652792109215254</v>
      </c>
    </row>
    <row r="3953" spans="1:18" x14ac:dyDescent="0.25">
      <c r="A3953" t="s">
        <v>5268</v>
      </c>
      <c r="B3953" t="s">
        <v>49</v>
      </c>
      <c r="C3953" t="s">
        <v>50</v>
      </c>
      <c r="D3953" t="s">
        <v>51</v>
      </c>
      <c r="E3953" t="s">
        <v>174</v>
      </c>
      <c r="F3953" t="s">
        <v>184</v>
      </c>
      <c r="G3953" s="1">
        <v>45599</v>
      </c>
      <c r="H3953" s="1">
        <v>45608</v>
      </c>
      <c r="I3953">
        <f>YEAR((vw_maritime_trade_analysis[[#This Row],[Departure_Date]]))</f>
        <v>2024</v>
      </c>
      <c r="J3953" t="str">
        <f>"Q"&amp;ROUNDUP(MONTH(vw_maritime_trade_analysis[[#This Row],[Departure_Date]])/3,0)</f>
        <v>Q4</v>
      </c>
      <c r="K3953" t="str">
        <f>TEXT(vw_maritime_trade_analysis[[#This Row],[Departure_Date]],"mmmm")</f>
        <v>November</v>
      </c>
      <c r="L3953">
        <v>12270066</v>
      </c>
      <c r="M3953">
        <v>124744.6328125</v>
      </c>
      <c r="N3953">
        <v>76469.8984375</v>
      </c>
      <c r="O3953">
        <v>7239.33984375</v>
      </c>
      <c r="P3953">
        <v>33610.48828125</v>
      </c>
      <c r="Q3953">
        <v>3533799.25</v>
      </c>
      <c r="R3953">
        <f t="shared" si="61"/>
        <v>0.28800164970587772</v>
      </c>
    </row>
    <row r="3954" spans="1:18" x14ac:dyDescent="0.25">
      <c r="A3954" t="s">
        <v>5269</v>
      </c>
      <c r="B3954" t="s">
        <v>49</v>
      </c>
      <c r="C3954" t="s">
        <v>50</v>
      </c>
      <c r="D3954" t="s">
        <v>145</v>
      </c>
      <c r="E3954" t="s">
        <v>257</v>
      </c>
      <c r="F3954" t="s">
        <v>92</v>
      </c>
      <c r="G3954" s="1">
        <v>45771</v>
      </c>
      <c r="H3954" s="1">
        <v>45777</v>
      </c>
      <c r="I3954">
        <f>YEAR((vw_maritime_trade_analysis[[#This Row],[Departure_Date]]))</f>
        <v>2025</v>
      </c>
      <c r="J3954" t="str">
        <f>"Q"&amp;ROUNDUP(MONTH(vw_maritime_trade_analysis[[#This Row],[Departure_Date]])/3,0)</f>
        <v>Q2</v>
      </c>
      <c r="K3954" t="str">
        <f>TEXT(vw_maritime_trade_analysis[[#This Row],[Departure_Date]],"mmmm")</f>
        <v>April</v>
      </c>
      <c r="L3954">
        <v>29589676</v>
      </c>
      <c r="M3954">
        <v>93892.1484375</v>
      </c>
      <c r="N3954">
        <v>102763.71875</v>
      </c>
      <c r="O3954">
        <v>48822.96875</v>
      </c>
      <c r="P3954">
        <v>0</v>
      </c>
      <c r="Q3954">
        <v>3883864.75</v>
      </c>
      <c r="R3954">
        <f t="shared" si="61"/>
        <v>0.13125742742164531</v>
      </c>
    </row>
    <row r="3955" spans="1:18" x14ac:dyDescent="0.25">
      <c r="A3955" t="s">
        <v>5270</v>
      </c>
      <c r="B3955" t="s">
        <v>49</v>
      </c>
      <c r="C3955" t="s">
        <v>78</v>
      </c>
      <c r="D3955" t="s">
        <v>105</v>
      </c>
      <c r="E3955" t="s">
        <v>201</v>
      </c>
      <c r="F3955" t="s">
        <v>70</v>
      </c>
      <c r="G3955" s="1">
        <v>45302</v>
      </c>
      <c r="H3955" s="1">
        <v>45316</v>
      </c>
      <c r="I3955">
        <f>YEAR((vw_maritime_trade_analysis[[#This Row],[Departure_Date]]))</f>
        <v>2024</v>
      </c>
      <c r="J3955" t="str">
        <f>"Q"&amp;ROUNDUP(MONTH(vw_maritime_trade_analysis[[#This Row],[Departure_Date]])/3,0)</f>
        <v>Q1</v>
      </c>
      <c r="K3955" t="str">
        <f>TEXT(vw_maritime_trade_analysis[[#This Row],[Departure_Date]],"mmmm")</f>
        <v>January</v>
      </c>
      <c r="L3955">
        <v>29235980</v>
      </c>
      <c r="M3955">
        <v>358363.09375</v>
      </c>
      <c r="N3955">
        <v>237528.3125</v>
      </c>
      <c r="O3955">
        <v>31574.859375</v>
      </c>
      <c r="P3955">
        <v>0</v>
      </c>
      <c r="Q3955">
        <v>2398409.5</v>
      </c>
      <c r="R3955">
        <f t="shared" si="61"/>
        <v>8.2036227278852972E-2</v>
      </c>
    </row>
    <row r="3956" spans="1:18" x14ac:dyDescent="0.25">
      <c r="A3956" t="s">
        <v>5271</v>
      </c>
      <c r="B3956" t="s">
        <v>65</v>
      </c>
      <c r="C3956" t="s">
        <v>50</v>
      </c>
      <c r="D3956" t="s">
        <v>51</v>
      </c>
      <c r="E3956" t="s">
        <v>184</v>
      </c>
      <c r="F3956" t="s">
        <v>159</v>
      </c>
      <c r="G3956" s="1">
        <v>44456</v>
      </c>
      <c r="H3956" s="1">
        <v>44462</v>
      </c>
      <c r="I3956">
        <f>YEAR((vw_maritime_trade_analysis[[#This Row],[Departure_Date]]))</f>
        <v>2021</v>
      </c>
      <c r="J3956" t="str">
        <f>"Q"&amp;ROUNDUP(MONTH(vw_maritime_trade_analysis[[#This Row],[Departure_Date]])/3,0)</f>
        <v>Q3</v>
      </c>
      <c r="K3956" t="str">
        <f>TEXT(vw_maritime_trade_analysis[[#This Row],[Departure_Date]],"mmmm")</f>
        <v>September</v>
      </c>
      <c r="L3956">
        <v>7924215</v>
      </c>
      <c r="M3956">
        <v>90334.3671875</v>
      </c>
      <c r="N3956">
        <v>218353.71875</v>
      </c>
      <c r="O3956">
        <v>5943.16015625</v>
      </c>
      <c r="P3956">
        <v>11896.01953125</v>
      </c>
      <c r="Q3956">
        <v>2193297.75</v>
      </c>
      <c r="R3956">
        <f t="shared" si="61"/>
        <v>0.27678423036225042</v>
      </c>
    </row>
    <row r="3957" spans="1:18" x14ac:dyDescent="0.25">
      <c r="A3957" t="s">
        <v>5272</v>
      </c>
      <c r="B3957" t="s">
        <v>49</v>
      </c>
      <c r="C3957" t="s">
        <v>78</v>
      </c>
      <c r="D3957" t="s">
        <v>79</v>
      </c>
      <c r="E3957" t="s">
        <v>93</v>
      </c>
      <c r="F3957" t="s">
        <v>100</v>
      </c>
      <c r="G3957" s="1">
        <v>45759</v>
      </c>
      <c r="H3957" s="1">
        <v>45789</v>
      </c>
      <c r="I3957">
        <f>YEAR((vw_maritime_trade_analysis[[#This Row],[Departure_Date]]))</f>
        <v>2025</v>
      </c>
      <c r="J3957" t="str">
        <f>"Q"&amp;ROUNDUP(MONTH(vw_maritime_trade_analysis[[#This Row],[Departure_Date]])/3,0)</f>
        <v>Q2</v>
      </c>
      <c r="K3957" t="str">
        <f>TEXT(vw_maritime_trade_analysis[[#This Row],[Departure_Date]],"mmmm")</f>
        <v>April</v>
      </c>
      <c r="L3957">
        <v>15632010</v>
      </c>
      <c r="M3957">
        <v>841124.0625</v>
      </c>
      <c r="N3957">
        <v>128029.40625</v>
      </c>
      <c r="O3957">
        <v>35328.33984375</v>
      </c>
      <c r="P3957">
        <v>0</v>
      </c>
      <c r="Q3957">
        <v>1837660</v>
      </c>
      <c r="R3957">
        <f t="shared" si="61"/>
        <v>0.11755749900364701</v>
      </c>
    </row>
    <row r="3958" spans="1:18" x14ac:dyDescent="0.25">
      <c r="A3958" t="s">
        <v>5273</v>
      </c>
      <c r="B3958" t="s">
        <v>49</v>
      </c>
      <c r="C3958" t="s">
        <v>134</v>
      </c>
      <c r="D3958" t="s">
        <v>135</v>
      </c>
      <c r="E3958" t="s">
        <v>257</v>
      </c>
      <c r="F3958" t="s">
        <v>184</v>
      </c>
      <c r="G3958" s="1">
        <v>45354</v>
      </c>
      <c r="H3958" s="1">
        <v>45374</v>
      </c>
      <c r="I3958">
        <f>YEAR((vw_maritime_trade_analysis[[#This Row],[Departure_Date]]))</f>
        <v>2024</v>
      </c>
      <c r="J3958" t="str">
        <f>"Q"&amp;ROUNDUP(MONTH(vw_maritime_trade_analysis[[#This Row],[Departure_Date]])/3,0)</f>
        <v>Q1</v>
      </c>
      <c r="K3958" t="str">
        <f>TEXT(vw_maritime_trade_analysis[[#This Row],[Departure_Date]],"mmmm")</f>
        <v>March</v>
      </c>
      <c r="L3958">
        <v>5603797</v>
      </c>
      <c r="M3958">
        <v>403836.9375</v>
      </c>
      <c r="N3958">
        <v>21341.099609375</v>
      </c>
      <c r="O3958">
        <v>7509.08984375</v>
      </c>
      <c r="P3958">
        <v>35055.671875</v>
      </c>
      <c r="Q3958">
        <v>894274</v>
      </c>
      <c r="R3958">
        <f t="shared" si="61"/>
        <v>0.15958358234604145</v>
      </c>
    </row>
    <row r="3959" spans="1:18" x14ac:dyDescent="0.25">
      <c r="A3959" t="s">
        <v>5274</v>
      </c>
      <c r="B3959" t="s">
        <v>65</v>
      </c>
      <c r="C3959" t="s">
        <v>66</v>
      </c>
      <c r="D3959" t="s">
        <v>245</v>
      </c>
      <c r="E3959" t="s">
        <v>100</v>
      </c>
      <c r="F3959" t="s">
        <v>108</v>
      </c>
      <c r="G3959" s="1">
        <v>44583</v>
      </c>
      <c r="H3959" s="1">
        <v>44611</v>
      </c>
      <c r="I3959">
        <f>YEAR((vw_maritime_trade_analysis[[#This Row],[Departure_Date]]))</f>
        <v>2022</v>
      </c>
      <c r="J3959" t="str">
        <f>"Q"&amp;ROUNDUP(MONTH(vw_maritime_trade_analysis[[#This Row],[Departure_Date]])/3,0)</f>
        <v>Q1</v>
      </c>
      <c r="K3959" t="str">
        <f>TEXT(vw_maritime_trade_analysis[[#This Row],[Departure_Date]],"mmmm")</f>
        <v>January</v>
      </c>
      <c r="L3959">
        <v>6459230.5</v>
      </c>
      <c r="M3959">
        <v>479176.4375</v>
      </c>
      <c r="N3959">
        <v>134877.796875</v>
      </c>
      <c r="O3959">
        <v>12595.5</v>
      </c>
      <c r="P3959">
        <v>1855.6700439453125</v>
      </c>
      <c r="Q3959">
        <v>831042.1875</v>
      </c>
      <c r="R3959">
        <f t="shared" si="61"/>
        <v>0.12865962710264017</v>
      </c>
    </row>
    <row r="3960" spans="1:18" x14ac:dyDescent="0.25">
      <c r="A3960" t="s">
        <v>5275</v>
      </c>
      <c r="B3960" t="s">
        <v>65</v>
      </c>
      <c r="C3960" t="s">
        <v>50</v>
      </c>
      <c r="D3960" t="s">
        <v>423</v>
      </c>
      <c r="E3960" t="s">
        <v>128</v>
      </c>
      <c r="F3960" t="s">
        <v>164</v>
      </c>
      <c r="G3960" s="1">
        <v>45144</v>
      </c>
      <c r="H3960" s="1">
        <v>45159</v>
      </c>
      <c r="I3960">
        <f>YEAR((vw_maritime_trade_analysis[[#This Row],[Departure_Date]]))</f>
        <v>2023</v>
      </c>
      <c r="J3960" t="str">
        <f>"Q"&amp;ROUNDUP(MONTH(vw_maritime_trade_analysis[[#This Row],[Departure_Date]])/3,0)</f>
        <v>Q3</v>
      </c>
      <c r="K3960" t="str">
        <f>TEXT(vw_maritime_trade_analysis[[#This Row],[Departure_Date]],"mmmm")</f>
        <v>August</v>
      </c>
      <c r="L3960">
        <v>30560702</v>
      </c>
      <c r="M3960">
        <v>423783.21875</v>
      </c>
      <c r="N3960">
        <v>201432.875</v>
      </c>
      <c r="O3960">
        <v>20170.060546875</v>
      </c>
      <c r="P3960">
        <v>4094.10009765625</v>
      </c>
      <c r="Q3960">
        <v>1908431</v>
      </c>
      <c r="R3960">
        <f t="shared" si="61"/>
        <v>6.2447223889032392E-2</v>
      </c>
    </row>
    <row r="3961" spans="1:18" x14ac:dyDescent="0.25">
      <c r="A3961" t="s">
        <v>5276</v>
      </c>
      <c r="B3961" t="s">
        <v>49</v>
      </c>
      <c r="C3961" t="s">
        <v>50</v>
      </c>
      <c r="D3961" t="s">
        <v>51</v>
      </c>
      <c r="E3961" t="s">
        <v>196</v>
      </c>
      <c r="F3961" t="s">
        <v>226</v>
      </c>
      <c r="G3961" s="1">
        <v>45208</v>
      </c>
      <c r="H3961" s="1">
        <v>45218</v>
      </c>
      <c r="I3961">
        <f>YEAR((vw_maritime_trade_analysis[[#This Row],[Departure_Date]]))</f>
        <v>2023</v>
      </c>
      <c r="J3961" t="str">
        <f>"Q"&amp;ROUNDUP(MONTH(vw_maritime_trade_analysis[[#This Row],[Departure_Date]])/3,0)</f>
        <v>Q4</v>
      </c>
      <c r="K3961" t="str">
        <f>TEXT(vw_maritime_trade_analysis[[#This Row],[Departure_Date]],"mmmm")</f>
        <v>October</v>
      </c>
      <c r="L3961">
        <v>7521059</v>
      </c>
      <c r="M3961">
        <v>151833.734375</v>
      </c>
      <c r="N3961">
        <v>110925.203125</v>
      </c>
      <c r="O3961">
        <v>15869.4404296875</v>
      </c>
      <c r="P3961">
        <v>0</v>
      </c>
      <c r="Q3961">
        <v>1502083.625</v>
      </c>
      <c r="R3961">
        <f t="shared" si="61"/>
        <v>0.19971703785331293</v>
      </c>
    </row>
    <row r="3962" spans="1:18" x14ac:dyDescent="0.25">
      <c r="A3962" t="s">
        <v>5277</v>
      </c>
      <c r="B3962" t="s">
        <v>65</v>
      </c>
      <c r="C3962" t="s">
        <v>50</v>
      </c>
      <c r="D3962" t="s">
        <v>223</v>
      </c>
      <c r="E3962" t="s">
        <v>100</v>
      </c>
      <c r="F3962" t="s">
        <v>121</v>
      </c>
      <c r="G3962" s="1">
        <v>45341</v>
      </c>
      <c r="H3962" s="1">
        <v>45358</v>
      </c>
      <c r="I3962">
        <f>YEAR((vw_maritime_trade_analysis[[#This Row],[Departure_Date]]))</f>
        <v>2024</v>
      </c>
      <c r="J3962" t="str">
        <f>"Q"&amp;ROUNDUP(MONTH(vw_maritime_trade_analysis[[#This Row],[Departure_Date]])/3,0)</f>
        <v>Q1</v>
      </c>
      <c r="K3962" t="str">
        <f>TEXT(vw_maritime_trade_analysis[[#This Row],[Departure_Date]],"mmmm")</f>
        <v>February</v>
      </c>
      <c r="L3962">
        <v>33251434</v>
      </c>
      <c r="M3962">
        <v>427270.40625</v>
      </c>
      <c r="N3962">
        <v>210216.4375</v>
      </c>
      <c r="O3962">
        <v>18953.3203125</v>
      </c>
      <c r="P3962">
        <v>19925.939453125</v>
      </c>
      <c r="Q3962">
        <v>1341452.75</v>
      </c>
      <c r="R3962">
        <f t="shared" si="61"/>
        <v>4.034270371617657E-2</v>
      </c>
    </row>
    <row r="3963" spans="1:18" x14ac:dyDescent="0.25">
      <c r="A3963" t="s">
        <v>5278</v>
      </c>
      <c r="B3963" t="s">
        <v>65</v>
      </c>
      <c r="C3963" t="s">
        <v>50</v>
      </c>
      <c r="D3963" t="s">
        <v>223</v>
      </c>
      <c r="E3963" t="s">
        <v>184</v>
      </c>
      <c r="F3963" t="s">
        <v>257</v>
      </c>
      <c r="G3963" s="1">
        <v>43883</v>
      </c>
      <c r="H3963" s="1">
        <v>43902</v>
      </c>
      <c r="I3963">
        <f>YEAR((vw_maritime_trade_analysis[[#This Row],[Departure_Date]]))</f>
        <v>2020</v>
      </c>
      <c r="J3963" t="str">
        <f>"Q"&amp;ROUNDUP(MONTH(vw_maritime_trade_analysis[[#This Row],[Departure_Date]])/3,0)</f>
        <v>Q1</v>
      </c>
      <c r="K3963" t="str">
        <f>TEXT(vw_maritime_trade_analysis[[#This Row],[Departure_Date]],"mmmm")</f>
        <v>February</v>
      </c>
      <c r="L3963">
        <v>47885820</v>
      </c>
      <c r="M3963">
        <v>483713.75</v>
      </c>
      <c r="N3963">
        <v>129470.9296875</v>
      </c>
      <c r="O3963">
        <v>139826.59375</v>
      </c>
      <c r="P3963">
        <v>0</v>
      </c>
      <c r="Q3963">
        <v>3376521.75</v>
      </c>
      <c r="R3963">
        <f t="shared" si="61"/>
        <v>7.0511933386543241E-2</v>
      </c>
    </row>
    <row r="3964" spans="1:18" x14ac:dyDescent="0.25">
      <c r="A3964" t="s">
        <v>5279</v>
      </c>
      <c r="B3964" t="s">
        <v>49</v>
      </c>
      <c r="C3964" t="s">
        <v>134</v>
      </c>
      <c r="D3964" t="s">
        <v>135</v>
      </c>
      <c r="E3964" t="s">
        <v>196</v>
      </c>
      <c r="F3964" t="s">
        <v>82</v>
      </c>
      <c r="G3964" s="1">
        <v>45400</v>
      </c>
      <c r="H3964" s="1">
        <v>45416</v>
      </c>
      <c r="I3964">
        <f>YEAR((vw_maritime_trade_analysis[[#This Row],[Departure_Date]]))</f>
        <v>2024</v>
      </c>
      <c r="J3964" t="str">
        <f>"Q"&amp;ROUNDUP(MONTH(vw_maritime_trade_analysis[[#This Row],[Departure_Date]])/3,0)</f>
        <v>Q2</v>
      </c>
      <c r="K3964" t="str">
        <f>TEXT(vw_maritime_trade_analysis[[#This Row],[Departure_Date]],"mmmm")</f>
        <v>April</v>
      </c>
      <c r="L3964">
        <v>2000872.25</v>
      </c>
      <c r="M3964">
        <v>465905.65625</v>
      </c>
      <c r="N3964">
        <v>195228</v>
      </c>
      <c r="O3964">
        <v>1080.469970703125</v>
      </c>
      <c r="P3964">
        <v>34565.921875</v>
      </c>
      <c r="Q3964">
        <v>790354.1875</v>
      </c>
      <c r="R3964">
        <f t="shared" si="61"/>
        <v>0.39500482227188666</v>
      </c>
    </row>
    <row r="3965" spans="1:18" x14ac:dyDescent="0.25">
      <c r="A3965" t="s">
        <v>5280</v>
      </c>
      <c r="B3965" t="s">
        <v>65</v>
      </c>
      <c r="C3965" t="s">
        <v>50</v>
      </c>
      <c r="D3965" t="s">
        <v>51</v>
      </c>
      <c r="E3965" t="s">
        <v>128</v>
      </c>
      <c r="F3965" t="s">
        <v>159</v>
      </c>
      <c r="G3965" s="1">
        <v>45477</v>
      </c>
      <c r="H3965" s="1">
        <v>45491</v>
      </c>
      <c r="I3965">
        <f>YEAR((vw_maritime_trade_analysis[[#This Row],[Departure_Date]]))</f>
        <v>2024</v>
      </c>
      <c r="J3965" t="str">
        <f>"Q"&amp;ROUNDUP(MONTH(vw_maritime_trade_analysis[[#This Row],[Departure_Date]])/3,0)</f>
        <v>Q3</v>
      </c>
      <c r="K3965" t="str">
        <f>TEXT(vw_maritime_trade_analysis[[#This Row],[Departure_Date]],"mmmm")</f>
        <v>July</v>
      </c>
      <c r="L3965">
        <v>19770910</v>
      </c>
      <c r="M3965">
        <v>214265.90625</v>
      </c>
      <c r="N3965">
        <v>109412.75</v>
      </c>
      <c r="O3965">
        <v>43693.7109375</v>
      </c>
      <c r="P3965">
        <v>1291.6500244140625</v>
      </c>
      <c r="Q3965">
        <v>3801921.5</v>
      </c>
      <c r="R3965">
        <f t="shared" si="61"/>
        <v>0.19229876115970382</v>
      </c>
    </row>
    <row r="3966" spans="1:18" x14ac:dyDescent="0.25">
      <c r="A3966" t="s">
        <v>5281</v>
      </c>
      <c r="B3966" t="s">
        <v>65</v>
      </c>
      <c r="C3966" t="s">
        <v>78</v>
      </c>
      <c r="D3966" t="s">
        <v>158</v>
      </c>
      <c r="E3966" t="s">
        <v>56</v>
      </c>
      <c r="F3966" t="s">
        <v>93</v>
      </c>
      <c r="G3966" s="1">
        <v>44754</v>
      </c>
      <c r="H3966" s="1">
        <v>44780</v>
      </c>
      <c r="I3966">
        <f>YEAR((vw_maritime_trade_analysis[[#This Row],[Departure_Date]]))</f>
        <v>2022</v>
      </c>
      <c r="J3966" t="str">
        <f>"Q"&amp;ROUNDUP(MONTH(vw_maritime_trade_analysis[[#This Row],[Departure_Date]])/3,0)</f>
        <v>Q3</v>
      </c>
      <c r="K3966" t="str">
        <f>TEXT(vw_maritime_trade_analysis[[#This Row],[Departure_Date]],"mmmm")</f>
        <v>July</v>
      </c>
      <c r="L3966">
        <v>27797418</v>
      </c>
      <c r="M3966">
        <v>599504.5625</v>
      </c>
      <c r="N3966">
        <v>211420.734375</v>
      </c>
      <c r="O3966">
        <v>82280.359375</v>
      </c>
      <c r="P3966">
        <v>28244.83984375</v>
      </c>
      <c r="Q3966">
        <v>1894671.25</v>
      </c>
      <c r="R3966">
        <f t="shared" si="61"/>
        <v>6.8159972627673551E-2</v>
      </c>
    </row>
    <row r="3967" spans="1:18" x14ac:dyDescent="0.25">
      <c r="A3967" t="s">
        <v>5282</v>
      </c>
      <c r="B3967" t="s">
        <v>65</v>
      </c>
      <c r="C3967" t="s">
        <v>78</v>
      </c>
      <c r="D3967" t="s">
        <v>315</v>
      </c>
      <c r="E3967" t="s">
        <v>100</v>
      </c>
      <c r="F3967" t="s">
        <v>146</v>
      </c>
      <c r="G3967" s="1">
        <v>44591</v>
      </c>
      <c r="H3967" s="1">
        <v>44620</v>
      </c>
      <c r="I3967">
        <f>YEAR((vw_maritime_trade_analysis[[#This Row],[Departure_Date]]))</f>
        <v>2022</v>
      </c>
      <c r="J3967" t="str">
        <f>"Q"&amp;ROUNDUP(MONTH(vw_maritime_trade_analysis[[#This Row],[Departure_Date]])/3,0)</f>
        <v>Q1</v>
      </c>
      <c r="K3967" t="str">
        <f>TEXT(vw_maritime_trade_analysis[[#This Row],[Departure_Date]],"mmmm")</f>
        <v>January</v>
      </c>
      <c r="L3967">
        <v>37482516</v>
      </c>
      <c r="M3967">
        <v>1041941.3125</v>
      </c>
      <c r="N3967">
        <v>187978.125</v>
      </c>
      <c r="O3967">
        <v>128939.8515625</v>
      </c>
      <c r="Q3967">
        <v>2918617.25</v>
      </c>
      <c r="R3967">
        <f t="shared" si="61"/>
        <v>7.7866097622688937E-2</v>
      </c>
    </row>
    <row r="3968" spans="1:18" x14ac:dyDescent="0.25">
      <c r="A3968" t="s">
        <v>5283</v>
      </c>
      <c r="B3968" t="s">
        <v>49</v>
      </c>
      <c r="C3968" t="s">
        <v>50</v>
      </c>
      <c r="D3968" t="s">
        <v>51</v>
      </c>
      <c r="E3968" t="s">
        <v>146</v>
      </c>
      <c r="F3968" t="s">
        <v>92</v>
      </c>
      <c r="G3968" s="1">
        <v>46033</v>
      </c>
      <c r="H3968" s="1">
        <v>46051</v>
      </c>
      <c r="I3968">
        <f>YEAR((vw_maritime_trade_analysis[[#This Row],[Departure_Date]]))</f>
        <v>2026</v>
      </c>
      <c r="J3968" t="str">
        <f>"Q"&amp;ROUNDUP(MONTH(vw_maritime_trade_analysis[[#This Row],[Departure_Date]])/3,0)</f>
        <v>Q1</v>
      </c>
      <c r="K3968" t="str">
        <f>TEXT(vw_maritime_trade_analysis[[#This Row],[Departure_Date]],"mmmm")</f>
        <v>January</v>
      </c>
      <c r="L3968">
        <v>4134222.75</v>
      </c>
      <c r="M3968">
        <v>515231.78125</v>
      </c>
      <c r="N3968">
        <v>211918.34375</v>
      </c>
      <c r="O3968">
        <v>5622.5400390625</v>
      </c>
      <c r="P3968">
        <v>0</v>
      </c>
      <c r="Q3968">
        <v>1397782</v>
      </c>
      <c r="R3968">
        <f t="shared" si="61"/>
        <v>0.33810031160028808</v>
      </c>
    </row>
    <row r="3969" spans="1:18" x14ac:dyDescent="0.25">
      <c r="A3969" t="s">
        <v>5284</v>
      </c>
      <c r="B3969" t="s">
        <v>65</v>
      </c>
      <c r="C3969" t="s">
        <v>50</v>
      </c>
      <c r="D3969" t="s">
        <v>223</v>
      </c>
      <c r="E3969" t="s">
        <v>92</v>
      </c>
      <c r="F3969" t="s">
        <v>140</v>
      </c>
      <c r="G3969" s="1">
        <v>46043</v>
      </c>
      <c r="H3969" s="1">
        <v>46049</v>
      </c>
      <c r="I3969">
        <f>YEAR((vw_maritime_trade_analysis[[#This Row],[Departure_Date]]))</f>
        <v>2026</v>
      </c>
      <c r="J3969" t="str">
        <f>"Q"&amp;ROUNDUP(MONTH(vw_maritime_trade_analysis[[#This Row],[Departure_Date]])/3,0)</f>
        <v>Q1</v>
      </c>
      <c r="K3969" t="str">
        <f>TEXT(vw_maritime_trade_analysis[[#This Row],[Departure_Date]],"mmmm")</f>
        <v>January</v>
      </c>
      <c r="L3969">
        <v>55483616</v>
      </c>
      <c r="M3969">
        <v>114176.9609375</v>
      </c>
      <c r="N3969">
        <v>41051.4609375</v>
      </c>
      <c r="O3969">
        <v>91547.96875</v>
      </c>
      <c r="P3969">
        <v>0</v>
      </c>
      <c r="Q3969">
        <v>1340990.25</v>
      </c>
      <c r="R3969">
        <f t="shared" si="61"/>
        <v>2.4169121385311295E-2</v>
      </c>
    </row>
    <row r="3970" spans="1:18" x14ac:dyDescent="0.25">
      <c r="A3970" t="s">
        <v>5285</v>
      </c>
      <c r="B3970" t="s">
        <v>65</v>
      </c>
      <c r="C3970" t="s">
        <v>112</v>
      </c>
      <c r="D3970" t="s">
        <v>199</v>
      </c>
      <c r="E3970" t="s">
        <v>92</v>
      </c>
      <c r="F3970" t="s">
        <v>201</v>
      </c>
      <c r="G3970" s="1">
        <v>43936</v>
      </c>
      <c r="H3970" s="1">
        <v>43949</v>
      </c>
      <c r="I3970">
        <f>YEAR((vw_maritime_trade_analysis[[#This Row],[Departure_Date]]))</f>
        <v>2020</v>
      </c>
      <c r="J3970" t="str">
        <f>"Q"&amp;ROUNDUP(MONTH(vw_maritime_trade_analysis[[#This Row],[Departure_Date]])/3,0)</f>
        <v>Q2</v>
      </c>
      <c r="K3970" t="str">
        <f>TEXT(vw_maritime_trade_analysis[[#This Row],[Departure_Date]],"mmmm")</f>
        <v>April</v>
      </c>
      <c r="L3970">
        <v>12716388</v>
      </c>
      <c r="M3970">
        <v>393906.5</v>
      </c>
      <c r="N3970">
        <v>213256.9375</v>
      </c>
      <c r="O3970">
        <v>38657.8203125</v>
      </c>
      <c r="P3970">
        <v>21097.919921875</v>
      </c>
      <c r="Q3970">
        <v>1375538.5</v>
      </c>
      <c r="R3970">
        <f t="shared" ref="R3970:R4033" si="62">Q3970/L3970</f>
        <v>0.10817053553257419</v>
      </c>
    </row>
    <row r="3971" spans="1:18" x14ac:dyDescent="0.25">
      <c r="A3971" t="s">
        <v>5286</v>
      </c>
      <c r="B3971" t="s">
        <v>65</v>
      </c>
      <c r="C3971" t="s">
        <v>50</v>
      </c>
      <c r="D3971" t="s">
        <v>51</v>
      </c>
      <c r="E3971" t="s">
        <v>184</v>
      </c>
      <c r="F3971" t="s">
        <v>121</v>
      </c>
      <c r="G3971" s="1">
        <v>45510</v>
      </c>
      <c r="H3971" s="1">
        <v>45527</v>
      </c>
      <c r="I3971">
        <f>YEAR((vw_maritime_trade_analysis[[#This Row],[Departure_Date]]))</f>
        <v>2024</v>
      </c>
      <c r="J3971" t="str">
        <f>"Q"&amp;ROUNDUP(MONTH(vw_maritime_trade_analysis[[#This Row],[Departure_Date]])/3,0)</f>
        <v>Q3</v>
      </c>
      <c r="K3971" t="str">
        <f>TEXT(vw_maritime_trade_analysis[[#This Row],[Departure_Date]],"mmmm")</f>
        <v>August</v>
      </c>
      <c r="L3971">
        <v>8580183</v>
      </c>
      <c r="M3971">
        <v>170423.984375</v>
      </c>
      <c r="N3971">
        <v>238660.140625</v>
      </c>
      <c r="O3971">
        <v>18361.58984375</v>
      </c>
      <c r="P3971">
        <v>20534.359375</v>
      </c>
      <c r="Q3971">
        <v>2805309.75</v>
      </c>
      <c r="R3971">
        <f t="shared" si="62"/>
        <v>0.32695220486556054</v>
      </c>
    </row>
    <row r="3972" spans="1:18" x14ac:dyDescent="0.25">
      <c r="A3972" t="s">
        <v>5287</v>
      </c>
      <c r="B3972" t="s">
        <v>49</v>
      </c>
      <c r="C3972" t="s">
        <v>66</v>
      </c>
      <c r="D3972" t="s">
        <v>67</v>
      </c>
      <c r="E3972" t="s">
        <v>196</v>
      </c>
      <c r="F3972" t="s">
        <v>82</v>
      </c>
      <c r="G3972" s="1">
        <v>44630</v>
      </c>
      <c r="H3972" s="1">
        <v>44655</v>
      </c>
      <c r="I3972">
        <f>YEAR((vw_maritime_trade_analysis[[#This Row],[Departure_Date]]))</f>
        <v>2022</v>
      </c>
      <c r="J3972" t="str">
        <f>"Q"&amp;ROUNDUP(MONTH(vw_maritime_trade_analysis[[#This Row],[Departure_Date]])/3,0)</f>
        <v>Q1</v>
      </c>
      <c r="K3972" t="str">
        <f>TEXT(vw_maritime_trade_analysis[[#This Row],[Departure_Date]],"mmmm")</f>
        <v>March</v>
      </c>
      <c r="L3972">
        <v>31693544</v>
      </c>
      <c r="M3972">
        <v>351540.9375</v>
      </c>
      <c r="N3972">
        <v>207341.5625</v>
      </c>
      <c r="O3972">
        <v>107124.1796875</v>
      </c>
      <c r="P3972">
        <v>48941.80859375</v>
      </c>
      <c r="Q3972">
        <v>3174981</v>
      </c>
      <c r="R3972">
        <f t="shared" si="62"/>
        <v>0.10017753142406542</v>
      </c>
    </row>
    <row r="3973" spans="1:18" x14ac:dyDescent="0.25">
      <c r="A3973" t="s">
        <v>5288</v>
      </c>
      <c r="B3973" t="s">
        <v>65</v>
      </c>
      <c r="C3973" t="s">
        <v>50</v>
      </c>
      <c r="D3973" t="s">
        <v>223</v>
      </c>
      <c r="E3973" t="s">
        <v>92</v>
      </c>
      <c r="F3973" t="s">
        <v>140</v>
      </c>
      <c r="G3973" s="1">
        <v>44471</v>
      </c>
      <c r="H3973" s="1">
        <v>44481</v>
      </c>
      <c r="I3973">
        <f>YEAR((vw_maritime_trade_analysis[[#This Row],[Departure_Date]]))</f>
        <v>2021</v>
      </c>
      <c r="J3973" t="str">
        <f>"Q"&amp;ROUNDUP(MONTH(vw_maritime_trade_analysis[[#This Row],[Departure_Date]])/3,0)</f>
        <v>Q4</v>
      </c>
      <c r="K3973" t="str">
        <f>TEXT(vw_maritime_trade_analysis[[#This Row],[Departure_Date]],"mmmm")</f>
        <v>October</v>
      </c>
      <c r="L3973">
        <v>50958656</v>
      </c>
      <c r="M3973">
        <v>107652.828125</v>
      </c>
      <c r="N3973">
        <v>51817.890625</v>
      </c>
      <c r="O3973">
        <v>94273.5078125</v>
      </c>
      <c r="P3973">
        <v>91676.796875</v>
      </c>
      <c r="Q3973">
        <v>1266221</v>
      </c>
      <c r="R3973">
        <f t="shared" si="62"/>
        <v>2.4848006195453822E-2</v>
      </c>
    </row>
    <row r="3974" spans="1:18" x14ac:dyDescent="0.25">
      <c r="A3974" t="s">
        <v>5289</v>
      </c>
      <c r="B3974" t="s">
        <v>65</v>
      </c>
      <c r="C3974" t="s">
        <v>66</v>
      </c>
      <c r="D3974" t="s">
        <v>153</v>
      </c>
      <c r="E3974" t="s">
        <v>226</v>
      </c>
      <c r="F3974" t="s">
        <v>204</v>
      </c>
      <c r="G3974" s="1">
        <v>44906</v>
      </c>
      <c r="H3974" s="1">
        <v>44937</v>
      </c>
      <c r="I3974">
        <f>YEAR((vw_maritime_trade_analysis[[#This Row],[Departure_Date]]))</f>
        <v>2022</v>
      </c>
      <c r="J3974" t="str">
        <f>"Q"&amp;ROUNDUP(MONTH(vw_maritime_trade_analysis[[#This Row],[Departure_Date]])/3,0)</f>
        <v>Q4</v>
      </c>
      <c r="K3974" t="str">
        <f>TEXT(vw_maritime_trade_analysis[[#This Row],[Departure_Date]],"mmmm")</f>
        <v>December</v>
      </c>
      <c r="L3974">
        <v>59040772</v>
      </c>
      <c r="M3974">
        <v>476022.0625</v>
      </c>
      <c r="N3974">
        <v>172641.984375</v>
      </c>
      <c r="O3974">
        <v>168856.609375</v>
      </c>
      <c r="Q3974">
        <v>1479297.625</v>
      </c>
      <c r="R3974">
        <f t="shared" si="62"/>
        <v>2.5055526458901994E-2</v>
      </c>
    </row>
    <row r="3975" spans="1:18" x14ac:dyDescent="0.25">
      <c r="A3975" t="s">
        <v>5291</v>
      </c>
      <c r="B3975" t="s">
        <v>65</v>
      </c>
      <c r="C3975" t="s">
        <v>66</v>
      </c>
      <c r="D3975" t="s">
        <v>245</v>
      </c>
      <c r="E3975" t="s">
        <v>100</v>
      </c>
      <c r="F3975" t="s">
        <v>201</v>
      </c>
      <c r="G3975" s="1">
        <v>44121</v>
      </c>
      <c r="H3975" s="1">
        <v>44150</v>
      </c>
      <c r="I3975">
        <f>YEAR((vw_maritime_trade_analysis[[#This Row],[Departure_Date]]))</f>
        <v>2020</v>
      </c>
      <c r="J3975" t="str">
        <f>"Q"&amp;ROUNDUP(MONTH(vw_maritime_trade_analysis[[#This Row],[Departure_Date]])/3,0)</f>
        <v>Q4</v>
      </c>
      <c r="K3975" t="str">
        <f>TEXT(vw_maritime_trade_analysis[[#This Row],[Departure_Date]],"mmmm")</f>
        <v>October</v>
      </c>
      <c r="L3975">
        <v>1175471.25</v>
      </c>
      <c r="M3975">
        <v>426120.90625</v>
      </c>
      <c r="N3975">
        <v>209436.375</v>
      </c>
      <c r="O3975">
        <v>916.8699951171875</v>
      </c>
      <c r="P3975">
        <v>92540.046875</v>
      </c>
      <c r="Q3975">
        <v>866691.4375</v>
      </c>
      <c r="R3975">
        <f t="shared" si="62"/>
        <v>0.7373140240563093</v>
      </c>
    </row>
    <row r="3976" spans="1:18" x14ac:dyDescent="0.25">
      <c r="A3976" t="s">
        <v>5292</v>
      </c>
      <c r="B3976" t="s">
        <v>65</v>
      </c>
      <c r="C3976" t="s">
        <v>66</v>
      </c>
      <c r="D3976" t="s">
        <v>248</v>
      </c>
      <c r="E3976" t="s">
        <v>128</v>
      </c>
      <c r="F3976" t="s">
        <v>83</v>
      </c>
      <c r="G3976" s="1">
        <v>44848</v>
      </c>
      <c r="H3976" s="1">
        <v>44880</v>
      </c>
      <c r="I3976">
        <f>YEAR((vw_maritime_trade_analysis[[#This Row],[Departure_Date]]))</f>
        <v>2022</v>
      </c>
      <c r="J3976" t="str">
        <f>"Q"&amp;ROUNDUP(MONTH(vw_maritime_trade_analysis[[#This Row],[Departure_Date]])/3,0)</f>
        <v>Q4</v>
      </c>
      <c r="K3976" t="str">
        <f>TEXT(vw_maritime_trade_analysis[[#This Row],[Departure_Date]],"mmmm")</f>
        <v>October</v>
      </c>
      <c r="L3976">
        <v>27105984</v>
      </c>
      <c r="M3976">
        <v>271609.78125</v>
      </c>
      <c r="N3976">
        <v>36848.1015625</v>
      </c>
      <c r="O3976">
        <v>34153.5390625</v>
      </c>
      <c r="P3976">
        <v>29852.08984375</v>
      </c>
      <c r="Q3976">
        <v>5116915.5</v>
      </c>
      <c r="R3976">
        <f t="shared" si="62"/>
        <v>0.1887743864970923</v>
      </c>
    </row>
    <row r="3977" spans="1:18" x14ac:dyDescent="0.25">
      <c r="A3977" t="s">
        <v>5293</v>
      </c>
      <c r="B3977" t="s">
        <v>65</v>
      </c>
      <c r="C3977" t="s">
        <v>66</v>
      </c>
      <c r="D3977" t="s">
        <v>245</v>
      </c>
      <c r="E3977" t="s">
        <v>128</v>
      </c>
      <c r="F3977" t="s">
        <v>201</v>
      </c>
      <c r="G3977" s="1">
        <v>44185</v>
      </c>
      <c r="H3977" s="1">
        <v>44199</v>
      </c>
      <c r="I3977">
        <f>YEAR((vw_maritime_trade_analysis[[#This Row],[Departure_Date]]))</f>
        <v>2020</v>
      </c>
      <c r="J3977" t="str">
        <f>"Q"&amp;ROUNDUP(MONTH(vw_maritime_trade_analysis[[#This Row],[Departure_Date]])/3,0)</f>
        <v>Q4</v>
      </c>
      <c r="K3977" t="str">
        <f>TEXT(vw_maritime_trade_analysis[[#This Row],[Departure_Date]],"mmmm")</f>
        <v>December</v>
      </c>
      <c r="L3977">
        <v>1021145.875</v>
      </c>
      <c r="M3977">
        <v>401573.75</v>
      </c>
      <c r="N3977">
        <v>60290.94921875</v>
      </c>
      <c r="O3977">
        <v>2215.889892578125</v>
      </c>
      <c r="P3977">
        <v>16810.80078125</v>
      </c>
      <c r="Q3977">
        <v>528027.75</v>
      </c>
      <c r="R3977">
        <f t="shared" si="62"/>
        <v>0.51709335847828797</v>
      </c>
    </row>
    <row r="3978" spans="1:18" x14ac:dyDescent="0.25">
      <c r="A3978" t="s">
        <v>5294</v>
      </c>
      <c r="B3978" t="s">
        <v>65</v>
      </c>
      <c r="C3978" t="s">
        <v>50</v>
      </c>
      <c r="D3978" t="s">
        <v>183</v>
      </c>
      <c r="E3978" t="s">
        <v>92</v>
      </c>
      <c r="F3978" t="s">
        <v>159</v>
      </c>
      <c r="G3978" s="1">
        <v>45423</v>
      </c>
      <c r="H3978" s="1">
        <v>45430</v>
      </c>
      <c r="I3978">
        <f>YEAR((vw_maritime_trade_analysis[[#This Row],[Departure_Date]]))</f>
        <v>2024</v>
      </c>
      <c r="J3978" t="str">
        <f>"Q"&amp;ROUNDUP(MONTH(vw_maritime_trade_analysis[[#This Row],[Departure_Date]])/3,0)</f>
        <v>Q2</v>
      </c>
      <c r="K3978" t="str">
        <f>TEXT(vw_maritime_trade_analysis[[#This Row],[Departure_Date]],"mmmm")</f>
        <v>May</v>
      </c>
      <c r="L3978">
        <v>79422576</v>
      </c>
      <c r="M3978">
        <v>116451.5390625</v>
      </c>
      <c r="N3978">
        <v>121225.4609375</v>
      </c>
      <c r="O3978">
        <v>263682.96875</v>
      </c>
      <c r="P3978">
        <v>29719.869140625</v>
      </c>
      <c r="Q3978">
        <v>1472378.75</v>
      </c>
      <c r="R3978">
        <f t="shared" si="62"/>
        <v>1.8538541862454825E-2</v>
      </c>
    </row>
    <row r="3979" spans="1:18" x14ac:dyDescent="0.25">
      <c r="A3979" t="s">
        <v>5295</v>
      </c>
      <c r="B3979" t="s">
        <v>49</v>
      </c>
      <c r="C3979" t="s">
        <v>239</v>
      </c>
      <c r="D3979" t="s">
        <v>265</v>
      </c>
      <c r="E3979" t="s">
        <v>127</v>
      </c>
      <c r="F3979" t="s">
        <v>128</v>
      </c>
      <c r="G3979" s="1">
        <v>45940</v>
      </c>
      <c r="H3979" s="1">
        <v>45947</v>
      </c>
      <c r="I3979">
        <f>YEAR((vw_maritime_trade_analysis[[#This Row],[Departure_Date]]))</f>
        <v>2025</v>
      </c>
      <c r="J3979" t="str">
        <f>"Q"&amp;ROUNDUP(MONTH(vw_maritime_trade_analysis[[#This Row],[Departure_Date]])/3,0)</f>
        <v>Q4</v>
      </c>
      <c r="K3979" t="str">
        <f>TEXT(vw_maritime_trade_analysis[[#This Row],[Departure_Date]],"mmmm")</f>
        <v>October</v>
      </c>
      <c r="L3979">
        <v>14747189</v>
      </c>
      <c r="M3979">
        <v>207522.84375</v>
      </c>
      <c r="N3979">
        <v>213114.015625</v>
      </c>
      <c r="O3979">
        <v>21383.419921875</v>
      </c>
      <c r="P3979">
        <v>49484.6796875</v>
      </c>
      <c r="Q3979">
        <v>1447055.625</v>
      </c>
      <c r="R3979">
        <f t="shared" si="62"/>
        <v>9.8124166239410102E-2</v>
      </c>
    </row>
    <row r="3980" spans="1:18" x14ac:dyDescent="0.25">
      <c r="A3980" t="s">
        <v>5296</v>
      </c>
      <c r="B3980" t="s">
        <v>49</v>
      </c>
      <c r="C3980" t="s">
        <v>78</v>
      </c>
      <c r="D3980" t="s">
        <v>177</v>
      </c>
      <c r="E3980" t="s">
        <v>204</v>
      </c>
      <c r="F3980" t="s">
        <v>226</v>
      </c>
      <c r="G3980" s="1">
        <v>44829</v>
      </c>
      <c r="H3980" s="1">
        <v>44852</v>
      </c>
      <c r="I3980">
        <f>YEAR((vw_maritime_trade_analysis[[#This Row],[Departure_Date]]))</f>
        <v>2022</v>
      </c>
      <c r="J3980" t="str">
        <f>"Q"&amp;ROUNDUP(MONTH(vw_maritime_trade_analysis[[#This Row],[Departure_Date]])/3,0)</f>
        <v>Q3</v>
      </c>
      <c r="K3980" t="str">
        <f>TEXT(vw_maritime_trade_analysis[[#This Row],[Departure_Date]],"mmmm")</f>
        <v>September</v>
      </c>
      <c r="L3980">
        <v>20410408</v>
      </c>
      <c r="M3980">
        <v>457003</v>
      </c>
      <c r="N3980">
        <v>242399.234375</v>
      </c>
      <c r="O3980">
        <v>61231.21875</v>
      </c>
      <c r="P3980">
        <v>20705.94921875</v>
      </c>
      <c r="Q3980">
        <v>2032211.625</v>
      </c>
      <c r="R3980">
        <f t="shared" si="62"/>
        <v>9.9567418005558739E-2</v>
      </c>
    </row>
    <row r="3981" spans="1:18" x14ac:dyDescent="0.25">
      <c r="A3981" t="s">
        <v>5297</v>
      </c>
      <c r="B3981" t="s">
        <v>49</v>
      </c>
      <c r="C3981" t="s">
        <v>66</v>
      </c>
      <c r="D3981" t="s">
        <v>391</v>
      </c>
      <c r="E3981" t="s">
        <v>150</v>
      </c>
      <c r="F3981" t="s">
        <v>226</v>
      </c>
      <c r="G3981" s="1">
        <v>45623</v>
      </c>
      <c r="H3981" s="1">
        <v>45636</v>
      </c>
      <c r="I3981">
        <f>YEAR((vw_maritime_trade_analysis[[#This Row],[Departure_Date]]))</f>
        <v>2024</v>
      </c>
      <c r="J3981" t="str">
        <f>"Q"&amp;ROUNDUP(MONTH(vw_maritime_trade_analysis[[#This Row],[Departure_Date]])/3,0)</f>
        <v>Q4</v>
      </c>
      <c r="K3981" t="str">
        <f>TEXT(vw_maritime_trade_analysis[[#This Row],[Departure_Date]],"mmmm")</f>
        <v>November</v>
      </c>
      <c r="L3981">
        <v>26954814</v>
      </c>
      <c r="M3981">
        <v>481565.96875</v>
      </c>
      <c r="N3981">
        <v>154520.671875</v>
      </c>
      <c r="O3981">
        <v>90298.6328125</v>
      </c>
      <c r="P3981">
        <v>5600.759765625</v>
      </c>
      <c r="Q3981">
        <v>3118865.5</v>
      </c>
      <c r="R3981">
        <f t="shared" si="62"/>
        <v>0.11570717942998976</v>
      </c>
    </row>
    <row r="3982" spans="1:18" x14ac:dyDescent="0.25">
      <c r="A3982" t="s">
        <v>5298</v>
      </c>
      <c r="B3982" t="s">
        <v>65</v>
      </c>
      <c r="C3982" t="s">
        <v>66</v>
      </c>
      <c r="D3982" t="s">
        <v>67</v>
      </c>
      <c r="E3982" t="s">
        <v>100</v>
      </c>
      <c r="F3982" t="s">
        <v>121</v>
      </c>
      <c r="G3982" s="1">
        <v>45476</v>
      </c>
      <c r="H3982" s="1">
        <v>45496</v>
      </c>
      <c r="I3982">
        <f>YEAR((vw_maritime_trade_analysis[[#This Row],[Departure_Date]]))</f>
        <v>2024</v>
      </c>
      <c r="J3982" t="str">
        <f>"Q"&amp;ROUNDUP(MONTH(vw_maritime_trade_analysis[[#This Row],[Departure_Date]])/3,0)</f>
        <v>Q3</v>
      </c>
      <c r="K3982" t="str">
        <f>TEXT(vw_maritime_trade_analysis[[#This Row],[Departure_Date]],"mmmm")</f>
        <v>July</v>
      </c>
      <c r="L3982">
        <v>13733614</v>
      </c>
      <c r="M3982">
        <v>201576.625</v>
      </c>
      <c r="N3982">
        <v>98020.2421875</v>
      </c>
      <c r="O3982">
        <v>15244.3095703125</v>
      </c>
      <c r="P3982">
        <v>0</v>
      </c>
      <c r="Q3982">
        <v>475313.8125</v>
      </c>
      <c r="R3982">
        <f t="shared" si="62"/>
        <v>3.4609521754434047E-2</v>
      </c>
    </row>
    <row r="3983" spans="1:18" x14ac:dyDescent="0.25">
      <c r="A3983" t="s">
        <v>5299</v>
      </c>
      <c r="B3983" t="s">
        <v>49</v>
      </c>
      <c r="C3983" t="s">
        <v>239</v>
      </c>
      <c r="D3983" t="s">
        <v>240</v>
      </c>
      <c r="E3983" t="s">
        <v>201</v>
      </c>
      <c r="F3983" t="s">
        <v>184</v>
      </c>
      <c r="G3983" s="1">
        <v>44823</v>
      </c>
      <c r="H3983" s="1">
        <v>44836</v>
      </c>
      <c r="I3983">
        <f>YEAR((vw_maritime_trade_analysis[[#This Row],[Departure_Date]]))</f>
        <v>2022</v>
      </c>
      <c r="J3983" t="str">
        <f>"Q"&amp;ROUNDUP(MONTH(vw_maritime_trade_analysis[[#This Row],[Departure_Date]])/3,0)</f>
        <v>Q3</v>
      </c>
      <c r="K3983" t="str">
        <f>TEXT(vw_maritime_trade_analysis[[#This Row],[Departure_Date]],"mmmm")</f>
        <v>September</v>
      </c>
      <c r="L3983">
        <v>5875023.5</v>
      </c>
      <c r="M3983">
        <v>221628.015625</v>
      </c>
      <c r="N3983">
        <v>87167.9296875</v>
      </c>
      <c r="O3983">
        <v>10810.0400390625</v>
      </c>
      <c r="P3983">
        <v>22069.0390625</v>
      </c>
      <c r="Q3983">
        <v>847918.8125</v>
      </c>
      <c r="R3983">
        <f t="shared" si="62"/>
        <v>0.14432602907886241</v>
      </c>
    </row>
    <row r="3984" spans="1:18" x14ac:dyDescent="0.25">
      <c r="A3984" t="s">
        <v>5300</v>
      </c>
      <c r="B3984" t="s">
        <v>49</v>
      </c>
      <c r="C3984" t="s">
        <v>78</v>
      </c>
      <c r="D3984" t="s">
        <v>315</v>
      </c>
      <c r="E3984" t="s">
        <v>121</v>
      </c>
      <c r="F3984" t="s">
        <v>56</v>
      </c>
      <c r="G3984" s="1">
        <v>44667</v>
      </c>
      <c r="H3984" s="1">
        <v>44677</v>
      </c>
      <c r="I3984">
        <f>YEAR((vw_maritime_trade_analysis[[#This Row],[Departure_Date]]))</f>
        <v>2022</v>
      </c>
      <c r="J3984" t="str">
        <f>"Q"&amp;ROUNDUP(MONTH(vw_maritime_trade_analysis[[#This Row],[Departure_Date]])/3,0)</f>
        <v>Q2</v>
      </c>
      <c r="K3984" t="str">
        <f>TEXT(vw_maritime_trade_analysis[[#This Row],[Departure_Date]],"mmmm")</f>
        <v>April</v>
      </c>
      <c r="L3984">
        <v>56252772</v>
      </c>
      <c r="M3984">
        <v>116603.6875</v>
      </c>
      <c r="N3984">
        <v>190997.796875</v>
      </c>
      <c r="O3984">
        <v>196884.703125</v>
      </c>
      <c r="P3984">
        <v>8503.4404296875</v>
      </c>
      <c r="Q3984">
        <v>1771853.25</v>
      </c>
      <c r="R3984">
        <f t="shared" si="62"/>
        <v>3.149806110888189E-2</v>
      </c>
    </row>
    <row r="3985" spans="1:18" x14ac:dyDescent="0.25">
      <c r="A3985" t="s">
        <v>5301</v>
      </c>
      <c r="B3985" t="s">
        <v>49</v>
      </c>
      <c r="C3985" t="s">
        <v>78</v>
      </c>
      <c r="D3985" t="s">
        <v>211</v>
      </c>
      <c r="E3985" t="s">
        <v>257</v>
      </c>
      <c r="F3985" t="s">
        <v>82</v>
      </c>
      <c r="G3985" s="1">
        <v>44539</v>
      </c>
      <c r="H3985" s="1">
        <v>44546</v>
      </c>
      <c r="I3985">
        <f>YEAR((vw_maritime_trade_analysis[[#This Row],[Departure_Date]]))</f>
        <v>2021</v>
      </c>
      <c r="J3985" t="str">
        <f>"Q"&amp;ROUNDUP(MONTH(vw_maritime_trade_analysis[[#This Row],[Departure_Date]])/3,0)</f>
        <v>Q4</v>
      </c>
      <c r="K3985" t="str">
        <f>TEXT(vw_maritime_trade_analysis[[#This Row],[Departure_Date]],"mmmm")</f>
        <v>December</v>
      </c>
      <c r="L3985">
        <v>41406192</v>
      </c>
      <c r="M3985">
        <v>96149.6875</v>
      </c>
      <c r="N3985">
        <v>167090.640625</v>
      </c>
      <c r="O3985">
        <v>69976.4609375</v>
      </c>
      <c r="P3985">
        <v>10370.5400390625</v>
      </c>
      <c r="Q3985">
        <v>1707142.625</v>
      </c>
      <c r="R3985">
        <f t="shared" si="62"/>
        <v>4.122916265760445E-2</v>
      </c>
    </row>
    <row r="3986" spans="1:18" x14ac:dyDescent="0.25">
      <c r="A3986" t="s">
        <v>5302</v>
      </c>
      <c r="B3986" t="s">
        <v>49</v>
      </c>
      <c r="C3986" t="s">
        <v>66</v>
      </c>
      <c r="D3986" t="s">
        <v>245</v>
      </c>
      <c r="E3986" t="s">
        <v>150</v>
      </c>
      <c r="F3986" t="s">
        <v>56</v>
      </c>
      <c r="G3986" s="1">
        <v>45924</v>
      </c>
      <c r="H3986" s="1">
        <v>45950</v>
      </c>
      <c r="I3986">
        <f>YEAR((vw_maritime_trade_analysis[[#This Row],[Departure_Date]]))</f>
        <v>2025</v>
      </c>
      <c r="J3986" t="str">
        <f>"Q"&amp;ROUNDUP(MONTH(vw_maritime_trade_analysis[[#This Row],[Departure_Date]])/3,0)</f>
        <v>Q3</v>
      </c>
      <c r="K3986" t="str">
        <f>TEXT(vw_maritime_trade_analysis[[#This Row],[Departure_Date]],"mmmm")</f>
        <v>September</v>
      </c>
      <c r="L3986">
        <v>1645789.5</v>
      </c>
      <c r="M3986">
        <v>610068.1875</v>
      </c>
      <c r="N3986">
        <v>139744.15625</v>
      </c>
      <c r="O3986">
        <v>1678.7099609375</v>
      </c>
      <c r="P3986">
        <v>2829.820068359375</v>
      </c>
      <c r="Q3986">
        <v>851069.125</v>
      </c>
      <c r="R3986">
        <f t="shared" si="62"/>
        <v>0.51711906352543868</v>
      </c>
    </row>
    <row r="3987" spans="1:18" x14ac:dyDescent="0.25">
      <c r="A3987" t="s">
        <v>5304</v>
      </c>
      <c r="B3987" t="s">
        <v>65</v>
      </c>
      <c r="C3987" t="s">
        <v>239</v>
      </c>
      <c r="D3987" t="s">
        <v>265</v>
      </c>
      <c r="E3987" t="s">
        <v>92</v>
      </c>
      <c r="F3987" t="s">
        <v>150</v>
      </c>
      <c r="G3987" s="1">
        <v>43892</v>
      </c>
      <c r="H3987" s="1">
        <v>43920</v>
      </c>
      <c r="I3987">
        <f>YEAR((vw_maritime_trade_analysis[[#This Row],[Departure_Date]]))</f>
        <v>2020</v>
      </c>
      <c r="J3987" t="str">
        <f>"Q"&amp;ROUNDUP(MONTH(vw_maritime_trade_analysis[[#This Row],[Departure_Date]])/3,0)</f>
        <v>Q1</v>
      </c>
      <c r="K3987" t="str">
        <f>TEXT(vw_maritime_trade_analysis[[#This Row],[Departure_Date]],"mmmm")</f>
        <v>March</v>
      </c>
      <c r="L3987">
        <v>6584904</v>
      </c>
      <c r="M3987">
        <v>475045.09375</v>
      </c>
      <c r="N3987">
        <v>72437.96875</v>
      </c>
      <c r="O3987">
        <v>9548.1103515625</v>
      </c>
      <c r="P3987">
        <v>0</v>
      </c>
      <c r="Q3987">
        <v>1105046.5</v>
      </c>
      <c r="R3987">
        <f t="shared" si="62"/>
        <v>0.16781512684163657</v>
      </c>
    </row>
    <row r="3988" spans="1:18" x14ac:dyDescent="0.25">
      <c r="A3988" t="s">
        <v>5305</v>
      </c>
      <c r="B3988" t="s">
        <v>65</v>
      </c>
      <c r="C3988" t="s">
        <v>66</v>
      </c>
      <c r="D3988" t="s">
        <v>391</v>
      </c>
      <c r="E3988" t="s">
        <v>226</v>
      </c>
      <c r="F3988" t="s">
        <v>196</v>
      </c>
      <c r="G3988" s="1">
        <v>45495</v>
      </c>
      <c r="H3988" s="1">
        <v>45524</v>
      </c>
      <c r="I3988">
        <f>YEAR((vw_maritime_trade_analysis[[#This Row],[Departure_Date]]))</f>
        <v>2024</v>
      </c>
      <c r="J3988" t="str">
        <f>"Q"&amp;ROUNDUP(MONTH(vw_maritime_trade_analysis[[#This Row],[Departure_Date]])/3,0)</f>
        <v>Q3</v>
      </c>
      <c r="K3988" t="str">
        <f>TEXT(vw_maritime_trade_analysis[[#This Row],[Departure_Date]],"mmmm")</f>
        <v>July</v>
      </c>
      <c r="L3988">
        <v>32003170</v>
      </c>
      <c r="M3988">
        <v>576923.25</v>
      </c>
      <c r="N3988">
        <v>207879.03125</v>
      </c>
      <c r="O3988">
        <v>111691.0625</v>
      </c>
      <c r="P3988">
        <v>0</v>
      </c>
      <c r="Q3988">
        <v>2195229.5</v>
      </c>
      <c r="R3988">
        <f t="shared" si="62"/>
        <v>6.8594126769316921E-2</v>
      </c>
    </row>
    <row r="3989" spans="1:18" x14ac:dyDescent="0.25">
      <c r="A3989" t="s">
        <v>5306</v>
      </c>
      <c r="B3989" t="s">
        <v>49</v>
      </c>
      <c r="C3989" t="s">
        <v>50</v>
      </c>
      <c r="D3989" t="s">
        <v>51</v>
      </c>
      <c r="E3989" t="s">
        <v>71</v>
      </c>
      <c r="F3989" t="s">
        <v>100</v>
      </c>
      <c r="G3989" s="1">
        <v>44567</v>
      </c>
      <c r="H3989" s="1">
        <v>44578</v>
      </c>
      <c r="I3989">
        <f>YEAR((vw_maritime_trade_analysis[[#This Row],[Departure_Date]]))</f>
        <v>2022</v>
      </c>
      <c r="J3989" t="str">
        <f>"Q"&amp;ROUNDUP(MONTH(vw_maritime_trade_analysis[[#This Row],[Departure_Date]])/3,0)</f>
        <v>Q1</v>
      </c>
      <c r="K3989" t="str">
        <f>TEXT(vw_maritime_trade_analysis[[#This Row],[Departure_Date]],"mmmm")</f>
        <v>January</v>
      </c>
      <c r="L3989">
        <v>9687149</v>
      </c>
      <c r="M3989">
        <v>266740.59375</v>
      </c>
      <c r="N3989">
        <v>61075.19140625</v>
      </c>
      <c r="O3989">
        <v>21892.9609375</v>
      </c>
      <c r="P3989">
        <v>2926.35009765625</v>
      </c>
      <c r="Q3989">
        <v>4478419.5</v>
      </c>
      <c r="R3989">
        <f t="shared" si="62"/>
        <v>0.46230521487797904</v>
      </c>
    </row>
    <row r="3990" spans="1:18" x14ac:dyDescent="0.25">
      <c r="A3990" t="s">
        <v>5307</v>
      </c>
      <c r="B3990" t="s">
        <v>49</v>
      </c>
      <c r="C3990" t="s">
        <v>134</v>
      </c>
      <c r="D3990" t="s">
        <v>135</v>
      </c>
      <c r="E3990" t="s">
        <v>93</v>
      </c>
      <c r="F3990" t="s">
        <v>56</v>
      </c>
      <c r="G3990" s="1">
        <v>43948</v>
      </c>
      <c r="H3990" s="1">
        <v>43966</v>
      </c>
      <c r="I3990">
        <f>YEAR((vw_maritime_trade_analysis[[#This Row],[Departure_Date]]))</f>
        <v>2020</v>
      </c>
      <c r="J3990" t="str">
        <f>"Q"&amp;ROUNDUP(MONTH(vw_maritime_trade_analysis[[#This Row],[Departure_Date]])/3,0)</f>
        <v>Q2</v>
      </c>
      <c r="K3990" t="str">
        <f>TEXT(vw_maritime_trade_analysis[[#This Row],[Departure_Date]],"mmmm")</f>
        <v>April</v>
      </c>
      <c r="L3990">
        <v>4751362.5</v>
      </c>
      <c r="M3990">
        <v>248382.75</v>
      </c>
      <c r="N3990">
        <v>92040.6484375</v>
      </c>
      <c r="O3990">
        <v>13588.900390625</v>
      </c>
      <c r="P3990">
        <v>0</v>
      </c>
      <c r="Q3990">
        <v>587557.375</v>
      </c>
      <c r="R3990">
        <f t="shared" si="62"/>
        <v>0.12366081834421179</v>
      </c>
    </row>
    <row r="3991" spans="1:18" x14ac:dyDescent="0.25">
      <c r="A3991" t="s">
        <v>5308</v>
      </c>
      <c r="B3991" t="s">
        <v>49</v>
      </c>
      <c r="C3991" t="s">
        <v>66</v>
      </c>
      <c r="D3991" t="s">
        <v>245</v>
      </c>
      <c r="E3991" t="s">
        <v>121</v>
      </c>
      <c r="F3991" t="s">
        <v>100</v>
      </c>
      <c r="G3991" s="1">
        <v>44145</v>
      </c>
      <c r="H3991" s="1">
        <v>44173</v>
      </c>
      <c r="I3991">
        <f>YEAR((vw_maritime_trade_analysis[[#This Row],[Departure_Date]]))</f>
        <v>2020</v>
      </c>
      <c r="J3991" t="str">
        <f>"Q"&amp;ROUNDUP(MONTH(vw_maritime_trade_analysis[[#This Row],[Departure_Date]])/3,0)</f>
        <v>Q4</v>
      </c>
      <c r="K3991" t="str">
        <f>TEXT(vw_maritime_trade_analysis[[#This Row],[Departure_Date]],"mmmm")</f>
        <v>November</v>
      </c>
      <c r="L3991">
        <v>4843833.5</v>
      </c>
      <c r="M3991">
        <v>631746.625</v>
      </c>
      <c r="N3991">
        <v>117741.09375</v>
      </c>
      <c r="O3991">
        <v>13175.23046875</v>
      </c>
      <c r="P3991">
        <v>41425.96875</v>
      </c>
      <c r="Q3991">
        <v>950102.0625</v>
      </c>
      <c r="R3991">
        <f t="shared" si="62"/>
        <v>0.19614672190941329</v>
      </c>
    </row>
    <row r="3992" spans="1:18" x14ac:dyDescent="0.25">
      <c r="A3992" t="s">
        <v>5309</v>
      </c>
      <c r="B3992" t="s">
        <v>49</v>
      </c>
      <c r="C3992" t="s">
        <v>66</v>
      </c>
      <c r="D3992" t="s">
        <v>153</v>
      </c>
      <c r="E3992" t="s">
        <v>159</v>
      </c>
      <c r="F3992" t="s">
        <v>82</v>
      </c>
      <c r="G3992" s="1">
        <v>44913</v>
      </c>
      <c r="H3992" s="1">
        <v>44937</v>
      </c>
      <c r="I3992">
        <f>YEAR((vw_maritime_trade_analysis[[#This Row],[Departure_Date]]))</f>
        <v>2022</v>
      </c>
      <c r="J3992" t="str">
        <f>"Q"&amp;ROUNDUP(MONTH(vw_maritime_trade_analysis[[#This Row],[Departure_Date]])/3,0)</f>
        <v>Q4</v>
      </c>
      <c r="K3992" t="str">
        <f>TEXT(vw_maritime_trade_analysis[[#This Row],[Departure_Date]],"mmmm")</f>
        <v>December</v>
      </c>
      <c r="L3992">
        <v>24887148</v>
      </c>
      <c r="M3992">
        <v>468022.34375</v>
      </c>
      <c r="N3992">
        <v>26717.390625</v>
      </c>
      <c r="O3992">
        <v>73417.09375</v>
      </c>
      <c r="P3992">
        <v>0</v>
      </c>
      <c r="Q3992">
        <v>1385148</v>
      </c>
      <c r="R3992">
        <f t="shared" si="62"/>
        <v>5.5657160876770612E-2</v>
      </c>
    </row>
    <row r="3993" spans="1:18" x14ac:dyDescent="0.25">
      <c r="A3993" t="s">
        <v>5310</v>
      </c>
      <c r="B3993" t="s">
        <v>65</v>
      </c>
      <c r="C3993" t="s">
        <v>50</v>
      </c>
      <c r="D3993" t="s">
        <v>51</v>
      </c>
      <c r="E3993" t="s">
        <v>92</v>
      </c>
      <c r="F3993" t="s">
        <v>93</v>
      </c>
      <c r="G3993" s="1">
        <v>45854</v>
      </c>
      <c r="H3993" s="1">
        <v>45868</v>
      </c>
      <c r="I3993">
        <f>YEAR((vw_maritime_trade_analysis[[#This Row],[Departure_Date]]))</f>
        <v>2025</v>
      </c>
      <c r="J3993" t="str">
        <f>"Q"&amp;ROUNDUP(MONTH(vw_maritime_trade_analysis[[#This Row],[Departure_Date]])/3,0)</f>
        <v>Q3</v>
      </c>
      <c r="K3993" t="str">
        <f>TEXT(vw_maritime_trade_analysis[[#This Row],[Departure_Date]],"mmmm")</f>
        <v>July</v>
      </c>
      <c r="L3993">
        <v>5701229.5</v>
      </c>
      <c r="M3993">
        <v>227787.515625</v>
      </c>
      <c r="N3993">
        <v>245088.5625</v>
      </c>
      <c r="O3993">
        <v>12599.7197265625</v>
      </c>
      <c r="P3993">
        <v>0</v>
      </c>
      <c r="Q3993">
        <v>2553933.5</v>
      </c>
      <c r="R3993">
        <f t="shared" si="62"/>
        <v>0.44796188260795328</v>
      </c>
    </row>
    <row r="3994" spans="1:18" x14ac:dyDescent="0.25">
      <c r="A3994" t="s">
        <v>5311</v>
      </c>
      <c r="B3994" t="s">
        <v>65</v>
      </c>
      <c r="C3994" t="s">
        <v>78</v>
      </c>
      <c r="D3994" t="s">
        <v>79</v>
      </c>
      <c r="E3994" t="s">
        <v>184</v>
      </c>
      <c r="F3994" t="s">
        <v>127</v>
      </c>
      <c r="G3994" s="1">
        <v>46116</v>
      </c>
      <c r="H3994" s="1">
        <v>46130</v>
      </c>
      <c r="I3994">
        <f>YEAR((vw_maritime_trade_analysis[[#This Row],[Departure_Date]]))</f>
        <v>2026</v>
      </c>
      <c r="J3994" t="str">
        <f>"Q"&amp;ROUNDUP(MONTH(vw_maritime_trade_analysis[[#This Row],[Departure_Date]])/3,0)</f>
        <v>Q2</v>
      </c>
      <c r="K3994" t="str">
        <f>TEXT(vw_maritime_trade_analysis[[#This Row],[Departure_Date]],"mmmm")</f>
        <v>April</v>
      </c>
      <c r="L3994">
        <v>49403056</v>
      </c>
      <c r="M3994">
        <v>282791.3125</v>
      </c>
      <c r="N3994">
        <v>86905.7734375</v>
      </c>
      <c r="O3994">
        <v>157595.75</v>
      </c>
      <c r="P3994">
        <v>59787.53125</v>
      </c>
      <c r="Q3994">
        <v>1399632.25</v>
      </c>
      <c r="R3994">
        <f t="shared" si="62"/>
        <v>2.8330884024664386E-2</v>
      </c>
    </row>
    <row r="3995" spans="1:18" x14ac:dyDescent="0.25">
      <c r="A3995" t="s">
        <v>5312</v>
      </c>
      <c r="B3995" t="s">
        <v>65</v>
      </c>
      <c r="C3995" t="s">
        <v>50</v>
      </c>
      <c r="D3995" t="s">
        <v>51</v>
      </c>
      <c r="E3995" t="s">
        <v>128</v>
      </c>
      <c r="F3995" t="s">
        <v>140</v>
      </c>
      <c r="G3995" s="1">
        <v>45923</v>
      </c>
      <c r="H3995" s="1">
        <v>45935</v>
      </c>
      <c r="I3995">
        <f>YEAR((vw_maritime_trade_analysis[[#This Row],[Departure_Date]]))</f>
        <v>2025</v>
      </c>
      <c r="J3995" t="str">
        <f>"Q"&amp;ROUNDUP(MONTH(vw_maritime_trade_analysis[[#This Row],[Departure_Date]])/3,0)</f>
        <v>Q3</v>
      </c>
      <c r="K3995" t="str">
        <f>TEXT(vw_maritime_trade_analysis[[#This Row],[Departure_Date]],"mmmm")</f>
        <v>September</v>
      </c>
      <c r="L3995">
        <v>17526280</v>
      </c>
      <c r="M3995">
        <v>285638.03125</v>
      </c>
      <c r="N3995">
        <v>162452.84375</v>
      </c>
      <c r="O3995">
        <v>45918.859375</v>
      </c>
      <c r="P3995">
        <v>22424.30078125</v>
      </c>
      <c r="Q3995">
        <v>4300732.5</v>
      </c>
      <c r="R3995">
        <f t="shared" si="62"/>
        <v>0.24538764073151861</v>
      </c>
    </row>
    <row r="3996" spans="1:18" x14ac:dyDescent="0.25">
      <c r="A3996" t="s">
        <v>5313</v>
      </c>
      <c r="B3996" t="s">
        <v>65</v>
      </c>
      <c r="C3996" t="s">
        <v>50</v>
      </c>
      <c r="D3996" t="s">
        <v>139</v>
      </c>
      <c r="E3996" t="s">
        <v>128</v>
      </c>
      <c r="F3996" t="s">
        <v>93</v>
      </c>
      <c r="G3996" s="1">
        <v>45566</v>
      </c>
      <c r="H3996" s="1">
        <v>45571</v>
      </c>
      <c r="I3996">
        <f>YEAR((vw_maritime_trade_analysis[[#This Row],[Departure_Date]]))</f>
        <v>2024</v>
      </c>
      <c r="J3996" t="str">
        <f>"Q"&amp;ROUNDUP(MONTH(vw_maritime_trade_analysis[[#This Row],[Departure_Date]])/3,0)</f>
        <v>Q4</v>
      </c>
      <c r="K3996" t="str">
        <f>TEXT(vw_maritime_trade_analysis[[#This Row],[Departure_Date]],"mmmm")</f>
        <v>October</v>
      </c>
      <c r="L3996">
        <v>26123426</v>
      </c>
      <c r="M3996">
        <v>133491.15625</v>
      </c>
      <c r="N3996">
        <v>202381.234375</v>
      </c>
      <c r="O3996">
        <v>20376.26953125</v>
      </c>
      <c r="P3996">
        <v>0</v>
      </c>
      <c r="Q3996">
        <v>1585239.125</v>
      </c>
      <c r="R3996">
        <f t="shared" si="62"/>
        <v>6.0682665627395119E-2</v>
      </c>
    </row>
    <row r="3997" spans="1:18" x14ac:dyDescent="0.25">
      <c r="A3997" t="s">
        <v>5314</v>
      </c>
      <c r="B3997" t="s">
        <v>49</v>
      </c>
      <c r="C3997" t="s">
        <v>66</v>
      </c>
      <c r="D3997" t="s">
        <v>245</v>
      </c>
      <c r="E3997" t="s">
        <v>71</v>
      </c>
      <c r="F3997" t="s">
        <v>184</v>
      </c>
      <c r="G3997" s="1">
        <v>44716</v>
      </c>
      <c r="H3997" s="1">
        <v>44739</v>
      </c>
      <c r="I3997">
        <f>YEAR((vw_maritime_trade_analysis[[#This Row],[Departure_Date]]))</f>
        <v>2022</v>
      </c>
      <c r="J3997" t="str">
        <f>"Q"&amp;ROUNDUP(MONTH(vw_maritime_trade_analysis[[#This Row],[Departure_Date]])/3,0)</f>
        <v>Q2</v>
      </c>
      <c r="K3997" t="str">
        <f>TEXT(vw_maritime_trade_analysis[[#This Row],[Departure_Date]],"mmmm")</f>
        <v>June</v>
      </c>
      <c r="L3997">
        <v>3708675.75</v>
      </c>
      <c r="M3997">
        <v>566420.8125</v>
      </c>
      <c r="N3997">
        <v>148477.296875</v>
      </c>
      <c r="O3997">
        <v>4858.3701171875</v>
      </c>
      <c r="P3997">
        <v>69537.3984375</v>
      </c>
      <c r="Q3997">
        <v>957214</v>
      </c>
      <c r="R3997">
        <f t="shared" si="62"/>
        <v>0.25810129127627296</v>
      </c>
    </row>
    <row r="3998" spans="1:18" x14ac:dyDescent="0.25">
      <c r="A3998" t="s">
        <v>5315</v>
      </c>
      <c r="B3998" t="s">
        <v>49</v>
      </c>
      <c r="C3998" t="s">
        <v>112</v>
      </c>
      <c r="D3998" t="s">
        <v>343</v>
      </c>
      <c r="E3998" t="s">
        <v>196</v>
      </c>
      <c r="F3998" t="s">
        <v>56</v>
      </c>
      <c r="G3998" s="1">
        <v>45100</v>
      </c>
      <c r="H3998" s="1">
        <v>45115</v>
      </c>
      <c r="I3998">
        <f>YEAR((vw_maritime_trade_analysis[[#This Row],[Departure_Date]]))</f>
        <v>2023</v>
      </c>
      <c r="J3998" t="str">
        <f>"Q"&amp;ROUNDUP(MONTH(vw_maritime_trade_analysis[[#This Row],[Departure_Date]])/3,0)</f>
        <v>Q2</v>
      </c>
      <c r="K3998" t="str">
        <f>TEXT(vw_maritime_trade_analysis[[#This Row],[Departure_Date]],"mmmm")</f>
        <v>June</v>
      </c>
      <c r="L3998">
        <v>25113644</v>
      </c>
      <c r="M3998">
        <v>207307.90625</v>
      </c>
      <c r="N3998">
        <v>81653.921875</v>
      </c>
      <c r="O3998">
        <v>66300.0234375</v>
      </c>
      <c r="P3998">
        <v>19515.2109375</v>
      </c>
      <c r="Q3998">
        <v>2483775.75</v>
      </c>
      <c r="R3998">
        <f t="shared" si="62"/>
        <v>9.8901447754853891E-2</v>
      </c>
    </row>
    <row r="3999" spans="1:18" x14ac:dyDescent="0.25">
      <c r="A3999" t="s">
        <v>5316</v>
      </c>
      <c r="B3999" t="s">
        <v>49</v>
      </c>
      <c r="C3999" t="s">
        <v>78</v>
      </c>
      <c r="D3999" t="s">
        <v>105</v>
      </c>
      <c r="E3999" t="s">
        <v>201</v>
      </c>
      <c r="F3999" t="s">
        <v>226</v>
      </c>
      <c r="G3999" s="1">
        <v>45906</v>
      </c>
      <c r="H3999" s="1">
        <v>45931</v>
      </c>
      <c r="I3999">
        <f>YEAR((vw_maritime_trade_analysis[[#This Row],[Departure_Date]]))</f>
        <v>2025</v>
      </c>
      <c r="J3999" t="str">
        <f>"Q"&amp;ROUNDUP(MONTH(vw_maritime_trade_analysis[[#This Row],[Departure_Date]])/3,0)</f>
        <v>Q3</v>
      </c>
      <c r="K3999" t="str">
        <f>TEXT(vw_maritime_trade_analysis[[#This Row],[Departure_Date]],"mmmm")</f>
        <v>September</v>
      </c>
      <c r="L3999">
        <v>19289870</v>
      </c>
      <c r="M3999">
        <v>227442.171875</v>
      </c>
      <c r="N3999">
        <v>230175.765625</v>
      </c>
      <c r="O3999">
        <v>44559.6015625</v>
      </c>
      <c r="P3999">
        <v>0</v>
      </c>
      <c r="Q3999">
        <v>1323762.75</v>
      </c>
      <c r="R3999">
        <f t="shared" si="62"/>
        <v>6.862476263448121E-2</v>
      </c>
    </row>
    <row r="4000" spans="1:18" x14ac:dyDescent="0.25">
      <c r="A4000" t="s">
        <v>5317</v>
      </c>
      <c r="B4000" t="s">
        <v>65</v>
      </c>
      <c r="C4000" t="s">
        <v>50</v>
      </c>
      <c r="D4000" t="s">
        <v>120</v>
      </c>
      <c r="E4000" t="s">
        <v>82</v>
      </c>
      <c r="F4000" t="s">
        <v>154</v>
      </c>
      <c r="G4000" s="1">
        <v>45404</v>
      </c>
      <c r="H4000" s="1">
        <v>45419</v>
      </c>
      <c r="I4000">
        <f>YEAR((vw_maritime_trade_analysis[[#This Row],[Departure_Date]]))</f>
        <v>2024</v>
      </c>
      <c r="J4000" t="str">
        <f>"Q"&amp;ROUNDUP(MONTH(vw_maritime_trade_analysis[[#This Row],[Departure_Date]])/3,0)</f>
        <v>Q2</v>
      </c>
      <c r="K4000" t="str">
        <f>TEXT(vw_maritime_trade_analysis[[#This Row],[Departure_Date]],"mmmm")</f>
        <v>April</v>
      </c>
      <c r="L4000">
        <v>9011802</v>
      </c>
      <c r="M4000">
        <v>239175.96875</v>
      </c>
      <c r="N4000">
        <v>195076.625</v>
      </c>
      <c r="O4000">
        <v>27846.470703125</v>
      </c>
      <c r="P4000">
        <v>0</v>
      </c>
      <c r="Q4000">
        <v>734289.1875</v>
      </c>
      <c r="R4000">
        <f t="shared" si="62"/>
        <v>8.1480838959843996E-2</v>
      </c>
    </row>
    <row r="4001" spans="1:18" x14ac:dyDescent="0.25">
      <c r="A4001" t="s">
        <v>5318</v>
      </c>
      <c r="B4001" t="s">
        <v>65</v>
      </c>
      <c r="C4001" t="s">
        <v>78</v>
      </c>
      <c r="D4001" t="s">
        <v>211</v>
      </c>
      <c r="E4001" t="s">
        <v>56</v>
      </c>
      <c r="F4001" t="s">
        <v>93</v>
      </c>
      <c r="G4001" s="1">
        <v>44362</v>
      </c>
      <c r="H4001" s="1">
        <v>44382</v>
      </c>
      <c r="I4001">
        <f>YEAR((vw_maritime_trade_analysis[[#This Row],[Departure_Date]]))</f>
        <v>2021</v>
      </c>
      <c r="J4001" t="str">
        <f>"Q"&amp;ROUNDUP(MONTH(vw_maritime_trade_analysis[[#This Row],[Departure_Date]])/3,0)</f>
        <v>Q2</v>
      </c>
      <c r="K4001" t="str">
        <f>TEXT(vw_maritime_trade_analysis[[#This Row],[Departure_Date]],"mmmm")</f>
        <v>June</v>
      </c>
      <c r="L4001">
        <v>67753448</v>
      </c>
      <c r="M4001">
        <v>181538.921875</v>
      </c>
      <c r="N4001">
        <v>71936.5390625</v>
      </c>
      <c r="O4001">
        <v>108405.5234375</v>
      </c>
      <c r="P4001">
        <v>0</v>
      </c>
      <c r="Q4001">
        <v>2356754.75</v>
      </c>
      <c r="R4001">
        <f t="shared" si="62"/>
        <v>3.4784277694620058E-2</v>
      </c>
    </row>
    <row r="4002" spans="1:18" x14ac:dyDescent="0.25">
      <c r="A4002" t="s">
        <v>5319</v>
      </c>
      <c r="B4002" t="s">
        <v>49</v>
      </c>
      <c r="C4002" t="s">
        <v>112</v>
      </c>
      <c r="D4002" t="s">
        <v>199</v>
      </c>
      <c r="E4002" t="s">
        <v>159</v>
      </c>
      <c r="F4002" t="s">
        <v>92</v>
      </c>
      <c r="G4002" s="1">
        <v>45799</v>
      </c>
      <c r="H4002" s="1">
        <v>45823</v>
      </c>
      <c r="I4002">
        <f>YEAR((vw_maritime_trade_analysis[[#This Row],[Departure_Date]]))</f>
        <v>2025</v>
      </c>
      <c r="J4002" t="str">
        <f>"Q"&amp;ROUNDUP(MONTH(vw_maritime_trade_analysis[[#This Row],[Departure_Date]])/3,0)</f>
        <v>Q2</v>
      </c>
      <c r="K4002" t="str">
        <f>TEXT(vw_maritime_trade_analysis[[#This Row],[Departure_Date]],"mmmm")</f>
        <v>May</v>
      </c>
      <c r="L4002">
        <v>17581362</v>
      </c>
      <c r="M4002">
        <v>727948.75</v>
      </c>
      <c r="N4002">
        <v>154825.890625</v>
      </c>
      <c r="O4002">
        <v>13186.01953125</v>
      </c>
      <c r="P4002">
        <v>19711.939453125</v>
      </c>
      <c r="Q4002">
        <v>1325323.625</v>
      </c>
      <c r="R4002">
        <f t="shared" si="62"/>
        <v>7.5382306842894195E-2</v>
      </c>
    </row>
    <row r="4003" spans="1:18" x14ac:dyDescent="0.25">
      <c r="A4003" t="s">
        <v>5320</v>
      </c>
      <c r="B4003" t="s">
        <v>49</v>
      </c>
      <c r="C4003" t="s">
        <v>78</v>
      </c>
      <c r="D4003" t="s">
        <v>211</v>
      </c>
      <c r="E4003" t="s">
        <v>230</v>
      </c>
      <c r="F4003" t="s">
        <v>70</v>
      </c>
      <c r="G4003" s="1">
        <v>44956</v>
      </c>
      <c r="H4003" s="1">
        <v>44978</v>
      </c>
      <c r="I4003">
        <f>YEAR((vw_maritime_trade_analysis[[#This Row],[Departure_Date]]))</f>
        <v>2023</v>
      </c>
      <c r="J4003" t="str">
        <f>"Q"&amp;ROUNDUP(MONTH(vw_maritime_trade_analysis[[#This Row],[Departure_Date]])/3,0)</f>
        <v>Q1</v>
      </c>
      <c r="K4003" t="str">
        <f>TEXT(vw_maritime_trade_analysis[[#This Row],[Departure_Date]],"mmmm")</f>
        <v>January</v>
      </c>
      <c r="L4003">
        <v>58850484</v>
      </c>
      <c r="M4003">
        <v>346323.1875</v>
      </c>
      <c r="N4003">
        <v>244623.921875</v>
      </c>
      <c r="O4003">
        <v>68266.5625</v>
      </c>
      <c r="Q4003">
        <v>2265616.25</v>
      </c>
      <c r="R4003">
        <f t="shared" si="62"/>
        <v>3.849783546385107E-2</v>
      </c>
    </row>
    <row r="4004" spans="1:18" x14ac:dyDescent="0.25">
      <c r="A4004" t="s">
        <v>5321</v>
      </c>
      <c r="B4004" t="s">
        <v>49</v>
      </c>
      <c r="C4004" t="s">
        <v>239</v>
      </c>
      <c r="D4004" t="s">
        <v>240</v>
      </c>
      <c r="E4004" t="s">
        <v>146</v>
      </c>
      <c r="F4004" t="s">
        <v>226</v>
      </c>
      <c r="G4004" s="1">
        <v>44419</v>
      </c>
      <c r="H4004" s="1">
        <v>44433</v>
      </c>
      <c r="I4004">
        <f>YEAR((vw_maritime_trade_analysis[[#This Row],[Departure_Date]]))</f>
        <v>2021</v>
      </c>
      <c r="J4004" t="str">
        <f>"Q"&amp;ROUNDUP(MONTH(vw_maritime_trade_analysis[[#This Row],[Departure_Date]])/3,0)</f>
        <v>Q3</v>
      </c>
      <c r="K4004" t="str">
        <f>TEXT(vw_maritime_trade_analysis[[#This Row],[Departure_Date]],"mmmm")</f>
        <v>August</v>
      </c>
      <c r="L4004">
        <v>11784920</v>
      </c>
      <c r="M4004">
        <v>194206.375</v>
      </c>
      <c r="N4004">
        <v>38346.421875</v>
      </c>
      <c r="O4004">
        <v>6246.009765625</v>
      </c>
      <c r="P4004">
        <v>46864.12109375</v>
      </c>
      <c r="Q4004">
        <v>650255.75</v>
      </c>
      <c r="R4004">
        <f t="shared" si="62"/>
        <v>5.5176933742443736E-2</v>
      </c>
    </row>
    <row r="4005" spans="1:18" x14ac:dyDescent="0.25">
      <c r="A4005" t="s">
        <v>5322</v>
      </c>
      <c r="B4005" t="s">
        <v>65</v>
      </c>
      <c r="C4005" t="s">
        <v>50</v>
      </c>
      <c r="D4005" t="s">
        <v>120</v>
      </c>
      <c r="E4005" t="s">
        <v>70</v>
      </c>
      <c r="F4005" t="s">
        <v>201</v>
      </c>
      <c r="G4005" s="1">
        <v>44582</v>
      </c>
      <c r="H4005" s="1">
        <v>44591</v>
      </c>
      <c r="I4005">
        <f>YEAR((vw_maritime_trade_analysis[[#This Row],[Departure_Date]]))</f>
        <v>2022</v>
      </c>
      <c r="J4005" t="str">
        <f>"Q"&amp;ROUNDUP(MONTH(vw_maritime_trade_analysis[[#This Row],[Departure_Date]])/3,0)</f>
        <v>Q1</v>
      </c>
      <c r="K4005" t="str">
        <f>TEXT(vw_maritime_trade_analysis[[#This Row],[Departure_Date]],"mmmm")</f>
        <v>January</v>
      </c>
      <c r="L4005">
        <v>15204503</v>
      </c>
      <c r="M4005">
        <v>146829.75</v>
      </c>
      <c r="N4005">
        <v>223828.265625</v>
      </c>
      <c r="O4005">
        <v>48654.41015625</v>
      </c>
      <c r="P4005">
        <v>0</v>
      </c>
      <c r="Q4005">
        <v>743168.875</v>
      </c>
      <c r="R4005">
        <f t="shared" si="62"/>
        <v>4.8878208975327901E-2</v>
      </c>
    </row>
    <row r="4006" spans="1:18" x14ac:dyDescent="0.25">
      <c r="A4006" t="s">
        <v>5323</v>
      </c>
      <c r="B4006" t="s">
        <v>65</v>
      </c>
      <c r="C4006" t="s">
        <v>66</v>
      </c>
      <c r="D4006" t="s">
        <v>245</v>
      </c>
      <c r="E4006" t="s">
        <v>226</v>
      </c>
      <c r="F4006" t="s">
        <v>140</v>
      </c>
      <c r="G4006" s="1">
        <v>45893</v>
      </c>
      <c r="H4006" s="1">
        <v>45916</v>
      </c>
      <c r="I4006">
        <f>YEAR((vw_maritime_trade_analysis[[#This Row],[Departure_Date]]))</f>
        <v>2025</v>
      </c>
      <c r="J4006" t="str">
        <f>"Q"&amp;ROUNDUP(MONTH(vw_maritime_trade_analysis[[#This Row],[Departure_Date]])/3,0)</f>
        <v>Q3</v>
      </c>
      <c r="K4006" t="str">
        <f>TEXT(vw_maritime_trade_analysis[[#This Row],[Departure_Date]],"mmmm")</f>
        <v>August</v>
      </c>
      <c r="L4006">
        <v>7685782</v>
      </c>
      <c r="M4006">
        <v>451968.875</v>
      </c>
      <c r="N4006">
        <v>70314.25</v>
      </c>
      <c r="O4006">
        <v>10913.8095703125</v>
      </c>
      <c r="Q4006">
        <v>1023730.5</v>
      </c>
      <c r="R4006">
        <f t="shared" si="62"/>
        <v>0.13319796215921814</v>
      </c>
    </row>
    <row r="4007" spans="1:18" x14ac:dyDescent="0.25">
      <c r="A4007" t="s">
        <v>5324</v>
      </c>
      <c r="B4007" t="s">
        <v>65</v>
      </c>
      <c r="C4007" t="s">
        <v>50</v>
      </c>
      <c r="D4007" t="s">
        <v>223</v>
      </c>
      <c r="E4007" t="s">
        <v>226</v>
      </c>
      <c r="F4007" t="s">
        <v>154</v>
      </c>
      <c r="G4007" s="1">
        <v>45734</v>
      </c>
      <c r="H4007" s="1">
        <v>45751</v>
      </c>
      <c r="I4007">
        <f>YEAR((vw_maritime_trade_analysis[[#This Row],[Departure_Date]]))</f>
        <v>2025</v>
      </c>
      <c r="J4007" t="str">
        <f>"Q"&amp;ROUNDUP(MONTH(vw_maritime_trade_analysis[[#This Row],[Departure_Date]])/3,0)</f>
        <v>Q1</v>
      </c>
      <c r="K4007" t="str">
        <f>TEXT(vw_maritime_trade_analysis[[#This Row],[Departure_Date]],"mmmm")</f>
        <v>March</v>
      </c>
      <c r="L4007">
        <v>52491024</v>
      </c>
      <c r="M4007">
        <v>321848.625</v>
      </c>
      <c r="N4007">
        <v>130414.09375</v>
      </c>
      <c r="O4007">
        <v>57215.21875</v>
      </c>
      <c r="P4007">
        <v>52454.05859375</v>
      </c>
      <c r="Q4007">
        <v>3352503.75</v>
      </c>
      <c r="R4007">
        <f t="shared" si="62"/>
        <v>6.3868133911809385E-2</v>
      </c>
    </row>
    <row r="4008" spans="1:18" x14ac:dyDescent="0.25">
      <c r="A4008" t="s">
        <v>5325</v>
      </c>
      <c r="B4008" t="s">
        <v>49</v>
      </c>
      <c r="C4008" t="s">
        <v>50</v>
      </c>
      <c r="D4008" t="s">
        <v>145</v>
      </c>
      <c r="E4008" t="s">
        <v>257</v>
      </c>
      <c r="F4008" t="s">
        <v>82</v>
      </c>
      <c r="G4008" s="1">
        <v>45931</v>
      </c>
      <c r="H4008" s="1">
        <v>45943</v>
      </c>
      <c r="I4008">
        <f>YEAR((vw_maritime_trade_analysis[[#This Row],[Departure_Date]]))</f>
        <v>2025</v>
      </c>
      <c r="J4008" t="str">
        <f>"Q"&amp;ROUNDUP(MONTH(vw_maritime_trade_analysis[[#This Row],[Departure_Date]])/3,0)</f>
        <v>Q4</v>
      </c>
      <c r="K4008" t="str">
        <f>TEXT(vw_maritime_trade_analysis[[#This Row],[Departure_Date]],"mmmm")</f>
        <v>October</v>
      </c>
      <c r="L4008">
        <v>62517192</v>
      </c>
      <c r="M4008">
        <v>312624.96875</v>
      </c>
      <c r="N4008">
        <v>63297.8515625</v>
      </c>
      <c r="O4008">
        <v>119407.828125</v>
      </c>
      <c r="P4008">
        <v>0</v>
      </c>
      <c r="Q4008">
        <v>4123251.5</v>
      </c>
      <c r="R4008">
        <f t="shared" si="62"/>
        <v>6.5953881933788705E-2</v>
      </c>
    </row>
    <row r="4009" spans="1:18" x14ac:dyDescent="0.25">
      <c r="A4009" t="s">
        <v>5326</v>
      </c>
      <c r="B4009" t="s">
        <v>49</v>
      </c>
      <c r="C4009" t="s">
        <v>112</v>
      </c>
      <c r="D4009" t="s">
        <v>126</v>
      </c>
      <c r="E4009" t="s">
        <v>93</v>
      </c>
      <c r="F4009" t="s">
        <v>56</v>
      </c>
      <c r="G4009" s="1">
        <v>45315</v>
      </c>
      <c r="H4009" s="1">
        <v>45342</v>
      </c>
      <c r="I4009">
        <f>YEAR((vw_maritime_trade_analysis[[#This Row],[Departure_Date]]))</f>
        <v>2024</v>
      </c>
      <c r="J4009" t="str">
        <f>"Q"&amp;ROUNDUP(MONTH(vw_maritime_trade_analysis[[#This Row],[Departure_Date]])/3,0)</f>
        <v>Q1</v>
      </c>
      <c r="K4009" t="str">
        <f>TEXT(vw_maritime_trade_analysis[[#This Row],[Departure_Date]],"mmmm")</f>
        <v>January</v>
      </c>
      <c r="L4009">
        <v>11052800</v>
      </c>
      <c r="M4009">
        <v>350403.3125</v>
      </c>
      <c r="N4009">
        <v>44584.01953125</v>
      </c>
      <c r="O4009">
        <v>20668.740234375</v>
      </c>
      <c r="P4009">
        <v>4748.2900390625</v>
      </c>
      <c r="Q4009">
        <v>1294839.625</v>
      </c>
      <c r="R4009">
        <f t="shared" si="62"/>
        <v>0.11715037139910249</v>
      </c>
    </row>
    <row r="4010" spans="1:18" x14ac:dyDescent="0.25">
      <c r="A4010" t="s">
        <v>5327</v>
      </c>
      <c r="B4010" t="s">
        <v>65</v>
      </c>
      <c r="C4010" t="s">
        <v>239</v>
      </c>
      <c r="D4010" t="s">
        <v>265</v>
      </c>
      <c r="E4010" t="s">
        <v>56</v>
      </c>
      <c r="F4010" t="s">
        <v>131</v>
      </c>
      <c r="G4010" s="1">
        <v>44701</v>
      </c>
      <c r="H4010" s="1">
        <v>44726</v>
      </c>
      <c r="I4010">
        <f>YEAR((vw_maritime_trade_analysis[[#This Row],[Departure_Date]]))</f>
        <v>2022</v>
      </c>
      <c r="J4010" t="str">
        <f>"Q"&amp;ROUNDUP(MONTH(vw_maritime_trade_analysis[[#This Row],[Departure_Date]])/3,0)</f>
        <v>Q2</v>
      </c>
      <c r="K4010" t="str">
        <f>TEXT(vw_maritime_trade_analysis[[#This Row],[Departure_Date]],"mmmm")</f>
        <v>May</v>
      </c>
      <c r="L4010">
        <v>13163432</v>
      </c>
      <c r="M4010">
        <v>676587.75</v>
      </c>
      <c r="N4010">
        <v>94892.703125</v>
      </c>
      <c r="O4010">
        <v>10662.3798828125</v>
      </c>
      <c r="P4010">
        <v>8186.43017578125</v>
      </c>
      <c r="Q4010">
        <v>1899679.125</v>
      </c>
      <c r="R4010">
        <f t="shared" si="62"/>
        <v>0.14431488117992328</v>
      </c>
    </row>
    <row r="4011" spans="1:18" x14ac:dyDescent="0.25">
      <c r="A4011" t="s">
        <v>5328</v>
      </c>
      <c r="B4011" t="s">
        <v>65</v>
      </c>
      <c r="C4011" t="s">
        <v>50</v>
      </c>
      <c r="D4011" t="s">
        <v>120</v>
      </c>
      <c r="E4011" t="s">
        <v>56</v>
      </c>
      <c r="F4011" t="s">
        <v>71</v>
      </c>
      <c r="G4011" s="1">
        <v>45004</v>
      </c>
      <c r="H4011" s="1">
        <v>45010</v>
      </c>
      <c r="I4011">
        <f>YEAR((vw_maritime_trade_analysis[[#This Row],[Departure_Date]]))</f>
        <v>2023</v>
      </c>
      <c r="J4011" t="str">
        <f>"Q"&amp;ROUNDUP(MONTH(vw_maritime_trade_analysis[[#This Row],[Departure_Date]])/3,0)</f>
        <v>Q1</v>
      </c>
      <c r="K4011" t="str">
        <f>TEXT(vw_maritime_trade_analysis[[#This Row],[Departure_Date]],"mmmm")</f>
        <v>March</v>
      </c>
      <c r="L4011">
        <v>23011786</v>
      </c>
      <c r="M4011">
        <v>46878.16015625</v>
      </c>
      <c r="N4011">
        <v>41894.51171875</v>
      </c>
      <c r="O4011">
        <v>60290.87890625</v>
      </c>
      <c r="P4011">
        <v>32439.380859375</v>
      </c>
      <c r="Q4011">
        <v>1712353</v>
      </c>
      <c r="R4011">
        <f t="shared" si="62"/>
        <v>7.4411999138180751E-2</v>
      </c>
    </row>
    <row r="4012" spans="1:18" x14ac:dyDescent="0.25">
      <c r="A4012" t="s">
        <v>5329</v>
      </c>
      <c r="B4012" t="s">
        <v>65</v>
      </c>
      <c r="C4012" t="s">
        <v>78</v>
      </c>
      <c r="D4012" t="s">
        <v>211</v>
      </c>
      <c r="E4012" t="s">
        <v>56</v>
      </c>
      <c r="F4012" t="s">
        <v>164</v>
      </c>
      <c r="G4012" s="1">
        <v>44961</v>
      </c>
      <c r="H4012" s="1">
        <v>44990</v>
      </c>
      <c r="I4012">
        <f>YEAR((vw_maritime_trade_analysis[[#This Row],[Departure_Date]]))</f>
        <v>2023</v>
      </c>
      <c r="J4012" t="str">
        <f>"Q"&amp;ROUNDUP(MONTH(vw_maritime_trade_analysis[[#This Row],[Departure_Date]])/3,0)</f>
        <v>Q1</v>
      </c>
      <c r="K4012" t="str">
        <f>TEXT(vw_maritime_trade_analysis[[#This Row],[Departure_Date]],"mmmm")</f>
        <v>February</v>
      </c>
      <c r="L4012">
        <v>43301088</v>
      </c>
      <c r="M4012">
        <v>374942</v>
      </c>
      <c r="N4012">
        <v>58878.01953125</v>
      </c>
      <c r="O4012">
        <v>34207.859375</v>
      </c>
      <c r="P4012">
        <v>49518.48828125</v>
      </c>
      <c r="Q4012">
        <v>1458221.25</v>
      </c>
      <c r="R4012">
        <f t="shared" si="62"/>
        <v>3.3676318941454772E-2</v>
      </c>
    </row>
    <row r="4013" spans="1:18" x14ac:dyDescent="0.25">
      <c r="A4013" t="s">
        <v>5330</v>
      </c>
      <c r="B4013" t="s">
        <v>65</v>
      </c>
      <c r="C4013" t="s">
        <v>134</v>
      </c>
      <c r="D4013" t="s">
        <v>135</v>
      </c>
      <c r="E4013" t="s">
        <v>184</v>
      </c>
      <c r="F4013" t="s">
        <v>108</v>
      </c>
      <c r="G4013" s="1">
        <v>45002</v>
      </c>
      <c r="H4013" s="1">
        <v>45027</v>
      </c>
      <c r="I4013">
        <f>YEAR((vw_maritime_trade_analysis[[#This Row],[Departure_Date]]))</f>
        <v>2023</v>
      </c>
      <c r="J4013" t="str">
        <f>"Q"&amp;ROUNDUP(MONTH(vw_maritime_trade_analysis[[#This Row],[Departure_Date]])/3,0)</f>
        <v>Q1</v>
      </c>
      <c r="K4013" t="str">
        <f>TEXT(vw_maritime_trade_analysis[[#This Row],[Departure_Date]],"mmmm")</f>
        <v>March</v>
      </c>
      <c r="L4013">
        <v>6286777</v>
      </c>
      <c r="M4013">
        <v>656004.25</v>
      </c>
      <c r="N4013">
        <v>36266.3984375</v>
      </c>
      <c r="O4013">
        <v>6852.58984375</v>
      </c>
      <c r="P4013">
        <v>10833.419921875</v>
      </c>
      <c r="Q4013">
        <v>877732.3125</v>
      </c>
      <c r="R4013">
        <f t="shared" si="62"/>
        <v>0.13961562697388502</v>
      </c>
    </row>
    <row r="4014" spans="1:18" x14ac:dyDescent="0.25">
      <c r="A4014" t="s">
        <v>5331</v>
      </c>
      <c r="B4014" t="s">
        <v>49</v>
      </c>
      <c r="C4014" t="s">
        <v>134</v>
      </c>
      <c r="D4014" t="s">
        <v>135</v>
      </c>
      <c r="E4014" t="s">
        <v>93</v>
      </c>
      <c r="F4014" t="s">
        <v>184</v>
      </c>
      <c r="G4014" s="1">
        <v>45545</v>
      </c>
      <c r="H4014" s="1">
        <v>45568</v>
      </c>
      <c r="I4014">
        <f>YEAR((vw_maritime_trade_analysis[[#This Row],[Departure_Date]]))</f>
        <v>2024</v>
      </c>
      <c r="J4014" t="str">
        <f>"Q"&amp;ROUNDUP(MONTH(vw_maritime_trade_analysis[[#This Row],[Departure_Date]])/3,0)</f>
        <v>Q3</v>
      </c>
      <c r="K4014" t="str">
        <f>TEXT(vw_maritime_trade_analysis[[#This Row],[Departure_Date]],"mmmm")</f>
        <v>September</v>
      </c>
      <c r="L4014">
        <v>7328547</v>
      </c>
      <c r="M4014">
        <v>538797.375</v>
      </c>
      <c r="N4014">
        <v>55829.51171875</v>
      </c>
      <c r="O4014">
        <v>17588.509765625</v>
      </c>
      <c r="P4014">
        <v>0</v>
      </c>
      <c r="Q4014">
        <v>930589.8125</v>
      </c>
      <c r="R4014">
        <f t="shared" si="62"/>
        <v>0.12698148930476941</v>
      </c>
    </row>
    <row r="4015" spans="1:18" x14ac:dyDescent="0.25">
      <c r="A4015" t="s">
        <v>5332</v>
      </c>
      <c r="B4015" t="s">
        <v>65</v>
      </c>
      <c r="C4015" t="s">
        <v>50</v>
      </c>
      <c r="D4015" t="s">
        <v>223</v>
      </c>
      <c r="E4015" t="s">
        <v>184</v>
      </c>
      <c r="F4015" t="s">
        <v>55</v>
      </c>
      <c r="G4015" s="1">
        <v>45326</v>
      </c>
      <c r="H4015" s="1">
        <v>45346</v>
      </c>
      <c r="I4015">
        <f>YEAR((vw_maritime_trade_analysis[[#This Row],[Departure_Date]]))</f>
        <v>2024</v>
      </c>
      <c r="J4015" t="str">
        <f>"Q"&amp;ROUNDUP(MONTH(vw_maritime_trade_analysis[[#This Row],[Departure_Date]])/3,0)</f>
        <v>Q1</v>
      </c>
      <c r="K4015" t="str">
        <f>TEXT(vw_maritime_trade_analysis[[#This Row],[Departure_Date]],"mmmm")</f>
        <v>February</v>
      </c>
      <c r="L4015">
        <v>39720960</v>
      </c>
      <c r="M4015">
        <v>194063.203125</v>
      </c>
      <c r="N4015">
        <v>138658.015625</v>
      </c>
      <c r="O4015">
        <v>111615.890625</v>
      </c>
      <c r="P4015">
        <v>0</v>
      </c>
      <c r="Q4015">
        <v>3119679.75</v>
      </c>
      <c r="R4015">
        <f t="shared" si="62"/>
        <v>7.8539888008749031E-2</v>
      </c>
    </row>
    <row r="4016" spans="1:18" x14ac:dyDescent="0.25">
      <c r="A4016" t="s">
        <v>5333</v>
      </c>
      <c r="B4016" t="s">
        <v>65</v>
      </c>
      <c r="C4016" t="s">
        <v>66</v>
      </c>
      <c r="D4016" t="s">
        <v>248</v>
      </c>
      <c r="E4016" t="s">
        <v>226</v>
      </c>
      <c r="F4016" t="s">
        <v>154</v>
      </c>
      <c r="G4016" s="1">
        <v>45483</v>
      </c>
      <c r="H4016" s="1">
        <v>45514</v>
      </c>
      <c r="I4016">
        <f>YEAR((vw_maritime_trade_analysis[[#This Row],[Departure_Date]]))</f>
        <v>2024</v>
      </c>
      <c r="J4016" t="str">
        <f>"Q"&amp;ROUNDUP(MONTH(vw_maritime_trade_analysis[[#This Row],[Departure_Date]])/3,0)</f>
        <v>Q3</v>
      </c>
      <c r="K4016" t="str">
        <f>TEXT(vw_maritime_trade_analysis[[#This Row],[Departure_Date]],"mmmm")</f>
        <v>July</v>
      </c>
      <c r="L4016">
        <v>53352724</v>
      </c>
      <c r="M4016">
        <v>418000.59375</v>
      </c>
      <c r="N4016">
        <v>145707.8125</v>
      </c>
      <c r="O4016">
        <v>147787.046875</v>
      </c>
      <c r="P4016">
        <v>0</v>
      </c>
      <c r="Q4016">
        <v>2384189.75</v>
      </c>
      <c r="R4016">
        <f t="shared" si="62"/>
        <v>4.4687310623540047E-2</v>
      </c>
    </row>
    <row r="4017" spans="1:18" x14ac:dyDescent="0.25">
      <c r="A4017" t="s">
        <v>5335</v>
      </c>
      <c r="B4017" t="s">
        <v>65</v>
      </c>
      <c r="C4017" t="s">
        <v>78</v>
      </c>
      <c r="D4017" t="s">
        <v>315</v>
      </c>
      <c r="E4017" t="s">
        <v>100</v>
      </c>
      <c r="F4017" t="s">
        <v>204</v>
      </c>
      <c r="G4017" s="1">
        <v>44797</v>
      </c>
      <c r="H4017" s="1">
        <v>44823</v>
      </c>
      <c r="I4017">
        <f>YEAR((vw_maritime_trade_analysis[[#This Row],[Departure_Date]]))</f>
        <v>2022</v>
      </c>
      <c r="J4017" t="str">
        <f>"Q"&amp;ROUNDUP(MONTH(vw_maritime_trade_analysis[[#This Row],[Departure_Date]])/3,0)</f>
        <v>Q3</v>
      </c>
      <c r="K4017" t="str">
        <f>TEXT(vw_maritime_trade_analysis[[#This Row],[Departure_Date]],"mmmm")</f>
        <v>August</v>
      </c>
      <c r="L4017">
        <v>54752716</v>
      </c>
      <c r="M4017">
        <v>255729.296875</v>
      </c>
      <c r="N4017">
        <v>164258.59375</v>
      </c>
      <c r="O4017">
        <v>191634.5</v>
      </c>
      <c r="P4017">
        <v>0</v>
      </c>
      <c r="Q4017">
        <v>2209111.25</v>
      </c>
      <c r="R4017">
        <f t="shared" si="62"/>
        <v>4.0347062417871657E-2</v>
      </c>
    </row>
    <row r="4018" spans="1:18" x14ac:dyDescent="0.25">
      <c r="A4018" t="s">
        <v>5336</v>
      </c>
      <c r="B4018" t="s">
        <v>49</v>
      </c>
      <c r="C4018" t="s">
        <v>50</v>
      </c>
      <c r="D4018" t="s">
        <v>145</v>
      </c>
      <c r="E4018" t="s">
        <v>154</v>
      </c>
      <c r="F4018" t="s">
        <v>70</v>
      </c>
      <c r="G4018" s="1">
        <v>44889</v>
      </c>
      <c r="H4018" s="1">
        <v>44909</v>
      </c>
      <c r="I4018">
        <f>YEAR((vw_maritime_trade_analysis[[#This Row],[Departure_Date]]))</f>
        <v>2022</v>
      </c>
      <c r="J4018" t="str">
        <f>"Q"&amp;ROUNDUP(MONTH(vw_maritime_trade_analysis[[#This Row],[Departure_Date]])/3,0)</f>
        <v>Q4</v>
      </c>
      <c r="K4018" t="str">
        <f>TEXT(vw_maritime_trade_analysis[[#This Row],[Departure_Date]],"mmmm")</f>
        <v>November</v>
      </c>
      <c r="L4018">
        <v>50118492</v>
      </c>
      <c r="M4018">
        <v>644677.75</v>
      </c>
      <c r="N4018">
        <v>238588.171875</v>
      </c>
      <c r="O4018">
        <v>140331.765625</v>
      </c>
      <c r="P4018">
        <v>0</v>
      </c>
      <c r="Q4018">
        <v>3834266.25</v>
      </c>
      <c r="R4018">
        <f t="shared" si="62"/>
        <v>7.6504022706828448E-2</v>
      </c>
    </row>
    <row r="4019" spans="1:18" x14ac:dyDescent="0.25">
      <c r="A4019" t="s">
        <v>5337</v>
      </c>
      <c r="B4019" t="s">
        <v>65</v>
      </c>
      <c r="C4019" t="s">
        <v>50</v>
      </c>
      <c r="D4019" t="s">
        <v>223</v>
      </c>
      <c r="E4019" t="s">
        <v>100</v>
      </c>
      <c r="F4019" t="s">
        <v>164</v>
      </c>
      <c r="G4019" s="1">
        <v>45070</v>
      </c>
      <c r="H4019" s="1">
        <v>45088</v>
      </c>
      <c r="I4019">
        <f>YEAR((vw_maritime_trade_analysis[[#This Row],[Departure_Date]]))</f>
        <v>2023</v>
      </c>
      <c r="J4019" t="str">
        <f>"Q"&amp;ROUNDUP(MONTH(vw_maritime_trade_analysis[[#This Row],[Departure_Date]])/3,0)</f>
        <v>Q2</v>
      </c>
      <c r="K4019" t="str">
        <f>TEXT(vw_maritime_trade_analysis[[#This Row],[Departure_Date]],"mmmm")</f>
        <v>May</v>
      </c>
      <c r="L4019">
        <v>89019504</v>
      </c>
      <c r="M4019">
        <v>286346.96875</v>
      </c>
      <c r="N4019">
        <v>58564.48828125</v>
      </c>
      <c r="O4019">
        <v>167356.671875</v>
      </c>
      <c r="P4019">
        <v>0</v>
      </c>
      <c r="Q4019">
        <v>1699143.75</v>
      </c>
      <c r="R4019">
        <f t="shared" si="62"/>
        <v>1.9087319897895635E-2</v>
      </c>
    </row>
    <row r="4020" spans="1:18" x14ac:dyDescent="0.25">
      <c r="A4020" t="s">
        <v>5338</v>
      </c>
      <c r="B4020" t="s">
        <v>49</v>
      </c>
      <c r="C4020" t="s">
        <v>66</v>
      </c>
      <c r="D4020" t="s">
        <v>67</v>
      </c>
      <c r="E4020" t="s">
        <v>93</v>
      </c>
      <c r="F4020" t="s">
        <v>82</v>
      </c>
      <c r="G4020" s="1">
        <v>44284</v>
      </c>
      <c r="H4020" s="1">
        <v>44319</v>
      </c>
      <c r="I4020">
        <f>YEAR((vw_maritime_trade_analysis[[#This Row],[Departure_Date]]))</f>
        <v>2021</v>
      </c>
      <c r="J4020" t="str">
        <f>"Q"&amp;ROUNDUP(MONTH(vw_maritime_trade_analysis[[#This Row],[Departure_Date]])/3,0)</f>
        <v>Q1</v>
      </c>
      <c r="K4020" t="str">
        <f>TEXT(vw_maritime_trade_analysis[[#This Row],[Departure_Date]],"mmmm")</f>
        <v>March</v>
      </c>
      <c r="L4020">
        <v>18871484</v>
      </c>
      <c r="M4020">
        <v>725101.8125</v>
      </c>
      <c r="N4020">
        <v>201807.8125</v>
      </c>
      <c r="O4020">
        <v>33591.23828125</v>
      </c>
      <c r="P4020">
        <v>7321.85986328125</v>
      </c>
      <c r="Q4020">
        <v>2499685</v>
      </c>
      <c r="R4020">
        <f t="shared" si="62"/>
        <v>0.13245831647368062</v>
      </c>
    </row>
    <row r="4021" spans="1:18" x14ac:dyDescent="0.25">
      <c r="A4021" t="s">
        <v>5339</v>
      </c>
      <c r="B4021" t="s">
        <v>65</v>
      </c>
      <c r="C4021" t="s">
        <v>50</v>
      </c>
      <c r="D4021" t="s">
        <v>145</v>
      </c>
      <c r="E4021" t="s">
        <v>92</v>
      </c>
      <c r="F4021" t="s">
        <v>108</v>
      </c>
      <c r="G4021" s="1">
        <v>44496</v>
      </c>
      <c r="H4021" s="1">
        <v>44508</v>
      </c>
      <c r="I4021">
        <f>YEAR((vw_maritime_trade_analysis[[#This Row],[Departure_Date]]))</f>
        <v>2021</v>
      </c>
      <c r="J4021" t="str">
        <f>"Q"&amp;ROUNDUP(MONTH(vw_maritime_trade_analysis[[#This Row],[Departure_Date]])/3,0)</f>
        <v>Q4</v>
      </c>
      <c r="K4021" t="str">
        <f>TEXT(vw_maritime_trade_analysis[[#This Row],[Departure_Date]],"mmmm")</f>
        <v>October</v>
      </c>
      <c r="L4021">
        <v>118099024</v>
      </c>
      <c r="M4021">
        <v>284973.71875</v>
      </c>
      <c r="N4021">
        <v>141279.203125</v>
      </c>
      <c r="O4021">
        <v>244464.96875</v>
      </c>
      <c r="P4021">
        <v>43458.3515625</v>
      </c>
      <c r="Q4021">
        <v>6228879.5</v>
      </c>
      <c r="R4021">
        <f t="shared" si="62"/>
        <v>5.2742853319431328E-2</v>
      </c>
    </row>
    <row r="4022" spans="1:18" x14ac:dyDescent="0.25">
      <c r="A4022" t="s">
        <v>5340</v>
      </c>
      <c r="B4022" t="s">
        <v>49</v>
      </c>
      <c r="C4022" t="s">
        <v>50</v>
      </c>
      <c r="D4022" t="s">
        <v>145</v>
      </c>
      <c r="E4022" t="s">
        <v>83</v>
      </c>
      <c r="F4022" t="s">
        <v>128</v>
      </c>
      <c r="G4022" s="1">
        <v>44279</v>
      </c>
      <c r="H4022" s="1">
        <v>44286</v>
      </c>
      <c r="I4022">
        <f>YEAR((vw_maritime_trade_analysis[[#This Row],[Departure_Date]]))</f>
        <v>2021</v>
      </c>
      <c r="J4022" t="str">
        <f>"Q"&amp;ROUNDUP(MONTH(vw_maritime_trade_analysis[[#This Row],[Departure_Date]])/3,0)</f>
        <v>Q1</v>
      </c>
      <c r="K4022" t="str">
        <f>TEXT(vw_maritime_trade_analysis[[#This Row],[Departure_Date]],"mmmm")</f>
        <v>March</v>
      </c>
      <c r="L4022">
        <v>106292584</v>
      </c>
      <c r="M4022">
        <v>217912.953125</v>
      </c>
      <c r="N4022">
        <v>43449.73046875</v>
      </c>
      <c r="O4022">
        <v>132865.734375</v>
      </c>
      <c r="P4022">
        <v>23016.05078125</v>
      </c>
      <c r="Q4022">
        <v>4601906.5</v>
      </c>
      <c r="R4022">
        <f t="shared" si="62"/>
        <v>4.3294709064557131E-2</v>
      </c>
    </row>
    <row r="4023" spans="1:18" x14ac:dyDescent="0.25">
      <c r="A4023" t="s">
        <v>5341</v>
      </c>
      <c r="B4023" t="s">
        <v>49</v>
      </c>
      <c r="C4023" t="s">
        <v>50</v>
      </c>
      <c r="D4023" t="s">
        <v>145</v>
      </c>
      <c r="E4023" t="s">
        <v>127</v>
      </c>
      <c r="F4023" t="s">
        <v>56</v>
      </c>
      <c r="G4023" s="1">
        <v>44985</v>
      </c>
      <c r="H4023" s="1">
        <v>45004</v>
      </c>
      <c r="I4023">
        <f>YEAR((vw_maritime_trade_analysis[[#This Row],[Departure_Date]]))</f>
        <v>2023</v>
      </c>
      <c r="J4023" t="str">
        <f>"Q"&amp;ROUNDUP(MONTH(vw_maritime_trade_analysis[[#This Row],[Departure_Date]])/3,0)</f>
        <v>Q1</v>
      </c>
      <c r="K4023" t="str">
        <f>TEXT(vw_maritime_trade_analysis[[#This Row],[Departure_Date]],"mmmm")</f>
        <v>February</v>
      </c>
      <c r="L4023">
        <v>62733368</v>
      </c>
      <c r="M4023">
        <v>723939.5625</v>
      </c>
      <c r="N4023">
        <v>243716.4375</v>
      </c>
      <c r="O4023">
        <v>38894.69140625</v>
      </c>
      <c r="P4023">
        <v>0</v>
      </c>
      <c r="Q4023">
        <v>4937695.5</v>
      </c>
      <c r="R4023">
        <f t="shared" si="62"/>
        <v>7.8709236526245493E-2</v>
      </c>
    </row>
    <row r="4024" spans="1:18" x14ac:dyDescent="0.25">
      <c r="A4024" t="s">
        <v>5342</v>
      </c>
      <c r="B4024" t="s">
        <v>49</v>
      </c>
      <c r="C4024" t="s">
        <v>50</v>
      </c>
      <c r="D4024" t="s">
        <v>51</v>
      </c>
      <c r="E4024" t="s">
        <v>55</v>
      </c>
      <c r="F4024" t="s">
        <v>56</v>
      </c>
      <c r="G4024" s="1">
        <v>45955</v>
      </c>
      <c r="H4024" s="1">
        <v>45965</v>
      </c>
      <c r="I4024">
        <f>YEAR((vw_maritime_trade_analysis[[#This Row],[Departure_Date]]))</f>
        <v>2025</v>
      </c>
      <c r="J4024" t="str">
        <f>"Q"&amp;ROUNDUP(MONTH(vw_maritime_trade_analysis[[#This Row],[Departure_Date]])/3,0)</f>
        <v>Q4</v>
      </c>
      <c r="K4024" t="str">
        <f>TEXT(vw_maritime_trade_analysis[[#This Row],[Departure_Date]],"mmmm")</f>
        <v>October</v>
      </c>
      <c r="L4024">
        <v>6996680</v>
      </c>
      <c r="M4024">
        <v>301293.5625</v>
      </c>
      <c r="N4024">
        <v>152076.609375</v>
      </c>
      <c r="O4024">
        <v>16582.130859375</v>
      </c>
      <c r="P4024">
        <v>0</v>
      </c>
      <c r="Q4024">
        <v>1685553</v>
      </c>
      <c r="R4024">
        <f t="shared" si="62"/>
        <v>0.24090754472121062</v>
      </c>
    </row>
    <row r="4025" spans="1:18" x14ac:dyDescent="0.25">
      <c r="A4025" t="s">
        <v>5343</v>
      </c>
      <c r="B4025" t="s">
        <v>49</v>
      </c>
      <c r="C4025" t="s">
        <v>66</v>
      </c>
      <c r="D4025" t="s">
        <v>391</v>
      </c>
      <c r="E4025" t="s">
        <v>131</v>
      </c>
      <c r="F4025" t="s">
        <v>82</v>
      </c>
      <c r="G4025" s="1">
        <v>45205</v>
      </c>
      <c r="H4025" s="1">
        <v>45234</v>
      </c>
      <c r="I4025">
        <f>YEAR((vw_maritime_trade_analysis[[#This Row],[Departure_Date]]))</f>
        <v>2023</v>
      </c>
      <c r="J4025" t="str">
        <f>"Q"&amp;ROUNDUP(MONTH(vw_maritime_trade_analysis[[#This Row],[Departure_Date]])/3,0)</f>
        <v>Q4</v>
      </c>
      <c r="K4025" t="str">
        <f>TEXT(vw_maritime_trade_analysis[[#This Row],[Departure_Date]],"mmmm")</f>
        <v>October</v>
      </c>
      <c r="L4025">
        <v>33630696</v>
      </c>
      <c r="M4025">
        <v>931000.9375</v>
      </c>
      <c r="N4025">
        <v>225438.453125</v>
      </c>
      <c r="O4025">
        <v>100555.78125</v>
      </c>
      <c r="P4025">
        <v>10716.23046875</v>
      </c>
      <c r="Q4025">
        <v>4153561.5</v>
      </c>
      <c r="R4025">
        <f t="shared" si="62"/>
        <v>0.12350507108149056</v>
      </c>
    </row>
    <row r="4026" spans="1:18" x14ac:dyDescent="0.25">
      <c r="A4026" t="s">
        <v>5344</v>
      </c>
      <c r="B4026" t="s">
        <v>65</v>
      </c>
      <c r="C4026" t="s">
        <v>50</v>
      </c>
      <c r="D4026" t="s">
        <v>51</v>
      </c>
      <c r="E4026" t="s">
        <v>226</v>
      </c>
      <c r="F4026" t="s">
        <v>71</v>
      </c>
      <c r="G4026" s="1">
        <v>44311</v>
      </c>
      <c r="H4026" s="1">
        <v>44324</v>
      </c>
      <c r="I4026">
        <f>YEAR((vw_maritime_trade_analysis[[#This Row],[Departure_Date]]))</f>
        <v>2021</v>
      </c>
      <c r="J4026" t="str">
        <f>"Q"&amp;ROUNDUP(MONTH(vw_maritime_trade_analysis[[#This Row],[Departure_Date]])/3,0)</f>
        <v>Q2</v>
      </c>
      <c r="K4026" t="str">
        <f>TEXT(vw_maritime_trade_analysis[[#This Row],[Departure_Date]],"mmmm")</f>
        <v>April</v>
      </c>
      <c r="L4026">
        <v>7235114.5</v>
      </c>
      <c r="M4026">
        <v>312214.65625</v>
      </c>
      <c r="N4026">
        <v>31434.48046875</v>
      </c>
      <c r="O4026">
        <v>13529.66015625</v>
      </c>
      <c r="P4026">
        <v>0</v>
      </c>
      <c r="Q4026">
        <v>2873646.25</v>
      </c>
      <c r="R4026">
        <f t="shared" si="62"/>
        <v>0.39718048000484307</v>
      </c>
    </row>
    <row r="4027" spans="1:18" x14ac:dyDescent="0.25">
      <c r="A4027" t="s">
        <v>5345</v>
      </c>
      <c r="B4027" t="s">
        <v>49</v>
      </c>
      <c r="C4027" t="s">
        <v>239</v>
      </c>
      <c r="D4027" t="s">
        <v>270</v>
      </c>
      <c r="E4027" t="s">
        <v>131</v>
      </c>
      <c r="F4027" t="s">
        <v>184</v>
      </c>
      <c r="G4027" s="1">
        <v>44961</v>
      </c>
      <c r="H4027" s="1">
        <v>44976</v>
      </c>
      <c r="I4027">
        <f>YEAR((vw_maritime_trade_analysis[[#This Row],[Departure_Date]]))</f>
        <v>2023</v>
      </c>
      <c r="J4027" t="str">
        <f>"Q"&amp;ROUNDUP(MONTH(vw_maritime_trade_analysis[[#This Row],[Departure_Date]])/3,0)</f>
        <v>Q1</v>
      </c>
      <c r="K4027" t="str">
        <f>TEXT(vw_maritime_trade_analysis[[#This Row],[Departure_Date]],"mmmm")</f>
        <v>February</v>
      </c>
      <c r="L4027">
        <v>17936954</v>
      </c>
      <c r="M4027">
        <v>203367.375</v>
      </c>
      <c r="N4027">
        <v>90189.8671875</v>
      </c>
      <c r="O4027">
        <v>60088.7890625</v>
      </c>
      <c r="Q4027">
        <v>844409.25</v>
      </c>
      <c r="R4027">
        <f t="shared" si="62"/>
        <v>4.707651310250336E-2</v>
      </c>
    </row>
    <row r="4028" spans="1:18" x14ac:dyDescent="0.25">
      <c r="A4028" t="s">
        <v>5346</v>
      </c>
      <c r="B4028" t="s">
        <v>49</v>
      </c>
      <c r="C4028" t="s">
        <v>66</v>
      </c>
      <c r="D4028" t="s">
        <v>245</v>
      </c>
      <c r="E4028" t="s">
        <v>131</v>
      </c>
      <c r="F4028" t="s">
        <v>70</v>
      </c>
      <c r="G4028" s="1">
        <v>44434</v>
      </c>
      <c r="H4028" s="1">
        <v>44454</v>
      </c>
      <c r="I4028">
        <f>YEAR((vw_maritime_trade_analysis[[#This Row],[Departure_Date]]))</f>
        <v>2021</v>
      </c>
      <c r="J4028" t="str">
        <f>"Q"&amp;ROUNDUP(MONTH(vw_maritime_trade_analysis[[#This Row],[Departure_Date]])/3,0)</f>
        <v>Q3</v>
      </c>
      <c r="K4028" t="str">
        <f>TEXT(vw_maritime_trade_analysis[[#This Row],[Departure_Date]],"mmmm")</f>
        <v>August</v>
      </c>
      <c r="L4028">
        <v>7192485.5</v>
      </c>
      <c r="M4028">
        <v>320936.625</v>
      </c>
      <c r="N4028">
        <v>143671.6875</v>
      </c>
      <c r="O4028">
        <v>15391.919921875</v>
      </c>
      <c r="P4028">
        <v>45646.2109375</v>
      </c>
      <c r="Q4028">
        <v>884948.3125</v>
      </c>
      <c r="R4028">
        <f t="shared" si="62"/>
        <v>0.12303790011116462</v>
      </c>
    </row>
    <row r="4029" spans="1:18" x14ac:dyDescent="0.25">
      <c r="A4029" t="s">
        <v>5347</v>
      </c>
      <c r="B4029" t="s">
        <v>65</v>
      </c>
      <c r="C4029" t="s">
        <v>50</v>
      </c>
      <c r="D4029" t="s">
        <v>51</v>
      </c>
      <c r="E4029" t="s">
        <v>128</v>
      </c>
      <c r="F4029" t="s">
        <v>164</v>
      </c>
      <c r="G4029" s="1">
        <v>44495</v>
      </c>
      <c r="H4029" s="1">
        <v>44501</v>
      </c>
      <c r="I4029">
        <f>YEAR((vw_maritime_trade_analysis[[#This Row],[Departure_Date]]))</f>
        <v>2021</v>
      </c>
      <c r="J4029" t="str">
        <f>"Q"&amp;ROUNDUP(MONTH(vw_maritime_trade_analysis[[#This Row],[Departure_Date]])/3,0)</f>
        <v>Q4</v>
      </c>
      <c r="K4029" t="str">
        <f>TEXT(vw_maritime_trade_analysis[[#This Row],[Departure_Date]],"mmmm")</f>
        <v>October</v>
      </c>
      <c r="L4029">
        <v>16841546</v>
      </c>
      <c r="M4029">
        <v>82048.8203125</v>
      </c>
      <c r="N4029">
        <v>164436.375</v>
      </c>
      <c r="O4029">
        <v>46819.5</v>
      </c>
      <c r="Q4029">
        <v>5240626</v>
      </c>
      <c r="R4029">
        <f t="shared" si="62"/>
        <v>0.31117250162188198</v>
      </c>
    </row>
    <row r="4030" spans="1:18" x14ac:dyDescent="0.25">
      <c r="A4030" t="s">
        <v>5348</v>
      </c>
      <c r="B4030" t="s">
        <v>49</v>
      </c>
      <c r="C4030" t="s">
        <v>66</v>
      </c>
      <c r="D4030" t="s">
        <v>245</v>
      </c>
      <c r="E4030" t="s">
        <v>127</v>
      </c>
      <c r="F4030" t="s">
        <v>82</v>
      </c>
      <c r="G4030" s="1">
        <v>45283</v>
      </c>
      <c r="H4030" s="1">
        <v>45302</v>
      </c>
      <c r="I4030">
        <f>YEAR((vw_maritime_trade_analysis[[#This Row],[Departure_Date]]))</f>
        <v>2023</v>
      </c>
      <c r="J4030" t="str">
        <f>"Q"&amp;ROUNDUP(MONTH(vw_maritime_trade_analysis[[#This Row],[Departure_Date]])/3,0)</f>
        <v>Q4</v>
      </c>
      <c r="K4030" t="str">
        <f>TEXT(vw_maritime_trade_analysis[[#This Row],[Departure_Date]],"mmmm")</f>
        <v>December</v>
      </c>
      <c r="L4030">
        <v>4733412</v>
      </c>
      <c r="M4030">
        <v>506225.71875</v>
      </c>
      <c r="N4030">
        <v>92451.6875</v>
      </c>
      <c r="O4030">
        <v>3360.719970703125</v>
      </c>
      <c r="P4030">
        <v>66585.34375</v>
      </c>
      <c r="Q4030">
        <v>940531.8125</v>
      </c>
      <c r="R4030">
        <f t="shared" si="62"/>
        <v>0.19870060170126749</v>
      </c>
    </row>
    <row r="4031" spans="1:18" x14ac:dyDescent="0.25">
      <c r="A4031" t="s">
        <v>5349</v>
      </c>
      <c r="B4031" t="s">
        <v>65</v>
      </c>
      <c r="C4031" t="s">
        <v>66</v>
      </c>
      <c r="D4031" t="s">
        <v>67</v>
      </c>
      <c r="E4031" t="s">
        <v>56</v>
      </c>
      <c r="F4031" t="s">
        <v>93</v>
      </c>
      <c r="G4031" s="1">
        <v>45839</v>
      </c>
      <c r="H4031" s="1">
        <v>45858</v>
      </c>
      <c r="I4031">
        <f>YEAR((vw_maritime_trade_analysis[[#This Row],[Departure_Date]]))</f>
        <v>2025</v>
      </c>
      <c r="J4031" t="str">
        <f>"Q"&amp;ROUNDUP(MONTH(vw_maritime_trade_analysis[[#This Row],[Departure_Date]])/3,0)</f>
        <v>Q3</v>
      </c>
      <c r="K4031" t="str">
        <f>TEXT(vw_maritime_trade_analysis[[#This Row],[Departure_Date]],"mmmm")</f>
        <v>July</v>
      </c>
      <c r="L4031">
        <v>4808748.5</v>
      </c>
      <c r="M4031">
        <v>340849.15625</v>
      </c>
      <c r="N4031">
        <v>147045.15625</v>
      </c>
      <c r="O4031">
        <v>10002.2001953125</v>
      </c>
      <c r="P4031">
        <v>9385.259765625</v>
      </c>
      <c r="Q4031">
        <v>639168.375</v>
      </c>
      <c r="R4031">
        <f t="shared" si="62"/>
        <v>0.1329178215496194</v>
      </c>
    </row>
    <row r="4032" spans="1:18" x14ac:dyDescent="0.25">
      <c r="A4032" t="s">
        <v>5350</v>
      </c>
      <c r="B4032" t="s">
        <v>65</v>
      </c>
      <c r="C4032" t="s">
        <v>50</v>
      </c>
      <c r="D4032" t="s">
        <v>51</v>
      </c>
      <c r="E4032" t="s">
        <v>184</v>
      </c>
      <c r="F4032" t="s">
        <v>150</v>
      </c>
      <c r="G4032" s="1">
        <v>44998</v>
      </c>
      <c r="H4032" s="1">
        <v>45003</v>
      </c>
      <c r="I4032">
        <f>YEAR((vw_maritime_trade_analysis[[#This Row],[Departure_Date]]))</f>
        <v>2023</v>
      </c>
      <c r="J4032" t="str">
        <f>"Q"&amp;ROUNDUP(MONTH(vw_maritime_trade_analysis[[#This Row],[Departure_Date]])/3,0)</f>
        <v>Q1</v>
      </c>
      <c r="K4032" t="str">
        <f>TEXT(vw_maritime_trade_analysis[[#This Row],[Departure_Date]],"mmmm")</f>
        <v>March</v>
      </c>
      <c r="L4032">
        <v>24624006</v>
      </c>
      <c r="M4032">
        <v>48603.05078125</v>
      </c>
      <c r="N4032">
        <v>31872.2109375</v>
      </c>
      <c r="O4032">
        <v>84214.1015625</v>
      </c>
      <c r="P4032">
        <v>19602.869140625</v>
      </c>
      <c r="Q4032">
        <v>5587309</v>
      </c>
      <c r="R4032">
        <f t="shared" si="62"/>
        <v>0.22690495608228817</v>
      </c>
    </row>
    <row r="4033" spans="1:18" x14ac:dyDescent="0.25">
      <c r="A4033" t="s">
        <v>5351</v>
      </c>
      <c r="B4033" t="s">
        <v>49</v>
      </c>
      <c r="C4033" t="s">
        <v>78</v>
      </c>
      <c r="D4033" t="s">
        <v>211</v>
      </c>
      <c r="E4033" t="s">
        <v>154</v>
      </c>
      <c r="F4033" t="s">
        <v>128</v>
      </c>
      <c r="G4033" s="1">
        <v>43874</v>
      </c>
      <c r="H4033" s="1">
        <v>43893</v>
      </c>
      <c r="I4033">
        <f>YEAR((vw_maritime_trade_analysis[[#This Row],[Departure_Date]]))</f>
        <v>2020</v>
      </c>
      <c r="J4033" t="str">
        <f>"Q"&amp;ROUNDUP(MONTH(vw_maritime_trade_analysis[[#This Row],[Departure_Date]])/3,0)</f>
        <v>Q1</v>
      </c>
      <c r="K4033" t="str">
        <f>TEXT(vw_maritime_trade_analysis[[#This Row],[Departure_Date]],"mmmm")</f>
        <v>February</v>
      </c>
      <c r="L4033">
        <v>44382496</v>
      </c>
      <c r="M4033">
        <v>289779.15625</v>
      </c>
      <c r="N4033">
        <v>217331.828125</v>
      </c>
      <c r="O4033">
        <v>66573.75</v>
      </c>
      <c r="P4033">
        <v>39121.9609375</v>
      </c>
      <c r="Q4033">
        <v>2766134</v>
      </c>
      <c r="R4033">
        <f t="shared" si="62"/>
        <v>6.2324885918989326E-2</v>
      </c>
    </row>
    <row r="4034" spans="1:18" x14ac:dyDescent="0.25">
      <c r="A4034" t="s">
        <v>5352</v>
      </c>
      <c r="B4034" t="s">
        <v>65</v>
      </c>
      <c r="C4034" t="s">
        <v>78</v>
      </c>
      <c r="D4034" t="s">
        <v>105</v>
      </c>
      <c r="E4034" t="s">
        <v>82</v>
      </c>
      <c r="F4034" t="s">
        <v>146</v>
      </c>
      <c r="G4034" s="1">
        <v>46108</v>
      </c>
      <c r="H4034" s="1">
        <v>46118</v>
      </c>
      <c r="I4034">
        <f>YEAR((vw_maritime_trade_analysis[[#This Row],[Departure_Date]]))</f>
        <v>2026</v>
      </c>
      <c r="J4034" t="str">
        <f>"Q"&amp;ROUNDUP(MONTH(vw_maritime_trade_analysis[[#This Row],[Departure_Date]])/3,0)</f>
        <v>Q1</v>
      </c>
      <c r="K4034" t="str">
        <f>TEXT(vw_maritime_trade_analysis[[#This Row],[Departure_Date]],"mmmm")</f>
        <v>March</v>
      </c>
      <c r="L4034">
        <v>11917414</v>
      </c>
      <c r="M4034">
        <v>220033.125</v>
      </c>
      <c r="N4034">
        <v>70444.7109375</v>
      </c>
      <c r="O4034">
        <v>28125.099609375</v>
      </c>
      <c r="P4034">
        <v>10870.0302734375</v>
      </c>
      <c r="Q4034">
        <v>1161876.875</v>
      </c>
      <c r="R4034">
        <f t="shared" ref="R4034:R4097" si="63">Q4034/L4034</f>
        <v>9.7494043170775133E-2</v>
      </c>
    </row>
    <row r="4035" spans="1:18" x14ac:dyDescent="0.25">
      <c r="A4035" t="s">
        <v>5353</v>
      </c>
      <c r="B4035" t="s">
        <v>65</v>
      </c>
      <c r="C4035" t="s">
        <v>50</v>
      </c>
      <c r="D4035" t="s">
        <v>51</v>
      </c>
      <c r="E4035" t="s">
        <v>226</v>
      </c>
      <c r="F4035" t="s">
        <v>121</v>
      </c>
      <c r="G4035" s="1">
        <v>45020</v>
      </c>
      <c r="H4035" s="1">
        <v>45035</v>
      </c>
      <c r="I4035">
        <f>YEAR((vw_maritime_trade_analysis[[#This Row],[Departure_Date]]))</f>
        <v>2023</v>
      </c>
      <c r="J4035" t="str">
        <f>"Q"&amp;ROUNDUP(MONTH(vw_maritime_trade_analysis[[#This Row],[Departure_Date]])/3,0)</f>
        <v>Q2</v>
      </c>
      <c r="K4035" t="str">
        <f>TEXT(vw_maritime_trade_analysis[[#This Row],[Departure_Date]],"mmmm")</f>
        <v>April</v>
      </c>
      <c r="L4035">
        <v>14772808</v>
      </c>
      <c r="M4035">
        <v>191646.171875</v>
      </c>
      <c r="N4035">
        <v>85549.5625</v>
      </c>
      <c r="O4035">
        <v>29988.80078125</v>
      </c>
      <c r="P4035">
        <v>0</v>
      </c>
      <c r="Q4035">
        <v>2420587.25</v>
      </c>
      <c r="R4035">
        <f t="shared" si="63"/>
        <v>0.16385424152266787</v>
      </c>
    </row>
    <row r="4036" spans="1:18" x14ac:dyDescent="0.25">
      <c r="A4036" t="s">
        <v>5354</v>
      </c>
      <c r="B4036" t="s">
        <v>65</v>
      </c>
      <c r="C4036" t="s">
        <v>50</v>
      </c>
      <c r="D4036" t="s">
        <v>223</v>
      </c>
      <c r="E4036" t="s">
        <v>56</v>
      </c>
      <c r="F4036" t="s">
        <v>83</v>
      </c>
      <c r="G4036" s="1">
        <v>44261</v>
      </c>
      <c r="H4036" s="1">
        <v>44279</v>
      </c>
      <c r="I4036">
        <f>YEAR((vw_maritime_trade_analysis[[#This Row],[Departure_Date]]))</f>
        <v>2021</v>
      </c>
      <c r="J4036" t="str">
        <f>"Q"&amp;ROUNDUP(MONTH(vw_maritime_trade_analysis[[#This Row],[Departure_Date]])/3,0)</f>
        <v>Q1</v>
      </c>
      <c r="K4036" t="str">
        <f>TEXT(vw_maritime_trade_analysis[[#This Row],[Departure_Date]],"mmmm")</f>
        <v>March</v>
      </c>
      <c r="L4036">
        <v>120854296</v>
      </c>
      <c r="M4036">
        <v>356264.75</v>
      </c>
      <c r="N4036">
        <v>43786.25</v>
      </c>
      <c r="O4036">
        <v>68886.953125</v>
      </c>
      <c r="P4036">
        <v>0</v>
      </c>
      <c r="Q4036">
        <v>4847671</v>
      </c>
      <c r="R4036">
        <f t="shared" si="63"/>
        <v>4.0111697808408897E-2</v>
      </c>
    </row>
    <row r="4037" spans="1:18" x14ac:dyDescent="0.25">
      <c r="A4037" t="s">
        <v>5355</v>
      </c>
      <c r="B4037" t="s">
        <v>49</v>
      </c>
      <c r="C4037" t="s">
        <v>50</v>
      </c>
      <c r="D4037" t="s">
        <v>51</v>
      </c>
      <c r="E4037" t="s">
        <v>196</v>
      </c>
      <c r="F4037" t="s">
        <v>82</v>
      </c>
      <c r="G4037" s="1">
        <v>45629</v>
      </c>
      <c r="H4037" s="1">
        <v>45644</v>
      </c>
      <c r="I4037">
        <f>YEAR((vw_maritime_trade_analysis[[#This Row],[Departure_Date]]))</f>
        <v>2024</v>
      </c>
      <c r="J4037" t="str">
        <f>"Q"&amp;ROUNDUP(MONTH(vw_maritime_trade_analysis[[#This Row],[Departure_Date]])/3,0)</f>
        <v>Q4</v>
      </c>
      <c r="K4037" t="str">
        <f>TEXT(vw_maritime_trade_analysis[[#This Row],[Departure_Date]],"mmmm")</f>
        <v>December</v>
      </c>
      <c r="L4037">
        <v>11060242</v>
      </c>
      <c r="M4037">
        <v>187427.859375</v>
      </c>
      <c r="N4037">
        <v>150512.3125</v>
      </c>
      <c r="O4037">
        <v>23890.119140625</v>
      </c>
      <c r="P4037">
        <v>0</v>
      </c>
      <c r="Q4037">
        <v>1743927.875</v>
      </c>
      <c r="R4037">
        <f t="shared" si="63"/>
        <v>0.15767538133433245</v>
      </c>
    </row>
    <row r="4038" spans="1:18" x14ac:dyDescent="0.25">
      <c r="A4038" t="s">
        <v>5356</v>
      </c>
      <c r="B4038" t="s">
        <v>49</v>
      </c>
      <c r="C4038" t="s">
        <v>134</v>
      </c>
      <c r="D4038" t="s">
        <v>135</v>
      </c>
      <c r="E4038" t="s">
        <v>131</v>
      </c>
      <c r="F4038" t="s">
        <v>92</v>
      </c>
      <c r="G4038" s="1">
        <v>43920</v>
      </c>
      <c r="H4038" s="1">
        <v>43945</v>
      </c>
      <c r="I4038">
        <f>YEAR((vw_maritime_trade_analysis[[#This Row],[Departure_Date]]))</f>
        <v>2020</v>
      </c>
      <c r="J4038" t="str">
        <f>"Q"&amp;ROUNDUP(MONTH(vw_maritime_trade_analysis[[#This Row],[Departure_Date]])/3,0)</f>
        <v>Q1</v>
      </c>
      <c r="K4038" t="str">
        <f>TEXT(vw_maritime_trade_analysis[[#This Row],[Departure_Date]],"mmmm")</f>
        <v>March</v>
      </c>
      <c r="L4038">
        <v>9069530</v>
      </c>
      <c r="M4038">
        <v>513431.84375</v>
      </c>
      <c r="N4038">
        <v>102731.5703125</v>
      </c>
      <c r="O4038">
        <v>7164.93017578125</v>
      </c>
      <c r="P4038">
        <v>0</v>
      </c>
      <c r="Q4038">
        <v>850505.4375</v>
      </c>
      <c r="R4038">
        <f t="shared" si="63"/>
        <v>9.3776131453338823E-2</v>
      </c>
    </row>
    <row r="4039" spans="1:18" x14ac:dyDescent="0.25">
      <c r="A4039" t="s">
        <v>5357</v>
      </c>
      <c r="B4039" t="s">
        <v>49</v>
      </c>
      <c r="C4039" t="s">
        <v>50</v>
      </c>
      <c r="D4039" t="s">
        <v>51</v>
      </c>
      <c r="E4039" t="s">
        <v>127</v>
      </c>
      <c r="F4039" t="s">
        <v>56</v>
      </c>
      <c r="G4039" s="1">
        <v>43949</v>
      </c>
      <c r="H4039" s="1">
        <v>43959</v>
      </c>
      <c r="I4039">
        <f>YEAR((vw_maritime_trade_analysis[[#This Row],[Departure_Date]]))</f>
        <v>2020</v>
      </c>
      <c r="J4039" t="str">
        <f>"Q"&amp;ROUNDUP(MONTH(vw_maritime_trade_analysis[[#This Row],[Departure_Date]])/3,0)</f>
        <v>Q2</v>
      </c>
      <c r="K4039" t="str">
        <f>TEXT(vw_maritime_trade_analysis[[#This Row],[Departure_Date]],"mmmm")</f>
        <v>April</v>
      </c>
      <c r="L4039">
        <v>19960372</v>
      </c>
      <c r="M4039">
        <v>186792.15625</v>
      </c>
      <c r="N4039">
        <v>194948.796875</v>
      </c>
      <c r="O4039">
        <v>29541.349609375</v>
      </c>
      <c r="P4039">
        <v>8439.2001953125</v>
      </c>
      <c r="Q4039">
        <v>6019130</v>
      </c>
      <c r="R4039">
        <f t="shared" si="63"/>
        <v>0.30155399909380448</v>
      </c>
    </row>
    <row r="4040" spans="1:18" x14ac:dyDescent="0.25">
      <c r="A4040" t="s">
        <v>5358</v>
      </c>
      <c r="B4040" t="s">
        <v>49</v>
      </c>
      <c r="C4040" t="s">
        <v>50</v>
      </c>
      <c r="D4040" t="s">
        <v>51</v>
      </c>
      <c r="E4040" t="s">
        <v>174</v>
      </c>
      <c r="F4040" t="s">
        <v>56</v>
      </c>
      <c r="G4040" s="1">
        <v>45250</v>
      </c>
      <c r="H4040" s="1">
        <v>45258</v>
      </c>
      <c r="I4040">
        <f>YEAR((vw_maritime_trade_analysis[[#This Row],[Departure_Date]]))</f>
        <v>2023</v>
      </c>
      <c r="J4040" t="str">
        <f>"Q"&amp;ROUNDUP(MONTH(vw_maritime_trade_analysis[[#This Row],[Departure_Date]])/3,0)</f>
        <v>Q4</v>
      </c>
      <c r="K4040" t="str">
        <f>TEXT(vw_maritime_trade_analysis[[#This Row],[Departure_Date]],"mmmm")</f>
        <v>November</v>
      </c>
      <c r="L4040">
        <v>6369011</v>
      </c>
      <c r="M4040">
        <v>115867.3125</v>
      </c>
      <c r="N4040">
        <v>25945.279296875</v>
      </c>
      <c r="O4040">
        <v>16432.05078125</v>
      </c>
      <c r="P4040">
        <v>0</v>
      </c>
      <c r="Q4040">
        <v>1925490</v>
      </c>
      <c r="R4040">
        <f t="shared" si="63"/>
        <v>0.30232166344193784</v>
      </c>
    </row>
    <row r="4041" spans="1:18" x14ac:dyDescent="0.25">
      <c r="A4041" t="s">
        <v>5359</v>
      </c>
      <c r="B4041" t="s">
        <v>65</v>
      </c>
      <c r="C4041" t="s">
        <v>50</v>
      </c>
      <c r="D4041" t="s">
        <v>51</v>
      </c>
      <c r="E4041" t="s">
        <v>92</v>
      </c>
      <c r="F4041" t="s">
        <v>55</v>
      </c>
      <c r="G4041" s="1">
        <v>46006</v>
      </c>
      <c r="H4041" s="1">
        <v>46017</v>
      </c>
      <c r="I4041">
        <f>YEAR((vw_maritime_trade_analysis[[#This Row],[Departure_Date]]))</f>
        <v>2025</v>
      </c>
      <c r="J4041" t="str">
        <f>"Q"&amp;ROUNDUP(MONTH(vw_maritime_trade_analysis[[#This Row],[Departure_Date]])/3,0)</f>
        <v>Q4</v>
      </c>
      <c r="K4041" t="str">
        <f>TEXT(vw_maritime_trade_analysis[[#This Row],[Departure_Date]],"mmmm")</f>
        <v>December</v>
      </c>
      <c r="L4041">
        <v>18882590</v>
      </c>
      <c r="M4041">
        <v>260819.796875</v>
      </c>
      <c r="N4041">
        <v>103513.96875</v>
      </c>
      <c r="O4041">
        <v>57403.078125</v>
      </c>
      <c r="Q4041">
        <v>7834291.5</v>
      </c>
      <c r="R4041">
        <f t="shared" si="63"/>
        <v>0.41489496409126081</v>
      </c>
    </row>
    <row r="4042" spans="1:18" x14ac:dyDescent="0.25">
      <c r="A4042" t="s">
        <v>5360</v>
      </c>
      <c r="B4042" t="s">
        <v>49</v>
      </c>
      <c r="C4042" t="s">
        <v>50</v>
      </c>
      <c r="D4042" t="s">
        <v>51</v>
      </c>
      <c r="E4042" t="s">
        <v>174</v>
      </c>
      <c r="F4042" t="s">
        <v>100</v>
      </c>
      <c r="G4042" s="1">
        <v>44194</v>
      </c>
      <c r="H4042" s="1">
        <v>44202</v>
      </c>
      <c r="I4042">
        <f>YEAR((vw_maritime_trade_analysis[[#This Row],[Departure_Date]]))</f>
        <v>2020</v>
      </c>
      <c r="J4042" t="str">
        <f>"Q"&amp;ROUNDUP(MONTH(vw_maritime_trade_analysis[[#This Row],[Departure_Date]])/3,0)</f>
        <v>Q4</v>
      </c>
      <c r="K4042" t="str">
        <f>TEXT(vw_maritime_trade_analysis[[#This Row],[Departure_Date]],"mmmm")</f>
        <v>December</v>
      </c>
      <c r="L4042">
        <v>7490032.5</v>
      </c>
      <c r="M4042">
        <v>203414.765625</v>
      </c>
      <c r="N4042">
        <v>165561.6875</v>
      </c>
      <c r="O4042">
        <v>20972.08984375</v>
      </c>
      <c r="P4042">
        <v>80988.1796875</v>
      </c>
      <c r="Q4042">
        <v>2263438</v>
      </c>
      <c r="R4042">
        <f t="shared" si="63"/>
        <v>0.30219334829321504</v>
      </c>
    </row>
    <row r="4043" spans="1:18" x14ac:dyDescent="0.25">
      <c r="A4043" t="s">
        <v>5361</v>
      </c>
      <c r="B4043" t="s">
        <v>65</v>
      </c>
      <c r="C4043" t="s">
        <v>50</v>
      </c>
      <c r="D4043" t="s">
        <v>145</v>
      </c>
      <c r="E4043" t="s">
        <v>184</v>
      </c>
      <c r="F4043" t="s">
        <v>108</v>
      </c>
      <c r="G4043" s="1">
        <v>44645</v>
      </c>
      <c r="H4043" s="1">
        <v>44663</v>
      </c>
      <c r="I4043">
        <f>YEAR((vw_maritime_trade_analysis[[#This Row],[Departure_Date]]))</f>
        <v>2022</v>
      </c>
      <c r="J4043" t="str">
        <f>"Q"&amp;ROUNDUP(MONTH(vw_maritime_trade_analysis[[#This Row],[Departure_Date]])/3,0)</f>
        <v>Q1</v>
      </c>
      <c r="K4043" t="str">
        <f>TEXT(vw_maritime_trade_analysis[[#This Row],[Departure_Date]],"mmmm")</f>
        <v>March</v>
      </c>
      <c r="L4043">
        <v>21909876</v>
      </c>
      <c r="M4043">
        <v>397686.03125</v>
      </c>
      <c r="N4043">
        <v>67501.7890625</v>
      </c>
      <c r="O4043">
        <v>64853.23046875</v>
      </c>
      <c r="P4043">
        <v>28371.869140625</v>
      </c>
      <c r="Q4043">
        <v>3647272.5</v>
      </c>
      <c r="R4043">
        <f t="shared" si="63"/>
        <v>0.16646705348766008</v>
      </c>
    </row>
    <row r="4044" spans="1:18" x14ac:dyDescent="0.25">
      <c r="A4044" t="s">
        <v>5362</v>
      </c>
      <c r="B4044" t="s">
        <v>49</v>
      </c>
      <c r="C4044" t="s">
        <v>50</v>
      </c>
      <c r="D4044" t="s">
        <v>51</v>
      </c>
      <c r="E4044" t="s">
        <v>257</v>
      </c>
      <c r="F4044" t="s">
        <v>128</v>
      </c>
      <c r="G4044" s="1">
        <v>45721</v>
      </c>
      <c r="H4044" s="1">
        <v>45729</v>
      </c>
      <c r="I4044">
        <f>YEAR((vw_maritime_trade_analysis[[#This Row],[Departure_Date]]))</f>
        <v>2025</v>
      </c>
      <c r="J4044" t="str">
        <f>"Q"&amp;ROUNDUP(MONTH(vw_maritime_trade_analysis[[#This Row],[Departure_Date]])/3,0)</f>
        <v>Q1</v>
      </c>
      <c r="K4044" t="str">
        <f>TEXT(vw_maritime_trade_analysis[[#This Row],[Departure_Date]],"mmmm")</f>
        <v>March</v>
      </c>
      <c r="L4044">
        <v>5081298.5</v>
      </c>
      <c r="M4044">
        <v>70393.90625</v>
      </c>
      <c r="N4044">
        <v>24436.349609375</v>
      </c>
      <c r="O4044">
        <v>10315.0400390625</v>
      </c>
      <c r="P4044">
        <v>30077.94921875</v>
      </c>
      <c r="Q4044">
        <v>1249281.375</v>
      </c>
      <c r="R4044">
        <f t="shared" si="63"/>
        <v>0.24585868651487411</v>
      </c>
    </row>
    <row r="4045" spans="1:18" x14ac:dyDescent="0.25">
      <c r="A4045" t="s">
        <v>5363</v>
      </c>
      <c r="B4045" t="s">
        <v>49</v>
      </c>
      <c r="C4045" t="s">
        <v>50</v>
      </c>
      <c r="D4045" t="s">
        <v>51</v>
      </c>
      <c r="E4045" t="s">
        <v>150</v>
      </c>
      <c r="F4045" t="s">
        <v>226</v>
      </c>
      <c r="G4045" s="1">
        <v>44492</v>
      </c>
      <c r="H4045" s="1">
        <v>44507</v>
      </c>
      <c r="I4045">
        <f>YEAR((vw_maritime_trade_analysis[[#This Row],[Departure_Date]]))</f>
        <v>2021</v>
      </c>
      <c r="J4045" t="str">
        <f>"Q"&amp;ROUNDUP(MONTH(vw_maritime_trade_analysis[[#This Row],[Departure_Date]])/3,0)</f>
        <v>Q4</v>
      </c>
      <c r="K4045" t="str">
        <f>TEXT(vw_maritime_trade_analysis[[#This Row],[Departure_Date]],"mmmm")</f>
        <v>October</v>
      </c>
      <c r="L4045">
        <v>15958009</v>
      </c>
      <c r="M4045">
        <v>483181.71875</v>
      </c>
      <c r="N4045">
        <v>148663.28125</v>
      </c>
      <c r="O4045">
        <v>49469.828125</v>
      </c>
      <c r="P4045">
        <v>27142.69921875</v>
      </c>
      <c r="Q4045">
        <v>8251192.5</v>
      </c>
      <c r="R4045">
        <f t="shared" si="63"/>
        <v>0.51705651375431605</v>
      </c>
    </row>
    <row r="4046" spans="1:18" x14ac:dyDescent="0.25">
      <c r="A4046" t="s">
        <v>5364</v>
      </c>
      <c r="B4046" t="s">
        <v>65</v>
      </c>
      <c r="C4046" t="s">
        <v>134</v>
      </c>
      <c r="D4046" t="s">
        <v>135</v>
      </c>
      <c r="E4046" t="s">
        <v>82</v>
      </c>
      <c r="F4046" t="s">
        <v>230</v>
      </c>
      <c r="G4046" s="1">
        <v>46115</v>
      </c>
      <c r="H4046" s="1">
        <v>46127</v>
      </c>
      <c r="I4046">
        <f>YEAR((vw_maritime_trade_analysis[[#This Row],[Departure_Date]]))</f>
        <v>2026</v>
      </c>
      <c r="J4046" t="str">
        <f>"Q"&amp;ROUNDUP(MONTH(vw_maritime_trade_analysis[[#This Row],[Departure_Date]])/3,0)</f>
        <v>Q2</v>
      </c>
      <c r="K4046" t="str">
        <f>TEXT(vw_maritime_trade_analysis[[#This Row],[Departure_Date]],"mmmm")</f>
        <v>April</v>
      </c>
      <c r="L4046">
        <v>2769704</v>
      </c>
      <c r="M4046">
        <v>145970.875</v>
      </c>
      <c r="N4046">
        <v>59472.58984375</v>
      </c>
      <c r="O4046">
        <v>4874.68017578125</v>
      </c>
      <c r="P4046">
        <v>11236.23046875</v>
      </c>
      <c r="Q4046">
        <v>260136.375</v>
      </c>
      <c r="R4046">
        <f t="shared" si="63"/>
        <v>9.3922085175888834E-2</v>
      </c>
    </row>
    <row r="4047" spans="1:18" x14ac:dyDescent="0.25">
      <c r="A4047" t="s">
        <v>5365</v>
      </c>
      <c r="B4047" t="s">
        <v>49</v>
      </c>
      <c r="C4047" t="s">
        <v>66</v>
      </c>
      <c r="D4047" t="s">
        <v>391</v>
      </c>
      <c r="E4047" t="s">
        <v>159</v>
      </c>
      <c r="F4047" t="s">
        <v>226</v>
      </c>
      <c r="G4047" s="1">
        <v>44331</v>
      </c>
      <c r="H4047" s="1">
        <v>44346</v>
      </c>
      <c r="I4047">
        <f>YEAR((vw_maritime_trade_analysis[[#This Row],[Departure_Date]]))</f>
        <v>2021</v>
      </c>
      <c r="J4047" t="str">
        <f>"Q"&amp;ROUNDUP(MONTH(vw_maritime_trade_analysis[[#This Row],[Departure_Date]])/3,0)</f>
        <v>Q2</v>
      </c>
      <c r="K4047" t="str">
        <f>TEXT(vw_maritime_trade_analysis[[#This Row],[Departure_Date]],"mmmm")</f>
        <v>May</v>
      </c>
      <c r="L4047">
        <v>22118002</v>
      </c>
      <c r="M4047">
        <v>479989.21875</v>
      </c>
      <c r="N4047">
        <v>57667.01171875</v>
      </c>
      <c r="O4047">
        <v>72325.8671875</v>
      </c>
      <c r="P4047">
        <v>34949.859375</v>
      </c>
      <c r="Q4047">
        <v>3270576.75</v>
      </c>
      <c r="R4047">
        <f t="shared" si="63"/>
        <v>0.14786944815359002</v>
      </c>
    </row>
    <row r="4048" spans="1:18" x14ac:dyDescent="0.25">
      <c r="A4048" t="s">
        <v>5366</v>
      </c>
      <c r="B4048" t="s">
        <v>49</v>
      </c>
      <c r="C4048" t="s">
        <v>50</v>
      </c>
      <c r="D4048" t="s">
        <v>139</v>
      </c>
      <c r="E4048" t="s">
        <v>55</v>
      </c>
      <c r="F4048" t="s">
        <v>92</v>
      </c>
      <c r="G4048" s="1">
        <v>45746</v>
      </c>
      <c r="H4048" s="1">
        <v>45761</v>
      </c>
      <c r="I4048">
        <f>YEAR((vw_maritime_trade_analysis[[#This Row],[Departure_Date]]))</f>
        <v>2025</v>
      </c>
      <c r="J4048" t="str">
        <f>"Q"&amp;ROUNDUP(MONTH(vw_maritime_trade_analysis[[#This Row],[Departure_Date]])/3,0)</f>
        <v>Q1</v>
      </c>
      <c r="K4048" t="str">
        <f>TEXT(vw_maritime_trade_analysis[[#This Row],[Departure_Date]],"mmmm")</f>
        <v>March</v>
      </c>
      <c r="L4048">
        <v>19755694</v>
      </c>
      <c r="M4048">
        <v>155492.40625</v>
      </c>
      <c r="N4048">
        <v>185766.734375</v>
      </c>
      <c r="O4048">
        <v>62427.98828125</v>
      </c>
      <c r="P4048">
        <v>0</v>
      </c>
      <c r="Q4048">
        <v>1161108.5</v>
      </c>
      <c r="R4048">
        <f t="shared" si="63"/>
        <v>5.8773359214816752E-2</v>
      </c>
    </row>
    <row r="4049" spans="1:18" x14ac:dyDescent="0.25">
      <c r="A4049" t="s">
        <v>5367</v>
      </c>
      <c r="B4049" t="s">
        <v>65</v>
      </c>
      <c r="C4049" t="s">
        <v>50</v>
      </c>
      <c r="D4049" t="s">
        <v>51</v>
      </c>
      <c r="E4049" t="s">
        <v>226</v>
      </c>
      <c r="F4049" t="s">
        <v>146</v>
      </c>
      <c r="G4049" s="1">
        <v>45213</v>
      </c>
      <c r="H4049" s="1">
        <v>45218</v>
      </c>
      <c r="I4049">
        <f>YEAR((vw_maritime_trade_analysis[[#This Row],[Departure_Date]]))</f>
        <v>2023</v>
      </c>
      <c r="J4049" t="str">
        <f>"Q"&amp;ROUNDUP(MONTH(vw_maritime_trade_analysis[[#This Row],[Departure_Date]])/3,0)</f>
        <v>Q4</v>
      </c>
      <c r="K4049" t="str">
        <f>TEXT(vw_maritime_trade_analysis[[#This Row],[Departure_Date]],"mmmm")</f>
        <v>October</v>
      </c>
      <c r="L4049">
        <v>16164918</v>
      </c>
      <c r="M4049">
        <v>63718.1796875</v>
      </c>
      <c r="N4049">
        <v>224238.71875</v>
      </c>
      <c r="O4049">
        <v>22792.529296875</v>
      </c>
      <c r="P4049">
        <v>57614.12109375</v>
      </c>
      <c r="Q4049">
        <v>8109552.5</v>
      </c>
      <c r="R4049">
        <f t="shared" si="63"/>
        <v>0.50167606788973507</v>
      </c>
    </row>
    <row r="4050" spans="1:18" x14ac:dyDescent="0.25">
      <c r="A4050" t="s">
        <v>5368</v>
      </c>
      <c r="B4050" t="s">
        <v>65</v>
      </c>
      <c r="C4050" t="s">
        <v>50</v>
      </c>
      <c r="D4050" t="s">
        <v>51</v>
      </c>
      <c r="E4050" t="s">
        <v>226</v>
      </c>
      <c r="F4050" t="s">
        <v>83</v>
      </c>
      <c r="G4050" s="1">
        <v>46094</v>
      </c>
      <c r="H4050" s="1">
        <v>46101</v>
      </c>
      <c r="I4050">
        <f>YEAR((vw_maritime_trade_analysis[[#This Row],[Departure_Date]]))</f>
        <v>2026</v>
      </c>
      <c r="J4050" t="str">
        <f>"Q"&amp;ROUNDUP(MONTH(vw_maritime_trade_analysis[[#This Row],[Departure_Date]])/3,0)</f>
        <v>Q1</v>
      </c>
      <c r="K4050" t="str">
        <f>TEXT(vw_maritime_trade_analysis[[#This Row],[Departure_Date]],"mmmm")</f>
        <v>March</v>
      </c>
      <c r="L4050">
        <v>21617038</v>
      </c>
      <c r="M4050">
        <v>74034.046875</v>
      </c>
      <c r="N4050">
        <v>199277.515625</v>
      </c>
      <c r="O4050">
        <v>17293.630859375</v>
      </c>
      <c r="P4050">
        <v>55124.5</v>
      </c>
      <c r="Q4050">
        <v>8326222.5</v>
      </c>
      <c r="R4050">
        <f t="shared" si="63"/>
        <v>0.3851694436582847</v>
      </c>
    </row>
    <row r="4051" spans="1:18" x14ac:dyDescent="0.25">
      <c r="A4051" t="s">
        <v>5369</v>
      </c>
      <c r="B4051" t="s">
        <v>65</v>
      </c>
      <c r="C4051" t="s">
        <v>239</v>
      </c>
      <c r="D4051" t="s">
        <v>240</v>
      </c>
      <c r="E4051" t="s">
        <v>92</v>
      </c>
      <c r="F4051" t="s">
        <v>140</v>
      </c>
      <c r="G4051" s="1">
        <v>44069</v>
      </c>
      <c r="H4051" s="1">
        <v>44098</v>
      </c>
      <c r="I4051">
        <f>YEAR((vw_maritime_trade_analysis[[#This Row],[Departure_Date]]))</f>
        <v>2020</v>
      </c>
      <c r="J4051" t="str">
        <f>"Q"&amp;ROUNDUP(MONTH(vw_maritime_trade_analysis[[#This Row],[Departure_Date]])/3,0)</f>
        <v>Q3</v>
      </c>
      <c r="K4051" t="str">
        <f>TEXT(vw_maritime_trade_analysis[[#This Row],[Departure_Date]],"mmmm")</f>
        <v>August</v>
      </c>
      <c r="L4051">
        <v>15383657</v>
      </c>
      <c r="M4051">
        <v>1112270.75</v>
      </c>
      <c r="N4051">
        <v>222883.15625</v>
      </c>
      <c r="O4051">
        <v>42766.5703125</v>
      </c>
      <c r="P4051">
        <v>0</v>
      </c>
      <c r="Q4051">
        <v>1812782.25</v>
      </c>
      <c r="R4051">
        <f t="shared" si="63"/>
        <v>0.11783818697985791</v>
      </c>
    </row>
    <row r="4052" spans="1:18" x14ac:dyDescent="0.25">
      <c r="A4052" t="s">
        <v>5370</v>
      </c>
      <c r="B4052" t="s">
        <v>49</v>
      </c>
      <c r="C4052" t="s">
        <v>112</v>
      </c>
      <c r="D4052" t="s">
        <v>113</v>
      </c>
      <c r="E4052" t="s">
        <v>230</v>
      </c>
      <c r="F4052" t="s">
        <v>82</v>
      </c>
      <c r="G4052" s="1">
        <v>44099</v>
      </c>
      <c r="H4052" s="1">
        <v>44116</v>
      </c>
      <c r="I4052">
        <f>YEAR((vw_maritime_trade_analysis[[#This Row],[Departure_Date]]))</f>
        <v>2020</v>
      </c>
      <c r="J4052" t="str">
        <f>"Q"&amp;ROUNDUP(MONTH(vw_maritime_trade_analysis[[#This Row],[Departure_Date]])/3,0)</f>
        <v>Q3</v>
      </c>
      <c r="K4052" t="str">
        <f>TEXT(vw_maritime_trade_analysis[[#This Row],[Departure_Date]],"mmmm")</f>
        <v>September</v>
      </c>
      <c r="L4052">
        <v>3708719.75</v>
      </c>
      <c r="M4052">
        <v>265619.78125</v>
      </c>
      <c r="N4052">
        <v>177381.46875</v>
      </c>
      <c r="O4052">
        <v>7899.56982421875</v>
      </c>
      <c r="P4052">
        <v>53694.51953125</v>
      </c>
      <c r="Q4052">
        <v>649110.5625</v>
      </c>
      <c r="R4052">
        <f t="shared" si="63"/>
        <v>0.1750228127913952</v>
      </c>
    </row>
    <row r="4053" spans="1:18" x14ac:dyDescent="0.25">
      <c r="A4053" t="s">
        <v>5371</v>
      </c>
      <c r="B4053" t="s">
        <v>65</v>
      </c>
      <c r="C4053" t="s">
        <v>50</v>
      </c>
      <c r="D4053" t="s">
        <v>51</v>
      </c>
      <c r="E4053" t="s">
        <v>184</v>
      </c>
      <c r="F4053" t="s">
        <v>257</v>
      </c>
      <c r="G4053" s="1">
        <v>44898</v>
      </c>
      <c r="H4053" s="1">
        <v>44917</v>
      </c>
      <c r="I4053">
        <f>YEAR((vw_maritime_trade_analysis[[#This Row],[Departure_Date]]))</f>
        <v>2022</v>
      </c>
      <c r="J4053" t="str">
        <f>"Q"&amp;ROUNDUP(MONTH(vw_maritime_trade_analysis[[#This Row],[Departure_Date]])/3,0)</f>
        <v>Q4</v>
      </c>
      <c r="K4053" t="str">
        <f>TEXT(vw_maritime_trade_analysis[[#This Row],[Departure_Date]],"mmmm")</f>
        <v>December</v>
      </c>
      <c r="L4053">
        <v>6689692.5</v>
      </c>
      <c r="M4053">
        <v>350588</v>
      </c>
      <c r="N4053">
        <v>52586.2890625</v>
      </c>
      <c r="O4053">
        <v>18129.0703125</v>
      </c>
      <c r="P4053">
        <v>40792.19140625</v>
      </c>
      <c r="Q4053">
        <v>1905649.375</v>
      </c>
      <c r="R4053">
        <f t="shared" si="63"/>
        <v>0.28486352324863962</v>
      </c>
    </row>
    <row r="4054" spans="1:18" x14ac:dyDescent="0.25">
      <c r="A4054" t="s">
        <v>5372</v>
      </c>
      <c r="B4054" t="s">
        <v>49</v>
      </c>
      <c r="C4054" t="s">
        <v>112</v>
      </c>
      <c r="D4054" t="s">
        <v>343</v>
      </c>
      <c r="E4054" t="s">
        <v>121</v>
      </c>
      <c r="F4054" t="s">
        <v>100</v>
      </c>
      <c r="G4054" s="1">
        <v>45464</v>
      </c>
      <c r="H4054" s="1">
        <v>45476</v>
      </c>
      <c r="I4054">
        <f>YEAR((vw_maritime_trade_analysis[[#This Row],[Departure_Date]]))</f>
        <v>2024</v>
      </c>
      <c r="J4054" t="str">
        <f>"Q"&amp;ROUNDUP(MONTH(vw_maritime_trade_analysis[[#This Row],[Departure_Date]])/3,0)</f>
        <v>Q2</v>
      </c>
      <c r="K4054" t="str">
        <f>TEXT(vw_maritime_trade_analysis[[#This Row],[Departure_Date]],"mmmm")</f>
        <v>June</v>
      </c>
      <c r="L4054">
        <v>44311928</v>
      </c>
      <c r="M4054">
        <v>87725.7109375</v>
      </c>
      <c r="N4054">
        <v>231897.890625</v>
      </c>
      <c r="O4054">
        <v>105019.2734375</v>
      </c>
      <c r="P4054">
        <v>24680.439453125</v>
      </c>
      <c r="Q4054">
        <v>3427365.5</v>
      </c>
      <c r="R4054">
        <f t="shared" si="63"/>
        <v>7.7346341147692788E-2</v>
      </c>
    </row>
    <row r="4055" spans="1:18" x14ac:dyDescent="0.25">
      <c r="A4055" t="s">
        <v>5373</v>
      </c>
      <c r="B4055" t="s">
        <v>49</v>
      </c>
      <c r="C4055" t="s">
        <v>66</v>
      </c>
      <c r="D4055" t="s">
        <v>391</v>
      </c>
      <c r="E4055" t="s">
        <v>164</v>
      </c>
      <c r="F4055" t="s">
        <v>56</v>
      </c>
      <c r="G4055" s="1">
        <v>45212</v>
      </c>
      <c r="H4055" s="1">
        <v>45224</v>
      </c>
      <c r="I4055">
        <f>YEAR((vw_maritime_trade_analysis[[#This Row],[Departure_Date]]))</f>
        <v>2023</v>
      </c>
      <c r="J4055" t="str">
        <f>"Q"&amp;ROUNDUP(MONTH(vw_maritime_trade_analysis[[#This Row],[Departure_Date]])/3,0)</f>
        <v>Q4</v>
      </c>
      <c r="K4055" t="str">
        <f>TEXT(vw_maritime_trade_analysis[[#This Row],[Departure_Date]],"mmmm")</f>
        <v>October</v>
      </c>
      <c r="L4055">
        <v>29476310</v>
      </c>
      <c r="M4055">
        <v>175713.296875</v>
      </c>
      <c r="N4055">
        <v>139093.25</v>
      </c>
      <c r="O4055">
        <v>63079.30078125</v>
      </c>
      <c r="P4055">
        <v>10777.3203125</v>
      </c>
      <c r="Q4055">
        <v>1420941</v>
      </c>
      <c r="R4055">
        <f t="shared" si="63"/>
        <v>4.8206203558043732E-2</v>
      </c>
    </row>
    <row r="4056" spans="1:18" x14ac:dyDescent="0.25">
      <c r="A4056" t="s">
        <v>5374</v>
      </c>
      <c r="B4056" t="s">
        <v>49</v>
      </c>
      <c r="C4056" t="s">
        <v>239</v>
      </c>
      <c r="D4056" t="s">
        <v>265</v>
      </c>
      <c r="E4056" t="s">
        <v>140</v>
      </c>
      <c r="F4056" t="s">
        <v>100</v>
      </c>
      <c r="G4056" s="1">
        <v>44670</v>
      </c>
      <c r="H4056" s="1">
        <v>44680</v>
      </c>
      <c r="I4056">
        <f>YEAR((vw_maritime_trade_analysis[[#This Row],[Departure_Date]]))</f>
        <v>2022</v>
      </c>
      <c r="J4056" t="str">
        <f>"Q"&amp;ROUNDUP(MONTH(vw_maritime_trade_analysis[[#This Row],[Departure_Date]])/3,0)</f>
        <v>Q2</v>
      </c>
      <c r="K4056" t="str">
        <f>TEXT(vw_maritime_trade_analysis[[#This Row],[Departure_Date]],"mmmm")</f>
        <v>April</v>
      </c>
      <c r="L4056">
        <v>10757925</v>
      </c>
      <c r="M4056">
        <v>77093.203125</v>
      </c>
      <c r="N4056">
        <v>116563.6796875</v>
      </c>
      <c r="O4056">
        <v>15814.150390625</v>
      </c>
      <c r="P4056">
        <v>27573.69921875</v>
      </c>
      <c r="Q4056">
        <v>731806.5</v>
      </c>
      <c r="R4056">
        <f t="shared" si="63"/>
        <v>6.8024874685406342E-2</v>
      </c>
    </row>
    <row r="4057" spans="1:18" x14ac:dyDescent="0.25">
      <c r="A4057" t="s">
        <v>5375</v>
      </c>
      <c r="B4057" t="s">
        <v>49</v>
      </c>
      <c r="C4057" t="s">
        <v>66</v>
      </c>
      <c r="D4057" t="s">
        <v>67</v>
      </c>
      <c r="E4057" t="s">
        <v>146</v>
      </c>
      <c r="F4057" t="s">
        <v>56</v>
      </c>
      <c r="G4057" s="1">
        <v>44066</v>
      </c>
      <c r="H4057" s="1">
        <v>44087</v>
      </c>
      <c r="I4057">
        <f>YEAR((vw_maritime_trade_analysis[[#This Row],[Departure_Date]]))</f>
        <v>2020</v>
      </c>
      <c r="J4057" t="str">
        <f>"Q"&amp;ROUNDUP(MONTH(vw_maritime_trade_analysis[[#This Row],[Departure_Date]])/3,0)</f>
        <v>Q3</v>
      </c>
      <c r="K4057" t="str">
        <f>TEXT(vw_maritime_trade_analysis[[#This Row],[Departure_Date]],"mmmm")</f>
        <v>August</v>
      </c>
      <c r="L4057">
        <v>2310245.75</v>
      </c>
      <c r="M4057">
        <v>446853.25</v>
      </c>
      <c r="N4057">
        <v>119034.9765625</v>
      </c>
      <c r="O4057">
        <v>1501.6600341796875</v>
      </c>
      <c r="P4057">
        <v>36099.05859375</v>
      </c>
      <c r="Q4057">
        <v>854314.9375</v>
      </c>
      <c r="R4057">
        <f t="shared" si="63"/>
        <v>0.36979396564196687</v>
      </c>
    </row>
    <row r="4058" spans="1:18" x14ac:dyDescent="0.25">
      <c r="A4058" t="s">
        <v>5376</v>
      </c>
      <c r="B4058" t="s">
        <v>65</v>
      </c>
      <c r="C4058" t="s">
        <v>78</v>
      </c>
      <c r="D4058" t="s">
        <v>315</v>
      </c>
      <c r="E4058" t="s">
        <v>92</v>
      </c>
      <c r="F4058" t="s">
        <v>71</v>
      </c>
      <c r="G4058" s="1">
        <v>45404</v>
      </c>
      <c r="H4058" s="1">
        <v>45432</v>
      </c>
      <c r="I4058">
        <f>YEAR((vw_maritime_trade_analysis[[#This Row],[Departure_Date]]))</f>
        <v>2024</v>
      </c>
      <c r="J4058" t="str">
        <f>"Q"&amp;ROUNDUP(MONTH(vw_maritime_trade_analysis[[#This Row],[Departure_Date]])/3,0)</f>
        <v>Q2</v>
      </c>
      <c r="K4058" t="str">
        <f>TEXT(vw_maritime_trade_analysis[[#This Row],[Departure_Date]],"mmmm")</f>
        <v>April</v>
      </c>
      <c r="L4058">
        <v>65027896</v>
      </c>
      <c r="M4058">
        <v>894426.3125</v>
      </c>
      <c r="N4058">
        <v>128503.9296875</v>
      </c>
      <c r="O4058">
        <v>129405.5234375</v>
      </c>
      <c r="P4058">
        <v>0</v>
      </c>
      <c r="Q4058">
        <v>2439520.5</v>
      </c>
      <c r="R4058">
        <f t="shared" si="63"/>
        <v>3.7514984338413777E-2</v>
      </c>
    </row>
    <row r="4059" spans="1:18" x14ac:dyDescent="0.25">
      <c r="A4059" t="s">
        <v>5377</v>
      </c>
      <c r="B4059" t="s">
        <v>49</v>
      </c>
      <c r="C4059" t="s">
        <v>50</v>
      </c>
      <c r="D4059" t="s">
        <v>145</v>
      </c>
      <c r="E4059" t="s">
        <v>71</v>
      </c>
      <c r="F4059" t="s">
        <v>82</v>
      </c>
      <c r="G4059" s="1">
        <v>46119</v>
      </c>
      <c r="H4059" s="1">
        <v>46132</v>
      </c>
      <c r="I4059">
        <f>YEAR((vw_maritime_trade_analysis[[#This Row],[Departure_Date]]))</f>
        <v>2026</v>
      </c>
      <c r="J4059" t="str">
        <f>"Q"&amp;ROUNDUP(MONTH(vw_maritime_trade_analysis[[#This Row],[Departure_Date]])/3,0)</f>
        <v>Q2</v>
      </c>
      <c r="K4059" t="str">
        <f>TEXT(vw_maritime_trade_analysis[[#This Row],[Departure_Date]],"mmmm")</f>
        <v>April</v>
      </c>
      <c r="L4059">
        <v>118105688</v>
      </c>
      <c r="M4059">
        <v>149299.6875</v>
      </c>
      <c r="N4059">
        <v>54508.5</v>
      </c>
      <c r="O4059">
        <v>171253.25</v>
      </c>
      <c r="P4059">
        <v>0</v>
      </c>
      <c r="Q4059">
        <v>3977039.25</v>
      </c>
      <c r="R4059">
        <f t="shared" si="63"/>
        <v>3.3673562360518994E-2</v>
      </c>
    </row>
    <row r="4060" spans="1:18" x14ac:dyDescent="0.25">
      <c r="A4060" t="s">
        <v>5378</v>
      </c>
      <c r="B4060" t="s">
        <v>65</v>
      </c>
      <c r="C4060" t="s">
        <v>50</v>
      </c>
      <c r="D4060" t="s">
        <v>223</v>
      </c>
      <c r="E4060" t="s">
        <v>82</v>
      </c>
      <c r="F4060" t="s">
        <v>55</v>
      </c>
      <c r="G4060" s="1">
        <v>44612</v>
      </c>
      <c r="H4060" s="1">
        <v>44632</v>
      </c>
      <c r="I4060">
        <f>YEAR((vw_maritime_trade_analysis[[#This Row],[Departure_Date]]))</f>
        <v>2022</v>
      </c>
      <c r="J4060" t="str">
        <f>"Q"&amp;ROUNDUP(MONTH(vw_maritime_trade_analysis[[#This Row],[Departure_Date]])/3,0)</f>
        <v>Q1</v>
      </c>
      <c r="K4060" t="str">
        <f>TEXT(vw_maritime_trade_analysis[[#This Row],[Departure_Date]],"mmmm")</f>
        <v>February</v>
      </c>
      <c r="L4060">
        <v>18553210</v>
      </c>
      <c r="M4060">
        <v>281199.84375</v>
      </c>
      <c r="N4060">
        <v>171937.796875</v>
      </c>
      <c r="O4060">
        <v>33952.37890625</v>
      </c>
      <c r="P4060">
        <v>0</v>
      </c>
      <c r="Q4060">
        <v>1611059.5</v>
      </c>
      <c r="R4060">
        <f t="shared" si="63"/>
        <v>8.6834542378380883E-2</v>
      </c>
    </row>
    <row r="4061" spans="1:18" x14ac:dyDescent="0.25">
      <c r="A4061" t="s">
        <v>5379</v>
      </c>
      <c r="B4061" t="s">
        <v>65</v>
      </c>
      <c r="C4061" t="s">
        <v>78</v>
      </c>
      <c r="D4061" t="s">
        <v>315</v>
      </c>
      <c r="E4061" t="s">
        <v>70</v>
      </c>
      <c r="F4061" t="s">
        <v>127</v>
      </c>
      <c r="G4061" s="1">
        <v>45666</v>
      </c>
      <c r="H4061" s="1">
        <v>45673</v>
      </c>
      <c r="I4061">
        <f>YEAR((vw_maritime_trade_analysis[[#This Row],[Departure_Date]]))</f>
        <v>2025</v>
      </c>
      <c r="J4061" t="str">
        <f>"Q"&amp;ROUNDUP(MONTH(vw_maritime_trade_analysis[[#This Row],[Departure_Date]])/3,0)</f>
        <v>Q1</v>
      </c>
      <c r="K4061" t="str">
        <f>TEXT(vw_maritime_trade_analysis[[#This Row],[Departure_Date]],"mmmm")</f>
        <v>January</v>
      </c>
      <c r="L4061">
        <v>58702772</v>
      </c>
      <c r="M4061">
        <v>130026.7265625</v>
      </c>
      <c r="N4061">
        <v>71660.453125</v>
      </c>
      <c r="O4061">
        <v>139125.5625</v>
      </c>
      <c r="P4061">
        <v>16280.830078125</v>
      </c>
      <c r="Q4061">
        <v>1461039.5</v>
      </c>
      <c r="R4061">
        <f t="shared" si="63"/>
        <v>2.4888765048437577E-2</v>
      </c>
    </row>
    <row r="4062" spans="1:18" x14ac:dyDescent="0.25">
      <c r="A4062" t="s">
        <v>5380</v>
      </c>
      <c r="B4062" t="s">
        <v>49</v>
      </c>
      <c r="C4062" t="s">
        <v>112</v>
      </c>
      <c r="D4062" t="s">
        <v>343</v>
      </c>
      <c r="E4062" t="s">
        <v>150</v>
      </c>
      <c r="F4062" t="s">
        <v>100</v>
      </c>
      <c r="G4062" s="1">
        <v>45380</v>
      </c>
      <c r="H4062" s="1">
        <v>45398</v>
      </c>
      <c r="I4062">
        <f>YEAR((vw_maritime_trade_analysis[[#This Row],[Departure_Date]]))</f>
        <v>2024</v>
      </c>
      <c r="J4062" t="str">
        <f>"Q"&amp;ROUNDUP(MONTH(vw_maritime_trade_analysis[[#This Row],[Departure_Date]])/3,0)</f>
        <v>Q1</v>
      </c>
      <c r="K4062" t="str">
        <f>TEXT(vw_maritime_trade_analysis[[#This Row],[Departure_Date]],"mmmm")</f>
        <v>March</v>
      </c>
      <c r="L4062">
        <v>47736644</v>
      </c>
      <c r="M4062">
        <v>193458.734375</v>
      </c>
      <c r="N4062">
        <v>60514.51171875</v>
      </c>
      <c r="O4062">
        <v>38666.6796875</v>
      </c>
      <c r="P4062">
        <v>0</v>
      </c>
      <c r="Q4062">
        <v>2383628.75</v>
      </c>
      <c r="R4062">
        <f t="shared" si="63"/>
        <v>4.993289327167616E-2</v>
      </c>
    </row>
    <row r="4063" spans="1:18" x14ac:dyDescent="0.25">
      <c r="A4063" t="s">
        <v>5381</v>
      </c>
      <c r="B4063" t="s">
        <v>65</v>
      </c>
      <c r="C4063" t="s">
        <v>66</v>
      </c>
      <c r="D4063" t="s">
        <v>67</v>
      </c>
      <c r="E4063" t="s">
        <v>226</v>
      </c>
      <c r="F4063" t="s">
        <v>108</v>
      </c>
      <c r="G4063" s="1">
        <v>44423</v>
      </c>
      <c r="H4063" s="1">
        <v>44431</v>
      </c>
      <c r="I4063">
        <f>YEAR((vw_maritime_trade_analysis[[#This Row],[Departure_Date]]))</f>
        <v>2021</v>
      </c>
      <c r="J4063" t="str">
        <f>"Q"&amp;ROUNDUP(MONTH(vw_maritime_trade_analysis[[#This Row],[Departure_Date]])/3,0)</f>
        <v>Q3</v>
      </c>
      <c r="K4063" t="str">
        <f>TEXT(vw_maritime_trade_analysis[[#This Row],[Departure_Date]],"mmmm")</f>
        <v>August</v>
      </c>
      <c r="L4063">
        <v>2938955.25</v>
      </c>
      <c r="M4063">
        <v>254116.015625</v>
      </c>
      <c r="N4063">
        <v>162617.890625</v>
      </c>
      <c r="O4063">
        <v>6642.0400390625</v>
      </c>
      <c r="P4063">
        <v>32030.009765625</v>
      </c>
      <c r="Q4063">
        <v>635829.9375</v>
      </c>
      <c r="R4063">
        <f t="shared" si="63"/>
        <v>0.21634556616675263</v>
      </c>
    </row>
    <row r="4064" spans="1:18" x14ac:dyDescent="0.25">
      <c r="A4064" t="s">
        <v>5382</v>
      </c>
      <c r="B4064" t="s">
        <v>65</v>
      </c>
      <c r="C4064" t="s">
        <v>66</v>
      </c>
      <c r="D4064" t="s">
        <v>251</v>
      </c>
      <c r="E4064" t="s">
        <v>92</v>
      </c>
      <c r="F4064" t="s">
        <v>230</v>
      </c>
      <c r="G4064" s="1">
        <v>45725</v>
      </c>
      <c r="H4064" s="1">
        <v>45740</v>
      </c>
      <c r="I4064">
        <f>YEAR((vw_maritime_trade_analysis[[#This Row],[Departure_Date]]))</f>
        <v>2025</v>
      </c>
      <c r="J4064" t="str">
        <f>"Q"&amp;ROUNDUP(MONTH(vw_maritime_trade_analysis[[#This Row],[Departure_Date]])/3,0)</f>
        <v>Q1</v>
      </c>
      <c r="K4064" t="str">
        <f>TEXT(vw_maritime_trade_analysis[[#This Row],[Departure_Date]],"mmmm")</f>
        <v>March</v>
      </c>
      <c r="L4064">
        <v>48761808</v>
      </c>
      <c r="M4064">
        <v>355641.125</v>
      </c>
      <c r="N4064">
        <v>62796.5390625</v>
      </c>
      <c r="O4064">
        <v>103862.6484375</v>
      </c>
      <c r="P4064">
        <v>20448.890625</v>
      </c>
      <c r="Q4064">
        <v>7056947.5</v>
      </c>
      <c r="R4064">
        <f t="shared" si="63"/>
        <v>0.14472284333673599</v>
      </c>
    </row>
    <row r="4065" spans="1:18" x14ac:dyDescent="0.25">
      <c r="A4065" t="s">
        <v>5383</v>
      </c>
      <c r="B4065" t="s">
        <v>49</v>
      </c>
      <c r="C4065" t="s">
        <v>66</v>
      </c>
      <c r="D4065" t="s">
        <v>251</v>
      </c>
      <c r="E4065" t="s">
        <v>196</v>
      </c>
      <c r="F4065" t="s">
        <v>226</v>
      </c>
      <c r="G4065" s="1">
        <v>44693</v>
      </c>
      <c r="H4065" s="1">
        <v>44708</v>
      </c>
      <c r="I4065">
        <f>YEAR((vw_maritime_trade_analysis[[#This Row],[Departure_Date]]))</f>
        <v>2022</v>
      </c>
      <c r="J4065" t="str">
        <f>"Q"&amp;ROUNDUP(MONTH(vw_maritime_trade_analysis[[#This Row],[Departure_Date]])/3,0)</f>
        <v>Q2</v>
      </c>
      <c r="K4065" t="str">
        <f>TEXT(vw_maritime_trade_analysis[[#This Row],[Departure_Date]],"mmmm")</f>
        <v>May</v>
      </c>
      <c r="L4065">
        <v>27147116</v>
      </c>
      <c r="M4065">
        <v>236618</v>
      </c>
      <c r="N4065">
        <v>200986.53125</v>
      </c>
      <c r="O4065">
        <v>23889.4609375</v>
      </c>
      <c r="P4065">
        <v>27392.6796875</v>
      </c>
      <c r="Q4065">
        <v>4693959.5</v>
      </c>
      <c r="R4065">
        <f t="shared" si="63"/>
        <v>0.17290821979027166</v>
      </c>
    </row>
    <row r="4066" spans="1:18" x14ac:dyDescent="0.25">
      <c r="A4066" t="s">
        <v>5384</v>
      </c>
      <c r="B4066" t="s">
        <v>49</v>
      </c>
      <c r="C4066" t="s">
        <v>134</v>
      </c>
      <c r="D4066" t="s">
        <v>135</v>
      </c>
      <c r="E4066" t="s">
        <v>140</v>
      </c>
      <c r="F4066" t="s">
        <v>82</v>
      </c>
      <c r="G4066" s="1">
        <v>45509</v>
      </c>
      <c r="H4066" s="1">
        <v>45534</v>
      </c>
      <c r="I4066">
        <f>YEAR((vw_maritime_trade_analysis[[#This Row],[Departure_Date]]))</f>
        <v>2024</v>
      </c>
      <c r="J4066" t="str">
        <f>"Q"&amp;ROUNDUP(MONTH(vw_maritime_trade_analysis[[#This Row],[Departure_Date]])/3,0)</f>
        <v>Q3</v>
      </c>
      <c r="K4066" t="str">
        <f>TEXT(vw_maritime_trade_analysis[[#This Row],[Departure_Date]],"mmmm")</f>
        <v>August</v>
      </c>
      <c r="L4066">
        <v>3973511.5</v>
      </c>
      <c r="M4066">
        <v>519413.3125</v>
      </c>
      <c r="N4066">
        <v>215044.46875</v>
      </c>
      <c r="O4066">
        <v>8940.400390625</v>
      </c>
      <c r="P4066">
        <v>19329.189453125</v>
      </c>
      <c r="Q4066">
        <v>865315.6875</v>
      </c>
      <c r="R4066">
        <f t="shared" si="63"/>
        <v>0.21777102884941946</v>
      </c>
    </row>
    <row r="4067" spans="1:18" x14ac:dyDescent="0.25">
      <c r="A4067" t="s">
        <v>5385</v>
      </c>
      <c r="B4067" t="s">
        <v>65</v>
      </c>
      <c r="C4067" t="s">
        <v>239</v>
      </c>
      <c r="D4067" t="s">
        <v>265</v>
      </c>
      <c r="E4067" t="s">
        <v>56</v>
      </c>
      <c r="F4067" t="s">
        <v>196</v>
      </c>
      <c r="G4067" s="1">
        <v>45676</v>
      </c>
      <c r="H4067" s="1">
        <v>45685</v>
      </c>
      <c r="I4067">
        <f>YEAR((vw_maritime_trade_analysis[[#This Row],[Departure_Date]]))</f>
        <v>2025</v>
      </c>
      <c r="J4067" t="str">
        <f>"Q"&amp;ROUNDUP(MONTH(vw_maritime_trade_analysis[[#This Row],[Departure_Date]])/3,0)</f>
        <v>Q1</v>
      </c>
      <c r="K4067" t="str">
        <f>TEXT(vw_maritime_trade_analysis[[#This Row],[Departure_Date]],"mmmm")</f>
        <v>January</v>
      </c>
      <c r="L4067">
        <v>7047682.5</v>
      </c>
      <c r="M4067">
        <v>143961.953125</v>
      </c>
      <c r="N4067">
        <v>137361.734375</v>
      </c>
      <c r="O4067">
        <v>10501.0498046875</v>
      </c>
      <c r="P4067">
        <v>40747.8203125</v>
      </c>
      <c r="Q4067">
        <v>693381.9375</v>
      </c>
      <c r="R4067">
        <f t="shared" si="63"/>
        <v>9.8384389123658739E-2</v>
      </c>
    </row>
    <row r="4068" spans="1:18" x14ac:dyDescent="0.25">
      <c r="A4068" t="s">
        <v>5386</v>
      </c>
      <c r="B4068" t="s">
        <v>65</v>
      </c>
      <c r="C4068" t="s">
        <v>50</v>
      </c>
      <c r="D4068" t="s">
        <v>145</v>
      </c>
      <c r="E4068" t="s">
        <v>70</v>
      </c>
      <c r="F4068" t="s">
        <v>93</v>
      </c>
      <c r="G4068" s="1">
        <v>46071</v>
      </c>
      <c r="H4068" s="1">
        <v>46082</v>
      </c>
      <c r="I4068">
        <f>YEAR((vw_maritime_trade_analysis[[#This Row],[Departure_Date]]))</f>
        <v>2026</v>
      </c>
      <c r="J4068" t="str">
        <f>"Q"&amp;ROUNDUP(MONTH(vw_maritime_trade_analysis[[#This Row],[Departure_Date]])/3,0)</f>
        <v>Q1</v>
      </c>
      <c r="K4068" t="str">
        <f>TEXT(vw_maritime_trade_analysis[[#This Row],[Departure_Date]],"mmmm")</f>
        <v>February</v>
      </c>
      <c r="L4068">
        <v>35996180</v>
      </c>
      <c r="M4068">
        <v>107184.1171875</v>
      </c>
      <c r="N4068">
        <v>132351.0625</v>
      </c>
      <c r="O4068">
        <v>114107.890625</v>
      </c>
      <c r="P4068">
        <v>46936.19921875</v>
      </c>
      <c r="Q4068">
        <v>2711596.5</v>
      </c>
      <c r="R4068">
        <f t="shared" si="63"/>
        <v>7.5330118362559581E-2</v>
      </c>
    </row>
    <row r="4069" spans="1:18" x14ac:dyDescent="0.25">
      <c r="A4069" t="s">
        <v>5387</v>
      </c>
      <c r="B4069" t="s">
        <v>65</v>
      </c>
      <c r="C4069" t="s">
        <v>50</v>
      </c>
      <c r="D4069" t="s">
        <v>145</v>
      </c>
      <c r="E4069" t="s">
        <v>184</v>
      </c>
      <c r="F4069" t="s">
        <v>121</v>
      </c>
      <c r="G4069" s="1">
        <v>44274</v>
      </c>
      <c r="H4069" s="1">
        <v>44294</v>
      </c>
      <c r="I4069">
        <f>YEAR((vw_maritime_trade_analysis[[#This Row],[Departure_Date]]))</f>
        <v>2021</v>
      </c>
      <c r="J4069" t="str">
        <f>"Q"&amp;ROUNDUP(MONTH(vw_maritime_trade_analysis[[#This Row],[Departure_Date]])/3,0)</f>
        <v>Q1</v>
      </c>
      <c r="K4069" t="str">
        <f>TEXT(vw_maritime_trade_analysis[[#This Row],[Departure_Date]],"mmmm")</f>
        <v>March</v>
      </c>
      <c r="L4069">
        <v>57205228</v>
      </c>
      <c r="M4069">
        <v>206412.40625</v>
      </c>
      <c r="N4069">
        <v>160980.71875</v>
      </c>
      <c r="O4069">
        <v>42903.921875</v>
      </c>
      <c r="P4069">
        <v>0</v>
      </c>
      <c r="Q4069">
        <v>3291326.75</v>
      </c>
      <c r="R4069">
        <f t="shared" si="63"/>
        <v>5.7535418790744093E-2</v>
      </c>
    </row>
    <row r="4070" spans="1:18" x14ac:dyDescent="0.25">
      <c r="A4070" t="s">
        <v>5388</v>
      </c>
      <c r="B4070" t="s">
        <v>49</v>
      </c>
      <c r="C4070" t="s">
        <v>239</v>
      </c>
      <c r="D4070" t="s">
        <v>240</v>
      </c>
      <c r="E4070" t="s">
        <v>201</v>
      </c>
      <c r="F4070" t="s">
        <v>92</v>
      </c>
      <c r="G4070" s="1">
        <v>43870</v>
      </c>
      <c r="H4070" s="1">
        <v>43891</v>
      </c>
      <c r="I4070">
        <f>YEAR((vw_maritime_trade_analysis[[#This Row],[Departure_Date]]))</f>
        <v>2020</v>
      </c>
      <c r="J4070" t="str">
        <f>"Q"&amp;ROUNDUP(MONTH(vw_maritime_trade_analysis[[#This Row],[Departure_Date]])/3,0)</f>
        <v>Q1</v>
      </c>
      <c r="K4070" t="str">
        <f>TEXT(vw_maritime_trade_analysis[[#This Row],[Departure_Date]],"mmmm")</f>
        <v>February</v>
      </c>
      <c r="L4070">
        <v>5607964.5</v>
      </c>
      <c r="M4070">
        <v>205813.3125</v>
      </c>
      <c r="N4070">
        <v>236845.0625</v>
      </c>
      <c r="O4070">
        <v>17945.490234375</v>
      </c>
      <c r="P4070">
        <v>1160.2099609375</v>
      </c>
      <c r="Q4070">
        <v>1076777.375</v>
      </c>
      <c r="R4070">
        <f t="shared" si="63"/>
        <v>0.19200859331402687</v>
      </c>
    </row>
    <row r="4071" spans="1:18" x14ac:dyDescent="0.25">
      <c r="A4071" t="s">
        <v>5389</v>
      </c>
      <c r="B4071" t="s">
        <v>49</v>
      </c>
      <c r="C4071" t="s">
        <v>112</v>
      </c>
      <c r="D4071" t="s">
        <v>113</v>
      </c>
      <c r="E4071" t="s">
        <v>204</v>
      </c>
      <c r="F4071" t="s">
        <v>92</v>
      </c>
      <c r="G4071" s="1">
        <v>44904</v>
      </c>
      <c r="H4071" s="1">
        <v>44929</v>
      </c>
      <c r="I4071">
        <f>YEAR((vw_maritime_trade_analysis[[#This Row],[Departure_Date]]))</f>
        <v>2022</v>
      </c>
      <c r="J4071" t="str">
        <f>"Q"&amp;ROUNDUP(MONTH(vw_maritime_trade_analysis[[#This Row],[Departure_Date]])/3,0)</f>
        <v>Q4</v>
      </c>
      <c r="K4071" t="str">
        <f>TEXT(vw_maritime_trade_analysis[[#This Row],[Departure_Date]],"mmmm")</f>
        <v>December</v>
      </c>
      <c r="L4071">
        <v>5816658</v>
      </c>
      <c r="M4071">
        <v>668480.625</v>
      </c>
      <c r="N4071">
        <v>57404.3203125</v>
      </c>
      <c r="O4071">
        <v>4304.330078125</v>
      </c>
      <c r="P4071">
        <v>0</v>
      </c>
      <c r="Q4071">
        <v>986814.75</v>
      </c>
      <c r="R4071">
        <f t="shared" si="63"/>
        <v>0.16965321839448014</v>
      </c>
    </row>
    <row r="4072" spans="1:18" x14ac:dyDescent="0.25">
      <c r="A4072" t="s">
        <v>5390</v>
      </c>
      <c r="B4072" t="s">
        <v>65</v>
      </c>
      <c r="C4072" t="s">
        <v>50</v>
      </c>
      <c r="D4072" t="s">
        <v>145</v>
      </c>
      <c r="E4072" t="s">
        <v>100</v>
      </c>
      <c r="F4072" t="s">
        <v>154</v>
      </c>
      <c r="G4072" s="1">
        <v>44900</v>
      </c>
      <c r="H4072" s="1">
        <v>44916</v>
      </c>
      <c r="I4072">
        <f>YEAR((vw_maritime_trade_analysis[[#This Row],[Departure_Date]]))</f>
        <v>2022</v>
      </c>
      <c r="J4072" t="str">
        <f>"Q"&amp;ROUNDUP(MONTH(vw_maritime_trade_analysis[[#This Row],[Departure_Date]])/3,0)</f>
        <v>Q4</v>
      </c>
      <c r="K4072" t="str">
        <f>TEXT(vw_maritime_trade_analysis[[#This Row],[Departure_Date]],"mmmm")</f>
        <v>December</v>
      </c>
      <c r="L4072">
        <v>24568362</v>
      </c>
      <c r="M4072">
        <v>492092.125</v>
      </c>
      <c r="N4072">
        <v>164938.8125</v>
      </c>
      <c r="O4072">
        <v>20391.740234375</v>
      </c>
      <c r="P4072">
        <v>29360.349609375</v>
      </c>
      <c r="Q4072">
        <v>2925531</v>
      </c>
      <c r="R4072">
        <f t="shared" si="63"/>
        <v>0.11907716924718058</v>
      </c>
    </row>
    <row r="4073" spans="1:18" x14ac:dyDescent="0.25">
      <c r="A4073" t="s">
        <v>5391</v>
      </c>
      <c r="B4073" t="s">
        <v>65</v>
      </c>
      <c r="C4073" t="s">
        <v>50</v>
      </c>
      <c r="D4073" t="s">
        <v>183</v>
      </c>
      <c r="E4073" t="s">
        <v>184</v>
      </c>
      <c r="F4073" t="s">
        <v>121</v>
      </c>
      <c r="G4073" s="1">
        <v>45564</v>
      </c>
      <c r="H4073" s="1">
        <v>45582</v>
      </c>
      <c r="I4073">
        <f>YEAR((vw_maritime_trade_analysis[[#This Row],[Departure_Date]]))</f>
        <v>2024</v>
      </c>
      <c r="J4073" t="str">
        <f>"Q"&amp;ROUNDUP(MONTH(vw_maritime_trade_analysis[[#This Row],[Departure_Date]])/3,0)</f>
        <v>Q3</v>
      </c>
      <c r="K4073" t="str">
        <f>TEXT(vw_maritime_trade_analysis[[#This Row],[Departure_Date]],"mmmm")</f>
        <v>September</v>
      </c>
      <c r="L4073">
        <v>102787920</v>
      </c>
      <c r="M4073">
        <v>415377.8125</v>
      </c>
      <c r="N4073">
        <v>78212.8515625</v>
      </c>
      <c r="O4073">
        <v>164460.671875</v>
      </c>
      <c r="P4073">
        <v>34587.16015625</v>
      </c>
      <c r="Q4073">
        <v>3853845.5</v>
      </c>
      <c r="R4073">
        <f t="shared" si="63"/>
        <v>3.7493175268066517E-2</v>
      </c>
    </row>
    <row r="4074" spans="1:18" x14ac:dyDescent="0.25">
      <c r="A4074" t="s">
        <v>5392</v>
      </c>
      <c r="B4074" t="s">
        <v>65</v>
      </c>
      <c r="C4074" t="s">
        <v>66</v>
      </c>
      <c r="D4074" t="s">
        <v>251</v>
      </c>
      <c r="E4074" t="s">
        <v>184</v>
      </c>
      <c r="F4074" t="s">
        <v>121</v>
      </c>
      <c r="G4074" s="1">
        <v>45568</v>
      </c>
      <c r="H4074" s="1">
        <v>45589</v>
      </c>
      <c r="I4074">
        <f>YEAR((vw_maritime_trade_analysis[[#This Row],[Departure_Date]]))</f>
        <v>2024</v>
      </c>
      <c r="J4074" t="str">
        <f>"Q"&amp;ROUNDUP(MONTH(vw_maritime_trade_analysis[[#This Row],[Departure_Date]])/3,0)</f>
        <v>Q4</v>
      </c>
      <c r="K4074" t="str">
        <f>TEXT(vw_maritime_trade_analysis[[#This Row],[Departure_Date]],"mmmm")</f>
        <v>October</v>
      </c>
      <c r="L4074">
        <v>82222944</v>
      </c>
      <c r="M4074">
        <v>420046.96875</v>
      </c>
      <c r="N4074">
        <v>43942.609375</v>
      </c>
      <c r="O4074">
        <v>217068.5625</v>
      </c>
      <c r="P4074">
        <v>0</v>
      </c>
      <c r="Q4074">
        <v>3569012.5</v>
      </c>
      <c r="R4074">
        <f t="shared" si="63"/>
        <v>4.3406527744859147E-2</v>
      </c>
    </row>
    <row r="4075" spans="1:18" x14ac:dyDescent="0.25">
      <c r="A4075" t="s">
        <v>5393</v>
      </c>
      <c r="B4075" t="s">
        <v>49</v>
      </c>
      <c r="C4075" t="s">
        <v>50</v>
      </c>
      <c r="D4075" t="s">
        <v>51</v>
      </c>
      <c r="E4075" t="s">
        <v>108</v>
      </c>
      <c r="F4075" t="s">
        <v>226</v>
      </c>
      <c r="G4075" s="1">
        <v>45271</v>
      </c>
      <c r="H4075" s="1">
        <v>45291</v>
      </c>
      <c r="I4075">
        <f>YEAR((vw_maritime_trade_analysis[[#This Row],[Departure_Date]]))</f>
        <v>2023</v>
      </c>
      <c r="J4075" t="str">
        <f>"Q"&amp;ROUNDUP(MONTH(vw_maritime_trade_analysis[[#This Row],[Departure_Date]])/3,0)</f>
        <v>Q4</v>
      </c>
      <c r="K4075" t="str">
        <f>TEXT(vw_maritime_trade_analysis[[#This Row],[Departure_Date]],"mmmm")</f>
        <v>December</v>
      </c>
      <c r="L4075">
        <v>19830272</v>
      </c>
      <c r="M4075">
        <v>655192.25</v>
      </c>
      <c r="N4075">
        <v>214696.34375</v>
      </c>
      <c r="O4075">
        <v>21218.390625</v>
      </c>
      <c r="P4075">
        <v>0</v>
      </c>
      <c r="Q4075">
        <v>7448501</v>
      </c>
      <c r="R4075">
        <f t="shared" si="63"/>
        <v>0.37561264918605253</v>
      </c>
    </row>
    <row r="4076" spans="1:18" x14ac:dyDescent="0.25">
      <c r="A4076" t="s">
        <v>5394</v>
      </c>
      <c r="B4076" t="s">
        <v>49</v>
      </c>
      <c r="C4076" t="s">
        <v>50</v>
      </c>
      <c r="D4076" t="s">
        <v>51</v>
      </c>
      <c r="E4076" t="s">
        <v>146</v>
      </c>
      <c r="F4076" t="s">
        <v>56</v>
      </c>
      <c r="G4076" s="1">
        <v>45679</v>
      </c>
      <c r="H4076" s="1">
        <v>45697</v>
      </c>
      <c r="I4076">
        <f>YEAR((vw_maritime_trade_analysis[[#This Row],[Departure_Date]]))</f>
        <v>2025</v>
      </c>
      <c r="J4076" t="str">
        <f>"Q"&amp;ROUNDUP(MONTH(vw_maritime_trade_analysis[[#This Row],[Departure_Date]])/3,0)</f>
        <v>Q1</v>
      </c>
      <c r="K4076" t="str">
        <f>TEXT(vw_maritime_trade_analysis[[#This Row],[Departure_Date]],"mmmm")</f>
        <v>January</v>
      </c>
      <c r="L4076">
        <v>10443800</v>
      </c>
      <c r="M4076">
        <v>228418.625</v>
      </c>
      <c r="N4076">
        <v>225129.1875</v>
      </c>
      <c r="O4076">
        <v>6892.91015625</v>
      </c>
      <c r="P4076">
        <v>0</v>
      </c>
      <c r="Q4076">
        <v>2337812.5</v>
      </c>
      <c r="R4076">
        <f t="shared" si="63"/>
        <v>0.22384692353357974</v>
      </c>
    </row>
    <row r="4077" spans="1:18" x14ac:dyDescent="0.25">
      <c r="A4077" t="s">
        <v>5395</v>
      </c>
      <c r="B4077" t="s">
        <v>49</v>
      </c>
      <c r="C4077" t="s">
        <v>50</v>
      </c>
      <c r="D4077" t="s">
        <v>51</v>
      </c>
      <c r="E4077" t="s">
        <v>230</v>
      </c>
      <c r="F4077" t="s">
        <v>70</v>
      </c>
      <c r="G4077" s="1">
        <v>45521</v>
      </c>
      <c r="H4077" s="1">
        <v>45535</v>
      </c>
      <c r="I4077">
        <f>YEAR((vw_maritime_trade_analysis[[#This Row],[Departure_Date]]))</f>
        <v>2024</v>
      </c>
      <c r="J4077" t="str">
        <f>"Q"&amp;ROUNDUP(MONTH(vw_maritime_trade_analysis[[#This Row],[Departure_Date]])/3,0)</f>
        <v>Q3</v>
      </c>
      <c r="K4077" t="str">
        <f>TEXT(vw_maritime_trade_analysis[[#This Row],[Departure_Date]],"mmmm")</f>
        <v>August</v>
      </c>
      <c r="L4077">
        <v>19175250</v>
      </c>
      <c r="M4077">
        <v>477236.0625</v>
      </c>
      <c r="N4077">
        <v>112032.1015625</v>
      </c>
      <c r="O4077">
        <v>60977.30078125</v>
      </c>
      <c r="P4077">
        <v>63705.51171875</v>
      </c>
      <c r="Q4077">
        <v>5653611</v>
      </c>
      <c r="R4077">
        <f t="shared" si="63"/>
        <v>0.29483897211248877</v>
      </c>
    </row>
    <row r="4078" spans="1:18" x14ac:dyDescent="0.25">
      <c r="A4078" t="s">
        <v>5396</v>
      </c>
      <c r="B4078" t="s">
        <v>49</v>
      </c>
      <c r="C4078" t="s">
        <v>78</v>
      </c>
      <c r="D4078" t="s">
        <v>211</v>
      </c>
      <c r="E4078" t="s">
        <v>93</v>
      </c>
      <c r="F4078" t="s">
        <v>92</v>
      </c>
      <c r="G4078" s="1">
        <v>45183</v>
      </c>
      <c r="H4078" s="1">
        <v>45201</v>
      </c>
      <c r="I4078">
        <f>YEAR((vw_maritime_trade_analysis[[#This Row],[Departure_Date]]))</f>
        <v>2023</v>
      </c>
      <c r="J4078" t="str">
        <f>"Q"&amp;ROUNDUP(MONTH(vw_maritime_trade_analysis[[#This Row],[Departure_Date]])/3,0)</f>
        <v>Q3</v>
      </c>
      <c r="K4078" t="str">
        <f>TEXT(vw_maritime_trade_analysis[[#This Row],[Departure_Date]],"mmmm")</f>
        <v>September</v>
      </c>
      <c r="L4078">
        <v>22749336</v>
      </c>
      <c r="M4078">
        <v>281408.15625</v>
      </c>
      <c r="N4078">
        <v>22816</v>
      </c>
      <c r="O4078">
        <v>73025.3671875</v>
      </c>
      <c r="P4078">
        <v>0</v>
      </c>
      <c r="Q4078">
        <v>1067766.75</v>
      </c>
      <c r="R4078">
        <f t="shared" si="63"/>
        <v>4.6936172115089422E-2</v>
      </c>
    </row>
    <row r="4079" spans="1:18" x14ac:dyDescent="0.25">
      <c r="A4079" t="s">
        <v>5397</v>
      </c>
      <c r="B4079" t="s">
        <v>65</v>
      </c>
      <c r="C4079" t="s">
        <v>50</v>
      </c>
      <c r="D4079" t="s">
        <v>223</v>
      </c>
      <c r="E4079" t="s">
        <v>92</v>
      </c>
      <c r="F4079" t="s">
        <v>164</v>
      </c>
      <c r="G4079" s="1">
        <v>45821</v>
      </c>
      <c r="H4079" s="1">
        <v>45828</v>
      </c>
      <c r="I4079">
        <f>YEAR((vw_maritime_trade_analysis[[#This Row],[Departure_Date]]))</f>
        <v>2025</v>
      </c>
      <c r="J4079" t="str">
        <f>"Q"&amp;ROUNDUP(MONTH(vw_maritime_trade_analysis[[#This Row],[Departure_Date]])/3,0)</f>
        <v>Q2</v>
      </c>
      <c r="K4079" t="str">
        <f>TEXT(vw_maritime_trade_analysis[[#This Row],[Departure_Date]],"mmmm")</f>
        <v>June</v>
      </c>
      <c r="L4079">
        <v>55340676</v>
      </c>
      <c r="M4079">
        <v>63729.25</v>
      </c>
      <c r="N4079">
        <v>154773.4375</v>
      </c>
      <c r="O4079">
        <v>41505.51171875</v>
      </c>
      <c r="P4079">
        <v>0</v>
      </c>
      <c r="Q4079">
        <v>1873354.125</v>
      </c>
      <c r="R4079">
        <f t="shared" si="63"/>
        <v>3.3851305412315527E-2</v>
      </c>
    </row>
    <row r="4080" spans="1:18" x14ac:dyDescent="0.25">
      <c r="A4080" t="s">
        <v>5398</v>
      </c>
      <c r="B4080" t="s">
        <v>49</v>
      </c>
      <c r="C4080" t="s">
        <v>66</v>
      </c>
      <c r="D4080" t="s">
        <v>248</v>
      </c>
      <c r="E4080" t="s">
        <v>196</v>
      </c>
      <c r="F4080" t="s">
        <v>184</v>
      </c>
      <c r="G4080" s="1">
        <v>44517</v>
      </c>
      <c r="H4080" s="1">
        <v>44547</v>
      </c>
      <c r="I4080">
        <f>YEAR((vw_maritime_trade_analysis[[#This Row],[Departure_Date]]))</f>
        <v>2021</v>
      </c>
      <c r="J4080" t="str">
        <f>"Q"&amp;ROUNDUP(MONTH(vw_maritime_trade_analysis[[#This Row],[Departure_Date]])/3,0)</f>
        <v>Q4</v>
      </c>
      <c r="K4080" t="str">
        <f>TEXT(vw_maritime_trade_analysis[[#This Row],[Departure_Date]],"mmmm")</f>
        <v>November</v>
      </c>
      <c r="L4080">
        <v>55107892</v>
      </c>
      <c r="M4080">
        <v>328411.40625</v>
      </c>
      <c r="N4080">
        <v>130541.78125</v>
      </c>
      <c r="O4080">
        <v>128401.390625</v>
      </c>
      <c r="P4080">
        <v>0</v>
      </c>
      <c r="Q4080">
        <v>3119017.75</v>
      </c>
      <c r="R4080">
        <f t="shared" si="63"/>
        <v>5.6598386125892824E-2</v>
      </c>
    </row>
    <row r="4081" spans="1:18" x14ac:dyDescent="0.25">
      <c r="A4081" t="s">
        <v>5399</v>
      </c>
      <c r="B4081" t="s">
        <v>49</v>
      </c>
      <c r="C4081" t="s">
        <v>239</v>
      </c>
      <c r="D4081" t="s">
        <v>265</v>
      </c>
      <c r="E4081" t="s">
        <v>108</v>
      </c>
      <c r="F4081" t="s">
        <v>100</v>
      </c>
      <c r="G4081" s="1">
        <v>44573</v>
      </c>
      <c r="H4081" s="1">
        <v>44588</v>
      </c>
      <c r="I4081">
        <f>YEAR((vw_maritime_trade_analysis[[#This Row],[Departure_Date]]))</f>
        <v>2022</v>
      </c>
      <c r="J4081" t="str">
        <f>"Q"&amp;ROUNDUP(MONTH(vw_maritime_trade_analysis[[#This Row],[Departure_Date]])/3,0)</f>
        <v>Q1</v>
      </c>
      <c r="K4081" t="str">
        <f>TEXT(vw_maritime_trade_analysis[[#This Row],[Departure_Date]],"mmmm")</f>
        <v>January</v>
      </c>
      <c r="L4081">
        <v>16436116</v>
      </c>
      <c r="M4081">
        <v>350568.8125</v>
      </c>
      <c r="N4081">
        <v>188210.84375</v>
      </c>
      <c r="O4081">
        <v>12820.169921875</v>
      </c>
      <c r="P4081">
        <v>0</v>
      </c>
      <c r="Q4081">
        <v>873550.875</v>
      </c>
      <c r="R4081">
        <f t="shared" si="63"/>
        <v>5.3148254429452799E-2</v>
      </c>
    </row>
    <row r="4082" spans="1:18" x14ac:dyDescent="0.25">
      <c r="A4082" t="s">
        <v>5400</v>
      </c>
      <c r="B4082" t="s">
        <v>49</v>
      </c>
      <c r="C4082" t="s">
        <v>134</v>
      </c>
      <c r="D4082" t="s">
        <v>135</v>
      </c>
      <c r="E4082" t="s">
        <v>257</v>
      </c>
      <c r="F4082" t="s">
        <v>128</v>
      </c>
      <c r="G4082" s="1">
        <v>45798</v>
      </c>
      <c r="H4082" s="1">
        <v>45832</v>
      </c>
      <c r="I4082">
        <f>YEAR((vw_maritime_trade_analysis[[#This Row],[Departure_Date]]))</f>
        <v>2025</v>
      </c>
      <c r="J4082" t="str">
        <f>"Q"&amp;ROUNDUP(MONTH(vw_maritime_trade_analysis[[#This Row],[Departure_Date]])/3,0)</f>
        <v>Q2</v>
      </c>
      <c r="K4082" t="str">
        <f>TEXT(vw_maritime_trade_analysis[[#This Row],[Departure_Date]],"mmmm")</f>
        <v>May</v>
      </c>
      <c r="L4082">
        <v>12203168</v>
      </c>
      <c r="M4082">
        <v>1014335.5625</v>
      </c>
      <c r="N4082">
        <v>194575.8125</v>
      </c>
      <c r="O4082">
        <v>30019.7890625</v>
      </c>
      <c r="P4082">
        <v>68937.7734375</v>
      </c>
      <c r="Q4082">
        <v>1729761.125</v>
      </c>
      <c r="R4082">
        <f t="shared" si="63"/>
        <v>0.14174689105320848</v>
      </c>
    </row>
    <row r="4083" spans="1:18" x14ac:dyDescent="0.25">
      <c r="A4083" t="s">
        <v>5401</v>
      </c>
      <c r="B4083" t="s">
        <v>65</v>
      </c>
      <c r="C4083" t="s">
        <v>112</v>
      </c>
      <c r="D4083" t="s">
        <v>343</v>
      </c>
      <c r="E4083" t="s">
        <v>128</v>
      </c>
      <c r="F4083" t="s">
        <v>55</v>
      </c>
      <c r="G4083" s="1">
        <v>44303</v>
      </c>
      <c r="H4083" s="1">
        <v>44312</v>
      </c>
      <c r="I4083">
        <f>YEAR((vw_maritime_trade_analysis[[#This Row],[Departure_Date]]))</f>
        <v>2021</v>
      </c>
      <c r="J4083" t="str">
        <f>"Q"&amp;ROUNDUP(MONTH(vw_maritime_trade_analysis[[#This Row],[Departure_Date]])/3,0)</f>
        <v>Q2</v>
      </c>
      <c r="K4083" t="str">
        <f>TEXT(vw_maritime_trade_analysis[[#This Row],[Departure_Date]],"mmmm")</f>
        <v>April</v>
      </c>
      <c r="L4083">
        <v>33397724</v>
      </c>
      <c r="M4083">
        <v>137404.796875</v>
      </c>
      <c r="N4083">
        <v>31611.689453125</v>
      </c>
      <c r="O4083">
        <v>96519.421875</v>
      </c>
      <c r="P4083">
        <v>21474.529296875</v>
      </c>
      <c r="Q4083">
        <v>2457156.75</v>
      </c>
      <c r="R4083">
        <f t="shared" si="63"/>
        <v>7.3572580874073937E-2</v>
      </c>
    </row>
    <row r="4084" spans="1:18" x14ac:dyDescent="0.25">
      <c r="A4084" t="s">
        <v>5402</v>
      </c>
      <c r="B4084" t="s">
        <v>49</v>
      </c>
      <c r="C4084" t="s">
        <v>112</v>
      </c>
      <c r="D4084" t="s">
        <v>343</v>
      </c>
      <c r="E4084" t="s">
        <v>159</v>
      </c>
      <c r="F4084" t="s">
        <v>100</v>
      </c>
      <c r="G4084" s="1">
        <v>44129</v>
      </c>
      <c r="H4084" s="1">
        <v>44136</v>
      </c>
      <c r="I4084">
        <f>YEAR((vw_maritime_trade_analysis[[#This Row],[Departure_Date]]))</f>
        <v>2020</v>
      </c>
      <c r="J4084" t="str">
        <f>"Q"&amp;ROUNDUP(MONTH(vw_maritime_trade_analysis[[#This Row],[Departure_Date]])/3,0)</f>
        <v>Q4</v>
      </c>
      <c r="K4084" t="str">
        <f>TEXT(vw_maritime_trade_analysis[[#This Row],[Departure_Date]],"mmmm")</f>
        <v>October</v>
      </c>
      <c r="L4084">
        <v>82496504</v>
      </c>
      <c r="M4084">
        <v>103459.1015625</v>
      </c>
      <c r="N4084">
        <v>82298.5234375</v>
      </c>
      <c r="O4084">
        <v>160868.1875</v>
      </c>
      <c r="P4084">
        <v>23376.869140625</v>
      </c>
      <c r="Q4084">
        <v>3014194.75</v>
      </c>
      <c r="R4084">
        <f t="shared" si="63"/>
        <v>3.6537242232713277E-2</v>
      </c>
    </row>
    <row r="4085" spans="1:18" x14ac:dyDescent="0.25">
      <c r="A4085" t="s">
        <v>5403</v>
      </c>
      <c r="B4085" t="s">
        <v>49</v>
      </c>
      <c r="C4085" t="s">
        <v>50</v>
      </c>
      <c r="D4085" t="s">
        <v>139</v>
      </c>
      <c r="E4085" t="s">
        <v>131</v>
      </c>
      <c r="F4085" t="s">
        <v>184</v>
      </c>
      <c r="G4085" s="1">
        <v>44985</v>
      </c>
      <c r="H4085" s="1">
        <v>45002</v>
      </c>
      <c r="I4085">
        <f>YEAR((vw_maritime_trade_analysis[[#This Row],[Departure_Date]]))</f>
        <v>2023</v>
      </c>
      <c r="J4085" t="str">
        <f>"Q"&amp;ROUNDUP(MONTH(vw_maritime_trade_analysis[[#This Row],[Departure_Date]])/3,0)</f>
        <v>Q1</v>
      </c>
      <c r="K4085" t="str">
        <f>TEXT(vw_maritime_trade_analysis[[#This Row],[Departure_Date]],"mmmm")</f>
        <v>February</v>
      </c>
      <c r="L4085">
        <v>16109736</v>
      </c>
      <c r="M4085">
        <v>382180.125</v>
      </c>
      <c r="N4085">
        <v>191295.203125</v>
      </c>
      <c r="O4085">
        <v>22392.529296875</v>
      </c>
      <c r="P4085">
        <v>0</v>
      </c>
      <c r="Q4085">
        <v>2099752.25</v>
      </c>
      <c r="R4085">
        <f t="shared" si="63"/>
        <v>0.13034057479278369</v>
      </c>
    </row>
    <row r="4086" spans="1:18" x14ac:dyDescent="0.25">
      <c r="A4086" t="s">
        <v>5404</v>
      </c>
      <c r="B4086" t="s">
        <v>49</v>
      </c>
      <c r="C4086" t="s">
        <v>78</v>
      </c>
      <c r="D4086" t="s">
        <v>79</v>
      </c>
      <c r="E4086" t="s">
        <v>204</v>
      </c>
      <c r="F4086" t="s">
        <v>226</v>
      </c>
      <c r="G4086" s="1">
        <v>44806</v>
      </c>
      <c r="H4086" s="1">
        <v>44823</v>
      </c>
      <c r="I4086">
        <f>YEAR((vw_maritime_trade_analysis[[#This Row],[Departure_Date]]))</f>
        <v>2022</v>
      </c>
      <c r="J4086" t="str">
        <f>"Q"&amp;ROUNDUP(MONTH(vw_maritime_trade_analysis[[#This Row],[Departure_Date]])/3,0)</f>
        <v>Q3</v>
      </c>
      <c r="K4086" t="str">
        <f>TEXT(vw_maritime_trade_analysis[[#This Row],[Departure_Date]],"mmmm")</f>
        <v>September</v>
      </c>
      <c r="L4086">
        <v>16694602</v>
      </c>
      <c r="M4086">
        <v>525946.4375</v>
      </c>
      <c r="N4086">
        <v>244287.1875</v>
      </c>
      <c r="O4086">
        <v>35726.44921875</v>
      </c>
      <c r="P4086">
        <v>17273.8203125</v>
      </c>
      <c r="Q4086">
        <v>2416783</v>
      </c>
      <c r="R4086">
        <f t="shared" si="63"/>
        <v>0.14476433759846447</v>
      </c>
    </row>
    <row r="4087" spans="1:18" x14ac:dyDescent="0.25">
      <c r="A4087" t="s">
        <v>5405</v>
      </c>
      <c r="B4087" t="s">
        <v>49</v>
      </c>
      <c r="C4087" t="s">
        <v>112</v>
      </c>
      <c r="D4087" t="s">
        <v>113</v>
      </c>
      <c r="E4087" t="s">
        <v>164</v>
      </c>
      <c r="F4087" t="s">
        <v>56</v>
      </c>
      <c r="G4087" s="1">
        <v>46038</v>
      </c>
      <c r="H4087" s="1">
        <v>46052</v>
      </c>
      <c r="I4087">
        <f>YEAR((vw_maritime_trade_analysis[[#This Row],[Departure_Date]]))</f>
        <v>2026</v>
      </c>
      <c r="J4087" t="str">
        <f>"Q"&amp;ROUNDUP(MONTH(vw_maritime_trade_analysis[[#This Row],[Departure_Date]])/3,0)</f>
        <v>Q1</v>
      </c>
      <c r="K4087" t="str">
        <f>TEXT(vw_maritime_trade_analysis[[#This Row],[Departure_Date]],"mmmm")</f>
        <v>January</v>
      </c>
      <c r="L4087">
        <v>10208354</v>
      </c>
      <c r="M4087">
        <v>230781.921875</v>
      </c>
      <c r="N4087">
        <v>81928.03125</v>
      </c>
      <c r="O4087">
        <v>25418.80078125</v>
      </c>
      <c r="P4087">
        <v>0</v>
      </c>
      <c r="Q4087">
        <v>557158.1875</v>
      </c>
      <c r="R4087">
        <f t="shared" si="63"/>
        <v>5.4578650730568314E-2</v>
      </c>
    </row>
    <row r="4088" spans="1:18" x14ac:dyDescent="0.25">
      <c r="A4088" t="s">
        <v>5406</v>
      </c>
      <c r="B4088" t="s">
        <v>49</v>
      </c>
      <c r="C4088" t="s">
        <v>78</v>
      </c>
      <c r="D4088" t="s">
        <v>177</v>
      </c>
      <c r="E4088" t="s">
        <v>55</v>
      </c>
      <c r="F4088" t="s">
        <v>56</v>
      </c>
      <c r="G4088" s="1">
        <v>45861</v>
      </c>
      <c r="H4088" s="1">
        <v>45876</v>
      </c>
      <c r="I4088">
        <f>YEAR((vw_maritime_trade_analysis[[#This Row],[Departure_Date]]))</f>
        <v>2025</v>
      </c>
      <c r="J4088" t="str">
        <f>"Q"&amp;ROUNDUP(MONTH(vw_maritime_trade_analysis[[#This Row],[Departure_Date]])/3,0)</f>
        <v>Q3</v>
      </c>
      <c r="K4088" t="str">
        <f>TEXT(vw_maritime_trade_analysis[[#This Row],[Departure_Date]],"mmmm")</f>
        <v>July</v>
      </c>
      <c r="L4088">
        <v>21805028</v>
      </c>
      <c r="M4088">
        <v>288148</v>
      </c>
      <c r="N4088">
        <v>17628.91015625</v>
      </c>
      <c r="O4088">
        <v>15045.4697265625</v>
      </c>
      <c r="P4088">
        <v>0</v>
      </c>
      <c r="Q4088">
        <v>1701010.875</v>
      </c>
      <c r="R4088">
        <f t="shared" si="63"/>
        <v>7.8010029384048482E-2</v>
      </c>
    </row>
    <row r="4089" spans="1:18" x14ac:dyDescent="0.25">
      <c r="A4089" t="s">
        <v>5407</v>
      </c>
      <c r="B4089" t="s">
        <v>49</v>
      </c>
      <c r="C4089" t="s">
        <v>50</v>
      </c>
      <c r="D4089" t="s">
        <v>223</v>
      </c>
      <c r="E4089" t="s">
        <v>108</v>
      </c>
      <c r="F4089" t="s">
        <v>70</v>
      </c>
      <c r="G4089" s="1">
        <v>45375</v>
      </c>
      <c r="H4089" s="1">
        <v>45395</v>
      </c>
      <c r="I4089">
        <f>YEAR((vw_maritime_trade_analysis[[#This Row],[Departure_Date]]))</f>
        <v>2024</v>
      </c>
      <c r="J4089" t="str">
        <f>"Q"&amp;ROUNDUP(MONTH(vw_maritime_trade_analysis[[#This Row],[Departure_Date]])/3,0)</f>
        <v>Q1</v>
      </c>
      <c r="K4089" t="str">
        <f>TEXT(vw_maritime_trade_analysis[[#This Row],[Departure_Date]],"mmmm")</f>
        <v>March</v>
      </c>
      <c r="L4089">
        <v>42481096</v>
      </c>
      <c r="M4089">
        <v>265984.0625</v>
      </c>
      <c r="N4089">
        <v>179740.3125</v>
      </c>
      <c r="O4089">
        <v>77315.59375</v>
      </c>
      <c r="P4089">
        <v>0</v>
      </c>
      <c r="Q4089">
        <v>2165768</v>
      </c>
      <c r="R4089">
        <f t="shared" si="63"/>
        <v>5.0981923818538014E-2</v>
      </c>
    </row>
    <row r="4090" spans="1:18" x14ac:dyDescent="0.25">
      <c r="A4090" t="s">
        <v>5408</v>
      </c>
      <c r="B4090" t="s">
        <v>49</v>
      </c>
      <c r="C4090" t="s">
        <v>66</v>
      </c>
      <c r="D4090" t="s">
        <v>67</v>
      </c>
      <c r="E4090" t="s">
        <v>55</v>
      </c>
      <c r="F4090" t="s">
        <v>56</v>
      </c>
      <c r="G4090" s="1">
        <v>45079</v>
      </c>
      <c r="H4090" s="1">
        <v>45109</v>
      </c>
      <c r="I4090">
        <f>YEAR((vw_maritime_trade_analysis[[#This Row],[Departure_Date]]))</f>
        <v>2023</v>
      </c>
      <c r="J4090" t="str">
        <f>"Q"&amp;ROUNDUP(MONTH(vw_maritime_trade_analysis[[#This Row],[Departure_Date]])/3,0)</f>
        <v>Q2</v>
      </c>
      <c r="K4090" t="str">
        <f>TEXT(vw_maritime_trade_analysis[[#This Row],[Departure_Date]],"mmmm")</f>
        <v>June</v>
      </c>
      <c r="L4090">
        <v>7643777</v>
      </c>
      <c r="M4090">
        <v>197872.5625</v>
      </c>
      <c r="N4090">
        <v>147291.0625</v>
      </c>
      <c r="O4090">
        <v>5121.330078125</v>
      </c>
      <c r="P4090">
        <v>0</v>
      </c>
      <c r="Q4090">
        <v>763066.875</v>
      </c>
      <c r="R4090">
        <f t="shared" si="63"/>
        <v>9.9828510826519404E-2</v>
      </c>
    </row>
    <row r="4091" spans="1:18" x14ac:dyDescent="0.25">
      <c r="A4091" t="s">
        <v>5409</v>
      </c>
      <c r="B4091" t="s">
        <v>65</v>
      </c>
      <c r="C4091" t="s">
        <v>239</v>
      </c>
      <c r="D4091" t="s">
        <v>265</v>
      </c>
      <c r="E4091" t="s">
        <v>100</v>
      </c>
      <c r="F4091" t="s">
        <v>131</v>
      </c>
      <c r="G4091" s="1">
        <v>45280</v>
      </c>
      <c r="H4091" s="1">
        <v>45303</v>
      </c>
      <c r="I4091">
        <f>YEAR((vw_maritime_trade_analysis[[#This Row],[Departure_Date]]))</f>
        <v>2023</v>
      </c>
      <c r="J4091" t="str">
        <f>"Q"&amp;ROUNDUP(MONTH(vw_maritime_trade_analysis[[#This Row],[Departure_Date]])/3,0)</f>
        <v>Q4</v>
      </c>
      <c r="K4091" t="str">
        <f>TEXT(vw_maritime_trade_analysis[[#This Row],[Departure_Date]],"mmmm")</f>
        <v>December</v>
      </c>
      <c r="L4091">
        <v>10801749</v>
      </c>
      <c r="M4091">
        <v>723033.0625</v>
      </c>
      <c r="N4091">
        <v>181891.015625</v>
      </c>
      <c r="O4091">
        <v>21819.529296875</v>
      </c>
      <c r="P4091">
        <v>0</v>
      </c>
      <c r="Q4091">
        <v>1426371.125</v>
      </c>
      <c r="R4091">
        <f t="shared" si="63"/>
        <v>0.1320500156965321</v>
      </c>
    </row>
    <row r="4092" spans="1:18" x14ac:dyDescent="0.25">
      <c r="A4092" t="s">
        <v>5410</v>
      </c>
      <c r="B4092" t="s">
        <v>49</v>
      </c>
      <c r="C4092" t="s">
        <v>112</v>
      </c>
      <c r="D4092" t="s">
        <v>340</v>
      </c>
      <c r="E4092" t="s">
        <v>140</v>
      </c>
      <c r="F4092" t="s">
        <v>56</v>
      </c>
      <c r="G4092" s="1">
        <v>44413</v>
      </c>
      <c r="H4092" s="1">
        <v>44428</v>
      </c>
      <c r="I4092">
        <f>YEAR((vw_maritime_trade_analysis[[#This Row],[Departure_Date]]))</f>
        <v>2021</v>
      </c>
      <c r="J4092" t="str">
        <f>"Q"&amp;ROUNDUP(MONTH(vw_maritime_trade_analysis[[#This Row],[Departure_Date]])/3,0)</f>
        <v>Q3</v>
      </c>
      <c r="K4092" t="str">
        <f>TEXT(vw_maritime_trade_analysis[[#This Row],[Departure_Date]],"mmmm")</f>
        <v>August</v>
      </c>
      <c r="L4092">
        <v>11756388</v>
      </c>
      <c r="M4092">
        <v>347393.15625</v>
      </c>
      <c r="N4092">
        <v>218985.515625</v>
      </c>
      <c r="O4092">
        <v>7053.830078125</v>
      </c>
      <c r="P4092">
        <v>53869.98046875</v>
      </c>
      <c r="Q4092">
        <v>1059123.875</v>
      </c>
      <c r="R4092">
        <f t="shared" si="63"/>
        <v>9.0089224258335127E-2</v>
      </c>
    </row>
    <row r="4093" spans="1:18" x14ac:dyDescent="0.25">
      <c r="A4093" t="s">
        <v>5411</v>
      </c>
      <c r="B4093" t="s">
        <v>49</v>
      </c>
      <c r="C4093" t="s">
        <v>50</v>
      </c>
      <c r="D4093" t="s">
        <v>51</v>
      </c>
      <c r="E4093" t="s">
        <v>230</v>
      </c>
      <c r="F4093" t="s">
        <v>128</v>
      </c>
      <c r="G4093" s="1">
        <v>45838</v>
      </c>
      <c r="H4093" s="1">
        <v>45851</v>
      </c>
      <c r="I4093">
        <f>YEAR((vw_maritime_trade_analysis[[#This Row],[Departure_Date]]))</f>
        <v>2025</v>
      </c>
      <c r="J4093" t="str">
        <f>"Q"&amp;ROUNDUP(MONTH(vw_maritime_trade_analysis[[#This Row],[Departure_Date]])/3,0)</f>
        <v>Q2</v>
      </c>
      <c r="K4093" t="str">
        <f>TEXT(vw_maritime_trade_analysis[[#This Row],[Departure_Date]],"mmmm")</f>
        <v>June</v>
      </c>
      <c r="L4093">
        <v>4306796.5</v>
      </c>
      <c r="M4093">
        <v>369864.8125</v>
      </c>
      <c r="N4093">
        <v>154388.3125</v>
      </c>
      <c r="O4093">
        <v>6589.39990234375</v>
      </c>
      <c r="P4093">
        <v>118000.8984375</v>
      </c>
      <c r="Q4093">
        <v>2696629</v>
      </c>
      <c r="R4093">
        <f t="shared" si="63"/>
        <v>0.62613336850255175</v>
      </c>
    </row>
    <row r="4094" spans="1:18" x14ac:dyDescent="0.25">
      <c r="A4094" t="s">
        <v>5412</v>
      </c>
      <c r="B4094" t="s">
        <v>65</v>
      </c>
      <c r="C4094" t="s">
        <v>78</v>
      </c>
      <c r="D4094" t="s">
        <v>79</v>
      </c>
      <c r="E4094" t="s">
        <v>70</v>
      </c>
      <c r="F4094" t="s">
        <v>108</v>
      </c>
      <c r="G4094" s="1">
        <v>44950</v>
      </c>
      <c r="H4094" s="1">
        <v>44980</v>
      </c>
      <c r="I4094">
        <f>YEAR((vw_maritime_trade_analysis[[#This Row],[Departure_Date]]))</f>
        <v>2023</v>
      </c>
      <c r="J4094" t="str">
        <f>"Q"&amp;ROUNDUP(MONTH(vw_maritime_trade_analysis[[#This Row],[Departure_Date]])/3,0)</f>
        <v>Q1</v>
      </c>
      <c r="K4094" t="str">
        <f>TEXT(vw_maritime_trade_analysis[[#This Row],[Departure_Date]],"mmmm")</f>
        <v>January</v>
      </c>
      <c r="L4094">
        <v>48486740</v>
      </c>
      <c r="M4094">
        <v>977090.1875</v>
      </c>
      <c r="N4094">
        <v>249113.46875</v>
      </c>
      <c r="O4094">
        <v>162430.578125</v>
      </c>
      <c r="Q4094">
        <v>2703242.75</v>
      </c>
      <c r="R4094">
        <f t="shared" si="63"/>
        <v>5.5752206685786669E-2</v>
      </c>
    </row>
    <row r="4095" spans="1:18" x14ac:dyDescent="0.25">
      <c r="A4095" t="s">
        <v>5413</v>
      </c>
      <c r="B4095" t="s">
        <v>49</v>
      </c>
      <c r="C4095" t="s">
        <v>112</v>
      </c>
      <c r="D4095" t="s">
        <v>126</v>
      </c>
      <c r="E4095" t="s">
        <v>204</v>
      </c>
      <c r="F4095" t="s">
        <v>100</v>
      </c>
      <c r="G4095" s="1">
        <v>45276</v>
      </c>
      <c r="H4095" s="1">
        <v>45294</v>
      </c>
      <c r="I4095">
        <f>YEAR((vw_maritime_trade_analysis[[#This Row],[Departure_Date]]))</f>
        <v>2023</v>
      </c>
      <c r="J4095" t="str">
        <f>"Q"&amp;ROUNDUP(MONTH(vw_maritime_trade_analysis[[#This Row],[Departure_Date]])/3,0)</f>
        <v>Q4</v>
      </c>
      <c r="K4095" t="str">
        <f>TEXT(vw_maritime_trade_analysis[[#This Row],[Departure_Date]],"mmmm")</f>
        <v>December</v>
      </c>
      <c r="L4095">
        <v>6526602</v>
      </c>
      <c r="M4095">
        <v>117934.34375</v>
      </c>
      <c r="N4095">
        <v>202279.296875</v>
      </c>
      <c r="O4095">
        <v>19710.33984375</v>
      </c>
      <c r="P4095">
        <v>0</v>
      </c>
      <c r="Q4095">
        <v>1265170.625</v>
      </c>
      <c r="R4095">
        <f t="shared" si="63"/>
        <v>0.19384828812910607</v>
      </c>
    </row>
    <row r="4096" spans="1:18" x14ac:dyDescent="0.25">
      <c r="A4096" t="s">
        <v>5414</v>
      </c>
      <c r="B4096" t="s">
        <v>49</v>
      </c>
      <c r="C4096" t="s">
        <v>50</v>
      </c>
      <c r="D4096" t="s">
        <v>423</v>
      </c>
      <c r="E4096" t="s">
        <v>159</v>
      </c>
      <c r="F4096" t="s">
        <v>92</v>
      </c>
      <c r="G4096" s="1">
        <v>44864</v>
      </c>
      <c r="H4096" s="1">
        <v>44880</v>
      </c>
      <c r="I4096">
        <f>YEAR((vw_maritime_trade_analysis[[#This Row],[Departure_Date]]))</f>
        <v>2022</v>
      </c>
      <c r="J4096" t="str">
        <f>"Q"&amp;ROUNDUP(MONTH(vw_maritime_trade_analysis[[#This Row],[Departure_Date]])/3,0)</f>
        <v>Q4</v>
      </c>
      <c r="K4096" t="str">
        <f>TEXT(vw_maritime_trade_analysis[[#This Row],[Departure_Date]],"mmmm")</f>
        <v>October</v>
      </c>
      <c r="L4096">
        <v>47492092</v>
      </c>
      <c r="M4096">
        <v>446628.25</v>
      </c>
      <c r="N4096">
        <v>168235.8125</v>
      </c>
      <c r="O4096">
        <v>33244.4609375</v>
      </c>
      <c r="P4096">
        <v>38205.62109375</v>
      </c>
      <c r="Q4096">
        <v>2221976.25</v>
      </c>
      <c r="R4096">
        <f t="shared" si="63"/>
        <v>4.6786236538074594E-2</v>
      </c>
    </row>
    <row r="4097" spans="1:18" x14ac:dyDescent="0.25">
      <c r="A4097" t="s">
        <v>5415</v>
      </c>
      <c r="B4097" t="s">
        <v>49</v>
      </c>
      <c r="C4097" t="s">
        <v>50</v>
      </c>
      <c r="D4097" t="s">
        <v>120</v>
      </c>
      <c r="E4097" t="s">
        <v>196</v>
      </c>
      <c r="F4097" t="s">
        <v>92</v>
      </c>
      <c r="G4097" s="1">
        <v>44758</v>
      </c>
      <c r="H4097" s="1">
        <v>44770</v>
      </c>
      <c r="I4097">
        <f>YEAR((vw_maritime_trade_analysis[[#This Row],[Departure_Date]]))</f>
        <v>2022</v>
      </c>
      <c r="J4097" t="str">
        <f>"Q"&amp;ROUNDUP(MONTH(vw_maritime_trade_analysis[[#This Row],[Departure_Date]])/3,0)</f>
        <v>Q3</v>
      </c>
      <c r="K4097" t="str">
        <f>TEXT(vw_maritime_trade_analysis[[#This Row],[Departure_Date]],"mmmm")</f>
        <v>July</v>
      </c>
      <c r="L4097">
        <v>48510760</v>
      </c>
      <c r="M4097">
        <v>231079.4375</v>
      </c>
      <c r="N4097">
        <v>140224.125</v>
      </c>
      <c r="O4097">
        <v>155234.4375</v>
      </c>
      <c r="P4097">
        <v>10447.4501953125</v>
      </c>
      <c r="Q4097">
        <v>1742114.5</v>
      </c>
      <c r="R4097">
        <f t="shared" si="63"/>
        <v>3.5911919335009389E-2</v>
      </c>
    </row>
    <row r="4098" spans="1:18" x14ac:dyDescent="0.25">
      <c r="A4098" t="s">
        <v>5416</v>
      </c>
      <c r="B4098" t="s">
        <v>49</v>
      </c>
      <c r="C4098" t="s">
        <v>50</v>
      </c>
      <c r="D4098" t="s">
        <v>139</v>
      </c>
      <c r="E4098" t="s">
        <v>201</v>
      </c>
      <c r="F4098" t="s">
        <v>56</v>
      </c>
      <c r="G4098" s="1">
        <v>44785</v>
      </c>
      <c r="H4098" s="1">
        <v>44804</v>
      </c>
      <c r="I4098">
        <f>YEAR((vw_maritime_trade_analysis[[#This Row],[Departure_Date]]))</f>
        <v>2022</v>
      </c>
      <c r="J4098" t="str">
        <f>"Q"&amp;ROUNDUP(MONTH(vw_maritime_trade_analysis[[#This Row],[Departure_Date]])/3,0)</f>
        <v>Q3</v>
      </c>
      <c r="K4098" t="str">
        <f>TEXT(vw_maritime_trade_analysis[[#This Row],[Departure_Date]],"mmmm")</f>
        <v>August</v>
      </c>
      <c r="L4098">
        <v>28215836</v>
      </c>
      <c r="M4098">
        <v>616808.8125</v>
      </c>
      <c r="N4098">
        <v>141892.328125</v>
      </c>
      <c r="O4098">
        <v>46838.2890625</v>
      </c>
      <c r="Q4098">
        <v>2474517.5</v>
      </c>
      <c r="R4098">
        <f t="shared" ref="R4098:R4161" si="64">Q4098/L4098</f>
        <v>8.7699598906089471E-2</v>
      </c>
    </row>
    <row r="4099" spans="1:18" x14ac:dyDescent="0.25">
      <c r="A4099" t="s">
        <v>5417</v>
      </c>
      <c r="B4099" t="s">
        <v>49</v>
      </c>
      <c r="C4099" t="s">
        <v>50</v>
      </c>
      <c r="D4099" t="s">
        <v>145</v>
      </c>
      <c r="E4099" t="s">
        <v>83</v>
      </c>
      <c r="F4099" t="s">
        <v>92</v>
      </c>
      <c r="G4099" s="1">
        <v>45456</v>
      </c>
      <c r="H4099" s="1">
        <v>45473</v>
      </c>
      <c r="I4099">
        <f>YEAR((vw_maritime_trade_analysis[[#This Row],[Departure_Date]]))</f>
        <v>2024</v>
      </c>
      <c r="J4099" t="str">
        <f>"Q"&amp;ROUNDUP(MONTH(vw_maritime_trade_analysis[[#This Row],[Departure_Date]])/3,0)</f>
        <v>Q2</v>
      </c>
      <c r="K4099" t="str">
        <f>TEXT(vw_maritime_trade_analysis[[#This Row],[Departure_Date]],"mmmm")</f>
        <v>June</v>
      </c>
      <c r="L4099">
        <v>41367936</v>
      </c>
      <c r="M4099">
        <v>503649.875</v>
      </c>
      <c r="N4099">
        <v>70688.9296875</v>
      </c>
      <c r="O4099">
        <v>61224.55078125</v>
      </c>
      <c r="P4099">
        <v>0</v>
      </c>
      <c r="Q4099">
        <v>1779382.75</v>
      </c>
      <c r="R4099">
        <f t="shared" si="64"/>
        <v>4.3013573362712609E-2</v>
      </c>
    </row>
    <row r="4100" spans="1:18" x14ac:dyDescent="0.25">
      <c r="A4100" t="s">
        <v>5418</v>
      </c>
      <c r="B4100" t="s">
        <v>65</v>
      </c>
      <c r="C4100" t="s">
        <v>239</v>
      </c>
      <c r="D4100" t="s">
        <v>240</v>
      </c>
      <c r="E4100" t="s">
        <v>226</v>
      </c>
      <c r="F4100" t="s">
        <v>164</v>
      </c>
      <c r="G4100" s="1">
        <v>45589</v>
      </c>
      <c r="H4100" s="1">
        <v>45613</v>
      </c>
      <c r="I4100">
        <f>YEAR((vw_maritime_trade_analysis[[#This Row],[Departure_Date]]))</f>
        <v>2024</v>
      </c>
      <c r="J4100" t="str">
        <f>"Q"&amp;ROUNDUP(MONTH(vw_maritime_trade_analysis[[#This Row],[Departure_Date]])/3,0)</f>
        <v>Q4</v>
      </c>
      <c r="K4100" t="str">
        <f>TEXT(vw_maritime_trade_analysis[[#This Row],[Departure_Date]],"mmmm")</f>
        <v>October</v>
      </c>
      <c r="L4100">
        <v>16061179</v>
      </c>
      <c r="M4100">
        <v>312182.71875</v>
      </c>
      <c r="N4100">
        <v>151303.828125</v>
      </c>
      <c r="O4100">
        <v>39831.71875</v>
      </c>
      <c r="P4100">
        <v>0</v>
      </c>
      <c r="Q4100">
        <v>1169917.25</v>
      </c>
      <c r="R4100">
        <f t="shared" si="64"/>
        <v>7.2841305734778247E-2</v>
      </c>
    </row>
    <row r="4101" spans="1:18" x14ac:dyDescent="0.25">
      <c r="A4101" t="s">
        <v>5419</v>
      </c>
      <c r="B4101" t="s">
        <v>49</v>
      </c>
      <c r="C4101" t="s">
        <v>134</v>
      </c>
      <c r="D4101" t="s">
        <v>135</v>
      </c>
      <c r="E4101" t="s">
        <v>55</v>
      </c>
      <c r="F4101" t="s">
        <v>56</v>
      </c>
      <c r="G4101" s="1">
        <v>43889</v>
      </c>
      <c r="H4101" s="1">
        <v>43919</v>
      </c>
      <c r="I4101">
        <f>YEAR((vw_maritime_trade_analysis[[#This Row],[Departure_Date]]))</f>
        <v>2020</v>
      </c>
      <c r="J4101" t="str">
        <f>"Q"&amp;ROUNDUP(MONTH(vw_maritime_trade_analysis[[#This Row],[Departure_Date]])/3,0)</f>
        <v>Q1</v>
      </c>
      <c r="K4101" t="str">
        <f>TEXT(vw_maritime_trade_analysis[[#This Row],[Departure_Date]],"mmmm")</f>
        <v>February</v>
      </c>
      <c r="L4101">
        <v>10452559</v>
      </c>
      <c r="M4101">
        <v>1032803.75</v>
      </c>
      <c r="N4101">
        <v>111657.9609375</v>
      </c>
      <c r="O4101">
        <v>5539.85986328125</v>
      </c>
      <c r="P4101">
        <v>0</v>
      </c>
      <c r="Q4101">
        <v>1398877.5</v>
      </c>
      <c r="R4101">
        <f t="shared" si="64"/>
        <v>0.13383110298635961</v>
      </c>
    </row>
    <row r="4102" spans="1:18" x14ac:dyDescent="0.25">
      <c r="A4102" t="s">
        <v>5420</v>
      </c>
      <c r="B4102" t="s">
        <v>49</v>
      </c>
      <c r="C4102" t="s">
        <v>50</v>
      </c>
      <c r="D4102" t="s">
        <v>51</v>
      </c>
      <c r="E4102" t="s">
        <v>71</v>
      </c>
      <c r="F4102" t="s">
        <v>92</v>
      </c>
      <c r="G4102" s="1">
        <v>44165</v>
      </c>
      <c r="H4102" s="1">
        <v>44177</v>
      </c>
      <c r="I4102">
        <f>YEAR((vw_maritime_trade_analysis[[#This Row],[Departure_Date]]))</f>
        <v>2020</v>
      </c>
      <c r="J4102" t="str">
        <f>"Q"&amp;ROUNDUP(MONTH(vw_maritime_trade_analysis[[#This Row],[Departure_Date]])/3,0)</f>
        <v>Q4</v>
      </c>
      <c r="K4102" t="str">
        <f>TEXT(vw_maritime_trade_analysis[[#This Row],[Departure_Date]],"mmmm")</f>
        <v>November</v>
      </c>
      <c r="L4102">
        <v>22849188</v>
      </c>
      <c r="M4102">
        <v>171884.4375</v>
      </c>
      <c r="N4102">
        <v>21299.5</v>
      </c>
      <c r="O4102">
        <v>50953.69140625</v>
      </c>
      <c r="P4102">
        <v>35949.87890625</v>
      </c>
      <c r="Q4102">
        <v>3509757.5</v>
      </c>
      <c r="R4102">
        <f t="shared" si="64"/>
        <v>0.15360534912662979</v>
      </c>
    </row>
    <row r="4103" spans="1:18" x14ac:dyDescent="0.25">
      <c r="A4103" t="s">
        <v>5421</v>
      </c>
      <c r="B4103" t="s">
        <v>65</v>
      </c>
      <c r="C4103" t="s">
        <v>50</v>
      </c>
      <c r="D4103" t="s">
        <v>120</v>
      </c>
      <c r="E4103" t="s">
        <v>226</v>
      </c>
      <c r="F4103" t="s">
        <v>257</v>
      </c>
      <c r="G4103" s="1">
        <v>45097</v>
      </c>
      <c r="H4103" s="1">
        <v>45105</v>
      </c>
      <c r="I4103">
        <f>YEAR((vw_maritime_trade_analysis[[#This Row],[Departure_Date]]))</f>
        <v>2023</v>
      </c>
      <c r="J4103" t="str">
        <f>"Q"&amp;ROUNDUP(MONTH(vw_maritime_trade_analysis[[#This Row],[Departure_Date]])/3,0)</f>
        <v>Q2</v>
      </c>
      <c r="K4103" t="str">
        <f>TEXT(vw_maritime_trade_analysis[[#This Row],[Departure_Date]],"mmmm")</f>
        <v>June</v>
      </c>
      <c r="L4103">
        <v>39233496</v>
      </c>
      <c r="M4103">
        <v>236683.421875</v>
      </c>
      <c r="N4103">
        <v>216403.328125</v>
      </c>
      <c r="O4103">
        <v>91021.7109375</v>
      </c>
      <c r="P4103">
        <v>0</v>
      </c>
      <c r="Q4103">
        <v>1516398.5</v>
      </c>
      <c r="R4103">
        <f t="shared" si="64"/>
        <v>3.8650608653381283E-2</v>
      </c>
    </row>
    <row r="4104" spans="1:18" x14ac:dyDescent="0.25">
      <c r="A4104" t="s">
        <v>5422</v>
      </c>
      <c r="B4104" t="s">
        <v>65</v>
      </c>
      <c r="C4104" t="s">
        <v>50</v>
      </c>
      <c r="D4104" t="s">
        <v>51</v>
      </c>
      <c r="E4104" t="s">
        <v>56</v>
      </c>
      <c r="F4104" t="s">
        <v>121</v>
      </c>
      <c r="G4104" s="1">
        <v>45366</v>
      </c>
      <c r="H4104" s="1">
        <v>45386</v>
      </c>
      <c r="I4104">
        <f>YEAR((vw_maritime_trade_analysis[[#This Row],[Departure_Date]]))</f>
        <v>2024</v>
      </c>
      <c r="J4104" t="str">
        <f>"Q"&amp;ROUNDUP(MONTH(vw_maritime_trade_analysis[[#This Row],[Departure_Date]])/3,0)</f>
        <v>Q1</v>
      </c>
      <c r="K4104" t="str">
        <f>TEXT(vw_maritime_trade_analysis[[#This Row],[Departure_Date]],"mmmm")</f>
        <v>March</v>
      </c>
      <c r="L4104">
        <v>8389592</v>
      </c>
      <c r="M4104">
        <v>630071.125</v>
      </c>
      <c r="N4104">
        <v>176596.71875</v>
      </c>
      <c r="O4104">
        <v>7970.10986328125</v>
      </c>
      <c r="P4104">
        <v>114214.5234375</v>
      </c>
      <c r="Q4104">
        <v>3051299.5</v>
      </c>
      <c r="R4104">
        <f t="shared" si="64"/>
        <v>0.36370058281737661</v>
      </c>
    </row>
    <row r="4105" spans="1:18" x14ac:dyDescent="0.25">
      <c r="A4105" t="s">
        <v>5423</v>
      </c>
      <c r="B4105" t="s">
        <v>65</v>
      </c>
      <c r="C4105" t="s">
        <v>50</v>
      </c>
      <c r="D4105" t="s">
        <v>223</v>
      </c>
      <c r="E4105" t="s">
        <v>100</v>
      </c>
      <c r="F4105" t="s">
        <v>93</v>
      </c>
      <c r="G4105" s="1">
        <v>44608</v>
      </c>
      <c r="H4105" s="1">
        <v>44615</v>
      </c>
      <c r="I4105">
        <f>YEAR((vw_maritime_trade_analysis[[#This Row],[Departure_Date]]))</f>
        <v>2022</v>
      </c>
      <c r="J4105" t="str">
        <f>"Q"&amp;ROUNDUP(MONTH(vw_maritime_trade_analysis[[#This Row],[Departure_Date]])/3,0)</f>
        <v>Q1</v>
      </c>
      <c r="K4105" t="str">
        <f>TEXT(vw_maritime_trade_analysis[[#This Row],[Departure_Date]],"mmmm")</f>
        <v>February</v>
      </c>
      <c r="L4105">
        <v>40910244</v>
      </c>
      <c r="M4105">
        <v>100695.84375</v>
      </c>
      <c r="N4105">
        <v>248770.625</v>
      </c>
      <c r="O4105">
        <v>115366.890625</v>
      </c>
      <c r="P4105">
        <v>0</v>
      </c>
      <c r="Q4105">
        <v>4387374.5</v>
      </c>
      <c r="R4105">
        <f t="shared" si="64"/>
        <v>0.10724390937389668</v>
      </c>
    </row>
    <row r="4106" spans="1:18" x14ac:dyDescent="0.25">
      <c r="A4106" t="s">
        <v>5424</v>
      </c>
      <c r="B4106" t="s">
        <v>49</v>
      </c>
      <c r="C4106" t="s">
        <v>50</v>
      </c>
      <c r="D4106" t="s">
        <v>145</v>
      </c>
      <c r="E4106" t="s">
        <v>127</v>
      </c>
      <c r="F4106" t="s">
        <v>56</v>
      </c>
      <c r="G4106" s="1">
        <v>44946</v>
      </c>
      <c r="H4106" s="1">
        <v>44956</v>
      </c>
      <c r="I4106">
        <f>YEAR((vw_maritime_trade_analysis[[#This Row],[Departure_Date]]))</f>
        <v>2023</v>
      </c>
      <c r="J4106" t="str">
        <f>"Q"&amp;ROUNDUP(MONTH(vw_maritime_trade_analysis[[#This Row],[Departure_Date]])/3,0)</f>
        <v>Q1</v>
      </c>
      <c r="K4106" t="str">
        <f>TEXT(vw_maritime_trade_analysis[[#This Row],[Departure_Date]],"mmmm")</f>
        <v>January</v>
      </c>
      <c r="L4106">
        <v>55574928</v>
      </c>
      <c r="M4106">
        <v>251112.375</v>
      </c>
      <c r="N4106">
        <v>51224.87890625</v>
      </c>
      <c r="O4106">
        <v>100034.8671875</v>
      </c>
      <c r="P4106">
        <v>0</v>
      </c>
      <c r="Q4106">
        <v>2290463.25</v>
      </c>
      <c r="R4106">
        <f t="shared" si="64"/>
        <v>4.121396702484257E-2</v>
      </c>
    </row>
    <row r="4107" spans="1:18" x14ac:dyDescent="0.25">
      <c r="A4107" t="s">
        <v>5425</v>
      </c>
      <c r="B4107" t="s">
        <v>49</v>
      </c>
      <c r="C4107" t="s">
        <v>66</v>
      </c>
      <c r="D4107" t="s">
        <v>67</v>
      </c>
      <c r="E4107" t="s">
        <v>140</v>
      </c>
      <c r="F4107" t="s">
        <v>128</v>
      </c>
      <c r="G4107" s="1">
        <v>44348</v>
      </c>
      <c r="H4107" s="1">
        <v>44378</v>
      </c>
      <c r="I4107">
        <f>YEAR((vw_maritime_trade_analysis[[#This Row],[Departure_Date]]))</f>
        <v>2021</v>
      </c>
      <c r="J4107" t="str">
        <f>"Q"&amp;ROUNDUP(MONTH(vw_maritime_trade_analysis[[#This Row],[Departure_Date]])/3,0)</f>
        <v>Q2</v>
      </c>
      <c r="K4107" t="str">
        <f>TEXT(vw_maritime_trade_analysis[[#This Row],[Departure_Date]],"mmmm")</f>
        <v>June</v>
      </c>
      <c r="L4107">
        <v>977182.5</v>
      </c>
      <c r="M4107">
        <v>458173.15625</v>
      </c>
      <c r="N4107">
        <v>180125.984375</v>
      </c>
      <c r="O4107">
        <v>1475.550048828125</v>
      </c>
      <c r="P4107">
        <v>31590.4296875</v>
      </c>
      <c r="Q4107">
        <v>788475.6875</v>
      </c>
      <c r="R4107">
        <f t="shared" si="64"/>
        <v>0.80688682769083564</v>
      </c>
    </row>
    <row r="4108" spans="1:18" x14ac:dyDescent="0.25">
      <c r="A4108" t="s">
        <v>5426</v>
      </c>
      <c r="B4108" t="s">
        <v>49</v>
      </c>
      <c r="C4108" t="s">
        <v>66</v>
      </c>
      <c r="D4108" t="s">
        <v>245</v>
      </c>
      <c r="E4108" t="s">
        <v>150</v>
      </c>
      <c r="F4108" t="s">
        <v>82</v>
      </c>
      <c r="G4108" s="1">
        <v>44463</v>
      </c>
      <c r="H4108" s="1">
        <v>44497</v>
      </c>
      <c r="I4108">
        <f>YEAR((vw_maritime_trade_analysis[[#This Row],[Departure_Date]]))</f>
        <v>2021</v>
      </c>
      <c r="J4108" t="str">
        <f>"Q"&amp;ROUNDUP(MONTH(vw_maritime_trade_analysis[[#This Row],[Departure_Date]])/3,0)</f>
        <v>Q3</v>
      </c>
      <c r="K4108" t="str">
        <f>TEXT(vw_maritime_trade_analysis[[#This Row],[Departure_Date]],"mmmm")</f>
        <v>September</v>
      </c>
      <c r="L4108">
        <v>3014840.75</v>
      </c>
      <c r="M4108">
        <v>372428.375</v>
      </c>
      <c r="N4108">
        <v>29900.19921875</v>
      </c>
      <c r="O4108">
        <v>6692.9501953125</v>
      </c>
      <c r="P4108">
        <v>3216.47998046875</v>
      </c>
      <c r="Q4108">
        <v>516087.375</v>
      </c>
      <c r="R4108">
        <f t="shared" si="64"/>
        <v>0.17118230042498928</v>
      </c>
    </row>
    <row r="4109" spans="1:18" x14ac:dyDescent="0.25">
      <c r="A4109" t="s">
        <v>5427</v>
      </c>
      <c r="B4109" t="s">
        <v>49</v>
      </c>
      <c r="C4109" t="s">
        <v>66</v>
      </c>
      <c r="D4109" t="s">
        <v>391</v>
      </c>
      <c r="E4109" t="s">
        <v>108</v>
      </c>
      <c r="F4109" t="s">
        <v>100</v>
      </c>
      <c r="G4109" s="1">
        <v>44971</v>
      </c>
      <c r="H4109" s="1">
        <v>44982</v>
      </c>
      <c r="I4109">
        <f>YEAR((vw_maritime_trade_analysis[[#This Row],[Departure_Date]]))</f>
        <v>2023</v>
      </c>
      <c r="J4109" t="str">
        <f>"Q"&amp;ROUNDUP(MONTH(vw_maritime_trade_analysis[[#This Row],[Departure_Date]])/3,0)</f>
        <v>Q1</v>
      </c>
      <c r="K4109" t="str">
        <f>TEXT(vw_maritime_trade_analysis[[#This Row],[Departure_Date]],"mmmm")</f>
        <v>February</v>
      </c>
      <c r="L4109">
        <v>21815554</v>
      </c>
      <c r="M4109">
        <v>218292.953125</v>
      </c>
      <c r="N4109">
        <v>49682.3984375</v>
      </c>
      <c r="O4109">
        <v>59992.76953125</v>
      </c>
      <c r="P4109">
        <v>0</v>
      </c>
      <c r="Q4109">
        <v>2620309.75</v>
      </c>
      <c r="R4109">
        <f t="shared" si="64"/>
        <v>0.12011199669740223</v>
      </c>
    </row>
    <row r="4110" spans="1:18" x14ac:dyDescent="0.25">
      <c r="A4110" t="s">
        <v>5428</v>
      </c>
      <c r="B4110" t="s">
        <v>49</v>
      </c>
      <c r="C4110" t="s">
        <v>50</v>
      </c>
      <c r="D4110" t="s">
        <v>51</v>
      </c>
      <c r="E4110" t="s">
        <v>201</v>
      </c>
      <c r="F4110" t="s">
        <v>100</v>
      </c>
      <c r="G4110" s="1">
        <v>45379</v>
      </c>
      <c r="H4110" s="1">
        <v>45388</v>
      </c>
      <c r="I4110">
        <f>YEAR((vw_maritime_trade_analysis[[#This Row],[Departure_Date]]))</f>
        <v>2024</v>
      </c>
      <c r="J4110" t="str">
        <f>"Q"&amp;ROUNDUP(MONTH(vw_maritime_trade_analysis[[#This Row],[Departure_Date]])/3,0)</f>
        <v>Q1</v>
      </c>
      <c r="K4110" t="str">
        <f>TEXT(vw_maritime_trade_analysis[[#This Row],[Departure_Date]],"mmmm")</f>
        <v>March</v>
      </c>
      <c r="L4110">
        <v>23987336</v>
      </c>
      <c r="M4110">
        <v>270798.71875</v>
      </c>
      <c r="N4110">
        <v>168949.140625</v>
      </c>
      <c r="O4110">
        <v>20868.98046875</v>
      </c>
      <c r="P4110">
        <v>0</v>
      </c>
      <c r="Q4110">
        <v>6945143</v>
      </c>
      <c r="R4110">
        <f t="shared" si="64"/>
        <v>0.28953373563450313</v>
      </c>
    </row>
    <row r="4111" spans="1:18" x14ac:dyDescent="0.25">
      <c r="A4111" t="s">
        <v>5429</v>
      </c>
      <c r="B4111" t="s">
        <v>65</v>
      </c>
      <c r="C4111" t="s">
        <v>50</v>
      </c>
      <c r="D4111" t="s">
        <v>423</v>
      </c>
      <c r="E4111" t="s">
        <v>92</v>
      </c>
      <c r="F4111" t="s">
        <v>71</v>
      </c>
      <c r="G4111" s="1">
        <v>45004</v>
      </c>
      <c r="H4111" s="1">
        <v>45015</v>
      </c>
      <c r="I4111">
        <f>YEAR((vw_maritime_trade_analysis[[#This Row],[Departure_Date]]))</f>
        <v>2023</v>
      </c>
      <c r="J4111" t="str">
        <f>"Q"&amp;ROUNDUP(MONTH(vw_maritime_trade_analysis[[#This Row],[Departure_Date]])/3,0)</f>
        <v>Q1</v>
      </c>
      <c r="K4111" t="str">
        <f>TEXT(vw_maritime_trade_analysis[[#This Row],[Departure_Date]],"mmmm")</f>
        <v>March</v>
      </c>
      <c r="L4111">
        <v>19022588</v>
      </c>
      <c r="M4111">
        <v>144086.90625</v>
      </c>
      <c r="N4111">
        <v>62437.66015625</v>
      </c>
      <c r="O4111">
        <v>33289.53125</v>
      </c>
      <c r="P4111">
        <v>40983.80078125</v>
      </c>
      <c r="Q4111">
        <v>2940762.75</v>
      </c>
      <c r="R4111">
        <f t="shared" si="64"/>
        <v>0.15459319993683299</v>
      </c>
    </row>
    <row r="4112" spans="1:18" x14ac:dyDescent="0.25">
      <c r="A4112" t="s">
        <v>5430</v>
      </c>
      <c r="B4112" t="s">
        <v>49</v>
      </c>
      <c r="C4112" t="s">
        <v>50</v>
      </c>
      <c r="D4112" t="s">
        <v>183</v>
      </c>
      <c r="E4112" t="s">
        <v>257</v>
      </c>
      <c r="F4112" t="s">
        <v>82</v>
      </c>
      <c r="G4112" s="1">
        <v>44497</v>
      </c>
      <c r="H4112" s="1">
        <v>44506</v>
      </c>
      <c r="I4112">
        <f>YEAR((vw_maritime_trade_analysis[[#This Row],[Departure_Date]]))</f>
        <v>2021</v>
      </c>
      <c r="J4112" t="str">
        <f>"Q"&amp;ROUNDUP(MONTH(vw_maritime_trade_analysis[[#This Row],[Departure_Date]])/3,0)</f>
        <v>Q4</v>
      </c>
      <c r="K4112" t="str">
        <f>TEXT(vw_maritime_trade_analysis[[#This Row],[Departure_Date]],"mmmm")</f>
        <v>October</v>
      </c>
      <c r="L4112">
        <v>85816400</v>
      </c>
      <c r="M4112">
        <v>253084.734375</v>
      </c>
      <c r="N4112">
        <v>152351.15625</v>
      </c>
      <c r="O4112">
        <v>154469.515625</v>
      </c>
      <c r="P4112">
        <v>57483.69140625</v>
      </c>
      <c r="Q4112">
        <v>1577710.75</v>
      </c>
      <c r="R4112">
        <f t="shared" si="64"/>
        <v>1.8384723083233509E-2</v>
      </c>
    </row>
    <row r="4113" spans="1:18" x14ac:dyDescent="0.25">
      <c r="A4113" t="s">
        <v>5431</v>
      </c>
      <c r="B4113" t="s">
        <v>49</v>
      </c>
      <c r="C4113" t="s">
        <v>112</v>
      </c>
      <c r="D4113" t="s">
        <v>340</v>
      </c>
      <c r="E4113" t="s">
        <v>83</v>
      </c>
      <c r="F4113" t="s">
        <v>56</v>
      </c>
      <c r="G4113" s="1">
        <v>45147</v>
      </c>
      <c r="H4113" s="1">
        <v>45168</v>
      </c>
      <c r="I4113">
        <f>YEAR((vw_maritime_trade_analysis[[#This Row],[Departure_Date]]))</f>
        <v>2023</v>
      </c>
      <c r="J4113" t="str">
        <f>"Q"&amp;ROUNDUP(MONTH(vw_maritime_trade_analysis[[#This Row],[Departure_Date]])/3,0)</f>
        <v>Q3</v>
      </c>
      <c r="K4113" t="str">
        <f>TEXT(vw_maritime_trade_analysis[[#This Row],[Departure_Date]],"mmmm")</f>
        <v>August</v>
      </c>
      <c r="L4113">
        <v>1534514.375</v>
      </c>
      <c r="M4113">
        <v>212570.375</v>
      </c>
      <c r="N4113">
        <v>24490.509765625</v>
      </c>
      <c r="O4113">
        <v>4526.81982421875</v>
      </c>
      <c r="P4113">
        <v>6526.56982421875</v>
      </c>
      <c r="Q4113">
        <v>298392.75</v>
      </c>
      <c r="R4113">
        <f t="shared" si="64"/>
        <v>0.19445419010818976</v>
      </c>
    </row>
    <row r="4114" spans="1:18" x14ac:dyDescent="0.25">
      <c r="A4114" t="s">
        <v>5432</v>
      </c>
      <c r="B4114" t="s">
        <v>49</v>
      </c>
      <c r="C4114" t="s">
        <v>239</v>
      </c>
      <c r="D4114" t="s">
        <v>240</v>
      </c>
      <c r="E4114" t="s">
        <v>108</v>
      </c>
      <c r="F4114" t="s">
        <v>100</v>
      </c>
      <c r="G4114" s="1">
        <v>44411</v>
      </c>
      <c r="H4114" s="1">
        <v>44439</v>
      </c>
      <c r="I4114">
        <f>YEAR((vw_maritime_trade_analysis[[#This Row],[Departure_Date]]))</f>
        <v>2021</v>
      </c>
      <c r="J4114" t="str">
        <f>"Q"&amp;ROUNDUP(MONTH(vw_maritime_trade_analysis[[#This Row],[Departure_Date]])/3,0)</f>
        <v>Q3</v>
      </c>
      <c r="K4114" t="str">
        <f>TEXT(vw_maritime_trade_analysis[[#This Row],[Departure_Date]],"mmmm")</f>
        <v>August</v>
      </c>
      <c r="L4114">
        <v>12559851</v>
      </c>
      <c r="M4114">
        <v>431154.59375</v>
      </c>
      <c r="N4114">
        <v>242493.375</v>
      </c>
      <c r="O4114">
        <v>32027.619140625</v>
      </c>
      <c r="P4114">
        <v>14745.759765625</v>
      </c>
      <c r="Q4114">
        <v>1510135.375</v>
      </c>
      <c r="R4114">
        <f t="shared" si="64"/>
        <v>0.12023513455693065</v>
      </c>
    </row>
    <row r="4115" spans="1:18" x14ac:dyDescent="0.25">
      <c r="A4115" t="s">
        <v>5433</v>
      </c>
      <c r="B4115" t="s">
        <v>65</v>
      </c>
      <c r="C4115" t="s">
        <v>50</v>
      </c>
      <c r="D4115" t="s">
        <v>183</v>
      </c>
      <c r="E4115" t="s">
        <v>82</v>
      </c>
      <c r="F4115" t="s">
        <v>121</v>
      </c>
      <c r="G4115" s="1">
        <v>45213</v>
      </c>
      <c r="H4115" s="1">
        <v>45232</v>
      </c>
      <c r="I4115">
        <f>YEAR((vw_maritime_trade_analysis[[#This Row],[Departure_Date]]))</f>
        <v>2023</v>
      </c>
      <c r="J4115" t="str">
        <f>"Q"&amp;ROUNDUP(MONTH(vw_maritime_trade_analysis[[#This Row],[Departure_Date]])/3,0)</f>
        <v>Q4</v>
      </c>
      <c r="K4115" t="str">
        <f>TEXT(vw_maritime_trade_analysis[[#This Row],[Departure_Date]],"mmmm")</f>
        <v>October</v>
      </c>
      <c r="L4115">
        <v>36708412</v>
      </c>
      <c r="M4115">
        <v>413196.8125</v>
      </c>
      <c r="N4115">
        <v>108584.1171875</v>
      </c>
      <c r="O4115">
        <v>35240.0703125</v>
      </c>
      <c r="P4115">
        <v>8522.6201171875</v>
      </c>
      <c r="Q4115">
        <v>2614187</v>
      </c>
      <c r="R4115">
        <f t="shared" si="64"/>
        <v>7.1214930245416225E-2</v>
      </c>
    </row>
    <row r="4116" spans="1:18" x14ac:dyDescent="0.25">
      <c r="A4116" t="s">
        <v>5434</v>
      </c>
      <c r="B4116" t="s">
        <v>49</v>
      </c>
      <c r="C4116" t="s">
        <v>50</v>
      </c>
      <c r="D4116" t="s">
        <v>51</v>
      </c>
      <c r="E4116" t="s">
        <v>230</v>
      </c>
      <c r="F4116" t="s">
        <v>100</v>
      </c>
      <c r="G4116" s="1">
        <v>45105</v>
      </c>
      <c r="H4116" s="1">
        <v>45117</v>
      </c>
      <c r="I4116">
        <f>YEAR((vw_maritime_trade_analysis[[#This Row],[Departure_Date]]))</f>
        <v>2023</v>
      </c>
      <c r="J4116" t="str">
        <f>"Q"&amp;ROUNDUP(MONTH(vw_maritime_trade_analysis[[#This Row],[Departure_Date]])/3,0)</f>
        <v>Q2</v>
      </c>
      <c r="K4116" t="str">
        <f>TEXT(vw_maritime_trade_analysis[[#This Row],[Departure_Date]],"mmmm")</f>
        <v>June</v>
      </c>
      <c r="L4116">
        <v>9048376</v>
      </c>
      <c r="M4116">
        <v>123297.84375</v>
      </c>
      <c r="N4116">
        <v>199286.390625</v>
      </c>
      <c r="O4116">
        <v>27778.509765625</v>
      </c>
      <c r="P4116">
        <v>12704.6904296875</v>
      </c>
      <c r="Q4116">
        <v>1771666.625</v>
      </c>
      <c r="R4116">
        <f t="shared" si="64"/>
        <v>0.19579940367199594</v>
      </c>
    </row>
    <row r="4117" spans="1:18" x14ac:dyDescent="0.25">
      <c r="A4117" t="s">
        <v>5435</v>
      </c>
      <c r="B4117" t="s">
        <v>65</v>
      </c>
      <c r="C4117" t="s">
        <v>50</v>
      </c>
      <c r="D4117" t="s">
        <v>145</v>
      </c>
      <c r="E4117" t="s">
        <v>226</v>
      </c>
      <c r="F4117" t="s">
        <v>140</v>
      </c>
      <c r="G4117" s="1">
        <v>46122</v>
      </c>
      <c r="H4117" s="1">
        <v>46138</v>
      </c>
      <c r="I4117">
        <f>YEAR((vw_maritime_trade_analysis[[#This Row],[Departure_Date]]))</f>
        <v>2026</v>
      </c>
      <c r="J4117" t="str">
        <f>"Q"&amp;ROUNDUP(MONTH(vw_maritime_trade_analysis[[#This Row],[Departure_Date]])/3,0)</f>
        <v>Q2</v>
      </c>
      <c r="K4117" t="str">
        <f>TEXT(vw_maritime_trade_analysis[[#This Row],[Departure_Date]],"mmmm")</f>
        <v>April</v>
      </c>
      <c r="L4117">
        <v>86717848</v>
      </c>
      <c r="M4117">
        <v>208842.84375</v>
      </c>
      <c r="N4117">
        <v>109531.4765625</v>
      </c>
      <c r="O4117">
        <v>202919.765625</v>
      </c>
      <c r="P4117">
        <v>0</v>
      </c>
      <c r="Q4117">
        <v>3289282</v>
      </c>
      <c r="R4117">
        <f t="shared" si="64"/>
        <v>3.7930853634652005E-2</v>
      </c>
    </row>
    <row r="4118" spans="1:18" x14ac:dyDescent="0.25">
      <c r="A4118" t="s">
        <v>5436</v>
      </c>
      <c r="B4118" t="s">
        <v>65</v>
      </c>
      <c r="C4118" t="s">
        <v>66</v>
      </c>
      <c r="D4118" t="s">
        <v>245</v>
      </c>
      <c r="E4118" t="s">
        <v>56</v>
      </c>
      <c r="F4118" t="s">
        <v>121</v>
      </c>
      <c r="G4118" s="1">
        <v>45068</v>
      </c>
      <c r="H4118" s="1">
        <v>45093</v>
      </c>
      <c r="I4118">
        <f>YEAR((vw_maritime_trade_analysis[[#This Row],[Departure_Date]]))</f>
        <v>2023</v>
      </c>
      <c r="J4118" t="str">
        <f>"Q"&amp;ROUNDUP(MONTH(vw_maritime_trade_analysis[[#This Row],[Departure_Date]])/3,0)</f>
        <v>Q2</v>
      </c>
      <c r="K4118" t="str">
        <f>TEXT(vw_maritime_trade_analysis[[#This Row],[Departure_Date]],"mmmm")</f>
        <v>May</v>
      </c>
      <c r="L4118">
        <v>3812161.5</v>
      </c>
      <c r="M4118">
        <v>760560.75</v>
      </c>
      <c r="N4118">
        <v>83556.546875</v>
      </c>
      <c r="O4118">
        <v>8996.7001953125</v>
      </c>
      <c r="P4118">
        <v>18276.369140625</v>
      </c>
      <c r="Q4118">
        <v>1013538.75</v>
      </c>
      <c r="R4118">
        <f t="shared" si="64"/>
        <v>0.26586983526275054</v>
      </c>
    </row>
    <row r="4119" spans="1:18" x14ac:dyDescent="0.25">
      <c r="A4119" t="s">
        <v>5437</v>
      </c>
      <c r="B4119" t="s">
        <v>65</v>
      </c>
      <c r="C4119" t="s">
        <v>112</v>
      </c>
      <c r="D4119" t="s">
        <v>126</v>
      </c>
      <c r="E4119" t="s">
        <v>82</v>
      </c>
      <c r="F4119" t="s">
        <v>159</v>
      </c>
      <c r="G4119" s="1">
        <v>45022</v>
      </c>
      <c r="H4119" s="1">
        <v>45039</v>
      </c>
      <c r="I4119">
        <f>YEAR((vw_maritime_trade_analysis[[#This Row],[Departure_Date]]))</f>
        <v>2023</v>
      </c>
      <c r="J4119" t="str">
        <f>"Q"&amp;ROUNDUP(MONTH(vw_maritime_trade_analysis[[#This Row],[Departure_Date]])/3,0)</f>
        <v>Q2</v>
      </c>
      <c r="K4119" t="str">
        <f>TEXT(vw_maritime_trade_analysis[[#This Row],[Departure_Date]],"mmmm")</f>
        <v>April</v>
      </c>
      <c r="L4119">
        <v>4895919.5</v>
      </c>
      <c r="M4119">
        <v>609566.625</v>
      </c>
      <c r="N4119">
        <v>182217.015625</v>
      </c>
      <c r="O4119">
        <v>3133.389892578125</v>
      </c>
      <c r="P4119">
        <v>18408.73046875</v>
      </c>
      <c r="Q4119">
        <v>1783592.5</v>
      </c>
      <c r="R4119">
        <f t="shared" si="64"/>
        <v>0.36430184360670148</v>
      </c>
    </row>
    <row r="4120" spans="1:18" x14ac:dyDescent="0.25">
      <c r="A4120" t="s">
        <v>5438</v>
      </c>
      <c r="B4120" t="s">
        <v>49</v>
      </c>
      <c r="C4120" t="s">
        <v>50</v>
      </c>
      <c r="D4120" t="s">
        <v>51</v>
      </c>
      <c r="E4120" t="s">
        <v>55</v>
      </c>
      <c r="F4120" t="s">
        <v>82</v>
      </c>
      <c r="G4120" s="1">
        <v>44483</v>
      </c>
      <c r="H4120" s="1">
        <v>44490</v>
      </c>
      <c r="I4120">
        <f>YEAR((vw_maritime_trade_analysis[[#This Row],[Departure_Date]]))</f>
        <v>2021</v>
      </c>
      <c r="J4120" t="str">
        <f>"Q"&amp;ROUNDUP(MONTH(vw_maritime_trade_analysis[[#This Row],[Departure_Date]])/3,0)</f>
        <v>Q4</v>
      </c>
      <c r="K4120" t="str">
        <f>TEXT(vw_maritime_trade_analysis[[#This Row],[Departure_Date]],"mmmm")</f>
        <v>October</v>
      </c>
      <c r="L4120">
        <v>12843503</v>
      </c>
      <c r="M4120">
        <v>128165.2265625</v>
      </c>
      <c r="N4120">
        <v>196784.65625</v>
      </c>
      <c r="O4120">
        <v>37759.8984375</v>
      </c>
      <c r="Q4120">
        <v>5464095.5</v>
      </c>
      <c r="R4120">
        <f t="shared" si="64"/>
        <v>0.42543654172852996</v>
      </c>
    </row>
    <row r="4121" spans="1:18" x14ac:dyDescent="0.25">
      <c r="A4121" t="s">
        <v>5439</v>
      </c>
      <c r="B4121" t="s">
        <v>65</v>
      </c>
      <c r="C4121" t="s">
        <v>50</v>
      </c>
      <c r="D4121" t="s">
        <v>120</v>
      </c>
      <c r="E4121" t="s">
        <v>82</v>
      </c>
      <c r="F4121" t="s">
        <v>108</v>
      </c>
      <c r="G4121" s="1">
        <v>44084</v>
      </c>
      <c r="H4121" s="1">
        <v>44099</v>
      </c>
      <c r="I4121">
        <f>YEAR((vw_maritime_trade_analysis[[#This Row],[Departure_Date]]))</f>
        <v>2020</v>
      </c>
      <c r="J4121" t="str">
        <f>"Q"&amp;ROUNDUP(MONTH(vw_maritime_trade_analysis[[#This Row],[Departure_Date]])/3,0)</f>
        <v>Q3</v>
      </c>
      <c r="K4121" t="str">
        <f>TEXT(vw_maritime_trade_analysis[[#This Row],[Departure_Date]],"mmmm")</f>
        <v>September</v>
      </c>
      <c r="L4121">
        <v>31488806</v>
      </c>
      <c r="M4121">
        <v>397911.71875</v>
      </c>
      <c r="N4121">
        <v>110860.0625</v>
      </c>
      <c r="O4121">
        <v>23616.599609375</v>
      </c>
      <c r="P4121">
        <v>0</v>
      </c>
      <c r="Q4121">
        <v>2679266.25</v>
      </c>
      <c r="R4121">
        <f t="shared" si="64"/>
        <v>8.5086308131213359E-2</v>
      </c>
    </row>
    <row r="4122" spans="1:18" x14ac:dyDescent="0.25">
      <c r="A4122" t="s">
        <v>5440</v>
      </c>
      <c r="B4122" t="s">
        <v>49</v>
      </c>
      <c r="C4122" t="s">
        <v>50</v>
      </c>
      <c r="D4122" t="s">
        <v>183</v>
      </c>
      <c r="E4122" t="s">
        <v>204</v>
      </c>
      <c r="F4122" t="s">
        <v>128</v>
      </c>
      <c r="G4122" s="1">
        <v>44030</v>
      </c>
      <c r="H4122" s="1">
        <v>44050</v>
      </c>
      <c r="I4122">
        <f>YEAR((vw_maritime_trade_analysis[[#This Row],[Departure_Date]]))</f>
        <v>2020</v>
      </c>
      <c r="J4122" t="str">
        <f>"Q"&amp;ROUNDUP(MONTH(vw_maritime_trade_analysis[[#This Row],[Departure_Date]])/3,0)</f>
        <v>Q3</v>
      </c>
      <c r="K4122" t="str">
        <f>TEXT(vw_maritime_trade_analysis[[#This Row],[Departure_Date]],"mmmm")</f>
        <v>July</v>
      </c>
      <c r="L4122">
        <v>72594464</v>
      </c>
      <c r="M4122">
        <v>246997.890625</v>
      </c>
      <c r="N4122">
        <v>192271.6875</v>
      </c>
      <c r="O4122">
        <v>168419.15625</v>
      </c>
      <c r="P4122">
        <v>0</v>
      </c>
      <c r="Q4122">
        <v>3042300.75</v>
      </c>
      <c r="R4122">
        <f t="shared" si="64"/>
        <v>4.1908164650130898E-2</v>
      </c>
    </row>
    <row r="4123" spans="1:18" x14ac:dyDescent="0.25">
      <c r="A4123" t="s">
        <v>5441</v>
      </c>
      <c r="B4123" t="s">
        <v>65</v>
      </c>
      <c r="C4123" t="s">
        <v>78</v>
      </c>
      <c r="D4123" t="s">
        <v>177</v>
      </c>
      <c r="E4123" t="s">
        <v>92</v>
      </c>
      <c r="F4123" t="s">
        <v>174</v>
      </c>
      <c r="G4123" s="1">
        <v>45217</v>
      </c>
      <c r="H4123" s="1">
        <v>45224</v>
      </c>
      <c r="I4123">
        <f>YEAR((vw_maritime_trade_analysis[[#This Row],[Departure_Date]]))</f>
        <v>2023</v>
      </c>
      <c r="J4123" t="str">
        <f>"Q"&amp;ROUNDUP(MONTH(vw_maritime_trade_analysis[[#This Row],[Departure_Date]])/3,0)</f>
        <v>Q4</v>
      </c>
      <c r="K4123" t="str">
        <f>TEXT(vw_maritime_trade_analysis[[#This Row],[Departure_Date]],"mmmm")</f>
        <v>October</v>
      </c>
      <c r="L4123">
        <v>21506776</v>
      </c>
      <c r="M4123">
        <v>103110.8984375</v>
      </c>
      <c r="N4123">
        <v>139298.796875</v>
      </c>
      <c r="O4123">
        <v>69466.890625</v>
      </c>
      <c r="P4123">
        <v>0</v>
      </c>
      <c r="Q4123">
        <v>1951486.875</v>
      </c>
      <c r="R4123">
        <f t="shared" si="64"/>
        <v>9.0738234080273122E-2</v>
      </c>
    </row>
    <row r="4124" spans="1:18" x14ac:dyDescent="0.25">
      <c r="A4124" t="s">
        <v>5442</v>
      </c>
      <c r="B4124" t="s">
        <v>65</v>
      </c>
      <c r="C4124" t="s">
        <v>112</v>
      </c>
      <c r="D4124" t="s">
        <v>340</v>
      </c>
      <c r="E4124" t="s">
        <v>92</v>
      </c>
      <c r="F4124" t="s">
        <v>93</v>
      </c>
      <c r="G4124" s="1">
        <v>45674</v>
      </c>
      <c r="H4124" s="1">
        <v>45704</v>
      </c>
      <c r="I4124">
        <f>YEAR((vw_maritime_trade_analysis[[#This Row],[Departure_Date]]))</f>
        <v>2025</v>
      </c>
      <c r="J4124" t="str">
        <f>"Q"&amp;ROUNDUP(MONTH(vw_maritime_trade_analysis[[#This Row],[Departure_Date]])/3,0)</f>
        <v>Q1</v>
      </c>
      <c r="K4124" t="str">
        <f>TEXT(vw_maritime_trade_analysis[[#This Row],[Departure_Date]],"mmmm")</f>
        <v>January</v>
      </c>
      <c r="L4124">
        <v>8491990</v>
      </c>
      <c r="M4124">
        <v>511875.125</v>
      </c>
      <c r="N4124">
        <v>143640.140625</v>
      </c>
      <c r="O4124">
        <v>23692.650390625</v>
      </c>
      <c r="P4124">
        <v>39360.71875</v>
      </c>
      <c r="Q4124">
        <v>1022700.1875</v>
      </c>
      <c r="R4124">
        <f t="shared" si="64"/>
        <v>0.12043115777338409</v>
      </c>
    </row>
    <row r="4125" spans="1:18" x14ac:dyDescent="0.25">
      <c r="A4125" t="s">
        <v>5443</v>
      </c>
      <c r="B4125" t="s">
        <v>65</v>
      </c>
      <c r="C4125" t="s">
        <v>50</v>
      </c>
      <c r="D4125" t="s">
        <v>223</v>
      </c>
      <c r="E4125" t="s">
        <v>184</v>
      </c>
      <c r="F4125" t="s">
        <v>93</v>
      </c>
      <c r="G4125" s="1">
        <v>44373</v>
      </c>
      <c r="H4125" s="1">
        <v>44390</v>
      </c>
      <c r="I4125">
        <f>YEAR((vw_maritime_trade_analysis[[#This Row],[Departure_Date]]))</f>
        <v>2021</v>
      </c>
      <c r="J4125" t="str">
        <f>"Q"&amp;ROUNDUP(MONTH(vw_maritime_trade_analysis[[#This Row],[Departure_Date]])/3,0)</f>
        <v>Q2</v>
      </c>
      <c r="K4125" t="str">
        <f>TEXT(vw_maritime_trade_analysis[[#This Row],[Departure_Date]],"mmmm")</f>
        <v>June</v>
      </c>
      <c r="L4125">
        <v>17315922</v>
      </c>
      <c r="M4125">
        <v>182742.171875</v>
      </c>
      <c r="N4125">
        <v>87790.90625</v>
      </c>
      <c r="O4125">
        <v>43116.6484375</v>
      </c>
      <c r="P4125">
        <v>88453.046875</v>
      </c>
      <c r="Q4125">
        <v>838411.1875</v>
      </c>
      <c r="R4125">
        <f t="shared" si="64"/>
        <v>4.8418512597827597E-2</v>
      </c>
    </row>
    <row r="4126" spans="1:18" x14ac:dyDescent="0.25">
      <c r="A4126" t="s">
        <v>5444</v>
      </c>
      <c r="B4126" t="s">
        <v>65</v>
      </c>
      <c r="C4126" t="s">
        <v>239</v>
      </c>
      <c r="D4126" t="s">
        <v>270</v>
      </c>
      <c r="E4126" t="s">
        <v>128</v>
      </c>
      <c r="F4126" t="s">
        <v>71</v>
      </c>
      <c r="G4126" s="1">
        <v>45996</v>
      </c>
      <c r="H4126" s="1">
        <v>46016</v>
      </c>
      <c r="I4126">
        <f>YEAR((vw_maritime_trade_analysis[[#This Row],[Departure_Date]]))</f>
        <v>2025</v>
      </c>
      <c r="J4126" t="str">
        <f>"Q"&amp;ROUNDUP(MONTH(vw_maritime_trade_analysis[[#This Row],[Departure_Date]])/3,0)</f>
        <v>Q4</v>
      </c>
      <c r="K4126" t="str">
        <f>TEXT(vw_maritime_trade_analysis[[#This Row],[Departure_Date]],"mmmm")</f>
        <v>December</v>
      </c>
      <c r="L4126">
        <v>22956444</v>
      </c>
      <c r="M4126">
        <v>457889.78125</v>
      </c>
      <c r="N4126">
        <v>126351.359375</v>
      </c>
      <c r="O4126">
        <v>12626.0400390625</v>
      </c>
      <c r="P4126">
        <v>0</v>
      </c>
      <c r="Q4126">
        <v>1728179</v>
      </c>
      <c r="R4126">
        <f t="shared" si="64"/>
        <v>7.5280779549306509E-2</v>
      </c>
    </row>
    <row r="4127" spans="1:18" x14ac:dyDescent="0.25">
      <c r="A4127" t="s">
        <v>5445</v>
      </c>
      <c r="B4127" t="s">
        <v>49</v>
      </c>
      <c r="C4127" t="s">
        <v>66</v>
      </c>
      <c r="D4127" t="s">
        <v>67</v>
      </c>
      <c r="E4127" t="s">
        <v>140</v>
      </c>
      <c r="F4127" t="s">
        <v>56</v>
      </c>
      <c r="G4127" s="1">
        <v>44678</v>
      </c>
      <c r="H4127" s="1">
        <v>44706</v>
      </c>
      <c r="I4127">
        <f>YEAR((vw_maritime_trade_analysis[[#This Row],[Departure_Date]]))</f>
        <v>2022</v>
      </c>
      <c r="J4127" t="str">
        <f>"Q"&amp;ROUNDUP(MONTH(vw_maritime_trade_analysis[[#This Row],[Departure_Date]])/3,0)</f>
        <v>Q2</v>
      </c>
      <c r="K4127" t="str">
        <f>TEXT(vw_maritime_trade_analysis[[#This Row],[Departure_Date]],"mmmm")</f>
        <v>April</v>
      </c>
      <c r="L4127">
        <v>19779778</v>
      </c>
      <c r="M4127">
        <v>650238.3125</v>
      </c>
      <c r="N4127">
        <v>235021.90625</v>
      </c>
      <c r="O4127">
        <v>45889.08984375</v>
      </c>
      <c r="P4127">
        <v>6002.2900390625</v>
      </c>
      <c r="Q4127">
        <v>4563599.5</v>
      </c>
      <c r="R4127">
        <f t="shared" si="64"/>
        <v>0.2307204610688755</v>
      </c>
    </row>
    <row r="4128" spans="1:18" x14ac:dyDescent="0.25">
      <c r="A4128" t="s">
        <v>5446</v>
      </c>
      <c r="B4128" t="s">
        <v>65</v>
      </c>
      <c r="C4128" t="s">
        <v>50</v>
      </c>
      <c r="D4128" t="s">
        <v>51</v>
      </c>
      <c r="E4128" t="s">
        <v>128</v>
      </c>
      <c r="F4128" t="s">
        <v>146</v>
      </c>
      <c r="G4128" s="1">
        <v>44060</v>
      </c>
      <c r="H4128" s="1">
        <v>44069</v>
      </c>
      <c r="I4128">
        <f>YEAR((vw_maritime_trade_analysis[[#This Row],[Departure_Date]]))</f>
        <v>2020</v>
      </c>
      <c r="J4128" t="str">
        <f>"Q"&amp;ROUNDUP(MONTH(vw_maritime_trade_analysis[[#This Row],[Departure_Date]])/3,0)</f>
        <v>Q3</v>
      </c>
      <c r="K4128" t="str">
        <f>TEXT(vw_maritime_trade_analysis[[#This Row],[Departure_Date]],"mmmm")</f>
        <v>August</v>
      </c>
      <c r="L4128">
        <v>6700335.5</v>
      </c>
      <c r="M4128">
        <v>152201.625</v>
      </c>
      <c r="N4128">
        <v>131831.546875</v>
      </c>
      <c r="O4128">
        <v>10988.5498046875</v>
      </c>
      <c r="P4128">
        <v>10316.490234375</v>
      </c>
      <c r="Q4128">
        <v>2325052.75</v>
      </c>
      <c r="R4128">
        <f t="shared" si="64"/>
        <v>0.34700542234041865</v>
      </c>
    </row>
    <row r="4129" spans="1:18" x14ac:dyDescent="0.25">
      <c r="A4129" t="s">
        <v>5447</v>
      </c>
      <c r="B4129" t="s">
        <v>65</v>
      </c>
      <c r="C4129" t="s">
        <v>50</v>
      </c>
      <c r="D4129" t="s">
        <v>51</v>
      </c>
      <c r="E4129" t="s">
        <v>70</v>
      </c>
      <c r="F4129" t="s">
        <v>159</v>
      </c>
      <c r="G4129" s="1">
        <v>45669</v>
      </c>
      <c r="H4129" s="1">
        <v>45674</v>
      </c>
      <c r="I4129">
        <f>YEAR((vw_maritime_trade_analysis[[#This Row],[Departure_Date]]))</f>
        <v>2025</v>
      </c>
      <c r="J4129" t="str">
        <f>"Q"&amp;ROUNDUP(MONTH(vw_maritime_trade_analysis[[#This Row],[Departure_Date]])/3,0)</f>
        <v>Q1</v>
      </c>
      <c r="K4129" t="str">
        <f>TEXT(vw_maritime_trade_analysis[[#This Row],[Departure_Date]],"mmmm")</f>
        <v>January</v>
      </c>
      <c r="L4129">
        <v>13817552</v>
      </c>
      <c r="M4129">
        <v>122383.890625</v>
      </c>
      <c r="N4129">
        <v>133704.9375</v>
      </c>
      <c r="O4129">
        <v>20035.44921875</v>
      </c>
      <c r="P4129">
        <v>0</v>
      </c>
      <c r="Q4129">
        <v>6859260.5</v>
      </c>
      <c r="R4129">
        <f t="shared" si="64"/>
        <v>0.49641647811421302</v>
      </c>
    </row>
    <row r="4130" spans="1:18" x14ac:dyDescent="0.25">
      <c r="A4130" t="s">
        <v>5448</v>
      </c>
      <c r="B4130" t="s">
        <v>65</v>
      </c>
      <c r="C4130" t="s">
        <v>134</v>
      </c>
      <c r="D4130" t="s">
        <v>135</v>
      </c>
      <c r="E4130" t="s">
        <v>92</v>
      </c>
      <c r="F4130" t="s">
        <v>154</v>
      </c>
      <c r="G4130" s="1">
        <v>44107</v>
      </c>
      <c r="H4130" s="1">
        <v>44139</v>
      </c>
      <c r="I4130">
        <f>YEAR((vw_maritime_trade_analysis[[#This Row],[Departure_Date]]))</f>
        <v>2020</v>
      </c>
      <c r="J4130" t="str">
        <f>"Q"&amp;ROUNDUP(MONTH(vw_maritime_trade_analysis[[#This Row],[Departure_Date]])/3,0)</f>
        <v>Q4</v>
      </c>
      <c r="K4130" t="str">
        <f>TEXT(vw_maritime_trade_analysis[[#This Row],[Departure_Date]],"mmmm")</f>
        <v>October</v>
      </c>
      <c r="L4130">
        <v>6581406.5</v>
      </c>
      <c r="M4130">
        <v>722258.75</v>
      </c>
      <c r="N4130">
        <v>72302.8828125</v>
      </c>
      <c r="O4130">
        <v>15927</v>
      </c>
      <c r="P4130">
        <v>23835.419921875</v>
      </c>
      <c r="Q4130">
        <v>1387570.375</v>
      </c>
      <c r="R4130">
        <f t="shared" si="64"/>
        <v>0.21083189056928789</v>
      </c>
    </row>
    <row r="4131" spans="1:18" x14ac:dyDescent="0.25">
      <c r="A4131" t="s">
        <v>5449</v>
      </c>
      <c r="B4131" t="s">
        <v>65</v>
      </c>
      <c r="C4131" t="s">
        <v>50</v>
      </c>
      <c r="D4131" t="s">
        <v>51</v>
      </c>
      <c r="E4131" t="s">
        <v>70</v>
      </c>
      <c r="F4131" t="s">
        <v>140</v>
      </c>
      <c r="G4131" s="1">
        <v>45195</v>
      </c>
      <c r="H4131" s="1">
        <v>45214</v>
      </c>
      <c r="I4131">
        <f>YEAR((vw_maritime_trade_analysis[[#This Row],[Departure_Date]]))</f>
        <v>2023</v>
      </c>
      <c r="J4131" t="str">
        <f>"Q"&amp;ROUNDUP(MONTH(vw_maritime_trade_analysis[[#This Row],[Departure_Date]])/3,0)</f>
        <v>Q3</v>
      </c>
      <c r="K4131" t="str">
        <f>TEXT(vw_maritime_trade_analysis[[#This Row],[Departure_Date]],"mmmm")</f>
        <v>September</v>
      </c>
      <c r="L4131">
        <v>3957120</v>
      </c>
      <c r="M4131">
        <v>109410.3984375</v>
      </c>
      <c r="N4131">
        <v>65863.71875</v>
      </c>
      <c r="O4131">
        <v>12385.7900390625</v>
      </c>
      <c r="P4131">
        <v>0</v>
      </c>
      <c r="Q4131">
        <v>788631.1875</v>
      </c>
      <c r="R4131">
        <f t="shared" si="64"/>
        <v>0.19929423103165939</v>
      </c>
    </row>
    <row r="4132" spans="1:18" x14ac:dyDescent="0.25">
      <c r="A4132" t="s">
        <v>5450</v>
      </c>
      <c r="B4132" t="s">
        <v>49</v>
      </c>
      <c r="C4132" t="s">
        <v>239</v>
      </c>
      <c r="D4132" t="s">
        <v>270</v>
      </c>
      <c r="E4132" t="s">
        <v>159</v>
      </c>
      <c r="F4132" t="s">
        <v>226</v>
      </c>
      <c r="G4132" s="1">
        <v>43885</v>
      </c>
      <c r="H4132" s="1">
        <v>43892</v>
      </c>
      <c r="I4132">
        <f>YEAR((vw_maritime_trade_analysis[[#This Row],[Departure_Date]]))</f>
        <v>2020</v>
      </c>
      <c r="J4132" t="str">
        <f>"Q"&amp;ROUNDUP(MONTH(vw_maritime_trade_analysis[[#This Row],[Departure_Date]])/3,0)</f>
        <v>Q1</v>
      </c>
      <c r="K4132" t="str">
        <f>TEXT(vw_maritime_trade_analysis[[#This Row],[Departure_Date]],"mmmm")</f>
        <v>February</v>
      </c>
      <c r="L4132">
        <v>31986936</v>
      </c>
      <c r="M4132">
        <v>85672.90625</v>
      </c>
      <c r="N4132">
        <v>52784.12109375</v>
      </c>
      <c r="O4132">
        <v>52138.7109375</v>
      </c>
      <c r="P4132">
        <v>0</v>
      </c>
      <c r="Q4132">
        <v>724714.75</v>
      </c>
      <c r="R4132">
        <f t="shared" si="64"/>
        <v>2.2656585488525692E-2</v>
      </c>
    </row>
    <row r="4133" spans="1:18" x14ac:dyDescent="0.25">
      <c r="A4133" t="s">
        <v>5451</v>
      </c>
      <c r="B4133" t="s">
        <v>49</v>
      </c>
      <c r="C4133" t="s">
        <v>50</v>
      </c>
      <c r="D4133" t="s">
        <v>183</v>
      </c>
      <c r="E4133" t="s">
        <v>93</v>
      </c>
      <c r="F4133" t="s">
        <v>70</v>
      </c>
      <c r="G4133" s="1">
        <v>44559</v>
      </c>
      <c r="H4133" s="1">
        <v>44576</v>
      </c>
      <c r="I4133">
        <f>YEAR((vw_maritime_trade_analysis[[#This Row],[Departure_Date]]))</f>
        <v>2021</v>
      </c>
      <c r="J4133" t="str">
        <f>"Q"&amp;ROUNDUP(MONTH(vw_maritime_trade_analysis[[#This Row],[Departure_Date]])/3,0)</f>
        <v>Q4</v>
      </c>
      <c r="K4133" t="str">
        <f>TEXT(vw_maritime_trade_analysis[[#This Row],[Departure_Date]],"mmmm")</f>
        <v>December</v>
      </c>
      <c r="L4133">
        <v>58672464</v>
      </c>
      <c r="M4133">
        <v>618354.4375</v>
      </c>
      <c r="N4133">
        <v>202334.921875</v>
      </c>
      <c r="O4133">
        <v>75100.75</v>
      </c>
      <c r="P4133">
        <v>19339.26953125</v>
      </c>
      <c r="Q4133">
        <v>2860600</v>
      </c>
      <c r="R4133">
        <f t="shared" si="64"/>
        <v>4.8755409351821322E-2</v>
      </c>
    </row>
    <row r="4134" spans="1:18" x14ac:dyDescent="0.25">
      <c r="A4134" t="s">
        <v>5452</v>
      </c>
      <c r="B4134" t="s">
        <v>49</v>
      </c>
      <c r="C4134" t="s">
        <v>50</v>
      </c>
      <c r="D4134" t="s">
        <v>51</v>
      </c>
      <c r="E4134" t="s">
        <v>121</v>
      </c>
      <c r="F4134" t="s">
        <v>82</v>
      </c>
      <c r="G4134" s="1">
        <v>44278</v>
      </c>
      <c r="H4134" s="1">
        <v>44294</v>
      </c>
      <c r="I4134">
        <f>YEAR((vw_maritime_trade_analysis[[#This Row],[Departure_Date]]))</f>
        <v>2021</v>
      </c>
      <c r="J4134" t="str">
        <f>"Q"&amp;ROUNDUP(MONTH(vw_maritime_trade_analysis[[#This Row],[Departure_Date]])/3,0)</f>
        <v>Q1</v>
      </c>
      <c r="K4134" t="str">
        <f>TEXT(vw_maritime_trade_analysis[[#This Row],[Departure_Date]],"mmmm")</f>
        <v>March</v>
      </c>
      <c r="L4134">
        <v>15405016</v>
      </c>
      <c r="M4134">
        <v>407986.5</v>
      </c>
      <c r="N4134">
        <v>97458.4765625</v>
      </c>
      <c r="O4134">
        <v>15096.919921875</v>
      </c>
      <c r="P4134">
        <v>34420.25</v>
      </c>
      <c r="Q4134">
        <v>6758967</v>
      </c>
      <c r="R4134">
        <f t="shared" si="64"/>
        <v>0.43875105355294663</v>
      </c>
    </row>
    <row r="4135" spans="1:18" x14ac:dyDescent="0.25">
      <c r="A4135" t="s">
        <v>5453</v>
      </c>
      <c r="B4135" t="s">
        <v>49</v>
      </c>
      <c r="C4135" t="s">
        <v>50</v>
      </c>
      <c r="D4135" t="s">
        <v>183</v>
      </c>
      <c r="E4135" t="s">
        <v>108</v>
      </c>
      <c r="F4135" t="s">
        <v>184</v>
      </c>
      <c r="G4135" s="1">
        <v>46053</v>
      </c>
      <c r="H4135" s="1">
        <v>46061</v>
      </c>
      <c r="I4135">
        <f>YEAR((vw_maritime_trade_analysis[[#This Row],[Departure_Date]]))</f>
        <v>2026</v>
      </c>
      <c r="J4135" t="str">
        <f>"Q"&amp;ROUNDUP(MONTH(vw_maritime_trade_analysis[[#This Row],[Departure_Date]])/3,0)</f>
        <v>Q1</v>
      </c>
      <c r="K4135" t="str">
        <f>TEXT(vw_maritime_trade_analysis[[#This Row],[Departure_Date]],"mmmm")</f>
        <v>January</v>
      </c>
      <c r="L4135">
        <v>66640980</v>
      </c>
      <c r="M4135">
        <v>95064.171875</v>
      </c>
      <c r="N4135">
        <v>15173.599609375</v>
      </c>
      <c r="O4135">
        <v>63975.33984375</v>
      </c>
      <c r="P4135">
        <v>86489.2265625</v>
      </c>
      <c r="Q4135">
        <v>1619959.375</v>
      </c>
      <c r="R4135">
        <f t="shared" si="64"/>
        <v>2.4308756788990797E-2</v>
      </c>
    </row>
    <row r="4136" spans="1:18" x14ac:dyDescent="0.25">
      <c r="A4136" t="s">
        <v>5455</v>
      </c>
      <c r="B4136" t="s">
        <v>49</v>
      </c>
      <c r="C4136" t="s">
        <v>66</v>
      </c>
      <c r="D4136" t="s">
        <v>245</v>
      </c>
      <c r="E4136" t="s">
        <v>121</v>
      </c>
      <c r="F4136" t="s">
        <v>82</v>
      </c>
      <c r="G4136" s="1">
        <v>45780</v>
      </c>
      <c r="H4136" s="1">
        <v>45793</v>
      </c>
      <c r="I4136">
        <f>YEAR((vw_maritime_trade_analysis[[#This Row],[Departure_Date]]))</f>
        <v>2025</v>
      </c>
      <c r="J4136" t="str">
        <f>"Q"&amp;ROUNDUP(MONTH(vw_maritime_trade_analysis[[#This Row],[Departure_Date]])/3,0)</f>
        <v>Q2</v>
      </c>
      <c r="K4136" t="str">
        <f>TEXT(vw_maritime_trade_analysis[[#This Row],[Departure_Date]],"mmmm")</f>
        <v>May</v>
      </c>
      <c r="L4136">
        <v>1665733.5</v>
      </c>
      <c r="M4136">
        <v>155447.953125</v>
      </c>
      <c r="N4136">
        <v>163883.640625</v>
      </c>
      <c r="O4136">
        <v>5063.830078125</v>
      </c>
      <c r="P4136">
        <v>41935.671875</v>
      </c>
      <c r="Q4136">
        <v>542931.1875</v>
      </c>
      <c r="R4136">
        <f t="shared" si="64"/>
        <v>0.32594120698178908</v>
      </c>
    </row>
    <row r="4137" spans="1:18" x14ac:dyDescent="0.25">
      <c r="A4137" t="s">
        <v>5456</v>
      </c>
      <c r="B4137" t="s">
        <v>65</v>
      </c>
      <c r="C4137" t="s">
        <v>50</v>
      </c>
      <c r="D4137" t="s">
        <v>120</v>
      </c>
      <c r="E4137" t="s">
        <v>70</v>
      </c>
      <c r="F4137" t="s">
        <v>204</v>
      </c>
      <c r="G4137" s="1">
        <v>45656</v>
      </c>
      <c r="H4137" s="1">
        <v>45674</v>
      </c>
      <c r="I4137">
        <f>YEAR((vw_maritime_trade_analysis[[#This Row],[Departure_Date]]))</f>
        <v>2024</v>
      </c>
      <c r="J4137" t="str">
        <f>"Q"&amp;ROUNDUP(MONTH(vw_maritime_trade_analysis[[#This Row],[Departure_Date]])/3,0)</f>
        <v>Q4</v>
      </c>
      <c r="K4137" t="str">
        <f>TEXT(vw_maritime_trade_analysis[[#This Row],[Departure_Date]],"mmmm")</f>
        <v>December</v>
      </c>
      <c r="L4137">
        <v>13096257</v>
      </c>
      <c r="M4137">
        <v>495811.53125</v>
      </c>
      <c r="N4137">
        <v>217560.203125</v>
      </c>
      <c r="O4137">
        <v>25799.630859375</v>
      </c>
      <c r="P4137">
        <v>23678.470703125</v>
      </c>
      <c r="Q4137">
        <v>1994933.25</v>
      </c>
      <c r="R4137">
        <f t="shared" si="64"/>
        <v>0.15232850500719405</v>
      </c>
    </row>
    <row r="4138" spans="1:18" x14ac:dyDescent="0.25">
      <c r="A4138" t="s">
        <v>5457</v>
      </c>
      <c r="B4138" t="s">
        <v>65</v>
      </c>
      <c r="C4138" t="s">
        <v>112</v>
      </c>
      <c r="D4138" t="s">
        <v>343</v>
      </c>
      <c r="E4138" t="s">
        <v>184</v>
      </c>
      <c r="F4138" t="s">
        <v>154</v>
      </c>
      <c r="G4138" s="1">
        <v>45191</v>
      </c>
      <c r="H4138" s="1">
        <v>45211</v>
      </c>
      <c r="I4138">
        <f>YEAR((vw_maritime_trade_analysis[[#This Row],[Departure_Date]]))</f>
        <v>2023</v>
      </c>
      <c r="J4138" t="str">
        <f>"Q"&amp;ROUNDUP(MONTH(vw_maritime_trade_analysis[[#This Row],[Departure_Date]])/3,0)</f>
        <v>Q3</v>
      </c>
      <c r="K4138" t="str">
        <f>TEXT(vw_maritime_trade_analysis[[#This Row],[Departure_Date]],"mmmm")</f>
        <v>September</v>
      </c>
      <c r="L4138">
        <v>87254056</v>
      </c>
      <c r="M4138">
        <v>310751.15625</v>
      </c>
      <c r="N4138">
        <v>24137.880859375</v>
      </c>
      <c r="O4138">
        <v>131753.625</v>
      </c>
      <c r="P4138">
        <v>0</v>
      </c>
      <c r="Q4138">
        <v>3453822.5</v>
      </c>
      <c r="R4138">
        <f t="shared" si="64"/>
        <v>3.9583518042989312E-2</v>
      </c>
    </row>
    <row r="4139" spans="1:18" x14ac:dyDescent="0.25">
      <c r="A4139" t="s">
        <v>5458</v>
      </c>
      <c r="B4139" t="s">
        <v>65</v>
      </c>
      <c r="C4139" t="s">
        <v>50</v>
      </c>
      <c r="D4139" t="s">
        <v>51</v>
      </c>
      <c r="E4139" t="s">
        <v>82</v>
      </c>
      <c r="F4139" t="s">
        <v>127</v>
      </c>
      <c r="G4139" s="1">
        <v>45006</v>
      </c>
      <c r="H4139" s="1">
        <v>45023</v>
      </c>
      <c r="I4139">
        <f>YEAR((vw_maritime_trade_analysis[[#This Row],[Departure_Date]]))</f>
        <v>2023</v>
      </c>
      <c r="J4139" t="str">
        <f>"Q"&amp;ROUNDUP(MONTH(vw_maritime_trade_analysis[[#This Row],[Departure_Date]])/3,0)</f>
        <v>Q1</v>
      </c>
      <c r="K4139" t="str">
        <f>TEXT(vw_maritime_trade_analysis[[#This Row],[Departure_Date]],"mmmm")</f>
        <v>March</v>
      </c>
      <c r="L4139">
        <v>9108013</v>
      </c>
      <c r="M4139">
        <v>256809.078125</v>
      </c>
      <c r="N4139">
        <v>233000.96875</v>
      </c>
      <c r="O4139">
        <v>12295.8203125</v>
      </c>
      <c r="P4139">
        <v>18510.900390625</v>
      </c>
      <c r="Q4139">
        <v>2104740</v>
      </c>
      <c r="R4139">
        <f t="shared" si="64"/>
        <v>0.23108662668795049</v>
      </c>
    </row>
    <row r="4140" spans="1:18" x14ac:dyDescent="0.25">
      <c r="A4140" t="s">
        <v>5459</v>
      </c>
      <c r="B4140" t="s">
        <v>65</v>
      </c>
      <c r="C4140" t="s">
        <v>66</v>
      </c>
      <c r="D4140" t="s">
        <v>391</v>
      </c>
      <c r="E4140" t="s">
        <v>128</v>
      </c>
      <c r="F4140" t="s">
        <v>150</v>
      </c>
      <c r="G4140" s="1">
        <v>45209</v>
      </c>
      <c r="H4140" s="1">
        <v>45237</v>
      </c>
      <c r="I4140">
        <f>YEAR((vw_maritime_trade_analysis[[#This Row],[Departure_Date]]))</f>
        <v>2023</v>
      </c>
      <c r="J4140" t="str">
        <f>"Q"&amp;ROUNDUP(MONTH(vw_maritime_trade_analysis[[#This Row],[Departure_Date]])/3,0)</f>
        <v>Q4</v>
      </c>
      <c r="K4140" t="str">
        <f>TEXT(vw_maritime_trade_analysis[[#This Row],[Departure_Date]],"mmmm")</f>
        <v>October</v>
      </c>
      <c r="L4140">
        <v>25669924</v>
      </c>
      <c r="M4140">
        <v>962026.5625</v>
      </c>
      <c r="N4140">
        <v>61279.48046875</v>
      </c>
      <c r="O4140">
        <v>53136.73828125</v>
      </c>
      <c r="P4140">
        <v>0</v>
      </c>
      <c r="Q4140">
        <v>3133052</v>
      </c>
      <c r="R4140">
        <f t="shared" si="64"/>
        <v>0.12205147159765646</v>
      </c>
    </row>
    <row r="4141" spans="1:18" x14ac:dyDescent="0.25">
      <c r="A4141" t="s">
        <v>5461</v>
      </c>
      <c r="B4141" t="s">
        <v>49</v>
      </c>
      <c r="C4141" t="s">
        <v>50</v>
      </c>
      <c r="D4141" t="s">
        <v>145</v>
      </c>
      <c r="E4141" t="s">
        <v>196</v>
      </c>
      <c r="F4141" t="s">
        <v>70</v>
      </c>
      <c r="G4141" s="1">
        <v>44570</v>
      </c>
      <c r="H4141" s="1">
        <v>44576</v>
      </c>
      <c r="I4141">
        <f>YEAR((vw_maritime_trade_analysis[[#This Row],[Departure_Date]]))</f>
        <v>2022</v>
      </c>
      <c r="J4141" t="str">
        <f>"Q"&amp;ROUNDUP(MONTH(vw_maritime_trade_analysis[[#This Row],[Departure_Date]])/3,0)</f>
        <v>Q1</v>
      </c>
      <c r="K4141" t="str">
        <f>TEXT(vw_maritime_trade_analysis[[#This Row],[Departure_Date]],"mmmm")</f>
        <v>January</v>
      </c>
      <c r="L4141">
        <v>25047574</v>
      </c>
      <c r="M4141">
        <v>114358.8515625</v>
      </c>
      <c r="N4141">
        <v>50954.7890625</v>
      </c>
      <c r="O4141">
        <v>85662.703125</v>
      </c>
      <c r="P4141">
        <v>8096.83984375</v>
      </c>
      <c r="Q4141">
        <v>1415717.875</v>
      </c>
      <c r="R4141">
        <f t="shared" si="64"/>
        <v>5.6521157498127361E-2</v>
      </c>
    </row>
    <row r="4142" spans="1:18" x14ac:dyDescent="0.25">
      <c r="A4142" t="s">
        <v>5462</v>
      </c>
      <c r="B4142" t="s">
        <v>65</v>
      </c>
      <c r="C4142" t="s">
        <v>50</v>
      </c>
      <c r="D4142" t="s">
        <v>139</v>
      </c>
      <c r="E4142" t="s">
        <v>226</v>
      </c>
      <c r="F4142" t="s">
        <v>127</v>
      </c>
      <c r="G4142" s="1">
        <v>43943</v>
      </c>
      <c r="H4142" s="1">
        <v>43962</v>
      </c>
      <c r="I4142">
        <f>YEAR((vw_maritime_trade_analysis[[#This Row],[Departure_Date]]))</f>
        <v>2020</v>
      </c>
      <c r="J4142" t="str">
        <f>"Q"&amp;ROUNDUP(MONTH(vw_maritime_trade_analysis[[#This Row],[Departure_Date]])/3,0)</f>
        <v>Q2</v>
      </c>
      <c r="K4142" t="str">
        <f>TEXT(vw_maritime_trade_analysis[[#This Row],[Departure_Date]],"mmmm")</f>
        <v>April</v>
      </c>
      <c r="L4142">
        <v>24812114</v>
      </c>
      <c r="M4142">
        <v>182557.703125</v>
      </c>
      <c r="N4142">
        <v>58145.58984375</v>
      </c>
      <c r="O4142">
        <v>16127.8701171875</v>
      </c>
      <c r="P4142">
        <v>13628.4599609375</v>
      </c>
      <c r="Q4142">
        <v>1768105.75</v>
      </c>
      <c r="R4142">
        <f t="shared" si="64"/>
        <v>7.1259778590409509E-2</v>
      </c>
    </row>
    <row r="4143" spans="1:18" x14ac:dyDescent="0.25">
      <c r="A4143" t="s">
        <v>5463</v>
      </c>
      <c r="B4143" t="s">
        <v>49</v>
      </c>
      <c r="C4143" t="s">
        <v>50</v>
      </c>
      <c r="D4143" t="s">
        <v>51</v>
      </c>
      <c r="E4143" t="s">
        <v>174</v>
      </c>
      <c r="F4143" t="s">
        <v>100</v>
      </c>
      <c r="G4143" s="1">
        <v>44099</v>
      </c>
      <c r="H4143" s="1">
        <v>44113</v>
      </c>
      <c r="I4143">
        <f>YEAR((vw_maritime_trade_analysis[[#This Row],[Departure_Date]]))</f>
        <v>2020</v>
      </c>
      <c r="J4143" t="str">
        <f>"Q"&amp;ROUNDUP(MONTH(vw_maritime_trade_analysis[[#This Row],[Departure_Date]])/3,0)</f>
        <v>Q3</v>
      </c>
      <c r="K4143" t="str">
        <f>TEXT(vw_maritime_trade_analysis[[#This Row],[Departure_Date]],"mmmm")</f>
        <v>September</v>
      </c>
      <c r="L4143">
        <v>8575792</v>
      </c>
      <c r="M4143">
        <v>266413.9375</v>
      </c>
      <c r="N4143">
        <v>230870.53125</v>
      </c>
      <c r="O4143">
        <v>5745.77978515625</v>
      </c>
      <c r="P4143">
        <v>0</v>
      </c>
      <c r="Q4143">
        <v>2573496.75</v>
      </c>
      <c r="R4143">
        <f t="shared" si="64"/>
        <v>0.30008852243617851</v>
      </c>
    </row>
    <row r="4144" spans="1:18" x14ac:dyDescent="0.25">
      <c r="A4144" t="s">
        <v>5464</v>
      </c>
      <c r="B4144" t="s">
        <v>49</v>
      </c>
      <c r="C4144" t="s">
        <v>134</v>
      </c>
      <c r="D4144" t="s">
        <v>135</v>
      </c>
      <c r="E4144" t="s">
        <v>159</v>
      </c>
      <c r="F4144" t="s">
        <v>128</v>
      </c>
      <c r="G4144" s="1">
        <v>44543</v>
      </c>
      <c r="H4144" s="1">
        <v>44555</v>
      </c>
      <c r="I4144">
        <f>YEAR((vw_maritime_trade_analysis[[#This Row],[Departure_Date]]))</f>
        <v>2021</v>
      </c>
      <c r="J4144" t="str">
        <f>"Q"&amp;ROUNDUP(MONTH(vw_maritime_trade_analysis[[#This Row],[Departure_Date]])/3,0)</f>
        <v>Q4</v>
      </c>
      <c r="K4144" t="str">
        <f>TEXT(vw_maritime_trade_analysis[[#This Row],[Departure_Date]],"mmmm")</f>
        <v>December</v>
      </c>
      <c r="L4144">
        <v>6943796</v>
      </c>
      <c r="M4144">
        <v>290041.78125</v>
      </c>
      <c r="N4144">
        <v>206888.34375</v>
      </c>
      <c r="O4144">
        <v>19442.630859375</v>
      </c>
      <c r="P4144">
        <v>0</v>
      </c>
      <c r="Q4144">
        <v>783216.75</v>
      </c>
      <c r="R4144">
        <f t="shared" si="64"/>
        <v>0.11279374422866109</v>
      </c>
    </row>
    <row r="4145" spans="1:18" x14ac:dyDescent="0.25">
      <c r="A4145" t="s">
        <v>5465</v>
      </c>
      <c r="B4145" t="s">
        <v>49</v>
      </c>
      <c r="C4145" t="s">
        <v>50</v>
      </c>
      <c r="D4145" t="s">
        <v>51</v>
      </c>
      <c r="E4145" t="s">
        <v>127</v>
      </c>
      <c r="F4145" t="s">
        <v>70</v>
      </c>
      <c r="G4145" s="1">
        <v>44687</v>
      </c>
      <c r="H4145" s="1">
        <v>44706</v>
      </c>
      <c r="I4145">
        <f>YEAR((vw_maritime_trade_analysis[[#This Row],[Departure_Date]]))</f>
        <v>2022</v>
      </c>
      <c r="J4145" t="str">
        <f>"Q"&amp;ROUNDUP(MONTH(vw_maritime_trade_analysis[[#This Row],[Departure_Date]])/3,0)</f>
        <v>Q2</v>
      </c>
      <c r="K4145" t="str">
        <f>TEXT(vw_maritime_trade_analysis[[#This Row],[Departure_Date]],"mmmm")</f>
        <v>May</v>
      </c>
      <c r="L4145">
        <v>15392255</v>
      </c>
      <c r="M4145">
        <v>446678.71875</v>
      </c>
      <c r="N4145">
        <v>132526.8125</v>
      </c>
      <c r="O4145">
        <v>14776.5595703125</v>
      </c>
      <c r="P4145">
        <v>0</v>
      </c>
      <c r="Q4145">
        <v>9267532</v>
      </c>
      <c r="R4145">
        <f t="shared" si="64"/>
        <v>0.60209059686186328</v>
      </c>
    </row>
    <row r="4146" spans="1:18" x14ac:dyDescent="0.25">
      <c r="A4146" t="s">
        <v>5466</v>
      </c>
      <c r="B4146" t="s">
        <v>65</v>
      </c>
      <c r="C4146" t="s">
        <v>112</v>
      </c>
      <c r="D4146" t="s">
        <v>126</v>
      </c>
      <c r="E4146" t="s">
        <v>56</v>
      </c>
      <c r="F4146" t="s">
        <v>150</v>
      </c>
      <c r="G4146" s="1">
        <v>43849</v>
      </c>
      <c r="H4146" s="1">
        <v>43856</v>
      </c>
      <c r="I4146">
        <f>YEAR((vw_maritime_trade_analysis[[#This Row],[Departure_Date]]))</f>
        <v>2020</v>
      </c>
      <c r="J4146" t="str">
        <f>"Q"&amp;ROUNDUP(MONTH(vw_maritime_trade_analysis[[#This Row],[Departure_Date]])/3,0)</f>
        <v>Q1</v>
      </c>
      <c r="K4146" t="str">
        <f>TEXT(vw_maritime_trade_analysis[[#This Row],[Departure_Date]],"mmmm")</f>
        <v>January</v>
      </c>
      <c r="L4146">
        <v>8628069</v>
      </c>
      <c r="M4146">
        <v>82261.65625</v>
      </c>
      <c r="N4146">
        <v>211504.40625</v>
      </c>
      <c r="O4146">
        <v>23382.0703125</v>
      </c>
      <c r="P4146">
        <v>0</v>
      </c>
      <c r="Q4146">
        <v>1438927.125</v>
      </c>
      <c r="R4146">
        <f t="shared" si="64"/>
        <v>0.16677278832610171</v>
      </c>
    </row>
    <row r="4147" spans="1:18" x14ac:dyDescent="0.25">
      <c r="A4147" t="s">
        <v>5467</v>
      </c>
      <c r="B4147" t="s">
        <v>65</v>
      </c>
      <c r="C4147" t="s">
        <v>50</v>
      </c>
      <c r="D4147" t="s">
        <v>51</v>
      </c>
      <c r="E4147" t="s">
        <v>92</v>
      </c>
      <c r="F4147" t="s">
        <v>174</v>
      </c>
      <c r="G4147" s="1">
        <v>44157</v>
      </c>
      <c r="H4147" s="1">
        <v>44165</v>
      </c>
      <c r="I4147">
        <f>YEAR((vw_maritime_trade_analysis[[#This Row],[Departure_Date]]))</f>
        <v>2020</v>
      </c>
      <c r="J4147" t="str">
        <f>"Q"&amp;ROUNDUP(MONTH(vw_maritime_trade_analysis[[#This Row],[Departure_Date]])/3,0)</f>
        <v>Q4</v>
      </c>
      <c r="K4147" t="str">
        <f>TEXT(vw_maritime_trade_analysis[[#This Row],[Departure_Date]],"mmmm")</f>
        <v>November</v>
      </c>
      <c r="L4147">
        <v>6008884</v>
      </c>
      <c r="M4147">
        <v>170601.609375</v>
      </c>
      <c r="N4147">
        <v>27075.259765625</v>
      </c>
      <c r="O4147">
        <v>15743.2802734375</v>
      </c>
      <c r="P4147">
        <v>61850.71875</v>
      </c>
      <c r="Q4147">
        <v>778129.75</v>
      </c>
      <c r="R4147">
        <f t="shared" si="64"/>
        <v>0.12949655044098038</v>
      </c>
    </row>
    <row r="4148" spans="1:18" x14ac:dyDescent="0.25">
      <c r="A4148" t="s">
        <v>5468</v>
      </c>
      <c r="B4148" t="s">
        <v>65</v>
      </c>
      <c r="C4148" t="s">
        <v>50</v>
      </c>
      <c r="D4148" t="s">
        <v>120</v>
      </c>
      <c r="E4148" t="s">
        <v>82</v>
      </c>
      <c r="F4148" t="s">
        <v>108</v>
      </c>
      <c r="G4148" s="1">
        <v>43962</v>
      </c>
      <c r="H4148" s="1">
        <v>43981</v>
      </c>
      <c r="I4148">
        <f>YEAR((vw_maritime_trade_analysis[[#This Row],[Departure_Date]]))</f>
        <v>2020</v>
      </c>
      <c r="J4148" t="str">
        <f>"Q"&amp;ROUNDUP(MONTH(vw_maritime_trade_analysis[[#This Row],[Departure_Date]])/3,0)</f>
        <v>Q2</v>
      </c>
      <c r="K4148" t="str">
        <f>TEXT(vw_maritime_trade_analysis[[#This Row],[Departure_Date]],"mmmm")</f>
        <v>May</v>
      </c>
      <c r="L4148">
        <v>17226180</v>
      </c>
      <c r="M4148">
        <v>392585.5</v>
      </c>
      <c r="N4148">
        <v>91030.9765625</v>
      </c>
      <c r="O4148">
        <v>21360.4609375</v>
      </c>
      <c r="P4148">
        <v>11438.9697265625</v>
      </c>
      <c r="Q4148">
        <v>1290039.875</v>
      </c>
      <c r="R4148">
        <f t="shared" si="64"/>
        <v>7.4888331307347303E-2</v>
      </c>
    </row>
    <row r="4149" spans="1:18" x14ac:dyDescent="0.25">
      <c r="A4149" t="s">
        <v>5469</v>
      </c>
      <c r="B4149" t="s">
        <v>65</v>
      </c>
      <c r="C4149" t="s">
        <v>78</v>
      </c>
      <c r="D4149" t="s">
        <v>211</v>
      </c>
      <c r="E4149" t="s">
        <v>128</v>
      </c>
      <c r="F4149" t="s">
        <v>150</v>
      </c>
      <c r="G4149" s="1">
        <v>44786</v>
      </c>
      <c r="H4149" s="1">
        <v>44801</v>
      </c>
      <c r="I4149">
        <f>YEAR((vw_maritime_trade_analysis[[#This Row],[Departure_Date]]))</f>
        <v>2022</v>
      </c>
      <c r="J4149" t="str">
        <f>"Q"&amp;ROUNDUP(MONTH(vw_maritime_trade_analysis[[#This Row],[Departure_Date]])/3,0)</f>
        <v>Q3</v>
      </c>
      <c r="K4149" t="str">
        <f>TEXT(vw_maritime_trade_analysis[[#This Row],[Departure_Date]],"mmmm")</f>
        <v>August</v>
      </c>
      <c r="L4149">
        <v>29614988</v>
      </c>
      <c r="M4149">
        <v>184325.15625</v>
      </c>
      <c r="N4149">
        <v>84847.796875</v>
      </c>
      <c r="O4149">
        <v>61303.01953125</v>
      </c>
      <c r="P4149">
        <v>5111.41015625</v>
      </c>
      <c r="Q4149">
        <v>1172395.625</v>
      </c>
      <c r="R4149">
        <f t="shared" si="64"/>
        <v>3.9587914909842273E-2</v>
      </c>
    </row>
    <row r="4150" spans="1:18" x14ac:dyDescent="0.25">
      <c r="A4150" t="s">
        <v>5470</v>
      </c>
      <c r="B4150" t="s">
        <v>65</v>
      </c>
      <c r="C4150" t="s">
        <v>66</v>
      </c>
      <c r="D4150" t="s">
        <v>245</v>
      </c>
      <c r="E4150" t="s">
        <v>92</v>
      </c>
      <c r="F4150" t="s">
        <v>140</v>
      </c>
      <c r="G4150" s="1">
        <v>44214</v>
      </c>
      <c r="H4150" s="1">
        <v>44248</v>
      </c>
      <c r="I4150">
        <f>YEAR((vw_maritime_trade_analysis[[#This Row],[Departure_Date]]))</f>
        <v>2021</v>
      </c>
      <c r="J4150" t="str">
        <f>"Q"&amp;ROUNDUP(MONTH(vw_maritime_trade_analysis[[#This Row],[Departure_Date]])/3,0)</f>
        <v>Q1</v>
      </c>
      <c r="K4150" t="str">
        <f>TEXT(vw_maritime_trade_analysis[[#This Row],[Departure_Date]],"mmmm")</f>
        <v>January</v>
      </c>
      <c r="L4150">
        <v>3628060.5</v>
      </c>
      <c r="M4150">
        <v>743682.1875</v>
      </c>
      <c r="N4150">
        <v>116246.2109375</v>
      </c>
      <c r="O4150">
        <v>2321.9599609375</v>
      </c>
      <c r="P4150">
        <v>19525.830078125</v>
      </c>
      <c r="Q4150">
        <v>1025505.625</v>
      </c>
      <c r="R4150">
        <f t="shared" si="64"/>
        <v>0.28265946088826249</v>
      </c>
    </row>
    <row r="4151" spans="1:18" x14ac:dyDescent="0.25">
      <c r="A4151" t="s">
        <v>5471</v>
      </c>
      <c r="B4151" t="s">
        <v>49</v>
      </c>
      <c r="C4151" t="s">
        <v>78</v>
      </c>
      <c r="D4151" t="s">
        <v>105</v>
      </c>
      <c r="E4151" t="s">
        <v>93</v>
      </c>
      <c r="F4151" t="s">
        <v>56</v>
      </c>
      <c r="G4151" s="1">
        <v>43933</v>
      </c>
      <c r="H4151" s="1">
        <v>43949</v>
      </c>
      <c r="I4151">
        <f>YEAR((vw_maritime_trade_analysis[[#This Row],[Departure_Date]]))</f>
        <v>2020</v>
      </c>
      <c r="J4151" t="str">
        <f>"Q"&amp;ROUNDUP(MONTH(vw_maritime_trade_analysis[[#This Row],[Departure_Date]])/3,0)</f>
        <v>Q2</v>
      </c>
      <c r="K4151" t="str">
        <f>TEXT(vw_maritime_trade_analysis[[#This Row],[Departure_Date]],"mmmm")</f>
        <v>April</v>
      </c>
      <c r="L4151">
        <v>11080206</v>
      </c>
      <c r="M4151">
        <v>172292.84375</v>
      </c>
      <c r="N4151">
        <v>92640.9921875</v>
      </c>
      <c r="O4151">
        <v>18282.33984375</v>
      </c>
      <c r="P4151">
        <v>53660.87890625</v>
      </c>
      <c r="Q4151">
        <v>839322.4375</v>
      </c>
      <c r="R4151">
        <f t="shared" si="64"/>
        <v>7.5749714174989172E-2</v>
      </c>
    </row>
    <row r="4152" spans="1:18" x14ac:dyDescent="0.25">
      <c r="A4152" t="s">
        <v>5472</v>
      </c>
      <c r="B4152" t="s">
        <v>65</v>
      </c>
      <c r="C4152" t="s">
        <v>50</v>
      </c>
      <c r="D4152" t="s">
        <v>120</v>
      </c>
      <c r="E4152" t="s">
        <v>226</v>
      </c>
      <c r="F4152" t="s">
        <v>71</v>
      </c>
      <c r="G4152" s="1">
        <v>43979</v>
      </c>
      <c r="H4152" s="1">
        <v>43985</v>
      </c>
      <c r="I4152">
        <f>YEAR((vw_maritime_trade_analysis[[#This Row],[Departure_Date]]))</f>
        <v>2020</v>
      </c>
      <c r="J4152" t="str">
        <f>"Q"&amp;ROUNDUP(MONTH(vw_maritime_trade_analysis[[#This Row],[Departure_Date]])/3,0)</f>
        <v>Q2</v>
      </c>
      <c r="K4152" t="str">
        <f>TEXT(vw_maritime_trade_analysis[[#This Row],[Departure_Date]],"mmmm")</f>
        <v>May</v>
      </c>
      <c r="L4152">
        <v>8260001</v>
      </c>
      <c r="M4152">
        <v>147903.84375</v>
      </c>
      <c r="N4152">
        <v>178871.21875</v>
      </c>
      <c r="O4152">
        <v>15281</v>
      </c>
      <c r="P4152">
        <v>0</v>
      </c>
      <c r="Q4152">
        <v>691818</v>
      </c>
      <c r="R4152">
        <f t="shared" si="64"/>
        <v>8.3755195671283811E-2</v>
      </c>
    </row>
    <row r="4153" spans="1:18" x14ac:dyDescent="0.25">
      <c r="A4153" t="s">
        <v>5473</v>
      </c>
      <c r="B4153" t="s">
        <v>49</v>
      </c>
      <c r="C4153" t="s">
        <v>78</v>
      </c>
      <c r="D4153" t="s">
        <v>211</v>
      </c>
      <c r="E4153" t="s">
        <v>146</v>
      </c>
      <c r="F4153" t="s">
        <v>56</v>
      </c>
      <c r="G4153" s="1">
        <v>45207</v>
      </c>
      <c r="H4153" s="1">
        <v>45224</v>
      </c>
      <c r="I4153">
        <f>YEAR((vw_maritime_trade_analysis[[#This Row],[Departure_Date]]))</f>
        <v>2023</v>
      </c>
      <c r="J4153" t="str">
        <f>"Q"&amp;ROUNDUP(MONTH(vw_maritime_trade_analysis[[#This Row],[Departure_Date]])/3,0)</f>
        <v>Q4</v>
      </c>
      <c r="K4153" t="str">
        <f>TEXT(vw_maritime_trade_analysis[[#This Row],[Departure_Date]],"mmmm")</f>
        <v>October</v>
      </c>
      <c r="L4153">
        <v>20360140</v>
      </c>
      <c r="M4153">
        <v>205639.875</v>
      </c>
      <c r="N4153">
        <v>60208.55078125</v>
      </c>
      <c r="O4153">
        <v>16491.7109375</v>
      </c>
      <c r="P4153">
        <v>37546.109375</v>
      </c>
      <c r="Q4153">
        <v>2601394.75</v>
      </c>
      <c r="R4153">
        <f t="shared" si="64"/>
        <v>0.12776900109724196</v>
      </c>
    </row>
    <row r="4154" spans="1:18" x14ac:dyDescent="0.25">
      <c r="A4154" t="s">
        <v>5474</v>
      </c>
      <c r="B4154" t="s">
        <v>65</v>
      </c>
      <c r="C4154" t="s">
        <v>66</v>
      </c>
      <c r="D4154" t="s">
        <v>153</v>
      </c>
      <c r="E4154" t="s">
        <v>184</v>
      </c>
      <c r="F4154" t="s">
        <v>164</v>
      </c>
      <c r="G4154" s="1">
        <v>45817</v>
      </c>
      <c r="H4154" s="1">
        <v>45834</v>
      </c>
      <c r="I4154">
        <f>YEAR((vw_maritime_trade_analysis[[#This Row],[Departure_Date]]))</f>
        <v>2025</v>
      </c>
      <c r="J4154" t="str">
        <f>"Q"&amp;ROUNDUP(MONTH(vw_maritime_trade_analysis[[#This Row],[Departure_Date]])/3,0)</f>
        <v>Q2</v>
      </c>
      <c r="K4154" t="str">
        <f>TEXT(vw_maritime_trade_analysis[[#This Row],[Departure_Date]],"mmmm")</f>
        <v>June</v>
      </c>
      <c r="L4154">
        <v>30279300</v>
      </c>
      <c r="M4154">
        <v>576631</v>
      </c>
      <c r="N4154">
        <v>52506.421875</v>
      </c>
      <c r="O4154">
        <v>38151.921875</v>
      </c>
      <c r="P4154">
        <v>2347.1298828125</v>
      </c>
      <c r="Q4154">
        <v>1987214.375</v>
      </c>
      <c r="R4154">
        <f t="shared" si="64"/>
        <v>6.5629468812026692E-2</v>
      </c>
    </row>
    <row r="4155" spans="1:18" x14ac:dyDescent="0.25">
      <c r="A4155" t="s">
        <v>5475</v>
      </c>
      <c r="B4155" t="s">
        <v>49</v>
      </c>
      <c r="C4155" t="s">
        <v>78</v>
      </c>
      <c r="D4155" t="s">
        <v>315</v>
      </c>
      <c r="E4155" t="s">
        <v>230</v>
      </c>
      <c r="F4155" t="s">
        <v>56</v>
      </c>
      <c r="G4155" s="1">
        <v>44274</v>
      </c>
      <c r="H4155" s="1">
        <v>44286</v>
      </c>
      <c r="I4155">
        <f>YEAR((vw_maritime_trade_analysis[[#This Row],[Departure_Date]]))</f>
        <v>2021</v>
      </c>
      <c r="J4155" t="str">
        <f>"Q"&amp;ROUNDUP(MONTH(vw_maritime_trade_analysis[[#This Row],[Departure_Date]])/3,0)</f>
        <v>Q1</v>
      </c>
      <c r="K4155" t="str">
        <f>TEXT(vw_maritime_trade_analysis[[#This Row],[Departure_Date]],"mmmm")</f>
        <v>March</v>
      </c>
      <c r="L4155">
        <v>45913452</v>
      </c>
      <c r="M4155">
        <v>119854.9296875</v>
      </c>
      <c r="N4155">
        <v>217279.703125</v>
      </c>
      <c r="O4155">
        <v>106060.0703125</v>
      </c>
      <c r="P4155">
        <v>25559.150390625</v>
      </c>
      <c r="Q4155">
        <v>1267099.875</v>
      </c>
      <c r="R4155">
        <f t="shared" si="64"/>
        <v>2.7597573691474996E-2</v>
      </c>
    </row>
    <row r="4156" spans="1:18" x14ac:dyDescent="0.25">
      <c r="A4156" t="s">
        <v>5476</v>
      </c>
      <c r="B4156" t="s">
        <v>65</v>
      </c>
      <c r="C4156" t="s">
        <v>112</v>
      </c>
      <c r="D4156" t="s">
        <v>340</v>
      </c>
      <c r="E4156" t="s">
        <v>226</v>
      </c>
      <c r="F4156" t="s">
        <v>174</v>
      </c>
      <c r="G4156" s="1">
        <v>44181</v>
      </c>
      <c r="H4156" s="1">
        <v>44189</v>
      </c>
      <c r="I4156">
        <f>YEAR((vw_maritime_trade_analysis[[#This Row],[Departure_Date]]))</f>
        <v>2020</v>
      </c>
      <c r="J4156" t="str">
        <f>"Q"&amp;ROUNDUP(MONTH(vw_maritime_trade_analysis[[#This Row],[Departure_Date]])/3,0)</f>
        <v>Q4</v>
      </c>
      <c r="K4156" t="str">
        <f>TEXT(vw_maritime_trade_analysis[[#This Row],[Departure_Date]],"mmmm")</f>
        <v>December</v>
      </c>
      <c r="L4156">
        <v>5231468.5</v>
      </c>
      <c r="M4156">
        <v>266407.5625</v>
      </c>
      <c r="N4156">
        <v>235896.015625</v>
      </c>
      <c r="O4156">
        <v>12137.009765625</v>
      </c>
      <c r="P4156">
        <v>11816.080078125</v>
      </c>
      <c r="Q4156">
        <v>671307.6875</v>
      </c>
      <c r="R4156">
        <f t="shared" si="64"/>
        <v>0.12832107992239655</v>
      </c>
    </row>
    <row r="4157" spans="1:18" x14ac:dyDescent="0.25">
      <c r="A4157" t="s">
        <v>5477</v>
      </c>
      <c r="B4157" t="s">
        <v>65</v>
      </c>
      <c r="C4157" t="s">
        <v>50</v>
      </c>
      <c r="D4157" t="s">
        <v>139</v>
      </c>
      <c r="E4157" t="s">
        <v>92</v>
      </c>
      <c r="F4157" t="s">
        <v>83</v>
      </c>
      <c r="G4157" s="1">
        <v>45165</v>
      </c>
      <c r="H4157" s="1">
        <v>45178</v>
      </c>
      <c r="I4157">
        <f>YEAR((vw_maritime_trade_analysis[[#This Row],[Departure_Date]]))</f>
        <v>2023</v>
      </c>
      <c r="J4157" t="str">
        <f>"Q"&amp;ROUNDUP(MONTH(vw_maritime_trade_analysis[[#This Row],[Departure_Date]])/3,0)</f>
        <v>Q3</v>
      </c>
      <c r="K4157" t="str">
        <f>TEXT(vw_maritime_trade_analysis[[#This Row],[Departure_Date]],"mmmm")</f>
        <v>August</v>
      </c>
      <c r="L4157">
        <v>20202376</v>
      </c>
      <c r="M4157">
        <v>247200.8125</v>
      </c>
      <c r="N4157">
        <v>75034.5234375</v>
      </c>
      <c r="O4157">
        <v>12121.4296875</v>
      </c>
      <c r="P4157">
        <v>0</v>
      </c>
      <c r="Q4157">
        <v>1681482.625</v>
      </c>
      <c r="R4157">
        <f t="shared" si="64"/>
        <v>8.3231924056853507E-2</v>
      </c>
    </row>
    <row r="4158" spans="1:18" x14ac:dyDescent="0.25">
      <c r="A4158" t="s">
        <v>5478</v>
      </c>
      <c r="B4158" t="s">
        <v>49</v>
      </c>
      <c r="C4158" t="s">
        <v>239</v>
      </c>
      <c r="D4158" t="s">
        <v>270</v>
      </c>
      <c r="E4158" t="s">
        <v>150</v>
      </c>
      <c r="F4158" t="s">
        <v>226</v>
      </c>
      <c r="G4158" s="1">
        <v>45240</v>
      </c>
      <c r="H4158" s="1">
        <v>45260</v>
      </c>
      <c r="I4158">
        <f>YEAR((vw_maritime_trade_analysis[[#This Row],[Departure_Date]]))</f>
        <v>2023</v>
      </c>
      <c r="J4158" t="str">
        <f>"Q"&amp;ROUNDUP(MONTH(vw_maritime_trade_analysis[[#This Row],[Departure_Date]])/3,0)</f>
        <v>Q4</v>
      </c>
      <c r="K4158" t="str">
        <f>TEXT(vw_maritime_trade_analysis[[#This Row],[Departure_Date]],"mmmm")</f>
        <v>November</v>
      </c>
      <c r="L4158">
        <v>33140530</v>
      </c>
      <c r="M4158">
        <v>560860.5625</v>
      </c>
      <c r="N4158">
        <v>165875.890625</v>
      </c>
      <c r="O4158">
        <v>97433.15625</v>
      </c>
      <c r="P4158">
        <v>13882.2900390625</v>
      </c>
      <c r="Q4158">
        <v>3010929.25</v>
      </c>
      <c r="R4158">
        <f t="shared" si="64"/>
        <v>9.0853382550007494E-2</v>
      </c>
    </row>
    <row r="4159" spans="1:18" x14ac:dyDescent="0.25">
      <c r="A4159" t="s">
        <v>5479</v>
      </c>
      <c r="B4159" t="s">
        <v>49</v>
      </c>
      <c r="C4159" t="s">
        <v>239</v>
      </c>
      <c r="D4159" t="s">
        <v>270</v>
      </c>
      <c r="E4159" t="s">
        <v>131</v>
      </c>
      <c r="F4159" t="s">
        <v>92</v>
      </c>
      <c r="G4159" s="1">
        <v>44092</v>
      </c>
      <c r="H4159" s="1">
        <v>44106</v>
      </c>
      <c r="I4159">
        <f>YEAR((vw_maritime_trade_analysis[[#This Row],[Departure_Date]]))</f>
        <v>2020</v>
      </c>
      <c r="J4159" t="str">
        <f>"Q"&amp;ROUNDUP(MONTH(vw_maritime_trade_analysis[[#This Row],[Departure_Date]])/3,0)</f>
        <v>Q3</v>
      </c>
      <c r="K4159" t="str">
        <f>TEXT(vw_maritime_trade_analysis[[#This Row],[Departure_Date]],"mmmm")</f>
        <v>September</v>
      </c>
      <c r="L4159">
        <v>17069152</v>
      </c>
      <c r="M4159">
        <v>358104.78125</v>
      </c>
      <c r="N4159">
        <v>161999.15625</v>
      </c>
      <c r="O4159">
        <v>37040.05859375</v>
      </c>
      <c r="P4159">
        <v>12905.2998046875</v>
      </c>
      <c r="Q4159">
        <v>1646403.125</v>
      </c>
      <c r="R4159">
        <f t="shared" si="64"/>
        <v>9.6454886862569394E-2</v>
      </c>
    </row>
    <row r="4160" spans="1:18" x14ac:dyDescent="0.25">
      <c r="A4160" t="s">
        <v>5480</v>
      </c>
      <c r="B4160" t="s">
        <v>65</v>
      </c>
      <c r="C4160" t="s">
        <v>112</v>
      </c>
      <c r="D4160" t="s">
        <v>113</v>
      </c>
      <c r="E4160" t="s">
        <v>82</v>
      </c>
      <c r="F4160" t="s">
        <v>154</v>
      </c>
      <c r="G4160" s="1">
        <v>45774</v>
      </c>
      <c r="H4160" s="1">
        <v>45791</v>
      </c>
      <c r="I4160">
        <f>YEAR((vw_maritime_trade_analysis[[#This Row],[Departure_Date]]))</f>
        <v>2025</v>
      </c>
      <c r="J4160" t="str">
        <f>"Q"&amp;ROUNDUP(MONTH(vw_maritime_trade_analysis[[#This Row],[Departure_Date]])/3,0)</f>
        <v>Q2</v>
      </c>
      <c r="K4160" t="str">
        <f>TEXT(vw_maritime_trade_analysis[[#This Row],[Departure_Date]],"mmmm")</f>
        <v>April</v>
      </c>
      <c r="L4160">
        <v>8404897</v>
      </c>
      <c r="M4160">
        <v>234798.953125</v>
      </c>
      <c r="N4160">
        <v>97021.25</v>
      </c>
      <c r="O4160">
        <v>23029.419921875</v>
      </c>
      <c r="P4160">
        <v>0</v>
      </c>
      <c r="Q4160">
        <v>657483.6875</v>
      </c>
      <c r="R4160">
        <f t="shared" si="64"/>
        <v>7.8226263510427316E-2</v>
      </c>
    </row>
    <row r="4161" spans="1:18" x14ac:dyDescent="0.25">
      <c r="A4161" t="s">
        <v>5481</v>
      </c>
      <c r="B4161" t="s">
        <v>65</v>
      </c>
      <c r="C4161" t="s">
        <v>66</v>
      </c>
      <c r="D4161" t="s">
        <v>245</v>
      </c>
      <c r="E4161" t="s">
        <v>128</v>
      </c>
      <c r="F4161" t="s">
        <v>154</v>
      </c>
      <c r="G4161" s="1">
        <v>45680</v>
      </c>
      <c r="H4161" s="1">
        <v>45700</v>
      </c>
      <c r="I4161">
        <f>YEAR((vw_maritime_trade_analysis[[#This Row],[Departure_Date]]))</f>
        <v>2025</v>
      </c>
      <c r="J4161" t="str">
        <f>"Q"&amp;ROUNDUP(MONTH(vw_maritime_trade_analysis[[#This Row],[Departure_Date]])/3,0)</f>
        <v>Q1</v>
      </c>
      <c r="K4161" t="str">
        <f>TEXT(vw_maritime_trade_analysis[[#This Row],[Departure_Date]],"mmmm")</f>
        <v>January</v>
      </c>
      <c r="L4161">
        <v>8021437</v>
      </c>
      <c r="M4161">
        <v>376383.40625</v>
      </c>
      <c r="N4161">
        <v>50812.1484375</v>
      </c>
      <c r="O4161">
        <v>20935.94921875</v>
      </c>
      <c r="P4161">
        <v>42946.19140625</v>
      </c>
      <c r="Q4161">
        <v>705083.375</v>
      </c>
      <c r="R4161">
        <f t="shared" si="64"/>
        <v>8.7899883150612534E-2</v>
      </c>
    </row>
    <row r="4162" spans="1:18" x14ac:dyDescent="0.25">
      <c r="A4162" t="s">
        <v>5482</v>
      </c>
      <c r="B4162" t="s">
        <v>49</v>
      </c>
      <c r="C4162" t="s">
        <v>50</v>
      </c>
      <c r="D4162" t="s">
        <v>145</v>
      </c>
      <c r="E4162" t="s">
        <v>174</v>
      </c>
      <c r="F4162" t="s">
        <v>100</v>
      </c>
      <c r="G4162" s="1">
        <v>44880</v>
      </c>
      <c r="H4162" s="1">
        <v>44895</v>
      </c>
      <c r="I4162">
        <f>YEAR((vw_maritime_trade_analysis[[#This Row],[Departure_Date]]))</f>
        <v>2022</v>
      </c>
      <c r="J4162" t="str">
        <f>"Q"&amp;ROUNDUP(MONTH(vw_maritime_trade_analysis[[#This Row],[Departure_Date]])/3,0)</f>
        <v>Q4</v>
      </c>
      <c r="K4162" t="str">
        <f>TEXT(vw_maritime_trade_analysis[[#This Row],[Departure_Date]],"mmmm")</f>
        <v>November</v>
      </c>
      <c r="L4162">
        <v>88848896</v>
      </c>
      <c r="M4162">
        <v>94964.6328125</v>
      </c>
      <c r="N4162">
        <v>169622.4375</v>
      </c>
      <c r="O4162">
        <v>229230.15625</v>
      </c>
      <c r="P4162">
        <v>4403.27978515625</v>
      </c>
      <c r="Q4162">
        <v>3199583</v>
      </c>
      <c r="R4162">
        <f t="shared" ref="R4162:R4225" si="65">Q4162/L4162</f>
        <v>3.601151104905119E-2</v>
      </c>
    </row>
    <row r="4163" spans="1:18" x14ac:dyDescent="0.25">
      <c r="A4163" t="s">
        <v>5483</v>
      </c>
      <c r="B4163" t="s">
        <v>49</v>
      </c>
      <c r="C4163" t="s">
        <v>50</v>
      </c>
      <c r="D4163" t="s">
        <v>145</v>
      </c>
      <c r="E4163" t="s">
        <v>257</v>
      </c>
      <c r="F4163" t="s">
        <v>128</v>
      </c>
      <c r="G4163" s="1">
        <v>45633</v>
      </c>
      <c r="H4163" s="1">
        <v>45641</v>
      </c>
      <c r="I4163">
        <f>YEAR((vw_maritime_trade_analysis[[#This Row],[Departure_Date]]))</f>
        <v>2024</v>
      </c>
      <c r="J4163" t="str">
        <f>"Q"&amp;ROUNDUP(MONTH(vw_maritime_trade_analysis[[#This Row],[Departure_Date]])/3,0)</f>
        <v>Q4</v>
      </c>
      <c r="K4163" t="str">
        <f>TEXT(vw_maritime_trade_analysis[[#This Row],[Departure_Date]],"mmmm")</f>
        <v>December</v>
      </c>
      <c r="L4163">
        <v>45981360</v>
      </c>
      <c r="M4163">
        <v>170630.46875</v>
      </c>
      <c r="N4163">
        <v>48081.390625</v>
      </c>
      <c r="O4163">
        <v>48740.23828125</v>
      </c>
      <c r="P4163">
        <v>0</v>
      </c>
      <c r="Q4163">
        <v>2313915</v>
      </c>
      <c r="R4163">
        <f t="shared" si="65"/>
        <v>5.0322891710901985E-2</v>
      </c>
    </row>
    <row r="4164" spans="1:18" x14ac:dyDescent="0.25">
      <c r="A4164" t="s">
        <v>5484</v>
      </c>
      <c r="B4164" t="s">
        <v>49</v>
      </c>
      <c r="C4164" t="s">
        <v>134</v>
      </c>
      <c r="D4164" t="s">
        <v>135</v>
      </c>
      <c r="E4164" t="s">
        <v>140</v>
      </c>
      <c r="F4164" t="s">
        <v>82</v>
      </c>
      <c r="G4164" s="1">
        <v>45070</v>
      </c>
      <c r="H4164" s="1">
        <v>45083</v>
      </c>
      <c r="I4164">
        <f>YEAR((vw_maritime_trade_analysis[[#This Row],[Departure_Date]]))</f>
        <v>2023</v>
      </c>
      <c r="J4164" t="str">
        <f>"Q"&amp;ROUNDUP(MONTH(vw_maritime_trade_analysis[[#This Row],[Departure_Date]])/3,0)</f>
        <v>Q2</v>
      </c>
      <c r="K4164" t="str">
        <f>TEXT(vw_maritime_trade_analysis[[#This Row],[Departure_Date]],"mmmm")</f>
        <v>May</v>
      </c>
      <c r="L4164">
        <v>9903768</v>
      </c>
      <c r="M4164">
        <v>483338.84375</v>
      </c>
      <c r="N4164">
        <v>146288.953125</v>
      </c>
      <c r="O4164">
        <v>23075.779296875</v>
      </c>
      <c r="P4164">
        <v>5144.9599609375</v>
      </c>
      <c r="Q4164">
        <v>954947.875</v>
      </c>
      <c r="R4164">
        <f t="shared" si="65"/>
        <v>9.6422682255884837E-2</v>
      </c>
    </row>
    <row r="4165" spans="1:18" x14ac:dyDescent="0.25">
      <c r="A4165" t="s">
        <v>5485</v>
      </c>
      <c r="B4165" t="s">
        <v>49</v>
      </c>
      <c r="C4165" t="s">
        <v>78</v>
      </c>
      <c r="D4165" t="s">
        <v>315</v>
      </c>
      <c r="E4165" t="s">
        <v>204</v>
      </c>
      <c r="F4165" t="s">
        <v>128</v>
      </c>
      <c r="G4165" s="1">
        <v>45578</v>
      </c>
      <c r="H4165" s="1">
        <v>45607</v>
      </c>
      <c r="I4165">
        <f>YEAR((vw_maritime_trade_analysis[[#This Row],[Departure_Date]]))</f>
        <v>2024</v>
      </c>
      <c r="J4165" t="str">
        <f>"Q"&amp;ROUNDUP(MONTH(vw_maritime_trade_analysis[[#This Row],[Departure_Date]])/3,0)</f>
        <v>Q4</v>
      </c>
      <c r="K4165" t="str">
        <f>TEXT(vw_maritime_trade_analysis[[#This Row],[Departure_Date]],"mmmm")</f>
        <v>October</v>
      </c>
      <c r="L4165">
        <v>51357600</v>
      </c>
      <c r="M4165">
        <v>603027.8125</v>
      </c>
      <c r="N4165">
        <v>116460.09375</v>
      </c>
      <c r="O4165">
        <v>59574.8203125</v>
      </c>
      <c r="P4165">
        <v>0</v>
      </c>
      <c r="Q4165">
        <v>1713333.625</v>
      </c>
      <c r="R4165">
        <f t="shared" si="65"/>
        <v>3.3360858470800815E-2</v>
      </c>
    </row>
    <row r="4166" spans="1:18" x14ac:dyDescent="0.25">
      <c r="A4166" t="s">
        <v>5486</v>
      </c>
      <c r="B4166" t="s">
        <v>65</v>
      </c>
      <c r="C4166" t="s">
        <v>66</v>
      </c>
      <c r="D4166" t="s">
        <v>67</v>
      </c>
      <c r="E4166" t="s">
        <v>82</v>
      </c>
      <c r="F4166" t="s">
        <v>93</v>
      </c>
      <c r="G4166" s="1">
        <v>44416</v>
      </c>
      <c r="H4166" s="1">
        <v>44447</v>
      </c>
      <c r="I4166">
        <f>YEAR((vw_maritime_trade_analysis[[#This Row],[Departure_Date]]))</f>
        <v>2021</v>
      </c>
      <c r="J4166" t="str">
        <f>"Q"&amp;ROUNDUP(MONTH(vw_maritime_trade_analysis[[#This Row],[Departure_Date]])/3,0)</f>
        <v>Q3</v>
      </c>
      <c r="K4166" t="str">
        <f>TEXT(vw_maritime_trade_analysis[[#This Row],[Departure_Date]],"mmmm")</f>
        <v>August</v>
      </c>
      <c r="L4166">
        <v>60009468</v>
      </c>
      <c r="M4166">
        <v>684694.125</v>
      </c>
      <c r="N4166">
        <v>111037.0078125</v>
      </c>
      <c r="O4166">
        <v>140422.15625</v>
      </c>
      <c r="P4166">
        <v>4814.18017578125</v>
      </c>
      <c r="Q4166">
        <v>1978007.625</v>
      </c>
      <c r="R4166">
        <f t="shared" si="65"/>
        <v>3.296159241071759E-2</v>
      </c>
    </row>
    <row r="4167" spans="1:18" x14ac:dyDescent="0.25">
      <c r="A4167" t="s">
        <v>5487</v>
      </c>
      <c r="B4167" t="s">
        <v>49</v>
      </c>
      <c r="C4167" t="s">
        <v>50</v>
      </c>
      <c r="D4167" t="s">
        <v>51</v>
      </c>
      <c r="E4167" t="s">
        <v>159</v>
      </c>
      <c r="F4167" t="s">
        <v>70</v>
      </c>
      <c r="G4167" s="1">
        <v>43945</v>
      </c>
      <c r="H4167" s="1">
        <v>43951</v>
      </c>
      <c r="I4167">
        <f>YEAR((vw_maritime_trade_analysis[[#This Row],[Departure_Date]]))</f>
        <v>2020</v>
      </c>
      <c r="J4167" t="str">
        <f>"Q"&amp;ROUNDUP(MONTH(vw_maritime_trade_analysis[[#This Row],[Departure_Date]])/3,0)</f>
        <v>Q2</v>
      </c>
      <c r="K4167" t="str">
        <f>TEXT(vw_maritime_trade_analysis[[#This Row],[Departure_Date]],"mmmm")</f>
        <v>April</v>
      </c>
      <c r="L4167">
        <v>4042890.5</v>
      </c>
      <c r="M4167">
        <v>128819.6796875</v>
      </c>
      <c r="N4167">
        <v>148588.890625</v>
      </c>
      <c r="O4167">
        <v>4608.89990234375</v>
      </c>
      <c r="P4167">
        <v>8023.4501953125</v>
      </c>
      <c r="Q4167">
        <v>2157518.5</v>
      </c>
      <c r="R4167">
        <f t="shared" si="65"/>
        <v>0.5336574166428697</v>
      </c>
    </row>
    <row r="4168" spans="1:18" x14ac:dyDescent="0.25">
      <c r="A4168" t="s">
        <v>5488</v>
      </c>
      <c r="B4168" t="s">
        <v>49</v>
      </c>
      <c r="C4168" t="s">
        <v>78</v>
      </c>
      <c r="D4168" t="s">
        <v>211</v>
      </c>
      <c r="E4168" t="s">
        <v>201</v>
      </c>
      <c r="F4168" t="s">
        <v>184</v>
      </c>
      <c r="G4168" s="1">
        <v>44188</v>
      </c>
      <c r="H4168" s="1">
        <v>44197</v>
      </c>
      <c r="I4168">
        <f>YEAR((vw_maritime_trade_analysis[[#This Row],[Departure_Date]]))</f>
        <v>2020</v>
      </c>
      <c r="J4168" t="str">
        <f>"Q"&amp;ROUNDUP(MONTH(vw_maritime_trade_analysis[[#This Row],[Departure_Date]])/3,0)</f>
        <v>Q4</v>
      </c>
      <c r="K4168" t="str">
        <f>TEXT(vw_maritime_trade_analysis[[#This Row],[Departure_Date]],"mmmm")</f>
        <v>December</v>
      </c>
      <c r="L4168">
        <v>36019916</v>
      </c>
      <c r="M4168">
        <v>162824.5625</v>
      </c>
      <c r="N4168">
        <v>143912.078125</v>
      </c>
      <c r="O4168">
        <v>77442.8203125</v>
      </c>
      <c r="P4168">
        <v>45900.94140625</v>
      </c>
      <c r="Q4168">
        <v>1542755.875</v>
      </c>
      <c r="R4168">
        <f t="shared" si="65"/>
        <v>4.2830635002036092E-2</v>
      </c>
    </row>
    <row r="4169" spans="1:18" x14ac:dyDescent="0.25">
      <c r="A4169" t="s">
        <v>5489</v>
      </c>
      <c r="B4169" t="s">
        <v>49</v>
      </c>
      <c r="C4169" t="s">
        <v>50</v>
      </c>
      <c r="D4169" t="s">
        <v>423</v>
      </c>
      <c r="E4169" t="s">
        <v>196</v>
      </c>
      <c r="F4169" t="s">
        <v>92</v>
      </c>
      <c r="G4169" s="1">
        <v>46028</v>
      </c>
      <c r="H4169" s="1">
        <v>46036</v>
      </c>
      <c r="I4169">
        <f>YEAR((vw_maritime_trade_analysis[[#This Row],[Departure_Date]]))</f>
        <v>2026</v>
      </c>
      <c r="J4169" t="str">
        <f>"Q"&amp;ROUNDUP(MONTH(vw_maritime_trade_analysis[[#This Row],[Departure_Date]])/3,0)</f>
        <v>Q1</v>
      </c>
      <c r="K4169" t="str">
        <f>TEXT(vw_maritime_trade_analysis[[#This Row],[Departure_Date]],"mmmm")</f>
        <v>January</v>
      </c>
      <c r="L4169">
        <v>14497897</v>
      </c>
      <c r="M4169">
        <v>104154.203125</v>
      </c>
      <c r="N4169">
        <v>18992.990234375</v>
      </c>
      <c r="O4169">
        <v>40594.109375</v>
      </c>
      <c r="P4169">
        <v>7922.8798828125</v>
      </c>
      <c r="Q4169">
        <v>1579477.125</v>
      </c>
      <c r="R4169">
        <f t="shared" si="65"/>
        <v>0.10894525771565351</v>
      </c>
    </row>
    <row r="4170" spans="1:18" x14ac:dyDescent="0.25">
      <c r="A4170" t="s">
        <v>5490</v>
      </c>
      <c r="B4170" t="s">
        <v>65</v>
      </c>
      <c r="C4170" t="s">
        <v>50</v>
      </c>
      <c r="D4170" t="s">
        <v>223</v>
      </c>
      <c r="E4170" t="s">
        <v>92</v>
      </c>
      <c r="F4170" t="s">
        <v>204</v>
      </c>
      <c r="G4170" s="1">
        <v>43846</v>
      </c>
      <c r="H4170" s="1">
        <v>43860</v>
      </c>
      <c r="I4170">
        <f>YEAR((vw_maritime_trade_analysis[[#This Row],[Departure_Date]]))</f>
        <v>2020</v>
      </c>
      <c r="J4170" t="str">
        <f>"Q"&amp;ROUNDUP(MONTH(vw_maritime_trade_analysis[[#This Row],[Departure_Date]])/3,0)</f>
        <v>Q1</v>
      </c>
      <c r="K4170" t="str">
        <f>TEXT(vw_maritime_trade_analysis[[#This Row],[Departure_Date]],"mmmm")</f>
        <v>January</v>
      </c>
      <c r="L4170">
        <v>31498466</v>
      </c>
      <c r="M4170">
        <v>275296.75</v>
      </c>
      <c r="N4170">
        <v>233253.59375</v>
      </c>
      <c r="O4170">
        <v>97015.2734375</v>
      </c>
      <c r="P4170">
        <v>15117.23046875</v>
      </c>
      <c r="Q4170">
        <v>3607403.25</v>
      </c>
      <c r="R4170">
        <f t="shared" si="65"/>
        <v>0.1145263153450076</v>
      </c>
    </row>
    <row r="4171" spans="1:18" x14ac:dyDescent="0.25">
      <c r="A4171" t="s">
        <v>5491</v>
      </c>
      <c r="B4171" t="s">
        <v>49</v>
      </c>
      <c r="C4171" t="s">
        <v>66</v>
      </c>
      <c r="D4171" t="s">
        <v>67</v>
      </c>
      <c r="E4171" t="s">
        <v>71</v>
      </c>
      <c r="F4171" t="s">
        <v>70</v>
      </c>
      <c r="G4171" s="1">
        <v>45830</v>
      </c>
      <c r="H4171" s="1">
        <v>45861</v>
      </c>
      <c r="I4171">
        <f>YEAR((vw_maritime_trade_analysis[[#This Row],[Departure_Date]]))</f>
        <v>2025</v>
      </c>
      <c r="J4171" t="str">
        <f>"Q"&amp;ROUNDUP(MONTH(vw_maritime_trade_analysis[[#This Row],[Departure_Date]])/3,0)</f>
        <v>Q2</v>
      </c>
      <c r="K4171" t="str">
        <f>TEXT(vw_maritime_trade_analysis[[#This Row],[Departure_Date]],"mmmm")</f>
        <v>June</v>
      </c>
      <c r="L4171">
        <v>92827024</v>
      </c>
      <c r="M4171">
        <v>295742.53125</v>
      </c>
      <c r="N4171">
        <v>15421.5595703125</v>
      </c>
      <c r="O4171">
        <v>241350.265625</v>
      </c>
      <c r="P4171">
        <v>7467.89990234375</v>
      </c>
      <c r="Q4171">
        <v>2106381.5</v>
      </c>
      <c r="R4171">
        <f t="shared" si="65"/>
        <v>2.269146859647251E-2</v>
      </c>
    </row>
    <row r="4172" spans="1:18" x14ac:dyDescent="0.25">
      <c r="A4172" t="s">
        <v>5492</v>
      </c>
      <c r="B4172" t="s">
        <v>65</v>
      </c>
      <c r="C4172" t="s">
        <v>78</v>
      </c>
      <c r="D4172" t="s">
        <v>315</v>
      </c>
      <c r="E4172" t="s">
        <v>226</v>
      </c>
      <c r="F4172" t="s">
        <v>55</v>
      </c>
      <c r="G4172" s="1">
        <v>44668</v>
      </c>
      <c r="H4172" s="1">
        <v>44688</v>
      </c>
      <c r="I4172">
        <f>YEAR((vw_maritime_trade_analysis[[#This Row],[Departure_Date]]))</f>
        <v>2022</v>
      </c>
      <c r="J4172" t="str">
        <f>"Q"&amp;ROUNDUP(MONTH(vw_maritime_trade_analysis[[#This Row],[Departure_Date]])/3,0)</f>
        <v>Q2</v>
      </c>
      <c r="K4172" t="str">
        <f>TEXT(vw_maritime_trade_analysis[[#This Row],[Departure_Date]],"mmmm")</f>
        <v>April</v>
      </c>
      <c r="L4172">
        <v>65138492</v>
      </c>
      <c r="M4172">
        <v>414325.875</v>
      </c>
      <c r="N4172">
        <v>157351.875</v>
      </c>
      <c r="O4172">
        <v>169360.078125</v>
      </c>
      <c r="P4172">
        <v>1757.4000244140625</v>
      </c>
      <c r="Q4172">
        <v>2454377.5</v>
      </c>
      <c r="R4172">
        <f t="shared" si="65"/>
        <v>3.7679372436193334E-2</v>
      </c>
    </row>
    <row r="4173" spans="1:18" x14ac:dyDescent="0.25">
      <c r="A4173" t="s">
        <v>5493</v>
      </c>
      <c r="B4173" t="s">
        <v>65</v>
      </c>
      <c r="C4173" t="s">
        <v>50</v>
      </c>
      <c r="D4173" t="s">
        <v>51</v>
      </c>
      <c r="E4173" t="s">
        <v>226</v>
      </c>
      <c r="F4173" t="s">
        <v>201</v>
      </c>
      <c r="G4173" s="1">
        <v>44156</v>
      </c>
      <c r="H4173" s="1">
        <v>44164</v>
      </c>
      <c r="I4173">
        <f>YEAR((vw_maritime_trade_analysis[[#This Row],[Departure_Date]]))</f>
        <v>2020</v>
      </c>
      <c r="J4173" t="str">
        <f>"Q"&amp;ROUNDUP(MONTH(vw_maritime_trade_analysis[[#This Row],[Departure_Date]])/3,0)</f>
        <v>Q4</v>
      </c>
      <c r="K4173" t="str">
        <f>TEXT(vw_maritime_trade_analysis[[#This Row],[Departure_Date]],"mmmm")</f>
        <v>November</v>
      </c>
      <c r="L4173">
        <v>8256805.5</v>
      </c>
      <c r="M4173">
        <v>64488.6796875</v>
      </c>
      <c r="N4173">
        <v>107673.7578125</v>
      </c>
      <c r="O4173">
        <v>24770.419921875</v>
      </c>
      <c r="P4173">
        <v>0</v>
      </c>
      <c r="Q4173">
        <v>2532975.5</v>
      </c>
      <c r="R4173">
        <f t="shared" si="65"/>
        <v>0.30677427244713468</v>
      </c>
    </row>
    <row r="4174" spans="1:18" x14ac:dyDescent="0.25">
      <c r="A4174" t="s">
        <v>5494</v>
      </c>
      <c r="B4174" t="s">
        <v>65</v>
      </c>
      <c r="C4174" t="s">
        <v>50</v>
      </c>
      <c r="D4174" t="s">
        <v>120</v>
      </c>
      <c r="E4174" t="s">
        <v>226</v>
      </c>
      <c r="F4174" t="s">
        <v>159</v>
      </c>
      <c r="G4174" s="1">
        <v>45598</v>
      </c>
      <c r="H4174" s="1">
        <v>45617</v>
      </c>
      <c r="I4174">
        <f>YEAR((vw_maritime_trade_analysis[[#This Row],[Departure_Date]]))</f>
        <v>2024</v>
      </c>
      <c r="J4174" t="str">
        <f>"Q"&amp;ROUNDUP(MONTH(vw_maritime_trade_analysis[[#This Row],[Departure_Date]])/3,0)</f>
        <v>Q4</v>
      </c>
      <c r="K4174" t="str">
        <f>TEXT(vw_maritime_trade_analysis[[#This Row],[Departure_Date]],"mmmm")</f>
        <v>November</v>
      </c>
      <c r="L4174">
        <v>22222878</v>
      </c>
      <c r="M4174">
        <v>204802.4375</v>
      </c>
      <c r="N4174">
        <v>205643.65625</v>
      </c>
      <c r="O4174">
        <v>33112.08984375</v>
      </c>
      <c r="P4174">
        <v>0</v>
      </c>
      <c r="Q4174">
        <v>1070944.75</v>
      </c>
      <c r="R4174">
        <f t="shared" si="65"/>
        <v>4.8191091630885974E-2</v>
      </c>
    </row>
    <row r="4175" spans="1:18" x14ac:dyDescent="0.25">
      <c r="A4175" t="s">
        <v>5495</v>
      </c>
      <c r="B4175" t="s">
        <v>49</v>
      </c>
      <c r="C4175" t="s">
        <v>66</v>
      </c>
      <c r="D4175" t="s">
        <v>248</v>
      </c>
      <c r="E4175" t="s">
        <v>140</v>
      </c>
      <c r="F4175" t="s">
        <v>56</v>
      </c>
      <c r="G4175" s="1">
        <v>44712</v>
      </c>
      <c r="H4175" s="1">
        <v>44729</v>
      </c>
      <c r="I4175">
        <f>YEAR((vw_maritime_trade_analysis[[#This Row],[Departure_Date]]))</f>
        <v>2022</v>
      </c>
      <c r="J4175" t="str">
        <f>"Q"&amp;ROUNDUP(MONTH(vw_maritime_trade_analysis[[#This Row],[Departure_Date]])/3,0)</f>
        <v>Q2</v>
      </c>
      <c r="K4175" t="str">
        <f>TEXT(vw_maritime_trade_analysis[[#This Row],[Departure_Date]],"mmmm")</f>
        <v>May</v>
      </c>
      <c r="L4175">
        <v>118413408</v>
      </c>
      <c r="M4175">
        <v>314847.4375</v>
      </c>
      <c r="N4175">
        <v>245839.875</v>
      </c>
      <c r="O4175">
        <v>91178.328125</v>
      </c>
      <c r="P4175">
        <v>9378.5703125</v>
      </c>
      <c r="Q4175">
        <v>4449274.5</v>
      </c>
      <c r="R4175">
        <f t="shared" si="65"/>
        <v>3.757407691534391E-2</v>
      </c>
    </row>
    <row r="4176" spans="1:18" x14ac:dyDescent="0.25">
      <c r="A4176" t="s">
        <v>5496</v>
      </c>
      <c r="B4176" t="s">
        <v>65</v>
      </c>
      <c r="C4176" t="s">
        <v>239</v>
      </c>
      <c r="D4176" t="s">
        <v>240</v>
      </c>
      <c r="E4176" t="s">
        <v>82</v>
      </c>
      <c r="F4176" t="s">
        <v>201</v>
      </c>
      <c r="G4176" s="1">
        <v>44278</v>
      </c>
      <c r="H4176" s="1">
        <v>44298</v>
      </c>
      <c r="I4176">
        <f>YEAR((vw_maritime_trade_analysis[[#This Row],[Departure_Date]]))</f>
        <v>2021</v>
      </c>
      <c r="J4176" t="str">
        <f>"Q"&amp;ROUNDUP(MONTH(vw_maritime_trade_analysis[[#This Row],[Departure_Date]])/3,0)</f>
        <v>Q1</v>
      </c>
      <c r="K4176" t="str">
        <f>TEXT(vw_maritime_trade_analysis[[#This Row],[Departure_Date]],"mmmm")</f>
        <v>March</v>
      </c>
      <c r="L4176">
        <v>7417905</v>
      </c>
      <c r="M4176">
        <v>489307.0625</v>
      </c>
      <c r="N4176">
        <v>146888.796875</v>
      </c>
      <c r="O4176">
        <v>14539.08984375</v>
      </c>
      <c r="P4176">
        <v>0</v>
      </c>
      <c r="Q4176">
        <v>1312086.625</v>
      </c>
      <c r="R4176">
        <f t="shared" si="65"/>
        <v>0.17688102301121408</v>
      </c>
    </row>
    <row r="4177" spans="1:18" x14ac:dyDescent="0.25">
      <c r="A4177" t="s">
        <v>5497</v>
      </c>
      <c r="B4177" t="s">
        <v>49</v>
      </c>
      <c r="C4177" t="s">
        <v>66</v>
      </c>
      <c r="D4177" t="s">
        <v>245</v>
      </c>
      <c r="E4177" t="s">
        <v>196</v>
      </c>
      <c r="F4177" t="s">
        <v>226</v>
      </c>
      <c r="G4177" s="1">
        <v>45060</v>
      </c>
      <c r="H4177" s="1">
        <v>45084</v>
      </c>
      <c r="I4177">
        <f>YEAR((vw_maritime_trade_analysis[[#This Row],[Departure_Date]]))</f>
        <v>2023</v>
      </c>
      <c r="J4177" t="str">
        <f>"Q"&amp;ROUNDUP(MONTH(vw_maritime_trade_analysis[[#This Row],[Departure_Date]])/3,0)</f>
        <v>Q2</v>
      </c>
      <c r="K4177" t="str">
        <f>TEXT(vw_maritime_trade_analysis[[#This Row],[Departure_Date]],"mmmm")</f>
        <v>May</v>
      </c>
      <c r="L4177">
        <v>3949144.75</v>
      </c>
      <c r="M4177">
        <v>446678</v>
      </c>
      <c r="N4177">
        <v>116789.6796875</v>
      </c>
      <c r="O4177">
        <v>12992.6904296875</v>
      </c>
      <c r="P4177">
        <v>22092.119140625</v>
      </c>
      <c r="Q4177">
        <v>747724</v>
      </c>
      <c r="R4177">
        <f t="shared" si="65"/>
        <v>0.18933821050747759</v>
      </c>
    </row>
    <row r="4178" spans="1:18" x14ac:dyDescent="0.25">
      <c r="A4178" t="s">
        <v>5498</v>
      </c>
      <c r="B4178" t="s">
        <v>65</v>
      </c>
      <c r="C4178" t="s">
        <v>50</v>
      </c>
      <c r="D4178" t="s">
        <v>223</v>
      </c>
      <c r="E4178" t="s">
        <v>82</v>
      </c>
      <c r="F4178" t="s">
        <v>140</v>
      </c>
      <c r="G4178" s="1">
        <v>45888</v>
      </c>
      <c r="H4178" s="1">
        <v>45907</v>
      </c>
      <c r="I4178">
        <f>YEAR((vw_maritime_trade_analysis[[#This Row],[Departure_Date]]))</f>
        <v>2025</v>
      </c>
      <c r="J4178" t="str">
        <f>"Q"&amp;ROUNDUP(MONTH(vw_maritime_trade_analysis[[#This Row],[Departure_Date]])/3,0)</f>
        <v>Q3</v>
      </c>
      <c r="K4178" t="str">
        <f>TEXT(vw_maritime_trade_analysis[[#This Row],[Departure_Date]],"mmmm")</f>
        <v>August</v>
      </c>
      <c r="L4178">
        <v>54426440</v>
      </c>
      <c r="M4178">
        <v>395733.96875</v>
      </c>
      <c r="N4178">
        <v>231273.4375</v>
      </c>
      <c r="O4178">
        <v>121370.9609375</v>
      </c>
      <c r="P4178">
        <v>5651.14013671875</v>
      </c>
      <c r="Q4178">
        <v>3345985.25</v>
      </c>
      <c r="R4178">
        <f t="shared" si="65"/>
        <v>6.1477202073110054E-2</v>
      </c>
    </row>
    <row r="4179" spans="1:18" x14ac:dyDescent="0.25">
      <c r="A4179" t="s">
        <v>5499</v>
      </c>
      <c r="B4179" t="s">
        <v>49</v>
      </c>
      <c r="C4179" t="s">
        <v>50</v>
      </c>
      <c r="D4179" t="s">
        <v>120</v>
      </c>
      <c r="E4179" t="s">
        <v>201</v>
      </c>
      <c r="F4179" t="s">
        <v>226</v>
      </c>
      <c r="G4179" s="1">
        <v>45295</v>
      </c>
      <c r="H4179" s="1">
        <v>45307</v>
      </c>
      <c r="I4179">
        <f>YEAR((vw_maritime_trade_analysis[[#This Row],[Departure_Date]]))</f>
        <v>2024</v>
      </c>
      <c r="J4179" t="str">
        <f>"Q"&amp;ROUNDUP(MONTH(vw_maritime_trade_analysis[[#This Row],[Departure_Date]])/3,0)</f>
        <v>Q1</v>
      </c>
      <c r="K4179" t="str">
        <f>TEXT(vw_maritime_trade_analysis[[#This Row],[Departure_Date]],"mmmm")</f>
        <v>January</v>
      </c>
      <c r="L4179">
        <v>33558976</v>
      </c>
      <c r="M4179">
        <v>199531.484375</v>
      </c>
      <c r="N4179">
        <v>212782.25</v>
      </c>
      <c r="O4179">
        <v>59399.37890625</v>
      </c>
      <c r="P4179">
        <v>7352.85009765625</v>
      </c>
      <c r="Q4179">
        <v>1942500.5</v>
      </c>
      <c r="R4179">
        <f t="shared" si="65"/>
        <v>5.7883187496543399E-2</v>
      </c>
    </row>
    <row r="4180" spans="1:18" x14ac:dyDescent="0.25">
      <c r="A4180" t="s">
        <v>5501</v>
      </c>
      <c r="B4180" t="s">
        <v>49</v>
      </c>
      <c r="C4180" t="s">
        <v>50</v>
      </c>
      <c r="D4180" t="s">
        <v>145</v>
      </c>
      <c r="E4180" t="s">
        <v>127</v>
      </c>
      <c r="F4180" t="s">
        <v>56</v>
      </c>
      <c r="G4180" s="1">
        <v>44102</v>
      </c>
      <c r="H4180" s="1">
        <v>44111</v>
      </c>
      <c r="I4180">
        <f>YEAR((vw_maritime_trade_analysis[[#This Row],[Departure_Date]]))</f>
        <v>2020</v>
      </c>
      <c r="J4180" t="str">
        <f>"Q"&amp;ROUNDUP(MONTH(vw_maritime_trade_analysis[[#This Row],[Departure_Date]])/3,0)</f>
        <v>Q3</v>
      </c>
      <c r="K4180" t="str">
        <f>TEXT(vw_maritime_trade_analysis[[#This Row],[Departure_Date]],"mmmm")</f>
        <v>September</v>
      </c>
      <c r="L4180">
        <v>61383392</v>
      </c>
      <c r="M4180">
        <v>140652.828125</v>
      </c>
      <c r="N4180">
        <v>166917.234375</v>
      </c>
      <c r="O4180">
        <v>122766.7890625</v>
      </c>
      <c r="P4180">
        <v>29875.619140625</v>
      </c>
      <c r="Q4180">
        <v>2060041.125</v>
      </c>
      <c r="R4180">
        <f t="shared" si="65"/>
        <v>3.3560236048864815E-2</v>
      </c>
    </row>
    <row r="4181" spans="1:18" x14ac:dyDescent="0.25">
      <c r="A4181" t="s">
        <v>5502</v>
      </c>
      <c r="B4181" t="s">
        <v>49</v>
      </c>
      <c r="C4181" t="s">
        <v>78</v>
      </c>
      <c r="D4181" t="s">
        <v>158</v>
      </c>
      <c r="E4181" t="s">
        <v>131</v>
      </c>
      <c r="F4181" t="s">
        <v>56</v>
      </c>
      <c r="G4181" s="1">
        <v>44473</v>
      </c>
      <c r="H4181" s="1">
        <v>44493</v>
      </c>
      <c r="I4181">
        <f>YEAR((vw_maritime_trade_analysis[[#This Row],[Departure_Date]]))</f>
        <v>2021</v>
      </c>
      <c r="J4181" t="str">
        <f>"Q"&amp;ROUNDUP(MONTH(vw_maritime_trade_analysis[[#This Row],[Departure_Date]])/3,0)</f>
        <v>Q4</v>
      </c>
      <c r="K4181" t="str">
        <f>TEXT(vw_maritime_trade_analysis[[#This Row],[Departure_Date]],"mmmm")</f>
        <v>October</v>
      </c>
      <c r="L4181">
        <v>7257650.5</v>
      </c>
      <c r="M4181">
        <v>443355.625</v>
      </c>
      <c r="N4181">
        <v>113116.2734375</v>
      </c>
      <c r="O4181">
        <v>8999.490234375</v>
      </c>
      <c r="P4181">
        <v>28927.310546875</v>
      </c>
      <c r="Q4181">
        <v>803002</v>
      </c>
      <c r="R4181">
        <f t="shared" si="65"/>
        <v>0.11064214238478416</v>
      </c>
    </row>
    <row r="4182" spans="1:18" x14ac:dyDescent="0.25">
      <c r="A4182" t="s">
        <v>5503</v>
      </c>
      <c r="B4182" t="s">
        <v>65</v>
      </c>
      <c r="C4182" t="s">
        <v>50</v>
      </c>
      <c r="D4182" t="s">
        <v>51</v>
      </c>
      <c r="E4182" t="s">
        <v>70</v>
      </c>
      <c r="F4182" t="s">
        <v>150</v>
      </c>
      <c r="G4182" s="1">
        <v>44927</v>
      </c>
      <c r="H4182" s="1">
        <v>44939</v>
      </c>
      <c r="I4182">
        <f>YEAR((vw_maritime_trade_analysis[[#This Row],[Departure_Date]]))</f>
        <v>2023</v>
      </c>
      <c r="J4182" t="str">
        <f>"Q"&amp;ROUNDUP(MONTH(vw_maritime_trade_analysis[[#This Row],[Departure_Date]])/3,0)</f>
        <v>Q1</v>
      </c>
      <c r="K4182" t="str">
        <f>TEXT(vw_maritime_trade_analysis[[#This Row],[Departure_Date]],"mmmm")</f>
        <v>January</v>
      </c>
      <c r="L4182">
        <v>11863069</v>
      </c>
      <c r="M4182">
        <v>111358.0703125</v>
      </c>
      <c r="N4182">
        <v>83158.46875</v>
      </c>
      <c r="O4182">
        <v>13286.6396484375</v>
      </c>
      <c r="P4182">
        <v>65068.1796875</v>
      </c>
      <c r="Q4182">
        <v>3838901.25</v>
      </c>
      <c r="R4182">
        <f t="shared" si="65"/>
        <v>0.32360102179292727</v>
      </c>
    </row>
    <row r="4183" spans="1:18" x14ac:dyDescent="0.25">
      <c r="A4183" t="s">
        <v>5504</v>
      </c>
      <c r="B4183" t="s">
        <v>65</v>
      </c>
      <c r="C4183" t="s">
        <v>239</v>
      </c>
      <c r="D4183" t="s">
        <v>265</v>
      </c>
      <c r="E4183" t="s">
        <v>100</v>
      </c>
      <c r="F4183" t="s">
        <v>154</v>
      </c>
      <c r="G4183" s="1">
        <v>44858</v>
      </c>
      <c r="H4183" s="1">
        <v>44868</v>
      </c>
      <c r="I4183">
        <f>YEAR((vw_maritime_trade_analysis[[#This Row],[Departure_Date]]))</f>
        <v>2022</v>
      </c>
      <c r="J4183" t="str">
        <f>"Q"&amp;ROUNDUP(MONTH(vw_maritime_trade_analysis[[#This Row],[Departure_Date]])/3,0)</f>
        <v>Q4</v>
      </c>
      <c r="K4183" t="str">
        <f>TEXT(vw_maritime_trade_analysis[[#This Row],[Departure_Date]],"mmmm")</f>
        <v>October</v>
      </c>
      <c r="L4183">
        <v>17640890</v>
      </c>
      <c r="M4183">
        <v>284444.15625</v>
      </c>
      <c r="N4183">
        <v>40267.4609375</v>
      </c>
      <c r="O4183">
        <v>52746.26171875</v>
      </c>
      <c r="P4183">
        <v>0</v>
      </c>
      <c r="Q4183">
        <v>779087</v>
      </c>
      <c r="R4183">
        <f t="shared" si="65"/>
        <v>4.4163701491251289E-2</v>
      </c>
    </row>
    <row r="4184" spans="1:18" x14ac:dyDescent="0.25">
      <c r="A4184" t="s">
        <v>5505</v>
      </c>
      <c r="B4184" t="s">
        <v>49</v>
      </c>
      <c r="C4184" t="s">
        <v>66</v>
      </c>
      <c r="D4184" t="s">
        <v>391</v>
      </c>
      <c r="E4184" t="s">
        <v>71</v>
      </c>
      <c r="F4184" t="s">
        <v>128</v>
      </c>
      <c r="G4184" s="1">
        <v>45283</v>
      </c>
      <c r="H4184" s="1">
        <v>45303</v>
      </c>
      <c r="I4184">
        <f>YEAR((vw_maritime_trade_analysis[[#This Row],[Departure_Date]]))</f>
        <v>2023</v>
      </c>
      <c r="J4184" t="str">
        <f>"Q"&amp;ROUNDUP(MONTH(vw_maritime_trade_analysis[[#This Row],[Departure_Date]])/3,0)</f>
        <v>Q4</v>
      </c>
      <c r="K4184" t="str">
        <f>TEXT(vw_maritime_trade_analysis[[#This Row],[Departure_Date]],"mmmm")</f>
        <v>December</v>
      </c>
      <c r="L4184">
        <v>33118352</v>
      </c>
      <c r="M4184">
        <v>343865.8125</v>
      </c>
      <c r="N4184">
        <v>210210.203125</v>
      </c>
      <c r="O4184">
        <v>66236.703125</v>
      </c>
      <c r="P4184">
        <v>11638.4404296875</v>
      </c>
      <c r="Q4184">
        <v>2598253</v>
      </c>
      <c r="R4184">
        <f t="shared" si="65"/>
        <v>7.845357160283821E-2</v>
      </c>
    </row>
    <row r="4185" spans="1:18" x14ac:dyDescent="0.25">
      <c r="A4185" t="s">
        <v>5506</v>
      </c>
      <c r="B4185" t="s">
        <v>49</v>
      </c>
      <c r="C4185" t="s">
        <v>78</v>
      </c>
      <c r="D4185" t="s">
        <v>315</v>
      </c>
      <c r="E4185" t="s">
        <v>108</v>
      </c>
      <c r="F4185" t="s">
        <v>92</v>
      </c>
      <c r="G4185" s="1">
        <v>45466</v>
      </c>
      <c r="H4185" s="1">
        <v>45479</v>
      </c>
      <c r="I4185">
        <f>YEAR((vw_maritime_trade_analysis[[#This Row],[Departure_Date]]))</f>
        <v>2024</v>
      </c>
      <c r="J4185" t="str">
        <f>"Q"&amp;ROUNDUP(MONTH(vw_maritime_trade_analysis[[#This Row],[Departure_Date]])/3,0)</f>
        <v>Q2</v>
      </c>
      <c r="K4185" t="str">
        <f>TEXT(vw_maritime_trade_analysis[[#This Row],[Departure_Date]],"mmmm")</f>
        <v>June</v>
      </c>
      <c r="L4185">
        <v>28798370</v>
      </c>
      <c r="M4185">
        <v>239214.125</v>
      </c>
      <c r="N4185">
        <v>205122.171875</v>
      </c>
      <c r="O4185">
        <v>55868.83984375</v>
      </c>
      <c r="P4185">
        <v>7027.08984375</v>
      </c>
      <c r="Q4185">
        <v>1577115.5</v>
      </c>
      <c r="R4185">
        <f t="shared" si="65"/>
        <v>5.47640543544652E-2</v>
      </c>
    </row>
    <row r="4186" spans="1:18" x14ac:dyDescent="0.25">
      <c r="A4186" t="s">
        <v>5507</v>
      </c>
      <c r="B4186" t="s">
        <v>49</v>
      </c>
      <c r="C4186" t="s">
        <v>239</v>
      </c>
      <c r="D4186" t="s">
        <v>265</v>
      </c>
      <c r="E4186" t="s">
        <v>159</v>
      </c>
      <c r="F4186" t="s">
        <v>56</v>
      </c>
      <c r="G4186" s="1">
        <v>46125</v>
      </c>
      <c r="H4186" s="1">
        <v>46140</v>
      </c>
      <c r="I4186">
        <f>YEAR((vw_maritime_trade_analysis[[#This Row],[Departure_Date]]))</f>
        <v>2026</v>
      </c>
      <c r="J4186" t="str">
        <f>"Q"&amp;ROUNDUP(MONTH(vw_maritime_trade_analysis[[#This Row],[Departure_Date]])/3,0)</f>
        <v>Q2</v>
      </c>
      <c r="K4186" t="str">
        <f>TEXT(vw_maritime_trade_analysis[[#This Row],[Departure_Date]],"mmmm")</f>
        <v>April</v>
      </c>
      <c r="L4186">
        <v>15880835</v>
      </c>
      <c r="M4186">
        <v>228602.953125</v>
      </c>
      <c r="N4186">
        <v>196654.90625</v>
      </c>
      <c r="O4186">
        <v>43195.87109375</v>
      </c>
      <c r="P4186">
        <v>14670.6904296875</v>
      </c>
      <c r="Q4186">
        <v>1435968.125</v>
      </c>
      <c r="R4186">
        <f t="shared" si="65"/>
        <v>9.0421449816713031E-2</v>
      </c>
    </row>
    <row r="4187" spans="1:18" x14ac:dyDescent="0.25">
      <c r="A4187" t="s">
        <v>5508</v>
      </c>
      <c r="B4187" t="s">
        <v>49</v>
      </c>
      <c r="C4187" t="s">
        <v>78</v>
      </c>
      <c r="D4187" t="s">
        <v>211</v>
      </c>
      <c r="E4187" t="s">
        <v>71</v>
      </c>
      <c r="F4187" t="s">
        <v>82</v>
      </c>
      <c r="G4187" s="1">
        <v>44421</v>
      </c>
      <c r="H4187" s="1">
        <v>44434</v>
      </c>
      <c r="I4187">
        <f>YEAR((vw_maritime_trade_analysis[[#This Row],[Departure_Date]]))</f>
        <v>2021</v>
      </c>
      <c r="J4187" t="str">
        <f>"Q"&amp;ROUNDUP(MONTH(vw_maritime_trade_analysis[[#This Row],[Departure_Date]])/3,0)</f>
        <v>Q3</v>
      </c>
      <c r="K4187" t="str">
        <f>TEXT(vw_maritime_trade_analysis[[#This Row],[Departure_Date]],"mmmm")</f>
        <v>August</v>
      </c>
      <c r="L4187">
        <v>31775072</v>
      </c>
      <c r="M4187">
        <v>335450.59375</v>
      </c>
      <c r="N4187">
        <v>222709.640625</v>
      </c>
      <c r="O4187">
        <v>109941.75</v>
      </c>
      <c r="P4187">
        <v>20622.75</v>
      </c>
      <c r="Q4187">
        <v>2076366.75</v>
      </c>
      <c r="R4187">
        <f t="shared" si="65"/>
        <v>6.5345776399814301E-2</v>
      </c>
    </row>
    <row r="4188" spans="1:18" x14ac:dyDescent="0.25">
      <c r="A4188" t="s">
        <v>5509</v>
      </c>
      <c r="B4188" t="s">
        <v>65</v>
      </c>
      <c r="C4188" t="s">
        <v>78</v>
      </c>
      <c r="D4188" t="s">
        <v>211</v>
      </c>
      <c r="E4188" t="s">
        <v>56</v>
      </c>
      <c r="F4188" t="s">
        <v>131</v>
      </c>
      <c r="G4188" s="1">
        <v>45134</v>
      </c>
      <c r="H4188" s="1">
        <v>45162</v>
      </c>
      <c r="I4188">
        <f>YEAR((vw_maritime_trade_analysis[[#This Row],[Departure_Date]]))</f>
        <v>2023</v>
      </c>
      <c r="J4188" t="str">
        <f>"Q"&amp;ROUNDUP(MONTH(vw_maritime_trade_analysis[[#This Row],[Departure_Date]])/3,0)</f>
        <v>Q3</v>
      </c>
      <c r="K4188" t="str">
        <f>TEXT(vw_maritime_trade_analysis[[#This Row],[Departure_Date]],"mmmm")</f>
        <v>July</v>
      </c>
      <c r="L4188">
        <v>29483608</v>
      </c>
      <c r="M4188">
        <v>717868.125</v>
      </c>
      <c r="N4188">
        <v>239191.8125</v>
      </c>
      <c r="O4188">
        <v>23292.05078125</v>
      </c>
      <c r="P4188">
        <v>28285.490234375</v>
      </c>
      <c r="Q4188">
        <v>1831625.5</v>
      </c>
      <c r="R4188">
        <f t="shared" si="65"/>
        <v>6.2123519618087444E-2</v>
      </c>
    </row>
    <row r="4189" spans="1:18" x14ac:dyDescent="0.25">
      <c r="A4189" t="s">
        <v>5510</v>
      </c>
      <c r="B4189" t="s">
        <v>65</v>
      </c>
      <c r="C4189" t="s">
        <v>66</v>
      </c>
      <c r="D4189" t="s">
        <v>251</v>
      </c>
      <c r="E4189" t="s">
        <v>92</v>
      </c>
      <c r="F4189" t="s">
        <v>55</v>
      </c>
      <c r="G4189" s="1">
        <v>44890</v>
      </c>
      <c r="H4189" s="1">
        <v>44911</v>
      </c>
      <c r="I4189">
        <f>YEAR((vw_maritime_trade_analysis[[#This Row],[Departure_Date]]))</f>
        <v>2022</v>
      </c>
      <c r="J4189" t="str">
        <f>"Q"&amp;ROUNDUP(MONTH(vw_maritime_trade_analysis[[#This Row],[Departure_Date]])/3,0)</f>
        <v>Q4</v>
      </c>
      <c r="K4189" t="str">
        <f>TEXT(vw_maritime_trade_analysis[[#This Row],[Departure_Date]],"mmmm")</f>
        <v>November</v>
      </c>
      <c r="L4189">
        <v>55039972</v>
      </c>
      <c r="M4189">
        <v>388089.15625</v>
      </c>
      <c r="N4189">
        <v>65479.859375</v>
      </c>
      <c r="O4189">
        <v>81459.15625</v>
      </c>
      <c r="P4189">
        <v>19107.330078125</v>
      </c>
      <c r="Q4189">
        <v>4396267</v>
      </c>
      <c r="R4189">
        <f t="shared" si="65"/>
        <v>7.9874077697568602E-2</v>
      </c>
    </row>
    <row r="4190" spans="1:18" x14ac:dyDescent="0.25">
      <c r="A4190" t="s">
        <v>5511</v>
      </c>
      <c r="B4190" t="s">
        <v>65</v>
      </c>
      <c r="C4190" t="s">
        <v>239</v>
      </c>
      <c r="D4190" t="s">
        <v>270</v>
      </c>
      <c r="E4190" t="s">
        <v>226</v>
      </c>
      <c r="F4190" t="s">
        <v>121</v>
      </c>
      <c r="G4190" s="1">
        <v>45155</v>
      </c>
      <c r="H4190" s="1">
        <v>45162</v>
      </c>
      <c r="I4190">
        <f>YEAR((vw_maritime_trade_analysis[[#This Row],[Departure_Date]]))</f>
        <v>2023</v>
      </c>
      <c r="J4190" t="str">
        <f>"Q"&amp;ROUNDUP(MONTH(vw_maritime_trade_analysis[[#This Row],[Departure_Date]])/3,0)</f>
        <v>Q3</v>
      </c>
      <c r="K4190" t="str">
        <f>TEXT(vw_maritime_trade_analysis[[#This Row],[Departure_Date]],"mmmm")</f>
        <v>August</v>
      </c>
      <c r="L4190">
        <v>26073346</v>
      </c>
      <c r="M4190">
        <v>129314.28125</v>
      </c>
      <c r="N4190">
        <v>226923.875</v>
      </c>
      <c r="O4190">
        <v>54232.55859375</v>
      </c>
      <c r="P4190">
        <v>26318.109375</v>
      </c>
      <c r="Q4190">
        <v>1735831</v>
      </c>
      <c r="R4190">
        <f t="shared" si="65"/>
        <v>6.6574922911696865E-2</v>
      </c>
    </row>
    <row r="4191" spans="1:18" x14ac:dyDescent="0.25">
      <c r="A4191" t="s">
        <v>5512</v>
      </c>
      <c r="B4191" t="s">
        <v>65</v>
      </c>
      <c r="C4191" t="s">
        <v>134</v>
      </c>
      <c r="D4191" t="s">
        <v>135</v>
      </c>
      <c r="E4191" t="s">
        <v>100</v>
      </c>
      <c r="F4191" t="s">
        <v>93</v>
      </c>
      <c r="G4191" s="1">
        <v>44381</v>
      </c>
      <c r="H4191" s="1">
        <v>44402</v>
      </c>
      <c r="I4191">
        <f>YEAR((vw_maritime_trade_analysis[[#This Row],[Departure_Date]]))</f>
        <v>2021</v>
      </c>
      <c r="J4191" t="str">
        <f>"Q"&amp;ROUNDUP(MONTH(vw_maritime_trade_analysis[[#This Row],[Departure_Date]])/3,0)</f>
        <v>Q3</v>
      </c>
      <c r="K4191" t="str">
        <f>TEXT(vw_maritime_trade_analysis[[#This Row],[Departure_Date]],"mmmm")</f>
        <v>July</v>
      </c>
      <c r="L4191">
        <v>5576562.5</v>
      </c>
      <c r="M4191">
        <v>324928.875</v>
      </c>
      <c r="N4191">
        <v>218853.265625</v>
      </c>
      <c r="O4191">
        <v>4740.080078125</v>
      </c>
      <c r="P4191">
        <v>0</v>
      </c>
      <c r="Q4191">
        <v>821592.125</v>
      </c>
      <c r="R4191">
        <f t="shared" si="65"/>
        <v>0.14732949285514149</v>
      </c>
    </row>
    <row r="4192" spans="1:18" x14ac:dyDescent="0.25">
      <c r="A4192" t="s">
        <v>5513</v>
      </c>
      <c r="B4192" t="s">
        <v>65</v>
      </c>
      <c r="C4192" t="s">
        <v>66</v>
      </c>
      <c r="D4192" t="s">
        <v>245</v>
      </c>
      <c r="E4192" t="s">
        <v>226</v>
      </c>
      <c r="F4192" t="s">
        <v>131</v>
      </c>
      <c r="G4192" s="1">
        <v>46118</v>
      </c>
      <c r="H4192" s="1">
        <v>46142</v>
      </c>
      <c r="I4192">
        <f>YEAR((vw_maritime_trade_analysis[[#This Row],[Departure_Date]]))</f>
        <v>2026</v>
      </c>
      <c r="J4192" t="str">
        <f>"Q"&amp;ROUNDUP(MONTH(vw_maritime_trade_analysis[[#This Row],[Departure_Date]])/3,0)</f>
        <v>Q2</v>
      </c>
      <c r="K4192" t="str">
        <f>TEXT(vw_maritime_trade_analysis[[#This Row],[Departure_Date]],"mmmm")</f>
        <v>April</v>
      </c>
      <c r="L4192">
        <v>4143365.25</v>
      </c>
      <c r="M4192">
        <v>377308.59375</v>
      </c>
      <c r="N4192">
        <v>144436.90625</v>
      </c>
      <c r="O4192">
        <v>6297.91015625</v>
      </c>
      <c r="P4192">
        <v>5368.35986328125</v>
      </c>
      <c r="Q4192">
        <v>628589.25</v>
      </c>
      <c r="R4192">
        <f t="shared" si="65"/>
        <v>0.15170983296729634</v>
      </c>
    </row>
    <row r="4193" spans="1:18" x14ac:dyDescent="0.25">
      <c r="A4193" t="s">
        <v>5514</v>
      </c>
      <c r="B4193" t="s">
        <v>65</v>
      </c>
      <c r="C4193" t="s">
        <v>66</v>
      </c>
      <c r="D4193" t="s">
        <v>251</v>
      </c>
      <c r="E4193" t="s">
        <v>56</v>
      </c>
      <c r="F4193" t="s">
        <v>127</v>
      </c>
      <c r="G4193" s="1">
        <v>44200</v>
      </c>
      <c r="H4193" s="1">
        <v>44217</v>
      </c>
      <c r="I4193">
        <f>YEAR((vw_maritime_trade_analysis[[#This Row],[Departure_Date]]))</f>
        <v>2021</v>
      </c>
      <c r="J4193" t="str">
        <f>"Q"&amp;ROUNDUP(MONTH(vw_maritime_trade_analysis[[#This Row],[Departure_Date]])/3,0)</f>
        <v>Q1</v>
      </c>
      <c r="K4193" t="str">
        <f>TEXT(vw_maritime_trade_analysis[[#This Row],[Departure_Date]],"mmmm")</f>
        <v>January</v>
      </c>
      <c r="L4193">
        <v>25100594</v>
      </c>
      <c r="M4193">
        <v>321760.09375</v>
      </c>
      <c r="N4193">
        <v>128672.8671875</v>
      </c>
      <c r="O4193">
        <v>27610.650390625</v>
      </c>
      <c r="P4193">
        <v>47225.33984375</v>
      </c>
      <c r="Q4193">
        <v>3418381.25</v>
      </c>
      <c r="R4193">
        <f t="shared" si="65"/>
        <v>0.13618726513006027</v>
      </c>
    </row>
    <row r="4194" spans="1:18" x14ac:dyDescent="0.25">
      <c r="A4194" t="s">
        <v>5515</v>
      </c>
      <c r="B4194" t="s">
        <v>49</v>
      </c>
      <c r="C4194" t="s">
        <v>66</v>
      </c>
      <c r="D4194" t="s">
        <v>245</v>
      </c>
      <c r="E4194" t="s">
        <v>150</v>
      </c>
      <c r="F4194" t="s">
        <v>128</v>
      </c>
      <c r="G4194" s="1">
        <v>44043</v>
      </c>
      <c r="H4194" s="1">
        <v>44063</v>
      </c>
      <c r="I4194">
        <f>YEAR((vw_maritime_trade_analysis[[#This Row],[Departure_Date]]))</f>
        <v>2020</v>
      </c>
      <c r="J4194" t="str">
        <f>"Q"&amp;ROUNDUP(MONTH(vw_maritime_trade_analysis[[#This Row],[Departure_Date]])/3,0)</f>
        <v>Q3</v>
      </c>
      <c r="K4194" t="str">
        <f>TEXT(vw_maritime_trade_analysis[[#This Row],[Departure_Date]],"mmmm")</f>
        <v>July</v>
      </c>
      <c r="L4194">
        <v>9590591</v>
      </c>
      <c r="M4194">
        <v>756803.6875</v>
      </c>
      <c r="N4194">
        <v>78471.046875</v>
      </c>
      <c r="O4194">
        <v>30114.4609375</v>
      </c>
      <c r="P4194">
        <v>0</v>
      </c>
      <c r="Q4194">
        <v>1117903.625</v>
      </c>
      <c r="R4194">
        <f t="shared" si="65"/>
        <v>0.11656253769971006</v>
      </c>
    </row>
    <row r="4195" spans="1:18" x14ac:dyDescent="0.25">
      <c r="A4195" t="s">
        <v>5516</v>
      </c>
      <c r="B4195" t="s">
        <v>65</v>
      </c>
      <c r="C4195" t="s">
        <v>66</v>
      </c>
      <c r="D4195" t="s">
        <v>248</v>
      </c>
      <c r="E4195" t="s">
        <v>100</v>
      </c>
      <c r="F4195" t="s">
        <v>154</v>
      </c>
      <c r="G4195" s="1">
        <v>45743</v>
      </c>
      <c r="H4195" s="1">
        <v>45756</v>
      </c>
      <c r="I4195">
        <f>YEAR((vw_maritime_trade_analysis[[#This Row],[Departure_Date]]))</f>
        <v>2025</v>
      </c>
      <c r="J4195" t="str">
        <f>"Q"&amp;ROUNDUP(MONTH(vw_maritime_trade_analysis[[#This Row],[Departure_Date]])/3,0)</f>
        <v>Q1</v>
      </c>
      <c r="K4195" t="str">
        <f>TEXT(vw_maritime_trade_analysis[[#This Row],[Departure_Date]],"mmmm")</f>
        <v>March</v>
      </c>
      <c r="L4195">
        <v>28888270</v>
      </c>
      <c r="M4195">
        <v>258400.09375</v>
      </c>
      <c r="N4195">
        <v>45834.859375</v>
      </c>
      <c r="O4195">
        <v>51998.890625</v>
      </c>
      <c r="P4195">
        <v>0</v>
      </c>
      <c r="Q4195">
        <v>547753.8125</v>
      </c>
      <c r="R4195">
        <f t="shared" si="65"/>
        <v>1.8961115099658095E-2</v>
      </c>
    </row>
    <row r="4196" spans="1:18" x14ac:dyDescent="0.25">
      <c r="A4196" t="s">
        <v>5517</v>
      </c>
      <c r="B4196" t="s">
        <v>49</v>
      </c>
      <c r="C4196" t="s">
        <v>78</v>
      </c>
      <c r="D4196" t="s">
        <v>105</v>
      </c>
      <c r="E4196" t="s">
        <v>174</v>
      </c>
      <c r="F4196" t="s">
        <v>92</v>
      </c>
      <c r="G4196" s="1">
        <v>45011</v>
      </c>
      <c r="H4196" s="1">
        <v>45021</v>
      </c>
      <c r="I4196">
        <f>YEAR((vw_maritime_trade_analysis[[#This Row],[Departure_Date]]))</f>
        <v>2023</v>
      </c>
      <c r="J4196" t="str">
        <f>"Q"&amp;ROUNDUP(MONTH(vw_maritime_trade_analysis[[#This Row],[Departure_Date]])/3,0)</f>
        <v>Q1</v>
      </c>
      <c r="K4196" t="str">
        <f>TEXT(vw_maritime_trade_analysis[[#This Row],[Departure_Date]],"mmmm")</f>
        <v>March</v>
      </c>
      <c r="L4196">
        <v>24379716</v>
      </c>
      <c r="M4196">
        <v>229573.84375</v>
      </c>
      <c r="N4196">
        <v>137612.640625</v>
      </c>
      <c r="O4196">
        <v>37057.171875</v>
      </c>
      <c r="P4196">
        <v>0</v>
      </c>
      <c r="Q4196">
        <v>2117344</v>
      </c>
      <c r="R4196">
        <f t="shared" si="65"/>
        <v>8.6848591673504325E-2</v>
      </c>
    </row>
    <row r="4197" spans="1:18" x14ac:dyDescent="0.25">
      <c r="A4197" t="s">
        <v>5518</v>
      </c>
      <c r="B4197" t="s">
        <v>49</v>
      </c>
      <c r="C4197" t="s">
        <v>50</v>
      </c>
      <c r="D4197" t="s">
        <v>223</v>
      </c>
      <c r="E4197" t="s">
        <v>131</v>
      </c>
      <c r="F4197" t="s">
        <v>226</v>
      </c>
      <c r="G4197" s="1">
        <v>46075</v>
      </c>
      <c r="H4197" s="1">
        <v>46090</v>
      </c>
      <c r="I4197">
        <f>YEAR((vw_maritime_trade_analysis[[#This Row],[Departure_Date]]))</f>
        <v>2026</v>
      </c>
      <c r="J4197" t="str">
        <f>"Q"&amp;ROUNDUP(MONTH(vw_maritime_trade_analysis[[#This Row],[Departure_Date]])/3,0)</f>
        <v>Q1</v>
      </c>
      <c r="K4197" t="str">
        <f>TEXT(vw_maritime_trade_analysis[[#This Row],[Departure_Date]],"mmmm")</f>
        <v>February</v>
      </c>
      <c r="L4197">
        <v>115251472</v>
      </c>
      <c r="M4197">
        <v>106403.671875</v>
      </c>
      <c r="N4197">
        <v>234185.59375</v>
      </c>
      <c r="O4197">
        <v>222435.34375</v>
      </c>
      <c r="P4197">
        <v>66645.40625</v>
      </c>
      <c r="Q4197">
        <v>2496668.25</v>
      </c>
      <c r="R4197">
        <f t="shared" si="65"/>
        <v>2.1662788393713529E-2</v>
      </c>
    </row>
    <row r="4198" spans="1:18" x14ac:dyDescent="0.25">
      <c r="A4198" t="s">
        <v>5519</v>
      </c>
      <c r="B4198" t="s">
        <v>49</v>
      </c>
      <c r="C4198" t="s">
        <v>78</v>
      </c>
      <c r="D4198" t="s">
        <v>79</v>
      </c>
      <c r="E4198" t="s">
        <v>154</v>
      </c>
      <c r="F4198" t="s">
        <v>70</v>
      </c>
      <c r="G4198" s="1">
        <v>45657</v>
      </c>
      <c r="H4198" s="1">
        <v>45685</v>
      </c>
      <c r="I4198">
        <f>YEAR((vw_maritime_trade_analysis[[#This Row],[Departure_Date]]))</f>
        <v>2024</v>
      </c>
      <c r="J4198" t="str">
        <f>"Q"&amp;ROUNDUP(MONTH(vw_maritime_trade_analysis[[#This Row],[Departure_Date]])/3,0)</f>
        <v>Q4</v>
      </c>
      <c r="K4198" t="str">
        <f>TEXT(vw_maritime_trade_analysis[[#This Row],[Departure_Date]],"mmmm")</f>
        <v>December</v>
      </c>
      <c r="L4198">
        <v>26518940</v>
      </c>
      <c r="M4198">
        <v>814359.4375</v>
      </c>
      <c r="N4198">
        <v>102754.96875</v>
      </c>
      <c r="O4198">
        <v>31027.16015625</v>
      </c>
      <c r="P4198">
        <v>53984.69140625</v>
      </c>
      <c r="Q4198">
        <v>2896703.25</v>
      </c>
      <c r="R4198">
        <f t="shared" si="65"/>
        <v>0.10923148700513671</v>
      </c>
    </row>
    <row r="4199" spans="1:18" x14ac:dyDescent="0.25">
      <c r="A4199" t="s">
        <v>5520</v>
      </c>
      <c r="B4199" t="s">
        <v>49</v>
      </c>
      <c r="C4199" t="s">
        <v>112</v>
      </c>
      <c r="D4199" t="s">
        <v>340</v>
      </c>
      <c r="E4199" t="s">
        <v>257</v>
      </c>
      <c r="F4199" t="s">
        <v>56</v>
      </c>
      <c r="G4199" s="1">
        <v>44864</v>
      </c>
      <c r="H4199" s="1">
        <v>44890</v>
      </c>
      <c r="I4199">
        <f>YEAR((vw_maritime_trade_analysis[[#This Row],[Departure_Date]]))</f>
        <v>2022</v>
      </c>
      <c r="J4199" t="str">
        <f>"Q"&amp;ROUNDUP(MONTH(vw_maritime_trade_analysis[[#This Row],[Departure_Date]])/3,0)</f>
        <v>Q4</v>
      </c>
      <c r="K4199" t="str">
        <f>TEXT(vw_maritime_trade_analysis[[#This Row],[Departure_Date]],"mmmm")</f>
        <v>October</v>
      </c>
      <c r="L4199">
        <v>5350062</v>
      </c>
      <c r="M4199">
        <v>518081.21875</v>
      </c>
      <c r="N4199">
        <v>221655.140625</v>
      </c>
      <c r="O4199">
        <v>10111.6201171875</v>
      </c>
      <c r="P4199">
        <v>0</v>
      </c>
      <c r="Q4199">
        <v>1042344.25</v>
      </c>
      <c r="R4199">
        <f t="shared" si="65"/>
        <v>0.19482844310963127</v>
      </c>
    </row>
    <row r="4200" spans="1:18" x14ac:dyDescent="0.25">
      <c r="A4200" t="s">
        <v>5521</v>
      </c>
      <c r="B4200" t="s">
        <v>49</v>
      </c>
      <c r="C4200" t="s">
        <v>112</v>
      </c>
      <c r="D4200" t="s">
        <v>199</v>
      </c>
      <c r="E4200" t="s">
        <v>83</v>
      </c>
      <c r="F4200" t="s">
        <v>226</v>
      </c>
      <c r="G4200" s="1">
        <v>45822</v>
      </c>
      <c r="H4200" s="1">
        <v>45833</v>
      </c>
      <c r="I4200">
        <f>YEAR((vw_maritime_trade_analysis[[#This Row],[Departure_Date]]))</f>
        <v>2025</v>
      </c>
      <c r="J4200" t="str">
        <f>"Q"&amp;ROUNDUP(MONTH(vw_maritime_trade_analysis[[#This Row],[Departure_Date]])/3,0)</f>
        <v>Q2</v>
      </c>
      <c r="K4200" t="str">
        <f>TEXT(vw_maritime_trade_analysis[[#This Row],[Departure_Date]],"mmmm")</f>
        <v>June</v>
      </c>
      <c r="L4200">
        <v>17248046</v>
      </c>
      <c r="M4200">
        <v>219798.984375</v>
      </c>
      <c r="N4200">
        <v>31492.66015625</v>
      </c>
      <c r="O4200">
        <v>57435.98828125</v>
      </c>
      <c r="P4200">
        <v>0</v>
      </c>
      <c r="Q4200">
        <v>1025430.8125</v>
      </c>
      <c r="R4200">
        <f t="shared" si="65"/>
        <v>5.9451998939474074E-2</v>
      </c>
    </row>
    <row r="4201" spans="1:18" x14ac:dyDescent="0.25">
      <c r="A4201" t="s">
        <v>5522</v>
      </c>
      <c r="B4201" t="s">
        <v>49</v>
      </c>
      <c r="C4201" t="s">
        <v>112</v>
      </c>
      <c r="D4201" t="s">
        <v>340</v>
      </c>
      <c r="E4201" t="s">
        <v>93</v>
      </c>
      <c r="F4201" t="s">
        <v>184</v>
      </c>
      <c r="G4201" s="1">
        <v>45131</v>
      </c>
      <c r="H4201" s="1">
        <v>45149</v>
      </c>
      <c r="I4201">
        <f>YEAR((vw_maritime_trade_analysis[[#This Row],[Departure_Date]]))</f>
        <v>2023</v>
      </c>
      <c r="J4201" t="str">
        <f>"Q"&amp;ROUNDUP(MONTH(vw_maritime_trade_analysis[[#This Row],[Departure_Date]])/3,0)</f>
        <v>Q3</v>
      </c>
      <c r="K4201" t="str">
        <f>TEXT(vw_maritime_trade_analysis[[#This Row],[Departure_Date]],"mmmm")</f>
        <v>July</v>
      </c>
      <c r="L4201">
        <v>3694167.5</v>
      </c>
      <c r="M4201">
        <v>165685.703125</v>
      </c>
      <c r="N4201">
        <v>187276.65625</v>
      </c>
      <c r="O4201">
        <v>8459.6396484375</v>
      </c>
      <c r="P4201">
        <v>0</v>
      </c>
      <c r="Q4201">
        <v>433781.65625</v>
      </c>
      <c r="R4201">
        <f t="shared" si="65"/>
        <v>0.1174233859861525</v>
      </c>
    </row>
    <row r="4202" spans="1:18" x14ac:dyDescent="0.25">
      <c r="A4202" t="s">
        <v>5523</v>
      </c>
      <c r="B4202" t="s">
        <v>65</v>
      </c>
      <c r="C4202" t="s">
        <v>50</v>
      </c>
      <c r="D4202" t="s">
        <v>183</v>
      </c>
      <c r="E4202" t="s">
        <v>70</v>
      </c>
      <c r="F4202" t="s">
        <v>201</v>
      </c>
      <c r="G4202" s="1">
        <v>45976</v>
      </c>
      <c r="H4202" s="1">
        <v>45990</v>
      </c>
      <c r="I4202">
        <f>YEAR((vw_maritime_trade_analysis[[#This Row],[Departure_Date]]))</f>
        <v>2025</v>
      </c>
      <c r="J4202" t="str">
        <f>"Q"&amp;ROUNDUP(MONTH(vw_maritime_trade_analysis[[#This Row],[Departure_Date]])/3,0)</f>
        <v>Q4</v>
      </c>
      <c r="K4202" t="str">
        <f>TEXT(vw_maritime_trade_analysis[[#This Row],[Departure_Date]],"mmmm")</f>
        <v>November</v>
      </c>
      <c r="L4202">
        <v>108961560</v>
      </c>
      <c r="M4202">
        <v>466951.9375</v>
      </c>
      <c r="N4202">
        <v>56351.4609375</v>
      </c>
      <c r="O4202">
        <v>56660.01171875</v>
      </c>
      <c r="P4202">
        <v>10388.66015625</v>
      </c>
      <c r="Q4202">
        <v>1998620.5</v>
      </c>
      <c r="R4202">
        <f t="shared" si="65"/>
        <v>1.8342436543676503E-2</v>
      </c>
    </row>
    <row r="4203" spans="1:18" x14ac:dyDescent="0.25">
      <c r="A4203" t="s">
        <v>5524</v>
      </c>
      <c r="B4203" t="s">
        <v>65</v>
      </c>
      <c r="C4203" t="s">
        <v>50</v>
      </c>
      <c r="D4203" t="s">
        <v>51</v>
      </c>
      <c r="E4203" t="s">
        <v>100</v>
      </c>
      <c r="F4203" t="s">
        <v>159</v>
      </c>
      <c r="G4203" s="1">
        <v>45607</v>
      </c>
      <c r="H4203" s="1">
        <v>45614</v>
      </c>
      <c r="I4203">
        <f>YEAR((vw_maritime_trade_analysis[[#This Row],[Departure_Date]]))</f>
        <v>2024</v>
      </c>
      <c r="J4203" t="str">
        <f>"Q"&amp;ROUNDUP(MONTH(vw_maritime_trade_analysis[[#This Row],[Departure_Date]])/3,0)</f>
        <v>Q4</v>
      </c>
      <c r="K4203" t="str">
        <f>TEXT(vw_maritime_trade_analysis[[#This Row],[Departure_Date]],"mmmm")</f>
        <v>November</v>
      </c>
      <c r="L4203">
        <v>7600775.5</v>
      </c>
      <c r="M4203">
        <v>170808.765625</v>
      </c>
      <c r="N4203">
        <v>187717.8125</v>
      </c>
      <c r="O4203">
        <v>18241.859375</v>
      </c>
      <c r="P4203">
        <v>106994.5</v>
      </c>
      <c r="Q4203">
        <v>2480472</v>
      </c>
      <c r="R4203">
        <f t="shared" si="65"/>
        <v>0.32634459470615862</v>
      </c>
    </row>
    <row r="4204" spans="1:18" x14ac:dyDescent="0.25">
      <c r="A4204" t="s">
        <v>5525</v>
      </c>
      <c r="B4204" t="s">
        <v>49</v>
      </c>
      <c r="C4204" t="s">
        <v>50</v>
      </c>
      <c r="D4204" t="s">
        <v>51</v>
      </c>
      <c r="E4204" t="s">
        <v>150</v>
      </c>
      <c r="F4204" t="s">
        <v>128</v>
      </c>
      <c r="G4204" s="1">
        <v>45548</v>
      </c>
      <c r="H4204" s="1">
        <v>45565</v>
      </c>
      <c r="I4204">
        <f>YEAR((vw_maritime_trade_analysis[[#This Row],[Departure_Date]]))</f>
        <v>2024</v>
      </c>
      <c r="J4204" t="str">
        <f>"Q"&amp;ROUNDUP(MONTH(vw_maritime_trade_analysis[[#This Row],[Departure_Date]])/3,0)</f>
        <v>Q3</v>
      </c>
      <c r="K4204" t="str">
        <f>TEXT(vw_maritime_trade_analysis[[#This Row],[Departure_Date]],"mmmm")</f>
        <v>September</v>
      </c>
      <c r="L4204">
        <v>6389615</v>
      </c>
      <c r="M4204">
        <v>370028.40625</v>
      </c>
      <c r="N4204">
        <v>122561.2421875</v>
      </c>
      <c r="O4204">
        <v>6645.2001953125</v>
      </c>
      <c r="P4204">
        <v>5277.02001953125</v>
      </c>
      <c r="Q4204">
        <v>2174278.75</v>
      </c>
      <c r="R4204">
        <f t="shared" si="65"/>
        <v>0.34028321737694683</v>
      </c>
    </row>
    <row r="4205" spans="1:18" x14ac:dyDescent="0.25">
      <c r="A4205" t="s">
        <v>5526</v>
      </c>
      <c r="B4205" t="s">
        <v>65</v>
      </c>
      <c r="C4205" t="s">
        <v>50</v>
      </c>
      <c r="D4205" t="s">
        <v>51</v>
      </c>
      <c r="E4205" t="s">
        <v>92</v>
      </c>
      <c r="F4205" t="s">
        <v>230</v>
      </c>
      <c r="G4205" s="1">
        <v>45535</v>
      </c>
      <c r="H4205" s="1">
        <v>45549</v>
      </c>
      <c r="I4205">
        <f>YEAR((vw_maritime_trade_analysis[[#This Row],[Departure_Date]]))</f>
        <v>2024</v>
      </c>
      <c r="J4205" t="str">
        <f>"Q"&amp;ROUNDUP(MONTH(vw_maritime_trade_analysis[[#This Row],[Departure_Date]])/3,0)</f>
        <v>Q3</v>
      </c>
      <c r="K4205" t="str">
        <f>TEXT(vw_maritime_trade_analysis[[#This Row],[Departure_Date]],"mmmm")</f>
        <v>August</v>
      </c>
      <c r="L4205">
        <v>5371134.5</v>
      </c>
      <c r="M4205">
        <v>300966.8125</v>
      </c>
      <c r="N4205">
        <v>25907.26953125</v>
      </c>
      <c r="O4205">
        <v>15522.580078125</v>
      </c>
      <c r="P4205">
        <v>70276.4375</v>
      </c>
      <c r="Q4205">
        <v>2354183</v>
      </c>
      <c r="R4205">
        <f t="shared" si="65"/>
        <v>0.43830274590963975</v>
      </c>
    </row>
    <row r="4206" spans="1:18" x14ac:dyDescent="0.25">
      <c r="A4206" t="s">
        <v>5527</v>
      </c>
      <c r="B4206" t="s">
        <v>49</v>
      </c>
      <c r="C4206" t="s">
        <v>78</v>
      </c>
      <c r="D4206" t="s">
        <v>315</v>
      </c>
      <c r="E4206" t="s">
        <v>230</v>
      </c>
      <c r="F4206" t="s">
        <v>128</v>
      </c>
      <c r="G4206" s="1">
        <v>45112</v>
      </c>
      <c r="H4206" s="1">
        <v>45138</v>
      </c>
      <c r="I4206">
        <f>YEAR((vw_maritime_trade_analysis[[#This Row],[Departure_Date]]))</f>
        <v>2023</v>
      </c>
      <c r="J4206" t="str">
        <f>"Q"&amp;ROUNDUP(MONTH(vw_maritime_trade_analysis[[#This Row],[Departure_Date]])/3,0)</f>
        <v>Q3</v>
      </c>
      <c r="K4206" t="str">
        <f>TEXT(vw_maritime_trade_analysis[[#This Row],[Departure_Date]],"mmmm")</f>
        <v>July</v>
      </c>
      <c r="L4206">
        <v>33247792</v>
      </c>
      <c r="M4206">
        <v>523040.84375</v>
      </c>
      <c r="N4206">
        <v>25619.25</v>
      </c>
      <c r="O4206">
        <v>63503.28125</v>
      </c>
      <c r="P4206">
        <v>20452.359375</v>
      </c>
      <c r="Q4206">
        <v>1894066.75</v>
      </c>
      <c r="R4206">
        <f t="shared" si="65"/>
        <v>5.6968196564752327E-2</v>
      </c>
    </row>
    <row r="4207" spans="1:18" x14ac:dyDescent="0.25">
      <c r="A4207" t="s">
        <v>5528</v>
      </c>
      <c r="B4207" t="s">
        <v>49</v>
      </c>
      <c r="C4207" t="s">
        <v>78</v>
      </c>
      <c r="D4207" t="s">
        <v>315</v>
      </c>
      <c r="E4207" t="s">
        <v>55</v>
      </c>
      <c r="F4207" t="s">
        <v>128</v>
      </c>
      <c r="G4207" s="1">
        <v>44228</v>
      </c>
      <c r="H4207" s="1">
        <v>44246</v>
      </c>
      <c r="I4207">
        <f>YEAR((vw_maritime_trade_analysis[[#This Row],[Departure_Date]]))</f>
        <v>2021</v>
      </c>
      <c r="J4207" t="str">
        <f>"Q"&amp;ROUNDUP(MONTH(vw_maritime_trade_analysis[[#This Row],[Departure_Date]])/3,0)</f>
        <v>Q1</v>
      </c>
      <c r="K4207" t="str">
        <f>TEXT(vw_maritime_trade_analysis[[#This Row],[Departure_Date]],"mmmm")</f>
        <v>February</v>
      </c>
      <c r="L4207">
        <v>38107980</v>
      </c>
      <c r="M4207">
        <v>633454.0625</v>
      </c>
      <c r="N4207">
        <v>64897.01953125</v>
      </c>
      <c r="O4207">
        <v>118134.7265625</v>
      </c>
      <c r="P4207">
        <v>71451.0625</v>
      </c>
      <c r="Q4207">
        <v>1723415.5</v>
      </c>
      <c r="R4207">
        <f t="shared" si="65"/>
        <v>4.5224530400194397E-2</v>
      </c>
    </row>
    <row r="4208" spans="1:18" x14ac:dyDescent="0.25">
      <c r="A4208" t="s">
        <v>5529</v>
      </c>
      <c r="B4208" t="s">
        <v>65</v>
      </c>
      <c r="C4208" t="s">
        <v>50</v>
      </c>
      <c r="D4208" t="s">
        <v>51</v>
      </c>
      <c r="E4208" t="s">
        <v>70</v>
      </c>
      <c r="F4208" t="s">
        <v>154</v>
      </c>
      <c r="G4208" s="1">
        <v>43852</v>
      </c>
      <c r="H4208" s="1">
        <v>43870</v>
      </c>
      <c r="I4208">
        <f>YEAR((vw_maritime_trade_analysis[[#This Row],[Departure_Date]]))</f>
        <v>2020</v>
      </c>
      <c r="J4208" t="str">
        <f>"Q"&amp;ROUNDUP(MONTH(vw_maritime_trade_analysis[[#This Row],[Departure_Date]])/3,0)</f>
        <v>Q1</v>
      </c>
      <c r="K4208" t="str">
        <f>TEXT(vw_maritime_trade_analysis[[#This Row],[Departure_Date]],"mmmm")</f>
        <v>January</v>
      </c>
      <c r="L4208">
        <v>15742714</v>
      </c>
      <c r="M4208">
        <v>446217.34375</v>
      </c>
      <c r="N4208">
        <v>175650.3125</v>
      </c>
      <c r="O4208">
        <v>8973.349609375</v>
      </c>
      <c r="P4208">
        <v>10891.7001953125</v>
      </c>
      <c r="Q4208">
        <v>9000862</v>
      </c>
      <c r="R4208">
        <f t="shared" si="65"/>
        <v>0.57174779393184683</v>
      </c>
    </row>
    <row r="4209" spans="1:18" x14ac:dyDescent="0.25">
      <c r="A4209" t="s">
        <v>5530</v>
      </c>
      <c r="B4209" t="s">
        <v>65</v>
      </c>
      <c r="C4209" t="s">
        <v>66</v>
      </c>
      <c r="D4209" t="s">
        <v>245</v>
      </c>
      <c r="E4209" t="s">
        <v>184</v>
      </c>
      <c r="F4209" t="s">
        <v>196</v>
      </c>
      <c r="G4209" s="1">
        <v>44551</v>
      </c>
      <c r="H4209" s="1">
        <v>44572</v>
      </c>
      <c r="I4209">
        <f>YEAR((vw_maritime_trade_analysis[[#This Row],[Departure_Date]]))</f>
        <v>2021</v>
      </c>
      <c r="J4209" t="str">
        <f>"Q"&amp;ROUNDUP(MONTH(vw_maritime_trade_analysis[[#This Row],[Departure_Date]])/3,0)</f>
        <v>Q4</v>
      </c>
      <c r="K4209" t="str">
        <f>TEXT(vw_maritime_trade_analysis[[#This Row],[Departure_Date]],"mmmm")</f>
        <v>December</v>
      </c>
      <c r="L4209">
        <v>13436016</v>
      </c>
      <c r="M4209">
        <v>458606.34375</v>
      </c>
      <c r="N4209">
        <v>163493.203125</v>
      </c>
      <c r="O4209">
        <v>39770.609375</v>
      </c>
      <c r="P4209">
        <v>20257.830078125</v>
      </c>
      <c r="Q4209">
        <v>995057.9375</v>
      </c>
      <c r="R4209">
        <f t="shared" si="65"/>
        <v>7.4059002125332396E-2</v>
      </c>
    </row>
    <row r="4210" spans="1:18" x14ac:dyDescent="0.25">
      <c r="A4210" t="s">
        <v>5531</v>
      </c>
      <c r="B4210" t="s">
        <v>49</v>
      </c>
      <c r="C4210" t="s">
        <v>50</v>
      </c>
      <c r="D4210" t="s">
        <v>120</v>
      </c>
      <c r="E4210" t="s">
        <v>146</v>
      </c>
      <c r="F4210" t="s">
        <v>128</v>
      </c>
      <c r="G4210" s="1">
        <v>44786</v>
      </c>
      <c r="H4210" s="1">
        <v>44801</v>
      </c>
      <c r="I4210">
        <f>YEAR((vw_maritime_trade_analysis[[#This Row],[Departure_Date]]))</f>
        <v>2022</v>
      </c>
      <c r="J4210" t="str">
        <f>"Q"&amp;ROUNDUP(MONTH(vw_maritime_trade_analysis[[#This Row],[Departure_Date]])/3,0)</f>
        <v>Q3</v>
      </c>
      <c r="K4210" t="str">
        <f>TEXT(vw_maritime_trade_analysis[[#This Row],[Departure_Date]],"mmmm")</f>
        <v>August</v>
      </c>
      <c r="L4210">
        <v>15176245</v>
      </c>
      <c r="M4210">
        <v>161465.546875</v>
      </c>
      <c r="N4210">
        <v>105960.2578125</v>
      </c>
      <c r="O4210">
        <v>22612.599609375</v>
      </c>
      <c r="P4210">
        <v>0</v>
      </c>
      <c r="Q4210">
        <v>1139504.75</v>
      </c>
      <c r="R4210">
        <f t="shared" si="65"/>
        <v>7.5084762403348132E-2</v>
      </c>
    </row>
    <row r="4211" spans="1:18" x14ac:dyDescent="0.25">
      <c r="A4211" t="s">
        <v>5532</v>
      </c>
      <c r="B4211" t="s">
        <v>65</v>
      </c>
      <c r="C4211" t="s">
        <v>66</v>
      </c>
      <c r="D4211" t="s">
        <v>251</v>
      </c>
      <c r="E4211" t="s">
        <v>100</v>
      </c>
      <c r="F4211" t="s">
        <v>159</v>
      </c>
      <c r="G4211" s="1">
        <v>44072</v>
      </c>
      <c r="H4211" s="1">
        <v>44097</v>
      </c>
      <c r="I4211">
        <f>YEAR((vw_maritime_trade_analysis[[#This Row],[Departure_Date]]))</f>
        <v>2020</v>
      </c>
      <c r="J4211" t="str">
        <f>"Q"&amp;ROUNDUP(MONTH(vw_maritime_trade_analysis[[#This Row],[Departure_Date]])/3,0)</f>
        <v>Q3</v>
      </c>
      <c r="K4211" t="str">
        <f>TEXT(vw_maritime_trade_analysis[[#This Row],[Departure_Date]],"mmmm")</f>
        <v>August</v>
      </c>
      <c r="L4211">
        <v>18110000</v>
      </c>
      <c r="M4211">
        <v>450889.84375</v>
      </c>
      <c r="N4211">
        <v>88239.40625</v>
      </c>
      <c r="O4211">
        <v>25897.30078125</v>
      </c>
      <c r="P4211">
        <v>7931.16015625</v>
      </c>
      <c r="Q4211">
        <v>4201467.5</v>
      </c>
      <c r="R4211">
        <f t="shared" si="65"/>
        <v>0.23199710104914412</v>
      </c>
    </row>
    <row r="4212" spans="1:18" x14ac:dyDescent="0.25">
      <c r="A4212" t="s">
        <v>5534</v>
      </c>
      <c r="B4212" t="s">
        <v>65</v>
      </c>
      <c r="C4212" t="s">
        <v>50</v>
      </c>
      <c r="D4212" t="s">
        <v>51</v>
      </c>
      <c r="E4212" t="s">
        <v>184</v>
      </c>
      <c r="F4212" t="s">
        <v>108</v>
      </c>
      <c r="G4212" s="1">
        <v>44158</v>
      </c>
      <c r="H4212" s="1">
        <v>44165</v>
      </c>
      <c r="I4212">
        <f>YEAR((vw_maritime_trade_analysis[[#This Row],[Departure_Date]]))</f>
        <v>2020</v>
      </c>
      <c r="J4212" t="str">
        <f>"Q"&amp;ROUNDUP(MONTH(vw_maritime_trade_analysis[[#This Row],[Departure_Date]])/3,0)</f>
        <v>Q4</v>
      </c>
      <c r="K4212" t="str">
        <f>TEXT(vw_maritime_trade_analysis[[#This Row],[Departure_Date]],"mmmm")</f>
        <v>November</v>
      </c>
      <c r="L4212">
        <v>14690025</v>
      </c>
      <c r="M4212">
        <v>166339.90625</v>
      </c>
      <c r="N4212">
        <v>172124.015625</v>
      </c>
      <c r="O4212">
        <v>16159.0302734375</v>
      </c>
      <c r="P4212">
        <v>0</v>
      </c>
      <c r="Q4212">
        <v>3681121.5</v>
      </c>
      <c r="R4212">
        <f t="shared" si="65"/>
        <v>0.25058646938994317</v>
      </c>
    </row>
    <row r="4213" spans="1:18" x14ac:dyDescent="0.25">
      <c r="A4213" t="s">
        <v>5535</v>
      </c>
      <c r="B4213" t="s">
        <v>65</v>
      </c>
      <c r="C4213" t="s">
        <v>50</v>
      </c>
      <c r="D4213" t="s">
        <v>423</v>
      </c>
      <c r="E4213" t="s">
        <v>92</v>
      </c>
      <c r="F4213" t="s">
        <v>196</v>
      </c>
      <c r="G4213" s="1">
        <v>44080</v>
      </c>
      <c r="H4213" s="1">
        <v>44097</v>
      </c>
      <c r="I4213">
        <f>YEAR((vw_maritime_trade_analysis[[#This Row],[Departure_Date]]))</f>
        <v>2020</v>
      </c>
      <c r="J4213" t="str">
        <f>"Q"&amp;ROUNDUP(MONTH(vw_maritime_trade_analysis[[#This Row],[Departure_Date]])/3,0)</f>
        <v>Q3</v>
      </c>
      <c r="K4213" t="str">
        <f>TEXT(vw_maritime_trade_analysis[[#This Row],[Departure_Date]],"mmmm")</f>
        <v>September</v>
      </c>
      <c r="L4213">
        <v>48430244</v>
      </c>
      <c r="M4213">
        <v>533693.5</v>
      </c>
      <c r="N4213">
        <v>193298.3125</v>
      </c>
      <c r="O4213">
        <v>73129.671875</v>
      </c>
      <c r="P4213">
        <v>51416.25</v>
      </c>
      <c r="Q4213">
        <v>3316805.25</v>
      </c>
      <c r="R4213">
        <f t="shared" si="65"/>
        <v>6.8486238681762582E-2</v>
      </c>
    </row>
    <row r="4214" spans="1:18" x14ac:dyDescent="0.25">
      <c r="A4214" t="s">
        <v>5536</v>
      </c>
      <c r="B4214" t="s">
        <v>49</v>
      </c>
      <c r="C4214" t="s">
        <v>50</v>
      </c>
      <c r="D4214" t="s">
        <v>423</v>
      </c>
      <c r="E4214" t="s">
        <v>93</v>
      </c>
      <c r="F4214" t="s">
        <v>226</v>
      </c>
      <c r="G4214" s="1">
        <v>44436</v>
      </c>
      <c r="H4214" s="1">
        <v>44445</v>
      </c>
      <c r="I4214">
        <f>YEAR((vw_maritime_trade_analysis[[#This Row],[Departure_Date]]))</f>
        <v>2021</v>
      </c>
      <c r="J4214" t="str">
        <f>"Q"&amp;ROUNDUP(MONTH(vw_maritime_trade_analysis[[#This Row],[Departure_Date]])/3,0)</f>
        <v>Q3</v>
      </c>
      <c r="K4214" t="str">
        <f>TEXT(vw_maritime_trade_analysis[[#This Row],[Departure_Date]],"mmmm")</f>
        <v>August</v>
      </c>
      <c r="L4214">
        <v>21378556</v>
      </c>
      <c r="M4214">
        <v>138568.984375</v>
      </c>
      <c r="N4214">
        <v>96372.2734375</v>
      </c>
      <c r="O4214">
        <v>53018.8203125</v>
      </c>
      <c r="P4214">
        <v>0</v>
      </c>
      <c r="Q4214">
        <v>1226270.625</v>
      </c>
      <c r="R4214">
        <f t="shared" si="65"/>
        <v>5.7359843433766058E-2</v>
      </c>
    </row>
    <row r="4215" spans="1:18" x14ac:dyDescent="0.25">
      <c r="A4215" t="s">
        <v>5537</v>
      </c>
      <c r="B4215" t="s">
        <v>49</v>
      </c>
      <c r="C4215" t="s">
        <v>66</v>
      </c>
      <c r="D4215" t="s">
        <v>251</v>
      </c>
      <c r="E4215" t="s">
        <v>257</v>
      </c>
      <c r="F4215" t="s">
        <v>56</v>
      </c>
      <c r="G4215" s="1">
        <v>44101</v>
      </c>
      <c r="H4215" s="1">
        <v>44116</v>
      </c>
      <c r="I4215">
        <f>YEAR((vw_maritime_trade_analysis[[#This Row],[Departure_Date]]))</f>
        <v>2020</v>
      </c>
      <c r="J4215" t="str">
        <f>"Q"&amp;ROUNDUP(MONTH(vw_maritime_trade_analysis[[#This Row],[Departure_Date]])/3,0)</f>
        <v>Q3</v>
      </c>
      <c r="K4215" t="str">
        <f>TEXT(vw_maritime_trade_analysis[[#This Row],[Departure_Date]],"mmmm")</f>
        <v>September</v>
      </c>
      <c r="L4215">
        <v>37343684</v>
      </c>
      <c r="M4215">
        <v>175071.78125</v>
      </c>
      <c r="N4215">
        <v>57428.80078125</v>
      </c>
      <c r="O4215">
        <v>20539.029296875</v>
      </c>
      <c r="P4215">
        <v>12613.8095703125</v>
      </c>
      <c r="Q4215">
        <v>5604930</v>
      </c>
      <c r="R4215">
        <f t="shared" si="65"/>
        <v>0.15009044099666224</v>
      </c>
    </row>
    <row r="4216" spans="1:18" x14ac:dyDescent="0.25">
      <c r="A4216" t="s">
        <v>5538</v>
      </c>
      <c r="B4216" t="s">
        <v>49</v>
      </c>
      <c r="C4216" t="s">
        <v>50</v>
      </c>
      <c r="D4216" t="s">
        <v>183</v>
      </c>
      <c r="E4216" t="s">
        <v>140</v>
      </c>
      <c r="F4216" t="s">
        <v>100</v>
      </c>
      <c r="G4216" s="1">
        <v>45350</v>
      </c>
      <c r="H4216" s="1">
        <v>45366</v>
      </c>
      <c r="I4216">
        <f>YEAR((vw_maritime_trade_analysis[[#This Row],[Departure_Date]]))</f>
        <v>2024</v>
      </c>
      <c r="J4216" t="str">
        <f>"Q"&amp;ROUNDUP(MONTH(vw_maritime_trade_analysis[[#This Row],[Departure_Date]])/3,0)</f>
        <v>Q1</v>
      </c>
      <c r="K4216" t="str">
        <f>TEXT(vw_maritime_trade_analysis[[#This Row],[Departure_Date]],"mmmm")</f>
        <v>February</v>
      </c>
      <c r="L4216">
        <v>40155576</v>
      </c>
      <c r="M4216">
        <v>246735.203125</v>
      </c>
      <c r="N4216">
        <v>223581.515625</v>
      </c>
      <c r="O4216">
        <v>70272.2578125</v>
      </c>
      <c r="P4216">
        <v>24197.009765625</v>
      </c>
      <c r="Q4216">
        <v>2702064.25</v>
      </c>
      <c r="R4216">
        <f t="shared" si="65"/>
        <v>6.7289888955894939E-2</v>
      </c>
    </row>
    <row r="4217" spans="1:18" x14ac:dyDescent="0.25">
      <c r="A4217" t="s">
        <v>5539</v>
      </c>
      <c r="B4217" t="s">
        <v>49</v>
      </c>
      <c r="C4217" t="s">
        <v>78</v>
      </c>
      <c r="D4217" t="s">
        <v>79</v>
      </c>
      <c r="E4217" t="s">
        <v>146</v>
      </c>
      <c r="F4217" t="s">
        <v>184</v>
      </c>
      <c r="G4217" s="1">
        <v>44753</v>
      </c>
      <c r="H4217" s="1">
        <v>44760</v>
      </c>
      <c r="I4217">
        <f>YEAR((vw_maritime_trade_analysis[[#This Row],[Departure_Date]]))</f>
        <v>2022</v>
      </c>
      <c r="J4217" t="str">
        <f>"Q"&amp;ROUNDUP(MONTH(vw_maritime_trade_analysis[[#This Row],[Departure_Date]])/3,0)</f>
        <v>Q3</v>
      </c>
      <c r="K4217" t="str">
        <f>TEXT(vw_maritime_trade_analysis[[#This Row],[Departure_Date]],"mmmm")</f>
        <v>July</v>
      </c>
      <c r="L4217">
        <v>28045686</v>
      </c>
      <c r="M4217">
        <v>74074.1328125</v>
      </c>
      <c r="N4217">
        <v>211799.5625</v>
      </c>
      <c r="O4217">
        <v>77967.0078125</v>
      </c>
      <c r="Q4217">
        <v>1600087.25</v>
      </c>
      <c r="R4217">
        <f t="shared" si="65"/>
        <v>5.7052883284794673E-2</v>
      </c>
    </row>
    <row r="4218" spans="1:18" x14ac:dyDescent="0.25">
      <c r="A4218" t="s">
        <v>5540</v>
      </c>
      <c r="B4218" t="s">
        <v>65</v>
      </c>
      <c r="C4218" t="s">
        <v>50</v>
      </c>
      <c r="D4218" t="s">
        <v>51</v>
      </c>
      <c r="E4218" t="s">
        <v>226</v>
      </c>
      <c r="F4218" t="s">
        <v>121</v>
      </c>
      <c r="G4218" s="1">
        <v>44684</v>
      </c>
      <c r="H4218" s="1">
        <v>44700</v>
      </c>
      <c r="I4218">
        <f>YEAR((vw_maritime_trade_analysis[[#This Row],[Departure_Date]]))</f>
        <v>2022</v>
      </c>
      <c r="J4218" t="str">
        <f>"Q"&amp;ROUNDUP(MONTH(vw_maritime_trade_analysis[[#This Row],[Departure_Date]])/3,0)</f>
        <v>Q2</v>
      </c>
      <c r="K4218" t="str">
        <f>TEXT(vw_maritime_trade_analysis[[#This Row],[Departure_Date]],"mmmm")</f>
        <v>May</v>
      </c>
      <c r="L4218">
        <v>5693029</v>
      </c>
      <c r="M4218">
        <v>319966.8125</v>
      </c>
      <c r="N4218">
        <v>239733.3125</v>
      </c>
      <c r="O4218">
        <v>8368.75</v>
      </c>
      <c r="P4218">
        <v>12072.1904296875</v>
      </c>
      <c r="Q4218">
        <v>1711053.625</v>
      </c>
      <c r="R4218">
        <f t="shared" si="65"/>
        <v>0.30055241682415457</v>
      </c>
    </row>
    <row r="4219" spans="1:18" x14ac:dyDescent="0.25">
      <c r="A4219" t="s">
        <v>5541</v>
      </c>
      <c r="B4219" t="s">
        <v>65</v>
      </c>
      <c r="C4219" t="s">
        <v>50</v>
      </c>
      <c r="D4219" t="s">
        <v>223</v>
      </c>
      <c r="E4219" t="s">
        <v>56</v>
      </c>
      <c r="F4219" t="s">
        <v>146</v>
      </c>
      <c r="G4219" s="1">
        <v>44063</v>
      </c>
      <c r="H4219" s="1">
        <v>44075</v>
      </c>
      <c r="I4219">
        <f>YEAR((vw_maritime_trade_analysis[[#This Row],[Departure_Date]]))</f>
        <v>2020</v>
      </c>
      <c r="J4219" t="str">
        <f>"Q"&amp;ROUNDUP(MONTH(vw_maritime_trade_analysis[[#This Row],[Departure_Date]])/3,0)</f>
        <v>Q3</v>
      </c>
      <c r="K4219" t="str">
        <f>TEXT(vw_maritime_trade_analysis[[#This Row],[Departure_Date]],"mmmm")</f>
        <v>August</v>
      </c>
      <c r="L4219">
        <v>55410120</v>
      </c>
      <c r="M4219">
        <v>107686.171875</v>
      </c>
      <c r="N4219">
        <v>136838.90625</v>
      </c>
      <c r="O4219">
        <v>115807.1484375</v>
      </c>
      <c r="P4219">
        <v>45964.69140625</v>
      </c>
      <c r="Q4219">
        <v>2483646.5</v>
      </c>
      <c r="R4219">
        <f t="shared" si="65"/>
        <v>4.4822976380487899E-2</v>
      </c>
    </row>
    <row r="4220" spans="1:18" x14ac:dyDescent="0.25">
      <c r="A4220" t="s">
        <v>5542</v>
      </c>
      <c r="B4220" t="s">
        <v>49</v>
      </c>
      <c r="C4220" t="s">
        <v>66</v>
      </c>
      <c r="D4220" t="s">
        <v>248</v>
      </c>
      <c r="E4220" t="s">
        <v>131</v>
      </c>
      <c r="F4220" t="s">
        <v>70</v>
      </c>
      <c r="G4220" s="1">
        <v>43869</v>
      </c>
      <c r="H4220" s="1">
        <v>43896</v>
      </c>
      <c r="I4220">
        <f>YEAR((vw_maritime_trade_analysis[[#This Row],[Departure_Date]]))</f>
        <v>2020</v>
      </c>
      <c r="J4220" t="str">
        <f>"Q"&amp;ROUNDUP(MONTH(vw_maritime_trade_analysis[[#This Row],[Departure_Date]])/3,0)</f>
        <v>Q1</v>
      </c>
      <c r="K4220" t="str">
        <f>TEXT(vw_maritime_trade_analysis[[#This Row],[Departure_Date]],"mmmm")</f>
        <v>February</v>
      </c>
      <c r="L4220">
        <v>35448488</v>
      </c>
      <c r="M4220">
        <v>588638.6875</v>
      </c>
      <c r="N4220">
        <v>27767.05078125</v>
      </c>
      <c r="O4220">
        <v>52818.25</v>
      </c>
      <c r="P4220">
        <v>43449.51953125</v>
      </c>
      <c r="Q4220">
        <v>4185289.25</v>
      </c>
      <c r="R4220">
        <f t="shared" si="65"/>
        <v>0.1180667917345304</v>
      </c>
    </row>
    <row r="4221" spans="1:18" x14ac:dyDescent="0.25">
      <c r="A4221" t="s">
        <v>5543</v>
      </c>
      <c r="B4221" t="s">
        <v>65</v>
      </c>
      <c r="C4221" t="s">
        <v>50</v>
      </c>
      <c r="D4221" t="s">
        <v>120</v>
      </c>
      <c r="E4221" t="s">
        <v>56</v>
      </c>
      <c r="F4221" t="s">
        <v>164</v>
      </c>
      <c r="G4221" s="1">
        <v>44619</v>
      </c>
      <c r="H4221" s="1">
        <v>44627</v>
      </c>
      <c r="I4221">
        <f>YEAR((vw_maritime_trade_analysis[[#This Row],[Departure_Date]]))</f>
        <v>2022</v>
      </c>
      <c r="J4221" t="str">
        <f>"Q"&amp;ROUNDUP(MONTH(vw_maritime_trade_analysis[[#This Row],[Departure_Date]])/3,0)</f>
        <v>Q1</v>
      </c>
      <c r="K4221" t="str">
        <f>TEXT(vw_maritime_trade_analysis[[#This Row],[Departure_Date]],"mmmm")</f>
        <v>February</v>
      </c>
      <c r="L4221">
        <v>26801732</v>
      </c>
      <c r="M4221">
        <v>271455.59375</v>
      </c>
      <c r="N4221">
        <v>137744.0625</v>
      </c>
      <c r="O4221">
        <v>50387.26171875</v>
      </c>
      <c r="P4221">
        <v>26006.080078125</v>
      </c>
      <c r="Q4221">
        <v>892150.3125</v>
      </c>
      <c r="R4221">
        <f t="shared" si="65"/>
        <v>3.3287039527893199E-2</v>
      </c>
    </row>
    <row r="4222" spans="1:18" x14ac:dyDescent="0.25">
      <c r="A4222" t="s">
        <v>5544</v>
      </c>
      <c r="B4222" t="s">
        <v>65</v>
      </c>
      <c r="C4222" t="s">
        <v>134</v>
      </c>
      <c r="D4222" t="s">
        <v>135</v>
      </c>
      <c r="E4222" t="s">
        <v>226</v>
      </c>
      <c r="F4222" t="s">
        <v>146</v>
      </c>
      <c r="G4222" s="1">
        <v>45670</v>
      </c>
      <c r="H4222" s="1">
        <v>45683</v>
      </c>
      <c r="I4222">
        <f>YEAR((vw_maritime_trade_analysis[[#This Row],[Departure_Date]]))</f>
        <v>2025</v>
      </c>
      <c r="J4222" t="str">
        <f>"Q"&amp;ROUNDUP(MONTH(vw_maritime_trade_analysis[[#This Row],[Departure_Date]])/3,0)</f>
        <v>Q1</v>
      </c>
      <c r="K4222" t="str">
        <f>TEXT(vw_maritime_trade_analysis[[#This Row],[Departure_Date]],"mmmm")</f>
        <v>January</v>
      </c>
      <c r="L4222">
        <v>10312789</v>
      </c>
      <c r="M4222">
        <v>311438.1875</v>
      </c>
      <c r="N4222">
        <v>90436.4609375</v>
      </c>
      <c r="O4222">
        <v>23410.029296875</v>
      </c>
      <c r="P4222">
        <v>12422.0400390625</v>
      </c>
      <c r="Q4222">
        <v>656018.75</v>
      </c>
      <c r="R4222">
        <f t="shared" si="65"/>
        <v>6.3612156711438578E-2</v>
      </c>
    </row>
    <row r="4223" spans="1:18" x14ac:dyDescent="0.25">
      <c r="A4223" t="s">
        <v>5545</v>
      </c>
      <c r="B4223" t="s">
        <v>49</v>
      </c>
      <c r="C4223" t="s">
        <v>78</v>
      </c>
      <c r="D4223" t="s">
        <v>177</v>
      </c>
      <c r="E4223" t="s">
        <v>55</v>
      </c>
      <c r="F4223" t="s">
        <v>226</v>
      </c>
      <c r="G4223" s="1">
        <v>45132</v>
      </c>
      <c r="H4223" s="1">
        <v>45147</v>
      </c>
      <c r="I4223">
        <f>YEAR((vw_maritime_trade_analysis[[#This Row],[Departure_Date]]))</f>
        <v>2023</v>
      </c>
      <c r="J4223" t="str">
        <f>"Q"&amp;ROUNDUP(MONTH(vw_maritime_trade_analysis[[#This Row],[Departure_Date]])/3,0)</f>
        <v>Q3</v>
      </c>
      <c r="K4223" t="str">
        <f>TEXT(vw_maritime_trade_analysis[[#This Row],[Departure_Date]],"mmmm")</f>
        <v>July</v>
      </c>
      <c r="L4223">
        <v>18345190</v>
      </c>
      <c r="M4223">
        <v>437795.625</v>
      </c>
      <c r="N4223">
        <v>35557.7890625</v>
      </c>
      <c r="O4223">
        <v>31186.8203125</v>
      </c>
      <c r="P4223">
        <v>40350.8515625</v>
      </c>
      <c r="Q4223">
        <v>2407446.5</v>
      </c>
      <c r="R4223">
        <f t="shared" si="65"/>
        <v>0.13123039336196574</v>
      </c>
    </row>
    <row r="4224" spans="1:18" x14ac:dyDescent="0.25">
      <c r="A4224" t="s">
        <v>5546</v>
      </c>
      <c r="B4224" t="s">
        <v>65</v>
      </c>
      <c r="C4224" t="s">
        <v>66</v>
      </c>
      <c r="D4224" t="s">
        <v>391</v>
      </c>
      <c r="E4224" t="s">
        <v>100</v>
      </c>
      <c r="F4224" t="s">
        <v>131</v>
      </c>
      <c r="G4224" s="1">
        <v>44739</v>
      </c>
      <c r="H4224" s="1">
        <v>44762</v>
      </c>
      <c r="I4224">
        <f>YEAR((vw_maritime_trade_analysis[[#This Row],[Departure_Date]]))</f>
        <v>2022</v>
      </c>
      <c r="J4224" t="str">
        <f>"Q"&amp;ROUNDUP(MONTH(vw_maritime_trade_analysis[[#This Row],[Departure_Date]])/3,0)</f>
        <v>Q2</v>
      </c>
      <c r="K4224" t="str">
        <f>TEXT(vw_maritime_trade_analysis[[#This Row],[Departure_Date]],"mmmm")</f>
        <v>June</v>
      </c>
      <c r="L4224">
        <v>50403452</v>
      </c>
      <c r="M4224">
        <v>405746.125</v>
      </c>
      <c r="N4224">
        <v>150582.328125</v>
      </c>
      <c r="O4224">
        <v>30242.0703125</v>
      </c>
      <c r="P4224">
        <v>0</v>
      </c>
      <c r="Q4224">
        <v>2306206.5</v>
      </c>
      <c r="R4224">
        <f t="shared" si="65"/>
        <v>4.5754931626508441E-2</v>
      </c>
    </row>
    <row r="4225" spans="1:18" x14ac:dyDescent="0.25">
      <c r="A4225" t="s">
        <v>5547</v>
      </c>
      <c r="B4225" t="s">
        <v>65</v>
      </c>
      <c r="C4225" t="s">
        <v>66</v>
      </c>
      <c r="D4225" t="s">
        <v>67</v>
      </c>
      <c r="E4225" t="s">
        <v>92</v>
      </c>
      <c r="F4225" t="s">
        <v>204</v>
      </c>
      <c r="G4225" s="1">
        <v>44570</v>
      </c>
      <c r="H4225" s="1">
        <v>44587</v>
      </c>
      <c r="I4225">
        <f>YEAR((vw_maritime_trade_analysis[[#This Row],[Departure_Date]]))</f>
        <v>2022</v>
      </c>
      <c r="J4225" t="str">
        <f>"Q"&amp;ROUNDUP(MONTH(vw_maritime_trade_analysis[[#This Row],[Departure_Date]])/3,0)</f>
        <v>Q1</v>
      </c>
      <c r="K4225" t="str">
        <f>TEXT(vw_maritime_trade_analysis[[#This Row],[Departure_Date]],"mmmm")</f>
        <v>January</v>
      </c>
      <c r="L4225">
        <v>7053802</v>
      </c>
      <c r="M4225">
        <v>228584.90625</v>
      </c>
      <c r="N4225">
        <v>85456.53125</v>
      </c>
      <c r="O4225">
        <v>24406.16015625</v>
      </c>
      <c r="Q4225">
        <v>669560.0625</v>
      </c>
      <c r="R4225">
        <f t="shared" si="65"/>
        <v>9.4921868022379993E-2</v>
      </c>
    </row>
    <row r="4226" spans="1:18" x14ac:dyDescent="0.25">
      <c r="A4226" t="s">
        <v>5548</v>
      </c>
      <c r="B4226" t="s">
        <v>49</v>
      </c>
      <c r="C4226" t="s">
        <v>50</v>
      </c>
      <c r="D4226" t="s">
        <v>51</v>
      </c>
      <c r="E4226" t="s">
        <v>257</v>
      </c>
      <c r="F4226" t="s">
        <v>100</v>
      </c>
      <c r="G4226" s="1">
        <v>43994</v>
      </c>
      <c r="H4226" s="1">
        <v>44009</v>
      </c>
      <c r="I4226">
        <f>YEAR((vw_maritime_trade_analysis[[#This Row],[Departure_Date]]))</f>
        <v>2020</v>
      </c>
      <c r="J4226" t="str">
        <f>"Q"&amp;ROUNDUP(MONTH(vw_maritime_trade_analysis[[#This Row],[Departure_Date]])/3,0)</f>
        <v>Q2</v>
      </c>
      <c r="K4226" t="str">
        <f>TEXT(vw_maritime_trade_analysis[[#This Row],[Departure_Date]],"mmmm")</f>
        <v>June</v>
      </c>
      <c r="L4226">
        <v>11368889</v>
      </c>
      <c r="M4226">
        <v>438206.96875</v>
      </c>
      <c r="N4226">
        <v>131637.65625</v>
      </c>
      <c r="O4226">
        <v>10004.6201171875</v>
      </c>
      <c r="P4226">
        <v>10307.3603515625</v>
      </c>
      <c r="Q4226">
        <v>5608940.5</v>
      </c>
      <c r="R4226">
        <f t="shared" ref="R4226:R4289" si="66">Q4226/L4226</f>
        <v>0.49335871781314777</v>
      </c>
    </row>
    <row r="4227" spans="1:18" x14ac:dyDescent="0.25">
      <c r="A4227" t="s">
        <v>5549</v>
      </c>
      <c r="B4227" t="s">
        <v>65</v>
      </c>
      <c r="C4227" t="s">
        <v>50</v>
      </c>
      <c r="D4227" t="s">
        <v>51</v>
      </c>
      <c r="E4227" t="s">
        <v>70</v>
      </c>
      <c r="F4227" t="s">
        <v>230</v>
      </c>
      <c r="G4227" s="1">
        <v>45711</v>
      </c>
      <c r="H4227" s="1">
        <v>45724</v>
      </c>
      <c r="I4227">
        <f>YEAR((vw_maritime_trade_analysis[[#This Row],[Departure_Date]]))</f>
        <v>2025</v>
      </c>
      <c r="J4227" t="str">
        <f>"Q"&amp;ROUNDUP(MONTH(vw_maritime_trade_analysis[[#This Row],[Departure_Date]])/3,0)</f>
        <v>Q1</v>
      </c>
      <c r="K4227" t="str">
        <f>TEXT(vw_maritime_trade_analysis[[#This Row],[Departure_Date]],"mmmm")</f>
        <v>February</v>
      </c>
      <c r="L4227">
        <v>3582856.75</v>
      </c>
      <c r="M4227">
        <v>382663.03125</v>
      </c>
      <c r="N4227">
        <v>210591.8125</v>
      </c>
      <c r="O4227">
        <v>3582.860107421875</v>
      </c>
      <c r="P4227">
        <v>32928.55078125</v>
      </c>
      <c r="Q4227">
        <v>2498469</v>
      </c>
      <c r="R4227">
        <f t="shared" si="66"/>
        <v>0.69733990899859444</v>
      </c>
    </row>
    <row r="4228" spans="1:18" x14ac:dyDescent="0.25">
      <c r="A4228" t="s">
        <v>5550</v>
      </c>
      <c r="B4228" t="s">
        <v>49</v>
      </c>
      <c r="C4228" t="s">
        <v>50</v>
      </c>
      <c r="D4228" t="s">
        <v>223</v>
      </c>
      <c r="E4228" t="s">
        <v>140</v>
      </c>
      <c r="F4228" t="s">
        <v>92</v>
      </c>
      <c r="G4228" s="1">
        <v>44166</v>
      </c>
      <c r="H4228" s="1">
        <v>44176</v>
      </c>
      <c r="I4228">
        <f>YEAR((vw_maritime_trade_analysis[[#This Row],[Departure_Date]]))</f>
        <v>2020</v>
      </c>
      <c r="J4228" t="str">
        <f>"Q"&amp;ROUNDUP(MONTH(vw_maritime_trade_analysis[[#This Row],[Departure_Date]])/3,0)</f>
        <v>Q4</v>
      </c>
      <c r="K4228" t="str">
        <f>TEXT(vw_maritime_trade_analysis[[#This Row],[Departure_Date]],"mmmm")</f>
        <v>December</v>
      </c>
      <c r="L4228">
        <v>113834576</v>
      </c>
      <c r="M4228">
        <v>252468.125</v>
      </c>
      <c r="N4228">
        <v>106937.5078125</v>
      </c>
      <c r="O4228">
        <v>326705.25</v>
      </c>
      <c r="P4228">
        <v>14214.759765625</v>
      </c>
      <c r="Q4228">
        <v>4549542.5</v>
      </c>
      <c r="R4228">
        <f t="shared" si="66"/>
        <v>3.9966262095973371E-2</v>
      </c>
    </row>
    <row r="4229" spans="1:18" x14ac:dyDescent="0.25">
      <c r="A4229" t="s">
        <v>5551</v>
      </c>
      <c r="B4229" t="s">
        <v>49</v>
      </c>
      <c r="C4229" t="s">
        <v>50</v>
      </c>
      <c r="D4229" t="s">
        <v>120</v>
      </c>
      <c r="E4229" t="s">
        <v>201</v>
      </c>
      <c r="F4229" t="s">
        <v>226</v>
      </c>
      <c r="G4229" s="1">
        <v>45949</v>
      </c>
      <c r="H4229" s="1">
        <v>45961</v>
      </c>
      <c r="I4229">
        <f>YEAR((vw_maritime_trade_analysis[[#This Row],[Departure_Date]]))</f>
        <v>2025</v>
      </c>
      <c r="J4229" t="str">
        <f>"Q"&amp;ROUNDUP(MONTH(vw_maritime_trade_analysis[[#This Row],[Departure_Date]])/3,0)</f>
        <v>Q4</v>
      </c>
      <c r="K4229" t="str">
        <f>TEXT(vw_maritime_trade_analysis[[#This Row],[Departure_Date]],"mmmm")</f>
        <v>October</v>
      </c>
      <c r="L4229">
        <v>12522463</v>
      </c>
      <c r="M4229">
        <v>238608.5625</v>
      </c>
      <c r="N4229">
        <v>81025.6484375</v>
      </c>
      <c r="O4229">
        <v>38569.1796875</v>
      </c>
      <c r="P4229">
        <v>27056.2109375</v>
      </c>
      <c r="Q4229">
        <v>1221070.625</v>
      </c>
      <c r="R4229">
        <f t="shared" si="66"/>
        <v>9.7510419875067714E-2</v>
      </c>
    </row>
    <row r="4230" spans="1:18" x14ac:dyDescent="0.25">
      <c r="A4230" t="s">
        <v>5552</v>
      </c>
      <c r="B4230" t="s">
        <v>49</v>
      </c>
      <c r="C4230" t="s">
        <v>66</v>
      </c>
      <c r="D4230" t="s">
        <v>245</v>
      </c>
      <c r="E4230" t="s">
        <v>127</v>
      </c>
      <c r="F4230" t="s">
        <v>70</v>
      </c>
      <c r="G4230" s="1">
        <v>45290</v>
      </c>
      <c r="H4230" s="1">
        <v>45310</v>
      </c>
      <c r="I4230">
        <f>YEAR((vw_maritime_trade_analysis[[#This Row],[Departure_Date]]))</f>
        <v>2023</v>
      </c>
      <c r="J4230" t="str">
        <f>"Q"&amp;ROUNDUP(MONTH(vw_maritime_trade_analysis[[#This Row],[Departure_Date]])/3,0)</f>
        <v>Q4</v>
      </c>
      <c r="K4230" t="str">
        <f>TEXT(vw_maritime_trade_analysis[[#This Row],[Departure_Date]],"mmmm")</f>
        <v>December</v>
      </c>
      <c r="L4230">
        <v>11414641</v>
      </c>
      <c r="M4230">
        <v>454835.5625</v>
      </c>
      <c r="N4230">
        <v>71105.28125</v>
      </c>
      <c r="O4230">
        <v>9930.740234375</v>
      </c>
      <c r="P4230">
        <v>30090.33984375</v>
      </c>
      <c r="Q4230">
        <v>748334.6875</v>
      </c>
      <c r="R4230">
        <f t="shared" si="66"/>
        <v>6.5559196079841675E-2</v>
      </c>
    </row>
    <row r="4231" spans="1:18" x14ac:dyDescent="0.25">
      <c r="A4231" t="s">
        <v>5553</v>
      </c>
      <c r="B4231" t="s">
        <v>65</v>
      </c>
      <c r="C4231" t="s">
        <v>78</v>
      </c>
      <c r="D4231" t="s">
        <v>315</v>
      </c>
      <c r="E4231" t="s">
        <v>56</v>
      </c>
      <c r="F4231" t="s">
        <v>108</v>
      </c>
      <c r="G4231" s="1">
        <v>44847</v>
      </c>
      <c r="H4231" s="1">
        <v>44866</v>
      </c>
      <c r="I4231">
        <f>YEAR((vw_maritime_trade_analysis[[#This Row],[Departure_Date]]))</f>
        <v>2022</v>
      </c>
      <c r="J4231" t="str">
        <f>"Q"&amp;ROUNDUP(MONTH(vw_maritime_trade_analysis[[#This Row],[Departure_Date]])/3,0)</f>
        <v>Q4</v>
      </c>
      <c r="K4231" t="str">
        <f>TEXT(vw_maritime_trade_analysis[[#This Row],[Departure_Date]],"mmmm")</f>
        <v>October</v>
      </c>
      <c r="L4231">
        <v>25258498</v>
      </c>
      <c r="M4231">
        <v>727772.8125</v>
      </c>
      <c r="N4231">
        <v>68326.46875</v>
      </c>
      <c r="O4231">
        <v>69460.8671875</v>
      </c>
      <c r="P4231">
        <v>0</v>
      </c>
      <c r="Q4231">
        <v>2109155.25</v>
      </c>
      <c r="R4231">
        <f t="shared" si="66"/>
        <v>8.3502797751473581E-2</v>
      </c>
    </row>
    <row r="4232" spans="1:18" x14ac:dyDescent="0.25">
      <c r="A4232" t="s">
        <v>5554</v>
      </c>
      <c r="B4232" t="s">
        <v>65</v>
      </c>
      <c r="C4232" t="s">
        <v>50</v>
      </c>
      <c r="D4232" t="s">
        <v>51</v>
      </c>
      <c r="E4232" t="s">
        <v>184</v>
      </c>
      <c r="F4232" t="s">
        <v>131</v>
      </c>
      <c r="G4232" s="1">
        <v>44418</v>
      </c>
      <c r="H4232" s="1">
        <v>44423</v>
      </c>
      <c r="I4232">
        <f>YEAR((vw_maritime_trade_analysis[[#This Row],[Departure_Date]]))</f>
        <v>2021</v>
      </c>
      <c r="J4232" t="str">
        <f>"Q"&amp;ROUNDUP(MONTH(vw_maritime_trade_analysis[[#This Row],[Departure_Date]])/3,0)</f>
        <v>Q3</v>
      </c>
      <c r="K4232" t="str">
        <f>TEXT(vw_maritime_trade_analysis[[#This Row],[Departure_Date]],"mmmm")</f>
        <v>August</v>
      </c>
      <c r="L4232">
        <v>14776355</v>
      </c>
      <c r="M4232">
        <v>78223.453125</v>
      </c>
      <c r="N4232">
        <v>50761.390625</v>
      </c>
      <c r="O4232">
        <v>35463.25</v>
      </c>
      <c r="P4232">
        <v>29217.01953125</v>
      </c>
      <c r="Q4232">
        <v>8806568</v>
      </c>
      <c r="R4232">
        <f t="shared" si="66"/>
        <v>0.59599055382738164</v>
      </c>
    </row>
    <row r="4233" spans="1:18" x14ac:dyDescent="0.25">
      <c r="A4233" t="s">
        <v>5555</v>
      </c>
      <c r="B4233" t="s">
        <v>65</v>
      </c>
      <c r="C4233" t="s">
        <v>50</v>
      </c>
      <c r="D4233" t="s">
        <v>51</v>
      </c>
      <c r="E4233" t="s">
        <v>56</v>
      </c>
      <c r="F4233" t="s">
        <v>196</v>
      </c>
      <c r="G4233" s="1">
        <v>44509</v>
      </c>
      <c r="H4233" s="1">
        <v>44527</v>
      </c>
      <c r="I4233">
        <f>YEAR((vw_maritime_trade_analysis[[#This Row],[Departure_Date]]))</f>
        <v>2021</v>
      </c>
      <c r="J4233" t="str">
        <f>"Q"&amp;ROUNDUP(MONTH(vw_maritime_trade_analysis[[#This Row],[Departure_Date]])/3,0)</f>
        <v>Q4</v>
      </c>
      <c r="K4233" t="str">
        <f>TEXT(vw_maritime_trade_analysis[[#This Row],[Departure_Date]],"mmmm")</f>
        <v>November</v>
      </c>
      <c r="L4233">
        <v>5424923</v>
      </c>
      <c r="M4233">
        <v>351643.3125</v>
      </c>
      <c r="N4233">
        <v>169990.265625</v>
      </c>
      <c r="O4233">
        <v>8571.3798828125</v>
      </c>
      <c r="P4233">
        <v>23471.619140625</v>
      </c>
      <c r="Q4233">
        <v>3121621.5</v>
      </c>
      <c r="R4233">
        <f t="shared" si="66"/>
        <v>0.57542226866630186</v>
      </c>
    </row>
    <row r="4234" spans="1:18" x14ac:dyDescent="0.25">
      <c r="A4234" t="s">
        <v>5557</v>
      </c>
      <c r="B4234" t="s">
        <v>49</v>
      </c>
      <c r="C4234" t="s">
        <v>50</v>
      </c>
      <c r="D4234" t="s">
        <v>183</v>
      </c>
      <c r="E4234" t="s">
        <v>71</v>
      </c>
      <c r="F4234" t="s">
        <v>70</v>
      </c>
      <c r="G4234" s="1">
        <v>44385</v>
      </c>
      <c r="H4234" s="1">
        <v>44391</v>
      </c>
      <c r="I4234">
        <f>YEAR((vw_maritime_trade_analysis[[#This Row],[Departure_Date]]))</f>
        <v>2021</v>
      </c>
      <c r="J4234" t="str">
        <f>"Q"&amp;ROUNDUP(MONTH(vw_maritime_trade_analysis[[#This Row],[Departure_Date]])/3,0)</f>
        <v>Q3</v>
      </c>
      <c r="K4234" t="str">
        <f>TEXT(vw_maritime_trade_analysis[[#This Row],[Departure_Date]],"mmmm")</f>
        <v>July</v>
      </c>
      <c r="L4234">
        <v>55283652</v>
      </c>
      <c r="M4234">
        <v>98001.546875</v>
      </c>
      <c r="N4234">
        <v>241301.203125</v>
      </c>
      <c r="O4234">
        <v>123835.3828125</v>
      </c>
      <c r="P4234">
        <v>16895.970703125</v>
      </c>
      <c r="Q4234">
        <v>2736383.5</v>
      </c>
      <c r="R4234">
        <f t="shared" si="66"/>
        <v>4.9497155144526267E-2</v>
      </c>
    </row>
    <row r="4235" spans="1:18" x14ac:dyDescent="0.25">
      <c r="A4235" t="s">
        <v>5558</v>
      </c>
      <c r="B4235" t="s">
        <v>49</v>
      </c>
      <c r="C4235" t="s">
        <v>78</v>
      </c>
      <c r="D4235" t="s">
        <v>105</v>
      </c>
      <c r="E4235" t="s">
        <v>127</v>
      </c>
      <c r="F4235" t="s">
        <v>82</v>
      </c>
      <c r="G4235" s="1">
        <v>45936</v>
      </c>
      <c r="H4235" s="1">
        <v>45953</v>
      </c>
      <c r="I4235">
        <f>YEAR((vw_maritime_trade_analysis[[#This Row],[Departure_Date]]))</f>
        <v>2025</v>
      </c>
      <c r="J4235" t="str">
        <f>"Q"&amp;ROUNDUP(MONTH(vw_maritime_trade_analysis[[#This Row],[Departure_Date]])/3,0)</f>
        <v>Q4</v>
      </c>
      <c r="K4235" t="str">
        <f>TEXT(vw_maritime_trade_analysis[[#This Row],[Departure_Date]],"mmmm")</f>
        <v>October</v>
      </c>
      <c r="L4235">
        <v>37594508</v>
      </c>
      <c r="M4235">
        <v>419983.53125</v>
      </c>
      <c r="N4235">
        <v>98329.4296875</v>
      </c>
      <c r="O4235">
        <v>119550.5390625</v>
      </c>
      <c r="P4235">
        <v>27764.98046875</v>
      </c>
      <c r="Q4235">
        <v>2088115</v>
      </c>
      <c r="R4235">
        <f t="shared" si="66"/>
        <v>5.554308624014976E-2</v>
      </c>
    </row>
    <row r="4236" spans="1:18" x14ac:dyDescent="0.25">
      <c r="A4236" t="s">
        <v>5559</v>
      </c>
      <c r="B4236" t="s">
        <v>65</v>
      </c>
      <c r="C4236" t="s">
        <v>78</v>
      </c>
      <c r="D4236" t="s">
        <v>158</v>
      </c>
      <c r="E4236" t="s">
        <v>100</v>
      </c>
      <c r="F4236" t="s">
        <v>204</v>
      </c>
      <c r="G4236" s="1">
        <v>44602</v>
      </c>
      <c r="H4236" s="1">
        <v>44624</v>
      </c>
      <c r="I4236">
        <f>YEAR((vw_maritime_trade_analysis[[#This Row],[Departure_Date]]))</f>
        <v>2022</v>
      </c>
      <c r="J4236" t="str">
        <f>"Q"&amp;ROUNDUP(MONTH(vw_maritime_trade_analysis[[#This Row],[Departure_Date]])/3,0)</f>
        <v>Q1</v>
      </c>
      <c r="K4236" t="str">
        <f>TEXT(vw_maritime_trade_analysis[[#This Row],[Departure_Date]],"mmmm")</f>
        <v>February</v>
      </c>
      <c r="L4236">
        <v>14028212</v>
      </c>
      <c r="M4236">
        <v>323939.21875</v>
      </c>
      <c r="N4236">
        <v>85963.3828125</v>
      </c>
      <c r="O4236">
        <v>11923.98046875</v>
      </c>
      <c r="P4236">
        <v>71968.6796875</v>
      </c>
      <c r="Q4236">
        <v>900160.875</v>
      </c>
      <c r="R4236">
        <f t="shared" si="66"/>
        <v>6.4167897876080002E-2</v>
      </c>
    </row>
    <row r="4237" spans="1:18" x14ac:dyDescent="0.25">
      <c r="A4237" t="s">
        <v>5560</v>
      </c>
      <c r="B4237" t="s">
        <v>65</v>
      </c>
      <c r="C4237" t="s">
        <v>66</v>
      </c>
      <c r="D4237" t="s">
        <v>245</v>
      </c>
      <c r="E4237" t="s">
        <v>226</v>
      </c>
      <c r="F4237" t="s">
        <v>174</v>
      </c>
      <c r="G4237" s="1">
        <v>45343</v>
      </c>
      <c r="H4237" s="1">
        <v>45356</v>
      </c>
      <c r="I4237">
        <f>YEAR((vw_maritime_trade_analysis[[#This Row],[Departure_Date]]))</f>
        <v>2024</v>
      </c>
      <c r="J4237" t="str">
        <f>"Q"&amp;ROUNDUP(MONTH(vw_maritime_trade_analysis[[#This Row],[Departure_Date]])/3,0)</f>
        <v>Q1</v>
      </c>
      <c r="K4237" t="str">
        <f>TEXT(vw_maritime_trade_analysis[[#This Row],[Departure_Date]],"mmmm")</f>
        <v>February</v>
      </c>
      <c r="L4237">
        <v>3153787</v>
      </c>
      <c r="M4237">
        <v>184284.0625</v>
      </c>
      <c r="N4237">
        <v>216552.671875</v>
      </c>
      <c r="O4237">
        <v>9934.4296875</v>
      </c>
      <c r="P4237">
        <v>29083.970703125</v>
      </c>
      <c r="Q4237">
        <v>542137.75</v>
      </c>
      <c r="R4237">
        <f t="shared" si="66"/>
        <v>0.17190055954951936</v>
      </c>
    </row>
    <row r="4238" spans="1:18" x14ac:dyDescent="0.25">
      <c r="A4238" t="s">
        <v>5561</v>
      </c>
      <c r="B4238" t="s">
        <v>49</v>
      </c>
      <c r="C4238" t="s">
        <v>66</v>
      </c>
      <c r="D4238" t="s">
        <v>248</v>
      </c>
      <c r="E4238" t="s">
        <v>108</v>
      </c>
      <c r="F4238" t="s">
        <v>92</v>
      </c>
      <c r="G4238" s="1">
        <v>44030</v>
      </c>
      <c r="H4238" s="1">
        <v>44055</v>
      </c>
      <c r="I4238">
        <f>YEAR((vw_maritime_trade_analysis[[#This Row],[Departure_Date]]))</f>
        <v>2020</v>
      </c>
      <c r="J4238" t="str">
        <f>"Q"&amp;ROUNDUP(MONTH(vw_maritime_trade_analysis[[#This Row],[Departure_Date]])/3,0)</f>
        <v>Q3</v>
      </c>
      <c r="K4238" t="str">
        <f>TEXT(vw_maritime_trade_analysis[[#This Row],[Departure_Date]],"mmmm")</f>
        <v>July</v>
      </c>
      <c r="L4238">
        <v>40889076</v>
      </c>
      <c r="M4238">
        <v>450548.0625</v>
      </c>
      <c r="N4238">
        <v>179635.203125</v>
      </c>
      <c r="O4238">
        <v>41706.859375</v>
      </c>
      <c r="Q4238">
        <v>3718791.75</v>
      </c>
      <c r="R4238">
        <f t="shared" si="66"/>
        <v>9.0948295089867029E-2</v>
      </c>
    </row>
    <row r="4239" spans="1:18" x14ac:dyDescent="0.25">
      <c r="A4239" t="s">
        <v>5562</v>
      </c>
      <c r="B4239" t="s">
        <v>65</v>
      </c>
      <c r="C4239" t="s">
        <v>66</v>
      </c>
      <c r="D4239" t="s">
        <v>251</v>
      </c>
      <c r="E4239" t="s">
        <v>100</v>
      </c>
      <c r="F4239" t="s">
        <v>159</v>
      </c>
      <c r="G4239" s="1">
        <v>44959</v>
      </c>
      <c r="H4239" s="1">
        <v>44974</v>
      </c>
      <c r="I4239">
        <f>YEAR((vw_maritime_trade_analysis[[#This Row],[Departure_Date]]))</f>
        <v>2023</v>
      </c>
      <c r="J4239" t="str">
        <f>"Q"&amp;ROUNDUP(MONTH(vw_maritime_trade_analysis[[#This Row],[Departure_Date]])/3,0)</f>
        <v>Q1</v>
      </c>
      <c r="K4239" t="str">
        <f>TEXT(vw_maritime_trade_analysis[[#This Row],[Departure_Date]],"mmmm")</f>
        <v>February</v>
      </c>
      <c r="L4239">
        <v>16498276</v>
      </c>
      <c r="M4239">
        <v>367003.40625</v>
      </c>
      <c r="N4239">
        <v>77186.109375</v>
      </c>
      <c r="O4239">
        <v>27222.16015625</v>
      </c>
      <c r="P4239">
        <v>0</v>
      </c>
      <c r="Q4239">
        <v>2795537.75</v>
      </c>
      <c r="R4239">
        <f t="shared" si="66"/>
        <v>0.1694442346582152</v>
      </c>
    </row>
    <row r="4240" spans="1:18" x14ac:dyDescent="0.25">
      <c r="A4240" t="s">
        <v>5563</v>
      </c>
      <c r="B4240" t="s">
        <v>49</v>
      </c>
      <c r="C4240" t="s">
        <v>50</v>
      </c>
      <c r="D4240" t="s">
        <v>120</v>
      </c>
      <c r="E4240" t="s">
        <v>131</v>
      </c>
      <c r="F4240" t="s">
        <v>226</v>
      </c>
      <c r="G4240" s="1">
        <v>45428</v>
      </c>
      <c r="H4240" s="1">
        <v>45442</v>
      </c>
      <c r="I4240">
        <f>YEAR((vw_maritime_trade_analysis[[#This Row],[Departure_Date]]))</f>
        <v>2024</v>
      </c>
      <c r="J4240" t="str">
        <f>"Q"&amp;ROUNDUP(MONTH(vw_maritime_trade_analysis[[#This Row],[Departure_Date]])/3,0)</f>
        <v>Q2</v>
      </c>
      <c r="K4240" t="str">
        <f>TEXT(vw_maritime_trade_analysis[[#This Row],[Departure_Date]],"mmmm")</f>
        <v>May</v>
      </c>
      <c r="L4240">
        <v>21133768</v>
      </c>
      <c r="M4240">
        <v>466658.96875</v>
      </c>
      <c r="N4240">
        <v>163460.296875</v>
      </c>
      <c r="O4240">
        <v>11412.23046875</v>
      </c>
      <c r="P4240">
        <v>47132.37109375</v>
      </c>
      <c r="Q4240">
        <v>1403658.25</v>
      </c>
      <c r="R4240">
        <f t="shared" si="66"/>
        <v>6.641779402518283E-2</v>
      </c>
    </row>
    <row r="4241" spans="1:18" x14ac:dyDescent="0.25">
      <c r="A4241" t="s">
        <v>5564</v>
      </c>
      <c r="B4241" t="s">
        <v>65</v>
      </c>
      <c r="C4241" t="s">
        <v>78</v>
      </c>
      <c r="D4241" t="s">
        <v>105</v>
      </c>
      <c r="E4241" t="s">
        <v>128</v>
      </c>
      <c r="F4241" t="s">
        <v>83</v>
      </c>
      <c r="G4241" s="1">
        <v>43943</v>
      </c>
      <c r="H4241" s="1">
        <v>43956</v>
      </c>
      <c r="I4241">
        <f>YEAR((vw_maritime_trade_analysis[[#This Row],[Departure_Date]]))</f>
        <v>2020</v>
      </c>
      <c r="J4241" t="str">
        <f>"Q"&amp;ROUNDUP(MONTH(vw_maritime_trade_analysis[[#This Row],[Departure_Date]])/3,0)</f>
        <v>Q2</v>
      </c>
      <c r="K4241" t="str">
        <f>TEXT(vw_maritime_trade_analysis[[#This Row],[Departure_Date]],"mmmm")</f>
        <v>April</v>
      </c>
      <c r="L4241">
        <v>22238748</v>
      </c>
      <c r="M4241">
        <v>207865.4375</v>
      </c>
      <c r="N4241">
        <v>155621.703125</v>
      </c>
      <c r="O4241">
        <v>49814.80078125</v>
      </c>
      <c r="P4241">
        <v>0</v>
      </c>
      <c r="Q4241">
        <v>1512112.875</v>
      </c>
      <c r="R4241">
        <f t="shared" si="66"/>
        <v>6.7994514574291676E-2</v>
      </c>
    </row>
    <row r="4242" spans="1:18" x14ac:dyDescent="0.25">
      <c r="A4242" t="s">
        <v>5565</v>
      </c>
      <c r="B4242" t="s">
        <v>49</v>
      </c>
      <c r="C4242" t="s">
        <v>66</v>
      </c>
      <c r="D4242" t="s">
        <v>248</v>
      </c>
      <c r="E4242" t="s">
        <v>257</v>
      </c>
      <c r="F4242" t="s">
        <v>100</v>
      </c>
      <c r="G4242" s="1">
        <v>44376</v>
      </c>
      <c r="H4242" s="1">
        <v>44391</v>
      </c>
      <c r="I4242">
        <f>YEAR((vw_maritime_trade_analysis[[#This Row],[Departure_Date]]))</f>
        <v>2021</v>
      </c>
      <c r="J4242" t="str">
        <f>"Q"&amp;ROUNDUP(MONTH(vw_maritime_trade_analysis[[#This Row],[Departure_Date]])/3,0)</f>
        <v>Q2</v>
      </c>
      <c r="K4242" t="str">
        <f>TEXT(vw_maritime_trade_analysis[[#This Row],[Departure_Date]],"mmmm")</f>
        <v>June</v>
      </c>
      <c r="L4242">
        <v>58490940</v>
      </c>
      <c r="M4242">
        <v>309782.9375</v>
      </c>
      <c r="N4242">
        <v>108459.5703125</v>
      </c>
      <c r="O4242">
        <v>162019.90625</v>
      </c>
      <c r="P4242">
        <v>85845.34375</v>
      </c>
      <c r="Q4242">
        <v>4977565.5</v>
      </c>
      <c r="R4242">
        <f t="shared" si="66"/>
        <v>8.5099769297604044E-2</v>
      </c>
    </row>
    <row r="4243" spans="1:18" x14ac:dyDescent="0.25">
      <c r="A4243" t="s">
        <v>5566</v>
      </c>
      <c r="B4243" t="s">
        <v>65</v>
      </c>
      <c r="C4243" t="s">
        <v>78</v>
      </c>
      <c r="D4243" t="s">
        <v>158</v>
      </c>
      <c r="E4243" t="s">
        <v>70</v>
      </c>
      <c r="F4243" t="s">
        <v>127</v>
      </c>
      <c r="G4243" s="1">
        <v>45406</v>
      </c>
      <c r="H4243" s="1">
        <v>45413</v>
      </c>
      <c r="I4243">
        <f>YEAR((vw_maritime_trade_analysis[[#This Row],[Departure_Date]]))</f>
        <v>2024</v>
      </c>
      <c r="J4243" t="str">
        <f>"Q"&amp;ROUNDUP(MONTH(vw_maritime_trade_analysis[[#This Row],[Departure_Date]])/3,0)</f>
        <v>Q2</v>
      </c>
      <c r="K4243" t="str">
        <f>TEXT(vw_maritime_trade_analysis[[#This Row],[Departure_Date]],"mmmm")</f>
        <v>April</v>
      </c>
      <c r="L4243">
        <v>22714696</v>
      </c>
      <c r="M4243">
        <v>112861</v>
      </c>
      <c r="N4243">
        <v>175664</v>
      </c>
      <c r="O4243">
        <v>76775.671875</v>
      </c>
      <c r="P4243">
        <v>39993.1796875</v>
      </c>
      <c r="Q4243">
        <v>689787.0625</v>
      </c>
      <c r="R4243">
        <f t="shared" si="66"/>
        <v>3.0367435359909725E-2</v>
      </c>
    </row>
    <row r="4244" spans="1:18" x14ac:dyDescent="0.25">
      <c r="A4244" t="s">
        <v>5567</v>
      </c>
      <c r="B4244" t="s">
        <v>65</v>
      </c>
      <c r="C4244" t="s">
        <v>78</v>
      </c>
      <c r="D4244" t="s">
        <v>315</v>
      </c>
      <c r="E4244" t="s">
        <v>82</v>
      </c>
      <c r="F4244" t="s">
        <v>154</v>
      </c>
      <c r="G4244" s="1">
        <v>45033</v>
      </c>
      <c r="H4244" s="1">
        <v>45062</v>
      </c>
      <c r="I4244">
        <f>YEAR((vw_maritime_trade_analysis[[#This Row],[Departure_Date]]))</f>
        <v>2023</v>
      </c>
      <c r="J4244" t="str">
        <f>"Q"&amp;ROUNDUP(MONTH(vw_maritime_trade_analysis[[#This Row],[Departure_Date]])/3,0)</f>
        <v>Q2</v>
      </c>
      <c r="K4244" t="str">
        <f>TEXT(vw_maritime_trade_analysis[[#This Row],[Departure_Date]],"mmmm")</f>
        <v>April</v>
      </c>
      <c r="L4244">
        <v>47143716</v>
      </c>
      <c r="M4244">
        <v>878364.9375</v>
      </c>
      <c r="N4244">
        <v>137370.703125</v>
      </c>
      <c r="O4244">
        <v>156988.578125</v>
      </c>
      <c r="P4244">
        <v>14461.7998046875</v>
      </c>
      <c r="Q4244">
        <v>2446582.25</v>
      </c>
      <c r="R4244">
        <f t="shared" si="66"/>
        <v>5.1896253787037071E-2</v>
      </c>
    </row>
    <row r="4245" spans="1:18" x14ac:dyDescent="0.25">
      <c r="A4245" t="s">
        <v>5568</v>
      </c>
      <c r="B4245" t="s">
        <v>49</v>
      </c>
      <c r="C4245" t="s">
        <v>50</v>
      </c>
      <c r="D4245" t="s">
        <v>120</v>
      </c>
      <c r="E4245" t="s">
        <v>164</v>
      </c>
      <c r="F4245" t="s">
        <v>92</v>
      </c>
      <c r="G4245" s="1">
        <v>44959</v>
      </c>
      <c r="H4245" s="1">
        <v>44969</v>
      </c>
      <c r="I4245">
        <f>YEAR((vw_maritime_trade_analysis[[#This Row],[Departure_Date]]))</f>
        <v>2023</v>
      </c>
      <c r="J4245" t="str">
        <f>"Q"&amp;ROUNDUP(MONTH(vw_maritime_trade_analysis[[#This Row],[Departure_Date]])/3,0)</f>
        <v>Q1</v>
      </c>
      <c r="K4245" t="str">
        <f>TEXT(vw_maritime_trade_analysis[[#This Row],[Departure_Date]],"mmmm")</f>
        <v>February</v>
      </c>
      <c r="L4245">
        <v>37054660</v>
      </c>
      <c r="M4245">
        <v>212737.5625</v>
      </c>
      <c r="N4245">
        <v>64727.80859375</v>
      </c>
      <c r="O4245">
        <v>113757.796875</v>
      </c>
      <c r="P4245">
        <v>24704.16015625</v>
      </c>
      <c r="Q4245">
        <v>2073442.75</v>
      </c>
      <c r="R4245">
        <f t="shared" si="66"/>
        <v>5.5956329109483123E-2</v>
      </c>
    </row>
    <row r="4246" spans="1:18" x14ac:dyDescent="0.25">
      <c r="A4246" t="s">
        <v>5569</v>
      </c>
      <c r="B4246" t="s">
        <v>65</v>
      </c>
      <c r="C4246" t="s">
        <v>112</v>
      </c>
      <c r="D4246" t="s">
        <v>199</v>
      </c>
      <c r="E4246" t="s">
        <v>82</v>
      </c>
      <c r="F4246" t="s">
        <v>83</v>
      </c>
      <c r="G4246" s="1">
        <v>44080</v>
      </c>
      <c r="H4246" s="1">
        <v>44110</v>
      </c>
      <c r="I4246">
        <f>YEAR((vw_maritime_trade_analysis[[#This Row],[Departure_Date]]))</f>
        <v>2020</v>
      </c>
      <c r="J4246" t="str">
        <f>"Q"&amp;ROUNDUP(MONTH(vw_maritime_trade_analysis[[#This Row],[Departure_Date]])/3,0)</f>
        <v>Q3</v>
      </c>
      <c r="K4246" t="str">
        <f>TEXT(vw_maritime_trade_analysis[[#This Row],[Departure_Date]],"mmmm")</f>
        <v>September</v>
      </c>
      <c r="L4246">
        <v>5051300.5</v>
      </c>
      <c r="M4246">
        <v>555559.5625</v>
      </c>
      <c r="N4246">
        <v>192964.453125</v>
      </c>
      <c r="O4246">
        <v>8183.10986328125</v>
      </c>
      <c r="P4246">
        <v>0</v>
      </c>
      <c r="Q4246">
        <v>1313450.25</v>
      </c>
      <c r="R4246">
        <f t="shared" si="66"/>
        <v>0.26002219626411061</v>
      </c>
    </row>
    <row r="4247" spans="1:18" x14ac:dyDescent="0.25">
      <c r="A4247" t="s">
        <v>5570</v>
      </c>
      <c r="B4247" t="s">
        <v>49</v>
      </c>
      <c r="C4247" t="s">
        <v>78</v>
      </c>
      <c r="D4247" t="s">
        <v>105</v>
      </c>
      <c r="E4247" t="s">
        <v>108</v>
      </c>
      <c r="F4247" t="s">
        <v>82</v>
      </c>
      <c r="G4247" s="1">
        <v>44097</v>
      </c>
      <c r="H4247" s="1">
        <v>44117</v>
      </c>
      <c r="I4247">
        <f>YEAR((vw_maritime_trade_analysis[[#This Row],[Departure_Date]]))</f>
        <v>2020</v>
      </c>
      <c r="J4247" t="str">
        <f>"Q"&amp;ROUNDUP(MONTH(vw_maritime_trade_analysis[[#This Row],[Departure_Date]])/3,0)</f>
        <v>Q3</v>
      </c>
      <c r="K4247" t="str">
        <f>TEXT(vw_maritime_trade_analysis[[#This Row],[Departure_Date]],"mmmm")</f>
        <v>September</v>
      </c>
      <c r="L4247">
        <v>55755872</v>
      </c>
      <c r="M4247">
        <v>261088.953125</v>
      </c>
      <c r="N4247">
        <v>83335.3203125</v>
      </c>
      <c r="O4247">
        <v>185667.0625</v>
      </c>
      <c r="P4247">
        <v>7686.330078125</v>
      </c>
      <c r="Q4247">
        <v>2638824.5</v>
      </c>
      <c r="R4247">
        <f t="shared" si="66"/>
        <v>4.7328189934864616E-2</v>
      </c>
    </row>
    <row r="4248" spans="1:18" x14ac:dyDescent="0.25">
      <c r="A4248" t="s">
        <v>5571</v>
      </c>
      <c r="B4248" t="s">
        <v>49</v>
      </c>
      <c r="C4248" t="s">
        <v>50</v>
      </c>
      <c r="D4248" t="s">
        <v>120</v>
      </c>
      <c r="E4248" t="s">
        <v>159</v>
      </c>
      <c r="F4248" t="s">
        <v>82</v>
      </c>
      <c r="G4248" s="1">
        <v>44800</v>
      </c>
      <c r="H4248" s="1">
        <v>44808</v>
      </c>
      <c r="I4248">
        <f>YEAR((vw_maritime_trade_analysis[[#This Row],[Departure_Date]]))</f>
        <v>2022</v>
      </c>
      <c r="J4248" t="str">
        <f>"Q"&amp;ROUNDUP(MONTH(vw_maritime_trade_analysis[[#This Row],[Departure_Date]])/3,0)</f>
        <v>Q3</v>
      </c>
      <c r="K4248" t="str">
        <f>TEXT(vw_maritime_trade_analysis[[#This Row],[Departure_Date]],"mmmm")</f>
        <v>August</v>
      </c>
      <c r="L4248">
        <v>16573612</v>
      </c>
      <c r="M4248">
        <v>75252.7109375</v>
      </c>
      <c r="N4248">
        <v>162227.4375</v>
      </c>
      <c r="O4248">
        <v>21711.4296875</v>
      </c>
      <c r="P4248">
        <v>0</v>
      </c>
      <c r="Q4248">
        <v>2061210.25</v>
      </c>
      <c r="R4248">
        <f t="shared" si="66"/>
        <v>0.12436699073201424</v>
      </c>
    </row>
    <row r="4249" spans="1:18" x14ac:dyDescent="0.25">
      <c r="A4249" t="s">
        <v>5572</v>
      </c>
      <c r="B4249" t="s">
        <v>49</v>
      </c>
      <c r="C4249" t="s">
        <v>50</v>
      </c>
      <c r="D4249" t="s">
        <v>51</v>
      </c>
      <c r="E4249" t="s">
        <v>201</v>
      </c>
      <c r="F4249" t="s">
        <v>128</v>
      </c>
      <c r="G4249" s="1">
        <v>45296</v>
      </c>
      <c r="H4249" s="1">
        <v>45303</v>
      </c>
      <c r="I4249">
        <f>YEAR((vw_maritime_trade_analysis[[#This Row],[Departure_Date]]))</f>
        <v>2024</v>
      </c>
      <c r="J4249" t="str">
        <f>"Q"&amp;ROUNDUP(MONTH(vw_maritime_trade_analysis[[#This Row],[Departure_Date]])/3,0)</f>
        <v>Q1</v>
      </c>
      <c r="K4249" t="str">
        <f>TEXT(vw_maritime_trade_analysis[[#This Row],[Departure_Date]],"mmmm")</f>
        <v>January</v>
      </c>
      <c r="L4249">
        <v>10229053</v>
      </c>
      <c r="M4249">
        <v>125502.71875</v>
      </c>
      <c r="N4249">
        <v>22605.08984375</v>
      </c>
      <c r="O4249">
        <v>34983.359375</v>
      </c>
      <c r="P4249">
        <v>4523.31982421875</v>
      </c>
      <c r="Q4249">
        <v>3059352</v>
      </c>
      <c r="R4249">
        <f t="shared" si="66"/>
        <v>0.29908457801518867</v>
      </c>
    </row>
    <row r="4250" spans="1:18" x14ac:dyDescent="0.25">
      <c r="A4250" t="s">
        <v>5573</v>
      </c>
      <c r="B4250" t="s">
        <v>65</v>
      </c>
      <c r="C4250" t="s">
        <v>50</v>
      </c>
      <c r="D4250" t="s">
        <v>183</v>
      </c>
      <c r="E4250" t="s">
        <v>56</v>
      </c>
      <c r="F4250" t="s">
        <v>108</v>
      </c>
      <c r="G4250" s="1">
        <v>43970</v>
      </c>
      <c r="H4250" s="1">
        <v>43981</v>
      </c>
      <c r="I4250">
        <f>YEAR((vw_maritime_trade_analysis[[#This Row],[Departure_Date]]))</f>
        <v>2020</v>
      </c>
      <c r="J4250" t="str">
        <f>"Q"&amp;ROUNDUP(MONTH(vw_maritime_trade_analysis[[#This Row],[Departure_Date]])/3,0)</f>
        <v>Q2</v>
      </c>
      <c r="K4250" t="str">
        <f>TEXT(vw_maritime_trade_analysis[[#This Row],[Departure_Date]],"mmmm")</f>
        <v>May</v>
      </c>
      <c r="L4250">
        <v>37536880</v>
      </c>
      <c r="M4250">
        <v>234840.984375</v>
      </c>
      <c r="N4250">
        <v>126439.2109375</v>
      </c>
      <c r="O4250">
        <v>129877.6015625</v>
      </c>
      <c r="P4250">
        <v>11423.41015625</v>
      </c>
      <c r="Q4250">
        <v>2092504.75</v>
      </c>
      <c r="R4250">
        <f t="shared" si="66"/>
        <v>5.5745303019323927E-2</v>
      </c>
    </row>
    <row r="4251" spans="1:18" x14ac:dyDescent="0.25">
      <c r="A4251" t="s">
        <v>5574</v>
      </c>
      <c r="B4251" t="s">
        <v>65</v>
      </c>
      <c r="C4251" t="s">
        <v>50</v>
      </c>
      <c r="D4251" t="s">
        <v>51</v>
      </c>
      <c r="E4251" t="s">
        <v>226</v>
      </c>
      <c r="F4251" t="s">
        <v>108</v>
      </c>
      <c r="G4251" s="1">
        <v>44959</v>
      </c>
      <c r="H4251" s="1">
        <v>44976</v>
      </c>
      <c r="I4251">
        <f>YEAR((vw_maritime_trade_analysis[[#This Row],[Departure_Date]]))</f>
        <v>2023</v>
      </c>
      <c r="J4251" t="str">
        <f>"Q"&amp;ROUNDUP(MONTH(vw_maritime_trade_analysis[[#This Row],[Departure_Date]])/3,0)</f>
        <v>Q1</v>
      </c>
      <c r="K4251" t="str">
        <f>TEXT(vw_maritime_trade_analysis[[#This Row],[Departure_Date]],"mmmm")</f>
        <v>February</v>
      </c>
      <c r="L4251">
        <v>10970564</v>
      </c>
      <c r="M4251">
        <v>235155.59375</v>
      </c>
      <c r="N4251">
        <v>99591.5703125</v>
      </c>
      <c r="O4251">
        <v>16675.259765625</v>
      </c>
      <c r="P4251">
        <v>49204.30859375</v>
      </c>
      <c r="Q4251">
        <v>5087154.5</v>
      </c>
      <c r="R4251">
        <f t="shared" si="66"/>
        <v>0.46370947747080277</v>
      </c>
    </row>
    <row r="4252" spans="1:18" x14ac:dyDescent="0.25">
      <c r="A4252" t="s">
        <v>5576</v>
      </c>
      <c r="B4252" t="s">
        <v>65</v>
      </c>
      <c r="C4252" t="s">
        <v>50</v>
      </c>
      <c r="D4252" t="s">
        <v>120</v>
      </c>
      <c r="E4252" t="s">
        <v>56</v>
      </c>
      <c r="F4252" t="s">
        <v>196</v>
      </c>
      <c r="G4252" s="1">
        <v>44646</v>
      </c>
      <c r="H4252" s="1">
        <v>44652</v>
      </c>
      <c r="I4252">
        <f>YEAR((vw_maritime_trade_analysis[[#This Row],[Departure_Date]]))</f>
        <v>2022</v>
      </c>
      <c r="J4252" t="str">
        <f>"Q"&amp;ROUNDUP(MONTH(vw_maritime_trade_analysis[[#This Row],[Departure_Date]])/3,0)</f>
        <v>Q1</v>
      </c>
      <c r="K4252" t="str">
        <f>TEXT(vw_maritime_trade_analysis[[#This Row],[Departure_Date]],"mmmm")</f>
        <v>March</v>
      </c>
      <c r="L4252">
        <v>49733928</v>
      </c>
      <c r="M4252">
        <v>201146.65625</v>
      </c>
      <c r="N4252">
        <v>22999.240234375</v>
      </c>
      <c r="O4252">
        <v>145223.0625</v>
      </c>
      <c r="P4252">
        <v>12801.759765625</v>
      </c>
      <c r="Q4252">
        <v>1257659.125</v>
      </c>
      <c r="R4252">
        <f t="shared" si="66"/>
        <v>2.528774974299235E-2</v>
      </c>
    </row>
    <row r="4253" spans="1:18" x14ac:dyDescent="0.25">
      <c r="A4253" t="s">
        <v>5577</v>
      </c>
      <c r="B4253" t="s">
        <v>49</v>
      </c>
      <c r="C4253" t="s">
        <v>50</v>
      </c>
      <c r="D4253" t="s">
        <v>223</v>
      </c>
      <c r="E4253" t="s">
        <v>174</v>
      </c>
      <c r="F4253" t="s">
        <v>82</v>
      </c>
      <c r="G4253" s="1">
        <v>44989</v>
      </c>
      <c r="H4253" s="1">
        <v>44995</v>
      </c>
      <c r="I4253">
        <f>YEAR((vw_maritime_trade_analysis[[#This Row],[Departure_Date]]))</f>
        <v>2023</v>
      </c>
      <c r="J4253" t="str">
        <f>"Q"&amp;ROUNDUP(MONTH(vw_maritime_trade_analysis[[#This Row],[Departure_Date]])/3,0)</f>
        <v>Q1</v>
      </c>
      <c r="K4253" t="str">
        <f>TEXT(vw_maritime_trade_analysis[[#This Row],[Departure_Date]],"mmmm")</f>
        <v>March</v>
      </c>
      <c r="L4253">
        <v>48985668</v>
      </c>
      <c r="M4253">
        <v>90724.140625</v>
      </c>
      <c r="N4253">
        <v>116629.703125</v>
      </c>
      <c r="O4253">
        <v>88174.203125</v>
      </c>
      <c r="P4253">
        <v>7207.4599609375</v>
      </c>
      <c r="Q4253">
        <v>2047682.375</v>
      </c>
      <c r="R4253">
        <f t="shared" si="66"/>
        <v>4.1801662784306623E-2</v>
      </c>
    </row>
    <row r="4254" spans="1:18" x14ac:dyDescent="0.25">
      <c r="A4254" t="s">
        <v>5578</v>
      </c>
      <c r="B4254" t="s">
        <v>49</v>
      </c>
      <c r="C4254" t="s">
        <v>50</v>
      </c>
      <c r="D4254" t="s">
        <v>120</v>
      </c>
      <c r="E4254" t="s">
        <v>93</v>
      </c>
      <c r="F4254" t="s">
        <v>56</v>
      </c>
      <c r="G4254" s="1">
        <v>44960</v>
      </c>
      <c r="H4254" s="1">
        <v>44976</v>
      </c>
      <c r="I4254">
        <f>YEAR((vw_maritime_trade_analysis[[#This Row],[Departure_Date]]))</f>
        <v>2023</v>
      </c>
      <c r="J4254" t="str">
        <f>"Q"&amp;ROUNDUP(MONTH(vw_maritime_trade_analysis[[#This Row],[Departure_Date]])/3,0)</f>
        <v>Q1</v>
      </c>
      <c r="K4254" t="str">
        <f>TEXT(vw_maritime_trade_analysis[[#This Row],[Departure_Date]],"mmmm")</f>
        <v>February</v>
      </c>
      <c r="L4254">
        <v>35929376</v>
      </c>
      <c r="M4254">
        <v>233440.015625</v>
      </c>
      <c r="N4254">
        <v>235915.765625</v>
      </c>
      <c r="O4254">
        <v>57846.30078125</v>
      </c>
      <c r="P4254">
        <v>108665.0625</v>
      </c>
      <c r="Q4254">
        <v>1157931.125</v>
      </c>
      <c r="R4254">
        <f t="shared" si="66"/>
        <v>3.2227977602505536E-2</v>
      </c>
    </row>
    <row r="4255" spans="1:18" x14ac:dyDescent="0.25">
      <c r="A4255" t="s">
        <v>5579</v>
      </c>
      <c r="B4255" t="s">
        <v>65</v>
      </c>
      <c r="C4255" t="s">
        <v>50</v>
      </c>
      <c r="D4255" t="s">
        <v>120</v>
      </c>
      <c r="E4255" t="s">
        <v>184</v>
      </c>
      <c r="F4255" t="s">
        <v>121</v>
      </c>
      <c r="G4255" s="1">
        <v>45777</v>
      </c>
      <c r="H4255" s="1">
        <v>45795</v>
      </c>
      <c r="I4255">
        <f>YEAR((vw_maritime_trade_analysis[[#This Row],[Departure_Date]]))</f>
        <v>2025</v>
      </c>
      <c r="J4255" t="str">
        <f>"Q"&amp;ROUNDUP(MONTH(vw_maritime_trade_analysis[[#This Row],[Departure_Date]])/3,0)</f>
        <v>Q2</v>
      </c>
      <c r="K4255" t="str">
        <f>TEXT(vw_maritime_trade_analysis[[#This Row],[Departure_Date]],"mmmm")</f>
        <v>April</v>
      </c>
      <c r="L4255">
        <v>38991708</v>
      </c>
      <c r="M4255">
        <v>392786.8125</v>
      </c>
      <c r="N4255">
        <v>232650.59375</v>
      </c>
      <c r="O4255">
        <v>130232.296875</v>
      </c>
      <c r="P4255">
        <v>1998.18994140625</v>
      </c>
      <c r="Q4255">
        <v>1937780.875</v>
      </c>
      <c r="R4255">
        <f t="shared" si="66"/>
        <v>4.9697255503657341E-2</v>
      </c>
    </row>
    <row r="4256" spans="1:18" x14ac:dyDescent="0.25">
      <c r="A4256" t="s">
        <v>5580</v>
      </c>
      <c r="B4256" t="s">
        <v>49</v>
      </c>
      <c r="C4256" t="s">
        <v>50</v>
      </c>
      <c r="D4256" t="s">
        <v>223</v>
      </c>
      <c r="E4256" t="s">
        <v>154</v>
      </c>
      <c r="F4256" t="s">
        <v>128</v>
      </c>
      <c r="G4256" s="1">
        <v>44993</v>
      </c>
      <c r="H4256" s="1">
        <v>45003</v>
      </c>
      <c r="I4256">
        <f>YEAR((vw_maritime_trade_analysis[[#This Row],[Departure_Date]]))</f>
        <v>2023</v>
      </c>
      <c r="J4256" t="str">
        <f>"Q"&amp;ROUNDUP(MONTH(vw_maritime_trade_analysis[[#This Row],[Departure_Date]])/3,0)</f>
        <v>Q1</v>
      </c>
      <c r="K4256" t="str">
        <f>TEXT(vw_maritime_trade_analysis[[#This Row],[Departure_Date]],"mmmm")</f>
        <v>March</v>
      </c>
      <c r="L4256">
        <v>30153332</v>
      </c>
      <c r="M4256">
        <v>143358.9375</v>
      </c>
      <c r="N4256">
        <v>113451.3125</v>
      </c>
      <c r="O4256">
        <v>95586.0625</v>
      </c>
      <c r="P4256">
        <v>0</v>
      </c>
      <c r="Q4256">
        <v>2369135.5</v>
      </c>
      <c r="R4256">
        <f t="shared" si="66"/>
        <v>7.8569608824656592E-2</v>
      </c>
    </row>
    <row r="4257" spans="1:18" x14ac:dyDescent="0.25">
      <c r="A4257" t="s">
        <v>5581</v>
      </c>
      <c r="B4257" t="s">
        <v>49</v>
      </c>
      <c r="C4257" t="s">
        <v>78</v>
      </c>
      <c r="D4257" t="s">
        <v>79</v>
      </c>
      <c r="E4257" t="s">
        <v>164</v>
      </c>
      <c r="F4257" t="s">
        <v>70</v>
      </c>
      <c r="G4257" s="1">
        <v>43932</v>
      </c>
      <c r="H4257" s="1">
        <v>43960</v>
      </c>
      <c r="I4257">
        <f>YEAR((vw_maritime_trade_analysis[[#This Row],[Departure_Date]]))</f>
        <v>2020</v>
      </c>
      <c r="J4257" t="str">
        <f>"Q"&amp;ROUNDUP(MONTH(vw_maritime_trade_analysis[[#This Row],[Departure_Date]])/3,0)</f>
        <v>Q2</v>
      </c>
      <c r="K4257" t="str">
        <f>TEXT(vw_maritime_trade_analysis[[#This Row],[Departure_Date]],"mmmm")</f>
        <v>April</v>
      </c>
      <c r="L4257">
        <v>36604768</v>
      </c>
      <c r="M4257">
        <v>362029.25</v>
      </c>
      <c r="N4257">
        <v>35783.609375</v>
      </c>
      <c r="O4257">
        <v>94806.3515625</v>
      </c>
      <c r="P4257">
        <v>30537.0390625</v>
      </c>
      <c r="Q4257">
        <v>1964843.75</v>
      </c>
      <c r="R4257">
        <f t="shared" si="66"/>
        <v>5.3677262754404015E-2</v>
      </c>
    </row>
    <row r="4258" spans="1:18" x14ac:dyDescent="0.25">
      <c r="A4258" t="s">
        <v>5582</v>
      </c>
      <c r="B4258" t="s">
        <v>65</v>
      </c>
      <c r="C4258" t="s">
        <v>78</v>
      </c>
      <c r="D4258" t="s">
        <v>105</v>
      </c>
      <c r="E4258" t="s">
        <v>82</v>
      </c>
      <c r="F4258" t="s">
        <v>230</v>
      </c>
      <c r="G4258" s="1">
        <v>44454</v>
      </c>
      <c r="H4258" s="1">
        <v>44467</v>
      </c>
      <c r="I4258">
        <f>YEAR((vw_maritime_trade_analysis[[#This Row],[Departure_Date]]))</f>
        <v>2021</v>
      </c>
      <c r="J4258" t="str">
        <f>"Q"&amp;ROUNDUP(MONTH(vw_maritime_trade_analysis[[#This Row],[Departure_Date]])/3,0)</f>
        <v>Q3</v>
      </c>
      <c r="K4258" t="str">
        <f>TEXT(vw_maritime_trade_analysis[[#This Row],[Departure_Date]],"mmmm")</f>
        <v>September</v>
      </c>
      <c r="L4258">
        <v>65934340</v>
      </c>
      <c r="M4258">
        <v>253537.703125</v>
      </c>
      <c r="N4258">
        <v>66118.5703125</v>
      </c>
      <c r="O4258">
        <v>102198.2265625</v>
      </c>
      <c r="P4258">
        <v>7832.490234375</v>
      </c>
      <c r="Q4258">
        <v>1448204.75</v>
      </c>
      <c r="R4258">
        <f t="shared" si="66"/>
        <v>2.1964347409862601E-2</v>
      </c>
    </row>
    <row r="4259" spans="1:18" x14ac:dyDescent="0.25">
      <c r="A4259" t="s">
        <v>5583</v>
      </c>
      <c r="B4259" t="s">
        <v>65</v>
      </c>
      <c r="C4259" t="s">
        <v>50</v>
      </c>
      <c r="D4259" t="s">
        <v>223</v>
      </c>
      <c r="E4259" t="s">
        <v>184</v>
      </c>
      <c r="F4259" t="s">
        <v>154</v>
      </c>
      <c r="G4259" s="1">
        <v>45052</v>
      </c>
      <c r="H4259" s="1">
        <v>45061</v>
      </c>
      <c r="I4259">
        <f>YEAR((vw_maritime_trade_analysis[[#This Row],[Departure_Date]]))</f>
        <v>2023</v>
      </c>
      <c r="J4259" t="str">
        <f>"Q"&amp;ROUNDUP(MONTH(vw_maritime_trade_analysis[[#This Row],[Departure_Date]])/3,0)</f>
        <v>Q2</v>
      </c>
      <c r="K4259" t="str">
        <f>TEXT(vw_maritime_trade_analysis[[#This Row],[Departure_Date]],"mmmm")</f>
        <v>May</v>
      </c>
      <c r="L4259">
        <v>125300768</v>
      </c>
      <c r="M4259">
        <v>176193.53125</v>
      </c>
      <c r="N4259">
        <v>148757.203125</v>
      </c>
      <c r="O4259">
        <v>380914.34375</v>
      </c>
      <c r="P4259">
        <v>50239.98828125</v>
      </c>
      <c r="Q4259">
        <v>2713094.75</v>
      </c>
      <c r="R4259">
        <f t="shared" si="66"/>
        <v>2.1652658585460546E-2</v>
      </c>
    </row>
    <row r="4260" spans="1:18" x14ac:dyDescent="0.25">
      <c r="A4260" t="s">
        <v>5584</v>
      </c>
      <c r="B4260" t="s">
        <v>65</v>
      </c>
      <c r="C4260" t="s">
        <v>78</v>
      </c>
      <c r="D4260" t="s">
        <v>79</v>
      </c>
      <c r="E4260" t="s">
        <v>100</v>
      </c>
      <c r="F4260" t="s">
        <v>71</v>
      </c>
      <c r="G4260" s="1">
        <v>44912</v>
      </c>
      <c r="H4260" s="1">
        <v>44936</v>
      </c>
      <c r="I4260">
        <f>YEAR((vw_maritime_trade_analysis[[#This Row],[Departure_Date]]))</f>
        <v>2022</v>
      </c>
      <c r="J4260" t="str">
        <f>"Q"&amp;ROUNDUP(MONTH(vw_maritime_trade_analysis[[#This Row],[Departure_Date]])/3,0)</f>
        <v>Q4</v>
      </c>
      <c r="K4260" t="str">
        <f>TEXT(vw_maritime_trade_analysis[[#This Row],[Departure_Date]],"mmmm")</f>
        <v>December</v>
      </c>
      <c r="L4260">
        <v>64665612</v>
      </c>
      <c r="M4260">
        <v>223363.40625</v>
      </c>
      <c r="N4260">
        <v>71295.1015625</v>
      </c>
      <c r="O4260">
        <v>56259.078125</v>
      </c>
      <c r="P4260">
        <v>0</v>
      </c>
      <c r="Q4260">
        <v>1622695.625</v>
      </c>
      <c r="R4260">
        <f t="shared" si="66"/>
        <v>2.5093640573601934E-2</v>
      </c>
    </row>
    <row r="4261" spans="1:18" x14ac:dyDescent="0.25">
      <c r="A4261" t="s">
        <v>5585</v>
      </c>
      <c r="B4261" t="s">
        <v>49</v>
      </c>
      <c r="C4261" t="s">
        <v>50</v>
      </c>
      <c r="D4261" t="s">
        <v>145</v>
      </c>
      <c r="E4261" t="s">
        <v>140</v>
      </c>
      <c r="F4261" t="s">
        <v>128</v>
      </c>
      <c r="G4261" s="1">
        <v>44365</v>
      </c>
      <c r="H4261" s="1">
        <v>44382</v>
      </c>
      <c r="I4261">
        <f>YEAR((vw_maritime_trade_analysis[[#This Row],[Departure_Date]]))</f>
        <v>2021</v>
      </c>
      <c r="J4261" t="str">
        <f>"Q"&amp;ROUNDUP(MONTH(vw_maritime_trade_analysis[[#This Row],[Departure_Date]])/3,0)</f>
        <v>Q2</v>
      </c>
      <c r="K4261" t="str">
        <f>TEXT(vw_maritime_trade_analysis[[#This Row],[Departure_Date]],"mmmm")</f>
        <v>June</v>
      </c>
      <c r="L4261">
        <v>38902724</v>
      </c>
      <c r="M4261">
        <v>253619.390625</v>
      </c>
      <c r="N4261">
        <v>225482.8125</v>
      </c>
      <c r="O4261">
        <v>36957.58984375</v>
      </c>
      <c r="P4261">
        <v>3191.85009765625</v>
      </c>
      <c r="Q4261">
        <v>2577961.75</v>
      </c>
      <c r="R4261">
        <f t="shared" si="66"/>
        <v>6.6266869898364958E-2</v>
      </c>
    </row>
    <row r="4262" spans="1:18" x14ac:dyDescent="0.25">
      <c r="A4262" t="s">
        <v>5586</v>
      </c>
      <c r="B4262" t="s">
        <v>65</v>
      </c>
      <c r="C4262" t="s">
        <v>112</v>
      </c>
      <c r="D4262" t="s">
        <v>343</v>
      </c>
      <c r="E4262" t="s">
        <v>100</v>
      </c>
      <c r="F4262" t="s">
        <v>131</v>
      </c>
      <c r="G4262" s="1">
        <v>45925</v>
      </c>
      <c r="H4262" s="1">
        <v>45932</v>
      </c>
      <c r="I4262">
        <f>YEAR((vw_maritime_trade_analysis[[#This Row],[Departure_Date]]))</f>
        <v>2025</v>
      </c>
      <c r="J4262" t="str">
        <f>"Q"&amp;ROUNDUP(MONTH(vw_maritime_trade_analysis[[#This Row],[Departure_Date]])/3,0)</f>
        <v>Q3</v>
      </c>
      <c r="K4262" t="str">
        <f>TEXT(vw_maritime_trade_analysis[[#This Row],[Departure_Date]],"mmmm")</f>
        <v>September</v>
      </c>
      <c r="L4262">
        <v>65652240</v>
      </c>
      <c r="M4262">
        <v>209151.90625</v>
      </c>
      <c r="N4262">
        <v>104095.09375</v>
      </c>
      <c r="O4262">
        <v>220591.515625</v>
      </c>
      <c r="P4262">
        <v>3397.4599609375</v>
      </c>
      <c r="Q4262">
        <v>2808392</v>
      </c>
      <c r="R4262">
        <f t="shared" si="66"/>
        <v>4.2776788728000753E-2</v>
      </c>
    </row>
    <row r="4263" spans="1:18" x14ac:dyDescent="0.25">
      <c r="A4263" t="s">
        <v>5587</v>
      </c>
      <c r="B4263" t="s">
        <v>65</v>
      </c>
      <c r="C4263" t="s">
        <v>50</v>
      </c>
      <c r="D4263" t="s">
        <v>139</v>
      </c>
      <c r="E4263" t="s">
        <v>184</v>
      </c>
      <c r="F4263" t="s">
        <v>204</v>
      </c>
      <c r="G4263" s="1">
        <v>45108</v>
      </c>
      <c r="H4263" s="1">
        <v>45113</v>
      </c>
      <c r="I4263">
        <f>YEAR((vw_maritime_trade_analysis[[#This Row],[Departure_Date]]))</f>
        <v>2023</v>
      </c>
      <c r="J4263" t="str">
        <f>"Q"&amp;ROUNDUP(MONTH(vw_maritime_trade_analysis[[#This Row],[Departure_Date]])/3,0)</f>
        <v>Q3</v>
      </c>
      <c r="K4263" t="str">
        <f>TEXT(vw_maritime_trade_analysis[[#This Row],[Departure_Date]],"mmmm")</f>
        <v>July</v>
      </c>
      <c r="L4263">
        <v>47171780</v>
      </c>
      <c r="M4263">
        <v>153510.921875</v>
      </c>
      <c r="N4263">
        <v>138401.28125</v>
      </c>
      <c r="O4263">
        <v>75003.1328125</v>
      </c>
      <c r="P4263">
        <v>21185.279296875</v>
      </c>
      <c r="Q4263">
        <v>2639421.25</v>
      </c>
      <c r="R4263">
        <f t="shared" si="66"/>
        <v>5.5953395229096717E-2</v>
      </c>
    </row>
    <row r="4264" spans="1:18" x14ac:dyDescent="0.25">
      <c r="A4264" t="s">
        <v>5588</v>
      </c>
      <c r="B4264" t="s">
        <v>49</v>
      </c>
      <c r="C4264" t="s">
        <v>50</v>
      </c>
      <c r="D4264" t="s">
        <v>120</v>
      </c>
      <c r="E4264" t="s">
        <v>164</v>
      </c>
      <c r="F4264" t="s">
        <v>92</v>
      </c>
      <c r="G4264" s="1">
        <v>44903</v>
      </c>
      <c r="H4264" s="1">
        <v>44920</v>
      </c>
      <c r="I4264">
        <f>YEAR((vw_maritime_trade_analysis[[#This Row],[Departure_Date]]))</f>
        <v>2022</v>
      </c>
      <c r="J4264" t="str">
        <f>"Q"&amp;ROUNDUP(MONTH(vw_maritime_trade_analysis[[#This Row],[Departure_Date]])/3,0)</f>
        <v>Q4</v>
      </c>
      <c r="K4264" t="str">
        <f>TEXT(vw_maritime_trade_analysis[[#This Row],[Departure_Date]],"mmmm")</f>
        <v>December</v>
      </c>
      <c r="L4264">
        <v>33050742</v>
      </c>
      <c r="M4264">
        <v>226985.1875</v>
      </c>
      <c r="N4264">
        <v>179185.8125</v>
      </c>
      <c r="O4264">
        <v>110058.96875</v>
      </c>
      <c r="P4264">
        <v>19964.060546875</v>
      </c>
      <c r="Q4264">
        <v>1909138.25</v>
      </c>
      <c r="R4264">
        <f t="shared" si="66"/>
        <v>5.7763854439334524E-2</v>
      </c>
    </row>
    <row r="4265" spans="1:18" x14ac:dyDescent="0.25">
      <c r="A4265" t="s">
        <v>5589</v>
      </c>
      <c r="B4265" t="s">
        <v>49</v>
      </c>
      <c r="C4265" t="s">
        <v>134</v>
      </c>
      <c r="D4265" t="s">
        <v>135</v>
      </c>
      <c r="E4265" t="s">
        <v>201</v>
      </c>
      <c r="F4265" t="s">
        <v>128</v>
      </c>
      <c r="G4265" s="1">
        <v>44659</v>
      </c>
      <c r="H4265" s="1">
        <v>44679</v>
      </c>
      <c r="I4265">
        <f>YEAR((vw_maritime_trade_analysis[[#This Row],[Departure_Date]]))</f>
        <v>2022</v>
      </c>
      <c r="J4265" t="str">
        <f>"Q"&amp;ROUNDUP(MONTH(vw_maritime_trade_analysis[[#This Row],[Departure_Date]])/3,0)</f>
        <v>Q2</v>
      </c>
      <c r="K4265" t="str">
        <f>TEXT(vw_maritime_trade_analysis[[#This Row],[Departure_Date]],"mmmm")</f>
        <v>April</v>
      </c>
      <c r="L4265">
        <v>10534985</v>
      </c>
      <c r="M4265">
        <v>382563.0625</v>
      </c>
      <c r="N4265">
        <v>83484.1484375</v>
      </c>
      <c r="O4265">
        <v>16013.1796875</v>
      </c>
      <c r="P4265">
        <v>88098.609375</v>
      </c>
      <c r="Q4265">
        <v>831862.9375</v>
      </c>
      <c r="R4265">
        <f t="shared" si="66"/>
        <v>7.8961947976195504E-2</v>
      </c>
    </row>
    <row r="4266" spans="1:18" x14ac:dyDescent="0.25">
      <c r="A4266" t="s">
        <v>5590</v>
      </c>
      <c r="B4266" t="s">
        <v>49</v>
      </c>
      <c r="C4266" t="s">
        <v>50</v>
      </c>
      <c r="D4266" t="s">
        <v>223</v>
      </c>
      <c r="E4266" t="s">
        <v>154</v>
      </c>
      <c r="F4266" t="s">
        <v>82</v>
      </c>
      <c r="G4266" s="1">
        <v>44282</v>
      </c>
      <c r="H4266" s="1">
        <v>44288</v>
      </c>
      <c r="I4266">
        <f>YEAR((vw_maritime_trade_analysis[[#This Row],[Departure_Date]]))</f>
        <v>2021</v>
      </c>
      <c r="J4266" t="str">
        <f>"Q"&amp;ROUNDUP(MONTH(vw_maritime_trade_analysis[[#This Row],[Departure_Date]])/3,0)</f>
        <v>Q1</v>
      </c>
      <c r="K4266" t="str">
        <f>TEXT(vw_maritime_trade_analysis[[#This Row],[Departure_Date]],"mmmm")</f>
        <v>March</v>
      </c>
      <c r="L4266">
        <v>22494730</v>
      </c>
      <c r="M4266">
        <v>104042.2734375</v>
      </c>
      <c r="N4266">
        <v>131766.640625</v>
      </c>
      <c r="O4266">
        <v>48363.671875</v>
      </c>
      <c r="P4266">
        <v>15261.75</v>
      </c>
      <c r="Q4266">
        <v>2156262.25</v>
      </c>
      <c r="R4266">
        <f t="shared" si="66"/>
        <v>9.5856329460278028E-2</v>
      </c>
    </row>
    <row r="4267" spans="1:18" x14ac:dyDescent="0.25">
      <c r="A4267" t="s">
        <v>5591</v>
      </c>
      <c r="B4267" t="s">
        <v>65</v>
      </c>
      <c r="C4267" t="s">
        <v>112</v>
      </c>
      <c r="D4267" t="s">
        <v>113</v>
      </c>
      <c r="E4267" t="s">
        <v>226</v>
      </c>
      <c r="F4267" t="s">
        <v>159</v>
      </c>
      <c r="G4267" s="1">
        <v>44078</v>
      </c>
      <c r="H4267" s="1">
        <v>44091</v>
      </c>
      <c r="I4267">
        <f>YEAR((vw_maritime_trade_analysis[[#This Row],[Departure_Date]]))</f>
        <v>2020</v>
      </c>
      <c r="J4267" t="str">
        <f>"Q"&amp;ROUNDUP(MONTH(vw_maritime_trade_analysis[[#This Row],[Departure_Date]])/3,0)</f>
        <v>Q3</v>
      </c>
      <c r="K4267" t="str">
        <f>TEXT(vw_maritime_trade_analysis[[#This Row],[Departure_Date]],"mmmm")</f>
        <v>September</v>
      </c>
      <c r="L4267">
        <v>6121268.5</v>
      </c>
      <c r="M4267">
        <v>184490.640625</v>
      </c>
      <c r="N4267">
        <v>139167.015625</v>
      </c>
      <c r="O4267">
        <v>12548.599609375</v>
      </c>
      <c r="P4267">
        <v>14786.7998046875</v>
      </c>
      <c r="Q4267">
        <v>506248.1875</v>
      </c>
      <c r="R4267">
        <f t="shared" si="66"/>
        <v>8.270315009054087E-2</v>
      </c>
    </row>
    <row r="4268" spans="1:18" x14ac:dyDescent="0.25">
      <c r="A4268" t="s">
        <v>5592</v>
      </c>
      <c r="B4268" t="s">
        <v>49</v>
      </c>
      <c r="C4268" t="s">
        <v>50</v>
      </c>
      <c r="D4268" t="s">
        <v>183</v>
      </c>
      <c r="E4268" t="s">
        <v>154</v>
      </c>
      <c r="F4268" t="s">
        <v>128</v>
      </c>
      <c r="G4268" s="1">
        <v>45015</v>
      </c>
      <c r="H4268" s="1">
        <v>45027</v>
      </c>
      <c r="I4268">
        <f>YEAR((vw_maritime_trade_analysis[[#This Row],[Departure_Date]]))</f>
        <v>2023</v>
      </c>
      <c r="J4268" t="str">
        <f>"Q"&amp;ROUNDUP(MONTH(vw_maritime_trade_analysis[[#This Row],[Departure_Date]])/3,0)</f>
        <v>Q1</v>
      </c>
      <c r="K4268" t="str">
        <f>TEXT(vw_maritime_trade_analysis[[#This Row],[Departure_Date]],"mmmm")</f>
        <v>March</v>
      </c>
      <c r="L4268">
        <v>68693000</v>
      </c>
      <c r="M4268">
        <v>226656.9375</v>
      </c>
      <c r="N4268">
        <v>124995.5078125</v>
      </c>
      <c r="O4268">
        <v>236990.859375</v>
      </c>
      <c r="P4268">
        <v>0</v>
      </c>
      <c r="Q4268">
        <v>1654708.25</v>
      </c>
      <c r="R4268">
        <f t="shared" si="66"/>
        <v>2.4088455155547143E-2</v>
      </c>
    </row>
    <row r="4269" spans="1:18" x14ac:dyDescent="0.25">
      <c r="A4269" t="s">
        <v>5594</v>
      </c>
      <c r="B4269" t="s">
        <v>65</v>
      </c>
      <c r="C4269" t="s">
        <v>78</v>
      </c>
      <c r="D4269" t="s">
        <v>158</v>
      </c>
      <c r="E4269" t="s">
        <v>82</v>
      </c>
      <c r="F4269" t="s">
        <v>150</v>
      </c>
      <c r="G4269" s="1">
        <v>46083</v>
      </c>
      <c r="H4269" s="1">
        <v>46109</v>
      </c>
      <c r="I4269">
        <f>YEAR((vw_maritime_trade_analysis[[#This Row],[Departure_Date]]))</f>
        <v>2026</v>
      </c>
      <c r="J4269" t="str">
        <f>"Q"&amp;ROUNDUP(MONTH(vw_maritime_trade_analysis[[#This Row],[Departure_Date]])/3,0)</f>
        <v>Q1</v>
      </c>
      <c r="K4269" t="str">
        <f>TEXT(vw_maritime_trade_analysis[[#This Row],[Departure_Date]],"mmmm")</f>
        <v>March</v>
      </c>
      <c r="L4269">
        <v>25188194</v>
      </c>
      <c r="M4269">
        <v>743397.5</v>
      </c>
      <c r="N4269">
        <v>82045.359375</v>
      </c>
      <c r="O4269">
        <v>45590.62890625</v>
      </c>
      <c r="P4269">
        <v>14253.1201171875</v>
      </c>
      <c r="Q4269">
        <v>1635825.875</v>
      </c>
      <c r="R4269">
        <f t="shared" si="66"/>
        <v>6.4944151017734736E-2</v>
      </c>
    </row>
    <row r="4270" spans="1:18" x14ac:dyDescent="0.25">
      <c r="A4270" t="s">
        <v>5595</v>
      </c>
      <c r="B4270" t="s">
        <v>65</v>
      </c>
      <c r="C4270" t="s">
        <v>78</v>
      </c>
      <c r="D4270" t="s">
        <v>79</v>
      </c>
      <c r="E4270" t="s">
        <v>128</v>
      </c>
      <c r="F4270" t="s">
        <v>257</v>
      </c>
      <c r="G4270" s="1">
        <v>44472</v>
      </c>
      <c r="H4270" s="1">
        <v>44480</v>
      </c>
      <c r="I4270">
        <f>YEAR((vw_maritime_trade_analysis[[#This Row],[Departure_Date]]))</f>
        <v>2021</v>
      </c>
      <c r="J4270" t="str">
        <f>"Q"&amp;ROUNDUP(MONTH(vw_maritime_trade_analysis[[#This Row],[Departure_Date]])/3,0)</f>
        <v>Q4</v>
      </c>
      <c r="K4270" t="str">
        <f>TEXT(vw_maritime_trade_analysis[[#This Row],[Departure_Date]],"mmmm")</f>
        <v>October</v>
      </c>
      <c r="L4270">
        <v>26278870</v>
      </c>
      <c r="M4270">
        <v>193997.34375</v>
      </c>
      <c r="N4270">
        <v>117349.6796875</v>
      </c>
      <c r="O4270">
        <v>69113.4296875</v>
      </c>
      <c r="P4270">
        <v>28439.98046875</v>
      </c>
      <c r="Q4270">
        <v>2008407.75</v>
      </c>
      <c r="R4270">
        <f t="shared" si="66"/>
        <v>7.6426716597783689E-2</v>
      </c>
    </row>
    <row r="4271" spans="1:18" x14ac:dyDescent="0.25">
      <c r="A4271" t="s">
        <v>5596</v>
      </c>
      <c r="B4271" t="s">
        <v>49</v>
      </c>
      <c r="C4271" t="s">
        <v>50</v>
      </c>
      <c r="D4271" t="s">
        <v>139</v>
      </c>
      <c r="E4271" t="s">
        <v>140</v>
      </c>
      <c r="F4271" t="s">
        <v>82</v>
      </c>
      <c r="G4271" s="1">
        <v>44552</v>
      </c>
      <c r="H4271" s="1">
        <v>44558</v>
      </c>
      <c r="I4271">
        <f>YEAR((vw_maritime_trade_analysis[[#This Row],[Departure_Date]]))</f>
        <v>2021</v>
      </c>
      <c r="J4271" t="str">
        <f>"Q"&amp;ROUNDUP(MONTH(vw_maritime_trade_analysis[[#This Row],[Departure_Date]])/3,0)</f>
        <v>Q4</v>
      </c>
      <c r="K4271" t="str">
        <f>TEXT(vw_maritime_trade_analysis[[#This Row],[Departure_Date]],"mmmm")</f>
        <v>December</v>
      </c>
      <c r="L4271">
        <v>47158952</v>
      </c>
      <c r="M4271">
        <v>38502.33984375</v>
      </c>
      <c r="N4271">
        <v>210506.734375</v>
      </c>
      <c r="O4271">
        <v>157982.484375</v>
      </c>
      <c r="P4271">
        <v>0</v>
      </c>
      <c r="Q4271">
        <v>2208648.75</v>
      </c>
      <c r="R4271">
        <f t="shared" si="66"/>
        <v>4.6834135542282621E-2</v>
      </c>
    </row>
    <row r="4272" spans="1:18" x14ac:dyDescent="0.25">
      <c r="A4272" t="s">
        <v>5597</v>
      </c>
      <c r="B4272" t="s">
        <v>65</v>
      </c>
      <c r="C4272" t="s">
        <v>50</v>
      </c>
      <c r="D4272" t="s">
        <v>145</v>
      </c>
      <c r="E4272" t="s">
        <v>56</v>
      </c>
      <c r="F4272" t="s">
        <v>146</v>
      </c>
      <c r="G4272" s="1">
        <v>43839</v>
      </c>
      <c r="H4272" s="1">
        <v>43847</v>
      </c>
      <c r="I4272">
        <f>YEAR((vw_maritime_trade_analysis[[#This Row],[Departure_Date]]))</f>
        <v>2020</v>
      </c>
      <c r="J4272" t="str">
        <f>"Q"&amp;ROUNDUP(MONTH(vw_maritime_trade_analysis[[#This Row],[Departure_Date]])/3,0)</f>
        <v>Q1</v>
      </c>
      <c r="K4272" t="str">
        <f>TEXT(vw_maritime_trade_analysis[[#This Row],[Departure_Date]],"mmmm")</f>
        <v>January</v>
      </c>
      <c r="L4272">
        <v>12321031</v>
      </c>
      <c r="M4272">
        <v>240074.234375</v>
      </c>
      <c r="N4272">
        <v>218755.296875</v>
      </c>
      <c r="O4272">
        <v>12444.240234375</v>
      </c>
      <c r="P4272">
        <v>4274.41015625</v>
      </c>
      <c r="Q4272">
        <v>2016420.875</v>
      </c>
      <c r="R4272">
        <f t="shared" si="66"/>
        <v>0.16365682993574157</v>
      </c>
    </row>
    <row r="4273" spans="1:18" x14ac:dyDescent="0.25">
      <c r="A4273" t="s">
        <v>5598</v>
      </c>
      <c r="B4273" t="s">
        <v>65</v>
      </c>
      <c r="C4273" t="s">
        <v>50</v>
      </c>
      <c r="D4273" t="s">
        <v>145</v>
      </c>
      <c r="E4273" t="s">
        <v>82</v>
      </c>
      <c r="F4273" t="s">
        <v>93</v>
      </c>
      <c r="G4273" s="1">
        <v>43879</v>
      </c>
      <c r="H4273" s="1">
        <v>43897</v>
      </c>
      <c r="I4273">
        <f>YEAR((vw_maritime_trade_analysis[[#This Row],[Departure_Date]]))</f>
        <v>2020</v>
      </c>
      <c r="J4273" t="str">
        <f>"Q"&amp;ROUNDUP(MONTH(vw_maritime_trade_analysis[[#This Row],[Departure_Date]])/3,0)</f>
        <v>Q1</v>
      </c>
      <c r="K4273" t="str">
        <f>TEXT(vw_maritime_trade_analysis[[#This Row],[Departure_Date]],"mmmm")</f>
        <v>February</v>
      </c>
      <c r="L4273">
        <v>33627824</v>
      </c>
      <c r="M4273">
        <v>337318.75</v>
      </c>
      <c r="N4273">
        <v>61141.98046875</v>
      </c>
      <c r="O4273">
        <v>64565.4296875</v>
      </c>
      <c r="P4273">
        <v>34680.05078125</v>
      </c>
      <c r="Q4273">
        <v>5233556</v>
      </c>
      <c r="R4273">
        <f t="shared" si="66"/>
        <v>0.15563171735405776</v>
      </c>
    </row>
    <row r="4274" spans="1:18" x14ac:dyDescent="0.25">
      <c r="A4274" t="s">
        <v>5599</v>
      </c>
      <c r="B4274" t="s">
        <v>65</v>
      </c>
      <c r="C4274" t="s">
        <v>50</v>
      </c>
      <c r="D4274" t="s">
        <v>51</v>
      </c>
      <c r="E4274" t="s">
        <v>82</v>
      </c>
      <c r="F4274" t="s">
        <v>121</v>
      </c>
      <c r="G4274" s="1">
        <v>45650</v>
      </c>
      <c r="H4274" s="1">
        <v>45665</v>
      </c>
      <c r="I4274">
        <f>YEAR((vw_maritime_trade_analysis[[#This Row],[Departure_Date]]))</f>
        <v>2024</v>
      </c>
      <c r="J4274" t="str">
        <f>"Q"&amp;ROUNDUP(MONTH(vw_maritime_trade_analysis[[#This Row],[Departure_Date]])/3,0)</f>
        <v>Q4</v>
      </c>
      <c r="K4274" t="str">
        <f>TEXT(vw_maritime_trade_analysis[[#This Row],[Departure_Date]],"mmmm")</f>
        <v>December</v>
      </c>
      <c r="L4274">
        <v>20700236</v>
      </c>
      <c r="M4274">
        <v>179791.890625</v>
      </c>
      <c r="N4274">
        <v>219545.703125</v>
      </c>
      <c r="O4274">
        <v>22977.259765625</v>
      </c>
      <c r="P4274">
        <v>39256.078125</v>
      </c>
      <c r="Q4274">
        <v>9123446</v>
      </c>
      <c r="R4274">
        <f t="shared" si="66"/>
        <v>0.44074115869983316</v>
      </c>
    </row>
    <row r="4275" spans="1:18" x14ac:dyDescent="0.25">
      <c r="A4275" t="s">
        <v>5600</v>
      </c>
      <c r="B4275" t="s">
        <v>65</v>
      </c>
      <c r="C4275" t="s">
        <v>50</v>
      </c>
      <c r="D4275" t="s">
        <v>423</v>
      </c>
      <c r="E4275" t="s">
        <v>100</v>
      </c>
      <c r="F4275" t="s">
        <v>230</v>
      </c>
      <c r="G4275" s="1">
        <v>45805</v>
      </c>
      <c r="H4275" s="1">
        <v>45818</v>
      </c>
      <c r="I4275">
        <f>YEAR((vw_maritime_trade_analysis[[#This Row],[Departure_Date]]))</f>
        <v>2025</v>
      </c>
      <c r="J4275" t="str">
        <f>"Q"&amp;ROUNDUP(MONTH(vw_maritime_trade_analysis[[#This Row],[Departure_Date]])/3,0)</f>
        <v>Q2</v>
      </c>
      <c r="K4275" t="str">
        <f>TEXT(vw_maritime_trade_analysis[[#This Row],[Departure_Date]],"mmmm")</f>
        <v>May</v>
      </c>
      <c r="L4275">
        <v>47140184</v>
      </c>
      <c r="M4275">
        <v>98491.9296875</v>
      </c>
      <c r="N4275">
        <v>191580.234375</v>
      </c>
      <c r="O4275">
        <v>84852.328125</v>
      </c>
      <c r="P4275">
        <v>0</v>
      </c>
      <c r="Q4275">
        <v>1303448.125</v>
      </c>
      <c r="R4275">
        <f t="shared" si="66"/>
        <v>2.7650467486507901E-2</v>
      </c>
    </row>
    <row r="4276" spans="1:18" x14ac:dyDescent="0.25">
      <c r="A4276" t="s">
        <v>5601</v>
      </c>
      <c r="B4276" t="s">
        <v>65</v>
      </c>
      <c r="C4276" t="s">
        <v>50</v>
      </c>
      <c r="D4276" t="s">
        <v>120</v>
      </c>
      <c r="E4276" t="s">
        <v>56</v>
      </c>
      <c r="F4276" t="s">
        <v>201</v>
      </c>
      <c r="G4276" s="1">
        <v>44552</v>
      </c>
      <c r="H4276" s="1">
        <v>44566</v>
      </c>
      <c r="I4276">
        <f>YEAR((vw_maritime_trade_analysis[[#This Row],[Departure_Date]]))</f>
        <v>2021</v>
      </c>
      <c r="J4276" t="str">
        <f>"Q"&amp;ROUNDUP(MONTH(vw_maritime_trade_analysis[[#This Row],[Departure_Date]])/3,0)</f>
        <v>Q4</v>
      </c>
      <c r="K4276" t="str">
        <f>TEXT(vw_maritime_trade_analysis[[#This Row],[Departure_Date]],"mmmm")</f>
        <v>December</v>
      </c>
      <c r="L4276">
        <v>60430584</v>
      </c>
      <c r="M4276">
        <v>207607.65625</v>
      </c>
      <c r="N4276">
        <v>236416.25</v>
      </c>
      <c r="O4276">
        <v>50761.69140625</v>
      </c>
      <c r="P4276">
        <v>6662.419921875</v>
      </c>
      <c r="Q4276">
        <v>2546474.5</v>
      </c>
      <c r="R4276">
        <f t="shared" si="66"/>
        <v>4.2138836520262651E-2</v>
      </c>
    </row>
    <row r="4277" spans="1:18" x14ac:dyDescent="0.25">
      <c r="A4277" t="s">
        <v>5602</v>
      </c>
      <c r="B4277" t="s">
        <v>49</v>
      </c>
      <c r="C4277" t="s">
        <v>66</v>
      </c>
      <c r="D4277" t="s">
        <v>248</v>
      </c>
      <c r="E4277" t="s">
        <v>127</v>
      </c>
      <c r="F4277" t="s">
        <v>226</v>
      </c>
      <c r="G4277" s="1">
        <v>44655</v>
      </c>
      <c r="H4277" s="1">
        <v>44682</v>
      </c>
      <c r="I4277">
        <f>YEAR((vw_maritime_trade_analysis[[#This Row],[Departure_Date]]))</f>
        <v>2022</v>
      </c>
      <c r="J4277" t="str">
        <f>"Q"&amp;ROUNDUP(MONTH(vw_maritime_trade_analysis[[#This Row],[Departure_Date]])/3,0)</f>
        <v>Q2</v>
      </c>
      <c r="K4277" t="str">
        <f>TEXT(vw_maritime_trade_analysis[[#This Row],[Departure_Date]],"mmmm")</f>
        <v>April</v>
      </c>
      <c r="L4277">
        <v>77171456</v>
      </c>
      <c r="M4277">
        <v>372644.0625</v>
      </c>
      <c r="N4277">
        <v>224367.15625</v>
      </c>
      <c r="O4277">
        <v>219938.65625</v>
      </c>
      <c r="P4277">
        <v>92954.5703125</v>
      </c>
      <c r="Q4277">
        <v>7307228</v>
      </c>
      <c r="R4277">
        <f t="shared" si="66"/>
        <v>9.4688222546947934E-2</v>
      </c>
    </row>
    <row r="4278" spans="1:18" x14ac:dyDescent="0.25">
      <c r="A4278" t="s">
        <v>5603</v>
      </c>
      <c r="B4278" t="s">
        <v>65</v>
      </c>
      <c r="C4278" t="s">
        <v>50</v>
      </c>
      <c r="D4278" t="s">
        <v>139</v>
      </c>
      <c r="E4278" t="s">
        <v>56</v>
      </c>
      <c r="F4278" t="s">
        <v>83</v>
      </c>
      <c r="G4278" s="1">
        <v>45875</v>
      </c>
      <c r="H4278" s="1">
        <v>45882</v>
      </c>
      <c r="I4278">
        <f>YEAR((vw_maritime_trade_analysis[[#This Row],[Departure_Date]]))</f>
        <v>2025</v>
      </c>
      <c r="J4278" t="str">
        <f>"Q"&amp;ROUNDUP(MONTH(vw_maritime_trade_analysis[[#This Row],[Departure_Date]])/3,0)</f>
        <v>Q3</v>
      </c>
      <c r="K4278" t="str">
        <f>TEXT(vw_maritime_trade_analysis[[#This Row],[Departure_Date]],"mmmm")</f>
        <v>August</v>
      </c>
      <c r="L4278">
        <v>30429490</v>
      </c>
      <c r="M4278">
        <v>121924.578125</v>
      </c>
      <c r="N4278">
        <v>213582.4375</v>
      </c>
      <c r="O4278">
        <v>26473.66015625</v>
      </c>
      <c r="P4278">
        <v>0</v>
      </c>
      <c r="Q4278">
        <v>1042649.125</v>
      </c>
      <c r="R4278">
        <f t="shared" si="66"/>
        <v>3.4264429834348194E-2</v>
      </c>
    </row>
    <row r="4279" spans="1:18" x14ac:dyDescent="0.25">
      <c r="A4279" t="s">
        <v>5604</v>
      </c>
      <c r="B4279" t="s">
        <v>49</v>
      </c>
      <c r="C4279" t="s">
        <v>50</v>
      </c>
      <c r="D4279" t="s">
        <v>183</v>
      </c>
      <c r="E4279" t="s">
        <v>83</v>
      </c>
      <c r="F4279" t="s">
        <v>82</v>
      </c>
      <c r="G4279" s="1">
        <v>44644</v>
      </c>
      <c r="H4279" s="1">
        <v>44652</v>
      </c>
      <c r="I4279">
        <f>YEAR((vw_maritime_trade_analysis[[#This Row],[Departure_Date]]))</f>
        <v>2022</v>
      </c>
      <c r="J4279" t="str">
        <f>"Q"&amp;ROUNDUP(MONTH(vw_maritime_trade_analysis[[#This Row],[Departure_Date]])/3,0)</f>
        <v>Q1</v>
      </c>
      <c r="K4279" t="str">
        <f>TEXT(vw_maritime_trade_analysis[[#This Row],[Departure_Date]],"mmmm")</f>
        <v>March</v>
      </c>
      <c r="L4279">
        <v>25930098</v>
      </c>
      <c r="M4279">
        <v>213433.5625</v>
      </c>
      <c r="N4279">
        <v>106022.390625</v>
      </c>
      <c r="O4279">
        <v>62750.83984375</v>
      </c>
      <c r="P4279">
        <v>13290.66015625</v>
      </c>
      <c r="Q4279">
        <v>2834695.5</v>
      </c>
      <c r="R4279">
        <f t="shared" si="66"/>
        <v>0.10932066280659641</v>
      </c>
    </row>
    <row r="4280" spans="1:18" x14ac:dyDescent="0.25">
      <c r="A4280" t="s">
        <v>5605</v>
      </c>
      <c r="B4280" t="s">
        <v>65</v>
      </c>
      <c r="C4280" t="s">
        <v>50</v>
      </c>
      <c r="D4280" t="s">
        <v>120</v>
      </c>
      <c r="E4280" t="s">
        <v>100</v>
      </c>
      <c r="F4280" t="s">
        <v>83</v>
      </c>
      <c r="G4280" s="1">
        <v>43936</v>
      </c>
      <c r="H4280" s="1">
        <v>43952</v>
      </c>
      <c r="I4280">
        <f>YEAR((vw_maritime_trade_analysis[[#This Row],[Departure_Date]]))</f>
        <v>2020</v>
      </c>
      <c r="J4280" t="str">
        <f>"Q"&amp;ROUNDUP(MONTH(vw_maritime_trade_analysis[[#This Row],[Departure_Date]])/3,0)</f>
        <v>Q2</v>
      </c>
      <c r="K4280" t="str">
        <f>TEXT(vw_maritime_trade_analysis[[#This Row],[Departure_Date]],"mmmm")</f>
        <v>April</v>
      </c>
      <c r="L4280">
        <v>52736604</v>
      </c>
      <c r="M4280">
        <v>497065.3125</v>
      </c>
      <c r="N4280">
        <v>99632.3828125</v>
      </c>
      <c r="O4280">
        <v>145553.03125</v>
      </c>
      <c r="P4280">
        <v>53838.46875</v>
      </c>
      <c r="Q4280">
        <v>3091708.75</v>
      </c>
      <c r="R4280">
        <f t="shared" si="66"/>
        <v>5.8625480510652528E-2</v>
      </c>
    </row>
    <row r="4281" spans="1:18" x14ac:dyDescent="0.25">
      <c r="A4281" t="s">
        <v>5606</v>
      </c>
      <c r="B4281" t="s">
        <v>65</v>
      </c>
      <c r="C4281" t="s">
        <v>112</v>
      </c>
      <c r="D4281" t="s">
        <v>340</v>
      </c>
      <c r="E4281" t="s">
        <v>184</v>
      </c>
      <c r="F4281" t="s">
        <v>164</v>
      </c>
      <c r="G4281" s="1">
        <v>44492</v>
      </c>
      <c r="H4281" s="1">
        <v>44518</v>
      </c>
      <c r="I4281">
        <f>YEAR((vw_maritime_trade_analysis[[#This Row],[Departure_Date]]))</f>
        <v>2021</v>
      </c>
      <c r="J4281" t="str">
        <f>"Q"&amp;ROUNDUP(MONTH(vw_maritime_trade_analysis[[#This Row],[Departure_Date]])/3,0)</f>
        <v>Q4</v>
      </c>
      <c r="K4281" t="str">
        <f>TEXT(vw_maritime_trade_analysis[[#This Row],[Departure_Date]],"mmmm")</f>
        <v>October</v>
      </c>
      <c r="L4281">
        <v>2403717.5</v>
      </c>
      <c r="M4281">
        <v>580847.875</v>
      </c>
      <c r="N4281">
        <v>214043.640625</v>
      </c>
      <c r="O4281">
        <v>1826.8299560546875</v>
      </c>
      <c r="P4281">
        <v>0</v>
      </c>
      <c r="Q4281">
        <v>873738.6875</v>
      </c>
      <c r="R4281">
        <f t="shared" si="66"/>
        <v>0.36349474823892575</v>
      </c>
    </row>
    <row r="4282" spans="1:18" x14ac:dyDescent="0.25">
      <c r="A4282" t="s">
        <v>5607</v>
      </c>
      <c r="B4282" t="s">
        <v>65</v>
      </c>
      <c r="C4282" t="s">
        <v>78</v>
      </c>
      <c r="D4282" t="s">
        <v>211</v>
      </c>
      <c r="E4282" t="s">
        <v>56</v>
      </c>
      <c r="F4282" t="s">
        <v>174</v>
      </c>
      <c r="G4282" s="1">
        <v>45483</v>
      </c>
      <c r="H4282" s="1">
        <v>45499</v>
      </c>
      <c r="I4282">
        <f>YEAR((vw_maritime_trade_analysis[[#This Row],[Departure_Date]]))</f>
        <v>2024</v>
      </c>
      <c r="J4282" t="str">
        <f>"Q"&amp;ROUNDUP(MONTH(vw_maritime_trade_analysis[[#This Row],[Departure_Date]])/3,0)</f>
        <v>Q3</v>
      </c>
      <c r="K4282" t="str">
        <f>TEXT(vw_maritime_trade_analysis[[#This Row],[Departure_Date]],"mmmm")</f>
        <v>July</v>
      </c>
      <c r="L4282">
        <v>39499120</v>
      </c>
      <c r="M4282">
        <v>402143.78125</v>
      </c>
      <c r="N4282">
        <v>70043.5390625</v>
      </c>
      <c r="O4282">
        <v>63198.58984375</v>
      </c>
      <c r="P4282">
        <v>2241.820068359375</v>
      </c>
      <c r="Q4282">
        <v>2033329.625</v>
      </c>
      <c r="R4282">
        <f t="shared" si="66"/>
        <v>5.1477846215308085E-2</v>
      </c>
    </row>
    <row r="4283" spans="1:18" x14ac:dyDescent="0.25">
      <c r="A4283" t="s">
        <v>5608</v>
      </c>
      <c r="B4283" t="s">
        <v>49</v>
      </c>
      <c r="C4283" t="s">
        <v>50</v>
      </c>
      <c r="D4283" t="s">
        <v>183</v>
      </c>
      <c r="E4283" t="s">
        <v>83</v>
      </c>
      <c r="F4283" t="s">
        <v>226</v>
      </c>
      <c r="G4283" s="1">
        <v>44014</v>
      </c>
      <c r="H4283" s="1">
        <v>44027</v>
      </c>
      <c r="I4283">
        <f>YEAR((vw_maritime_trade_analysis[[#This Row],[Departure_Date]]))</f>
        <v>2020</v>
      </c>
      <c r="J4283" t="str">
        <f>"Q"&amp;ROUNDUP(MONTH(vw_maritime_trade_analysis[[#This Row],[Departure_Date]])/3,0)</f>
        <v>Q3</v>
      </c>
      <c r="K4283" t="str">
        <f>TEXT(vw_maritime_trade_analysis[[#This Row],[Departure_Date]],"mmmm")</f>
        <v>July</v>
      </c>
      <c r="L4283">
        <v>77869728</v>
      </c>
      <c r="M4283">
        <v>157963.53125</v>
      </c>
      <c r="N4283">
        <v>130048.4765625</v>
      </c>
      <c r="O4283">
        <v>214920.453125</v>
      </c>
      <c r="P4283">
        <v>20082.970703125</v>
      </c>
      <c r="Q4283">
        <v>3455162</v>
      </c>
      <c r="R4283">
        <f t="shared" si="66"/>
        <v>4.4371055206459689E-2</v>
      </c>
    </row>
    <row r="4284" spans="1:18" x14ac:dyDescent="0.25">
      <c r="A4284" t="s">
        <v>5609</v>
      </c>
      <c r="B4284" t="s">
        <v>49</v>
      </c>
      <c r="C4284" t="s">
        <v>134</v>
      </c>
      <c r="D4284" t="s">
        <v>135</v>
      </c>
      <c r="E4284" t="s">
        <v>140</v>
      </c>
      <c r="F4284" t="s">
        <v>100</v>
      </c>
      <c r="G4284" s="1">
        <v>45667</v>
      </c>
      <c r="H4284" s="1">
        <v>45680</v>
      </c>
      <c r="I4284">
        <f>YEAR((vw_maritime_trade_analysis[[#This Row],[Departure_Date]]))</f>
        <v>2025</v>
      </c>
      <c r="J4284" t="str">
        <f>"Q"&amp;ROUNDUP(MONTH(vw_maritime_trade_analysis[[#This Row],[Departure_Date]])/3,0)</f>
        <v>Q1</v>
      </c>
      <c r="K4284" t="str">
        <f>TEXT(vw_maritime_trade_analysis[[#This Row],[Departure_Date]],"mmmm")</f>
        <v>January</v>
      </c>
      <c r="L4284">
        <v>8989376</v>
      </c>
      <c r="M4284">
        <v>272383.84375</v>
      </c>
      <c r="N4284">
        <v>220613.578125</v>
      </c>
      <c r="O4284">
        <v>21844.1796875</v>
      </c>
      <c r="Q4284">
        <v>730383.375</v>
      </c>
      <c r="R4284">
        <f t="shared" si="66"/>
        <v>8.1249618994688841E-2</v>
      </c>
    </row>
    <row r="4285" spans="1:18" x14ac:dyDescent="0.25">
      <c r="A4285" t="s">
        <v>5610</v>
      </c>
      <c r="B4285" t="s">
        <v>49</v>
      </c>
      <c r="C4285" t="s">
        <v>66</v>
      </c>
      <c r="D4285" t="s">
        <v>67</v>
      </c>
      <c r="E4285" t="s">
        <v>164</v>
      </c>
      <c r="F4285" t="s">
        <v>82</v>
      </c>
      <c r="G4285" s="1">
        <v>45189</v>
      </c>
      <c r="H4285" s="1">
        <v>45215</v>
      </c>
      <c r="I4285">
        <f>YEAR((vw_maritime_trade_analysis[[#This Row],[Departure_Date]]))</f>
        <v>2023</v>
      </c>
      <c r="J4285" t="str">
        <f>"Q"&amp;ROUNDUP(MONTH(vw_maritime_trade_analysis[[#This Row],[Departure_Date]])/3,0)</f>
        <v>Q3</v>
      </c>
      <c r="K4285" t="str">
        <f>TEXT(vw_maritime_trade_analysis[[#This Row],[Departure_Date]],"mmmm")</f>
        <v>September</v>
      </c>
      <c r="L4285">
        <v>62961716</v>
      </c>
      <c r="M4285">
        <v>984336.6875</v>
      </c>
      <c r="N4285">
        <v>210116.546875</v>
      </c>
      <c r="O4285">
        <v>90664.8671875</v>
      </c>
      <c r="P4285">
        <v>0</v>
      </c>
      <c r="Q4285">
        <v>3679428</v>
      </c>
      <c r="R4285">
        <f t="shared" si="66"/>
        <v>5.843913148745819E-2</v>
      </c>
    </row>
    <row r="4286" spans="1:18" x14ac:dyDescent="0.25">
      <c r="A4286" t="s">
        <v>5611</v>
      </c>
      <c r="B4286" t="s">
        <v>65</v>
      </c>
      <c r="C4286" t="s">
        <v>50</v>
      </c>
      <c r="D4286" t="s">
        <v>145</v>
      </c>
      <c r="E4286" t="s">
        <v>226</v>
      </c>
      <c r="F4286" t="s">
        <v>164</v>
      </c>
      <c r="G4286" s="1">
        <v>45962</v>
      </c>
      <c r="H4286" s="1">
        <v>45976</v>
      </c>
      <c r="I4286">
        <f>YEAR((vw_maritime_trade_analysis[[#This Row],[Departure_Date]]))</f>
        <v>2025</v>
      </c>
      <c r="J4286" t="str">
        <f>"Q"&amp;ROUNDUP(MONTH(vw_maritime_trade_analysis[[#This Row],[Departure_Date]])/3,0)</f>
        <v>Q4</v>
      </c>
      <c r="K4286" t="str">
        <f>TEXT(vw_maritime_trade_analysis[[#This Row],[Departure_Date]],"mmmm")</f>
        <v>November</v>
      </c>
      <c r="L4286">
        <v>96557064</v>
      </c>
      <c r="M4286">
        <v>414013.34375</v>
      </c>
      <c r="N4286">
        <v>154843.40625</v>
      </c>
      <c r="O4286">
        <v>307051.46875</v>
      </c>
      <c r="P4286">
        <v>0</v>
      </c>
      <c r="Q4286">
        <v>5571394.5</v>
      </c>
      <c r="R4286">
        <f t="shared" si="66"/>
        <v>5.7700537580554441E-2</v>
      </c>
    </row>
    <row r="4287" spans="1:18" x14ac:dyDescent="0.25">
      <c r="A4287" t="s">
        <v>5612</v>
      </c>
      <c r="B4287" t="s">
        <v>65</v>
      </c>
      <c r="C4287" t="s">
        <v>50</v>
      </c>
      <c r="D4287" t="s">
        <v>51</v>
      </c>
      <c r="E4287" t="s">
        <v>128</v>
      </c>
      <c r="F4287" t="s">
        <v>230</v>
      </c>
      <c r="G4287" s="1">
        <v>43954</v>
      </c>
      <c r="H4287" s="1">
        <v>43974</v>
      </c>
      <c r="I4287">
        <f>YEAR((vw_maritime_trade_analysis[[#This Row],[Departure_Date]]))</f>
        <v>2020</v>
      </c>
      <c r="J4287" t="str">
        <f>"Q"&amp;ROUNDUP(MONTH(vw_maritime_trade_analysis[[#This Row],[Departure_Date]])/3,0)</f>
        <v>Q2</v>
      </c>
      <c r="K4287" t="str">
        <f>TEXT(vw_maritime_trade_analysis[[#This Row],[Departure_Date]],"mmmm")</f>
        <v>May</v>
      </c>
      <c r="L4287">
        <v>8070540</v>
      </c>
      <c r="M4287">
        <v>731132.3125</v>
      </c>
      <c r="N4287">
        <v>225659.90625</v>
      </c>
      <c r="O4287">
        <v>7909.1298828125</v>
      </c>
      <c r="P4287">
        <v>36675.1015625</v>
      </c>
      <c r="Q4287">
        <v>3835701.25</v>
      </c>
      <c r="R4287">
        <f t="shared" si="66"/>
        <v>0.47527194586731497</v>
      </c>
    </row>
    <row r="4288" spans="1:18" x14ac:dyDescent="0.25">
      <c r="A4288" t="s">
        <v>5613</v>
      </c>
      <c r="B4288" t="s">
        <v>65</v>
      </c>
      <c r="C4288" t="s">
        <v>66</v>
      </c>
      <c r="D4288" t="s">
        <v>245</v>
      </c>
      <c r="E4288" t="s">
        <v>92</v>
      </c>
      <c r="F4288" t="s">
        <v>164</v>
      </c>
      <c r="G4288" s="1">
        <v>44685</v>
      </c>
      <c r="H4288" s="1">
        <v>44715</v>
      </c>
      <c r="I4288">
        <f>YEAR((vw_maritime_trade_analysis[[#This Row],[Departure_Date]]))</f>
        <v>2022</v>
      </c>
      <c r="J4288" t="str">
        <f>"Q"&amp;ROUNDUP(MONTH(vw_maritime_trade_analysis[[#This Row],[Departure_Date]])/3,0)</f>
        <v>Q2</v>
      </c>
      <c r="K4288" t="str">
        <f>TEXT(vw_maritime_trade_analysis[[#This Row],[Departure_Date]],"mmmm")</f>
        <v>May</v>
      </c>
      <c r="L4288">
        <v>7569836</v>
      </c>
      <c r="M4288">
        <v>705245.625</v>
      </c>
      <c r="N4288">
        <v>232538.703125</v>
      </c>
      <c r="O4288">
        <v>8629.6103515625</v>
      </c>
      <c r="P4288">
        <v>17376.01953125</v>
      </c>
      <c r="Q4288">
        <v>1267167.25</v>
      </c>
      <c r="R4288">
        <f t="shared" si="66"/>
        <v>0.16739692246965457</v>
      </c>
    </row>
    <row r="4289" spans="1:18" x14ac:dyDescent="0.25">
      <c r="A4289" t="s">
        <v>5614</v>
      </c>
      <c r="B4289" t="s">
        <v>49</v>
      </c>
      <c r="C4289" t="s">
        <v>66</v>
      </c>
      <c r="D4289" t="s">
        <v>251</v>
      </c>
      <c r="E4289" t="s">
        <v>83</v>
      </c>
      <c r="F4289" t="s">
        <v>226</v>
      </c>
      <c r="G4289" s="1">
        <v>44699</v>
      </c>
      <c r="H4289" s="1">
        <v>44712</v>
      </c>
      <c r="I4289">
        <f>YEAR((vw_maritime_trade_analysis[[#This Row],[Departure_Date]]))</f>
        <v>2022</v>
      </c>
      <c r="J4289" t="str">
        <f>"Q"&amp;ROUNDUP(MONTH(vw_maritime_trade_analysis[[#This Row],[Departure_Date]])/3,0)</f>
        <v>Q2</v>
      </c>
      <c r="K4289" t="str">
        <f>TEXT(vw_maritime_trade_analysis[[#This Row],[Departure_Date]],"mmmm")</f>
        <v>May</v>
      </c>
      <c r="L4289">
        <v>106422504</v>
      </c>
      <c r="M4289">
        <v>365600.875</v>
      </c>
      <c r="N4289">
        <v>238325.296875</v>
      </c>
      <c r="O4289">
        <v>286276.5625</v>
      </c>
      <c r="P4289">
        <v>33947.80859375</v>
      </c>
      <c r="Q4289">
        <v>7743399</v>
      </c>
      <c r="R4289">
        <f t="shared" si="66"/>
        <v>7.2760917183455856E-2</v>
      </c>
    </row>
    <row r="4290" spans="1:18" x14ac:dyDescent="0.25">
      <c r="A4290" t="s">
        <v>5615</v>
      </c>
      <c r="B4290" t="s">
        <v>65</v>
      </c>
      <c r="C4290" t="s">
        <v>50</v>
      </c>
      <c r="D4290" t="s">
        <v>51</v>
      </c>
      <c r="E4290" t="s">
        <v>100</v>
      </c>
      <c r="F4290" t="s">
        <v>55</v>
      </c>
      <c r="G4290" s="1">
        <v>45061</v>
      </c>
      <c r="H4290" s="1">
        <v>45076</v>
      </c>
      <c r="I4290">
        <f>YEAR((vw_maritime_trade_analysis[[#This Row],[Departure_Date]]))</f>
        <v>2023</v>
      </c>
      <c r="J4290" t="str">
        <f>"Q"&amp;ROUNDUP(MONTH(vw_maritime_trade_analysis[[#This Row],[Departure_Date]])/3,0)</f>
        <v>Q2</v>
      </c>
      <c r="K4290" t="str">
        <f>TEXT(vw_maritime_trade_analysis[[#This Row],[Departure_Date]],"mmmm")</f>
        <v>May</v>
      </c>
      <c r="L4290">
        <v>21698606</v>
      </c>
      <c r="M4290">
        <v>274810.90625</v>
      </c>
      <c r="N4290">
        <v>202472.703125</v>
      </c>
      <c r="O4290">
        <v>37321.6015625</v>
      </c>
      <c r="P4290">
        <v>0</v>
      </c>
      <c r="Q4290">
        <v>4621239.5</v>
      </c>
      <c r="R4290">
        <f t="shared" ref="R4290:R4353" si="67">Q4290/L4290</f>
        <v>0.21297402699509821</v>
      </c>
    </row>
    <row r="4291" spans="1:18" x14ac:dyDescent="0.25">
      <c r="A4291" t="s">
        <v>5616</v>
      </c>
      <c r="B4291" t="s">
        <v>49</v>
      </c>
      <c r="C4291" t="s">
        <v>50</v>
      </c>
      <c r="D4291" t="s">
        <v>145</v>
      </c>
      <c r="E4291" t="s">
        <v>204</v>
      </c>
      <c r="F4291" t="s">
        <v>100</v>
      </c>
      <c r="G4291" s="1">
        <v>44592</v>
      </c>
      <c r="H4291" s="1">
        <v>44601</v>
      </c>
      <c r="I4291">
        <f>YEAR((vw_maritime_trade_analysis[[#This Row],[Departure_Date]]))</f>
        <v>2022</v>
      </c>
      <c r="J4291" t="str">
        <f>"Q"&amp;ROUNDUP(MONTH(vw_maritime_trade_analysis[[#This Row],[Departure_Date]])/3,0)</f>
        <v>Q1</v>
      </c>
      <c r="K4291" t="str">
        <f>TEXT(vw_maritime_trade_analysis[[#This Row],[Departure_Date]],"mmmm")</f>
        <v>January</v>
      </c>
      <c r="L4291">
        <v>102334200</v>
      </c>
      <c r="M4291">
        <v>194653.1875</v>
      </c>
      <c r="N4291">
        <v>233656.984375</v>
      </c>
      <c r="O4291">
        <v>116660.9921875</v>
      </c>
      <c r="P4291">
        <v>0</v>
      </c>
      <c r="Q4291">
        <v>3873216.25</v>
      </c>
      <c r="R4291">
        <f t="shared" si="67"/>
        <v>3.7848698186920895E-2</v>
      </c>
    </row>
    <row r="4292" spans="1:18" x14ac:dyDescent="0.25">
      <c r="A4292" t="s">
        <v>5617</v>
      </c>
      <c r="B4292" t="s">
        <v>65</v>
      </c>
      <c r="C4292" t="s">
        <v>66</v>
      </c>
      <c r="D4292" t="s">
        <v>248</v>
      </c>
      <c r="E4292" t="s">
        <v>100</v>
      </c>
      <c r="F4292" t="s">
        <v>257</v>
      </c>
      <c r="G4292" s="1">
        <v>44090</v>
      </c>
      <c r="H4292" s="1">
        <v>44108</v>
      </c>
      <c r="I4292">
        <f>YEAR((vw_maritime_trade_analysis[[#This Row],[Departure_Date]]))</f>
        <v>2020</v>
      </c>
      <c r="J4292" t="str">
        <f>"Q"&amp;ROUNDUP(MONTH(vw_maritime_trade_analysis[[#This Row],[Departure_Date]])/3,0)</f>
        <v>Q3</v>
      </c>
      <c r="K4292" t="str">
        <f>TEXT(vw_maritime_trade_analysis[[#This Row],[Departure_Date]],"mmmm")</f>
        <v>September</v>
      </c>
      <c r="L4292">
        <v>32302438</v>
      </c>
      <c r="M4292">
        <v>301931.34375</v>
      </c>
      <c r="N4292">
        <v>22938.1796875</v>
      </c>
      <c r="O4292">
        <v>78817.953125</v>
      </c>
      <c r="P4292">
        <v>0</v>
      </c>
      <c r="Q4292">
        <v>3851463.75</v>
      </c>
      <c r="R4292">
        <f t="shared" si="67"/>
        <v>0.11923136420848482</v>
      </c>
    </row>
    <row r="4293" spans="1:18" x14ac:dyDescent="0.25">
      <c r="A4293" t="s">
        <v>5618</v>
      </c>
      <c r="B4293" t="s">
        <v>65</v>
      </c>
      <c r="C4293" t="s">
        <v>50</v>
      </c>
      <c r="D4293" t="s">
        <v>139</v>
      </c>
      <c r="E4293" t="s">
        <v>184</v>
      </c>
      <c r="F4293" t="s">
        <v>131</v>
      </c>
      <c r="G4293" s="1">
        <v>46023</v>
      </c>
      <c r="H4293" s="1">
        <v>46034</v>
      </c>
      <c r="I4293">
        <f>YEAR((vw_maritime_trade_analysis[[#This Row],[Departure_Date]]))</f>
        <v>2026</v>
      </c>
      <c r="J4293" t="str">
        <f>"Q"&amp;ROUNDUP(MONTH(vw_maritime_trade_analysis[[#This Row],[Departure_Date]])/3,0)</f>
        <v>Q1</v>
      </c>
      <c r="K4293" t="str">
        <f>TEXT(vw_maritime_trade_analysis[[#This Row],[Departure_Date]],"mmmm")</f>
        <v>January</v>
      </c>
      <c r="L4293">
        <v>32778506</v>
      </c>
      <c r="M4293">
        <v>80699.15625</v>
      </c>
      <c r="N4293">
        <v>149364.625</v>
      </c>
      <c r="O4293">
        <v>80635.1171875</v>
      </c>
      <c r="P4293">
        <v>0</v>
      </c>
      <c r="Q4293">
        <v>1287780.125</v>
      </c>
      <c r="R4293">
        <f t="shared" si="67"/>
        <v>3.9287334358680044E-2</v>
      </c>
    </row>
    <row r="4294" spans="1:18" x14ac:dyDescent="0.25">
      <c r="A4294" t="s">
        <v>5619</v>
      </c>
      <c r="B4294" t="s">
        <v>65</v>
      </c>
      <c r="C4294" t="s">
        <v>239</v>
      </c>
      <c r="D4294" t="s">
        <v>265</v>
      </c>
      <c r="E4294" t="s">
        <v>128</v>
      </c>
      <c r="F4294" t="s">
        <v>257</v>
      </c>
      <c r="G4294" s="1">
        <v>45046</v>
      </c>
      <c r="H4294" s="1">
        <v>45053</v>
      </c>
      <c r="I4294">
        <f>YEAR((vw_maritime_trade_analysis[[#This Row],[Departure_Date]]))</f>
        <v>2023</v>
      </c>
      <c r="J4294" t="str">
        <f>"Q"&amp;ROUNDUP(MONTH(vw_maritime_trade_analysis[[#This Row],[Departure_Date]])/3,0)</f>
        <v>Q2</v>
      </c>
      <c r="K4294" t="str">
        <f>TEXT(vw_maritime_trade_analysis[[#This Row],[Departure_Date]],"mmmm")</f>
        <v>April</v>
      </c>
      <c r="L4294">
        <v>12632532</v>
      </c>
      <c r="M4294">
        <v>135921.453125</v>
      </c>
      <c r="N4294">
        <v>28597.029296875</v>
      </c>
      <c r="O4294">
        <v>19959.400390625</v>
      </c>
      <c r="P4294">
        <v>83502.96875</v>
      </c>
      <c r="Q4294">
        <v>774891.5625</v>
      </c>
      <c r="R4294">
        <f t="shared" si="67"/>
        <v>6.1340953856281542E-2</v>
      </c>
    </row>
    <row r="4295" spans="1:18" x14ac:dyDescent="0.25">
      <c r="A4295" t="s">
        <v>5620</v>
      </c>
      <c r="B4295" t="s">
        <v>49</v>
      </c>
      <c r="C4295" t="s">
        <v>134</v>
      </c>
      <c r="D4295" t="s">
        <v>135</v>
      </c>
      <c r="E4295" t="s">
        <v>121</v>
      </c>
      <c r="F4295" t="s">
        <v>184</v>
      </c>
      <c r="G4295" s="1">
        <v>45740</v>
      </c>
      <c r="H4295" s="1">
        <v>45761</v>
      </c>
      <c r="I4295">
        <f>YEAR((vw_maritime_trade_analysis[[#This Row],[Departure_Date]]))</f>
        <v>2025</v>
      </c>
      <c r="J4295" t="str">
        <f>"Q"&amp;ROUNDUP(MONTH(vw_maritime_trade_analysis[[#This Row],[Departure_Date]])/3,0)</f>
        <v>Q1</v>
      </c>
      <c r="K4295" t="str">
        <f>TEXT(vw_maritime_trade_analysis[[#This Row],[Departure_Date]],"mmmm")</f>
        <v>March</v>
      </c>
      <c r="L4295">
        <v>7003279</v>
      </c>
      <c r="M4295">
        <v>272854.84375</v>
      </c>
      <c r="N4295">
        <v>98602.328125</v>
      </c>
      <c r="O4295">
        <v>5602.6201171875</v>
      </c>
      <c r="P4295">
        <v>15776.3203125</v>
      </c>
      <c r="Q4295">
        <v>523688.46875</v>
      </c>
      <c r="R4295">
        <f t="shared" si="67"/>
        <v>7.4777610423631555E-2</v>
      </c>
    </row>
    <row r="4296" spans="1:18" x14ac:dyDescent="0.25">
      <c r="A4296" t="s">
        <v>5621</v>
      </c>
      <c r="B4296" t="s">
        <v>65</v>
      </c>
      <c r="C4296" t="s">
        <v>112</v>
      </c>
      <c r="D4296" t="s">
        <v>113</v>
      </c>
      <c r="E4296" t="s">
        <v>56</v>
      </c>
      <c r="F4296" t="s">
        <v>150</v>
      </c>
      <c r="G4296" s="1">
        <v>44497</v>
      </c>
      <c r="H4296" s="1">
        <v>44510</v>
      </c>
      <c r="I4296">
        <f>YEAR((vw_maritime_trade_analysis[[#This Row],[Departure_Date]]))</f>
        <v>2021</v>
      </c>
      <c r="J4296" t="str">
        <f>"Q"&amp;ROUNDUP(MONTH(vw_maritime_trade_analysis[[#This Row],[Departure_Date]])/3,0)</f>
        <v>Q4</v>
      </c>
      <c r="K4296" t="str">
        <f>TEXT(vw_maritime_trade_analysis[[#This Row],[Departure_Date]],"mmmm")</f>
        <v>October</v>
      </c>
      <c r="L4296">
        <v>3043756.5</v>
      </c>
      <c r="M4296">
        <v>383042.5625</v>
      </c>
      <c r="N4296">
        <v>187164.3125</v>
      </c>
      <c r="O4296">
        <v>6878.89013671875</v>
      </c>
      <c r="P4296">
        <v>3742.93994140625</v>
      </c>
      <c r="Q4296">
        <v>787806.625</v>
      </c>
      <c r="R4296">
        <f t="shared" si="67"/>
        <v>0.25882708587234227</v>
      </c>
    </row>
    <row r="4297" spans="1:18" x14ac:dyDescent="0.25">
      <c r="A4297" t="s">
        <v>5622</v>
      </c>
      <c r="B4297" t="s">
        <v>65</v>
      </c>
      <c r="C4297" t="s">
        <v>50</v>
      </c>
      <c r="D4297" t="s">
        <v>145</v>
      </c>
      <c r="E4297" t="s">
        <v>92</v>
      </c>
      <c r="F4297" t="s">
        <v>146</v>
      </c>
      <c r="G4297" s="1">
        <v>44139</v>
      </c>
      <c r="H4297" s="1">
        <v>44150</v>
      </c>
      <c r="I4297">
        <f>YEAR((vw_maritime_trade_analysis[[#This Row],[Departure_Date]]))</f>
        <v>2020</v>
      </c>
      <c r="J4297" t="str">
        <f>"Q"&amp;ROUNDUP(MONTH(vw_maritime_trade_analysis[[#This Row],[Departure_Date]])/3,0)</f>
        <v>Q4</v>
      </c>
      <c r="K4297" t="str">
        <f>TEXT(vw_maritime_trade_analysis[[#This Row],[Departure_Date]],"mmmm")</f>
        <v>November</v>
      </c>
      <c r="L4297">
        <v>61788860</v>
      </c>
      <c r="M4297">
        <v>324622.125</v>
      </c>
      <c r="N4297">
        <v>104366.046875</v>
      </c>
      <c r="O4297">
        <v>159415.25</v>
      </c>
      <c r="P4297">
        <v>6910.4599609375</v>
      </c>
      <c r="Q4297">
        <v>3361126</v>
      </c>
      <c r="R4297">
        <f t="shared" si="67"/>
        <v>5.4396957639289673E-2</v>
      </c>
    </row>
    <row r="4298" spans="1:18" x14ac:dyDescent="0.25">
      <c r="A4298" t="s">
        <v>5623</v>
      </c>
      <c r="B4298" t="s">
        <v>65</v>
      </c>
      <c r="C4298" t="s">
        <v>112</v>
      </c>
      <c r="D4298" t="s">
        <v>113</v>
      </c>
      <c r="E4298" t="s">
        <v>100</v>
      </c>
      <c r="F4298" t="s">
        <v>174</v>
      </c>
      <c r="G4298" s="1">
        <v>44096</v>
      </c>
      <c r="H4298" s="1">
        <v>44121</v>
      </c>
      <c r="I4298">
        <f>YEAR((vw_maritime_trade_analysis[[#This Row],[Departure_Date]]))</f>
        <v>2020</v>
      </c>
      <c r="J4298" t="str">
        <f>"Q"&amp;ROUNDUP(MONTH(vw_maritime_trade_analysis[[#This Row],[Departure_Date]])/3,0)</f>
        <v>Q3</v>
      </c>
      <c r="K4298" t="str">
        <f>TEXT(vw_maritime_trade_analysis[[#This Row],[Departure_Date]],"mmmm")</f>
        <v>September</v>
      </c>
      <c r="L4298">
        <v>6595218</v>
      </c>
      <c r="M4298">
        <v>569303.1875</v>
      </c>
      <c r="N4298">
        <v>45438.2109375</v>
      </c>
      <c r="O4298">
        <v>20511.130859375</v>
      </c>
      <c r="P4298">
        <v>24810.490234375</v>
      </c>
      <c r="Q4298">
        <v>883811.4375</v>
      </c>
      <c r="R4298">
        <f t="shared" si="67"/>
        <v>0.13400791869199774</v>
      </c>
    </row>
    <row r="4299" spans="1:18" x14ac:dyDescent="0.25">
      <c r="A4299" t="s">
        <v>5624</v>
      </c>
      <c r="B4299" t="s">
        <v>65</v>
      </c>
      <c r="C4299" t="s">
        <v>50</v>
      </c>
      <c r="D4299" t="s">
        <v>51</v>
      </c>
      <c r="E4299" t="s">
        <v>184</v>
      </c>
      <c r="F4299" t="s">
        <v>146</v>
      </c>
      <c r="G4299" s="1">
        <v>45229</v>
      </c>
      <c r="H4299" s="1">
        <v>45240</v>
      </c>
      <c r="I4299">
        <f>YEAR((vw_maritime_trade_analysis[[#This Row],[Departure_Date]]))</f>
        <v>2023</v>
      </c>
      <c r="J4299" t="str">
        <f>"Q"&amp;ROUNDUP(MONTH(vw_maritime_trade_analysis[[#This Row],[Departure_Date]])/3,0)</f>
        <v>Q4</v>
      </c>
      <c r="K4299" t="str">
        <f>TEXT(vw_maritime_trade_analysis[[#This Row],[Departure_Date]],"mmmm")</f>
        <v>October</v>
      </c>
      <c r="L4299">
        <v>7215026</v>
      </c>
      <c r="M4299">
        <v>98664.4375</v>
      </c>
      <c r="N4299">
        <v>180889.265625</v>
      </c>
      <c r="O4299">
        <v>24098.189453125</v>
      </c>
      <c r="P4299">
        <v>0</v>
      </c>
      <c r="Q4299">
        <v>2339570</v>
      </c>
      <c r="R4299">
        <f t="shared" si="67"/>
        <v>0.32426355774740107</v>
      </c>
    </row>
    <row r="4300" spans="1:18" x14ac:dyDescent="0.25">
      <c r="A4300" t="s">
        <v>5625</v>
      </c>
      <c r="B4300" t="s">
        <v>49</v>
      </c>
      <c r="C4300" t="s">
        <v>66</v>
      </c>
      <c r="D4300" t="s">
        <v>245</v>
      </c>
      <c r="E4300" t="s">
        <v>174</v>
      </c>
      <c r="F4300" t="s">
        <v>70</v>
      </c>
      <c r="G4300" s="1">
        <v>46109</v>
      </c>
      <c r="H4300" s="1">
        <v>46127</v>
      </c>
      <c r="I4300">
        <f>YEAR((vw_maritime_trade_analysis[[#This Row],[Departure_Date]]))</f>
        <v>2026</v>
      </c>
      <c r="J4300" t="str">
        <f>"Q"&amp;ROUNDUP(MONTH(vw_maritime_trade_analysis[[#This Row],[Departure_Date]])/3,0)</f>
        <v>Q1</v>
      </c>
      <c r="K4300" t="str">
        <f>TEXT(vw_maritime_trade_analysis[[#This Row],[Departure_Date]],"mmmm")</f>
        <v>March</v>
      </c>
      <c r="L4300">
        <v>1339575.875</v>
      </c>
      <c r="M4300">
        <v>483856.375</v>
      </c>
      <c r="N4300">
        <v>68167.640625</v>
      </c>
      <c r="O4300">
        <v>2022.760009765625</v>
      </c>
      <c r="P4300">
        <v>37130.26953125</v>
      </c>
      <c r="Q4300">
        <v>691674.625</v>
      </c>
      <c r="R4300">
        <f t="shared" si="67"/>
        <v>0.51633852020513582</v>
      </c>
    </row>
    <row r="4301" spans="1:18" x14ac:dyDescent="0.25">
      <c r="A4301" t="s">
        <v>5626</v>
      </c>
      <c r="B4301" t="s">
        <v>65</v>
      </c>
      <c r="C4301" t="s">
        <v>66</v>
      </c>
      <c r="D4301" t="s">
        <v>67</v>
      </c>
      <c r="E4301" t="s">
        <v>128</v>
      </c>
      <c r="F4301" t="s">
        <v>55</v>
      </c>
      <c r="G4301" s="1">
        <v>45680</v>
      </c>
      <c r="H4301" s="1">
        <v>45703</v>
      </c>
      <c r="I4301">
        <f>YEAR((vw_maritime_trade_analysis[[#This Row],[Departure_Date]]))</f>
        <v>2025</v>
      </c>
      <c r="J4301" t="str">
        <f>"Q"&amp;ROUNDUP(MONTH(vw_maritime_trade_analysis[[#This Row],[Departure_Date]])/3,0)</f>
        <v>Q1</v>
      </c>
      <c r="K4301" t="str">
        <f>TEXT(vw_maritime_trade_analysis[[#This Row],[Departure_Date]],"mmmm")</f>
        <v>January</v>
      </c>
      <c r="L4301">
        <v>42362016</v>
      </c>
      <c r="M4301">
        <v>423243.59375</v>
      </c>
      <c r="N4301">
        <v>45945.01953125</v>
      </c>
      <c r="O4301">
        <v>117766.3984375</v>
      </c>
      <c r="P4301">
        <v>11691.5595703125</v>
      </c>
      <c r="Q4301">
        <v>3703744.75</v>
      </c>
      <c r="R4301">
        <f t="shared" si="67"/>
        <v>8.7430795314368426E-2</v>
      </c>
    </row>
    <row r="4302" spans="1:18" x14ac:dyDescent="0.25">
      <c r="A4302" t="s">
        <v>5627</v>
      </c>
      <c r="B4302" t="s">
        <v>49</v>
      </c>
      <c r="C4302" t="s">
        <v>112</v>
      </c>
      <c r="D4302" t="s">
        <v>199</v>
      </c>
      <c r="E4302" t="s">
        <v>71</v>
      </c>
      <c r="F4302" t="s">
        <v>226</v>
      </c>
      <c r="G4302" s="1">
        <v>45540</v>
      </c>
      <c r="H4302" s="1">
        <v>45564</v>
      </c>
      <c r="I4302">
        <f>YEAR((vw_maritime_trade_analysis[[#This Row],[Departure_Date]]))</f>
        <v>2024</v>
      </c>
      <c r="J4302" t="str">
        <f>"Q"&amp;ROUNDUP(MONTH(vw_maritime_trade_analysis[[#This Row],[Departure_Date]])/3,0)</f>
        <v>Q3</v>
      </c>
      <c r="K4302" t="str">
        <f>TEXT(vw_maritime_trade_analysis[[#This Row],[Departure_Date]],"mmmm")</f>
        <v>September</v>
      </c>
      <c r="L4302">
        <v>36637748</v>
      </c>
      <c r="M4302">
        <v>317279.21875</v>
      </c>
      <c r="N4302">
        <v>238401.046875</v>
      </c>
      <c r="O4302">
        <v>71077.2265625</v>
      </c>
      <c r="P4302">
        <v>0</v>
      </c>
      <c r="Q4302">
        <v>1371266.125</v>
      </c>
      <c r="R4302">
        <f t="shared" si="67"/>
        <v>3.7427685921088819E-2</v>
      </c>
    </row>
    <row r="4303" spans="1:18" x14ac:dyDescent="0.25">
      <c r="A4303" t="s">
        <v>5628</v>
      </c>
      <c r="B4303" t="s">
        <v>65</v>
      </c>
      <c r="C4303" t="s">
        <v>50</v>
      </c>
      <c r="D4303" t="s">
        <v>223</v>
      </c>
      <c r="E4303" t="s">
        <v>184</v>
      </c>
      <c r="F4303" t="s">
        <v>131</v>
      </c>
      <c r="G4303" s="1">
        <v>45493</v>
      </c>
      <c r="H4303" s="1">
        <v>45508</v>
      </c>
      <c r="I4303">
        <f>YEAR((vw_maritime_trade_analysis[[#This Row],[Departure_Date]]))</f>
        <v>2024</v>
      </c>
      <c r="J4303" t="str">
        <f>"Q"&amp;ROUNDUP(MONTH(vw_maritime_trade_analysis[[#This Row],[Departure_Date]])/3,0)</f>
        <v>Q3</v>
      </c>
      <c r="K4303" t="str">
        <f>TEXT(vw_maritime_trade_analysis[[#This Row],[Departure_Date]],"mmmm")</f>
        <v>July</v>
      </c>
      <c r="L4303">
        <v>56344620</v>
      </c>
      <c r="M4303">
        <v>262717.3125</v>
      </c>
      <c r="N4303">
        <v>93923.0625</v>
      </c>
      <c r="O4303">
        <v>148186.34375</v>
      </c>
      <c r="P4303">
        <v>36385.9609375</v>
      </c>
      <c r="Q4303">
        <v>1744717</v>
      </c>
      <c r="R4303">
        <f t="shared" si="67"/>
        <v>3.0965103678044149E-2</v>
      </c>
    </row>
    <row r="4304" spans="1:18" x14ac:dyDescent="0.25">
      <c r="A4304" t="s">
        <v>5629</v>
      </c>
      <c r="B4304" t="s">
        <v>49</v>
      </c>
      <c r="C4304" t="s">
        <v>134</v>
      </c>
      <c r="D4304" t="s">
        <v>135</v>
      </c>
      <c r="E4304" t="s">
        <v>71</v>
      </c>
      <c r="F4304" t="s">
        <v>70</v>
      </c>
      <c r="G4304" s="1">
        <v>44207</v>
      </c>
      <c r="H4304" s="1">
        <v>44236</v>
      </c>
      <c r="I4304">
        <f>YEAR((vw_maritime_trade_analysis[[#This Row],[Departure_Date]]))</f>
        <v>2021</v>
      </c>
      <c r="J4304" t="str">
        <f>"Q"&amp;ROUNDUP(MONTH(vw_maritime_trade_analysis[[#This Row],[Departure_Date]])/3,0)</f>
        <v>Q1</v>
      </c>
      <c r="K4304" t="str">
        <f>TEXT(vw_maritime_trade_analysis[[#This Row],[Departure_Date]],"mmmm")</f>
        <v>January</v>
      </c>
      <c r="L4304">
        <v>4459830.5</v>
      </c>
      <c r="M4304">
        <v>455765.65625</v>
      </c>
      <c r="N4304">
        <v>127357.03125</v>
      </c>
      <c r="O4304">
        <v>7938.5</v>
      </c>
      <c r="P4304">
        <v>74684.046875</v>
      </c>
      <c r="Q4304">
        <v>1181684.875</v>
      </c>
      <c r="R4304">
        <f t="shared" si="67"/>
        <v>0.26496183543298341</v>
      </c>
    </row>
    <row r="4305" spans="1:18" x14ac:dyDescent="0.25">
      <c r="A4305" t="s">
        <v>5630</v>
      </c>
      <c r="B4305" t="s">
        <v>49</v>
      </c>
      <c r="C4305" t="s">
        <v>50</v>
      </c>
      <c r="D4305" t="s">
        <v>139</v>
      </c>
      <c r="E4305" t="s">
        <v>196</v>
      </c>
      <c r="F4305" t="s">
        <v>92</v>
      </c>
      <c r="G4305" s="1">
        <v>44518</v>
      </c>
      <c r="H4305" s="1">
        <v>44526</v>
      </c>
      <c r="I4305">
        <f>YEAR((vw_maritime_trade_analysis[[#This Row],[Departure_Date]]))</f>
        <v>2021</v>
      </c>
      <c r="J4305" t="str">
        <f>"Q"&amp;ROUNDUP(MONTH(vw_maritime_trade_analysis[[#This Row],[Departure_Date]])/3,0)</f>
        <v>Q4</v>
      </c>
      <c r="K4305" t="str">
        <f>TEXT(vw_maritime_trade_analysis[[#This Row],[Departure_Date]],"mmmm")</f>
        <v>November</v>
      </c>
      <c r="L4305">
        <v>31682508</v>
      </c>
      <c r="M4305">
        <v>209130.03125</v>
      </c>
      <c r="N4305">
        <v>133577.8125</v>
      </c>
      <c r="O4305">
        <v>64315.48828125</v>
      </c>
      <c r="P4305">
        <v>86310.0234375</v>
      </c>
      <c r="Q4305">
        <v>1428541.125</v>
      </c>
      <c r="R4305">
        <f t="shared" si="67"/>
        <v>4.5089268974539513E-2</v>
      </c>
    </row>
    <row r="4306" spans="1:18" x14ac:dyDescent="0.25">
      <c r="A4306" t="s">
        <v>5631</v>
      </c>
      <c r="B4306" t="s">
        <v>65</v>
      </c>
      <c r="C4306" t="s">
        <v>50</v>
      </c>
      <c r="D4306" t="s">
        <v>423</v>
      </c>
      <c r="E4306" t="s">
        <v>70</v>
      </c>
      <c r="F4306" t="s">
        <v>201</v>
      </c>
      <c r="G4306" s="1">
        <v>44984</v>
      </c>
      <c r="H4306" s="1">
        <v>45004</v>
      </c>
      <c r="I4306">
        <f>YEAR((vw_maritime_trade_analysis[[#This Row],[Departure_Date]]))</f>
        <v>2023</v>
      </c>
      <c r="J4306" t="str">
        <f>"Q"&amp;ROUNDUP(MONTH(vw_maritime_trade_analysis[[#This Row],[Departure_Date]])/3,0)</f>
        <v>Q1</v>
      </c>
      <c r="K4306" t="str">
        <f>TEXT(vw_maritime_trade_analysis[[#This Row],[Departure_Date]],"mmmm")</f>
        <v>February</v>
      </c>
      <c r="L4306">
        <v>21078458</v>
      </c>
      <c r="M4306">
        <v>307561.125</v>
      </c>
      <c r="N4306">
        <v>176806.484375</v>
      </c>
      <c r="O4306">
        <v>21710.810546875</v>
      </c>
      <c r="P4306">
        <v>0</v>
      </c>
      <c r="Q4306">
        <v>1492075</v>
      </c>
      <c r="R4306">
        <f t="shared" si="67"/>
        <v>7.0786724531747058E-2</v>
      </c>
    </row>
    <row r="4307" spans="1:18" x14ac:dyDescent="0.25">
      <c r="A4307" t="s">
        <v>5632</v>
      </c>
      <c r="B4307" t="s">
        <v>65</v>
      </c>
      <c r="C4307" t="s">
        <v>50</v>
      </c>
      <c r="D4307" t="s">
        <v>183</v>
      </c>
      <c r="E4307" t="s">
        <v>100</v>
      </c>
      <c r="F4307" t="s">
        <v>164</v>
      </c>
      <c r="G4307" s="1">
        <v>44865</v>
      </c>
      <c r="H4307" s="1">
        <v>44872</v>
      </c>
      <c r="I4307">
        <f>YEAR((vw_maritime_trade_analysis[[#This Row],[Departure_Date]]))</f>
        <v>2022</v>
      </c>
      <c r="J4307" t="str">
        <f>"Q"&amp;ROUNDUP(MONTH(vw_maritime_trade_analysis[[#This Row],[Departure_Date]])/3,0)</f>
        <v>Q4</v>
      </c>
      <c r="K4307" t="str">
        <f>TEXT(vw_maritime_trade_analysis[[#This Row],[Departure_Date]],"mmmm")</f>
        <v>October</v>
      </c>
      <c r="L4307">
        <v>94422024</v>
      </c>
      <c r="M4307">
        <v>113201.09375</v>
      </c>
      <c r="N4307">
        <v>100964.859375</v>
      </c>
      <c r="O4307">
        <v>101031.5625</v>
      </c>
      <c r="P4307">
        <v>805.53997802734375</v>
      </c>
      <c r="Q4307">
        <v>2193393.5</v>
      </c>
      <c r="R4307">
        <f t="shared" si="67"/>
        <v>2.3229681032891223E-2</v>
      </c>
    </row>
    <row r="4308" spans="1:18" x14ac:dyDescent="0.25">
      <c r="A4308" t="s">
        <v>5633</v>
      </c>
      <c r="B4308" t="s">
        <v>49</v>
      </c>
      <c r="C4308" t="s">
        <v>50</v>
      </c>
      <c r="D4308" t="s">
        <v>51</v>
      </c>
      <c r="E4308" t="s">
        <v>204</v>
      </c>
      <c r="F4308" t="s">
        <v>128</v>
      </c>
      <c r="G4308" s="1">
        <v>44422</v>
      </c>
      <c r="H4308" s="1">
        <v>44434</v>
      </c>
      <c r="I4308">
        <f>YEAR((vw_maritime_trade_analysis[[#This Row],[Departure_Date]]))</f>
        <v>2021</v>
      </c>
      <c r="J4308" t="str">
        <f>"Q"&amp;ROUNDUP(MONTH(vw_maritime_trade_analysis[[#This Row],[Departure_Date]])/3,0)</f>
        <v>Q3</v>
      </c>
      <c r="K4308" t="str">
        <f>TEXT(vw_maritime_trade_analysis[[#This Row],[Departure_Date]],"mmmm")</f>
        <v>August</v>
      </c>
      <c r="L4308">
        <v>8508522</v>
      </c>
      <c r="M4308">
        <v>239962.6875</v>
      </c>
      <c r="N4308">
        <v>194967.625</v>
      </c>
      <c r="O4308">
        <v>24164.19921875</v>
      </c>
      <c r="P4308">
        <v>45621.3203125</v>
      </c>
      <c r="Q4308">
        <v>2809057.5</v>
      </c>
      <c r="R4308">
        <f t="shared" si="67"/>
        <v>0.33014635209264309</v>
      </c>
    </row>
    <row r="4309" spans="1:18" x14ac:dyDescent="0.25">
      <c r="A4309" t="s">
        <v>5634</v>
      </c>
      <c r="B4309" t="s">
        <v>49</v>
      </c>
      <c r="C4309" t="s">
        <v>66</v>
      </c>
      <c r="D4309" t="s">
        <v>248</v>
      </c>
      <c r="E4309" t="s">
        <v>150</v>
      </c>
      <c r="F4309" t="s">
        <v>184</v>
      </c>
      <c r="G4309" s="1">
        <v>45607</v>
      </c>
      <c r="H4309" s="1">
        <v>45619</v>
      </c>
      <c r="I4309">
        <f>YEAR((vw_maritime_trade_analysis[[#This Row],[Departure_Date]]))</f>
        <v>2024</v>
      </c>
      <c r="J4309" t="str">
        <f>"Q"&amp;ROUNDUP(MONTH(vw_maritime_trade_analysis[[#This Row],[Departure_Date]])/3,0)</f>
        <v>Q4</v>
      </c>
      <c r="K4309" t="str">
        <f>TEXT(vw_maritime_trade_analysis[[#This Row],[Departure_Date]],"mmmm")</f>
        <v>November</v>
      </c>
      <c r="L4309">
        <v>20175060</v>
      </c>
      <c r="M4309">
        <v>143284.65625</v>
      </c>
      <c r="N4309">
        <v>241945.34375</v>
      </c>
      <c r="O4309">
        <v>27034.580078125</v>
      </c>
      <c r="P4309">
        <v>0</v>
      </c>
      <c r="Q4309">
        <v>2783224.25</v>
      </c>
      <c r="R4309">
        <f t="shared" si="67"/>
        <v>0.13795370373124044</v>
      </c>
    </row>
    <row r="4310" spans="1:18" x14ac:dyDescent="0.25">
      <c r="A4310" t="s">
        <v>5635</v>
      </c>
      <c r="B4310" t="s">
        <v>65</v>
      </c>
      <c r="C4310" t="s">
        <v>66</v>
      </c>
      <c r="D4310" t="s">
        <v>245</v>
      </c>
      <c r="E4310" t="s">
        <v>100</v>
      </c>
      <c r="F4310" t="s">
        <v>108</v>
      </c>
      <c r="G4310" s="1">
        <v>45723</v>
      </c>
      <c r="H4310" s="1">
        <v>45745</v>
      </c>
      <c r="I4310">
        <f>YEAR((vw_maritime_trade_analysis[[#This Row],[Departure_Date]]))</f>
        <v>2025</v>
      </c>
      <c r="J4310" t="str">
        <f>"Q"&amp;ROUNDUP(MONTH(vw_maritime_trade_analysis[[#This Row],[Departure_Date]])/3,0)</f>
        <v>Q1</v>
      </c>
      <c r="K4310" t="str">
        <f>TEXT(vw_maritime_trade_analysis[[#This Row],[Departure_Date]],"mmmm")</f>
        <v>March</v>
      </c>
      <c r="L4310">
        <v>6068249</v>
      </c>
      <c r="M4310">
        <v>365887.9375</v>
      </c>
      <c r="N4310">
        <v>129022.90625</v>
      </c>
      <c r="O4310">
        <v>4065.72998046875</v>
      </c>
      <c r="P4310">
        <v>0</v>
      </c>
      <c r="Q4310">
        <v>965134.3125</v>
      </c>
      <c r="R4310">
        <f t="shared" si="67"/>
        <v>0.15904659029318013</v>
      </c>
    </row>
    <row r="4311" spans="1:18" x14ac:dyDescent="0.25">
      <c r="A4311" t="s">
        <v>5636</v>
      </c>
      <c r="B4311" t="s">
        <v>65</v>
      </c>
      <c r="C4311" t="s">
        <v>50</v>
      </c>
      <c r="D4311" t="s">
        <v>223</v>
      </c>
      <c r="E4311" t="s">
        <v>56</v>
      </c>
      <c r="F4311" t="s">
        <v>127</v>
      </c>
      <c r="G4311" s="1">
        <v>45761</v>
      </c>
      <c r="H4311" s="1">
        <v>45771</v>
      </c>
      <c r="I4311">
        <f>YEAR((vw_maritime_trade_analysis[[#This Row],[Departure_Date]]))</f>
        <v>2025</v>
      </c>
      <c r="J4311" t="str">
        <f>"Q"&amp;ROUNDUP(MONTH(vw_maritime_trade_analysis[[#This Row],[Departure_Date]])/3,0)</f>
        <v>Q2</v>
      </c>
      <c r="K4311" t="str">
        <f>TEXT(vw_maritime_trade_analysis[[#This Row],[Departure_Date]],"mmmm")</f>
        <v>April</v>
      </c>
      <c r="L4311">
        <v>36808460</v>
      </c>
      <c r="M4311">
        <v>232053.0625</v>
      </c>
      <c r="N4311">
        <v>94483.8125</v>
      </c>
      <c r="O4311">
        <v>73985.0078125</v>
      </c>
      <c r="Q4311">
        <v>1437333.875</v>
      </c>
      <c r="R4311">
        <f t="shared" si="67"/>
        <v>3.9049008706150704E-2</v>
      </c>
    </row>
    <row r="4312" spans="1:18" x14ac:dyDescent="0.25">
      <c r="A4312" t="s">
        <v>5637</v>
      </c>
      <c r="B4312" t="s">
        <v>49</v>
      </c>
      <c r="C4312" t="s">
        <v>112</v>
      </c>
      <c r="D4312" t="s">
        <v>126</v>
      </c>
      <c r="E4312" t="s">
        <v>83</v>
      </c>
      <c r="F4312" t="s">
        <v>92</v>
      </c>
      <c r="G4312" s="1">
        <v>44048</v>
      </c>
      <c r="H4312" s="1">
        <v>44075</v>
      </c>
      <c r="I4312">
        <f>YEAR((vw_maritime_trade_analysis[[#This Row],[Departure_Date]]))</f>
        <v>2020</v>
      </c>
      <c r="J4312" t="str">
        <f>"Q"&amp;ROUNDUP(MONTH(vw_maritime_trade_analysis[[#This Row],[Departure_Date]])/3,0)</f>
        <v>Q3</v>
      </c>
      <c r="K4312" t="str">
        <f>TEXT(vw_maritime_trade_analysis[[#This Row],[Departure_Date]],"mmmm")</f>
        <v>August</v>
      </c>
      <c r="L4312">
        <v>9539362</v>
      </c>
      <c r="M4312">
        <v>299019.6875</v>
      </c>
      <c r="N4312">
        <v>184023.09375</v>
      </c>
      <c r="O4312">
        <v>14499.830078125</v>
      </c>
      <c r="P4312">
        <v>17864.33984375</v>
      </c>
      <c r="Q4312">
        <v>1701695.5</v>
      </c>
      <c r="R4312">
        <f t="shared" si="67"/>
        <v>0.17838672020204285</v>
      </c>
    </row>
    <row r="4313" spans="1:18" x14ac:dyDescent="0.25">
      <c r="A4313" t="s">
        <v>5638</v>
      </c>
      <c r="B4313" t="s">
        <v>65</v>
      </c>
      <c r="C4313" t="s">
        <v>50</v>
      </c>
      <c r="D4313" t="s">
        <v>145</v>
      </c>
      <c r="E4313" t="s">
        <v>128</v>
      </c>
      <c r="F4313" t="s">
        <v>71</v>
      </c>
      <c r="G4313" s="1">
        <v>44645</v>
      </c>
      <c r="H4313" s="1">
        <v>44665</v>
      </c>
      <c r="I4313">
        <f>YEAR((vw_maritime_trade_analysis[[#This Row],[Departure_Date]]))</f>
        <v>2022</v>
      </c>
      <c r="J4313" t="str">
        <f>"Q"&amp;ROUNDUP(MONTH(vw_maritime_trade_analysis[[#This Row],[Departure_Date]])/3,0)</f>
        <v>Q1</v>
      </c>
      <c r="K4313" t="str">
        <f>TEXT(vw_maritime_trade_analysis[[#This Row],[Departure_Date]],"mmmm")</f>
        <v>March</v>
      </c>
      <c r="L4313">
        <v>35156016</v>
      </c>
      <c r="M4313">
        <v>155650.578125</v>
      </c>
      <c r="N4313">
        <v>46080.9296875</v>
      </c>
      <c r="O4313">
        <v>106171.171875</v>
      </c>
      <c r="P4313">
        <v>2798.3798828125</v>
      </c>
      <c r="Q4313">
        <v>4351477.5</v>
      </c>
      <c r="R4313">
        <f t="shared" si="67"/>
        <v>0.12377618385427973</v>
      </c>
    </row>
    <row r="4314" spans="1:18" x14ac:dyDescent="0.25">
      <c r="A4314" t="s">
        <v>5639</v>
      </c>
      <c r="B4314" t="s">
        <v>65</v>
      </c>
      <c r="C4314" t="s">
        <v>50</v>
      </c>
      <c r="D4314" t="s">
        <v>145</v>
      </c>
      <c r="E4314" t="s">
        <v>82</v>
      </c>
      <c r="F4314" t="s">
        <v>150</v>
      </c>
      <c r="G4314" s="1">
        <v>44346</v>
      </c>
      <c r="H4314" s="1">
        <v>44366</v>
      </c>
      <c r="I4314">
        <f>YEAR((vw_maritime_trade_analysis[[#This Row],[Departure_Date]]))</f>
        <v>2021</v>
      </c>
      <c r="J4314" t="str">
        <f>"Q"&amp;ROUNDUP(MONTH(vw_maritime_trade_analysis[[#This Row],[Departure_Date]])/3,0)</f>
        <v>Q2</v>
      </c>
      <c r="K4314" t="str">
        <f>TEXT(vw_maritime_trade_analysis[[#This Row],[Departure_Date]],"mmmm")</f>
        <v>May</v>
      </c>
      <c r="L4314">
        <v>17036786</v>
      </c>
      <c r="M4314">
        <v>340633.65625</v>
      </c>
      <c r="N4314">
        <v>212874.578125</v>
      </c>
      <c r="O4314">
        <v>26407.01953125</v>
      </c>
      <c r="P4314">
        <v>0</v>
      </c>
      <c r="Q4314">
        <v>3011548.5</v>
      </c>
      <c r="R4314">
        <f t="shared" si="67"/>
        <v>0.17676740789019713</v>
      </c>
    </row>
    <row r="4315" spans="1:18" x14ac:dyDescent="0.25">
      <c r="A4315" t="s">
        <v>5640</v>
      </c>
      <c r="B4315" t="s">
        <v>49</v>
      </c>
      <c r="C4315" t="s">
        <v>78</v>
      </c>
      <c r="D4315" t="s">
        <v>177</v>
      </c>
      <c r="E4315" t="s">
        <v>154</v>
      </c>
      <c r="F4315" t="s">
        <v>92</v>
      </c>
      <c r="G4315" s="1">
        <v>45171</v>
      </c>
      <c r="H4315" s="1">
        <v>45192</v>
      </c>
      <c r="I4315">
        <f>YEAR((vw_maritime_trade_analysis[[#This Row],[Departure_Date]]))</f>
        <v>2023</v>
      </c>
      <c r="J4315" t="str">
        <f>"Q"&amp;ROUNDUP(MONTH(vw_maritime_trade_analysis[[#This Row],[Departure_Date]])/3,0)</f>
        <v>Q3</v>
      </c>
      <c r="K4315" t="str">
        <f>TEXT(vw_maritime_trade_analysis[[#This Row],[Departure_Date]],"mmmm")</f>
        <v>September</v>
      </c>
      <c r="L4315">
        <v>19602620</v>
      </c>
      <c r="M4315">
        <v>273178.34375</v>
      </c>
      <c r="N4315">
        <v>212592.84375</v>
      </c>
      <c r="O4315">
        <v>28815.849609375</v>
      </c>
      <c r="P4315">
        <v>0</v>
      </c>
      <c r="Q4315">
        <v>1768561.25</v>
      </c>
      <c r="R4315">
        <f t="shared" si="67"/>
        <v>9.022065672853935E-2</v>
      </c>
    </row>
    <row r="4316" spans="1:18" x14ac:dyDescent="0.25">
      <c r="A4316" t="s">
        <v>5641</v>
      </c>
      <c r="B4316" t="s">
        <v>65</v>
      </c>
      <c r="C4316" t="s">
        <v>78</v>
      </c>
      <c r="D4316" t="s">
        <v>79</v>
      </c>
      <c r="E4316" t="s">
        <v>70</v>
      </c>
      <c r="F4316" t="s">
        <v>131</v>
      </c>
      <c r="G4316" s="1">
        <v>45366</v>
      </c>
      <c r="H4316" s="1">
        <v>45388</v>
      </c>
      <c r="I4316">
        <f>YEAR((vw_maritime_trade_analysis[[#This Row],[Departure_Date]]))</f>
        <v>2024</v>
      </c>
      <c r="J4316" t="str">
        <f>"Q"&amp;ROUNDUP(MONTH(vw_maritime_trade_analysis[[#This Row],[Departure_Date]])/3,0)</f>
        <v>Q1</v>
      </c>
      <c r="K4316" t="str">
        <f>TEXT(vw_maritime_trade_analysis[[#This Row],[Departure_Date]],"mmmm")</f>
        <v>March</v>
      </c>
      <c r="L4316">
        <v>29356144</v>
      </c>
      <c r="M4316">
        <v>164386.375</v>
      </c>
      <c r="N4316">
        <v>199094.0625</v>
      </c>
      <c r="O4316">
        <v>15558.759765625</v>
      </c>
      <c r="P4316">
        <v>0</v>
      </c>
      <c r="Q4316">
        <v>1566031.375</v>
      </c>
      <c r="R4316">
        <f t="shared" si="67"/>
        <v>5.3345949488461428E-2</v>
      </c>
    </row>
    <row r="4317" spans="1:18" x14ac:dyDescent="0.25">
      <c r="A4317" t="s">
        <v>5642</v>
      </c>
      <c r="B4317" t="s">
        <v>65</v>
      </c>
      <c r="C4317" t="s">
        <v>78</v>
      </c>
      <c r="D4317" t="s">
        <v>177</v>
      </c>
      <c r="E4317" t="s">
        <v>56</v>
      </c>
      <c r="F4317" t="s">
        <v>127</v>
      </c>
      <c r="G4317" s="1">
        <v>44578</v>
      </c>
      <c r="H4317" s="1">
        <v>44592</v>
      </c>
      <c r="I4317">
        <f>YEAR((vw_maritime_trade_analysis[[#This Row],[Departure_Date]]))</f>
        <v>2022</v>
      </c>
      <c r="J4317" t="str">
        <f>"Q"&amp;ROUNDUP(MONTH(vw_maritime_trade_analysis[[#This Row],[Departure_Date]])/3,0)</f>
        <v>Q1</v>
      </c>
      <c r="K4317" t="str">
        <f>TEXT(vw_maritime_trade_analysis[[#This Row],[Departure_Date]],"mmmm")</f>
        <v>January</v>
      </c>
      <c r="L4317">
        <v>29946164</v>
      </c>
      <c r="M4317">
        <v>276175.75</v>
      </c>
      <c r="N4317">
        <v>104008.5703125</v>
      </c>
      <c r="O4317">
        <v>52405.7890625</v>
      </c>
      <c r="P4317">
        <v>0</v>
      </c>
      <c r="Q4317">
        <v>2133754.5</v>
      </c>
      <c r="R4317">
        <f t="shared" si="67"/>
        <v>7.1253015912154896E-2</v>
      </c>
    </row>
    <row r="4318" spans="1:18" x14ac:dyDescent="0.25">
      <c r="A4318" t="s">
        <v>5643</v>
      </c>
      <c r="B4318" t="s">
        <v>65</v>
      </c>
      <c r="C4318" t="s">
        <v>50</v>
      </c>
      <c r="D4318" t="s">
        <v>51</v>
      </c>
      <c r="E4318" t="s">
        <v>100</v>
      </c>
      <c r="F4318" t="s">
        <v>140</v>
      </c>
      <c r="G4318" s="1">
        <v>45411</v>
      </c>
      <c r="H4318" s="1">
        <v>45429</v>
      </c>
      <c r="I4318">
        <f>YEAR((vw_maritime_trade_analysis[[#This Row],[Departure_Date]]))</f>
        <v>2024</v>
      </c>
      <c r="J4318" t="str">
        <f>"Q"&amp;ROUNDUP(MONTH(vw_maritime_trade_analysis[[#This Row],[Departure_Date]])/3,0)</f>
        <v>Q2</v>
      </c>
      <c r="K4318" t="str">
        <f>TEXT(vw_maritime_trade_analysis[[#This Row],[Departure_Date]],"mmmm")</f>
        <v>April</v>
      </c>
      <c r="L4318">
        <v>7004443</v>
      </c>
      <c r="M4318">
        <v>179925.53125</v>
      </c>
      <c r="N4318">
        <v>32100.189453125</v>
      </c>
      <c r="O4318">
        <v>3922.489990234375</v>
      </c>
      <c r="P4318">
        <v>2277.010009765625</v>
      </c>
      <c r="Q4318">
        <v>1968147.125</v>
      </c>
      <c r="R4318">
        <f t="shared" si="67"/>
        <v>0.28098552947036615</v>
      </c>
    </row>
    <row r="4319" spans="1:18" x14ac:dyDescent="0.25">
      <c r="A4319" t="s">
        <v>5644</v>
      </c>
      <c r="B4319" t="s">
        <v>49</v>
      </c>
      <c r="C4319" t="s">
        <v>50</v>
      </c>
      <c r="D4319" t="s">
        <v>145</v>
      </c>
      <c r="E4319" t="s">
        <v>201</v>
      </c>
      <c r="F4319" t="s">
        <v>70</v>
      </c>
      <c r="G4319" s="1">
        <v>45297</v>
      </c>
      <c r="H4319" s="1">
        <v>45314</v>
      </c>
      <c r="I4319">
        <f>YEAR((vw_maritime_trade_analysis[[#This Row],[Departure_Date]]))</f>
        <v>2024</v>
      </c>
      <c r="J4319" t="str">
        <f>"Q"&amp;ROUNDUP(MONTH(vw_maritime_trade_analysis[[#This Row],[Departure_Date]])/3,0)</f>
        <v>Q1</v>
      </c>
      <c r="K4319" t="str">
        <f>TEXT(vw_maritime_trade_analysis[[#This Row],[Departure_Date]],"mmmm")</f>
        <v>January</v>
      </c>
      <c r="L4319">
        <v>69666704</v>
      </c>
      <c r="M4319">
        <v>276051.5625</v>
      </c>
      <c r="N4319">
        <v>232983.671875</v>
      </c>
      <c r="O4319">
        <v>55733.359375</v>
      </c>
      <c r="P4319">
        <v>53885</v>
      </c>
      <c r="Q4319">
        <v>4621606</v>
      </c>
      <c r="R4319">
        <f t="shared" si="67"/>
        <v>6.6338806555280697E-2</v>
      </c>
    </row>
    <row r="4320" spans="1:18" x14ac:dyDescent="0.25">
      <c r="A4320" t="s">
        <v>5645</v>
      </c>
      <c r="B4320" t="s">
        <v>65</v>
      </c>
      <c r="C4320" t="s">
        <v>112</v>
      </c>
      <c r="D4320" t="s">
        <v>126</v>
      </c>
      <c r="E4320" t="s">
        <v>100</v>
      </c>
      <c r="F4320" t="s">
        <v>131</v>
      </c>
      <c r="G4320" s="1">
        <v>44471</v>
      </c>
      <c r="H4320" s="1">
        <v>44491</v>
      </c>
      <c r="I4320">
        <f>YEAR((vw_maritime_trade_analysis[[#This Row],[Departure_Date]]))</f>
        <v>2021</v>
      </c>
      <c r="J4320" t="str">
        <f>"Q"&amp;ROUNDUP(MONTH(vw_maritime_trade_analysis[[#This Row],[Departure_Date]])/3,0)</f>
        <v>Q4</v>
      </c>
      <c r="K4320" t="str">
        <f>TEXT(vw_maritime_trade_analysis[[#This Row],[Departure_Date]],"mmmm")</f>
        <v>October</v>
      </c>
      <c r="L4320">
        <v>6724971</v>
      </c>
      <c r="M4320">
        <v>256083.046875</v>
      </c>
      <c r="N4320">
        <v>148342.828125</v>
      </c>
      <c r="O4320">
        <v>3698.72998046875</v>
      </c>
      <c r="P4320">
        <v>0</v>
      </c>
      <c r="Q4320">
        <v>1604600.5</v>
      </c>
      <c r="R4320">
        <f t="shared" si="67"/>
        <v>0.23860333375415299</v>
      </c>
    </row>
    <row r="4321" spans="1:18" x14ac:dyDescent="0.25">
      <c r="A4321" t="s">
        <v>5647</v>
      </c>
      <c r="B4321" t="s">
        <v>49</v>
      </c>
      <c r="C4321" t="s">
        <v>50</v>
      </c>
      <c r="D4321" t="s">
        <v>51</v>
      </c>
      <c r="E4321" t="s">
        <v>146</v>
      </c>
      <c r="F4321" t="s">
        <v>56</v>
      </c>
      <c r="G4321" s="1">
        <v>44754</v>
      </c>
      <c r="H4321" s="1">
        <v>44773</v>
      </c>
      <c r="I4321">
        <f>YEAR((vw_maritime_trade_analysis[[#This Row],[Departure_Date]]))</f>
        <v>2022</v>
      </c>
      <c r="J4321" t="str">
        <f>"Q"&amp;ROUNDUP(MONTH(vw_maritime_trade_analysis[[#This Row],[Departure_Date]])/3,0)</f>
        <v>Q3</v>
      </c>
      <c r="K4321" t="str">
        <f>TEXT(vw_maritime_trade_analysis[[#This Row],[Departure_Date]],"mmmm")</f>
        <v>July</v>
      </c>
      <c r="L4321">
        <v>12714676</v>
      </c>
      <c r="M4321">
        <v>220128.59375</v>
      </c>
      <c r="N4321">
        <v>166015.90625</v>
      </c>
      <c r="O4321">
        <v>43865.62890625</v>
      </c>
      <c r="P4321">
        <v>31792.439453125</v>
      </c>
      <c r="Q4321">
        <v>2632876.5</v>
      </c>
      <c r="R4321">
        <f t="shared" si="67"/>
        <v>0.20707381768910194</v>
      </c>
    </row>
    <row r="4322" spans="1:18" x14ac:dyDescent="0.25">
      <c r="A4322" t="s">
        <v>5649</v>
      </c>
      <c r="B4322" t="s">
        <v>65</v>
      </c>
      <c r="C4322" t="s">
        <v>66</v>
      </c>
      <c r="D4322" t="s">
        <v>391</v>
      </c>
      <c r="E4322" t="s">
        <v>226</v>
      </c>
      <c r="F4322" t="s">
        <v>204</v>
      </c>
      <c r="G4322" s="1">
        <v>43926</v>
      </c>
      <c r="H4322" s="1">
        <v>43947</v>
      </c>
      <c r="I4322">
        <f>YEAR((vw_maritime_trade_analysis[[#This Row],[Departure_Date]]))</f>
        <v>2020</v>
      </c>
      <c r="J4322" t="str">
        <f>"Q"&amp;ROUNDUP(MONTH(vw_maritime_trade_analysis[[#This Row],[Departure_Date]])/3,0)</f>
        <v>Q2</v>
      </c>
      <c r="K4322" t="str">
        <f>TEXT(vw_maritime_trade_analysis[[#This Row],[Departure_Date]],"mmmm")</f>
        <v>April</v>
      </c>
      <c r="L4322">
        <v>26190644</v>
      </c>
      <c r="M4322">
        <v>279279.53125</v>
      </c>
      <c r="N4322">
        <v>158180.5625</v>
      </c>
      <c r="O4322">
        <v>86952.9296875</v>
      </c>
      <c r="P4322">
        <v>10265.2998046875</v>
      </c>
      <c r="Q4322">
        <v>3068680.75</v>
      </c>
      <c r="R4322">
        <f t="shared" si="67"/>
        <v>0.11716705973323908</v>
      </c>
    </row>
    <row r="4323" spans="1:18" x14ac:dyDescent="0.25">
      <c r="A4323" t="s">
        <v>5650</v>
      </c>
      <c r="B4323" t="s">
        <v>65</v>
      </c>
      <c r="C4323" t="s">
        <v>50</v>
      </c>
      <c r="D4323" t="s">
        <v>423</v>
      </c>
      <c r="E4323" t="s">
        <v>128</v>
      </c>
      <c r="F4323" t="s">
        <v>108</v>
      </c>
      <c r="G4323" s="1">
        <v>45032</v>
      </c>
      <c r="H4323" s="1">
        <v>45041</v>
      </c>
      <c r="I4323">
        <f>YEAR((vw_maritime_trade_analysis[[#This Row],[Departure_Date]]))</f>
        <v>2023</v>
      </c>
      <c r="J4323" t="str">
        <f>"Q"&amp;ROUNDUP(MONTH(vw_maritime_trade_analysis[[#This Row],[Departure_Date]])/3,0)</f>
        <v>Q2</v>
      </c>
      <c r="K4323" t="str">
        <f>TEXT(vw_maritime_trade_analysis[[#This Row],[Departure_Date]],"mmmm")</f>
        <v>April</v>
      </c>
      <c r="L4323">
        <v>21392490</v>
      </c>
      <c r="M4323">
        <v>161922.515625</v>
      </c>
      <c r="N4323">
        <v>132252.484375</v>
      </c>
      <c r="O4323">
        <v>54123</v>
      </c>
      <c r="P4323">
        <v>0</v>
      </c>
      <c r="Q4323">
        <v>2550896.5</v>
      </c>
      <c r="R4323">
        <f t="shared" si="67"/>
        <v>0.11924261738582091</v>
      </c>
    </row>
    <row r="4324" spans="1:18" x14ac:dyDescent="0.25">
      <c r="A4324" t="s">
        <v>5651</v>
      </c>
      <c r="B4324" t="s">
        <v>49</v>
      </c>
      <c r="C4324" t="s">
        <v>50</v>
      </c>
      <c r="D4324" t="s">
        <v>120</v>
      </c>
      <c r="E4324" t="s">
        <v>93</v>
      </c>
      <c r="F4324" t="s">
        <v>82</v>
      </c>
      <c r="G4324" s="1">
        <v>44765</v>
      </c>
      <c r="H4324" s="1">
        <v>44779</v>
      </c>
      <c r="I4324">
        <f>YEAR((vw_maritime_trade_analysis[[#This Row],[Departure_Date]]))</f>
        <v>2022</v>
      </c>
      <c r="J4324" t="str">
        <f>"Q"&amp;ROUNDUP(MONTH(vw_maritime_trade_analysis[[#This Row],[Departure_Date]])/3,0)</f>
        <v>Q3</v>
      </c>
      <c r="K4324" t="str">
        <f>TEXT(vw_maritime_trade_analysis[[#This Row],[Departure_Date]],"mmmm")</f>
        <v>July</v>
      </c>
      <c r="L4324">
        <v>44520864</v>
      </c>
      <c r="M4324">
        <v>347673.46875</v>
      </c>
      <c r="N4324">
        <v>59826.87109375</v>
      </c>
      <c r="O4324">
        <v>54760.66015625</v>
      </c>
      <c r="P4324">
        <v>0</v>
      </c>
      <c r="Q4324">
        <v>2032580.625</v>
      </c>
      <c r="R4324">
        <f t="shared" si="67"/>
        <v>4.5654563779355228E-2</v>
      </c>
    </row>
    <row r="4325" spans="1:18" x14ac:dyDescent="0.25">
      <c r="A4325" t="s">
        <v>5652</v>
      </c>
      <c r="B4325" t="s">
        <v>49</v>
      </c>
      <c r="C4325" t="s">
        <v>112</v>
      </c>
      <c r="D4325" t="s">
        <v>113</v>
      </c>
      <c r="E4325" t="s">
        <v>196</v>
      </c>
      <c r="F4325" t="s">
        <v>82</v>
      </c>
      <c r="G4325" s="1">
        <v>43852</v>
      </c>
      <c r="H4325" s="1">
        <v>43867</v>
      </c>
      <c r="I4325">
        <f>YEAR((vw_maritime_trade_analysis[[#This Row],[Departure_Date]]))</f>
        <v>2020</v>
      </c>
      <c r="J4325" t="str">
        <f>"Q"&amp;ROUNDUP(MONTH(vw_maritime_trade_analysis[[#This Row],[Departure_Date]])/3,0)</f>
        <v>Q1</v>
      </c>
      <c r="K4325" t="str">
        <f>TEXT(vw_maritime_trade_analysis[[#This Row],[Departure_Date]],"mmmm")</f>
        <v>January</v>
      </c>
      <c r="L4325">
        <v>4176314</v>
      </c>
      <c r="M4325">
        <v>82110.15625</v>
      </c>
      <c r="N4325">
        <v>213960.703125</v>
      </c>
      <c r="O4325">
        <v>11568.3896484375</v>
      </c>
      <c r="P4325">
        <v>44335.01171875</v>
      </c>
      <c r="Q4325">
        <v>561736.125</v>
      </c>
      <c r="R4325">
        <f t="shared" si="67"/>
        <v>0.13450524194301483</v>
      </c>
    </row>
    <row r="4326" spans="1:18" x14ac:dyDescent="0.25">
      <c r="A4326" t="s">
        <v>5653</v>
      </c>
      <c r="B4326" t="s">
        <v>65</v>
      </c>
      <c r="C4326" t="s">
        <v>239</v>
      </c>
      <c r="D4326" t="s">
        <v>240</v>
      </c>
      <c r="E4326" t="s">
        <v>184</v>
      </c>
      <c r="F4326" t="s">
        <v>196</v>
      </c>
      <c r="G4326" s="1">
        <v>44340</v>
      </c>
      <c r="H4326" s="1">
        <v>44349</v>
      </c>
      <c r="I4326">
        <f>YEAR((vw_maritime_trade_analysis[[#This Row],[Departure_Date]]))</f>
        <v>2021</v>
      </c>
      <c r="J4326" t="str">
        <f>"Q"&amp;ROUNDUP(MONTH(vw_maritime_trade_analysis[[#This Row],[Departure_Date]])/3,0)</f>
        <v>Q2</v>
      </c>
      <c r="K4326" t="str">
        <f>TEXT(vw_maritime_trade_analysis[[#This Row],[Departure_Date]],"mmmm")</f>
        <v>May</v>
      </c>
      <c r="L4326">
        <v>7984790</v>
      </c>
      <c r="M4326">
        <v>113525.75</v>
      </c>
      <c r="N4326">
        <v>211908.734375</v>
      </c>
      <c r="O4326">
        <v>17646.390625</v>
      </c>
      <c r="P4326">
        <v>118454.578125</v>
      </c>
      <c r="Q4326">
        <v>1074127.5</v>
      </c>
      <c r="R4326">
        <f t="shared" si="67"/>
        <v>0.13452169687618584</v>
      </c>
    </row>
    <row r="4327" spans="1:18" x14ac:dyDescent="0.25">
      <c r="A4327" t="s">
        <v>5654</v>
      </c>
      <c r="B4327" t="s">
        <v>65</v>
      </c>
      <c r="C4327" t="s">
        <v>78</v>
      </c>
      <c r="D4327" t="s">
        <v>177</v>
      </c>
      <c r="E4327" t="s">
        <v>100</v>
      </c>
      <c r="F4327" t="s">
        <v>201</v>
      </c>
      <c r="G4327" s="1">
        <v>45802</v>
      </c>
      <c r="H4327" s="1">
        <v>45824</v>
      </c>
      <c r="I4327">
        <f>YEAR((vw_maritime_trade_analysis[[#This Row],[Departure_Date]]))</f>
        <v>2025</v>
      </c>
      <c r="J4327" t="str">
        <f>"Q"&amp;ROUNDUP(MONTH(vw_maritime_trade_analysis[[#This Row],[Departure_Date]])/3,0)</f>
        <v>Q2</v>
      </c>
      <c r="K4327" t="str">
        <f>TEXT(vw_maritime_trade_analysis[[#This Row],[Departure_Date]],"mmmm")</f>
        <v>May</v>
      </c>
      <c r="L4327">
        <v>15756817</v>
      </c>
      <c r="M4327">
        <v>310447</v>
      </c>
      <c r="N4327">
        <v>99943.421875</v>
      </c>
      <c r="O4327">
        <v>41598</v>
      </c>
      <c r="P4327">
        <v>0</v>
      </c>
      <c r="Q4327">
        <v>1498631.875</v>
      </c>
      <c r="R4327">
        <f t="shared" si="67"/>
        <v>9.5110064107490747E-2</v>
      </c>
    </row>
    <row r="4328" spans="1:18" x14ac:dyDescent="0.25">
      <c r="A4328" t="s">
        <v>5655</v>
      </c>
      <c r="B4328" t="s">
        <v>49</v>
      </c>
      <c r="C4328" t="s">
        <v>239</v>
      </c>
      <c r="D4328" t="s">
        <v>240</v>
      </c>
      <c r="E4328" t="s">
        <v>257</v>
      </c>
      <c r="F4328" t="s">
        <v>128</v>
      </c>
      <c r="G4328" s="1">
        <v>44198</v>
      </c>
      <c r="H4328" s="1">
        <v>44212</v>
      </c>
      <c r="I4328">
        <f>YEAR((vw_maritime_trade_analysis[[#This Row],[Departure_Date]]))</f>
        <v>2021</v>
      </c>
      <c r="J4328" t="str">
        <f>"Q"&amp;ROUNDUP(MONTH(vw_maritime_trade_analysis[[#This Row],[Departure_Date]])/3,0)</f>
        <v>Q1</v>
      </c>
      <c r="K4328" t="str">
        <f>TEXT(vw_maritime_trade_analysis[[#This Row],[Departure_Date]],"mmmm")</f>
        <v>January</v>
      </c>
      <c r="L4328">
        <v>8720116</v>
      </c>
      <c r="M4328">
        <v>329373.8125</v>
      </c>
      <c r="N4328">
        <v>62852.7890625</v>
      </c>
      <c r="O4328">
        <v>13341.7802734375</v>
      </c>
      <c r="P4328">
        <v>0</v>
      </c>
      <c r="Q4328">
        <v>674952.9375</v>
      </c>
      <c r="R4328">
        <f t="shared" si="67"/>
        <v>7.7401830147672351E-2</v>
      </c>
    </row>
    <row r="4329" spans="1:18" x14ac:dyDescent="0.25">
      <c r="A4329" t="s">
        <v>5656</v>
      </c>
      <c r="B4329" t="s">
        <v>65</v>
      </c>
      <c r="C4329" t="s">
        <v>134</v>
      </c>
      <c r="D4329" t="s">
        <v>135</v>
      </c>
      <c r="E4329" t="s">
        <v>92</v>
      </c>
      <c r="F4329" t="s">
        <v>83</v>
      </c>
      <c r="G4329" s="1">
        <v>45823</v>
      </c>
      <c r="H4329" s="1">
        <v>45842</v>
      </c>
      <c r="I4329">
        <f>YEAR((vw_maritime_trade_analysis[[#This Row],[Departure_Date]]))</f>
        <v>2025</v>
      </c>
      <c r="J4329" t="str">
        <f>"Q"&amp;ROUNDUP(MONTH(vw_maritime_trade_analysis[[#This Row],[Departure_Date]])/3,0)</f>
        <v>Q2</v>
      </c>
      <c r="K4329" t="str">
        <f>TEXT(vw_maritime_trade_analysis[[#This Row],[Departure_Date]],"mmmm")</f>
        <v>June</v>
      </c>
      <c r="L4329">
        <v>4484119.5</v>
      </c>
      <c r="M4329">
        <v>455767.8125</v>
      </c>
      <c r="N4329">
        <v>78373.4296875</v>
      </c>
      <c r="O4329">
        <v>13362.6796875</v>
      </c>
      <c r="P4329">
        <v>10764.2802734375</v>
      </c>
      <c r="Q4329">
        <v>617222.4375</v>
      </c>
      <c r="R4329">
        <f t="shared" si="67"/>
        <v>0.13764629544328602</v>
      </c>
    </row>
    <row r="4330" spans="1:18" x14ac:dyDescent="0.25">
      <c r="A4330" t="s">
        <v>5657</v>
      </c>
      <c r="B4330" t="s">
        <v>65</v>
      </c>
      <c r="C4330" t="s">
        <v>78</v>
      </c>
      <c r="D4330" t="s">
        <v>79</v>
      </c>
      <c r="E4330" t="s">
        <v>70</v>
      </c>
      <c r="F4330" t="s">
        <v>71</v>
      </c>
      <c r="G4330" s="1">
        <v>45787</v>
      </c>
      <c r="H4330" s="1">
        <v>45800</v>
      </c>
      <c r="I4330">
        <f>YEAR((vw_maritime_trade_analysis[[#This Row],[Departure_Date]]))</f>
        <v>2025</v>
      </c>
      <c r="J4330" t="str">
        <f>"Q"&amp;ROUNDUP(MONTH(vw_maritime_trade_analysis[[#This Row],[Departure_Date]])/3,0)</f>
        <v>Q2</v>
      </c>
      <c r="K4330" t="str">
        <f>TEXT(vw_maritime_trade_analysis[[#This Row],[Departure_Date]],"mmmm")</f>
        <v>May</v>
      </c>
      <c r="L4330">
        <v>26585898</v>
      </c>
      <c r="M4330">
        <v>113679.796875</v>
      </c>
      <c r="N4330">
        <v>188575.9375</v>
      </c>
      <c r="O4330">
        <v>56096.25</v>
      </c>
      <c r="P4330">
        <v>58431.1796875</v>
      </c>
      <c r="Q4330">
        <v>1159564.625</v>
      </c>
      <c r="R4330">
        <f t="shared" si="67"/>
        <v>4.3615777996289615E-2</v>
      </c>
    </row>
    <row r="4331" spans="1:18" x14ac:dyDescent="0.25">
      <c r="A4331" t="s">
        <v>5659</v>
      </c>
      <c r="B4331" t="s">
        <v>65</v>
      </c>
      <c r="C4331" t="s">
        <v>66</v>
      </c>
      <c r="D4331" t="s">
        <v>67</v>
      </c>
      <c r="E4331" t="s">
        <v>226</v>
      </c>
      <c r="F4331" t="s">
        <v>230</v>
      </c>
      <c r="G4331" s="1">
        <v>45972</v>
      </c>
      <c r="H4331" s="1">
        <v>45996</v>
      </c>
      <c r="I4331">
        <f>YEAR((vw_maritime_trade_analysis[[#This Row],[Departure_Date]]))</f>
        <v>2025</v>
      </c>
      <c r="J4331" t="str">
        <f>"Q"&amp;ROUNDUP(MONTH(vw_maritime_trade_analysis[[#This Row],[Departure_Date]])/3,0)</f>
        <v>Q4</v>
      </c>
      <c r="K4331" t="str">
        <f>TEXT(vw_maritime_trade_analysis[[#This Row],[Departure_Date]],"mmmm")</f>
        <v>November</v>
      </c>
      <c r="L4331">
        <v>40756116</v>
      </c>
      <c r="M4331">
        <v>266676.875</v>
      </c>
      <c r="N4331">
        <v>104556.203125</v>
      </c>
      <c r="O4331">
        <v>57058.55859375</v>
      </c>
      <c r="P4331">
        <v>0</v>
      </c>
      <c r="Q4331">
        <v>2884843</v>
      </c>
      <c r="R4331">
        <f t="shared" si="67"/>
        <v>7.0783069711549546E-2</v>
      </c>
    </row>
    <row r="4332" spans="1:18" x14ac:dyDescent="0.25">
      <c r="A4332" t="s">
        <v>5660</v>
      </c>
      <c r="B4332" t="s">
        <v>65</v>
      </c>
      <c r="C4332" t="s">
        <v>66</v>
      </c>
      <c r="D4332" t="s">
        <v>251</v>
      </c>
      <c r="E4332" t="s">
        <v>226</v>
      </c>
      <c r="F4332" t="s">
        <v>150</v>
      </c>
      <c r="G4332" s="1">
        <v>43933</v>
      </c>
      <c r="H4332" s="1">
        <v>43951</v>
      </c>
      <c r="I4332">
        <f>YEAR((vw_maritime_trade_analysis[[#This Row],[Departure_Date]]))</f>
        <v>2020</v>
      </c>
      <c r="J4332" t="str">
        <f>"Q"&amp;ROUNDUP(MONTH(vw_maritime_trade_analysis[[#This Row],[Departure_Date]])/3,0)</f>
        <v>Q2</v>
      </c>
      <c r="K4332" t="str">
        <f>TEXT(vw_maritime_trade_analysis[[#This Row],[Departure_Date]],"mmmm")</f>
        <v>April</v>
      </c>
      <c r="L4332">
        <v>15661350</v>
      </c>
      <c r="M4332">
        <v>310397.78125</v>
      </c>
      <c r="N4332">
        <v>166313.125</v>
      </c>
      <c r="O4332">
        <v>49020.03125</v>
      </c>
      <c r="P4332">
        <v>0</v>
      </c>
      <c r="Q4332">
        <v>2273202.5</v>
      </c>
      <c r="R4332">
        <f t="shared" si="67"/>
        <v>0.1451472893460653</v>
      </c>
    </row>
    <row r="4333" spans="1:18" x14ac:dyDescent="0.25">
      <c r="A4333" t="s">
        <v>5661</v>
      </c>
      <c r="B4333" t="s">
        <v>65</v>
      </c>
      <c r="C4333" t="s">
        <v>50</v>
      </c>
      <c r="D4333" t="s">
        <v>145</v>
      </c>
      <c r="E4333" t="s">
        <v>128</v>
      </c>
      <c r="F4333" t="s">
        <v>174</v>
      </c>
      <c r="G4333" s="1">
        <v>45343</v>
      </c>
      <c r="H4333" s="1">
        <v>45363</v>
      </c>
      <c r="I4333">
        <f>YEAR((vw_maritime_trade_analysis[[#This Row],[Departure_Date]]))</f>
        <v>2024</v>
      </c>
      <c r="J4333" t="str">
        <f>"Q"&amp;ROUNDUP(MONTH(vw_maritime_trade_analysis[[#This Row],[Departure_Date]])/3,0)</f>
        <v>Q1</v>
      </c>
      <c r="K4333" t="str">
        <f>TEXT(vw_maritime_trade_analysis[[#This Row],[Departure_Date]],"mmmm")</f>
        <v>February</v>
      </c>
      <c r="L4333">
        <v>70775992</v>
      </c>
      <c r="M4333">
        <v>220632.1875</v>
      </c>
      <c r="N4333">
        <v>43431.7890625</v>
      </c>
      <c r="O4333">
        <v>215159.015625</v>
      </c>
      <c r="P4333">
        <v>0</v>
      </c>
      <c r="Q4333">
        <v>3295170</v>
      </c>
      <c r="R4333">
        <f t="shared" si="67"/>
        <v>4.6557736696929662E-2</v>
      </c>
    </row>
    <row r="4334" spans="1:18" x14ac:dyDescent="0.25">
      <c r="A4334" t="s">
        <v>5662</v>
      </c>
      <c r="B4334" t="s">
        <v>65</v>
      </c>
      <c r="C4334" t="s">
        <v>50</v>
      </c>
      <c r="D4334" t="s">
        <v>51</v>
      </c>
      <c r="E4334" t="s">
        <v>92</v>
      </c>
      <c r="F4334" t="s">
        <v>146</v>
      </c>
      <c r="G4334" s="1">
        <v>45226</v>
      </c>
      <c r="H4334" s="1">
        <v>45240</v>
      </c>
      <c r="I4334">
        <f>YEAR((vw_maritime_trade_analysis[[#This Row],[Departure_Date]]))</f>
        <v>2023</v>
      </c>
      <c r="J4334" t="str">
        <f>"Q"&amp;ROUNDUP(MONTH(vw_maritime_trade_analysis[[#This Row],[Departure_Date]])/3,0)</f>
        <v>Q4</v>
      </c>
      <c r="K4334" t="str">
        <f>TEXT(vw_maritime_trade_analysis[[#This Row],[Departure_Date]],"mmmm")</f>
        <v>October</v>
      </c>
      <c r="L4334">
        <v>6730860.5</v>
      </c>
      <c r="M4334">
        <v>120772.21875</v>
      </c>
      <c r="N4334">
        <v>63985.6796875</v>
      </c>
      <c r="O4334">
        <v>7875.10986328125</v>
      </c>
      <c r="P4334">
        <v>0</v>
      </c>
      <c r="Q4334">
        <v>1909336.5</v>
      </c>
      <c r="R4334">
        <f t="shared" si="67"/>
        <v>0.2836690048768653</v>
      </c>
    </row>
    <row r="4335" spans="1:18" x14ac:dyDescent="0.25">
      <c r="A4335" t="s">
        <v>5663</v>
      </c>
      <c r="B4335" t="s">
        <v>65</v>
      </c>
      <c r="C4335" t="s">
        <v>112</v>
      </c>
      <c r="D4335" t="s">
        <v>340</v>
      </c>
      <c r="E4335" t="s">
        <v>226</v>
      </c>
      <c r="F4335" t="s">
        <v>140</v>
      </c>
      <c r="G4335" s="1">
        <v>44615</v>
      </c>
      <c r="H4335" s="1">
        <v>44630</v>
      </c>
      <c r="I4335">
        <f>YEAR((vw_maritime_trade_analysis[[#This Row],[Departure_Date]]))</f>
        <v>2022</v>
      </c>
      <c r="J4335" t="str">
        <f>"Q"&amp;ROUNDUP(MONTH(vw_maritime_trade_analysis[[#This Row],[Departure_Date]])/3,0)</f>
        <v>Q1</v>
      </c>
      <c r="K4335" t="str">
        <f>TEXT(vw_maritime_trade_analysis[[#This Row],[Departure_Date]],"mmmm")</f>
        <v>February</v>
      </c>
      <c r="L4335">
        <v>9363724</v>
      </c>
      <c r="M4335">
        <v>163386.84375</v>
      </c>
      <c r="N4335">
        <v>36001.08984375</v>
      </c>
      <c r="O4335">
        <v>12641.0302734375</v>
      </c>
      <c r="P4335">
        <v>0</v>
      </c>
      <c r="Q4335">
        <v>433099.28125</v>
      </c>
      <c r="R4335">
        <f t="shared" si="67"/>
        <v>4.6252888407432767E-2</v>
      </c>
    </row>
    <row r="4336" spans="1:18" x14ac:dyDescent="0.25">
      <c r="A4336" t="s">
        <v>5664</v>
      </c>
      <c r="B4336" t="s">
        <v>65</v>
      </c>
      <c r="C4336" t="s">
        <v>78</v>
      </c>
      <c r="D4336" t="s">
        <v>105</v>
      </c>
      <c r="E4336" t="s">
        <v>184</v>
      </c>
      <c r="F4336" t="s">
        <v>121</v>
      </c>
      <c r="G4336" s="1">
        <v>43920</v>
      </c>
      <c r="H4336" s="1">
        <v>43928</v>
      </c>
      <c r="I4336">
        <f>YEAR((vw_maritime_trade_analysis[[#This Row],[Departure_Date]]))</f>
        <v>2020</v>
      </c>
      <c r="J4336" t="str">
        <f>"Q"&amp;ROUNDUP(MONTH(vw_maritime_trade_analysis[[#This Row],[Departure_Date]])/3,0)</f>
        <v>Q1</v>
      </c>
      <c r="K4336" t="str">
        <f>TEXT(vw_maritime_trade_analysis[[#This Row],[Departure_Date]],"mmmm")</f>
        <v>March</v>
      </c>
      <c r="L4336">
        <v>36719840</v>
      </c>
      <c r="M4336">
        <v>196753.296875</v>
      </c>
      <c r="N4336">
        <v>207254.9375</v>
      </c>
      <c r="O4336">
        <v>109792.3203125</v>
      </c>
      <c r="P4336">
        <v>0</v>
      </c>
      <c r="Q4336">
        <v>2670789.5</v>
      </c>
      <c r="R4336">
        <f t="shared" si="67"/>
        <v>7.27342357700905E-2</v>
      </c>
    </row>
    <row r="4337" spans="1:18" x14ac:dyDescent="0.25">
      <c r="A4337" t="s">
        <v>5665</v>
      </c>
      <c r="B4337" t="s">
        <v>49</v>
      </c>
      <c r="C4337" t="s">
        <v>66</v>
      </c>
      <c r="D4337" t="s">
        <v>245</v>
      </c>
      <c r="E4337" t="s">
        <v>204</v>
      </c>
      <c r="F4337" t="s">
        <v>70</v>
      </c>
      <c r="G4337" s="1">
        <v>44902</v>
      </c>
      <c r="H4337" s="1">
        <v>44917</v>
      </c>
      <c r="I4337">
        <f>YEAR((vw_maritime_trade_analysis[[#This Row],[Departure_Date]]))</f>
        <v>2022</v>
      </c>
      <c r="J4337" t="str">
        <f>"Q"&amp;ROUNDUP(MONTH(vw_maritime_trade_analysis[[#This Row],[Departure_Date]])/3,0)</f>
        <v>Q4</v>
      </c>
      <c r="K4337" t="str">
        <f>TEXT(vw_maritime_trade_analysis[[#This Row],[Departure_Date]],"mmmm")</f>
        <v>December</v>
      </c>
      <c r="L4337">
        <v>5069381.5</v>
      </c>
      <c r="M4337">
        <v>147443.015625</v>
      </c>
      <c r="N4337">
        <v>249602.296875</v>
      </c>
      <c r="O4337">
        <v>9935.990234375</v>
      </c>
      <c r="P4337">
        <v>4610.77978515625</v>
      </c>
      <c r="Q4337">
        <v>598883.3125</v>
      </c>
      <c r="R4337">
        <f t="shared" si="67"/>
        <v>0.11813735314653277</v>
      </c>
    </row>
    <row r="4338" spans="1:18" x14ac:dyDescent="0.25">
      <c r="A4338" t="s">
        <v>5667</v>
      </c>
      <c r="B4338" t="s">
        <v>65</v>
      </c>
      <c r="C4338" t="s">
        <v>50</v>
      </c>
      <c r="D4338" t="s">
        <v>139</v>
      </c>
      <c r="E4338" t="s">
        <v>100</v>
      </c>
      <c r="F4338" t="s">
        <v>127</v>
      </c>
      <c r="G4338" s="1">
        <v>46039</v>
      </c>
      <c r="H4338" s="1">
        <v>46055</v>
      </c>
      <c r="I4338">
        <f>YEAR((vw_maritime_trade_analysis[[#This Row],[Departure_Date]]))</f>
        <v>2026</v>
      </c>
      <c r="J4338" t="str">
        <f>"Q"&amp;ROUNDUP(MONTH(vw_maritime_trade_analysis[[#This Row],[Departure_Date]])/3,0)</f>
        <v>Q1</v>
      </c>
      <c r="K4338" t="str">
        <f>TEXT(vw_maritime_trade_analysis[[#This Row],[Departure_Date]],"mmmm")</f>
        <v>January</v>
      </c>
      <c r="L4338">
        <v>45455856</v>
      </c>
      <c r="M4338">
        <v>275533.46875</v>
      </c>
      <c r="N4338">
        <v>182416.984375</v>
      </c>
      <c r="O4338">
        <v>159095.5</v>
      </c>
      <c r="P4338">
        <v>0</v>
      </c>
      <c r="Q4338">
        <v>3134785.5</v>
      </c>
      <c r="R4338">
        <f t="shared" si="67"/>
        <v>6.89632926503463E-2</v>
      </c>
    </row>
    <row r="4339" spans="1:18" x14ac:dyDescent="0.25">
      <c r="A4339" t="s">
        <v>5668</v>
      </c>
      <c r="B4339" t="s">
        <v>49</v>
      </c>
      <c r="C4339" t="s">
        <v>239</v>
      </c>
      <c r="D4339" t="s">
        <v>240</v>
      </c>
      <c r="E4339" t="s">
        <v>127</v>
      </c>
      <c r="F4339" t="s">
        <v>92</v>
      </c>
      <c r="G4339" s="1">
        <v>44566</v>
      </c>
      <c r="H4339" s="1">
        <v>44587</v>
      </c>
      <c r="I4339">
        <f>YEAR((vw_maritime_trade_analysis[[#This Row],[Departure_Date]]))</f>
        <v>2022</v>
      </c>
      <c r="J4339" t="str">
        <f>"Q"&amp;ROUNDUP(MONTH(vw_maritime_trade_analysis[[#This Row],[Departure_Date]])/3,0)</f>
        <v>Q1</v>
      </c>
      <c r="K4339" t="str">
        <f>TEXT(vw_maritime_trade_analysis[[#This Row],[Departure_Date]],"mmmm")</f>
        <v>January</v>
      </c>
      <c r="L4339">
        <v>14686510</v>
      </c>
      <c r="M4339">
        <v>283122.28125</v>
      </c>
      <c r="N4339">
        <v>216465.265625</v>
      </c>
      <c r="O4339">
        <v>12483.5302734375</v>
      </c>
      <c r="P4339">
        <v>67470.2421875</v>
      </c>
      <c r="Q4339">
        <v>1278535.5</v>
      </c>
      <c r="R4339">
        <f t="shared" si="67"/>
        <v>8.7055093415658313E-2</v>
      </c>
    </row>
    <row r="4340" spans="1:18" x14ac:dyDescent="0.25">
      <c r="A4340" t="s">
        <v>5669</v>
      </c>
      <c r="B4340" t="s">
        <v>65</v>
      </c>
      <c r="C4340" t="s">
        <v>239</v>
      </c>
      <c r="D4340" t="s">
        <v>270</v>
      </c>
      <c r="E4340" t="s">
        <v>184</v>
      </c>
      <c r="F4340" t="s">
        <v>230</v>
      </c>
      <c r="G4340" s="1">
        <v>46020</v>
      </c>
      <c r="H4340" s="1">
        <v>46026</v>
      </c>
      <c r="I4340">
        <f>YEAR((vw_maritime_trade_analysis[[#This Row],[Departure_Date]]))</f>
        <v>2025</v>
      </c>
      <c r="J4340" t="str">
        <f>"Q"&amp;ROUNDUP(MONTH(vw_maritime_trade_analysis[[#This Row],[Departure_Date]])/3,0)</f>
        <v>Q4</v>
      </c>
      <c r="K4340" t="str">
        <f>TEXT(vw_maritime_trade_analysis[[#This Row],[Departure_Date]],"mmmm")</f>
        <v>December</v>
      </c>
      <c r="L4340">
        <v>20448554</v>
      </c>
      <c r="M4340">
        <v>199768.765625</v>
      </c>
      <c r="N4340">
        <v>78391.609375</v>
      </c>
      <c r="O4340">
        <v>12678.099609375</v>
      </c>
      <c r="P4340">
        <v>21488.060546875</v>
      </c>
      <c r="Q4340">
        <v>760144.8125</v>
      </c>
      <c r="R4340">
        <f t="shared" si="67"/>
        <v>3.7173523981206692E-2</v>
      </c>
    </row>
    <row r="4341" spans="1:18" x14ac:dyDescent="0.25">
      <c r="A4341" t="s">
        <v>5670</v>
      </c>
      <c r="B4341" t="s">
        <v>65</v>
      </c>
      <c r="C4341" t="s">
        <v>66</v>
      </c>
      <c r="D4341" t="s">
        <v>67</v>
      </c>
      <c r="E4341" t="s">
        <v>128</v>
      </c>
      <c r="F4341" t="s">
        <v>257</v>
      </c>
      <c r="G4341" s="1">
        <v>43928</v>
      </c>
      <c r="H4341" s="1">
        <v>43943</v>
      </c>
      <c r="I4341">
        <f>YEAR((vw_maritime_trade_analysis[[#This Row],[Departure_Date]]))</f>
        <v>2020</v>
      </c>
      <c r="J4341" t="str">
        <f>"Q"&amp;ROUNDUP(MONTH(vw_maritime_trade_analysis[[#This Row],[Departure_Date]])/3,0)</f>
        <v>Q2</v>
      </c>
      <c r="K4341" t="str">
        <f>TEXT(vw_maritime_trade_analysis[[#This Row],[Departure_Date]],"mmmm")</f>
        <v>April</v>
      </c>
      <c r="L4341">
        <v>22347408</v>
      </c>
      <c r="M4341">
        <v>339910.96875</v>
      </c>
      <c r="N4341">
        <v>234814.078125</v>
      </c>
      <c r="O4341">
        <v>42683.55078125</v>
      </c>
      <c r="P4341">
        <v>0</v>
      </c>
      <c r="Q4341">
        <v>5695820</v>
      </c>
      <c r="R4341">
        <f t="shared" si="67"/>
        <v>0.2548760912227494</v>
      </c>
    </row>
    <row r="4342" spans="1:18" x14ac:dyDescent="0.25">
      <c r="A4342" t="s">
        <v>5671</v>
      </c>
      <c r="B4342" t="s">
        <v>49</v>
      </c>
      <c r="C4342" t="s">
        <v>50</v>
      </c>
      <c r="D4342" t="s">
        <v>51</v>
      </c>
      <c r="E4342" t="s">
        <v>83</v>
      </c>
      <c r="F4342" t="s">
        <v>100</v>
      </c>
      <c r="G4342" s="1">
        <v>44037</v>
      </c>
      <c r="H4342" s="1">
        <v>44053</v>
      </c>
      <c r="I4342">
        <f>YEAR((vw_maritime_trade_analysis[[#This Row],[Departure_Date]]))</f>
        <v>2020</v>
      </c>
      <c r="J4342" t="str">
        <f>"Q"&amp;ROUNDUP(MONTH(vw_maritime_trade_analysis[[#This Row],[Departure_Date]])/3,0)</f>
        <v>Q3</v>
      </c>
      <c r="K4342" t="str">
        <f>TEXT(vw_maritime_trade_analysis[[#This Row],[Departure_Date]],"mmmm")</f>
        <v>July</v>
      </c>
      <c r="L4342">
        <v>3688400.75</v>
      </c>
      <c r="M4342">
        <v>465077.03125</v>
      </c>
      <c r="N4342">
        <v>174155.6875</v>
      </c>
      <c r="O4342">
        <v>6971.080078125</v>
      </c>
      <c r="P4342">
        <v>67388.4765625</v>
      </c>
      <c r="Q4342">
        <v>1601237.375</v>
      </c>
      <c r="R4342">
        <f t="shared" si="67"/>
        <v>0.43412781948924611</v>
      </c>
    </row>
    <row r="4343" spans="1:18" x14ac:dyDescent="0.25">
      <c r="A4343" t="s">
        <v>5672</v>
      </c>
      <c r="B4343" t="s">
        <v>49</v>
      </c>
      <c r="C4343" t="s">
        <v>50</v>
      </c>
      <c r="D4343" t="s">
        <v>145</v>
      </c>
      <c r="E4343" t="s">
        <v>204</v>
      </c>
      <c r="F4343" t="s">
        <v>92</v>
      </c>
      <c r="G4343" s="1">
        <v>46038</v>
      </c>
      <c r="H4343" s="1">
        <v>46048</v>
      </c>
      <c r="I4343">
        <f>YEAR((vw_maritime_trade_analysis[[#This Row],[Departure_Date]]))</f>
        <v>2026</v>
      </c>
      <c r="J4343" t="str">
        <f>"Q"&amp;ROUNDUP(MONTH(vw_maritime_trade_analysis[[#This Row],[Departure_Date]])/3,0)</f>
        <v>Q1</v>
      </c>
      <c r="K4343" t="str">
        <f>TEXT(vw_maritime_trade_analysis[[#This Row],[Departure_Date]],"mmmm")</f>
        <v>January</v>
      </c>
      <c r="L4343">
        <v>63351056</v>
      </c>
      <c r="M4343">
        <v>328406.34375</v>
      </c>
      <c r="N4343">
        <v>140987.375</v>
      </c>
      <c r="O4343">
        <v>213493.046875</v>
      </c>
      <c r="P4343">
        <v>13247.4404296875</v>
      </c>
      <c r="Q4343">
        <v>1659627.375</v>
      </c>
      <c r="R4343">
        <f t="shared" si="67"/>
        <v>2.6197311927996906E-2</v>
      </c>
    </row>
    <row r="4344" spans="1:18" x14ac:dyDescent="0.25">
      <c r="A4344" t="s">
        <v>5673</v>
      </c>
      <c r="B4344" t="s">
        <v>65</v>
      </c>
      <c r="C4344" t="s">
        <v>50</v>
      </c>
      <c r="D4344" t="s">
        <v>51</v>
      </c>
      <c r="E4344" t="s">
        <v>184</v>
      </c>
      <c r="F4344" t="s">
        <v>121</v>
      </c>
      <c r="G4344" s="1">
        <v>44216</v>
      </c>
      <c r="H4344" s="1">
        <v>44222</v>
      </c>
      <c r="I4344">
        <f>YEAR((vw_maritime_trade_analysis[[#This Row],[Departure_Date]]))</f>
        <v>2021</v>
      </c>
      <c r="J4344" t="str">
        <f>"Q"&amp;ROUNDUP(MONTH(vw_maritime_trade_analysis[[#This Row],[Departure_Date]])/3,0)</f>
        <v>Q1</v>
      </c>
      <c r="K4344" t="str">
        <f>TEXT(vw_maritime_trade_analysis[[#This Row],[Departure_Date]],"mmmm")</f>
        <v>January</v>
      </c>
      <c r="L4344">
        <v>18260640</v>
      </c>
      <c r="M4344">
        <v>139165.03125</v>
      </c>
      <c r="N4344">
        <v>235217.328125</v>
      </c>
      <c r="O4344">
        <v>27938.779296875</v>
      </c>
      <c r="P4344">
        <v>0</v>
      </c>
      <c r="Q4344">
        <v>5609508</v>
      </c>
      <c r="R4344">
        <f t="shared" si="67"/>
        <v>0.3071912046894304</v>
      </c>
    </row>
    <row r="4345" spans="1:18" x14ac:dyDescent="0.25">
      <c r="A4345" t="s">
        <v>5674</v>
      </c>
      <c r="B4345" t="s">
        <v>65</v>
      </c>
      <c r="C4345" t="s">
        <v>66</v>
      </c>
      <c r="D4345" t="s">
        <v>153</v>
      </c>
      <c r="E4345" t="s">
        <v>70</v>
      </c>
      <c r="F4345" t="s">
        <v>150</v>
      </c>
      <c r="G4345" s="1">
        <v>45224</v>
      </c>
      <c r="H4345" s="1">
        <v>45257</v>
      </c>
      <c r="I4345">
        <f>YEAR((vw_maritime_trade_analysis[[#This Row],[Departure_Date]]))</f>
        <v>2023</v>
      </c>
      <c r="J4345" t="str">
        <f>"Q"&amp;ROUNDUP(MONTH(vw_maritime_trade_analysis[[#This Row],[Departure_Date]])/3,0)</f>
        <v>Q4</v>
      </c>
      <c r="K4345" t="str">
        <f>TEXT(vw_maritime_trade_analysis[[#This Row],[Departure_Date]],"mmmm")</f>
        <v>October</v>
      </c>
      <c r="L4345">
        <v>24066100</v>
      </c>
      <c r="M4345">
        <v>434423.3125</v>
      </c>
      <c r="N4345">
        <v>105999.1171875</v>
      </c>
      <c r="O4345">
        <v>64256.48828125</v>
      </c>
      <c r="P4345">
        <v>36403.109375</v>
      </c>
      <c r="Q4345">
        <v>7513393.5</v>
      </c>
      <c r="R4345">
        <f t="shared" si="67"/>
        <v>0.31219821657850672</v>
      </c>
    </row>
    <row r="4346" spans="1:18" x14ac:dyDescent="0.25">
      <c r="A4346" t="s">
        <v>5675</v>
      </c>
      <c r="B4346" t="s">
        <v>49</v>
      </c>
      <c r="C4346" t="s">
        <v>50</v>
      </c>
      <c r="D4346" t="s">
        <v>51</v>
      </c>
      <c r="E4346" t="s">
        <v>146</v>
      </c>
      <c r="F4346" t="s">
        <v>70</v>
      </c>
      <c r="G4346" s="1">
        <v>44822</v>
      </c>
      <c r="H4346" s="1">
        <v>44829</v>
      </c>
      <c r="I4346">
        <f>YEAR((vw_maritime_trade_analysis[[#This Row],[Departure_Date]]))</f>
        <v>2022</v>
      </c>
      <c r="J4346" t="str">
        <f>"Q"&amp;ROUNDUP(MONTH(vw_maritime_trade_analysis[[#This Row],[Departure_Date]])/3,0)</f>
        <v>Q3</v>
      </c>
      <c r="K4346" t="str">
        <f>TEXT(vw_maritime_trade_analysis[[#This Row],[Departure_Date]],"mmmm")</f>
        <v>September</v>
      </c>
      <c r="L4346">
        <v>11201499</v>
      </c>
      <c r="M4346">
        <v>139911.78125</v>
      </c>
      <c r="N4346">
        <v>56894.41015625</v>
      </c>
      <c r="O4346">
        <v>25987.48046875</v>
      </c>
      <c r="P4346">
        <v>6125.93017578125</v>
      </c>
      <c r="Q4346">
        <v>4025958.75</v>
      </c>
      <c r="R4346">
        <f t="shared" si="67"/>
        <v>0.35941249916640622</v>
      </c>
    </row>
    <row r="4347" spans="1:18" x14ac:dyDescent="0.25">
      <c r="A4347" t="s">
        <v>5676</v>
      </c>
      <c r="B4347" t="s">
        <v>65</v>
      </c>
      <c r="C4347" t="s">
        <v>78</v>
      </c>
      <c r="D4347" t="s">
        <v>177</v>
      </c>
      <c r="E4347" t="s">
        <v>184</v>
      </c>
      <c r="F4347" t="s">
        <v>131</v>
      </c>
      <c r="G4347" s="1">
        <v>45449</v>
      </c>
      <c r="H4347" s="1">
        <v>45463</v>
      </c>
      <c r="I4347">
        <f>YEAR((vw_maritime_trade_analysis[[#This Row],[Departure_Date]]))</f>
        <v>2024</v>
      </c>
      <c r="J4347" t="str">
        <f>"Q"&amp;ROUNDUP(MONTH(vw_maritime_trade_analysis[[#This Row],[Departure_Date]])/3,0)</f>
        <v>Q2</v>
      </c>
      <c r="K4347" t="str">
        <f>TEXT(vw_maritime_trade_analysis[[#This Row],[Departure_Date]],"mmmm")</f>
        <v>June</v>
      </c>
      <c r="L4347">
        <v>21685896</v>
      </c>
      <c r="M4347">
        <v>307047.125</v>
      </c>
      <c r="N4347">
        <v>180669.34375</v>
      </c>
      <c r="O4347">
        <v>22336.470703125</v>
      </c>
      <c r="P4347">
        <v>17368.25</v>
      </c>
      <c r="Q4347">
        <v>1358230.625</v>
      </c>
      <c r="R4347">
        <f t="shared" si="67"/>
        <v>6.2631980942821089E-2</v>
      </c>
    </row>
    <row r="4348" spans="1:18" x14ac:dyDescent="0.25">
      <c r="A4348" t="s">
        <v>5677</v>
      </c>
      <c r="B4348" t="s">
        <v>65</v>
      </c>
      <c r="C4348" t="s">
        <v>66</v>
      </c>
      <c r="D4348" t="s">
        <v>245</v>
      </c>
      <c r="E4348" t="s">
        <v>70</v>
      </c>
      <c r="F4348" t="s">
        <v>108</v>
      </c>
      <c r="G4348" s="1">
        <v>43901</v>
      </c>
      <c r="H4348" s="1">
        <v>43927</v>
      </c>
      <c r="I4348">
        <f>YEAR((vw_maritime_trade_analysis[[#This Row],[Departure_Date]]))</f>
        <v>2020</v>
      </c>
      <c r="J4348" t="str">
        <f>"Q"&amp;ROUNDUP(MONTH(vw_maritime_trade_analysis[[#This Row],[Departure_Date]])/3,0)</f>
        <v>Q1</v>
      </c>
      <c r="K4348" t="str">
        <f>TEXT(vw_maritime_trade_analysis[[#This Row],[Departure_Date]],"mmmm")</f>
        <v>March</v>
      </c>
      <c r="L4348">
        <v>6906640</v>
      </c>
      <c r="M4348">
        <v>452162.59375</v>
      </c>
      <c r="N4348">
        <v>35397.921875</v>
      </c>
      <c r="O4348">
        <v>8357.0302734375</v>
      </c>
      <c r="P4348">
        <v>9306.1396484375</v>
      </c>
      <c r="Q4348">
        <v>678033.8125</v>
      </c>
      <c r="R4348">
        <f t="shared" si="67"/>
        <v>9.8171297838022545E-2</v>
      </c>
    </row>
    <row r="4349" spans="1:18" x14ac:dyDescent="0.25">
      <c r="A4349" t="s">
        <v>5678</v>
      </c>
      <c r="B4349" t="s">
        <v>49</v>
      </c>
      <c r="C4349" t="s">
        <v>50</v>
      </c>
      <c r="D4349" t="s">
        <v>51</v>
      </c>
      <c r="E4349" t="s">
        <v>121</v>
      </c>
      <c r="F4349" t="s">
        <v>128</v>
      </c>
      <c r="G4349" s="1">
        <v>45766</v>
      </c>
      <c r="H4349" s="1">
        <v>45772</v>
      </c>
      <c r="I4349">
        <f>YEAR((vw_maritime_trade_analysis[[#This Row],[Departure_Date]]))</f>
        <v>2025</v>
      </c>
      <c r="J4349" t="str">
        <f>"Q"&amp;ROUNDUP(MONTH(vw_maritime_trade_analysis[[#This Row],[Departure_Date]])/3,0)</f>
        <v>Q2</v>
      </c>
      <c r="K4349" t="str">
        <f>TEXT(vw_maritime_trade_analysis[[#This Row],[Departure_Date]],"mmmm")</f>
        <v>April</v>
      </c>
      <c r="L4349">
        <v>4890477.5</v>
      </c>
      <c r="M4349">
        <v>154004.96875</v>
      </c>
      <c r="N4349">
        <v>76063.1015625</v>
      </c>
      <c r="O4349">
        <v>11737.150390625</v>
      </c>
      <c r="P4349">
        <v>23244.509765625</v>
      </c>
      <c r="Q4349">
        <v>1975350.75</v>
      </c>
      <c r="R4349">
        <f t="shared" si="67"/>
        <v>0.40391776672114327</v>
      </c>
    </row>
    <row r="4350" spans="1:18" x14ac:dyDescent="0.25">
      <c r="A4350" t="s">
        <v>5679</v>
      </c>
      <c r="B4350" t="s">
        <v>49</v>
      </c>
      <c r="C4350" t="s">
        <v>50</v>
      </c>
      <c r="D4350" t="s">
        <v>51</v>
      </c>
      <c r="E4350" t="s">
        <v>83</v>
      </c>
      <c r="F4350" t="s">
        <v>70</v>
      </c>
      <c r="G4350" s="1">
        <v>46073</v>
      </c>
      <c r="H4350" s="1">
        <v>46080</v>
      </c>
      <c r="I4350">
        <f>YEAR((vw_maritime_trade_analysis[[#This Row],[Departure_Date]]))</f>
        <v>2026</v>
      </c>
      <c r="J4350" t="str">
        <f>"Q"&amp;ROUNDUP(MONTH(vw_maritime_trade_analysis[[#This Row],[Departure_Date]])/3,0)</f>
        <v>Q1</v>
      </c>
      <c r="K4350" t="str">
        <f>TEXT(vw_maritime_trade_analysis[[#This Row],[Departure_Date]],"mmmm")</f>
        <v>February</v>
      </c>
      <c r="L4350">
        <v>7801355</v>
      </c>
      <c r="M4350">
        <v>112308.2265625</v>
      </c>
      <c r="N4350">
        <v>130147.671875</v>
      </c>
      <c r="O4350">
        <v>23248.0390625</v>
      </c>
      <c r="P4350">
        <v>0</v>
      </c>
      <c r="Q4350">
        <v>2897743.25</v>
      </c>
      <c r="R4350">
        <f t="shared" si="67"/>
        <v>0.37144101889992187</v>
      </c>
    </row>
    <row r="4351" spans="1:18" x14ac:dyDescent="0.25">
      <c r="A4351" t="s">
        <v>5680</v>
      </c>
      <c r="B4351" t="s">
        <v>65</v>
      </c>
      <c r="C4351" t="s">
        <v>50</v>
      </c>
      <c r="D4351" t="s">
        <v>139</v>
      </c>
      <c r="E4351" t="s">
        <v>92</v>
      </c>
      <c r="F4351" t="s">
        <v>204</v>
      </c>
      <c r="G4351" s="1">
        <v>45256</v>
      </c>
      <c r="H4351" s="1">
        <v>45261</v>
      </c>
      <c r="I4351">
        <f>YEAR((vw_maritime_trade_analysis[[#This Row],[Departure_Date]]))</f>
        <v>2023</v>
      </c>
      <c r="J4351" t="str">
        <f>"Q"&amp;ROUNDUP(MONTH(vw_maritime_trade_analysis[[#This Row],[Departure_Date]])/3,0)</f>
        <v>Q4</v>
      </c>
      <c r="K4351" t="str">
        <f>TEXT(vw_maritime_trade_analysis[[#This Row],[Departure_Date]],"mmmm")</f>
        <v>November</v>
      </c>
      <c r="L4351">
        <v>23816442</v>
      </c>
      <c r="M4351">
        <v>110967.1796875</v>
      </c>
      <c r="N4351">
        <v>188403.734375</v>
      </c>
      <c r="O4351">
        <v>33819.3515625</v>
      </c>
      <c r="P4351">
        <v>0</v>
      </c>
      <c r="Q4351">
        <v>808141.375</v>
      </c>
      <c r="R4351">
        <f t="shared" si="67"/>
        <v>3.3932078309598053E-2</v>
      </c>
    </row>
    <row r="4352" spans="1:18" x14ac:dyDescent="0.25">
      <c r="A4352" t="s">
        <v>5681</v>
      </c>
      <c r="B4352" t="s">
        <v>49</v>
      </c>
      <c r="C4352" t="s">
        <v>50</v>
      </c>
      <c r="D4352" t="s">
        <v>51</v>
      </c>
      <c r="E4352" t="s">
        <v>131</v>
      </c>
      <c r="F4352" t="s">
        <v>70</v>
      </c>
      <c r="G4352" s="1">
        <v>45096</v>
      </c>
      <c r="H4352" s="1">
        <v>45113</v>
      </c>
      <c r="I4352">
        <f>YEAR((vw_maritime_trade_analysis[[#This Row],[Departure_Date]]))</f>
        <v>2023</v>
      </c>
      <c r="J4352" t="str">
        <f>"Q"&amp;ROUNDUP(MONTH(vw_maritime_trade_analysis[[#This Row],[Departure_Date]])/3,0)</f>
        <v>Q2</v>
      </c>
      <c r="K4352" t="str">
        <f>TEXT(vw_maritime_trade_analysis[[#This Row],[Departure_Date]],"mmmm")</f>
        <v>June</v>
      </c>
      <c r="L4352">
        <v>7454865</v>
      </c>
      <c r="M4352">
        <v>387233.03125</v>
      </c>
      <c r="N4352">
        <v>43100.87109375</v>
      </c>
      <c r="O4352">
        <v>18040.76953125</v>
      </c>
      <c r="P4352">
        <v>0</v>
      </c>
      <c r="Q4352">
        <v>3236764</v>
      </c>
      <c r="R4352">
        <f t="shared" si="67"/>
        <v>0.43418143722253855</v>
      </c>
    </row>
    <row r="4353" spans="1:18" x14ac:dyDescent="0.25">
      <c r="A4353" t="s">
        <v>5682</v>
      </c>
      <c r="B4353" t="s">
        <v>49</v>
      </c>
      <c r="C4353" t="s">
        <v>50</v>
      </c>
      <c r="D4353" t="s">
        <v>120</v>
      </c>
      <c r="E4353" t="s">
        <v>150</v>
      </c>
      <c r="F4353" t="s">
        <v>128</v>
      </c>
      <c r="G4353" s="1">
        <v>45566</v>
      </c>
      <c r="H4353" s="1">
        <v>45582</v>
      </c>
      <c r="I4353">
        <f>YEAR((vw_maritime_trade_analysis[[#This Row],[Departure_Date]]))</f>
        <v>2024</v>
      </c>
      <c r="J4353" t="str">
        <f>"Q"&amp;ROUNDUP(MONTH(vw_maritime_trade_analysis[[#This Row],[Departure_Date]])/3,0)</f>
        <v>Q4</v>
      </c>
      <c r="K4353" t="str">
        <f>TEXT(vw_maritime_trade_analysis[[#This Row],[Departure_Date]],"mmmm")</f>
        <v>October</v>
      </c>
      <c r="L4353">
        <v>27624680</v>
      </c>
      <c r="M4353">
        <v>235471.734375</v>
      </c>
      <c r="N4353">
        <v>247922.0625</v>
      </c>
      <c r="O4353">
        <v>87846.4765625</v>
      </c>
      <c r="P4353">
        <v>1756.719970703125</v>
      </c>
      <c r="Q4353">
        <v>2850039.5</v>
      </c>
      <c r="R4353">
        <f t="shared" si="67"/>
        <v>0.10317004577066594</v>
      </c>
    </row>
    <row r="4354" spans="1:18" x14ac:dyDescent="0.25">
      <c r="A4354" t="s">
        <v>5683</v>
      </c>
      <c r="B4354" t="s">
        <v>49</v>
      </c>
      <c r="C4354" t="s">
        <v>78</v>
      </c>
      <c r="D4354" t="s">
        <v>315</v>
      </c>
      <c r="E4354" t="s">
        <v>159</v>
      </c>
      <c r="F4354" t="s">
        <v>82</v>
      </c>
      <c r="G4354" s="1">
        <v>44044</v>
      </c>
      <c r="H4354" s="1">
        <v>44052</v>
      </c>
      <c r="I4354">
        <f>YEAR((vw_maritime_trade_analysis[[#This Row],[Departure_Date]]))</f>
        <v>2020</v>
      </c>
      <c r="J4354" t="str">
        <f>"Q"&amp;ROUNDUP(MONTH(vw_maritime_trade_analysis[[#This Row],[Departure_Date]])/3,0)</f>
        <v>Q3</v>
      </c>
      <c r="K4354" t="str">
        <f>TEXT(vw_maritime_trade_analysis[[#This Row],[Departure_Date]],"mmmm")</f>
        <v>August</v>
      </c>
      <c r="L4354">
        <v>48833136</v>
      </c>
      <c r="M4354">
        <v>109039.421875</v>
      </c>
      <c r="N4354">
        <v>231851.65625</v>
      </c>
      <c r="O4354">
        <v>98642.9375</v>
      </c>
      <c r="P4354">
        <v>0</v>
      </c>
      <c r="Q4354">
        <v>2299505</v>
      </c>
      <c r="R4354">
        <f t="shared" ref="R4354:R4417" si="68">Q4354/L4354</f>
        <v>4.7089029875124137E-2</v>
      </c>
    </row>
    <row r="4355" spans="1:18" x14ac:dyDescent="0.25">
      <c r="A4355" t="s">
        <v>5684</v>
      </c>
      <c r="B4355" t="s">
        <v>49</v>
      </c>
      <c r="C4355" t="s">
        <v>78</v>
      </c>
      <c r="D4355" t="s">
        <v>211</v>
      </c>
      <c r="E4355" t="s">
        <v>146</v>
      </c>
      <c r="F4355" t="s">
        <v>70</v>
      </c>
      <c r="G4355" s="1">
        <v>44290</v>
      </c>
      <c r="H4355" s="1">
        <v>44318</v>
      </c>
      <c r="I4355">
        <f>YEAR((vw_maritime_trade_analysis[[#This Row],[Departure_Date]]))</f>
        <v>2021</v>
      </c>
      <c r="J4355" t="str">
        <f>"Q"&amp;ROUNDUP(MONTH(vw_maritime_trade_analysis[[#This Row],[Departure_Date]])/3,0)</f>
        <v>Q2</v>
      </c>
      <c r="K4355" t="str">
        <f>TEXT(vw_maritime_trade_analysis[[#This Row],[Departure_Date]],"mmmm")</f>
        <v>April</v>
      </c>
      <c r="L4355">
        <v>32806494</v>
      </c>
      <c r="M4355">
        <v>579292.5</v>
      </c>
      <c r="N4355">
        <v>34042.30859375</v>
      </c>
      <c r="O4355">
        <v>100715.9375</v>
      </c>
      <c r="P4355">
        <v>87954.828125</v>
      </c>
      <c r="Q4355">
        <v>1755156</v>
      </c>
      <c r="R4355">
        <f t="shared" si="68"/>
        <v>5.3500261259249463E-2</v>
      </c>
    </row>
    <row r="4356" spans="1:18" x14ac:dyDescent="0.25">
      <c r="A4356" t="s">
        <v>5685</v>
      </c>
      <c r="B4356" t="s">
        <v>49</v>
      </c>
      <c r="C4356" t="s">
        <v>66</v>
      </c>
      <c r="D4356" t="s">
        <v>67</v>
      </c>
      <c r="E4356" t="s">
        <v>201</v>
      </c>
      <c r="F4356" t="s">
        <v>92</v>
      </c>
      <c r="G4356" s="1">
        <v>45217</v>
      </c>
      <c r="H4356" s="1">
        <v>45249</v>
      </c>
      <c r="I4356">
        <f>YEAR((vw_maritime_trade_analysis[[#This Row],[Departure_Date]]))</f>
        <v>2023</v>
      </c>
      <c r="J4356" t="str">
        <f>"Q"&amp;ROUNDUP(MONTH(vw_maritime_trade_analysis[[#This Row],[Departure_Date]])/3,0)</f>
        <v>Q4</v>
      </c>
      <c r="K4356" t="str">
        <f>TEXT(vw_maritime_trade_analysis[[#This Row],[Departure_Date]],"mmmm")</f>
        <v>October</v>
      </c>
      <c r="L4356">
        <v>14256716</v>
      </c>
      <c r="M4356">
        <v>1005071.125</v>
      </c>
      <c r="N4356">
        <v>191823.21875</v>
      </c>
      <c r="O4356">
        <v>44908.6484375</v>
      </c>
      <c r="Q4356">
        <v>2661418.5</v>
      </c>
      <c r="R4356">
        <f t="shared" si="68"/>
        <v>0.1866782294043032</v>
      </c>
    </row>
    <row r="4357" spans="1:18" x14ac:dyDescent="0.25">
      <c r="A4357" t="s">
        <v>5686</v>
      </c>
      <c r="B4357" t="s">
        <v>49</v>
      </c>
      <c r="C4357" t="s">
        <v>112</v>
      </c>
      <c r="D4357" t="s">
        <v>340</v>
      </c>
      <c r="E4357" t="s">
        <v>127</v>
      </c>
      <c r="F4357" t="s">
        <v>56</v>
      </c>
      <c r="G4357" s="1">
        <v>45458</v>
      </c>
      <c r="H4357" s="1">
        <v>45484</v>
      </c>
      <c r="I4357">
        <f>YEAR((vw_maritime_trade_analysis[[#This Row],[Departure_Date]]))</f>
        <v>2024</v>
      </c>
      <c r="J4357" t="str">
        <f>"Q"&amp;ROUNDUP(MONTH(vw_maritime_trade_analysis[[#This Row],[Departure_Date]])/3,0)</f>
        <v>Q2</v>
      </c>
      <c r="K4357" t="str">
        <f>TEXT(vw_maritime_trade_analysis[[#This Row],[Departure_Date]],"mmmm")</f>
        <v>June</v>
      </c>
      <c r="L4357">
        <v>3420168.5</v>
      </c>
      <c r="M4357">
        <v>357743.59375</v>
      </c>
      <c r="N4357">
        <v>26557.80078125</v>
      </c>
      <c r="O4357">
        <v>10157.900390625</v>
      </c>
      <c r="P4357">
        <v>14332.2001953125</v>
      </c>
      <c r="Q4357">
        <v>533622</v>
      </c>
      <c r="R4357">
        <f t="shared" si="68"/>
        <v>0.15602213750579833</v>
      </c>
    </row>
    <row r="4358" spans="1:18" x14ac:dyDescent="0.25">
      <c r="A4358" t="s">
        <v>5687</v>
      </c>
      <c r="B4358" t="s">
        <v>65</v>
      </c>
      <c r="C4358" t="s">
        <v>50</v>
      </c>
      <c r="D4358" t="s">
        <v>51</v>
      </c>
      <c r="E4358" t="s">
        <v>82</v>
      </c>
      <c r="F4358" t="s">
        <v>55</v>
      </c>
      <c r="G4358" s="1">
        <v>45494</v>
      </c>
      <c r="H4358" s="1">
        <v>45499</v>
      </c>
      <c r="I4358">
        <f>YEAR((vw_maritime_trade_analysis[[#This Row],[Departure_Date]]))</f>
        <v>2024</v>
      </c>
      <c r="J4358" t="str">
        <f>"Q"&amp;ROUNDUP(MONTH(vw_maritime_trade_analysis[[#This Row],[Departure_Date]])/3,0)</f>
        <v>Q3</v>
      </c>
      <c r="K4358" t="str">
        <f>TEXT(vw_maritime_trade_analysis[[#This Row],[Departure_Date]],"mmmm")</f>
        <v>July</v>
      </c>
      <c r="L4358">
        <v>24767208</v>
      </c>
      <c r="M4358">
        <v>116265.0625</v>
      </c>
      <c r="N4358">
        <v>217464.125</v>
      </c>
      <c r="O4358">
        <v>82474.796875</v>
      </c>
      <c r="P4358">
        <v>0</v>
      </c>
      <c r="Q4358">
        <v>6374905.5</v>
      </c>
      <c r="R4358">
        <f t="shared" si="68"/>
        <v>0.25739298107400721</v>
      </c>
    </row>
    <row r="4359" spans="1:18" x14ac:dyDescent="0.25">
      <c r="A4359" t="s">
        <v>5688</v>
      </c>
      <c r="B4359" t="s">
        <v>49</v>
      </c>
      <c r="C4359" t="s">
        <v>78</v>
      </c>
      <c r="D4359" t="s">
        <v>105</v>
      </c>
      <c r="E4359" t="s">
        <v>140</v>
      </c>
      <c r="F4359" t="s">
        <v>128</v>
      </c>
      <c r="G4359" s="1">
        <v>44627</v>
      </c>
      <c r="H4359" s="1">
        <v>44646</v>
      </c>
      <c r="I4359">
        <f>YEAR((vw_maritime_trade_analysis[[#This Row],[Departure_Date]]))</f>
        <v>2022</v>
      </c>
      <c r="J4359" t="str">
        <f>"Q"&amp;ROUNDUP(MONTH(vw_maritime_trade_analysis[[#This Row],[Departure_Date]])/3,0)</f>
        <v>Q1</v>
      </c>
      <c r="K4359" t="str">
        <f>TEXT(vw_maritime_trade_analysis[[#This Row],[Departure_Date]],"mmmm")</f>
        <v>March</v>
      </c>
      <c r="L4359">
        <v>32114060</v>
      </c>
      <c r="M4359">
        <v>331778.625</v>
      </c>
      <c r="N4359">
        <v>151788.765625</v>
      </c>
      <c r="O4359">
        <v>62622.421875</v>
      </c>
      <c r="P4359">
        <v>0</v>
      </c>
      <c r="Q4359">
        <v>2252606.25</v>
      </c>
      <c r="R4359">
        <f t="shared" si="68"/>
        <v>7.0143926056063913E-2</v>
      </c>
    </row>
    <row r="4360" spans="1:18" x14ac:dyDescent="0.25">
      <c r="A4360" t="s">
        <v>5689</v>
      </c>
      <c r="B4360" t="s">
        <v>49</v>
      </c>
      <c r="C4360" t="s">
        <v>66</v>
      </c>
      <c r="D4360" t="s">
        <v>245</v>
      </c>
      <c r="E4360" t="s">
        <v>146</v>
      </c>
      <c r="F4360" t="s">
        <v>56</v>
      </c>
      <c r="G4360" s="1">
        <v>46115</v>
      </c>
      <c r="H4360" s="1">
        <v>46150</v>
      </c>
      <c r="I4360">
        <f>YEAR((vw_maritime_trade_analysis[[#This Row],[Departure_Date]]))</f>
        <v>2026</v>
      </c>
      <c r="J4360" t="str">
        <f>"Q"&amp;ROUNDUP(MONTH(vw_maritime_trade_analysis[[#This Row],[Departure_Date]])/3,0)</f>
        <v>Q2</v>
      </c>
      <c r="K4360" t="str">
        <f>TEXT(vw_maritime_trade_analysis[[#This Row],[Departure_Date]],"mmmm")</f>
        <v>April</v>
      </c>
      <c r="L4360">
        <v>3554819</v>
      </c>
      <c r="M4360">
        <v>793990.25</v>
      </c>
      <c r="N4360">
        <v>158254.015625</v>
      </c>
      <c r="O4360">
        <v>5190.0400390625</v>
      </c>
      <c r="P4360">
        <v>7262.25</v>
      </c>
      <c r="Q4360">
        <v>1155171.375</v>
      </c>
      <c r="R4360">
        <f t="shared" si="68"/>
        <v>0.32495926656181368</v>
      </c>
    </row>
    <row r="4361" spans="1:18" x14ac:dyDescent="0.25">
      <c r="A4361" t="s">
        <v>5690</v>
      </c>
      <c r="B4361" t="s">
        <v>65</v>
      </c>
      <c r="C4361" t="s">
        <v>134</v>
      </c>
      <c r="D4361" t="s">
        <v>135</v>
      </c>
      <c r="E4361" t="s">
        <v>82</v>
      </c>
      <c r="F4361" t="s">
        <v>174</v>
      </c>
      <c r="G4361" s="1">
        <v>44151</v>
      </c>
      <c r="H4361" s="1">
        <v>44174</v>
      </c>
      <c r="I4361">
        <f>YEAR((vw_maritime_trade_analysis[[#This Row],[Departure_Date]]))</f>
        <v>2020</v>
      </c>
      <c r="J4361" t="str">
        <f>"Q"&amp;ROUNDUP(MONTH(vw_maritime_trade_analysis[[#This Row],[Departure_Date]])/3,0)</f>
        <v>Q4</v>
      </c>
      <c r="K4361" t="str">
        <f>TEXT(vw_maritime_trade_analysis[[#This Row],[Departure_Date]],"mmmm")</f>
        <v>November</v>
      </c>
      <c r="L4361">
        <v>9290514</v>
      </c>
      <c r="M4361">
        <v>214835.875</v>
      </c>
      <c r="N4361">
        <v>162045.09375</v>
      </c>
      <c r="O4361">
        <v>8640.1796875</v>
      </c>
      <c r="P4361">
        <v>0</v>
      </c>
      <c r="Q4361">
        <v>698868.1875</v>
      </c>
      <c r="R4361">
        <f t="shared" si="68"/>
        <v>7.5223845257646665E-2</v>
      </c>
    </row>
    <row r="4362" spans="1:18" x14ac:dyDescent="0.25">
      <c r="A4362" t="s">
        <v>5691</v>
      </c>
      <c r="B4362" t="s">
        <v>65</v>
      </c>
      <c r="C4362" t="s">
        <v>134</v>
      </c>
      <c r="D4362" t="s">
        <v>135</v>
      </c>
      <c r="E4362" t="s">
        <v>92</v>
      </c>
      <c r="F4362" t="s">
        <v>257</v>
      </c>
      <c r="G4362" s="1">
        <v>45845</v>
      </c>
      <c r="H4362" s="1">
        <v>45866</v>
      </c>
      <c r="I4362">
        <f>YEAR((vw_maritime_trade_analysis[[#This Row],[Departure_Date]]))</f>
        <v>2025</v>
      </c>
      <c r="J4362" t="str">
        <f>"Q"&amp;ROUNDUP(MONTH(vw_maritime_trade_analysis[[#This Row],[Departure_Date]])/3,0)</f>
        <v>Q3</v>
      </c>
      <c r="K4362" t="str">
        <f>TEXT(vw_maritime_trade_analysis[[#This Row],[Departure_Date]],"mmmm")</f>
        <v>July</v>
      </c>
      <c r="L4362">
        <v>8428402</v>
      </c>
      <c r="M4362">
        <v>191242.65625</v>
      </c>
      <c r="N4362">
        <v>35176.6484375</v>
      </c>
      <c r="O4362">
        <v>12811.169921875</v>
      </c>
      <c r="P4362">
        <v>96687.1875</v>
      </c>
      <c r="Q4362">
        <v>607609.5625</v>
      </c>
      <c r="R4362">
        <f t="shared" si="68"/>
        <v>7.2090719272763684E-2</v>
      </c>
    </row>
    <row r="4363" spans="1:18" x14ac:dyDescent="0.25">
      <c r="A4363" t="s">
        <v>5692</v>
      </c>
      <c r="B4363" t="s">
        <v>49</v>
      </c>
      <c r="C4363" t="s">
        <v>50</v>
      </c>
      <c r="D4363" t="s">
        <v>51</v>
      </c>
      <c r="E4363" t="s">
        <v>83</v>
      </c>
      <c r="F4363" t="s">
        <v>82</v>
      </c>
      <c r="G4363" s="1">
        <v>46099</v>
      </c>
      <c r="H4363" s="1">
        <v>46112</v>
      </c>
      <c r="I4363">
        <f>YEAR((vw_maritime_trade_analysis[[#This Row],[Departure_Date]]))</f>
        <v>2026</v>
      </c>
      <c r="J4363" t="str">
        <f>"Q"&amp;ROUNDUP(MONTH(vw_maritime_trade_analysis[[#This Row],[Departure_Date]])/3,0)</f>
        <v>Q1</v>
      </c>
      <c r="K4363" t="str">
        <f>TEXT(vw_maritime_trade_analysis[[#This Row],[Departure_Date]],"mmmm")</f>
        <v>March</v>
      </c>
      <c r="L4363">
        <v>5998042.5</v>
      </c>
      <c r="M4363">
        <v>178834.234375</v>
      </c>
      <c r="N4363">
        <v>32485.630859375</v>
      </c>
      <c r="O4363">
        <v>19553.619140625</v>
      </c>
      <c r="P4363">
        <v>0</v>
      </c>
      <c r="Q4363">
        <v>1901948.5</v>
      </c>
      <c r="R4363">
        <f t="shared" si="68"/>
        <v>0.31709486886763472</v>
      </c>
    </row>
    <row r="4364" spans="1:18" x14ac:dyDescent="0.25">
      <c r="A4364" t="s">
        <v>5693</v>
      </c>
      <c r="B4364" t="s">
        <v>49</v>
      </c>
      <c r="C4364" t="s">
        <v>66</v>
      </c>
      <c r="D4364" t="s">
        <v>67</v>
      </c>
      <c r="E4364" t="s">
        <v>201</v>
      </c>
      <c r="F4364" t="s">
        <v>226</v>
      </c>
      <c r="G4364" s="1">
        <v>45999</v>
      </c>
      <c r="H4364" s="1">
        <v>46011</v>
      </c>
      <c r="I4364">
        <f>YEAR((vw_maritime_trade_analysis[[#This Row],[Departure_Date]]))</f>
        <v>2025</v>
      </c>
      <c r="J4364" t="str">
        <f>"Q"&amp;ROUNDUP(MONTH(vw_maritime_trade_analysis[[#This Row],[Departure_Date]])/3,0)</f>
        <v>Q4</v>
      </c>
      <c r="K4364" t="str">
        <f>TEXT(vw_maritime_trade_analysis[[#This Row],[Departure_Date]],"mmmm")</f>
        <v>December</v>
      </c>
      <c r="L4364">
        <v>1718590.875</v>
      </c>
      <c r="M4364">
        <v>252273.890625</v>
      </c>
      <c r="N4364">
        <v>201014.953125</v>
      </c>
      <c r="O4364">
        <v>1976.3800048828125</v>
      </c>
      <c r="P4364">
        <v>81520.0390625</v>
      </c>
      <c r="Q4364">
        <v>600066.125</v>
      </c>
      <c r="R4364">
        <f t="shared" si="68"/>
        <v>0.34916170784393347</v>
      </c>
    </row>
    <row r="4365" spans="1:18" x14ac:dyDescent="0.25">
      <c r="A4365" t="s">
        <v>5694</v>
      </c>
      <c r="B4365" t="s">
        <v>65</v>
      </c>
      <c r="C4365" t="s">
        <v>112</v>
      </c>
      <c r="D4365" t="s">
        <v>340</v>
      </c>
      <c r="E4365" t="s">
        <v>128</v>
      </c>
      <c r="F4365" t="s">
        <v>83</v>
      </c>
      <c r="G4365" s="1">
        <v>45528</v>
      </c>
      <c r="H4365" s="1">
        <v>45553</v>
      </c>
      <c r="I4365">
        <f>YEAR((vw_maritime_trade_analysis[[#This Row],[Departure_Date]]))</f>
        <v>2024</v>
      </c>
      <c r="J4365" t="str">
        <f>"Q"&amp;ROUNDUP(MONTH(vw_maritime_trade_analysis[[#This Row],[Departure_Date]])/3,0)</f>
        <v>Q3</v>
      </c>
      <c r="K4365" t="str">
        <f>TEXT(vw_maritime_trade_analysis[[#This Row],[Departure_Date]],"mmmm")</f>
        <v>August</v>
      </c>
      <c r="L4365">
        <v>8222341</v>
      </c>
      <c r="M4365">
        <v>751602.1875</v>
      </c>
      <c r="N4365">
        <v>106064.1328125</v>
      </c>
      <c r="O4365">
        <v>27380.400390625</v>
      </c>
      <c r="P4365">
        <v>0</v>
      </c>
      <c r="Q4365">
        <v>1081217.625</v>
      </c>
      <c r="R4365">
        <f t="shared" si="68"/>
        <v>0.13149754127200514</v>
      </c>
    </row>
    <row r="4366" spans="1:18" x14ac:dyDescent="0.25">
      <c r="A4366" t="s">
        <v>5695</v>
      </c>
      <c r="B4366" t="s">
        <v>49</v>
      </c>
      <c r="C4366" t="s">
        <v>50</v>
      </c>
      <c r="D4366" t="s">
        <v>51</v>
      </c>
      <c r="E4366" t="s">
        <v>159</v>
      </c>
      <c r="F4366" t="s">
        <v>226</v>
      </c>
      <c r="G4366" s="1">
        <v>45614</v>
      </c>
      <c r="H4366" s="1">
        <v>45621</v>
      </c>
      <c r="I4366">
        <f>YEAR((vw_maritime_trade_analysis[[#This Row],[Departure_Date]]))</f>
        <v>2024</v>
      </c>
      <c r="J4366" t="str">
        <f>"Q"&amp;ROUNDUP(MONTH(vw_maritime_trade_analysis[[#This Row],[Departure_Date]])/3,0)</f>
        <v>Q4</v>
      </c>
      <c r="K4366" t="str">
        <f>TEXT(vw_maritime_trade_analysis[[#This Row],[Departure_Date]],"mmmm")</f>
        <v>November</v>
      </c>
      <c r="L4366">
        <v>17233144</v>
      </c>
      <c r="M4366">
        <v>98312.3984375</v>
      </c>
      <c r="N4366">
        <v>89808.421875</v>
      </c>
      <c r="O4366">
        <v>25849.720703125</v>
      </c>
      <c r="P4366">
        <v>0</v>
      </c>
      <c r="Q4366">
        <v>2648091.5</v>
      </c>
      <c r="R4366">
        <f t="shared" si="68"/>
        <v>0.15366270368308882</v>
      </c>
    </row>
    <row r="4367" spans="1:18" x14ac:dyDescent="0.25">
      <c r="A4367" t="s">
        <v>5696</v>
      </c>
      <c r="B4367" t="s">
        <v>65</v>
      </c>
      <c r="C4367" t="s">
        <v>112</v>
      </c>
      <c r="D4367" t="s">
        <v>340</v>
      </c>
      <c r="E4367" t="s">
        <v>92</v>
      </c>
      <c r="F4367" t="s">
        <v>159</v>
      </c>
      <c r="G4367" s="1">
        <v>44583</v>
      </c>
      <c r="H4367" s="1">
        <v>44602</v>
      </c>
      <c r="I4367">
        <f>YEAR((vw_maritime_trade_analysis[[#This Row],[Departure_Date]]))</f>
        <v>2022</v>
      </c>
      <c r="J4367" t="str">
        <f>"Q"&amp;ROUNDUP(MONTH(vw_maritime_trade_analysis[[#This Row],[Departure_Date]])/3,0)</f>
        <v>Q1</v>
      </c>
      <c r="K4367" t="str">
        <f>TEXT(vw_maritime_trade_analysis[[#This Row],[Departure_Date]],"mmmm")</f>
        <v>January</v>
      </c>
      <c r="L4367">
        <v>5804800.5</v>
      </c>
      <c r="M4367">
        <v>506047.875</v>
      </c>
      <c r="N4367">
        <v>159250.15625</v>
      </c>
      <c r="O4367">
        <v>13525.1796875</v>
      </c>
      <c r="P4367">
        <v>0</v>
      </c>
      <c r="Q4367">
        <v>782101.5</v>
      </c>
      <c r="R4367">
        <f t="shared" si="68"/>
        <v>0.13473357094701188</v>
      </c>
    </row>
    <row r="4368" spans="1:18" x14ac:dyDescent="0.25">
      <c r="A4368" t="s">
        <v>5697</v>
      </c>
      <c r="B4368" t="s">
        <v>65</v>
      </c>
      <c r="C4368" t="s">
        <v>66</v>
      </c>
      <c r="D4368" t="s">
        <v>391</v>
      </c>
      <c r="E4368" t="s">
        <v>82</v>
      </c>
      <c r="F4368" t="s">
        <v>164</v>
      </c>
      <c r="G4368" s="1">
        <v>44111</v>
      </c>
      <c r="H4368" s="1">
        <v>44120</v>
      </c>
      <c r="I4368">
        <f>YEAR((vw_maritime_trade_analysis[[#This Row],[Departure_Date]]))</f>
        <v>2020</v>
      </c>
      <c r="J4368" t="str">
        <f>"Q"&amp;ROUNDUP(MONTH(vw_maritime_trade_analysis[[#This Row],[Departure_Date]])/3,0)</f>
        <v>Q4</v>
      </c>
      <c r="K4368" t="str">
        <f>TEXT(vw_maritime_trade_analysis[[#This Row],[Departure_Date]],"mmmm")</f>
        <v>October</v>
      </c>
      <c r="L4368">
        <v>36929384</v>
      </c>
      <c r="M4368">
        <v>59681.23828125</v>
      </c>
      <c r="N4368">
        <v>221278.84375</v>
      </c>
      <c r="O4368">
        <v>49116.078125</v>
      </c>
      <c r="P4368">
        <v>19991.75</v>
      </c>
      <c r="Q4368">
        <v>2544885</v>
      </c>
      <c r="R4368">
        <f t="shared" si="68"/>
        <v>6.8912197398147773E-2</v>
      </c>
    </row>
    <row r="4369" spans="1:18" x14ac:dyDescent="0.25">
      <c r="A4369" t="s">
        <v>5698</v>
      </c>
      <c r="B4369" t="s">
        <v>65</v>
      </c>
      <c r="C4369" t="s">
        <v>50</v>
      </c>
      <c r="D4369" t="s">
        <v>183</v>
      </c>
      <c r="E4369" t="s">
        <v>184</v>
      </c>
      <c r="F4369" t="s">
        <v>201</v>
      </c>
      <c r="G4369" s="1">
        <v>45098</v>
      </c>
      <c r="H4369" s="1">
        <v>45105</v>
      </c>
      <c r="I4369">
        <f>YEAR((vw_maritime_trade_analysis[[#This Row],[Departure_Date]]))</f>
        <v>2023</v>
      </c>
      <c r="J4369" t="str">
        <f>"Q"&amp;ROUNDUP(MONTH(vw_maritime_trade_analysis[[#This Row],[Departure_Date]])/3,0)</f>
        <v>Q2</v>
      </c>
      <c r="K4369" t="str">
        <f>TEXT(vw_maritime_trade_analysis[[#This Row],[Departure_Date]],"mmmm")</f>
        <v>June</v>
      </c>
      <c r="L4369">
        <v>104032424</v>
      </c>
      <c r="M4369">
        <v>91697.1484375</v>
      </c>
      <c r="N4369">
        <v>47326.4296875</v>
      </c>
      <c r="O4369">
        <v>248637.484375</v>
      </c>
      <c r="P4369">
        <v>7408.490234375</v>
      </c>
      <c r="Q4369">
        <v>3721976.75</v>
      </c>
      <c r="R4369">
        <f t="shared" si="68"/>
        <v>3.5777083786877828E-2</v>
      </c>
    </row>
    <row r="4370" spans="1:18" x14ac:dyDescent="0.25">
      <c r="A4370" t="s">
        <v>5699</v>
      </c>
      <c r="B4370" t="s">
        <v>49</v>
      </c>
      <c r="C4370" t="s">
        <v>50</v>
      </c>
      <c r="D4370" t="s">
        <v>145</v>
      </c>
      <c r="E4370" t="s">
        <v>159</v>
      </c>
      <c r="F4370" t="s">
        <v>82</v>
      </c>
      <c r="G4370" s="1">
        <v>45988</v>
      </c>
      <c r="H4370" s="1">
        <v>45996</v>
      </c>
      <c r="I4370">
        <f>YEAR((vw_maritime_trade_analysis[[#This Row],[Departure_Date]]))</f>
        <v>2025</v>
      </c>
      <c r="J4370" t="str">
        <f>"Q"&amp;ROUNDUP(MONTH(vw_maritime_trade_analysis[[#This Row],[Departure_Date]])/3,0)</f>
        <v>Q4</v>
      </c>
      <c r="K4370" t="str">
        <f>TEXT(vw_maritime_trade_analysis[[#This Row],[Departure_Date]],"mmmm")</f>
        <v>November</v>
      </c>
      <c r="L4370">
        <v>19641594</v>
      </c>
      <c r="M4370">
        <v>148827.296875</v>
      </c>
      <c r="N4370">
        <v>38960.6796875</v>
      </c>
      <c r="O4370">
        <v>32801.4609375</v>
      </c>
      <c r="P4370">
        <v>35012.359375</v>
      </c>
      <c r="Q4370">
        <v>2344843</v>
      </c>
      <c r="R4370">
        <f t="shared" si="68"/>
        <v>0.11938150233631752</v>
      </c>
    </row>
    <row r="4371" spans="1:18" x14ac:dyDescent="0.25">
      <c r="A4371" t="s">
        <v>5700</v>
      </c>
      <c r="B4371" t="s">
        <v>65</v>
      </c>
      <c r="C4371" t="s">
        <v>239</v>
      </c>
      <c r="D4371" t="s">
        <v>265</v>
      </c>
      <c r="E4371" t="s">
        <v>184</v>
      </c>
      <c r="F4371" t="s">
        <v>154</v>
      </c>
      <c r="G4371" s="1">
        <v>45930</v>
      </c>
      <c r="H4371" s="1">
        <v>45958</v>
      </c>
      <c r="I4371">
        <f>YEAR((vw_maritime_trade_analysis[[#This Row],[Departure_Date]]))</f>
        <v>2025</v>
      </c>
      <c r="J4371" t="str">
        <f>"Q"&amp;ROUNDUP(MONTH(vw_maritime_trade_analysis[[#This Row],[Departure_Date]])/3,0)</f>
        <v>Q3</v>
      </c>
      <c r="K4371" t="str">
        <f>TEXT(vw_maritime_trade_analysis[[#This Row],[Departure_Date]],"mmmm")</f>
        <v>September</v>
      </c>
      <c r="L4371">
        <v>7167268</v>
      </c>
      <c r="M4371">
        <v>548563.5</v>
      </c>
      <c r="N4371">
        <v>86916.2109375</v>
      </c>
      <c r="O4371">
        <v>8314.0302734375</v>
      </c>
      <c r="P4371">
        <v>65515.5</v>
      </c>
      <c r="Q4371">
        <v>1000123.25</v>
      </c>
      <c r="R4371">
        <f t="shared" si="68"/>
        <v>0.13954037298451796</v>
      </c>
    </row>
    <row r="4372" spans="1:18" x14ac:dyDescent="0.25">
      <c r="A4372" t="s">
        <v>5701</v>
      </c>
      <c r="B4372" t="s">
        <v>65</v>
      </c>
      <c r="C4372" t="s">
        <v>66</v>
      </c>
      <c r="D4372" t="s">
        <v>391</v>
      </c>
      <c r="E4372" t="s">
        <v>56</v>
      </c>
      <c r="F4372" t="s">
        <v>146</v>
      </c>
      <c r="G4372" s="1">
        <v>44381</v>
      </c>
      <c r="H4372" s="1">
        <v>44404</v>
      </c>
      <c r="I4372">
        <f>YEAR((vw_maritime_trade_analysis[[#This Row],[Departure_Date]]))</f>
        <v>2021</v>
      </c>
      <c r="J4372" t="str">
        <f>"Q"&amp;ROUNDUP(MONTH(vw_maritime_trade_analysis[[#This Row],[Departure_Date]])/3,0)</f>
        <v>Q3</v>
      </c>
      <c r="K4372" t="str">
        <f>TEXT(vw_maritime_trade_analysis[[#This Row],[Departure_Date]],"mmmm")</f>
        <v>July</v>
      </c>
      <c r="L4372">
        <v>20422774</v>
      </c>
      <c r="M4372">
        <v>306260.09375</v>
      </c>
      <c r="N4372">
        <v>191505.6875</v>
      </c>
      <c r="O4372">
        <v>35127.171875</v>
      </c>
      <c r="P4372">
        <v>0</v>
      </c>
      <c r="Q4372">
        <v>2940411.75</v>
      </c>
      <c r="R4372">
        <f t="shared" si="68"/>
        <v>0.1439770988015634</v>
      </c>
    </row>
    <row r="4373" spans="1:18" x14ac:dyDescent="0.25">
      <c r="A4373" t="s">
        <v>5702</v>
      </c>
      <c r="B4373" t="s">
        <v>49</v>
      </c>
      <c r="C4373" t="s">
        <v>66</v>
      </c>
      <c r="D4373" t="s">
        <v>245</v>
      </c>
      <c r="E4373" t="s">
        <v>55</v>
      </c>
      <c r="F4373" t="s">
        <v>56</v>
      </c>
      <c r="G4373" s="1">
        <v>44936</v>
      </c>
      <c r="H4373" s="1">
        <v>44964</v>
      </c>
      <c r="I4373">
        <f>YEAR((vw_maritime_trade_analysis[[#This Row],[Departure_Date]]))</f>
        <v>2023</v>
      </c>
      <c r="J4373" t="str">
        <f>"Q"&amp;ROUNDUP(MONTH(vw_maritime_trade_analysis[[#This Row],[Departure_Date]])/3,0)</f>
        <v>Q1</v>
      </c>
      <c r="K4373" t="str">
        <f>TEXT(vw_maritime_trade_analysis[[#This Row],[Departure_Date]],"mmmm")</f>
        <v>January</v>
      </c>
      <c r="L4373">
        <v>5801927.5</v>
      </c>
      <c r="M4373">
        <v>323886.8125</v>
      </c>
      <c r="N4373">
        <v>84885.2421875</v>
      </c>
      <c r="O4373">
        <v>12184.0498046875</v>
      </c>
      <c r="P4373">
        <v>0</v>
      </c>
      <c r="Q4373">
        <v>785759.875</v>
      </c>
      <c r="R4373">
        <f t="shared" si="68"/>
        <v>0.13543083311537416</v>
      </c>
    </row>
    <row r="4374" spans="1:18" x14ac:dyDescent="0.25">
      <c r="A4374" t="s">
        <v>5703</v>
      </c>
      <c r="B4374" t="s">
        <v>49</v>
      </c>
      <c r="C4374" t="s">
        <v>66</v>
      </c>
      <c r="D4374" t="s">
        <v>251</v>
      </c>
      <c r="E4374" t="s">
        <v>83</v>
      </c>
      <c r="F4374" t="s">
        <v>56</v>
      </c>
      <c r="G4374" s="1">
        <v>44878</v>
      </c>
      <c r="H4374" s="1">
        <v>44901</v>
      </c>
      <c r="I4374">
        <f>YEAR((vw_maritime_trade_analysis[[#This Row],[Departure_Date]]))</f>
        <v>2022</v>
      </c>
      <c r="J4374" t="str">
        <f>"Q"&amp;ROUNDUP(MONTH(vw_maritime_trade_analysis[[#This Row],[Departure_Date]])/3,0)</f>
        <v>Q4</v>
      </c>
      <c r="K4374" t="str">
        <f>TEXT(vw_maritime_trade_analysis[[#This Row],[Departure_Date]],"mmmm")</f>
        <v>November</v>
      </c>
      <c r="L4374">
        <v>22502096</v>
      </c>
      <c r="M4374">
        <v>383774.96875</v>
      </c>
      <c r="N4374">
        <v>111949.453125</v>
      </c>
      <c r="O4374">
        <v>61205.69921875</v>
      </c>
      <c r="P4374">
        <v>0</v>
      </c>
      <c r="Q4374">
        <v>2340562.25</v>
      </c>
      <c r="R4374">
        <f t="shared" si="68"/>
        <v>0.10401529928589763</v>
      </c>
    </row>
    <row r="4375" spans="1:18" x14ac:dyDescent="0.25">
      <c r="A4375" t="s">
        <v>5704</v>
      </c>
      <c r="B4375" t="s">
        <v>49</v>
      </c>
      <c r="C4375" t="s">
        <v>239</v>
      </c>
      <c r="D4375" t="s">
        <v>240</v>
      </c>
      <c r="E4375" t="s">
        <v>127</v>
      </c>
      <c r="F4375" t="s">
        <v>128</v>
      </c>
      <c r="G4375" s="1">
        <v>45699</v>
      </c>
      <c r="H4375" s="1">
        <v>45719</v>
      </c>
      <c r="I4375">
        <f>YEAR((vw_maritime_trade_analysis[[#This Row],[Departure_Date]]))</f>
        <v>2025</v>
      </c>
      <c r="J4375" t="str">
        <f>"Q"&amp;ROUNDUP(MONTH(vw_maritime_trade_analysis[[#This Row],[Departure_Date]])/3,0)</f>
        <v>Q1</v>
      </c>
      <c r="K4375" t="str">
        <f>TEXT(vw_maritime_trade_analysis[[#This Row],[Departure_Date]],"mmmm")</f>
        <v>February</v>
      </c>
      <c r="L4375">
        <v>11983030</v>
      </c>
      <c r="M4375">
        <v>628807.4375</v>
      </c>
      <c r="N4375">
        <v>210492.796875</v>
      </c>
      <c r="O4375">
        <v>7549.31005859375</v>
      </c>
      <c r="P4375">
        <v>31365.900390625</v>
      </c>
      <c r="Q4375">
        <v>1614405.875</v>
      </c>
      <c r="R4375">
        <f t="shared" si="68"/>
        <v>0.13472434559539614</v>
      </c>
    </row>
    <row r="4376" spans="1:18" x14ac:dyDescent="0.25">
      <c r="A4376" t="s">
        <v>5705</v>
      </c>
      <c r="B4376" t="s">
        <v>49</v>
      </c>
      <c r="C4376" t="s">
        <v>112</v>
      </c>
      <c r="D4376" t="s">
        <v>343</v>
      </c>
      <c r="E4376" t="s">
        <v>121</v>
      </c>
      <c r="F4376" t="s">
        <v>56</v>
      </c>
      <c r="G4376" s="1">
        <v>45873</v>
      </c>
      <c r="H4376" s="1">
        <v>45900</v>
      </c>
      <c r="I4376">
        <f>YEAR((vw_maritime_trade_analysis[[#This Row],[Departure_Date]]))</f>
        <v>2025</v>
      </c>
      <c r="J4376" t="str">
        <f>"Q"&amp;ROUNDUP(MONTH(vw_maritime_trade_analysis[[#This Row],[Departure_Date]])/3,0)</f>
        <v>Q3</v>
      </c>
      <c r="K4376" t="str">
        <f>TEXT(vw_maritime_trade_analysis[[#This Row],[Departure_Date]],"mmmm")</f>
        <v>August</v>
      </c>
      <c r="L4376">
        <v>57140988</v>
      </c>
      <c r="M4376">
        <v>487734.75</v>
      </c>
      <c r="N4376">
        <v>158095.734375</v>
      </c>
      <c r="O4376">
        <v>175994.25</v>
      </c>
      <c r="P4376">
        <v>4770.06005859375</v>
      </c>
      <c r="Q4376">
        <v>2296979.75</v>
      </c>
      <c r="R4376">
        <f t="shared" si="68"/>
        <v>4.0198460516643497E-2</v>
      </c>
    </row>
    <row r="4377" spans="1:18" x14ac:dyDescent="0.25">
      <c r="A4377" t="s">
        <v>5706</v>
      </c>
      <c r="B4377" t="s">
        <v>65</v>
      </c>
      <c r="C4377" t="s">
        <v>66</v>
      </c>
      <c r="D4377" t="s">
        <v>153</v>
      </c>
      <c r="E4377" t="s">
        <v>184</v>
      </c>
      <c r="F4377" t="s">
        <v>146</v>
      </c>
      <c r="G4377" s="1">
        <v>45106</v>
      </c>
      <c r="H4377" s="1">
        <v>45129</v>
      </c>
      <c r="I4377">
        <f>YEAR((vw_maritime_trade_analysis[[#This Row],[Departure_Date]]))</f>
        <v>2023</v>
      </c>
      <c r="J4377" t="str">
        <f>"Q"&amp;ROUNDUP(MONTH(vw_maritime_trade_analysis[[#This Row],[Departure_Date]])/3,0)</f>
        <v>Q2</v>
      </c>
      <c r="K4377" t="str">
        <f>TEXT(vw_maritime_trade_analysis[[#This Row],[Departure_Date]],"mmmm")</f>
        <v>June</v>
      </c>
      <c r="L4377">
        <v>48759016</v>
      </c>
      <c r="M4377">
        <v>488858.1875</v>
      </c>
      <c r="N4377">
        <v>173600.15625</v>
      </c>
      <c r="O4377">
        <v>127748.6328125</v>
      </c>
      <c r="P4377">
        <v>33898.28125</v>
      </c>
      <c r="Q4377">
        <v>2745399.25</v>
      </c>
      <c r="R4377">
        <f t="shared" si="68"/>
        <v>5.6305468715775561E-2</v>
      </c>
    </row>
    <row r="4378" spans="1:18" x14ac:dyDescent="0.25">
      <c r="A4378" t="s">
        <v>5707</v>
      </c>
      <c r="B4378" t="s">
        <v>49</v>
      </c>
      <c r="C4378" t="s">
        <v>50</v>
      </c>
      <c r="D4378" t="s">
        <v>51</v>
      </c>
      <c r="E4378" t="s">
        <v>71</v>
      </c>
      <c r="F4378" t="s">
        <v>226</v>
      </c>
      <c r="G4378" s="1">
        <v>44689</v>
      </c>
      <c r="H4378" s="1">
        <v>44707</v>
      </c>
      <c r="I4378">
        <f>YEAR((vw_maritime_trade_analysis[[#This Row],[Departure_Date]]))</f>
        <v>2022</v>
      </c>
      <c r="J4378" t="str">
        <f>"Q"&amp;ROUNDUP(MONTH(vw_maritime_trade_analysis[[#This Row],[Departure_Date]])/3,0)</f>
        <v>Q2</v>
      </c>
      <c r="K4378" t="str">
        <f>TEXT(vw_maritime_trade_analysis[[#This Row],[Departure_Date]],"mmmm")</f>
        <v>May</v>
      </c>
      <c r="L4378">
        <v>18192576</v>
      </c>
      <c r="M4378">
        <v>252371.953125</v>
      </c>
      <c r="N4378">
        <v>55637.26171875</v>
      </c>
      <c r="O4378">
        <v>57306.609375</v>
      </c>
      <c r="P4378">
        <v>0</v>
      </c>
      <c r="Q4378">
        <v>5833841</v>
      </c>
      <c r="R4378">
        <f t="shared" si="68"/>
        <v>0.32067152007500205</v>
      </c>
    </row>
    <row r="4379" spans="1:18" x14ac:dyDescent="0.25">
      <c r="A4379" t="s">
        <v>5708</v>
      </c>
      <c r="B4379" t="s">
        <v>65</v>
      </c>
      <c r="C4379" t="s">
        <v>66</v>
      </c>
      <c r="D4379" t="s">
        <v>391</v>
      </c>
      <c r="E4379" t="s">
        <v>92</v>
      </c>
      <c r="F4379" t="s">
        <v>154</v>
      </c>
      <c r="G4379" s="1">
        <v>45321</v>
      </c>
      <c r="H4379" s="1">
        <v>45350</v>
      </c>
      <c r="I4379">
        <f>YEAR((vw_maritime_trade_analysis[[#This Row],[Departure_Date]]))</f>
        <v>2024</v>
      </c>
      <c r="J4379" t="str">
        <f>"Q"&amp;ROUNDUP(MONTH(vw_maritime_trade_analysis[[#This Row],[Departure_Date]])/3,0)</f>
        <v>Q1</v>
      </c>
      <c r="K4379" t="str">
        <f>TEXT(vw_maritime_trade_analysis[[#This Row],[Departure_Date]],"mmmm")</f>
        <v>January</v>
      </c>
      <c r="L4379">
        <v>21918060</v>
      </c>
      <c r="M4379">
        <v>878421.875</v>
      </c>
      <c r="N4379">
        <v>73125.9765625</v>
      </c>
      <c r="O4379">
        <v>35288.078125</v>
      </c>
      <c r="P4379">
        <v>14360.7998046875</v>
      </c>
      <c r="Q4379">
        <v>3344404.25</v>
      </c>
      <c r="R4379">
        <f t="shared" si="68"/>
        <v>0.15258669106663636</v>
      </c>
    </row>
    <row r="4380" spans="1:18" x14ac:dyDescent="0.25">
      <c r="A4380" t="s">
        <v>5709</v>
      </c>
      <c r="B4380" t="s">
        <v>65</v>
      </c>
      <c r="C4380" t="s">
        <v>78</v>
      </c>
      <c r="D4380" t="s">
        <v>177</v>
      </c>
      <c r="E4380" t="s">
        <v>100</v>
      </c>
      <c r="F4380" t="s">
        <v>174</v>
      </c>
      <c r="G4380" s="1">
        <v>45313</v>
      </c>
      <c r="H4380" s="1">
        <v>45324</v>
      </c>
      <c r="I4380">
        <f>YEAR((vw_maritime_trade_analysis[[#This Row],[Departure_Date]]))</f>
        <v>2024</v>
      </c>
      <c r="J4380" t="str">
        <f>"Q"&amp;ROUNDUP(MONTH(vw_maritime_trade_analysis[[#This Row],[Departure_Date]])/3,0)</f>
        <v>Q1</v>
      </c>
      <c r="K4380" t="str">
        <f>TEXT(vw_maritime_trade_analysis[[#This Row],[Departure_Date]],"mmmm")</f>
        <v>January</v>
      </c>
      <c r="L4380">
        <v>23175424</v>
      </c>
      <c r="M4380">
        <v>268240.03125</v>
      </c>
      <c r="N4380">
        <v>171805.03125</v>
      </c>
      <c r="O4380">
        <v>70916.796875</v>
      </c>
      <c r="P4380">
        <v>33104.109375</v>
      </c>
      <c r="Q4380">
        <v>1682329.125</v>
      </c>
      <c r="R4380">
        <f t="shared" si="68"/>
        <v>7.2591082907479926E-2</v>
      </c>
    </row>
    <row r="4381" spans="1:18" x14ac:dyDescent="0.25">
      <c r="A4381" t="s">
        <v>5711</v>
      </c>
      <c r="B4381" t="s">
        <v>65</v>
      </c>
      <c r="C4381" t="s">
        <v>50</v>
      </c>
      <c r="D4381" t="s">
        <v>120</v>
      </c>
      <c r="E4381" t="s">
        <v>56</v>
      </c>
      <c r="F4381" t="s">
        <v>121</v>
      </c>
      <c r="G4381" s="1">
        <v>45212</v>
      </c>
      <c r="H4381" s="1">
        <v>45224</v>
      </c>
      <c r="I4381">
        <f>YEAR((vw_maritime_trade_analysis[[#This Row],[Departure_Date]]))</f>
        <v>2023</v>
      </c>
      <c r="J4381" t="str">
        <f>"Q"&amp;ROUNDUP(MONTH(vw_maritime_trade_analysis[[#This Row],[Departure_Date]])/3,0)</f>
        <v>Q4</v>
      </c>
      <c r="K4381" t="str">
        <f>TEXT(vw_maritime_trade_analysis[[#This Row],[Departure_Date]],"mmmm")</f>
        <v>October</v>
      </c>
      <c r="L4381">
        <v>33771332</v>
      </c>
      <c r="M4381">
        <v>156360.84375</v>
      </c>
      <c r="N4381">
        <v>28856.80078125</v>
      </c>
      <c r="O4381">
        <v>57411.26171875</v>
      </c>
      <c r="P4381">
        <v>0</v>
      </c>
      <c r="Q4381">
        <v>780446.125</v>
      </c>
      <c r="R4381">
        <f t="shared" si="68"/>
        <v>2.310972291528211E-2</v>
      </c>
    </row>
    <row r="4382" spans="1:18" x14ac:dyDescent="0.25">
      <c r="A4382" t="s">
        <v>5712</v>
      </c>
      <c r="B4382" t="s">
        <v>49</v>
      </c>
      <c r="C4382" t="s">
        <v>50</v>
      </c>
      <c r="D4382" t="s">
        <v>51</v>
      </c>
      <c r="E4382" t="s">
        <v>196</v>
      </c>
      <c r="F4382" t="s">
        <v>184</v>
      </c>
      <c r="G4382" s="1">
        <v>44240</v>
      </c>
      <c r="H4382" s="1">
        <v>44245</v>
      </c>
      <c r="I4382">
        <f>YEAR((vw_maritime_trade_analysis[[#This Row],[Departure_Date]]))</f>
        <v>2021</v>
      </c>
      <c r="J4382" t="str">
        <f>"Q"&amp;ROUNDUP(MONTH(vw_maritime_trade_analysis[[#This Row],[Departure_Date]])/3,0)</f>
        <v>Q1</v>
      </c>
      <c r="K4382" t="str">
        <f>TEXT(vw_maritime_trade_analysis[[#This Row],[Departure_Date]],"mmmm")</f>
        <v>February</v>
      </c>
      <c r="L4382">
        <v>14584384</v>
      </c>
      <c r="M4382">
        <v>145678.765625</v>
      </c>
      <c r="N4382">
        <v>153722.515625</v>
      </c>
      <c r="O4382">
        <v>16334.509765625</v>
      </c>
      <c r="P4382">
        <v>0</v>
      </c>
      <c r="Q4382">
        <v>2253411.5</v>
      </c>
      <c r="R4382">
        <f t="shared" si="68"/>
        <v>0.15450851403802862</v>
      </c>
    </row>
    <row r="4383" spans="1:18" x14ac:dyDescent="0.25">
      <c r="A4383" t="s">
        <v>5713</v>
      </c>
      <c r="B4383" t="s">
        <v>49</v>
      </c>
      <c r="C4383" t="s">
        <v>50</v>
      </c>
      <c r="D4383" t="s">
        <v>223</v>
      </c>
      <c r="E4383" t="s">
        <v>71</v>
      </c>
      <c r="F4383" t="s">
        <v>184</v>
      </c>
      <c r="G4383" s="1">
        <v>45540</v>
      </c>
      <c r="H4383" s="1">
        <v>45549</v>
      </c>
      <c r="I4383">
        <f>YEAR((vw_maritime_trade_analysis[[#This Row],[Departure_Date]]))</f>
        <v>2024</v>
      </c>
      <c r="J4383" t="str">
        <f>"Q"&amp;ROUNDUP(MONTH(vw_maritime_trade_analysis[[#This Row],[Departure_Date]])/3,0)</f>
        <v>Q3</v>
      </c>
      <c r="K4383" t="str">
        <f>TEXT(vw_maritime_trade_analysis[[#This Row],[Departure_Date]],"mmmm")</f>
        <v>September</v>
      </c>
      <c r="L4383">
        <v>130178016</v>
      </c>
      <c r="M4383">
        <v>231087.90625</v>
      </c>
      <c r="N4383">
        <v>165961.671875</v>
      </c>
      <c r="O4383">
        <v>354084.21875</v>
      </c>
      <c r="P4383">
        <v>1733.9200439453125</v>
      </c>
      <c r="Q4383">
        <v>2219088.5</v>
      </c>
      <c r="R4383">
        <f t="shared" si="68"/>
        <v>1.7046568753974558E-2</v>
      </c>
    </row>
    <row r="4384" spans="1:18" x14ac:dyDescent="0.25">
      <c r="A4384" t="s">
        <v>5714</v>
      </c>
      <c r="B4384" t="s">
        <v>65</v>
      </c>
      <c r="C4384" t="s">
        <v>66</v>
      </c>
      <c r="D4384" t="s">
        <v>67</v>
      </c>
      <c r="E4384" t="s">
        <v>56</v>
      </c>
      <c r="F4384" t="s">
        <v>121</v>
      </c>
      <c r="G4384" s="1">
        <v>44483</v>
      </c>
      <c r="H4384" s="1">
        <v>44513</v>
      </c>
      <c r="I4384">
        <f>YEAR((vw_maritime_trade_analysis[[#This Row],[Departure_Date]]))</f>
        <v>2021</v>
      </c>
      <c r="J4384" t="str">
        <f>"Q"&amp;ROUNDUP(MONTH(vw_maritime_trade_analysis[[#This Row],[Departure_Date]])/3,0)</f>
        <v>Q4</v>
      </c>
      <c r="K4384" t="str">
        <f>TEXT(vw_maritime_trade_analysis[[#This Row],[Departure_Date]],"mmmm")</f>
        <v>October</v>
      </c>
      <c r="L4384">
        <v>4774616</v>
      </c>
      <c r="M4384">
        <v>296729.84375</v>
      </c>
      <c r="N4384">
        <v>212120.9375</v>
      </c>
      <c r="O4384">
        <v>11650.0595703125</v>
      </c>
      <c r="P4384">
        <v>11790.9404296875</v>
      </c>
      <c r="Q4384">
        <v>739342.5</v>
      </c>
      <c r="R4384">
        <f t="shared" si="68"/>
        <v>0.15484857839876548</v>
      </c>
    </row>
    <row r="4385" spans="1:18" x14ac:dyDescent="0.25">
      <c r="A4385" t="s">
        <v>5715</v>
      </c>
      <c r="B4385" t="s">
        <v>65</v>
      </c>
      <c r="C4385" t="s">
        <v>66</v>
      </c>
      <c r="D4385" t="s">
        <v>67</v>
      </c>
      <c r="E4385" t="s">
        <v>226</v>
      </c>
      <c r="F4385" t="s">
        <v>121</v>
      </c>
      <c r="G4385" s="1">
        <v>46001</v>
      </c>
      <c r="H4385" s="1">
        <v>46036</v>
      </c>
      <c r="I4385">
        <f>YEAR((vw_maritime_trade_analysis[[#This Row],[Departure_Date]]))</f>
        <v>2025</v>
      </c>
      <c r="J4385" t="str">
        <f>"Q"&amp;ROUNDUP(MONTH(vw_maritime_trade_analysis[[#This Row],[Departure_Date]])/3,0)</f>
        <v>Q4</v>
      </c>
      <c r="K4385" t="str">
        <f>TEXT(vw_maritime_trade_analysis[[#This Row],[Departure_Date]],"mmmm")</f>
        <v>December</v>
      </c>
      <c r="L4385">
        <v>27589752</v>
      </c>
      <c r="M4385">
        <v>330162.5625</v>
      </c>
      <c r="N4385">
        <v>128348.5703125</v>
      </c>
      <c r="O4385">
        <v>67594.890625</v>
      </c>
      <c r="P4385">
        <v>103287.5703125</v>
      </c>
      <c r="Q4385">
        <v>1230250.25</v>
      </c>
      <c r="R4385">
        <f t="shared" si="68"/>
        <v>4.4590841193498224E-2</v>
      </c>
    </row>
    <row r="4386" spans="1:18" x14ac:dyDescent="0.25">
      <c r="A4386" t="s">
        <v>5716</v>
      </c>
      <c r="B4386" t="s">
        <v>65</v>
      </c>
      <c r="C4386" t="s">
        <v>50</v>
      </c>
      <c r="D4386" t="s">
        <v>223</v>
      </c>
      <c r="E4386" t="s">
        <v>70</v>
      </c>
      <c r="F4386" t="s">
        <v>201</v>
      </c>
      <c r="G4386" s="1">
        <v>44520</v>
      </c>
      <c r="H4386" s="1">
        <v>44540</v>
      </c>
      <c r="I4386">
        <f>YEAR((vw_maritime_trade_analysis[[#This Row],[Departure_Date]]))</f>
        <v>2021</v>
      </c>
      <c r="J4386" t="str">
        <f>"Q"&amp;ROUNDUP(MONTH(vw_maritime_trade_analysis[[#This Row],[Departure_Date]])/3,0)</f>
        <v>Q4</v>
      </c>
      <c r="K4386" t="str">
        <f>TEXT(vw_maritime_trade_analysis[[#This Row],[Departure_Date]],"mmmm")</f>
        <v>November</v>
      </c>
      <c r="L4386">
        <v>41461736</v>
      </c>
      <c r="M4386">
        <v>334640.4375</v>
      </c>
      <c r="N4386">
        <v>191741.9375</v>
      </c>
      <c r="O4386">
        <v>83752.7109375</v>
      </c>
      <c r="P4386">
        <v>0</v>
      </c>
      <c r="Q4386">
        <v>1279709</v>
      </c>
      <c r="R4386">
        <f t="shared" si="68"/>
        <v>3.0864819553141722E-2</v>
      </c>
    </row>
    <row r="4387" spans="1:18" x14ac:dyDescent="0.25">
      <c r="A4387" t="s">
        <v>5717</v>
      </c>
      <c r="B4387" t="s">
        <v>49</v>
      </c>
      <c r="C4387" t="s">
        <v>112</v>
      </c>
      <c r="D4387" t="s">
        <v>199</v>
      </c>
      <c r="E4387" t="s">
        <v>71</v>
      </c>
      <c r="F4387" t="s">
        <v>184</v>
      </c>
      <c r="G4387" s="1">
        <v>45188</v>
      </c>
      <c r="H4387" s="1">
        <v>45212</v>
      </c>
      <c r="I4387">
        <f>YEAR((vw_maritime_trade_analysis[[#This Row],[Departure_Date]]))</f>
        <v>2023</v>
      </c>
      <c r="J4387" t="str">
        <f>"Q"&amp;ROUNDUP(MONTH(vw_maritime_trade_analysis[[#This Row],[Departure_Date]])/3,0)</f>
        <v>Q3</v>
      </c>
      <c r="K4387" t="str">
        <f>TEXT(vw_maritime_trade_analysis[[#This Row],[Departure_Date]],"mmmm")</f>
        <v>September</v>
      </c>
      <c r="L4387">
        <v>31700094</v>
      </c>
      <c r="M4387">
        <v>353613.8125</v>
      </c>
      <c r="N4387">
        <v>193921.453125</v>
      </c>
      <c r="O4387">
        <v>23775.0703125</v>
      </c>
      <c r="P4387">
        <v>28137.4296875</v>
      </c>
      <c r="Q4387">
        <v>1783278.625</v>
      </c>
      <c r="R4387">
        <f t="shared" si="68"/>
        <v>5.6254679402527957E-2</v>
      </c>
    </row>
    <row r="4388" spans="1:18" x14ac:dyDescent="0.25">
      <c r="A4388" t="s">
        <v>5718</v>
      </c>
      <c r="B4388" t="s">
        <v>49</v>
      </c>
      <c r="C4388" t="s">
        <v>66</v>
      </c>
      <c r="D4388" t="s">
        <v>251</v>
      </c>
      <c r="E4388" t="s">
        <v>146</v>
      </c>
      <c r="F4388" t="s">
        <v>100</v>
      </c>
      <c r="G4388" s="1">
        <v>44938</v>
      </c>
      <c r="H4388" s="1">
        <v>44951</v>
      </c>
      <c r="I4388">
        <f>YEAR((vw_maritime_trade_analysis[[#This Row],[Departure_Date]]))</f>
        <v>2023</v>
      </c>
      <c r="J4388" t="str">
        <f>"Q"&amp;ROUNDUP(MONTH(vw_maritime_trade_analysis[[#This Row],[Departure_Date]])/3,0)</f>
        <v>Q1</v>
      </c>
      <c r="K4388" t="str">
        <f>TEXT(vw_maritime_trade_analysis[[#This Row],[Departure_Date]],"mmmm")</f>
        <v>January</v>
      </c>
      <c r="L4388">
        <v>73215968</v>
      </c>
      <c r="M4388">
        <v>370751.3125</v>
      </c>
      <c r="N4388">
        <v>169142.140625</v>
      </c>
      <c r="O4388">
        <v>238684.0625</v>
      </c>
      <c r="P4388">
        <v>9794.150390625</v>
      </c>
      <c r="Q4388">
        <v>4349487.5</v>
      </c>
      <c r="R4388">
        <f t="shared" si="68"/>
        <v>5.9406269135170074E-2</v>
      </c>
    </row>
    <row r="4389" spans="1:18" x14ac:dyDescent="0.25">
      <c r="A4389" t="s">
        <v>5719</v>
      </c>
      <c r="B4389" t="s">
        <v>49</v>
      </c>
      <c r="C4389" t="s">
        <v>50</v>
      </c>
      <c r="D4389" t="s">
        <v>51</v>
      </c>
      <c r="E4389" t="s">
        <v>108</v>
      </c>
      <c r="F4389" t="s">
        <v>226</v>
      </c>
      <c r="G4389" s="1">
        <v>46078</v>
      </c>
      <c r="H4389" s="1">
        <v>46088</v>
      </c>
      <c r="I4389">
        <f>YEAR((vw_maritime_trade_analysis[[#This Row],[Departure_Date]]))</f>
        <v>2026</v>
      </c>
      <c r="J4389" t="str">
        <f>"Q"&amp;ROUNDUP(MONTH(vw_maritime_trade_analysis[[#This Row],[Departure_Date]])/3,0)</f>
        <v>Q1</v>
      </c>
      <c r="K4389" t="str">
        <f>TEXT(vw_maritime_trade_analysis[[#This Row],[Departure_Date]],"mmmm")</f>
        <v>February</v>
      </c>
      <c r="L4389">
        <v>23064436</v>
      </c>
      <c r="M4389">
        <v>172019.765625</v>
      </c>
      <c r="N4389">
        <v>176095.9375</v>
      </c>
      <c r="O4389">
        <v>73344.90625</v>
      </c>
      <c r="P4389">
        <v>30055.990234375</v>
      </c>
      <c r="Q4389">
        <v>8868852</v>
      </c>
      <c r="R4389">
        <f t="shared" si="68"/>
        <v>0.38452498903506682</v>
      </c>
    </row>
    <row r="4390" spans="1:18" x14ac:dyDescent="0.25">
      <c r="A4390" t="s">
        <v>5720</v>
      </c>
      <c r="B4390" t="s">
        <v>65</v>
      </c>
      <c r="C4390" t="s">
        <v>239</v>
      </c>
      <c r="D4390" t="s">
        <v>270</v>
      </c>
      <c r="E4390" t="s">
        <v>184</v>
      </c>
      <c r="F4390" t="s">
        <v>127</v>
      </c>
      <c r="G4390" s="1">
        <v>46053</v>
      </c>
      <c r="H4390" s="1">
        <v>46065</v>
      </c>
      <c r="I4390">
        <f>YEAR((vw_maritime_trade_analysis[[#This Row],[Departure_Date]]))</f>
        <v>2026</v>
      </c>
      <c r="J4390" t="str">
        <f>"Q"&amp;ROUNDUP(MONTH(vw_maritime_trade_analysis[[#This Row],[Departure_Date]])/3,0)</f>
        <v>Q1</v>
      </c>
      <c r="K4390" t="str">
        <f>TEXT(vw_maritime_trade_analysis[[#This Row],[Departure_Date]],"mmmm")</f>
        <v>January</v>
      </c>
      <c r="L4390">
        <v>37395488</v>
      </c>
      <c r="M4390">
        <v>95253.28125</v>
      </c>
      <c r="N4390">
        <v>72176.2109375</v>
      </c>
      <c r="O4390">
        <v>120413.46875</v>
      </c>
      <c r="P4390">
        <v>7479.64013671875</v>
      </c>
      <c r="Q4390">
        <v>1751567.125</v>
      </c>
      <c r="R4390">
        <f t="shared" si="68"/>
        <v>4.6838996324904222E-2</v>
      </c>
    </row>
    <row r="4391" spans="1:18" x14ac:dyDescent="0.25">
      <c r="A4391" t="s">
        <v>5721</v>
      </c>
      <c r="B4391" t="s">
        <v>49</v>
      </c>
      <c r="C4391" t="s">
        <v>50</v>
      </c>
      <c r="D4391" t="s">
        <v>120</v>
      </c>
      <c r="E4391" t="s">
        <v>230</v>
      </c>
      <c r="F4391" t="s">
        <v>92</v>
      </c>
      <c r="G4391" s="1">
        <v>44259</v>
      </c>
      <c r="H4391" s="1">
        <v>44267</v>
      </c>
      <c r="I4391">
        <f>YEAR((vw_maritime_trade_analysis[[#This Row],[Departure_Date]]))</f>
        <v>2021</v>
      </c>
      <c r="J4391" t="str">
        <f>"Q"&amp;ROUNDUP(MONTH(vw_maritime_trade_analysis[[#This Row],[Departure_Date]])/3,0)</f>
        <v>Q1</v>
      </c>
      <c r="K4391" t="str">
        <f>TEXT(vw_maritime_trade_analysis[[#This Row],[Departure_Date]],"mmmm")</f>
        <v>March</v>
      </c>
      <c r="L4391">
        <v>44630464</v>
      </c>
      <c r="M4391">
        <v>196581.875</v>
      </c>
      <c r="N4391">
        <v>134171.546875</v>
      </c>
      <c r="O4391">
        <v>151297.265625</v>
      </c>
      <c r="P4391">
        <v>4195.22998046875</v>
      </c>
      <c r="Q4391">
        <v>2312618.25</v>
      </c>
      <c r="R4391">
        <f t="shared" si="68"/>
        <v>5.1817033540139758E-2</v>
      </c>
    </row>
    <row r="4392" spans="1:18" x14ac:dyDescent="0.25">
      <c r="A4392" t="s">
        <v>5722</v>
      </c>
      <c r="B4392" t="s">
        <v>65</v>
      </c>
      <c r="C4392" t="s">
        <v>78</v>
      </c>
      <c r="D4392" t="s">
        <v>211</v>
      </c>
      <c r="E4392" t="s">
        <v>56</v>
      </c>
      <c r="F4392" t="s">
        <v>127</v>
      </c>
      <c r="G4392" s="1">
        <v>45954</v>
      </c>
      <c r="H4392" s="1">
        <v>45977</v>
      </c>
      <c r="I4392">
        <f>YEAR((vw_maritime_trade_analysis[[#This Row],[Departure_Date]]))</f>
        <v>2025</v>
      </c>
      <c r="J4392" t="str">
        <f>"Q"&amp;ROUNDUP(MONTH(vw_maritime_trade_analysis[[#This Row],[Departure_Date]])/3,0)</f>
        <v>Q4</v>
      </c>
      <c r="K4392" t="str">
        <f>TEXT(vw_maritime_trade_analysis[[#This Row],[Departure_Date]],"mmmm")</f>
        <v>October</v>
      </c>
      <c r="L4392">
        <v>19263430</v>
      </c>
      <c r="M4392">
        <v>807616.375</v>
      </c>
      <c r="N4392">
        <v>79884.890625</v>
      </c>
      <c r="O4392">
        <v>37371.05859375</v>
      </c>
      <c r="P4392">
        <v>0</v>
      </c>
      <c r="Q4392">
        <v>2307391.25</v>
      </c>
      <c r="R4392">
        <f t="shared" si="68"/>
        <v>0.11978091388709072</v>
      </c>
    </row>
    <row r="4393" spans="1:18" x14ac:dyDescent="0.25">
      <c r="A4393" t="s">
        <v>5723</v>
      </c>
      <c r="B4393" t="s">
        <v>49</v>
      </c>
      <c r="C4393" t="s">
        <v>66</v>
      </c>
      <c r="D4393" t="s">
        <v>67</v>
      </c>
      <c r="E4393" t="s">
        <v>174</v>
      </c>
      <c r="F4393" t="s">
        <v>184</v>
      </c>
      <c r="G4393" s="1">
        <v>46012</v>
      </c>
      <c r="H4393" s="1">
        <v>46033</v>
      </c>
      <c r="I4393">
        <f>YEAR((vw_maritime_trade_analysis[[#This Row],[Departure_Date]]))</f>
        <v>2025</v>
      </c>
      <c r="J4393" t="str">
        <f>"Q"&amp;ROUNDUP(MONTH(vw_maritime_trade_analysis[[#This Row],[Departure_Date]])/3,0)</f>
        <v>Q4</v>
      </c>
      <c r="K4393" t="str">
        <f>TEXT(vw_maritime_trade_analysis[[#This Row],[Departure_Date]],"mmmm")</f>
        <v>December</v>
      </c>
      <c r="L4393">
        <v>34473748</v>
      </c>
      <c r="M4393">
        <v>579009.5</v>
      </c>
      <c r="N4393">
        <v>65969.7890625</v>
      </c>
      <c r="O4393">
        <v>24476.359375</v>
      </c>
      <c r="P4393">
        <v>26116.689453125</v>
      </c>
      <c r="Q4393">
        <v>3237803.5</v>
      </c>
      <c r="R4393">
        <f t="shared" si="68"/>
        <v>9.3920843767843293E-2</v>
      </c>
    </row>
    <row r="4394" spans="1:18" x14ac:dyDescent="0.25">
      <c r="A4394" t="s">
        <v>5724</v>
      </c>
      <c r="B4394" t="s">
        <v>49</v>
      </c>
      <c r="C4394" t="s">
        <v>239</v>
      </c>
      <c r="D4394" t="s">
        <v>270</v>
      </c>
      <c r="E4394" t="s">
        <v>196</v>
      </c>
      <c r="F4394" t="s">
        <v>70</v>
      </c>
      <c r="G4394" s="1">
        <v>43909</v>
      </c>
      <c r="H4394" s="1">
        <v>43916</v>
      </c>
      <c r="I4394">
        <f>YEAR((vw_maritime_trade_analysis[[#This Row],[Departure_Date]]))</f>
        <v>2020</v>
      </c>
      <c r="J4394" t="str">
        <f>"Q"&amp;ROUNDUP(MONTH(vw_maritime_trade_analysis[[#This Row],[Departure_Date]])/3,0)</f>
        <v>Q1</v>
      </c>
      <c r="K4394" t="str">
        <f>TEXT(vw_maritime_trade_analysis[[#This Row],[Departure_Date]],"mmmm")</f>
        <v>March</v>
      </c>
      <c r="L4394">
        <v>9449453</v>
      </c>
      <c r="M4394">
        <v>72597.4765625</v>
      </c>
      <c r="N4394">
        <v>57683.94921875</v>
      </c>
      <c r="O4394">
        <v>25891.5</v>
      </c>
      <c r="P4394">
        <v>12518.7099609375</v>
      </c>
      <c r="Q4394">
        <v>1143827.25</v>
      </c>
      <c r="R4394">
        <f t="shared" si="68"/>
        <v>0.12104692726658357</v>
      </c>
    </row>
    <row r="4395" spans="1:18" x14ac:dyDescent="0.25">
      <c r="A4395" t="s">
        <v>5725</v>
      </c>
      <c r="B4395" t="s">
        <v>65</v>
      </c>
      <c r="C4395" t="s">
        <v>50</v>
      </c>
      <c r="D4395" t="s">
        <v>145</v>
      </c>
      <c r="E4395" t="s">
        <v>226</v>
      </c>
      <c r="F4395" t="s">
        <v>164</v>
      </c>
      <c r="G4395" s="1">
        <v>44256</v>
      </c>
      <c r="H4395" s="1">
        <v>44269</v>
      </c>
      <c r="I4395">
        <f>YEAR((vw_maritime_trade_analysis[[#This Row],[Departure_Date]]))</f>
        <v>2021</v>
      </c>
      <c r="J4395" t="str">
        <f>"Q"&amp;ROUNDUP(MONTH(vw_maritime_trade_analysis[[#This Row],[Departure_Date]])/3,0)</f>
        <v>Q1</v>
      </c>
      <c r="K4395" t="str">
        <f>TEXT(vw_maritime_trade_analysis[[#This Row],[Departure_Date]],"mmmm")</f>
        <v>March</v>
      </c>
      <c r="L4395">
        <v>70090576</v>
      </c>
      <c r="M4395">
        <v>421630.96875</v>
      </c>
      <c r="N4395">
        <v>133039.65625</v>
      </c>
      <c r="O4395">
        <v>188543.65625</v>
      </c>
      <c r="P4395">
        <v>0</v>
      </c>
      <c r="Q4395">
        <v>3585321</v>
      </c>
      <c r="R4395">
        <f t="shared" si="68"/>
        <v>5.1152682780064469E-2</v>
      </c>
    </row>
    <row r="4396" spans="1:18" x14ac:dyDescent="0.25">
      <c r="A4396" t="s">
        <v>5726</v>
      </c>
      <c r="B4396" t="s">
        <v>49</v>
      </c>
      <c r="C4396" t="s">
        <v>112</v>
      </c>
      <c r="D4396" t="s">
        <v>340</v>
      </c>
      <c r="E4396" t="s">
        <v>201</v>
      </c>
      <c r="F4396" t="s">
        <v>226</v>
      </c>
      <c r="G4396" s="1">
        <v>44572</v>
      </c>
      <c r="H4396" s="1">
        <v>44599</v>
      </c>
      <c r="I4396">
        <f>YEAR((vw_maritime_trade_analysis[[#This Row],[Departure_Date]]))</f>
        <v>2022</v>
      </c>
      <c r="J4396" t="str">
        <f>"Q"&amp;ROUNDUP(MONTH(vw_maritime_trade_analysis[[#This Row],[Departure_Date]])/3,0)</f>
        <v>Q1</v>
      </c>
      <c r="K4396" t="str">
        <f>TEXT(vw_maritime_trade_analysis[[#This Row],[Departure_Date]],"mmmm")</f>
        <v>January</v>
      </c>
      <c r="L4396">
        <v>1536934.5</v>
      </c>
      <c r="M4396">
        <v>356537.34375</v>
      </c>
      <c r="N4396">
        <v>188183.09375</v>
      </c>
      <c r="O4396">
        <v>999.010009765625</v>
      </c>
      <c r="P4396">
        <v>6084.759765625</v>
      </c>
      <c r="Q4396">
        <v>719837</v>
      </c>
      <c r="R4396">
        <f t="shared" si="68"/>
        <v>0.46835893136630091</v>
      </c>
    </row>
    <row r="4397" spans="1:18" x14ac:dyDescent="0.25">
      <c r="A4397" t="s">
        <v>5727</v>
      </c>
      <c r="B4397" t="s">
        <v>49</v>
      </c>
      <c r="C4397" t="s">
        <v>50</v>
      </c>
      <c r="D4397" t="s">
        <v>145</v>
      </c>
      <c r="E4397" t="s">
        <v>55</v>
      </c>
      <c r="F4397" t="s">
        <v>184</v>
      </c>
      <c r="G4397" s="1">
        <v>44290</v>
      </c>
      <c r="H4397" s="1">
        <v>44304</v>
      </c>
      <c r="I4397">
        <f>YEAR((vw_maritime_trade_analysis[[#This Row],[Departure_Date]]))</f>
        <v>2021</v>
      </c>
      <c r="J4397" t="str">
        <f>"Q"&amp;ROUNDUP(MONTH(vw_maritime_trade_analysis[[#This Row],[Departure_Date]])/3,0)</f>
        <v>Q2</v>
      </c>
      <c r="K4397" t="str">
        <f>TEXT(vw_maritime_trade_analysis[[#This Row],[Departure_Date]],"mmmm")</f>
        <v>April</v>
      </c>
      <c r="L4397">
        <v>60146956</v>
      </c>
      <c r="M4397">
        <v>404850.34375</v>
      </c>
      <c r="N4397">
        <v>165344</v>
      </c>
      <c r="O4397">
        <v>133526.25</v>
      </c>
      <c r="P4397">
        <v>39956.2109375</v>
      </c>
      <c r="Q4397">
        <v>2754866.5</v>
      </c>
      <c r="R4397">
        <f t="shared" si="68"/>
        <v>4.5802259718679697E-2</v>
      </c>
    </row>
    <row r="4398" spans="1:18" x14ac:dyDescent="0.25">
      <c r="A4398" t="s">
        <v>5728</v>
      </c>
      <c r="B4398" t="s">
        <v>49</v>
      </c>
      <c r="C4398" t="s">
        <v>66</v>
      </c>
      <c r="D4398" t="s">
        <v>153</v>
      </c>
      <c r="E4398" t="s">
        <v>257</v>
      </c>
      <c r="F4398" t="s">
        <v>70</v>
      </c>
      <c r="G4398" s="1">
        <v>45535</v>
      </c>
      <c r="H4398" s="1">
        <v>45569</v>
      </c>
      <c r="I4398">
        <f>YEAR((vw_maritime_trade_analysis[[#This Row],[Departure_Date]]))</f>
        <v>2024</v>
      </c>
      <c r="J4398" t="str">
        <f>"Q"&amp;ROUNDUP(MONTH(vw_maritime_trade_analysis[[#This Row],[Departure_Date]])/3,0)</f>
        <v>Q3</v>
      </c>
      <c r="K4398" t="str">
        <f>TEXT(vw_maritime_trade_analysis[[#This Row],[Departure_Date]],"mmmm")</f>
        <v>August</v>
      </c>
      <c r="L4398">
        <v>63082288</v>
      </c>
      <c r="M4398">
        <v>748873.25</v>
      </c>
      <c r="N4398">
        <v>46718.2109375</v>
      </c>
      <c r="O4398">
        <v>34064.4296875</v>
      </c>
      <c r="Q4398">
        <v>3950952.5</v>
      </c>
      <c r="R4398">
        <f t="shared" si="68"/>
        <v>6.2631724771935987E-2</v>
      </c>
    </row>
    <row r="4399" spans="1:18" x14ac:dyDescent="0.25">
      <c r="A4399" t="s">
        <v>5729</v>
      </c>
      <c r="B4399" t="s">
        <v>65</v>
      </c>
      <c r="C4399" t="s">
        <v>239</v>
      </c>
      <c r="D4399" t="s">
        <v>265</v>
      </c>
      <c r="E4399" t="s">
        <v>226</v>
      </c>
      <c r="F4399" t="s">
        <v>257</v>
      </c>
      <c r="G4399" s="1">
        <v>45559</v>
      </c>
      <c r="H4399" s="1">
        <v>45582</v>
      </c>
      <c r="I4399">
        <f>YEAR((vw_maritime_trade_analysis[[#This Row],[Departure_Date]]))</f>
        <v>2024</v>
      </c>
      <c r="J4399" t="str">
        <f>"Q"&amp;ROUNDUP(MONTH(vw_maritime_trade_analysis[[#This Row],[Departure_Date]])/3,0)</f>
        <v>Q3</v>
      </c>
      <c r="K4399" t="str">
        <f>TEXT(vw_maritime_trade_analysis[[#This Row],[Departure_Date]],"mmmm")</f>
        <v>September</v>
      </c>
      <c r="L4399">
        <v>11158342</v>
      </c>
      <c r="M4399">
        <v>430072.25</v>
      </c>
      <c r="N4399">
        <v>229238.453125</v>
      </c>
      <c r="O4399">
        <v>22205.099609375</v>
      </c>
      <c r="P4399">
        <v>10684.759765625</v>
      </c>
      <c r="Q4399">
        <v>1759083.125</v>
      </c>
      <c r="R4399">
        <f t="shared" si="68"/>
        <v>0.15764735701773613</v>
      </c>
    </row>
    <row r="4400" spans="1:18" x14ac:dyDescent="0.25">
      <c r="A4400" t="s">
        <v>5730</v>
      </c>
      <c r="B4400" t="s">
        <v>65</v>
      </c>
      <c r="C4400" t="s">
        <v>66</v>
      </c>
      <c r="D4400" t="s">
        <v>153</v>
      </c>
      <c r="E4400" t="s">
        <v>56</v>
      </c>
      <c r="F4400" t="s">
        <v>55</v>
      </c>
      <c r="G4400" s="1">
        <v>44441</v>
      </c>
      <c r="H4400" s="1">
        <v>44471</v>
      </c>
      <c r="I4400">
        <f>YEAR((vw_maritime_trade_analysis[[#This Row],[Departure_Date]]))</f>
        <v>2021</v>
      </c>
      <c r="J4400" t="str">
        <f>"Q"&amp;ROUNDUP(MONTH(vw_maritime_trade_analysis[[#This Row],[Departure_Date]])/3,0)</f>
        <v>Q3</v>
      </c>
      <c r="K4400" t="str">
        <f>TEXT(vw_maritime_trade_analysis[[#This Row],[Departure_Date]],"mmmm")</f>
        <v>September</v>
      </c>
      <c r="L4400">
        <v>30125008</v>
      </c>
      <c r="M4400">
        <v>413976.09375</v>
      </c>
      <c r="N4400">
        <v>63396.23046875</v>
      </c>
      <c r="O4400">
        <v>31932.509765625</v>
      </c>
      <c r="P4400">
        <v>1961.699951171875</v>
      </c>
      <c r="Q4400">
        <v>1055784.125</v>
      </c>
      <c r="R4400">
        <f t="shared" si="68"/>
        <v>3.5046766626584798E-2</v>
      </c>
    </row>
    <row r="4401" spans="1:18" x14ac:dyDescent="0.25">
      <c r="A4401" t="s">
        <v>5731</v>
      </c>
      <c r="B4401" t="s">
        <v>49</v>
      </c>
      <c r="C4401" t="s">
        <v>66</v>
      </c>
      <c r="D4401" t="s">
        <v>153</v>
      </c>
      <c r="E4401" t="s">
        <v>71</v>
      </c>
      <c r="F4401" t="s">
        <v>82</v>
      </c>
      <c r="G4401" s="1">
        <v>45050</v>
      </c>
      <c r="H4401" s="1">
        <v>45069</v>
      </c>
      <c r="I4401">
        <f>YEAR((vw_maritime_trade_analysis[[#This Row],[Departure_Date]]))</f>
        <v>2023</v>
      </c>
      <c r="J4401" t="str">
        <f>"Q"&amp;ROUNDUP(MONTH(vw_maritime_trade_analysis[[#This Row],[Departure_Date]])/3,0)</f>
        <v>Q2</v>
      </c>
      <c r="K4401" t="str">
        <f>TEXT(vw_maritime_trade_analysis[[#This Row],[Departure_Date]],"mmmm")</f>
        <v>May</v>
      </c>
      <c r="L4401">
        <v>31812042</v>
      </c>
      <c r="M4401">
        <v>279049.8125</v>
      </c>
      <c r="N4401">
        <v>202617.0625</v>
      </c>
      <c r="O4401">
        <v>38810.69140625</v>
      </c>
      <c r="P4401">
        <v>0</v>
      </c>
      <c r="Q4401">
        <v>2078349.5</v>
      </c>
      <c r="R4401">
        <f t="shared" si="68"/>
        <v>6.5332162581704128E-2</v>
      </c>
    </row>
    <row r="4402" spans="1:18" x14ac:dyDescent="0.25">
      <c r="A4402" t="s">
        <v>5732</v>
      </c>
      <c r="B4402" t="s">
        <v>65</v>
      </c>
      <c r="C4402" t="s">
        <v>112</v>
      </c>
      <c r="D4402" t="s">
        <v>343</v>
      </c>
      <c r="E4402" t="s">
        <v>184</v>
      </c>
      <c r="F4402" t="s">
        <v>164</v>
      </c>
      <c r="G4402" s="1">
        <v>45328</v>
      </c>
      <c r="H4402" s="1">
        <v>45341</v>
      </c>
      <c r="I4402">
        <f>YEAR((vw_maritime_trade_analysis[[#This Row],[Departure_Date]]))</f>
        <v>2024</v>
      </c>
      <c r="J4402" t="str">
        <f>"Q"&amp;ROUNDUP(MONTH(vw_maritime_trade_analysis[[#This Row],[Departure_Date]])/3,0)</f>
        <v>Q1</v>
      </c>
      <c r="K4402" t="str">
        <f>TEXT(vw_maritime_trade_analysis[[#This Row],[Departure_Date]],"mmmm")</f>
        <v>February</v>
      </c>
      <c r="L4402">
        <v>56162492</v>
      </c>
      <c r="M4402">
        <v>190157.515625</v>
      </c>
      <c r="N4402">
        <v>196510.296875</v>
      </c>
      <c r="O4402">
        <v>122434.2265625</v>
      </c>
      <c r="P4402">
        <v>0</v>
      </c>
      <c r="Q4402">
        <v>3480478.5</v>
      </c>
      <c r="R4402">
        <f t="shared" si="68"/>
        <v>6.1971582386337133E-2</v>
      </c>
    </row>
    <row r="4403" spans="1:18" x14ac:dyDescent="0.25">
      <c r="A4403" t="s">
        <v>5733</v>
      </c>
      <c r="B4403" t="s">
        <v>65</v>
      </c>
      <c r="C4403" t="s">
        <v>50</v>
      </c>
      <c r="D4403" t="s">
        <v>51</v>
      </c>
      <c r="E4403" t="s">
        <v>184</v>
      </c>
      <c r="F4403" t="s">
        <v>159</v>
      </c>
      <c r="G4403" s="1">
        <v>44464</v>
      </c>
      <c r="H4403" s="1">
        <v>44469</v>
      </c>
      <c r="I4403">
        <f>YEAR((vw_maritime_trade_analysis[[#This Row],[Departure_Date]]))</f>
        <v>2021</v>
      </c>
      <c r="J4403" t="str">
        <f>"Q"&amp;ROUNDUP(MONTH(vw_maritime_trade_analysis[[#This Row],[Departure_Date]])/3,0)</f>
        <v>Q3</v>
      </c>
      <c r="K4403" t="str">
        <f>TEXT(vw_maritime_trade_analysis[[#This Row],[Departure_Date]],"mmmm")</f>
        <v>September</v>
      </c>
      <c r="L4403">
        <v>16757044</v>
      </c>
      <c r="M4403">
        <v>112217.4375</v>
      </c>
      <c r="N4403">
        <v>61387.69921875</v>
      </c>
      <c r="O4403">
        <v>58482.078125</v>
      </c>
      <c r="P4403">
        <v>0</v>
      </c>
      <c r="Q4403">
        <v>3083040.75</v>
      </c>
      <c r="R4403">
        <f t="shared" si="68"/>
        <v>0.18398476187088844</v>
      </c>
    </row>
    <row r="4404" spans="1:18" x14ac:dyDescent="0.25">
      <c r="A4404" t="s">
        <v>5734</v>
      </c>
      <c r="B4404" t="s">
        <v>65</v>
      </c>
      <c r="C4404" t="s">
        <v>50</v>
      </c>
      <c r="D4404" t="s">
        <v>120</v>
      </c>
      <c r="E4404" t="s">
        <v>226</v>
      </c>
      <c r="F4404" t="s">
        <v>150</v>
      </c>
      <c r="G4404" s="1">
        <v>44811</v>
      </c>
      <c r="H4404" s="1">
        <v>44830</v>
      </c>
      <c r="I4404">
        <f>YEAR((vw_maritime_trade_analysis[[#This Row],[Departure_Date]]))</f>
        <v>2022</v>
      </c>
      <c r="J4404" t="str">
        <f>"Q"&amp;ROUNDUP(MONTH(vw_maritime_trade_analysis[[#This Row],[Departure_Date]])/3,0)</f>
        <v>Q3</v>
      </c>
      <c r="K4404" t="str">
        <f>TEXT(vw_maritime_trade_analysis[[#This Row],[Departure_Date]],"mmmm")</f>
        <v>September</v>
      </c>
      <c r="L4404">
        <v>47612556</v>
      </c>
      <c r="M4404">
        <v>192637.5625</v>
      </c>
      <c r="N4404">
        <v>80815.9296875</v>
      </c>
      <c r="O4404">
        <v>118079.140625</v>
      </c>
      <c r="P4404">
        <v>48533.05859375</v>
      </c>
      <c r="Q4404">
        <v>1699675.375</v>
      </c>
      <c r="R4404">
        <f t="shared" si="68"/>
        <v>3.5698049375883119E-2</v>
      </c>
    </row>
    <row r="4405" spans="1:18" x14ac:dyDescent="0.25">
      <c r="A4405" t="s">
        <v>5735</v>
      </c>
      <c r="B4405" t="s">
        <v>49</v>
      </c>
      <c r="C4405" t="s">
        <v>66</v>
      </c>
      <c r="D4405" t="s">
        <v>251</v>
      </c>
      <c r="E4405" t="s">
        <v>108</v>
      </c>
      <c r="F4405" t="s">
        <v>56</v>
      </c>
      <c r="G4405" s="1">
        <v>45690</v>
      </c>
      <c r="H4405" s="1">
        <v>45712</v>
      </c>
      <c r="I4405">
        <f>YEAR((vw_maritime_trade_analysis[[#This Row],[Departure_Date]]))</f>
        <v>2025</v>
      </c>
      <c r="J4405" t="str">
        <f>"Q"&amp;ROUNDUP(MONTH(vw_maritime_trade_analysis[[#This Row],[Departure_Date]])/3,0)</f>
        <v>Q1</v>
      </c>
      <c r="K4405" t="str">
        <f>TEXT(vw_maritime_trade_analysis[[#This Row],[Departure_Date]],"mmmm")</f>
        <v>February</v>
      </c>
      <c r="L4405">
        <v>19685118</v>
      </c>
      <c r="M4405">
        <v>392060.40625</v>
      </c>
      <c r="N4405">
        <v>166014.109375</v>
      </c>
      <c r="O4405">
        <v>49015.94140625</v>
      </c>
      <c r="P4405">
        <v>22839.900390625</v>
      </c>
      <c r="Q4405">
        <v>2694940.25</v>
      </c>
      <c r="R4405">
        <f t="shared" si="68"/>
        <v>0.13690241785698212</v>
      </c>
    </row>
    <row r="4406" spans="1:18" x14ac:dyDescent="0.25">
      <c r="A4406" t="s">
        <v>5736</v>
      </c>
      <c r="B4406" t="s">
        <v>49</v>
      </c>
      <c r="C4406" t="s">
        <v>134</v>
      </c>
      <c r="D4406" t="s">
        <v>135</v>
      </c>
      <c r="E4406" t="s">
        <v>201</v>
      </c>
      <c r="F4406" t="s">
        <v>92</v>
      </c>
      <c r="G4406" s="1">
        <v>44105</v>
      </c>
      <c r="H4406" s="1">
        <v>44129</v>
      </c>
      <c r="I4406">
        <f>YEAR((vw_maritime_trade_analysis[[#This Row],[Departure_Date]]))</f>
        <v>2020</v>
      </c>
      <c r="J4406" t="str">
        <f>"Q"&amp;ROUNDUP(MONTH(vw_maritime_trade_analysis[[#This Row],[Departure_Date]])/3,0)</f>
        <v>Q4</v>
      </c>
      <c r="K4406" t="str">
        <f>TEXT(vw_maritime_trade_analysis[[#This Row],[Departure_Date]],"mmmm")</f>
        <v>October</v>
      </c>
      <c r="L4406">
        <v>2031046.625</v>
      </c>
      <c r="M4406">
        <v>286565.125</v>
      </c>
      <c r="N4406">
        <v>47583.69921875</v>
      </c>
      <c r="O4406">
        <v>1178.010009765625</v>
      </c>
      <c r="P4406">
        <v>33695.1015625</v>
      </c>
      <c r="Q4406">
        <v>519030.9375</v>
      </c>
      <c r="R4406">
        <f t="shared" si="68"/>
        <v>0.2555485093799853</v>
      </c>
    </row>
    <row r="4407" spans="1:18" x14ac:dyDescent="0.25">
      <c r="A4407" t="s">
        <v>5737</v>
      </c>
      <c r="B4407" t="s">
        <v>49</v>
      </c>
      <c r="C4407" t="s">
        <v>112</v>
      </c>
      <c r="D4407" t="s">
        <v>340</v>
      </c>
      <c r="E4407" t="s">
        <v>121</v>
      </c>
      <c r="F4407" t="s">
        <v>184</v>
      </c>
      <c r="G4407" s="1">
        <v>45226</v>
      </c>
      <c r="H4407" s="1">
        <v>45252</v>
      </c>
      <c r="I4407">
        <f>YEAR((vw_maritime_trade_analysis[[#This Row],[Departure_Date]]))</f>
        <v>2023</v>
      </c>
      <c r="J4407" t="str">
        <f>"Q"&amp;ROUNDUP(MONTH(vw_maritime_trade_analysis[[#This Row],[Departure_Date]])/3,0)</f>
        <v>Q4</v>
      </c>
      <c r="K4407" t="str">
        <f>TEXT(vw_maritime_trade_analysis[[#This Row],[Departure_Date]],"mmmm")</f>
        <v>October</v>
      </c>
      <c r="L4407">
        <v>3360426</v>
      </c>
      <c r="M4407">
        <v>460119.40625</v>
      </c>
      <c r="N4407">
        <v>46329.0390625</v>
      </c>
      <c r="O4407">
        <v>3427.6298828125</v>
      </c>
      <c r="P4407">
        <v>79523.03125</v>
      </c>
      <c r="Q4407">
        <v>800160.125</v>
      </c>
      <c r="R4407">
        <f t="shared" si="68"/>
        <v>0.23811270505584708</v>
      </c>
    </row>
    <row r="4408" spans="1:18" x14ac:dyDescent="0.25">
      <c r="A4408" t="s">
        <v>5738</v>
      </c>
      <c r="B4408" t="s">
        <v>65</v>
      </c>
      <c r="C4408" t="s">
        <v>50</v>
      </c>
      <c r="D4408" t="s">
        <v>120</v>
      </c>
      <c r="E4408" t="s">
        <v>100</v>
      </c>
      <c r="F4408" t="s">
        <v>127</v>
      </c>
      <c r="G4408" s="1">
        <v>45387</v>
      </c>
      <c r="H4408" s="1">
        <v>45397</v>
      </c>
      <c r="I4408">
        <f>YEAR((vw_maritime_trade_analysis[[#This Row],[Departure_Date]]))</f>
        <v>2024</v>
      </c>
      <c r="J4408" t="str">
        <f>"Q"&amp;ROUNDUP(MONTH(vw_maritime_trade_analysis[[#This Row],[Departure_Date]])/3,0)</f>
        <v>Q2</v>
      </c>
      <c r="K4408" t="str">
        <f>TEXT(vw_maritime_trade_analysis[[#This Row],[Departure_Date]],"mmmm")</f>
        <v>April</v>
      </c>
      <c r="L4408">
        <v>25109598</v>
      </c>
      <c r="M4408">
        <v>208802.484375</v>
      </c>
      <c r="N4408">
        <v>145379.78125</v>
      </c>
      <c r="O4408">
        <v>25360.689453125</v>
      </c>
      <c r="P4408">
        <v>43409.48046875</v>
      </c>
      <c r="Q4408">
        <v>1908921.625</v>
      </c>
      <c r="R4408">
        <f t="shared" si="68"/>
        <v>7.6023583690985413E-2</v>
      </c>
    </row>
    <row r="4409" spans="1:18" x14ac:dyDescent="0.25">
      <c r="A4409" t="s">
        <v>5739</v>
      </c>
      <c r="B4409" t="s">
        <v>65</v>
      </c>
      <c r="C4409" t="s">
        <v>78</v>
      </c>
      <c r="D4409" t="s">
        <v>158</v>
      </c>
      <c r="E4409" t="s">
        <v>226</v>
      </c>
      <c r="F4409" t="s">
        <v>127</v>
      </c>
      <c r="G4409" s="1">
        <v>45498</v>
      </c>
      <c r="H4409" s="1">
        <v>45513</v>
      </c>
      <c r="I4409">
        <f>YEAR((vw_maritime_trade_analysis[[#This Row],[Departure_Date]]))</f>
        <v>2024</v>
      </c>
      <c r="J4409" t="str">
        <f>"Q"&amp;ROUNDUP(MONTH(vw_maritime_trade_analysis[[#This Row],[Departure_Date]])/3,0)</f>
        <v>Q3</v>
      </c>
      <c r="K4409" t="str">
        <f>TEXT(vw_maritime_trade_analysis[[#This Row],[Departure_Date]],"mmmm")</f>
        <v>July</v>
      </c>
      <c r="L4409">
        <v>31313690</v>
      </c>
      <c r="M4409">
        <v>364430.09375</v>
      </c>
      <c r="N4409">
        <v>181459.625</v>
      </c>
      <c r="O4409">
        <v>69203.2578125</v>
      </c>
      <c r="P4409">
        <v>0</v>
      </c>
      <c r="Q4409">
        <v>1595099</v>
      </c>
      <c r="R4409">
        <f t="shared" si="68"/>
        <v>5.0939349530508861E-2</v>
      </c>
    </row>
    <row r="4410" spans="1:18" x14ac:dyDescent="0.25">
      <c r="A4410" t="s">
        <v>5740</v>
      </c>
      <c r="B4410" t="s">
        <v>49</v>
      </c>
      <c r="C4410" t="s">
        <v>50</v>
      </c>
      <c r="D4410" t="s">
        <v>120</v>
      </c>
      <c r="E4410" t="s">
        <v>230</v>
      </c>
      <c r="F4410" t="s">
        <v>82</v>
      </c>
      <c r="G4410" s="1">
        <v>43951</v>
      </c>
      <c r="H4410" s="1">
        <v>43961</v>
      </c>
      <c r="I4410">
        <f>YEAR((vw_maritime_trade_analysis[[#This Row],[Departure_Date]]))</f>
        <v>2020</v>
      </c>
      <c r="J4410" t="str">
        <f>"Q"&amp;ROUNDUP(MONTH(vw_maritime_trade_analysis[[#This Row],[Departure_Date]])/3,0)</f>
        <v>Q2</v>
      </c>
      <c r="K4410" t="str">
        <f>TEXT(vw_maritime_trade_analysis[[#This Row],[Departure_Date]],"mmmm")</f>
        <v>April</v>
      </c>
      <c r="L4410">
        <v>47780972</v>
      </c>
      <c r="M4410">
        <v>206038.625</v>
      </c>
      <c r="N4410">
        <v>91520.96875</v>
      </c>
      <c r="O4410">
        <v>91261.6484375</v>
      </c>
      <c r="P4410">
        <v>0</v>
      </c>
      <c r="Q4410">
        <v>2061621.75</v>
      </c>
      <c r="R4410">
        <f t="shared" si="68"/>
        <v>4.3147338024015082E-2</v>
      </c>
    </row>
    <row r="4411" spans="1:18" x14ac:dyDescent="0.25">
      <c r="A4411" t="s">
        <v>5741</v>
      </c>
      <c r="B4411" t="s">
        <v>49</v>
      </c>
      <c r="C4411" t="s">
        <v>78</v>
      </c>
      <c r="D4411" t="s">
        <v>158</v>
      </c>
      <c r="E4411" t="s">
        <v>146</v>
      </c>
      <c r="F4411" t="s">
        <v>184</v>
      </c>
      <c r="G4411" s="1">
        <v>45559</v>
      </c>
      <c r="H4411" s="1">
        <v>45578</v>
      </c>
      <c r="I4411">
        <f>YEAR((vw_maritime_trade_analysis[[#This Row],[Departure_Date]]))</f>
        <v>2024</v>
      </c>
      <c r="J4411" t="str">
        <f>"Q"&amp;ROUNDUP(MONTH(vw_maritime_trade_analysis[[#This Row],[Departure_Date]])/3,0)</f>
        <v>Q3</v>
      </c>
      <c r="K4411" t="str">
        <f>TEXT(vw_maritime_trade_analysis[[#This Row],[Departure_Date]],"mmmm")</f>
        <v>September</v>
      </c>
      <c r="L4411">
        <v>10667638</v>
      </c>
      <c r="M4411">
        <v>264478.65625</v>
      </c>
      <c r="N4411">
        <v>137659.25</v>
      </c>
      <c r="O4411">
        <v>10667.6396484375</v>
      </c>
      <c r="P4411">
        <v>15373.01953125</v>
      </c>
      <c r="Q4411">
        <v>856996.25</v>
      </c>
      <c r="R4411">
        <f t="shared" si="68"/>
        <v>8.0336082832957026E-2</v>
      </c>
    </row>
    <row r="4412" spans="1:18" x14ac:dyDescent="0.25">
      <c r="A4412" t="s">
        <v>5742</v>
      </c>
      <c r="B4412" t="s">
        <v>65</v>
      </c>
      <c r="C4412" t="s">
        <v>50</v>
      </c>
      <c r="D4412" t="s">
        <v>145</v>
      </c>
      <c r="E4412" t="s">
        <v>100</v>
      </c>
      <c r="F4412" t="s">
        <v>83</v>
      </c>
      <c r="G4412" s="1">
        <v>44182</v>
      </c>
      <c r="H4412" s="1">
        <v>44196</v>
      </c>
      <c r="I4412">
        <f>YEAR((vw_maritime_trade_analysis[[#This Row],[Departure_Date]]))</f>
        <v>2020</v>
      </c>
      <c r="J4412" t="str">
        <f>"Q"&amp;ROUNDUP(MONTH(vw_maritime_trade_analysis[[#This Row],[Departure_Date]])/3,0)</f>
        <v>Q4</v>
      </c>
      <c r="K4412" t="str">
        <f>TEXT(vw_maritime_trade_analysis[[#This Row],[Departure_Date]],"mmmm")</f>
        <v>December</v>
      </c>
      <c r="L4412">
        <v>35960676</v>
      </c>
      <c r="M4412">
        <v>260796.71875</v>
      </c>
      <c r="N4412">
        <v>81063.5</v>
      </c>
      <c r="O4412">
        <v>111118.4921875</v>
      </c>
      <c r="P4412">
        <v>29252.490234375</v>
      </c>
      <c r="Q4412">
        <v>3678644.5</v>
      </c>
      <c r="R4412">
        <f t="shared" si="68"/>
        <v>0.10229631111495234</v>
      </c>
    </row>
    <row r="4413" spans="1:18" x14ac:dyDescent="0.25">
      <c r="A4413" t="s">
        <v>5743</v>
      </c>
      <c r="B4413" t="s">
        <v>49</v>
      </c>
      <c r="C4413" t="s">
        <v>239</v>
      </c>
      <c r="D4413" t="s">
        <v>265</v>
      </c>
      <c r="E4413" t="s">
        <v>140</v>
      </c>
      <c r="F4413" t="s">
        <v>184</v>
      </c>
      <c r="G4413" s="1">
        <v>45589</v>
      </c>
      <c r="H4413" s="1">
        <v>45611</v>
      </c>
      <c r="I4413">
        <f>YEAR((vw_maritime_trade_analysis[[#This Row],[Departure_Date]]))</f>
        <v>2024</v>
      </c>
      <c r="J4413" t="str">
        <f>"Q"&amp;ROUNDUP(MONTH(vw_maritime_trade_analysis[[#This Row],[Departure_Date]])/3,0)</f>
        <v>Q4</v>
      </c>
      <c r="K4413" t="str">
        <f>TEXT(vw_maritime_trade_analysis[[#This Row],[Departure_Date]],"mmmm")</f>
        <v>October</v>
      </c>
      <c r="L4413">
        <v>17647486</v>
      </c>
      <c r="M4413">
        <v>192139.9375</v>
      </c>
      <c r="N4413">
        <v>244381.953125</v>
      </c>
      <c r="O4413">
        <v>43765.76953125</v>
      </c>
      <c r="P4413">
        <v>10419.900390625</v>
      </c>
      <c r="Q4413">
        <v>1123930.625</v>
      </c>
      <c r="R4413">
        <f t="shared" si="68"/>
        <v>6.368786041252561E-2</v>
      </c>
    </row>
    <row r="4414" spans="1:18" x14ac:dyDescent="0.25">
      <c r="A4414" t="s">
        <v>5744</v>
      </c>
      <c r="B4414" t="s">
        <v>65</v>
      </c>
      <c r="C4414" t="s">
        <v>50</v>
      </c>
      <c r="D4414" t="s">
        <v>51</v>
      </c>
      <c r="E4414" t="s">
        <v>100</v>
      </c>
      <c r="F4414" t="s">
        <v>159</v>
      </c>
      <c r="G4414" s="1">
        <v>45902</v>
      </c>
      <c r="H4414" s="1">
        <v>45909</v>
      </c>
      <c r="I4414">
        <f>YEAR((vw_maritime_trade_analysis[[#This Row],[Departure_Date]]))</f>
        <v>2025</v>
      </c>
      <c r="J4414" t="str">
        <f>"Q"&amp;ROUNDUP(MONTH(vw_maritime_trade_analysis[[#This Row],[Departure_Date]])/3,0)</f>
        <v>Q3</v>
      </c>
      <c r="K4414" t="str">
        <f>TEXT(vw_maritime_trade_analysis[[#This Row],[Departure_Date]],"mmmm")</f>
        <v>September</v>
      </c>
      <c r="L4414">
        <v>8453953</v>
      </c>
      <c r="M4414">
        <v>87805.5</v>
      </c>
      <c r="N4414">
        <v>25187.650390625</v>
      </c>
      <c r="O4414">
        <v>17584.220703125</v>
      </c>
      <c r="P4414">
        <v>0</v>
      </c>
      <c r="Q4414">
        <v>1404157.25</v>
      </c>
      <c r="R4414">
        <f t="shared" si="68"/>
        <v>0.16609475472598439</v>
      </c>
    </row>
    <row r="4415" spans="1:18" x14ac:dyDescent="0.25">
      <c r="A4415" t="s">
        <v>5745</v>
      </c>
      <c r="B4415" t="s">
        <v>49</v>
      </c>
      <c r="C4415" t="s">
        <v>78</v>
      </c>
      <c r="D4415" t="s">
        <v>177</v>
      </c>
      <c r="E4415" t="s">
        <v>257</v>
      </c>
      <c r="F4415" t="s">
        <v>70</v>
      </c>
      <c r="G4415" s="1">
        <v>44364</v>
      </c>
      <c r="H4415" s="1">
        <v>44386</v>
      </c>
      <c r="I4415">
        <f>YEAR((vw_maritime_trade_analysis[[#This Row],[Departure_Date]]))</f>
        <v>2021</v>
      </c>
      <c r="J4415" t="str">
        <f>"Q"&amp;ROUNDUP(MONTH(vw_maritime_trade_analysis[[#This Row],[Departure_Date]])/3,0)</f>
        <v>Q2</v>
      </c>
      <c r="K4415" t="str">
        <f>TEXT(vw_maritime_trade_analysis[[#This Row],[Departure_Date]],"mmmm")</f>
        <v>June</v>
      </c>
      <c r="L4415">
        <v>15683881</v>
      </c>
      <c r="M4415">
        <v>422058.96875</v>
      </c>
      <c r="N4415">
        <v>136772.734375</v>
      </c>
      <c r="O4415">
        <v>32151.9609375</v>
      </c>
      <c r="P4415">
        <v>0</v>
      </c>
      <c r="Q4415">
        <v>1331878.25</v>
      </c>
      <c r="R4415">
        <f t="shared" si="68"/>
        <v>8.4920196091770914E-2</v>
      </c>
    </row>
    <row r="4416" spans="1:18" x14ac:dyDescent="0.25">
      <c r="A4416" t="s">
        <v>5746</v>
      </c>
      <c r="B4416" t="s">
        <v>49</v>
      </c>
      <c r="C4416" t="s">
        <v>66</v>
      </c>
      <c r="D4416" t="s">
        <v>248</v>
      </c>
      <c r="E4416" t="s">
        <v>159</v>
      </c>
      <c r="F4416" t="s">
        <v>82</v>
      </c>
      <c r="G4416" s="1">
        <v>44448</v>
      </c>
      <c r="H4416" s="1">
        <v>44468</v>
      </c>
      <c r="I4416">
        <f>YEAR((vw_maritime_trade_analysis[[#This Row],[Departure_Date]]))</f>
        <v>2021</v>
      </c>
      <c r="J4416" t="str">
        <f>"Q"&amp;ROUNDUP(MONTH(vw_maritime_trade_analysis[[#This Row],[Departure_Date]])/3,0)</f>
        <v>Q3</v>
      </c>
      <c r="K4416" t="str">
        <f>TEXT(vw_maritime_trade_analysis[[#This Row],[Departure_Date]],"mmmm")</f>
        <v>September</v>
      </c>
      <c r="L4416">
        <v>35355496</v>
      </c>
      <c r="M4416">
        <v>265882.625</v>
      </c>
      <c r="N4416">
        <v>76177.75</v>
      </c>
      <c r="O4416">
        <v>61872.12109375</v>
      </c>
      <c r="P4416">
        <v>0</v>
      </c>
      <c r="Q4416">
        <v>1230913</v>
      </c>
      <c r="R4416">
        <f t="shared" si="68"/>
        <v>3.4815322630461755E-2</v>
      </c>
    </row>
    <row r="4417" spans="1:18" x14ac:dyDescent="0.25">
      <c r="A4417" t="s">
        <v>5747</v>
      </c>
      <c r="B4417" t="s">
        <v>49</v>
      </c>
      <c r="C4417" t="s">
        <v>50</v>
      </c>
      <c r="D4417" t="s">
        <v>139</v>
      </c>
      <c r="E4417" t="s">
        <v>140</v>
      </c>
      <c r="F4417" t="s">
        <v>92</v>
      </c>
      <c r="G4417" s="1">
        <v>43956</v>
      </c>
      <c r="H4417" s="1">
        <v>43975</v>
      </c>
      <c r="I4417">
        <f>YEAR((vw_maritime_trade_analysis[[#This Row],[Departure_Date]]))</f>
        <v>2020</v>
      </c>
      <c r="J4417" t="str">
        <f>"Q"&amp;ROUNDUP(MONTH(vw_maritime_trade_analysis[[#This Row],[Departure_Date]])/3,0)</f>
        <v>Q2</v>
      </c>
      <c r="K4417" t="str">
        <f>TEXT(vw_maritime_trade_analysis[[#This Row],[Departure_Date]],"mmmm")</f>
        <v>May</v>
      </c>
      <c r="L4417">
        <v>43920904</v>
      </c>
      <c r="M4417">
        <v>551386.4375</v>
      </c>
      <c r="N4417">
        <v>188120.265625</v>
      </c>
      <c r="O4417">
        <v>30744.630859375</v>
      </c>
      <c r="P4417">
        <v>0</v>
      </c>
      <c r="Q4417">
        <v>3002773</v>
      </c>
      <c r="R4417">
        <f t="shared" si="68"/>
        <v>6.8367741246855934E-2</v>
      </c>
    </row>
    <row r="4418" spans="1:18" x14ac:dyDescent="0.25">
      <c r="A4418" t="s">
        <v>5748</v>
      </c>
      <c r="B4418" t="s">
        <v>65</v>
      </c>
      <c r="C4418" t="s">
        <v>50</v>
      </c>
      <c r="D4418" t="s">
        <v>145</v>
      </c>
      <c r="E4418" t="s">
        <v>226</v>
      </c>
      <c r="F4418" t="s">
        <v>121</v>
      </c>
      <c r="G4418" s="1">
        <v>45010</v>
      </c>
      <c r="H4418" s="1">
        <v>45019</v>
      </c>
      <c r="I4418">
        <f>YEAR((vw_maritime_trade_analysis[[#This Row],[Departure_Date]]))</f>
        <v>2023</v>
      </c>
      <c r="J4418" t="str">
        <f>"Q"&amp;ROUNDUP(MONTH(vw_maritime_trade_analysis[[#This Row],[Departure_Date]])/3,0)</f>
        <v>Q1</v>
      </c>
      <c r="K4418" t="str">
        <f>TEXT(vw_maritime_trade_analysis[[#This Row],[Departure_Date]],"mmmm")</f>
        <v>March</v>
      </c>
      <c r="L4418">
        <v>6531803.5</v>
      </c>
      <c r="M4418">
        <v>149441.796875</v>
      </c>
      <c r="N4418">
        <v>180229.703125</v>
      </c>
      <c r="O4418">
        <v>18485</v>
      </c>
      <c r="P4418">
        <v>24577.119140625</v>
      </c>
      <c r="Q4418">
        <v>1232408</v>
      </c>
      <c r="R4418">
        <f t="shared" ref="R4418:R4481" si="69">Q4418/L4418</f>
        <v>0.18867805805854387</v>
      </c>
    </row>
    <row r="4419" spans="1:18" x14ac:dyDescent="0.25">
      <c r="A4419" t="s">
        <v>5749</v>
      </c>
      <c r="B4419" t="s">
        <v>49</v>
      </c>
      <c r="C4419" t="s">
        <v>50</v>
      </c>
      <c r="D4419" t="s">
        <v>51</v>
      </c>
      <c r="E4419" t="s">
        <v>196</v>
      </c>
      <c r="F4419" t="s">
        <v>100</v>
      </c>
      <c r="G4419" s="1">
        <v>44945</v>
      </c>
      <c r="H4419" s="1">
        <v>44964</v>
      </c>
      <c r="I4419">
        <f>YEAR((vw_maritime_trade_analysis[[#This Row],[Departure_Date]]))</f>
        <v>2023</v>
      </c>
      <c r="J4419" t="str">
        <f>"Q"&amp;ROUNDUP(MONTH(vw_maritime_trade_analysis[[#This Row],[Departure_Date]])/3,0)</f>
        <v>Q1</v>
      </c>
      <c r="K4419" t="str">
        <f>TEXT(vw_maritime_trade_analysis[[#This Row],[Departure_Date]],"mmmm")</f>
        <v>January</v>
      </c>
      <c r="L4419">
        <v>17180010</v>
      </c>
      <c r="M4419">
        <v>540264.25</v>
      </c>
      <c r="N4419">
        <v>200597.953125</v>
      </c>
      <c r="O4419">
        <v>29549.619140625</v>
      </c>
      <c r="P4419">
        <v>104190.6796875</v>
      </c>
      <c r="Q4419">
        <v>4280089</v>
      </c>
      <c r="R4419">
        <f t="shared" si="69"/>
        <v>0.24913192716418675</v>
      </c>
    </row>
    <row r="4420" spans="1:18" x14ac:dyDescent="0.25">
      <c r="A4420" t="s">
        <v>5750</v>
      </c>
      <c r="B4420" t="s">
        <v>49</v>
      </c>
      <c r="C4420" t="s">
        <v>66</v>
      </c>
      <c r="D4420" t="s">
        <v>67</v>
      </c>
      <c r="E4420" t="s">
        <v>174</v>
      </c>
      <c r="F4420" t="s">
        <v>184</v>
      </c>
      <c r="G4420" s="1">
        <v>45810</v>
      </c>
      <c r="H4420" s="1">
        <v>45836</v>
      </c>
      <c r="I4420">
        <f>YEAR((vw_maritime_trade_analysis[[#This Row],[Departure_Date]]))</f>
        <v>2025</v>
      </c>
      <c r="J4420" t="str">
        <f>"Q"&amp;ROUNDUP(MONTH(vw_maritime_trade_analysis[[#This Row],[Departure_Date]])/3,0)</f>
        <v>Q2</v>
      </c>
      <c r="K4420" t="str">
        <f>TEXT(vw_maritime_trade_analysis[[#This Row],[Departure_Date]],"mmmm")</f>
        <v>June</v>
      </c>
      <c r="L4420">
        <v>10052239</v>
      </c>
      <c r="M4420">
        <v>455355.40625</v>
      </c>
      <c r="N4420">
        <v>101167.078125</v>
      </c>
      <c r="O4420">
        <v>16184.099609375</v>
      </c>
      <c r="P4420">
        <v>0</v>
      </c>
      <c r="Q4420">
        <v>745688.0625</v>
      </c>
      <c r="R4420">
        <f t="shared" si="69"/>
        <v>7.41812906060033E-2</v>
      </c>
    </row>
    <row r="4421" spans="1:18" x14ac:dyDescent="0.25">
      <c r="A4421" t="s">
        <v>5751</v>
      </c>
      <c r="B4421" t="s">
        <v>65</v>
      </c>
      <c r="C4421" t="s">
        <v>78</v>
      </c>
      <c r="D4421" t="s">
        <v>79</v>
      </c>
      <c r="E4421" t="s">
        <v>184</v>
      </c>
      <c r="F4421" t="s">
        <v>71</v>
      </c>
      <c r="G4421" s="1">
        <v>44218</v>
      </c>
      <c r="H4421" s="1">
        <v>44227</v>
      </c>
      <c r="I4421">
        <f>YEAR((vw_maritime_trade_analysis[[#This Row],[Departure_Date]]))</f>
        <v>2021</v>
      </c>
      <c r="J4421" t="str">
        <f>"Q"&amp;ROUNDUP(MONTH(vw_maritime_trade_analysis[[#This Row],[Departure_Date]])/3,0)</f>
        <v>Q1</v>
      </c>
      <c r="K4421" t="str">
        <f>TEXT(vw_maritime_trade_analysis[[#This Row],[Departure_Date]],"mmmm")</f>
        <v>January</v>
      </c>
      <c r="L4421">
        <v>57283696</v>
      </c>
      <c r="M4421">
        <v>71128.328125</v>
      </c>
      <c r="N4421">
        <v>102980.03125</v>
      </c>
      <c r="O4421">
        <v>73895.96875</v>
      </c>
      <c r="P4421">
        <v>0</v>
      </c>
      <c r="Q4421">
        <v>1856077.25</v>
      </c>
      <c r="R4421">
        <f t="shared" si="69"/>
        <v>3.2401492564306605E-2</v>
      </c>
    </row>
    <row r="4422" spans="1:18" x14ac:dyDescent="0.25">
      <c r="A4422" t="s">
        <v>5752</v>
      </c>
      <c r="B4422" t="s">
        <v>65</v>
      </c>
      <c r="C4422" t="s">
        <v>239</v>
      </c>
      <c r="D4422" t="s">
        <v>265</v>
      </c>
      <c r="E4422" t="s">
        <v>56</v>
      </c>
      <c r="F4422" t="s">
        <v>140</v>
      </c>
      <c r="G4422" s="1">
        <v>45811</v>
      </c>
      <c r="H4422" s="1">
        <v>45833</v>
      </c>
      <c r="I4422">
        <f>YEAR((vw_maritime_trade_analysis[[#This Row],[Departure_Date]]))</f>
        <v>2025</v>
      </c>
      <c r="J4422" t="str">
        <f>"Q"&amp;ROUNDUP(MONTH(vw_maritime_trade_analysis[[#This Row],[Departure_Date]])/3,0)</f>
        <v>Q2</v>
      </c>
      <c r="K4422" t="str">
        <f>TEXT(vw_maritime_trade_analysis[[#This Row],[Departure_Date]],"mmmm")</f>
        <v>June</v>
      </c>
      <c r="L4422">
        <v>9675429</v>
      </c>
      <c r="M4422">
        <v>520828.65625</v>
      </c>
      <c r="N4422">
        <v>76825</v>
      </c>
      <c r="O4422">
        <v>27961.990234375</v>
      </c>
      <c r="P4422">
        <v>33419.71875</v>
      </c>
      <c r="Q4422">
        <v>1210726.5</v>
      </c>
      <c r="R4422">
        <f t="shared" si="69"/>
        <v>0.12513414133884915</v>
      </c>
    </row>
    <row r="4423" spans="1:18" x14ac:dyDescent="0.25">
      <c r="A4423" t="s">
        <v>5753</v>
      </c>
      <c r="B4423" t="s">
        <v>49</v>
      </c>
      <c r="C4423" t="s">
        <v>239</v>
      </c>
      <c r="D4423" t="s">
        <v>240</v>
      </c>
      <c r="E4423" t="s">
        <v>55</v>
      </c>
      <c r="F4423" t="s">
        <v>92</v>
      </c>
      <c r="G4423" s="1">
        <v>46000</v>
      </c>
      <c r="H4423" s="1">
        <v>46011</v>
      </c>
      <c r="I4423">
        <f>YEAR((vw_maritime_trade_analysis[[#This Row],[Departure_Date]]))</f>
        <v>2025</v>
      </c>
      <c r="J4423" t="str">
        <f>"Q"&amp;ROUNDUP(MONTH(vw_maritime_trade_analysis[[#This Row],[Departure_Date]])/3,0)</f>
        <v>Q4</v>
      </c>
      <c r="K4423" t="str">
        <f>TEXT(vw_maritime_trade_analysis[[#This Row],[Departure_Date]],"mmmm")</f>
        <v>December</v>
      </c>
      <c r="L4423">
        <v>11557199</v>
      </c>
      <c r="M4423">
        <v>339124.5625</v>
      </c>
      <c r="N4423">
        <v>144885.84375</v>
      </c>
      <c r="O4423">
        <v>36636.3203125</v>
      </c>
      <c r="P4423">
        <v>30386.33984375</v>
      </c>
      <c r="Q4423">
        <v>1454230.625</v>
      </c>
      <c r="R4423">
        <f t="shared" si="69"/>
        <v>0.1258289854661151</v>
      </c>
    </row>
    <row r="4424" spans="1:18" x14ac:dyDescent="0.25">
      <c r="A4424" t="s">
        <v>5754</v>
      </c>
      <c r="B4424" t="s">
        <v>49</v>
      </c>
      <c r="C4424" t="s">
        <v>50</v>
      </c>
      <c r="D4424" t="s">
        <v>120</v>
      </c>
      <c r="E4424" t="s">
        <v>71</v>
      </c>
      <c r="F4424" t="s">
        <v>226</v>
      </c>
      <c r="G4424" s="1">
        <v>45401</v>
      </c>
      <c r="H4424" s="1">
        <v>45412</v>
      </c>
      <c r="I4424">
        <f>YEAR((vw_maritime_trade_analysis[[#This Row],[Departure_Date]]))</f>
        <v>2024</v>
      </c>
      <c r="J4424" t="str">
        <f>"Q"&amp;ROUNDUP(MONTH(vw_maritime_trade_analysis[[#This Row],[Departure_Date]])/3,0)</f>
        <v>Q2</v>
      </c>
      <c r="K4424" t="str">
        <f>TEXT(vw_maritime_trade_analysis[[#This Row],[Departure_Date]],"mmmm")</f>
        <v>April</v>
      </c>
      <c r="L4424">
        <v>33719084</v>
      </c>
      <c r="M4424">
        <v>111445.5234375</v>
      </c>
      <c r="N4424">
        <v>80704.75</v>
      </c>
      <c r="O4424">
        <v>32033.130859375</v>
      </c>
      <c r="P4424">
        <v>2861.14990234375</v>
      </c>
      <c r="Q4424">
        <v>2498177.25</v>
      </c>
      <c r="R4424">
        <f t="shared" si="69"/>
        <v>7.4087933408867213E-2</v>
      </c>
    </row>
    <row r="4425" spans="1:18" x14ac:dyDescent="0.25">
      <c r="A4425" t="s">
        <v>5755</v>
      </c>
      <c r="B4425" t="s">
        <v>49</v>
      </c>
      <c r="C4425" t="s">
        <v>78</v>
      </c>
      <c r="D4425" t="s">
        <v>211</v>
      </c>
      <c r="E4425" t="s">
        <v>127</v>
      </c>
      <c r="F4425" t="s">
        <v>82</v>
      </c>
      <c r="G4425" s="1">
        <v>44681</v>
      </c>
      <c r="H4425" s="1">
        <v>44698</v>
      </c>
      <c r="I4425">
        <f>YEAR((vw_maritime_trade_analysis[[#This Row],[Departure_Date]]))</f>
        <v>2022</v>
      </c>
      <c r="J4425" t="str">
        <f>"Q"&amp;ROUNDUP(MONTH(vw_maritime_trade_analysis[[#This Row],[Departure_Date]])/3,0)</f>
        <v>Q2</v>
      </c>
      <c r="K4425" t="str">
        <f>TEXT(vw_maritime_trade_analysis[[#This Row],[Departure_Date]],"mmmm")</f>
        <v>April</v>
      </c>
      <c r="L4425">
        <v>39930004</v>
      </c>
      <c r="M4425">
        <v>364693.875</v>
      </c>
      <c r="N4425">
        <v>172555.8125</v>
      </c>
      <c r="O4425">
        <v>94234.8125</v>
      </c>
      <c r="P4425">
        <v>50023.96875</v>
      </c>
      <c r="Q4425">
        <v>2406412.75</v>
      </c>
      <c r="R4425">
        <f t="shared" si="69"/>
        <v>6.0265777834632821E-2</v>
      </c>
    </row>
    <row r="4426" spans="1:18" x14ac:dyDescent="0.25">
      <c r="A4426" t="s">
        <v>5756</v>
      </c>
      <c r="B4426" t="s">
        <v>65</v>
      </c>
      <c r="C4426" t="s">
        <v>50</v>
      </c>
      <c r="D4426" t="s">
        <v>51</v>
      </c>
      <c r="E4426" t="s">
        <v>184</v>
      </c>
      <c r="F4426" t="s">
        <v>174</v>
      </c>
      <c r="G4426" s="1">
        <v>43879</v>
      </c>
      <c r="H4426" s="1">
        <v>43885</v>
      </c>
      <c r="I4426">
        <f>YEAR((vw_maritime_trade_analysis[[#This Row],[Departure_Date]]))</f>
        <v>2020</v>
      </c>
      <c r="J4426" t="str">
        <f>"Q"&amp;ROUNDUP(MONTH(vw_maritime_trade_analysis[[#This Row],[Departure_Date]])/3,0)</f>
        <v>Q1</v>
      </c>
      <c r="K4426" t="str">
        <f>TEXT(vw_maritime_trade_analysis[[#This Row],[Departure_Date]],"mmmm")</f>
        <v>February</v>
      </c>
      <c r="L4426">
        <v>14632021</v>
      </c>
      <c r="M4426">
        <v>79409.84375</v>
      </c>
      <c r="N4426">
        <v>247148.453125</v>
      </c>
      <c r="O4426">
        <v>32336.76953125</v>
      </c>
      <c r="P4426">
        <v>0</v>
      </c>
      <c r="Q4426">
        <v>2726379.5</v>
      </c>
      <c r="R4426">
        <f t="shared" si="69"/>
        <v>0.18632966013375732</v>
      </c>
    </row>
    <row r="4427" spans="1:18" x14ac:dyDescent="0.25">
      <c r="A4427" t="s">
        <v>5757</v>
      </c>
      <c r="B4427" t="s">
        <v>49</v>
      </c>
      <c r="C4427" t="s">
        <v>50</v>
      </c>
      <c r="D4427" t="s">
        <v>139</v>
      </c>
      <c r="E4427" t="s">
        <v>154</v>
      </c>
      <c r="F4427" t="s">
        <v>56</v>
      </c>
      <c r="G4427" s="1">
        <v>44693</v>
      </c>
      <c r="H4427" s="1">
        <v>44703</v>
      </c>
      <c r="I4427">
        <f>YEAR((vw_maritime_trade_analysis[[#This Row],[Departure_Date]]))</f>
        <v>2022</v>
      </c>
      <c r="J4427" t="str">
        <f>"Q"&amp;ROUNDUP(MONTH(vw_maritime_trade_analysis[[#This Row],[Departure_Date]])/3,0)</f>
        <v>Q2</v>
      </c>
      <c r="K4427" t="str">
        <f>TEXT(vw_maritime_trade_analysis[[#This Row],[Departure_Date]],"mmmm")</f>
        <v>May</v>
      </c>
      <c r="L4427">
        <v>29653422</v>
      </c>
      <c r="M4427">
        <v>67303.3671875</v>
      </c>
      <c r="N4427">
        <v>83753.4296875</v>
      </c>
      <c r="O4427">
        <v>78581.5703125</v>
      </c>
      <c r="P4427">
        <v>0</v>
      </c>
      <c r="Q4427">
        <v>1739332.875</v>
      </c>
      <c r="R4427">
        <f t="shared" si="69"/>
        <v>5.8655384697253489E-2</v>
      </c>
    </row>
    <row r="4428" spans="1:18" x14ac:dyDescent="0.25">
      <c r="A4428" t="s">
        <v>5758</v>
      </c>
      <c r="B4428" t="s">
        <v>65</v>
      </c>
      <c r="C4428" t="s">
        <v>50</v>
      </c>
      <c r="D4428" t="s">
        <v>51</v>
      </c>
      <c r="E4428" t="s">
        <v>56</v>
      </c>
      <c r="F4428" t="s">
        <v>108</v>
      </c>
      <c r="G4428" s="1">
        <v>44130</v>
      </c>
      <c r="H4428" s="1">
        <v>44142</v>
      </c>
      <c r="I4428">
        <f>YEAR((vw_maritime_trade_analysis[[#This Row],[Departure_Date]]))</f>
        <v>2020</v>
      </c>
      <c r="J4428" t="str">
        <f>"Q"&amp;ROUNDUP(MONTH(vw_maritime_trade_analysis[[#This Row],[Departure_Date]])/3,0)</f>
        <v>Q4</v>
      </c>
      <c r="K4428" t="str">
        <f>TEXT(vw_maritime_trade_analysis[[#This Row],[Departure_Date]],"mmmm")</f>
        <v>October</v>
      </c>
      <c r="L4428">
        <v>6537602</v>
      </c>
      <c r="M4428">
        <v>181886.40625</v>
      </c>
      <c r="N4428">
        <v>37689.2109375</v>
      </c>
      <c r="O4428">
        <v>8760.3896484375</v>
      </c>
      <c r="P4428">
        <v>0</v>
      </c>
      <c r="Q4428">
        <v>3068385.5</v>
      </c>
      <c r="R4428">
        <f t="shared" si="69"/>
        <v>0.46934418767003561</v>
      </c>
    </row>
    <row r="4429" spans="1:18" x14ac:dyDescent="0.25">
      <c r="A4429" t="s">
        <v>5759</v>
      </c>
      <c r="B4429" t="s">
        <v>49</v>
      </c>
      <c r="C4429" t="s">
        <v>50</v>
      </c>
      <c r="D4429" t="s">
        <v>51</v>
      </c>
      <c r="E4429" t="s">
        <v>140</v>
      </c>
      <c r="F4429" t="s">
        <v>128</v>
      </c>
      <c r="G4429" s="1">
        <v>45934</v>
      </c>
      <c r="H4429" s="1">
        <v>45942</v>
      </c>
      <c r="I4429">
        <f>YEAR((vw_maritime_trade_analysis[[#This Row],[Departure_Date]]))</f>
        <v>2025</v>
      </c>
      <c r="J4429" t="str">
        <f>"Q"&amp;ROUNDUP(MONTH(vw_maritime_trade_analysis[[#This Row],[Departure_Date]])/3,0)</f>
        <v>Q4</v>
      </c>
      <c r="K4429" t="str">
        <f>TEXT(vw_maritime_trade_analysis[[#This Row],[Departure_Date]],"mmmm")</f>
        <v>October</v>
      </c>
      <c r="L4429">
        <v>12125285</v>
      </c>
      <c r="M4429">
        <v>121423.7421875</v>
      </c>
      <c r="N4429">
        <v>18328.5390625</v>
      </c>
      <c r="O4429">
        <v>10306.490234375</v>
      </c>
      <c r="P4429">
        <v>58270.9296875</v>
      </c>
      <c r="Q4429">
        <v>4454272</v>
      </c>
      <c r="R4429">
        <f t="shared" si="69"/>
        <v>0.36735400446257555</v>
      </c>
    </row>
    <row r="4430" spans="1:18" x14ac:dyDescent="0.25">
      <c r="A4430" t="s">
        <v>5760</v>
      </c>
      <c r="B4430" t="s">
        <v>49</v>
      </c>
      <c r="C4430" t="s">
        <v>66</v>
      </c>
      <c r="D4430" t="s">
        <v>391</v>
      </c>
      <c r="E4430" t="s">
        <v>201</v>
      </c>
      <c r="F4430" t="s">
        <v>100</v>
      </c>
      <c r="G4430" s="1">
        <v>45019</v>
      </c>
      <c r="H4430" s="1">
        <v>45046</v>
      </c>
      <c r="I4430">
        <f>YEAR((vw_maritime_trade_analysis[[#This Row],[Departure_Date]]))</f>
        <v>2023</v>
      </c>
      <c r="J4430" t="str">
        <f>"Q"&amp;ROUNDUP(MONTH(vw_maritime_trade_analysis[[#This Row],[Departure_Date]])/3,0)</f>
        <v>Q2</v>
      </c>
      <c r="K4430" t="str">
        <f>TEXT(vw_maritime_trade_analysis[[#This Row],[Departure_Date]],"mmmm")</f>
        <v>April</v>
      </c>
      <c r="L4430">
        <v>31252936</v>
      </c>
      <c r="M4430">
        <v>618236</v>
      </c>
      <c r="N4430">
        <v>91004.3671875</v>
      </c>
      <c r="O4430">
        <v>40941.33984375</v>
      </c>
      <c r="P4430">
        <v>85502.25</v>
      </c>
      <c r="Q4430">
        <v>3496738.25</v>
      </c>
      <c r="R4430">
        <f t="shared" si="69"/>
        <v>0.1118851121699414</v>
      </c>
    </row>
    <row r="4431" spans="1:18" x14ac:dyDescent="0.25">
      <c r="A4431" t="s">
        <v>5761</v>
      </c>
      <c r="B4431" t="s">
        <v>49</v>
      </c>
      <c r="C4431" t="s">
        <v>50</v>
      </c>
      <c r="D4431" t="s">
        <v>51</v>
      </c>
      <c r="E4431" t="s">
        <v>201</v>
      </c>
      <c r="F4431" t="s">
        <v>92</v>
      </c>
      <c r="G4431" s="1">
        <v>45464</v>
      </c>
      <c r="H4431" s="1">
        <v>45471</v>
      </c>
      <c r="I4431">
        <f>YEAR((vw_maritime_trade_analysis[[#This Row],[Departure_Date]]))</f>
        <v>2024</v>
      </c>
      <c r="J4431" t="str">
        <f>"Q"&amp;ROUNDUP(MONTH(vw_maritime_trade_analysis[[#This Row],[Departure_Date]])/3,0)</f>
        <v>Q2</v>
      </c>
      <c r="K4431" t="str">
        <f>TEXT(vw_maritime_trade_analysis[[#This Row],[Departure_Date]],"mmmm")</f>
        <v>June</v>
      </c>
      <c r="L4431">
        <v>7653689.5</v>
      </c>
      <c r="M4431">
        <v>164911.1875</v>
      </c>
      <c r="N4431">
        <v>211175.28125</v>
      </c>
      <c r="O4431">
        <v>20894.5703125</v>
      </c>
      <c r="P4431">
        <v>25951.66015625</v>
      </c>
      <c r="Q4431">
        <v>2405127.5</v>
      </c>
      <c r="R4431">
        <f t="shared" si="69"/>
        <v>0.31424419556084682</v>
      </c>
    </row>
    <row r="4432" spans="1:18" x14ac:dyDescent="0.25">
      <c r="A4432" t="s">
        <v>5762</v>
      </c>
      <c r="B4432" t="s">
        <v>49</v>
      </c>
      <c r="C4432" t="s">
        <v>50</v>
      </c>
      <c r="D4432" t="s">
        <v>223</v>
      </c>
      <c r="E4432" t="s">
        <v>196</v>
      </c>
      <c r="F4432" t="s">
        <v>82</v>
      </c>
      <c r="G4432" s="1">
        <v>45791</v>
      </c>
      <c r="H4432" s="1">
        <v>45805</v>
      </c>
      <c r="I4432">
        <f>YEAR((vw_maritime_trade_analysis[[#This Row],[Departure_Date]]))</f>
        <v>2025</v>
      </c>
      <c r="J4432" t="str">
        <f>"Q"&amp;ROUNDUP(MONTH(vw_maritime_trade_analysis[[#This Row],[Departure_Date]])/3,0)</f>
        <v>Q2</v>
      </c>
      <c r="K4432" t="str">
        <f>TEXT(vw_maritime_trade_analysis[[#This Row],[Departure_Date]],"mmmm")</f>
        <v>May</v>
      </c>
      <c r="L4432">
        <v>59529728</v>
      </c>
      <c r="M4432">
        <v>302763.28125</v>
      </c>
      <c r="N4432">
        <v>69720.2109375</v>
      </c>
      <c r="O4432">
        <v>105367.6171875</v>
      </c>
      <c r="P4432">
        <v>62686.890625</v>
      </c>
      <c r="Q4432">
        <v>1433880.875</v>
      </c>
      <c r="R4432">
        <f t="shared" si="69"/>
        <v>2.4086803739469462E-2</v>
      </c>
    </row>
    <row r="4433" spans="1:18" x14ac:dyDescent="0.25">
      <c r="A4433" t="s">
        <v>5763</v>
      </c>
      <c r="B4433" t="s">
        <v>65</v>
      </c>
      <c r="C4433" t="s">
        <v>50</v>
      </c>
      <c r="D4433" t="s">
        <v>51</v>
      </c>
      <c r="E4433" t="s">
        <v>82</v>
      </c>
      <c r="F4433" t="s">
        <v>55</v>
      </c>
      <c r="G4433" s="1">
        <v>43846</v>
      </c>
      <c r="H4433" s="1">
        <v>43856</v>
      </c>
      <c r="I4433">
        <f>YEAR((vw_maritime_trade_analysis[[#This Row],[Departure_Date]]))</f>
        <v>2020</v>
      </c>
      <c r="J4433" t="str">
        <f>"Q"&amp;ROUNDUP(MONTH(vw_maritime_trade_analysis[[#This Row],[Departure_Date]])/3,0)</f>
        <v>Q1</v>
      </c>
      <c r="K4433" t="str">
        <f>TEXT(vw_maritime_trade_analysis[[#This Row],[Departure_Date]],"mmmm")</f>
        <v>January</v>
      </c>
      <c r="L4433">
        <v>20807464</v>
      </c>
      <c r="M4433">
        <v>112033.3203125</v>
      </c>
      <c r="N4433">
        <v>182765.40625</v>
      </c>
      <c r="O4433">
        <v>33291.94140625</v>
      </c>
      <c r="P4433">
        <v>31847.900390625</v>
      </c>
      <c r="Q4433">
        <v>6619927.5</v>
      </c>
      <c r="R4433">
        <f t="shared" si="69"/>
        <v>0.31815157772230196</v>
      </c>
    </row>
    <row r="4434" spans="1:18" x14ac:dyDescent="0.25">
      <c r="A4434" t="s">
        <v>5764</v>
      </c>
      <c r="B4434" t="s">
        <v>49</v>
      </c>
      <c r="C4434" t="s">
        <v>50</v>
      </c>
      <c r="D4434" t="s">
        <v>51</v>
      </c>
      <c r="E4434" t="s">
        <v>71</v>
      </c>
      <c r="F4434" t="s">
        <v>82</v>
      </c>
      <c r="G4434" s="1">
        <v>45069</v>
      </c>
      <c r="H4434" s="1">
        <v>45074</v>
      </c>
      <c r="I4434">
        <f>YEAR((vw_maritime_trade_analysis[[#This Row],[Departure_Date]]))</f>
        <v>2023</v>
      </c>
      <c r="J4434" t="str">
        <f>"Q"&amp;ROUNDUP(MONTH(vw_maritime_trade_analysis[[#This Row],[Departure_Date]])/3,0)</f>
        <v>Q2</v>
      </c>
      <c r="K4434" t="str">
        <f>TEXT(vw_maritime_trade_analysis[[#This Row],[Departure_Date]],"mmmm")</f>
        <v>May</v>
      </c>
      <c r="L4434">
        <v>5672307.5</v>
      </c>
      <c r="M4434">
        <v>95297</v>
      </c>
      <c r="N4434">
        <v>80253.6328125</v>
      </c>
      <c r="O4434">
        <v>10039.98046875</v>
      </c>
      <c r="P4434">
        <v>18941.119140625</v>
      </c>
      <c r="Q4434">
        <v>2789007.25</v>
      </c>
      <c r="R4434">
        <f t="shared" si="69"/>
        <v>0.49168830321698886</v>
      </c>
    </row>
    <row r="4435" spans="1:18" x14ac:dyDescent="0.25">
      <c r="A4435" t="s">
        <v>5765</v>
      </c>
      <c r="B4435" t="s">
        <v>65</v>
      </c>
      <c r="C4435" t="s">
        <v>66</v>
      </c>
      <c r="D4435" t="s">
        <v>245</v>
      </c>
      <c r="E4435" t="s">
        <v>184</v>
      </c>
      <c r="F4435" t="s">
        <v>159</v>
      </c>
      <c r="G4435" s="1">
        <v>45747</v>
      </c>
      <c r="H4435" s="1">
        <v>45776</v>
      </c>
      <c r="I4435">
        <f>YEAR((vw_maritime_trade_analysis[[#This Row],[Departure_Date]]))</f>
        <v>2025</v>
      </c>
      <c r="J4435" t="str">
        <f>"Q"&amp;ROUNDUP(MONTH(vw_maritime_trade_analysis[[#This Row],[Departure_Date]])/3,0)</f>
        <v>Q1</v>
      </c>
      <c r="K4435" t="str">
        <f>TEXT(vw_maritime_trade_analysis[[#This Row],[Departure_Date]],"mmmm")</f>
        <v>March</v>
      </c>
      <c r="L4435">
        <v>1928756.375</v>
      </c>
      <c r="M4435">
        <v>886387.8125</v>
      </c>
      <c r="N4435">
        <v>123688.6015625</v>
      </c>
      <c r="O4435">
        <v>3047.43994140625</v>
      </c>
      <c r="P4435">
        <v>0</v>
      </c>
      <c r="Q4435">
        <v>1078605.25</v>
      </c>
      <c r="R4435">
        <f t="shared" si="69"/>
        <v>0.55922316783009984</v>
      </c>
    </row>
    <row r="4436" spans="1:18" x14ac:dyDescent="0.25">
      <c r="A4436" t="s">
        <v>5766</v>
      </c>
      <c r="B4436" t="s">
        <v>49</v>
      </c>
      <c r="C4436" t="s">
        <v>50</v>
      </c>
      <c r="D4436" t="s">
        <v>423</v>
      </c>
      <c r="E4436" t="s">
        <v>131</v>
      </c>
      <c r="F4436" t="s">
        <v>56</v>
      </c>
      <c r="G4436" s="1">
        <v>44425</v>
      </c>
      <c r="H4436" s="1">
        <v>44439</v>
      </c>
      <c r="I4436">
        <f>YEAR((vw_maritime_trade_analysis[[#This Row],[Departure_Date]]))</f>
        <v>2021</v>
      </c>
      <c r="J4436" t="str">
        <f>"Q"&amp;ROUNDUP(MONTH(vw_maritime_trade_analysis[[#This Row],[Departure_Date]])/3,0)</f>
        <v>Q3</v>
      </c>
      <c r="K4436" t="str">
        <f>TEXT(vw_maritime_trade_analysis[[#This Row],[Departure_Date]],"mmmm")</f>
        <v>August</v>
      </c>
      <c r="L4436">
        <v>35508148</v>
      </c>
      <c r="M4436">
        <v>171745.234375</v>
      </c>
      <c r="N4436">
        <v>216492.703125</v>
      </c>
      <c r="O4436">
        <v>68175.6484375</v>
      </c>
      <c r="P4436">
        <v>0</v>
      </c>
      <c r="Q4436">
        <v>2000221</v>
      </c>
      <c r="R4436">
        <f t="shared" si="69"/>
        <v>5.6331324292103323E-2</v>
      </c>
    </row>
    <row r="4437" spans="1:18" x14ac:dyDescent="0.25">
      <c r="A4437" t="s">
        <v>5767</v>
      </c>
      <c r="B4437" t="s">
        <v>49</v>
      </c>
      <c r="C4437" t="s">
        <v>50</v>
      </c>
      <c r="D4437" t="s">
        <v>51</v>
      </c>
      <c r="E4437" t="s">
        <v>159</v>
      </c>
      <c r="F4437" t="s">
        <v>128</v>
      </c>
      <c r="G4437" s="1">
        <v>44509</v>
      </c>
      <c r="H4437" s="1">
        <v>44524</v>
      </c>
      <c r="I4437">
        <f>YEAR((vw_maritime_trade_analysis[[#This Row],[Departure_Date]]))</f>
        <v>2021</v>
      </c>
      <c r="J4437" t="str">
        <f>"Q"&amp;ROUNDUP(MONTH(vw_maritime_trade_analysis[[#This Row],[Departure_Date]])/3,0)</f>
        <v>Q4</v>
      </c>
      <c r="K4437" t="str">
        <f>TEXT(vw_maritime_trade_analysis[[#This Row],[Departure_Date]],"mmmm")</f>
        <v>November</v>
      </c>
      <c r="L4437">
        <v>7154487</v>
      </c>
      <c r="M4437">
        <v>294552.375</v>
      </c>
      <c r="N4437">
        <v>151501.8125</v>
      </c>
      <c r="O4437">
        <v>13021.169921875</v>
      </c>
      <c r="P4437">
        <v>20684.150390625</v>
      </c>
      <c r="Q4437">
        <v>1514053.875</v>
      </c>
      <c r="R4437">
        <f t="shared" si="69"/>
        <v>0.21162298219285325</v>
      </c>
    </row>
    <row r="4438" spans="1:18" x14ac:dyDescent="0.25">
      <c r="A4438" t="s">
        <v>5768</v>
      </c>
      <c r="B4438" t="s">
        <v>65</v>
      </c>
      <c r="C4438" t="s">
        <v>50</v>
      </c>
      <c r="D4438" t="s">
        <v>51</v>
      </c>
      <c r="E4438" t="s">
        <v>128</v>
      </c>
      <c r="F4438" t="s">
        <v>174</v>
      </c>
      <c r="G4438" s="1">
        <v>44458</v>
      </c>
      <c r="H4438" s="1">
        <v>44464</v>
      </c>
      <c r="I4438">
        <f>YEAR((vw_maritime_trade_analysis[[#This Row],[Departure_Date]]))</f>
        <v>2021</v>
      </c>
      <c r="J4438" t="str">
        <f>"Q"&amp;ROUNDUP(MONTH(vw_maritime_trade_analysis[[#This Row],[Departure_Date]])/3,0)</f>
        <v>Q3</v>
      </c>
      <c r="K4438" t="str">
        <f>TEXT(vw_maritime_trade_analysis[[#This Row],[Departure_Date]],"mmmm")</f>
        <v>September</v>
      </c>
      <c r="L4438">
        <v>6296925.5</v>
      </c>
      <c r="M4438">
        <v>80787.0703125</v>
      </c>
      <c r="N4438">
        <v>101588.953125</v>
      </c>
      <c r="O4438">
        <v>12593.849609375</v>
      </c>
      <c r="P4438">
        <v>0</v>
      </c>
      <c r="Q4438">
        <v>1988253.375</v>
      </c>
      <c r="R4438">
        <f t="shared" si="69"/>
        <v>0.31574986475542705</v>
      </c>
    </row>
    <row r="4439" spans="1:18" x14ac:dyDescent="0.25">
      <c r="A4439" t="s">
        <v>5769</v>
      </c>
      <c r="B4439" t="s">
        <v>65</v>
      </c>
      <c r="C4439" t="s">
        <v>50</v>
      </c>
      <c r="D4439" t="s">
        <v>51</v>
      </c>
      <c r="E4439" t="s">
        <v>70</v>
      </c>
      <c r="F4439" t="s">
        <v>131</v>
      </c>
      <c r="G4439" s="1">
        <v>45988</v>
      </c>
      <c r="H4439" s="1">
        <v>46008</v>
      </c>
      <c r="I4439">
        <f>YEAR((vw_maritime_trade_analysis[[#This Row],[Departure_Date]]))</f>
        <v>2025</v>
      </c>
      <c r="J4439" t="str">
        <f>"Q"&amp;ROUNDUP(MONTH(vw_maritime_trade_analysis[[#This Row],[Departure_Date]])/3,0)</f>
        <v>Q4</v>
      </c>
      <c r="K4439" t="str">
        <f>TEXT(vw_maritime_trade_analysis[[#This Row],[Departure_Date]],"mmmm")</f>
        <v>November</v>
      </c>
      <c r="L4439">
        <v>22391430</v>
      </c>
      <c r="M4439">
        <v>329482.71875</v>
      </c>
      <c r="N4439">
        <v>143224.53125</v>
      </c>
      <c r="O4439">
        <v>56202.48828125</v>
      </c>
      <c r="P4439">
        <v>0</v>
      </c>
      <c r="Q4439">
        <v>6484766</v>
      </c>
      <c r="R4439">
        <f t="shared" si="69"/>
        <v>0.28960928355178744</v>
      </c>
    </row>
    <row r="4440" spans="1:18" x14ac:dyDescent="0.25">
      <c r="A4440" t="s">
        <v>5770</v>
      </c>
      <c r="B4440" t="s">
        <v>49</v>
      </c>
      <c r="C4440" t="s">
        <v>50</v>
      </c>
      <c r="D4440" t="s">
        <v>423</v>
      </c>
      <c r="E4440" t="s">
        <v>55</v>
      </c>
      <c r="F4440" t="s">
        <v>56</v>
      </c>
      <c r="G4440" s="1">
        <v>45838</v>
      </c>
      <c r="H4440" s="1">
        <v>45855</v>
      </c>
      <c r="I4440">
        <f>YEAR((vw_maritime_trade_analysis[[#This Row],[Departure_Date]]))</f>
        <v>2025</v>
      </c>
      <c r="J4440" t="str">
        <f>"Q"&amp;ROUNDUP(MONTH(vw_maritime_trade_analysis[[#This Row],[Departure_Date]])/3,0)</f>
        <v>Q2</v>
      </c>
      <c r="K4440" t="str">
        <f>TEXT(vw_maritime_trade_analysis[[#This Row],[Departure_Date]],"mmmm")</f>
        <v>June</v>
      </c>
      <c r="L4440">
        <v>34990364</v>
      </c>
      <c r="M4440">
        <v>484162.40625</v>
      </c>
      <c r="N4440">
        <v>112465.6796875</v>
      </c>
      <c r="O4440">
        <v>106720.609375</v>
      </c>
      <c r="P4440">
        <v>1647.4100341796875</v>
      </c>
      <c r="Q4440">
        <v>1705582.75</v>
      </c>
      <c r="R4440">
        <f t="shared" si="69"/>
        <v>4.8744355731766609E-2</v>
      </c>
    </row>
    <row r="4441" spans="1:18" x14ac:dyDescent="0.25">
      <c r="A4441" t="s">
        <v>5771</v>
      </c>
      <c r="B4441" t="s">
        <v>49</v>
      </c>
      <c r="C4441" t="s">
        <v>112</v>
      </c>
      <c r="D4441" t="s">
        <v>340</v>
      </c>
      <c r="E4441" t="s">
        <v>108</v>
      </c>
      <c r="F4441" t="s">
        <v>128</v>
      </c>
      <c r="G4441" s="1">
        <v>44218</v>
      </c>
      <c r="H4441" s="1">
        <v>44233</v>
      </c>
      <c r="I4441">
        <f>YEAR((vw_maritime_trade_analysis[[#This Row],[Departure_Date]]))</f>
        <v>2021</v>
      </c>
      <c r="J4441" t="str">
        <f>"Q"&amp;ROUNDUP(MONTH(vw_maritime_trade_analysis[[#This Row],[Departure_Date]])/3,0)</f>
        <v>Q1</v>
      </c>
      <c r="K4441" t="str">
        <f>TEXT(vw_maritime_trade_analysis[[#This Row],[Departure_Date]],"mmmm")</f>
        <v>January</v>
      </c>
      <c r="L4441">
        <v>5733771</v>
      </c>
      <c r="M4441">
        <v>260514.765625</v>
      </c>
      <c r="N4441">
        <v>241155.15625</v>
      </c>
      <c r="O4441">
        <v>10320.7900390625</v>
      </c>
      <c r="P4441">
        <v>14429.6201171875</v>
      </c>
      <c r="Q4441">
        <v>940980.625</v>
      </c>
      <c r="R4441">
        <f t="shared" si="69"/>
        <v>0.16411199976420404</v>
      </c>
    </row>
    <row r="4442" spans="1:18" x14ac:dyDescent="0.25">
      <c r="A4442" t="s">
        <v>5772</v>
      </c>
      <c r="B4442" t="s">
        <v>49</v>
      </c>
      <c r="C4442" t="s">
        <v>50</v>
      </c>
      <c r="D4442" t="s">
        <v>51</v>
      </c>
      <c r="E4442" t="s">
        <v>83</v>
      </c>
      <c r="F4442" t="s">
        <v>70</v>
      </c>
      <c r="G4442" s="1">
        <v>45994</v>
      </c>
      <c r="H4442" s="1">
        <v>46014</v>
      </c>
      <c r="I4442">
        <f>YEAR((vw_maritime_trade_analysis[[#This Row],[Departure_Date]]))</f>
        <v>2025</v>
      </c>
      <c r="J4442" t="str">
        <f>"Q"&amp;ROUNDUP(MONTH(vw_maritime_trade_analysis[[#This Row],[Departure_Date]])/3,0)</f>
        <v>Q4</v>
      </c>
      <c r="K4442" t="str">
        <f>TEXT(vw_maritime_trade_analysis[[#This Row],[Departure_Date]],"mmmm")</f>
        <v>December</v>
      </c>
      <c r="L4442">
        <v>9492885</v>
      </c>
      <c r="M4442">
        <v>203185.28125</v>
      </c>
      <c r="N4442">
        <v>132377.796875</v>
      </c>
      <c r="O4442">
        <v>16897.330078125</v>
      </c>
      <c r="P4442">
        <v>32024.130859375</v>
      </c>
      <c r="Q4442">
        <v>2350473.5</v>
      </c>
      <c r="R4442">
        <f t="shared" si="69"/>
        <v>0.2476037053013915</v>
      </c>
    </row>
    <row r="4443" spans="1:18" x14ac:dyDescent="0.25">
      <c r="A4443" t="s">
        <v>5773</v>
      </c>
      <c r="B4443" t="s">
        <v>49</v>
      </c>
      <c r="C4443" t="s">
        <v>50</v>
      </c>
      <c r="D4443" t="s">
        <v>145</v>
      </c>
      <c r="E4443" t="s">
        <v>121</v>
      </c>
      <c r="F4443" t="s">
        <v>100</v>
      </c>
      <c r="G4443" s="1">
        <v>46029</v>
      </c>
      <c r="H4443" s="1">
        <v>46045</v>
      </c>
      <c r="I4443">
        <f>YEAR((vw_maritime_trade_analysis[[#This Row],[Departure_Date]]))</f>
        <v>2026</v>
      </c>
      <c r="J4443" t="str">
        <f>"Q"&amp;ROUNDUP(MONTH(vw_maritime_trade_analysis[[#This Row],[Departure_Date]])/3,0)</f>
        <v>Q1</v>
      </c>
      <c r="K4443" t="str">
        <f>TEXT(vw_maritime_trade_analysis[[#This Row],[Departure_Date]],"mmmm")</f>
        <v>January</v>
      </c>
      <c r="L4443">
        <v>53626344</v>
      </c>
      <c r="M4443">
        <v>442358.40625</v>
      </c>
      <c r="N4443">
        <v>159013.0625</v>
      </c>
      <c r="O4443">
        <v>66496.671875</v>
      </c>
      <c r="P4443">
        <v>0</v>
      </c>
      <c r="Q4443">
        <v>2877082.75</v>
      </c>
      <c r="R4443">
        <f t="shared" si="69"/>
        <v>5.3650548133581513E-2</v>
      </c>
    </row>
    <row r="4444" spans="1:18" x14ac:dyDescent="0.25">
      <c r="A4444" t="s">
        <v>5774</v>
      </c>
      <c r="B4444" t="s">
        <v>65</v>
      </c>
      <c r="C4444" t="s">
        <v>50</v>
      </c>
      <c r="D4444" t="s">
        <v>223</v>
      </c>
      <c r="E4444" t="s">
        <v>184</v>
      </c>
      <c r="F4444" t="s">
        <v>196</v>
      </c>
      <c r="G4444" s="1">
        <v>45304</v>
      </c>
      <c r="H4444" s="1">
        <v>45311</v>
      </c>
      <c r="I4444">
        <f>YEAR((vw_maritime_trade_analysis[[#This Row],[Departure_Date]]))</f>
        <v>2024</v>
      </c>
      <c r="J4444" t="str">
        <f>"Q"&amp;ROUNDUP(MONTH(vw_maritime_trade_analysis[[#This Row],[Departure_Date]])/3,0)</f>
        <v>Q1</v>
      </c>
      <c r="K4444" t="str">
        <f>TEXT(vw_maritime_trade_analysis[[#This Row],[Departure_Date]],"mmmm")</f>
        <v>January</v>
      </c>
      <c r="L4444">
        <v>12507827</v>
      </c>
      <c r="M4444">
        <v>73949.8828125</v>
      </c>
      <c r="N4444">
        <v>84133.90625</v>
      </c>
      <c r="O4444">
        <v>19887.439453125</v>
      </c>
      <c r="P4444">
        <v>19348.109375</v>
      </c>
      <c r="Q4444">
        <v>704711.5</v>
      </c>
      <c r="R4444">
        <f t="shared" si="69"/>
        <v>5.6341641117997554E-2</v>
      </c>
    </row>
    <row r="4445" spans="1:18" x14ac:dyDescent="0.25">
      <c r="A4445" t="s">
        <v>5775</v>
      </c>
      <c r="B4445" t="s">
        <v>49</v>
      </c>
      <c r="C4445" t="s">
        <v>66</v>
      </c>
      <c r="D4445" t="s">
        <v>248</v>
      </c>
      <c r="E4445" t="s">
        <v>150</v>
      </c>
      <c r="F4445" t="s">
        <v>70</v>
      </c>
      <c r="G4445" s="1">
        <v>45334</v>
      </c>
      <c r="H4445" s="1">
        <v>45369</v>
      </c>
      <c r="I4445">
        <f>YEAR((vw_maritime_trade_analysis[[#This Row],[Departure_Date]]))</f>
        <v>2024</v>
      </c>
      <c r="J4445" t="str">
        <f>"Q"&amp;ROUNDUP(MONTH(vw_maritime_trade_analysis[[#This Row],[Departure_Date]])/3,0)</f>
        <v>Q1</v>
      </c>
      <c r="K4445" t="str">
        <f>TEXT(vw_maritime_trade_analysis[[#This Row],[Departure_Date]],"mmmm")</f>
        <v>February</v>
      </c>
      <c r="L4445">
        <v>27881362</v>
      </c>
      <c r="M4445">
        <v>555773</v>
      </c>
      <c r="N4445">
        <v>232380.4375</v>
      </c>
      <c r="O4445">
        <v>29554.240234375</v>
      </c>
      <c r="P4445">
        <v>0</v>
      </c>
      <c r="Q4445">
        <v>1544792.5</v>
      </c>
      <c r="R4445">
        <f t="shared" si="69"/>
        <v>5.5405919552997444E-2</v>
      </c>
    </row>
    <row r="4446" spans="1:18" x14ac:dyDescent="0.25">
      <c r="A4446" t="s">
        <v>5776</v>
      </c>
      <c r="B4446" t="s">
        <v>49</v>
      </c>
      <c r="C4446" t="s">
        <v>50</v>
      </c>
      <c r="D4446" t="s">
        <v>183</v>
      </c>
      <c r="E4446" t="s">
        <v>201</v>
      </c>
      <c r="F4446" t="s">
        <v>92</v>
      </c>
      <c r="G4446" s="1">
        <v>45233</v>
      </c>
      <c r="H4446" s="1">
        <v>45250</v>
      </c>
      <c r="I4446">
        <f>YEAR((vw_maritime_trade_analysis[[#This Row],[Departure_Date]]))</f>
        <v>2023</v>
      </c>
      <c r="J4446" t="str">
        <f>"Q"&amp;ROUNDUP(MONTH(vw_maritime_trade_analysis[[#This Row],[Departure_Date]])/3,0)</f>
        <v>Q4</v>
      </c>
      <c r="K4446" t="str">
        <f>TEXT(vw_maritime_trade_analysis[[#This Row],[Departure_Date]],"mmmm")</f>
        <v>November</v>
      </c>
      <c r="L4446">
        <v>84853016</v>
      </c>
      <c r="M4446">
        <v>347807.75</v>
      </c>
      <c r="N4446">
        <v>136178.625</v>
      </c>
      <c r="O4446">
        <v>248619.328125</v>
      </c>
      <c r="P4446">
        <v>31775.150390625</v>
      </c>
      <c r="Q4446">
        <v>2066038</v>
      </c>
      <c r="R4446">
        <f t="shared" si="69"/>
        <v>2.4348433295523639E-2</v>
      </c>
    </row>
    <row r="4447" spans="1:18" x14ac:dyDescent="0.25">
      <c r="A4447" t="s">
        <v>5778</v>
      </c>
      <c r="B4447" t="s">
        <v>65</v>
      </c>
      <c r="C4447" t="s">
        <v>78</v>
      </c>
      <c r="D4447" t="s">
        <v>211</v>
      </c>
      <c r="E4447" t="s">
        <v>184</v>
      </c>
      <c r="F4447" t="s">
        <v>154</v>
      </c>
      <c r="G4447" s="1">
        <v>44769</v>
      </c>
      <c r="H4447" s="1">
        <v>44786</v>
      </c>
      <c r="I4447">
        <f>YEAR((vw_maritime_trade_analysis[[#This Row],[Departure_Date]]))</f>
        <v>2022</v>
      </c>
      <c r="J4447" t="str">
        <f>"Q"&amp;ROUNDUP(MONTH(vw_maritime_trade_analysis[[#This Row],[Departure_Date]])/3,0)</f>
        <v>Q3</v>
      </c>
      <c r="K4447" t="str">
        <f>TEXT(vw_maritime_trade_analysis[[#This Row],[Departure_Date]],"mmmm")</f>
        <v>July</v>
      </c>
      <c r="L4447">
        <v>43634772</v>
      </c>
      <c r="M4447">
        <v>291008.6875</v>
      </c>
      <c r="N4447">
        <v>167882.796875</v>
      </c>
      <c r="O4447">
        <v>72433.71875</v>
      </c>
      <c r="P4447">
        <v>29576.359375</v>
      </c>
      <c r="Q4447">
        <v>2038293.125</v>
      </c>
      <c r="R4447">
        <f t="shared" si="69"/>
        <v>4.671258795622904E-2</v>
      </c>
    </row>
    <row r="4448" spans="1:18" x14ac:dyDescent="0.25">
      <c r="A4448" t="s">
        <v>5779</v>
      </c>
      <c r="B4448" t="s">
        <v>65</v>
      </c>
      <c r="C4448" t="s">
        <v>50</v>
      </c>
      <c r="D4448" t="s">
        <v>183</v>
      </c>
      <c r="E4448" t="s">
        <v>82</v>
      </c>
      <c r="F4448" t="s">
        <v>55</v>
      </c>
      <c r="G4448" s="1">
        <v>45378</v>
      </c>
      <c r="H4448" s="1">
        <v>45386</v>
      </c>
      <c r="I4448">
        <f>YEAR((vw_maritime_trade_analysis[[#This Row],[Departure_Date]]))</f>
        <v>2024</v>
      </c>
      <c r="J4448" t="str">
        <f>"Q"&amp;ROUNDUP(MONTH(vw_maritime_trade_analysis[[#This Row],[Departure_Date]])/3,0)</f>
        <v>Q1</v>
      </c>
      <c r="K4448" t="str">
        <f>TEXT(vw_maritime_trade_analysis[[#This Row],[Departure_Date]],"mmmm")</f>
        <v>March</v>
      </c>
      <c r="L4448">
        <v>40879144</v>
      </c>
      <c r="M4448">
        <v>148381.78125</v>
      </c>
      <c r="N4448">
        <v>174269.375</v>
      </c>
      <c r="O4448">
        <v>37200.01953125</v>
      </c>
      <c r="P4448">
        <v>0</v>
      </c>
      <c r="Q4448">
        <v>2548497.75</v>
      </c>
      <c r="R4448">
        <f t="shared" si="69"/>
        <v>6.2342248409115418E-2</v>
      </c>
    </row>
    <row r="4449" spans="1:18" x14ac:dyDescent="0.25">
      <c r="A4449" t="s">
        <v>5780</v>
      </c>
      <c r="B4449" t="s">
        <v>49</v>
      </c>
      <c r="C4449" t="s">
        <v>66</v>
      </c>
      <c r="D4449" t="s">
        <v>251</v>
      </c>
      <c r="E4449" t="s">
        <v>174</v>
      </c>
      <c r="F4449" t="s">
        <v>92</v>
      </c>
      <c r="G4449" s="1">
        <v>44090</v>
      </c>
      <c r="H4449" s="1">
        <v>44123</v>
      </c>
      <c r="I4449">
        <f>YEAR((vw_maritime_trade_analysis[[#This Row],[Departure_Date]]))</f>
        <v>2020</v>
      </c>
      <c r="J4449" t="str">
        <f>"Q"&amp;ROUNDUP(MONTH(vw_maritime_trade_analysis[[#This Row],[Departure_Date]])/3,0)</f>
        <v>Q3</v>
      </c>
      <c r="K4449" t="str">
        <f>TEXT(vw_maritime_trade_analysis[[#This Row],[Departure_Date]],"mmmm")</f>
        <v>September</v>
      </c>
      <c r="L4449">
        <v>21901482</v>
      </c>
      <c r="M4449">
        <v>726027.25</v>
      </c>
      <c r="N4449">
        <v>209017.484375</v>
      </c>
      <c r="O4449">
        <v>59353.01171875</v>
      </c>
      <c r="P4449">
        <v>23073.55078125</v>
      </c>
      <c r="Q4449">
        <v>2137257.5</v>
      </c>
      <c r="R4449">
        <f t="shared" si="69"/>
        <v>9.7585062965145464E-2</v>
      </c>
    </row>
    <row r="4450" spans="1:18" x14ac:dyDescent="0.25">
      <c r="A4450" t="s">
        <v>5781</v>
      </c>
      <c r="B4450" t="s">
        <v>65</v>
      </c>
      <c r="C4450" t="s">
        <v>50</v>
      </c>
      <c r="D4450" t="s">
        <v>183</v>
      </c>
      <c r="E4450" t="s">
        <v>100</v>
      </c>
      <c r="F4450" t="s">
        <v>108</v>
      </c>
      <c r="G4450" s="1">
        <v>44048</v>
      </c>
      <c r="H4450" s="1">
        <v>44057</v>
      </c>
      <c r="I4450">
        <f>YEAR((vw_maritime_trade_analysis[[#This Row],[Departure_Date]]))</f>
        <v>2020</v>
      </c>
      <c r="J4450" t="str">
        <f>"Q"&amp;ROUNDUP(MONTH(vw_maritime_trade_analysis[[#This Row],[Departure_Date]])/3,0)</f>
        <v>Q3</v>
      </c>
      <c r="K4450" t="str">
        <f>TEXT(vw_maritime_trade_analysis[[#This Row],[Departure_Date]],"mmmm")</f>
        <v>August</v>
      </c>
      <c r="L4450">
        <v>21886034</v>
      </c>
      <c r="M4450">
        <v>117622.1484375</v>
      </c>
      <c r="N4450">
        <v>122667.4765625</v>
      </c>
      <c r="O4450">
        <v>53839.6484375</v>
      </c>
      <c r="P4450">
        <v>2615.5</v>
      </c>
      <c r="Q4450">
        <v>1730613.25</v>
      </c>
      <c r="R4450">
        <f t="shared" si="69"/>
        <v>7.9073862811325252E-2</v>
      </c>
    </row>
    <row r="4451" spans="1:18" x14ac:dyDescent="0.25">
      <c r="A4451" t="s">
        <v>5782</v>
      </c>
      <c r="B4451" t="s">
        <v>65</v>
      </c>
      <c r="C4451" t="s">
        <v>112</v>
      </c>
      <c r="D4451" t="s">
        <v>340</v>
      </c>
      <c r="E4451" t="s">
        <v>70</v>
      </c>
      <c r="F4451" t="s">
        <v>159</v>
      </c>
      <c r="G4451" s="1">
        <v>45062</v>
      </c>
      <c r="H4451" s="1">
        <v>45086</v>
      </c>
      <c r="I4451">
        <f>YEAR((vw_maritime_trade_analysis[[#This Row],[Departure_Date]]))</f>
        <v>2023</v>
      </c>
      <c r="J4451" t="str">
        <f>"Q"&amp;ROUNDUP(MONTH(vw_maritime_trade_analysis[[#This Row],[Departure_Date]])/3,0)</f>
        <v>Q2</v>
      </c>
      <c r="K4451" t="str">
        <f>TEXT(vw_maritime_trade_analysis[[#This Row],[Departure_Date]],"mmmm")</f>
        <v>May</v>
      </c>
      <c r="L4451">
        <v>13813828</v>
      </c>
      <c r="M4451">
        <v>810957.9375</v>
      </c>
      <c r="N4451">
        <v>213302.765625</v>
      </c>
      <c r="O4451">
        <v>41855.8984375</v>
      </c>
      <c r="P4451">
        <v>25899.890625</v>
      </c>
      <c r="Q4451">
        <v>1387340.25</v>
      </c>
      <c r="R4451">
        <f t="shared" si="69"/>
        <v>0.10043126713319436</v>
      </c>
    </row>
    <row r="4452" spans="1:18" x14ac:dyDescent="0.25">
      <c r="A4452" t="s">
        <v>5783</v>
      </c>
      <c r="B4452" t="s">
        <v>65</v>
      </c>
      <c r="C4452" t="s">
        <v>239</v>
      </c>
      <c r="D4452" t="s">
        <v>265</v>
      </c>
      <c r="E4452" t="s">
        <v>56</v>
      </c>
      <c r="F4452" t="s">
        <v>140</v>
      </c>
      <c r="G4452" s="1">
        <v>44168</v>
      </c>
      <c r="H4452" s="1">
        <v>44182</v>
      </c>
      <c r="I4452">
        <f>YEAR((vw_maritime_trade_analysis[[#This Row],[Departure_Date]]))</f>
        <v>2020</v>
      </c>
      <c r="J4452" t="str">
        <f>"Q"&amp;ROUNDUP(MONTH(vw_maritime_trade_analysis[[#This Row],[Departure_Date]])/3,0)</f>
        <v>Q4</v>
      </c>
      <c r="K4452" t="str">
        <f>TEXT(vw_maritime_trade_analysis[[#This Row],[Departure_Date]],"mmmm")</f>
        <v>December</v>
      </c>
      <c r="L4452">
        <v>10248942</v>
      </c>
      <c r="M4452">
        <v>173093.15625</v>
      </c>
      <c r="N4452">
        <v>181932.859375</v>
      </c>
      <c r="O4452">
        <v>30951.80078125</v>
      </c>
      <c r="P4452">
        <v>11641.8203125</v>
      </c>
      <c r="Q4452">
        <v>1438908</v>
      </c>
      <c r="R4452">
        <f t="shared" si="69"/>
        <v>0.14039575987453143</v>
      </c>
    </row>
    <row r="4453" spans="1:18" x14ac:dyDescent="0.25">
      <c r="A4453" t="s">
        <v>5784</v>
      </c>
      <c r="B4453" t="s">
        <v>49</v>
      </c>
      <c r="C4453" t="s">
        <v>66</v>
      </c>
      <c r="D4453" t="s">
        <v>153</v>
      </c>
      <c r="E4453" t="s">
        <v>257</v>
      </c>
      <c r="F4453" t="s">
        <v>92</v>
      </c>
      <c r="G4453" s="1">
        <v>45496</v>
      </c>
      <c r="H4453" s="1">
        <v>45523</v>
      </c>
      <c r="I4453">
        <f>YEAR((vw_maritime_trade_analysis[[#This Row],[Departure_Date]]))</f>
        <v>2024</v>
      </c>
      <c r="J4453" t="str">
        <f>"Q"&amp;ROUNDUP(MONTH(vw_maritime_trade_analysis[[#This Row],[Departure_Date]])/3,0)</f>
        <v>Q3</v>
      </c>
      <c r="K4453" t="str">
        <f>TEXT(vw_maritime_trade_analysis[[#This Row],[Departure_Date]],"mmmm")</f>
        <v>July</v>
      </c>
      <c r="L4453">
        <v>39555236</v>
      </c>
      <c r="M4453">
        <v>461561.375</v>
      </c>
      <c r="N4453">
        <v>136713.046875</v>
      </c>
      <c r="O4453">
        <v>108381.34375</v>
      </c>
      <c r="P4453">
        <v>43244.9296875</v>
      </c>
      <c r="Q4453">
        <v>2570338.5</v>
      </c>
      <c r="R4453">
        <f t="shared" si="69"/>
        <v>6.4980992655435055E-2</v>
      </c>
    </row>
    <row r="4454" spans="1:18" x14ac:dyDescent="0.25">
      <c r="A4454" t="s">
        <v>5785</v>
      </c>
      <c r="B4454" t="s">
        <v>65</v>
      </c>
      <c r="C4454" t="s">
        <v>66</v>
      </c>
      <c r="D4454" t="s">
        <v>251</v>
      </c>
      <c r="E4454" t="s">
        <v>226</v>
      </c>
      <c r="F4454" t="s">
        <v>127</v>
      </c>
      <c r="G4454" s="1">
        <v>45652</v>
      </c>
      <c r="H4454" s="1">
        <v>45667</v>
      </c>
      <c r="I4454">
        <f>YEAR((vw_maritime_trade_analysis[[#This Row],[Departure_Date]]))</f>
        <v>2024</v>
      </c>
      <c r="J4454" t="str">
        <f>"Q"&amp;ROUNDUP(MONTH(vw_maritime_trade_analysis[[#This Row],[Departure_Date]])/3,0)</f>
        <v>Q4</v>
      </c>
      <c r="K4454" t="str">
        <f>TEXT(vw_maritime_trade_analysis[[#This Row],[Departure_Date]],"mmmm")</f>
        <v>December</v>
      </c>
      <c r="L4454">
        <v>101982944</v>
      </c>
      <c r="M4454">
        <v>203658.5625</v>
      </c>
      <c r="N4454">
        <v>202136.125</v>
      </c>
      <c r="O4454">
        <v>336543.71875</v>
      </c>
      <c r="P4454">
        <v>20435.029296875</v>
      </c>
      <c r="Q4454">
        <v>7170677</v>
      </c>
      <c r="R4454">
        <f t="shared" si="69"/>
        <v>7.0312512256951509E-2</v>
      </c>
    </row>
    <row r="4455" spans="1:18" x14ac:dyDescent="0.25">
      <c r="A4455" t="s">
        <v>5786</v>
      </c>
      <c r="B4455" t="s">
        <v>65</v>
      </c>
      <c r="C4455" t="s">
        <v>239</v>
      </c>
      <c r="D4455" t="s">
        <v>270</v>
      </c>
      <c r="E4455" t="s">
        <v>92</v>
      </c>
      <c r="F4455" t="s">
        <v>204</v>
      </c>
      <c r="G4455" s="1">
        <v>45652</v>
      </c>
      <c r="H4455" s="1">
        <v>45661</v>
      </c>
      <c r="I4455">
        <f>YEAR((vw_maritime_trade_analysis[[#This Row],[Departure_Date]]))</f>
        <v>2024</v>
      </c>
      <c r="J4455" t="str">
        <f>"Q"&amp;ROUNDUP(MONTH(vw_maritime_trade_analysis[[#This Row],[Departure_Date]])/3,0)</f>
        <v>Q4</v>
      </c>
      <c r="K4455" t="str">
        <f>TEXT(vw_maritime_trade_analysis[[#This Row],[Departure_Date]],"mmmm")</f>
        <v>December</v>
      </c>
      <c r="L4455">
        <v>13620881</v>
      </c>
      <c r="M4455">
        <v>163315.546875</v>
      </c>
      <c r="N4455">
        <v>51016.16015625</v>
      </c>
      <c r="O4455">
        <v>13620.8798828125</v>
      </c>
      <c r="P4455">
        <v>113464.7578125</v>
      </c>
      <c r="Q4455">
        <v>1387445.375</v>
      </c>
      <c r="R4455">
        <f t="shared" si="69"/>
        <v>0.10186164720182196</v>
      </c>
    </row>
    <row r="4456" spans="1:18" x14ac:dyDescent="0.25">
      <c r="A4456" t="s">
        <v>5787</v>
      </c>
      <c r="B4456" t="s">
        <v>49</v>
      </c>
      <c r="C4456" t="s">
        <v>112</v>
      </c>
      <c r="D4456" t="s">
        <v>199</v>
      </c>
      <c r="E4456" t="s">
        <v>150</v>
      </c>
      <c r="F4456" t="s">
        <v>56</v>
      </c>
      <c r="G4456" s="1">
        <v>45435</v>
      </c>
      <c r="H4456" s="1">
        <v>45446</v>
      </c>
      <c r="I4456">
        <f>YEAR((vw_maritime_trade_analysis[[#This Row],[Departure_Date]]))</f>
        <v>2024</v>
      </c>
      <c r="J4456" t="str">
        <f>"Q"&amp;ROUNDUP(MONTH(vw_maritime_trade_analysis[[#This Row],[Departure_Date]])/3,0)</f>
        <v>Q2</v>
      </c>
      <c r="K4456" t="str">
        <f>TEXT(vw_maritime_trade_analysis[[#This Row],[Departure_Date]],"mmmm")</f>
        <v>May</v>
      </c>
      <c r="L4456">
        <v>14557489</v>
      </c>
      <c r="M4456">
        <v>238032</v>
      </c>
      <c r="N4456">
        <v>83308.2265625</v>
      </c>
      <c r="O4456">
        <v>13975.1904296875</v>
      </c>
      <c r="P4456">
        <v>8817.5</v>
      </c>
      <c r="Q4456">
        <v>732321.5</v>
      </c>
      <c r="R4456">
        <f t="shared" si="69"/>
        <v>5.0305481941288088E-2</v>
      </c>
    </row>
    <row r="4457" spans="1:18" x14ac:dyDescent="0.25">
      <c r="A4457" t="s">
        <v>5788</v>
      </c>
      <c r="B4457" t="s">
        <v>49</v>
      </c>
      <c r="C4457" t="s">
        <v>66</v>
      </c>
      <c r="D4457" t="s">
        <v>245</v>
      </c>
      <c r="E4457" t="s">
        <v>55</v>
      </c>
      <c r="F4457" t="s">
        <v>56</v>
      </c>
      <c r="G4457" s="1">
        <v>44972</v>
      </c>
      <c r="H4457" s="1">
        <v>44986</v>
      </c>
      <c r="I4457">
        <f>YEAR((vw_maritime_trade_analysis[[#This Row],[Departure_Date]]))</f>
        <v>2023</v>
      </c>
      <c r="J4457" t="str">
        <f>"Q"&amp;ROUNDUP(MONTH(vw_maritime_trade_analysis[[#This Row],[Departure_Date]])/3,0)</f>
        <v>Q1</v>
      </c>
      <c r="K4457" t="str">
        <f>TEXT(vw_maritime_trade_analysis[[#This Row],[Departure_Date]],"mmmm")</f>
        <v>February</v>
      </c>
      <c r="L4457">
        <v>4793784.5</v>
      </c>
      <c r="M4457">
        <v>306530.1875</v>
      </c>
      <c r="N4457">
        <v>120175.3671875</v>
      </c>
      <c r="O4457">
        <v>10354.5703125</v>
      </c>
      <c r="P4457">
        <v>0</v>
      </c>
      <c r="Q4457">
        <v>532726.75</v>
      </c>
      <c r="R4457">
        <f t="shared" si="69"/>
        <v>0.11112863959570982</v>
      </c>
    </row>
    <row r="4458" spans="1:18" x14ac:dyDescent="0.25">
      <c r="A4458" t="s">
        <v>5789</v>
      </c>
      <c r="B4458" t="s">
        <v>65</v>
      </c>
      <c r="C4458" t="s">
        <v>50</v>
      </c>
      <c r="D4458" t="s">
        <v>51</v>
      </c>
      <c r="E4458" t="s">
        <v>70</v>
      </c>
      <c r="F4458" t="s">
        <v>257</v>
      </c>
      <c r="G4458" s="1">
        <v>44437</v>
      </c>
      <c r="H4458" s="1">
        <v>44452</v>
      </c>
      <c r="I4458">
        <f>YEAR((vw_maritime_trade_analysis[[#This Row],[Departure_Date]]))</f>
        <v>2021</v>
      </c>
      <c r="J4458" t="str">
        <f>"Q"&amp;ROUNDUP(MONTH(vw_maritime_trade_analysis[[#This Row],[Departure_Date]])/3,0)</f>
        <v>Q3</v>
      </c>
      <c r="K4458" t="str">
        <f>TEXT(vw_maritime_trade_analysis[[#This Row],[Departure_Date]],"mmmm")</f>
        <v>August</v>
      </c>
      <c r="L4458">
        <v>6673572</v>
      </c>
      <c r="M4458">
        <v>145436.203125</v>
      </c>
      <c r="N4458">
        <v>83150.1015625</v>
      </c>
      <c r="O4458">
        <v>19753.76953125</v>
      </c>
      <c r="Q4458">
        <v>1706463.25</v>
      </c>
      <c r="R4458">
        <f t="shared" si="69"/>
        <v>0.25570462864564886</v>
      </c>
    </row>
    <row r="4459" spans="1:18" x14ac:dyDescent="0.25">
      <c r="A4459" t="s">
        <v>5790</v>
      </c>
      <c r="B4459" t="s">
        <v>49</v>
      </c>
      <c r="C4459" t="s">
        <v>239</v>
      </c>
      <c r="D4459" t="s">
        <v>240</v>
      </c>
      <c r="E4459" t="s">
        <v>201</v>
      </c>
      <c r="F4459" t="s">
        <v>70</v>
      </c>
      <c r="G4459" s="1">
        <v>44114</v>
      </c>
      <c r="H4459" s="1">
        <v>44122</v>
      </c>
      <c r="I4459">
        <f>YEAR((vw_maritime_trade_analysis[[#This Row],[Departure_Date]]))</f>
        <v>2020</v>
      </c>
      <c r="J4459" t="str">
        <f>"Q"&amp;ROUNDUP(MONTH(vw_maritime_trade_analysis[[#This Row],[Departure_Date]])/3,0)</f>
        <v>Q4</v>
      </c>
      <c r="K4459" t="str">
        <f>TEXT(vw_maritime_trade_analysis[[#This Row],[Departure_Date]],"mmmm")</f>
        <v>October</v>
      </c>
      <c r="L4459">
        <v>21283800</v>
      </c>
      <c r="M4459">
        <v>55779.87890625</v>
      </c>
      <c r="N4459">
        <v>85052.609375</v>
      </c>
      <c r="O4459">
        <v>37459.48828125</v>
      </c>
      <c r="P4459">
        <v>4816.1298828125</v>
      </c>
      <c r="Q4459">
        <v>825941.1875</v>
      </c>
      <c r="R4459">
        <f t="shared" si="69"/>
        <v>3.8806096068371251E-2</v>
      </c>
    </row>
    <row r="4460" spans="1:18" x14ac:dyDescent="0.25">
      <c r="A4460" t="s">
        <v>5791</v>
      </c>
      <c r="B4460" t="s">
        <v>49</v>
      </c>
      <c r="C4460" t="s">
        <v>66</v>
      </c>
      <c r="D4460" t="s">
        <v>391</v>
      </c>
      <c r="E4460" t="s">
        <v>108</v>
      </c>
      <c r="F4460" t="s">
        <v>82</v>
      </c>
      <c r="G4460" s="1">
        <v>44842</v>
      </c>
      <c r="H4460" s="1">
        <v>44860</v>
      </c>
      <c r="I4460">
        <f>YEAR((vw_maritime_trade_analysis[[#This Row],[Departure_Date]]))</f>
        <v>2022</v>
      </c>
      <c r="J4460" t="str">
        <f>"Q"&amp;ROUNDUP(MONTH(vw_maritime_trade_analysis[[#This Row],[Departure_Date]])/3,0)</f>
        <v>Q4</v>
      </c>
      <c r="K4460" t="str">
        <f>TEXT(vw_maritime_trade_analysis[[#This Row],[Departure_Date]],"mmmm")</f>
        <v>October</v>
      </c>
      <c r="L4460">
        <v>22930666</v>
      </c>
      <c r="M4460">
        <v>308265.21875</v>
      </c>
      <c r="N4460">
        <v>188213.984375</v>
      </c>
      <c r="O4460">
        <v>21554.830078125</v>
      </c>
      <c r="P4460">
        <v>0</v>
      </c>
      <c r="Q4460">
        <v>2796388.5</v>
      </c>
      <c r="R4460">
        <f t="shared" si="69"/>
        <v>0.12194972880421354</v>
      </c>
    </row>
    <row r="4461" spans="1:18" x14ac:dyDescent="0.25">
      <c r="A4461" t="s">
        <v>5792</v>
      </c>
      <c r="B4461" t="s">
        <v>49</v>
      </c>
      <c r="C4461" t="s">
        <v>112</v>
      </c>
      <c r="D4461" t="s">
        <v>126</v>
      </c>
      <c r="E4461" t="s">
        <v>150</v>
      </c>
      <c r="F4461" t="s">
        <v>100</v>
      </c>
      <c r="G4461" s="1">
        <v>44268</v>
      </c>
      <c r="H4461" s="1">
        <v>44290</v>
      </c>
      <c r="I4461">
        <f>YEAR((vw_maritime_trade_analysis[[#This Row],[Departure_Date]]))</f>
        <v>2021</v>
      </c>
      <c r="J4461" t="str">
        <f>"Q"&amp;ROUNDUP(MONTH(vw_maritime_trade_analysis[[#This Row],[Departure_Date]])/3,0)</f>
        <v>Q1</v>
      </c>
      <c r="K4461" t="str">
        <f>TEXT(vw_maritime_trade_analysis[[#This Row],[Departure_Date]],"mmmm")</f>
        <v>March</v>
      </c>
      <c r="L4461">
        <v>19231534</v>
      </c>
      <c r="M4461">
        <v>391462.875</v>
      </c>
      <c r="N4461">
        <v>183441.75</v>
      </c>
      <c r="O4461">
        <v>56925.33984375</v>
      </c>
      <c r="P4461">
        <v>11105.3603515625</v>
      </c>
      <c r="Q4461">
        <v>1962867.5</v>
      </c>
      <c r="R4461">
        <f t="shared" si="69"/>
        <v>0.10206505107704877</v>
      </c>
    </row>
    <row r="4462" spans="1:18" x14ac:dyDescent="0.25">
      <c r="A4462" t="s">
        <v>5793</v>
      </c>
      <c r="B4462" t="s">
        <v>49</v>
      </c>
      <c r="C4462" t="s">
        <v>50</v>
      </c>
      <c r="D4462" t="s">
        <v>51</v>
      </c>
      <c r="E4462" t="s">
        <v>196</v>
      </c>
      <c r="F4462" t="s">
        <v>56</v>
      </c>
      <c r="G4462" s="1">
        <v>44074</v>
      </c>
      <c r="H4462" s="1">
        <v>44080</v>
      </c>
      <c r="I4462">
        <f>YEAR((vw_maritime_trade_analysis[[#This Row],[Departure_Date]]))</f>
        <v>2020</v>
      </c>
      <c r="J4462" t="str">
        <f>"Q"&amp;ROUNDUP(MONTH(vw_maritime_trade_analysis[[#This Row],[Departure_Date]])/3,0)</f>
        <v>Q3</v>
      </c>
      <c r="K4462" t="str">
        <f>TEXT(vw_maritime_trade_analysis[[#This Row],[Departure_Date]],"mmmm")</f>
        <v>August</v>
      </c>
      <c r="L4462">
        <v>8631762</v>
      </c>
      <c r="M4462">
        <v>95912.859375</v>
      </c>
      <c r="N4462">
        <v>153747.09375</v>
      </c>
      <c r="O4462">
        <v>5524.330078125</v>
      </c>
      <c r="P4462">
        <v>17446.26953125</v>
      </c>
      <c r="Q4462">
        <v>1425699.375</v>
      </c>
      <c r="R4462">
        <f t="shared" si="69"/>
        <v>0.16516898577602115</v>
      </c>
    </row>
    <row r="4463" spans="1:18" x14ac:dyDescent="0.25">
      <c r="A4463" t="s">
        <v>5794</v>
      </c>
      <c r="B4463" t="s">
        <v>65</v>
      </c>
      <c r="C4463" t="s">
        <v>50</v>
      </c>
      <c r="D4463" t="s">
        <v>223</v>
      </c>
      <c r="E4463" t="s">
        <v>128</v>
      </c>
      <c r="F4463" t="s">
        <v>164</v>
      </c>
      <c r="G4463" s="1">
        <v>44471</v>
      </c>
      <c r="H4463" s="1">
        <v>44490</v>
      </c>
      <c r="I4463">
        <f>YEAR((vw_maritime_trade_analysis[[#This Row],[Departure_Date]]))</f>
        <v>2021</v>
      </c>
      <c r="J4463" t="str">
        <f>"Q"&amp;ROUNDUP(MONTH(vw_maritime_trade_analysis[[#This Row],[Departure_Date]])/3,0)</f>
        <v>Q4</v>
      </c>
      <c r="K4463" t="str">
        <f>TEXT(vw_maritime_trade_analysis[[#This Row],[Departure_Date]],"mmmm")</f>
        <v>October</v>
      </c>
      <c r="L4463">
        <v>61522880</v>
      </c>
      <c r="M4463">
        <v>203237.390625</v>
      </c>
      <c r="N4463">
        <v>132434.15625</v>
      </c>
      <c r="O4463">
        <v>51063.98828125</v>
      </c>
      <c r="P4463">
        <v>41650.94921875</v>
      </c>
      <c r="Q4463">
        <v>2926816.5</v>
      </c>
      <c r="R4463">
        <f t="shared" si="69"/>
        <v>4.7572813561393743E-2</v>
      </c>
    </row>
    <row r="4464" spans="1:18" x14ac:dyDescent="0.25">
      <c r="A4464" t="s">
        <v>5795</v>
      </c>
      <c r="B4464" t="s">
        <v>65</v>
      </c>
      <c r="C4464" t="s">
        <v>50</v>
      </c>
      <c r="D4464" t="s">
        <v>223</v>
      </c>
      <c r="E4464" t="s">
        <v>92</v>
      </c>
      <c r="F4464" t="s">
        <v>154</v>
      </c>
      <c r="G4464" s="1">
        <v>44580</v>
      </c>
      <c r="H4464" s="1">
        <v>44596</v>
      </c>
      <c r="I4464">
        <f>YEAR((vw_maritime_trade_analysis[[#This Row],[Departure_Date]]))</f>
        <v>2022</v>
      </c>
      <c r="J4464" t="str">
        <f>"Q"&amp;ROUNDUP(MONTH(vw_maritime_trade_analysis[[#This Row],[Departure_Date]])/3,0)</f>
        <v>Q1</v>
      </c>
      <c r="K4464" t="str">
        <f>TEXT(vw_maritime_trade_analysis[[#This Row],[Departure_Date]],"mmmm")</f>
        <v>January</v>
      </c>
      <c r="L4464">
        <v>47435740</v>
      </c>
      <c r="M4464">
        <v>198137.796875</v>
      </c>
      <c r="N4464">
        <v>147604.015625</v>
      </c>
      <c r="O4464">
        <v>94871.4765625</v>
      </c>
      <c r="P4464">
        <v>10118.3896484375</v>
      </c>
      <c r="Q4464">
        <v>2826437.5</v>
      </c>
      <c r="R4464">
        <f t="shared" si="69"/>
        <v>5.958455586441784E-2</v>
      </c>
    </row>
    <row r="4465" spans="1:18" x14ac:dyDescent="0.25">
      <c r="A4465" t="s">
        <v>5796</v>
      </c>
      <c r="B4465" t="s">
        <v>65</v>
      </c>
      <c r="C4465" t="s">
        <v>50</v>
      </c>
      <c r="D4465" t="s">
        <v>183</v>
      </c>
      <c r="E4465" t="s">
        <v>92</v>
      </c>
      <c r="F4465" t="s">
        <v>174</v>
      </c>
      <c r="G4465" s="1">
        <v>45416</v>
      </c>
      <c r="H4465" s="1">
        <v>45421</v>
      </c>
      <c r="I4465">
        <f>YEAR((vw_maritime_trade_analysis[[#This Row],[Departure_Date]]))</f>
        <v>2024</v>
      </c>
      <c r="J4465" t="str">
        <f>"Q"&amp;ROUNDUP(MONTH(vw_maritime_trade_analysis[[#This Row],[Departure_Date]])/3,0)</f>
        <v>Q2</v>
      </c>
      <c r="K4465" t="str">
        <f>TEXT(vw_maritime_trade_analysis[[#This Row],[Departure_Date]],"mmmm")</f>
        <v>May</v>
      </c>
      <c r="L4465">
        <v>90463736</v>
      </c>
      <c r="M4465">
        <v>122192.9296875</v>
      </c>
      <c r="N4465">
        <v>183991.40625</v>
      </c>
      <c r="O4465">
        <v>254203.09375</v>
      </c>
      <c r="P4465">
        <v>4852.91015625</v>
      </c>
      <c r="Q4465">
        <v>1956486.875</v>
      </c>
      <c r="R4465">
        <f t="shared" si="69"/>
        <v>2.1627305719498474E-2</v>
      </c>
    </row>
    <row r="4466" spans="1:18" x14ac:dyDescent="0.25">
      <c r="A4466" t="s">
        <v>5797</v>
      </c>
      <c r="B4466" t="s">
        <v>65</v>
      </c>
      <c r="C4466" t="s">
        <v>50</v>
      </c>
      <c r="D4466" t="s">
        <v>51</v>
      </c>
      <c r="E4466" t="s">
        <v>92</v>
      </c>
      <c r="F4466" t="s">
        <v>55</v>
      </c>
      <c r="G4466" s="1">
        <v>44132</v>
      </c>
      <c r="H4466" s="1">
        <v>44143</v>
      </c>
      <c r="I4466">
        <f>YEAR((vw_maritime_trade_analysis[[#This Row],[Departure_Date]]))</f>
        <v>2020</v>
      </c>
      <c r="J4466" t="str">
        <f>"Q"&amp;ROUNDUP(MONTH(vw_maritime_trade_analysis[[#This Row],[Departure_Date]])/3,0)</f>
        <v>Q4</v>
      </c>
      <c r="K4466" t="str">
        <f>TEXT(vw_maritime_trade_analysis[[#This Row],[Departure_Date]],"mmmm")</f>
        <v>October</v>
      </c>
      <c r="L4466">
        <v>11735719</v>
      </c>
      <c r="M4466">
        <v>155306.9375</v>
      </c>
      <c r="N4466">
        <v>43437.23828125</v>
      </c>
      <c r="O4466">
        <v>30864.939453125</v>
      </c>
      <c r="P4466">
        <v>22624.75</v>
      </c>
      <c r="Q4466">
        <v>6711396.5</v>
      </c>
      <c r="R4466">
        <f t="shared" si="69"/>
        <v>0.57187774349402876</v>
      </c>
    </row>
    <row r="4467" spans="1:18" x14ac:dyDescent="0.25">
      <c r="A4467" t="s">
        <v>5798</v>
      </c>
      <c r="B4467" t="s">
        <v>65</v>
      </c>
      <c r="C4467" t="s">
        <v>66</v>
      </c>
      <c r="D4467" t="s">
        <v>248</v>
      </c>
      <c r="E4467" t="s">
        <v>70</v>
      </c>
      <c r="F4467" t="s">
        <v>146</v>
      </c>
      <c r="G4467" s="1">
        <v>45002</v>
      </c>
      <c r="H4467" s="1">
        <v>45024</v>
      </c>
      <c r="I4467">
        <f>YEAR((vw_maritime_trade_analysis[[#This Row],[Departure_Date]]))</f>
        <v>2023</v>
      </c>
      <c r="J4467" t="str">
        <f>"Q"&amp;ROUNDUP(MONTH(vw_maritime_trade_analysis[[#This Row],[Departure_Date]])/3,0)</f>
        <v>Q1</v>
      </c>
      <c r="K4467" t="str">
        <f>TEXT(vw_maritime_trade_analysis[[#This Row],[Departure_Date]],"mmmm")</f>
        <v>March</v>
      </c>
      <c r="L4467">
        <v>17403054</v>
      </c>
      <c r="M4467">
        <v>695381.5625</v>
      </c>
      <c r="N4467">
        <v>156617.09375</v>
      </c>
      <c r="O4467">
        <v>17403.05078125</v>
      </c>
      <c r="P4467">
        <v>0</v>
      </c>
      <c r="Q4467">
        <v>1441523.375</v>
      </c>
      <c r="R4467">
        <f t="shared" si="69"/>
        <v>8.2831632597359067E-2</v>
      </c>
    </row>
    <row r="4468" spans="1:18" x14ac:dyDescent="0.25">
      <c r="A4468" t="s">
        <v>5799</v>
      </c>
      <c r="B4468" t="s">
        <v>65</v>
      </c>
      <c r="C4468" t="s">
        <v>50</v>
      </c>
      <c r="D4468" t="s">
        <v>120</v>
      </c>
      <c r="E4468" t="s">
        <v>226</v>
      </c>
      <c r="F4468" t="s">
        <v>127</v>
      </c>
      <c r="G4468" s="1">
        <v>44304</v>
      </c>
      <c r="H4468" s="1">
        <v>44321</v>
      </c>
      <c r="I4468">
        <f>YEAR((vw_maritime_trade_analysis[[#This Row],[Departure_Date]]))</f>
        <v>2021</v>
      </c>
      <c r="J4468" t="str">
        <f>"Q"&amp;ROUNDUP(MONTH(vw_maritime_trade_analysis[[#This Row],[Departure_Date]])/3,0)</f>
        <v>Q2</v>
      </c>
      <c r="K4468" t="str">
        <f>TEXT(vw_maritime_trade_analysis[[#This Row],[Departure_Date]],"mmmm")</f>
        <v>April</v>
      </c>
      <c r="L4468">
        <v>43964040</v>
      </c>
      <c r="M4468">
        <v>313422.3125</v>
      </c>
      <c r="N4468">
        <v>207691.40625</v>
      </c>
      <c r="O4468">
        <v>67264.9765625</v>
      </c>
      <c r="P4468">
        <v>125203.03125</v>
      </c>
      <c r="Q4468">
        <v>1660643.5</v>
      </c>
      <c r="R4468">
        <f t="shared" si="69"/>
        <v>3.7772768380703869E-2</v>
      </c>
    </row>
    <row r="4469" spans="1:18" x14ac:dyDescent="0.25">
      <c r="A4469" t="s">
        <v>5800</v>
      </c>
      <c r="B4469" t="s">
        <v>49</v>
      </c>
      <c r="C4469" t="s">
        <v>134</v>
      </c>
      <c r="D4469" t="s">
        <v>135</v>
      </c>
      <c r="E4469" t="s">
        <v>204</v>
      </c>
      <c r="F4469" t="s">
        <v>92</v>
      </c>
      <c r="G4469" s="1">
        <v>45142</v>
      </c>
      <c r="H4469" s="1">
        <v>45169</v>
      </c>
      <c r="I4469">
        <f>YEAR((vw_maritime_trade_analysis[[#This Row],[Departure_Date]]))</f>
        <v>2023</v>
      </c>
      <c r="J4469" t="str">
        <f>"Q"&amp;ROUNDUP(MONTH(vw_maritime_trade_analysis[[#This Row],[Departure_Date]])/3,0)</f>
        <v>Q3</v>
      </c>
      <c r="K4469" t="str">
        <f>TEXT(vw_maritime_trade_analysis[[#This Row],[Departure_Date]],"mmmm")</f>
        <v>August</v>
      </c>
      <c r="L4469">
        <v>12556975</v>
      </c>
      <c r="M4469">
        <v>411112.9375</v>
      </c>
      <c r="N4469">
        <v>116539.0234375</v>
      </c>
      <c r="O4469">
        <v>16324.0703125</v>
      </c>
      <c r="P4469">
        <v>86491.8671875</v>
      </c>
      <c r="Q4469">
        <v>998884.375</v>
      </c>
      <c r="R4469">
        <f t="shared" si="69"/>
        <v>7.9548169443675723E-2</v>
      </c>
    </row>
    <row r="4470" spans="1:18" x14ac:dyDescent="0.25">
      <c r="A4470" t="s">
        <v>5801</v>
      </c>
      <c r="B4470" t="s">
        <v>65</v>
      </c>
      <c r="C4470" t="s">
        <v>112</v>
      </c>
      <c r="D4470" t="s">
        <v>126</v>
      </c>
      <c r="E4470" t="s">
        <v>70</v>
      </c>
      <c r="F4470" t="s">
        <v>150</v>
      </c>
      <c r="G4470" s="1">
        <v>45254</v>
      </c>
      <c r="H4470" s="1">
        <v>45276</v>
      </c>
      <c r="I4470">
        <f>YEAR((vw_maritime_trade_analysis[[#This Row],[Departure_Date]]))</f>
        <v>2023</v>
      </c>
      <c r="J4470" t="str">
        <f>"Q"&amp;ROUNDUP(MONTH(vw_maritime_trade_analysis[[#This Row],[Departure_Date]])/3,0)</f>
        <v>Q4</v>
      </c>
      <c r="K4470" t="str">
        <f>TEXT(vw_maritime_trade_analysis[[#This Row],[Departure_Date]],"mmmm")</f>
        <v>November</v>
      </c>
      <c r="L4470">
        <v>7082460.5</v>
      </c>
      <c r="M4470">
        <v>392813.5</v>
      </c>
      <c r="N4470">
        <v>21219.869140625</v>
      </c>
      <c r="O4470">
        <v>8923.900390625</v>
      </c>
      <c r="P4470">
        <v>19265.80078125</v>
      </c>
      <c r="Q4470">
        <v>1457135.5</v>
      </c>
      <c r="R4470">
        <f t="shared" si="69"/>
        <v>0.20573859889511562</v>
      </c>
    </row>
    <row r="4471" spans="1:18" x14ac:dyDescent="0.25">
      <c r="A4471" t="s">
        <v>5802</v>
      </c>
      <c r="B4471" t="s">
        <v>49</v>
      </c>
      <c r="C4471" t="s">
        <v>50</v>
      </c>
      <c r="D4471" t="s">
        <v>145</v>
      </c>
      <c r="E4471" t="s">
        <v>257</v>
      </c>
      <c r="F4471" t="s">
        <v>56</v>
      </c>
      <c r="G4471" s="1">
        <v>44836</v>
      </c>
      <c r="H4471" s="1">
        <v>44852</v>
      </c>
      <c r="I4471">
        <f>YEAR((vw_maritime_trade_analysis[[#This Row],[Departure_Date]]))</f>
        <v>2022</v>
      </c>
      <c r="J4471" t="str">
        <f>"Q"&amp;ROUNDUP(MONTH(vw_maritime_trade_analysis[[#This Row],[Departure_Date]])/3,0)</f>
        <v>Q4</v>
      </c>
      <c r="K4471" t="str">
        <f>TEXT(vw_maritime_trade_analysis[[#This Row],[Departure_Date]],"mmmm")</f>
        <v>October</v>
      </c>
      <c r="L4471">
        <v>28160516</v>
      </c>
      <c r="M4471">
        <v>263288.15625</v>
      </c>
      <c r="N4471">
        <v>26983.900390625</v>
      </c>
      <c r="O4471">
        <v>74906.96875</v>
      </c>
      <c r="P4471">
        <v>0</v>
      </c>
      <c r="Q4471">
        <v>5119053.5</v>
      </c>
      <c r="R4471">
        <f t="shared" si="69"/>
        <v>0.18178123937785798</v>
      </c>
    </row>
    <row r="4472" spans="1:18" x14ac:dyDescent="0.25">
      <c r="A4472" t="s">
        <v>5803</v>
      </c>
      <c r="B4472" t="s">
        <v>65</v>
      </c>
      <c r="C4472" t="s">
        <v>66</v>
      </c>
      <c r="D4472" t="s">
        <v>248</v>
      </c>
      <c r="E4472" t="s">
        <v>226</v>
      </c>
      <c r="F4472" t="s">
        <v>150</v>
      </c>
      <c r="G4472" s="1">
        <v>44686</v>
      </c>
      <c r="H4472" s="1">
        <v>44715</v>
      </c>
      <c r="I4472">
        <f>YEAR((vw_maritime_trade_analysis[[#This Row],[Departure_Date]]))</f>
        <v>2022</v>
      </c>
      <c r="J4472" t="str">
        <f>"Q"&amp;ROUNDUP(MONTH(vw_maritime_trade_analysis[[#This Row],[Departure_Date]])/3,0)</f>
        <v>Q2</v>
      </c>
      <c r="K4472" t="str">
        <f>TEXT(vw_maritime_trade_analysis[[#This Row],[Departure_Date]],"mmmm")</f>
        <v>May</v>
      </c>
      <c r="L4472">
        <v>29446764</v>
      </c>
      <c r="M4472">
        <v>298540.53125</v>
      </c>
      <c r="N4472">
        <v>58388.5390625</v>
      </c>
      <c r="O4472">
        <v>36513.98828125</v>
      </c>
      <c r="P4472">
        <v>0</v>
      </c>
      <c r="Q4472">
        <v>5857853.5</v>
      </c>
      <c r="R4472">
        <f t="shared" si="69"/>
        <v>0.19893029672122886</v>
      </c>
    </row>
    <row r="4473" spans="1:18" x14ac:dyDescent="0.25">
      <c r="A4473" t="s">
        <v>5804</v>
      </c>
      <c r="B4473" t="s">
        <v>49</v>
      </c>
      <c r="C4473" t="s">
        <v>66</v>
      </c>
      <c r="D4473" t="s">
        <v>67</v>
      </c>
      <c r="E4473" t="s">
        <v>93</v>
      </c>
      <c r="F4473" t="s">
        <v>92</v>
      </c>
      <c r="G4473" s="1">
        <v>43850</v>
      </c>
      <c r="H4473" s="1">
        <v>43883</v>
      </c>
      <c r="I4473">
        <f>YEAR((vw_maritime_trade_analysis[[#This Row],[Departure_Date]]))</f>
        <v>2020</v>
      </c>
      <c r="J4473" t="str">
        <f>"Q"&amp;ROUNDUP(MONTH(vw_maritime_trade_analysis[[#This Row],[Departure_Date]])/3,0)</f>
        <v>Q1</v>
      </c>
      <c r="K4473" t="str">
        <f>TEXT(vw_maritime_trade_analysis[[#This Row],[Departure_Date]],"mmmm")</f>
        <v>January</v>
      </c>
      <c r="L4473">
        <v>53282944</v>
      </c>
      <c r="M4473">
        <v>482917.9375</v>
      </c>
      <c r="N4473">
        <v>190535.546875</v>
      </c>
      <c r="O4473">
        <v>173169.5625</v>
      </c>
      <c r="P4473">
        <v>4909.1201171875</v>
      </c>
      <c r="Q4473">
        <v>6554926</v>
      </c>
      <c r="R4473">
        <f t="shared" si="69"/>
        <v>0.12302109282850437</v>
      </c>
    </row>
    <row r="4474" spans="1:18" x14ac:dyDescent="0.25">
      <c r="A4474" t="s">
        <v>5805</v>
      </c>
      <c r="B4474" t="s">
        <v>49</v>
      </c>
      <c r="C4474" t="s">
        <v>50</v>
      </c>
      <c r="D4474" t="s">
        <v>51</v>
      </c>
      <c r="E4474" t="s">
        <v>150</v>
      </c>
      <c r="F4474" t="s">
        <v>226</v>
      </c>
      <c r="G4474" s="1">
        <v>44575</v>
      </c>
      <c r="H4474" s="1">
        <v>44581</v>
      </c>
      <c r="I4474">
        <f>YEAR((vw_maritime_trade_analysis[[#This Row],[Departure_Date]]))</f>
        <v>2022</v>
      </c>
      <c r="J4474" t="str">
        <f>"Q"&amp;ROUNDUP(MONTH(vw_maritime_trade_analysis[[#This Row],[Departure_Date]])/3,0)</f>
        <v>Q1</v>
      </c>
      <c r="K4474" t="str">
        <f>TEXT(vw_maritime_trade_analysis[[#This Row],[Departure_Date]],"mmmm")</f>
        <v>January</v>
      </c>
      <c r="L4474">
        <v>6082108.5</v>
      </c>
      <c r="M4474">
        <v>185100.4375</v>
      </c>
      <c r="N4474">
        <v>198527.625</v>
      </c>
      <c r="O4474">
        <v>4622.39990234375</v>
      </c>
      <c r="P4474">
        <v>3214.699951171875</v>
      </c>
      <c r="Q4474">
        <v>1813053.875</v>
      </c>
      <c r="R4474">
        <f t="shared" si="69"/>
        <v>0.29809627286326773</v>
      </c>
    </row>
    <row r="4475" spans="1:18" x14ac:dyDescent="0.25">
      <c r="A4475" t="s">
        <v>5806</v>
      </c>
      <c r="B4475" t="s">
        <v>65</v>
      </c>
      <c r="C4475" t="s">
        <v>66</v>
      </c>
      <c r="D4475" t="s">
        <v>245</v>
      </c>
      <c r="E4475" t="s">
        <v>100</v>
      </c>
      <c r="F4475" t="s">
        <v>159</v>
      </c>
      <c r="G4475" s="1">
        <v>44621</v>
      </c>
      <c r="H4475" s="1">
        <v>44652</v>
      </c>
      <c r="I4475">
        <f>YEAR((vw_maritime_trade_analysis[[#This Row],[Departure_Date]]))</f>
        <v>2022</v>
      </c>
      <c r="J4475" t="str">
        <f>"Q"&amp;ROUNDUP(MONTH(vw_maritime_trade_analysis[[#This Row],[Departure_Date]])/3,0)</f>
        <v>Q1</v>
      </c>
      <c r="K4475" t="str">
        <f>TEXT(vw_maritime_trade_analysis[[#This Row],[Departure_Date]],"mmmm")</f>
        <v>March</v>
      </c>
      <c r="L4475">
        <v>4618473.5</v>
      </c>
      <c r="M4475">
        <v>304035.6875</v>
      </c>
      <c r="N4475">
        <v>236463.203125</v>
      </c>
      <c r="O4475">
        <v>10576.2998046875</v>
      </c>
      <c r="P4475">
        <v>0</v>
      </c>
      <c r="Q4475">
        <v>690445.3125</v>
      </c>
      <c r="R4475">
        <f t="shared" si="69"/>
        <v>0.14949643264165097</v>
      </c>
    </row>
    <row r="4476" spans="1:18" x14ac:dyDescent="0.25">
      <c r="A4476" t="s">
        <v>5807</v>
      </c>
      <c r="B4476" t="s">
        <v>49</v>
      </c>
      <c r="C4476" t="s">
        <v>66</v>
      </c>
      <c r="D4476" t="s">
        <v>67</v>
      </c>
      <c r="E4476" t="s">
        <v>174</v>
      </c>
      <c r="F4476" t="s">
        <v>56</v>
      </c>
      <c r="G4476" s="1">
        <v>44689</v>
      </c>
      <c r="H4476" s="1">
        <v>44713</v>
      </c>
      <c r="I4476">
        <f>YEAR((vw_maritime_trade_analysis[[#This Row],[Departure_Date]]))</f>
        <v>2022</v>
      </c>
      <c r="J4476" t="str">
        <f>"Q"&amp;ROUNDUP(MONTH(vw_maritime_trade_analysis[[#This Row],[Departure_Date]])/3,0)</f>
        <v>Q2</v>
      </c>
      <c r="K4476" t="str">
        <f>TEXT(vw_maritime_trade_analysis[[#This Row],[Departure_Date]],"mmmm")</f>
        <v>May</v>
      </c>
      <c r="L4476">
        <v>16249216</v>
      </c>
      <c r="M4476">
        <v>531025.5625</v>
      </c>
      <c r="N4476">
        <v>208066.484375</v>
      </c>
      <c r="O4476">
        <v>9262.0498046875</v>
      </c>
      <c r="P4476">
        <v>14397.3203125</v>
      </c>
      <c r="Q4476">
        <v>992884.375</v>
      </c>
      <c r="R4476">
        <f t="shared" si="69"/>
        <v>6.110352493314139E-2</v>
      </c>
    </row>
    <row r="4477" spans="1:18" x14ac:dyDescent="0.25">
      <c r="A4477" t="s">
        <v>5808</v>
      </c>
      <c r="B4477" t="s">
        <v>65</v>
      </c>
      <c r="C4477" t="s">
        <v>134</v>
      </c>
      <c r="D4477" t="s">
        <v>135</v>
      </c>
      <c r="E4477" t="s">
        <v>82</v>
      </c>
      <c r="F4477" t="s">
        <v>108</v>
      </c>
      <c r="G4477" s="1">
        <v>44095</v>
      </c>
      <c r="H4477" s="1">
        <v>44124</v>
      </c>
      <c r="I4477">
        <f>YEAR((vw_maritime_trade_analysis[[#This Row],[Departure_Date]]))</f>
        <v>2020</v>
      </c>
      <c r="J4477" t="str">
        <f>"Q"&amp;ROUNDUP(MONTH(vw_maritime_trade_analysis[[#This Row],[Departure_Date]])/3,0)</f>
        <v>Q3</v>
      </c>
      <c r="K4477" t="str">
        <f>TEXT(vw_maritime_trade_analysis[[#This Row],[Departure_Date]],"mmmm")</f>
        <v>September</v>
      </c>
      <c r="L4477">
        <v>2977835.5</v>
      </c>
      <c r="M4477">
        <v>1179323.875</v>
      </c>
      <c r="N4477">
        <v>207093.875</v>
      </c>
      <c r="O4477">
        <v>10392.650390625</v>
      </c>
      <c r="P4477">
        <v>46388.30078125</v>
      </c>
      <c r="Q4477">
        <v>1611825.75</v>
      </c>
      <c r="R4477">
        <f t="shared" si="69"/>
        <v>0.54127427455277499</v>
      </c>
    </row>
    <row r="4478" spans="1:18" x14ac:dyDescent="0.25">
      <c r="A4478" t="s">
        <v>5809</v>
      </c>
      <c r="B4478" t="s">
        <v>49</v>
      </c>
      <c r="C4478" t="s">
        <v>112</v>
      </c>
      <c r="D4478" t="s">
        <v>113</v>
      </c>
      <c r="E4478" t="s">
        <v>93</v>
      </c>
      <c r="F4478" t="s">
        <v>100</v>
      </c>
      <c r="G4478" s="1">
        <v>43871</v>
      </c>
      <c r="H4478" s="1">
        <v>43894</v>
      </c>
      <c r="I4478">
        <f>YEAR((vw_maritime_trade_analysis[[#This Row],[Departure_Date]]))</f>
        <v>2020</v>
      </c>
      <c r="J4478" t="str">
        <f>"Q"&amp;ROUNDUP(MONTH(vw_maritime_trade_analysis[[#This Row],[Departure_Date]])/3,0)</f>
        <v>Q1</v>
      </c>
      <c r="K4478" t="str">
        <f>TEXT(vw_maritime_trade_analysis[[#This Row],[Departure_Date]],"mmmm")</f>
        <v>February</v>
      </c>
      <c r="L4478">
        <v>3486361.75</v>
      </c>
      <c r="M4478">
        <v>808281.625</v>
      </c>
      <c r="N4478">
        <v>95995.2734375</v>
      </c>
      <c r="O4478">
        <v>8158.08984375</v>
      </c>
      <c r="P4478">
        <v>18733.599609375</v>
      </c>
      <c r="Q4478">
        <v>1094585.75</v>
      </c>
      <c r="R4478">
        <f t="shared" si="69"/>
        <v>0.3139621842168272</v>
      </c>
    </row>
    <row r="4479" spans="1:18" x14ac:dyDescent="0.25">
      <c r="A4479" t="s">
        <v>5810</v>
      </c>
      <c r="B4479" t="s">
        <v>65</v>
      </c>
      <c r="C4479" t="s">
        <v>112</v>
      </c>
      <c r="D4479" t="s">
        <v>113</v>
      </c>
      <c r="E4479" t="s">
        <v>100</v>
      </c>
      <c r="F4479" t="s">
        <v>159</v>
      </c>
      <c r="G4479" s="1">
        <v>45101</v>
      </c>
      <c r="H4479" s="1">
        <v>45124</v>
      </c>
      <c r="I4479">
        <f>YEAR((vw_maritime_trade_analysis[[#This Row],[Departure_Date]]))</f>
        <v>2023</v>
      </c>
      <c r="J4479" t="str">
        <f>"Q"&amp;ROUNDUP(MONTH(vw_maritime_trade_analysis[[#This Row],[Departure_Date]])/3,0)</f>
        <v>Q2</v>
      </c>
      <c r="K4479" t="str">
        <f>TEXT(vw_maritime_trade_analysis[[#This Row],[Departure_Date]],"mmmm")</f>
        <v>June</v>
      </c>
      <c r="L4479">
        <v>955755.0625</v>
      </c>
      <c r="M4479">
        <v>615536.25</v>
      </c>
      <c r="N4479">
        <v>60239.83984375</v>
      </c>
      <c r="O4479">
        <v>2819.47998046875</v>
      </c>
      <c r="P4479">
        <v>20566.80078125</v>
      </c>
      <c r="Q4479">
        <v>772928.1875</v>
      </c>
      <c r="R4479">
        <f t="shared" si="69"/>
        <v>0.80870948826389288</v>
      </c>
    </row>
    <row r="4480" spans="1:18" x14ac:dyDescent="0.25">
      <c r="A4480" t="s">
        <v>5811</v>
      </c>
      <c r="B4480" t="s">
        <v>49</v>
      </c>
      <c r="C4480" t="s">
        <v>50</v>
      </c>
      <c r="D4480" t="s">
        <v>51</v>
      </c>
      <c r="E4480" t="s">
        <v>93</v>
      </c>
      <c r="F4480" t="s">
        <v>100</v>
      </c>
      <c r="G4480" s="1">
        <v>45054</v>
      </c>
      <c r="H4480" s="1">
        <v>45060</v>
      </c>
      <c r="I4480">
        <f>YEAR((vw_maritime_trade_analysis[[#This Row],[Departure_Date]]))</f>
        <v>2023</v>
      </c>
      <c r="J4480" t="str">
        <f>"Q"&amp;ROUNDUP(MONTH(vw_maritime_trade_analysis[[#This Row],[Departure_Date]])/3,0)</f>
        <v>Q2</v>
      </c>
      <c r="K4480" t="str">
        <f>TEXT(vw_maritime_trade_analysis[[#This Row],[Departure_Date]],"mmmm")</f>
        <v>May</v>
      </c>
      <c r="L4480">
        <v>4486790</v>
      </c>
      <c r="M4480">
        <v>86400.4765625</v>
      </c>
      <c r="N4480">
        <v>116632.890625</v>
      </c>
      <c r="O4480">
        <v>2557.469970703125</v>
      </c>
      <c r="P4480">
        <v>20344.859375</v>
      </c>
      <c r="Q4480">
        <v>1570262.5</v>
      </c>
      <c r="R4480">
        <f t="shared" si="69"/>
        <v>0.34997459208030685</v>
      </c>
    </row>
    <row r="4481" spans="1:18" x14ac:dyDescent="0.25">
      <c r="A4481" t="s">
        <v>5812</v>
      </c>
      <c r="B4481" t="s">
        <v>65</v>
      </c>
      <c r="C4481" t="s">
        <v>66</v>
      </c>
      <c r="D4481" t="s">
        <v>67</v>
      </c>
      <c r="E4481" t="s">
        <v>184</v>
      </c>
      <c r="F4481" t="s">
        <v>83</v>
      </c>
      <c r="G4481" s="1">
        <v>44610</v>
      </c>
      <c r="H4481" s="1">
        <v>44626</v>
      </c>
      <c r="I4481">
        <f>YEAR((vw_maritime_trade_analysis[[#This Row],[Departure_Date]]))</f>
        <v>2022</v>
      </c>
      <c r="J4481" t="str">
        <f>"Q"&amp;ROUNDUP(MONTH(vw_maritime_trade_analysis[[#This Row],[Departure_Date]])/3,0)</f>
        <v>Q1</v>
      </c>
      <c r="K4481" t="str">
        <f>TEXT(vw_maritime_trade_analysis[[#This Row],[Departure_Date]],"mmmm")</f>
        <v>February</v>
      </c>
      <c r="L4481">
        <v>7431299.5</v>
      </c>
      <c r="M4481">
        <v>517997.3125</v>
      </c>
      <c r="N4481">
        <v>208964.125</v>
      </c>
      <c r="O4481">
        <v>18132.369140625</v>
      </c>
      <c r="P4481">
        <v>0</v>
      </c>
      <c r="Q4481">
        <v>1094074.25</v>
      </c>
      <c r="R4481">
        <f t="shared" si="69"/>
        <v>0.14722515893754518</v>
      </c>
    </row>
    <row r="4482" spans="1:18" x14ac:dyDescent="0.25">
      <c r="A4482" t="s">
        <v>5813</v>
      </c>
      <c r="B4482" t="s">
        <v>65</v>
      </c>
      <c r="C4482" t="s">
        <v>112</v>
      </c>
      <c r="D4482" t="s">
        <v>126</v>
      </c>
      <c r="E4482" t="s">
        <v>100</v>
      </c>
      <c r="F4482" t="s">
        <v>174</v>
      </c>
      <c r="G4482" s="1">
        <v>43946</v>
      </c>
      <c r="H4482" s="1">
        <v>43956</v>
      </c>
      <c r="I4482">
        <f>YEAR((vw_maritime_trade_analysis[[#This Row],[Departure_Date]]))</f>
        <v>2020</v>
      </c>
      <c r="J4482" t="str">
        <f>"Q"&amp;ROUNDUP(MONTH(vw_maritime_trade_analysis[[#This Row],[Departure_Date]])/3,0)</f>
        <v>Q2</v>
      </c>
      <c r="K4482" t="str">
        <f>TEXT(vw_maritime_trade_analysis[[#This Row],[Departure_Date]],"mmmm")</f>
        <v>April</v>
      </c>
      <c r="L4482">
        <v>11396990</v>
      </c>
      <c r="M4482">
        <v>119912.21875</v>
      </c>
      <c r="N4482">
        <v>212266.046875</v>
      </c>
      <c r="O4482">
        <v>14474.1796875</v>
      </c>
      <c r="P4482">
        <v>0</v>
      </c>
      <c r="Q4482">
        <v>1231381.5</v>
      </c>
      <c r="R4482">
        <f t="shared" ref="R4482:R4545" si="70">Q4482/L4482</f>
        <v>0.10804444857808948</v>
      </c>
    </row>
    <row r="4483" spans="1:18" x14ac:dyDescent="0.25">
      <c r="A4483" t="s">
        <v>5814</v>
      </c>
      <c r="B4483" t="s">
        <v>65</v>
      </c>
      <c r="C4483" t="s">
        <v>78</v>
      </c>
      <c r="D4483" t="s">
        <v>105</v>
      </c>
      <c r="E4483" t="s">
        <v>100</v>
      </c>
      <c r="F4483" t="s">
        <v>121</v>
      </c>
      <c r="G4483" s="1">
        <v>45498</v>
      </c>
      <c r="H4483" s="1">
        <v>45523</v>
      </c>
      <c r="I4483">
        <f>YEAR((vw_maritime_trade_analysis[[#This Row],[Departure_Date]]))</f>
        <v>2024</v>
      </c>
      <c r="J4483" t="str">
        <f>"Q"&amp;ROUNDUP(MONTH(vw_maritime_trade_analysis[[#This Row],[Departure_Date]])/3,0)</f>
        <v>Q3</v>
      </c>
      <c r="K4483" t="str">
        <f>TEXT(vw_maritime_trade_analysis[[#This Row],[Departure_Date]],"mmmm")</f>
        <v>July</v>
      </c>
      <c r="L4483">
        <v>14593098</v>
      </c>
      <c r="M4483">
        <v>472872.40625</v>
      </c>
      <c r="N4483">
        <v>196438.125</v>
      </c>
      <c r="O4483">
        <v>9777.3798828125</v>
      </c>
      <c r="P4483">
        <v>17714.029296875</v>
      </c>
      <c r="Q4483">
        <v>2506991.25</v>
      </c>
      <c r="R4483">
        <f t="shared" si="70"/>
        <v>0.17179294280076787</v>
      </c>
    </row>
    <row r="4484" spans="1:18" x14ac:dyDescent="0.25">
      <c r="A4484" t="s">
        <v>5815</v>
      </c>
      <c r="B4484" t="s">
        <v>65</v>
      </c>
      <c r="C4484" t="s">
        <v>134</v>
      </c>
      <c r="D4484" t="s">
        <v>135</v>
      </c>
      <c r="E4484" t="s">
        <v>226</v>
      </c>
      <c r="F4484" t="s">
        <v>127</v>
      </c>
      <c r="G4484" s="1">
        <v>46125</v>
      </c>
      <c r="H4484" s="1">
        <v>46155</v>
      </c>
      <c r="I4484">
        <f>YEAR((vw_maritime_trade_analysis[[#This Row],[Departure_Date]]))</f>
        <v>2026</v>
      </c>
      <c r="J4484" t="str">
        <f>"Q"&amp;ROUNDUP(MONTH(vw_maritime_trade_analysis[[#This Row],[Departure_Date]])/3,0)</f>
        <v>Q2</v>
      </c>
      <c r="K4484" t="str">
        <f>TEXT(vw_maritime_trade_analysis[[#This Row],[Departure_Date]],"mmmm")</f>
        <v>April</v>
      </c>
      <c r="L4484">
        <v>1239291.875</v>
      </c>
      <c r="M4484">
        <v>596397.8125</v>
      </c>
      <c r="N4484">
        <v>161857.171875</v>
      </c>
      <c r="O4484">
        <v>2862.760009765625</v>
      </c>
      <c r="P4484">
        <v>0</v>
      </c>
      <c r="Q4484">
        <v>805377.25</v>
      </c>
      <c r="R4484">
        <f t="shared" si="70"/>
        <v>0.64986890194854219</v>
      </c>
    </row>
    <row r="4485" spans="1:18" x14ac:dyDescent="0.25">
      <c r="A4485" t="s">
        <v>5816</v>
      </c>
      <c r="B4485" t="s">
        <v>65</v>
      </c>
      <c r="C4485" t="s">
        <v>112</v>
      </c>
      <c r="D4485" t="s">
        <v>126</v>
      </c>
      <c r="E4485" t="s">
        <v>184</v>
      </c>
      <c r="F4485" t="s">
        <v>154</v>
      </c>
      <c r="G4485" s="1">
        <v>44580</v>
      </c>
      <c r="H4485" s="1">
        <v>44597</v>
      </c>
      <c r="I4485">
        <f>YEAR((vw_maritime_trade_analysis[[#This Row],[Departure_Date]]))</f>
        <v>2022</v>
      </c>
      <c r="J4485" t="str">
        <f>"Q"&amp;ROUNDUP(MONTH(vw_maritime_trade_analysis[[#This Row],[Departure_Date]])/3,0)</f>
        <v>Q1</v>
      </c>
      <c r="K4485" t="str">
        <f>TEXT(vw_maritime_trade_analysis[[#This Row],[Departure_Date]],"mmmm")</f>
        <v>January</v>
      </c>
      <c r="L4485">
        <v>10206724</v>
      </c>
      <c r="M4485">
        <v>668828</v>
      </c>
      <c r="N4485">
        <v>132687.3125</v>
      </c>
      <c r="O4485">
        <v>13881.1396484375</v>
      </c>
      <c r="P4485">
        <v>42779.23828125</v>
      </c>
      <c r="Q4485">
        <v>2183269.75</v>
      </c>
      <c r="R4485">
        <f t="shared" si="70"/>
        <v>0.21390504436095265</v>
      </c>
    </row>
    <row r="4486" spans="1:18" x14ac:dyDescent="0.25">
      <c r="A4486" t="s">
        <v>5817</v>
      </c>
      <c r="B4486" t="s">
        <v>65</v>
      </c>
      <c r="C4486" t="s">
        <v>50</v>
      </c>
      <c r="D4486" t="s">
        <v>145</v>
      </c>
      <c r="E4486" t="s">
        <v>184</v>
      </c>
      <c r="F4486" t="s">
        <v>108</v>
      </c>
      <c r="G4486" s="1">
        <v>46037</v>
      </c>
      <c r="H4486" s="1">
        <v>46054</v>
      </c>
      <c r="I4486">
        <f>YEAR((vw_maritime_trade_analysis[[#This Row],[Departure_Date]]))</f>
        <v>2026</v>
      </c>
      <c r="J4486" t="str">
        <f>"Q"&amp;ROUNDUP(MONTH(vw_maritime_trade_analysis[[#This Row],[Departure_Date]])/3,0)</f>
        <v>Q1</v>
      </c>
      <c r="K4486" t="str">
        <f>TEXT(vw_maritime_trade_analysis[[#This Row],[Departure_Date]],"mmmm")</f>
        <v>January</v>
      </c>
      <c r="L4486">
        <v>44003668</v>
      </c>
      <c r="M4486">
        <v>421048.125</v>
      </c>
      <c r="N4486">
        <v>232034.0625</v>
      </c>
      <c r="O4486">
        <v>74806.2265625</v>
      </c>
      <c r="P4486">
        <v>20772.4609375</v>
      </c>
      <c r="Q4486">
        <v>1448846</v>
      </c>
      <c r="R4486">
        <f t="shared" si="70"/>
        <v>3.2925573386291346E-2</v>
      </c>
    </row>
    <row r="4487" spans="1:18" x14ac:dyDescent="0.25">
      <c r="A4487" t="s">
        <v>5818</v>
      </c>
      <c r="B4487" t="s">
        <v>65</v>
      </c>
      <c r="C4487" t="s">
        <v>50</v>
      </c>
      <c r="D4487" t="s">
        <v>51</v>
      </c>
      <c r="E4487" t="s">
        <v>226</v>
      </c>
      <c r="F4487" t="s">
        <v>93</v>
      </c>
      <c r="G4487" s="1">
        <v>45077</v>
      </c>
      <c r="H4487" s="1">
        <v>45091</v>
      </c>
      <c r="I4487">
        <f>YEAR((vw_maritime_trade_analysis[[#This Row],[Departure_Date]]))</f>
        <v>2023</v>
      </c>
      <c r="J4487" t="str">
        <f>"Q"&amp;ROUNDUP(MONTH(vw_maritime_trade_analysis[[#This Row],[Departure_Date]])/3,0)</f>
        <v>Q2</v>
      </c>
      <c r="K4487" t="str">
        <f>TEXT(vw_maritime_trade_analysis[[#This Row],[Departure_Date]],"mmmm")</f>
        <v>May</v>
      </c>
      <c r="L4487">
        <v>12371311</v>
      </c>
      <c r="M4487">
        <v>196304.765625</v>
      </c>
      <c r="N4487">
        <v>197875.734375</v>
      </c>
      <c r="O4487">
        <v>34268.53125</v>
      </c>
      <c r="P4487">
        <v>21458.51953125</v>
      </c>
      <c r="Q4487">
        <v>7159083.5</v>
      </c>
      <c r="R4487">
        <f t="shared" si="70"/>
        <v>0.57868430435545593</v>
      </c>
    </row>
    <row r="4488" spans="1:18" x14ac:dyDescent="0.25">
      <c r="A4488" t="s">
        <v>5819</v>
      </c>
      <c r="B4488" t="s">
        <v>65</v>
      </c>
      <c r="C4488" t="s">
        <v>66</v>
      </c>
      <c r="D4488" t="s">
        <v>245</v>
      </c>
      <c r="E4488" t="s">
        <v>100</v>
      </c>
      <c r="F4488" t="s">
        <v>230</v>
      </c>
      <c r="G4488" s="1">
        <v>44686</v>
      </c>
      <c r="H4488" s="1">
        <v>44712</v>
      </c>
      <c r="I4488">
        <f>YEAR((vw_maritime_trade_analysis[[#This Row],[Departure_Date]]))</f>
        <v>2022</v>
      </c>
      <c r="J4488" t="str">
        <f>"Q"&amp;ROUNDUP(MONTH(vw_maritime_trade_analysis[[#This Row],[Departure_Date]])/3,0)</f>
        <v>Q2</v>
      </c>
      <c r="K4488" t="str">
        <f>TEXT(vw_maritime_trade_analysis[[#This Row],[Departure_Date]],"mmmm")</f>
        <v>May</v>
      </c>
      <c r="L4488">
        <v>9739057</v>
      </c>
      <c r="M4488">
        <v>766318.4375</v>
      </c>
      <c r="N4488">
        <v>24084.75</v>
      </c>
      <c r="O4488">
        <v>7986.02978515625</v>
      </c>
      <c r="P4488">
        <v>3219.739990234375</v>
      </c>
      <c r="Q4488">
        <v>1238496.625</v>
      </c>
      <c r="R4488">
        <f t="shared" si="70"/>
        <v>0.12716802304370947</v>
      </c>
    </row>
    <row r="4489" spans="1:18" x14ac:dyDescent="0.25">
      <c r="A4489" t="s">
        <v>5821</v>
      </c>
      <c r="B4489" t="s">
        <v>65</v>
      </c>
      <c r="C4489" t="s">
        <v>78</v>
      </c>
      <c r="D4489" t="s">
        <v>315</v>
      </c>
      <c r="E4489" t="s">
        <v>100</v>
      </c>
      <c r="F4489" t="s">
        <v>164</v>
      </c>
      <c r="G4489" s="1">
        <v>44804</v>
      </c>
      <c r="H4489" s="1">
        <v>44821</v>
      </c>
      <c r="I4489">
        <f>YEAR((vw_maritime_trade_analysis[[#This Row],[Departure_Date]]))</f>
        <v>2022</v>
      </c>
      <c r="J4489" t="str">
        <f>"Q"&amp;ROUNDUP(MONTH(vw_maritime_trade_analysis[[#This Row],[Departure_Date]])/3,0)</f>
        <v>Q3</v>
      </c>
      <c r="K4489" t="str">
        <f>TEXT(vw_maritime_trade_analysis[[#This Row],[Departure_Date]],"mmmm")</f>
        <v>August</v>
      </c>
      <c r="L4489">
        <v>58143404</v>
      </c>
      <c r="M4489">
        <v>433869.59375</v>
      </c>
      <c r="N4489">
        <v>95481.5</v>
      </c>
      <c r="O4489">
        <v>104076.6875</v>
      </c>
      <c r="P4489">
        <v>19713.330078125</v>
      </c>
      <c r="Q4489">
        <v>2294233.5</v>
      </c>
      <c r="R4489">
        <f t="shared" si="70"/>
        <v>3.9458190304785042E-2</v>
      </c>
    </row>
    <row r="4490" spans="1:18" x14ac:dyDescent="0.25">
      <c r="A4490" t="s">
        <v>5822</v>
      </c>
      <c r="B4490" t="s">
        <v>49</v>
      </c>
      <c r="C4490" t="s">
        <v>78</v>
      </c>
      <c r="D4490" t="s">
        <v>158</v>
      </c>
      <c r="E4490" t="s">
        <v>55</v>
      </c>
      <c r="F4490" t="s">
        <v>128</v>
      </c>
      <c r="G4490" s="1">
        <v>44624</v>
      </c>
      <c r="H4490" s="1">
        <v>44643</v>
      </c>
      <c r="I4490">
        <f>YEAR((vw_maritime_trade_analysis[[#This Row],[Departure_Date]]))</f>
        <v>2022</v>
      </c>
      <c r="J4490" t="str">
        <f>"Q"&amp;ROUNDUP(MONTH(vw_maritime_trade_analysis[[#This Row],[Departure_Date]])/3,0)</f>
        <v>Q1</v>
      </c>
      <c r="K4490" t="str">
        <f>TEXT(vw_maritime_trade_analysis[[#This Row],[Departure_Date]],"mmmm")</f>
        <v>March</v>
      </c>
      <c r="L4490">
        <v>8163086.5</v>
      </c>
      <c r="M4490">
        <v>419566.4375</v>
      </c>
      <c r="N4490">
        <v>239738.59375</v>
      </c>
      <c r="O4490">
        <v>26121.880859375</v>
      </c>
      <c r="P4490">
        <v>0</v>
      </c>
      <c r="Q4490">
        <v>1564556</v>
      </c>
      <c r="R4490">
        <f t="shared" si="70"/>
        <v>0.19166230812328156</v>
      </c>
    </row>
    <row r="4491" spans="1:18" x14ac:dyDescent="0.25">
      <c r="A4491" t="s">
        <v>5823</v>
      </c>
      <c r="B4491" t="s">
        <v>65</v>
      </c>
      <c r="C4491" t="s">
        <v>66</v>
      </c>
      <c r="D4491" t="s">
        <v>245</v>
      </c>
      <c r="E4491" t="s">
        <v>128</v>
      </c>
      <c r="F4491" t="s">
        <v>196</v>
      </c>
      <c r="G4491" s="1">
        <v>45856</v>
      </c>
      <c r="H4491" s="1">
        <v>45880</v>
      </c>
      <c r="I4491">
        <f>YEAR((vw_maritime_trade_analysis[[#This Row],[Departure_Date]]))</f>
        <v>2025</v>
      </c>
      <c r="J4491" t="str">
        <f>"Q"&amp;ROUNDUP(MONTH(vw_maritime_trade_analysis[[#This Row],[Departure_Date]])/3,0)</f>
        <v>Q3</v>
      </c>
      <c r="K4491" t="str">
        <f>TEXT(vw_maritime_trade_analysis[[#This Row],[Departure_Date]],"mmmm")</f>
        <v>July</v>
      </c>
      <c r="L4491">
        <v>12691788</v>
      </c>
      <c r="M4491">
        <v>419707.125</v>
      </c>
      <c r="N4491">
        <v>70914.203125</v>
      </c>
      <c r="O4491">
        <v>41629.0703125</v>
      </c>
      <c r="P4491">
        <v>0</v>
      </c>
      <c r="Q4491">
        <v>836630.1875</v>
      </c>
      <c r="R4491">
        <f t="shared" si="70"/>
        <v>6.5919016887139942E-2</v>
      </c>
    </row>
    <row r="4492" spans="1:18" x14ac:dyDescent="0.25">
      <c r="A4492" t="s">
        <v>5824</v>
      </c>
      <c r="B4492" t="s">
        <v>49</v>
      </c>
      <c r="C4492" t="s">
        <v>78</v>
      </c>
      <c r="D4492" t="s">
        <v>211</v>
      </c>
      <c r="E4492" t="s">
        <v>140</v>
      </c>
      <c r="F4492" t="s">
        <v>100</v>
      </c>
      <c r="G4492" s="1">
        <v>45729</v>
      </c>
      <c r="H4492" s="1">
        <v>45742</v>
      </c>
      <c r="I4492">
        <f>YEAR((vw_maritime_trade_analysis[[#This Row],[Departure_Date]]))</f>
        <v>2025</v>
      </c>
      <c r="J4492" t="str">
        <f>"Q"&amp;ROUNDUP(MONTH(vw_maritime_trade_analysis[[#This Row],[Departure_Date]])/3,0)</f>
        <v>Q1</v>
      </c>
      <c r="K4492" t="str">
        <f>TEXT(vw_maritime_trade_analysis[[#This Row],[Departure_Date]],"mmmm")</f>
        <v>March</v>
      </c>
      <c r="L4492">
        <v>47728460</v>
      </c>
      <c r="M4492">
        <v>419863.8125</v>
      </c>
      <c r="N4492">
        <v>127625.5390625</v>
      </c>
      <c r="O4492">
        <v>41046.48046875</v>
      </c>
      <c r="P4492">
        <v>0</v>
      </c>
      <c r="Q4492">
        <v>2528774.75</v>
      </c>
      <c r="R4492">
        <f t="shared" si="70"/>
        <v>5.2982533901156668E-2</v>
      </c>
    </row>
    <row r="4493" spans="1:18" x14ac:dyDescent="0.25">
      <c r="A4493" t="s">
        <v>5825</v>
      </c>
      <c r="B4493" t="s">
        <v>49</v>
      </c>
      <c r="C4493" t="s">
        <v>50</v>
      </c>
      <c r="D4493" t="s">
        <v>183</v>
      </c>
      <c r="E4493" t="s">
        <v>140</v>
      </c>
      <c r="F4493" t="s">
        <v>92</v>
      </c>
      <c r="G4493" s="1">
        <v>44866</v>
      </c>
      <c r="H4493" s="1">
        <v>44871</v>
      </c>
      <c r="I4493">
        <f>YEAR((vw_maritime_trade_analysis[[#This Row],[Departure_Date]]))</f>
        <v>2022</v>
      </c>
      <c r="J4493" t="str">
        <f>"Q"&amp;ROUNDUP(MONTH(vw_maritime_trade_analysis[[#This Row],[Departure_Date]])/3,0)</f>
        <v>Q4</v>
      </c>
      <c r="K4493" t="str">
        <f>TEXT(vw_maritime_trade_analysis[[#This Row],[Departure_Date]],"mmmm")</f>
        <v>November</v>
      </c>
      <c r="L4493">
        <v>47883084</v>
      </c>
      <c r="M4493">
        <v>75479.859375</v>
      </c>
      <c r="N4493">
        <v>196238.703125</v>
      </c>
      <c r="O4493">
        <v>60332.69140625</v>
      </c>
      <c r="P4493">
        <v>60870.6015625</v>
      </c>
      <c r="Q4493">
        <v>3631777.25</v>
      </c>
      <c r="R4493">
        <f t="shared" si="70"/>
        <v>7.584676981123438E-2</v>
      </c>
    </row>
    <row r="4494" spans="1:18" x14ac:dyDescent="0.25">
      <c r="A4494" t="s">
        <v>5827</v>
      </c>
      <c r="B4494" t="s">
        <v>65</v>
      </c>
      <c r="C4494" t="s">
        <v>50</v>
      </c>
      <c r="D4494" t="s">
        <v>120</v>
      </c>
      <c r="E4494" t="s">
        <v>184</v>
      </c>
      <c r="F4494" t="s">
        <v>127</v>
      </c>
      <c r="G4494" s="1">
        <v>46027</v>
      </c>
      <c r="H4494" s="1">
        <v>46044</v>
      </c>
      <c r="I4494">
        <f>YEAR((vw_maritime_trade_analysis[[#This Row],[Departure_Date]]))</f>
        <v>2026</v>
      </c>
      <c r="J4494" t="str">
        <f>"Q"&amp;ROUNDUP(MONTH(vw_maritime_trade_analysis[[#This Row],[Departure_Date]])/3,0)</f>
        <v>Q1</v>
      </c>
      <c r="K4494" t="str">
        <f>TEXT(vw_maritime_trade_analysis[[#This Row],[Departure_Date]],"mmmm")</f>
        <v>January</v>
      </c>
      <c r="L4494">
        <v>25825970</v>
      </c>
      <c r="M4494">
        <v>249845.796875</v>
      </c>
      <c r="N4494">
        <v>65441.0703125</v>
      </c>
      <c r="O4494">
        <v>30732.900390625</v>
      </c>
      <c r="P4494">
        <v>0</v>
      </c>
      <c r="Q4494">
        <v>1734354</v>
      </c>
      <c r="R4494">
        <f t="shared" si="70"/>
        <v>6.7155425333491836E-2</v>
      </c>
    </row>
    <row r="4495" spans="1:18" x14ac:dyDescent="0.25">
      <c r="A4495" t="s">
        <v>5828</v>
      </c>
      <c r="B4495" t="s">
        <v>49</v>
      </c>
      <c r="C4495" t="s">
        <v>78</v>
      </c>
      <c r="D4495" t="s">
        <v>79</v>
      </c>
      <c r="E4495" t="s">
        <v>174</v>
      </c>
      <c r="F4495" t="s">
        <v>128</v>
      </c>
      <c r="G4495" s="1">
        <v>44673</v>
      </c>
      <c r="H4495" s="1">
        <v>44685</v>
      </c>
      <c r="I4495">
        <f>YEAR((vw_maritime_trade_analysis[[#This Row],[Departure_Date]]))</f>
        <v>2022</v>
      </c>
      <c r="J4495" t="str">
        <f>"Q"&amp;ROUNDUP(MONTH(vw_maritime_trade_analysis[[#This Row],[Departure_Date]])/3,0)</f>
        <v>Q2</v>
      </c>
      <c r="K4495" t="str">
        <f>TEXT(vw_maritime_trade_analysis[[#This Row],[Departure_Date]],"mmmm")</f>
        <v>April</v>
      </c>
      <c r="L4495">
        <v>40533524</v>
      </c>
      <c r="M4495">
        <v>241285.015625</v>
      </c>
      <c r="N4495">
        <v>103506.2421875</v>
      </c>
      <c r="O4495">
        <v>68906.9921875</v>
      </c>
      <c r="P4495">
        <v>5673.41015625</v>
      </c>
      <c r="Q4495">
        <v>2043693.625</v>
      </c>
      <c r="R4495">
        <f t="shared" si="70"/>
        <v>5.0419835812943382E-2</v>
      </c>
    </row>
    <row r="4496" spans="1:18" x14ac:dyDescent="0.25">
      <c r="A4496" t="s">
        <v>5829</v>
      </c>
      <c r="B4496" t="s">
        <v>65</v>
      </c>
      <c r="C4496" t="s">
        <v>66</v>
      </c>
      <c r="D4496" t="s">
        <v>245</v>
      </c>
      <c r="E4496" t="s">
        <v>128</v>
      </c>
      <c r="F4496" t="s">
        <v>71</v>
      </c>
      <c r="G4496" s="1">
        <v>45055</v>
      </c>
      <c r="H4496" s="1">
        <v>45081</v>
      </c>
      <c r="I4496">
        <f>YEAR((vw_maritime_trade_analysis[[#This Row],[Departure_Date]]))</f>
        <v>2023</v>
      </c>
      <c r="J4496" t="str">
        <f>"Q"&amp;ROUNDUP(MONTH(vw_maritime_trade_analysis[[#This Row],[Departure_Date]])/3,0)</f>
        <v>Q2</v>
      </c>
      <c r="K4496" t="str">
        <f>TEXT(vw_maritime_trade_analysis[[#This Row],[Departure_Date]],"mmmm")</f>
        <v>May</v>
      </c>
      <c r="L4496">
        <v>8820895</v>
      </c>
      <c r="M4496">
        <v>694331.375</v>
      </c>
      <c r="N4496">
        <v>36080.30078125</v>
      </c>
      <c r="O4496">
        <v>28667.91015625</v>
      </c>
      <c r="P4496">
        <v>18179.470703125</v>
      </c>
      <c r="Q4496">
        <v>903141.8125</v>
      </c>
      <c r="R4496">
        <f t="shared" si="70"/>
        <v>0.1023866413215439</v>
      </c>
    </row>
    <row r="4497" spans="1:18" x14ac:dyDescent="0.25">
      <c r="A4497" t="s">
        <v>5830</v>
      </c>
      <c r="B4497" t="s">
        <v>49</v>
      </c>
      <c r="C4497" t="s">
        <v>66</v>
      </c>
      <c r="D4497" t="s">
        <v>251</v>
      </c>
      <c r="E4497" t="s">
        <v>164</v>
      </c>
      <c r="F4497" t="s">
        <v>100</v>
      </c>
      <c r="G4497" s="1">
        <v>44559</v>
      </c>
      <c r="H4497" s="1">
        <v>44577</v>
      </c>
      <c r="I4497">
        <f>YEAR((vw_maritime_trade_analysis[[#This Row],[Departure_Date]]))</f>
        <v>2021</v>
      </c>
      <c r="J4497" t="str">
        <f>"Q"&amp;ROUNDUP(MONTH(vw_maritime_trade_analysis[[#This Row],[Departure_Date]])/3,0)</f>
        <v>Q4</v>
      </c>
      <c r="K4497" t="str">
        <f>TEXT(vw_maritime_trade_analysis[[#This Row],[Departure_Date]],"mmmm")</f>
        <v>December</v>
      </c>
      <c r="L4497">
        <v>19315912</v>
      </c>
      <c r="M4497">
        <v>345465.65625</v>
      </c>
      <c r="N4497">
        <v>199965.578125</v>
      </c>
      <c r="O4497">
        <v>32450.73046875</v>
      </c>
      <c r="P4497">
        <v>43043.609375</v>
      </c>
      <c r="Q4497">
        <v>3259667.5</v>
      </c>
      <c r="R4497">
        <f t="shared" si="70"/>
        <v>0.16875555759417418</v>
      </c>
    </row>
    <row r="4498" spans="1:18" x14ac:dyDescent="0.25">
      <c r="A4498" t="s">
        <v>5831</v>
      </c>
      <c r="B4498" t="s">
        <v>65</v>
      </c>
      <c r="C4498" t="s">
        <v>239</v>
      </c>
      <c r="D4498" t="s">
        <v>265</v>
      </c>
      <c r="E4498" t="s">
        <v>56</v>
      </c>
      <c r="F4498" t="s">
        <v>146</v>
      </c>
      <c r="G4498" s="1">
        <v>45388</v>
      </c>
      <c r="H4498" s="1">
        <v>45405</v>
      </c>
      <c r="I4498">
        <f>YEAR((vw_maritime_trade_analysis[[#This Row],[Departure_Date]]))</f>
        <v>2024</v>
      </c>
      <c r="J4498" t="str">
        <f>"Q"&amp;ROUNDUP(MONTH(vw_maritime_trade_analysis[[#This Row],[Departure_Date]])/3,0)</f>
        <v>Q2</v>
      </c>
      <c r="K4498" t="str">
        <f>TEXT(vw_maritime_trade_analysis[[#This Row],[Departure_Date]],"mmmm")</f>
        <v>April</v>
      </c>
      <c r="L4498">
        <v>20557746</v>
      </c>
      <c r="M4498">
        <v>193302.5625</v>
      </c>
      <c r="N4498">
        <v>120010.828125</v>
      </c>
      <c r="O4498">
        <v>64140.171875</v>
      </c>
      <c r="P4498">
        <v>0</v>
      </c>
      <c r="Q4498">
        <v>1271758.5</v>
      </c>
      <c r="R4498">
        <f t="shared" si="70"/>
        <v>6.1862740205078905E-2</v>
      </c>
    </row>
    <row r="4499" spans="1:18" x14ac:dyDescent="0.25">
      <c r="A4499" t="s">
        <v>5832</v>
      </c>
      <c r="B4499" t="s">
        <v>49</v>
      </c>
      <c r="C4499" t="s">
        <v>50</v>
      </c>
      <c r="D4499" t="s">
        <v>51</v>
      </c>
      <c r="E4499" t="s">
        <v>71</v>
      </c>
      <c r="F4499" t="s">
        <v>226</v>
      </c>
      <c r="G4499" s="1">
        <v>46026</v>
      </c>
      <c r="H4499" s="1">
        <v>46045</v>
      </c>
      <c r="I4499">
        <f>YEAR((vw_maritime_trade_analysis[[#This Row],[Departure_Date]]))</f>
        <v>2026</v>
      </c>
      <c r="J4499" t="str">
        <f>"Q"&amp;ROUNDUP(MONTH(vw_maritime_trade_analysis[[#This Row],[Departure_Date]])/3,0)</f>
        <v>Q1</v>
      </c>
      <c r="K4499" t="str">
        <f>TEXT(vw_maritime_trade_analysis[[#This Row],[Departure_Date]],"mmmm")</f>
        <v>January</v>
      </c>
      <c r="L4499">
        <v>7372024.5</v>
      </c>
      <c r="M4499">
        <v>170519.421875</v>
      </c>
      <c r="N4499">
        <v>217925.453125</v>
      </c>
      <c r="O4499">
        <v>11352.919921875</v>
      </c>
      <c r="P4499">
        <v>0</v>
      </c>
      <c r="Q4499">
        <v>1278212.75</v>
      </c>
      <c r="R4499">
        <f t="shared" si="70"/>
        <v>0.17338693733315727</v>
      </c>
    </row>
    <row r="4500" spans="1:18" x14ac:dyDescent="0.25">
      <c r="A4500" t="s">
        <v>5833</v>
      </c>
      <c r="B4500" t="s">
        <v>49</v>
      </c>
      <c r="C4500" t="s">
        <v>66</v>
      </c>
      <c r="D4500" t="s">
        <v>248</v>
      </c>
      <c r="E4500" t="s">
        <v>131</v>
      </c>
      <c r="F4500" t="s">
        <v>82</v>
      </c>
      <c r="G4500" s="1">
        <v>43952</v>
      </c>
      <c r="H4500" s="1">
        <v>43981</v>
      </c>
      <c r="I4500">
        <f>YEAR((vw_maritime_trade_analysis[[#This Row],[Departure_Date]]))</f>
        <v>2020</v>
      </c>
      <c r="J4500" t="str">
        <f>"Q"&amp;ROUNDUP(MONTH(vw_maritime_trade_analysis[[#This Row],[Departure_Date]])/3,0)</f>
        <v>Q2</v>
      </c>
      <c r="K4500" t="str">
        <f>TEXT(vw_maritime_trade_analysis[[#This Row],[Departure_Date]],"mmmm")</f>
        <v>May</v>
      </c>
      <c r="L4500">
        <v>19214348</v>
      </c>
      <c r="M4500">
        <v>209370.71875</v>
      </c>
      <c r="N4500">
        <v>33012.25</v>
      </c>
      <c r="O4500">
        <v>50918.01953125</v>
      </c>
      <c r="P4500">
        <v>41619.171875</v>
      </c>
      <c r="Q4500">
        <v>1191177.25</v>
      </c>
      <c r="R4500">
        <f t="shared" si="70"/>
        <v>6.1994154056125142E-2</v>
      </c>
    </row>
    <row r="4501" spans="1:18" x14ac:dyDescent="0.25">
      <c r="A4501" t="s">
        <v>5834</v>
      </c>
      <c r="B4501" t="s">
        <v>49</v>
      </c>
      <c r="C4501" t="s">
        <v>112</v>
      </c>
      <c r="D4501" t="s">
        <v>126</v>
      </c>
      <c r="E4501" t="s">
        <v>140</v>
      </c>
      <c r="F4501" t="s">
        <v>92</v>
      </c>
      <c r="G4501" s="1">
        <v>44305</v>
      </c>
      <c r="H4501" s="1">
        <v>44330</v>
      </c>
      <c r="I4501">
        <f>YEAR((vw_maritime_trade_analysis[[#This Row],[Departure_Date]]))</f>
        <v>2021</v>
      </c>
      <c r="J4501" t="str">
        <f>"Q"&amp;ROUNDUP(MONTH(vw_maritime_trade_analysis[[#This Row],[Departure_Date]])/3,0)</f>
        <v>Q2</v>
      </c>
      <c r="K4501" t="str">
        <f>TEXT(vw_maritime_trade_analysis[[#This Row],[Departure_Date]],"mmmm")</f>
        <v>April</v>
      </c>
      <c r="L4501">
        <v>15772096</v>
      </c>
      <c r="M4501">
        <v>726593.5</v>
      </c>
      <c r="N4501">
        <v>60138.9296875</v>
      </c>
      <c r="O4501">
        <v>35644.94140625</v>
      </c>
      <c r="P4501">
        <v>13303.419921875</v>
      </c>
      <c r="Q4501">
        <v>1597649.125</v>
      </c>
      <c r="R4501">
        <f t="shared" si="70"/>
        <v>0.1012959295327647</v>
      </c>
    </row>
    <row r="4502" spans="1:18" x14ac:dyDescent="0.25">
      <c r="A4502" t="s">
        <v>5835</v>
      </c>
      <c r="B4502" t="s">
        <v>65</v>
      </c>
      <c r="C4502" t="s">
        <v>66</v>
      </c>
      <c r="D4502" t="s">
        <v>251</v>
      </c>
      <c r="E4502" t="s">
        <v>184</v>
      </c>
      <c r="F4502" t="s">
        <v>150</v>
      </c>
      <c r="G4502" s="1">
        <v>45670</v>
      </c>
      <c r="H4502" s="1">
        <v>45687</v>
      </c>
      <c r="I4502">
        <f>YEAR((vw_maritime_trade_analysis[[#This Row],[Departure_Date]]))</f>
        <v>2025</v>
      </c>
      <c r="J4502" t="str">
        <f>"Q"&amp;ROUNDUP(MONTH(vw_maritime_trade_analysis[[#This Row],[Departure_Date]])/3,0)</f>
        <v>Q1</v>
      </c>
      <c r="K4502" t="str">
        <f>TEXT(vw_maritime_trade_analysis[[#This Row],[Departure_Date]],"mmmm")</f>
        <v>January</v>
      </c>
      <c r="L4502">
        <v>24164244</v>
      </c>
      <c r="M4502">
        <v>355136.25</v>
      </c>
      <c r="N4502">
        <v>134917.484375</v>
      </c>
      <c r="O4502">
        <v>71042.8828125</v>
      </c>
      <c r="P4502">
        <v>0</v>
      </c>
      <c r="Q4502">
        <v>1104149.125</v>
      </c>
      <c r="R4502">
        <f t="shared" si="70"/>
        <v>4.5693510005941011E-2</v>
      </c>
    </row>
    <row r="4503" spans="1:18" x14ac:dyDescent="0.25">
      <c r="A4503" t="s">
        <v>5836</v>
      </c>
      <c r="B4503" t="s">
        <v>49</v>
      </c>
      <c r="C4503" t="s">
        <v>66</v>
      </c>
      <c r="D4503" t="s">
        <v>67</v>
      </c>
      <c r="E4503" t="s">
        <v>127</v>
      </c>
      <c r="F4503" t="s">
        <v>70</v>
      </c>
      <c r="G4503" s="1">
        <v>45146</v>
      </c>
      <c r="H4503" s="1">
        <v>45159</v>
      </c>
      <c r="I4503">
        <f>YEAR((vw_maritime_trade_analysis[[#This Row],[Departure_Date]]))</f>
        <v>2023</v>
      </c>
      <c r="J4503" t="str">
        <f>"Q"&amp;ROUNDUP(MONTH(vw_maritime_trade_analysis[[#This Row],[Departure_Date]])/3,0)</f>
        <v>Q3</v>
      </c>
      <c r="K4503" t="str">
        <f>TEXT(vw_maritime_trade_analysis[[#This Row],[Departure_Date]],"mmmm")</f>
        <v>August</v>
      </c>
      <c r="L4503">
        <v>10035057</v>
      </c>
      <c r="M4503">
        <v>226454.6875</v>
      </c>
      <c r="N4503">
        <v>226543.734375</v>
      </c>
      <c r="O4503">
        <v>11138.91015625</v>
      </c>
      <c r="P4503">
        <v>22587.9296875</v>
      </c>
      <c r="Q4503">
        <v>1053916.5</v>
      </c>
      <c r="R4503">
        <f t="shared" si="70"/>
        <v>0.10502346922394162</v>
      </c>
    </row>
    <row r="4504" spans="1:18" x14ac:dyDescent="0.25">
      <c r="A4504" t="s">
        <v>5837</v>
      </c>
      <c r="B4504" t="s">
        <v>49</v>
      </c>
      <c r="C4504" t="s">
        <v>50</v>
      </c>
      <c r="D4504" t="s">
        <v>51</v>
      </c>
      <c r="E4504" t="s">
        <v>150</v>
      </c>
      <c r="F4504" t="s">
        <v>100</v>
      </c>
      <c r="G4504" s="1">
        <v>45373</v>
      </c>
      <c r="H4504" s="1">
        <v>45380</v>
      </c>
      <c r="I4504">
        <f>YEAR((vw_maritime_trade_analysis[[#This Row],[Departure_Date]]))</f>
        <v>2024</v>
      </c>
      <c r="J4504" t="str">
        <f>"Q"&amp;ROUNDUP(MONTH(vw_maritime_trade_analysis[[#This Row],[Departure_Date]])/3,0)</f>
        <v>Q1</v>
      </c>
      <c r="K4504" t="str">
        <f>TEXT(vw_maritime_trade_analysis[[#This Row],[Departure_Date]],"mmmm")</f>
        <v>March</v>
      </c>
      <c r="L4504">
        <v>5029058.5</v>
      </c>
      <c r="M4504">
        <v>114068.5</v>
      </c>
      <c r="N4504">
        <v>16964.439453125</v>
      </c>
      <c r="O4504">
        <v>3419.760009765625</v>
      </c>
      <c r="P4504">
        <v>19244.240234375</v>
      </c>
      <c r="Q4504">
        <v>1157062.875</v>
      </c>
      <c r="R4504">
        <f t="shared" si="70"/>
        <v>0.23007544553319473</v>
      </c>
    </row>
    <row r="4505" spans="1:18" x14ac:dyDescent="0.25">
      <c r="A4505" t="s">
        <v>5838</v>
      </c>
      <c r="B4505" t="s">
        <v>65</v>
      </c>
      <c r="C4505" t="s">
        <v>50</v>
      </c>
      <c r="D4505" t="s">
        <v>145</v>
      </c>
      <c r="E4505" t="s">
        <v>92</v>
      </c>
      <c r="F4505" t="s">
        <v>174</v>
      </c>
      <c r="G4505" s="1">
        <v>44823</v>
      </c>
      <c r="H4505" s="1">
        <v>44829</v>
      </c>
      <c r="I4505">
        <f>YEAR((vw_maritime_trade_analysis[[#This Row],[Departure_Date]]))</f>
        <v>2022</v>
      </c>
      <c r="J4505" t="str">
        <f>"Q"&amp;ROUNDUP(MONTH(vw_maritime_trade_analysis[[#This Row],[Departure_Date]])/3,0)</f>
        <v>Q3</v>
      </c>
      <c r="K4505" t="str">
        <f>TEXT(vw_maritime_trade_analysis[[#This Row],[Departure_Date]],"mmmm")</f>
        <v>September</v>
      </c>
      <c r="L4505">
        <v>116628016</v>
      </c>
      <c r="M4505">
        <v>195581.0625</v>
      </c>
      <c r="N4505">
        <v>93471.640625</v>
      </c>
      <c r="O4505">
        <v>243752.546875</v>
      </c>
      <c r="P4505">
        <v>0</v>
      </c>
      <c r="Q4505">
        <v>5821418.5</v>
      </c>
      <c r="R4505">
        <f t="shared" si="70"/>
        <v>4.9914409073030963E-2</v>
      </c>
    </row>
    <row r="4506" spans="1:18" x14ac:dyDescent="0.25">
      <c r="A4506" t="s">
        <v>5839</v>
      </c>
      <c r="B4506" t="s">
        <v>49</v>
      </c>
      <c r="C4506" t="s">
        <v>66</v>
      </c>
      <c r="D4506" t="s">
        <v>248</v>
      </c>
      <c r="E4506" t="s">
        <v>174</v>
      </c>
      <c r="F4506" t="s">
        <v>226</v>
      </c>
      <c r="G4506" s="1">
        <v>45214</v>
      </c>
      <c r="H4506" s="1">
        <v>45238</v>
      </c>
      <c r="I4506">
        <f>YEAR((vw_maritime_trade_analysis[[#This Row],[Departure_Date]]))</f>
        <v>2023</v>
      </c>
      <c r="J4506" t="str">
        <f>"Q"&amp;ROUNDUP(MONTH(vw_maritime_trade_analysis[[#This Row],[Departure_Date]])/3,0)</f>
        <v>Q4</v>
      </c>
      <c r="K4506" t="str">
        <f>TEXT(vw_maritime_trade_analysis[[#This Row],[Departure_Date]],"mmmm")</f>
        <v>October</v>
      </c>
      <c r="L4506">
        <v>45539572</v>
      </c>
      <c r="M4506">
        <v>435390.15625</v>
      </c>
      <c r="N4506">
        <v>199945.734375</v>
      </c>
      <c r="O4506">
        <v>79694.25</v>
      </c>
      <c r="P4506">
        <v>24272.19921875</v>
      </c>
      <c r="Q4506">
        <v>3230754</v>
      </c>
      <c r="R4506">
        <f t="shared" si="70"/>
        <v>7.0943881510348847E-2</v>
      </c>
    </row>
    <row r="4507" spans="1:18" x14ac:dyDescent="0.25">
      <c r="A4507" t="s">
        <v>5840</v>
      </c>
      <c r="B4507" t="s">
        <v>65</v>
      </c>
      <c r="C4507" t="s">
        <v>78</v>
      </c>
      <c r="D4507" t="s">
        <v>211</v>
      </c>
      <c r="E4507" t="s">
        <v>128</v>
      </c>
      <c r="F4507" t="s">
        <v>93</v>
      </c>
      <c r="G4507" s="1">
        <v>45078</v>
      </c>
      <c r="H4507" s="1">
        <v>45088</v>
      </c>
      <c r="I4507">
        <f>YEAR((vw_maritime_trade_analysis[[#This Row],[Departure_Date]]))</f>
        <v>2023</v>
      </c>
      <c r="J4507" t="str">
        <f>"Q"&amp;ROUNDUP(MONTH(vw_maritime_trade_analysis[[#This Row],[Departure_Date]])/3,0)</f>
        <v>Q2</v>
      </c>
      <c r="K4507" t="str">
        <f>TEXT(vw_maritime_trade_analysis[[#This Row],[Departure_Date]],"mmmm")</f>
        <v>June</v>
      </c>
      <c r="L4507">
        <v>63925764</v>
      </c>
      <c r="M4507">
        <v>210040.59375</v>
      </c>
      <c r="N4507">
        <v>38595.078125</v>
      </c>
      <c r="O4507">
        <v>129769.296875</v>
      </c>
      <c r="P4507">
        <v>0</v>
      </c>
      <c r="Q4507">
        <v>1458276.25</v>
      </c>
      <c r="R4507">
        <f t="shared" si="70"/>
        <v>2.2812026931739133E-2</v>
      </c>
    </row>
    <row r="4508" spans="1:18" x14ac:dyDescent="0.25">
      <c r="A4508" t="s">
        <v>5841</v>
      </c>
      <c r="B4508" t="s">
        <v>49</v>
      </c>
      <c r="C4508" t="s">
        <v>50</v>
      </c>
      <c r="D4508" t="s">
        <v>145</v>
      </c>
      <c r="E4508" t="s">
        <v>121</v>
      </c>
      <c r="F4508" t="s">
        <v>92</v>
      </c>
      <c r="G4508" s="1">
        <v>45886</v>
      </c>
      <c r="H4508" s="1">
        <v>45903</v>
      </c>
      <c r="I4508">
        <f>YEAR((vw_maritime_trade_analysis[[#This Row],[Departure_Date]]))</f>
        <v>2025</v>
      </c>
      <c r="J4508" t="str">
        <f>"Q"&amp;ROUNDUP(MONTH(vw_maritime_trade_analysis[[#This Row],[Departure_Date]])/3,0)</f>
        <v>Q3</v>
      </c>
      <c r="K4508" t="str">
        <f>TEXT(vw_maritime_trade_analysis[[#This Row],[Departure_Date]],"mmmm")</f>
        <v>August</v>
      </c>
      <c r="L4508">
        <v>127029944</v>
      </c>
      <c r="M4508">
        <v>195643.640625</v>
      </c>
      <c r="N4508">
        <v>230372.8125</v>
      </c>
      <c r="O4508">
        <v>260411.375</v>
      </c>
      <c r="P4508">
        <v>0</v>
      </c>
      <c r="Q4508">
        <v>3871009.5</v>
      </c>
      <c r="R4508">
        <f t="shared" si="70"/>
        <v>3.047320480594717E-2</v>
      </c>
    </row>
    <row r="4509" spans="1:18" x14ac:dyDescent="0.25">
      <c r="A4509" t="s">
        <v>5842</v>
      </c>
      <c r="B4509" t="s">
        <v>49</v>
      </c>
      <c r="C4509" t="s">
        <v>134</v>
      </c>
      <c r="D4509" t="s">
        <v>135</v>
      </c>
      <c r="E4509" t="s">
        <v>150</v>
      </c>
      <c r="F4509" t="s">
        <v>56</v>
      </c>
      <c r="G4509" s="1">
        <v>44205</v>
      </c>
      <c r="H4509" s="1">
        <v>44234</v>
      </c>
      <c r="I4509">
        <f>YEAR((vw_maritime_trade_analysis[[#This Row],[Departure_Date]]))</f>
        <v>2021</v>
      </c>
      <c r="J4509" t="str">
        <f>"Q"&amp;ROUNDUP(MONTH(vw_maritime_trade_analysis[[#This Row],[Departure_Date]])/3,0)</f>
        <v>Q1</v>
      </c>
      <c r="K4509" t="str">
        <f>TEXT(vw_maritime_trade_analysis[[#This Row],[Departure_Date]],"mmmm")</f>
        <v>January</v>
      </c>
      <c r="L4509">
        <v>11125306</v>
      </c>
      <c r="M4509">
        <v>197178.140625</v>
      </c>
      <c r="N4509">
        <v>58274.6484375</v>
      </c>
      <c r="O4509">
        <v>31373.359375</v>
      </c>
      <c r="P4509">
        <v>75862.0625</v>
      </c>
      <c r="Q4509">
        <v>801696.375</v>
      </c>
      <c r="R4509">
        <f t="shared" si="70"/>
        <v>7.2060613433913637E-2</v>
      </c>
    </row>
    <row r="4510" spans="1:18" x14ac:dyDescent="0.25">
      <c r="A4510" t="s">
        <v>5843</v>
      </c>
      <c r="B4510" t="s">
        <v>65</v>
      </c>
      <c r="C4510" t="s">
        <v>239</v>
      </c>
      <c r="D4510" t="s">
        <v>240</v>
      </c>
      <c r="E4510" t="s">
        <v>70</v>
      </c>
      <c r="F4510" t="s">
        <v>93</v>
      </c>
      <c r="G4510" s="1">
        <v>44475</v>
      </c>
      <c r="H4510" s="1">
        <v>44502</v>
      </c>
      <c r="I4510">
        <f>YEAR((vw_maritime_trade_analysis[[#This Row],[Departure_Date]]))</f>
        <v>2021</v>
      </c>
      <c r="J4510" t="str">
        <f>"Q"&amp;ROUNDUP(MONTH(vw_maritime_trade_analysis[[#This Row],[Departure_Date]])/3,0)</f>
        <v>Q4</v>
      </c>
      <c r="K4510" t="str">
        <f>TEXT(vw_maritime_trade_analysis[[#This Row],[Departure_Date]],"mmmm")</f>
        <v>October</v>
      </c>
      <c r="L4510">
        <v>18135910</v>
      </c>
      <c r="M4510">
        <v>270439.53125</v>
      </c>
      <c r="N4510">
        <v>197692.171875</v>
      </c>
      <c r="O4510">
        <v>39536.2890625</v>
      </c>
      <c r="P4510">
        <v>22143.099609375</v>
      </c>
      <c r="Q4510">
        <v>957623.5</v>
      </c>
      <c r="R4510">
        <f t="shared" si="70"/>
        <v>5.2802616466446954E-2</v>
      </c>
    </row>
    <row r="4511" spans="1:18" x14ac:dyDescent="0.25">
      <c r="A4511" t="s">
        <v>5844</v>
      </c>
      <c r="B4511" t="s">
        <v>49</v>
      </c>
      <c r="C4511" t="s">
        <v>78</v>
      </c>
      <c r="D4511" t="s">
        <v>79</v>
      </c>
      <c r="E4511" t="s">
        <v>204</v>
      </c>
      <c r="F4511" t="s">
        <v>82</v>
      </c>
      <c r="G4511" s="1">
        <v>46023</v>
      </c>
      <c r="H4511" s="1">
        <v>46048</v>
      </c>
      <c r="I4511">
        <f>YEAR((vw_maritime_trade_analysis[[#This Row],[Departure_Date]]))</f>
        <v>2026</v>
      </c>
      <c r="J4511" t="str">
        <f>"Q"&amp;ROUNDUP(MONTH(vw_maritime_trade_analysis[[#This Row],[Departure_Date]])/3,0)</f>
        <v>Q1</v>
      </c>
      <c r="K4511" t="str">
        <f>TEXT(vw_maritime_trade_analysis[[#This Row],[Departure_Date]],"mmmm")</f>
        <v>January</v>
      </c>
      <c r="L4511">
        <v>24028746</v>
      </c>
      <c r="M4511">
        <v>249096.28125</v>
      </c>
      <c r="N4511">
        <v>123058.40625</v>
      </c>
      <c r="O4511">
        <v>66079.046875</v>
      </c>
      <c r="P4511">
        <v>0</v>
      </c>
      <c r="Q4511">
        <v>947737.8125</v>
      </c>
      <c r="R4511">
        <f t="shared" si="70"/>
        <v>3.9441834064083081E-2</v>
      </c>
    </row>
    <row r="4512" spans="1:18" x14ac:dyDescent="0.25">
      <c r="A4512" t="s">
        <v>5845</v>
      </c>
      <c r="B4512" t="s">
        <v>49</v>
      </c>
      <c r="C4512" t="s">
        <v>50</v>
      </c>
      <c r="D4512" t="s">
        <v>51</v>
      </c>
      <c r="E4512" t="s">
        <v>201</v>
      </c>
      <c r="F4512" t="s">
        <v>92</v>
      </c>
      <c r="G4512" s="1">
        <v>44617</v>
      </c>
      <c r="H4512" s="1">
        <v>44637</v>
      </c>
      <c r="I4512">
        <f>YEAR((vw_maritime_trade_analysis[[#This Row],[Departure_Date]]))</f>
        <v>2022</v>
      </c>
      <c r="J4512" t="str">
        <f>"Q"&amp;ROUNDUP(MONTH(vw_maritime_trade_analysis[[#This Row],[Departure_Date]])/3,0)</f>
        <v>Q1</v>
      </c>
      <c r="K4512" t="str">
        <f>TEXT(vw_maritime_trade_analysis[[#This Row],[Departure_Date]],"mmmm")</f>
        <v>February</v>
      </c>
      <c r="L4512">
        <v>8345574</v>
      </c>
      <c r="M4512">
        <v>387661.625</v>
      </c>
      <c r="N4512">
        <v>134368.0625</v>
      </c>
      <c r="O4512">
        <v>7093.740234375</v>
      </c>
      <c r="P4512">
        <v>19346.009765625</v>
      </c>
      <c r="Q4512">
        <v>3151318.5</v>
      </c>
      <c r="R4512">
        <f t="shared" si="70"/>
        <v>0.37760356567445214</v>
      </c>
    </row>
    <row r="4513" spans="1:18" x14ac:dyDescent="0.25">
      <c r="A4513" t="s">
        <v>5846</v>
      </c>
      <c r="B4513" t="s">
        <v>49</v>
      </c>
      <c r="C4513" t="s">
        <v>112</v>
      </c>
      <c r="D4513" t="s">
        <v>126</v>
      </c>
      <c r="E4513" t="s">
        <v>164</v>
      </c>
      <c r="F4513" t="s">
        <v>100</v>
      </c>
      <c r="G4513" s="1">
        <v>44242</v>
      </c>
      <c r="H4513" s="1">
        <v>44264</v>
      </c>
      <c r="I4513">
        <f>YEAR((vw_maritime_trade_analysis[[#This Row],[Departure_Date]]))</f>
        <v>2021</v>
      </c>
      <c r="J4513" t="str">
        <f>"Q"&amp;ROUNDUP(MONTH(vw_maritime_trade_analysis[[#This Row],[Departure_Date]])/3,0)</f>
        <v>Q1</v>
      </c>
      <c r="K4513" t="str">
        <f>TEXT(vw_maritime_trade_analysis[[#This Row],[Departure_Date]],"mmmm")</f>
        <v>February</v>
      </c>
      <c r="L4513">
        <v>17367608</v>
      </c>
      <c r="M4513">
        <v>477700.875</v>
      </c>
      <c r="N4513">
        <v>155075.265625</v>
      </c>
      <c r="O4513">
        <v>45850.48046875</v>
      </c>
      <c r="P4513">
        <v>34096.37890625</v>
      </c>
      <c r="Q4513">
        <v>2936076</v>
      </c>
      <c r="R4513">
        <f t="shared" si="70"/>
        <v>0.16905471380975434</v>
      </c>
    </row>
    <row r="4514" spans="1:18" x14ac:dyDescent="0.25">
      <c r="A4514" t="s">
        <v>5847</v>
      </c>
      <c r="B4514" t="s">
        <v>49</v>
      </c>
      <c r="C4514" t="s">
        <v>78</v>
      </c>
      <c r="D4514" t="s">
        <v>158</v>
      </c>
      <c r="E4514" t="s">
        <v>257</v>
      </c>
      <c r="F4514" t="s">
        <v>226</v>
      </c>
      <c r="G4514" s="1">
        <v>43935</v>
      </c>
      <c r="H4514" s="1">
        <v>43949</v>
      </c>
      <c r="I4514">
        <f>YEAR((vw_maritime_trade_analysis[[#This Row],[Departure_Date]]))</f>
        <v>2020</v>
      </c>
      <c r="J4514" t="str">
        <f>"Q"&amp;ROUNDUP(MONTH(vw_maritime_trade_analysis[[#This Row],[Departure_Date]])/3,0)</f>
        <v>Q2</v>
      </c>
      <c r="K4514" t="str">
        <f>TEXT(vw_maritime_trade_analysis[[#This Row],[Departure_Date]],"mmmm")</f>
        <v>April</v>
      </c>
      <c r="L4514">
        <v>8042357</v>
      </c>
      <c r="M4514">
        <v>243266.796875</v>
      </c>
      <c r="N4514">
        <v>70488.3984375</v>
      </c>
      <c r="O4514">
        <v>14154.5498046875</v>
      </c>
      <c r="P4514">
        <v>0</v>
      </c>
      <c r="Q4514">
        <v>530522</v>
      </c>
      <c r="R4514">
        <f t="shared" si="70"/>
        <v>6.5965984847476927E-2</v>
      </c>
    </row>
    <row r="4515" spans="1:18" x14ac:dyDescent="0.25">
      <c r="A4515" t="s">
        <v>5848</v>
      </c>
      <c r="B4515" t="s">
        <v>65</v>
      </c>
      <c r="C4515" t="s">
        <v>50</v>
      </c>
      <c r="D4515" t="s">
        <v>183</v>
      </c>
      <c r="E4515" t="s">
        <v>100</v>
      </c>
      <c r="F4515" t="s">
        <v>154</v>
      </c>
      <c r="G4515" s="1">
        <v>44046</v>
      </c>
      <c r="H4515" s="1">
        <v>44065</v>
      </c>
      <c r="I4515">
        <f>YEAR((vw_maritime_trade_analysis[[#This Row],[Departure_Date]]))</f>
        <v>2020</v>
      </c>
      <c r="J4515" t="str">
        <f>"Q"&amp;ROUNDUP(MONTH(vw_maritime_trade_analysis[[#This Row],[Departure_Date]])/3,0)</f>
        <v>Q3</v>
      </c>
      <c r="K4515" t="str">
        <f>TEXT(vw_maritime_trade_analysis[[#This Row],[Departure_Date]],"mmmm")</f>
        <v>August</v>
      </c>
      <c r="L4515">
        <v>87197136</v>
      </c>
      <c r="M4515">
        <v>267783.125</v>
      </c>
      <c r="N4515">
        <v>237648.859375</v>
      </c>
      <c r="O4515">
        <v>110740.359375</v>
      </c>
      <c r="P4515">
        <v>46057.828125</v>
      </c>
      <c r="Q4515">
        <v>2754176.25</v>
      </c>
      <c r="R4515">
        <f t="shared" si="70"/>
        <v>3.1585627422441948E-2</v>
      </c>
    </row>
    <row r="4516" spans="1:18" x14ac:dyDescent="0.25">
      <c r="A4516" t="s">
        <v>5849</v>
      </c>
      <c r="B4516" t="s">
        <v>65</v>
      </c>
      <c r="C4516" t="s">
        <v>66</v>
      </c>
      <c r="D4516" t="s">
        <v>67</v>
      </c>
      <c r="E4516" t="s">
        <v>92</v>
      </c>
      <c r="F4516" t="s">
        <v>154</v>
      </c>
      <c r="G4516" s="1">
        <v>43938</v>
      </c>
      <c r="H4516" s="1">
        <v>43948</v>
      </c>
      <c r="I4516">
        <f>YEAR((vw_maritime_trade_analysis[[#This Row],[Departure_Date]]))</f>
        <v>2020</v>
      </c>
      <c r="J4516" t="str">
        <f>"Q"&amp;ROUNDUP(MONTH(vw_maritime_trade_analysis[[#This Row],[Departure_Date]])/3,0)</f>
        <v>Q2</v>
      </c>
      <c r="K4516" t="str">
        <f>TEXT(vw_maritime_trade_analysis[[#This Row],[Departure_Date]],"mmmm")</f>
        <v>April</v>
      </c>
      <c r="L4516">
        <v>2227928</v>
      </c>
      <c r="M4516">
        <v>113006.140625</v>
      </c>
      <c r="N4516">
        <v>195354.09375</v>
      </c>
      <c r="O4516">
        <v>6126.7998046875</v>
      </c>
      <c r="P4516">
        <v>50914.8515625</v>
      </c>
      <c r="Q4516">
        <v>441943.53125</v>
      </c>
      <c r="R4516">
        <f t="shared" si="70"/>
        <v>0.19836526640447985</v>
      </c>
    </row>
    <row r="4517" spans="1:18" x14ac:dyDescent="0.25">
      <c r="A4517" t="s">
        <v>5850</v>
      </c>
      <c r="B4517" t="s">
        <v>65</v>
      </c>
      <c r="C4517" t="s">
        <v>239</v>
      </c>
      <c r="D4517" t="s">
        <v>240</v>
      </c>
      <c r="E4517" t="s">
        <v>82</v>
      </c>
      <c r="F4517" t="s">
        <v>196</v>
      </c>
      <c r="G4517" s="1">
        <v>45282</v>
      </c>
      <c r="H4517" s="1">
        <v>45298</v>
      </c>
      <c r="I4517">
        <f>YEAR((vw_maritime_trade_analysis[[#This Row],[Departure_Date]]))</f>
        <v>2023</v>
      </c>
      <c r="J4517" t="str">
        <f>"Q"&amp;ROUNDUP(MONTH(vw_maritime_trade_analysis[[#This Row],[Departure_Date]])/3,0)</f>
        <v>Q4</v>
      </c>
      <c r="K4517" t="str">
        <f>TEXT(vw_maritime_trade_analysis[[#This Row],[Departure_Date]],"mmmm")</f>
        <v>December</v>
      </c>
      <c r="L4517">
        <v>14803035</v>
      </c>
      <c r="M4517">
        <v>208832</v>
      </c>
      <c r="N4517">
        <v>191619.4375</v>
      </c>
      <c r="O4517">
        <v>19688.0390625</v>
      </c>
      <c r="P4517">
        <v>25926.380859375</v>
      </c>
      <c r="Q4517">
        <v>927682.5</v>
      </c>
      <c r="R4517">
        <f t="shared" si="70"/>
        <v>6.2668398743906228E-2</v>
      </c>
    </row>
    <row r="4518" spans="1:18" x14ac:dyDescent="0.25">
      <c r="A4518" t="s">
        <v>5851</v>
      </c>
      <c r="B4518" t="s">
        <v>49</v>
      </c>
      <c r="C4518" t="s">
        <v>134</v>
      </c>
      <c r="D4518" t="s">
        <v>135</v>
      </c>
      <c r="E4518" t="s">
        <v>71</v>
      </c>
      <c r="F4518" t="s">
        <v>226</v>
      </c>
      <c r="G4518" s="1">
        <v>45907</v>
      </c>
      <c r="H4518" s="1">
        <v>45939</v>
      </c>
      <c r="I4518">
        <f>YEAR((vw_maritime_trade_analysis[[#This Row],[Departure_Date]]))</f>
        <v>2025</v>
      </c>
      <c r="J4518" t="str">
        <f>"Q"&amp;ROUNDUP(MONTH(vw_maritime_trade_analysis[[#This Row],[Departure_Date]])/3,0)</f>
        <v>Q3</v>
      </c>
      <c r="K4518" t="str">
        <f>TEXT(vw_maritime_trade_analysis[[#This Row],[Departure_Date]],"mmmm")</f>
        <v>September</v>
      </c>
      <c r="L4518">
        <v>11842092</v>
      </c>
      <c r="M4518">
        <v>361102.9375</v>
      </c>
      <c r="N4518">
        <v>78279.3515625</v>
      </c>
      <c r="O4518">
        <v>29013.130859375</v>
      </c>
      <c r="P4518">
        <v>0</v>
      </c>
      <c r="Q4518">
        <v>678552.625</v>
      </c>
      <c r="R4518">
        <f t="shared" si="70"/>
        <v>5.73000636205157E-2</v>
      </c>
    </row>
    <row r="4519" spans="1:18" x14ac:dyDescent="0.25">
      <c r="A4519" t="s">
        <v>5852</v>
      </c>
      <c r="B4519" t="s">
        <v>65</v>
      </c>
      <c r="C4519" t="s">
        <v>50</v>
      </c>
      <c r="D4519" t="s">
        <v>51</v>
      </c>
      <c r="E4519" t="s">
        <v>82</v>
      </c>
      <c r="F4519" t="s">
        <v>127</v>
      </c>
      <c r="G4519" s="1">
        <v>45207</v>
      </c>
      <c r="H4519" s="1">
        <v>45224</v>
      </c>
      <c r="I4519">
        <f>YEAR((vw_maritime_trade_analysis[[#This Row],[Departure_Date]]))</f>
        <v>2023</v>
      </c>
      <c r="J4519" t="str">
        <f>"Q"&amp;ROUNDUP(MONTH(vw_maritime_trade_analysis[[#This Row],[Departure_Date]])/3,0)</f>
        <v>Q4</v>
      </c>
      <c r="K4519" t="str">
        <f>TEXT(vw_maritime_trade_analysis[[#This Row],[Departure_Date]],"mmmm")</f>
        <v>October</v>
      </c>
      <c r="L4519">
        <v>13688705</v>
      </c>
      <c r="M4519">
        <v>182044.671875</v>
      </c>
      <c r="N4519">
        <v>172469.796875</v>
      </c>
      <c r="O4519">
        <v>7118.1298828125</v>
      </c>
      <c r="P4519">
        <v>0</v>
      </c>
      <c r="Q4519">
        <v>7481141.5</v>
      </c>
      <c r="R4519">
        <f t="shared" si="70"/>
        <v>0.54651930186237485</v>
      </c>
    </row>
    <row r="4520" spans="1:18" x14ac:dyDescent="0.25">
      <c r="A4520" t="s">
        <v>5853</v>
      </c>
      <c r="B4520" t="s">
        <v>65</v>
      </c>
      <c r="C4520" t="s">
        <v>66</v>
      </c>
      <c r="D4520" t="s">
        <v>391</v>
      </c>
      <c r="E4520" t="s">
        <v>184</v>
      </c>
      <c r="F4520" t="s">
        <v>204</v>
      </c>
      <c r="G4520" s="1">
        <v>45246</v>
      </c>
      <c r="H4520" s="1">
        <v>45265</v>
      </c>
      <c r="I4520">
        <f>YEAR((vw_maritime_trade_analysis[[#This Row],[Departure_Date]]))</f>
        <v>2023</v>
      </c>
      <c r="J4520" t="str">
        <f>"Q"&amp;ROUNDUP(MONTH(vw_maritime_trade_analysis[[#This Row],[Departure_Date]])/3,0)</f>
        <v>Q4</v>
      </c>
      <c r="K4520" t="str">
        <f>TEXT(vw_maritime_trade_analysis[[#This Row],[Departure_Date]],"mmmm")</f>
        <v>November</v>
      </c>
      <c r="L4520">
        <v>41329376</v>
      </c>
      <c r="M4520">
        <v>286830.625</v>
      </c>
      <c r="N4520">
        <v>64559.44140625</v>
      </c>
      <c r="O4520">
        <v>24384.330078125</v>
      </c>
      <c r="P4520">
        <v>31688.150390625</v>
      </c>
      <c r="Q4520">
        <v>2878861.75</v>
      </c>
      <c r="R4520">
        <f t="shared" si="70"/>
        <v>6.9656550101312928E-2</v>
      </c>
    </row>
    <row r="4521" spans="1:18" x14ac:dyDescent="0.25">
      <c r="A4521" t="s">
        <v>5854</v>
      </c>
      <c r="B4521" t="s">
        <v>49</v>
      </c>
      <c r="C4521" t="s">
        <v>50</v>
      </c>
      <c r="D4521" t="s">
        <v>145</v>
      </c>
      <c r="E4521" t="s">
        <v>140</v>
      </c>
      <c r="F4521" t="s">
        <v>56</v>
      </c>
      <c r="G4521" s="1">
        <v>44307</v>
      </c>
      <c r="H4521" s="1">
        <v>44312</v>
      </c>
      <c r="I4521">
        <f>YEAR((vw_maritime_trade_analysis[[#This Row],[Departure_Date]]))</f>
        <v>2021</v>
      </c>
      <c r="J4521" t="str">
        <f>"Q"&amp;ROUNDUP(MONTH(vw_maritime_trade_analysis[[#This Row],[Departure_Date]])/3,0)</f>
        <v>Q2</v>
      </c>
      <c r="K4521" t="str">
        <f>TEXT(vw_maritime_trade_analysis[[#This Row],[Departure_Date]],"mmmm")</f>
        <v>April</v>
      </c>
      <c r="L4521">
        <v>27707286</v>
      </c>
      <c r="M4521">
        <v>81328.3203125</v>
      </c>
      <c r="N4521">
        <v>59084.6796875</v>
      </c>
      <c r="O4521">
        <v>45717.01953125</v>
      </c>
      <c r="P4521">
        <v>0</v>
      </c>
      <c r="Q4521">
        <v>3048996.25</v>
      </c>
      <c r="R4521">
        <f t="shared" si="70"/>
        <v>0.11004312187054337</v>
      </c>
    </row>
    <row r="4522" spans="1:18" x14ac:dyDescent="0.25">
      <c r="A4522" t="s">
        <v>5855</v>
      </c>
      <c r="B4522" t="s">
        <v>49</v>
      </c>
      <c r="C4522" t="s">
        <v>112</v>
      </c>
      <c r="D4522" t="s">
        <v>199</v>
      </c>
      <c r="E4522" t="s">
        <v>131</v>
      </c>
      <c r="F4522" t="s">
        <v>226</v>
      </c>
      <c r="G4522" s="1">
        <v>45662</v>
      </c>
      <c r="H4522" s="1">
        <v>45672</v>
      </c>
      <c r="I4522">
        <f>YEAR((vw_maritime_trade_analysis[[#This Row],[Departure_Date]]))</f>
        <v>2025</v>
      </c>
      <c r="J4522" t="str">
        <f>"Q"&amp;ROUNDUP(MONTH(vw_maritime_trade_analysis[[#This Row],[Departure_Date]])/3,0)</f>
        <v>Q1</v>
      </c>
      <c r="K4522" t="str">
        <f>TEXT(vw_maritime_trade_analysis[[#This Row],[Departure_Date]],"mmmm")</f>
        <v>January</v>
      </c>
      <c r="L4522">
        <v>33928428</v>
      </c>
      <c r="M4522">
        <v>143435.875</v>
      </c>
      <c r="N4522">
        <v>222834.109375</v>
      </c>
      <c r="O4522">
        <v>36303.421875</v>
      </c>
      <c r="P4522">
        <v>0</v>
      </c>
      <c r="Q4522">
        <v>1852066.375</v>
      </c>
      <c r="R4522">
        <f t="shared" si="70"/>
        <v>5.4587450234947522E-2</v>
      </c>
    </row>
    <row r="4523" spans="1:18" x14ac:dyDescent="0.25">
      <c r="A4523" t="s">
        <v>5856</v>
      </c>
      <c r="B4523" t="s">
        <v>65</v>
      </c>
      <c r="C4523" t="s">
        <v>112</v>
      </c>
      <c r="D4523" t="s">
        <v>199</v>
      </c>
      <c r="E4523" t="s">
        <v>56</v>
      </c>
      <c r="F4523" t="s">
        <v>164</v>
      </c>
      <c r="G4523" s="1">
        <v>44695</v>
      </c>
      <c r="H4523" s="1">
        <v>44704</v>
      </c>
      <c r="I4523">
        <f>YEAR((vw_maritime_trade_analysis[[#This Row],[Departure_Date]]))</f>
        <v>2022</v>
      </c>
      <c r="J4523" t="str">
        <f>"Q"&amp;ROUNDUP(MONTH(vw_maritime_trade_analysis[[#This Row],[Departure_Date]])/3,0)</f>
        <v>Q2</v>
      </c>
      <c r="K4523" t="str">
        <f>TEXT(vw_maritime_trade_analysis[[#This Row],[Departure_Date]],"mmmm")</f>
        <v>May</v>
      </c>
      <c r="L4523">
        <v>26871502</v>
      </c>
      <c r="M4523">
        <v>266255.15625</v>
      </c>
      <c r="N4523">
        <v>86349.2734375</v>
      </c>
      <c r="O4523">
        <v>55624.01171875</v>
      </c>
      <c r="P4523">
        <v>19589.4609375</v>
      </c>
      <c r="Q4523">
        <v>952662.8125</v>
      </c>
      <c r="R4523">
        <f t="shared" si="70"/>
        <v>3.5452533040393502E-2</v>
      </c>
    </row>
    <row r="4524" spans="1:18" x14ac:dyDescent="0.25">
      <c r="A4524" t="s">
        <v>5858</v>
      </c>
      <c r="B4524" t="s">
        <v>65</v>
      </c>
      <c r="C4524" t="s">
        <v>134</v>
      </c>
      <c r="D4524" t="s">
        <v>135</v>
      </c>
      <c r="E4524" t="s">
        <v>82</v>
      </c>
      <c r="F4524" t="s">
        <v>150</v>
      </c>
      <c r="G4524" s="1">
        <v>44748</v>
      </c>
      <c r="H4524" s="1">
        <v>44766</v>
      </c>
      <c r="I4524">
        <f>YEAR((vw_maritime_trade_analysis[[#This Row],[Departure_Date]]))</f>
        <v>2022</v>
      </c>
      <c r="J4524" t="str">
        <f>"Q"&amp;ROUNDUP(MONTH(vw_maritime_trade_analysis[[#This Row],[Departure_Date]])/3,0)</f>
        <v>Q3</v>
      </c>
      <c r="K4524" t="str">
        <f>TEXT(vw_maritime_trade_analysis[[#This Row],[Departure_Date]],"mmmm")</f>
        <v>July</v>
      </c>
      <c r="L4524">
        <v>1715394.875</v>
      </c>
      <c r="M4524">
        <v>387974.9375</v>
      </c>
      <c r="N4524">
        <v>159108.3125</v>
      </c>
      <c r="O4524">
        <v>3122.02001953125</v>
      </c>
      <c r="Q4524">
        <v>684670.0625</v>
      </c>
      <c r="R4524">
        <f t="shared" si="70"/>
        <v>0.3991326268244797</v>
      </c>
    </row>
    <row r="4525" spans="1:18" x14ac:dyDescent="0.25">
      <c r="A4525" t="s">
        <v>5859</v>
      </c>
      <c r="B4525" t="s">
        <v>49</v>
      </c>
      <c r="C4525" t="s">
        <v>50</v>
      </c>
      <c r="D4525" t="s">
        <v>51</v>
      </c>
      <c r="E4525" t="s">
        <v>196</v>
      </c>
      <c r="F4525" t="s">
        <v>70</v>
      </c>
      <c r="G4525" s="1">
        <v>45605</v>
      </c>
      <c r="H4525" s="1">
        <v>45613</v>
      </c>
      <c r="I4525">
        <f>YEAR((vw_maritime_trade_analysis[[#This Row],[Departure_Date]]))</f>
        <v>2024</v>
      </c>
      <c r="J4525" t="str">
        <f>"Q"&amp;ROUNDUP(MONTH(vw_maritime_trade_analysis[[#This Row],[Departure_Date]])/3,0)</f>
        <v>Q4</v>
      </c>
      <c r="K4525" t="str">
        <f>TEXT(vw_maritime_trade_analysis[[#This Row],[Departure_Date]],"mmmm")</f>
        <v>November</v>
      </c>
      <c r="L4525">
        <v>3494805.75</v>
      </c>
      <c r="M4525">
        <v>101159.34375</v>
      </c>
      <c r="N4525">
        <v>128226.3671875</v>
      </c>
      <c r="O4525">
        <v>6744.97998046875</v>
      </c>
      <c r="P4525">
        <v>0</v>
      </c>
      <c r="Q4525">
        <v>2381763</v>
      </c>
      <c r="R4525">
        <f t="shared" si="70"/>
        <v>0.68151513142039444</v>
      </c>
    </row>
    <row r="4526" spans="1:18" x14ac:dyDescent="0.25">
      <c r="A4526" t="s">
        <v>5860</v>
      </c>
      <c r="B4526" t="s">
        <v>65</v>
      </c>
      <c r="C4526" t="s">
        <v>50</v>
      </c>
      <c r="D4526" t="s">
        <v>423</v>
      </c>
      <c r="E4526" t="s">
        <v>100</v>
      </c>
      <c r="F4526" t="s">
        <v>174</v>
      </c>
      <c r="G4526" s="1">
        <v>44715</v>
      </c>
      <c r="H4526" s="1">
        <v>44722</v>
      </c>
      <c r="I4526">
        <f>YEAR((vw_maritime_trade_analysis[[#This Row],[Departure_Date]]))</f>
        <v>2022</v>
      </c>
      <c r="J4526" t="str">
        <f>"Q"&amp;ROUNDUP(MONTH(vw_maritime_trade_analysis[[#This Row],[Departure_Date]])/3,0)</f>
        <v>Q2</v>
      </c>
      <c r="K4526" t="str">
        <f>TEXT(vw_maritime_trade_analysis[[#This Row],[Departure_Date]],"mmmm")</f>
        <v>June</v>
      </c>
      <c r="L4526">
        <v>17106982</v>
      </c>
      <c r="M4526">
        <v>81114.15625</v>
      </c>
      <c r="N4526">
        <v>131021.71875</v>
      </c>
      <c r="O4526">
        <v>39688.19921875</v>
      </c>
      <c r="P4526">
        <v>7501.259765625</v>
      </c>
      <c r="Q4526">
        <v>981812.75</v>
      </c>
      <c r="R4526">
        <f t="shared" si="70"/>
        <v>5.7392516692891825E-2</v>
      </c>
    </row>
    <row r="4527" spans="1:18" x14ac:dyDescent="0.25">
      <c r="A4527" t="s">
        <v>5861</v>
      </c>
      <c r="B4527" t="s">
        <v>65</v>
      </c>
      <c r="C4527" t="s">
        <v>112</v>
      </c>
      <c r="D4527" t="s">
        <v>340</v>
      </c>
      <c r="E4527" t="s">
        <v>100</v>
      </c>
      <c r="F4527" t="s">
        <v>159</v>
      </c>
      <c r="G4527" s="1">
        <v>45344</v>
      </c>
      <c r="H4527" s="1">
        <v>45360</v>
      </c>
      <c r="I4527">
        <f>YEAR((vw_maritime_trade_analysis[[#This Row],[Departure_Date]]))</f>
        <v>2024</v>
      </c>
      <c r="J4527" t="str">
        <f>"Q"&amp;ROUNDUP(MONTH(vw_maritime_trade_analysis[[#This Row],[Departure_Date]])/3,0)</f>
        <v>Q1</v>
      </c>
      <c r="K4527" t="str">
        <f>TEXT(vw_maritime_trade_analysis[[#This Row],[Departure_Date]],"mmmm")</f>
        <v>February</v>
      </c>
      <c r="L4527">
        <v>8333393.5</v>
      </c>
      <c r="M4527">
        <v>157996.90625</v>
      </c>
      <c r="N4527">
        <v>164119.4375</v>
      </c>
      <c r="O4527">
        <v>21916.8203125</v>
      </c>
      <c r="P4527">
        <v>0</v>
      </c>
      <c r="Q4527">
        <v>623764.6875</v>
      </c>
      <c r="R4527">
        <f t="shared" si="70"/>
        <v>7.4851222074176618E-2</v>
      </c>
    </row>
    <row r="4528" spans="1:18" x14ac:dyDescent="0.25">
      <c r="A4528" t="s">
        <v>5862</v>
      </c>
      <c r="B4528" t="s">
        <v>65</v>
      </c>
      <c r="C4528" t="s">
        <v>50</v>
      </c>
      <c r="D4528" t="s">
        <v>223</v>
      </c>
      <c r="E4528" t="s">
        <v>70</v>
      </c>
      <c r="F4528" t="s">
        <v>174</v>
      </c>
      <c r="G4528" s="1">
        <v>45793</v>
      </c>
      <c r="H4528" s="1">
        <v>45811</v>
      </c>
      <c r="I4528">
        <f>YEAR((vw_maritime_trade_analysis[[#This Row],[Departure_Date]]))</f>
        <v>2025</v>
      </c>
      <c r="J4528" t="str">
        <f>"Q"&amp;ROUNDUP(MONTH(vw_maritime_trade_analysis[[#This Row],[Departure_Date]])/3,0)</f>
        <v>Q2</v>
      </c>
      <c r="K4528" t="str">
        <f>TEXT(vw_maritime_trade_analysis[[#This Row],[Departure_Date]],"mmmm")</f>
        <v>May</v>
      </c>
      <c r="L4528">
        <v>27370716</v>
      </c>
      <c r="M4528">
        <v>292388.78125</v>
      </c>
      <c r="N4528">
        <v>175511.796875</v>
      </c>
      <c r="O4528">
        <v>19433.2109375</v>
      </c>
      <c r="P4528">
        <v>0</v>
      </c>
      <c r="Q4528">
        <v>1886861.25</v>
      </c>
      <c r="R4528">
        <f t="shared" si="70"/>
        <v>6.8937226559948231E-2</v>
      </c>
    </row>
    <row r="4529" spans="1:18" x14ac:dyDescent="0.25">
      <c r="A4529" t="s">
        <v>5863</v>
      </c>
      <c r="B4529" t="s">
        <v>49</v>
      </c>
      <c r="C4529" t="s">
        <v>112</v>
      </c>
      <c r="D4529" t="s">
        <v>113</v>
      </c>
      <c r="E4529" t="s">
        <v>230</v>
      </c>
      <c r="F4529" t="s">
        <v>128</v>
      </c>
      <c r="G4529" s="1">
        <v>44991</v>
      </c>
      <c r="H4529" s="1">
        <v>45003</v>
      </c>
      <c r="I4529">
        <f>YEAR((vw_maritime_trade_analysis[[#This Row],[Departure_Date]]))</f>
        <v>2023</v>
      </c>
      <c r="J4529" t="str">
        <f>"Q"&amp;ROUNDUP(MONTH(vw_maritime_trade_analysis[[#This Row],[Departure_Date]])/3,0)</f>
        <v>Q1</v>
      </c>
      <c r="K4529" t="str">
        <f>TEXT(vw_maritime_trade_analysis[[#This Row],[Departure_Date]],"mmmm")</f>
        <v>March</v>
      </c>
      <c r="L4529">
        <v>2948090.25</v>
      </c>
      <c r="M4529">
        <v>232773.0625</v>
      </c>
      <c r="N4529">
        <v>222364.578125</v>
      </c>
      <c r="O4529">
        <v>2181.590087890625</v>
      </c>
      <c r="P4529">
        <v>0</v>
      </c>
      <c r="Q4529">
        <v>545072.75</v>
      </c>
      <c r="R4529">
        <f t="shared" si="70"/>
        <v>0.18489011657631579</v>
      </c>
    </row>
    <row r="4530" spans="1:18" x14ac:dyDescent="0.25">
      <c r="A4530" t="s">
        <v>5864</v>
      </c>
      <c r="B4530" t="s">
        <v>49</v>
      </c>
      <c r="C4530" t="s">
        <v>50</v>
      </c>
      <c r="D4530" t="s">
        <v>223</v>
      </c>
      <c r="E4530" t="s">
        <v>146</v>
      </c>
      <c r="F4530" t="s">
        <v>82</v>
      </c>
      <c r="G4530" s="1">
        <v>43914</v>
      </c>
      <c r="H4530" s="1">
        <v>43928</v>
      </c>
      <c r="I4530">
        <f>YEAR((vw_maritime_trade_analysis[[#This Row],[Departure_Date]]))</f>
        <v>2020</v>
      </c>
      <c r="J4530" t="str">
        <f>"Q"&amp;ROUNDUP(MONTH(vw_maritime_trade_analysis[[#This Row],[Departure_Date]])/3,0)</f>
        <v>Q1</v>
      </c>
      <c r="K4530" t="str">
        <f>TEXT(vw_maritime_trade_analysis[[#This Row],[Departure_Date]],"mmmm")</f>
        <v>March</v>
      </c>
      <c r="L4530">
        <v>49091024</v>
      </c>
      <c r="M4530">
        <v>266160</v>
      </c>
      <c r="N4530">
        <v>131989.234375</v>
      </c>
      <c r="O4530">
        <v>50072.8515625</v>
      </c>
      <c r="P4530">
        <v>6592.580078125</v>
      </c>
      <c r="Q4530">
        <v>1843164.25</v>
      </c>
      <c r="R4530">
        <f t="shared" si="70"/>
        <v>3.7545850540823919E-2</v>
      </c>
    </row>
    <row r="4531" spans="1:18" x14ac:dyDescent="0.25">
      <c r="A4531" t="s">
        <v>5865</v>
      </c>
      <c r="B4531" t="s">
        <v>49</v>
      </c>
      <c r="C4531" t="s">
        <v>50</v>
      </c>
      <c r="D4531" t="s">
        <v>183</v>
      </c>
      <c r="E4531" t="s">
        <v>154</v>
      </c>
      <c r="F4531" t="s">
        <v>92</v>
      </c>
      <c r="G4531" s="1">
        <v>45809</v>
      </c>
      <c r="H4531" s="1">
        <v>45815</v>
      </c>
      <c r="I4531">
        <f>YEAR((vw_maritime_trade_analysis[[#This Row],[Departure_Date]]))</f>
        <v>2025</v>
      </c>
      <c r="J4531" t="str">
        <f>"Q"&amp;ROUNDUP(MONTH(vw_maritime_trade_analysis[[#This Row],[Departure_Date]])/3,0)</f>
        <v>Q2</v>
      </c>
      <c r="K4531" t="str">
        <f>TEXT(vw_maritime_trade_analysis[[#This Row],[Departure_Date]],"mmmm")</f>
        <v>June</v>
      </c>
      <c r="L4531">
        <v>32748522</v>
      </c>
      <c r="M4531">
        <v>77038.0625</v>
      </c>
      <c r="N4531">
        <v>236419.71875</v>
      </c>
      <c r="O4531">
        <v>92023.3515625</v>
      </c>
      <c r="P4531">
        <v>0</v>
      </c>
      <c r="Q4531">
        <v>2055530.5</v>
      </c>
      <c r="R4531">
        <f t="shared" si="70"/>
        <v>6.2767122742211079E-2</v>
      </c>
    </row>
    <row r="4532" spans="1:18" x14ac:dyDescent="0.25">
      <c r="A4532" t="s">
        <v>5866</v>
      </c>
      <c r="B4532" t="s">
        <v>65</v>
      </c>
      <c r="C4532" t="s">
        <v>50</v>
      </c>
      <c r="D4532" t="s">
        <v>120</v>
      </c>
      <c r="E4532" t="s">
        <v>82</v>
      </c>
      <c r="F4532" t="s">
        <v>93</v>
      </c>
      <c r="G4532" s="1">
        <v>45861</v>
      </c>
      <c r="H4532" s="1">
        <v>45879</v>
      </c>
      <c r="I4532">
        <f>YEAR((vw_maritime_trade_analysis[[#This Row],[Departure_Date]]))</f>
        <v>2025</v>
      </c>
      <c r="J4532" t="str">
        <f>"Q"&amp;ROUNDUP(MONTH(vw_maritime_trade_analysis[[#This Row],[Departure_Date]])/3,0)</f>
        <v>Q3</v>
      </c>
      <c r="K4532" t="str">
        <f>TEXT(vw_maritime_trade_analysis[[#This Row],[Departure_Date]],"mmmm")</f>
        <v>July</v>
      </c>
      <c r="L4532">
        <v>17008916</v>
      </c>
      <c r="M4532">
        <v>598544.25</v>
      </c>
      <c r="N4532">
        <v>129226.3125</v>
      </c>
      <c r="O4532">
        <v>13266.9501953125</v>
      </c>
      <c r="P4532">
        <v>0</v>
      </c>
      <c r="Q4532">
        <v>2405276</v>
      </c>
      <c r="R4532">
        <f t="shared" si="70"/>
        <v>0.14141265675014211</v>
      </c>
    </row>
    <row r="4533" spans="1:18" x14ac:dyDescent="0.25">
      <c r="A4533" t="s">
        <v>5867</v>
      </c>
      <c r="B4533" t="s">
        <v>65</v>
      </c>
      <c r="C4533" t="s">
        <v>50</v>
      </c>
      <c r="D4533" t="s">
        <v>51</v>
      </c>
      <c r="E4533" t="s">
        <v>184</v>
      </c>
      <c r="F4533" t="s">
        <v>150</v>
      </c>
      <c r="G4533" s="1">
        <v>44388</v>
      </c>
      <c r="H4533" s="1">
        <v>44402</v>
      </c>
      <c r="I4533">
        <f>YEAR((vw_maritime_trade_analysis[[#This Row],[Departure_Date]]))</f>
        <v>2021</v>
      </c>
      <c r="J4533" t="str">
        <f>"Q"&amp;ROUNDUP(MONTH(vw_maritime_trade_analysis[[#This Row],[Departure_Date]])/3,0)</f>
        <v>Q3</v>
      </c>
      <c r="K4533" t="str">
        <f>TEXT(vw_maritime_trade_analysis[[#This Row],[Departure_Date]],"mmmm")</f>
        <v>July</v>
      </c>
      <c r="L4533">
        <v>14939972</v>
      </c>
      <c r="M4533">
        <v>93247.546875</v>
      </c>
      <c r="N4533">
        <v>239706.234375</v>
      </c>
      <c r="O4533">
        <v>50198.30859375</v>
      </c>
      <c r="P4533">
        <v>33049.1484375</v>
      </c>
      <c r="Q4533">
        <v>7036308.5</v>
      </c>
      <c r="R4533">
        <f t="shared" si="70"/>
        <v>0.47097200048299959</v>
      </c>
    </row>
    <row r="4534" spans="1:18" x14ac:dyDescent="0.25">
      <c r="A4534" t="s">
        <v>5868</v>
      </c>
      <c r="B4534" t="s">
        <v>65</v>
      </c>
      <c r="C4534" t="s">
        <v>50</v>
      </c>
      <c r="D4534" t="s">
        <v>145</v>
      </c>
      <c r="E4534" t="s">
        <v>92</v>
      </c>
      <c r="F4534" t="s">
        <v>121</v>
      </c>
      <c r="G4534" s="1">
        <v>44558</v>
      </c>
      <c r="H4534" s="1">
        <v>44578</v>
      </c>
      <c r="I4534">
        <f>YEAR((vw_maritime_trade_analysis[[#This Row],[Departure_Date]]))</f>
        <v>2021</v>
      </c>
      <c r="J4534" t="str">
        <f>"Q"&amp;ROUNDUP(MONTH(vw_maritime_trade_analysis[[#This Row],[Departure_Date]])/3,0)</f>
        <v>Q4</v>
      </c>
      <c r="K4534" t="str">
        <f>TEXT(vw_maritime_trade_analysis[[#This Row],[Departure_Date]],"mmmm")</f>
        <v>December</v>
      </c>
      <c r="L4534">
        <v>31866520</v>
      </c>
      <c r="M4534">
        <v>306486.96875</v>
      </c>
      <c r="N4534">
        <v>167410.546875</v>
      </c>
      <c r="O4534">
        <v>97511.546875</v>
      </c>
      <c r="P4534">
        <v>107870.1171875</v>
      </c>
      <c r="Q4534">
        <v>2106321</v>
      </c>
      <c r="R4534">
        <f t="shared" si="70"/>
        <v>6.609824354840127E-2</v>
      </c>
    </row>
    <row r="4535" spans="1:18" x14ac:dyDescent="0.25">
      <c r="A4535" t="s">
        <v>5869</v>
      </c>
      <c r="B4535" t="s">
        <v>49</v>
      </c>
      <c r="C4535" t="s">
        <v>50</v>
      </c>
      <c r="D4535" t="s">
        <v>51</v>
      </c>
      <c r="E4535" t="s">
        <v>83</v>
      </c>
      <c r="F4535" t="s">
        <v>92</v>
      </c>
      <c r="G4535" s="1">
        <v>45386</v>
      </c>
      <c r="H4535" s="1">
        <v>45394</v>
      </c>
      <c r="I4535">
        <f>YEAR((vw_maritime_trade_analysis[[#This Row],[Departure_Date]]))</f>
        <v>2024</v>
      </c>
      <c r="J4535" t="str">
        <f>"Q"&amp;ROUNDUP(MONTH(vw_maritime_trade_analysis[[#This Row],[Departure_Date]])/3,0)</f>
        <v>Q2</v>
      </c>
      <c r="K4535" t="str">
        <f>TEXT(vw_maritime_trade_analysis[[#This Row],[Departure_Date]],"mmmm")</f>
        <v>April</v>
      </c>
      <c r="L4535">
        <v>6019135.5</v>
      </c>
      <c r="M4535">
        <v>76123.7265625</v>
      </c>
      <c r="N4535">
        <v>231317.265625</v>
      </c>
      <c r="O4535">
        <v>7463.72998046875</v>
      </c>
      <c r="P4535">
        <v>9227.76953125</v>
      </c>
      <c r="Q4535">
        <v>3445815.75</v>
      </c>
      <c r="R4535">
        <f t="shared" si="70"/>
        <v>0.57247685319594488</v>
      </c>
    </row>
    <row r="4536" spans="1:18" x14ac:dyDescent="0.25">
      <c r="A4536" t="s">
        <v>5870</v>
      </c>
      <c r="B4536" t="s">
        <v>65</v>
      </c>
      <c r="C4536" t="s">
        <v>66</v>
      </c>
      <c r="D4536" t="s">
        <v>245</v>
      </c>
      <c r="E4536" t="s">
        <v>184</v>
      </c>
      <c r="F4536" t="s">
        <v>159</v>
      </c>
      <c r="G4536" s="1">
        <v>43836</v>
      </c>
      <c r="H4536" s="1">
        <v>43857</v>
      </c>
      <c r="I4536">
        <f>YEAR((vw_maritime_trade_analysis[[#This Row],[Departure_Date]]))</f>
        <v>2020</v>
      </c>
      <c r="J4536" t="str">
        <f>"Q"&amp;ROUNDUP(MONTH(vw_maritime_trade_analysis[[#This Row],[Departure_Date]])/3,0)</f>
        <v>Q1</v>
      </c>
      <c r="K4536" t="str">
        <f>TEXT(vw_maritime_trade_analysis[[#This Row],[Departure_Date]],"mmmm")</f>
        <v>January</v>
      </c>
      <c r="L4536">
        <v>12046297</v>
      </c>
      <c r="M4536">
        <v>185018.234375</v>
      </c>
      <c r="N4536">
        <v>120179.4375</v>
      </c>
      <c r="O4536">
        <v>22647.0390625</v>
      </c>
      <c r="P4536">
        <v>35054.828125</v>
      </c>
      <c r="Q4536">
        <v>564356.875</v>
      </c>
      <c r="R4536">
        <f t="shared" si="70"/>
        <v>4.6848992267084236E-2</v>
      </c>
    </row>
    <row r="4537" spans="1:18" x14ac:dyDescent="0.25">
      <c r="A4537" t="s">
        <v>5871</v>
      </c>
      <c r="B4537" t="s">
        <v>65</v>
      </c>
      <c r="C4537" t="s">
        <v>134</v>
      </c>
      <c r="D4537" t="s">
        <v>135</v>
      </c>
      <c r="E4537" t="s">
        <v>56</v>
      </c>
      <c r="F4537" t="s">
        <v>196</v>
      </c>
      <c r="G4537" s="1">
        <v>43898</v>
      </c>
      <c r="H4537" s="1">
        <v>43920</v>
      </c>
      <c r="I4537">
        <f>YEAR((vw_maritime_trade_analysis[[#This Row],[Departure_Date]]))</f>
        <v>2020</v>
      </c>
      <c r="J4537" t="str">
        <f>"Q"&amp;ROUNDUP(MONTH(vw_maritime_trade_analysis[[#This Row],[Departure_Date]])/3,0)</f>
        <v>Q1</v>
      </c>
      <c r="K4537" t="str">
        <f>TEXT(vw_maritime_trade_analysis[[#This Row],[Departure_Date]],"mmmm")</f>
        <v>March</v>
      </c>
      <c r="L4537">
        <v>3131584.25</v>
      </c>
      <c r="M4537">
        <v>344779.34375</v>
      </c>
      <c r="N4537">
        <v>96646.546875</v>
      </c>
      <c r="O4537">
        <v>3726.590087890625</v>
      </c>
      <c r="P4537">
        <v>0</v>
      </c>
      <c r="Q4537">
        <v>609383.6875</v>
      </c>
      <c r="R4537">
        <f t="shared" si="70"/>
        <v>0.19459278079457706</v>
      </c>
    </row>
    <row r="4538" spans="1:18" x14ac:dyDescent="0.25">
      <c r="A4538" t="s">
        <v>5872</v>
      </c>
      <c r="B4538" t="s">
        <v>65</v>
      </c>
      <c r="C4538" t="s">
        <v>50</v>
      </c>
      <c r="D4538" t="s">
        <v>145</v>
      </c>
      <c r="E4538" t="s">
        <v>82</v>
      </c>
      <c r="F4538" t="s">
        <v>93</v>
      </c>
      <c r="G4538" s="1">
        <v>46078</v>
      </c>
      <c r="H4538" s="1">
        <v>46091</v>
      </c>
      <c r="I4538">
        <f>YEAR((vw_maritime_trade_analysis[[#This Row],[Departure_Date]]))</f>
        <v>2026</v>
      </c>
      <c r="J4538" t="str">
        <f>"Q"&amp;ROUNDUP(MONTH(vw_maritime_trade_analysis[[#This Row],[Departure_Date]])/3,0)</f>
        <v>Q1</v>
      </c>
      <c r="K4538" t="str">
        <f>TEXT(vw_maritime_trade_analysis[[#This Row],[Departure_Date]],"mmmm")</f>
        <v>February</v>
      </c>
      <c r="L4538">
        <v>59841148</v>
      </c>
      <c r="M4538">
        <v>225972.546875</v>
      </c>
      <c r="N4538">
        <v>199848.1875</v>
      </c>
      <c r="O4538">
        <v>178925.03125</v>
      </c>
      <c r="P4538">
        <v>14742.8896484375</v>
      </c>
      <c r="Q4538">
        <v>3305289</v>
      </c>
      <c r="R4538">
        <f t="shared" si="70"/>
        <v>5.5234384875102994E-2</v>
      </c>
    </row>
    <row r="4539" spans="1:18" x14ac:dyDescent="0.25">
      <c r="A4539" t="s">
        <v>5873</v>
      </c>
      <c r="B4539" t="s">
        <v>65</v>
      </c>
      <c r="C4539" t="s">
        <v>66</v>
      </c>
      <c r="D4539" t="s">
        <v>251</v>
      </c>
      <c r="E4539" t="s">
        <v>56</v>
      </c>
      <c r="F4539" t="s">
        <v>150</v>
      </c>
      <c r="G4539" s="1">
        <v>44615</v>
      </c>
      <c r="H4539" s="1">
        <v>44634</v>
      </c>
      <c r="I4539">
        <f>YEAR((vw_maritime_trade_analysis[[#This Row],[Departure_Date]]))</f>
        <v>2022</v>
      </c>
      <c r="J4539" t="str">
        <f>"Q"&amp;ROUNDUP(MONTH(vw_maritime_trade_analysis[[#This Row],[Departure_Date]])/3,0)</f>
        <v>Q1</v>
      </c>
      <c r="K4539" t="str">
        <f>TEXT(vw_maritime_trade_analysis[[#This Row],[Departure_Date]],"mmmm")</f>
        <v>February</v>
      </c>
      <c r="L4539">
        <v>68525344</v>
      </c>
      <c r="M4539">
        <v>218558.21875</v>
      </c>
      <c r="N4539">
        <v>246055.515625</v>
      </c>
      <c r="O4539">
        <v>34947.9296875</v>
      </c>
      <c r="P4539">
        <v>0</v>
      </c>
      <c r="Q4539">
        <v>977312.3125</v>
      </c>
      <c r="R4539">
        <f t="shared" si="70"/>
        <v>1.4262056276579947E-2</v>
      </c>
    </row>
    <row r="4540" spans="1:18" x14ac:dyDescent="0.25">
      <c r="A4540" t="s">
        <v>5874</v>
      </c>
      <c r="B4540" t="s">
        <v>65</v>
      </c>
      <c r="C4540" t="s">
        <v>50</v>
      </c>
      <c r="D4540" t="s">
        <v>145</v>
      </c>
      <c r="E4540" t="s">
        <v>56</v>
      </c>
      <c r="F4540" t="s">
        <v>201</v>
      </c>
      <c r="G4540" s="1">
        <v>46041</v>
      </c>
      <c r="H4540" s="1">
        <v>46046</v>
      </c>
      <c r="I4540">
        <f>YEAR((vw_maritime_trade_analysis[[#This Row],[Departure_Date]]))</f>
        <v>2026</v>
      </c>
      <c r="J4540" t="str">
        <f>"Q"&amp;ROUNDUP(MONTH(vw_maritime_trade_analysis[[#This Row],[Departure_Date]])/3,0)</f>
        <v>Q1</v>
      </c>
      <c r="K4540" t="str">
        <f>TEXT(vw_maritime_trade_analysis[[#This Row],[Departure_Date]],"mmmm")</f>
        <v>January</v>
      </c>
      <c r="L4540">
        <v>104117776</v>
      </c>
      <c r="M4540">
        <v>154759.625</v>
      </c>
      <c r="N4540">
        <v>69469.140625</v>
      </c>
      <c r="O4540">
        <v>107241.3125</v>
      </c>
      <c r="P4540">
        <v>42434.75</v>
      </c>
      <c r="Q4540">
        <v>2282730.75</v>
      </c>
      <c r="R4540">
        <f t="shared" si="70"/>
        <v>2.1924505475414687E-2</v>
      </c>
    </row>
    <row r="4541" spans="1:18" x14ac:dyDescent="0.25">
      <c r="A4541" t="s">
        <v>5875</v>
      </c>
      <c r="B4541" t="s">
        <v>65</v>
      </c>
      <c r="C4541" t="s">
        <v>50</v>
      </c>
      <c r="D4541" t="s">
        <v>120</v>
      </c>
      <c r="E4541" t="s">
        <v>70</v>
      </c>
      <c r="F4541" t="s">
        <v>164</v>
      </c>
      <c r="G4541" s="1">
        <v>44086</v>
      </c>
      <c r="H4541" s="1">
        <v>44105</v>
      </c>
      <c r="I4541">
        <f>YEAR((vw_maritime_trade_analysis[[#This Row],[Departure_Date]]))</f>
        <v>2020</v>
      </c>
      <c r="J4541" t="str">
        <f>"Q"&amp;ROUNDUP(MONTH(vw_maritime_trade_analysis[[#This Row],[Departure_Date]])/3,0)</f>
        <v>Q3</v>
      </c>
      <c r="K4541" t="str">
        <f>TEXT(vw_maritime_trade_analysis[[#This Row],[Departure_Date]],"mmmm")</f>
        <v>September</v>
      </c>
      <c r="L4541">
        <v>23938170</v>
      </c>
      <c r="M4541">
        <v>427807.3125</v>
      </c>
      <c r="N4541">
        <v>220626.34375</v>
      </c>
      <c r="O4541">
        <v>50748.921875</v>
      </c>
      <c r="P4541">
        <v>22869.970703125</v>
      </c>
      <c r="Q4541">
        <v>1333562.375</v>
      </c>
      <c r="R4541">
        <f t="shared" si="70"/>
        <v>5.570861828619314E-2</v>
      </c>
    </row>
    <row r="4542" spans="1:18" x14ac:dyDescent="0.25">
      <c r="A4542" t="s">
        <v>5876</v>
      </c>
      <c r="B4542" t="s">
        <v>65</v>
      </c>
      <c r="C4542" t="s">
        <v>50</v>
      </c>
      <c r="D4542" t="s">
        <v>223</v>
      </c>
      <c r="E4542" t="s">
        <v>128</v>
      </c>
      <c r="F4542" t="s">
        <v>131</v>
      </c>
      <c r="G4542" s="1">
        <v>45155</v>
      </c>
      <c r="H4542" s="1">
        <v>45163</v>
      </c>
      <c r="I4542">
        <f>YEAR((vw_maritime_trade_analysis[[#This Row],[Departure_Date]]))</f>
        <v>2023</v>
      </c>
      <c r="J4542" t="str">
        <f>"Q"&amp;ROUNDUP(MONTH(vw_maritime_trade_analysis[[#This Row],[Departure_Date]])/3,0)</f>
        <v>Q3</v>
      </c>
      <c r="K4542" t="str">
        <f>TEXT(vw_maritime_trade_analysis[[#This Row],[Departure_Date]],"mmmm")</f>
        <v>August</v>
      </c>
      <c r="L4542">
        <v>83085448</v>
      </c>
      <c r="M4542">
        <v>235279.21875</v>
      </c>
      <c r="N4542">
        <v>213836.65625</v>
      </c>
      <c r="O4542">
        <v>49020.41015625</v>
      </c>
      <c r="P4542">
        <v>0</v>
      </c>
      <c r="Q4542">
        <v>3754118.75</v>
      </c>
      <c r="R4542">
        <f t="shared" si="70"/>
        <v>4.5183829904846873E-2</v>
      </c>
    </row>
    <row r="4543" spans="1:18" x14ac:dyDescent="0.25">
      <c r="A4543" t="s">
        <v>5877</v>
      </c>
      <c r="B4543" t="s">
        <v>65</v>
      </c>
      <c r="C4543" t="s">
        <v>50</v>
      </c>
      <c r="D4543" t="s">
        <v>120</v>
      </c>
      <c r="E4543" t="s">
        <v>92</v>
      </c>
      <c r="F4543" t="s">
        <v>83</v>
      </c>
      <c r="G4543" s="1">
        <v>44209</v>
      </c>
      <c r="H4543" s="1">
        <v>44228</v>
      </c>
      <c r="I4543">
        <f>YEAR((vw_maritime_trade_analysis[[#This Row],[Departure_Date]]))</f>
        <v>2021</v>
      </c>
      <c r="J4543" t="str">
        <f>"Q"&amp;ROUNDUP(MONTH(vw_maritime_trade_analysis[[#This Row],[Departure_Date]])/3,0)</f>
        <v>Q1</v>
      </c>
      <c r="K4543" t="str">
        <f>TEXT(vw_maritime_trade_analysis[[#This Row],[Departure_Date]],"mmmm")</f>
        <v>January</v>
      </c>
      <c r="L4543">
        <v>20891196</v>
      </c>
      <c r="M4543">
        <v>149621.859375</v>
      </c>
      <c r="N4543">
        <v>163081.9375</v>
      </c>
      <c r="O4543">
        <v>59539.91015625</v>
      </c>
      <c r="Q4543">
        <v>1027793.5625</v>
      </c>
      <c r="R4543">
        <f t="shared" si="70"/>
        <v>4.919744960987394E-2</v>
      </c>
    </row>
    <row r="4544" spans="1:18" x14ac:dyDescent="0.25">
      <c r="A4544" t="s">
        <v>5879</v>
      </c>
      <c r="B4544" t="s">
        <v>49</v>
      </c>
      <c r="C4544" t="s">
        <v>66</v>
      </c>
      <c r="D4544" t="s">
        <v>67</v>
      </c>
      <c r="E4544" t="s">
        <v>127</v>
      </c>
      <c r="F4544" t="s">
        <v>128</v>
      </c>
      <c r="G4544" s="1">
        <v>45685</v>
      </c>
      <c r="H4544" s="1">
        <v>45701</v>
      </c>
      <c r="I4544">
        <f>YEAR((vw_maritime_trade_analysis[[#This Row],[Departure_Date]]))</f>
        <v>2025</v>
      </c>
      <c r="J4544" t="str">
        <f>"Q"&amp;ROUNDUP(MONTH(vw_maritime_trade_analysis[[#This Row],[Departure_Date]])/3,0)</f>
        <v>Q1</v>
      </c>
      <c r="K4544" t="str">
        <f>TEXT(vw_maritime_trade_analysis[[#This Row],[Departure_Date]],"mmmm")</f>
        <v>January</v>
      </c>
      <c r="L4544">
        <v>95171704</v>
      </c>
      <c r="M4544">
        <v>170288.140625</v>
      </c>
      <c r="N4544">
        <v>109967.1484375</v>
      </c>
      <c r="O4544">
        <v>62813.328125</v>
      </c>
      <c r="P4544">
        <v>33099.26953125</v>
      </c>
      <c r="Q4544">
        <v>2388397.5</v>
      </c>
      <c r="R4544">
        <f t="shared" si="70"/>
        <v>2.5095668141026456E-2</v>
      </c>
    </row>
    <row r="4545" spans="1:18" x14ac:dyDescent="0.25">
      <c r="A4545" t="s">
        <v>5880</v>
      </c>
      <c r="B4545" t="s">
        <v>65</v>
      </c>
      <c r="C4545" t="s">
        <v>78</v>
      </c>
      <c r="D4545" t="s">
        <v>177</v>
      </c>
      <c r="E4545" t="s">
        <v>82</v>
      </c>
      <c r="F4545" t="s">
        <v>55</v>
      </c>
      <c r="G4545" s="1">
        <v>46050</v>
      </c>
      <c r="H4545" s="1">
        <v>46060</v>
      </c>
      <c r="I4545">
        <f>YEAR((vw_maritime_trade_analysis[[#This Row],[Departure_Date]]))</f>
        <v>2026</v>
      </c>
      <c r="J4545" t="str">
        <f>"Q"&amp;ROUNDUP(MONTH(vw_maritime_trade_analysis[[#This Row],[Departure_Date]])/3,0)</f>
        <v>Q1</v>
      </c>
      <c r="K4545" t="str">
        <f>TEXT(vw_maritime_trade_analysis[[#This Row],[Departure_Date]],"mmmm")</f>
        <v>January</v>
      </c>
      <c r="L4545">
        <v>10959823</v>
      </c>
      <c r="M4545">
        <v>191761.890625</v>
      </c>
      <c r="N4545">
        <v>147737.875</v>
      </c>
      <c r="O4545">
        <v>32989.0703125</v>
      </c>
      <c r="P4545">
        <v>0</v>
      </c>
      <c r="Q4545">
        <v>1732336.625</v>
      </c>
      <c r="R4545">
        <f t="shared" si="70"/>
        <v>0.15806246369124757</v>
      </c>
    </row>
    <row r="4546" spans="1:18" x14ac:dyDescent="0.25">
      <c r="A4546" t="s">
        <v>5881</v>
      </c>
      <c r="B4546" t="s">
        <v>65</v>
      </c>
      <c r="C4546" t="s">
        <v>50</v>
      </c>
      <c r="D4546" t="s">
        <v>223</v>
      </c>
      <c r="E4546" t="s">
        <v>226</v>
      </c>
      <c r="F4546" t="s">
        <v>127</v>
      </c>
      <c r="G4546" s="1">
        <v>43972</v>
      </c>
      <c r="H4546" s="1">
        <v>43979</v>
      </c>
      <c r="I4546">
        <f>YEAR((vw_maritime_trade_analysis[[#This Row],[Departure_Date]]))</f>
        <v>2020</v>
      </c>
      <c r="J4546" t="str">
        <f>"Q"&amp;ROUNDUP(MONTH(vw_maritime_trade_analysis[[#This Row],[Departure_Date]])/3,0)</f>
        <v>Q2</v>
      </c>
      <c r="K4546" t="str">
        <f>TEXT(vw_maritime_trade_analysis[[#This Row],[Departure_Date]],"mmmm")</f>
        <v>May</v>
      </c>
      <c r="L4546">
        <v>26445478</v>
      </c>
      <c r="M4546">
        <v>196755.953125</v>
      </c>
      <c r="N4546">
        <v>100402.46875</v>
      </c>
      <c r="O4546">
        <v>82509.890625</v>
      </c>
      <c r="P4546">
        <v>0</v>
      </c>
      <c r="Q4546">
        <v>1236504.25</v>
      </c>
      <c r="R4546">
        <f t="shared" ref="R4546:R4609" si="71">Q4546/L4546</f>
        <v>4.6756736633764E-2</v>
      </c>
    </row>
    <row r="4547" spans="1:18" x14ac:dyDescent="0.25">
      <c r="A4547" t="s">
        <v>5882</v>
      </c>
      <c r="B4547" t="s">
        <v>49</v>
      </c>
      <c r="C4547" t="s">
        <v>50</v>
      </c>
      <c r="D4547" t="s">
        <v>120</v>
      </c>
      <c r="E4547" t="s">
        <v>196</v>
      </c>
      <c r="F4547" t="s">
        <v>70</v>
      </c>
      <c r="G4547" s="1">
        <v>44392</v>
      </c>
      <c r="H4547" s="1">
        <v>44400</v>
      </c>
      <c r="I4547">
        <f>YEAR((vw_maritime_trade_analysis[[#This Row],[Departure_Date]]))</f>
        <v>2021</v>
      </c>
      <c r="J4547" t="str">
        <f>"Q"&amp;ROUNDUP(MONTH(vw_maritime_trade_analysis[[#This Row],[Departure_Date]])/3,0)</f>
        <v>Q3</v>
      </c>
      <c r="K4547" t="str">
        <f>TEXT(vw_maritime_trade_analysis[[#This Row],[Departure_Date]],"mmmm")</f>
        <v>July</v>
      </c>
      <c r="L4547">
        <v>20706236</v>
      </c>
      <c r="M4547">
        <v>274385.65625</v>
      </c>
      <c r="N4547">
        <v>187223.84375</v>
      </c>
      <c r="O4547">
        <v>14080.240234375</v>
      </c>
      <c r="P4547">
        <v>20165.69921875</v>
      </c>
      <c r="Q4547">
        <v>2868469.25</v>
      </c>
      <c r="R4547">
        <f t="shared" si="71"/>
        <v>0.13853166022062147</v>
      </c>
    </row>
    <row r="4548" spans="1:18" x14ac:dyDescent="0.25">
      <c r="A4548" t="s">
        <v>5883</v>
      </c>
      <c r="B4548" t="s">
        <v>65</v>
      </c>
      <c r="C4548" t="s">
        <v>50</v>
      </c>
      <c r="D4548" t="s">
        <v>145</v>
      </c>
      <c r="E4548" t="s">
        <v>82</v>
      </c>
      <c r="F4548" t="s">
        <v>204</v>
      </c>
      <c r="G4548" s="1">
        <v>44015</v>
      </c>
      <c r="H4548" s="1">
        <v>44023</v>
      </c>
      <c r="I4548">
        <f>YEAR((vw_maritime_trade_analysis[[#This Row],[Departure_Date]]))</f>
        <v>2020</v>
      </c>
      <c r="J4548" t="str">
        <f>"Q"&amp;ROUNDUP(MONTH(vw_maritime_trade_analysis[[#This Row],[Departure_Date]])/3,0)</f>
        <v>Q3</v>
      </c>
      <c r="K4548" t="str">
        <f>TEXT(vw_maritime_trade_analysis[[#This Row],[Departure_Date]],"mmmm")</f>
        <v>July</v>
      </c>
      <c r="L4548">
        <v>48081332</v>
      </c>
      <c r="M4548">
        <v>151228.546875</v>
      </c>
      <c r="N4548">
        <v>192202.75</v>
      </c>
      <c r="O4548">
        <v>124530.6484375</v>
      </c>
      <c r="P4548">
        <v>21405.109375</v>
      </c>
      <c r="Q4548">
        <v>2749865.5</v>
      </c>
      <c r="R4548">
        <f t="shared" si="71"/>
        <v>5.7191957577215208E-2</v>
      </c>
    </row>
    <row r="4549" spans="1:18" x14ac:dyDescent="0.25">
      <c r="A4549" t="s">
        <v>5884</v>
      </c>
      <c r="B4549" t="s">
        <v>65</v>
      </c>
      <c r="C4549" t="s">
        <v>50</v>
      </c>
      <c r="D4549" t="s">
        <v>51</v>
      </c>
      <c r="E4549" t="s">
        <v>184</v>
      </c>
      <c r="F4549" t="s">
        <v>154</v>
      </c>
      <c r="G4549" s="1">
        <v>45972</v>
      </c>
      <c r="H4549" s="1">
        <v>45990</v>
      </c>
      <c r="I4549">
        <f>YEAR((vw_maritime_trade_analysis[[#This Row],[Departure_Date]]))</f>
        <v>2025</v>
      </c>
      <c r="J4549" t="str">
        <f>"Q"&amp;ROUNDUP(MONTH(vw_maritime_trade_analysis[[#This Row],[Departure_Date]])/3,0)</f>
        <v>Q4</v>
      </c>
      <c r="K4549" t="str">
        <f>TEXT(vw_maritime_trade_analysis[[#This Row],[Departure_Date]],"mmmm")</f>
        <v>November</v>
      </c>
      <c r="L4549">
        <v>13862153</v>
      </c>
      <c r="M4549">
        <v>437794.375</v>
      </c>
      <c r="N4549">
        <v>141188.71875</v>
      </c>
      <c r="O4549">
        <v>8455.91015625</v>
      </c>
      <c r="P4549">
        <v>19245.30078125</v>
      </c>
      <c r="Q4549">
        <v>4655101</v>
      </c>
      <c r="R4549">
        <f t="shared" si="71"/>
        <v>0.3358137080149094</v>
      </c>
    </row>
    <row r="4550" spans="1:18" x14ac:dyDescent="0.25">
      <c r="A4550" t="s">
        <v>5885</v>
      </c>
      <c r="B4550" t="s">
        <v>49</v>
      </c>
      <c r="C4550" t="s">
        <v>66</v>
      </c>
      <c r="D4550" t="s">
        <v>391</v>
      </c>
      <c r="E4550" t="s">
        <v>174</v>
      </c>
      <c r="F4550" t="s">
        <v>92</v>
      </c>
      <c r="G4550" s="1">
        <v>43995</v>
      </c>
      <c r="H4550" s="1">
        <v>44020</v>
      </c>
      <c r="I4550">
        <f>YEAR((vw_maritime_trade_analysis[[#This Row],[Departure_Date]]))</f>
        <v>2020</v>
      </c>
      <c r="J4550" t="str">
        <f>"Q"&amp;ROUNDUP(MONTH(vw_maritime_trade_analysis[[#This Row],[Departure_Date]])/3,0)</f>
        <v>Q2</v>
      </c>
      <c r="K4550" t="str">
        <f>TEXT(vw_maritime_trade_analysis[[#This Row],[Departure_Date]],"mmmm")</f>
        <v>June</v>
      </c>
      <c r="L4550">
        <v>14813857</v>
      </c>
      <c r="M4550">
        <v>468848.9375</v>
      </c>
      <c r="N4550">
        <v>216009.0625</v>
      </c>
      <c r="O4550">
        <v>22368.919921875</v>
      </c>
      <c r="P4550">
        <v>19763.650390625</v>
      </c>
      <c r="Q4550">
        <v>2745053.25</v>
      </c>
      <c r="R4550">
        <f t="shared" si="71"/>
        <v>0.18530307468203588</v>
      </c>
    </row>
    <row r="4551" spans="1:18" x14ac:dyDescent="0.25">
      <c r="A4551" t="s">
        <v>5886</v>
      </c>
      <c r="B4551" t="s">
        <v>49</v>
      </c>
      <c r="C4551" t="s">
        <v>50</v>
      </c>
      <c r="D4551" t="s">
        <v>223</v>
      </c>
      <c r="E4551" t="s">
        <v>55</v>
      </c>
      <c r="F4551" t="s">
        <v>184</v>
      </c>
      <c r="G4551" s="1">
        <v>43941</v>
      </c>
      <c r="H4551" s="1">
        <v>43960</v>
      </c>
      <c r="I4551">
        <f>YEAR((vw_maritime_trade_analysis[[#This Row],[Departure_Date]]))</f>
        <v>2020</v>
      </c>
      <c r="J4551" t="str">
        <f>"Q"&amp;ROUNDUP(MONTH(vw_maritime_trade_analysis[[#This Row],[Departure_Date]])/3,0)</f>
        <v>Q2</v>
      </c>
      <c r="K4551" t="str">
        <f>TEXT(vw_maritime_trade_analysis[[#This Row],[Departure_Date]],"mmmm")</f>
        <v>April</v>
      </c>
      <c r="L4551">
        <v>70283424</v>
      </c>
      <c r="M4551">
        <v>111106.5703125</v>
      </c>
      <c r="N4551">
        <v>31876.119140625</v>
      </c>
      <c r="O4551">
        <v>160246.203125</v>
      </c>
      <c r="P4551">
        <v>0</v>
      </c>
      <c r="Q4551">
        <v>2391192.25</v>
      </c>
      <c r="R4551">
        <f t="shared" si="71"/>
        <v>3.4022136570921756E-2</v>
      </c>
    </row>
    <row r="4552" spans="1:18" x14ac:dyDescent="0.25">
      <c r="A4552" t="s">
        <v>5887</v>
      </c>
      <c r="B4552" t="s">
        <v>65</v>
      </c>
      <c r="C4552" t="s">
        <v>66</v>
      </c>
      <c r="D4552" t="s">
        <v>245</v>
      </c>
      <c r="E4552" t="s">
        <v>56</v>
      </c>
      <c r="F4552" t="s">
        <v>257</v>
      </c>
      <c r="G4552" s="1">
        <v>44888</v>
      </c>
      <c r="H4552" s="1">
        <v>44914</v>
      </c>
      <c r="I4552">
        <f>YEAR((vw_maritime_trade_analysis[[#This Row],[Departure_Date]]))</f>
        <v>2022</v>
      </c>
      <c r="J4552" t="str">
        <f>"Q"&amp;ROUNDUP(MONTH(vw_maritime_trade_analysis[[#This Row],[Departure_Date]])/3,0)</f>
        <v>Q4</v>
      </c>
      <c r="K4552" t="str">
        <f>TEXT(vw_maritime_trade_analysis[[#This Row],[Departure_Date]],"mmmm")</f>
        <v>November</v>
      </c>
      <c r="L4552">
        <v>8946205</v>
      </c>
      <c r="M4552">
        <v>435761.15625</v>
      </c>
      <c r="N4552">
        <v>195126.9375</v>
      </c>
      <c r="O4552">
        <v>7693.740234375</v>
      </c>
      <c r="P4552">
        <v>25070.83984375</v>
      </c>
      <c r="Q4552">
        <v>879977.125</v>
      </c>
      <c r="R4552">
        <f t="shared" si="71"/>
        <v>9.8363174664564471E-2</v>
      </c>
    </row>
    <row r="4553" spans="1:18" x14ac:dyDescent="0.25">
      <c r="A4553" t="s">
        <v>5888</v>
      </c>
      <c r="B4553" t="s">
        <v>49</v>
      </c>
      <c r="C4553" t="s">
        <v>50</v>
      </c>
      <c r="D4553" t="s">
        <v>51</v>
      </c>
      <c r="E4553" t="s">
        <v>121</v>
      </c>
      <c r="F4553" t="s">
        <v>70</v>
      </c>
      <c r="G4553" s="1">
        <v>43891</v>
      </c>
      <c r="H4553" s="1">
        <v>43910</v>
      </c>
      <c r="I4553">
        <f>YEAR((vw_maritime_trade_analysis[[#This Row],[Departure_Date]]))</f>
        <v>2020</v>
      </c>
      <c r="J4553" t="str">
        <f>"Q"&amp;ROUNDUP(MONTH(vw_maritime_trade_analysis[[#This Row],[Departure_Date]])/3,0)</f>
        <v>Q1</v>
      </c>
      <c r="K4553" t="str">
        <f>TEXT(vw_maritime_trade_analysis[[#This Row],[Departure_Date]],"mmmm")</f>
        <v>March</v>
      </c>
      <c r="L4553">
        <v>7775958.5</v>
      </c>
      <c r="M4553">
        <v>365951.6875</v>
      </c>
      <c r="N4553">
        <v>234592.109375</v>
      </c>
      <c r="O4553">
        <v>19206.619140625</v>
      </c>
      <c r="P4553">
        <v>21054.51953125</v>
      </c>
      <c r="Q4553">
        <v>2207120.75</v>
      </c>
      <c r="R4553">
        <f t="shared" si="71"/>
        <v>0.28383905984066143</v>
      </c>
    </row>
    <row r="4554" spans="1:18" x14ac:dyDescent="0.25">
      <c r="A4554" t="s">
        <v>5889</v>
      </c>
      <c r="B4554" t="s">
        <v>49</v>
      </c>
      <c r="C4554" t="s">
        <v>66</v>
      </c>
      <c r="D4554" t="s">
        <v>245</v>
      </c>
      <c r="E4554" t="s">
        <v>108</v>
      </c>
      <c r="F4554" t="s">
        <v>100</v>
      </c>
      <c r="G4554" s="1">
        <v>45770</v>
      </c>
      <c r="H4554" s="1">
        <v>45790</v>
      </c>
      <c r="I4554">
        <f>YEAR((vw_maritime_trade_analysis[[#This Row],[Departure_Date]]))</f>
        <v>2025</v>
      </c>
      <c r="J4554" t="str">
        <f>"Q"&amp;ROUNDUP(MONTH(vw_maritime_trade_analysis[[#This Row],[Departure_Date]])/3,0)</f>
        <v>Q2</v>
      </c>
      <c r="K4554" t="str">
        <f>TEXT(vw_maritime_trade_analysis[[#This Row],[Departure_Date]],"mmmm")</f>
        <v>April</v>
      </c>
      <c r="L4554">
        <v>10199647</v>
      </c>
      <c r="M4554">
        <v>316592.46875</v>
      </c>
      <c r="N4554">
        <v>179793.53125</v>
      </c>
      <c r="O4554">
        <v>6833.759765625</v>
      </c>
      <c r="P4554">
        <v>18110.830078125</v>
      </c>
      <c r="Q4554">
        <v>800727.8125</v>
      </c>
      <c r="R4554">
        <f t="shared" si="71"/>
        <v>7.8505443619764484E-2</v>
      </c>
    </row>
    <row r="4555" spans="1:18" x14ac:dyDescent="0.25">
      <c r="A4555" t="s">
        <v>5890</v>
      </c>
      <c r="B4555" t="s">
        <v>49</v>
      </c>
      <c r="C4555" t="s">
        <v>66</v>
      </c>
      <c r="D4555" t="s">
        <v>248</v>
      </c>
      <c r="E4555" t="s">
        <v>159</v>
      </c>
      <c r="F4555" t="s">
        <v>92</v>
      </c>
      <c r="G4555" s="1">
        <v>45226</v>
      </c>
      <c r="H4555" s="1">
        <v>45243</v>
      </c>
      <c r="I4555">
        <f>YEAR((vw_maritime_trade_analysis[[#This Row],[Departure_Date]]))</f>
        <v>2023</v>
      </c>
      <c r="J4555" t="str">
        <f>"Q"&amp;ROUNDUP(MONTH(vw_maritime_trade_analysis[[#This Row],[Departure_Date]])/3,0)</f>
        <v>Q4</v>
      </c>
      <c r="K4555" t="str">
        <f>TEXT(vw_maritime_trade_analysis[[#This Row],[Departure_Date]],"mmmm")</f>
        <v>October</v>
      </c>
      <c r="L4555">
        <v>18153214</v>
      </c>
      <c r="M4555">
        <v>232862.109375</v>
      </c>
      <c r="N4555">
        <v>144016.671875</v>
      </c>
      <c r="O4555">
        <v>52825.8515625</v>
      </c>
      <c r="P4555">
        <v>0</v>
      </c>
      <c r="Q4555">
        <v>3450436.5</v>
      </c>
      <c r="R4555">
        <f t="shared" si="71"/>
        <v>0.19007303610258766</v>
      </c>
    </row>
    <row r="4556" spans="1:18" x14ac:dyDescent="0.25">
      <c r="A4556" t="s">
        <v>5891</v>
      </c>
      <c r="B4556" t="s">
        <v>49</v>
      </c>
      <c r="C4556" t="s">
        <v>239</v>
      </c>
      <c r="D4556" t="s">
        <v>240</v>
      </c>
      <c r="E4556" t="s">
        <v>159</v>
      </c>
      <c r="F4556" t="s">
        <v>226</v>
      </c>
      <c r="G4556" s="1">
        <v>45814</v>
      </c>
      <c r="H4556" s="1">
        <v>45833</v>
      </c>
      <c r="I4556">
        <f>YEAR((vw_maritime_trade_analysis[[#This Row],[Departure_Date]]))</f>
        <v>2025</v>
      </c>
      <c r="J4556" t="str">
        <f>"Q"&amp;ROUNDUP(MONTH(vw_maritime_trade_analysis[[#This Row],[Departure_Date]])/3,0)</f>
        <v>Q2</v>
      </c>
      <c r="K4556" t="str">
        <f>TEXT(vw_maritime_trade_analysis[[#This Row],[Departure_Date]],"mmmm")</f>
        <v>June</v>
      </c>
      <c r="L4556">
        <v>8696465</v>
      </c>
      <c r="M4556">
        <v>457134.71875</v>
      </c>
      <c r="N4556">
        <v>96007.1328125</v>
      </c>
      <c r="O4556">
        <v>28263.509765625</v>
      </c>
      <c r="P4556">
        <v>5317.080078125</v>
      </c>
      <c r="Q4556">
        <v>1357889.625</v>
      </c>
      <c r="R4556">
        <f t="shared" si="71"/>
        <v>0.1561427114350486</v>
      </c>
    </row>
    <row r="4557" spans="1:18" x14ac:dyDescent="0.25">
      <c r="A4557" t="s">
        <v>5892</v>
      </c>
      <c r="B4557" t="s">
        <v>65</v>
      </c>
      <c r="C4557" t="s">
        <v>50</v>
      </c>
      <c r="D4557" t="s">
        <v>145</v>
      </c>
      <c r="E4557" t="s">
        <v>184</v>
      </c>
      <c r="F4557" t="s">
        <v>201</v>
      </c>
      <c r="G4557" s="1">
        <v>45079</v>
      </c>
      <c r="H4557" s="1">
        <v>45087</v>
      </c>
      <c r="I4557">
        <f>YEAR((vw_maritime_trade_analysis[[#This Row],[Departure_Date]]))</f>
        <v>2023</v>
      </c>
      <c r="J4557" t="str">
        <f>"Q"&amp;ROUNDUP(MONTH(vw_maritime_trade_analysis[[#This Row],[Departure_Date]])/3,0)</f>
        <v>Q2</v>
      </c>
      <c r="K4557" t="str">
        <f>TEXT(vw_maritime_trade_analysis[[#This Row],[Departure_Date]],"mmmm")</f>
        <v>June</v>
      </c>
      <c r="L4557">
        <v>41380060</v>
      </c>
      <c r="M4557">
        <v>220642.734375</v>
      </c>
      <c r="N4557">
        <v>192926.953125</v>
      </c>
      <c r="O4557">
        <v>65380.5</v>
      </c>
      <c r="P4557">
        <v>9228.169921875</v>
      </c>
      <c r="Q4557">
        <v>2331898.75</v>
      </c>
      <c r="R4557">
        <f t="shared" si="71"/>
        <v>5.6353198859547329E-2</v>
      </c>
    </row>
    <row r="4558" spans="1:18" x14ac:dyDescent="0.25">
      <c r="A4558" t="s">
        <v>5893</v>
      </c>
      <c r="B4558" t="s">
        <v>65</v>
      </c>
      <c r="C4558" t="s">
        <v>66</v>
      </c>
      <c r="D4558" t="s">
        <v>245</v>
      </c>
      <c r="E4558" t="s">
        <v>92</v>
      </c>
      <c r="F4558" t="s">
        <v>71</v>
      </c>
      <c r="G4558" s="1">
        <v>44535</v>
      </c>
      <c r="H4558" s="1">
        <v>44543</v>
      </c>
      <c r="I4558">
        <f>YEAR((vw_maritime_trade_analysis[[#This Row],[Departure_Date]]))</f>
        <v>2021</v>
      </c>
      <c r="J4558" t="str">
        <f>"Q"&amp;ROUNDUP(MONTH(vw_maritime_trade_analysis[[#This Row],[Departure_Date]])/3,0)</f>
        <v>Q4</v>
      </c>
      <c r="K4558" t="str">
        <f>TEXT(vw_maritime_trade_analysis[[#This Row],[Departure_Date]],"mmmm")</f>
        <v>December</v>
      </c>
      <c r="L4558">
        <v>6038187</v>
      </c>
      <c r="M4558">
        <v>78525.296875</v>
      </c>
      <c r="N4558">
        <v>169406.796875</v>
      </c>
      <c r="O4558">
        <v>10083.76953125</v>
      </c>
      <c r="P4558">
        <v>0</v>
      </c>
      <c r="Q4558">
        <v>761919.375</v>
      </c>
      <c r="R4558">
        <f t="shared" si="71"/>
        <v>0.12618346781906556</v>
      </c>
    </row>
    <row r="4559" spans="1:18" x14ac:dyDescent="0.25">
      <c r="A4559" t="s">
        <v>5894</v>
      </c>
      <c r="B4559" t="s">
        <v>65</v>
      </c>
      <c r="C4559" t="s">
        <v>112</v>
      </c>
      <c r="D4559" t="s">
        <v>126</v>
      </c>
      <c r="E4559" t="s">
        <v>226</v>
      </c>
      <c r="F4559" t="s">
        <v>146</v>
      </c>
      <c r="G4559" s="1">
        <v>43857</v>
      </c>
      <c r="H4559" s="1">
        <v>43876</v>
      </c>
      <c r="I4559">
        <f>YEAR((vw_maritime_trade_analysis[[#This Row],[Departure_Date]]))</f>
        <v>2020</v>
      </c>
      <c r="J4559" t="str">
        <f>"Q"&amp;ROUNDUP(MONTH(vw_maritime_trade_analysis[[#This Row],[Departure_Date]])/3,0)</f>
        <v>Q1</v>
      </c>
      <c r="K4559" t="str">
        <f>TEXT(vw_maritime_trade_analysis[[#This Row],[Departure_Date]],"mmmm")</f>
        <v>January</v>
      </c>
      <c r="L4559">
        <v>9607457</v>
      </c>
      <c r="M4559">
        <v>486943.65625</v>
      </c>
      <c r="N4559">
        <v>30106.150390625</v>
      </c>
      <c r="O4559">
        <v>18542.390625</v>
      </c>
      <c r="P4559">
        <v>46657.44140625</v>
      </c>
      <c r="Q4559">
        <v>1461731</v>
      </c>
      <c r="R4559">
        <f t="shared" si="71"/>
        <v>0.15214546367472684</v>
      </c>
    </row>
    <row r="4560" spans="1:18" x14ac:dyDescent="0.25">
      <c r="A4560" t="s">
        <v>5895</v>
      </c>
      <c r="B4560" t="s">
        <v>65</v>
      </c>
      <c r="C4560" t="s">
        <v>112</v>
      </c>
      <c r="D4560" t="s">
        <v>199</v>
      </c>
      <c r="E4560" t="s">
        <v>226</v>
      </c>
      <c r="F4560" t="s">
        <v>71</v>
      </c>
      <c r="G4560" s="1">
        <v>45546</v>
      </c>
      <c r="H4560" s="1">
        <v>45575</v>
      </c>
      <c r="I4560">
        <f>YEAR((vw_maritime_trade_analysis[[#This Row],[Departure_Date]]))</f>
        <v>2024</v>
      </c>
      <c r="J4560" t="str">
        <f>"Q"&amp;ROUNDUP(MONTH(vw_maritime_trade_analysis[[#This Row],[Departure_Date]])/3,0)</f>
        <v>Q3</v>
      </c>
      <c r="K4560" t="str">
        <f>TEXT(vw_maritime_trade_analysis[[#This Row],[Departure_Date]],"mmmm")</f>
        <v>September</v>
      </c>
      <c r="L4560">
        <v>25143956</v>
      </c>
      <c r="M4560">
        <v>503332.25</v>
      </c>
      <c r="N4560">
        <v>173539.65625</v>
      </c>
      <c r="O4560">
        <v>45510.55859375</v>
      </c>
      <c r="P4560">
        <v>59758.12890625</v>
      </c>
      <c r="Q4560">
        <v>1734738.125</v>
      </c>
      <c r="R4560">
        <f t="shared" si="71"/>
        <v>6.8992251060254792E-2</v>
      </c>
    </row>
    <row r="4561" spans="1:18" x14ac:dyDescent="0.25">
      <c r="A4561" t="s">
        <v>5896</v>
      </c>
      <c r="B4561" t="s">
        <v>65</v>
      </c>
      <c r="C4561" t="s">
        <v>78</v>
      </c>
      <c r="D4561" t="s">
        <v>79</v>
      </c>
      <c r="E4561" t="s">
        <v>70</v>
      </c>
      <c r="F4561" t="s">
        <v>121</v>
      </c>
      <c r="G4561" s="1">
        <v>44095</v>
      </c>
      <c r="H4561" s="1">
        <v>44106</v>
      </c>
      <c r="I4561">
        <f>YEAR((vw_maritime_trade_analysis[[#This Row],[Departure_Date]]))</f>
        <v>2020</v>
      </c>
      <c r="J4561" t="str">
        <f>"Q"&amp;ROUNDUP(MONTH(vw_maritime_trade_analysis[[#This Row],[Departure_Date]])/3,0)</f>
        <v>Q3</v>
      </c>
      <c r="K4561" t="str">
        <f>TEXT(vw_maritime_trade_analysis[[#This Row],[Departure_Date]],"mmmm")</f>
        <v>September</v>
      </c>
      <c r="L4561">
        <v>43450844</v>
      </c>
      <c r="M4561">
        <v>132570.265625</v>
      </c>
      <c r="N4561">
        <v>171855.203125</v>
      </c>
      <c r="O4561">
        <v>116882.7734375</v>
      </c>
      <c r="P4561">
        <v>24405.330078125</v>
      </c>
      <c r="Q4561">
        <v>1127818.75</v>
      </c>
      <c r="R4561">
        <f t="shared" si="71"/>
        <v>2.5956198917563029E-2</v>
      </c>
    </row>
    <row r="4562" spans="1:18" x14ac:dyDescent="0.25">
      <c r="A4562" t="s">
        <v>5897</v>
      </c>
      <c r="B4562" t="s">
        <v>49</v>
      </c>
      <c r="C4562" t="s">
        <v>78</v>
      </c>
      <c r="D4562" t="s">
        <v>177</v>
      </c>
      <c r="E4562" t="s">
        <v>204</v>
      </c>
      <c r="F4562" t="s">
        <v>100</v>
      </c>
      <c r="G4562" s="1">
        <v>45364</v>
      </c>
      <c r="H4562" s="1">
        <v>45387</v>
      </c>
      <c r="I4562">
        <f>YEAR((vw_maritime_trade_analysis[[#This Row],[Departure_Date]]))</f>
        <v>2024</v>
      </c>
      <c r="J4562" t="str">
        <f>"Q"&amp;ROUNDUP(MONTH(vw_maritime_trade_analysis[[#This Row],[Departure_Date]])/3,0)</f>
        <v>Q1</v>
      </c>
      <c r="K4562" t="str">
        <f>TEXT(vw_maritime_trade_analysis[[#This Row],[Departure_Date]],"mmmm")</f>
        <v>March</v>
      </c>
      <c r="L4562">
        <v>21481172</v>
      </c>
      <c r="M4562">
        <v>198806.515625</v>
      </c>
      <c r="N4562">
        <v>133540.046875</v>
      </c>
      <c r="O4562">
        <v>60791.71875</v>
      </c>
      <c r="P4562">
        <v>0</v>
      </c>
      <c r="Q4562">
        <v>1195932.875</v>
      </c>
      <c r="R4562">
        <f t="shared" si="71"/>
        <v>5.5673539367405094E-2</v>
      </c>
    </row>
    <row r="4563" spans="1:18" x14ac:dyDescent="0.25">
      <c r="A4563" t="s">
        <v>5898</v>
      </c>
      <c r="B4563" t="s">
        <v>65</v>
      </c>
      <c r="C4563" t="s">
        <v>50</v>
      </c>
      <c r="D4563" t="s">
        <v>51</v>
      </c>
      <c r="E4563" t="s">
        <v>184</v>
      </c>
      <c r="F4563" t="s">
        <v>201</v>
      </c>
      <c r="G4563" s="1">
        <v>44593</v>
      </c>
      <c r="H4563" s="1">
        <v>44605</v>
      </c>
      <c r="I4563">
        <f>YEAR((vw_maritime_trade_analysis[[#This Row],[Departure_Date]]))</f>
        <v>2022</v>
      </c>
      <c r="J4563" t="str">
        <f>"Q"&amp;ROUNDUP(MONTH(vw_maritime_trade_analysis[[#This Row],[Departure_Date]])/3,0)</f>
        <v>Q1</v>
      </c>
      <c r="K4563" t="str">
        <f>TEXT(vw_maritime_trade_analysis[[#This Row],[Departure_Date]],"mmmm")</f>
        <v>February</v>
      </c>
      <c r="L4563">
        <v>7971866</v>
      </c>
      <c r="M4563">
        <v>127304.8203125</v>
      </c>
      <c r="N4563">
        <v>231079.59375</v>
      </c>
      <c r="O4563">
        <v>7812.43017578125</v>
      </c>
      <c r="P4563">
        <v>27674.76953125</v>
      </c>
      <c r="Q4563">
        <v>1490610.125</v>
      </c>
      <c r="R4563">
        <f t="shared" si="71"/>
        <v>0.18698384104800558</v>
      </c>
    </row>
    <row r="4564" spans="1:18" x14ac:dyDescent="0.25">
      <c r="A4564" t="s">
        <v>5899</v>
      </c>
      <c r="B4564" t="s">
        <v>49</v>
      </c>
      <c r="C4564" t="s">
        <v>66</v>
      </c>
      <c r="D4564" t="s">
        <v>245</v>
      </c>
      <c r="E4564" t="s">
        <v>131</v>
      </c>
      <c r="F4564" t="s">
        <v>226</v>
      </c>
      <c r="G4564" s="1">
        <v>45747</v>
      </c>
      <c r="H4564" s="1">
        <v>45769</v>
      </c>
      <c r="I4564">
        <f>YEAR((vw_maritime_trade_analysis[[#This Row],[Departure_Date]]))</f>
        <v>2025</v>
      </c>
      <c r="J4564" t="str">
        <f>"Q"&amp;ROUNDUP(MONTH(vw_maritime_trade_analysis[[#This Row],[Departure_Date]])/3,0)</f>
        <v>Q1</v>
      </c>
      <c r="K4564" t="str">
        <f>TEXT(vw_maritime_trade_analysis[[#This Row],[Departure_Date]],"mmmm")</f>
        <v>March</v>
      </c>
      <c r="L4564">
        <v>1189911.125</v>
      </c>
      <c r="M4564">
        <v>379801.25</v>
      </c>
      <c r="N4564">
        <v>54849.890625</v>
      </c>
      <c r="O4564">
        <v>3748.219970703125</v>
      </c>
      <c r="P4564">
        <v>17077.240234375</v>
      </c>
      <c r="Q4564">
        <v>504179.625</v>
      </c>
      <c r="R4564">
        <f t="shared" si="71"/>
        <v>0.42371200202031895</v>
      </c>
    </row>
    <row r="4565" spans="1:18" x14ac:dyDescent="0.25">
      <c r="A4565" t="s">
        <v>5900</v>
      </c>
      <c r="B4565" t="s">
        <v>49</v>
      </c>
      <c r="C4565" t="s">
        <v>239</v>
      </c>
      <c r="D4565" t="s">
        <v>265</v>
      </c>
      <c r="E4565" t="s">
        <v>146</v>
      </c>
      <c r="F4565" t="s">
        <v>70</v>
      </c>
      <c r="G4565" s="1">
        <v>44519</v>
      </c>
      <c r="H4565" s="1">
        <v>44535</v>
      </c>
      <c r="I4565">
        <f>YEAR((vw_maritime_trade_analysis[[#This Row],[Departure_Date]]))</f>
        <v>2021</v>
      </c>
      <c r="J4565" t="str">
        <f>"Q"&amp;ROUNDUP(MONTH(vw_maritime_trade_analysis[[#This Row],[Departure_Date]])/3,0)</f>
        <v>Q4</v>
      </c>
      <c r="K4565" t="str">
        <f>TEXT(vw_maritime_trade_analysis[[#This Row],[Departure_Date]],"mmmm")</f>
        <v>November</v>
      </c>
      <c r="L4565">
        <v>14151141</v>
      </c>
      <c r="M4565">
        <v>351453.1875</v>
      </c>
      <c r="N4565">
        <v>48376.69921875</v>
      </c>
      <c r="O4565">
        <v>7924.64013671875</v>
      </c>
      <c r="P4565">
        <v>39398.33984375</v>
      </c>
      <c r="Q4565">
        <v>1176635.625</v>
      </c>
      <c r="R4565">
        <f t="shared" si="71"/>
        <v>8.3147756424729283E-2</v>
      </c>
    </row>
    <row r="4566" spans="1:18" x14ac:dyDescent="0.25">
      <c r="A4566" t="s">
        <v>5901</v>
      </c>
      <c r="B4566" t="s">
        <v>49</v>
      </c>
      <c r="C4566" t="s">
        <v>66</v>
      </c>
      <c r="D4566" t="s">
        <v>248</v>
      </c>
      <c r="E4566" t="s">
        <v>164</v>
      </c>
      <c r="F4566" t="s">
        <v>82</v>
      </c>
      <c r="G4566" s="1">
        <v>45270</v>
      </c>
      <c r="H4566" s="1">
        <v>45304</v>
      </c>
      <c r="I4566">
        <f>YEAR((vw_maritime_trade_analysis[[#This Row],[Departure_Date]]))</f>
        <v>2023</v>
      </c>
      <c r="J4566" t="str">
        <f>"Q"&amp;ROUNDUP(MONTH(vw_maritime_trade_analysis[[#This Row],[Departure_Date]])/3,0)</f>
        <v>Q4</v>
      </c>
      <c r="K4566" t="str">
        <f>TEXT(vw_maritime_trade_analysis[[#This Row],[Departure_Date]],"mmmm")</f>
        <v>December</v>
      </c>
      <c r="L4566">
        <v>34904176</v>
      </c>
      <c r="M4566">
        <v>849239.5625</v>
      </c>
      <c r="N4566">
        <v>120417.9296875</v>
      </c>
      <c r="O4566">
        <v>75742.0625</v>
      </c>
      <c r="P4566">
        <v>15201.33984375</v>
      </c>
      <c r="Q4566">
        <v>4079969.25</v>
      </c>
      <c r="R4566">
        <f t="shared" si="71"/>
        <v>0.1168905763596883</v>
      </c>
    </row>
    <row r="4567" spans="1:18" x14ac:dyDescent="0.25">
      <c r="A4567" t="s">
        <v>5902</v>
      </c>
      <c r="B4567" t="s">
        <v>65</v>
      </c>
      <c r="C4567" t="s">
        <v>112</v>
      </c>
      <c r="D4567" t="s">
        <v>113</v>
      </c>
      <c r="E4567" t="s">
        <v>100</v>
      </c>
      <c r="F4567" t="s">
        <v>121</v>
      </c>
      <c r="G4567" s="1">
        <v>44747</v>
      </c>
      <c r="H4567" s="1">
        <v>44773</v>
      </c>
      <c r="I4567">
        <f>YEAR((vw_maritime_trade_analysis[[#This Row],[Departure_Date]]))</f>
        <v>2022</v>
      </c>
      <c r="J4567" t="str">
        <f>"Q"&amp;ROUNDUP(MONTH(vw_maritime_trade_analysis[[#This Row],[Departure_Date]])/3,0)</f>
        <v>Q3</v>
      </c>
      <c r="K4567" t="str">
        <f>TEXT(vw_maritime_trade_analysis[[#This Row],[Departure_Date]],"mmmm")</f>
        <v>July</v>
      </c>
      <c r="L4567">
        <v>4335247</v>
      </c>
      <c r="M4567">
        <v>746167.4375</v>
      </c>
      <c r="N4567">
        <v>200923.390625</v>
      </c>
      <c r="O4567">
        <v>4248.5400390625</v>
      </c>
      <c r="P4567">
        <v>34980.91015625</v>
      </c>
      <c r="Q4567">
        <v>1085761.125</v>
      </c>
      <c r="R4567">
        <f t="shared" si="71"/>
        <v>0.25044965719369622</v>
      </c>
    </row>
    <row r="4568" spans="1:18" x14ac:dyDescent="0.25">
      <c r="A4568" t="s">
        <v>5903</v>
      </c>
      <c r="B4568" t="s">
        <v>65</v>
      </c>
      <c r="C4568" t="s">
        <v>50</v>
      </c>
      <c r="D4568" t="s">
        <v>51</v>
      </c>
      <c r="E4568" t="s">
        <v>70</v>
      </c>
      <c r="F4568" t="s">
        <v>83</v>
      </c>
      <c r="G4568" s="1">
        <v>44327</v>
      </c>
      <c r="H4568" s="1">
        <v>44333</v>
      </c>
      <c r="I4568">
        <f>YEAR((vw_maritime_trade_analysis[[#This Row],[Departure_Date]]))</f>
        <v>2021</v>
      </c>
      <c r="J4568" t="str">
        <f>"Q"&amp;ROUNDUP(MONTH(vw_maritime_trade_analysis[[#This Row],[Departure_Date]])/3,0)</f>
        <v>Q2</v>
      </c>
      <c r="K4568" t="str">
        <f>TEXT(vw_maritime_trade_analysis[[#This Row],[Departure_Date]],"mmmm")</f>
        <v>May</v>
      </c>
      <c r="L4568">
        <v>4871515</v>
      </c>
      <c r="M4568">
        <v>163470.484375</v>
      </c>
      <c r="N4568">
        <v>85785.7578125</v>
      </c>
      <c r="O4568">
        <v>9255.8798828125</v>
      </c>
      <c r="P4568">
        <v>82252.109375</v>
      </c>
      <c r="Q4568">
        <v>1747564.625</v>
      </c>
      <c r="R4568">
        <f t="shared" si="71"/>
        <v>0.35873124171843873</v>
      </c>
    </row>
    <row r="4569" spans="1:18" x14ac:dyDescent="0.25">
      <c r="A4569" t="s">
        <v>5904</v>
      </c>
      <c r="B4569" t="s">
        <v>49</v>
      </c>
      <c r="C4569" t="s">
        <v>50</v>
      </c>
      <c r="D4569" t="s">
        <v>120</v>
      </c>
      <c r="E4569" t="s">
        <v>201</v>
      </c>
      <c r="F4569" t="s">
        <v>70</v>
      </c>
      <c r="G4569" s="1">
        <v>45975</v>
      </c>
      <c r="H4569" s="1">
        <v>45993</v>
      </c>
      <c r="I4569">
        <f>YEAR((vw_maritime_trade_analysis[[#This Row],[Departure_Date]]))</f>
        <v>2025</v>
      </c>
      <c r="J4569" t="str">
        <f>"Q"&amp;ROUNDUP(MONTH(vw_maritime_trade_analysis[[#This Row],[Departure_Date]])/3,0)</f>
        <v>Q4</v>
      </c>
      <c r="K4569" t="str">
        <f>TEXT(vw_maritime_trade_analysis[[#This Row],[Departure_Date]],"mmmm")</f>
        <v>November</v>
      </c>
      <c r="L4569">
        <v>56493564</v>
      </c>
      <c r="M4569">
        <v>518650.1875</v>
      </c>
      <c r="N4569">
        <v>244210.953125</v>
      </c>
      <c r="O4569">
        <v>138409.234375</v>
      </c>
      <c r="P4569">
        <v>0</v>
      </c>
      <c r="Q4569">
        <v>2858915.5</v>
      </c>
      <c r="R4569">
        <f t="shared" si="71"/>
        <v>5.0606038946312541E-2</v>
      </c>
    </row>
    <row r="4570" spans="1:18" x14ac:dyDescent="0.25">
      <c r="A4570" t="s">
        <v>5905</v>
      </c>
      <c r="B4570" t="s">
        <v>49</v>
      </c>
      <c r="C4570" t="s">
        <v>66</v>
      </c>
      <c r="D4570" t="s">
        <v>248</v>
      </c>
      <c r="E4570" t="s">
        <v>159</v>
      </c>
      <c r="F4570" t="s">
        <v>56</v>
      </c>
      <c r="G4570" s="1">
        <v>44238</v>
      </c>
      <c r="H4570" s="1">
        <v>44264</v>
      </c>
      <c r="I4570">
        <f>YEAR((vw_maritime_trade_analysis[[#This Row],[Departure_Date]]))</f>
        <v>2021</v>
      </c>
      <c r="J4570" t="str">
        <f>"Q"&amp;ROUNDUP(MONTH(vw_maritime_trade_analysis[[#This Row],[Departure_Date]])/3,0)</f>
        <v>Q1</v>
      </c>
      <c r="K4570" t="str">
        <f>TEXT(vw_maritime_trade_analysis[[#This Row],[Departure_Date]],"mmmm")</f>
        <v>February</v>
      </c>
      <c r="L4570">
        <v>26470900</v>
      </c>
      <c r="M4570">
        <v>222970.171875</v>
      </c>
      <c r="N4570">
        <v>68722.0625</v>
      </c>
      <c r="O4570">
        <v>33353.328125</v>
      </c>
      <c r="P4570">
        <v>29105.359375</v>
      </c>
      <c r="Q4570">
        <v>2187173.75</v>
      </c>
      <c r="R4570">
        <f t="shared" si="71"/>
        <v>8.2625590743042363E-2</v>
      </c>
    </row>
    <row r="4571" spans="1:18" x14ac:dyDescent="0.25">
      <c r="A4571" t="s">
        <v>5906</v>
      </c>
      <c r="B4571" t="s">
        <v>65</v>
      </c>
      <c r="C4571" t="s">
        <v>78</v>
      </c>
      <c r="D4571" t="s">
        <v>177</v>
      </c>
      <c r="E4571" t="s">
        <v>82</v>
      </c>
      <c r="F4571" t="s">
        <v>159</v>
      </c>
      <c r="G4571" s="1">
        <v>44764</v>
      </c>
      <c r="H4571" s="1">
        <v>44790</v>
      </c>
      <c r="I4571">
        <f>YEAR((vw_maritime_trade_analysis[[#This Row],[Departure_Date]]))</f>
        <v>2022</v>
      </c>
      <c r="J4571" t="str">
        <f>"Q"&amp;ROUNDUP(MONTH(vw_maritime_trade_analysis[[#This Row],[Departure_Date]])/3,0)</f>
        <v>Q3</v>
      </c>
      <c r="K4571" t="str">
        <f>TEXT(vw_maritime_trade_analysis[[#This Row],[Departure_Date]],"mmmm")</f>
        <v>July</v>
      </c>
      <c r="L4571">
        <v>25725028</v>
      </c>
      <c r="M4571">
        <v>318285.5625</v>
      </c>
      <c r="N4571">
        <v>129359.9921875</v>
      </c>
      <c r="O4571">
        <v>63026.3203125</v>
      </c>
      <c r="P4571">
        <v>2466.389892578125</v>
      </c>
      <c r="Q4571">
        <v>2429307.75</v>
      </c>
      <c r="R4571">
        <f t="shared" si="71"/>
        <v>9.4433628993523352E-2</v>
      </c>
    </row>
    <row r="4572" spans="1:18" x14ac:dyDescent="0.25">
      <c r="A4572" t="s">
        <v>5908</v>
      </c>
      <c r="B4572" t="s">
        <v>65</v>
      </c>
      <c r="C4572" t="s">
        <v>50</v>
      </c>
      <c r="D4572" t="s">
        <v>145</v>
      </c>
      <c r="E4572" t="s">
        <v>226</v>
      </c>
      <c r="F4572" t="s">
        <v>230</v>
      </c>
      <c r="G4572" s="1">
        <v>45930</v>
      </c>
      <c r="H4572" s="1">
        <v>45939</v>
      </c>
      <c r="I4572">
        <f>YEAR((vw_maritime_trade_analysis[[#This Row],[Departure_Date]]))</f>
        <v>2025</v>
      </c>
      <c r="J4572" t="str">
        <f>"Q"&amp;ROUNDUP(MONTH(vw_maritime_trade_analysis[[#This Row],[Departure_Date]])/3,0)</f>
        <v>Q3</v>
      </c>
      <c r="K4572" t="str">
        <f>TEXT(vw_maritime_trade_analysis[[#This Row],[Departure_Date]],"mmmm")</f>
        <v>September</v>
      </c>
      <c r="L4572">
        <v>62165192</v>
      </c>
      <c r="M4572">
        <v>147445.921875</v>
      </c>
      <c r="N4572">
        <v>106949.5625</v>
      </c>
      <c r="O4572">
        <v>91382.828125</v>
      </c>
      <c r="P4572">
        <v>0</v>
      </c>
      <c r="Q4572">
        <v>2998403</v>
      </c>
      <c r="R4572">
        <f t="shared" si="71"/>
        <v>4.8232827785684308E-2</v>
      </c>
    </row>
    <row r="4573" spans="1:18" x14ac:dyDescent="0.25">
      <c r="A4573" t="s">
        <v>5909</v>
      </c>
      <c r="B4573" t="s">
        <v>65</v>
      </c>
      <c r="C4573" t="s">
        <v>50</v>
      </c>
      <c r="D4573" t="s">
        <v>51</v>
      </c>
      <c r="E4573" t="s">
        <v>226</v>
      </c>
      <c r="F4573" t="s">
        <v>257</v>
      </c>
      <c r="G4573" s="1">
        <v>45549</v>
      </c>
      <c r="H4573" s="1">
        <v>45563</v>
      </c>
      <c r="I4573">
        <f>YEAR((vw_maritime_trade_analysis[[#This Row],[Departure_Date]]))</f>
        <v>2024</v>
      </c>
      <c r="J4573" t="str">
        <f>"Q"&amp;ROUNDUP(MONTH(vw_maritime_trade_analysis[[#This Row],[Departure_Date]])/3,0)</f>
        <v>Q3</v>
      </c>
      <c r="K4573" t="str">
        <f>TEXT(vw_maritime_trade_analysis[[#This Row],[Departure_Date]],"mmmm")</f>
        <v>September</v>
      </c>
      <c r="L4573">
        <v>6568863.5</v>
      </c>
      <c r="M4573">
        <v>149177.9375</v>
      </c>
      <c r="N4573">
        <v>118486.53125</v>
      </c>
      <c r="O4573">
        <v>5255.08984375</v>
      </c>
      <c r="P4573">
        <v>24876.19921875</v>
      </c>
      <c r="Q4573">
        <v>2041906.25</v>
      </c>
      <c r="R4573">
        <f t="shared" si="71"/>
        <v>0.3108461988896557</v>
      </c>
    </row>
    <row r="4574" spans="1:18" x14ac:dyDescent="0.25">
      <c r="A4574" t="s">
        <v>5910</v>
      </c>
      <c r="B4574" t="s">
        <v>65</v>
      </c>
      <c r="C4574" t="s">
        <v>50</v>
      </c>
      <c r="D4574" t="s">
        <v>51</v>
      </c>
      <c r="E4574" t="s">
        <v>100</v>
      </c>
      <c r="F4574" t="s">
        <v>174</v>
      </c>
      <c r="G4574" s="1">
        <v>44146</v>
      </c>
      <c r="H4574" s="1">
        <v>44161</v>
      </c>
      <c r="I4574">
        <f>YEAR((vw_maritime_trade_analysis[[#This Row],[Departure_Date]]))</f>
        <v>2020</v>
      </c>
      <c r="J4574" t="str">
        <f>"Q"&amp;ROUNDUP(MONTH(vw_maritime_trade_analysis[[#This Row],[Departure_Date]])/3,0)</f>
        <v>Q4</v>
      </c>
      <c r="K4574" t="str">
        <f>TEXT(vw_maritime_trade_analysis[[#This Row],[Departure_Date]],"mmmm")</f>
        <v>November</v>
      </c>
      <c r="L4574">
        <v>20083826</v>
      </c>
      <c r="M4574">
        <v>163949.546875</v>
      </c>
      <c r="N4574">
        <v>144695.15625</v>
      </c>
      <c r="O4574">
        <v>35146.69921875</v>
      </c>
      <c r="P4574">
        <v>0</v>
      </c>
      <c r="Q4574">
        <v>3671705</v>
      </c>
      <c r="R4574">
        <f t="shared" si="71"/>
        <v>0.18281900072227275</v>
      </c>
    </row>
    <row r="4575" spans="1:18" x14ac:dyDescent="0.25">
      <c r="A4575" t="s">
        <v>5911</v>
      </c>
      <c r="B4575" t="s">
        <v>65</v>
      </c>
      <c r="C4575" t="s">
        <v>50</v>
      </c>
      <c r="D4575" t="s">
        <v>139</v>
      </c>
      <c r="E4575" t="s">
        <v>56</v>
      </c>
      <c r="F4575" t="s">
        <v>121</v>
      </c>
      <c r="G4575" s="1">
        <v>44966</v>
      </c>
      <c r="H4575" s="1">
        <v>44986</v>
      </c>
      <c r="I4575">
        <f>YEAR((vw_maritime_trade_analysis[[#This Row],[Departure_Date]]))</f>
        <v>2023</v>
      </c>
      <c r="J4575" t="str">
        <f>"Q"&amp;ROUNDUP(MONTH(vw_maritime_trade_analysis[[#This Row],[Departure_Date]])/3,0)</f>
        <v>Q1</v>
      </c>
      <c r="K4575" t="str">
        <f>TEXT(vw_maritime_trade_analysis[[#This Row],[Departure_Date]],"mmmm")</f>
        <v>February</v>
      </c>
      <c r="L4575">
        <v>22861180</v>
      </c>
      <c r="M4575">
        <v>501024.78125</v>
      </c>
      <c r="N4575">
        <v>69198.9375</v>
      </c>
      <c r="O4575">
        <v>76813.5703125</v>
      </c>
      <c r="P4575">
        <v>0</v>
      </c>
      <c r="Q4575">
        <v>1380692.5</v>
      </c>
      <c r="R4575">
        <f t="shared" si="71"/>
        <v>6.0394629673533914E-2</v>
      </c>
    </row>
    <row r="4576" spans="1:18" x14ac:dyDescent="0.25">
      <c r="A4576" t="s">
        <v>5912</v>
      </c>
      <c r="B4576" t="s">
        <v>65</v>
      </c>
      <c r="C4576" t="s">
        <v>78</v>
      </c>
      <c r="D4576" t="s">
        <v>105</v>
      </c>
      <c r="E4576" t="s">
        <v>100</v>
      </c>
      <c r="F4576" t="s">
        <v>71</v>
      </c>
      <c r="G4576" s="1">
        <v>45642</v>
      </c>
      <c r="H4576" s="1">
        <v>45672</v>
      </c>
      <c r="I4576">
        <f>YEAR((vw_maritime_trade_analysis[[#This Row],[Departure_Date]]))</f>
        <v>2024</v>
      </c>
      <c r="J4576" t="str">
        <f>"Q"&amp;ROUNDUP(MONTH(vw_maritime_trade_analysis[[#This Row],[Departure_Date]])/3,0)</f>
        <v>Q4</v>
      </c>
      <c r="K4576" t="str">
        <f>TEXT(vw_maritime_trade_analysis[[#This Row],[Departure_Date]],"mmmm")</f>
        <v>December</v>
      </c>
      <c r="L4576">
        <v>32735280</v>
      </c>
      <c r="M4576">
        <v>683693.5</v>
      </c>
      <c r="N4576">
        <v>226316.90625</v>
      </c>
      <c r="O4576">
        <v>93950.2578125</v>
      </c>
      <c r="P4576">
        <v>8571.349609375</v>
      </c>
      <c r="Q4576">
        <v>1822193.25</v>
      </c>
      <c r="R4576">
        <f t="shared" si="71"/>
        <v>5.5664507833750008E-2</v>
      </c>
    </row>
    <row r="4577" spans="1:18" x14ac:dyDescent="0.25">
      <c r="A4577" t="s">
        <v>5913</v>
      </c>
      <c r="B4577" t="s">
        <v>65</v>
      </c>
      <c r="C4577" t="s">
        <v>50</v>
      </c>
      <c r="D4577" t="s">
        <v>145</v>
      </c>
      <c r="E4577" t="s">
        <v>92</v>
      </c>
      <c r="F4577" t="s">
        <v>204</v>
      </c>
      <c r="G4577" s="1">
        <v>45598</v>
      </c>
      <c r="H4577" s="1">
        <v>45611</v>
      </c>
      <c r="I4577">
        <f>YEAR((vw_maritime_trade_analysis[[#This Row],[Departure_Date]]))</f>
        <v>2024</v>
      </c>
      <c r="J4577" t="str">
        <f>"Q"&amp;ROUNDUP(MONTH(vw_maritime_trade_analysis[[#This Row],[Departure_Date]])/3,0)</f>
        <v>Q4</v>
      </c>
      <c r="K4577" t="str">
        <f>TEXT(vw_maritime_trade_analysis[[#This Row],[Departure_Date]],"mmmm")</f>
        <v>November</v>
      </c>
      <c r="L4577">
        <v>75630280</v>
      </c>
      <c r="M4577">
        <v>180978.5</v>
      </c>
      <c r="N4577">
        <v>93070.5</v>
      </c>
      <c r="O4577">
        <v>192100.90625</v>
      </c>
      <c r="P4577">
        <v>21867.029296875</v>
      </c>
      <c r="Q4577">
        <v>2148890</v>
      </c>
      <c r="R4577">
        <f t="shared" si="71"/>
        <v>2.841309062983768E-2</v>
      </c>
    </row>
    <row r="4578" spans="1:18" x14ac:dyDescent="0.25">
      <c r="A4578" t="s">
        <v>5914</v>
      </c>
      <c r="B4578" t="s">
        <v>49</v>
      </c>
      <c r="C4578" t="s">
        <v>134</v>
      </c>
      <c r="D4578" t="s">
        <v>135</v>
      </c>
      <c r="E4578" t="s">
        <v>257</v>
      </c>
      <c r="F4578" t="s">
        <v>92</v>
      </c>
      <c r="G4578" s="1">
        <v>45401</v>
      </c>
      <c r="H4578" s="1">
        <v>45423</v>
      </c>
      <c r="I4578">
        <f>YEAR((vw_maritime_trade_analysis[[#This Row],[Departure_Date]]))</f>
        <v>2024</v>
      </c>
      <c r="J4578" t="str">
        <f>"Q"&amp;ROUNDUP(MONTH(vw_maritime_trade_analysis[[#This Row],[Departure_Date]])/3,0)</f>
        <v>Q2</v>
      </c>
      <c r="K4578" t="str">
        <f>TEXT(vw_maritime_trade_analysis[[#This Row],[Departure_Date]],"mmmm")</f>
        <v>April</v>
      </c>
      <c r="L4578">
        <v>1617241.25</v>
      </c>
      <c r="M4578">
        <v>306887.5625</v>
      </c>
      <c r="N4578">
        <v>107239.4921875</v>
      </c>
      <c r="O4578">
        <v>1762.7900390625</v>
      </c>
      <c r="P4578">
        <v>0</v>
      </c>
      <c r="Q4578">
        <v>535585.75</v>
      </c>
      <c r="R4578">
        <f t="shared" si="71"/>
        <v>0.33117245185280797</v>
      </c>
    </row>
    <row r="4579" spans="1:18" x14ac:dyDescent="0.25">
      <c r="A4579" t="s">
        <v>5915</v>
      </c>
      <c r="B4579" t="s">
        <v>65</v>
      </c>
      <c r="C4579" t="s">
        <v>50</v>
      </c>
      <c r="D4579" t="s">
        <v>120</v>
      </c>
      <c r="E4579" t="s">
        <v>56</v>
      </c>
      <c r="F4579" t="s">
        <v>108</v>
      </c>
      <c r="G4579" s="1">
        <v>44805</v>
      </c>
      <c r="H4579" s="1">
        <v>44811</v>
      </c>
      <c r="I4579">
        <f>YEAR((vw_maritime_trade_analysis[[#This Row],[Departure_Date]]))</f>
        <v>2022</v>
      </c>
      <c r="J4579" t="str">
        <f>"Q"&amp;ROUNDUP(MONTH(vw_maritime_trade_analysis[[#This Row],[Departure_Date]])/3,0)</f>
        <v>Q3</v>
      </c>
      <c r="K4579" t="str">
        <f>TEXT(vw_maritime_trade_analysis[[#This Row],[Departure_Date]],"mmmm")</f>
        <v>September</v>
      </c>
      <c r="L4579">
        <v>23301126</v>
      </c>
      <c r="M4579">
        <v>96839.5625</v>
      </c>
      <c r="N4579">
        <v>162468.953125</v>
      </c>
      <c r="O4579">
        <v>63146.05078125</v>
      </c>
      <c r="P4579">
        <v>16678.30078125</v>
      </c>
      <c r="Q4579">
        <v>974072.8125</v>
      </c>
      <c r="R4579">
        <f t="shared" si="71"/>
        <v>4.1803679895126102E-2</v>
      </c>
    </row>
    <row r="4580" spans="1:18" x14ac:dyDescent="0.25">
      <c r="A4580" t="s">
        <v>5916</v>
      </c>
      <c r="B4580" t="s">
        <v>49</v>
      </c>
      <c r="C4580" t="s">
        <v>50</v>
      </c>
      <c r="D4580" t="s">
        <v>223</v>
      </c>
      <c r="E4580" t="s">
        <v>83</v>
      </c>
      <c r="F4580" t="s">
        <v>128</v>
      </c>
      <c r="G4580" s="1">
        <v>45577</v>
      </c>
      <c r="H4580" s="1">
        <v>45592</v>
      </c>
      <c r="I4580">
        <f>YEAR((vw_maritime_trade_analysis[[#This Row],[Departure_Date]]))</f>
        <v>2024</v>
      </c>
      <c r="J4580" t="str">
        <f>"Q"&amp;ROUNDUP(MONTH(vw_maritime_trade_analysis[[#This Row],[Departure_Date]])/3,0)</f>
        <v>Q4</v>
      </c>
      <c r="K4580" t="str">
        <f>TEXT(vw_maritime_trade_analysis[[#This Row],[Departure_Date]],"mmmm")</f>
        <v>October</v>
      </c>
      <c r="L4580">
        <v>27652510</v>
      </c>
      <c r="M4580">
        <v>199618.09375</v>
      </c>
      <c r="N4580">
        <v>112456.390625</v>
      </c>
      <c r="O4580">
        <v>73279.1484375</v>
      </c>
      <c r="P4580">
        <v>40310.5390625</v>
      </c>
      <c r="Q4580">
        <v>1676539.75</v>
      </c>
      <c r="R4580">
        <f t="shared" si="71"/>
        <v>6.06288452657643E-2</v>
      </c>
    </row>
    <row r="4581" spans="1:18" x14ac:dyDescent="0.25">
      <c r="A4581" t="s">
        <v>5917</v>
      </c>
      <c r="B4581" t="s">
        <v>65</v>
      </c>
      <c r="C4581" t="s">
        <v>50</v>
      </c>
      <c r="D4581" t="s">
        <v>223</v>
      </c>
      <c r="E4581" t="s">
        <v>100</v>
      </c>
      <c r="F4581" t="s">
        <v>150</v>
      </c>
      <c r="G4581" s="1">
        <v>45819</v>
      </c>
      <c r="H4581" s="1">
        <v>45828</v>
      </c>
      <c r="I4581">
        <f>YEAR((vw_maritime_trade_analysis[[#This Row],[Departure_Date]]))</f>
        <v>2025</v>
      </c>
      <c r="J4581" t="str">
        <f>"Q"&amp;ROUNDUP(MONTH(vw_maritime_trade_analysis[[#This Row],[Departure_Date]])/3,0)</f>
        <v>Q2</v>
      </c>
      <c r="K4581" t="str">
        <f>TEXT(vw_maritime_trade_analysis[[#This Row],[Departure_Date]],"mmmm")</f>
        <v>June</v>
      </c>
      <c r="L4581">
        <v>36071756</v>
      </c>
      <c r="M4581">
        <v>167901.9375</v>
      </c>
      <c r="N4581">
        <v>214409.828125</v>
      </c>
      <c r="O4581">
        <v>26332.380859375</v>
      </c>
      <c r="P4581">
        <v>91331.4375</v>
      </c>
      <c r="Q4581">
        <v>1182828.625</v>
      </c>
      <c r="R4581">
        <f t="shared" si="71"/>
        <v>3.2790990962569162E-2</v>
      </c>
    </row>
    <row r="4582" spans="1:18" x14ac:dyDescent="0.25">
      <c r="A4582" t="s">
        <v>5918</v>
      </c>
      <c r="B4582" t="s">
        <v>49</v>
      </c>
      <c r="C4582" t="s">
        <v>78</v>
      </c>
      <c r="D4582" t="s">
        <v>79</v>
      </c>
      <c r="E4582" t="s">
        <v>174</v>
      </c>
      <c r="F4582" t="s">
        <v>56</v>
      </c>
      <c r="G4582" s="1">
        <v>45101</v>
      </c>
      <c r="H4582" s="1">
        <v>45128</v>
      </c>
      <c r="I4582">
        <f>YEAR((vw_maritime_trade_analysis[[#This Row],[Departure_Date]]))</f>
        <v>2023</v>
      </c>
      <c r="J4582" t="str">
        <f>"Q"&amp;ROUNDUP(MONTH(vw_maritime_trade_analysis[[#This Row],[Departure_Date]])/3,0)</f>
        <v>Q2</v>
      </c>
      <c r="K4582" t="str">
        <f>TEXT(vw_maritime_trade_analysis[[#This Row],[Departure_Date]],"mmmm")</f>
        <v>June</v>
      </c>
      <c r="L4582">
        <v>20621002</v>
      </c>
      <c r="M4582">
        <v>371637.8125</v>
      </c>
      <c r="N4582">
        <v>57955.69140625</v>
      </c>
      <c r="O4582">
        <v>48046.9296875</v>
      </c>
      <c r="P4582">
        <v>9226.0703125</v>
      </c>
      <c r="Q4582">
        <v>1691797.5</v>
      </c>
      <c r="R4582">
        <f t="shared" si="71"/>
        <v>8.2042448761704204E-2</v>
      </c>
    </row>
    <row r="4583" spans="1:18" x14ac:dyDescent="0.25">
      <c r="A4583" t="s">
        <v>5919</v>
      </c>
      <c r="B4583" t="s">
        <v>65</v>
      </c>
      <c r="C4583" t="s">
        <v>50</v>
      </c>
      <c r="D4583" t="s">
        <v>183</v>
      </c>
      <c r="E4583" t="s">
        <v>128</v>
      </c>
      <c r="F4583" t="s">
        <v>55</v>
      </c>
      <c r="G4583" s="1">
        <v>45812</v>
      </c>
      <c r="H4583" s="1">
        <v>45832</v>
      </c>
      <c r="I4583">
        <f>YEAR((vw_maritime_trade_analysis[[#This Row],[Departure_Date]]))</f>
        <v>2025</v>
      </c>
      <c r="J4583" t="str">
        <f>"Q"&amp;ROUNDUP(MONTH(vw_maritime_trade_analysis[[#This Row],[Departure_Date]])/3,0)</f>
        <v>Q2</v>
      </c>
      <c r="K4583" t="str">
        <f>TEXT(vw_maritime_trade_analysis[[#This Row],[Departure_Date]],"mmmm")</f>
        <v>June</v>
      </c>
      <c r="L4583">
        <v>50920624</v>
      </c>
      <c r="M4583">
        <v>181247.734375</v>
      </c>
      <c r="N4583">
        <v>201009.984375</v>
      </c>
      <c r="O4583">
        <v>79436.1796875</v>
      </c>
      <c r="P4583">
        <v>12468.23046875</v>
      </c>
      <c r="Q4583">
        <v>1513049</v>
      </c>
      <c r="R4583">
        <f t="shared" si="71"/>
        <v>2.9713873891254749E-2</v>
      </c>
    </row>
    <row r="4584" spans="1:18" x14ac:dyDescent="0.25">
      <c r="A4584" t="s">
        <v>5920</v>
      </c>
      <c r="B4584" t="s">
        <v>49</v>
      </c>
      <c r="C4584" t="s">
        <v>78</v>
      </c>
      <c r="D4584" t="s">
        <v>158</v>
      </c>
      <c r="E4584" t="s">
        <v>164</v>
      </c>
      <c r="F4584" t="s">
        <v>82</v>
      </c>
      <c r="G4584" s="1">
        <v>45879</v>
      </c>
      <c r="H4584" s="1">
        <v>45899</v>
      </c>
      <c r="I4584">
        <f>YEAR((vw_maritime_trade_analysis[[#This Row],[Departure_Date]]))</f>
        <v>2025</v>
      </c>
      <c r="J4584" t="str">
        <f>"Q"&amp;ROUNDUP(MONTH(vw_maritime_trade_analysis[[#This Row],[Departure_Date]])/3,0)</f>
        <v>Q3</v>
      </c>
      <c r="K4584" t="str">
        <f>TEXT(vw_maritime_trade_analysis[[#This Row],[Departure_Date]],"mmmm")</f>
        <v>August</v>
      </c>
      <c r="L4584">
        <v>9418300</v>
      </c>
      <c r="M4584">
        <v>370567.125</v>
      </c>
      <c r="N4584">
        <v>137370.625</v>
      </c>
      <c r="O4584">
        <v>6686.990234375</v>
      </c>
      <c r="P4584">
        <v>0</v>
      </c>
      <c r="Q4584">
        <v>1029522.625</v>
      </c>
      <c r="R4584">
        <f t="shared" si="71"/>
        <v>0.10931087616661181</v>
      </c>
    </row>
    <row r="4585" spans="1:18" x14ac:dyDescent="0.25">
      <c r="A4585" t="s">
        <v>5921</v>
      </c>
      <c r="B4585" t="s">
        <v>49</v>
      </c>
      <c r="C4585" t="s">
        <v>66</v>
      </c>
      <c r="D4585" t="s">
        <v>153</v>
      </c>
      <c r="E4585" t="s">
        <v>154</v>
      </c>
      <c r="F4585" t="s">
        <v>184</v>
      </c>
      <c r="G4585" s="1">
        <v>44648</v>
      </c>
      <c r="H4585" s="1">
        <v>44683</v>
      </c>
      <c r="I4585">
        <f>YEAR((vw_maritime_trade_analysis[[#This Row],[Departure_Date]]))</f>
        <v>2022</v>
      </c>
      <c r="J4585" t="str">
        <f>"Q"&amp;ROUNDUP(MONTH(vw_maritime_trade_analysis[[#This Row],[Departure_Date]])/3,0)</f>
        <v>Q1</v>
      </c>
      <c r="K4585" t="str">
        <f>TEXT(vw_maritime_trade_analysis[[#This Row],[Departure_Date]],"mmmm")</f>
        <v>March</v>
      </c>
      <c r="L4585">
        <v>17763502</v>
      </c>
      <c r="M4585">
        <v>815260.0625</v>
      </c>
      <c r="N4585">
        <v>137861.671875</v>
      </c>
      <c r="O4585">
        <v>52402.328125</v>
      </c>
      <c r="P4585">
        <v>0</v>
      </c>
      <c r="Q4585">
        <v>2882584.75</v>
      </c>
      <c r="R4585">
        <f t="shared" si="71"/>
        <v>0.16227570160433455</v>
      </c>
    </row>
    <row r="4586" spans="1:18" x14ac:dyDescent="0.25">
      <c r="A4586" t="s">
        <v>5922</v>
      </c>
      <c r="B4586" t="s">
        <v>49</v>
      </c>
      <c r="C4586" t="s">
        <v>78</v>
      </c>
      <c r="D4586" t="s">
        <v>315</v>
      </c>
      <c r="E4586" t="s">
        <v>196</v>
      </c>
      <c r="F4586" t="s">
        <v>70</v>
      </c>
      <c r="G4586" s="1">
        <v>44147</v>
      </c>
      <c r="H4586" s="1">
        <v>44177</v>
      </c>
      <c r="I4586">
        <f>YEAR((vw_maritime_trade_analysis[[#This Row],[Departure_Date]]))</f>
        <v>2020</v>
      </c>
      <c r="J4586" t="str">
        <f>"Q"&amp;ROUNDUP(MONTH(vw_maritime_trade_analysis[[#This Row],[Departure_Date]])/3,0)</f>
        <v>Q4</v>
      </c>
      <c r="K4586" t="str">
        <f>TEXT(vw_maritime_trade_analysis[[#This Row],[Departure_Date]],"mmmm")</f>
        <v>November</v>
      </c>
      <c r="L4586">
        <v>67025880</v>
      </c>
      <c r="M4586">
        <v>1033090.8125</v>
      </c>
      <c r="N4586">
        <v>111215.9375</v>
      </c>
      <c r="O4586">
        <v>42896.55859375</v>
      </c>
      <c r="P4586">
        <v>0</v>
      </c>
      <c r="Q4586">
        <v>2488009.25</v>
      </c>
      <c r="R4586">
        <f t="shared" si="71"/>
        <v>3.7120128075901426E-2</v>
      </c>
    </row>
    <row r="4587" spans="1:18" x14ac:dyDescent="0.25">
      <c r="A4587" t="s">
        <v>5923</v>
      </c>
      <c r="B4587" t="s">
        <v>49</v>
      </c>
      <c r="C4587" t="s">
        <v>66</v>
      </c>
      <c r="D4587" t="s">
        <v>245</v>
      </c>
      <c r="E4587" t="s">
        <v>71</v>
      </c>
      <c r="F4587" t="s">
        <v>100</v>
      </c>
      <c r="G4587" s="1">
        <v>44064</v>
      </c>
      <c r="H4587" s="1">
        <v>44075</v>
      </c>
      <c r="I4587">
        <f>YEAR((vw_maritime_trade_analysis[[#This Row],[Departure_Date]]))</f>
        <v>2020</v>
      </c>
      <c r="J4587" t="str">
        <f>"Q"&amp;ROUNDUP(MONTH(vw_maritime_trade_analysis[[#This Row],[Departure_Date]])/3,0)</f>
        <v>Q3</v>
      </c>
      <c r="K4587" t="str">
        <f>TEXT(vw_maritime_trade_analysis[[#This Row],[Departure_Date]],"mmmm")</f>
        <v>August</v>
      </c>
      <c r="L4587">
        <v>13077699</v>
      </c>
      <c r="M4587">
        <v>186363.453125</v>
      </c>
      <c r="N4587">
        <v>205934.09375</v>
      </c>
      <c r="O4587">
        <v>21970.529296875</v>
      </c>
      <c r="P4587">
        <v>0</v>
      </c>
      <c r="Q4587">
        <v>744334.9375</v>
      </c>
      <c r="R4587">
        <f t="shared" si="71"/>
        <v>5.6916353366138796E-2</v>
      </c>
    </row>
    <row r="4588" spans="1:18" x14ac:dyDescent="0.25">
      <c r="A4588" t="s">
        <v>5924</v>
      </c>
      <c r="B4588" t="s">
        <v>49</v>
      </c>
      <c r="C4588" t="s">
        <v>50</v>
      </c>
      <c r="D4588" t="s">
        <v>223</v>
      </c>
      <c r="E4588" t="s">
        <v>196</v>
      </c>
      <c r="F4588" t="s">
        <v>128</v>
      </c>
      <c r="G4588" s="1">
        <v>44445</v>
      </c>
      <c r="H4588" s="1">
        <v>44454</v>
      </c>
      <c r="I4588">
        <f>YEAR((vw_maritime_trade_analysis[[#This Row],[Departure_Date]]))</f>
        <v>2021</v>
      </c>
      <c r="J4588" t="str">
        <f>"Q"&amp;ROUNDUP(MONTH(vw_maritime_trade_analysis[[#This Row],[Departure_Date]])/3,0)</f>
        <v>Q3</v>
      </c>
      <c r="K4588" t="str">
        <f>TEXT(vw_maritime_trade_analysis[[#This Row],[Departure_Date]],"mmmm")</f>
        <v>September</v>
      </c>
      <c r="L4588">
        <v>27684572</v>
      </c>
      <c r="M4588">
        <v>110867</v>
      </c>
      <c r="N4588">
        <v>153830.84375</v>
      </c>
      <c r="O4588">
        <v>66442.96875</v>
      </c>
      <c r="P4588">
        <v>0</v>
      </c>
      <c r="Q4588">
        <v>944753</v>
      </c>
      <c r="R4588">
        <f t="shared" si="71"/>
        <v>3.4125613356059827E-2</v>
      </c>
    </row>
    <row r="4589" spans="1:18" x14ac:dyDescent="0.25">
      <c r="A4589" t="s">
        <v>5925</v>
      </c>
      <c r="B4589" t="s">
        <v>65</v>
      </c>
      <c r="C4589" t="s">
        <v>50</v>
      </c>
      <c r="D4589" t="s">
        <v>120</v>
      </c>
      <c r="E4589" t="s">
        <v>184</v>
      </c>
      <c r="F4589" t="s">
        <v>131</v>
      </c>
      <c r="G4589" s="1">
        <v>44200</v>
      </c>
      <c r="H4589" s="1">
        <v>44219</v>
      </c>
      <c r="I4589">
        <f>YEAR((vw_maritime_trade_analysis[[#This Row],[Departure_Date]]))</f>
        <v>2021</v>
      </c>
      <c r="J4589" t="str">
        <f>"Q"&amp;ROUNDUP(MONTH(vw_maritime_trade_analysis[[#This Row],[Departure_Date]])/3,0)</f>
        <v>Q1</v>
      </c>
      <c r="K4589" t="str">
        <f>TEXT(vw_maritime_trade_analysis[[#This Row],[Departure_Date]],"mmmm")</f>
        <v>January</v>
      </c>
      <c r="L4589">
        <v>62793364</v>
      </c>
      <c r="M4589">
        <v>289667</v>
      </c>
      <c r="N4589">
        <v>31693.9296875</v>
      </c>
      <c r="O4589">
        <v>164518.625</v>
      </c>
      <c r="P4589">
        <v>28494.23046875</v>
      </c>
      <c r="Q4589">
        <v>1946831.75</v>
      </c>
      <c r="R4589">
        <f t="shared" si="71"/>
        <v>3.1003781705340711E-2</v>
      </c>
    </row>
    <row r="4590" spans="1:18" x14ac:dyDescent="0.25">
      <c r="A4590" t="s">
        <v>5926</v>
      </c>
      <c r="B4590" t="s">
        <v>49</v>
      </c>
      <c r="C4590" t="s">
        <v>112</v>
      </c>
      <c r="D4590" t="s">
        <v>126</v>
      </c>
      <c r="E4590" t="s">
        <v>230</v>
      </c>
      <c r="F4590" t="s">
        <v>128</v>
      </c>
      <c r="G4590" s="1">
        <v>46093</v>
      </c>
      <c r="H4590" s="1">
        <v>46106</v>
      </c>
      <c r="I4590">
        <f>YEAR((vw_maritime_trade_analysis[[#This Row],[Departure_Date]]))</f>
        <v>2026</v>
      </c>
      <c r="J4590" t="str">
        <f>"Q"&amp;ROUNDUP(MONTH(vw_maritime_trade_analysis[[#This Row],[Departure_Date]])/3,0)</f>
        <v>Q1</v>
      </c>
      <c r="K4590" t="str">
        <f>TEXT(vw_maritime_trade_analysis[[#This Row],[Departure_Date]],"mmmm")</f>
        <v>March</v>
      </c>
      <c r="L4590">
        <v>17874640</v>
      </c>
      <c r="M4590">
        <v>174268.78125</v>
      </c>
      <c r="N4590">
        <v>147478.703125</v>
      </c>
      <c r="O4590">
        <v>46474.05859375</v>
      </c>
      <c r="P4590">
        <v>0</v>
      </c>
      <c r="Q4590">
        <v>1499597.125</v>
      </c>
      <c r="R4590">
        <f t="shared" si="71"/>
        <v>8.3895235092846632E-2</v>
      </c>
    </row>
    <row r="4591" spans="1:18" x14ac:dyDescent="0.25">
      <c r="A4591" t="s">
        <v>5927</v>
      </c>
      <c r="B4591" t="s">
        <v>65</v>
      </c>
      <c r="C4591" t="s">
        <v>66</v>
      </c>
      <c r="D4591" t="s">
        <v>245</v>
      </c>
      <c r="E4591" t="s">
        <v>100</v>
      </c>
      <c r="F4591" t="s">
        <v>164</v>
      </c>
      <c r="G4591" s="1">
        <v>43925</v>
      </c>
      <c r="H4591" s="1">
        <v>43936</v>
      </c>
      <c r="I4591">
        <f>YEAR((vw_maritime_trade_analysis[[#This Row],[Departure_Date]]))</f>
        <v>2020</v>
      </c>
      <c r="J4591" t="str">
        <f>"Q"&amp;ROUNDUP(MONTH(vw_maritime_trade_analysis[[#This Row],[Departure_Date]])/3,0)</f>
        <v>Q2</v>
      </c>
      <c r="K4591" t="str">
        <f>TEXT(vw_maritime_trade_analysis[[#This Row],[Departure_Date]],"mmmm")</f>
        <v>April</v>
      </c>
      <c r="L4591">
        <v>1278576.375</v>
      </c>
      <c r="M4591">
        <v>195811.703125</v>
      </c>
      <c r="N4591">
        <v>158572.90625</v>
      </c>
      <c r="O4591">
        <v>4142.58984375</v>
      </c>
      <c r="P4591">
        <v>66778.7890625</v>
      </c>
      <c r="Q4591">
        <v>544017.0625</v>
      </c>
      <c r="R4591">
        <f t="shared" si="71"/>
        <v>0.42548655922099293</v>
      </c>
    </row>
    <row r="4592" spans="1:18" x14ac:dyDescent="0.25">
      <c r="A4592" t="s">
        <v>5928</v>
      </c>
      <c r="B4592" t="s">
        <v>49</v>
      </c>
      <c r="C4592" t="s">
        <v>50</v>
      </c>
      <c r="D4592" t="s">
        <v>223</v>
      </c>
      <c r="E4592" t="s">
        <v>150</v>
      </c>
      <c r="F4592" t="s">
        <v>226</v>
      </c>
      <c r="G4592" s="1">
        <v>44825</v>
      </c>
      <c r="H4592" s="1">
        <v>44844</v>
      </c>
      <c r="I4592">
        <f>YEAR((vw_maritime_trade_analysis[[#This Row],[Departure_Date]]))</f>
        <v>2022</v>
      </c>
      <c r="J4592" t="str">
        <f>"Q"&amp;ROUNDUP(MONTH(vw_maritime_trade_analysis[[#This Row],[Departure_Date]])/3,0)</f>
        <v>Q3</v>
      </c>
      <c r="K4592" t="str">
        <f>TEXT(vw_maritime_trade_analysis[[#This Row],[Departure_Date]],"mmmm")</f>
        <v>September</v>
      </c>
      <c r="L4592">
        <v>48303748</v>
      </c>
      <c r="M4592">
        <v>339390.8125</v>
      </c>
      <c r="N4592">
        <v>16992.16015625</v>
      </c>
      <c r="O4592">
        <v>152639.84375</v>
      </c>
      <c r="P4592">
        <v>4348.89990234375</v>
      </c>
      <c r="Q4592">
        <v>4344094</v>
      </c>
      <c r="R4592">
        <f t="shared" si="71"/>
        <v>8.9932855727882649E-2</v>
      </c>
    </row>
    <row r="4593" spans="1:18" x14ac:dyDescent="0.25">
      <c r="A4593" t="s">
        <v>5929</v>
      </c>
      <c r="B4593" t="s">
        <v>65</v>
      </c>
      <c r="C4593" t="s">
        <v>112</v>
      </c>
      <c r="D4593" t="s">
        <v>343</v>
      </c>
      <c r="E4593" t="s">
        <v>226</v>
      </c>
      <c r="F4593" t="s">
        <v>196</v>
      </c>
      <c r="G4593" s="1">
        <v>44897</v>
      </c>
      <c r="H4593" s="1">
        <v>44906</v>
      </c>
      <c r="I4593">
        <f>YEAR((vw_maritime_trade_analysis[[#This Row],[Departure_Date]]))</f>
        <v>2022</v>
      </c>
      <c r="J4593" t="str">
        <f>"Q"&amp;ROUNDUP(MONTH(vw_maritime_trade_analysis[[#This Row],[Departure_Date]])/3,0)</f>
        <v>Q4</v>
      </c>
      <c r="K4593" t="str">
        <f>TEXT(vw_maritime_trade_analysis[[#This Row],[Departure_Date]],"mmmm")</f>
        <v>December</v>
      </c>
      <c r="L4593">
        <v>48145360</v>
      </c>
      <c r="M4593">
        <v>131734.9375</v>
      </c>
      <c r="N4593">
        <v>177081.84375</v>
      </c>
      <c r="O4593">
        <v>59700.25</v>
      </c>
      <c r="P4593">
        <v>0</v>
      </c>
      <c r="Q4593">
        <v>1515240.25</v>
      </c>
      <c r="R4593">
        <f t="shared" si="71"/>
        <v>3.1472196905371563E-2</v>
      </c>
    </row>
    <row r="4594" spans="1:18" x14ac:dyDescent="0.25">
      <c r="A4594" t="s">
        <v>5930</v>
      </c>
      <c r="B4594" t="s">
        <v>65</v>
      </c>
      <c r="C4594" t="s">
        <v>112</v>
      </c>
      <c r="D4594" t="s">
        <v>199</v>
      </c>
      <c r="E4594" t="s">
        <v>226</v>
      </c>
      <c r="F4594" t="s">
        <v>164</v>
      </c>
      <c r="G4594" s="1">
        <v>46125</v>
      </c>
      <c r="H4594" s="1">
        <v>46136</v>
      </c>
      <c r="I4594">
        <f>YEAR((vw_maritime_trade_analysis[[#This Row],[Departure_Date]]))</f>
        <v>2026</v>
      </c>
      <c r="J4594" t="str">
        <f>"Q"&amp;ROUNDUP(MONTH(vw_maritime_trade_analysis[[#This Row],[Departure_Date]])/3,0)</f>
        <v>Q2</v>
      </c>
      <c r="K4594" t="str">
        <f>TEXT(vw_maritime_trade_analysis[[#This Row],[Departure_Date]],"mmmm")</f>
        <v>April</v>
      </c>
      <c r="L4594">
        <v>11816859</v>
      </c>
      <c r="M4594">
        <v>201435.046875</v>
      </c>
      <c r="N4594">
        <v>19654.900390625</v>
      </c>
      <c r="O4594">
        <v>40177.3203125</v>
      </c>
      <c r="P4594">
        <v>0</v>
      </c>
      <c r="Q4594">
        <v>938843.75</v>
      </c>
      <c r="R4594">
        <f t="shared" si="71"/>
        <v>7.944951784564748E-2</v>
      </c>
    </row>
    <row r="4595" spans="1:18" x14ac:dyDescent="0.25">
      <c r="A4595" t="s">
        <v>5931</v>
      </c>
      <c r="B4595" t="s">
        <v>65</v>
      </c>
      <c r="C4595" t="s">
        <v>134</v>
      </c>
      <c r="D4595" t="s">
        <v>135</v>
      </c>
      <c r="E4595" t="s">
        <v>100</v>
      </c>
      <c r="F4595" t="s">
        <v>150</v>
      </c>
      <c r="G4595" s="1">
        <v>43863</v>
      </c>
      <c r="H4595" s="1">
        <v>43895</v>
      </c>
      <c r="I4595">
        <f>YEAR((vw_maritime_trade_analysis[[#This Row],[Departure_Date]]))</f>
        <v>2020</v>
      </c>
      <c r="J4595" t="str">
        <f>"Q"&amp;ROUNDUP(MONTH(vw_maritime_trade_analysis[[#This Row],[Departure_Date]])/3,0)</f>
        <v>Q1</v>
      </c>
      <c r="K4595" t="str">
        <f>TEXT(vw_maritime_trade_analysis[[#This Row],[Departure_Date]],"mmmm")</f>
        <v>February</v>
      </c>
      <c r="L4595">
        <v>6804919.5</v>
      </c>
      <c r="M4595">
        <v>378523.3125</v>
      </c>
      <c r="N4595">
        <v>107197.3125</v>
      </c>
      <c r="O4595">
        <v>10275.4296875</v>
      </c>
      <c r="P4595">
        <v>12299.580078125</v>
      </c>
      <c r="Q4595">
        <v>768846</v>
      </c>
      <c r="R4595">
        <f t="shared" si="71"/>
        <v>0.11298384940483132</v>
      </c>
    </row>
    <row r="4596" spans="1:18" x14ac:dyDescent="0.25">
      <c r="A4596" t="s">
        <v>5932</v>
      </c>
      <c r="B4596" t="s">
        <v>65</v>
      </c>
      <c r="C4596" t="s">
        <v>50</v>
      </c>
      <c r="D4596" t="s">
        <v>51</v>
      </c>
      <c r="E4596" t="s">
        <v>92</v>
      </c>
      <c r="F4596" t="s">
        <v>131</v>
      </c>
      <c r="G4596" s="1">
        <v>43895</v>
      </c>
      <c r="H4596" s="1">
        <v>43900</v>
      </c>
      <c r="I4596">
        <f>YEAR((vw_maritime_trade_analysis[[#This Row],[Departure_Date]]))</f>
        <v>2020</v>
      </c>
      <c r="J4596" t="str">
        <f>"Q"&amp;ROUNDUP(MONTH(vw_maritime_trade_analysis[[#This Row],[Departure_Date]])/3,0)</f>
        <v>Q1</v>
      </c>
      <c r="K4596" t="str">
        <f>TEXT(vw_maritime_trade_analysis[[#This Row],[Departure_Date]],"mmmm")</f>
        <v>March</v>
      </c>
      <c r="L4596">
        <v>7657714.5</v>
      </c>
      <c r="M4596">
        <v>50732.5</v>
      </c>
      <c r="N4596">
        <v>90192.703125</v>
      </c>
      <c r="O4596">
        <v>17842.470703125</v>
      </c>
      <c r="P4596">
        <v>29133.2890625</v>
      </c>
      <c r="Q4596">
        <v>2362710.75</v>
      </c>
      <c r="R4596">
        <f t="shared" si="71"/>
        <v>0.30853993707913763</v>
      </c>
    </row>
    <row r="4597" spans="1:18" x14ac:dyDescent="0.25">
      <c r="A4597" t="s">
        <v>5933</v>
      </c>
      <c r="B4597" t="s">
        <v>49</v>
      </c>
      <c r="C4597" t="s">
        <v>50</v>
      </c>
      <c r="D4597" t="s">
        <v>183</v>
      </c>
      <c r="E4597" t="s">
        <v>140</v>
      </c>
      <c r="F4597" t="s">
        <v>226</v>
      </c>
      <c r="G4597" s="1">
        <v>45424</v>
      </c>
      <c r="H4597" s="1">
        <v>45429</v>
      </c>
      <c r="I4597">
        <f>YEAR((vw_maritime_trade_analysis[[#This Row],[Departure_Date]]))</f>
        <v>2024</v>
      </c>
      <c r="J4597" t="str">
        <f>"Q"&amp;ROUNDUP(MONTH(vw_maritime_trade_analysis[[#This Row],[Departure_Date]])/3,0)</f>
        <v>Q2</v>
      </c>
      <c r="K4597" t="str">
        <f>TEXT(vw_maritime_trade_analysis[[#This Row],[Departure_Date]],"mmmm")</f>
        <v>May</v>
      </c>
      <c r="L4597">
        <v>77921336</v>
      </c>
      <c r="M4597">
        <v>57930.640625</v>
      </c>
      <c r="N4597">
        <v>206444.4375</v>
      </c>
      <c r="O4597">
        <v>244673</v>
      </c>
      <c r="P4597">
        <v>26292</v>
      </c>
      <c r="Q4597">
        <v>2930744.75</v>
      </c>
      <c r="R4597">
        <f t="shared" si="71"/>
        <v>3.7611582404079927E-2</v>
      </c>
    </row>
    <row r="4598" spans="1:18" x14ac:dyDescent="0.25">
      <c r="A4598" t="s">
        <v>5934</v>
      </c>
      <c r="B4598" t="s">
        <v>65</v>
      </c>
      <c r="C4598" t="s">
        <v>239</v>
      </c>
      <c r="D4598" t="s">
        <v>270</v>
      </c>
      <c r="E4598" t="s">
        <v>184</v>
      </c>
      <c r="F4598" t="s">
        <v>159</v>
      </c>
      <c r="G4598" s="1">
        <v>44681</v>
      </c>
      <c r="H4598" s="1">
        <v>44699</v>
      </c>
      <c r="I4598">
        <f>YEAR((vw_maritime_trade_analysis[[#This Row],[Departure_Date]]))</f>
        <v>2022</v>
      </c>
      <c r="J4598" t="str">
        <f>"Q"&amp;ROUNDUP(MONTH(vw_maritime_trade_analysis[[#This Row],[Departure_Date]])/3,0)</f>
        <v>Q2</v>
      </c>
      <c r="K4598" t="str">
        <f>TEXT(vw_maritime_trade_analysis[[#This Row],[Departure_Date]],"mmmm")</f>
        <v>April</v>
      </c>
      <c r="L4598">
        <v>14999774</v>
      </c>
      <c r="M4598">
        <v>585399.9375</v>
      </c>
      <c r="N4598">
        <v>62189.76953125</v>
      </c>
      <c r="O4598">
        <v>14099.7900390625</v>
      </c>
      <c r="P4598">
        <v>22327.720703125</v>
      </c>
      <c r="Q4598">
        <v>1057236.75</v>
      </c>
      <c r="R4598">
        <f t="shared" si="71"/>
        <v>7.0483511951580077E-2</v>
      </c>
    </row>
    <row r="4599" spans="1:18" x14ac:dyDescent="0.25">
      <c r="A4599" t="s">
        <v>5935</v>
      </c>
      <c r="B4599" t="s">
        <v>65</v>
      </c>
      <c r="C4599" t="s">
        <v>66</v>
      </c>
      <c r="D4599" t="s">
        <v>67</v>
      </c>
      <c r="E4599" t="s">
        <v>56</v>
      </c>
      <c r="F4599" t="s">
        <v>55</v>
      </c>
      <c r="G4599" s="1">
        <v>45398</v>
      </c>
      <c r="H4599" s="1">
        <v>45410</v>
      </c>
      <c r="I4599">
        <f>YEAR((vw_maritime_trade_analysis[[#This Row],[Departure_Date]]))</f>
        <v>2024</v>
      </c>
      <c r="J4599" t="str">
        <f>"Q"&amp;ROUNDUP(MONTH(vw_maritime_trade_analysis[[#This Row],[Departure_Date]])/3,0)</f>
        <v>Q2</v>
      </c>
      <c r="K4599" t="str">
        <f>TEXT(vw_maritime_trade_analysis[[#This Row],[Departure_Date]],"mmmm")</f>
        <v>April</v>
      </c>
      <c r="L4599">
        <v>3782435.25</v>
      </c>
      <c r="M4599">
        <v>217062.34375</v>
      </c>
      <c r="N4599">
        <v>247652.203125</v>
      </c>
      <c r="O4599">
        <v>4009.3798828125</v>
      </c>
      <c r="P4599">
        <v>48755.26953125</v>
      </c>
      <c r="Q4599">
        <v>789455.75</v>
      </c>
      <c r="R4599">
        <f t="shared" si="71"/>
        <v>0.20871626288910036</v>
      </c>
    </row>
    <row r="4600" spans="1:18" x14ac:dyDescent="0.25">
      <c r="A4600" t="s">
        <v>5936</v>
      </c>
      <c r="B4600" t="s">
        <v>65</v>
      </c>
      <c r="C4600" t="s">
        <v>50</v>
      </c>
      <c r="D4600" t="s">
        <v>223</v>
      </c>
      <c r="E4600" t="s">
        <v>100</v>
      </c>
      <c r="F4600" t="s">
        <v>164</v>
      </c>
      <c r="G4600" s="1">
        <v>44053</v>
      </c>
      <c r="H4600" s="1">
        <v>44072</v>
      </c>
      <c r="I4600">
        <f>YEAR((vw_maritime_trade_analysis[[#This Row],[Departure_Date]]))</f>
        <v>2020</v>
      </c>
      <c r="J4600" t="str">
        <f>"Q"&amp;ROUNDUP(MONTH(vw_maritime_trade_analysis[[#This Row],[Departure_Date]])/3,0)</f>
        <v>Q3</v>
      </c>
      <c r="K4600" t="str">
        <f>TEXT(vw_maritime_trade_analysis[[#This Row],[Departure_Date]],"mmmm")</f>
        <v>August</v>
      </c>
      <c r="L4600">
        <v>71732712</v>
      </c>
      <c r="M4600">
        <v>341027.34375</v>
      </c>
      <c r="N4600">
        <v>29688.26953125</v>
      </c>
      <c r="O4600">
        <v>203003.5625</v>
      </c>
      <c r="P4600">
        <v>0</v>
      </c>
      <c r="Q4600">
        <v>2569801.5</v>
      </c>
      <c r="R4600">
        <f t="shared" si="71"/>
        <v>3.582468065615587E-2</v>
      </c>
    </row>
    <row r="4601" spans="1:18" x14ac:dyDescent="0.25">
      <c r="A4601" t="s">
        <v>5937</v>
      </c>
      <c r="B4601" t="s">
        <v>65</v>
      </c>
      <c r="C4601" t="s">
        <v>50</v>
      </c>
      <c r="D4601" t="s">
        <v>223</v>
      </c>
      <c r="E4601" t="s">
        <v>226</v>
      </c>
      <c r="F4601" t="s">
        <v>196</v>
      </c>
      <c r="G4601" s="1">
        <v>45229</v>
      </c>
      <c r="H4601" s="1">
        <v>45245</v>
      </c>
      <c r="I4601">
        <f>YEAR((vw_maritime_trade_analysis[[#This Row],[Departure_Date]]))</f>
        <v>2023</v>
      </c>
      <c r="J4601" t="str">
        <f>"Q"&amp;ROUNDUP(MONTH(vw_maritime_trade_analysis[[#This Row],[Departure_Date]])/3,0)</f>
        <v>Q4</v>
      </c>
      <c r="K4601" t="str">
        <f>TEXT(vw_maritime_trade_analysis[[#This Row],[Departure_Date]],"mmmm")</f>
        <v>October</v>
      </c>
      <c r="L4601">
        <v>24661304</v>
      </c>
      <c r="M4601">
        <v>440612.625</v>
      </c>
      <c r="N4601">
        <v>85798.46875</v>
      </c>
      <c r="O4601">
        <v>72011.0078125</v>
      </c>
      <c r="P4601">
        <v>0</v>
      </c>
      <c r="Q4601">
        <v>1157762.125</v>
      </c>
      <c r="R4601">
        <f t="shared" si="71"/>
        <v>4.6946508789640642E-2</v>
      </c>
    </row>
    <row r="4602" spans="1:18" x14ac:dyDescent="0.25">
      <c r="A4602" t="s">
        <v>5938</v>
      </c>
      <c r="B4602" t="s">
        <v>65</v>
      </c>
      <c r="C4602" t="s">
        <v>50</v>
      </c>
      <c r="D4602" t="s">
        <v>51</v>
      </c>
      <c r="E4602" t="s">
        <v>56</v>
      </c>
      <c r="F4602" t="s">
        <v>83</v>
      </c>
      <c r="G4602" s="1">
        <v>44158</v>
      </c>
      <c r="H4602" s="1">
        <v>44173</v>
      </c>
      <c r="I4602">
        <f>YEAR((vw_maritime_trade_analysis[[#This Row],[Departure_Date]]))</f>
        <v>2020</v>
      </c>
      <c r="J4602" t="str">
        <f>"Q"&amp;ROUNDUP(MONTH(vw_maritime_trade_analysis[[#This Row],[Departure_Date]])/3,0)</f>
        <v>Q4</v>
      </c>
      <c r="K4602" t="str">
        <f>TEXT(vw_maritime_trade_analysis[[#This Row],[Departure_Date]],"mmmm")</f>
        <v>November</v>
      </c>
      <c r="L4602">
        <v>12695302</v>
      </c>
      <c r="M4602">
        <v>403591.625</v>
      </c>
      <c r="N4602">
        <v>135859.6875</v>
      </c>
      <c r="O4602">
        <v>41640.58984375</v>
      </c>
      <c r="P4602">
        <v>37016.37890625</v>
      </c>
      <c r="Q4602">
        <v>5577975</v>
      </c>
      <c r="R4602">
        <f t="shared" si="71"/>
        <v>0.43937316339540405</v>
      </c>
    </row>
    <row r="4603" spans="1:18" x14ac:dyDescent="0.25">
      <c r="A4603" t="s">
        <v>5939</v>
      </c>
      <c r="B4603" t="s">
        <v>49</v>
      </c>
      <c r="C4603" t="s">
        <v>66</v>
      </c>
      <c r="D4603" t="s">
        <v>153</v>
      </c>
      <c r="E4603" t="s">
        <v>230</v>
      </c>
      <c r="F4603" t="s">
        <v>92</v>
      </c>
      <c r="G4603" s="1">
        <v>45481</v>
      </c>
      <c r="H4603" s="1">
        <v>45515</v>
      </c>
      <c r="I4603">
        <f>YEAR((vw_maritime_trade_analysis[[#This Row],[Departure_Date]]))</f>
        <v>2024</v>
      </c>
      <c r="J4603" t="str">
        <f>"Q"&amp;ROUNDUP(MONTH(vw_maritime_trade_analysis[[#This Row],[Departure_Date]])/3,0)</f>
        <v>Q3</v>
      </c>
      <c r="K4603" t="str">
        <f>TEXT(vw_maritime_trade_analysis[[#This Row],[Departure_Date]],"mmmm")</f>
        <v>July</v>
      </c>
      <c r="L4603">
        <v>29879780</v>
      </c>
      <c r="M4603">
        <v>485592.5</v>
      </c>
      <c r="N4603">
        <v>129064.3671875</v>
      </c>
      <c r="O4603">
        <v>78285.0234375</v>
      </c>
      <c r="P4603">
        <v>0</v>
      </c>
      <c r="Q4603">
        <v>2594513</v>
      </c>
      <c r="R4603">
        <f t="shared" si="71"/>
        <v>8.6831730354105685E-2</v>
      </c>
    </row>
    <row r="4604" spans="1:18" x14ac:dyDescent="0.25">
      <c r="A4604" t="s">
        <v>5940</v>
      </c>
      <c r="B4604" t="s">
        <v>49</v>
      </c>
      <c r="C4604" t="s">
        <v>239</v>
      </c>
      <c r="D4604" t="s">
        <v>265</v>
      </c>
      <c r="E4604" t="s">
        <v>164</v>
      </c>
      <c r="F4604" t="s">
        <v>100</v>
      </c>
      <c r="G4604" s="1">
        <v>45556</v>
      </c>
      <c r="H4604" s="1">
        <v>45575</v>
      </c>
      <c r="I4604">
        <f>YEAR((vw_maritime_trade_analysis[[#This Row],[Departure_Date]]))</f>
        <v>2024</v>
      </c>
      <c r="J4604" t="str">
        <f>"Q"&amp;ROUNDUP(MONTH(vw_maritime_trade_analysis[[#This Row],[Departure_Date]])/3,0)</f>
        <v>Q3</v>
      </c>
      <c r="K4604" t="str">
        <f>TEXT(vw_maritime_trade_analysis[[#This Row],[Departure_Date]],"mmmm")</f>
        <v>September</v>
      </c>
      <c r="L4604">
        <v>12994172</v>
      </c>
      <c r="M4604">
        <v>337705.9375</v>
      </c>
      <c r="N4604">
        <v>229481.296875</v>
      </c>
      <c r="O4604">
        <v>36123.80078125</v>
      </c>
      <c r="P4604">
        <v>0</v>
      </c>
      <c r="Q4604">
        <v>1361742.5</v>
      </c>
      <c r="R4604">
        <f t="shared" si="71"/>
        <v>0.10479640411101222</v>
      </c>
    </row>
    <row r="4605" spans="1:18" x14ac:dyDescent="0.25">
      <c r="A4605" t="s">
        <v>5941</v>
      </c>
      <c r="B4605" t="s">
        <v>49</v>
      </c>
      <c r="C4605" t="s">
        <v>66</v>
      </c>
      <c r="D4605" t="s">
        <v>391</v>
      </c>
      <c r="E4605" t="s">
        <v>154</v>
      </c>
      <c r="F4605" t="s">
        <v>100</v>
      </c>
      <c r="G4605" s="1">
        <v>44561</v>
      </c>
      <c r="H4605" s="1">
        <v>44585</v>
      </c>
      <c r="I4605">
        <f>YEAR((vw_maritime_trade_analysis[[#This Row],[Departure_Date]]))</f>
        <v>2021</v>
      </c>
      <c r="J4605" t="str">
        <f>"Q"&amp;ROUNDUP(MONTH(vw_maritime_trade_analysis[[#This Row],[Departure_Date]])/3,0)</f>
        <v>Q4</v>
      </c>
      <c r="K4605" t="str">
        <f>TEXT(vw_maritime_trade_analysis[[#This Row],[Departure_Date]],"mmmm")</f>
        <v>December</v>
      </c>
      <c r="L4605">
        <v>32008344</v>
      </c>
      <c r="M4605">
        <v>193992.078125</v>
      </c>
      <c r="N4605">
        <v>232157.703125</v>
      </c>
      <c r="O4605">
        <v>85142.203125</v>
      </c>
      <c r="P4605">
        <v>0</v>
      </c>
      <c r="Q4605">
        <v>3520446</v>
      </c>
      <c r="R4605">
        <f t="shared" si="71"/>
        <v>0.10998525884375648</v>
      </c>
    </row>
    <row r="4606" spans="1:18" x14ac:dyDescent="0.25">
      <c r="A4606" t="s">
        <v>5942</v>
      </c>
      <c r="B4606" t="s">
        <v>65</v>
      </c>
      <c r="C4606" t="s">
        <v>66</v>
      </c>
      <c r="D4606" t="s">
        <v>153</v>
      </c>
      <c r="E4606" t="s">
        <v>226</v>
      </c>
      <c r="F4606" t="s">
        <v>55</v>
      </c>
      <c r="G4606" s="1">
        <v>45709</v>
      </c>
      <c r="H4606" s="1">
        <v>45726</v>
      </c>
      <c r="I4606">
        <f>YEAR((vw_maritime_trade_analysis[[#This Row],[Departure_Date]]))</f>
        <v>2025</v>
      </c>
      <c r="J4606" t="str">
        <f>"Q"&amp;ROUNDUP(MONTH(vw_maritime_trade_analysis[[#This Row],[Departure_Date]])/3,0)</f>
        <v>Q1</v>
      </c>
      <c r="K4606" t="str">
        <f>TEXT(vw_maritime_trade_analysis[[#This Row],[Departure_Date]],"mmmm")</f>
        <v>February</v>
      </c>
      <c r="L4606">
        <v>34713076</v>
      </c>
      <c r="M4606">
        <v>512117.21875</v>
      </c>
      <c r="N4606">
        <v>101277.953125</v>
      </c>
      <c r="O4606">
        <v>24646.279296875</v>
      </c>
      <c r="P4606">
        <v>18259.380859375</v>
      </c>
      <c r="Q4606">
        <v>5868854.5</v>
      </c>
      <c r="R4606">
        <f t="shared" si="71"/>
        <v>0.1690675438846157</v>
      </c>
    </row>
    <row r="4607" spans="1:18" x14ac:dyDescent="0.25">
      <c r="A4607" t="s">
        <v>5943</v>
      </c>
      <c r="B4607" t="s">
        <v>49</v>
      </c>
      <c r="C4607" t="s">
        <v>112</v>
      </c>
      <c r="D4607" t="s">
        <v>199</v>
      </c>
      <c r="E4607" t="s">
        <v>150</v>
      </c>
      <c r="F4607" t="s">
        <v>70</v>
      </c>
      <c r="G4607" s="1">
        <v>44570</v>
      </c>
      <c r="H4607" s="1">
        <v>44585</v>
      </c>
      <c r="I4607">
        <f>YEAR((vw_maritime_trade_analysis[[#This Row],[Departure_Date]]))</f>
        <v>2022</v>
      </c>
      <c r="J4607" t="str">
        <f>"Q"&amp;ROUNDUP(MONTH(vw_maritime_trade_analysis[[#This Row],[Departure_Date]])/3,0)</f>
        <v>Q1</v>
      </c>
      <c r="K4607" t="str">
        <f>TEXT(vw_maritime_trade_analysis[[#This Row],[Departure_Date]],"mmmm")</f>
        <v>January</v>
      </c>
      <c r="L4607">
        <v>20010886</v>
      </c>
      <c r="M4607">
        <v>375346.34375</v>
      </c>
      <c r="N4607">
        <v>54240.671875</v>
      </c>
      <c r="O4607">
        <v>21011.4296875</v>
      </c>
      <c r="P4607">
        <v>6491.47021484375</v>
      </c>
      <c r="Q4607">
        <v>1678907.25</v>
      </c>
      <c r="R4607">
        <f t="shared" si="71"/>
        <v>8.3899695895524068E-2</v>
      </c>
    </row>
    <row r="4608" spans="1:18" x14ac:dyDescent="0.25">
      <c r="A4608" t="s">
        <v>5944</v>
      </c>
      <c r="B4608" t="s">
        <v>65</v>
      </c>
      <c r="C4608" t="s">
        <v>50</v>
      </c>
      <c r="D4608" t="s">
        <v>145</v>
      </c>
      <c r="E4608" t="s">
        <v>92</v>
      </c>
      <c r="F4608" t="s">
        <v>131</v>
      </c>
      <c r="G4608" s="1">
        <v>45798</v>
      </c>
      <c r="H4608" s="1">
        <v>45809</v>
      </c>
      <c r="I4608">
        <f>YEAR((vw_maritime_trade_analysis[[#This Row],[Departure_Date]]))</f>
        <v>2025</v>
      </c>
      <c r="J4608" t="str">
        <f>"Q"&amp;ROUNDUP(MONTH(vw_maritime_trade_analysis[[#This Row],[Departure_Date]])/3,0)</f>
        <v>Q2</v>
      </c>
      <c r="K4608" t="str">
        <f>TEXT(vw_maritime_trade_analysis[[#This Row],[Departure_Date]],"mmmm")</f>
        <v>May</v>
      </c>
      <c r="L4608">
        <v>23891386</v>
      </c>
      <c r="M4608">
        <v>152570.65625</v>
      </c>
      <c r="N4608">
        <v>112120.9375</v>
      </c>
      <c r="O4608">
        <v>59250.640625</v>
      </c>
      <c r="P4608">
        <v>12646.919921875</v>
      </c>
      <c r="Q4608">
        <v>1945343.25</v>
      </c>
      <c r="R4608">
        <f t="shared" si="71"/>
        <v>8.1424461937871673E-2</v>
      </c>
    </row>
    <row r="4609" spans="1:18" x14ac:dyDescent="0.25">
      <c r="A4609" t="s">
        <v>5945</v>
      </c>
      <c r="B4609" t="s">
        <v>65</v>
      </c>
      <c r="C4609" t="s">
        <v>112</v>
      </c>
      <c r="D4609" t="s">
        <v>343</v>
      </c>
      <c r="E4609" t="s">
        <v>70</v>
      </c>
      <c r="F4609" t="s">
        <v>55</v>
      </c>
      <c r="G4609" s="1">
        <v>45321</v>
      </c>
      <c r="H4609" s="1">
        <v>45350</v>
      </c>
      <c r="I4609">
        <f>YEAR((vw_maritime_trade_analysis[[#This Row],[Departure_Date]]))</f>
        <v>2024</v>
      </c>
      <c r="J4609" t="str">
        <f>"Q"&amp;ROUNDUP(MONTH(vw_maritime_trade_analysis[[#This Row],[Departure_Date]])/3,0)</f>
        <v>Q1</v>
      </c>
      <c r="K4609" t="str">
        <f>TEXT(vw_maritime_trade_analysis[[#This Row],[Departure_Date]],"mmmm")</f>
        <v>January</v>
      </c>
      <c r="L4609">
        <v>50200064</v>
      </c>
      <c r="M4609">
        <v>391228.90625</v>
      </c>
      <c r="N4609">
        <v>16246.830078125</v>
      </c>
      <c r="O4609">
        <v>161142.203125</v>
      </c>
      <c r="P4609">
        <v>32746</v>
      </c>
      <c r="Q4609">
        <v>2132510.5</v>
      </c>
      <c r="R4609">
        <f t="shared" si="71"/>
        <v>4.2480234686553389E-2</v>
      </c>
    </row>
    <row r="4610" spans="1:18" x14ac:dyDescent="0.25">
      <c r="A4610" t="s">
        <v>5946</v>
      </c>
      <c r="B4610" t="s">
        <v>65</v>
      </c>
      <c r="C4610" t="s">
        <v>50</v>
      </c>
      <c r="D4610" t="s">
        <v>423</v>
      </c>
      <c r="E4610" t="s">
        <v>128</v>
      </c>
      <c r="F4610" t="s">
        <v>230</v>
      </c>
      <c r="G4610" s="1">
        <v>43883</v>
      </c>
      <c r="H4610" s="1">
        <v>43899</v>
      </c>
      <c r="I4610">
        <f>YEAR((vw_maritime_trade_analysis[[#This Row],[Departure_Date]]))</f>
        <v>2020</v>
      </c>
      <c r="J4610" t="str">
        <f>"Q"&amp;ROUNDUP(MONTH(vw_maritime_trade_analysis[[#This Row],[Departure_Date]])/3,0)</f>
        <v>Q1</v>
      </c>
      <c r="K4610" t="str">
        <f>TEXT(vw_maritime_trade_analysis[[#This Row],[Departure_Date]],"mmmm")</f>
        <v>February</v>
      </c>
      <c r="L4610">
        <v>48865456</v>
      </c>
      <c r="M4610">
        <v>262562</v>
      </c>
      <c r="N4610">
        <v>225001.671875</v>
      </c>
      <c r="O4610">
        <v>151482.90625</v>
      </c>
      <c r="P4610">
        <v>0</v>
      </c>
      <c r="Q4610">
        <v>2406853.25</v>
      </c>
      <c r="R4610">
        <f t="shared" ref="R4610:R4673" si="72">Q4610/L4610</f>
        <v>4.925469742879305E-2</v>
      </c>
    </row>
    <row r="4611" spans="1:18" x14ac:dyDescent="0.25">
      <c r="A4611" t="s">
        <v>5947</v>
      </c>
      <c r="B4611" t="s">
        <v>49</v>
      </c>
      <c r="C4611" t="s">
        <v>50</v>
      </c>
      <c r="D4611" t="s">
        <v>145</v>
      </c>
      <c r="E4611" t="s">
        <v>71</v>
      </c>
      <c r="F4611" t="s">
        <v>82</v>
      </c>
      <c r="G4611" s="1">
        <v>45963</v>
      </c>
      <c r="H4611" s="1">
        <v>45977</v>
      </c>
      <c r="I4611">
        <f>YEAR((vw_maritime_trade_analysis[[#This Row],[Departure_Date]]))</f>
        <v>2025</v>
      </c>
      <c r="J4611" t="str">
        <f>"Q"&amp;ROUNDUP(MONTH(vw_maritime_trade_analysis[[#This Row],[Departure_Date]])/3,0)</f>
        <v>Q4</v>
      </c>
      <c r="K4611" t="str">
        <f>TEXT(vw_maritime_trade_analysis[[#This Row],[Departure_Date]],"mmmm")</f>
        <v>November</v>
      </c>
      <c r="L4611">
        <v>30891858</v>
      </c>
      <c r="M4611">
        <v>180400.90625</v>
      </c>
      <c r="N4611">
        <v>84908.1484375</v>
      </c>
      <c r="O4611">
        <v>43557.51953125</v>
      </c>
      <c r="P4611">
        <v>69581.9765625</v>
      </c>
      <c r="Q4611">
        <v>2862321.5</v>
      </c>
      <c r="R4611">
        <f t="shared" si="72"/>
        <v>9.2656178207215639E-2</v>
      </c>
    </row>
    <row r="4612" spans="1:18" x14ac:dyDescent="0.25">
      <c r="A4612" t="s">
        <v>5948</v>
      </c>
      <c r="B4612" t="s">
        <v>65</v>
      </c>
      <c r="C4612" t="s">
        <v>50</v>
      </c>
      <c r="D4612" t="s">
        <v>51</v>
      </c>
      <c r="E4612" t="s">
        <v>56</v>
      </c>
      <c r="F4612" t="s">
        <v>164</v>
      </c>
      <c r="G4612" s="1">
        <v>45093</v>
      </c>
      <c r="H4612" s="1">
        <v>45098</v>
      </c>
      <c r="I4612">
        <f>YEAR((vw_maritime_trade_analysis[[#This Row],[Departure_Date]]))</f>
        <v>2023</v>
      </c>
      <c r="J4612" t="str">
        <f>"Q"&amp;ROUNDUP(MONTH(vw_maritime_trade_analysis[[#This Row],[Departure_Date]])/3,0)</f>
        <v>Q2</v>
      </c>
      <c r="K4612" t="str">
        <f>TEXT(vw_maritime_trade_analysis[[#This Row],[Departure_Date]],"mmmm")</f>
        <v>June</v>
      </c>
      <c r="L4612">
        <v>14962233</v>
      </c>
      <c r="M4612">
        <v>122768.2890625</v>
      </c>
      <c r="N4612">
        <v>63841.19921875</v>
      </c>
      <c r="O4612">
        <v>25884.66015625</v>
      </c>
      <c r="P4612">
        <v>0</v>
      </c>
      <c r="Q4612">
        <v>2876555.75</v>
      </c>
      <c r="R4612">
        <f t="shared" si="72"/>
        <v>0.192254441566309</v>
      </c>
    </row>
    <row r="4613" spans="1:18" x14ac:dyDescent="0.25">
      <c r="A4613" t="s">
        <v>5949</v>
      </c>
      <c r="B4613" t="s">
        <v>65</v>
      </c>
      <c r="C4613" t="s">
        <v>134</v>
      </c>
      <c r="D4613" t="s">
        <v>135</v>
      </c>
      <c r="E4613" t="s">
        <v>128</v>
      </c>
      <c r="F4613" t="s">
        <v>159</v>
      </c>
      <c r="G4613" s="1">
        <v>45169</v>
      </c>
      <c r="H4613" s="1">
        <v>45197</v>
      </c>
      <c r="I4613">
        <f>YEAR((vw_maritime_trade_analysis[[#This Row],[Departure_Date]]))</f>
        <v>2023</v>
      </c>
      <c r="J4613" t="str">
        <f>"Q"&amp;ROUNDUP(MONTH(vw_maritime_trade_analysis[[#This Row],[Departure_Date]])/3,0)</f>
        <v>Q3</v>
      </c>
      <c r="K4613" t="str">
        <f>TEXT(vw_maritime_trade_analysis[[#This Row],[Departure_Date]],"mmmm")</f>
        <v>August</v>
      </c>
      <c r="L4613">
        <v>5697881.5</v>
      </c>
      <c r="M4613">
        <v>1071478.5</v>
      </c>
      <c r="N4613">
        <v>74027.0703125</v>
      </c>
      <c r="O4613">
        <v>18689.05078125</v>
      </c>
      <c r="P4613">
        <v>0</v>
      </c>
      <c r="Q4613">
        <v>1405221</v>
      </c>
      <c r="R4613">
        <f t="shared" si="72"/>
        <v>0.2466216610506905</v>
      </c>
    </row>
    <row r="4614" spans="1:18" x14ac:dyDescent="0.25">
      <c r="A4614" t="s">
        <v>5950</v>
      </c>
      <c r="B4614" t="s">
        <v>49</v>
      </c>
      <c r="C4614" t="s">
        <v>50</v>
      </c>
      <c r="D4614" t="s">
        <v>423</v>
      </c>
      <c r="E4614" t="s">
        <v>71</v>
      </c>
      <c r="F4614" t="s">
        <v>82</v>
      </c>
      <c r="G4614" s="1">
        <v>45913</v>
      </c>
      <c r="H4614" s="1">
        <v>45925</v>
      </c>
      <c r="I4614">
        <f>YEAR((vw_maritime_trade_analysis[[#This Row],[Departure_Date]]))</f>
        <v>2025</v>
      </c>
      <c r="J4614" t="str">
        <f>"Q"&amp;ROUNDUP(MONTH(vw_maritime_trade_analysis[[#This Row],[Departure_Date]])/3,0)</f>
        <v>Q3</v>
      </c>
      <c r="K4614" t="str">
        <f>TEXT(vw_maritime_trade_analysis[[#This Row],[Departure_Date]],"mmmm")</f>
        <v>September</v>
      </c>
      <c r="L4614">
        <v>37465760</v>
      </c>
      <c r="M4614">
        <v>171389.4375</v>
      </c>
      <c r="N4614">
        <v>102101.8203125</v>
      </c>
      <c r="O4614">
        <v>76804.8125</v>
      </c>
      <c r="P4614">
        <v>44249.390625</v>
      </c>
      <c r="Q4614">
        <v>2476459.5</v>
      </c>
      <c r="R4614">
        <f t="shared" si="72"/>
        <v>6.6099273042906373E-2</v>
      </c>
    </row>
    <row r="4615" spans="1:18" x14ac:dyDescent="0.25">
      <c r="A4615" t="s">
        <v>5951</v>
      </c>
      <c r="B4615" t="s">
        <v>65</v>
      </c>
      <c r="C4615" t="s">
        <v>50</v>
      </c>
      <c r="D4615" t="s">
        <v>423</v>
      </c>
      <c r="E4615" t="s">
        <v>82</v>
      </c>
      <c r="F4615" t="s">
        <v>196</v>
      </c>
      <c r="G4615" s="1">
        <v>44797</v>
      </c>
      <c r="H4615" s="1">
        <v>44816</v>
      </c>
      <c r="I4615">
        <f>YEAR((vw_maritime_trade_analysis[[#This Row],[Departure_Date]]))</f>
        <v>2022</v>
      </c>
      <c r="J4615" t="str">
        <f>"Q"&amp;ROUNDUP(MONTH(vw_maritime_trade_analysis[[#This Row],[Departure_Date]])/3,0)</f>
        <v>Q3</v>
      </c>
      <c r="K4615" t="str">
        <f>TEXT(vw_maritime_trade_analysis[[#This Row],[Departure_Date]],"mmmm")</f>
        <v>August</v>
      </c>
      <c r="L4615">
        <v>29742356</v>
      </c>
      <c r="M4615">
        <v>581658.3125</v>
      </c>
      <c r="N4615">
        <v>52170.12890625</v>
      </c>
      <c r="O4615">
        <v>74950.7421875</v>
      </c>
      <c r="P4615">
        <v>75672.5625</v>
      </c>
      <c r="Q4615">
        <v>1830134.125</v>
      </c>
      <c r="R4615">
        <f t="shared" si="72"/>
        <v>6.1532923787207712E-2</v>
      </c>
    </row>
    <row r="4616" spans="1:18" x14ac:dyDescent="0.25">
      <c r="A4616" t="s">
        <v>5952</v>
      </c>
      <c r="B4616" t="s">
        <v>49</v>
      </c>
      <c r="C4616" t="s">
        <v>50</v>
      </c>
      <c r="D4616" t="s">
        <v>51</v>
      </c>
      <c r="E4616" t="s">
        <v>201</v>
      </c>
      <c r="F4616" t="s">
        <v>184</v>
      </c>
      <c r="G4616" s="1">
        <v>44919</v>
      </c>
      <c r="H4616" s="1">
        <v>44931</v>
      </c>
      <c r="I4616">
        <f>YEAR((vw_maritime_trade_analysis[[#This Row],[Departure_Date]]))</f>
        <v>2022</v>
      </c>
      <c r="J4616" t="str">
        <f>"Q"&amp;ROUNDUP(MONTH(vw_maritime_trade_analysis[[#This Row],[Departure_Date]])/3,0)</f>
        <v>Q4</v>
      </c>
      <c r="K4616" t="str">
        <f>TEXT(vw_maritime_trade_analysis[[#This Row],[Departure_Date]],"mmmm")</f>
        <v>December</v>
      </c>
      <c r="L4616">
        <v>17279830</v>
      </c>
      <c r="M4616">
        <v>164766.515625</v>
      </c>
      <c r="N4616">
        <v>21451.80078125</v>
      </c>
      <c r="O4616">
        <v>26610.939453125</v>
      </c>
      <c r="P4616">
        <v>11774.5302734375</v>
      </c>
      <c r="Q4616">
        <v>5443518.5</v>
      </c>
      <c r="R4616">
        <f t="shared" si="72"/>
        <v>0.31502153088311635</v>
      </c>
    </row>
    <row r="4617" spans="1:18" x14ac:dyDescent="0.25">
      <c r="A4617" t="s">
        <v>5953</v>
      </c>
      <c r="B4617" t="s">
        <v>49</v>
      </c>
      <c r="C4617" t="s">
        <v>112</v>
      </c>
      <c r="D4617" t="s">
        <v>343</v>
      </c>
      <c r="E4617" t="s">
        <v>83</v>
      </c>
      <c r="F4617" t="s">
        <v>128</v>
      </c>
      <c r="G4617" s="1">
        <v>44552</v>
      </c>
      <c r="H4617" s="1">
        <v>44574</v>
      </c>
      <c r="I4617">
        <f>YEAR((vw_maritime_trade_analysis[[#This Row],[Departure_Date]]))</f>
        <v>2021</v>
      </c>
      <c r="J4617" t="str">
        <f>"Q"&amp;ROUNDUP(MONTH(vw_maritime_trade_analysis[[#This Row],[Departure_Date]])/3,0)</f>
        <v>Q4</v>
      </c>
      <c r="K4617" t="str">
        <f>TEXT(vw_maritime_trade_analysis[[#This Row],[Departure_Date]],"mmmm")</f>
        <v>December</v>
      </c>
      <c r="L4617">
        <v>53760772</v>
      </c>
      <c r="M4617">
        <v>441928.4375</v>
      </c>
      <c r="N4617">
        <v>123560.8125</v>
      </c>
      <c r="O4617">
        <v>123112.171875</v>
      </c>
      <c r="P4617">
        <v>0</v>
      </c>
      <c r="Q4617">
        <v>1582668</v>
      </c>
      <c r="R4617">
        <f t="shared" si="72"/>
        <v>2.9439086179789235E-2</v>
      </c>
    </row>
    <row r="4618" spans="1:18" x14ac:dyDescent="0.25">
      <c r="A4618" t="s">
        <v>5954</v>
      </c>
      <c r="B4618" t="s">
        <v>65</v>
      </c>
      <c r="C4618" t="s">
        <v>239</v>
      </c>
      <c r="D4618" t="s">
        <v>240</v>
      </c>
      <c r="E4618" t="s">
        <v>184</v>
      </c>
      <c r="F4618" t="s">
        <v>140</v>
      </c>
      <c r="G4618" s="1">
        <v>45880</v>
      </c>
      <c r="H4618" s="1">
        <v>45898</v>
      </c>
      <c r="I4618">
        <f>YEAR((vw_maritime_trade_analysis[[#This Row],[Departure_Date]]))</f>
        <v>2025</v>
      </c>
      <c r="J4618" t="str">
        <f>"Q"&amp;ROUNDUP(MONTH(vw_maritime_trade_analysis[[#This Row],[Departure_Date]])/3,0)</f>
        <v>Q3</v>
      </c>
      <c r="K4618" t="str">
        <f>TEXT(vw_maritime_trade_analysis[[#This Row],[Departure_Date]],"mmmm")</f>
        <v>August</v>
      </c>
      <c r="L4618">
        <v>15983101</v>
      </c>
      <c r="M4618">
        <v>585877.6875</v>
      </c>
      <c r="N4618">
        <v>145809.453125</v>
      </c>
      <c r="O4618">
        <v>35802.1484375</v>
      </c>
      <c r="Q4618">
        <v>1866204.875</v>
      </c>
      <c r="R4618">
        <f t="shared" si="72"/>
        <v>0.11676112632961526</v>
      </c>
    </row>
    <row r="4619" spans="1:18" x14ac:dyDescent="0.25">
      <c r="A4619" t="s">
        <v>5955</v>
      </c>
      <c r="B4619" t="s">
        <v>65</v>
      </c>
      <c r="C4619" t="s">
        <v>66</v>
      </c>
      <c r="D4619" t="s">
        <v>248</v>
      </c>
      <c r="E4619" t="s">
        <v>92</v>
      </c>
      <c r="F4619" t="s">
        <v>257</v>
      </c>
      <c r="G4619" s="1">
        <v>45091</v>
      </c>
      <c r="H4619" s="1">
        <v>45114</v>
      </c>
      <c r="I4619">
        <f>YEAR((vw_maritime_trade_analysis[[#This Row],[Departure_Date]]))</f>
        <v>2023</v>
      </c>
      <c r="J4619" t="str">
        <f>"Q"&amp;ROUNDUP(MONTH(vw_maritime_trade_analysis[[#This Row],[Departure_Date]])/3,0)</f>
        <v>Q2</v>
      </c>
      <c r="K4619" t="str">
        <f>TEXT(vw_maritime_trade_analysis[[#This Row],[Departure_Date]],"mmmm")</f>
        <v>June</v>
      </c>
      <c r="L4619">
        <v>27902820</v>
      </c>
      <c r="M4619">
        <v>557908.75</v>
      </c>
      <c r="N4619">
        <v>73188.5703125</v>
      </c>
      <c r="O4619">
        <v>58595.921875</v>
      </c>
      <c r="P4619">
        <v>0</v>
      </c>
      <c r="Q4619">
        <v>3320914.5</v>
      </c>
      <c r="R4619">
        <f t="shared" si="72"/>
        <v>0.11901716385655643</v>
      </c>
    </row>
    <row r="4620" spans="1:18" x14ac:dyDescent="0.25">
      <c r="A4620" t="s">
        <v>5956</v>
      </c>
      <c r="B4620" t="s">
        <v>49</v>
      </c>
      <c r="C4620" t="s">
        <v>66</v>
      </c>
      <c r="D4620" t="s">
        <v>391</v>
      </c>
      <c r="E4620" t="s">
        <v>55</v>
      </c>
      <c r="F4620" t="s">
        <v>56</v>
      </c>
      <c r="G4620" s="1">
        <v>45079</v>
      </c>
      <c r="H4620" s="1">
        <v>45089</v>
      </c>
      <c r="I4620">
        <f>YEAR((vw_maritime_trade_analysis[[#This Row],[Departure_Date]]))</f>
        <v>2023</v>
      </c>
      <c r="J4620" t="str">
        <f>"Q"&amp;ROUNDUP(MONTH(vw_maritime_trade_analysis[[#This Row],[Departure_Date]])/3,0)</f>
        <v>Q2</v>
      </c>
      <c r="K4620" t="str">
        <f>TEXT(vw_maritime_trade_analysis[[#This Row],[Departure_Date]],"mmmm")</f>
        <v>June</v>
      </c>
      <c r="L4620">
        <v>21417534</v>
      </c>
      <c r="M4620">
        <v>131174.078125</v>
      </c>
      <c r="N4620">
        <v>57575.62890625</v>
      </c>
      <c r="O4620">
        <v>43905.94140625</v>
      </c>
      <c r="P4620">
        <v>104523.4296875</v>
      </c>
      <c r="Q4620">
        <v>1324962.5</v>
      </c>
      <c r="R4620">
        <f t="shared" si="72"/>
        <v>6.1863447958107595E-2</v>
      </c>
    </row>
    <row r="4621" spans="1:18" x14ac:dyDescent="0.25">
      <c r="A4621" t="s">
        <v>5957</v>
      </c>
      <c r="B4621" t="s">
        <v>49</v>
      </c>
      <c r="C4621" t="s">
        <v>50</v>
      </c>
      <c r="D4621" t="s">
        <v>183</v>
      </c>
      <c r="E4621" t="s">
        <v>174</v>
      </c>
      <c r="F4621" t="s">
        <v>226</v>
      </c>
      <c r="G4621" s="1">
        <v>45070</v>
      </c>
      <c r="H4621" s="1">
        <v>45084</v>
      </c>
      <c r="I4621">
        <f>YEAR((vw_maritime_trade_analysis[[#This Row],[Departure_Date]]))</f>
        <v>2023</v>
      </c>
      <c r="J4621" t="str">
        <f>"Q"&amp;ROUNDUP(MONTH(vw_maritime_trade_analysis[[#This Row],[Departure_Date]])/3,0)</f>
        <v>Q2</v>
      </c>
      <c r="K4621" t="str">
        <f>TEXT(vw_maritime_trade_analysis[[#This Row],[Departure_Date]],"mmmm")</f>
        <v>May</v>
      </c>
      <c r="L4621">
        <v>101334952</v>
      </c>
      <c r="M4621">
        <v>460435.3125</v>
      </c>
      <c r="N4621">
        <v>173523.859375</v>
      </c>
      <c r="O4621">
        <v>202669.90625</v>
      </c>
      <c r="P4621">
        <v>7173.7998046875</v>
      </c>
      <c r="Q4621">
        <v>3478834</v>
      </c>
      <c r="R4621">
        <f t="shared" si="72"/>
        <v>3.4330050306827994E-2</v>
      </c>
    </row>
    <row r="4622" spans="1:18" x14ac:dyDescent="0.25">
      <c r="A4622" t="s">
        <v>5958</v>
      </c>
      <c r="B4622" t="s">
        <v>65</v>
      </c>
      <c r="C4622" t="s">
        <v>239</v>
      </c>
      <c r="D4622" t="s">
        <v>240</v>
      </c>
      <c r="E4622" t="s">
        <v>82</v>
      </c>
      <c r="F4622" t="s">
        <v>108</v>
      </c>
      <c r="G4622" s="1">
        <v>44244</v>
      </c>
      <c r="H4622" s="1">
        <v>44269</v>
      </c>
      <c r="I4622">
        <f>YEAR((vw_maritime_trade_analysis[[#This Row],[Departure_Date]]))</f>
        <v>2021</v>
      </c>
      <c r="J4622" t="str">
        <f>"Q"&amp;ROUNDUP(MONTH(vw_maritime_trade_analysis[[#This Row],[Departure_Date]])/3,0)</f>
        <v>Q1</v>
      </c>
      <c r="K4622" t="str">
        <f>TEXT(vw_maritime_trade_analysis[[#This Row],[Departure_Date]],"mmmm")</f>
        <v>February</v>
      </c>
      <c r="L4622">
        <v>12557748</v>
      </c>
      <c r="M4622">
        <v>305068.3125</v>
      </c>
      <c r="N4622">
        <v>68092.5078125</v>
      </c>
      <c r="O4622">
        <v>11553.1298828125</v>
      </c>
      <c r="P4622">
        <v>0</v>
      </c>
      <c r="Q4622">
        <v>938266.0625</v>
      </c>
      <c r="R4622">
        <f t="shared" si="72"/>
        <v>7.4716108533154191E-2</v>
      </c>
    </row>
    <row r="4623" spans="1:18" x14ac:dyDescent="0.25">
      <c r="A4623" t="s">
        <v>5959</v>
      </c>
      <c r="B4623" t="s">
        <v>65</v>
      </c>
      <c r="C4623" t="s">
        <v>239</v>
      </c>
      <c r="D4623" t="s">
        <v>240</v>
      </c>
      <c r="E4623" t="s">
        <v>82</v>
      </c>
      <c r="F4623" t="s">
        <v>108</v>
      </c>
      <c r="G4623" s="1">
        <v>44868</v>
      </c>
      <c r="H4623" s="1">
        <v>44886</v>
      </c>
      <c r="I4623">
        <f>YEAR((vw_maritime_trade_analysis[[#This Row],[Departure_Date]]))</f>
        <v>2022</v>
      </c>
      <c r="J4623" t="str">
        <f>"Q"&amp;ROUNDUP(MONTH(vw_maritime_trade_analysis[[#This Row],[Departure_Date]])/3,0)</f>
        <v>Q4</v>
      </c>
      <c r="K4623" t="str">
        <f>TEXT(vw_maritime_trade_analysis[[#This Row],[Departure_Date]],"mmmm")</f>
        <v>November</v>
      </c>
      <c r="L4623">
        <v>10591057</v>
      </c>
      <c r="M4623">
        <v>177163.875</v>
      </c>
      <c r="N4623">
        <v>124343.328125</v>
      </c>
      <c r="O4623">
        <v>20652.560546875</v>
      </c>
      <c r="P4623">
        <v>10593.830078125</v>
      </c>
      <c r="Q4623">
        <v>737210.5</v>
      </c>
      <c r="R4623">
        <f t="shared" si="72"/>
        <v>6.9606886262627038E-2</v>
      </c>
    </row>
    <row r="4624" spans="1:18" x14ac:dyDescent="0.25">
      <c r="A4624" t="s">
        <v>5960</v>
      </c>
      <c r="B4624" t="s">
        <v>65</v>
      </c>
      <c r="C4624" t="s">
        <v>112</v>
      </c>
      <c r="D4624" t="s">
        <v>343</v>
      </c>
      <c r="E4624" t="s">
        <v>226</v>
      </c>
      <c r="F4624" t="s">
        <v>164</v>
      </c>
      <c r="G4624" s="1">
        <v>45855</v>
      </c>
      <c r="H4624" s="1">
        <v>45875</v>
      </c>
      <c r="I4624">
        <f>YEAR((vw_maritime_trade_analysis[[#This Row],[Departure_Date]]))</f>
        <v>2025</v>
      </c>
      <c r="J4624" t="str">
        <f>"Q"&amp;ROUNDUP(MONTH(vw_maritime_trade_analysis[[#This Row],[Departure_Date]])/3,0)</f>
        <v>Q3</v>
      </c>
      <c r="K4624" t="str">
        <f>TEXT(vw_maritime_trade_analysis[[#This Row],[Departure_Date]],"mmmm")</f>
        <v>July</v>
      </c>
      <c r="L4624">
        <v>75811592</v>
      </c>
      <c r="M4624">
        <v>517823.34375</v>
      </c>
      <c r="N4624">
        <v>48079.12890625</v>
      </c>
      <c r="O4624">
        <v>117507.96875</v>
      </c>
      <c r="P4624">
        <v>42499.48828125</v>
      </c>
      <c r="Q4624">
        <v>3037155.25</v>
      </c>
      <c r="R4624">
        <f t="shared" si="72"/>
        <v>4.0061884599389495E-2</v>
      </c>
    </row>
    <row r="4625" spans="1:18" x14ac:dyDescent="0.25">
      <c r="A4625" t="s">
        <v>5961</v>
      </c>
      <c r="B4625" t="s">
        <v>49</v>
      </c>
      <c r="C4625" t="s">
        <v>66</v>
      </c>
      <c r="D4625" t="s">
        <v>251</v>
      </c>
      <c r="E4625" t="s">
        <v>159</v>
      </c>
      <c r="F4625" t="s">
        <v>82</v>
      </c>
      <c r="G4625" s="1">
        <v>44606</v>
      </c>
      <c r="H4625" s="1">
        <v>44630</v>
      </c>
      <c r="I4625">
        <f>YEAR((vw_maritime_trade_analysis[[#This Row],[Departure_Date]]))</f>
        <v>2022</v>
      </c>
      <c r="J4625" t="str">
        <f>"Q"&amp;ROUNDUP(MONTH(vw_maritime_trade_analysis[[#This Row],[Departure_Date]])/3,0)</f>
        <v>Q1</v>
      </c>
      <c r="K4625" t="str">
        <f>TEXT(vw_maritime_trade_analysis[[#This Row],[Departure_Date]],"mmmm")</f>
        <v>February</v>
      </c>
      <c r="L4625">
        <v>100335960</v>
      </c>
      <c r="M4625">
        <v>252814.453125</v>
      </c>
      <c r="N4625">
        <v>141585.4375</v>
      </c>
      <c r="O4625">
        <v>266893.65625</v>
      </c>
      <c r="P4625">
        <v>34335.98046875</v>
      </c>
      <c r="Q4625">
        <v>7272853</v>
      </c>
      <c r="R4625">
        <f t="shared" si="72"/>
        <v>7.2485009362545594E-2</v>
      </c>
    </row>
    <row r="4626" spans="1:18" x14ac:dyDescent="0.25">
      <c r="A4626" t="s">
        <v>5962</v>
      </c>
      <c r="B4626" t="s">
        <v>49</v>
      </c>
      <c r="C4626" t="s">
        <v>239</v>
      </c>
      <c r="D4626" t="s">
        <v>240</v>
      </c>
      <c r="E4626" t="s">
        <v>164</v>
      </c>
      <c r="F4626" t="s">
        <v>100</v>
      </c>
      <c r="G4626" s="1">
        <v>45782</v>
      </c>
      <c r="H4626" s="1">
        <v>45809</v>
      </c>
      <c r="I4626">
        <f>YEAR((vw_maritime_trade_analysis[[#This Row],[Departure_Date]]))</f>
        <v>2025</v>
      </c>
      <c r="J4626" t="str">
        <f>"Q"&amp;ROUNDUP(MONTH(vw_maritime_trade_analysis[[#This Row],[Departure_Date]])/3,0)</f>
        <v>Q2</v>
      </c>
      <c r="K4626" t="str">
        <f>TEXT(vw_maritime_trade_analysis[[#This Row],[Departure_Date]],"mmmm")</f>
        <v>May</v>
      </c>
      <c r="L4626">
        <v>14285549</v>
      </c>
      <c r="M4626">
        <v>774576</v>
      </c>
      <c r="N4626">
        <v>54097.37109375</v>
      </c>
      <c r="O4626">
        <v>37285.28125</v>
      </c>
      <c r="P4626">
        <v>19964.400390625</v>
      </c>
      <c r="Q4626">
        <v>2034214.375</v>
      </c>
      <c r="R4626">
        <f t="shared" si="72"/>
        <v>0.14239665377928423</v>
      </c>
    </row>
    <row r="4627" spans="1:18" x14ac:dyDescent="0.25">
      <c r="A4627" t="s">
        <v>5963</v>
      </c>
      <c r="B4627" t="s">
        <v>65</v>
      </c>
      <c r="C4627" t="s">
        <v>50</v>
      </c>
      <c r="D4627" t="s">
        <v>423</v>
      </c>
      <c r="E4627" t="s">
        <v>128</v>
      </c>
      <c r="F4627" t="s">
        <v>146</v>
      </c>
      <c r="G4627" s="1">
        <v>45384</v>
      </c>
      <c r="H4627" s="1">
        <v>45393</v>
      </c>
      <c r="I4627">
        <f>YEAR((vw_maritime_trade_analysis[[#This Row],[Departure_Date]]))</f>
        <v>2024</v>
      </c>
      <c r="J4627" t="str">
        <f>"Q"&amp;ROUNDUP(MONTH(vw_maritime_trade_analysis[[#This Row],[Departure_Date]])/3,0)</f>
        <v>Q2</v>
      </c>
      <c r="K4627" t="str">
        <f>TEXT(vw_maritime_trade_analysis[[#This Row],[Departure_Date]],"mmmm")</f>
        <v>April</v>
      </c>
      <c r="L4627">
        <v>62631788</v>
      </c>
      <c r="M4627">
        <v>68837.0078125</v>
      </c>
      <c r="N4627">
        <v>207199.859375</v>
      </c>
      <c r="O4627">
        <v>106474.0390625</v>
      </c>
      <c r="P4627">
        <v>2752.679931640625</v>
      </c>
      <c r="Q4627">
        <v>2215747.25</v>
      </c>
      <c r="R4627">
        <f t="shared" si="72"/>
        <v>3.5377359017756287E-2</v>
      </c>
    </row>
    <row r="4628" spans="1:18" x14ac:dyDescent="0.25">
      <c r="A4628" t="s">
        <v>5964</v>
      </c>
      <c r="B4628" t="s">
        <v>65</v>
      </c>
      <c r="C4628" t="s">
        <v>50</v>
      </c>
      <c r="D4628" t="s">
        <v>51</v>
      </c>
      <c r="E4628" t="s">
        <v>100</v>
      </c>
      <c r="F4628" t="s">
        <v>230</v>
      </c>
      <c r="G4628" s="1">
        <v>44896</v>
      </c>
      <c r="H4628" s="1">
        <v>44912</v>
      </c>
      <c r="I4628">
        <f>YEAR((vw_maritime_trade_analysis[[#This Row],[Departure_Date]]))</f>
        <v>2022</v>
      </c>
      <c r="J4628" t="str">
        <f>"Q"&amp;ROUNDUP(MONTH(vw_maritime_trade_analysis[[#This Row],[Departure_Date]])/3,0)</f>
        <v>Q4</v>
      </c>
      <c r="K4628" t="str">
        <f>TEXT(vw_maritime_trade_analysis[[#This Row],[Departure_Date]],"mmmm")</f>
        <v>December</v>
      </c>
      <c r="L4628">
        <v>17345958</v>
      </c>
      <c r="M4628">
        <v>277239.65625</v>
      </c>
      <c r="N4628">
        <v>156503.9375</v>
      </c>
      <c r="O4628">
        <v>49435.98046875</v>
      </c>
      <c r="P4628">
        <v>23835.400390625</v>
      </c>
      <c r="Q4628">
        <v>4792628</v>
      </c>
      <c r="R4628">
        <f t="shared" si="72"/>
        <v>0.27629652971602953</v>
      </c>
    </row>
    <row r="4629" spans="1:18" x14ac:dyDescent="0.25">
      <c r="A4629" t="s">
        <v>5965</v>
      </c>
      <c r="B4629" t="s">
        <v>49</v>
      </c>
      <c r="C4629" t="s">
        <v>66</v>
      </c>
      <c r="D4629" t="s">
        <v>245</v>
      </c>
      <c r="E4629" t="s">
        <v>108</v>
      </c>
      <c r="F4629" t="s">
        <v>128</v>
      </c>
      <c r="G4629" s="1">
        <v>45465</v>
      </c>
      <c r="H4629" s="1">
        <v>45486</v>
      </c>
      <c r="I4629">
        <f>YEAR((vw_maritime_trade_analysis[[#This Row],[Departure_Date]]))</f>
        <v>2024</v>
      </c>
      <c r="J4629" t="str">
        <f>"Q"&amp;ROUNDUP(MONTH(vw_maritime_trade_analysis[[#This Row],[Departure_Date]])/3,0)</f>
        <v>Q2</v>
      </c>
      <c r="K4629" t="str">
        <f>TEXT(vw_maritime_trade_analysis[[#This Row],[Departure_Date]],"mmmm")</f>
        <v>June</v>
      </c>
      <c r="L4629">
        <v>1679473.25</v>
      </c>
      <c r="M4629">
        <v>678156.8125</v>
      </c>
      <c r="N4629">
        <v>144998.984375</v>
      </c>
      <c r="O4629">
        <v>1797.0400390625</v>
      </c>
      <c r="P4629">
        <v>74235.5</v>
      </c>
      <c r="Q4629">
        <v>1057018.75</v>
      </c>
      <c r="R4629">
        <f t="shared" si="72"/>
        <v>0.62937516271842975</v>
      </c>
    </row>
    <row r="4630" spans="1:18" x14ac:dyDescent="0.25">
      <c r="A4630" t="s">
        <v>5966</v>
      </c>
      <c r="B4630" t="s">
        <v>65</v>
      </c>
      <c r="C4630" t="s">
        <v>50</v>
      </c>
      <c r="D4630" t="s">
        <v>51</v>
      </c>
      <c r="E4630" t="s">
        <v>82</v>
      </c>
      <c r="F4630" t="s">
        <v>150</v>
      </c>
      <c r="G4630" s="1">
        <v>45153</v>
      </c>
      <c r="H4630" s="1">
        <v>45169</v>
      </c>
      <c r="I4630">
        <f>YEAR((vw_maritime_trade_analysis[[#This Row],[Departure_Date]]))</f>
        <v>2023</v>
      </c>
      <c r="J4630" t="str">
        <f>"Q"&amp;ROUNDUP(MONTH(vw_maritime_trade_analysis[[#This Row],[Departure_Date]])/3,0)</f>
        <v>Q3</v>
      </c>
      <c r="K4630" t="str">
        <f>TEXT(vw_maritime_trade_analysis[[#This Row],[Departure_Date]],"mmmm")</f>
        <v>August</v>
      </c>
      <c r="L4630">
        <v>5066826.5</v>
      </c>
      <c r="M4630">
        <v>186713.59375</v>
      </c>
      <c r="N4630">
        <v>25257.19921875</v>
      </c>
      <c r="O4630">
        <v>2837.419921875</v>
      </c>
      <c r="P4630">
        <v>16731.939453125</v>
      </c>
      <c r="Q4630">
        <v>1028880.75</v>
      </c>
      <c r="R4630">
        <f t="shared" si="72"/>
        <v>0.20306216326925738</v>
      </c>
    </row>
    <row r="4631" spans="1:18" x14ac:dyDescent="0.25">
      <c r="A4631" t="s">
        <v>5967</v>
      </c>
      <c r="B4631" t="s">
        <v>65</v>
      </c>
      <c r="C4631" t="s">
        <v>66</v>
      </c>
      <c r="D4631" t="s">
        <v>153</v>
      </c>
      <c r="E4631" t="s">
        <v>184</v>
      </c>
      <c r="F4631" t="s">
        <v>121</v>
      </c>
      <c r="G4631" s="1">
        <v>45471</v>
      </c>
      <c r="H4631" s="1">
        <v>45499</v>
      </c>
      <c r="I4631">
        <f>YEAR((vw_maritime_trade_analysis[[#This Row],[Departure_Date]]))</f>
        <v>2024</v>
      </c>
      <c r="J4631" t="str">
        <f>"Q"&amp;ROUNDUP(MONTH(vw_maritime_trade_analysis[[#This Row],[Departure_Date]])/3,0)</f>
        <v>Q2</v>
      </c>
      <c r="K4631" t="str">
        <f>TEXT(vw_maritime_trade_analysis[[#This Row],[Departure_Date]],"mmmm")</f>
        <v>June</v>
      </c>
      <c r="L4631">
        <v>55516884</v>
      </c>
      <c r="M4631">
        <v>801898.0625</v>
      </c>
      <c r="N4631">
        <v>31496.25</v>
      </c>
      <c r="O4631">
        <v>173767.84375</v>
      </c>
      <c r="P4631">
        <v>0</v>
      </c>
      <c r="Q4631">
        <v>2774858</v>
      </c>
      <c r="R4631">
        <f t="shared" si="72"/>
        <v>4.9982236034716937E-2</v>
      </c>
    </row>
    <row r="4632" spans="1:18" x14ac:dyDescent="0.25">
      <c r="A4632" t="s">
        <v>5968</v>
      </c>
      <c r="B4632" t="s">
        <v>65</v>
      </c>
      <c r="C4632" t="s">
        <v>66</v>
      </c>
      <c r="D4632" t="s">
        <v>248</v>
      </c>
      <c r="E4632" t="s">
        <v>226</v>
      </c>
      <c r="F4632" t="s">
        <v>121</v>
      </c>
      <c r="G4632" s="1">
        <v>45627</v>
      </c>
      <c r="H4632" s="1">
        <v>45647</v>
      </c>
      <c r="I4632">
        <f>YEAR((vw_maritime_trade_analysis[[#This Row],[Departure_Date]]))</f>
        <v>2024</v>
      </c>
      <c r="J4632" t="str">
        <f>"Q"&amp;ROUNDUP(MONTH(vw_maritime_trade_analysis[[#This Row],[Departure_Date]])/3,0)</f>
        <v>Q4</v>
      </c>
      <c r="K4632" t="str">
        <f>TEXT(vw_maritime_trade_analysis[[#This Row],[Departure_Date]],"mmmm")</f>
        <v>December</v>
      </c>
      <c r="L4632">
        <v>59089132</v>
      </c>
      <c r="M4632">
        <v>432184.21875</v>
      </c>
      <c r="N4632">
        <v>103825.71875</v>
      </c>
      <c r="O4632">
        <v>103405.9765625</v>
      </c>
      <c r="P4632">
        <v>33382.8515625</v>
      </c>
      <c r="Q4632">
        <v>6065687.5</v>
      </c>
      <c r="R4632">
        <f t="shared" si="72"/>
        <v>0.10265318332988882</v>
      </c>
    </row>
    <row r="4633" spans="1:18" x14ac:dyDescent="0.25">
      <c r="A4633" t="s">
        <v>5969</v>
      </c>
      <c r="B4633" t="s">
        <v>49</v>
      </c>
      <c r="C4633" t="s">
        <v>50</v>
      </c>
      <c r="D4633" t="s">
        <v>51</v>
      </c>
      <c r="E4633" t="s">
        <v>93</v>
      </c>
      <c r="F4633" t="s">
        <v>70</v>
      </c>
      <c r="G4633" s="1">
        <v>46110</v>
      </c>
      <c r="H4633" s="1">
        <v>46115</v>
      </c>
      <c r="I4633">
        <f>YEAR((vw_maritime_trade_analysis[[#This Row],[Departure_Date]]))</f>
        <v>2026</v>
      </c>
      <c r="J4633" t="str">
        <f>"Q"&amp;ROUNDUP(MONTH(vw_maritime_trade_analysis[[#This Row],[Departure_Date]])/3,0)</f>
        <v>Q1</v>
      </c>
      <c r="K4633" t="str">
        <f>TEXT(vw_maritime_trade_analysis[[#This Row],[Departure_Date]],"mmmm")</f>
        <v>March</v>
      </c>
      <c r="L4633">
        <v>10645384</v>
      </c>
      <c r="M4633">
        <v>54301.1484375</v>
      </c>
      <c r="N4633">
        <v>183098.390625</v>
      </c>
      <c r="O4633">
        <v>23845.66015625</v>
      </c>
      <c r="P4633">
        <v>0</v>
      </c>
      <c r="Q4633">
        <v>3495665.5</v>
      </c>
      <c r="R4633">
        <f t="shared" si="72"/>
        <v>0.32837382850632724</v>
      </c>
    </row>
    <row r="4634" spans="1:18" x14ac:dyDescent="0.25">
      <c r="A4634" t="s">
        <v>5970</v>
      </c>
      <c r="B4634" t="s">
        <v>65</v>
      </c>
      <c r="C4634" t="s">
        <v>66</v>
      </c>
      <c r="D4634" t="s">
        <v>248</v>
      </c>
      <c r="E4634" t="s">
        <v>100</v>
      </c>
      <c r="F4634" t="s">
        <v>93</v>
      </c>
      <c r="G4634" s="1">
        <v>45599</v>
      </c>
      <c r="H4634" s="1">
        <v>45611</v>
      </c>
      <c r="I4634">
        <f>YEAR((vw_maritime_trade_analysis[[#This Row],[Departure_Date]]))</f>
        <v>2024</v>
      </c>
      <c r="J4634" t="str">
        <f>"Q"&amp;ROUNDUP(MONTH(vw_maritime_trade_analysis[[#This Row],[Departure_Date]])/3,0)</f>
        <v>Q4</v>
      </c>
      <c r="K4634" t="str">
        <f>TEXT(vw_maritime_trade_analysis[[#This Row],[Departure_Date]],"mmmm")</f>
        <v>November</v>
      </c>
      <c r="L4634">
        <v>16145351</v>
      </c>
      <c r="M4634">
        <v>153424</v>
      </c>
      <c r="N4634">
        <v>174437.984375</v>
      </c>
      <c r="O4634">
        <v>30353.259765625</v>
      </c>
      <c r="P4634">
        <v>9987.0302734375</v>
      </c>
      <c r="Q4634">
        <v>3001973.5</v>
      </c>
      <c r="R4634">
        <f t="shared" si="72"/>
        <v>0.18593423580571275</v>
      </c>
    </row>
    <row r="4635" spans="1:18" x14ac:dyDescent="0.25">
      <c r="A4635" t="s">
        <v>5971</v>
      </c>
      <c r="B4635" t="s">
        <v>49</v>
      </c>
      <c r="C4635" t="s">
        <v>112</v>
      </c>
      <c r="D4635" t="s">
        <v>126</v>
      </c>
      <c r="E4635" t="s">
        <v>55</v>
      </c>
      <c r="F4635" t="s">
        <v>100</v>
      </c>
      <c r="G4635" s="1">
        <v>46032</v>
      </c>
      <c r="H4635" s="1">
        <v>46042</v>
      </c>
      <c r="I4635">
        <f>YEAR((vw_maritime_trade_analysis[[#This Row],[Departure_Date]]))</f>
        <v>2026</v>
      </c>
      <c r="J4635" t="str">
        <f>"Q"&amp;ROUNDUP(MONTH(vw_maritime_trade_analysis[[#This Row],[Departure_Date]])/3,0)</f>
        <v>Q1</v>
      </c>
      <c r="K4635" t="str">
        <f>TEXT(vw_maritime_trade_analysis[[#This Row],[Departure_Date]],"mmmm")</f>
        <v>January</v>
      </c>
      <c r="L4635">
        <v>14825135</v>
      </c>
      <c r="M4635">
        <v>280401.375</v>
      </c>
      <c r="N4635">
        <v>141047.84375</v>
      </c>
      <c r="O4635">
        <v>35580.328125</v>
      </c>
      <c r="P4635">
        <v>78509.28125</v>
      </c>
      <c r="Q4635">
        <v>1602977.5</v>
      </c>
      <c r="R4635">
        <f t="shared" si="72"/>
        <v>0.10812565956397699</v>
      </c>
    </row>
    <row r="4636" spans="1:18" x14ac:dyDescent="0.25">
      <c r="A4636" t="s">
        <v>5972</v>
      </c>
      <c r="B4636" t="s">
        <v>65</v>
      </c>
      <c r="C4636" t="s">
        <v>78</v>
      </c>
      <c r="D4636" t="s">
        <v>105</v>
      </c>
      <c r="E4636" t="s">
        <v>92</v>
      </c>
      <c r="F4636" t="s">
        <v>71</v>
      </c>
      <c r="G4636" s="1">
        <v>44268</v>
      </c>
      <c r="H4636" s="1">
        <v>44280</v>
      </c>
      <c r="I4636">
        <f>YEAR((vw_maritime_trade_analysis[[#This Row],[Departure_Date]]))</f>
        <v>2021</v>
      </c>
      <c r="J4636" t="str">
        <f>"Q"&amp;ROUNDUP(MONTH(vw_maritime_trade_analysis[[#This Row],[Departure_Date]])/3,0)</f>
        <v>Q1</v>
      </c>
      <c r="K4636" t="str">
        <f>TEXT(vw_maritime_trade_analysis[[#This Row],[Departure_Date]],"mmmm")</f>
        <v>March</v>
      </c>
      <c r="L4636">
        <v>42434120</v>
      </c>
      <c r="M4636">
        <v>214177.21875</v>
      </c>
      <c r="N4636">
        <v>186162.546875</v>
      </c>
      <c r="O4636">
        <v>24187.44921875</v>
      </c>
      <c r="P4636">
        <v>0</v>
      </c>
      <c r="Q4636">
        <v>2107638.25</v>
      </c>
      <c r="R4636">
        <f t="shared" si="72"/>
        <v>4.966848022299037E-2</v>
      </c>
    </row>
    <row r="4637" spans="1:18" x14ac:dyDescent="0.25">
      <c r="A4637" t="s">
        <v>5973</v>
      </c>
      <c r="B4637" t="s">
        <v>49</v>
      </c>
      <c r="C4637" t="s">
        <v>66</v>
      </c>
      <c r="D4637" t="s">
        <v>245</v>
      </c>
      <c r="E4637" t="s">
        <v>108</v>
      </c>
      <c r="F4637" t="s">
        <v>70</v>
      </c>
      <c r="G4637" s="1">
        <v>43951</v>
      </c>
      <c r="H4637" s="1">
        <v>43970</v>
      </c>
      <c r="I4637">
        <f>YEAR((vw_maritime_trade_analysis[[#This Row],[Departure_Date]]))</f>
        <v>2020</v>
      </c>
      <c r="J4637" t="str">
        <f>"Q"&amp;ROUNDUP(MONTH(vw_maritime_trade_analysis[[#This Row],[Departure_Date]])/3,0)</f>
        <v>Q2</v>
      </c>
      <c r="K4637" t="str">
        <f>TEXT(vw_maritime_trade_analysis[[#This Row],[Departure_Date]],"mmmm")</f>
        <v>April</v>
      </c>
      <c r="L4637">
        <v>4714288</v>
      </c>
      <c r="M4637">
        <v>243845.34375</v>
      </c>
      <c r="N4637">
        <v>162699.765625</v>
      </c>
      <c r="O4637">
        <v>6128.56982421875</v>
      </c>
      <c r="P4637">
        <v>55026.7890625</v>
      </c>
      <c r="Q4637">
        <v>563996.9375</v>
      </c>
      <c r="R4637">
        <f t="shared" si="72"/>
        <v>0.11963565600998496</v>
      </c>
    </row>
    <row r="4638" spans="1:18" x14ac:dyDescent="0.25">
      <c r="A4638" t="s">
        <v>5974</v>
      </c>
      <c r="B4638" t="s">
        <v>65</v>
      </c>
      <c r="C4638" t="s">
        <v>239</v>
      </c>
      <c r="D4638" t="s">
        <v>270</v>
      </c>
      <c r="E4638" t="s">
        <v>56</v>
      </c>
      <c r="F4638" t="s">
        <v>71</v>
      </c>
      <c r="G4638" s="1">
        <v>45133</v>
      </c>
      <c r="H4638" s="1">
        <v>45142</v>
      </c>
      <c r="I4638">
        <f>YEAR((vw_maritime_trade_analysis[[#This Row],[Departure_Date]]))</f>
        <v>2023</v>
      </c>
      <c r="J4638" t="str">
        <f>"Q"&amp;ROUNDUP(MONTH(vw_maritime_trade_analysis[[#This Row],[Departure_Date]])/3,0)</f>
        <v>Q3</v>
      </c>
      <c r="K4638" t="str">
        <f>TEXT(vw_maritime_trade_analysis[[#This Row],[Departure_Date]],"mmmm")</f>
        <v>July</v>
      </c>
      <c r="L4638">
        <v>46391372</v>
      </c>
      <c r="M4638">
        <v>69446.703125</v>
      </c>
      <c r="N4638">
        <v>85339.8671875</v>
      </c>
      <c r="O4638">
        <v>115050.6015625</v>
      </c>
      <c r="Q4638">
        <v>980494.875</v>
      </c>
      <c r="R4638">
        <f t="shared" si="72"/>
        <v>2.1135285134485784E-2</v>
      </c>
    </row>
    <row r="4639" spans="1:18" x14ac:dyDescent="0.25">
      <c r="A4639" t="s">
        <v>5975</v>
      </c>
      <c r="B4639" t="s">
        <v>65</v>
      </c>
      <c r="C4639" t="s">
        <v>66</v>
      </c>
      <c r="D4639" t="s">
        <v>248</v>
      </c>
      <c r="E4639" t="s">
        <v>184</v>
      </c>
      <c r="F4639" t="s">
        <v>131</v>
      </c>
      <c r="G4639" s="1">
        <v>44088</v>
      </c>
      <c r="H4639" s="1">
        <v>44119</v>
      </c>
      <c r="I4639">
        <f>YEAR((vw_maritime_trade_analysis[[#This Row],[Departure_Date]]))</f>
        <v>2020</v>
      </c>
      <c r="J4639" t="str">
        <f>"Q"&amp;ROUNDUP(MONTH(vw_maritime_trade_analysis[[#This Row],[Departure_Date]])/3,0)</f>
        <v>Q3</v>
      </c>
      <c r="K4639" t="str">
        <f>TEXT(vw_maritime_trade_analysis[[#This Row],[Departure_Date]],"mmmm")</f>
        <v>September</v>
      </c>
      <c r="L4639">
        <v>49266532</v>
      </c>
      <c r="M4639">
        <v>573084</v>
      </c>
      <c r="N4639">
        <v>155241.390625</v>
      </c>
      <c r="O4639">
        <v>157652.90625</v>
      </c>
      <c r="P4639">
        <v>29756.029296875</v>
      </c>
      <c r="Q4639">
        <v>5545274.5</v>
      </c>
      <c r="R4639">
        <f t="shared" si="72"/>
        <v>0.11255662363244891</v>
      </c>
    </row>
    <row r="4640" spans="1:18" x14ac:dyDescent="0.25">
      <c r="A4640" t="s">
        <v>5976</v>
      </c>
      <c r="B4640" t="s">
        <v>65</v>
      </c>
      <c r="C4640" t="s">
        <v>78</v>
      </c>
      <c r="D4640" t="s">
        <v>315</v>
      </c>
      <c r="E4640" t="s">
        <v>100</v>
      </c>
      <c r="F4640" t="s">
        <v>196</v>
      </c>
      <c r="G4640" s="1">
        <v>44148</v>
      </c>
      <c r="H4640" s="1">
        <v>44161</v>
      </c>
      <c r="I4640">
        <f>YEAR((vw_maritime_trade_analysis[[#This Row],[Departure_Date]]))</f>
        <v>2020</v>
      </c>
      <c r="J4640" t="str">
        <f>"Q"&amp;ROUNDUP(MONTH(vw_maritime_trade_analysis[[#This Row],[Departure_Date]])/3,0)</f>
        <v>Q4</v>
      </c>
      <c r="K4640" t="str">
        <f>TEXT(vw_maritime_trade_analysis[[#This Row],[Departure_Date]],"mmmm")</f>
        <v>November</v>
      </c>
      <c r="L4640">
        <v>27071728</v>
      </c>
      <c r="M4640">
        <v>106906.203125</v>
      </c>
      <c r="N4640">
        <v>228301.59375</v>
      </c>
      <c r="O4640">
        <v>59016.37109375</v>
      </c>
      <c r="P4640">
        <v>0</v>
      </c>
      <c r="Q4640">
        <v>1990103.75</v>
      </c>
      <c r="R4640">
        <f t="shared" si="72"/>
        <v>7.3512254186360024E-2</v>
      </c>
    </row>
    <row r="4641" spans="1:18" x14ac:dyDescent="0.25">
      <c r="A4641" t="s">
        <v>5977</v>
      </c>
      <c r="B4641" t="s">
        <v>65</v>
      </c>
      <c r="C4641" t="s">
        <v>66</v>
      </c>
      <c r="D4641" t="s">
        <v>245</v>
      </c>
      <c r="E4641" t="s">
        <v>56</v>
      </c>
      <c r="F4641" t="s">
        <v>71</v>
      </c>
      <c r="G4641" s="1">
        <v>45707</v>
      </c>
      <c r="H4641" s="1">
        <v>45727</v>
      </c>
      <c r="I4641">
        <f>YEAR((vw_maritime_trade_analysis[[#This Row],[Departure_Date]]))</f>
        <v>2025</v>
      </c>
      <c r="J4641" t="str">
        <f>"Q"&amp;ROUNDUP(MONTH(vw_maritime_trade_analysis[[#This Row],[Departure_Date]])/3,0)</f>
        <v>Q1</v>
      </c>
      <c r="K4641" t="str">
        <f>TEXT(vw_maritime_trade_analysis[[#This Row],[Departure_Date]],"mmmm")</f>
        <v>February</v>
      </c>
      <c r="L4641">
        <v>5301444.5</v>
      </c>
      <c r="M4641">
        <v>296760.53125</v>
      </c>
      <c r="N4641">
        <v>242067.015625</v>
      </c>
      <c r="O4641">
        <v>16328.4501953125</v>
      </c>
      <c r="P4641">
        <v>0</v>
      </c>
      <c r="Q4641">
        <v>808839.4375</v>
      </c>
      <c r="R4641">
        <f t="shared" si="72"/>
        <v>0.15256963220118591</v>
      </c>
    </row>
    <row r="4642" spans="1:18" x14ac:dyDescent="0.25">
      <c r="A4642" t="s">
        <v>5978</v>
      </c>
      <c r="B4642" t="s">
        <v>49</v>
      </c>
      <c r="C4642" t="s">
        <v>50</v>
      </c>
      <c r="D4642" t="s">
        <v>223</v>
      </c>
      <c r="E4642" t="s">
        <v>140</v>
      </c>
      <c r="F4642" t="s">
        <v>82</v>
      </c>
      <c r="G4642" s="1">
        <v>45786</v>
      </c>
      <c r="H4642" s="1">
        <v>45803</v>
      </c>
      <c r="I4642">
        <f>YEAR((vw_maritime_trade_analysis[[#This Row],[Departure_Date]]))</f>
        <v>2025</v>
      </c>
      <c r="J4642" t="str">
        <f>"Q"&amp;ROUNDUP(MONTH(vw_maritime_trade_analysis[[#This Row],[Departure_Date]])/3,0)</f>
        <v>Q2</v>
      </c>
      <c r="K4642" t="str">
        <f>TEXT(vw_maritime_trade_analysis[[#This Row],[Departure_Date]],"mmmm")</f>
        <v>May</v>
      </c>
      <c r="L4642">
        <v>24845066</v>
      </c>
      <c r="M4642">
        <v>620144.625</v>
      </c>
      <c r="N4642">
        <v>212174.703125</v>
      </c>
      <c r="O4642">
        <v>86212.3828125</v>
      </c>
      <c r="P4642">
        <v>34747.30078125</v>
      </c>
      <c r="Q4642">
        <v>3896565.75</v>
      </c>
      <c r="R4642">
        <f t="shared" si="72"/>
        <v>0.15683459041726835</v>
      </c>
    </row>
    <row r="4643" spans="1:18" x14ac:dyDescent="0.25">
      <c r="A4643" t="s">
        <v>5979</v>
      </c>
      <c r="B4643" t="s">
        <v>65</v>
      </c>
      <c r="C4643" t="s">
        <v>78</v>
      </c>
      <c r="D4643" t="s">
        <v>315</v>
      </c>
      <c r="E4643" t="s">
        <v>184</v>
      </c>
      <c r="F4643" t="s">
        <v>71</v>
      </c>
      <c r="G4643" s="1">
        <v>46098</v>
      </c>
      <c r="H4643" s="1">
        <v>46121</v>
      </c>
      <c r="I4643">
        <f>YEAR((vw_maritime_trade_analysis[[#This Row],[Departure_Date]]))</f>
        <v>2026</v>
      </c>
      <c r="J4643" t="str">
        <f>"Q"&amp;ROUNDUP(MONTH(vw_maritime_trade_analysis[[#This Row],[Departure_Date]])/3,0)</f>
        <v>Q1</v>
      </c>
      <c r="K4643" t="str">
        <f>TEXT(vw_maritime_trade_analysis[[#This Row],[Departure_Date]],"mmmm")</f>
        <v>March</v>
      </c>
      <c r="L4643">
        <v>41563892</v>
      </c>
      <c r="M4643">
        <v>289826</v>
      </c>
      <c r="N4643">
        <v>44075.23046875</v>
      </c>
      <c r="O4643">
        <v>109728.6796875</v>
      </c>
      <c r="P4643">
        <v>3374.639892578125</v>
      </c>
      <c r="Q4643">
        <v>1576652</v>
      </c>
      <c r="R4643">
        <f t="shared" si="72"/>
        <v>3.7933213761598653E-2</v>
      </c>
    </row>
    <row r="4644" spans="1:18" x14ac:dyDescent="0.25">
      <c r="A4644" t="s">
        <v>5980</v>
      </c>
      <c r="B4644" t="s">
        <v>49</v>
      </c>
      <c r="C4644" t="s">
        <v>50</v>
      </c>
      <c r="D4644" t="s">
        <v>145</v>
      </c>
      <c r="E4644" t="s">
        <v>140</v>
      </c>
      <c r="F4644" t="s">
        <v>128</v>
      </c>
      <c r="G4644" s="1">
        <v>43992</v>
      </c>
      <c r="H4644" s="1">
        <v>43997</v>
      </c>
      <c r="I4644">
        <f>YEAR((vw_maritime_trade_analysis[[#This Row],[Departure_Date]]))</f>
        <v>2020</v>
      </c>
      <c r="J4644" t="str">
        <f>"Q"&amp;ROUNDUP(MONTH(vw_maritime_trade_analysis[[#This Row],[Departure_Date]])/3,0)</f>
        <v>Q2</v>
      </c>
      <c r="K4644" t="str">
        <f>TEXT(vw_maritime_trade_analysis[[#This Row],[Departure_Date]],"mmmm")</f>
        <v>June</v>
      </c>
      <c r="L4644">
        <v>94711992</v>
      </c>
      <c r="M4644">
        <v>70781.6171875</v>
      </c>
      <c r="N4644">
        <v>163016.453125</v>
      </c>
      <c r="O4644">
        <v>227308.78125</v>
      </c>
      <c r="P4644">
        <v>30971.310546875</v>
      </c>
      <c r="Q4644">
        <v>5927898.5</v>
      </c>
      <c r="R4644">
        <f t="shared" si="72"/>
        <v>6.2588679372301656E-2</v>
      </c>
    </row>
    <row r="4645" spans="1:18" x14ac:dyDescent="0.25">
      <c r="A4645" t="s">
        <v>5981</v>
      </c>
      <c r="B4645" t="s">
        <v>49</v>
      </c>
      <c r="C4645" t="s">
        <v>50</v>
      </c>
      <c r="D4645" t="s">
        <v>183</v>
      </c>
      <c r="E4645" t="s">
        <v>83</v>
      </c>
      <c r="F4645" t="s">
        <v>82</v>
      </c>
      <c r="G4645" s="1">
        <v>45776</v>
      </c>
      <c r="H4645" s="1">
        <v>45783</v>
      </c>
      <c r="I4645">
        <f>YEAR((vw_maritime_trade_analysis[[#This Row],[Departure_Date]]))</f>
        <v>2025</v>
      </c>
      <c r="J4645" t="str">
        <f>"Q"&amp;ROUNDUP(MONTH(vw_maritime_trade_analysis[[#This Row],[Departure_Date]])/3,0)</f>
        <v>Q2</v>
      </c>
      <c r="K4645" t="str">
        <f>TEXT(vw_maritime_trade_analysis[[#This Row],[Departure_Date]],"mmmm")</f>
        <v>April</v>
      </c>
      <c r="L4645">
        <v>66309992</v>
      </c>
      <c r="M4645">
        <v>220899.734375</v>
      </c>
      <c r="N4645">
        <v>144160.734375</v>
      </c>
      <c r="O4645">
        <v>86202.9921875</v>
      </c>
      <c r="P4645">
        <v>0</v>
      </c>
      <c r="Q4645">
        <v>1669446.625</v>
      </c>
      <c r="R4645">
        <f t="shared" si="72"/>
        <v>2.5176396115384844E-2</v>
      </c>
    </row>
    <row r="4646" spans="1:18" x14ac:dyDescent="0.25">
      <c r="A4646" t="s">
        <v>5982</v>
      </c>
      <c r="B4646" t="s">
        <v>49</v>
      </c>
      <c r="C4646" t="s">
        <v>50</v>
      </c>
      <c r="D4646" t="s">
        <v>51</v>
      </c>
      <c r="E4646" t="s">
        <v>164</v>
      </c>
      <c r="F4646" t="s">
        <v>70</v>
      </c>
      <c r="G4646" s="1">
        <v>44863</v>
      </c>
      <c r="H4646" s="1">
        <v>44880</v>
      </c>
      <c r="I4646">
        <f>YEAR((vw_maritime_trade_analysis[[#This Row],[Departure_Date]]))</f>
        <v>2022</v>
      </c>
      <c r="J4646" t="str">
        <f>"Q"&amp;ROUNDUP(MONTH(vw_maritime_trade_analysis[[#This Row],[Departure_Date]])/3,0)</f>
        <v>Q4</v>
      </c>
      <c r="K4646" t="str">
        <f>TEXT(vw_maritime_trade_analysis[[#This Row],[Departure_Date]],"mmmm")</f>
        <v>October</v>
      </c>
      <c r="L4646">
        <v>10644786</v>
      </c>
      <c r="M4646">
        <v>293644.9375</v>
      </c>
      <c r="N4646">
        <v>197604.734375</v>
      </c>
      <c r="O4646">
        <v>30976.330078125</v>
      </c>
      <c r="P4646">
        <v>8663.4296875</v>
      </c>
      <c r="Q4646">
        <v>4389906.5</v>
      </c>
      <c r="R4646">
        <f t="shared" si="72"/>
        <v>0.41239969502439972</v>
      </c>
    </row>
    <row r="4647" spans="1:18" x14ac:dyDescent="0.25">
      <c r="A4647" t="s">
        <v>5984</v>
      </c>
      <c r="B4647" t="s">
        <v>49</v>
      </c>
      <c r="C4647" t="s">
        <v>50</v>
      </c>
      <c r="D4647" t="s">
        <v>183</v>
      </c>
      <c r="E4647" t="s">
        <v>201</v>
      </c>
      <c r="F4647" t="s">
        <v>56</v>
      </c>
      <c r="G4647" s="1">
        <v>44955</v>
      </c>
      <c r="H4647" s="1">
        <v>44970</v>
      </c>
      <c r="I4647">
        <f>YEAR((vw_maritime_trade_analysis[[#This Row],[Departure_Date]]))</f>
        <v>2023</v>
      </c>
      <c r="J4647" t="str">
        <f>"Q"&amp;ROUNDUP(MONTH(vw_maritime_trade_analysis[[#This Row],[Departure_Date]])/3,0)</f>
        <v>Q1</v>
      </c>
      <c r="K4647" t="str">
        <f>TEXT(vw_maritime_trade_analysis[[#This Row],[Departure_Date]],"mmmm")</f>
        <v>January</v>
      </c>
      <c r="L4647">
        <v>40651624</v>
      </c>
      <c r="M4647">
        <v>297532.90625</v>
      </c>
      <c r="N4647">
        <v>154590.375</v>
      </c>
      <c r="O4647">
        <v>107726.8125</v>
      </c>
      <c r="P4647">
        <v>68730.9609375</v>
      </c>
      <c r="Q4647">
        <v>3722463.5</v>
      </c>
      <c r="R4647">
        <f t="shared" si="72"/>
        <v>9.1569859546078658E-2</v>
      </c>
    </row>
    <row r="4648" spans="1:18" x14ac:dyDescent="0.25">
      <c r="A4648" t="s">
        <v>5985</v>
      </c>
      <c r="B4648" t="s">
        <v>49</v>
      </c>
      <c r="C4648" t="s">
        <v>50</v>
      </c>
      <c r="D4648" t="s">
        <v>51</v>
      </c>
      <c r="E4648" t="s">
        <v>55</v>
      </c>
      <c r="F4648" t="s">
        <v>184</v>
      </c>
      <c r="G4648" s="1">
        <v>45740</v>
      </c>
      <c r="H4648" s="1">
        <v>45750</v>
      </c>
      <c r="I4648">
        <f>YEAR((vw_maritime_trade_analysis[[#This Row],[Departure_Date]]))</f>
        <v>2025</v>
      </c>
      <c r="J4648" t="str">
        <f>"Q"&amp;ROUNDUP(MONTH(vw_maritime_trade_analysis[[#This Row],[Departure_Date]])/3,0)</f>
        <v>Q1</v>
      </c>
      <c r="K4648" t="str">
        <f>TEXT(vw_maritime_trade_analysis[[#This Row],[Departure_Date]],"mmmm")</f>
        <v>March</v>
      </c>
      <c r="L4648">
        <v>15773238</v>
      </c>
      <c r="M4648">
        <v>114718.0234375</v>
      </c>
      <c r="N4648">
        <v>216817.5</v>
      </c>
      <c r="O4648">
        <v>15930.9697265625</v>
      </c>
      <c r="P4648">
        <v>24141.720703125</v>
      </c>
      <c r="Q4648">
        <v>3866511</v>
      </c>
      <c r="R4648">
        <f t="shared" si="72"/>
        <v>0.24513108849305387</v>
      </c>
    </row>
    <row r="4649" spans="1:18" x14ac:dyDescent="0.25">
      <c r="A4649" t="s">
        <v>5986</v>
      </c>
      <c r="B4649" t="s">
        <v>49</v>
      </c>
      <c r="C4649" t="s">
        <v>50</v>
      </c>
      <c r="D4649" t="s">
        <v>145</v>
      </c>
      <c r="E4649" t="s">
        <v>201</v>
      </c>
      <c r="F4649" t="s">
        <v>226</v>
      </c>
      <c r="G4649" s="1">
        <v>45294</v>
      </c>
      <c r="H4649" s="1">
        <v>45309</v>
      </c>
      <c r="I4649">
        <f>YEAR((vw_maritime_trade_analysis[[#This Row],[Departure_Date]]))</f>
        <v>2024</v>
      </c>
      <c r="J4649" t="str">
        <f>"Q"&amp;ROUNDUP(MONTH(vw_maritime_trade_analysis[[#This Row],[Departure_Date]])/3,0)</f>
        <v>Q1</v>
      </c>
      <c r="K4649" t="str">
        <f>TEXT(vw_maritime_trade_analysis[[#This Row],[Departure_Date]],"mmmm")</f>
        <v>January</v>
      </c>
      <c r="L4649">
        <v>83297176</v>
      </c>
      <c r="M4649">
        <v>150803.328125</v>
      </c>
      <c r="N4649">
        <v>248650.515625</v>
      </c>
      <c r="O4649">
        <v>210741.84375</v>
      </c>
      <c r="P4649">
        <v>0</v>
      </c>
      <c r="Q4649">
        <v>4415767.5</v>
      </c>
      <c r="R4649">
        <f t="shared" si="72"/>
        <v>5.3012211362363594E-2</v>
      </c>
    </row>
    <row r="4650" spans="1:18" x14ac:dyDescent="0.25">
      <c r="A4650" t="s">
        <v>5987</v>
      </c>
      <c r="B4650" t="s">
        <v>65</v>
      </c>
      <c r="C4650" t="s">
        <v>50</v>
      </c>
      <c r="D4650" t="s">
        <v>139</v>
      </c>
      <c r="E4650" t="s">
        <v>226</v>
      </c>
      <c r="F4650" t="s">
        <v>121</v>
      </c>
      <c r="G4650" s="1">
        <v>44997</v>
      </c>
      <c r="H4650" s="1">
        <v>45017</v>
      </c>
      <c r="I4650">
        <f>YEAR((vw_maritime_trade_analysis[[#This Row],[Departure_Date]]))</f>
        <v>2023</v>
      </c>
      <c r="J4650" t="str">
        <f>"Q"&amp;ROUNDUP(MONTH(vw_maritime_trade_analysis[[#This Row],[Departure_Date]])/3,0)</f>
        <v>Q1</v>
      </c>
      <c r="K4650" t="str">
        <f>TEXT(vw_maritime_trade_analysis[[#This Row],[Departure_Date]],"mmmm")</f>
        <v>March</v>
      </c>
      <c r="L4650">
        <v>72928784</v>
      </c>
      <c r="M4650">
        <v>290820.65625</v>
      </c>
      <c r="N4650">
        <v>132581.546875</v>
      </c>
      <c r="O4650">
        <v>199095.578125</v>
      </c>
      <c r="P4650">
        <v>0</v>
      </c>
      <c r="Q4650">
        <v>3101330.5</v>
      </c>
      <c r="R4650">
        <f t="shared" si="72"/>
        <v>4.2525465665244053E-2</v>
      </c>
    </row>
    <row r="4651" spans="1:18" x14ac:dyDescent="0.25">
      <c r="A4651" t="s">
        <v>5988</v>
      </c>
      <c r="B4651" t="s">
        <v>65</v>
      </c>
      <c r="C4651" t="s">
        <v>112</v>
      </c>
      <c r="D4651" t="s">
        <v>199</v>
      </c>
      <c r="E4651" t="s">
        <v>128</v>
      </c>
      <c r="F4651" t="s">
        <v>150</v>
      </c>
      <c r="G4651" s="1">
        <v>45451</v>
      </c>
      <c r="H4651" s="1">
        <v>45469</v>
      </c>
      <c r="I4651">
        <f>YEAR((vw_maritime_trade_analysis[[#This Row],[Departure_Date]]))</f>
        <v>2024</v>
      </c>
      <c r="J4651" t="str">
        <f>"Q"&amp;ROUNDUP(MONTH(vw_maritime_trade_analysis[[#This Row],[Departure_Date]])/3,0)</f>
        <v>Q2</v>
      </c>
      <c r="K4651" t="str">
        <f>TEXT(vw_maritime_trade_analysis[[#This Row],[Departure_Date]],"mmmm")</f>
        <v>June</v>
      </c>
      <c r="L4651">
        <v>9421644</v>
      </c>
      <c r="M4651">
        <v>324567</v>
      </c>
      <c r="N4651">
        <v>145263.265625</v>
      </c>
      <c r="O4651">
        <v>8102.60986328125</v>
      </c>
      <c r="P4651">
        <v>29375.94921875</v>
      </c>
      <c r="Q4651">
        <v>1233542.75</v>
      </c>
      <c r="R4651">
        <f t="shared" si="72"/>
        <v>0.13092648692733455</v>
      </c>
    </row>
    <row r="4652" spans="1:18" x14ac:dyDescent="0.25">
      <c r="A4652" t="s">
        <v>5989</v>
      </c>
      <c r="B4652" t="s">
        <v>49</v>
      </c>
      <c r="C4652" t="s">
        <v>112</v>
      </c>
      <c r="D4652" t="s">
        <v>126</v>
      </c>
      <c r="E4652" t="s">
        <v>131</v>
      </c>
      <c r="F4652" t="s">
        <v>100</v>
      </c>
      <c r="G4652" s="1">
        <v>43923</v>
      </c>
      <c r="H4652" s="1">
        <v>43940</v>
      </c>
      <c r="I4652">
        <f>YEAR((vw_maritime_trade_analysis[[#This Row],[Departure_Date]]))</f>
        <v>2020</v>
      </c>
      <c r="J4652" t="str">
        <f>"Q"&amp;ROUNDUP(MONTH(vw_maritime_trade_analysis[[#This Row],[Departure_Date]])/3,0)</f>
        <v>Q2</v>
      </c>
      <c r="K4652" t="str">
        <f>TEXT(vw_maritime_trade_analysis[[#This Row],[Departure_Date]],"mmmm")</f>
        <v>April</v>
      </c>
      <c r="L4652">
        <v>6493213</v>
      </c>
      <c r="M4652">
        <v>203234.359375</v>
      </c>
      <c r="N4652">
        <v>116266.6875</v>
      </c>
      <c r="O4652">
        <v>4415.3798828125</v>
      </c>
      <c r="P4652">
        <v>46461.55078125</v>
      </c>
      <c r="Q4652">
        <v>1415301.625</v>
      </c>
      <c r="R4652">
        <f t="shared" si="72"/>
        <v>0.21796630189091287</v>
      </c>
    </row>
    <row r="4653" spans="1:18" x14ac:dyDescent="0.25">
      <c r="A4653" t="s">
        <v>5990</v>
      </c>
      <c r="B4653" t="s">
        <v>49</v>
      </c>
      <c r="C4653" t="s">
        <v>66</v>
      </c>
      <c r="D4653" t="s">
        <v>153</v>
      </c>
      <c r="E4653" t="s">
        <v>83</v>
      </c>
      <c r="F4653" t="s">
        <v>128</v>
      </c>
      <c r="G4653" s="1">
        <v>44248</v>
      </c>
      <c r="H4653" s="1">
        <v>44261</v>
      </c>
      <c r="I4653">
        <f>YEAR((vw_maritime_trade_analysis[[#This Row],[Departure_Date]]))</f>
        <v>2021</v>
      </c>
      <c r="J4653" t="str">
        <f>"Q"&amp;ROUNDUP(MONTH(vw_maritime_trade_analysis[[#This Row],[Departure_Date]])/3,0)</f>
        <v>Q1</v>
      </c>
      <c r="K4653" t="str">
        <f>TEXT(vw_maritime_trade_analysis[[#This Row],[Departure_Date]],"mmmm")</f>
        <v>February</v>
      </c>
      <c r="L4653">
        <v>11402168</v>
      </c>
      <c r="M4653">
        <v>181783.203125</v>
      </c>
      <c r="N4653">
        <v>171807.21875</v>
      </c>
      <c r="O4653">
        <v>30101.720703125</v>
      </c>
      <c r="P4653">
        <v>0</v>
      </c>
      <c r="Q4653">
        <v>875938.625</v>
      </c>
      <c r="R4653">
        <f t="shared" si="72"/>
        <v>7.6822111812420241E-2</v>
      </c>
    </row>
    <row r="4654" spans="1:18" x14ac:dyDescent="0.25">
      <c r="A4654" t="s">
        <v>5991</v>
      </c>
      <c r="B4654" t="s">
        <v>49</v>
      </c>
      <c r="C4654" t="s">
        <v>50</v>
      </c>
      <c r="D4654" t="s">
        <v>51</v>
      </c>
      <c r="E4654" t="s">
        <v>164</v>
      </c>
      <c r="F4654" t="s">
        <v>92</v>
      </c>
      <c r="G4654" s="1">
        <v>45723</v>
      </c>
      <c r="H4654" s="1">
        <v>45741</v>
      </c>
      <c r="I4654">
        <f>YEAR((vw_maritime_trade_analysis[[#This Row],[Departure_Date]]))</f>
        <v>2025</v>
      </c>
      <c r="J4654" t="str">
        <f>"Q"&amp;ROUNDUP(MONTH(vw_maritime_trade_analysis[[#This Row],[Departure_Date]])/3,0)</f>
        <v>Q1</v>
      </c>
      <c r="K4654" t="str">
        <f>TEXT(vw_maritime_trade_analysis[[#This Row],[Departure_Date]],"mmmm")</f>
        <v>March</v>
      </c>
      <c r="L4654">
        <v>15914152</v>
      </c>
      <c r="M4654">
        <v>641852.625</v>
      </c>
      <c r="N4654">
        <v>55333.109375</v>
      </c>
      <c r="O4654">
        <v>11458.1904296875</v>
      </c>
      <c r="P4654">
        <v>87453.1484375</v>
      </c>
      <c r="Q4654">
        <v>5382048.5</v>
      </c>
      <c r="R4654">
        <f t="shared" si="72"/>
        <v>0.33819260366496434</v>
      </c>
    </row>
    <row r="4655" spans="1:18" x14ac:dyDescent="0.25">
      <c r="A4655" t="s">
        <v>5992</v>
      </c>
      <c r="B4655" t="s">
        <v>65</v>
      </c>
      <c r="C4655" t="s">
        <v>239</v>
      </c>
      <c r="D4655" t="s">
        <v>265</v>
      </c>
      <c r="E4655" t="s">
        <v>128</v>
      </c>
      <c r="F4655" t="s">
        <v>154</v>
      </c>
      <c r="G4655" s="1">
        <v>45190</v>
      </c>
      <c r="H4655" s="1">
        <v>45217</v>
      </c>
      <c r="I4655">
        <f>YEAR((vw_maritime_trade_analysis[[#This Row],[Departure_Date]]))</f>
        <v>2023</v>
      </c>
      <c r="J4655" t="str">
        <f>"Q"&amp;ROUNDUP(MONTH(vw_maritime_trade_analysis[[#This Row],[Departure_Date]])/3,0)</f>
        <v>Q3</v>
      </c>
      <c r="K4655" t="str">
        <f>TEXT(vw_maritime_trade_analysis[[#This Row],[Departure_Date]],"mmmm")</f>
        <v>September</v>
      </c>
      <c r="L4655">
        <v>6819693.5</v>
      </c>
      <c r="M4655">
        <v>530232</v>
      </c>
      <c r="N4655">
        <v>145482.984375</v>
      </c>
      <c r="O4655">
        <v>16503.66015625</v>
      </c>
      <c r="P4655">
        <v>10087.849609375</v>
      </c>
      <c r="Q4655">
        <v>996450.75</v>
      </c>
      <c r="R4655">
        <f t="shared" si="72"/>
        <v>0.14611371464128117</v>
      </c>
    </row>
    <row r="4656" spans="1:18" x14ac:dyDescent="0.25">
      <c r="A4656" t="s">
        <v>5993</v>
      </c>
      <c r="B4656" t="s">
        <v>65</v>
      </c>
      <c r="C4656" t="s">
        <v>50</v>
      </c>
      <c r="D4656" t="s">
        <v>51</v>
      </c>
      <c r="E4656" t="s">
        <v>128</v>
      </c>
      <c r="F4656" t="s">
        <v>204</v>
      </c>
      <c r="G4656" s="1">
        <v>44226</v>
      </c>
      <c r="H4656" s="1">
        <v>44239</v>
      </c>
      <c r="I4656">
        <f>YEAR((vw_maritime_trade_analysis[[#This Row],[Departure_Date]]))</f>
        <v>2021</v>
      </c>
      <c r="J4656" t="str">
        <f>"Q"&amp;ROUNDUP(MONTH(vw_maritime_trade_analysis[[#This Row],[Departure_Date]])/3,0)</f>
        <v>Q1</v>
      </c>
      <c r="K4656" t="str">
        <f>TEXT(vw_maritime_trade_analysis[[#This Row],[Departure_Date]],"mmmm")</f>
        <v>January</v>
      </c>
      <c r="L4656">
        <v>20788994</v>
      </c>
      <c r="M4656">
        <v>283480.90625</v>
      </c>
      <c r="N4656">
        <v>248472.3125</v>
      </c>
      <c r="O4656">
        <v>66732.671875</v>
      </c>
      <c r="P4656">
        <v>13838.599609375</v>
      </c>
      <c r="Q4656">
        <v>9169580</v>
      </c>
      <c r="R4656">
        <f t="shared" si="72"/>
        <v>0.44107858225366747</v>
      </c>
    </row>
    <row r="4657" spans="1:18" x14ac:dyDescent="0.25">
      <c r="A4657" t="s">
        <v>5994</v>
      </c>
      <c r="B4657" t="s">
        <v>65</v>
      </c>
      <c r="C4657" t="s">
        <v>112</v>
      </c>
      <c r="D4657" t="s">
        <v>343</v>
      </c>
      <c r="E4657" t="s">
        <v>184</v>
      </c>
      <c r="F4657" t="s">
        <v>150</v>
      </c>
      <c r="G4657" s="1">
        <v>44452</v>
      </c>
      <c r="H4657" s="1">
        <v>44463</v>
      </c>
      <c r="I4657">
        <f>YEAR((vw_maritime_trade_analysis[[#This Row],[Departure_Date]]))</f>
        <v>2021</v>
      </c>
      <c r="J4657" t="str">
        <f>"Q"&amp;ROUNDUP(MONTH(vw_maritime_trade_analysis[[#This Row],[Departure_Date]])/3,0)</f>
        <v>Q3</v>
      </c>
      <c r="K4657" t="str">
        <f>TEXT(vw_maritime_trade_analysis[[#This Row],[Departure_Date]],"mmmm")</f>
        <v>September</v>
      </c>
      <c r="L4657">
        <v>48582628</v>
      </c>
      <c r="M4657">
        <v>293422.3125</v>
      </c>
      <c r="N4657">
        <v>227282.78125</v>
      </c>
      <c r="O4657">
        <v>32550.359375</v>
      </c>
      <c r="P4657">
        <v>0</v>
      </c>
      <c r="Q4657">
        <v>2779552.75</v>
      </c>
      <c r="R4657">
        <f t="shared" si="72"/>
        <v>5.7212894082222146E-2</v>
      </c>
    </row>
    <row r="4658" spans="1:18" x14ac:dyDescent="0.25">
      <c r="A4658" t="s">
        <v>5995</v>
      </c>
      <c r="B4658" t="s">
        <v>65</v>
      </c>
      <c r="C4658" t="s">
        <v>66</v>
      </c>
      <c r="D4658" t="s">
        <v>67</v>
      </c>
      <c r="E4658" t="s">
        <v>226</v>
      </c>
      <c r="F4658" t="s">
        <v>159</v>
      </c>
      <c r="G4658" s="1">
        <v>44771</v>
      </c>
      <c r="H4658" s="1">
        <v>44778</v>
      </c>
      <c r="I4658">
        <f>YEAR((vw_maritime_trade_analysis[[#This Row],[Departure_Date]]))</f>
        <v>2022</v>
      </c>
      <c r="J4658" t="str">
        <f>"Q"&amp;ROUNDUP(MONTH(vw_maritime_trade_analysis[[#This Row],[Departure_Date]])/3,0)</f>
        <v>Q3</v>
      </c>
      <c r="K4658" t="str">
        <f>TEXT(vw_maritime_trade_analysis[[#This Row],[Departure_Date]],"mmmm")</f>
        <v>July</v>
      </c>
      <c r="L4658">
        <v>1266105.75</v>
      </c>
      <c r="M4658">
        <v>129249.7578125</v>
      </c>
      <c r="N4658">
        <v>91456.7578125</v>
      </c>
      <c r="O4658">
        <v>3848.9599609375</v>
      </c>
      <c r="P4658">
        <v>20555.330078125</v>
      </c>
      <c r="Q4658">
        <v>366996.28125</v>
      </c>
      <c r="R4658">
        <f t="shared" si="72"/>
        <v>0.28986226565198048</v>
      </c>
    </row>
    <row r="4659" spans="1:18" x14ac:dyDescent="0.25">
      <c r="A4659" t="s">
        <v>5996</v>
      </c>
      <c r="B4659" t="s">
        <v>65</v>
      </c>
      <c r="C4659" t="s">
        <v>66</v>
      </c>
      <c r="D4659" t="s">
        <v>248</v>
      </c>
      <c r="E4659" t="s">
        <v>70</v>
      </c>
      <c r="F4659" t="s">
        <v>174</v>
      </c>
      <c r="G4659" s="1">
        <v>43933</v>
      </c>
      <c r="H4659" s="1">
        <v>43951</v>
      </c>
      <c r="I4659">
        <f>YEAR((vw_maritime_trade_analysis[[#This Row],[Departure_Date]]))</f>
        <v>2020</v>
      </c>
      <c r="J4659" t="str">
        <f>"Q"&amp;ROUNDUP(MONTH(vw_maritime_trade_analysis[[#This Row],[Departure_Date]])/3,0)</f>
        <v>Q2</v>
      </c>
      <c r="K4659" t="str">
        <f>TEXT(vw_maritime_trade_analysis[[#This Row],[Departure_Date]],"mmmm")</f>
        <v>April</v>
      </c>
      <c r="L4659">
        <v>66976852</v>
      </c>
      <c r="M4659">
        <v>355187.125</v>
      </c>
      <c r="N4659">
        <v>94965.8671875</v>
      </c>
      <c r="O4659">
        <v>137972.3125</v>
      </c>
      <c r="P4659">
        <v>22619.41015625</v>
      </c>
      <c r="Q4659">
        <v>1561216.75</v>
      </c>
      <c r="R4659">
        <f t="shared" si="72"/>
        <v>2.3309795897842437E-2</v>
      </c>
    </row>
    <row r="4660" spans="1:18" x14ac:dyDescent="0.25">
      <c r="A4660" t="s">
        <v>5997</v>
      </c>
      <c r="B4660" t="s">
        <v>65</v>
      </c>
      <c r="C4660" t="s">
        <v>50</v>
      </c>
      <c r="D4660" t="s">
        <v>223</v>
      </c>
      <c r="E4660" t="s">
        <v>82</v>
      </c>
      <c r="F4660" t="s">
        <v>230</v>
      </c>
      <c r="G4660" s="1">
        <v>43840</v>
      </c>
      <c r="H4660" s="1">
        <v>43850</v>
      </c>
      <c r="I4660">
        <f>YEAR((vw_maritime_trade_analysis[[#This Row],[Departure_Date]]))</f>
        <v>2020</v>
      </c>
      <c r="J4660" t="str">
        <f>"Q"&amp;ROUNDUP(MONTH(vw_maritime_trade_analysis[[#This Row],[Departure_Date]])/3,0)</f>
        <v>Q1</v>
      </c>
      <c r="K4660" t="str">
        <f>TEXT(vw_maritime_trade_analysis[[#This Row],[Departure_Date]],"mmmm")</f>
        <v>January</v>
      </c>
      <c r="L4660">
        <v>42406876</v>
      </c>
      <c r="M4660">
        <v>83500.3984375</v>
      </c>
      <c r="N4660">
        <v>162460.1875</v>
      </c>
      <c r="O4660">
        <v>121707.7421875</v>
      </c>
      <c r="P4660">
        <v>0</v>
      </c>
      <c r="Q4660">
        <v>1160308.75</v>
      </c>
      <c r="R4660">
        <f t="shared" si="72"/>
        <v>2.7361335223089766E-2</v>
      </c>
    </row>
    <row r="4661" spans="1:18" x14ac:dyDescent="0.25">
      <c r="A4661" t="s">
        <v>5998</v>
      </c>
      <c r="B4661" t="s">
        <v>49</v>
      </c>
      <c r="C4661" t="s">
        <v>134</v>
      </c>
      <c r="D4661" t="s">
        <v>135</v>
      </c>
      <c r="E4661" t="s">
        <v>83</v>
      </c>
      <c r="F4661" t="s">
        <v>226</v>
      </c>
      <c r="G4661" s="1">
        <v>44657</v>
      </c>
      <c r="H4661" s="1">
        <v>44678</v>
      </c>
      <c r="I4661">
        <f>YEAR((vw_maritime_trade_analysis[[#This Row],[Departure_Date]]))</f>
        <v>2022</v>
      </c>
      <c r="J4661" t="str">
        <f>"Q"&amp;ROUNDUP(MONTH(vw_maritime_trade_analysis[[#This Row],[Departure_Date]])/3,0)</f>
        <v>Q2</v>
      </c>
      <c r="K4661" t="str">
        <f>TEXT(vw_maritime_trade_analysis[[#This Row],[Departure_Date]],"mmmm")</f>
        <v>April</v>
      </c>
      <c r="L4661">
        <v>7217597.5</v>
      </c>
      <c r="M4661">
        <v>443419.96875</v>
      </c>
      <c r="N4661">
        <v>132265.6875</v>
      </c>
      <c r="O4661">
        <v>10682.0400390625</v>
      </c>
      <c r="P4661">
        <v>12309.16015625</v>
      </c>
      <c r="Q4661">
        <v>770921.5625</v>
      </c>
      <c r="R4661">
        <f t="shared" si="72"/>
        <v>0.10681138183446777</v>
      </c>
    </row>
    <row r="4662" spans="1:18" x14ac:dyDescent="0.25">
      <c r="A4662" t="s">
        <v>5999</v>
      </c>
      <c r="B4662" t="s">
        <v>49</v>
      </c>
      <c r="C4662" t="s">
        <v>50</v>
      </c>
      <c r="D4662" t="s">
        <v>51</v>
      </c>
      <c r="E4662" t="s">
        <v>154</v>
      </c>
      <c r="F4662" t="s">
        <v>184</v>
      </c>
      <c r="G4662" s="1">
        <v>45313</v>
      </c>
      <c r="H4662" s="1">
        <v>45321</v>
      </c>
      <c r="I4662">
        <f>YEAR((vw_maritime_trade_analysis[[#This Row],[Departure_Date]]))</f>
        <v>2024</v>
      </c>
      <c r="J4662" t="str">
        <f>"Q"&amp;ROUNDUP(MONTH(vw_maritime_trade_analysis[[#This Row],[Departure_Date]])/3,0)</f>
        <v>Q1</v>
      </c>
      <c r="K4662" t="str">
        <f>TEXT(vw_maritime_trade_analysis[[#This Row],[Departure_Date]],"mmmm")</f>
        <v>January</v>
      </c>
      <c r="L4662">
        <v>7669262.5</v>
      </c>
      <c r="M4662">
        <v>171569.84375</v>
      </c>
      <c r="N4662">
        <v>148238.40625</v>
      </c>
      <c r="O4662">
        <v>13881.3701171875</v>
      </c>
      <c r="P4662">
        <v>61344.66015625</v>
      </c>
      <c r="Q4662">
        <v>1628579.125</v>
      </c>
      <c r="R4662">
        <f t="shared" si="72"/>
        <v>0.212351464694291</v>
      </c>
    </row>
    <row r="4663" spans="1:18" x14ac:dyDescent="0.25">
      <c r="A4663" t="s">
        <v>6000</v>
      </c>
      <c r="B4663" t="s">
        <v>49</v>
      </c>
      <c r="C4663" t="s">
        <v>66</v>
      </c>
      <c r="D4663" t="s">
        <v>245</v>
      </c>
      <c r="E4663" t="s">
        <v>150</v>
      </c>
      <c r="F4663" t="s">
        <v>92</v>
      </c>
      <c r="G4663" s="1">
        <v>44426</v>
      </c>
      <c r="H4663" s="1">
        <v>44450</v>
      </c>
      <c r="I4663">
        <f>YEAR((vw_maritime_trade_analysis[[#This Row],[Departure_Date]]))</f>
        <v>2021</v>
      </c>
      <c r="J4663" t="str">
        <f>"Q"&amp;ROUNDUP(MONTH(vw_maritime_trade_analysis[[#This Row],[Departure_Date]])/3,0)</f>
        <v>Q3</v>
      </c>
      <c r="K4663" t="str">
        <f>TEXT(vw_maritime_trade_analysis[[#This Row],[Departure_Date]],"mmmm")</f>
        <v>August</v>
      </c>
      <c r="L4663">
        <v>7284434</v>
      </c>
      <c r="M4663">
        <v>229141.71875</v>
      </c>
      <c r="N4663">
        <v>123325.4921875</v>
      </c>
      <c r="O4663">
        <v>19376.58984375</v>
      </c>
      <c r="P4663">
        <v>0</v>
      </c>
      <c r="Q4663">
        <v>527953.75</v>
      </c>
      <c r="R4663">
        <f t="shared" si="72"/>
        <v>7.247697624825758E-2</v>
      </c>
    </row>
    <row r="4664" spans="1:18" x14ac:dyDescent="0.25">
      <c r="A4664" t="s">
        <v>6001</v>
      </c>
      <c r="B4664" t="s">
        <v>49</v>
      </c>
      <c r="C4664" t="s">
        <v>66</v>
      </c>
      <c r="D4664" t="s">
        <v>248</v>
      </c>
      <c r="E4664" t="s">
        <v>257</v>
      </c>
      <c r="F4664" t="s">
        <v>56</v>
      </c>
      <c r="G4664" s="1">
        <v>44209</v>
      </c>
      <c r="H4664" s="1">
        <v>44242</v>
      </c>
      <c r="I4664">
        <f>YEAR((vw_maritime_trade_analysis[[#This Row],[Departure_Date]]))</f>
        <v>2021</v>
      </c>
      <c r="J4664" t="str">
        <f>"Q"&amp;ROUNDUP(MONTH(vw_maritime_trade_analysis[[#This Row],[Departure_Date]])/3,0)</f>
        <v>Q1</v>
      </c>
      <c r="K4664" t="str">
        <f>TEXT(vw_maritime_trade_analysis[[#This Row],[Departure_Date]],"mmmm")</f>
        <v>January</v>
      </c>
      <c r="L4664">
        <v>36906192</v>
      </c>
      <c r="M4664">
        <v>333751.34375</v>
      </c>
      <c r="N4664">
        <v>89534.53125</v>
      </c>
      <c r="O4664">
        <v>126588.2421875</v>
      </c>
      <c r="P4664">
        <v>0</v>
      </c>
      <c r="Q4664">
        <v>1905993.625</v>
      </c>
      <c r="R4664">
        <f t="shared" si="72"/>
        <v>5.1644277605232207E-2</v>
      </c>
    </row>
    <row r="4665" spans="1:18" x14ac:dyDescent="0.25">
      <c r="A4665" t="s">
        <v>6002</v>
      </c>
      <c r="B4665" t="s">
        <v>49</v>
      </c>
      <c r="C4665" t="s">
        <v>50</v>
      </c>
      <c r="D4665" t="s">
        <v>120</v>
      </c>
      <c r="E4665" t="s">
        <v>164</v>
      </c>
      <c r="F4665" t="s">
        <v>226</v>
      </c>
      <c r="G4665" s="1">
        <v>45981</v>
      </c>
      <c r="H4665" s="1">
        <v>45991</v>
      </c>
      <c r="I4665">
        <f>YEAR((vw_maritime_trade_analysis[[#This Row],[Departure_Date]]))</f>
        <v>2025</v>
      </c>
      <c r="J4665" t="str">
        <f>"Q"&amp;ROUNDUP(MONTH(vw_maritime_trade_analysis[[#This Row],[Departure_Date]])/3,0)</f>
        <v>Q4</v>
      </c>
      <c r="K4665" t="str">
        <f>TEXT(vw_maritime_trade_analysis[[#This Row],[Departure_Date]],"mmmm")</f>
        <v>November</v>
      </c>
      <c r="L4665">
        <v>21346164</v>
      </c>
      <c r="M4665">
        <v>208587.546875</v>
      </c>
      <c r="N4665">
        <v>135986.3125</v>
      </c>
      <c r="O4665">
        <v>37142.3203125</v>
      </c>
      <c r="P4665">
        <v>22517.439453125</v>
      </c>
      <c r="Q4665">
        <v>1180957.5</v>
      </c>
      <c r="R4665">
        <f t="shared" si="72"/>
        <v>5.5324108818802294E-2</v>
      </c>
    </row>
    <row r="4666" spans="1:18" x14ac:dyDescent="0.25">
      <c r="A4666" t="s">
        <v>6003</v>
      </c>
      <c r="B4666" t="s">
        <v>49</v>
      </c>
      <c r="C4666" t="s">
        <v>50</v>
      </c>
      <c r="D4666" t="s">
        <v>120</v>
      </c>
      <c r="E4666" t="s">
        <v>131</v>
      </c>
      <c r="F4666" t="s">
        <v>100</v>
      </c>
      <c r="G4666" s="1">
        <v>45144</v>
      </c>
      <c r="H4666" s="1">
        <v>45160</v>
      </c>
      <c r="I4666">
        <f>YEAR((vw_maritime_trade_analysis[[#This Row],[Departure_Date]]))</f>
        <v>2023</v>
      </c>
      <c r="J4666" t="str">
        <f>"Q"&amp;ROUNDUP(MONTH(vw_maritime_trade_analysis[[#This Row],[Departure_Date]])/3,0)</f>
        <v>Q3</v>
      </c>
      <c r="K4666" t="str">
        <f>TEXT(vw_maritime_trade_analysis[[#This Row],[Departure_Date]],"mmmm")</f>
        <v>August</v>
      </c>
      <c r="L4666">
        <v>10433629</v>
      </c>
      <c r="M4666">
        <v>217513.6875</v>
      </c>
      <c r="N4666">
        <v>49384.30859375</v>
      </c>
      <c r="O4666">
        <v>24727.69921875</v>
      </c>
      <c r="P4666">
        <v>0</v>
      </c>
      <c r="Q4666">
        <v>771660</v>
      </c>
      <c r="R4666">
        <f t="shared" si="72"/>
        <v>7.3958926467483171E-2</v>
      </c>
    </row>
    <row r="4667" spans="1:18" x14ac:dyDescent="0.25">
      <c r="A4667" t="s">
        <v>6004</v>
      </c>
      <c r="B4667" t="s">
        <v>49</v>
      </c>
      <c r="C4667" t="s">
        <v>50</v>
      </c>
      <c r="D4667" t="s">
        <v>51</v>
      </c>
      <c r="E4667" t="s">
        <v>150</v>
      </c>
      <c r="F4667" t="s">
        <v>226</v>
      </c>
      <c r="G4667" s="1">
        <v>43952</v>
      </c>
      <c r="H4667" s="1">
        <v>43965</v>
      </c>
      <c r="I4667">
        <f>YEAR((vw_maritime_trade_analysis[[#This Row],[Departure_Date]]))</f>
        <v>2020</v>
      </c>
      <c r="J4667" t="str">
        <f>"Q"&amp;ROUNDUP(MONTH(vw_maritime_trade_analysis[[#This Row],[Departure_Date]])/3,0)</f>
        <v>Q2</v>
      </c>
      <c r="K4667" t="str">
        <f>TEXT(vw_maritime_trade_analysis[[#This Row],[Departure_Date]],"mmmm")</f>
        <v>May</v>
      </c>
      <c r="L4667">
        <v>20663336</v>
      </c>
      <c r="M4667">
        <v>218564.546875</v>
      </c>
      <c r="N4667">
        <v>193983.984375</v>
      </c>
      <c r="O4667">
        <v>44632.80859375</v>
      </c>
      <c r="P4667">
        <v>37392.0703125</v>
      </c>
      <c r="Q4667">
        <v>2813458.75</v>
      </c>
      <c r="R4667">
        <f t="shared" si="72"/>
        <v>0.13615704405135745</v>
      </c>
    </row>
    <row r="4668" spans="1:18" x14ac:dyDescent="0.25">
      <c r="A4668" t="s">
        <v>6005</v>
      </c>
      <c r="B4668" t="s">
        <v>49</v>
      </c>
      <c r="C4668" t="s">
        <v>50</v>
      </c>
      <c r="D4668" t="s">
        <v>139</v>
      </c>
      <c r="E4668" t="s">
        <v>201</v>
      </c>
      <c r="F4668" t="s">
        <v>184</v>
      </c>
      <c r="G4668" s="1">
        <v>44725</v>
      </c>
      <c r="H4668" s="1">
        <v>44739</v>
      </c>
      <c r="I4668">
        <f>YEAR((vw_maritime_trade_analysis[[#This Row],[Departure_Date]]))</f>
        <v>2022</v>
      </c>
      <c r="J4668" t="str">
        <f>"Q"&amp;ROUNDUP(MONTH(vw_maritime_trade_analysis[[#This Row],[Departure_Date]])/3,0)</f>
        <v>Q2</v>
      </c>
      <c r="K4668" t="str">
        <f>TEXT(vw_maritime_trade_analysis[[#This Row],[Departure_Date]],"mmmm")</f>
        <v>June</v>
      </c>
      <c r="L4668">
        <v>24367674</v>
      </c>
      <c r="M4668">
        <v>298763.21875</v>
      </c>
      <c r="N4668">
        <v>211906.921875</v>
      </c>
      <c r="O4668">
        <v>12914.8701171875</v>
      </c>
      <c r="P4668">
        <v>34763.640625</v>
      </c>
      <c r="Q4668">
        <v>1361171.375</v>
      </c>
      <c r="R4668">
        <f t="shared" si="72"/>
        <v>5.5859717057935035E-2</v>
      </c>
    </row>
    <row r="4669" spans="1:18" x14ac:dyDescent="0.25">
      <c r="A4669" t="s">
        <v>6006</v>
      </c>
      <c r="B4669" t="s">
        <v>65</v>
      </c>
      <c r="C4669" t="s">
        <v>66</v>
      </c>
      <c r="D4669" t="s">
        <v>251</v>
      </c>
      <c r="E4669" t="s">
        <v>82</v>
      </c>
      <c r="F4669" t="s">
        <v>83</v>
      </c>
      <c r="G4669" s="1">
        <v>45509</v>
      </c>
      <c r="H4669" s="1">
        <v>45527</v>
      </c>
      <c r="I4669">
        <f>YEAR((vw_maritime_trade_analysis[[#This Row],[Departure_Date]]))</f>
        <v>2024</v>
      </c>
      <c r="J4669" t="str">
        <f>"Q"&amp;ROUNDUP(MONTH(vw_maritime_trade_analysis[[#This Row],[Departure_Date]])/3,0)</f>
        <v>Q3</v>
      </c>
      <c r="K4669" t="str">
        <f>TEXT(vw_maritime_trade_analysis[[#This Row],[Departure_Date]],"mmmm")</f>
        <v>August</v>
      </c>
      <c r="L4669">
        <v>34454416</v>
      </c>
      <c r="M4669">
        <v>461877.34375</v>
      </c>
      <c r="N4669">
        <v>222041.1875</v>
      </c>
      <c r="O4669">
        <v>67186.109375</v>
      </c>
      <c r="P4669">
        <v>6907.7001953125</v>
      </c>
      <c r="Q4669">
        <v>1995166.625</v>
      </c>
      <c r="R4669">
        <f t="shared" si="72"/>
        <v>5.7907428325007747E-2</v>
      </c>
    </row>
    <row r="4670" spans="1:18" x14ac:dyDescent="0.25">
      <c r="A4670" t="s">
        <v>6007</v>
      </c>
      <c r="B4670" t="s">
        <v>65</v>
      </c>
      <c r="C4670" t="s">
        <v>239</v>
      </c>
      <c r="D4670" t="s">
        <v>240</v>
      </c>
      <c r="E4670" t="s">
        <v>56</v>
      </c>
      <c r="F4670" t="s">
        <v>164</v>
      </c>
      <c r="G4670" s="1">
        <v>45543</v>
      </c>
      <c r="H4670" s="1">
        <v>45553</v>
      </c>
      <c r="I4670">
        <f>YEAR((vw_maritime_trade_analysis[[#This Row],[Departure_Date]]))</f>
        <v>2024</v>
      </c>
      <c r="J4670" t="str">
        <f>"Q"&amp;ROUNDUP(MONTH(vw_maritime_trade_analysis[[#This Row],[Departure_Date]])/3,0)</f>
        <v>Q3</v>
      </c>
      <c r="K4670" t="str">
        <f>TEXT(vw_maritime_trade_analysis[[#This Row],[Departure_Date]],"mmmm")</f>
        <v>September</v>
      </c>
      <c r="L4670">
        <v>7266882</v>
      </c>
      <c r="M4670">
        <v>122042.1484375</v>
      </c>
      <c r="N4670">
        <v>103471.90625</v>
      </c>
      <c r="O4670">
        <v>21582.640625</v>
      </c>
      <c r="P4670">
        <v>84781.5234375</v>
      </c>
      <c r="Q4670">
        <v>757798.3125</v>
      </c>
      <c r="R4670">
        <f t="shared" si="72"/>
        <v>0.10428108128080241</v>
      </c>
    </row>
    <row r="4671" spans="1:18" x14ac:dyDescent="0.25">
      <c r="A4671" t="s">
        <v>6008</v>
      </c>
      <c r="B4671" t="s">
        <v>65</v>
      </c>
      <c r="C4671" t="s">
        <v>50</v>
      </c>
      <c r="D4671" t="s">
        <v>223</v>
      </c>
      <c r="E4671" t="s">
        <v>92</v>
      </c>
      <c r="F4671" t="s">
        <v>131</v>
      </c>
      <c r="G4671" s="1">
        <v>45742</v>
      </c>
      <c r="H4671" s="1">
        <v>45761</v>
      </c>
      <c r="I4671">
        <f>YEAR((vw_maritime_trade_analysis[[#This Row],[Departure_Date]]))</f>
        <v>2025</v>
      </c>
      <c r="J4671" t="str">
        <f>"Q"&amp;ROUNDUP(MONTH(vw_maritime_trade_analysis[[#This Row],[Departure_Date]])/3,0)</f>
        <v>Q1</v>
      </c>
      <c r="K4671" t="str">
        <f>TEXT(vw_maritime_trade_analysis[[#This Row],[Departure_Date]],"mmmm")</f>
        <v>March</v>
      </c>
      <c r="L4671">
        <v>58397368</v>
      </c>
      <c r="M4671">
        <v>451629.09375</v>
      </c>
      <c r="N4671">
        <v>202847.03125</v>
      </c>
      <c r="O4671">
        <v>85260.15625</v>
      </c>
      <c r="P4671">
        <v>27497.5</v>
      </c>
      <c r="Q4671">
        <v>1509918.5</v>
      </c>
      <c r="R4671">
        <f t="shared" si="72"/>
        <v>2.5855934123606393E-2</v>
      </c>
    </row>
    <row r="4672" spans="1:18" x14ac:dyDescent="0.25">
      <c r="A4672" t="s">
        <v>6009</v>
      </c>
      <c r="B4672" t="s">
        <v>65</v>
      </c>
      <c r="C4672" t="s">
        <v>50</v>
      </c>
      <c r="D4672" t="s">
        <v>51</v>
      </c>
      <c r="E4672" t="s">
        <v>100</v>
      </c>
      <c r="F4672" t="s">
        <v>71</v>
      </c>
      <c r="G4672" s="1">
        <v>45257</v>
      </c>
      <c r="H4672" s="1">
        <v>45267</v>
      </c>
      <c r="I4672">
        <f>YEAR((vw_maritime_trade_analysis[[#This Row],[Departure_Date]]))</f>
        <v>2023</v>
      </c>
      <c r="J4672" t="str">
        <f>"Q"&amp;ROUNDUP(MONTH(vw_maritime_trade_analysis[[#This Row],[Departure_Date]])/3,0)</f>
        <v>Q4</v>
      </c>
      <c r="K4672" t="str">
        <f>TEXT(vw_maritime_trade_analysis[[#This Row],[Departure_Date]],"mmmm")</f>
        <v>November</v>
      </c>
      <c r="L4672">
        <v>19134940</v>
      </c>
      <c r="M4672">
        <v>123747.296875</v>
      </c>
      <c r="N4672">
        <v>79313.171875</v>
      </c>
      <c r="O4672">
        <v>29085.109375</v>
      </c>
      <c r="P4672">
        <v>1012.1199951171875</v>
      </c>
      <c r="Q4672">
        <v>7830854</v>
      </c>
      <c r="R4672">
        <f t="shared" si="72"/>
        <v>0.40924371855882485</v>
      </c>
    </row>
    <row r="4673" spans="1:18" x14ac:dyDescent="0.25">
      <c r="A4673" t="s">
        <v>6010</v>
      </c>
      <c r="B4673" t="s">
        <v>49</v>
      </c>
      <c r="C4673" t="s">
        <v>50</v>
      </c>
      <c r="D4673" t="s">
        <v>120</v>
      </c>
      <c r="E4673" t="s">
        <v>93</v>
      </c>
      <c r="F4673" t="s">
        <v>226</v>
      </c>
      <c r="G4673" s="1">
        <v>44922</v>
      </c>
      <c r="H4673" s="1">
        <v>44934</v>
      </c>
      <c r="I4673">
        <f>YEAR((vw_maritime_trade_analysis[[#This Row],[Departure_Date]]))</f>
        <v>2022</v>
      </c>
      <c r="J4673" t="str">
        <f>"Q"&amp;ROUNDUP(MONTH(vw_maritime_trade_analysis[[#This Row],[Departure_Date]])/3,0)</f>
        <v>Q4</v>
      </c>
      <c r="K4673" t="str">
        <f>TEXT(vw_maritime_trade_analysis[[#This Row],[Departure_Date]],"mmmm")</f>
        <v>December</v>
      </c>
      <c r="L4673">
        <v>42915440</v>
      </c>
      <c r="M4673">
        <v>306394</v>
      </c>
      <c r="N4673">
        <v>168883.296875</v>
      </c>
      <c r="O4673">
        <v>89693.2734375</v>
      </c>
      <c r="P4673">
        <v>6135.009765625</v>
      </c>
      <c r="Q4673">
        <v>2451637</v>
      </c>
      <c r="R4673">
        <f t="shared" si="72"/>
        <v>5.7127155168396268E-2</v>
      </c>
    </row>
    <row r="4674" spans="1:18" x14ac:dyDescent="0.25">
      <c r="A4674" t="s">
        <v>6011</v>
      </c>
      <c r="B4674" t="s">
        <v>49</v>
      </c>
      <c r="C4674" t="s">
        <v>50</v>
      </c>
      <c r="D4674" t="s">
        <v>145</v>
      </c>
      <c r="E4674" t="s">
        <v>150</v>
      </c>
      <c r="F4674" t="s">
        <v>92</v>
      </c>
      <c r="G4674" s="1">
        <v>46051</v>
      </c>
      <c r="H4674" s="1">
        <v>46066</v>
      </c>
      <c r="I4674">
        <f>YEAR((vw_maritime_trade_analysis[[#This Row],[Departure_Date]]))</f>
        <v>2026</v>
      </c>
      <c r="J4674" t="str">
        <f>"Q"&amp;ROUNDUP(MONTH(vw_maritime_trade_analysis[[#This Row],[Departure_Date]])/3,0)</f>
        <v>Q1</v>
      </c>
      <c r="K4674" t="str">
        <f>TEXT(vw_maritime_trade_analysis[[#This Row],[Departure_Date]],"mmmm")</f>
        <v>January</v>
      </c>
      <c r="L4674">
        <v>14732743</v>
      </c>
      <c r="M4674">
        <v>461712.96875</v>
      </c>
      <c r="N4674">
        <v>203370.890625</v>
      </c>
      <c r="O4674">
        <v>7661.02978515625</v>
      </c>
      <c r="P4674">
        <v>117874.6875</v>
      </c>
      <c r="Q4674">
        <v>1830882.875</v>
      </c>
      <c r="R4674">
        <f t="shared" ref="R4674:R4737" si="73">Q4674/L4674</f>
        <v>0.1242730477956481</v>
      </c>
    </row>
    <row r="4675" spans="1:18" x14ac:dyDescent="0.25">
      <c r="A4675" t="s">
        <v>6012</v>
      </c>
      <c r="B4675" t="s">
        <v>49</v>
      </c>
      <c r="C4675" t="s">
        <v>50</v>
      </c>
      <c r="D4675" t="s">
        <v>51</v>
      </c>
      <c r="E4675" t="s">
        <v>71</v>
      </c>
      <c r="F4675" t="s">
        <v>92</v>
      </c>
      <c r="G4675" s="1">
        <v>46089</v>
      </c>
      <c r="H4675" s="1">
        <v>46106</v>
      </c>
      <c r="I4675">
        <f>YEAR((vw_maritime_trade_analysis[[#This Row],[Departure_Date]]))</f>
        <v>2026</v>
      </c>
      <c r="J4675" t="str">
        <f>"Q"&amp;ROUNDUP(MONTH(vw_maritime_trade_analysis[[#This Row],[Departure_Date]])/3,0)</f>
        <v>Q1</v>
      </c>
      <c r="K4675" t="str">
        <f>TEXT(vw_maritime_trade_analysis[[#This Row],[Departure_Date]],"mmmm")</f>
        <v>March</v>
      </c>
      <c r="L4675">
        <v>16602532</v>
      </c>
      <c r="M4675">
        <v>461304.09375</v>
      </c>
      <c r="N4675">
        <v>40976.94921875</v>
      </c>
      <c r="O4675">
        <v>43664.66015625</v>
      </c>
      <c r="P4675">
        <v>0</v>
      </c>
      <c r="Q4675">
        <v>4524999</v>
      </c>
      <c r="R4675">
        <f t="shared" si="73"/>
        <v>0.2725487293142998</v>
      </c>
    </row>
    <row r="4676" spans="1:18" x14ac:dyDescent="0.25">
      <c r="A4676" t="s">
        <v>6013</v>
      </c>
      <c r="B4676" t="s">
        <v>49</v>
      </c>
      <c r="C4676" t="s">
        <v>66</v>
      </c>
      <c r="D4676" t="s">
        <v>245</v>
      </c>
      <c r="E4676" t="s">
        <v>230</v>
      </c>
      <c r="F4676" t="s">
        <v>70</v>
      </c>
      <c r="G4676" s="1">
        <v>45046</v>
      </c>
      <c r="H4676" s="1">
        <v>45077</v>
      </c>
      <c r="I4676">
        <f>YEAR((vw_maritime_trade_analysis[[#This Row],[Departure_Date]]))</f>
        <v>2023</v>
      </c>
      <c r="J4676" t="str">
        <f>"Q"&amp;ROUNDUP(MONTH(vw_maritime_trade_analysis[[#This Row],[Departure_Date]])/3,0)</f>
        <v>Q2</v>
      </c>
      <c r="K4676" t="str">
        <f>TEXT(vw_maritime_trade_analysis[[#This Row],[Departure_Date]],"mmmm")</f>
        <v>April</v>
      </c>
      <c r="L4676">
        <v>14969432</v>
      </c>
      <c r="M4676">
        <v>180094.84375</v>
      </c>
      <c r="N4676">
        <v>172183.828125</v>
      </c>
      <c r="O4676">
        <v>41764.7109375</v>
      </c>
      <c r="P4676">
        <v>100812.546875</v>
      </c>
      <c r="Q4676">
        <v>1093903.375</v>
      </c>
      <c r="R4676">
        <f t="shared" si="73"/>
        <v>7.3075810424871171E-2</v>
      </c>
    </row>
    <row r="4677" spans="1:18" x14ac:dyDescent="0.25">
      <c r="A4677" t="s">
        <v>6014</v>
      </c>
      <c r="B4677" t="s">
        <v>49</v>
      </c>
      <c r="C4677" t="s">
        <v>112</v>
      </c>
      <c r="D4677" t="s">
        <v>199</v>
      </c>
      <c r="E4677" t="s">
        <v>83</v>
      </c>
      <c r="F4677" t="s">
        <v>82</v>
      </c>
      <c r="G4677" s="1">
        <v>45543</v>
      </c>
      <c r="H4677" s="1">
        <v>45560</v>
      </c>
      <c r="I4677">
        <f>YEAR((vw_maritime_trade_analysis[[#This Row],[Departure_Date]]))</f>
        <v>2024</v>
      </c>
      <c r="J4677" t="str">
        <f>"Q"&amp;ROUNDUP(MONTH(vw_maritime_trade_analysis[[#This Row],[Departure_Date]])/3,0)</f>
        <v>Q3</v>
      </c>
      <c r="K4677" t="str">
        <f>TEXT(vw_maritime_trade_analysis[[#This Row],[Departure_Date]],"mmmm")</f>
        <v>September</v>
      </c>
      <c r="L4677">
        <v>24773772</v>
      </c>
      <c r="M4677">
        <v>212232.375</v>
      </c>
      <c r="N4677">
        <v>53643.98828125</v>
      </c>
      <c r="O4677">
        <v>19323.5390625</v>
      </c>
      <c r="P4677">
        <v>0</v>
      </c>
      <c r="Q4677">
        <v>1066055.125</v>
      </c>
      <c r="R4677">
        <f t="shared" si="73"/>
        <v>4.3031603140611774E-2</v>
      </c>
    </row>
    <row r="4678" spans="1:18" x14ac:dyDescent="0.25">
      <c r="A4678" t="s">
        <v>6015</v>
      </c>
      <c r="B4678" t="s">
        <v>65</v>
      </c>
      <c r="C4678" t="s">
        <v>50</v>
      </c>
      <c r="D4678" t="s">
        <v>120</v>
      </c>
      <c r="E4678" t="s">
        <v>100</v>
      </c>
      <c r="F4678" t="s">
        <v>71</v>
      </c>
      <c r="G4678" s="1">
        <v>45984</v>
      </c>
      <c r="H4678" s="1">
        <v>45999</v>
      </c>
      <c r="I4678">
        <f>YEAR((vw_maritime_trade_analysis[[#This Row],[Departure_Date]]))</f>
        <v>2025</v>
      </c>
      <c r="J4678" t="str">
        <f>"Q"&amp;ROUNDUP(MONTH(vw_maritime_trade_analysis[[#This Row],[Departure_Date]])/3,0)</f>
        <v>Q4</v>
      </c>
      <c r="K4678" t="str">
        <f>TEXT(vw_maritime_trade_analysis[[#This Row],[Departure_Date]],"mmmm")</f>
        <v>November</v>
      </c>
      <c r="L4678">
        <v>32420114</v>
      </c>
      <c r="M4678">
        <v>313816.84375</v>
      </c>
      <c r="N4678">
        <v>206298.984375</v>
      </c>
      <c r="O4678">
        <v>57059.3984375</v>
      </c>
      <c r="P4678">
        <v>0</v>
      </c>
      <c r="Q4678">
        <v>2096600.625</v>
      </c>
      <c r="R4678">
        <f t="shared" si="73"/>
        <v>6.4669748693665915E-2</v>
      </c>
    </row>
    <row r="4679" spans="1:18" x14ac:dyDescent="0.25">
      <c r="A4679" t="s">
        <v>6016</v>
      </c>
      <c r="B4679" t="s">
        <v>49</v>
      </c>
      <c r="C4679" t="s">
        <v>50</v>
      </c>
      <c r="D4679" t="s">
        <v>51</v>
      </c>
      <c r="E4679" t="s">
        <v>201</v>
      </c>
      <c r="F4679" t="s">
        <v>184</v>
      </c>
      <c r="G4679" s="1">
        <v>45061</v>
      </c>
      <c r="H4679" s="1">
        <v>45072</v>
      </c>
      <c r="I4679">
        <f>YEAR((vw_maritime_trade_analysis[[#This Row],[Departure_Date]]))</f>
        <v>2023</v>
      </c>
      <c r="J4679" t="str">
        <f>"Q"&amp;ROUNDUP(MONTH(vw_maritime_trade_analysis[[#This Row],[Departure_Date]])/3,0)</f>
        <v>Q2</v>
      </c>
      <c r="K4679" t="str">
        <f>TEXT(vw_maritime_trade_analysis[[#This Row],[Departure_Date]],"mmmm")</f>
        <v>May</v>
      </c>
      <c r="L4679">
        <v>9608666</v>
      </c>
      <c r="M4679">
        <v>188232.625</v>
      </c>
      <c r="N4679">
        <v>109546.7265625</v>
      </c>
      <c r="O4679">
        <v>20562.5390625</v>
      </c>
      <c r="P4679">
        <v>31210.26953125</v>
      </c>
      <c r="Q4679">
        <v>5442391.5</v>
      </c>
      <c r="R4679">
        <f t="shared" si="73"/>
        <v>0.56640448320297532</v>
      </c>
    </row>
    <row r="4680" spans="1:18" x14ac:dyDescent="0.25">
      <c r="A4680" t="s">
        <v>6017</v>
      </c>
      <c r="B4680" t="s">
        <v>65</v>
      </c>
      <c r="C4680" t="s">
        <v>50</v>
      </c>
      <c r="D4680" t="s">
        <v>145</v>
      </c>
      <c r="E4680" t="s">
        <v>92</v>
      </c>
      <c r="F4680" t="s">
        <v>121</v>
      </c>
      <c r="G4680" s="1">
        <v>43932</v>
      </c>
      <c r="H4680" s="1">
        <v>43947</v>
      </c>
      <c r="I4680">
        <f>YEAR((vw_maritime_trade_analysis[[#This Row],[Departure_Date]]))</f>
        <v>2020</v>
      </c>
      <c r="J4680" t="str">
        <f>"Q"&amp;ROUNDUP(MONTH(vw_maritime_trade_analysis[[#This Row],[Departure_Date]])/3,0)</f>
        <v>Q2</v>
      </c>
      <c r="K4680" t="str">
        <f>TEXT(vw_maritime_trade_analysis[[#This Row],[Departure_Date]],"mmmm")</f>
        <v>April</v>
      </c>
      <c r="L4680">
        <v>83723560</v>
      </c>
      <c r="M4680">
        <v>167660.953125</v>
      </c>
      <c r="N4680">
        <v>59191.76953125</v>
      </c>
      <c r="O4680">
        <v>207634.4375</v>
      </c>
      <c r="P4680">
        <v>29119.26953125</v>
      </c>
      <c r="Q4680">
        <v>4279613</v>
      </c>
      <c r="R4680">
        <f t="shared" si="73"/>
        <v>5.1115994112051616E-2</v>
      </c>
    </row>
    <row r="4681" spans="1:18" x14ac:dyDescent="0.25">
      <c r="A4681" t="s">
        <v>6018</v>
      </c>
      <c r="B4681" t="s">
        <v>65</v>
      </c>
      <c r="C4681" t="s">
        <v>50</v>
      </c>
      <c r="D4681" t="s">
        <v>120</v>
      </c>
      <c r="E4681" t="s">
        <v>82</v>
      </c>
      <c r="F4681" t="s">
        <v>159</v>
      </c>
      <c r="G4681" s="1">
        <v>44019</v>
      </c>
      <c r="H4681" s="1">
        <v>44029</v>
      </c>
      <c r="I4681">
        <f>YEAR((vw_maritime_trade_analysis[[#This Row],[Departure_Date]]))</f>
        <v>2020</v>
      </c>
      <c r="J4681" t="str">
        <f>"Q"&amp;ROUNDUP(MONTH(vw_maritime_trade_analysis[[#This Row],[Departure_Date]])/3,0)</f>
        <v>Q3</v>
      </c>
      <c r="K4681" t="str">
        <f>TEXT(vw_maritime_trade_analysis[[#This Row],[Departure_Date]],"mmmm")</f>
        <v>July</v>
      </c>
      <c r="L4681">
        <v>37206368</v>
      </c>
      <c r="M4681">
        <v>242965.59375</v>
      </c>
      <c r="N4681">
        <v>183877.5625</v>
      </c>
      <c r="O4681">
        <v>66599.3984375</v>
      </c>
      <c r="P4681">
        <v>8868.400390625</v>
      </c>
      <c r="Q4681">
        <v>1800063.125</v>
      </c>
      <c r="R4681">
        <f t="shared" si="73"/>
        <v>4.8380511771533304E-2</v>
      </c>
    </row>
    <row r="4682" spans="1:18" x14ac:dyDescent="0.25">
      <c r="A4682" t="s">
        <v>6019</v>
      </c>
      <c r="B4682" t="s">
        <v>65</v>
      </c>
      <c r="C4682" t="s">
        <v>50</v>
      </c>
      <c r="D4682" t="s">
        <v>51</v>
      </c>
      <c r="E4682" t="s">
        <v>56</v>
      </c>
      <c r="F4682" t="s">
        <v>83</v>
      </c>
      <c r="G4682" s="1">
        <v>45106</v>
      </c>
      <c r="H4682" s="1">
        <v>45112</v>
      </c>
      <c r="I4682">
        <f>YEAR((vw_maritime_trade_analysis[[#This Row],[Departure_Date]]))</f>
        <v>2023</v>
      </c>
      <c r="J4682" t="str">
        <f>"Q"&amp;ROUNDUP(MONTH(vw_maritime_trade_analysis[[#This Row],[Departure_Date]])/3,0)</f>
        <v>Q2</v>
      </c>
      <c r="K4682" t="str">
        <f>TEXT(vw_maritime_trade_analysis[[#This Row],[Departure_Date]],"mmmm")</f>
        <v>June</v>
      </c>
      <c r="L4682">
        <v>8624968</v>
      </c>
      <c r="M4682">
        <v>227317.3125</v>
      </c>
      <c r="N4682">
        <v>42005.421875</v>
      </c>
      <c r="O4682">
        <v>16042.4404296875</v>
      </c>
      <c r="P4682">
        <v>23184.859375</v>
      </c>
      <c r="Q4682">
        <v>1136587.5</v>
      </c>
      <c r="R4682">
        <f t="shared" si="73"/>
        <v>0.13177874978782531</v>
      </c>
    </row>
    <row r="4683" spans="1:18" x14ac:dyDescent="0.25">
      <c r="A4683" t="s">
        <v>6020</v>
      </c>
      <c r="B4683" t="s">
        <v>65</v>
      </c>
      <c r="C4683" t="s">
        <v>134</v>
      </c>
      <c r="D4683" t="s">
        <v>135</v>
      </c>
      <c r="E4683" t="s">
        <v>56</v>
      </c>
      <c r="F4683" t="s">
        <v>257</v>
      </c>
      <c r="G4683" s="1">
        <v>46110</v>
      </c>
      <c r="H4683" s="1">
        <v>46139</v>
      </c>
      <c r="I4683">
        <f>YEAR((vw_maritime_trade_analysis[[#This Row],[Departure_Date]]))</f>
        <v>2026</v>
      </c>
      <c r="J4683" t="str">
        <f>"Q"&amp;ROUNDUP(MONTH(vw_maritime_trade_analysis[[#This Row],[Departure_Date]])/3,0)</f>
        <v>Q1</v>
      </c>
      <c r="K4683" t="str">
        <f>TEXT(vw_maritime_trade_analysis[[#This Row],[Departure_Date]],"mmmm")</f>
        <v>March</v>
      </c>
      <c r="L4683">
        <v>1096246.25</v>
      </c>
      <c r="M4683">
        <v>524616.125</v>
      </c>
      <c r="N4683">
        <v>171542.984375</v>
      </c>
      <c r="O4683">
        <v>3661.4599609375</v>
      </c>
      <c r="P4683">
        <v>14938</v>
      </c>
      <c r="Q4683">
        <v>783806.8125</v>
      </c>
      <c r="R4683">
        <f t="shared" si="73"/>
        <v>0.71499155641353396</v>
      </c>
    </row>
    <row r="4684" spans="1:18" x14ac:dyDescent="0.25">
      <c r="A4684" t="s">
        <v>6021</v>
      </c>
      <c r="B4684" t="s">
        <v>65</v>
      </c>
      <c r="C4684" t="s">
        <v>66</v>
      </c>
      <c r="D4684" t="s">
        <v>251</v>
      </c>
      <c r="E4684" t="s">
        <v>92</v>
      </c>
      <c r="F4684" t="s">
        <v>55</v>
      </c>
      <c r="G4684" s="1">
        <v>44567</v>
      </c>
      <c r="H4684" s="1">
        <v>44590</v>
      </c>
      <c r="I4684">
        <f>YEAR((vw_maritime_trade_analysis[[#This Row],[Departure_Date]]))</f>
        <v>2022</v>
      </c>
      <c r="J4684" t="str">
        <f>"Q"&amp;ROUNDUP(MONTH(vw_maritime_trade_analysis[[#This Row],[Departure_Date]])/3,0)</f>
        <v>Q1</v>
      </c>
      <c r="K4684" t="str">
        <f>TEXT(vw_maritime_trade_analysis[[#This Row],[Departure_Date]],"mmmm")</f>
        <v>January</v>
      </c>
      <c r="L4684">
        <v>47253244</v>
      </c>
      <c r="M4684">
        <v>636459.4375</v>
      </c>
      <c r="N4684">
        <v>122064.109375</v>
      </c>
      <c r="O4684">
        <v>34022.33984375</v>
      </c>
      <c r="P4684">
        <v>10100.1201171875</v>
      </c>
      <c r="Q4684">
        <v>3313695</v>
      </c>
      <c r="R4684">
        <f t="shared" si="73"/>
        <v>7.0126296514161024E-2</v>
      </c>
    </row>
    <row r="4685" spans="1:18" x14ac:dyDescent="0.25">
      <c r="A4685" t="s">
        <v>6022</v>
      </c>
      <c r="B4685" t="s">
        <v>49</v>
      </c>
      <c r="C4685" t="s">
        <v>50</v>
      </c>
      <c r="D4685" t="s">
        <v>145</v>
      </c>
      <c r="E4685" t="s">
        <v>196</v>
      </c>
      <c r="F4685" t="s">
        <v>82</v>
      </c>
      <c r="G4685" s="1">
        <v>45880</v>
      </c>
      <c r="H4685" s="1">
        <v>45896</v>
      </c>
      <c r="I4685">
        <f>YEAR((vw_maritime_trade_analysis[[#This Row],[Departure_Date]]))</f>
        <v>2025</v>
      </c>
      <c r="J4685" t="str">
        <f>"Q"&amp;ROUNDUP(MONTH(vw_maritime_trade_analysis[[#This Row],[Departure_Date]])/3,0)</f>
        <v>Q3</v>
      </c>
      <c r="K4685" t="str">
        <f>TEXT(vw_maritime_trade_analysis[[#This Row],[Departure_Date]],"mmmm")</f>
        <v>August</v>
      </c>
      <c r="L4685">
        <v>64340960</v>
      </c>
      <c r="M4685">
        <v>270962.46875</v>
      </c>
      <c r="N4685">
        <v>32305.529296875</v>
      </c>
      <c r="O4685">
        <v>62410.73046875</v>
      </c>
      <c r="P4685">
        <v>4153.83984375</v>
      </c>
      <c r="Q4685">
        <v>2445677.5</v>
      </c>
      <c r="R4685">
        <f t="shared" si="73"/>
        <v>3.801120623627624E-2</v>
      </c>
    </row>
    <row r="4686" spans="1:18" x14ac:dyDescent="0.25">
      <c r="A4686" t="s">
        <v>6023</v>
      </c>
      <c r="B4686" t="s">
        <v>49</v>
      </c>
      <c r="C4686" t="s">
        <v>239</v>
      </c>
      <c r="D4686" t="s">
        <v>265</v>
      </c>
      <c r="E4686" t="s">
        <v>71</v>
      </c>
      <c r="F4686" t="s">
        <v>92</v>
      </c>
      <c r="G4686" s="1">
        <v>44434</v>
      </c>
      <c r="H4686" s="1">
        <v>44454</v>
      </c>
      <c r="I4686">
        <f>YEAR((vw_maritime_trade_analysis[[#This Row],[Departure_Date]]))</f>
        <v>2021</v>
      </c>
      <c r="J4686" t="str">
        <f>"Q"&amp;ROUNDUP(MONTH(vw_maritime_trade_analysis[[#This Row],[Departure_Date]])/3,0)</f>
        <v>Q3</v>
      </c>
      <c r="K4686" t="str">
        <f>TEXT(vw_maritime_trade_analysis[[#This Row],[Departure_Date]],"mmmm")</f>
        <v>August</v>
      </c>
      <c r="L4686">
        <v>5471074</v>
      </c>
      <c r="M4686">
        <v>421244.78125</v>
      </c>
      <c r="N4686">
        <v>77104.09375</v>
      </c>
      <c r="O4686">
        <v>6729.419921875</v>
      </c>
      <c r="P4686">
        <v>46864.94921875</v>
      </c>
      <c r="Q4686">
        <v>995294.5</v>
      </c>
      <c r="R4686">
        <f t="shared" si="73"/>
        <v>0.18191940010316074</v>
      </c>
    </row>
    <row r="4687" spans="1:18" x14ac:dyDescent="0.25">
      <c r="A4687" t="s">
        <v>6024</v>
      </c>
      <c r="B4687" t="s">
        <v>49</v>
      </c>
      <c r="C4687" t="s">
        <v>50</v>
      </c>
      <c r="D4687" t="s">
        <v>145</v>
      </c>
      <c r="E4687" t="s">
        <v>127</v>
      </c>
      <c r="F4687" t="s">
        <v>128</v>
      </c>
      <c r="G4687" s="1">
        <v>45719</v>
      </c>
      <c r="H4687" s="1">
        <v>45736</v>
      </c>
      <c r="I4687">
        <f>YEAR((vw_maritime_trade_analysis[[#This Row],[Departure_Date]]))</f>
        <v>2025</v>
      </c>
      <c r="J4687" t="str">
        <f>"Q"&amp;ROUNDUP(MONTH(vw_maritime_trade_analysis[[#This Row],[Departure_Date]])/3,0)</f>
        <v>Q1</v>
      </c>
      <c r="K4687" t="str">
        <f>TEXT(vw_maritime_trade_analysis[[#This Row],[Departure_Date]],"mmmm")</f>
        <v>March</v>
      </c>
      <c r="L4687">
        <v>57881384</v>
      </c>
      <c r="M4687">
        <v>316710.71875</v>
      </c>
      <c r="N4687">
        <v>94204.5</v>
      </c>
      <c r="O4687">
        <v>134863.625</v>
      </c>
      <c r="P4687">
        <v>0</v>
      </c>
      <c r="Q4687">
        <v>5800869</v>
      </c>
      <c r="R4687">
        <f t="shared" si="73"/>
        <v>0.10021994290945081</v>
      </c>
    </row>
    <row r="4688" spans="1:18" x14ac:dyDescent="0.25">
      <c r="A4688" t="s">
        <v>6025</v>
      </c>
      <c r="B4688" t="s">
        <v>65</v>
      </c>
      <c r="C4688" t="s">
        <v>66</v>
      </c>
      <c r="D4688" t="s">
        <v>153</v>
      </c>
      <c r="E4688" t="s">
        <v>226</v>
      </c>
      <c r="F4688" t="s">
        <v>196</v>
      </c>
      <c r="G4688" s="1">
        <v>45295</v>
      </c>
      <c r="H4688" s="1">
        <v>45316</v>
      </c>
      <c r="I4688">
        <f>YEAR((vw_maritime_trade_analysis[[#This Row],[Departure_Date]]))</f>
        <v>2024</v>
      </c>
      <c r="J4688" t="str">
        <f>"Q"&amp;ROUNDUP(MONTH(vw_maritime_trade_analysis[[#This Row],[Departure_Date]])/3,0)</f>
        <v>Q1</v>
      </c>
      <c r="K4688" t="str">
        <f>TEXT(vw_maritime_trade_analysis[[#This Row],[Departure_Date]],"mmmm")</f>
        <v>January</v>
      </c>
      <c r="L4688">
        <v>24021348</v>
      </c>
      <c r="M4688">
        <v>570012.875</v>
      </c>
      <c r="N4688">
        <v>90094.65625</v>
      </c>
      <c r="O4688">
        <v>28104.98046875</v>
      </c>
      <c r="P4688">
        <v>0</v>
      </c>
      <c r="Q4688">
        <v>1828598</v>
      </c>
      <c r="R4688">
        <f t="shared" si="73"/>
        <v>7.6123871149945455E-2</v>
      </c>
    </row>
    <row r="4689" spans="1:18" x14ac:dyDescent="0.25">
      <c r="A4689" t="s">
        <v>6026</v>
      </c>
      <c r="B4689" t="s">
        <v>65</v>
      </c>
      <c r="C4689" t="s">
        <v>50</v>
      </c>
      <c r="D4689" t="s">
        <v>145</v>
      </c>
      <c r="E4689" t="s">
        <v>184</v>
      </c>
      <c r="F4689" t="s">
        <v>154</v>
      </c>
      <c r="G4689" s="1">
        <v>45256</v>
      </c>
      <c r="H4689" s="1">
        <v>45271</v>
      </c>
      <c r="I4689">
        <f>YEAR((vw_maritime_trade_analysis[[#This Row],[Departure_Date]]))</f>
        <v>2023</v>
      </c>
      <c r="J4689" t="str">
        <f>"Q"&amp;ROUNDUP(MONTH(vw_maritime_trade_analysis[[#This Row],[Departure_Date]])/3,0)</f>
        <v>Q4</v>
      </c>
      <c r="K4689" t="str">
        <f>TEXT(vw_maritime_trade_analysis[[#This Row],[Departure_Date]],"mmmm")</f>
        <v>November</v>
      </c>
      <c r="L4689">
        <v>43140492</v>
      </c>
      <c r="M4689">
        <v>333090.375</v>
      </c>
      <c r="N4689">
        <v>230605.65625</v>
      </c>
      <c r="O4689">
        <v>139343.796875</v>
      </c>
      <c r="P4689">
        <v>3486.280029296875</v>
      </c>
      <c r="Q4689">
        <v>2502069.75</v>
      </c>
      <c r="R4689">
        <f t="shared" si="73"/>
        <v>5.7998173734319022E-2</v>
      </c>
    </row>
    <row r="4690" spans="1:18" x14ac:dyDescent="0.25">
      <c r="A4690" t="s">
        <v>6027</v>
      </c>
      <c r="B4690" t="s">
        <v>49</v>
      </c>
      <c r="C4690" t="s">
        <v>78</v>
      </c>
      <c r="D4690" t="s">
        <v>105</v>
      </c>
      <c r="E4690" t="s">
        <v>55</v>
      </c>
      <c r="F4690" t="s">
        <v>226</v>
      </c>
      <c r="G4690" s="1">
        <v>46049</v>
      </c>
      <c r="H4690" s="1">
        <v>46074</v>
      </c>
      <c r="I4690">
        <f>YEAR((vw_maritime_trade_analysis[[#This Row],[Departure_Date]]))</f>
        <v>2026</v>
      </c>
      <c r="J4690" t="str">
        <f>"Q"&amp;ROUNDUP(MONTH(vw_maritime_trade_analysis[[#This Row],[Departure_Date]])/3,0)</f>
        <v>Q1</v>
      </c>
      <c r="K4690" t="str">
        <f>TEXT(vw_maritime_trade_analysis[[#This Row],[Departure_Date]],"mmmm")</f>
        <v>January</v>
      </c>
      <c r="L4690">
        <v>35534468</v>
      </c>
      <c r="M4690">
        <v>497220.03125</v>
      </c>
      <c r="N4690">
        <v>54551.76953125</v>
      </c>
      <c r="O4690">
        <v>64672.73046875</v>
      </c>
      <c r="P4690">
        <v>4165.240234375</v>
      </c>
      <c r="Q4690">
        <v>1940011.875</v>
      </c>
      <c r="R4690">
        <f t="shared" si="73"/>
        <v>5.4595213723194057E-2</v>
      </c>
    </row>
    <row r="4691" spans="1:18" x14ac:dyDescent="0.25">
      <c r="A4691" t="s">
        <v>6028</v>
      </c>
      <c r="B4691" t="s">
        <v>49</v>
      </c>
      <c r="C4691" t="s">
        <v>66</v>
      </c>
      <c r="D4691" t="s">
        <v>67</v>
      </c>
      <c r="E4691" t="s">
        <v>150</v>
      </c>
      <c r="F4691" t="s">
        <v>92</v>
      </c>
      <c r="G4691" s="1">
        <v>45892</v>
      </c>
      <c r="H4691" s="1">
        <v>45916</v>
      </c>
      <c r="I4691">
        <f>YEAR((vw_maritime_trade_analysis[[#This Row],[Departure_Date]]))</f>
        <v>2025</v>
      </c>
      <c r="J4691" t="str">
        <f>"Q"&amp;ROUNDUP(MONTH(vw_maritime_trade_analysis[[#This Row],[Departure_Date]])/3,0)</f>
        <v>Q3</v>
      </c>
      <c r="K4691" t="str">
        <f>TEXT(vw_maritime_trade_analysis[[#This Row],[Departure_Date]],"mmmm")</f>
        <v>August</v>
      </c>
      <c r="L4691">
        <v>1424443.5</v>
      </c>
      <c r="M4691">
        <v>456653.375</v>
      </c>
      <c r="N4691">
        <v>244134.390625</v>
      </c>
      <c r="O4691">
        <v>726.469970703125</v>
      </c>
      <c r="P4691">
        <v>7447.52001953125</v>
      </c>
      <c r="Q4691">
        <v>767215.0625</v>
      </c>
      <c r="R4691">
        <f t="shared" si="73"/>
        <v>0.53860687524636819</v>
      </c>
    </row>
    <row r="4692" spans="1:18" x14ac:dyDescent="0.25">
      <c r="A4692" t="s">
        <v>6029</v>
      </c>
      <c r="B4692" t="s">
        <v>65</v>
      </c>
      <c r="C4692" t="s">
        <v>66</v>
      </c>
      <c r="D4692" t="s">
        <v>251</v>
      </c>
      <c r="E4692" t="s">
        <v>82</v>
      </c>
      <c r="F4692" t="s">
        <v>196</v>
      </c>
      <c r="G4692" s="1">
        <v>45773</v>
      </c>
      <c r="H4692" s="1">
        <v>45788</v>
      </c>
      <c r="I4692">
        <f>YEAR((vw_maritime_trade_analysis[[#This Row],[Departure_Date]]))</f>
        <v>2025</v>
      </c>
      <c r="J4692" t="str">
        <f>"Q"&amp;ROUNDUP(MONTH(vw_maritime_trade_analysis[[#This Row],[Departure_Date]])/3,0)</f>
        <v>Q2</v>
      </c>
      <c r="K4692" t="str">
        <f>TEXT(vw_maritime_trade_analysis[[#This Row],[Departure_Date]],"mmmm")</f>
        <v>April</v>
      </c>
      <c r="L4692">
        <v>50287444</v>
      </c>
      <c r="M4692">
        <v>367103.0625</v>
      </c>
      <c r="N4692">
        <v>30201.80078125</v>
      </c>
      <c r="O4692">
        <v>137787.59375</v>
      </c>
      <c r="P4692">
        <v>0</v>
      </c>
      <c r="Q4692">
        <v>3974307.5</v>
      </c>
      <c r="R4692">
        <f t="shared" si="73"/>
        <v>7.9031805633231228E-2</v>
      </c>
    </row>
    <row r="4693" spans="1:18" x14ac:dyDescent="0.25">
      <c r="A4693" t="s">
        <v>6030</v>
      </c>
      <c r="B4693" t="s">
        <v>65</v>
      </c>
      <c r="C4693" t="s">
        <v>50</v>
      </c>
      <c r="D4693" t="s">
        <v>120</v>
      </c>
      <c r="E4693" t="s">
        <v>128</v>
      </c>
      <c r="F4693" t="s">
        <v>150</v>
      </c>
      <c r="G4693" s="1">
        <v>44895</v>
      </c>
      <c r="H4693" s="1">
        <v>44911</v>
      </c>
      <c r="I4693">
        <f>YEAR((vw_maritime_trade_analysis[[#This Row],[Departure_Date]]))</f>
        <v>2022</v>
      </c>
      <c r="J4693" t="str">
        <f>"Q"&amp;ROUNDUP(MONTH(vw_maritime_trade_analysis[[#This Row],[Departure_Date]])/3,0)</f>
        <v>Q4</v>
      </c>
      <c r="K4693" t="str">
        <f>TEXT(vw_maritime_trade_analysis[[#This Row],[Departure_Date]],"mmmm")</f>
        <v>November</v>
      </c>
      <c r="L4693">
        <v>22346394</v>
      </c>
      <c r="M4693">
        <v>148335.015625</v>
      </c>
      <c r="N4693">
        <v>234536.90625</v>
      </c>
      <c r="O4693">
        <v>49832.4609375</v>
      </c>
      <c r="P4693">
        <v>9639.3603515625</v>
      </c>
      <c r="Q4693">
        <v>977141.6875</v>
      </c>
      <c r="R4693">
        <f t="shared" si="73"/>
        <v>4.3727041038478062E-2</v>
      </c>
    </row>
    <row r="4694" spans="1:18" x14ac:dyDescent="0.25">
      <c r="A4694" t="s">
        <v>6031</v>
      </c>
      <c r="B4694" t="s">
        <v>65</v>
      </c>
      <c r="C4694" t="s">
        <v>50</v>
      </c>
      <c r="D4694" t="s">
        <v>183</v>
      </c>
      <c r="E4694" t="s">
        <v>70</v>
      </c>
      <c r="F4694" t="s">
        <v>127</v>
      </c>
      <c r="G4694" s="1">
        <v>45372</v>
      </c>
      <c r="H4694" s="1">
        <v>45384</v>
      </c>
      <c r="I4694">
        <f>YEAR((vw_maritime_trade_analysis[[#This Row],[Departure_Date]]))</f>
        <v>2024</v>
      </c>
      <c r="J4694" t="str">
        <f>"Q"&amp;ROUNDUP(MONTH(vw_maritime_trade_analysis[[#This Row],[Departure_Date]])/3,0)</f>
        <v>Q1</v>
      </c>
      <c r="K4694" t="str">
        <f>TEXT(vw_maritime_trade_analysis[[#This Row],[Departure_Date]],"mmmm")</f>
        <v>March</v>
      </c>
      <c r="L4694">
        <v>27373232</v>
      </c>
      <c r="M4694">
        <v>178041.546875</v>
      </c>
      <c r="N4694">
        <v>221019.90625</v>
      </c>
      <c r="O4694">
        <v>53104.0703125</v>
      </c>
      <c r="P4694">
        <v>22596.220703125</v>
      </c>
      <c r="Q4694">
        <v>2464338.25</v>
      </c>
      <c r="R4694">
        <f t="shared" si="73"/>
        <v>9.0027302950561341E-2</v>
      </c>
    </row>
    <row r="4695" spans="1:18" x14ac:dyDescent="0.25">
      <c r="A4695" t="s">
        <v>6032</v>
      </c>
      <c r="B4695" t="s">
        <v>65</v>
      </c>
      <c r="C4695" t="s">
        <v>50</v>
      </c>
      <c r="D4695" t="s">
        <v>223</v>
      </c>
      <c r="E4695" t="s">
        <v>70</v>
      </c>
      <c r="F4695" t="s">
        <v>154</v>
      </c>
      <c r="G4695" s="1">
        <v>45442</v>
      </c>
      <c r="H4695" s="1">
        <v>45454</v>
      </c>
      <c r="I4695">
        <f>YEAR((vw_maritime_trade_analysis[[#This Row],[Departure_Date]]))</f>
        <v>2024</v>
      </c>
      <c r="J4695" t="str">
        <f>"Q"&amp;ROUNDUP(MONTH(vw_maritime_trade_analysis[[#This Row],[Departure_Date]])/3,0)</f>
        <v>Q2</v>
      </c>
      <c r="K4695" t="str">
        <f>TEXT(vw_maritime_trade_analysis[[#This Row],[Departure_Date]],"mmmm")</f>
        <v>May</v>
      </c>
      <c r="L4695">
        <v>73015744</v>
      </c>
      <c r="M4695">
        <v>126346.296875</v>
      </c>
      <c r="N4695">
        <v>100580.0234375</v>
      </c>
      <c r="O4695">
        <v>40888.8203125</v>
      </c>
      <c r="P4695">
        <v>15762.3896484375</v>
      </c>
      <c r="Q4695">
        <v>4672862</v>
      </c>
      <c r="R4695">
        <f t="shared" si="73"/>
        <v>6.3998005690389187E-2</v>
      </c>
    </row>
    <row r="4696" spans="1:18" x14ac:dyDescent="0.25">
      <c r="A4696" t="s">
        <v>6033</v>
      </c>
      <c r="B4696" t="s">
        <v>49</v>
      </c>
      <c r="C4696" t="s">
        <v>78</v>
      </c>
      <c r="D4696" t="s">
        <v>177</v>
      </c>
      <c r="E4696" t="s">
        <v>150</v>
      </c>
      <c r="F4696" t="s">
        <v>92</v>
      </c>
      <c r="G4696" s="1">
        <v>44444</v>
      </c>
      <c r="H4696" s="1">
        <v>44463</v>
      </c>
      <c r="I4696">
        <f>YEAR((vw_maritime_trade_analysis[[#This Row],[Departure_Date]]))</f>
        <v>2021</v>
      </c>
      <c r="J4696" t="str">
        <f>"Q"&amp;ROUNDUP(MONTH(vw_maritime_trade_analysis[[#This Row],[Departure_Date]])/3,0)</f>
        <v>Q3</v>
      </c>
      <c r="K4696" t="str">
        <f>TEXT(vw_maritime_trade_analysis[[#This Row],[Departure_Date]],"mmmm")</f>
        <v>September</v>
      </c>
      <c r="L4696">
        <v>17095094</v>
      </c>
      <c r="M4696">
        <v>385240.71875</v>
      </c>
      <c r="N4696">
        <v>100984.53125</v>
      </c>
      <c r="O4696">
        <v>20343.16015625</v>
      </c>
      <c r="P4696">
        <v>21635.509765625</v>
      </c>
      <c r="Q4696">
        <v>1793726.75</v>
      </c>
      <c r="R4696">
        <f t="shared" si="73"/>
        <v>0.10492640461643557</v>
      </c>
    </row>
    <row r="4697" spans="1:18" x14ac:dyDescent="0.25">
      <c r="A4697" t="s">
        <v>6034</v>
      </c>
      <c r="B4697" t="s">
        <v>65</v>
      </c>
      <c r="C4697" t="s">
        <v>50</v>
      </c>
      <c r="D4697" t="s">
        <v>51</v>
      </c>
      <c r="E4697" t="s">
        <v>70</v>
      </c>
      <c r="F4697" t="s">
        <v>174</v>
      </c>
      <c r="G4697" s="1">
        <v>45235</v>
      </c>
      <c r="H4697" s="1">
        <v>45255</v>
      </c>
      <c r="I4697">
        <f>YEAR((vw_maritime_trade_analysis[[#This Row],[Departure_Date]]))</f>
        <v>2023</v>
      </c>
      <c r="J4697" t="str">
        <f>"Q"&amp;ROUNDUP(MONTH(vw_maritime_trade_analysis[[#This Row],[Departure_Date]])/3,0)</f>
        <v>Q4</v>
      </c>
      <c r="K4697" t="str">
        <f>TEXT(vw_maritime_trade_analysis[[#This Row],[Departure_Date]],"mmmm")</f>
        <v>November</v>
      </c>
      <c r="L4697">
        <v>14256576</v>
      </c>
      <c r="M4697">
        <v>190721.484375</v>
      </c>
      <c r="N4697">
        <v>77602.2578125</v>
      </c>
      <c r="O4697">
        <v>49327.75</v>
      </c>
      <c r="P4697">
        <v>23554.05078125</v>
      </c>
      <c r="Q4697">
        <v>4274659</v>
      </c>
      <c r="R4697">
        <f t="shared" si="73"/>
        <v>0.29983770296598566</v>
      </c>
    </row>
    <row r="4698" spans="1:18" x14ac:dyDescent="0.25">
      <c r="A4698" t="s">
        <v>6035</v>
      </c>
      <c r="B4698" t="s">
        <v>49</v>
      </c>
      <c r="C4698" t="s">
        <v>50</v>
      </c>
      <c r="D4698" t="s">
        <v>145</v>
      </c>
      <c r="E4698" t="s">
        <v>150</v>
      </c>
      <c r="F4698" t="s">
        <v>226</v>
      </c>
      <c r="G4698" s="1">
        <v>45466</v>
      </c>
      <c r="H4698" s="1">
        <v>45476</v>
      </c>
      <c r="I4698">
        <f>YEAR((vw_maritime_trade_analysis[[#This Row],[Departure_Date]]))</f>
        <v>2024</v>
      </c>
      <c r="J4698" t="str">
        <f>"Q"&amp;ROUNDUP(MONTH(vw_maritime_trade_analysis[[#This Row],[Departure_Date]])/3,0)</f>
        <v>Q2</v>
      </c>
      <c r="K4698" t="str">
        <f>TEXT(vw_maritime_trade_analysis[[#This Row],[Departure_Date]],"mmmm")</f>
        <v>June</v>
      </c>
      <c r="L4698">
        <v>93629848</v>
      </c>
      <c r="M4698">
        <v>258749.34375</v>
      </c>
      <c r="N4698">
        <v>115904.203125</v>
      </c>
      <c r="O4698">
        <v>58050.51171875</v>
      </c>
      <c r="P4698">
        <v>97603.21875</v>
      </c>
      <c r="Q4698">
        <v>2212157.25</v>
      </c>
      <c r="R4698">
        <f t="shared" si="73"/>
        <v>2.3626624385847554E-2</v>
      </c>
    </row>
    <row r="4699" spans="1:18" x14ac:dyDescent="0.25">
      <c r="A4699" t="s">
        <v>6036</v>
      </c>
      <c r="B4699" t="s">
        <v>65</v>
      </c>
      <c r="C4699" t="s">
        <v>134</v>
      </c>
      <c r="D4699" t="s">
        <v>135</v>
      </c>
      <c r="E4699" t="s">
        <v>92</v>
      </c>
      <c r="F4699" t="s">
        <v>121</v>
      </c>
      <c r="G4699" s="1">
        <v>44838</v>
      </c>
      <c r="H4699" s="1">
        <v>44854</v>
      </c>
      <c r="I4699">
        <f>YEAR((vw_maritime_trade_analysis[[#This Row],[Departure_Date]]))</f>
        <v>2022</v>
      </c>
      <c r="J4699" t="str">
        <f>"Q"&amp;ROUNDUP(MONTH(vw_maritime_trade_analysis[[#This Row],[Departure_Date]])/3,0)</f>
        <v>Q4</v>
      </c>
      <c r="K4699" t="str">
        <f>TEXT(vw_maritime_trade_analysis[[#This Row],[Departure_Date]],"mmmm")</f>
        <v>October</v>
      </c>
      <c r="L4699">
        <v>4405436.5</v>
      </c>
      <c r="M4699">
        <v>288776.5625</v>
      </c>
      <c r="N4699">
        <v>170022.046875</v>
      </c>
      <c r="O4699">
        <v>8502.490234375</v>
      </c>
      <c r="P4699">
        <v>0</v>
      </c>
      <c r="Q4699">
        <v>650742</v>
      </c>
      <c r="R4699">
        <f t="shared" si="73"/>
        <v>0.14771339911493447</v>
      </c>
    </row>
    <row r="4700" spans="1:18" x14ac:dyDescent="0.25">
      <c r="A4700" t="s">
        <v>6037</v>
      </c>
      <c r="B4700" t="s">
        <v>49</v>
      </c>
      <c r="C4700" t="s">
        <v>66</v>
      </c>
      <c r="D4700" t="s">
        <v>251</v>
      </c>
      <c r="E4700" t="s">
        <v>108</v>
      </c>
      <c r="F4700" t="s">
        <v>56</v>
      </c>
      <c r="G4700" s="1">
        <v>45269</v>
      </c>
      <c r="H4700" s="1">
        <v>45300</v>
      </c>
      <c r="I4700">
        <f>YEAR((vw_maritime_trade_analysis[[#This Row],[Departure_Date]]))</f>
        <v>2023</v>
      </c>
      <c r="J4700" t="str">
        <f>"Q"&amp;ROUNDUP(MONTH(vw_maritime_trade_analysis[[#This Row],[Departure_Date]])/3,0)</f>
        <v>Q4</v>
      </c>
      <c r="K4700" t="str">
        <f>TEXT(vw_maritime_trade_analysis[[#This Row],[Departure_Date]],"mmmm")</f>
        <v>December</v>
      </c>
      <c r="L4700">
        <v>71439504</v>
      </c>
      <c r="M4700">
        <v>831632.6875</v>
      </c>
      <c r="N4700">
        <v>82401.9921875</v>
      </c>
      <c r="O4700">
        <v>47864.46875</v>
      </c>
      <c r="P4700">
        <v>24006.939453125</v>
      </c>
      <c r="Q4700">
        <v>1920416.375</v>
      </c>
      <c r="R4700">
        <f t="shared" si="73"/>
        <v>2.6881714842253105E-2</v>
      </c>
    </row>
    <row r="4701" spans="1:18" x14ac:dyDescent="0.25">
      <c r="A4701" t="s">
        <v>6038</v>
      </c>
      <c r="B4701" t="s">
        <v>65</v>
      </c>
      <c r="C4701" t="s">
        <v>112</v>
      </c>
      <c r="D4701" t="s">
        <v>126</v>
      </c>
      <c r="E4701" t="s">
        <v>184</v>
      </c>
      <c r="F4701" t="s">
        <v>121</v>
      </c>
      <c r="G4701" s="1">
        <v>44716</v>
      </c>
      <c r="H4701" s="1">
        <v>44727</v>
      </c>
      <c r="I4701">
        <f>YEAR((vw_maritime_trade_analysis[[#This Row],[Departure_Date]]))</f>
        <v>2022</v>
      </c>
      <c r="J4701" t="str">
        <f>"Q"&amp;ROUNDUP(MONTH(vw_maritime_trade_analysis[[#This Row],[Departure_Date]])/3,0)</f>
        <v>Q2</v>
      </c>
      <c r="K4701" t="str">
        <f>TEXT(vw_maritime_trade_analysis[[#This Row],[Departure_Date]],"mmmm")</f>
        <v>June</v>
      </c>
      <c r="L4701">
        <v>10229533</v>
      </c>
      <c r="M4701">
        <v>292704.1875</v>
      </c>
      <c r="N4701">
        <v>66301.5390625</v>
      </c>
      <c r="O4701">
        <v>30074.830078125</v>
      </c>
      <c r="P4701">
        <v>33977.3515625</v>
      </c>
      <c r="Q4701">
        <v>1831358.75</v>
      </c>
      <c r="R4701">
        <f t="shared" si="73"/>
        <v>0.1790266232094857</v>
      </c>
    </row>
    <row r="4702" spans="1:18" x14ac:dyDescent="0.25">
      <c r="A4702" t="s">
        <v>6039</v>
      </c>
      <c r="B4702" t="s">
        <v>65</v>
      </c>
      <c r="C4702" t="s">
        <v>66</v>
      </c>
      <c r="D4702" t="s">
        <v>251</v>
      </c>
      <c r="E4702" t="s">
        <v>56</v>
      </c>
      <c r="F4702" t="s">
        <v>140</v>
      </c>
      <c r="G4702" s="1">
        <v>45558</v>
      </c>
      <c r="H4702" s="1">
        <v>45583</v>
      </c>
      <c r="I4702">
        <f>YEAR((vw_maritime_trade_analysis[[#This Row],[Departure_Date]]))</f>
        <v>2024</v>
      </c>
      <c r="J4702" t="str">
        <f>"Q"&amp;ROUNDUP(MONTH(vw_maritime_trade_analysis[[#This Row],[Departure_Date]])/3,0)</f>
        <v>Q3</v>
      </c>
      <c r="K4702" t="str">
        <f>TEXT(vw_maritime_trade_analysis[[#This Row],[Departure_Date]],"mmmm")</f>
        <v>September</v>
      </c>
      <c r="L4702">
        <v>11256363</v>
      </c>
      <c r="M4702">
        <v>673730.875</v>
      </c>
      <c r="N4702">
        <v>238706.84375</v>
      </c>
      <c r="O4702">
        <v>8554.83984375</v>
      </c>
      <c r="P4702">
        <v>18769.9296875</v>
      </c>
      <c r="Q4702">
        <v>3136844</v>
      </c>
      <c r="R4702">
        <f t="shared" si="73"/>
        <v>0.27867296035140304</v>
      </c>
    </row>
    <row r="4703" spans="1:18" x14ac:dyDescent="0.25">
      <c r="A4703" t="s">
        <v>6040</v>
      </c>
      <c r="B4703" t="s">
        <v>65</v>
      </c>
      <c r="C4703" t="s">
        <v>50</v>
      </c>
      <c r="D4703" t="s">
        <v>51</v>
      </c>
      <c r="E4703" t="s">
        <v>226</v>
      </c>
      <c r="F4703" t="s">
        <v>146</v>
      </c>
      <c r="G4703" s="1">
        <v>44746</v>
      </c>
      <c r="H4703" s="1">
        <v>44764</v>
      </c>
      <c r="I4703">
        <f>YEAR((vw_maritime_trade_analysis[[#This Row],[Departure_Date]]))</f>
        <v>2022</v>
      </c>
      <c r="J4703" t="str">
        <f>"Q"&amp;ROUNDUP(MONTH(vw_maritime_trade_analysis[[#This Row],[Departure_Date]])/3,0)</f>
        <v>Q3</v>
      </c>
      <c r="K4703" t="str">
        <f>TEXT(vw_maritime_trade_analysis[[#This Row],[Departure_Date]],"mmmm")</f>
        <v>July</v>
      </c>
      <c r="L4703">
        <v>12912850</v>
      </c>
      <c r="M4703">
        <v>273556.40625</v>
      </c>
      <c r="N4703">
        <v>150480.578125</v>
      </c>
      <c r="O4703">
        <v>40288.08984375</v>
      </c>
      <c r="P4703">
        <v>23459.439453125</v>
      </c>
      <c r="Q4703">
        <v>4113550.5</v>
      </c>
      <c r="R4703">
        <f t="shared" si="73"/>
        <v>0.31856255590361537</v>
      </c>
    </row>
    <row r="4704" spans="1:18" x14ac:dyDescent="0.25">
      <c r="A4704" t="s">
        <v>6041</v>
      </c>
      <c r="B4704" t="s">
        <v>65</v>
      </c>
      <c r="C4704" t="s">
        <v>50</v>
      </c>
      <c r="D4704" t="s">
        <v>51</v>
      </c>
      <c r="E4704" t="s">
        <v>70</v>
      </c>
      <c r="F4704" t="s">
        <v>257</v>
      </c>
      <c r="G4704" s="1">
        <v>43951</v>
      </c>
      <c r="H4704" s="1">
        <v>43958</v>
      </c>
      <c r="I4704">
        <f>YEAR((vw_maritime_trade_analysis[[#This Row],[Departure_Date]]))</f>
        <v>2020</v>
      </c>
      <c r="J4704" t="str">
        <f>"Q"&amp;ROUNDUP(MONTH(vw_maritime_trade_analysis[[#This Row],[Departure_Date]])/3,0)</f>
        <v>Q2</v>
      </c>
      <c r="K4704" t="str">
        <f>TEXT(vw_maritime_trade_analysis[[#This Row],[Departure_Date]],"mmmm")</f>
        <v>April</v>
      </c>
      <c r="L4704">
        <v>13972553</v>
      </c>
      <c r="M4704">
        <v>98561.5234375</v>
      </c>
      <c r="N4704">
        <v>213649.046875</v>
      </c>
      <c r="O4704">
        <v>32416.3203125</v>
      </c>
      <c r="P4704">
        <v>14568.0595703125</v>
      </c>
      <c r="Q4704">
        <v>3097708.75</v>
      </c>
      <c r="R4704">
        <f t="shared" si="73"/>
        <v>0.22169955268732922</v>
      </c>
    </row>
    <row r="4705" spans="1:18" x14ac:dyDescent="0.25">
      <c r="A4705" t="s">
        <v>6042</v>
      </c>
      <c r="B4705" t="s">
        <v>49</v>
      </c>
      <c r="C4705" t="s">
        <v>78</v>
      </c>
      <c r="D4705" t="s">
        <v>315</v>
      </c>
      <c r="E4705" t="s">
        <v>121</v>
      </c>
      <c r="F4705" t="s">
        <v>226</v>
      </c>
      <c r="G4705" s="1">
        <v>44528</v>
      </c>
      <c r="H4705" s="1">
        <v>44551</v>
      </c>
      <c r="I4705">
        <f>YEAR((vw_maritime_trade_analysis[[#This Row],[Departure_Date]]))</f>
        <v>2021</v>
      </c>
      <c r="J4705" t="str">
        <f>"Q"&amp;ROUNDUP(MONTH(vw_maritime_trade_analysis[[#This Row],[Departure_Date]])/3,0)</f>
        <v>Q4</v>
      </c>
      <c r="K4705" t="str">
        <f>TEXT(vw_maritime_trade_analysis[[#This Row],[Departure_Date]],"mmmm")</f>
        <v>November</v>
      </c>
      <c r="L4705">
        <v>49969352</v>
      </c>
      <c r="M4705">
        <v>597682.6875</v>
      </c>
      <c r="N4705">
        <v>171981.015625</v>
      </c>
      <c r="O4705">
        <v>137915.421875</v>
      </c>
      <c r="P4705">
        <v>0</v>
      </c>
      <c r="Q4705">
        <v>2565296.5</v>
      </c>
      <c r="R4705">
        <f t="shared" si="73"/>
        <v>5.1337397771337917E-2</v>
      </c>
    </row>
    <row r="4706" spans="1:18" x14ac:dyDescent="0.25">
      <c r="A4706" t="s">
        <v>6043</v>
      </c>
      <c r="B4706" t="s">
        <v>65</v>
      </c>
      <c r="C4706" t="s">
        <v>239</v>
      </c>
      <c r="D4706" t="s">
        <v>265</v>
      </c>
      <c r="E4706" t="s">
        <v>184</v>
      </c>
      <c r="F4706" t="s">
        <v>55</v>
      </c>
      <c r="G4706" s="1">
        <v>45048</v>
      </c>
      <c r="H4706" s="1">
        <v>45060</v>
      </c>
      <c r="I4706">
        <f>YEAR((vw_maritime_trade_analysis[[#This Row],[Departure_Date]]))</f>
        <v>2023</v>
      </c>
      <c r="J4706" t="str">
        <f>"Q"&amp;ROUNDUP(MONTH(vw_maritime_trade_analysis[[#This Row],[Departure_Date]])/3,0)</f>
        <v>Q2</v>
      </c>
      <c r="K4706" t="str">
        <f>TEXT(vw_maritime_trade_analysis[[#This Row],[Departure_Date]],"mmmm")</f>
        <v>May</v>
      </c>
      <c r="L4706">
        <v>14709467</v>
      </c>
      <c r="M4706">
        <v>294415.46875</v>
      </c>
      <c r="N4706">
        <v>52898.21875</v>
      </c>
      <c r="O4706">
        <v>39274.28125</v>
      </c>
      <c r="P4706">
        <v>18917.529296875</v>
      </c>
      <c r="Q4706">
        <v>856221.25</v>
      </c>
      <c r="R4706">
        <f t="shared" si="73"/>
        <v>5.8208856242037865E-2</v>
      </c>
    </row>
    <row r="4707" spans="1:18" x14ac:dyDescent="0.25">
      <c r="A4707" t="s">
        <v>6044</v>
      </c>
      <c r="B4707" t="s">
        <v>65</v>
      </c>
      <c r="C4707" t="s">
        <v>66</v>
      </c>
      <c r="D4707" t="s">
        <v>245</v>
      </c>
      <c r="E4707" t="s">
        <v>128</v>
      </c>
      <c r="F4707" t="s">
        <v>164</v>
      </c>
      <c r="G4707" s="1">
        <v>43845</v>
      </c>
      <c r="H4707" s="1">
        <v>43874</v>
      </c>
      <c r="I4707">
        <f>YEAR((vw_maritime_trade_analysis[[#This Row],[Departure_Date]]))</f>
        <v>2020</v>
      </c>
      <c r="J4707" t="str">
        <f>"Q"&amp;ROUNDUP(MONTH(vw_maritime_trade_analysis[[#This Row],[Departure_Date]])/3,0)</f>
        <v>Q1</v>
      </c>
      <c r="K4707" t="str">
        <f>TEXT(vw_maritime_trade_analysis[[#This Row],[Departure_Date]],"mmmm")</f>
        <v>January</v>
      </c>
      <c r="L4707">
        <v>12067312</v>
      </c>
      <c r="M4707">
        <v>410712.125</v>
      </c>
      <c r="N4707">
        <v>123187.7734375</v>
      </c>
      <c r="O4707">
        <v>41873.5703125</v>
      </c>
      <c r="P4707">
        <v>0</v>
      </c>
      <c r="Q4707">
        <v>1065538.375</v>
      </c>
      <c r="R4707">
        <f t="shared" si="73"/>
        <v>8.8299562901829345E-2</v>
      </c>
    </row>
    <row r="4708" spans="1:18" x14ac:dyDescent="0.25">
      <c r="A4708" t="s">
        <v>6045</v>
      </c>
      <c r="B4708" t="s">
        <v>49</v>
      </c>
      <c r="C4708" t="s">
        <v>66</v>
      </c>
      <c r="D4708" t="s">
        <v>245</v>
      </c>
      <c r="E4708" t="s">
        <v>230</v>
      </c>
      <c r="F4708" t="s">
        <v>82</v>
      </c>
      <c r="G4708" s="1">
        <v>45898</v>
      </c>
      <c r="H4708" s="1">
        <v>45917</v>
      </c>
      <c r="I4708">
        <f>YEAR((vw_maritime_trade_analysis[[#This Row],[Departure_Date]]))</f>
        <v>2025</v>
      </c>
      <c r="J4708" t="str">
        <f>"Q"&amp;ROUNDUP(MONTH(vw_maritime_trade_analysis[[#This Row],[Departure_Date]])/3,0)</f>
        <v>Q3</v>
      </c>
      <c r="K4708" t="str">
        <f>TEXT(vw_maritime_trade_analysis[[#This Row],[Departure_Date]],"mmmm")</f>
        <v>August</v>
      </c>
      <c r="L4708">
        <v>5793380</v>
      </c>
      <c r="M4708">
        <v>477379.28125</v>
      </c>
      <c r="N4708">
        <v>42388.58984375</v>
      </c>
      <c r="O4708">
        <v>3591.89990234375</v>
      </c>
      <c r="P4708">
        <v>35267.80078125</v>
      </c>
      <c r="Q4708">
        <v>877031.125</v>
      </c>
      <c r="R4708">
        <f t="shared" si="73"/>
        <v>0.15138505069579417</v>
      </c>
    </row>
    <row r="4709" spans="1:18" x14ac:dyDescent="0.25">
      <c r="A4709" t="s">
        <v>6046</v>
      </c>
      <c r="B4709" t="s">
        <v>49</v>
      </c>
      <c r="C4709" t="s">
        <v>50</v>
      </c>
      <c r="D4709" t="s">
        <v>139</v>
      </c>
      <c r="E4709" t="s">
        <v>55</v>
      </c>
      <c r="F4709" t="s">
        <v>92</v>
      </c>
      <c r="G4709" s="1">
        <v>44561</v>
      </c>
      <c r="H4709" s="1">
        <v>44578</v>
      </c>
      <c r="I4709">
        <f>YEAR((vw_maritime_trade_analysis[[#This Row],[Departure_Date]]))</f>
        <v>2021</v>
      </c>
      <c r="J4709" t="str">
        <f>"Q"&amp;ROUNDUP(MONTH(vw_maritime_trade_analysis[[#This Row],[Departure_Date]])/3,0)</f>
        <v>Q4</v>
      </c>
      <c r="K4709" t="str">
        <f>TEXT(vw_maritime_trade_analysis[[#This Row],[Departure_Date]],"mmmm")</f>
        <v>December</v>
      </c>
      <c r="L4709">
        <v>28892900</v>
      </c>
      <c r="M4709">
        <v>232094.453125</v>
      </c>
      <c r="N4709">
        <v>65615.6328125</v>
      </c>
      <c r="O4709">
        <v>52585.078125</v>
      </c>
      <c r="P4709">
        <v>22666.140625</v>
      </c>
      <c r="Q4709">
        <v>1467726.375</v>
      </c>
      <c r="R4709">
        <f t="shared" si="73"/>
        <v>5.0798859754472549E-2</v>
      </c>
    </row>
    <row r="4710" spans="1:18" x14ac:dyDescent="0.25">
      <c r="A4710" t="s">
        <v>6048</v>
      </c>
      <c r="B4710" t="s">
        <v>49</v>
      </c>
      <c r="C4710" t="s">
        <v>66</v>
      </c>
      <c r="D4710" t="s">
        <v>391</v>
      </c>
      <c r="E4710" t="s">
        <v>108</v>
      </c>
      <c r="F4710" t="s">
        <v>100</v>
      </c>
      <c r="G4710" s="1">
        <v>46069</v>
      </c>
      <c r="H4710" s="1">
        <v>46081</v>
      </c>
      <c r="I4710">
        <f>YEAR((vw_maritime_trade_analysis[[#This Row],[Departure_Date]]))</f>
        <v>2026</v>
      </c>
      <c r="J4710" t="str">
        <f>"Q"&amp;ROUNDUP(MONTH(vw_maritime_trade_analysis[[#This Row],[Departure_Date]])/3,0)</f>
        <v>Q1</v>
      </c>
      <c r="K4710" t="str">
        <f>TEXT(vw_maritime_trade_analysis[[#This Row],[Departure_Date]],"mmmm")</f>
        <v>February</v>
      </c>
      <c r="L4710">
        <v>41093696</v>
      </c>
      <c r="M4710">
        <v>132791.375</v>
      </c>
      <c r="N4710">
        <v>145075.0625</v>
      </c>
      <c r="O4710">
        <v>110542.0390625</v>
      </c>
      <c r="P4710">
        <v>34613.83984375</v>
      </c>
      <c r="Q4710">
        <v>2248878</v>
      </c>
      <c r="R4710">
        <f t="shared" si="73"/>
        <v>5.4725620202183807E-2</v>
      </c>
    </row>
    <row r="4711" spans="1:18" x14ac:dyDescent="0.25">
      <c r="A4711" t="s">
        <v>6049</v>
      </c>
      <c r="B4711" t="s">
        <v>49</v>
      </c>
      <c r="C4711" t="s">
        <v>66</v>
      </c>
      <c r="D4711" t="s">
        <v>251</v>
      </c>
      <c r="E4711" t="s">
        <v>146</v>
      </c>
      <c r="F4711" t="s">
        <v>56</v>
      </c>
      <c r="G4711" s="1">
        <v>44421</v>
      </c>
      <c r="H4711" s="1">
        <v>44446</v>
      </c>
      <c r="I4711">
        <f>YEAR((vw_maritime_trade_analysis[[#This Row],[Departure_Date]]))</f>
        <v>2021</v>
      </c>
      <c r="J4711" t="str">
        <f>"Q"&amp;ROUNDUP(MONTH(vw_maritime_trade_analysis[[#This Row],[Departure_Date]])/3,0)</f>
        <v>Q3</v>
      </c>
      <c r="K4711" t="str">
        <f>TEXT(vw_maritime_trade_analysis[[#This Row],[Departure_Date]],"mmmm")</f>
        <v>August</v>
      </c>
      <c r="L4711">
        <v>46279480</v>
      </c>
      <c r="M4711">
        <v>224995.21875</v>
      </c>
      <c r="N4711">
        <v>228158.890625</v>
      </c>
      <c r="O4711">
        <v>32858.4296875</v>
      </c>
      <c r="P4711">
        <v>42951.23046875</v>
      </c>
      <c r="Q4711">
        <v>3865489.5</v>
      </c>
      <c r="R4711">
        <f t="shared" si="73"/>
        <v>8.3524912120879494E-2</v>
      </c>
    </row>
    <row r="4712" spans="1:18" x14ac:dyDescent="0.25">
      <c r="A4712" t="s">
        <v>6050</v>
      </c>
      <c r="B4712" t="s">
        <v>49</v>
      </c>
      <c r="C4712" t="s">
        <v>112</v>
      </c>
      <c r="D4712" t="s">
        <v>340</v>
      </c>
      <c r="E4712" t="s">
        <v>55</v>
      </c>
      <c r="F4712" t="s">
        <v>226</v>
      </c>
      <c r="G4712" s="1">
        <v>44330</v>
      </c>
      <c r="H4712" s="1">
        <v>44359</v>
      </c>
      <c r="I4712">
        <f>YEAR((vw_maritime_trade_analysis[[#This Row],[Departure_Date]]))</f>
        <v>2021</v>
      </c>
      <c r="J4712" t="str">
        <f>"Q"&amp;ROUNDUP(MONTH(vw_maritime_trade_analysis[[#This Row],[Departure_Date]])/3,0)</f>
        <v>Q2</v>
      </c>
      <c r="K4712" t="str">
        <f>TEXT(vw_maritime_trade_analysis[[#This Row],[Departure_Date]],"mmmm")</f>
        <v>May</v>
      </c>
      <c r="L4712">
        <v>7835083.5</v>
      </c>
      <c r="M4712">
        <v>462790.375</v>
      </c>
      <c r="N4712">
        <v>168624.765625</v>
      </c>
      <c r="O4712">
        <v>20841.3203125</v>
      </c>
      <c r="P4712">
        <v>41925.12890625</v>
      </c>
      <c r="Q4712">
        <v>981726.0625</v>
      </c>
      <c r="R4712">
        <f t="shared" si="73"/>
        <v>0.12529873644613998</v>
      </c>
    </row>
    <row r="4713" spans="1:18" x14ac:dyDescent="0.25">
      <c r="A4713" t="s">
        <v>6051</v>
      </c>
      <c r="B4713" t="s">
        <v>49</v>
      </c>
      <c r="C4713" t="s">
        <v>78</v>
      </c>
      <c r="D4713" t="s">
        <v>211</v>
      </c>
      <c r="E4713" t="s">
        <v>159</v>
      </c>
      <c r="F4713" t="s">
        <v>56</v>
      </c>
      <c r="G4713" s="1">
        <v>45406</v>
      </c>
      <c r="H4713" s="1">
        <v>45420</v>
      </c>
      <c r="I4713">
        <f>YEAR((vw_maritime_trade_analysis[[#This Row],[Departure_Date]]))</f>
        <v>2024</v>
      </c>
      <c r="J4713" t="str">
        <f>"Q"&amp;ROUNDUP(MONTH(vw_maritime_trade_analysis[[#This Row],[Departure_Date]])/3,0)</f>
        <v>Q2</v>
      </c>
      <c r="K4713" t="str">
        <f>TEXT(vw_maritime_trade_analysis[[#This Row],[Departure_Date]],"mmmm")</f>
        <v>April</v>
      </c>
      <c r="L4713">
        <v>46174728</v>
      </c>
      <c r="M4713">
        <v>132589.984375</v>
      </c>
      <c r="N4713">
        <v>59835.23828125</v>
      </c>
      <c r="O4713">
        <v>156070.578125</v>
      </c>
      <c r="P4713">
        <v>24362.509765625</v>
      </c>
      <c r="Q4713">
        <v>1307101.625</v>
      </c>
      <c r="R4713">
        <f t="shared" si="73"/>
        <v>2.830772766003083E-2</v>
      </c>
    </row>
    <row r="4714" spans="1:18" x14ac:dyDescent="0.25">
      <c r="A4714" t="s">
        <v>6052</v>
      </c>
      <c r="B4714" t="s">
        <v>65</v>
      </c>
      <c r="C4714" t="s">
        <v>66</v>
      </c>
      <c r="D4714" t="s">
        <v>251</v>
      </c>
      <c r="E4714" t="s">
        <v>128</v>
      </c>
      <c r="F4714" t="s">
        <v>196</v>
      </c>
      <c r="G4714" s="1">
        <v>46008</v>
      </c>
      <c r="H4714" s="1">
        <v>46033</v>
      </c>
      <c r="I4714">
        <f>YEAR((vw_maritime_trade_analysis[[#This Row],[Departure_Date]]))</f>
        <v>2025</v>
      </c>
      <c r="J4714" t="str">
        <f>"Q"&amp;ROUNDUP(MONTH(vw_maritime_trade_analysis[[#This Row],[Departure_Date]])/3,0)</f>
        <v>Q4</v>
      </c>
      <c r="K4714" t="str">
        <f>TEXT(vw_maritime_trade_analysis[[#This Row],[Departure_Date]],"mmmm")</f>
        <v>December</v>
      </c>
      <c r="L4714">
        <v>26040032</v>
      </c>
      <c r="M4714">
        <v>326146.40625</v>
      </c>
      <c r="N4714">
        <v>50325.8984375</v>
      </c>
      <c r="O4714">
        <v>80463.703125</v>
      </c>
      <c r="P4714">
        <v>0</v>
      </c>
      <c r="Q4714">
        <v>1853978.5</v>
      </c>
      <c r="R4714">
        <f t="shared" si="73"/>
        <v>7.1197243536413476E-2</v>
      </c>
    </row>
    <row r="4715" spans="1:18" x14ac:dyDescent="0.25">
      <c r="A4715" t="s">
        <v>6053</v>
      </c>
      <c r="B4715" t="s">
        <v>49</v>
      </c>
      <c r="C4715" t="s">
        <v>66</v>
      </c>
      <c r="D4715" t="s">
        <v>248</v>
      </c>
      <c r="E4715" t="s">
        <v>201</v>
      </c>
      <c r="F4715" t="s">
        <v>128</v>
      </c>
      <c r="G4715" s="1">
        <v>43989</v>
      </c>
      <c r="H4715" s="1">
        <v>44001</v>
      </c>
      <c r="I4715">
        <f>YEAR((vw_maritime_trade_analysis[[#This Row],[Departure_Date]]))</f>
        <v>2020</v>
      </c>
      <c r="J4715" t="str">
        <f>"Q"&amp;ROUNDUP(MONTH(vw_maritime_trade_analysis[[#This Row],[Departure_Date]])/3,0)</f>
        <v>Q2</v>
      </c>
      <c r="K4715" t="str">
        <f>TEXT(vw_maritime_trade_analysis[[#This Row],[Departure_Date]],"mmmm")</f>
        <v>June</v>
      </c>
      <c r="L4715">
        <v>47722476</v>
      </c>
      <c r="M4715">
        <v>75629.3515625</v>
      </c>
      <c r="N4715">
        <v>147969.953125</v>
      </c>
      <c r="O4715">
        <v>145076.3125</v>
      </c>
      <c r="P4715">
        <v>49486.609375</v>
      </c>
      <c r="Q4715">
        <v>1925904.5</v>
      </c>
      <c r="R4715">
        <f t="shared" si="73"/>
        <v>4.0356340689447885E-2</v>
      </c>
    </row>
    <row r="4716" spans="1:18" x14ac:dyDescent="0.25">
      <c r="A4716" t="s">
        <v>6054</v>
      </c>
      <c r="B4716" t="s">
        <v>49</v>
      </c>
      <c r="C4716" t="s">
        <v>239</v>
      </c>
      <c r="D4716" t="s">
        <v>240</v>
      </c>
      <c r="E4716" t="s">
        <v>146</v>
      </c>
      <c r="F4716" t="s">
        <v>100</v>
      </c>
      <c r="G4716" s="1">
        <v>45083</v>
      </c>
      <c r="H4716" s="1">
        <v>45107</v>
      </c>
      <c r="I4716">
        <f>YEAR((vw_maritime_trade_analysis[[#This Row],[Departure_Date]]))</f>
        <v>2023</v>
      </c>
      <c r="J4716" t="str">
        <f>"Q"&amp;ROUNDUP(MONTH(vw_maritime_trade_analysis[[#This Row],[Departure_Date]])/3,0)</f>
        <v>Q2</v>
      </c>
      <c r="K4716" t="str">
        <f>TEXT(vw_maritime_trade_analysis[[#This Row],[Departure_Date]],"mmmm")</f>
        <v>June</v>
      </c>
      <c r="L4716">
        <v>6942730</v>
      </c>
      <c r="M4716">
        <v>401780.46875</v>
      </c>
      <c r="N4716">
        <v>183277.484375</v>
      </c>
      <c r="O4716">
        <v>21314.1796875</v>
      </c>
      <c r="P4716">
        <v>18518.240234375</v>
      </c>
      <c r="Q4716">
        <v>1599701.625</v>
      </c>
      <c r="R4716">
        <f t="shared" si="73"/>
        <v>0.23041391858822105</v>
      </c>
    </row>
    <row r="4717" spans="1:18" x14ac:dyDescent="0.25">
      <c r="A4717" t="s">
        <v>6055</v>
      </c>
      <c r="B4717" t="s">
        <v>49</v>
      </c>
      <c r="C4717" t="s">
        <v>78</v>
      </c>
      <c r="D4717" t="s">
        <v>105</v>
      </c>
      <c r="E4717" t="s">
        <v>140</v>
      </c>
      <c r="F4717" t="s">
        <v>82</v>
      </c>
      <c r="G4717" s="1">
        <v>45484</v>
      </c>
      <c r="H4717" s="1">
        <v>45511</v>
      </c>
      <c r="I4717">
        <f>YEAR((vw_maritime_trade_analysis[[#This Row],[Departure_Date]]))</f>
        <v>2024</v>
      </c>
      <c r="J4717" t="str">
        <f>"Q"&amp;ROUNDUP(MONTH(vw_maritime_trade_analysis[[#This Row],[Departure_Date]])/3,0)</f>
        <v>Q3</v>
      </c>
      <c r="K4717" t="str">
        <f>TEXT(vw_maritime_trade_analysis[[#This Row],[Departure_Date]],"mmmm")</f>
        <v>July</v>
      </c>
      <c r="L4717">
        <v>29317134</v>
      </c>
      <c r="M4717">
        <v>190575.21875</v>
      </c>
      <c r="N4717">
        <v>126788.8671875</v>
      </c>
      <c r="O4717">
        <v>88830.921875</v>
      </c>
      <c r="P4717">
        <v>0</v>
      </c>
      <c r="Q4717">
        <v>1178332.75</v>
      </c>
      <c r="R4717">
        <f t="shared" si="73"/>
        <v>4.0192631039582517E-2</v>
      </c>
    </row>
    <row r="4718" spans="1:18" x14ac:dyDescent="0.25">
      <c r="A4718" t="s">
        <v>6056</v>
      </c>
      <c r="B4718" t="s">
        <v>49</v>
      </c>
      <c r="C4718" t="s">
        <v>66</v>
      </c>
      <c r="D4718" t="s">
        <v>153</v>
      </c>
      <c r="E4718" t="s">
        <v>230</v>
      </c>
      <c r="F4718" t="s">
        <v>92</v>
      </c>
      <c r="G4718" s="1">
        <v>43839</v>
      </c>
      <c r="H4718" s="1">
        <v>43864</v>
      </c>
      <c r="I4718">
        <f>YEAR((vw_maritime_trade_analysis[[#This Row],[Departure_Date]]))</f>
        <v>2020</v>
      </c>
      <c r="J4718" t="str">
        <f>"Q"&amp;ROUNDUP(MONTH(vw_maritime_trade_analysis[[#This Row],[Departure_Date]])/3,0)</f>
        <v>Q1</v>
      </c>
      <c r="K4718" t="str">
        <f>TEXT(vw_maritime_trade_analysis[[#This Row],[Departure_Date]],"mmmm")</f>
        <v>January</v>
      </c>
      <c r="L4718">
        <v>18116948</v>
      </c>
      <c r="M4718">
        <v>595058.5625</v>
      </c>
      <c r="N4718">
        <v>147364.015625</v>
      </c>
      <c r="O4718">
        <v>38045.58984375</v>
      </c>
      <c r="P4718">
        <v>0</v>
      </c>
      <c r="Q4718">
        <v>5730518</v>
      </c>
      <c r="R4718">
        <f t="shared" si="73"/>
        <v>0.3163070291971915</v>
      </c>
    </row>
    <row r="4719" spans="1:18" x14ac:dyDescent="0.25">
      <c r="A4719" t="s">
        <v>6057</v>
      </c>
      <c r="B4719" t="s">
        <v>49</v>
      </c>
      <c r="C4719" t="s">
        <v>50</v>
      </c>
      <c r="D4719" t="s">
        <v>223</v>
      </c>
      <c r="E4719" t="s">
        <v>71</v>
      </c>
      <c r="F4719" t="s">
        <v>92</v>
      </c>
      <c r="G4719" s="1">
        <v>44379</v>
      </c>
      <c r="H4719" s="1">
        <v>44388</v>
      </c>
      <c r="I4719">
        <f>YEAR((vw_maritime_trade_analysis[[#This Row],[Departure_Date]]))</f>
        <v>2021</v>
      </c>
      <c r="J4719" t="str">
        <f>"Q"&amp;ROUNDUP(MONTH(vw_maritime_trade_analysis[[#This Row],[Departure_Date]])/3,0)</f>
        <v>Q3</v>
      </c>
      <c r="K4719" t="str">
        <f>TEXT(vw_maritime_trade_analysis[[#This Row],[Departure_Date]],"mmmm")</f>
        <v>July</v>
      </c>
      <c r="L4719">
        <v>16746726</v>
      </c>
      <c r="M4719">
        <v>246989.5625</v>
      </c>
      <c r="N4719">
        <v>141345.875</v>
      </c>
      <c r="O4719">
        <v>11052.83984375</v>
      </c>
      <c r="P4719">
        <v>44704.44140625</v>
      </c>
      <c r="Q4719">
        <v>1474950.375</v>
      </c>
      <c r="R4719">
        <f t="shared" si="73"/>
        <v>8.8073953977631209E-2</v>
      </c>
    </row>
    <row r="4720" spans="1:18" x14ac:dyDescent="0.25">
      <c r="A4720" t="s">
        <v>6058</v>
      </c>
      <c r="B4720" t="s">
        <v>49</v>
      </c>
      <c r="C4720" t="s">
        <v>78</v>
      </c>
      <c r="D4720" t="s">
        <v>211</v>
      </c>
      <c r="E4720" t="s">
        <v>146</v>
      </c>
      <c r="F4720" t="s">
        <v>70</v>
      </c>
      <c r="G4720" s="1">
        <v>44353</v>
      </c>
      <c r="H4720" s="1">
        <v>44376</v>
      </c>
      <c r="I4720">
        <f>YEAR((vw_maritime_trade_analysis[[#This Row],[Departure_Date]]))</f>
        <v>2021</v>
      </c>
      <c r="J4720" t="str">
        <f>"Q"&amp;ROUNDUP(MONTH(vw_maritime_trade_analysis[[#This Row],[Departure_Date]])/3,0)</f>
        <v>Q2</v>
      </c>
      <c r="K4720" t="str">
        <f>TEXT(vw_maritime_trade_analysis[[#This Row],[Departure_Date]],"mmmm")</f>
        <v>June</v>
      </c>
      <c r="L4720">
        <v>12827158</v>
      </c>
      <c r="M4720">
        <v>393766.15625</v>
      </c>
      <c r="N4720">
        <v>53848.28125</v>
      </c>
      <c r="O4720">
        <v>40918.62890625</v>
      </c>
      <c r="P4720">
        <v>22129.55078125</v>
      </c>
      <c r="Q4720">
        <v>1117143.875</v>
      </c>
      <c r="R4720">
        <f t="shared" si="73"/>
        <v>8.7092080334552679E-2</v>
      </c>
    </row>
    <row r="4721" spans="1:18" x14ac:dyDescent="0.25">
      <c r="A4721" t="s">
        <v>6059</v>
      </c>
      <c r="B4721" t="s">
        <v>49</v>
      </c>
      <c r="C4721" t="s">
        <v>50</v>
      </c>
      <c r="D4721" t="s">
        <v>183</v>
      </c>
      <c r="E4721" t="s">
        <v>196</v>
      </c>
      <c r="F4721" t="s">
        <v>128</v>
      </c>
      <c r="G4721" s="1">
        <v>44694</v>
      </c>
      <c r="H4721" s="1">
        <v>44708</v>
      </c>
      <c r="I4721">
        <f>YEAR((vw_maritime_trade_analysis[[#This Row],[Departure_Date]]))</f>
        <v>2022</v>
      </c>
      <c r="J4721" t="str">
        <f>"Q"&amp;ROUNDUP(MONTH(vw_maritime_trade_analysis[[#This Row],[Departure_Date]])/3,0)</f>
        <v>Q2</v>
      </c>
      <c r="K4721" t="str">
        <f>TEXT(vw_maritime_trade_analysis[[#This Row],[Departure_Date]],"mmmm")</f>
        <v>May</v>
      </c>
      <c r="L4721">
        <v>72603408</v>
      </c>
      <c r="M4721">
        <v>134567.078125</v>
      </c>
      <c r="N4721">
        <v>120829.2890625</v>
      </c>
      <c r="O4721">
        <v>241769.34375</v>
      </c>
      <c r="P4721">
        <v>46024.921875</v>
      </c>
      <c r="Q4721">
        <v>1398472.125</v>
      </c>
      <c r="R4721">
        <f t="shared" si="73"/>
        <v>1.9261797256128803E-2</v>
      </c>
    </row>
    <row r="4722" spans="1:18" x14ac:dyDescent="0.25">
      <c r="A4722" t="s">
        <v>6060</v>
      </c>
      <c r="B4722" t="s">
        <v>65</v>
      </c>
      <c r="C4722" t="s">
        <v>78</v>
      </c>
      <c r="D4722" t="s">
        <v>105</v>
      </c>
      <c r="E4722" t="s">
        <v>226</v>
      </c>
      <c r="F4722" t="s">
        <v>196</v>
      </c>
      <c r="G4722" s="1">
        <v>45763</v>
      </c>
      <c r="H4722" s="1">
        <v>45781</v>
      </c>
      <c r="I4722">
        <f>YEAR((vw_maritime_trade_analysis[[#This Row],[Departure_Date]]))</f>
        <v>2025</v>
      </c>
      <c r="J4722" t="str">
        <f>"Q"&amp;ROUNDUP(MONTH(vw_maritime_trade_analysis[[#This Row],[Departure_Date]])/3,0)</f>
        <v>Q2</v>
      </c>
      <c r="K4722" t="str">
        <f>TEXT(vw_maritime_trade_analysis[[#This Row],[Departure_Date]],"mmmm")</f>
        <v>April</v>
      </c>
      <c r="L4722">
        <v>21947954</v>
      </c>
      <c r="M4722">
        <v>303017.46875</v>
      </c>
      <c r="N4722">
        <v>99800.2109375</v>
      </c>
      <c r="O4722">
        <v>23264.830078125</v>
      </c>
      <c r="P4722">
        <v>13311.5302734375</v>
      </c>
      <c r="Q4722">
        <v>1241153.875</v>
      </c>
      <c r="R4722">
        <f t="shared" si="73"/>
        <v>5.6549866789405517E-2</v>
      </c>
    </row>
    <row r="4723" spans="1:18" x14ac:dyDescent="0.25">
      <c r="A4723" t="s">
        <v>6061</v>
      </c>
      <c r="B4723" t="s">
        <v>49</v>
      </c>
      <c r="C4723" t="s">
        <v>50</v>
      </c>
      <c r="D4723" t="s">
        <v>51</v>
      </c>
      <c r="E4723" t="s">
        <v>154</v>
      </c>
      <c r="F4723" t="s">
        <v>100</v>
      </c>
      <c r="G4723" s="1">
        <v>44722</v>
      </c>
      <c r="H4723" s="1">
        <v>44740</v>
      </c>
      <c r="I4723">
        <f>YEAR((vw_maritime_trade_analysis[[#This Row],[Departure_Date]]))</f>
        <v>2022</v>
      </c>
      <c r="J4723" t="str">
        <f>"Q"&amp;ROUNDUP(MONTH(vw_maritime_trade_analysis[[#This Row],[Departure_Date]])/3,0)</f>
        <v>Q2</v>
      </c>
      <c r="K4723" t="str">
        <f>TEXT(vw_maritime_trade_analysis[[#This Row],[Departure_Date]],"mmmm")</f>
        <v>June</v>
      </c>
      <c r="L4723">
        <v>5689428</v>
      </c>
      <c r="M4723">
        <v>273589.5625</v>
      </c>
      <c r="N4723">
        <v>171201.453125</v>
      </c>
      <c r="O4723">
        <v>15645.9296875</v>
      </c>
      <c r="P4723">
        <v>15612.7099609375</v>
      </c>
      <c r="Q4723">
        <v>1770138</v>
      </c>
      <c r="R4723">
        <f t="shared" si="73"/>
        <v>0.31112758611234731</v>
      </c>
    </row>
    <row r="4724" spans="1:18" x14ac:dyDescent="0.25">
      <c r="A4724" t="s">
        <v>6062</v>
      </c>
      <c r="B4724" t="s">
        <v>65</v>
      </c>
      <c r="C4724" t="s">
        <v>50</v>
      </c>
      <c r="D4724" t="s">
        <v>51</v>
      </c>
      <c r="E4724" t="s">
        <v>82</v>
      </c>
      <c r="F4724" t="s">
        <v>121</v>
      </c>
      <c r="G4724" s="1">
        <v>44488</v>
      </c>
      <c r="H4724" s="1">
        <v>44497</v>
      </c>
      <c r="I4724">
        <f>YEAR((vw_maritime_trade_analysis[[#This Row],[Departure_Date]]))</f>
        <v>2021</v>
      </c>
      <c r="J4724" t="str">
        <f>"Q"&amp;ROUNDUP(MONTH(vw_maritime_trade_analysis[[#This Row],[Departure_Date]])/3,0)</f>
        <v>Q4</v>
      </c>
      <c r="K4724" t="str">
        <f>TEXT(vw_maritime_trade_analysis[[#This Row],[Departure_Date]],"mmmm")</f>
        <v>October</v>
      </c>
      <c r="L4724">
        <v>18805428</v>
      </c>
      <c r="M4724">
        <v>201288.375</v>
      </c>
      <c r="N4724">
        <v>235582.21875</v>
      </c>
      <c r="O4724">
        <v>44568.859375</v>
      </c>
      <c r="P4724">
        <v>78994.53125</v>
      </c>
      <c r="Q4724">
        <v>3369353.25</v>
      </c>
      <c r="R4724">
        <f t="shared" si="73"/>
        <v>0.17916918721552097</v>
      </c>
    </row>
    <row r="4725" spans="1:18" x14ac:dyDescent="0.25">
      <c r="A4725" t="s">
        <v>6063</v>
      </c>
      <c r="B4725" t="s">
        <v>65</v>
      </c>
      <c r="C4725" t="s">
        <v>112</v>
      </c>
      <c r="D4725" t="s">
        <v>199</v>
      </c>
      <c r="E4725" t="s">
        <v>82</v>
      </c>
      <c r="F4725" t="s">
        <v>150</v>
      </c>
      <c r="G4725" s="1">
        <v>44351</v>
      </c>
      <c r="H4725" s="1">
        <v>44358</v>
      </c>
      <c r="I4725">
        <f>YEAR((vw_maritime_trade_analysis[[#This Row],[Departure_Date]]))</f>
        <v>2021</v>
      </c>
      <c r="J4725" t="str">
        <f>"Q"&amp;ROUNDUP(MONTH(vw_maritime_trade_analysis[[#This Row],[Departure_Date]])/3,0)</f>
        <v>Q2</v>
      </c>
      <c r="K4725" t="str">
        <f>TEXT(vw_maritime_trade_analysis[[#This Row],[Departure_Date]],"mmmm")</f>
        <v>June</v>
      </c>
      <c r="L4725">
        <v>12557465</v>
      </c>
      <c r="M4725">
        <v>103145.34375</v>
      </c>
      <c r="N4725">
        <v>215061.1875</v>
      </c>
      <c r="O4725">
        <v>11929.58984375</v>
      </c>
      <c r="P4725">
        <v>11606.73046875</v>
      </c>
      <c r="Q4725">
        <v>1020351.25</v>
      </c>
      <c r="R4725">
        <f t="shared" si="73"/>
        <v>8.1254556552616305E-2</v>
      </c>
    </row>
    <row r="4726" spans="1:18" x14ac:dyDescent="0.25">
      <c r="A4726" t="s">
        <v>6064</v>
      </c>
      <c r="B4726" t="s">
        <v>65</v>
      </c>
      <c r="C4726" t="s">
        <v>50</v>
      </c>
      <c r="D4726" t="s">
        <v>145</v>
      </c>
      <c r="E4726" t="s">
        <v>128</v>
      </c>
      <c r="F4726" t="s">
        <v>196</v>
      </c>
      <c r="G4726" s="1">
        <v>44194</v>
      </c>
      <c r="H4726" s="1">
        <v>44212</v>
      </c>
      <c r="I4726">
        <f>YEAR((vw_maritime_trade_analysis[[#This Row],[Departure_Date]]))</f>
        <v>2020</v>
      </c>
      <c r="J4726" t="str">
        <f>"Q"&amp;ROUNDUP(MONTH(vw_maritime_trade_analysis[[#This Row],[Departure_Date]])/3,0)</f>
        <v>Q4</v>
      </c>
      <c r="K4726" t="str">
        <f>TEXT(vw_maritime_trade_analysis[[#This Row],[Departure_Date]],"mmmm")</f>
        <v>December</v>
      </c>
      <c r="L4726">
        <v>25808822</v>
      </c>
      <c r="M4726">
        <v>344280.15625</v>
      </c>
      <c r="N4726">
        <v>175133.375</v>
      </c>
      <c r="O4726">
        <v>16517.650390625</v>
      </c>
      <c r="P4726">
        <v>0</v>
      </c>
      <c r="Q4726">
        <v>2031478.75</v>
      </c>
      <c r="R4726">
        <f t="shared" si="73"/>
        <v>7.8712571616015636E-2</v>
      </c>
    </row>
    <row r="4727" spans="1:18" x14ac:dyDescent="0.25">
      <c r="A4727" t="s">
        <v>6065</v>
      </c>
      <c r="B4727" t="s">
        <v>65</v>
      </c>
      <c r="C4727" t="s">
        <v>66</v>
      </c>
      <c r="D4727" t="s">
        <v>245</v>
      </c>
      <c r="E4727" t="s">
        <v>92</v>
      </c>
      <c r="F4727" t="s">
        <v>257</v>
      </c>
      <c r="G4727" s="1">
        <v>45855</v>
      </c>
      <c r="H4727" s="1">
        <v>45871</v>
      </c>
      <c r="I4727">
        <f>YEAR((vw_maritime_trade_analysis[[#This Row],[Departure_Date]]))</f>
        <v>2025</v>
      </c>
      <c r="J4727" t="str">
        <f>"Q"&amp;ROUNDUP(MONTH(vw_maritime_trade_analysis[[#This Row],[Departure_Date]])/3,0)</f>
        <v>Q3</v>
      </c>
      <c r="K4727" t="str">
        <f>TEXT(vw_maritime_trade_analysis[[#This Row],[Departure_Date]],"mmmm")</f>
        <v>July</v>
      </c>
      <c r="L4727">
        <v>2764790.25</v>
      </c>
      <c r="M4727">
        <v>453715.90625</v>
      </c>
      <c r="N4727">
        <v>206681.3125</v>
      </c>
      <c r="O4727">
        <v>6469.60986328125</v>
      </c>
      <c r="P4727">
        <v>0</v>
      </c>
      <c r="Q4727">
        <v>837076.125</v>
      </c>
      <c r="R4727">
        <f t="shared" si="73"/>
        <v>0.30276297632342997</v>
      </c>
    </row>
    <row r="4728" spans="1:18" x14ac:dyDescent="0.25">
      <c r="A4728" t="s">
        <v>6066</v>
      </c>
      <c r="B4728" t="s">
        <v>65</v>
      </c>
      <c r="C4728" t="s">
        <v>66</v>
      </c>
      <c r="D4728" t="s">
        <v>67</v>
      </c>
      <c r="E4728" t="s">
        <v>184</v>
      </c>
      <c r="F4728" t="s">
        <v>154</v>
      </c>
      <c r="G4728" s="1">
        <v>43867</v>
      </c>
      <c r="H4728" s="1">
        <v>43891</v>
      </c>
      <c r="I4728">
        <f>YEAR((vw_maritime_trade_analysis[[#This Row],[Departure_Date]]))</f>
        <v>2020</v>
      </c>
      <c r="J4728" t="str">
        <f>"Q"&amp;ROUNDUP(MONTH(vw_maritime_trade_analysis[[#This Row],[Departure_Date]])/3,0)</f>
        <v>Q1</v>
      </c>
      <c r="K4728" t="str">
        <f>TEXT(vw_maritime_trade_analysis[[#This Row],[Departure_Date]],"mmmm")</f>
        <v>February</v>
      </c>
      <c r="L4728">
        <v>12057166</v>
      </c>
      <c r="M4728">
        <v>321996.375</v>
      </c>
      <c r="N4728">
        <v>102910.1328125</v>
      </c>
      <c r="O4728">
        <v>34121.78125</v>
      </c>
      <c r="P4728">
        <v>5945.27001953125</v>
      </c>
      <c r="Q4728">
        <v>741555.75</v>
      </c>
      <c r="R4728">
        <f t="shared" si="73"/>
        <v>6.150332092964466E-2</v>
      </c>
    </row>
    <row r="4729" spans="1:18" x14ac:dyDescent="0.25">
      <c r="A4729" t="s">
        <v>6067</v>
      </c>
      <c r="B4729" t="s">
        <v>65</v>
      </c>
      <c r="C4729" t="s">
        <v>112</v>
      </c>
      <c r="D4729" t="s">
        <v>343</v>
      </c>
      <c r="E4729" t="s">
        <v>184</v>
      </c>
      <c r="F4729" t="s">
        <v>131</v>
      </c>
      <c r="G4729" s="1">
        <v>44879</v>
      </c>
      <c r="H4729" s="1">
        <v>44891</v>
      </c>
      <c r="I4729">
        <f>YEAR((vw_maritime_trade_analysis[[#This Row],[Departure_Date]]))</f>
        <v>2022</v>
      </c>
      <c r="J4729" t="str">
        <f>"Q"&amp;ROUNDUP(MONTH(vw_maritime_trade_analysis[[#This Row],[Departure_Date]])/3,0)</f>
        <v>Q4</v>
      </c>
      <c r="K4729" t="str">
        <f>TEXT(vw_maritime_trade_analysis[[#This Row],[Departure_Date]],"mmmm")</f>
        <v>November</v>
      </c>
      <c r="L4729">
        <v>51763772</v>
      </c>
      <c r="M4729">
        <v>115119.7109375</v>
      </c>
      <c r="N4729">
        <v>249594.6875</v>
      </c>
      <c r="O4729">
        <v>43481.5703125</v>
      </c>
      <c r="P4729">
        <v>25581.849609375</v>
      </c>
      <c r="Q4729">
        <v>3482779.75</v>
      </c>
      <c r="R4729">
        <f t="shared" si="73"/>
        <v>6.7282186274987846E-2</v>
      </c>
    </row>
    <row r="4730" spans="1:18" x14ac:dyDescent="0.25">
      <c r="A4730" t="s">
        <v>6068</v>
      </c>
      <c r="B4730" t="s">
        <v>65</v>
      </c>
      <c r="C4730" t="s">
        <v>66</v>
      </c>
      <c r="D4730" t="s">
        <v>245</v>
      </c>
      <c r="E4730" t="s">
        <v>82</v>
      </c>
      <c r="F4730" t="s">
        <v>230</v>
      </c>
      <c r="G4730" s="1">
        <v>43930</v>
      </c>
      <c r="H4730" s="1">
        <v>43952</v>
      </c>
      <c r="I4730">
        <f>YEAR((vw_maritime_trade_analysis[[#This Row],[Departure_Date]]))</f>
        <v>2020</v>
      </c>
      <c r="J4730" t="str">
        <f>"Q"&amp;ROUNDUP(MONTH(vw_maritime_trade_analysis[[#This Row],[Departure_Date]])/3,0)</f>
        <v>Q2</v>
      </c>
      <c r="K4730" t="str">
        <f>TEXT(vw_maritime_trade_analysis[[#This Row],[Departure_Date]],"mmmm")</f>
        <v>April</v>
      </c>
      <c r="L4730">
        <v>8931776</v>
      </c>
      <c r="M4730">
        <v>715490.4375</v>
      </c>
      <c r="N4730">
        <v>208846.484375</v>
      </c>
      <c r="O4730">
        <v>12951.080078125</v>
      </c>
      <c r="Q4730">
        <v>1114455.375</v>
      </c>
      <c r="R4730">
        <f t="shared" si="73"/>
        <v>0.12477421903549753</v>
      </c>
    </row>
    <row r="4731" spans="1:18" x14ac:dyDescent="0.25">
      <c r="A4731" t="s">
        <v>6069</v>
      </c>
      <c r="B4731" t="s">
        <v>65</v>
      </c>
      <c r="C4731" t="s">
        <v>112</v>
      </c>
      <c r="D4731" t="s">
        <v>113</v>
      </c>
      <c r="E4731" t="s">
        <v>82</v>
      </c>
      <c r="F4731" t="s">
        <v>121</v>
      </c>
      <c r="G4731" s="1">
        <v>44179</v>
      </c>
      <c r="H4731" s="1">
        <v>44187</v>
      </c>
      <c r="I4731">
        <f>YEAR((vw_maritime_trade_analysis[[#This Row],[Departure_Date]]))</f>
        <v>2020</v>
      </c>
      <c r="J4731" t="str">
        <f>"Q"&amp;ROUNDUP(MONTH(vw_maritime_trade_analysis[[#This Row],[Departure_Date]])/3,0)</f>
        <v>Q4</v>
      </c>
      <c r="K4731" t="str">
        <f>TEXT(vw_maritime_trade_analysis[[#This Row],[Departure_Date]],"mmmm")</f>
        <v>December</v>
      </c>
      <c r="L4731">
        <v>5132665.5</v>
      </c>
      <c r="M4731">
        <v>59527.58984375</v>
      </c>
      <c r="N4731">
        <v>112693.4296875</v>
      </c>
      <c r="O4731">
        <v>3746.85009765625</v>
      </c>
      <c r="P4731">
        <v>0</v>
      </c>
      <c r="Q4731">
        <v>252457.09375</v>
      </c>
      <c r="R4731">
        <f t="shared" si="73"/>
        <v>4.9186352344605354E-2</v>
      </c>
    </row>
    <row r="4732" spans="1:18" x14ac:dyDescent="0.25">
      <c r="A4732" t="s">
        <v>6071</v>
      </c>
      <c r="B4732" t="s">
        <v>65</v>
      </c>
      <c r="C4732" t="s">
        <v>78</v>
      </c>
      <c r="D4732" t="s">
        <v>315</v>
      </c>
      <c r="E4732" t="s">
        <v>82</v>
      </c>
      <c r="F4732" t="s">
        <v>174</v>
      </c>
      <c r="G4732" s="1">
        <v>44268</v>
      </c>
      <c r="H4732" s="1">
        <v>44296</v>
      </c>
      <c r="I4732">
        <f>YEAR((vw_maritime_trade_analysis[[#This Row],[Departure_Date]]))</f>
        <v>2021</v>
      </c>
      <c r="J4732" t="str">
        <f>"Q"&amp;ROUNDUP(MONTH(vw_maritime_trade_analysis[[#This Row],[Departure_Date]])/3,0)</f>
        <v>Q1</v>
      </c>
      <c r="K4732" t="str">
        <f>TEXT(vw_maritime_trade_analysis[[#This Row],[Departure_Date]],"mmmm")</f>
        <v>March</v>
      </c>
      <c r="L4732">
        <v>36510788</v>
      </c>
      <c r="M4732">
        <v>306840.34375</v>
      </c>
      <c r="N4732">
        <v>51584.91015625</v>
      </c>
      <c r="O4732">
        <v>70830.9296875</v>
      </c>
      <c r="P4732">
        <v>25091.259765625</v>
      </c>
      <c r="Q4732">
        <v>1356285.125</v>
      </c>
      <c r="R4732">
        <f t="shared" si="73"/>
        <v>3.7147517194096168E-2</v>
      </c>
    </row>
    <row r="4733" spans="1:18" x14ac:dyDescent="0.25">
      <c r="A4733" t="s">
        <v>6072</v>
      </c>
      <c r="B4733" t="s">
        <v>65</v>
      </c>
      <c r="C4733" t="s">
        <v>50</v>
      </c>
      <c r="D4733" t="s">
        <v>120</v>
      </c>
      <c r="E4733" t="s">
        <v>70</v>
      </c>
      <c r="F4733" t="s">
        <v>159</v>
      </c>
      <c r="G4733" s="1">
        <v>43950</v>
      </c>
      <c r="H4733" s="1">
        <v>43962</v>
      </c>
      <c r="I4733">
        <f>YEAR((vw_maritime_trade_analysis[[#This Row],[Departure_Date]]))</f>
        <v>2020</v>
      </c>
      <c r="J4733" t="str">
        <f>"Q"&amp;ROUNDUP(MONTH(vw_maritime_trade_analysis[[#This Row],[Departure_Date]])/3,0)</f>
        <v>Q2</v>
      </c>
      <c r="K4733" t="str">
        <f>TEXT(vw_maritime_trade_analysis[[#This Row],[Departure_Date]],"mmmm")</f>
        <v>April</v>
      </c>
      <c r="L4733">
        <v>18497886</v>
      </c>
      <c r="M4733">
        <v>406058.59375</v>
      </c>
      <c r="N4733">
        <v>248462.4375</v>
      </c>
      <c r="O4733">
        <v>14243.3701171875</v>
      </c>
      <c r="P4733">
        <v>49303.69921875</v>
      </c>
      <c r="Q4733">
        <v>1230769.5</v>
      </c>
      <c r="R4733">
        <f t="shared" si="73"/>
        <v>6.6535684131689421E-2</v>
      </c>
    </row>
    <row r="4734" spans="1:18" x14ac:dyDescent="0.25">
      <c r="A4734" t="s">
        <v>6073</v>
      </c>
      <c r="B4734" t="s">
        <v>49</v>
      </c>
      <c r="C4734" t="s">
        <v>50</v>
      </c>
      <c r="D4734" t="s">
        <v>145</v>
      </c>
      <c r="E4734" t="s">
        <v>71</v>
      </c>
      <c r="F4734" t="s">
        <v>128</v>
      </c>
      <c r="G4734" s="1">
        <v>44968</v>
      </c>
      <c r="H4734" s="1">
        <v>44986</v>
      </c>
      <c r="I4734">
        <f>YEAR((vw_maritime_trade_analysis[[#This Row],[Departure_Date]]))</f>
        <v>2023</v>
      </c>
      <c r="J4734" t="str">
        <f>"Q"&amp;ROUNDUP(MONTH(vw_maritime_trade_analysis[[#This Row],[Departure_Date]])/3,0)</f>
        <v>Q1</v>
      </c>
      <c r="K4734" t="str">
        <f>TEXT(vw_maritime_trade_analysis[[#This Row],[Departure_Date]],"mmmm")</f>
        <v>February</v>
      </c>
      <c r="L4734">
        <v>67548392</v>
      </c>
      <c r="M4734">
        <v>452656.59375</v>
      </c>
      <c r="N4734">
        <v>25533.73046875</v>
      </c>
      <c r="O4734">
        <v>188460.015625</v>
      </c>
      <c r="P4734">
        <v>50336.19921875</v>
      </c>
      <c r="Q4734">
        <v>4461739.5</v>
      </c>
      <c r="R4734">
        <f t="shared" si="73"/>
        <v>6.6052490191032237E-2</v>
      </c>
    </row>
    <row r="4735" spans="1:18" x14ac:dyDescent="0.25">
      <c r="A4735" t="s">
        <v>6074</v>
      </c>
      <c r="B4735" t="s">
        <v>65</v>
      </c>
      <c r="C4735" t="s">
        <v>50</v>
      </c>
      <c r="D4735" t="s">
        <v>145</v>
      </c>
      <c r="E4735" t="s">
        <v>82</v>
      </c>
      <c r="F4735" t="s">
        <v>230</v>
      </c>
      <c r="G4735" s="1">
        <v>45347</v>
      </c>
      <c r="H4735" s="1">
        <v>45362</v>
      </c>
      <c r="I4735">
        <f>YEAR((vw_maritime_trade_analysis[[#This Row],[Departure_Date]]))</f>
        <v>2024</v>
      </c>
      <c r="J4735" t="str">
        <f>"Q"&amp;ROUNDUP(MONTH(vw_maritime_trade_analysis[[#This Row],[Departure_Date]])/3,0)</f>
        <v>Q1</v>
      </c>
      <c r="K4735" t="str">
        <f>TEXT(vw_maritime_trade_analysis[[#This Row],[Departure_Date]],"mmmm")</f>
        <v>February</v>
      </c>
      <c r="L4735">
        <v>17509968</v>
      </c>
      <c r="M4735">
        <v>192002.296875</v>
      </c>
      <c r="N4735">
        <v>31692.009765625</v>
      </c>
      <c r="O4735">
        <v>15408.76953125</v>
      </c>
      <c r="P4735">
        <v>10320.66015625</v>
      </c>
      <c r="Q4735">
        <v>1558476</v>
      </c>
      <c r="R4735">
        <f t="shared" si="73"/>
        <v>8.900507413834223E-2</v>
      </c>
    </row>
    <row r="4736" spans="1:18" x14ac:dyDescent="0.25">
      <c r="A4736" t="s">
        <v>6075</v>
      </c>
      <c r="B4736" t="s">
        <v>65</v>
      </c>
      <c r="C4736" t="s">
        <v>78</v>
      </c>
      <c r="D4736" t="s">
        <v>158</v>
      </c>
      <c r="E4736" t="s">
        <v>92</v>
      </c>
      <c r="F4736" t="s">
        <v>154</v>
      </c>
      <c r="G4736" s="1">
        <v>46076</v>
      </c>
      <c r="H4736" s="1">
        <v>46091</v>
      </c>
      <c r="I4736">
        <f>YEAR((vw_maritime_trade_analysis[[#This Row],[Departure_Date]]))</f>
        <v>2026</v>
      </c>
      <c r="J4736" t="str">
        <f>"Q"&amp;ROUNDUP(MONTH(vw_maritime_trade_analysis[[#This Row],[Departure_Date]])/3,0)</f>
        <v>Q1</v>
      </c>
      <c r="K4736" t="str">
        <f>TEXT(vw_maritime_trade_analysis[[#This Row],[Departure_Date]],"mmmm")</f>
        <v>February</v>
      </c>
      <c r="L4736">
        <v>27695992</v>
      </c>
      <c r="M4736">
        <v>279995.34375</v>
      </c>
      <c r="N4736">
        <v>39500.30859375</v>
      </c>
      <c r="O4736">
        <v>35173.91015625</v>
      </c>
      <c r="P4736">
        <v>0</v>
      </c>
      <c r="Q4736">
        <v>1046664</v>
      </c>
      <c r="R4736">
        <f t="shared" si="73"/>
        <v>3.7791172094503785E-2</v>
      </c>
    </row>
    <row r="4737" spans="1:18" x14ac:dyDescent="0.25">
      <c r="A4737" t="s">
        <v>6076</v>
      </c>
      <c r="B4737" t="s">
        <v>49</v>
      </c>
      <c r="C4737" t="s">
        <v>50</v>
      </c>
      <c r="D4737" t="s">
        <v>51</v>
      </c>
      <c r="E4737" t="s">
        <v>154</v>
      </c>
      <c r="F4737" t="s">
        <v>100</v>
      </c>
      <c r="G4737" s="1">
        <v>44599</v>
      </c>
      <c r="H4737" s="1">
        <v>44607</v>
      </c>
      <c r="I4737">
        <f>YEAR((vw_maritime_trade_analysis[[#This Row],[Departure_Date]]))</f>
        <v>2022</v>
      </c>
      <c r="J4737" t="str">
        <f>"Q"&amp;ROUNDUP(MONTH(vw_maritime_trade_analysis[[#This Row],[Departure_Date]])/3,0)</f>
        <v>Q1</v>
      </c>
      <c r="K4737" t="str">
        <f>TEXT(vw_maritime_trade_analysis[[#This Row],[Departure_Date]],"mmmm")</f>
        <v>February</v>
      </c>
      <c r="L4737">
        <v>19038902</v>
      </c>
      <c r="M4737">
        <v>116959.71875</v>
      </c>
      <c r="N4737">
        <v>46372.6015625</v>
      </c>
      <c r="O4737">
        <v>26464.0703125</v>
      </c>
      <c r="P4737">
        <v>0</v>
      </c>
      <c r="Q4737">
        <v>6241274</v>
      </c>
      <c r="R4737">
        <f t="shared" si="73"/>
        <v>0.32781690876921371</v>
      </c>
    </row>
    <row r="4738" spans="1:18" x14ac:dyDescent="0.25">
      <c r="A4738" t="s">
        <v>6077</v>
      </c>
      <c r="B4738" t="s">
        <v>65</v>
      </c>
      <c r="C4738" t="s">
        <v>50</v>
      </c>
      <c r="D4738" t="s">
        <v>139</v>
      </c>
      <c r="E4738" t="s">
        <v>82</v>
      </c>
      <c r="F4738" t="s">
        <v>146</v>
      </c>
      <c r="G4738" s="1">
        <v>45835</v>
      </c>
      <c r="H4738" s="1">
        <v>45843</v>
      </c>
      <c r="I4738">
        <f>YEAR((vw_maritime_trade_analysis[[#This Row],[Departure_Date]]))</f>
        <v>2025</v>
      </c>
      <c r="J4738" t="str">
        <f>"Q"&amp;ROUNDUP(MONTH(vw_maritime_trade_analysis[[#This Row],[Departure_Date]])/3,0)</f>
        <v>Q2</v>
      </c>
      <c r="K4738" t="str">
        <f>TEXT(vw_maritime_trade_analysis[[#This Row],[Departure_Date]],"mmmm")</f>
        <v>June</v>
      </c>
      <c r="L4738">
        <v>25132414</v>
      </c>
      <c r="M4738">
        <v>165737.203125</v>
      </c>
      <c r="N4738">
        <v>42502.83984375</v>
      </c>
      <c r="O4738">
        <v>44735.69921875</v>
      </c>
      <c r="P4738">
        <v>9884.240234375</v>
      </c>
      <c r="Q4738">
        <v>2517342</v>
      </c>
      <c r="R4738">
        <f t="shared" ref="R4738:R4801" si="74">Q4738/L4738</f>
        <v>0.10016315981425421</v>
      </c>
    </row>
    <row r="4739" spans="1:18" x14ac:dyDescent="0.25">
      <c r="A4739" t="s">
        <v>6078</v>
      </c>
      <c r="B4739" t="s">
        <v>49</v>
      </c>
      <c r="C4739" t="s">
        <v>66</v>
      </c>
      <c r="D4739" t="s">
        <v>245</v>
      </c>
      <c r="E4739" t="s">
        <v>204</v>
      </c>
      <c r="F4739" t="s">
        <v>82</v>
      </c>
      <c r="G4739" s="1">
        <v>45303</v>
      </c>
      <c r="H4739" s="1">
        <v>45323</v>
      </c>
      <c r="I4739">
        <f>YEAR((vw_maritime_trade_analysis[[#This Row],[Departure_Date]]))</f>
        <v>2024</v>
      </c>
      <c r="J4739" t="str">
        <f>"Q"&amp;ROUNDUP(MONTH(vw_maritime_trade_analysis[[#This Row],[Departure_Date]])/3,0)</f>
        <v>Q1</v>
      </c>
      <c r="K4739" t="str">
        <f>TEXT(vw_maritime_trade_analysis[[#This Row],[Departure_Date]],"mmmm")</f>
        <v>January</v>
      </c>
      <c r="L4739">
        <v>2714390.75</v>
      </c>
      <c r="M4739">
        <v>255800.609375</v>
      </c>
      <c r="N4739">
        <v>73981.5</v>
      </c>
      <c r="O4739">
        <v>1791.5</v>
      </c>
      <c r="P4739">
        <v>18684.029296875</v>
      </c>
      <c r="Q4739">
        <v>537065.4375</v>
      </c>
      <c r="R4739">
        <f t="shared" si="74"/>
        <v>0.19785855721030585</v>
      </c>
    </row>
    <row r="4740" spans="1:18" x14ac:dyDescent="0.25">
      <c r="A4740" t="s">
        <v>6079</v>
      </c>
      <c r="B4740" t="s">
        <v>65</v>
      </c>
      <c r="C4740" t="s">
        <v>239</v>
      </c>
      <c r="D4740" t="s">
        <v>265</v>
      </c>
      <c r="E4740" t="s">
        <v>100</v>
      </c>
      <c r="F4740" t="s">
        <v>146</v>
      </c>
      <c r="G4740" s="1">
        <v>46022</v>
      </c>
      <c r="H4740" s="1">
        <v>46048</v>
      </c>
      <c r="I4740">
        <f>YEAR((vw_maritime_trade_analysis[[#This Row],[Departure_Date]]))</f>
        <v>2025</v>
      </c>
      <c r="J4740" t="str">
        <f>"Q"&amp;ROUNDUP(MONTH(vw_maritime_trade_analysis[[#This Row],[Departure_Date]])/3,0)</f>
        <v>Q4</v>
      </c>
      <c r="K4740" t="str">
        <f>TEXT(vw_maritime_trade_analysis[[#This Row],[Departure_Date]],"mmmm")</f>
        <v>December</v>
      </c>
      <c r="L4740">
        <v>6435435.5</v>
      </c>
      <c r="M4740">
        <v>728976.875</v>
      </c>
      <c r="N4740">
        <v>60309.328125</v>
      </c>
      <c r="O4740">
        <v>20915.16015625</v>
      </c>
      <c r="P4740">
        <v>32837.87890625</v>
      </c>
      <c r="Q4740">
        <v>1438579.875</v>
      </c>
      <c r="R4740">
        <f t="shared" si="74"/>
        <v>0.22354040763830202</v>
      </c>
    </row>
    <row r="4741" spans="1:18" x14ac:dyDescent="0.25">
      <c r="A4741" t="s">
        <v>6080</v>
      </c>
      <c r="B4741" t="s">
        <v>49</v>
      </c>
      <c r="C4741" t="s">
        <v>50</v>
      </c>
      <c r="D4741" t="s">
        <v>223</v>
      </c>
      <c r="E4741" t="s">
        <v>196</v>
      </c>
      <c r="F4741" t="s">
        <v>82</v>
      </c>
      <c r="G4741" s="1">
        <v>44964</v>
      </c>
      <c r="H4741" s="1">
        <v>44981</v>
      </c>
      <c r="I4741">
        <f>YEAR((vw_maritime_trade_analysis[[#This Row],[Departure_Date]]))</f>
        <v>2023</v>
      </c>
      <c r="J4741" t="str">
        <f>"Q"&amp;ROUNDUP(MONTH(vw_maritime_trade_analysis[[#This Row],[Departure_Date]])/3,0)</f>
        <v>Q1</v>
      </c>
      <c r="K4741" t="str">
        <f>TEXT(vw_maritime_trade_analysis[[#This Row],[Departure_Date]],"mmmm")</f>
        <v>February</v>
      </c>
      <c r="L4741">
        <v>36014180</v>
      </c>
      <c r="M4741">
        <v>189360.09375</v>
      </c>
      <c r="N4741">
        <v>137350.84375</v>
      </c>
      <c r="O4741">
        <v>40335.87890625</v>
      </c>
      <c r="P4741">
        <v>0</v>
      </c>
      <c r="Q4741">
        <v>3268371.75</v>
      </c>
      <c r="R4741">
        <f t="shared" si="74"/>
        <v>9.0752357821280397E-2</v>
      </c>
    </row>
    <row r="4742" spans="1:18" x14ac:dyDescent="0.25">
      <c r="A4742" t="s">
        <v>6081</v>
      </c>
      <c r="B4742" t="s">
        <v>65</v>
      </c>
      <c r="C4742" t="s">
        <v>112</v>
      </c>
      <c r="D4742" t="s">
        <v>126</v>
      </c>
      <c r="E4742" t="s">
        <v>128</v>
      </c>
      <c r="F4742" t="s">
        <v>140</v>
      </c>
      <c r="G4742" s="1">
        <v>45765</v>
      </c>
      <c r="H4742" s="1">
        <v>45787</v>
      </c>
      <c r="I4742">
        <f>YEAR((vw_maritime_trade_analysis[[#This Row],[Departure_Date]]))</f>
        <v>2025</v>
      </c>
      <c r="J4742" t="str">
        <f>"Q"&amp;ROUNDUP(MONTH(vw_maritime_trade_analysis[[#This Row],[Departure_Date]])/3,0)</f>
        <v>Q2</v>
      </c>
      <c r="K4742" t="str">
        <f>TEXT(vw_maritime_trade_analysis[[#This Row],[Departure_Date]],"mmmm")</f>
        <v>April</v>
      </c>
      <c r="L4742">
        <v>14340214</v>
      </c>
      <c r="M4742">
        <v>554713.75</v>
      </c>
      <c r="N4742">
        <v>139941.6875</v>
      </c>
      <c r="O4742">
        <v>40296</v>
      </c>
      <c r="P4742">
        <v>22159.869140625</v>
      </c>
      <c r="Q4742">
        <v>2753053.5</v>
      </c>
      <c r="R4742">
        <f t="shared" si="74"/>
        <v>0.19198134002742218</v>
      </c>
    </row>
    <row r="4743" spans="1:18" x14ac:dyDescent="0.25">
      <c r="A4743" t="s">
        <v>6082</v>
      </c>
      <c r="B4743" t="s">
        <v>65</v>
      </c>
      <c r="C4743" t="s">
        <v>78</v>
      </c>
      <c r="D4743" t="s">
        <v>105</v>
      </c>
      <c r="E4743" t="s">
        <v>82</v>
      </c>
      <c r="F4743" t="s">
        <v>230</v>
      </c>
      <c r="G4743" s="1">
        <v>46091</v>
      </c>
      <c r="H4743" s="1">
        <v>46106</v>
      </c>
      <c r="I4743">
        <f>YEAR((vw_maritime_trade_analysis[[#This Row],[Departure_Date]]))</f>
        <v>2026</v>
      </c>
      <c r="J4743" t="str">
        <f>"Q"&amp;ROUNDUP(MONTH(vw_maritime_trade_analysis[[#This Row],[Departure_Date]])/3,0)</f>
        <v>Q1</v>
      </c>
      <c r="K4743" t="str">
        <f>TEXT(vw_maritime_trade_analysis[[#This Row],[Departure_Date]],"mmmm")</f>
        <v>March</v>
      </c>
      <c r="L4743">
        <v>21214650</v>
      </c>
      <c r="M4743">
        <v>312836.1875</v>
      </c>
      <c r="N4743">
        <v>147175.921875</v>
      </c>
      <c r="O4743">
        <v>18244.599609375</v>
      </c>
      <c r="P4743">
        <v>18658.529296875</v>
      </c>
      <c r="Q4743">
        <v>1336688.625</v>
      </c>
      <c r="R4743">
        <f t="shared" si="74"/>
        <v>6.3007809461857731E-2</v>
      </c>
    </row>
    <row r="4744" spans="1:18" x14ac:dyDescent="0.25">
      <c r="A4744" t="s">
        <v>6083</v>
      </c>
      <c r="B4744" t="s">
        <v>49</v>
      </c>
      <c r="C4744" t="s">
        <v>50</v>
      </c>
      <c r="D4744" t="s">
        <v>120</v>
      </c>
      <c r="E4744" t="s">
        <v>127</v>
      </c>
      <c r="F4744" t="s">
        <v>226</v>
      </c>
      <c r="G4744" s="1">
        <v>44441</v>
      </c>
      <c r="H4744" s="1">
        <v>44454</v>
      </c>
      <c r="I4744">
        <f>YEAR((vw_maritime_trade_analysis[[#This Row],[Departure_Date]]))</f>
        <v>2021</v>
      </c>
      <c r="J4744" t="str">
        <f>"Q"&amp;ROUNDUP(MONTH(vw_maritime_trade_analysis[[#This Row],[Departure_Date]])/3,0)</f>
        <v>Q3</v>
      </c>
      <c r="K4744" t="str">
        <f>TEXT(vw_maritime_trade_analysis[[#This Row],[Departure_Date]],"mmmm")</f>
        <v>September</v>
      </c>
      <c r="L4744">
        <v>19973670</v>
      </c>
      <c r="M4744">
        <v>180939.265625</v>
      </c>
      <c r="N4744">
        <v>118138.9609375</v>
      </c>
      <c r="O4744">
        <v>30959.189453125</v>
      </c>
      <c r="P4744">
        <v>7032.91015625</v>
      </c>
      <c r="Q4744">
        <v>1753605.375</v>
      </c>
      <c r="R4744">
        <f t="shared" si="74"/>
        <v>8.7795851989143706E-2</v>
      </c>
    </row>
    <row r="4745" spans="1:18" x14ac:dyDescent="0.25">
      <c r="A4745" t="s">
        <v>6084</v>
      </c>
      <c r="B4745" t="s">
        <v>65</v>
      </c>
      <c r="C4745" t="s">
        <v>78</v>
      </c>
      <c r="D4745" t="s">
        <v>79</v>
      </c>
      <c r="E4745" t="s">
        <v>82</v>
      </c>
      <c r="F4745" t="s">
        <v>201</v>
      </c>
      <c r="G4745" s="1">
        <v>46051</v>
      </c>
      <c r="H4745" s="1">
        <v>46062</v>
      </c>
      <c r="I4745">
        <f>YEAR((vw_maritime_trade_analysis[[#This Row],[Departure_Date]]))</f>
        <v>2026</v>
      </c>
      <c r="J4745" t="str">
        <f>"Q"&amp;ROUNDUP(MONTH(vw_maritime_trade_analysis[[#This Row],[Departure_Date]])/3,0)</f>
        <v>Q1</v>
      </c>
      <c r="K4745" t="str">
        <f>TEXT(vw_maritime_trade_analysis[[#This Row],[Departure_Date]],"mmmm")</f>
        <v>January</v>
      </c>
      <c r="L4745">
        <v>38350304</v>
      </c>
      <c r="M4745">
        <v>382053.125</v>
      </c>
      <c r="N4745">
        <v>212199</v>
      </c>
      <c r="O4745">
        <v>72482.078125</v>
      </c>
      <c r="P4745">
        <v>48769.5390625</v>
      </c>
      <c r="Q4745">
        <v>1790786.5</v>
      </c>
      <c r="R4745">
        <f t="shared" si="74"/>
        <v>4.6695496859685909E-2</v>
      </c>
    </row>
    <row r="4746" spans="1:18" x14ac:dyDescent="0.25">
      <c r="A4746" t="s">
        <v>6085</v>
      </c>
      <c r="B4746" t="s">
        <v>65</v>
      </c>
      <c r="C4746" t="s">
        <v>78</v>
      </c>
      <c r="D4746" t="s">
        <v>177</v>
      </c>
      <c r="E4746" t="s">
        <v>128</v>
      </c>
      <c r="F4746" t="s">
        <v>71</v>
      </c>
      <c r="G4746" s="1">
        <v>45017</v>
      </c>
      <c r="H4746" s="1">
        <v>45040</v>
      </c>
      <c r="I4746">
        <f>YEAR((vw_maritime_trade_analysis[[#This Row],[Departure_Date]]))</f>
        <v>2023</v>
      </c>
      <c r="J4746" t="str">
        <f>"Q"&amp;ROUNDUP(MONTH(vw_maritime_trade_analysis[[#This Row],[Departure_Date]])/3,0)</f>
        <v>Q2</v>
      </c>
      <c r="K4746" t="str">
        <f>TEXT(vw_maritime_trade_analysis[[#This Row],[Departure_Date]],"mmmm")</f>
        <v>April</v>
      </c>
      <c r="L4746">
        <v>19847568</v>
      </c>
      <c r="M4746">
        <v>460108.4375</v>
      </c>
      <c r="N4746">
        <v>73173.1015625</v>
      </c>
      <c r="O4746">
        <v>10916.16015625</v>
      </c>
      <c r="P4746">
        <v>63661.96875</v>
      </c>
      <c r="Q4746">
        <v>2117436.75</v>
      </c>
      <c r="R4746">
        <f t="shared" si="74"/>
        <v>0.10668494749583425</v>
      </c>
    </row>
    <row r="4747" spans="1:18" x14ac:dyDescent="0.25">
      <c r="A4747" t="s">
        <v>6086</v>
      </c>
      <c r="B4747" t="s">
        <v>49</v>
      </c>
      <c r="C4747" t="s">
        <v>66</v>
      </c>
      <c r="D4747" t="s">
        <v>67</v>
      </c>
      <c r="E4747" t="s">
        <v>164</v>
      </c>
      <c r="F4747" t="s">
        <v>56</v>
      </c>
      <c r="G4747" s="1">
        <v>44045</v>
      </c>
      <c r="H4747" s="1">
        <v>44052</v>
      </c>
      <c r="I4747">
        <f>YEAR((vw_maritime_trade_analysis[[#This Row],[Departure_Date]]))</f>
        <v>2020</v>
      </c>
      <c r="J4747" t="str">
        <f>"Q"&amp;ROUNDUP(MONTH(vw_maritime_trade_analysis[[#This Row],[Departure_Date]])/3,0)</f>
        <v>Q3</v>
      </c>
      <c r="K4747" t="str">
        <f>TEXT(vw_maritime_trade_analysis[[#This Row],[Departure_Date]],"mmmm")</f>
        <v>August</v>
      </c>
      <c r="L4747">
        <v>5118869</v>
      </c>
      <c r="M4747">
        <v>80957.0703125</v>
      </c>
      <c r="N4747">
        <v>209203.09375</v>
      </c>
      <c r="O4747">
        <v>16329.1904296875</v>
      </c>
      <c r="Q4747">
        <v>496816.5625</v>
      </c>
      <c r="R4747">
        <f t="shared" si="74"/>
        <v>9.7055924365323662E-2</v>
      </c>
    </row>
    <row r="4748" spans="1:18" x14ac:dyDescent="0.25">
      <c r="A4748" t="s">
        <v>6087</v>
      </c>
      <c r="B4748" t="s">
        <v>65</v>
      </c>
      <c r="C4748" t="s">
        <v>50</v>
      </c>
      <c r="D4748" t="s">
        <v>51</v>
      </c>
      <c r="E4748" t="s">
        <v>226</v>
      </c>
      <c r="F4748" t="s">
        <v>83</v>
      </c>
      <c r="G4748" s="1">
        <v>45863</v>
      </c>
      <c r="H4748" s="1">
        <v>45873</v>
      </c>
      <c r="I4748">
        <f>YEAR((vw_maritime_trade_analysis[[#This Row],[Departure_Date]]))</f>
        <v>2025</v>
      </c>
      <c r="J4748" t="str">
        <f>"Q"&amp;ROUNDUP(MONTH(vw_maritime_trade_analysis[[#This Row],[Departure_Date]])/3,0)</f>
        <v>Q3</v>
      </c>
      <c r="K4748" t="str">
        <f>TEXT(vw_maritime_trade_analysis[[#This Row],[Departure_Date]],"mmmm")</f>
        <v>July</v>
      </c>
      <c r="L4748">
        <v>4483281.5</v>
      </c>
      <c r="M4748">
        <v>245430.5625</v>
      </c>
      <c r="N4748">
        <v>70982.25</v>
      </c>
      <c r="O4748">
        <v>11297.8701171875</v>
      </c>
      <c r="P4748">
        <v>0</v>
      </c>
      <c r="Q4748">
        <v>1954781.75</v>
      </c>
      <c r="R4748">
        <f t="shared" si="74"/>
        <v>0.43601584018313372</v>
      </c>
    </row>
    <row r="4749" spans="1:18" x14ac:dyDescent="0.25">
      <c r="A4749" t="s">
        <v>6088</v>
      </c>
      <c r="B4749" t="s">
        <v>65</v>
      </c>
      <c r="C4749" t="s">
        <v>78</v>
      </c>
      <c r="D4749" t="s">
        <v>105</v>
      </c>
      <c r="E4749" t="s">
        <v>92</v>
      </c>
      <c r="F4749" t="s">
        <v>230</v>
      </c>
      <c r="G4749" s="1">
        <v>45652</v>
      </c>
      <c r="H4749" s="1">
        <v>45676</v>
      </c>
      <c r="I4749">
        <f>YEAR((vw_maritime_trade_analysis[[#This Row],[Departure_Date]]))</f>
        <v>2024</v>
      </c>
      <c r="J4749" t="str">
        <f>"Q"&amp;ROUNDUP(MONTH(vw_maritime_trade_analysis[[#This Row],[Departure_Date]])/3,0)</f>
        <v>Q4</v>
      </c>
      <c r="K4749" t="str">
        <f>TEXT(vw_maritime_trade_analysis[[#This Row],[Departure_Date]],"mmmm")</f>
        <v>December</v>
      </c>
      <c r="L4749">
        <v>44264896</v>
      </c>
      <c r="M4749">
        <v>647540</v>
      </c>
      <c r="N4749">
        <v>189705.15625</v>
      </c>
      <c r="O4749">
        <v>83660.6484375</v>
      </c>
      <c r="P4749">
        <v>36399.25</v>
      </c>
      <c r="Q4749">
        <v>2676302.25</v>
      </c>
      <c r="R4749">
        <f t="shared" si="74"/>
        <v>6.0461053607806965E-2</v>
      </c>
    </row>
    <row r="4750" spans="1:18" x14ac:dyDescent="0.25">
      <c r="A4750" t="s">
        <v>6089</v>
      </c>
      <c r="B4750" t="s">
        <v>49</v>
      </c>
      <c r="C4750" t="s">
        <v>50</v>
      </c>
      <c r="D4750" t="s">
        <v>51</v>
      </c>
      <c r="E4750" t="s">
        <v>204</v>
      </c>
      <c r="F4750" t="s">
        <v>226</v>
      </c>
      <c r="G4750" s="1">
        <v>44133</v>
      </c>
      <c r="H4750" s="1">
        <v>44148</v>
      </c>
      <c r="I4750">
        <f>YEAR((vw_maritime_trade_analysis[[#This Row],[Departure_Date]]))</f>
        <v>2020</v>
      </c>
      <c r="J4750" t="str">
        <f>"Q"&amp;ROUNDUP(MONTH(vw_maritime_trade_analysis[[#This Row],[Departure_Date]])/3,0)</f>
        <v>Q4</v>
      </c>
      <c r="K4750" t="str">
        <f>TEXT(vw_maritime_trade_analysis[[#This Row],[Departure_Date]],"mmmm")</f>
        <v>October</v>
      </c>
      <c r="L4750">
        <v>4560183.5</v>
      </c>
      <c r="M4750">
        <v>459170.15625</v>
      </c>
      <c r="N4750">
        <v>135853.203125</v>
      </c>
      <c r="O4750">
        <v>10306.009765625</v>
      </c>
      <c r="P4750">
        <v>27780.26953125</v>
      </c>
      <c r="Q4750">
        <v>1854876.375</v>
      </c>
      <c r="R4750">
        <f t="shared" si="74"/>
        <v>0.40675476655709142</v>
      </c>
    </row>
    <row r="4751" spans="1:18" x14ac:dyDescent="0.25">
      <c r="A4751" t="s">
        <v>6090</v>
      </c>
      <c r="B4751" t="s">
        <v>65</v>
      </c>
      <c r="C4751" t="s">
        <v>78</v>
      </c>
      <c r="D4751" t="s">
        <v>211</v>
      </c>
      <c r="E4751" t="s">
        <v>82</v>
      </c>
      <c r="F4751" t="s">
        <v>257</v>
      </c>
      <c r="G4751" s="1">
        <v>45965</v>
      </c>
      <c r="H4751" s="1">
        <v>45976</v>
      </c>
      <c r="I4751">
        <f>YEAR((vw_maritime_trade_analysis[[#This Row],[Departure_Date]]))</f>
        <v>2025</v>
      </c>
      <c r="J4751" t="str">
        <f>"Q"&amp;ROUNDUP(MONTH(vw_maritime_trade_analysis[[#This Row],[Departure_Date]])/3,0)</f>
        <v>Q4</v>
      </c>
      <c r="K4751" t="str">
        <f>TEXT(vw_maritime_trade_analysis[[#This Row],[Departure_Date]],"mmmm")</f>
        <v>November</v>
      </c>
      <c r="L4751">
        <v>56555772</v>
      </c>
      <c r="M4751">
        <v>393619.34375</v>
      </c>
      <c r="N4751">
        <v>32449.51953125</v>
      </c>
      <c r="O4751">
        <v>193986.296875</v>
      </c>
      <c r="P4751">
        <v>0</v>
      </c>
      <c r="Q4751">
        <v>2515877.75</v>
      </c>
      <c r="R4751">
        <f t="shared" si="74"/>
        <v>4.4484898022433501E-2</v>
      </c>
    </row>
    <row r="4752" spans="1:18" x14ac:dyDescent="0.25">
      <c r="A4752" t="s">
        <v>6091</v>
      </c>
      <c r="B4752" t="s">
        <v>49</v>
      </c>
      <c r="C4752" t="s">
        <v>134</v>
      </c>
      <c r="D4752" t="s">
        <v>135</v>
      </c>
      <c r="E4752" t="s">
        <v>146</v>
      </c>
      <c r="F4752" t="s">
        <v>100</v>
      </c>
      <c r="G4752" s="1">
        <v>45168</v>
      </c>
      <c r="H4752" s="1">
        <v>45202</v>
      </c>
      <c r="I4752">
        <f>YEAR((vw_maritime_trade_analysis[[#This Row],[Departure_Date]]))</f>
        <v>2023</v>
      </c>
      <c r="J4752" t="str">
        <f>"Q"&amp;ROUNDUP(MONTH(vw_maritime_trade_analysis[[#This Row],[Departure_Date]])/3,0)</f>
        <v>Q3</v>
      </c>
      <c r="K4752" t="str">
        <f>TEXT(vw_maritime_trade_analysis[[#This Row],[Departure_Date]],"mmmm")</f>
        <v>August</v>
      </c>
      <c r="L4752">
        <v>2122817.75</v>
      </c>
      <c r="M4752">
        <v>602953.5625</v>
      </c>
      <c r="N4752">
        <v>56567.33984375</v>
      </c>
      <c r="O4752">
        <v>2653.52001953125</v>
      </c>
      <c r="P4752">
        <v>5983.0400390625</v>
      </c>
      <c r="Q4752">
        <v>753675.625</v>
      </c>
      <c r="R4752">
        <f t="shared" si="74"/>
        <v>0.35503548290944903</v>
      </c>
    </row>
    <row r="4753" spans="1:18" x14ac:dyDescent="0.25">
      <c r="A4753" t="s">
        <v>6092</v>
      </c>
      <c r="B4753" t="s">
        <v>65</v>
      </c>
      <c r="C4753" t="s">
        <v>50</v>
      </c>
      <c r="D4753" t="s">
        <v>51</v>
      </c>
      <c r="E4753" t="s">
        <v>100</v>
      </c>
      <c r="F4753" t="s">
        <v>154</v>
      </c>
      <c r="G4753" s="1">
        <v>45014</v>
      </c>
      <c r="H4753" s="1">
        <v>45034</v>
      </c>
      <c r="I4753">
        <f>YEAR((vw_maritime_trade_analysis[[#This Row],[Departure_Date]]))</f>
        <v>2023</v>
      </c>
      <c r="J4753" t="str">
        <f>"Q"&amp;ROUNDUP(MONTH(vw_maritime_trade_analysis[[#This Row],[Departure_Date]])/3,0)</f>
        <v>Q1</v>
      </c>
      <c r="K4753" t="str">
        <f>TEXT(vw_maritime_trade_analysis[[#This Row],[Departure_Date]],"mmmm")</f>
        <v>March</v>
      </c>
      <c r="L4753">
        <v>9955475</v>
      </c>
      <c r="M4753">
        <v>357843.3125</v>
      </c>
      <c r="N4753">
        <v>137779.234375</v>
      </c>
      <c r="O4753">
        <v>34246.828125</v>
      </c>
      <c r="P4753">
        <v>60511.94921875</v>
      </c>
      <c r="Q4753">
        <v>3321630</v>
      </c>
      <c r="R4753">
        <f t="shared" si="74"/>
        <v>0.33364857025907857</v>
      </c>
    </row>
    <row r="4754" spans="1:18" x14ac:dyDescent="0.25">
      <c r="A4754" t="s">
        <v>6093</v>
      </c>
      <c r="B4754" t="s">
        <v>65</v>
      </c>
      <c r="C4754" t="s">
        <v>50</v>
      </c>
      <c r="D4754" t="s">
        <v>120</v>
      </c>
      <c r="E4754" t="s">
        <v>82</v>
      </c>
      <c r="F4754" t="s">
        <v>150</v>
      </c>
      <c r="G4754" s="1">
        <v>46112</v>
      </c>
      <c r="H4754" s="1">
        <v>46128</v>
      </c>
      <c r="I4754">
        <f>YEAR((vw_maritime_trade_analysis[[#This Row],[Departure_Date]]))</f>
        <v>2026</v>
      </c>
      <c r="J4754" t="str">
        <f>"Q"&amp;ROUNDUP(MONTH(vw_maritime_trade_analysis[[#This Row],[Departure_Date]])/3,0)</f>
        <v>Q1</v>
      </c>
      <c r="K4754" t="str">
        <f>TEXT(vw_maritime_trade_analysis[[#This Row],[Departure_Date]],"mmmm")</f>
        <v>March</v>
      </c>
      <c r="L4754">
        <v>17100236</v>
      </c>
      <c r="M4754">
        <v>286699.375</v>
      </c>
      <c r="N4754">
        <v>217621.765625</v>
      </c>
      <c r="O4754">
        <v>21033.2890625</v>
      </c>
      <c r="P4754">
        <v>50405.78125</v>
      </c>
      <c r="Q4754">
        <v>1408311.875</v>
      </c>
      <c r="R4754">
        <f t="shared" si="74"/>
        <v>8.2356282977615047E-2</v>
      </c>
    </row>
    <row r="4755" spans="1:18" x14ac:dyDescent="0.25">
      <c r="A4755" t="s">
        <v>6094</v>
      </c>
      <c r="B4755" t="s">
        <v>49</v>
      </c>
      <c r="C4755" t="s">
        <v>50</v>
      </c>
      <c r="D4755" t="s">
        <v>145</v>
      </c>
      <c r="E4755" t="s">
        <v>121</v>
      </c>
      <c r="F4755" t="s">
        <v>92</v>
      </c>
      <c r="G4755" s="1">
        <v>43869</v>
      </c>
      <c r="H4755" s="1">
        <v>43879</v>
      </c>
      <c r="I4755">
        <f>YEAR((vw_maritime_trade_analysis[[#This Row],[Departure_Date]]))</f>
        <v>2020</v>
      </c>
      <c r="J4755" t="str">
        <f>"Q"&amp;ROUNDUP(MONTH(vw_maritime_trade_analysis[[#This Row],[Departure_Date]])/3,0)</f>
        <v>Q1</v>
      </c>
      <c r="K4755" t="str">
        <f>TEXT(vw_maritime_trade_analysis[[#This Row],[Departure_Date]],"mmmm")</f>
        <v>February</v>
      </c>
      <c r="L4755">
        <v>83681632</v>
      </c>
      <c r="M4755">
        <v>220382</v>
      </c>
      <c r="N4755">
        <v>213058.015625</v>
      </c>
      <c r="O4755">
        <v>131380.171875</v>
      </c>
      <c r="P4755">
        <v>13390.759765625</v>
      </c>
      <c r="Q4755">
        <v>4154962.5</v>
      </c>
      <c r="R4755">
        <f t="shared" si="74"/>
        <v>4.9652025189948497E-2</v>
      </c>
    </row>
    <row r="4756" spans="1:18" x14ac:dyDescent="0.25">
      <c r="A4756" t="s">
        <v>6095</v>
      </c>
      <c r="B4756" t="s">
        <v>65</v>
      </c>
      <c r="C4756" t="s">
        <v>66</v>
      </c>
      <c r="D4756" t="s">
        <v>245</v>
      </c>
      <c r="E4756" t="s">
        <v>128</v>
      </c>
      <c r="F4756" t="s">
        <v>164</v>
      </c>
      <c r="G4756" s="1">
        <v>44559</v>
      </c>
      <c r="H4756" s="1">
        <v>44589</v>
      </c>
      <c r="I4756">
        <f>YEAR((vw_maritime_trade_analysis[[#This Row],[Departure_Date]]))</f>
        <v>2021</v>
      </c>
      <c r="J4756" t="str">
        <f>"Q"&amp;ROUNDUP(MONTH(vw_maritime_trade_analysis[[#This Row],[Departure_Date]])/3,0)</f>
        <v>Q4</v>
      </c>
      <c r="K4756" t="str">
        <f>TEXT(vw_maritime_trade_analysis[[#This Row],[Departure_Date]],"mmmm")</f>
        <v>December</v>
      </c>
      <c r="L4756">
        <v>15553581</v>
      </c>
      <c r="M4756">
        <v>652614.75</v>
      </c>
      <c r="N4756">
        <v>175051.28125</v>
      </c>
      <c r="O4756">
        <v>7776.7900390625</v>
      </c>
      <c r="P4756">
        <v>11020.3896484375</v>
      </c>
      <c r="Q4756">
        <v>1257545.75</v>
      </c>
      <c r="R4756">
        <f t="shared" si="74"/>
        <v>8.0852489854265713E-2</v>
      </c>
    </row>
    <row r="4757" spans="1:18" x14ac:dyDescent="0.25">
      <c r="A4757" t="s">
        <v>6096</v>
      </c>
      <c r="B4757" t="s">
        <v>65</v>
      </c>
      <c r="C4757" t="s">
        <v>50</v>
      </c>
      <c r="D4757" t="s">
        <v>120</v>
      </c>
      <c r="E4757" t="s">
        <v>100</v>
      </c>
      <c r="F4757" t="s">
        <v>257</v>
      </c>
      <c r="G4757" s="1">
        <v>45379</v>
      </c>
      <c r="H4757" s="1">
        <v>45399</v>
      </c>
      <c r="I4757">
        <f>YEAR((vw_maritime_trade_analysis[[#This Row],[Departure_Date]]))</f>
        <v>2024</v>
      </c>
      <c r="J4757" t="str">
        <f>"Q"&amp;ROUNDUP(MONTH(vw_maritime_trade_analysis[[#This Row],[Departure_Date]])/3,0)</f>
        <v>Q1</v>
      </c>
      <c r="K4757" t="str">
        <f>TEXT(vw_maritime_trade_analysis[[#This Row],[Departure_Date]],"mmmm")</f>
        <v>March</v>
      </c>
      <c r="L4757">
        <v>34748428</v>
      </c>
      <c r="M4757">
        <v>253213.8125</v>
      </c>
      <c r="N4757">
        <v>104768.7109375</v>
      </c>
      <c r="O4757">
        <v>23628.9296875</v>
      </c>
      <c r="P4757">
        <v>0</v>
      </c>
      <c r="Q4757">
        <v>1953979</v>
      </c>
      <c r="R4757">
        <f t="shared" si="74"/>
        <v>5.6232155307860257E-2</v>
      </c>
    </row>
    <row r="4758" spans="1:18" x14ac:dyDescent="0.25">
      <c r="A4758" t="s">
        <v>6097</v>
      </c>
      <c r="B4758" t="s">
        <v>49</v>
      </c>
      <c r="C4758" t="s">
        <v>50</v>
      </c>
      <c r="D4758" t="s">
        <v>120</v>
      </c>
      <c r="E4758" t="s">
        <v>93</v>
      </c>
      <c r="F4758" t="s">
        <v>56</v>
      </c>
      <c r="G4758" s="1">
        <v>43944</v>
      </c>
      <c r="H4758" s="1">
        <v>43963</v>
      </c>
      <c r="I4758">
        <f>YEAR((vw_maritime_trade_analysis[[#This Row],[Departure_Date]]))</f>
        <v>2020</v>
      </c>
      <c r="J4758" t="str">
        <f>"Q"&amp;ROUNDUP(MONTH(vw_maritime_trade_analysis[[#This Row],[Departure_Date]])/3,0)</f>
        <v>Q2</v>
      </c>
      <c r="K4758" t="str">
        <f>TEXT(vw_maritime_trade_analysis[[#This Row],[Departure_Date]],"mmmm")</f>
        <v>April</v>
      </c>
      <c r="L4758">
        <v>32647222</v>
      </c>
      <c r="M4758">
        <v>361226.09375</v>
      </c>
      <c r="N4758">
        <v>81544.7265625</v>
      </c>
      <c r="O4758">
        <v>67906.21875</v>
      </c>
      <c r="P4758">
        <v>9753.1396484375</v>
      </c>
      <c r="Q4758">
        <v>1621631.125</v>
      </c>
      <c r="R4758">
        <f t="shared" si="74"/>
        <v>4.96713357418282E-2</v>
      </c>
    </row>
    <row r="4759" spans="1:18" x14ac:dyDescent="0.25">
      <c r="A4759" t="s">
        <v>6098</v>
      </c>
      <c r="B4759" t="s">
        <v>49</v>
      </c>
      <c r="C4759" t="s">
        <v>50</v>
      </c>
      <c r="D4759" t="s">
        <v>51</v>
      </c>
      <c r="E4759" t="s">
        <v>55</v>
      </c>
      <c r="F4759" t="s">
        <v>70</v>
      </c>
      <c r="G4759" s="1">
        <v>44939</v>
      </c>
      <c r="H4759" s="1">
        <v>44959</v>
      </c>
      <c r="I4759">
        <f>YEAR((vw_maritime_trade_analysis[[#This Row],[Departure_Date]]))</f>
        <v>2023</v>
      </c>
      <c r="J4759" t="str">
        <f>"Q"&amp;ROUNDUP(MONTH(vw_maritime_trade_analysis[[#This Row],[Departure_Date]])/3,0)</f>
        <v>Q1</v>
      </c>
      <c r="K4759" t="str">
        <f>TEXT(vw_maritime_trade_analysis[[#This Row],[Departure_Date]],"mmmm")</f>
        <v>January</v>
      </c>
      <c r="L4759">
        <v>15407865</v>
      </c>
      <c r="M4759">
        <v>785232.1875</v>
      </c>
      <c r="N4759">
        <v>20158.740234375</v>
      </c>
      <c r="O4759">
        <v>38827.8203125</v>
      </c>
      <c r="P4759">
        <v>62452.12109375</v>
      </c>
      <c r="Q4759">
        <v>5366390</v>
      </c>
      <c r="R4759">
        <f t="shared" si="74"/>
        <v>0.34828900694547882</v>
      </c>
    </row>
    <row r="4760" spans="1:18" x14ac:dyDescent="0.25">
      <c r="A4760" t="s">
        <v>6099</v>
      </c>
      <c r="B4760" t="s">
        <v>49</v>
      </c>
      <c r="C4760" t="s">
        <v>50</v>
      </c>
      <c r="D4760" t="s">
        <v>223</v>
      </c>
      <c r="E4760" t="s">
        <v>131</v>
      </c>
      <c r="F4760" t="s">
        <v>92</v>
      </c>
      <c r="G4760" s="1">
        <v>44137</v>
      </c>
      <c r="H4760" s="1">
        <v>44156</v>
      </c>
      <c r="I4760">
        <f>YEAR((vw_maritime_trade_analysis[[#This Row],[Departure_Date]]))</f>
        <v>2020</v>
      </c>
      <c r="J4760" t="str">
        <f>"Q"&amp;ROUNDUP(MONTH(vw_maritime_trade_analysis[[#This Row],[Departure_Date]])/3,0)</f>
        <v>Q4</v>
      </c>
      <c r="K4760" t="str">
        <f>TEXT(vw_maritime_trade_analysis[[#This Row],[Departure_Date]],"mmmm")</f>
        <v>November</v>
      </c>
      <c r="L4760">
        <v>52158684</v>
      </c>
      <c r="M4760">
        <v>382474.4375</v>
      </c>
      <c r="N4760">
        <v>104566.703125</v>
      </c>
      <c r="O4760">
        <v>104838.9609375</v>
      </c>
      <c r="P4760">
        <v>16860.109375</v>
      </c>
      <c r="Q4760">
        <v>2516774.75</v>
      </c>
      <c r="R4760">
        <f t="shared" si="74"/>
        <v>4.8252267062566224E-2</v>
      </c>
    </row>
    <row r="4761" spans="1:18" x14ac:dyDescent="0.25">
      <c r="A4761" t="s">
        <v>6100</v>
      </c>
      <c r="B4761" t="s">
        <v>49</v>
      </c>
      <c r="C4761" t="s">
        <v>50</v>
      </c>
      <c r="D4761" t="s">
        <v>51</v>
      </c>
      <c r="E4761" t="s">
        <v>55</v>
      </c>
      <c r="F4761" t="s">
        <v>184</v>
      </c>
      <c r="G4761" s="1">
        <v>45356</v>
      </c>
      <c r="H4761" s="1">
        <v>45366</v>
      </c>
      <c r="I4761">
        <f>YEAR((vw_maritime_trade_analysis[[#This Row],[Departure_Date]]))</f>
        <v>2024</v>
      </c>
      <c r="J4761" t="str">
        <f>"Q"&amp;ROUNDUP(MONTH(vw_maritime_trade_analysis[[#This Row],[Departure_Date]])/3,0)</f>
        <v>Q1</v>
      </c>
      <c r="K4761" t="str">
        <f>TEXT(vw_maritime_trade_analysis[[#This Row],[Departure_Date]],"mmmm")</f>
        <v>March</v>
      </c>
      <c r="L4761">
        <v>17210678</v>
      </c>
      <c r="M4761">
        <v>91392.84375</v>
      </c>
      <c r="N4761">
        <v>80818.4296875</v>
      </c>
      <c r="O4761">
        <v>14284.8603515625</v>
      </c>
      <c r="P4761">
        <v>26272.529296875</v>
      </c>
      <c r="Q4761">
        <v>3467544.5</v>
      </c>
      <c r="R4761">
        <f t="shared" si="74"/>
        <v>0.20147634509227352</v>
      </c>
    </row>
    <row r="4762" spans="1:18" x14ac:dyDescent="0.25">
      <c r="A4762" t="s">
        <v>6101</v>
      </c>
      <c r="B4762" t="s">
        <v>65</v>
      </c>
      <c r="C4762" t="s">
        <v>78</v>
      </c>
      <c r="D4762" t="s">
        <v>158</v>
      </c>
      <c r="E4762" t="s">
        <v>82</v>
      </c>
      <c r="F4762" t="s">
        <v>93</v>
      </c>
      <c r="G4762" s="1">
        <v>45317</v>
      </c>
      <c r="H4762" s="1">
        <v>45326</v>
      </c>
      <c r="I4762">
        <f>YEAR((vw_maritime_trade_analysis[[#This Row],[Departure_Date]]))</f>
        <v>2024</v>
      </c>
      <c r="J4762" t="str">
        <f>"Q"&amp;ROUNDUP(MONTH(vw_maritime_trade_analysis[[#This Row],[Departure_Date]])/3,0)</f>
        <v>Q1</v>
      </c>
      <c r="K4762" t="str">
        <f>TEXT(vw_maritime_trade_analysis[[#This Row],[Departure_Date]],"mmmm")</f>
        <v>January</v>
      </c>
      <c r="L4762">
        <v>31897238</v>
      </c>
      <c r="M4762">
        <v>94727.15625</v>
      </c>
      <c r="N4762">
        <v>49891.30078125</v>
      </c>
      <c r="O4762">
        <v>55182.21875</v>
      </c>
      <c r="P4762">
        <v>31960.33984375</v>
      </c>
      <c r="Q4762">
        <v>1285623.125</v>
      </c>
      <c r="R4762">
        <f t="shared" si="74"/>
        <v>4.0305155104652005E-2</v>
      </c>
    </row>
    <row r="4763" spans="1:18" x14ac:dyDescent="0.25">
      <c r="A4763" t="s">
        <v>6102</v>
      </c>
      <c r="B4763" t="s">
        <v>65</v>
      </c>
      <c r="C4763" t="s">
        <v>66</v>
      </c>
      <c r="D4763" t="s">
        <v>251</v>
      </c>
      <c r="E4763" t="s">
        <v>100</v>
      </c>
      <c r="F4763" t="s">
        <v>196</v>
      </c>
      <c r="G4763" s="1">
        <v>43862</v>
      </c>
      <c r="H4763" s="1">
        <v>43880</v>
      </c>
      <c r="I4763">
        <f>YEAR((vw_maritime_trade_analysis[[#This Row],[Departure_Date]]))</f>
        <v>2020</v>
      </c>
      <c r="J4763" t="str">
        <f>"Q"&amp;ROUNDUP(MONTH(vw_maritime_trade_analysis[[#This Row],[Departure_Date]])/3,0)</f>
        <v>Q1</v>
      </c>
      <c r="K4763" t="str">
        <f>TEXT(vw_maritime_trade_analysis[[#This Row],[Departure_Date]],"mmmm")</f>
        <v>February</v>
      </c>
      <c r="L4763">
        <v>9085341</v>
      </c>
      <c r="M4763">
        <v>362004.53125</v>
      </c>
      <c r="N4763">
        <v>195680.90625</v>
      </c>
      <c r="O4763">
        <v>29163.94921875</v>
      </c>
      <c r="P4763">
        <v>0</v>
      </c>
      <c r="Q4763">
        <v>2049336.25</v>
      </c>
      <c r="R4763">
        <f t="shared" si="74"/>
        <v>0.22556514389498425</v>
      </c>
    </row>
    <row r="4764" spans="1:18" x14ac:dyDescent="0.25">
      <c r="A4764" t="s">
        <v>6103</v>
      </c>
      <c r="B4764" t="s">
        <v>49</v>
      </c>
      <c r="C4764" t="s">
        <v>112</v>
      </c>
      <c r="D4764" t="s">
        <v>199</v>
      </c>
      <c r="E4764" t="s">
        <v>55</v>
      </c>
      <c r="F4764" t="s">
        <v>128</v>
      </c>
      <c r="G4764" s="1">
        <v>45440</v>
      </c>
      <c r="H4764" s="1">
        <v>45448</v>
      </c>
      <c r="I4764">
        <f>YEAR((vw_maritime_trade_analysis[[#This Row],[Departure_Date]]))</f>
        <v>2024</v>
      </c>
      <c r="J4764" t="str">
        <f>"Q"&amp;ROUNDUP(MONTH(vw_maritime_trade_analysis[[#This Row],[Departure_Date]])/3,0)</f>
        <v>Q2</v>
      </c>
      <c r="K4764" t="str">
        <f>TEXT(vw_maritime_trade_analysis[[#This Row],[Departure_Date]],"mmmm")</f>
        <v>May</v>
      </c>
      <c r="L4764">
        <v>29740494</v>
      </c>
      <c r="M4764">
        <v>136435.015625</v>
      </c>
      <c r="N4764">
        <v>62360.12890625</v>
      </c>
      <c r="O4764">
        <v>23197.580078125</v>
      </c>
      <c r="P4764">
        <v>0</v>
      </c>
      <c r="Q4764">
        <v>1004041.375</v>
      </c>
      <c r="R4764">
        <f t="shared" si="74"/>
        <v>3.3760077253592355E-2</v>
      </c>
    </row>
    <row r="4765" spans="1:18" x14ac:dyDescent="0.25">
      <c r="A4765" t="s">
        <v>6104</v>
      </c>
      <c r="B4765" t="s">
        <v>49</v>
      </c>
      <c r="C4765" t="s">
        <v>239</v>
      </c>
      <c r="D4765" t="s">
        <v>240</v>
      </c>
      <c r="E4765" t="s">
        <v>93</v>
      </c>
      <c r="F4765" t="s">
        <v>184</v>
      </c>
      <c r="G4765" s="1">
        <v>44333</v>
      </c>
      <c r="H4765" s="1">
        <v>44359</v>
      </c>
      <c r="I4765">
        <f>YEAR((vw_maritime_trade_analysis[[#This Row],[Departure_Date]]))</f>
        <v>2021</v>
      </c>
      <c r="J4765" t="str">
        <f>"Q"&amp;ROUNDUP(MONTH(vw_maritime_trade_analysis[[#This Row],[Departure_Date]])/3,0)</f>
        <v>Q2</v>
      </c>
      <c r="K4765" t="str">
        <f>TEXT(vw_maritime_trade_analysis[[#This Row],[Departure_Date]],"mmmm")</f>
        <v>May</v>
      </c>
      <c r="L4765">
        <v>11165138</v>
      </c>
      <c r="M4765">
        <v>551988</v>
      </c>
      <c r="N4765">
        <v>183741.953125</v>
      </c>
      <c r="O4765">
        <v>20878.810546875</v>
      </c>
      <c r="P4765">
        <v>34199.44921875</v>
      </c>
      <c r="Q4765">
        <v>1527417.5</v>
      </c>
      <c r="R4765">
        <f t="shared" si="74"/>
        <v>0.13680238435028746</v>
      </c>
    </row>
    <row r="4766" spans="1:18" x14ac:dyDescent="0.25">
      <c r="A4766" t="s">
        <v>6105</v>
      </c>
      <c r="B4766" t="s">
        <v>65</v>
      </c>
      <c r="C4766" t="s">
        <v>50</v>
      </c>
      <c r="D4766" t="s">
        <v>51</v>
      </c>
      <c r="E4766" t="s">
        <v>226</v>
      </c>
      <c r="F4766" t="s">
        <v>230</v>
      </c>
      <c r="G4766" s="1">
        <v>43983</v>
      </c>
      <c r="H4766" s="1">
        <v>44001</v>
      </c>
      <c r="I4766">
        <f>YEAR((vw_maritime_trade_analysis[[#This Row],[Departure_Date]]))</f>
        <v>2020</v>
      </c>
      <c r="J4766" t="str">
        <f>"Q"&amp;ROUNDUP(MONTH(vw_maritime_trade_analysis[[#This Row],[Departure_Date]])/3,0)</f>
        <v>Q2</v>
      </c>
      <c r="K4766" t="str">
        <f>TEXT(vw_maritime_trade_analysis[[#This Row],[Departure_Date]],"mmmm")</f>
        <v>June</v>
      </c>
      <c r="L4766">
        <v>4575051</v>
      </c>
      <c r="M4766">
        <v>265834.25</v>
      </c>
      <c r="N4766">
        <v>224595.875</v>
      </c>
      <c r="O4766">
        <v>9378.849609375</v>
      </c>
      <c r="P4766">
        <v>51019.140625</v>
      </c>
      <c r="Q4766">
        <v>2466630.75</v>
      </c>
      <c r="R4766">
        <f t="shared" si="74"/>
        <v>0.53914825211784523</v>
      </c>
    </row>
    <row r="4767" spans="1:18" x14ac:dyDescent="0.25">
      <c r="A4767" t="s">
        <v>6106</v>
      </c>
      <c r="B4767" t="s">
        <v>49</v>
      </c>
      <c r="C4767" t="s">
        <v>50</v>
      </c>
      <c r="D4767" t="s">
        <v>223</v>
      </c>
      <c r="E4767" t="s">
        <v>121</v>
      </c>
      <c r="F4767" t="s">
        <v>92</v>
      </c>
      <c r="G4767" s="1">
        <v>45738</v>
      </c>
      <c r="H4767" s="1">
        <v>45745</v>
      </c>
      <c r="I4767">
        <f>YEAR((vw_maritime_trade_analysis[[#This Row],[Departure_Date]]))</f>
        <v>2025</v>
      </c>
      <c r="J4767" t="str">
        <f>"Q"&amp;ROUNDUP(MONTH(vw_maritime_trade_analysis[[#This Row],[Departure_Date]])/3,0)</f>
        <v>Q1</v>
      </c>
      <c r="K4767" t="str">
        <f>TEXT(vw_maritime_trade_analysis[[#This Row],[Departure_Date]],"mmmm")</f>
        <v>March</v>
      </c>
      <c r="L4767">
        <v>43746464</v>
      </c>
      <c r="M4767">
        <v>164148.8125</v>
      </c>
      <c r="N4767">
        <v>231415.40625</v>
      </c>
      <c r="O4767">
        <v>25810.41015625</v>
      </c>
      <c r="P4767">
        <v>38450.1015625</v>
      </c>
      <c r="Q4767">
        <v>4515114.5</v>
      </c>
      <c r="R4767">
        <f t="shared" si="74"/>
        <v>0.10321095894744772</v>
      </c>
    </row>
    <row r="4768" spans="1:18" x14ac:dyDescent="0.25">
      <c r="A4768" t="s">
        <v>6107</v>
      </c>
      <c r="B4768" t="s">
        <v>49</v>
      </c>
      <c r="C4768" t="s">
        <v>50</v>
      </c>
      <c r="D4768" t="s">
        <v>145</v>
      </c>
      <c r="E4768" t="s">
        <v>150</v>
      </c>
      <c r="F4768" t="s">
        <v>82</v>
      </c>
      <c r="G4768" s="1">
        <v>44952</v>
      </c>
      <c r="H4768" s="1">
        <v>44961</v>
      </c>
      <c r="I4768">
        <f>YEAR((vw_maritime_trade_analysis[[#This Row],[Departure_Date]]))</f>
        <v>2023</v>
      </c>
      <c r="J4768" t="str">
        <f>"Q"&amp;ROUNDUP(MONTH(vw_maritime_trade_analysis[[#This Row],[Departure_Date]])/3,0)</f>
        <v>Q1</v>
      </c>
      <c r="K4768" t="str">
        <f>TEXT(vw_maritime_trade_analysis[[#This Row],[Departure_Date]],"mmmm")</f>
        <v>January</v>
      </c>
      <c r="L4768">
        <v>37083420</v>
      </c>
      <c r="M4768">
        <v>125205.2890625</v>
      </c>
      <c r="N4768">
        <v>93346.9765625</v>
      </c>
      <c r="O4768">
        <v>124600.2890625</v>
      </c>
      <c r="P4768">
        <v>6335.990234375</v>
      </c>
      <c r="Q4768">
        <v>4438319</v>
      </c>
      <c r="R4768">
        <f t="shared" si="74"/>
        <v>0.11968472702895257</v>
      </c>
    </row>
    <row r="4769" spans="1:18" x14ac:dyDescent="0.25">
      <c r="A4769" t="s">
        <v>6108</v>
      </c>
      <c r="B4769" t="s">
        <v>65</v>
      </c>
      <c r="C4769" t="s">
        <v>112</v>
      </c>
      <c r="D4769" t="s">
        <v>199</v>
      </c>
      <c r="E4769" t="s">
        <v>100</v>
      </c>
      <c r="F4769" t="s">
        <v>121</v>
      </c>
      <c r="G4769" s="1">
        <v>44291</v>
      </c>
      <c r="H4769" s="1">
        <v>44306</v>
      </c>
      <c r="I4769">
        <f>YEAR((vw_maritime_trade_analysis[[#This Row],[Departure_Date]]))</f>
        <v>2021</v>
      </c>
      <c r="J4769" t="str">
        <f>"Q"&amp;ROUNDUP(MONTH(vw_maritime_trade_analysis[[#This Row],[Departure_Date]])/3,0)</f>
        <v>Q2</v>
      </c>
      <c r="K4769" t="str">
        <f>TEXT(vw_maritime_trade_analysis[[#This Row],[Departure_Date]],"mmmm")</f>
        <v>April</v>
      </c>
      <c r="L4769">
        <v>11292164</v>
      </c>
      <c r="M4769">
        <v>186975.765625</v>
      </c>
      <c r="N4769">
        <v>26020.619140625</v>
      </c>
      <c r="O4769">
        <v>23600.619140625</v>
      </c>
      <c r="P4769">
        <v>0</v>
      </c>
      <c r="Q4769">
        <v>1008049.3125</v>
      </c>
      <c r="R4769">
        <f t="shared" si="74"/>
        <v>8.9269808027938671E-2</v>
      </c>
    </row>
    <row r="4770" spans="1:18" x14ac:dyDescent="0.25">
      <c r="A4770" t="s">
        <v>6109</v>
      </c>
      <c r="B4770" t="s">
        <v>49</v>
      </c>
      <c r="C4770" t="s">
        <v>112</v>
      </c>
      <c r="D4770" t="s">
        <v>113</v>
      </c>
      <c r="E4770" t="s">
        <v>140</v>
      </c>
      <c r="F4770" t="s">
        <v>56</v>
      </c>
      <c r="G4770" s="1">
        <v>44468</v>
      </c>
      <c r="H4770" s="1">
        <v>44486</v>
      </c>
      <c r="I4770">
        <f>YEAR((vw_maritime_trade_analysis[[#This Row],[Departure_Date]]))</f>
        <v>2021</v>
      </c>
      <c r="J4770" t="str">
        <f>"Q"&amp;ROUNDUP(MONTH(vw_maritime_trade_analysis[[#This Row],[Departure_Date]])/3,0)</f>
        <v>Q3</v>
      </c>
      <c r="K4770" t="str">
        <f>TEXT(vw_maritime_trade_analysis[[#This Row],[Departure_Date]],"mmmm")</f>
        <v>September</v>
      </c>
      <c r="L4770">
        <v>8358059</v>
      </c>
      <c r="M4770">
        <v>555109.25</v>
      </c>
      <c r="N4770">
        <v>149152.84375</v>
      </c>
      <c r="O4770">
        <v>18554.890625</v>
      </c>
      <c r="P4770">
        <v>0</v>
      </c>
      <c r="Q4770">
        <v>854330.5</v>
      </c>
      <c r="R4770">
        <f t="shared" si="74"/>
        <v>0.10221637583558575</v>
      </c>
    </row>
    <row r="4771" spans="1:18" x14ac:dyDescent="0.25">
      <c r="A4771" t="s">
        <v>6110</v>
      </c>
      <c r="B4771" t="s">
        <v>49</v>
      </c>
      <c r="C4771" t="s">
        <v>50</v>
      </c>
      <c r="D4771" t="s">
        <v>51</v>
      </c>
      <c r="E4771" t="s">
        <v>154</v>
      </c>
      <c r="F4771" t="s">
        <v>92</v>
      </c>
      <c r="G4771" s="1">
        <v>44747</v>
      </c>
      <c r="H4771" s="1">
        <v>44756</v>
      </c>
      <c r="I4771">
        <f>YEAR((vw_maritime_trade_analysis[[#This Row],[Departure_Date]]))</f>
        <v>2022</v>
      </c>
      <c r="J4771" t="str">
        <f>"Q"&amp;ROUNDUP(MONTH(vw_maritime_trade_analysis[[#This Row],[Departure_Date]])/3,0)</f>
        <v>Q3</v>
      </c>
      <c r="K4771" t="str">
        <f>TEXT(vw_maritime_trade_analysis[[#This Row],[Departure_Date]],"mmmm")</f>
        <v>July</v>
      </c>
      <c r="L4771">
        <v>5096132</v>
      </c>
      <c r="M4771">
        <v>150165.46875</v>
      </c>
      <c r="N4771">
        <v>217418.015625</v>
      </c>
      <c r="O4771">
        <v>15441.2802734375</v>
      </c>
      <c r="P4771">
        <v>12064.0400390625</v>
      </c>
      <c r="Q4771">
        <v>2256497.25</v>
      </c>
      <c r="R4771">
        <f t="shared" si="74"/>
        <v>0.44278626417055134</v>
      </c>
    </row>
    <row r="4772" spans="1:18" x14ac:dyDescent="0.25">
      <c r="A4772" t="s">
        <v>6111</v>
      </c>
      <c r="B4772" t="s">
        <v>49</v>
      </c>
      <c r="C4772" t="s">
        <v>66</v>
      </c>
      <c r="D4772" t="s">
        <v>245</v>
      </c>
      <c r="E4772" t="s">
        <v>108</v>
      </c>
      <c r="F4772" t="s">
        <v>100</v>
      </c>
      <c r="G4772" s="1">
        <v>44833</v>
      </c>
      <c r="H4772" s="1">
        <v>44852</v>
      </c>
      <c r="I4772">
        <f>YEAR((vw_maritime_trade_analysis[[#This Row],[Departure_Date]]))</f>
        <v>2022</v>
      </c>
      <c r="J4772" t="str">
        <f>"Q"&amp;ROUNDUP(MONTH(vw_maritime_trade_analysis[[#This Row],[Departure_Date]])/3,0)</f>
        <v>Q3</v>
      </c>
      <c r="K4772" t="str">
        <f>TEXT(vw_maritime_trade_analysis[[#This Row],[Departure_Date]],"mmmm")</f>
        <v>September</v>
      </c>
      <c r="L4772">
        <v>13791903</v>
      </c>
      <c r="M4772">
        <v>487610.625</v>
      </c>
      <c r="N4772">
        <v>110357.0703125</v>
      </c>
      <c r="O4772">
        <v>39031.08984375</v>
      </c>
      <c r="P4772">
        <v>0</v>
      </c>
      <c r="Q4772">
        <v>1250003</v>
      </c>
      <c r="R4772">
        <f t="shared" si="74"/>
        <v>9.0633105525756666E-2</v>
      </c>
    </row>
    <row r="4773" spans="1:18" x14ac:dyDescent="0.25">
      <c r="A4773" t="s">
        <v>6112</v>
      </c>
      <c r="B4773" t="s">
        <v>65</v>
      </c>
      <c r="C4773" t="s">
        <v>50</v>
      </c>
      <c r="D4773" t="s">
        <v>145</v>
      </c>
      <c r="E4773" t="s">
        <v>56</v>
      </c>
      <c r="F4773" t="s">
        <v>108</v>
      </c>
      <c r="G4773" s="1">
        <v>43998</v>
      </c>
      <c r="H4773" s="1">
        <v>44015</v>
      </c>
      <c r="I4773">
        <f>YEAR((vw_maritime_trade_analysis[[#This Row],[Departure_Date]]))</f>
        <v>2020</v>
      </c>
      <c r="J4773" t="str">
        <f>"Q"&amp;ROUNDUP(MONTH(vw_maritime_trade_analysis[[#This Row],[Departure_Date]])/3,0)</f>
        <v>Q2</v>
      </c>
      <c r="K4773" t="str">
        <f>TEXT(vw_maritime_trade_analysis[[#This Row],[Departure_Date]],"mmmm")</f>
        <v>June</v>
      </c>
      <c r="L4773">
        <v>45595704</v>
      </c>
      <c r="M4773">
        <v>504774.625</v>
      </c>
      <c r="N4773">
        <v>130096.6328125</v>
      </c>
      <c r="O4773">
        <v>80704.3984375</v>
      </c>
      <c r="P4773">
        <v>18402.25</v>
      </c>
      <c r="Q4773">
        <v>1766154.25</v>
      </c>
      <c r="R4773">
        <f t="shared" si="74"/>
        <v>3.873510210523342E-2</v>
      </c>
    </row>
    <row r="4774" spans="1:18" x14ac:dyDescent="0.25">
      <c r="A4774" t="s">
        <v>6113</v>
      </c>
      <c r="B4774" t="s">
        <v>65</v>
      </c>
      <c r="C4774" t="s">
        <v>66</v>
      </c>
      <c r="D4774" t="s">
        <v>67</v>
      </c>
      <c r="E4774" t="s">
        <v>128</v>
      </c>
      <c r="F4774" t="s">
        <v>174</v>
      </c>
      <c r="G4774" s="1">
        <v>45610</v>
      </c>
      <c r="H4774" s="1">
        <v>45636</v>
      </c>
      <c r="I4774">
        <f>YEAR((vw_maritime_trade_analysis[[#This Row],[Departure_Date]]))</f>
        <v>2024</v>
      </c>
      <c r="J4774" t="str">
        <f>"Q"&amp;ROUNDUP(MONTH(vw_maritime_trade_analysis[[#This Row],[Departure_Date]])/3,0)</f>
        <v>Q4</v>
      </c>
      <c r="K4774" t="str">
        <f>TEXT(vw_maritime_trade_analysis[[#This Row],[Departure_Date]],"mmmm")</f>
        <v>November</v>
      </c>
      <c r="L4774">
        <v>965575.25</v>
      </c>
      <c r="M4774">
        <v>536917.5</v>
      </c>
      <c r="N4774">
        <v>63685.69140625</v>
      </c>
      <c r="O4774">
        <v>2298.070068359375</v>
      </c>
      <c r="P4774">
        <v>16018.6201171875</v>
      </c>
      <c r="Q4774">
        <v>732723</v>
      </c>
      <c r="R4774">
        <f t="shared" si="74"/>
        <v>0.75884608682751553</v>
      </c>
    </row>
    <row r="4775" spans="1:18" x14ac:dyDescent="0.25">
      <c r="A4775" t="s">
        <v>6114</v>
      </c>
      <c r="B4775" t="s">
        <v>49</v>
      </c>
      <c r="C4775" t="s">
        <v>50</v>
      </c>
      <c r="D4775" t="s">
        <v>223</v>
      </c>
      <c r="E4775" t="s">
        <v>230</v>
      </c>
      <c r="F4775" t="s">
        <v>56</v>
      </c>
      <c r="G4775" s="1">
        <v>44526</v>
      </c>
      <c r="H4775" s="1">
        <v>44544</v>
      </c>
      <c r="I4775">
        <f>YEAR((vw_maritime_trade_analysis[[#This Row],[Departure_Date]]))</f>
        <v>2021</v>
      </c>
      <c r="J4775" t="str">
        <f>"Q"&amp;ROUNDUP(MONTH(vw_maritime_trade_analysis[[#This Row],[Departure_Date]])/3,0)</f>
        <v>Q4</v>
      </c>
      <c r="K4775" t="str">
        <f>TEXT(vw_maritime_trade_analysis[[#This Row],[Departure_Date]],"mmmm")</f>
        <v>November</v>
      </c>
      <c r="L4775">
        <v>95133304</v>
      </c>
      <c r="M4775">
        <v>398402.65625</v>
      </c>
      <c r="N4775">
        <v>102666.09375</v>
      </c>
      <c r="O4775">
        <v>254005.9375</v>
      </c>
      <c r="P4775">
        <v>11460.9296875</v>
      </c>
      <c r="Q4775">
        <v>3796916.5</v>
      </c>
      <c r="R4775">
        <f t="shared" si="74"/>
        <v>3.9911538234812069E-2</v>
      </c>
    </row>
    <row r="4776" spans="1:18" x14ac:dyDescent="0.25">
      <c r="A4776" t="s">
        <v>6115</v>
      </c>
      <c r="B4776" t="s">
        <v>65</v>
      </c>
      <c r="C4776" t="s">
        <v>66</v>
      </c>
      <c r="D4776" t="s">
        <v>67</v>
      </c>
      <c r="E4776" t="s">
        <v>82</v>
      </c>
      <c r="F4776" t="s">
        <v>93</v>
      </c>
      <c r="G4776" s="1">
        <v>45126</v>
      </c>
      <c r="H4776" s="1">
        <v>45140</v>
      </c>
      <c r="I4776">
        <f>YEAR((vw_maritime_trade_analysis[[#This Row],[Departure_Date]]))</f>
        <v>2023</v>
      </c>
      <c r="J4776" t="str">
        <f>"Q"&amp;ROUNDUP(MONTH(vw_maritime_trade_analysis[[#This Row],[Departure_Date]])/3,0)</f>
        <v>Q3</v>
      </c>
      <c r="K4776" t="str">
        <f>TEXT(vw_maritime_trade_analysis[[#This Row],[Departure_Date]],"mmmm")</f>
        <v>July</v>
      </c>
      <c r="L4776">
        <v>10179013</v>
      </c>
      <c r="M4776">
        <v>196058.96875</v>
      </c>
      <c r="N4776">
        <v>40930.28125</v>
      </c>
      <c r="O4776">
        <v>35219.390625</v>
      </c>
      <c r="P4776">
        <v>0</v>
      </c>
      <c r="Q4776">
        <v>610809.0625</v>
      </c>
      <c r="R4776">
        <f t="shared" si="74"/>
        <v>6.0006708165123671E-2</v>
      </c>
    </row>
    <row r="4777" spans="1:18" x14ac:dyDescent="0.25">
      <c r="A4777" t="s">
        <v>6116</v>
      </c>
      <c r="B4777" t="s">
        <v>49</v>
      </c>
      <c r="C4777" t="s">
        <v>112</v>
      </c>
      <c r="D4777" t="s">
        <v>199</v>
      </c>
      <c r="E4777" t="s">
        <v>257</v>
      </c>
      <c r="F4777" t="s">
        <v>100</v>
      </c>
      <c r="G4777" s="1">
        <v>43869</v>
      </c>
      <c r="H4777" s="1">
        <v>43889</v>
      </c>
      <c r="I4777">
        <f>YEAR((vw_maritime_trade_analysis[[#This Row],[Departure_Date]]))</f>
        <v>2020</v>
      </c>
      <c r="J4777" t="str">
        <f>"Q"&amp;ROUNDUP(MONTH(vw_maritime_trade_analysis[[#This Row],[Departure_Date]])/3,0)</f>
        <v>Q1</v>
      </c>
      <c r="K4777" t="str">
        <f>TEXT(vw_maritime_trade_analysis[[#This Row],[Departure_Date]],"mmmm")</f>
        <v>February</v>
      </c>
      <c r="L4777">
        <v>8147128</v>
      </c>
      <c r="M4777">
        <v>343247.65625</v>
      </c>
      <c r="N4777">
        <v>167602.5</v>
      </c>
      <c r="O4777">
        <v>11161.5703125</v>
      </c>
      <c r="P4777">
        <v>0</v>
      </c>
      <c r="Q4777">
        <v>886619.625</v>
      </c>
      <c r="R4777">
        <f t="shared" si="74"/>
        <v>0.10882603354212675</v>
      </c>
    </row>
    <row r="4778" spans="1:18" x14ac:dyDescent="0.25">
      <c r="A4778" t="s">
        <v>6117</v>
      </c>
      <c r="B4778" t="s">
        <v>65</v>
      </c>
      <c r="C4778" t="s">
        <v>50</v>
      </c>
      <c r="D4778" t="s">
        <v>51</v>
      </c>
      <c r="E4778" t="s">
        <v>70</v>
      </c>
      <c r="F4778" t="s">
        <v>83</v>
      </c>
      <c r="G4778" s="1">
        <v>45679</v>
      </c>
      <c r="H4778" s="1">
        <v>45691</v>
      </c>
      <c r="I4778">
        <f>YEAR((vw_maritime_trade_analysis[[#This Row],[Departure_Date]]))</f>
        <v>2025</v>
      </c>
      <c r="J4778" t="str">
        <f>"Q"&amp;ROUNDUP(MONTH(vw_maritime_trade_analysis[[#This Row],[Departure_Date]])/3,0)</f>
        <v>Q1</v>
      </c>
      <c r="K4778" t="str">
        <f>TEXT(vw_maritime_trade_analysis[[#This Row],[Departure_Date]],"mmmm")</f>
        <v>January</v>
      </c>
      <c r="L4778">
        <v>24624400</v>
      </c>
      <c r="M4778">
        <v>154284.625</v>
      </c>
      <c r="N4778">
        <v>223347.375</v>
      </c>
      <c r="O4778">
        <v>86185.3984375</v>
      </c>
      <c r="P4778">
        <v>0</v>
      </c>
      <c r="Q4778">
        <v>5243687.5</v>
      </c>
      <c r="R4778">
        <f t="shared" si="74"/>
        <v>0.21294681291726905</v>
      </c>
    </row>
    <row r="4779" spans="1:18" x14ac:dyDescent="0.25">
      <c r="A4779" t="s">
        <v>6118</v>
      </c>
      <c r="B4779" t="s">
        <v>49</v>
      </c>
      <c r="C4779" t="s">
        <v>78</v>
      </c>
      <c r="D4779" t="s">
        <v>105</v>
      </c>
      <c r="E4779" t="s">
        <v>230</v>
      </c>
      <c r="F4779" t="s">
        <v>82</v>
      </c>
      <c r="G4779" s="1">
        <v>46092</v>
      </c>
      <c r="H4779" s="1">
        <v>46101</v>
      </c>
      <c r="I4779">
        <f>YEAR((vw_maritime_trade_analysis[[#This Row],[Departure_Date]]))</f>
        <v>2026</v>
      </c>
      <c r="J4779" t="str">
        <f>"Q"&amp;ROUNDUP(MONTH(vw_maritime_trade_analysis[[#This Row],[Departure_Date]])/3,0)</f>
        <v>Q1</v>
      </c>
      <c r="K4779" t="str">
        <f>TEXT(vw_maritime_trade_analysis[[#This Row],[Departure_Date]],"mmmm")</f>
        <v>March</v>
      </c>
      <c r="L4779">
        <v>50277112</v>
      </c>
      <c r="M4779">
        <v>238216.1875</v>
      </c>
      <c r="N4779">
        <v>19495.48046875</v>
      </c>
      <c r="O4779">
        <v>131726.03125</v>
      </c>
      <c r="P4779">
        <v>0</v>
      </c>
      <c r="Q4779">
        <v>1327323.875</v>
      </c>
      <c r="R4779">
        <f t="shared" si="74"/>
        <v>2.6400161469099497E-2</v>
      </c>
    </row>
    <row r="4780" spans="1:18" x14ac:dyDescent="0.25">
      <c r="A4780" t="s">
        <v>6119</v>
      </c>
      <c r="B4780" t="s">
        <v>65</v>
      </c>
      <c r="C4780" t="s">
        <v>78</v>
      </c>
      <c r="D4780" t="s">
        <v>105</v>
      </c>
      <c r="E4780" t="s">
        <v>56</v>
      </c>
      <c r="F4780" t="s">
        <v>121</v>
      </c>
      <c r="G4780" s="1">
        <v>44074</v>
      </c>
      <c r="H4780" s="1">
        <v>44092</v>
      </c>
      <c r="I4780">
        <f>YEAR((vw_maritime_trade_analysis[[#This Row],[Departure_Date]]))</f>
        <v>2020</v>
      </c>
      <c r="J4780" t="str">
        <f>"Q"&amp;ROUNDUP(MONTH(vw_maritime_trade_analysis[[#This Row],[Departure_Date]])/3,0)</f>
        <v>Q3</v>
      </c>
      <c r="K4780" t="str">
        <f>TEXT(vw_maritime_trade_analysis[[#This Row],[Departure_Date]],"mmmm")</f>
        <v>August</v>
      </c>
      <c r="L4780">
        <v>19686478</v>
      </c>
      <c r="M4780">
        <v>265244.625</v>
      </c>
      <c r="N4780">
        <v>155772.203125</v>
      </c>
      <c r="O4780">
        <v>58665.69921875</v>
      </c>
      <c r="P4780">
        <v>0</v>
      </c>
      <c r="Q4780">
        <v>1005850.0625</v>
      </c>
      <c r="R4780">
        <f t="shared" si="74"/>
        <v>5.1093449143112341E-2</v>
      </c>
    </row>
    <row r="4781" spans="1:18" x14ac:dyDescent="0.25">
      <c r="A4781" t="s">
        <v>6120</v>
      </c>
      <c r="B4781" t="s">
        <v>49</v>
      </c>
      <c r="C4781" t="s">
        <v>50</v>
      </c>
      <c r="D4781" t="s">
        <v>145</v>
      </c>
      <c r="E4781" t="s">
        <v>159</v>
      </c>
      <c r="F4781" t="s">
        <v>100</v>
      </c>
      <c r="G4781" s="1">
        <v>46076</v>
      </c>
      <c r="H4781" s="1">
        <v>46096</v>
      </c>
      <c r="I4781">
        <f>YEAR((vw_maritime_trade_analysis[[#This Row],[Departure_Date]]))</f>
        <v>2026</v>
      </c>
      <c r="J4781" t="str">
        <f>"Q"&amp;ROUNDUP(MONTH(vw_maritime_trade_analysis[[#This Row],[Departure_Date]])/3,0)</f>
        <v>Q1</v>
      </c>
      <c r="K4781" t="str">
        <f>TEXT(vw_maritime_trade_analysis[[#This Row],[Departure_Date]],"mmmm")</f>
        <v>February</v>
      </c>
      <c r="L4781">
        <v>35621712</v>
      </c>
      <c r="M4781">
        <v>398792.03125</v>
      </c>
      <c r="N4781">
        <v>130500.0390625</v>
      </c>
      <c r="O4781">
        <v>90479.1484375</v>
      </c>
      <c r="P4781">
        <v>5071.35986328125</v>
      </c>
      <c r="Q4781">
        <v>2373471.5</v>
      </c>
      <c r="R4781">
        <f t="shared" si="74"/>
        <v>6.6629910993609737E-2</v>
      </c>
    </row>
    <row r="4782" spans="1:18" x14ac:dyDescent="0.25">
      <c r="A4782" t="s">
        <v>6121</v>
      </c>
      <c r="B4782" t="s">
        <v>65</v>
      </c>
      <c r="C4782" t="s">
        <v>50</v>
      </c>
      <c r="D4782" t="s">
        <v>145</v>
      </c>
      <c r="E4782" t="s">
        <v>184</v>
      </c>
      <c r="F4782" t="s">
        <v>140</v>
      </c>
      <c r="G4782" s="1">
        <v>46112</v>
      </c>
      <c r="H4782" s="1">
        <v>46130</v>
      </c>
      <c r="I4782">
        <f>YEAR((vw_maritime_trade_analysis[[#This Row],[Departure_Date]]))</f>
        <v>2026</v>
      </c>
      <c r="J4782" t="str">
        <f>"Q"&amp;ROUNDUP(MONTH(vw_maritime_trade_analysis[[#This Row],[Departure_Date]])/3,0)</f>
        <v>Q1</v>
      </c>
      <c r="K4782" t="str">
        <f>TEXT(vw_maritime_trade_analysis[[#This Row],[Departure_Date]],"mmmm")</f>
        <v>March</v>
      </c>
      <c r="L4782">
        <v>53010728</v>
      </c>
      <c r="M4782">
        <v>339573.15625</v>
      </c>
      <c r="N4782">
        <v>191635.25</v>
      </c>
      <c r="O4782">
        <v>77395.671875</v>
      </c>
      <c r="P4782">
        <v>0</v>
      </c>
      <c r="Q4782">
        <v>4740741.5</v>
      </c>
      <c r="R4782">
        <f t="shared" si="74"/>
        <v>8.9429850878486331E-2</v>
      </c>
    </row>
    <row r="4783" spans="1:18" x14ac:dyDescent="0.25">
      <c r="A4783" t="s">
        <v>6122</v>
      </c>
      <c r="B4783" t="s">
        <v>49</v>
      </c>
      <c r="C4783" t="s">
        <v>50</v>
      </c>
      <c r="D4783" t="s">
        <v>120</v>
      </c>
      <c r="E4783" t="s">
        <v>201</v>
      </c>
      <c r="F4783" t="s">
        <v>128</v>
      </c>
      <c r="G4783" s="1">
        <v>43865</v>
      </c>
      <c r="H4783" s="1">
        <v>43871</v>
      </c>
      <c r="I4783">
        <f>YEAR((vw_maritime_trade_analysis[[#This Row],[Departure_Date]]))</f>
        <v>2020</v>
      </c>
      <c r="J4783" t="str">
        <f>"Q"&amp;ROUNDUP(MONTH(vw_maritime_trade_analysis[[#This Row],[Departure_Date]])/3,0)</f>
        <v>Q1</v>
      </c>
      <c r="K4783" t="str">
        <f>TEXT(vw_maritime_trade_analysis[[#This Row],[Departure_Date]],"mmmm")</f>
        <v>February</v>
      </c>
      <c r="L4783">
        <v>18269870</v>
      </c>
      <c r="M4783">
        <v>57818.2109375</v>
      </c>
      <c r="N4783">
        <v>152473.5625</v>
      </c>
      <c r="O4783">
        <v>59011.6796875</v>
      </c>
      <c r="P4783">
        <v>21001.05078125</v>
      </c>
      <c r="Q4783">
        <v>876493</v>
      </c>
      <c r="R4783">
        <f t="shared" si="74"/>
        <v>4.7974780335054382E-2</v>
      </c>
    </row>
    <row r="4784" spans="1:18" x14ac:dyDescent="0.25">
      <c r="A4784" t="s">
        <v>6123</v>
      </c>
      <c r="B4784" t="s">
        <v>65</v>
      </c>
      <c r="C4784" t="s">
        <v>50</v>
      </c>
      <c r="D4784" t="s">
        <v>51</v>
      </c>
      <c r="E4784" t="s">
        <v>226</v>
      </c>
      <c r="F4784" t="s">
        <v>131</v>
      </c>
      <c r="G4784" s="1">
        <v>44261</v>
      </c>
      <c r="H4784" s="1">
        <v>44276</v>
      </c>
      <c r="I4784">
        <f>YEAR((vw_maritime_trade_analysis[[#This Row],[Departure_Date]]))</f>
        <v>2021</v>
      </c>
      <c r="J4784" t="str">
        <f>"Q"&amp;ROUNDUP(MONTH(vw_maritime_trade_analysis[[#This Row],[Departure_Date]])/3,0)</f>
        <v>Q1</v>
      </c>
      <c r="K4784" t="str">
        <f>TEXT(vw_maritime_trade_analysis[[#This Row],[Departure_Date]],"mmmm")</f>
        <v>March</v>
      </c>
      <c r="L4784">
        <v>8685538</v>
      </c>
      <c r="M4784">
        <v>167925.9375</v>
      </c>
      <c r="N4784">
        <v>239658.796875</v>
      </c>
      <c r="O4784">
        <v>27272.58984375</v>
      </c>
      <c r="P4784">
        <v>0</v>
      </c>
      <c r="Q4784">
        <v>2891300.5</v>
      </c>
      <c r="R4784">
        <f t="shared" si="74"/>
        <v>0.33288674806327484</v>
      </c>
    </row>
    <row r="4785" spans="1:18" x14ac:dyDescent="0.25">
      <c r="A4785" t="s">
        <v>6125</v>
      </c>
      <c r="B4785" t="s">
        <v>49</v>
      </c>
      <c r="C4785" t="s">
        <v>50</v>
      </c>
      <c r="D4785" t="s">
        <v>145</v>
      </c>
      <c r="E4785" t="s">
        <v>196</v>
      </c>
      <c r="F4785" t="s">
        <v>100</v>
      </c>
      <c r="G4785" s="1">
        <v>45285</v>
      </c>
      <c r="H4785" s="1">
        <v>45301</v>
      </c>
      <c r="I4785">
        <f>YEAR((vw_maritime_trade_analysis[[#This Row],[Departure_Date]]))</f>
        <v>2023</v>
      </c>
      <c r="J4785" t="str">
        <f>"Q"&amp;ROUNDUP(MONTH(vw_maritime_trade_analysis[[#This Row],[Departure_Date]])/3,0)</f>
        <v>Q4</v>
      </c>
      <c r="K4785" t="str">
        <f>TEXT(vw_maritime_trade_analysis[[#This Row],[Departure_Date]],"mmmm")</f>
        <v>December</v>
      </c>
      <c r="L4785">
        <v>68779848</v>
      </c>
      <c r="M4785">
        <v>166173.875</v>
      </c>
      <c r="N4785">
        <v>54153.76953125</v>
      </c>
      <c r="O4785">
        <v>224910.109375</v>
      </c>
      <c r="P4785">
        <v>0</v>
      </c>
      <c r="Q4785">
        <v>2320687.25</v>
      </c>
      <c r="R4785">
        <f t="shared" si="74"/>
        <v>3.3740802247774669E-2</v>
      </c>
    </row>
    <row r="4786" spans="1:18" x14ac:dyDescent="0.25">
      <c r="A4786" t="s">
        <v>6126</v>
      </c>
      <c r="B4786" t="s">
        <v>49</v>
      </c>
      <c r="C4786" t="s">
        <v>50</v>
      </c>
      <c r="D4786" t="s">
        <v>183</v>
      </c>
      <c r="E4786" t="s">
        <v>146</v>
      </c>
      <c r="F4786" t="s">
        <v>226</v>
      </c>
      <c r="G4786" s="1">
        <v>45961</v>
      </c>
      <c r="H4786" s="1">
        <v>45973</v>
      </c>
      <c r="I4786">
        <f>YEAR((vw_maritime_trade_analysis[[#This Row],[Departure_Date]]))</f>
        <v>2025</v>
      </c>
      <c r="J4786" t="str">
        <f>"Q"&amp;ROUNDUP(MONTH(vw_maritime_trade_analysis[[#This Row],[Departure_Date]])/3,0)</f>
        <v>Q4</v>
      </c>
      <c r="K4786" t="str">
        <f>TEXT(vw_maritime_trade_analysis[[#This Row],[Departure_Date]],"mmmm")</f>
        <v>October</v>
      </c>
      <c r="L4786">
        <v>33133030</v>
      </c>
      <c r="M4786">
        <v>426940.09375</v>
      </c>
      <c r="N4786">
        <v>35183.6796875</v>
      </c>
      <c r="O4786">
        <v>94760.46875</v>
      </c>
      <c r="Q4786">
        <v>1539957.75</v>
      </c>
      <c r="R4786">
        <f t="shared" si="74"/>
        <v>4.6478023591564069E-2</v>
      </c>
    </row>
    <row r="4787" spans="1:18" x14ac:dyDescent="0.25">
      <c r="A4787" t="s">
        <v>6127</v>
      </c>
      <c r="B4787" t="s">
        <v>65</v>
      </c>
      <c r="C4787" t="s">
        <v>50</v>
      </c>
      <c r="D4787" t="s">
        <v>145</v>
      </c>
      <c r="E4787" t="s">
        <v>82</v>
      </c>
      <c r="F4787" t="s">
        <v>174</v>
      </c>
      <c r="G4787" s="1">
        <v>44068</v>
      </c>
      <c r="H4787" s="1">
        <v>44082</v>
      </c>
      <c r="I4787">
        <f>YEAR((vw_maritime_trade_analysis[[#This Row],[Departure_Date]]))</f>
        <v>2020</v>
      </c>
      <c r="J4787" t="str">
        <f>"Q"&amp;ROUNDUP(MONTH(vw_maritime_trade_analysis[[#This Row],[Departure_Date]])/3,0)</f>
        <v>Q3</v>
      </c>
      <c r="K4787" t="str">
        <f>TEXT(vw_maritime_trade_analysis[[#This Row],[Departure_Date]],"mmmm")</f>
        <v>August</v>
      </c>
      <c r="L4787">
        <v>41695520</v>
      </c>
      <c r="M4787">
        <v>268901.125</v>
      </c>
      <c r="N4787">
        <v>128688.28125</v>
      </c>
      <c r="O4787">
        <v>36692.05859375</v>
      </c>
      <c r="P4787">
        <v>8132.93017578125</v>
      </c>
      <c r="Q4787">
        <v>6199194.5</v>
      </c>
      <c r="R4787">
        <f t="shared" si="74"/>
        <v>0.1486777116582309</v>
      </c>
    </row>
    <row r="4788" spans="1:18" x14ac:dyDescent="0.25">
      <c r="A4788" t="s">
        <v>6128</v>
      </c>
      <c r="B4788" t="s">
        <v>49</v>
      </c>
      <c r="C4788" t="s">
        <v>112</v>
      </c>
      <c r="D4788" t="s">
        <v>126</v>
      </c>
      <c r="E4788" t="s">
        <v>150</v>
      </c>
      <c r="F4788" t="s">
        <v>82</v>
      </c>
      <c r="G4788" s="1">
        <v>44107</v>
      </c>
      <c r="H4788" s="1">
        <v>44127</v>
      </c>
      <c r="I4788">
        <f>YEAR((vw_maritime_trade_analysis[[#This Row],[Departure_Date]]))</f>
        <v>2020</v>
      </c>
      <c r="J4788" t="str">
        <f>"Q"&amp;ROUNDUP(MONTH(vw_maritime_trade_analysis[[#This Row],[Departure_Date]])/3,0)</f>
        <v>Q4</v>
      </c>
      <c r="K4788" t="str">
        <f>TEXT(vw_maritime_trade_analysis[[#This Row],[Departure_Date]],"mmmm")</f>
        <v>October</v>
      </c>
      <c r="L4788">
        <v>8807220</v>
      </c>
      <c r="M4788">
        <v>230970.5625</v>
      </c>
      <c r="N4788">
        <v>81034.4375</v>
      </c>
      <c r="O4788">
        <v>20344.6796875</v>
      </c>
      <c r="P4788">
        <v>10191.2099609375</v>
      </c>
      <c r="Q4788">
        <v>1068370</v>
      </c>
      <c r="R4788">
        <f t="shared" si="74"/>
        <v>0.12130615563140242</v>
      </c>
    </row>
    <row r="4789" spans="1:18" x14ac:dyDescent="0.25">
      <c r="A4789" t="s">
        <v>6129</v>
      </c>
      <c r="B4789" t="s">
        <v>49</v>
      </c>
      <c r="C4789" t="s">
        <v>50</v>
      </c>
      <c r="D4789" t="s">
        <v>139</v>
      </c>
      <c r="E4789" t="s">
        <v>93</v>
      </c>
      <c r="F4789" t="s">
        <v>56</v>
      </c>
      <c r="G4789" s="1">
        <v>43885</v>
      </c>
      <c r="H4789" s="1">
        <v>43901</v>
      </c>
      <c r="I4789">
        <f>YEAR((vw_maritime_trade_analysis[[#This Row],[Departure_Date]]))</f>
        <v>2020</v>
      </c>
      <c r="J4789" t="str">
        <f>"Q"&amp;ROUNDUP(MONTH(vw_maritime_trade_analysis[[#This Row],[Departure_Date]])/3,0)</f>
        <v>Q1</v>
      </c>
      <c r="K4789" t="str">
        <f>TEXT(vw_maritime_trade_analysis[[#This Row],[Departure_Date]],"mmmm")</f>
        <v>February</v>
      </c>
      <c r="L4789">
        <v>27185964</v>
      </c>
      <c r="M4789">
        <v>453901</v>
      </c>
      <c r="N4789">
        <v>187105.8125</v>
      </c>
      <c r="O4789">
        <v>60624.69921875</v>
      </c>
      <c r="P4789">
        <v>0</v>
      </c>
      <c r="Q4789">
        <v>1600589.5</v>
      </c>
      <c r="R4789">
        <f t="shared" si="74"/>
        <v>5.8875583738726353E-2</v>
      </c>
    </row>
    <row r="4790" spans="1:18" x14ac:dyDescent="0.25">
      <c r="A4790" t="s">
        <v>6130</v>
      </c>
      <c r="B4790" t="s">
        <v>49</v>
      </c>
      <c r="C4790" t="s">
        <v>112</v>
      </c>
      <c r="D4790" t="s">
        <v>126</v>
      </c>
      <c r="E4790" t="s">
        <v>93</v>
      </c>
      <c r="F4790" t="s">
        <v>82</v>
      </c>
      <c r="G4790" s="1">
        <v>44174</v>
      </c>
      <c r="H4790" s="1">
        <v>44202</v>
      </c>
      <c r="I4790">
        <f>YEAR((vw_maritime_trade_analysis[[#This Row],[Departure_Date]]))</f>
        <v>2020</v>
      </c>
      <c r="J4790" t="str">
        <f>"Q"&amp;ROUNDUP(MONTH(vw_maritime_trade_analysis[[#This Row],[Departure_Date]])/3,0)</f>
        <v>Q4</v>
      </c>
      <c r="K4790" t="str">
        <f>TEXT(vw_maritime_trade_analysis[[#This Row],[Departure_Date]],"mmmm")</f>
        <v>December</v>
      </c>
      <c r="L4790">
        <v>10968795</v>
      </c>
      <c r="M4790">
        <v>618763.5</v>
      </c>
      <c r="N4790">
        <v>118358.1015625</v>
      </c>
      <c r="O4790">
        <v>9871.919921875</v>
      </c>
      <c r="P4790">
        <v>0</v>
      </c>
      <c r="Q4790">
        <v>1484157.25</v>
      </c>
      <c r="R4790">
        <f t="shared" si="74"/>
        <v>0.13530722836920556</v>
      </c>
    </row>
    <row r="4791" spans="1:18" x14ac:dyDescent="0.25">
      <c r="A4791" t="s">
        <v>6131</v>
      </c>
      <c r="B4791" t="s">
        <v>65</v>
      </c>
      <c r="C4791" t="s">
        <v>78</v>
      </c>
      <c r="D4791" t="s">
        <v>79</v>
      </c>
      <c r="E4791" t="s">
        <v>82</v>
      </c>
      <c r="F4791" t="s">
        <v>159</v>
      </c>
      <c r="G4791" s="1">
        <v>46092</v>
      </c>
      <c r="H4791" s="1">
        <v>46121</v>
      </c>
      <c r="I4791">
        <f>YEAR((vw_maritime_trade_analysis[[#This Row],[Departure_Date]]))</f>
        <v>2026</v>
      </c>
      <c r="J4791" t="str">
        <f>"Q"&amp;ROUNDUP(MONTH(vw_maritime_trade_analysis[[#This Row],[Departure_Date]])/3,0)</f>
        <v>Q1</v>
      </c>
      <c r="K4791" t="str">
        <f>TEXT(vw_maritime_trade_analysis[[#This Row],[Departure_Date]],"mmmm")</f>
        <v>March</v>
      </c>
      <c r="L4791">
        <v>25476964</v>
      </c>
      <c r="M4791">
        <v>363139.75</v>
      </c>
      <c r="N4791">
        <v>189477.25</v>
      </c>
      <c r="O4791">
        <v>38215.44921875</v>
      </c>
      <c r="P4791">
        <v>9438.4697265625</v>
      </c>
      <c r="Q4791">
        <v>2121278.25</v>
      </c>
      <c r="R4791">
        <f t="shared" si="74"/>
        <v>8.3262599499689213E-2</v>
      </c>
    </row>
    <row r="4792" spans="1:18" x14ac:dyDescent="0.25">
      <c r="A4792" t="s">
        <v>6132</v>
      </c>
      <c r="B4792" t="s">
        <v>49</v>
      </c>
      <c r="C4792" t="s">
        <v>239</v>
      </c>
      <c r="D4792" t="s">
        <v>270</v>
      </c>
      <c r="E4792" t="s">
        <v>140</v>
      </c>
      <c r="F4792" t="s">
        <v>226</v>
      </c>
      <c r="G4792" s="1">
        <v>44789</v>
      </c>
      <c r="H4792" s="1">
        <v>44803</v>
      </c>
      <c r="I4792">
        <f>YEAR((vw_maritime_trade_analysis[[#This Row],[Departure_Date]]))</f>
        <v>2022</v>
      </c>
      <c r="J4792" t="str">
        <f>"Q"&amp;ROUNDUP(MONTH(vw_maritime_trade_analysis[[#This Row],[Departure_Date]])/3,0)</f>
        <v>Q3</v>
      </c>
      <c r="K4792" t="str">
        <f>TEXT(vw_maritime_trade_analysis[[#This Row],[Departure_Date]],"mmmm")</f>
        <v>August</v>
      </c>
      <c r="L4792">
        <v>59539892</v>
      </c>
      <c r="M4792">
        <v>387683.40625</v>
      </c>
      <c r="N4792">
        <v>49833.69140625</v>
      </c>
      <c r="O4792">
        <v>135155.546875</v>
      </c>
      <c r="P4792">
        <v>65497.140625</v>
      </c>
      <c r="Q4792">
        <v>1597780.875</v>
      </c>
      <c r="R4792">
        <f t="shared" si="74"/>
        <v>2.683546814293852E-2</v>
      </c>
    </row>
    <row r="4793" spans="1:18" x14ac:dyDescent="0.25">
      <c r="A4793" t="s">
        <v>6133</v>
      </c>
      <c r="B4793" t="s">
        <v>65</v>
      </c>
      <c r="C4793" t="s">
        <v>50</v>
      </c>
      <c r="D4793" t="s">
        <v>183</v>
      </c>
      <c r="E4793" t="s">
        <v>56</v>
      </c>
      <c r="F4793" t="s">
        <v>154</v>
      </c>
      <c r="G4793" s="1">
        <v>45411</v>
      </c>
      <c r="H4793" s="1">
        <v>45423</v>
      </c>
      <c r="I4793">
        <f>YEAR((vw_maritime_trade_analysis[[#This Row],[Departure_Date]]))</f>
        <v>2024</v>
      </c>
      <c r="J4793" t="str">
        <f>"Q"&amp;ROUNDUP(MONTH(vw_maritime_trade_analysis[[#This Row],[Departure_Date]])/3,0)</f>
        <v>Q2</v>
      </c>
      <c r="K4793" t="str">
        <f>TEXT(vw_maritime_trade_analysis[[#This Row],[Departure_Date]],"mmmm")</f>
        <v>April</v>
      </c>
      <c r="L4793">
        <v>123873112</v>
      </c>
      <c r="M4793">
        <v>406349.5</v>
      </c>
      <c r="N4793">
        <v>225489.296875</v>
      </c>
      <c r="O4793">
        <v>377813</v>
      </c>
      <c r="P4793">
        <v>0</v>
      </c>
      <c r="Q4793">
        <v>1979157.125</v>
      </c>
      <c r="R4793">
        <f t="shared" si="74"/>
        <v>1.5977293966748813E-2</v>
      </c>
    </row>
    <row r="4794" spans="1:18" x14ac:dyDescent="0.25">
      <c r="A4794" t="s">
        <v>6134</v>
      </c>
      <c r="B4794" t="s">
        <v>49</v>
      </c>
      <c r="C4794" t="s">
        <v>112</v>
      </c>
      <c r="D4794" t="s">
        <v>113</v>
      </c>
      <c r="E4794" t="s">
        <v>131</v>
      </c>
      <c r="F4794" t="s">
        <v>82</v>
      </c>
      <c r="G4794" s="1">
        <v>46117</v>
      </c>
      <c r="H4794" s="1">
        <v>46133</v>
      </c>
      <c r="I4794">
        <f>YEAR((vw_maritime_trade_analysis[[#This Row],[Departure_Date]]))</f>
        <v>2026</v>
      </c>
      <c r="J4794" t="str">
        <f>"Q"&amp;ROUNDUP(MONTH(vw_maritime_trade_analysis[[#This Row],[Departure_Date]])/3,0)</f>
        <v>Q2</v>
      </c>
      <c r="K4794" t="str">
        <f>TEXT(vw_maritime_trade_analysis[[#This Row],[Departure_Date]],"mmmm")</f>
        <v>April</v>
      </c>
      <c r="L4794">
        <v>6490564</v>
      </c>
      <c r="M4794">
        <v>504842.96875</v>
      </c>
      <c r="N4794">
        <v>98164.921875</v>
      </c>
      <c r="O4794">
        <v>15187.919921875</v>
      </c>
      <c r="P4794">
        <v>25074.16015625</v>
      </c>
      <c r="Q4794">
        <v>1077859</v>
      </c>
      <c r="R4794">
        <f t="shared" si="74"/>
        <v>0.1660655376019711</v>
      </c>
    </row>
    <row r="4795" spans="1:18" x14ac:dyDescent="0.25">
      <c r="A4795" t="s">
        <v>6135</v>
      </c>
      <c r="B4795" t="s">
        <v>65</v>
      </c>
      <c r="C4795" t="s">
        <v>50</v>
      </c>
      <c r="D4795" t="s">
        <v>145</v>
      </c>
      <c r="E4795" t="s">
        <v>100</v>
      </c>
      <c r="F4795" t="s">
        <v>230</v>
      </c>
      <c r="G4795" s="1">
        <v>44724</v>
      </c>
      <c r="H4795" s="1">
        <v>44736</v>
      </c>
      <c r="I4795">
        <f>YEAR((vw_maritime_trade_analysis[[#This Row],[Departure_Date]]))</f>
        <v>2022</v>
      </c>
      <c r="J4795" t="str">
        <f>"Q"&amp;ROUNDUP(MONTH(vw_maritime_trade_analysis[[#This Row],[Departure_Date]])/3,0)</f>
        <v>Q2</v>
      </c>
      <c r="K4795" t="str">
        <f>TEXT(vw_maritime_trade_analysis[[#This Row],[Departure_Date]],"mmmm")</f>
        <v>June</v>
      </c>
      <c r="L4795">
        <v>125959992</v>
      </c>
      <c r="M4795">
        <v>243704.234375</v>
      </c>
      <c r="N4795">
        <v>201998.9375</v>
      </c>
      <c r="O4795">
        <v>171305.59375</v>
      </c>
      <c r="P4795">
        <v>0</v>
      </c>
      <c r="Q4795">
        <v>6266348</v>
      </c>
      <c r="R4795">
        <f t="shared" si="74"/>
        <v>4.9748717037073169E-2</v>
      </c>
    </row>
    <row r="4796" spans="1:18" x14ac:dyDescent="0.25">
      <c r="A4796" t="s">
        <v>6136</v>
      </c>
      <c r="B4796" t="s">
        <v>49</v>
      </c>
      <c r="C4796" t="s">
        <v>50</v>
      </c>
      <c r="D4796" t="s">
        <v>51</v>
      </c>
      <c r="E4796" t="s">
        <v>257</v>
      </c>
      <c r="F4796" t="s">
        <v>128</v>
      </c>
      <c r="G4796" s="1">
        <v>44513</v>
      </c>
      <c r="H4796" s="1">
        <v>44529</v>
      </c>
      <c r="I4796">
        <f>YEAR((vw_maritime_trade_analysis[[#This Row],[Departure_Date]]))</f>
        <v>2021</v>
      </c>
      <c r="J4796" t="str">
        <f>"Q"&amp;ROUNDUP(MONTH(vw_maritime_trade_analysis[[#This Row],[Departure_Date]])/3,0)</f>
        <v>Q4</v>
      </c>
      <c r="K4796" t="str">
        <f>TEXT(vw_maritime_trade_analysis[[#This Row],[Departure_Date]],"mmmm")</f>
        <v>November</v>
      </c>
      <c r="L4796">
        <v>25056402</v>
      </c>
      <c r="M4796">
        <v>311127.5625</v>
      </c>
      <c r="N4796">
        <v>111120.3828125</v>
      </c>
      <c r="O4796">
        <v>66148.8984375</v>
      </c>
      <c r="P4796">
        <v>19052.6796875</v>
      </c>
      <c r="Q4796">
        <v>5386366.5</v>
      </c>
      <c r="R4796">
        <f t="shared" si="74"/>
        <v>0.21496967122414462</v>
      </c>
    </row>
    <row r="4797" spans="1:18" x14ac:dyDescent="0.25">
      <c r="A4797" t="s">
        <v>6137</v>
      </c>
      <c r="B4797" t="s">
        <v>49</v>
      </c>
      <c r="C4797" t="s">
        <v>50</v>
      </c>
      <c r="D4797" t="s">
        <v>139</v>
      </c>
      <c r="E4797" t="s">
        <v>146</v>
      </c>
      <c r="F4797" t="s">
        <v>184</v>
      </c>
      <c r="G4797" s="1">
        <v>45070</v>
      </c>
      <c r="H4797" s="1">
        <v>45085</v>
      </c>
      <c r="I4797">
        <f>YEAR((vw_maritime_trade_analysis[[#This Row],[Departure_Date]]))</f>
        <v>2023</v>
      </c>
      <c r="J4797" t="str">
        <f>"Q"&amp;ROUNDUP(MONTH(vw_maritime_trade_analysis[[#This Row],[Departure_Date]])/3,0)</f>
        <v>Q2</v>
      </c>
      <c r="K4797" t="str">
        <f>TEXT(vw_maritime_trade_analysis[[#This Row],[Departure_Date]],"mmmm")</f>
        <v>May</v>
      </c>
      <c r="L4797">
        <v>55044296</v>
      </c>
      <c r="M4797">
        <v>281806.28125</v>
      </c>
      <c r="N4797">
        <v>86552.2734375</v>
      </c>
      <c r="O4797">
        <v>128253.2109375</v>
      </c>
      <c r="P4797">
        <v>3124.10009765625</v>
      </c>
      <c r="Q4797">
        <v>1154290.5</v>
      </c>
      <c r="R4797">
        <f t="shared" si="74"/>
        <v>2.0970210973358619E-2</v>
      </c>
    </row>
    <row r="4798" spans="1:18" x14ac:dyDescent="0.25">
      <c r="A4798" t="s">
        <v>6138</v>
      </c>
      <c r="B4798" t="s">
        <v>65</v>
      </c>
      <c r="C4798" t="s">
        <v>50</v>
      </c>
      <c r="D4798" t="s">
        <v>120</v>
      </c>
      <c r="E4798" t="s">
        <v>70</v>
      </c>
      <c r="F4798" t="s">
        <v>196</v>
      </c>
      <c r="G4798" s="1">
        <v>44839</v>
      </c>
      <c r="H4798" s="1">
        <v>44847</v>
      </c>
      <c r="I4798">
        <f>YEAR((vw_maritime_trade_analysis[[#This Row],[Departure_Date]]))</f>
        <v>2022</v>
      </c>
      <c r="J4798" t="str">
        <f>"Q"&amp;ROUNDUP(MONTH(vw_maritime_trade_analysis[[#This Row],[Departure_Date]])/3,0)</f>
        <v>Q4</v>
      </c>
      <c r="K4798" t="str">
        <f>TEXT(vw_maritime_trade_analysis[[#This Row],[Departure_Date]],"mmmm")</f>
        <v>October</v>
      </c>
      <c r="L4798">
        <v>37039228</v>
      </c>
      <c r="M4798">
        <v>120678.546875</v>
      </c>
      <c r="N4798">
        <v>190772.328125</v>
      </c>
      <c r="O4798">
        <v>125933.3828125</v>
      </c>
      <c r="P4798">
        <v>0</v>
      </c>
      <c r="Q4798">
        <v>1439753.625</v>
      </c>
      <c r="R4798">
        <f t="shared" si="74"/>
        <v>3.8871048419259709E-2</v>
      </c>
    </row>
    <row r="4799" spans="1:18" x14ac:dyDescent="0.25">
      <c r="A4799" t="s">
        <v>6139</v>
      </c>
      <c r="B4799" t="s">
        <v>65</v>
      </c>
      <c r="C4799" t="s">
        <v>50</v>
      </c>
      <c r="D4799" t="s">
        <v>120</v>
      </c>
      <c r="E4799" t="s">
        <v>92</v>
      </c>
      <c r="F4799" t="s">
        <v>71</v>
      </c>
      <c r="G4799" s="1">
        <v>44252</v>
      </c>
      <c r="H4799" s="1">
        <v>44260</v>
      </c>
      <c r="I4799">
        <f>YEAR((vw_maritime_trade_analysis[[#This Row],[Departure_Date]]))</f>
        <v>2021</v>
      </c>
      <c r="J4799" t="str">
        <f>"Q"&amp;ROUNDUP(MONTH(vw_maritime_trade_analysis[[#This Row],[Departure_Date]])/3,0)</f>
        <v>Q1</v>
      </c>
      <c r="K4799" t="str">
        <f>TEXT(vw_maritime_trade_analysis[[#This Row],[Departure_Date]],"mmmm")</f>
        <v>February</v>
      </c>
      <c r="L4799">
        <v>19561242</v>
      </c>
      <c r="M4799">
        <v>274372.4375</v>
      </c>
      <c r="N4799">
        <v>25848.109375</v>
      </c>
      <c r="O4799">
        <v>21126.140625</v>
      </c>
      <c r="P4799">
        <v>0</v>
      </c>
      <c r="Q4799">
        <v>1439609.375</v>
      </c>
      <c r="R4799">
        <f t="shared" si="74"/>
        <v>7.3594988242566606E-2</v>
      </c>
    </row>
    <row r="4800" spans="1:18" x14ac:dyDescent="0.25">
      <c r="A4800" t="s">
        <v>6140</v>
      </c>
      <c r="B4800" t="s">
        <v>65</v>
      </c>
      <c r="C4800" t="s">
        <v>50</v>
      </c>
      <c r="D4800" t="s">
        <v>120</v>
      </c>
      <c r="E4800" t="s">
        <v>184</v>
      </c>
      <c r="F4800" t="s">
        <v>140</v>
      </c>
      <c r="G4800" s="1">
        <v>46003</v>
      </c>
      <c r="H4800" s="1">
        <v>46019</v>
      </c>
      <c r="I4800">
        <f>YEAR((vw_maritime_trade_analysis[[#This Row],[Departure_Date]]))</f>
        <v>2025</v>
      </c>
      <c r="J4800" t="str">
        <f>"Q"&amp;ROUNDUP(MONTH(vw_maritime_trade_analysis[[#This Row],[Departure_Date]])/3,0)</f>
        <v>Q4</v>
      </c>
      <c r="K4800" t="str">
        <f>TEXT(vw_maritime_trade_analysis[[#This Row],[Departure_Date]],"mmmm")</f>
        <v>December</v>
      </c>
      <c r="L4800">
        <v>19235456</v>
      </c>
      <c r="M4800">
        <v>504704.96875</v>
      </c>
      <c r="N4800">
        <v>180501.46875</v>
      </c>
      <c r="O4800">
        <v>50973.9609375</v>
      </c>
      <c r="P4800">
        <v>13449.7197265625</v>
      </c>
      <c r="Q4800">
        <v>2661277.5</v>
      </c>
      <c r="R4800">
        <f t="shared" si="74"/>
        <v>0.13835271178390571</v>
      </c>
    </row>
    <row r="4801" spans="1:18" x14ac:dyDescent="0.25">
      <c r="A4801" t="s">
        <v>6141</v>
      </c>
      <c r="B4801" t="s">
        <v>65</v>
      </c>
      <c r="C4801" t="s">
        <v>50</v>
      </c>
      <c r="D4801" t="s">
        <v>183</v>
      </c>
      <c r="E4801" t="s">
        <v>100</v>
      </c>
      <c r="F4801" t="s">
        <v>204</v>
      </c>
      <c r="G4801" s="1">
        <v>45736</v>
      </c>
      <c r="H4801" s="1">
        <v>45742</v>
      </c>
      <c r="I4801">
        <f>YEAR((vw_maritime_trade_analysis[[#This Row],[Departure_Date]]))</f>
        <v>2025</v>
      </c>
      <c r="J4801" t="str">
        <f>"Q"&amp;ROUNDUP(MONTH(vw_maritime_trade_analysis[[#This Row],[Departure_Date]])/3,0)</f>
        <v>Q1</v>
      </c>
      <c r="K4801" t="str">
        <f>TEXT(vw_maritime_trade_analysis[[#This Row],[Departure_Date]],"mmmm")</f>
        <v>March</v>
      </c>
      <c r="L4801">
        <v>109749552</v>
      </c>
      <c r="M4801">
        <v>59593.44140625</v>
      </c>
      <c r="N4801">
        <v>144843.625</v>
      </c>
      <c r="O4801">
        <v>141576.921875</v>
      </c>
      <c r="P4801">
        <v>5025.169921875</v>
      </c>
      <c r="Q4801">
        <v>2820291</v>
      </c>
      <c r="R4801">
        <f t="shared" si="74"/>
        <v>2.5697517198065647E-2</v>
      </c>
    </row>
    <row r="4802" spans="1:18" x14ac:dyDescent="0.25">
      <c r="A4802" t="s">
        <v>6142</v>
      </c>
      <c r="B4802" t="s">
        <v>49</v>
      </c>
      <c r="C4802" t="s">
        <v>50</v>
      </c>
      <c r="D4802" t="s">
        <v>51</v>
      </c>
      <c r="E4802" t="s">
        <v>71</v>
      </c>
      <c r="F4802" t="s">
        <v>92</v>
      </c>
      <c r="G4802" s="1">
        <v>45409</v>
      </c>
      <c r="H4802" s="1">
        <v>45427</v>
      </c>
      <c r="I4802">
        <f>YEAR((vw_maritime_trade_analysis[[#This Row],[Departure_Date]]))</f>
        <v>2024</v>
      </c>
      <c r="J4802" t="str">
        <f>"Q"&amp;ROUNDUP(MONTH(vw_maritime_trade_analysis[[#This Row],[Departure_Date]])/3,0)</f>
        <v>Q2</v>
      </c>
      <c r="K4802" t="str">
        <f>TEXT(vw_maritime_trade_analysis[[#This Row],[Departure_Date]],"mmmm")</f>
        <v>April</v>
      </c>
      <c r="L4802">
        <v>4271241.5</v>
      </c>
      <c r="M4802">
        <v>334544.1875</v>
      </c>
      <c r="N4802">
        <v>148268.828125</v>
      </c>
      <c r="O4802">
        <v>10336.400390625</v>
      </c>
      <c r="P4802">
        <v>15994.8203125</v>
      </c>
      <c r="Q4802">
        <v>2514696.5</v>
      </c>
      <c r="R4802">
        <f t="shared" ref="R4802:R4865" si="75">Q4802/L4802</f>
        <v>0.58875071802893841</v>
      </c>
    </row>
    <row r="4803" spans="1:18" x14ac:dyDescent="0.25">
      <c r="A4803" t="s">
        <v>6144</v>
      </c>
      <c r="B4803" t="s">
        <v>65</v>
      </c>
      <c r="C4803" t="s">
        <v>50</v>
      </c>
      <c r="D4803" t="s">
        <v>51</v>
      </c>
      <c r="E4803" t="s">
        <v>184</v>
      </c>
      <c r="F4803" t="s">
        <v>257</v>
      </c>
      <c r="G4803" s="1">
        <v>44082</v>
      </c>
      <c r="H4803" s="1">
        <v>44099</v>
      </c>
      <c r="I4803">
        <f>YEAR((vw_maritime_trade_analysis[[#This Row],[Departure_Date]]))</f>
        <v>2020</v>
      </c>
      <c r="J4803" t="str">
        <f>"Q"&amp;ROUNDUP(MONTH(vw_maritime_trade_analysis[[#This Row],[Departure_Date]])/3,0)</f>
        <v>Q3</v>
      </c>
      <c r="K4803" t="str">
        <f>TEXT(vw_maritime_trade_analysis[[#This Row],[Departure_Date]],"mmmm")</f>
        <v>September</v>
      </c>
      <c r="L4803">
        <v>10724913</v>
      </c>
      <c r="M4803">
        <v>410682.59375</v>
      </c>
      <c r="N4803">
        <v>199648.203125</v>
      </c>
      <c r="O4803">
        <v>32174.740234375</v>
      </c>
      <c r="P4803">
        <v>9182.0400390625</v>
      </c>
      <c r="Q4803">
        <v>7329100.5</v>
      </c>
      <c r="R4803">
        <f t="shared" si="75"/>
        <v>0.68337155741962663</v>
      </c>
    </row>
    <row r="4804" spans="1:18" x14ac:dyDescent="0.25">
      <c r="A4804" t="s">
        <v>6145</v>
      </c>
      <c r="B4804" t="s">
        <v>49</v>
      </c>
      <c r="C4804" t="s">
        <v>50</v>
      </c>
      <c r="D4804" t="s">
        <v>223</v>
      </c>
      <c r="E4804" t="s">
        <v>93</v>
      </c>
      <c r="F4804" t="s">
        <v>70</v>
      </c>
      <c r="G4804" s="1">
        <v>44638</v>
      </c>
      <c r="H4804" s="1">
        <v>44655</v>
      </c>
      <c r="I4804">
        <f>YEAR((vw_maritime_trade_analysis[[#This Row],[Departure_Date]]))</f>
        <v>2022</v>
      </c>
      <c r="J4804" t="str">
        <f>"Q"&amp;ROUNDUP(MONTH(vw_maritime_trade_analysis[[#This Row],[Departure_Date]])/3,0)</f>
        <v>Q1</v>
      </c>
      <c r="K4804" t="str">
        <f>TEXT(vw_maritime_trade_analysis[[#This Row],[Departure_Date]],"mmmm")</f>
        <v>March</v>
      </c>
      <c r="L4804">
        <v>57406648</v>
      </c>
      <c r="M4804">
        <v>132794.59375</v>
      </c>
      <c r="N4804">
        <v>165139.515625</v>
      </c>
      <c r="O4804">
        <v>133183.4375</v>
      </c>
      <c r="P4804">
        <v>55520.4296875</v>
      </c>
      <c r="Q4804">
        <v>1277183.5</v>
      </c>
      <c r="R4804">
        <f t="shared" si="75"/>
        <v>2.2248006885892381E-2</v>
      </c>
    </row>
    <row r="4805" spans="1:18" x14ac:dyDescent="0.25">
      <c r="A4805" t="s">
        <v>6146</v>
      </c>
      <c r="B4805" t="s">
        <v>49</v>
      </c>
      <c r="C4805" t="s">
        <v>50</v>
      </c>
      <c r="D4805" t="s">
        <v>51</v>
      </c>
      <c r="E4805" t="s">
        <v>201</v>
      </c>
      <c r="F4805" t="s">
        <v>184</v>
      </c>
      <c r="G4805" s="1">
        <v>45988</v>
      </c>
      <c r="H4805" s="1">
        <v>45998</v>
      </c>
      <c r="I4805">
        <f>YEAR((vw_maritime_trade_analysis[[#This Row],[Departure_Date]]))</f>
        <v>2025</v>
      </c>
      <c r="J4805" t="str">
        <f>"Q"&amp;ROUNDUP(MONTH(vw_maritime_trade_analysis[[#This Row],[Departure_Date]])/3,0)</f>
        <v>Q4</v>
      </c>
      <c r="K4805" t="str">
        <f>TEXT(vw_maritime_trade_analysis[[#This Row],[Departure_Date]],"mmmm")</f>
        <v>November</v>
      </c>
      <c r="L4805">
        <v>12881392</v>
      </c>
      <c r="M4805">
        <v>132854.546875</v>
      </c>
      <c r="N4805">
        <v>210547.40625</v>
      </c>
      <c r="O4805">
        <v>8630.5302734375</v>
      </c>
      <c r="P4805">
        <v>0</v>
      </c>
      <c r="Q4805">
        <v>4516199.5</v>
      </c>
      <c r="R4805">
        <f t="shared" si="75"/>
        <v>0.35059871634991002</v>
      </c>
    </row>
    <row r="4806" spans="1:18" x14ac:dyDescent="0.25">
      <c r="A4806" t="s">
        <v>6147</v>
      </c>
      <c r="B4806" t="s">
        <v>65</v>
      </c>
      <c r="C4806" t="s">
        <v>50</v>
      </c>
      <c r="D4806" t="s">
        <v>223</v>
      </c>
      <c r="E4806" t="s">
        <v>82</v>
      </c>
      <c r="F4806" t="s">
        <v>121</v>
      </c>
      <c r="G4806" s="1">
        <v>45915</v>
      </c>
      <c r="H4806" s="1">
        <v>45933</v>
      </c>
      <c r="I4806">
        <f>YEAR((vw_maritime_trade_analysis[[#This Row],[Departure_Date]]))</f>
        <v>2025</v>
      </c>
      <c r="J4806" t="str">
        <f>"Q"&amp;ROUNDUP(MONTH(vw_maritime_trade_analysis[[#This Row],[Departure_Date]])/3,0)</f>
        <v>Q3</v>
      </c>
      <c r="K4806" t="str">
        <f>TEXT(vw_maritime_trade_analysis[[#This Row],[Departure_Date]],"mmmm")</f>
        <v>September</v>
      </c>
      <c r="L4806">
        <v>33530120</v>
      </c>
      <c r="M4806">
        <v>151393.9375</v>
      </c>
      <c r="N4806">
        <v>241331.59375</v>
      </c>
      <c r="O4806">
        <v>27159.400390625</v>
      </c>
      <c r="P4806">
        <v>38001.26953125</v>
      </c>
      <c r="Q4806">
        <v>2647729</v>
      </c>
      <c r="R4806">
        <f t="shared" si="75"/>
        <v>7.8965688163358791E-2</v>
      </c>
    </row>
    <row r="4807" spans="1:18" x14ac:dyDescent="0.25">
      <c r="A4807" t="s">
        <v>6148</v>
      </c>
      <c r="B4807" t="s">
        <v>49</v>
      </c>
      <c r="C4807" t="s">
        <v>50</v>
      </c>
      <c r="D4807" t="s">
        <v>183</v>
      </c>
      <c r="E4807" t="s">
        <v>83</v>
      </c>
      <c r="F4807" t="s">
        <v>70</v>
      </c>
      <c r="G4807" s="1">
        <v>44285</v>
      </c>
      <c r="H4807" s="1">
        <v>44305</v>
      </c>
      <c r="I4807">
        <f>YEAR((vw_maritime_trade_analysis[[#This Row],[Departure_Date]]))</f>
        <v>2021</v>
      </c>
      <c r="J4807" t="str">
        <f>"Q"&amp;ROUNDUP(MONTH(vw_maritime_trade_analysis[[#This Row],[Departure_Date]])/3,0)</f>
        <v>Q1</v>
      </c>
      <c r="K4807" t="str">
        <f>TEXT(vw_maritime_trade_analysis[[#This Row],[Departure_Date]],"mmmm")</f>
        <v>March</v>
      </c>
      <c r="L4807">
        <v>82469896</v>
      </c>
      <c r="M4807">
        <v>417741.75</v>
      </c>
      <c r="N4807">
        <v>87965.1015625</v>
      </c>
      <c r="O4807">
        <v>174011.484375</v>
      </c>
      <c r="P4807">
        <v>67270.4609375</v>
      </c>
      <c r="Q4807">
        <v>2914106.25</v>
      </c>
      <c r="R4807">
        <f t="shared" si="75"/>
        <v>3.5335393778112685E-2</v>
      </c>
    </row>
    <row r="4808" spans="1:18" x14ac:dyDescent="0.25">
      <c r="A4808" t="s">
        <v>6149</v>
      </c>
      <c r="B4808" t="s">
        <v>49</v>
      </c>
      <c r="C4808" t="s">
        <v>134</v>
      </c>
      <c r="D4808" t="s">
        <v>135</v>
      </c>
      <c r="E4808" t="s">
        <v>131</v>
      </c>
      <c r="F4808" t="s">
        <v>56</v>
      </c>
      <c r="G4808" s="1">
        <v>44295</v>
      </c>
      <c r="H4808" s="1">
        <v>44317</v>
      </c>
      <c r="I4808">
        <f>YEAR((vw_maritime_trade_analysis[[#This Row],[Departure_Date]]))</f>
        <v>2021</v>
      </c>
      <c r="J4808" t="str">
        <f>"Q"&amp;ROUNDUP(MONTH(vw_maritime_trade_analysis[[#This Row],[Departure_Date]])/3,0)</f>
        <v>Q2</v>
      </c>
      <c r="K4808" t="str">
        <f>TEXT(vw_maritime_trade_analysis[[#This Row],[Departure_Date]],"mmmm")</f>
        <v>April</v>
      </c>
      <c r="L4808">
        <v>6635851</v>
      </c>
      <c r="M4808">
        <v>224192.65625</v>
      </c>
      <c r="N4808">
        <v>29999.669921875</v>
      </c>
      <c r="O4808">
        <v>15129.740234375</v>
      </c>
      <c r="P4808">
        <v>0</v>
      </c>
      <c r="Q4808">
        <v>451395.5</v>
      </c>
      <c r="R4808">
        <f t="shared" si="75"/>
        <v>6.8023754602084943E-2</v>
      </c>
    </row>
    <row r="4809" spans="1:18" x14ac:dyDescent="0.25">
      <c r="A4809" t="s">
        <v>6150</v>
      </c>
      <c r="B4809" t="s">
        <v>65</v>
      </c>
      <c r="C4809" t="s">
        <v>50</v>
      </c>
      <c r="D4809" t="s">
        <v>145</v>
      </c>
      <c r="E4809" t="s">
        <v>226</v>
      </c>
      <c r="F4809" t="s">
        <v>174</v>
      </c>
      <c r="G4809" s="1">
        <v>45849</v>
      </c>
      <c r="H4809" s="1">
        <v>45854</v>
      </c>
      <c r="I4809">
        <f>YEAR((vw_maritime_trade_analysis[[#This Row],[Departure_Date]]))</f>
        <v>2025</v>
      </c>
      <c r="J4809" t="str">
        <f>"Q"&amp;ROUNDUP(MONTH(vw_maritime_trade_analysis[[#This Row],[Departure_Date]])/3,0)</f>
        <v>Q3</v>
      </c>
      <c r="K4809" t="str">
        <f>TEXT(vw_maritime_trade_analysis[[#This Row],[Departure_Date]],"mmmm")</f>
        <v>July</v>
      </c>
      <c r="L4809">
        <v>32768772</v>
      </c>
      <c r="M4809">
        <v>63083.8203125</v>
      </c>
      <c r="N4809">
        <v>128731.71875</v>
      </c>
      <c r="O4809">
        <v>67831.359375</v>
      </c>
      <c r="P4809">
        <v>26027.509765625</v>
      </c>
      <c r="Q4809">
        <v>2266021.5</v>
      </c>
      <c r="R4809">
        <f t="shared" si="75"/>
        <v>6.915185897109602E-2</v>
      </c>
    </row>
    <row r="4810" spans="1:18" x14ac:dyDescent="0.25">
      <c r="A4810" t="s">
        <v>6151</v>
      </c>
      <c r="B4810" t="s">
        <v>49</v>
      </c>
      <c r="C4810" t="s">
        <v>66</v>
      </c>
      <c r="D4810" t="s">
        <v>153</v>
      </c>
      <c r="E4810" t="s">
        <v>140</v>
      </c>
      <c r="F4810" t="s">
        <v>82</v>
      </c>
      <c r="G4810" s="1">
        <v>44521</v>
      </c>
      <c r="H4810" s="1">
        <v>44552</v>
      </c>
      <c r="I4810">
        <f>YEAR((vw_maritime_trade_analysis[[#This Row],[Departure_Date]]))</f>
        <v>2021</v>
      </c>
      <c r="J4810" t="str">
        <f>"Q"&amp;ROUNDUP(MONTH(vw_maritime_trade_analysis[[#This Row],[Departure_Date]])/3,0)</f>
        <v>Q4</v>
      </c>
      <c r="K4810" t="str">
        <f>TEXT(vw_maritime_trade_analysis[[#This Row],[Departure_Date]],"mmmm")</f>
        <v>November</v>
      </c>
      <c r="L4810">
        <v>71692424</v>
      </c>
      <c r="M4810">
        <v>739189</v>
      </c>
      <c r="N4810">
        <v>93800.1484375</v>
      </c>
      <c r="O4810">
        <v>201455.703125</v>
      </c>
      <c r="P4810">
        <v>0</v>
      </c>
      <c r="Q4810">
        <v>1698857.125</v>
      </c>
      <c r="R4810">
        <f t="shared" si="75"/>
        <v>2.3696466519251742E-2</v>
      </c>
    </row>
    <row r="4811" spans="1:18" x14ac:dyDescent="0.25">
      <c r="A4811" t="s">
        <v>6152</v>
      </c>
      <c r="B4811" t="s">
        <v>49</v>
      </c>
      <c r="C4811" t="s">
        <v>78</v>
      </c>
      <c r="D4811" t="s">
        <v>177</v>
      </c>
      <c r="E4811" t="s">
        <v>127</v>
      </c>
      <c r="F4811" t="s">
        <v>92</v>
      </c>
      <c r="G4811" s="1">
        <v>44770</v>
      </c>
      <c r="H4811" s="1">
        <v>44789</v>
      </c>
      <c r="I4811">
        <f>YEAR((vw_maritime_trade_analysis[[#This Row],[Departure_Date]]))</f>
        <v>2022</v>
      </c>
      <c r="J4811" t="str">
        <f>"Q"&amp;ROUNDUP(MONTH(vw_maritime_trade_analysis[[#This Row],[Departure_Date]])/3,0)</f>
        <v>Q3</v>
      </c>
      <c r="K4811" t="str">
        <f>TEXT(vw_maritime_trade_analysis[[#This Row],[Departure_Date]],"mmmm")</f>
        <v>July</v>
      </c>
      <c r="L4811">
        <v>22982328</v>
      </c>
      <c r="M4811">
        <v>539342.25</v>
      </c>
      <c r="N4811">
        <v>55481.37890625</v>
      </c>
      <c r="O4811">
        <v>67568.0390625</v>
      </c>
      <c r="P4811">
        <v>27026.720703125</v>
      </c>
      <c r="Q4811">
        <v>2588193.75</v>
      </c>
      <c r="R4811">
        <f t="shared" si="75"/>
        <v>0.11261669183382989</v>
      </c>
    </row>
    <row r="4812" spans="1:18" x14ac:dyDescent="0.25">
      <c r="A4812" t="s">
        <v>6153</v>
      </c>
      <c r="B4812" t="s">
        <v>49</v>
      </c>
      <c r="C4812" t="s">
        <v>134</v>
      </c>
      <c r="D4812" t="s">
        <v>135</v>
      </c>
      <c r="E4812" t="s">
        <v>230</v>
      </c>
      <c r="F4812" t="s">
        <v>128</v>
      </c>
      <c r="G4812" s="1">
        <v>43941</v>
      </c>
      <c r="H4812" s="1">
        <v>43976</v>
      </c>
      <c r="I4812">
        <f>YEAR((vw_maritime_trade_analysis[[#This Row],[Departure_Date]]))</f>
        <v>2020</v>
      </c>
      <c r="J4812" t="str">
        <f>"Q"&amp;ROUNDUP(MONTH(vw_maritime_trade_analysis[[#This Row],[Departure_Date]])/3,0)</f>
        <v>Q2</v>
      </c>
      <c r="K4812" t="str">
        <f>TEXT(vw_maritime_trade_analysis[[#This Row],[Departure_Date]],"mmmm")</f>
        <v>April</v>
      </c>
      <c r="L4812">
        <v>4426545.5</v>
      </c>
      <c r="M4812">
        <v>668619.375</v>
      </c>
      <c r="N4812">
        <v>175506.21875</v>
      </c>
      <c r="O4812">
        <v>10490.91015625</v>
      </c>
      <c r="P4812">
        <v>0</v>
      </c>
      <c r="Q4812">
        <v>1066969.375</v>
      </c>
      <c r="R4812">
        <f t="shared" si="75"/>
        <v>0.24103883604042928</v>
      </c>
    </row>
    <row r="4813" spans="1:18" x14ac:dyDescent="0.25">
      <c r="A4813" t="s">
        <v>6154</v>
      </c>
      <c r="B4813" t="s">
        <v>49</v>
      </c>
      <c r="C4813" t="s">
        <v>112</v>
      </c>
      <c r="D4813" t="s">
        <v>126</v>
      </c>
      <c r="E4813" t="s">
        <v>93</v>
      </c>
      <c r="F4813" t="s">
        <v>100</v>
      </c>
      <c r="G4813" s="1">
        <v>44621</v>
      </c>
      <c r="H4813" s="1">
        <v>44636</v>
      </c>
      <c r="I4813">
        <f>YEAR((vw_maritime_trade_analysis[[#This Row],[Departure_Date]]))</f>
        <v>2022</v>
      </c>
      <c r="J4813" t="str">
        <f>"Q"&amp;ROUNDUP(MONTH(vw_maritime_trade_analysis[[#This Row],[Departure_Date]])/3,0)</f>
        <v>Q1</v>
      </c>
      <c r="K4813" t="str">
        <f>TEXT(vw_maritime_trade_analysis[[#This Row],[Departure_Date]],"mmmm")</f>
        <v>March</v>
      </c>
      <c r="L4813">
        <v>8805402</v>
      </c>
      <c r="M4813">
        <v>450831.75</v>
      </c>
      <c r="N4813">
        <v>99559.8203125</v>
      </c>
      <c r="O4813">
        <v>12327.5595703125</v>
      </c>
      <c r="P4813">
        <v>0</v>
      </c>
      <c r="Q4813">
        <v>1462645.625</v>
      </c>
      <c r="R4813">
        <f t="shared" si="75"/>
        <v>0.16610776259845944</v>
      </c>
    </row>
    <row r="4814" spans="1:18" x14ac:dyDescent="0.25">
      <c r="A4814" t="s">
        <v>6155</v>
      </c>
      <c r="B4814" t="s">
        <v>65</v>
      </c>
      <c r="C4814" t="s">
        <v>50</v>
      </c>
      <c r="D4814" t="s">
        <v>139</v>
      </c>
      <c r="E4814" t="s">
        <v>226</v>
      </c>
      <c r="F4814" t="s">
        <v>121</v>
      </c>
      <c r="G4814" s="1">
        <v>44231</v>
      </c>
      <c r="H4814" s="1">
        <v>44245</v>
      </c>
      <c r="I4814">
        <f>YEAR((vw_maritime_trade_analysis[[#This Row],[Departure_Date]]))</f>
        <v>2021</v>
      </c>
      <c r="J4814" t="str">
        <f>"Q"&amp;ROUNDUP(MONTH(vw_maritime_trade_analysis[[#This Row],[Departure_Date]])/3,0)</f>
        <v>Q1</v>
      </c>
      <c r="K4814" t="str">
        <f>TEXT(vw_maritime_trade_analysis[[#This Row],[Departure_Date]],"mmmm")</f>
        <v>February</v>
      </c>
      <c r="L4814">
        <v>10933764</v>
      </c>
      <c r="M4814">
        <v>252152.90625</v>
      </c>
      <c r="N4814">
        <v>166982.421875</v>
      </c>
      <c r="O4814">
        <v>17494.01953125</v>
      </c>
      <c r="P4814">
        <v>9075.509765625</v>
      </c>
      <c r="Q4814">
        <v>1296346</v>
      </c>
      <c r="R4814">
        <f t="shared" si="75"/>
        <v>0.11856356145971324</v>
      </c>
    </row>
    <row r="4815" spans="1:18" x14ac:dyDescent="0.25">
      <c r="A4815" t="s">
        <v>6156</v>
      </c>
      <c r="B4815" t="s">
        <v>65</v>
      </c>
      <c r="C4815" t="s">
        <v>50</v>
      </c>
      <c r="D4815" t="s">
        <v>120</v>
      </c>
      <c r="E4815" t="s">
        <v>92</v>
      </c>
      <c r="F4815" t="s">
        <v>83</v>
      </c>
      <c r="G4815" s="1">
        <v>44819</v>
      </c>
      <c r="H4815" s="1">
        <v>44828</v>
      </c>
      <c r="I4815">
        <f>YEAR((vw_maritime_trade_analysis[[#This Row],[Departure_Date]]))</f>
        <v>2022</v>
      </c>
      <c r="J4815" t="str">
        <f>"Q"&amp;ROUNDUP(MONTH(vw_maritime_trade_analysis[[#This Row],[Departure_Date]])/3,0)</f>
        <v>Q3</v>
      </c>
      <c r="K4815" t="str">
        <f>TEXT(vw_maritime_trade_analysis[[#This Row],[Departure_Date]],"mmmm")</f>
        <v>September</v>
      </c>
      <c r="L4815">
        <v>47993368</v>
      </c>
      <c r="M4815">
        <v>288038.34375</v>
      </c>
      <c r="N4815">
        <v>176780.4375</v>
      </c>
      <c r="O4815">
        <v>109424.8828125</v>
      </c>
      <c r="Q4815">
        <v>2348504.75</v>
      </c>
      <c r="R4815">
        <f t="shared" si="75"/>
        <v>4.8933943331503638E-2</v>
      </c>
    </row>
    <row r="4816" spans="1:18" x14ac:dyDescent="0.25">
      <c r="A4816" t="s">
        <v>6157</v>
      </c>
      <c r="B4816" t="s">
        <v>65</v>
      </c>
      <c r="C4816" t="s">
        <v>78</v>
      </c>
      <c r="D4816" t="s">
        <v>79</v>
      </c>
      <c r="E4816" t="s">
        <v>70</v>
      </c>
      <c r="F4816" t="s">
        <v>127</v>
      </c>
      <c r="G4816" s="1">
        <v>43876</v>
      </c>
      <c r="H4816" s="1">
        <v>43899</v>
      </c>
      <c r="I4816">
        <f>YEAR((vw_maritime_trade_analysis[[#This Row],[Departure_Date]]))</f>
        <v>2020</v>
      </c>
      <c r="J4816" t="str">
        <f>"Q"&amp;ROUNDUP(MONTH(vw_maritime_trade_analysis[[#This Row],[Departure_Date]])/3,0)</f>
        <v>Q1</v>
      </c>
      <c r="K4816" t="str">
        <f>TEXT(vw_maritime_trade_analysis[[#This Row],[Departure_Date]],"mmmm")</f>
        <v>February</v>
      </c>
      <c r="L4816">
        <v>18491064</v>
      </c>
      <c r="M4816">
        <v>402633.75</v>
      </c>
      <c r="N4816">
        <v>216171.5625</v>
      </c>
      <c r="O4816">
        <v>61945.05859375</v>
      </c>
      <c r="P4816">
        <v>12415.7197265625</v>
      </c>
      <c r="Q4816">
        <v>1398923.25</v>
      </c>
      <c r="R4816">
        <f t="shared" si="75"/>
        <v>7.5654015907359359E-2</v>
      </c>
    </row>
    <row r="4817" spans="1:18" x14ac:dyDescent="0.25">
      <c r="A4817" t="s">
        <v>6158</v>
      </c>
      <c r="B4817" t="s">
        <v>49</v>
      </c>
      <c r="C4817" t="s">
        <v>134</v>
      </c>
      <c r="D4817" t="s">
        <v>135</v>
      </c>
      <c r="E4817" t="s">
        <v>159</v>
      </c>
      <c r="F4817" t="s">
        <v>226</v>
      </c>
      <c r="G4817" s="1">
        <v>45774</v>
      </c>
      <c r="H4817" s="1">
        <v>45806</v>
      </c>
      <c r="I4817">
        <f>YEAR((vw_maritime_trade_analysis[[#This Row],[Departure_Date]]))</f>
        <v>2025</v>
      </c>
      <c r="J4817" t="str">
        <f>"Q"&amp;ROUNDUP(MONTH(vw_maritime_trade_analysis[[#This Row],[Departure_Date]])/3,0)</f>
        <v>Q2</v>
      </c>
      <c r="K4817" t="str">
        <f>TEXT(vw_maritime_trade_analysis[[#This Row],[Departure_Date]],"mmmm")</f>
        <v>April</v>
      </c>
      <c r="L4817">
        <v>3306718.5</v>
      </c>
      <c r="M4817">
        <v>304455.625</v>
      </c>
      <c r="N4817">
        <v>188804.515625</v>
      </c>
      <c r="O4817">
        <v>4860.8798828125</v>
      </c>
      <c r="P4817">
        <v>27227.509765625</v>
      </c>
      <c r="Q4817">
        <v>783363.25</v>
      </c>
      <c r="R4817">
        <f t="shared" si="75"/>
        <v>0.23690049515856884</v>
      </c>
    </row>
    <row r="4818" spans="1:18" x14ac:dyDescent="0.25">
      <c r="A4818" t="s">
        <v>6159</v>
      </c>
      <c r="B4818" t="s">
        <v>65</v>
      </c>
      <c r="C4818" t="s">
        <v>50</v>
      </c>
      <c r="D4818" t="s">
        <v>51</v>
      </c>
      <c r="E4818" t="s">
        <v>128</v>
      </c>
      <c r="F4818" t="s">
        <v>121</v>
      </c>
      <c r="G4818" s="1">
        <v>45277</v>
      </c>
      <c r="H4818" s="1">
        <v>45284</v>
      </c>
      <c r="I4818">
        <f>YEAR((vw_maritime_trade_analysis[[#This Row],[Departure_Date]]))</f>
        <v>2023</v>
      </c>
      <c r="J4818" t="str">
        <f>"Q"&amp;ROUNDUP(MONTH(vw_maritime_trade_analysis[[#This Row],[Departure_Date]])/3,0)</f>
        <v>Q4</v>
      </c>
      <c r="K4818" t="str">
        <f>TEXT(vw_maritime_trade_analysis[[#This Row],[Departure_Date]],"mmmm")</f>
        <v>December</v>
      </c>
      <c r="L4818">
        <v>7807363</v>
      </c>
      <c r="M4818">
        <v>97107.9765625</v>
      </c>
      <c r="N4818">
        <v>100611.0234375</v>
      </c>
      <c r="O4818">
        <v>14443.6201171875</v>
      </c>
      <c r="P4818">
        <v>16641.099609375</v>
      </c>
      <c r="Q4818">
        <v>2087699.625</v>
      </c>
      <c r="R4818">
        <f t="shared" si="75"/>
        <v>0.26740137803250597</v>
      </c>
    </row>
    <row r="4819" spans="1:18" x14ac:dyDescent="0.25">
      <c r="A4819" t="s">
        <v>6160</v>
      </c>
      <c r="B4819" t="s">
        <v>49</v>
      </c>
      <c r="C4819" t="s">
        <v>78</v>
      </c>
      <c r="D4819" t="s">
        <v>211</v>
      </c>
      <c r="E4819" t="s">
        <v>146</v>
      </c>
      <c r="F4819" t="s">
        <v>184</v>
      </c>
      <c r="G4819" s="1">
        <v>44424</v>
      </c>
      <c r="H4819" s="1">
        <v>44448</v>
      </c>
      <c r="I4819">
        <f>YEAR((vw_maritime_trade_analysis[[#This Row],[Departure_Date]]))</f>
        <v>2021</v>
      </c>
      <c r="J4819" t="str">
        <f>"Q"&amp;ROUNDUP(MONTH(vw_maritime_trade_analysis[[#This Row],[Departure_Date]])/3,0)</f>
        <v>Q3</v>
      </c>
      <c r="K4819" t="str">
        <f>TEXT(vw_maritime_trade_analysis[[#This Row],[Departure_Date]],"mmmm")</f>
        <v>August</v>
      </c>
      <c r="L4819">
        <v>17597794</v>
      </c>
      <c r="M4819">
        <v>153058.765625</v>
      </c>
      <c r="N4819">
        <v>114113.2265625</v>
      </c>
      <c r="O4819">
        <v>61240.3203125</v>
      </c>
      <c r="P4819">
        <v>51706.03125</v>
      </c>
      <c r="Q4819">
        <v>2021609.25</v>
      </c>
      <c r="R4819">
        <f t="shared" si="75"/>
        <v>0.11487856091507834</v>
      </c>
    </row>
    <row r="4820" spans="1:18" x14ac:dyDescent="0.25">
      <c r="A4820" t="s">
        <v>6161</v>
      </c>
      <c r="B4820" t="s">
        <v>49</v>
      </c>
      <c r="C4820" t="s">
        <v>239</v>
      </c>
      <c r="D4820" t="s">
        <v>270</v>
      </c>
      <c r="E4820" t="s">
        <v>93</v>
      </c>
      <c r="F4820" t="s">
        <v>56</v>
      </c>
      <c r="G4820" s="1">
        <v>45037</v>
      </c>
      <c r="H4820" s="1">
        <v>45057</v>
      </c>
      <c r="I4820">
        <f>YEAR((vw_maritime_trade_analysis[[#This Row],[Departure_Date]]))</f>
        <v>2023</v>
      </c>
      <c r="J4820" t="str">
        <f>"Q"&amp;ROUNDUP(MONTH(vw_maritime_trade_analysis[[#This Row],[Departure_Date]])/3,0)</f>
        <v>Q2</v>
      </c>
      <c r="K4820" t="str">
        <f>TEXT(vw_maritime_trade_analysis[[#This Row],[Departure_Date]],"mmmm")</f>
        <v>April</v>
      </c>
      <c r="L4820">
        <v>36262304</v>
      </c>
      <c r="M4820">
        <v>580877.875</v>
      </c>
      <c r="N4820">
        <v>92903.53125</v>
      </c>
      <c r="O4820">
        <v>87754.7734375</v>
      </c>
      <c r="P4820">
        <v>50203.6015625</v>
      </c>
      <c r="Q4820">
        <v>2327853.5</v>
      </c>
      <c r="R4820">
        <f t="shared" si="75"/>
        <v>6.4194859212475849E-2</v>
      </c>
    </row>
    <row r="4821" spans="1:18" x14ac:dyDescent="0.25">
      <c r="A4821" t="s">
        <v>6162</v>
      </c>
      <c r="B4821" t="s">
        <v>65</v>
      </c>
      <c r="C4821" t="s">
        <v>134</v>
      </c>
      <c r="D4821" t="s">
        <v>135</v>
      </c>
      <c r="E4821" t="s">
        <v>56</v>
      </c>
      <c r="F4821" t="s">
        <v>174</v>
      </c>
      <c r="G4821" s="1">
        <v>45707</v>
      </c>
      <c r="H4821" s="1">
        <v>45731</v>
      </c>
      <c r="I4821">
        <f>YEAR((vw_maritime_trade_analysis[[#This Row],[Departure_Date]]))</f>
        <v>2025</v>
      </c>
      <c r="J4821" t="str">
        <f>"Q"&amp;ROUNDUP(MONTH(vw_maritime_trade_analysis[[#This Row],[Departure_Date]])/3,0)</f>
        <v>Q1</v>
      </c>
      <c r="K4821" t="str">
        <f>TEXT(vw_maritime_trade_analysis[[#This Row],[Departure_Date]],"mmmm")</f>
        <v>February</v>
      </c>
      <c r="L4821">
        <v>14245967</v>
      </c>
      <c r="M4821">
        <v>420281.96875</v>
      </c>
      <c r="N4821">
        <v>104262.2734375</v>
      </c>
      <c r="O4821">
        <v>17095.16015625</v>
      </c>
      <c r="P4821">
        <v>0</v>
      </c>
      <c r="Q4821">
        <v>798068.5625</v>
      </c>
      <c r="R4821">
        <f t="shared" si="75"/>
        <v>5.6020666234871945E-2</v>
      </c>
    </row>
    <row r="4822" spans="1:18" x14ac:dyDescent="0.25">
      <c r="A4822" t="s">
        <v>6163</v>
      </c>
      <c r="B4822" t="s">
        <v>49</v>
      </c>
      <c r="C4822" t="s">
        <v>50</v>
      </c>
      <c r="D4822" t="s">
        <v>51</v>
      </c>
      <c r="E4822" t="s">
        <v>230</v>
      </c>
      <c r="F4822" t="s">
        <v>128</v>
      </c>
      <c r="G4822" s="1">
        <v>45581</v>
      </c>
      <c r="H4822" s="1">
        <v>45597</v>
      </c>
      <c r="I4822">
        <f>YEAR((vw_maritime_trade_analysis[[#This Row],[Departure_Date]]))</f>
        <v>2024</v>
      </c>
      <c r="J4822" t="str">
        <f>"Q"&amp;ROUNDUP(MONTH(vw_maritime_trade_analysis[[#This Row],[Departure_Date]])/3,0)</f>
        <v>Q4</v>
      </c>
      <c r="K4822" t="str">
        <f>TEXT(vw_maritime_trade_analysis[[#This Row],[Departure_Date]],"mmmm")</f>
        <v>October</v>
      </c>
      <c r="L4822">
        <v>22714250</v>
      </c>
      <c r="M4822">
        <v>376436.90625</v>
      </c>
      <c r="N4822">
        <v>112138.921875</v>
      </c>
      <c r="O4822">
        <v>70641.3203125</v>
      </c>
      <c r="P4822">
        <v>21912.55078125</v>
      </c>
      <c r="Q4822">
        <v>6823701.5</v>
      </c>
      <c r="R4822">
        <f t="shared" si="75"/>
        <v>0.30041500379717578</v>
      </c>
    </row>
    <row r="4823" spans="1:18" x14ac:dyDescent="0.25">
      <c r="A4823" t="s">
        <v>6164</v>
      </c>
      <c r="B4823" t="s">
        <v>49</v>
      </c>
      <c r="C4823" t="s">
        <v>50</v>
      </c>
      <c r="D4823" t="s">
        <v>183</v>
      </c>
      <c r="E4823" t="s">
        <v>146</v>
      </c>
      <c r="F4823" t="s">
        <v>128</v>
      </c>
      <c r="G4823" s="1">
        <v>45307</v>
      </c>
      <c r="H4823" s="1">
        <v>45313</v>
      </c>
      <c r="I4823">
        <f>YEAR((vw_maritime_trade_analysis[[#This Row],[Departure_Date]]))</f>
        <v>2024</v>
      </c>
      <c r="J4823" t="str">
        <f>"Q"&amp;ROUNDUP(MONTH(vw_maritime_trade_analysis[[#This Row],[Departure_Date]])/3,0)</f>
        <v>Q1</v>
      </c>
      <c r="K4823" t="str">
        <f>TEXT(vw_maritime_trade_analysis[[#This Row],[Departure_Date]],"mmmm")</f>
        <v>January</v>
      </c>
      <c r="L4823">
        <v>29413912</v>
      </c>
      <c r="M4823">
        <v>124495.078125</v>
      </c>
      <c r="N4823">
        <v>225168.359375</v>
      </c>
      <c r="O4823">
        <v>40297.05859375</v>
      </c>
      <c r="P4823">
        <v>0</v>
      </c>
      <c r="Q4823">
        <v>2772966.75</v>
      </c>
      <c r="R4823">
        <f t="shared" si="75"/>
        <v>9.4273986744775731E-2</v>
      </c>
    </row>
    <row r="4824" spans="1:18" x14ac:dyDescent="0.25">
      <c r="A4824" t="s">
        <v>6165</v>
      </c>
      <c r="B4824" t="s">
        <v>49</v>
      </c>
      <c r="C4824" t="s">
        <v>78</v>
      </c>
      <c r="D4824" t="s">
        <v>315</v>
      </c>
      <c r="E4824" t="s">
        <v>201</v>
      </c>
      <c r="F4824" t="s">
        <v>100</v>
      </c>
      <c r="G4824" s="1">
        <v>43860</v>
      </c>
      <c r="H4824" s="1">
        <v>43885</v>
      </c>
      <c r="I4824">
        <f>YEAR((vw_maritime_trade_analysis[[#This Row],[Departure_Date]]))</f>
        <v>2020</v>
      </c>
      <c r="J4824" t="str">
        <f>"Q"&amp;ROUNDUP(MONTH(vw_maritime_trade_analysis[[#This Row],[Departure_Date]])/3,0)</f>
        <v>Q1</v>
      </c>
      <c r="K4824" t="str">
        <f>TEXT(vw_maritime_trade_analysis[[#This Row],[Departure_Date]],"mmmm")</f>
        <v>January</v>
      </c>
      <c r="L4824">
        <v>22378084</v>
      </c>
      <c r="M4824">
        <v>198525.28125</v>
      </c>
      <c r="N4824">
        <v>237453.78125</v>
      </c>
      <c r="O4824">
        <v>72057.4296875</v>
      </c>
      <c r="P4824">
        <v>73742.71875</v>
      </c>
      <c r="Q4824">
        <v>1114779.25</v>
      </c>
      <c r="R4824">
        <f t="shared" si="75"/>
        <v>4.9815670099370435E-2</v>
      </c>
    </row>
    <row r="4825" spans="1:18" x14ac:dyDescent="0.25">
      <c r="A4825" t="s">
        <v>6166</v>
      </c>
      <c r="B4825" t="s">
        <v>65</v>
      </c>
      <c r="C4825" t="s">
        <v>239</v>
      </c>
      <c r="D4825" t="s">
        <v>240</v>
      </c>
      <c r="E4825" t="s">
        <v>226</v>
      </c>
      <c r="F4825" t="s">
        <v>83</v>
      </c>
      <c r="G4825" s="1">
        <v>45424</v>
      </c>
      <c r="H4825" s="1">
        <v>45438</v>
      </c>
      <c r="I4825">
        <f>YEAR((vw_maritime_trade_analysis[[#This Row],[Departure_Date]]))</f>
        <v>2024</v>
      </c>
      <c r="J4825" t="str">
        <f>"Q"&amp;ROUNDUP(MONTH(vw_maritime_trade_analysis[[#This Row],[Departure_Date]])/3,0)</f>
        <v>Q2</v>
      </c>
      <c r="K4825" t="str">
        <f>TEXT(vw_maritime_trade_analysis[[#This Row],[Departure_Date]],"mmmm")</f>
        <v>May</v>
      </c>
      <c r="L4825">
        <v>8523585</v>
      </c>
      <c r="M4825">
        <v>239579.34375</v>
      </c>
      <c r="N4825">
        <v>137550.65625</v>
      </c>
      <c r="O4825">
        <v>20797.55078125</v>
      </c>
      <c r="Q4825">
        <v>1056102.75</v>
      </c>
      <c r="R4825">
        <f t="shared" si="75"/>
        <v>0.12390358634307043</v>
      </c>
    </row>
    <row r="4826" spans="1:18" x14ac:dyDescent="0.25">
      <c r="A4826" t="s">
        <v>6167</v>
      </c>
      <c r="B4826" t="s">
        <v>49</v>
      </c>
      <c r="C4826" t="s">
        <v>66</v>
      </c>
      <c r="D4826" t="s">
        <v>245</v>
      </c>
      <c r="E4826" t="s">
        <v>146</v>
      </c>
      <c r="F4826" t="s">
        <v>100</v>
      </c>
      <c r="G4826" s="1">
        <v>44093</v>
      </c>
      <c r="H4826" s="1">
        <v>44119</v>
      </c>
      <c r="I4826">
        <f>YEAR((vw_maritime_trade_analysis[[#This Row],[Departure_Date]]))</f>
        <v>2020</v>
      </c>
      <c r="J4826" t="str">
        <f>"Q"&amp;ROUNDUP(MONTH(vw_maritime_trade_analysis[[#This Row],[Departure_Date]])/3,0)</f>
        <v>Q3</v>
      </c>
      <c r="K4826" t="str">
        <f>TEXT(vw_maritime_trade_analysis[[#This Row],[Departure_Date]],"mmmm")</f>
        <v>September</v>
      </c>
      <c r="L4826">
        <v>5408002.5</v>
      </c>
      <c r="M4826">
        <v>699521.625</v>
      </c>
      <c r="N4826">
        <v>28086.810546875</v>
      </c>
      <c r="O4826">
        <v>15953.6103515625</v>
      </c>
      <c r="P4826">
        <v>0</v>
      </c>
      <c r="Q4826">
        <v>1292255.375</v>
      </c>
      <c r="R4826">
        <f t="shared" si="75"/>
        <v>0.23895243668988689</v>
      </c>
    </row>
    <row r="4827" spans="1:18" x14ac:dyDescent="0.25">
      <c r="A4827" t="s">
        <v>6168</v>
      </c>
      <c r="B4827" t="s">
        <v>65</v>
      </c>
      <c r="C4827" t="s">
        <v>78</v>
      </c>
      <c r="D4827" t="s">
        <v>315</v>
      </c>
      <c r="E4827" t="s">
        <v>92</v>
      </c>
      <c r="F4827" t="s">
        <v>127</v>
      </c>
      <c r="G4827" s="1">
        <v>45318</v>
      </c>
      <c r="H4827" s="1">
        <v>45347</v>
      </c>
      <c r="I4827">
        <f>YEAR((vw_maritime_trade_analysis[[#This Row],[Departure_Date]]))</f>
        <v>2024</v>
      </c>
      <c r="J4827" t="str">
        <f>"Q"&amp;ROUNDUP(MONTH(vw_maritime_trade_analysis[[#This Row],[Departure_Date]])/3,0)</f>
        <v>Q1</v>
      </c>
      <c r="K4827" t="str">
        <f>TEXT(vw_maritime_trade_analysis[[#This Row],[Departure_Date]],"mmmm")</f>
        <v>January</v>
      </c>
      <c r="L4827">
        <v>33853088</v>
      </c>
      <c r="M4827">
        <v>246751.375</v>
      </c>
      <c r="N4827">
        <v>233052.5625</v>
      </c>
      <c r="O4827">
        <v>99866.609375</v>
      </c>
      <c r="P4827">
        <v>9069.23046875</v>
      </c>
      <c r="Q4827">
        <v>1483412.125</v>
      </c>
      <c r="R4827">
        <f t="shared" si="75"/>
        <v>4.3819108171165952E-2</v>
      </c>
    </row>
    <row r="4828" spans="1:18" x14ac:dyDescent="0.25">
      <c r="A4828" t="s">
        <v>6169</v>
      </c>
      <c r="B4828" t="s">
        <v>49</v>
      </c>
      <c r="C4828" t="s">
        <v>50</v>
      </c>
      <c r="D4828" t="s">
        <v>51</v>
      </c>
      <c r="E4828" t="s">
        <v>164</v>
      </c>
      <c r="F4828" t="s">
        <v>82</v>
      </c>
      <c r="G4828" s="1">
        <v>46014</v>
      </c>
      <c r="H4828" s="1">
        <v>46030</v>
      </c>
      <c r="I4828">
        <f>YEAR((vw_maritime_trade_analysis[[#This Row],[Departure_Date]]))</f>
        <v>2025</v>
      </c>
      <c r="J4828" t="str">
        <f>"Q"&amp;ROUNDUP(MONTH(vw_maritime_trade_analysis[[#This Row],[Departure_Date]])/3,0)</f>
        <v>Q4</v>
      </c>
      <c r="K4828" t="str">
        <f>TEXT(vw_maritime_trade_analysis[[#This Row],[Departure_Date]],"mmmm")</f>
        <v>December</v>
      </c>
      <c r="L4828">
        <v>6564345</v>
      </c>
      <c r="M4828">
        <v>263017.46875</v>
      </c>
      <c r="N4828">
        <v>122697.8984375</v>
      </c>
      <c r="O4828">
        <v>13522.5498046875</v>
      </c>
      <c r="P4828">
        <v>0</v>
      </c>
      <c r="Q4828">
        <v>2766264.75</v>
      </c>
      <c r="R4828">
        <f t="shared" si="75"/>
        <v>0.4214075814113975</v>
      </c>
    </row>
    <row r="4829" spans="1:18" x14ac:dyDescent="0.25">
      <c r="A4829" t="s">
        <v>6170</v>
      </c>
      <c r="B4829" t="s">
        <v>49</v>
      </c>
      <c r="C4829" t="s">
        <v>50</v>
      </c>
      <c r="D4829" t="s">
        <v>223</v>
      </c>
      <c r="E4829" t="s">
        <v>159</v>
      </c>
      <c r="F4829" t="s">
        <v>92</v>
      </c>
      <c r="G4829" s="1">
        <v>45163</v>
      </c>
      <c r="H4829" s="1">
        <v>45177</v>
      </c>
      <c r="I4829">
        <f>YEAR((vw_maritime_trade_analysis[[#This Row],[Departure_Date]]))</f>
        <v>2023</v>
      </c>
      <c r="J4829" t="str">
        <f>"Q"&amp;ROUNDUP(MONTH(vw_maritime_trade_analysis[[#This Row],[Departure_Date]])/3,0)</f>
        <v>Q3</v>
      </c>
      <c r="K4829" t="str">
        <f>TEXT(vw_maritime_trade_analysis[[#This Row],[Departure_Date]],"mmmm")</f>
        <v>August</v>
      </c>
      <c r="L4829">
        <v>31753802</v>
      </c>
      <c r="M4829">
        <v>380888.3125</v>
      </c>
      <c r="N4829">
        <v>40120.3984375</v>
      </c>
      <c r="O4829">
        <v>80654.65625</v>
      </c>
      <c r="P4829">
        <v>0</v>
      </c>
      <c r="Q4829">
        <v>1397899</v>
      </c>
      <c r="R4829">
        <f t="shared" si="75"/>
        <v>4.4023043287855737E-2</v>
      </c>
    </row>
    <row r="4830" spans="1:18" x14ac:dyDescent="0.25">
      <c r="A4830" t="s">
        <v>6171</v>
      </c>
      <c r="B4830" t="s">
        <v>65</v>
      </c>
      <c r="C4830" t="s">
        <v>66</v>
      </c>
      <c r="D4830" t="s">
        <v>67</v>
      </c>
      <c r="E4830" t="s">
        <v>226</v>
      </c>
      <c r="F4830" t="s">
        <v>55</v>
      </c>
      <c r="G4830" s="1">
        <v>44923</v>
      </c>
      <c r="H4830" s="1">
        <v>44946</v>
      </c>
      <c r="I4830">
        <f>YEAR((vw_maritime_trade_analysis[[#This Row],[Departure_Date]]))</f>
        <v>2022</v>
      </c>
      <c r="J4830" t="str">
        <f>"Q"&amp;ROUNDUP(MONTH(vw_maritime_trade_analysis[[#This Row],[Departure_Date]])/3,0)</f>
        <v>Q4</v>
      </c>
      <c r="K4830" t="str">
        <f>TEXT(vw_maritime_trade_analysis[[#This Row],[Departure_Date]],"mmmm")</f>
        <v>December</v>
      </c>
      <c r="L4830">
        <v>4238388</v>
      </c>
      <c r="M4830">
        <v>391382.28125</v>
      </c>
      <c r="N4830">
        <v>67220.0234375</v>
      </c>
      <c r="O4830">
        <v>4535.080078125</v>
      </c>
      <c r="P4830">
        <v>0</v>
      </c>
      <c r="Q4830">
        <v>524531.625</v>
      </c>
      <c r="R4830">
        <f t="shared" si="75"/>
        <v>0.12375734005475666</v>
      </c>
    </row>
    <row r="4831" spans="1:18" x14ac:dyDescent="0.25">
      <c r="A4831" t="s">
        <v>6172</v>
      </c>
      <c r="B4831" t="s">
        <v>65</v>
      </c>
      <c r="C4831" t="s">
        <v>50</v>
      </c>
      <c r="D4831" t="s">
        <v>51</v>
      </c>
      <c r="E4831" t="s">
        <v>100</v>
      </c>
      <c r="F4831" t="s">
        <v>71</v>
      </c>
      <c r="G4831" s="1">
        <v>45020</v>
      </c>
      <c r="H4831" s="1">
        <v>45035</v>
      </c>
      <c r="I4831">
        <f>YEAR((vw_maritime_trade_analysis[[#This Row],[Departure_Date]]))</f>
        <v>2023</v>
      </c>
      <c r="J4831" t="str">
        <f>"Q"&amp;ROUNDUP(MONTH(vw_maritime_trade_analysis[[#This Row],[Departure_Date]])/3,0)</f>
        <v>Q2</v>
      </c>
      <c r="K4831" t="str">
        <f>TEXT(vw_maritime_trade_analysis[[#This Row],[Departure_Date]],"mmmm")</f>
        <v>April</v>
      </c>
      <c r="L4831">
        <v>9564854</v>
      </c>
      <c r="M4831">
        <v>294589.96875</v>
      </c>
      <c r="N4831">
        <v>138635.8125</v>
      </c>
      <c r="O4831">
        <v>17312.390625</v>
      </c>
      <c r="P4831">
        <v>0</v>
      </c>
      <c r="Q4831">
        <v>3381518.75</v>
      </c>
      <c r="R4831">
        <f t="shared" si="75"/>
        <v>0.35353584592091003</v>
      </c>
    </row>
    <row r="4832" spans="1:18" x14ac:dyDescent="0.25">
      <c r="A4832" t="s">
        <v>6173</v>
      </c>
      <c r="B4832" t="s">
        <v>65</v>
      </c>
      <c r="C4832" t="s">
        <v>50</v>
      </c>
      <c r="D4832" t="s">
        <v>120</v>
      </c>
      <c r="E4832" t="s">
        <v>70</v>
      </c>
      <c r="F4832" t="s">
        <v>150</v>
      </c>
      <c r="G4832" s="1">
        <v>44642</v>
      </c>
      <c r="H4832" s="1">
        <v>44659</v>
      </c>
      <c r="I4832">
        <f>YEAR((vw_maritime_trade_analysis[[#This Row],[Departure_Date]]))</f>
        <v>2022</v>
      </c>
      <c r="J4832" t="str">
        <f>"Q"&amp;ROUNDUP(MONTH(vw_maritime_trade_analysis[[#This Row],[Departure_Date]])/3,0)</f>
        <v>Q1</v>
      </c>
      <c r="K4832" t="str">
        <f>TEXT(vw_maritime_trade_analysis[[#This Row],[Departure_Date]],"mmmm")</f>
        <v>March</v>
      </c>
      <c r="L4832">
        <v>14348423</v>
      </c>
      <c r="M4832">
        <v>152523.375</v>
      </c>
      <c r="N4832">
        <v>106628.96875</v>
      </c>
      <c r="O4832">
        <v>34436.21875</v>
      </c>
      <c r="P4832">
        <v>0</v>
      </c>
      <c r="Q4832">
        <v>1103234</v>
      </c>
      <c r="R4832">
        <f t="shared" si="75"/>
        <v>7.6888867856767254E-2</v>
      </c>
    </row>
    <row r="4833" spans="1:18" x14ac:dyDescent="0.25">
      <c r="A4833" t="s">
        <v>6174</v>
      </c>
      <c r="B4833" t="s">
        <v>49</v>
      </c>
      <c r="C4833" t="s">
        <v>50</v>
      </c>
      <c r="D4833" t="s">
        <v>145</v>
      </c>
      <c r="E4833" t="s">
        <v>55</v>
      </c>
      <c r="F4833" t="s">
        <v>184</v>
      </c>
      <c r="G4833" s="1">
        <v>43905</v>
      </c>
      <c r="H4833" s="1">
        <v>43910</v>
      </c>
      <c r="I4833">
        <f>YEAR((vw_maritime_trade_analysis[[#This Row],[Departure_Date]]))</f>
        <v>2020</v>
      </c>
      <c r="J4833" t="str">
        <f>"Q"&amp;ROUNDUP(MONTH(vw_maritime_trade_analysis[[#This Row],[Departure_Date]])/3,0)</f>
        <v>Q1</v>
      </c>
      <c r="K4833" t="str">
        <f>TEXT(vw_maritime_trade_analysis[[#This Row],[Departure_Date]],"mmmm")</f>
        <v>March</v>
      </c>
      <c r="L4833">
        <v>64742976</v>
      </c>
      <c r="M4833">
        <v>140803.3125</v>
      </c>
      <c r="N4833">
        <v>122052.5234375</v>
      </c>
      <c r="O4833">
        <v>89992.7421875</v>
      </c>
      <c r="P4833">
        <v>9249.23046875</v>
      </c>
      <c r="Q4833">
        <v>2811906.25</v>
      </c>
      <c r="R4833">
        <f t="shared" si="75"/>
        <v>4.3431834983921655E-2</v>
      </c>
    </row>
    <row r="4834" spans="1:18" x14ac:dyDescent="0.25">
      <c r="A4834" t="s">
        <v>6175</v>
      </c>
      <c r="B4834" t="s">
        <v>65</v>
      </c>
      <c r="C4834" t="s">
        <v>134</v>
      </c>
      <c r="D4834" t="s">
        <v>135</v>
      </c>
      <c r="E4834" t="s">
        <v>128</v>
      </c>
      <c r="F4834" t="s">
        <v>83</v>
      </c>
      <c r="G4834" s="1">
        <v>44411</v>
      </c>
      <c r="H4834" s="1">
        <v>44429</v>
      </c>
      <c r="I4834">
        <f>YEAR((vw_maritime_trade_analysis[[#This Row],[Departure_Date]]))</f>
        <v>2021</v>
      </c>
      <c r="J4834" t="str">
        <f>"Q"&amp;ROUNDUP(MONTH(vw_maritime_trade_analysis[[#This Row],[Departure_Date]])/3,0)</f>
        <v>Q3</v>
      </c>
      <c r="K4834" t="str">
        <f>TEXT(vw_maritime_trade_analysis[[#This Row],[Departure_Date]],"mmmm")</f>
        <v>August</v>
      </c>
      <c r="L4834">
        <v>4818404.5</v>
      </c>
      <c r="M4834">
        <v>543354.3125</v>
      </c>
      <c r="N4834">
        <v>224905.875</v>
      </c>
      <c r="O4834">
        <v>5444.7998046875</v>
      </c>
      <c r="P4834">
        <v>32330.509765625</v>
      </c>
      <c r="Q4834">
        <v>907671.125</v>
      </c>
      <c r="R4834">
        <f t="shared" si="75"/>
        <v>0.18837586694931902</v>
      </c>
    </row>
    <row r="4835" spans="1:18" x14ac:dyDescent="0.25">
      <c r="A4835" t="s">
        <v>6176</v>
      </c>
      <c r="B4835" t="s">
        <v>65</v>
      </c>
      <c r="C4835" t="s">
        <v>50</v>
      </c>
      <c r="D4835" t="s">
        <v>51</v>
      </c>
      <c r="E4835" t="s">
        <v>92</v>
      </c>
      <c r="F4835" t="s">
        <v>83</v>
      </c>
      <c r="G4835" s="1">
        <v>44142</v>
      </c>
      <c r="H4835" s="1">
        <v>44157</v>
      </c>
      <c r="I4835">
        <f>YEAR((vw_maritime_trade_analysis[[#This Row],[Departure_Date]]))</f>
        <v>2020</v>
      </c>
      <c r="J4835" t="str">
        <f>"Q"&amp;ROUNDUP(MONTH(vw_maritime_trade_analysis[[#This Row],[Departure_Date]])/3,0)</f>
        <v>Q4</v>
      </c>
      <c r="K4835" t="str">
        <f>TEXT(vw_maritime_trade_analysis[[#This Row],[Departure_Date]],"mmmm")</f>
        <v>November</v>
      </c>
      <c r="L4835">
        <v>8964630</v>
      </c>
      <c r="M4835">
        <v>273439.6875</v>
      </c>
      <c r="N4835">
        <v>122898.7890625</v>
      </c>
      <c r="O4835">
        <v>31376.2109375</v>
      </c>
      <c r="P4835">
        <v>36367.76171875</v>
      </c>
      <c r="Q4835">
        <v>1485618.875</v>
      </c>
      <c r="R4835">
        <f t="shared" si="75"/>
        <v>0.16572004366047455</v>
      </c>
    </row>
    <row r="4836" spans="1:18" x14ac:dyDescent="0.25">
      <c r="A4836" t="s">
        <v>6177</v>
      </c>
      <c r="B4836" t="s">
        <v>49</v>
      </c>
      <c r="C4836" t="s">
        <v>66</v>
      </c>
      <c r="D4836" t="s">
        <v>245</v>
      </c>
      <c r="E4836" t="s">
        <v>127</v>
      </c>
      <c r="F4836" t="s">
        <v>56</v>
      </c>
      <c r="G4836" s="1">
        <v>44324</v>
      </c>
      <c r="H4836" s="1">
        <v>44358</v>
      </c>
      <c r="I4836">
        <f>YEAR((vw_maritime_trade_analysis[[#This Row],[Departure_Date]]))</f>
        <v>2021</v>
      </c>
      <c r="J4836" t="str">
        <f>"Q"&amp;ROUNDUP(MONTH(vw_maritime_trade_analysis[[#This Row],[Departure_Date]])/3,0)</f>
        <v>Q2</v>
      </c>
      <c r="K4836" t="str">
        <f>TEXT(vw_maritime_trade_analysis[[#This Row],[Departure_Date]],"mmmm")</f>
        <v>May</v>
      </c>
      <c r="L4836">
        <v>3096098.25</v>
      </c>
      <c r="M4836">
        <v>1070363.5</v>
      </c>
      <c r="N4836">
        <v>151263.8125</v>
      </c>
      <c r="O4836">
        <v>8266.580078125</v>
      </c>
      <c r="P4836">
        <v>0</v>
      </c>
      <c r="Q4836">
        <v>1363543.875</v>
      </c>
      <c r="R4836">
        <f t="shared" si="75"/>
        <v>0.44040717215611619</v>
      </c>
    </row>
    <row r="4837" spans="1:18" x14ac:dyDescent="0.25">
      <c r="A4837" t="s">
        <v>6178</v>
      </c>
      <c r="B4837" t="s">
        <v>65</v>
      </c>
      <c r="C4837" t="s">
        <v>78</v>
      </c>
      <c r="D4837" t="s">
        <v>177</v>
      </c>
      <c r="E4837" t="s">
        <v>128</v>
      </c>
      <c r="F4837" t="s">
        <v>71</v>
      </c>
      <c r="G4837" s="1">
        <v>45509</v>
      </c>
      <c r="H4837" s="1">
        <v>45539</v>
      </c>
      <c r="I4837">
        <f>YEAR((vw_maritime_trade_analysis[[#This Row],[Departure_Date]]))</f>
        <v>2024</v>
      </c>
      <c r="J4837" t="str">
        <f>"Q"&amp;ROUNDUP(MONTH(vw_maritime_trade_analysis[[#This Row],[Departure_Date]])/3,0)</f>
        <v>Q3</v>
      </c>
      <c r="K4837" t="str">
        <f>TEXT(vw_maritime_trade_analysis[[#This Row],[Departure_Date]],"mmmm")</f>
        <v>August</v>
      </c>
      <c r="L4837">
        <v>24914898</v>
      </c>
      <c r="M4837">
        <v>535131.4375</v>
      </c>
      <c r="N4837">
        <v>160768.4375</v>
      </c>
      <c r="O4837">
        <v>26409.7890625</v>
      </c>
      <c r="P4837">
        <v>10872.0302734375</v>
      </c>
      <c r="Q4837">
        <v>1915011.875</v>
      </c>
      <c r="R4837">
        <f t="shared" si="75"/>
        <v>7.6862119804785078E-2</v>
      </c>
    </row>
    <row r="4838" spans="1:18" x14ac:dyDescent="0.25">
      <c r="A4838" t="s">
        <v>6179</v>
      </c>
      <c r="B4838" t="s">
        <v>49</v>
      </c>
      <c r="C4838" t="s">
        <v>78</v>
      </c>
      <c r="D4838" t="s">
        <v>79</v>
      </c>
      <c r="E4838" t="s">
        <v>159</v>
      </c>
      <c r="F4838" t="s">
        <v>128</v>
      </c>
      <c r="G4838" s="1">
        <v>44312</v>
      </c>
      <c r="H4838" s="1">
        <v>44334</v>
      </c>
      <c r="I4838">
        <f>YEAR((vw_maritime_trade_analysis[[#This Row],[Departure_Date]]))</f>
        <v>2021</v>
      </c>
      <c r="J4838" t="str">
        <f>"Q"&amp;ROUNDUP(MONTH(vw_maritime_trade_analysis[[#This Row],[Departure_Date]])/3,0)</f>
        <v>Q2</v>
      </c>
      <c r="K4838" t="str">
        <f>TEXT(vw_maritime_trade_analysis[[#This Row],[Departure_Date]],"mmmm")</f>
        <v>April</v>
      </c>
      <c r="L4838">
        <v>40460652</v>
      </c>
      <c r="M4838">
        <v>459018.96875</v>
      </c>
      <c r="N4838">
        <v>140051.484375</v>
      </c>
      <c r="O4838">
        <v>21039.5390625</v>
      </c>
      <c r="P4838">
        <v>0</v>
      </c>
      <c r="Q4838">
        <v>1463810.625</v>
      </c>
      <c r="R4838">
        <f t="shared" si="75"/>
        <v>3.617862176318859E-2</v>
      </c>
    </row>
    <row r="4839" spans="1:18" x14ac:dyDescent="0.25">
      <c r="A4839" t="s">
        <v>6180</v>
      </c>
      <c r="B4839" t="s">
        <v>65</v>
      </c>
      <c r="C4839" t="s">
        <v>50</v>
      </c>
      <c r="D4839" t="s">
        <v>120</v>
      </c>
      <c r="E4839" t="s">
        <v>92</v>
      </c>
      <c r="F4839" t="s">
        <v>55</v>
      </c>
      <c r="G4839" s="1">
        <v>44012</v>
      </c>
      <c r="H4839" s="1">
        <v>44026</v>
      </c>
      <c r="I4839">
        <f>YEAR((vw_maritime_trade_analysis[[#This Row],[Departure_Date]]))</f>
        <v>2020</v>
      </c>
      <c r="J4839" t="str">
        <f>"Q"&amp;ROUNDUP(MONTH(vw_maritime_trade_analysis[[#This Row],[Departure_Date]])/3,0)</f>
        <v>Q2</v>
      </c>
      <c r="K4839" t="str">
        <f>TEXT(vw_maritime_trade_analysis[[#This Row],[Departure_Date]],"mmmm")</f>
        <v>June</v>
      </c>
      <c r="L4839">
        <v>9476054</v>
      </c>
      <c r="M4839">
        <v>171632.515625</v>
      </c>
      <c r="N4839">
        <v>37578.05078125</v>
      </c>
      <c r="O4839">
        <v>10518.419921875</v>
      </c>
      <c r="P4839">
        <v>0</v>
      </c>
      <c r="Q4839">
        <v>613427.4375</v>
      </c>
      <c r="R4839">
        <f t="shared" si="75"/>
        <v>6.4734480987550302E-2</v>
      </c>
    </row>
    <row r="4840" spans="1:18" x14ac:dyDescent="0.25">
      <c r="A4840" t="s">
        <v>6181</v>
      </c>
      <c r="B4840" t="s">
        <v>65</v>
      </c>
      <c r="C4840" t="s">
        <v>50</v>
      </c>
      <c r="D4840" t="s">
        <v>139</v>
      </c>
      <c r="E4840" t="s">
        <v>226</v>
      </c>
      <c r="F4840" t="s">
        <v>174</v>
      </c>
      <c r="G4840" s="1">
        <v>44334</v>
      </c>
      <c r="H4840" s="1">
        <v>44340</v>
      </c>
      <c r="I4840">
        <f>YEAR((vw_maritime_trade_analysis[[#This Row],[Departure_Date]]))</f>
        <v>2021</v>
      </c>
      <c r="J4840" t="str">
        <f>"Q"&amp;ROUNDUP(MONTH(vw_maritime_trade_analysis[[#This Row],[Departure_Date]])/3,0)</f>
        <v>Q2</v>
      </c>
      <c r="K4840" t="str">
        <f>TEXT(vw_maritime_trade_analysis[[#This Row],[Departure_Date]],"mmmm")</f>
        <v>May</v>
      </c>
      <c r="L4840">
        <v>49558532</v>
      </c>
      <c r="M4840">
        <v>100920.3828125</v>
      </c>
      <c r="N4840">
        <v>49739.078125</v>
      </c>
      <c r="O4840">
        <v>51540.87109375</v>
      </c>
      <c r="P4840">
        <v>77049</v>
      </c>
      <c r="Q4840">
        <v>2898594.5</v>
      </c>
      <c r="R4840">
        <f t="shared" si="75"/>
        <v>5.8488304294404846E-2</v>
      </c>
    </row>
    <row r="4841" spans="1:18" x14ac:dyDescent="0.25">
      <c r="A4841" t="s">
        <v>6182</v>
      </c>
      <c r="B4841" t="s">
        <v>49</v>
      </c>
      <c r="C4841" t="s">
        <v>66</v>
      </c>
      <c r="D4841" t="s">
        <v>251</v>
      </c>
      <c r="E4841" t="s">
        <v>230</v>
      </c>
      <c r="F4841" t="s">
        <v>82</v>
      </c>
      <c r="G4841" s="1">
        <v>45205</v>
      </c>
      <c r="H4841" s="1">
        <v>45228</v>
      </c>
      <c r="I4841">
        <f>YEAR((vw_maritime_trade_analysis[[#This Row],[Departure_Date]]))</f>
        <v>2023</v>
      </c>
      <c r="J4841" t="str">
        <f>"Q"&amp;ROUNDUP(MONTH(vw_maritime_trade_analysis[[#This Row],[Departure_Date]])/3,0)</f>
        <v>Q4</v>
      </c>
      <c r="K4841" t="str">
        <f>TEXT(vw_maritime_trade_analysis[[#This Row],[Departure_Date]],"mmmm")</f>
        <v>October</v>
      </c>
      <c r="L4841">
        <v>65423308</v>
      </c>
      <c r="M4841">
        <v>670071.6875</v>
      </c>
      <c r="N4841">
        <v>174456.4375</v>
      </c>
      <c r="O4841">
        <v>219822.3125</v>
      </c>
      <c r="P4841">
        <v>0</v>
      </c>
      <c r="Q4841">
        <v>3984386.75</v>
      </c>
      <c r="R4841">
        <f t="shared" si="75"/>
        <v>6.0901639978216938E-2</v>
      </c>
    </row>
    <row r="4842" spans="1:18" x14ac:dyDescent="0.25">
      <c r="A4842" t="s">
        <v>6183</v>
      </c>
      <c r="B4842" t="s">
        <v>65</v>
      </c>
      <c r="C4842" t="s">
        <v>112</v>
      </c>
      <c r="D4842" t="s">
        <v>340</v>
      </c>
      <c r="E4842" t="s">
        <v>128</v>
      </c>
      <c r="F4842" t="s">
        <v>164</v>
      </c>
      <c r="G4842" s="1">
        <v>43976</v>
      </c>
      <c r="H4842" s="1">
        <v>44003</v>
      </c>
      <c r="I4842">
        <f>YEAR((vw_maritime_trade_analysis[[#This Row],[Departure_Date]]))</f>
        <v>2020</v>
      </c>
      <c r="J4842" t="str">
        <f>"Q"&amp;ROUNDUP(MONTH(vw_maritime_trade_analysis[[#This Row],[Departure_Date]])/3,0)</f>
        <v>Q2</v>
      </c>
      <c r="K4842" t="str">
        <f>TEXT(vw_maritime_trade_analysis[[#This Row],[Departure_Date]],"mmmm")</f>
        <v>May</v>
      </c>
      <c r="L4842">
        <v>1649962</v>
      </c>
      <c r="M4842">
        <v>482702.59375</v>
      </c>
      <c r="N4842">
        <v>239790.234375</v>
      </c>
      <c r="O4842">
        <v>3349.419921875</v>
      </c>
      <c r="P4842">
        <v>0</v>
      </c>
      <c r="Q4842">
        <v>779353.6875</v>
      </c>
      <c r="R4842">
        <f t="shared" si="75"/>
        <v>0.47234644646361551</v>
      </c>
    </row>
    <row r="4843" spans="1:18" x14ac:dyDescent="0.25">
      <c r="A4843" t="s">
        <v>6184</v>
      </c>
      <c r="B4843" t="s">
        <v>49</v>
      </c>
      <c r="C4843" t="s">
        <v>78</v>
      </c>
      <c r="D4843" t="s">
        <v>158</v>
      </c>
      <c r="E4843" t="s">
        <v>108</v>
      </c>
      <c r="F4843" t="s">
        <v>82</v>
      </c>
      <c r="G4843" s="1">
        <v>44643</v>
      </c>
      <c r="H4843" s="1">
        <v>44666</v>
      </c>
      <c r="I4843">
        <f>YEAR((vw_maritime_trade_analysis[[#This Row],[Departure_Date]]))</f>
        <v>2022</v>
      </c>
      <c r="J4843" t="str">
        <f>"Q"&amp;ROUNDUP(MONTH(vw_maritime_trade_analysis[[#This Row],[Departure_Date]])/3,0)</f>
        <v>Q1</v>
      </c>
      <c r="K4843" t="str">
        <f>TEXT(vw_maritime_trade_analysis[[#This Row],[Departure_Date]],"mmmm")</f>
        <v>March</v>
      </c>
      <c r="L4843">
        <v>6321995</v>
      </c>
      <c r="M4843">
        <v>564663.5</v>
      </c>
      <c r="N4843">
        <v>68955.96875</v>
      </c>
      <c r="O4843">
        <v>3477.10009765625</v>
      </c>
      <c r="P4843">
        <v>16499.060546875</v>
      </c>
      <c r="Q4843">
        <v>966158.4375</v>
      </c>
      <c r="R4843">
        <f t="shared" si="75"/>
        <v>0.15282492907697648</v>
      </c>
    </row>
    <row r="4844" spans="1:18" x14ac:dyDescent="0.25">
      <c r="A4844" t="s">
        <v>6185</v>
      </c>
      <c r="B4844" t="s">
        <v>65</v>
      </c>
      <c r="C4844" t="s">
        <v>112</v>
      </c>
      <c r="D4844" t="s">
        <v>340</v>
      </c>
      <c r="E4844" t="s">
        <v>56</v>
      </c>
      <c r="F4844" t="s">
        <v>127</v>
      </c>
      <c r="G4844" s="1">
        <v>44610</v>
      </c>
      <c r="H4844" s="1">
        <v>44630</v>
      </c>
      <c r="I4844">
        <f>YEAR((vw_maritime_trade_analysis[[#This Row],[Departure_Date]]))</f>
        <v>2022</v>
      </c>
      <c r="J4844" t="str">
        <f>"Q"&amp;ROUNDUP(MONTH(vw_maritime_trade_analysis[[#This Row],[Departure_Date]])/3,0)</f>
        <v>Q1</v>
      </c>
      <c r="K4844" t="str">
        <f>TEXT(vw_maritime_trade_analysis[[#This Row],[Departure_Date]],"mmmm")</f>
        <v>February</v>
      </c>
      <c r="L4844">
        <v>6165754.5</v>
      </c>
      <c r="M4844">
        <v>545759.9375</v>
      </c>
      <c r="N4844">
        <v>146173.796875</v>
      </c>
      <c r="O4844">
        <v>11221.669921875</v>
      </c>
      <c r="P4844">
        <v>0</v>
      </c>
      <c r="Q4844">
        <v>1091306.5</v>
      </c>
      <c r="R4844">
        <f t="shared" si="75"/>
        <v>0.17699480250146191</v>
      </c>
    </row>
    <row r="4845" spans="1:18" x14ac:dyDescent="0.25">
      <c r="A4845" t="s">
        <v>6186</v>
      </c>
      <c r="B4845" t="s">
        <v>49</v>
      </c>
      <c r="C4845" t="s">
        <v>112</v>
      </c>
      <c r="D4845" t="s">
        <v>126</v>
      </c>
      <c r="E4845" t="s">
        <v>196</v>
      </c>
      <c r="F4845" t="s">
        <v>226</v>
      </c>
      <c r="G4845" s="1">
        <v>45026</v>
      </c>
      <c r="H4845" s="1">
        <v>45044</v>
      </c>
      <c r="I4845">
        <f>YEAR((vw_maritime_trade_analysis[[#This Row],[Departure_Date]]))</f>
        <v>2023</v>
      </c>
      <c r="J4845" t="str">
        <f>"Q"&amp;ROUNDUP(MONTH(vw_maritime_trade_analysis[[#This Row],[Departure_Date]])/3,0)</f>
        <v>Q2</v>
      </c>
      <c r="K4845" t="str">
        <f>TEXT(vw_maritime_trade_analysis[[#This Row],[Departure_Date]],"mmmm")</f>
        <v>April</v>
      </c>
      <c r="L4845">
        <v>7171436.5</v>
      </c>
      <c r="M4845">
        <v>264062.5625</v>
      </c>
      <c r="N4845">
        <v>240720.65625</v>
      </c>
      <c r="O4845">
        <v>10972.2998046875</v>
      </c>
      <c r="P4845">
        <v>1387.8800048828125</v>
      </c>
      <c r="Q4845">
        <v>1094635.75</v>
      </c>
      <c r="R4845">
        <f t="shared" si="75"/>
        <v>0.15263828244173952</v>
      </c>
    </row>
    <row r="4846" spans="1:18" x14ac:dyDescent="0.25">
      <c r="A4846" t="s">
        <v>6187</v>
      </c>
      <c r="B4846" t="s">
        <v>49</v>
      </c>
      <c r="C4846" t="s">
        <v>50</v>
      </c>
      <c r="D4846" t="s">
        <v>51</v>
      </c>
      <c r="E4846" t="s">
        <v>93</v>
      </c>
      <c r="F4846" t="s">
        <v>226</v>
      </c>
      <c r="G4846" s="1">
        <v>45729</v>
      </c>
      <c r="H4846" s="1">
        <v>45744</v>
      </c>
      <c r="I4846">
        <f>YEAR((vw_maritime_trade_analysis[[#This Row],[Departure_Date]]))</f>
        <v>2025</v>
      </c>
      <c r="J4846" t="str">
        <f>"Q"&amp;ROUNDUP(MONTH(vw_maritime_trade_analysis[[#This Row],[Departure_Date]])/3,0)</f>
        <v>Q1</v>
      </c>
      <c r="K4846" t="str">
        <f>TEXT(vw_maritime_trade_analysis[[#This Row],[Departure_Date]],"mmmm")</f>
        <v>March</v>
      </c>
      <c r="L4846">
        <v>24584732</v>
      </c>
      <c r="M4846">
        <v>205421.34375</v>
      </c>
      <c r="N4846">
        <v>224563.125</v>
      </c>
      <c r="O4846">
        <v>71541.5703125</v>
      </c>
      <c r="P4846">
        <v>0</v>
      </c>
      <c r="Q4846">
        <v>5732966.5</v>
      </c>
      <c r="R4846">
        <f t="shared" si="75"/>
        <v>0.23319214950156869</v>
      </c>
    </row>
    <row r="4847" spans="1:18" x14ac:dyDescent="0.25">
      <c r="A4847" t="s">
        <v>6188</v>
      </c>
      <c r="B4847" t="s">
        <v>49</v>
      </c>
      <c r="C4847" t="s">
        <v>112</v>
      </c>
      <c r="D4847" t="s">
        <v>340</v>
      </c>
      <c r="E4847" t="s">
        <v>131</v>
      </c>
      <c r="F4847" t="s">
        <v>82</v>
      </c>
      <c r="G4847" s="1">
        <v>45913</v>
      </c>
      <c r="H4847" s="1">
        <v>45923</v>
      </c>
      <c r="I4847">
        <f>YEAR((vw_maritime_trade_analysis[[#This Row],[Departure_Date]]))</f>
        <v>2025</v>
      </c>
      <c r="J4847" t="str">
        <f>"Q"&amp;ROUNDUP(MONTH(vw_maritime_trade_analysis[[#This Row],[Departure_Date]])/3,0)</f>
        <v>Q3</v>
      </c>
      <c r="K4847" t="str">
        <f>TEXT(vw_maritime_trade_analysis[[#This Row],[Departure_Date]],"mmmm")</f>
        <v>September</v>
      </c>
      <c r="L4847">
        <v>8067185</v>
      </c>
      <c r="M4847">
        <v>69433.203125</v>
      </c>
      <c r="N4847">
        <v>151563.375</v>
      </c>
      <c r="O4847">
        <v>12826.8203125</v>
      </c>
      <c r="P4847">
        <v>7476.97998046875</v>
      </c>
      <c r="Q4847">
        <v>700730.8125</v>
      </c>
      <c r="R4847">
        <f t="shared" si="75"/>
        <v>8.686187468119301E-2</v>
      </c>
    </row>
    <row r="4848" spans="1:18" x14ac:dyDescent="0.25">
      <c r="A4848" t="s">
        <v>6189</v>
      </c>
      <c r="B4848" t="s">
        <v>49</v>
      </c>
      <c r="C4848" t="s">
        <v>78</v>
      </c>
      <c r="D4848" t="s">
        <v>177</v>
      </c>
      <c r="E4848" t="s">
        <v>121</v>
      </c>
      <c r="F4848" t="s">
        <v>128</v>
      </c>
      <c r="G4848" s="1">
        <v>45224</v>
      </c>
      <c r="H4848" s="1">
        <v>45250</v>
      </c>
      <c r="I4848">
        <f>YEAR((vw_maritime_trade_analysis[[#This Row],[Departure_Date]]))</f>
        <v>2023</v>
      </c>
      <c r="J4848" t="str">
        <f>"Q"&amp;ROUNDUP(MONTH(vw_maritime_trade_analysis[[#This Row],[Departure_Date]])/3,0)</f>
        <v>Q4</v>
      </c>
      <c r="K4848" t="str">
        <f>TEXT(vw_maritime_trade_analysis[[#This Row],[Departure_Date]],"mmmm")</f>
        <v>October</v>
      </c>
      <c r="L4848">
        <v>12056281</v>
      </c>
      <c r="M4848">
        <v>982087.0625</v>
      </c>
      <c r="N4848">
        <v>209652.875</v>
      </c>
      <c r="O4848">
        <v>24594.810546875</v>
      </c>
      <c r="P4848">
        <v>5843.7001953125</v>
      </c>
      <c r="Q4848">
        <v>1994000.75</v>
      </c>
      <c r="R4848">
        <f t="shared" si="75"/>
        <v>0.16539103144659617</v>
      </c>
    </row>
    <row r="4849" spans="1:18" x14ac:dyDescent="0.25">
      <c r="A4849" t="s">
        <v>6190</v>
      </c>
      <c r="B4849" t="s">
        <v>65</v>
      </c>
      <c r="C4849" t="s">
        <v>50</v>
      </c>
      <c r="D4849" t="s">
        <v>120</v>
      </c>
      <c r="E4849" t="s">
        <v>100</v>
      </c>
      <c r="F4849" t="s">
        <v>150</v>
      </c>
      <c r="G4849" s="1">
        <v>45948</v>
      </c>
      <c r="H4849" s="1">
        <v>45966</v>
      </c>
      <c r="I4849">
        <f>YEAR((vw_maritime_trade_analysis[[#This Row],[Departure_Date]]))</f>
        <v>2025</v>
      </c>
      <c r="J4849" t="str">
        <f>"Q"&amp;ROUNDUP(MONTH(vw_maritime_trade_analysis[[#This Row],[Departure_Date]])/3,0)</f>
        <v>Q4</v>
      </c>
      <c r="K4849" t="str">
        <f>TEXT(vw_maritime_trade_analysis[[#This Row],[Departure_Date]],"mmmm")</f>
        <v>October</v>
      </c>
      <c r="L4849">
        <v>25835186</v>
      </c>
      <c r="M4849">
        <v>420944.9375</v>
      </c>
      <c r="N4849">
        <v>62375.7890625</v>
      </c>
      <c r="O4849">
        <v>73888.6328125</v>
      </c>
      <c r="P4849">
        <v>24786.279296875</v>
      </c>
      <c r="Q4849">
        <v>1958978</v>
      </c>
      <c r="R4849">
        <f t="shared" si="75"/>
        <v>7.5825968506671476E-2</v>
      </c>
    </row>
    <row r="4850" spans="1:18" x14ac:dyDescent="0.25">
      <c r="A4850" t="s">
        <v>6191</v>
      </c>
      <c r="B4850" t="s">
        <v>65</v>
      </c>
      <c r="C4850" t="s">
        <v>66</v>
      </c>
      <c r="D4850" t="s">
        <v>251</v>
      </c>
      <c r="E4850" t="s">
        <v>184</v>
      </c>
      <c r="F4850" t="s">
        <v>159</v>
      </c>
      <c r="G4850" s="1">
        <v>45755</v>
      </c>
      <c r="H4850" s="1">
        <v>45786</v>
      </c>
      <c r="I4850">
        <f>YEAR((vw_maritime_trade_analysis[[#This Row],[Departure_Date]]))</f>
        <v>2025</v>
      </c>
      <c r="J4850" t="str">
        <f>"Q"&amp;ROUNDUP(MONTH(vw_maritime_trade_analysis[[#This Row],[Departure_Date]])/3,0)</f>
        <v>Q2</v>
      </c>
      <c r="K4850" t="str">
        <f>TEXT(vw_maritime_trade_analysis[[#This Row],[Departure_Date]],"mmmm")</f>
        <v>April</v>
      </c>
      <c r="L4850">
        <v>21625318</v>
      </c>
      <c r="M4850">
        <v>1103954</v>
      </c>
      <c r="N4850">
        <v>191113.90625</v>
      </c>
      <c r="O4850">
        <v>41736.859375</v>
      </c>
      <c r="P4850">
        <v>32415.119140625</v>
      </c>
      <c r="Q4850">
        <v>7978319</v>
      </c>
      <c r="R4850">
        <f t="shared" si="75"/>
        <v>0.36893418168463465</v>
      </c>
    </row>
    <row r="4851" spans="1:18" x14ac:dyDescent="0.25">
      <c r="A4851" t="s">
        <v>6192</v>
      </c>
      <c r="B4851" t="s">
        <v>65</v>
      </c>
      <c r="C4851" t="s">
        <v>50</v>
      </c>
      <c r="D4851" t="s">
        <v>223</v>
      </c>
      <c r="E4851" t="s">
        <v>128</v>
      </c>
      <c r="F4851" t="s">
        <v>55</v>
      </c>
      <c r="G4851" s="1">
        <v>46027</v>
      </c>
      <c r="H4851" s="1">
        <v>46038</v>
      </c>
      <c r="I4851">
        <f>YEAR((vw_maritime_trade_analysis[[#This Row],[Departure_Date]]))</f>
        <v>2026</v>
      </c>
      <c r="J4851" t="str">
        <f>"Q"&amp;ROUNDUP(MONTH(vw_maritime_trade_analysis[[#This Row],[Departure_Date]])/3,0)</f>
        <v>Q1</v>
      </c>
      <c r="K4851" t="str">
        <f>TEXT(vw_maritime_trade_analysis[[#This Row],[Departure_Date]],"mmmm")</f>
        <v>January</v>
      </c>
      <c r="L4851">
        <v>42792128</v>
      </c>
      <c r="M4851">
        <v>185804.453125</v>
      </c>
      <c r="N4851">
        <v>106070.1875</v>
      </c>
      <c r="O4851">
        <v>59481.05859375</v>
      </c>
      <c r="P4851">
        <v>20982.9296875</v>
      </c>
      <c r="Q4851">
        <v>1986146.5</v>
      </c>
      <c r="R4851">
        <f t="shared" si="75"/>
        <v>4.6413828730368353E-2</v>
      </c>
    </row>
    <row r="4852" spans="1:18" x14ac:dyDescent="0.25">
      <c r="A4852" t="s">
        <v>6193</v>
      </c>
      <c r="B4852" t="s">
        <v>49</v>
      </c>
      <c r="C4852" t="s">
        <v>78</v>
      </c>
      <c r="D4852" t="s">
        <v>315</v>
      </c>
      <c r="E4852" t="s">
        <v>204</v>
      </c>
      <c r="F4852" t="s">
        <v>226</v>
      </c>
      <c r="G4852" s="1">
        <v>44978</v>
      </c>
      <c r="H4852" s="1">
        <v>45006</v>
      </c>
      <c r="I4852">
        <f>YEAR((vw_maritime_trade_analysis[[#This Row],[Departure_Date]]))</f>
        <v>2023</v>
      </c>
      <c r="J4852" t="str">
        <f>"Q"&amp;ROUNDUP(MONTH(vw_maritime_trade_analysis[[#This Row],[Departure_Date]])/3,0)</f>
        <v>Q1</v>
      </c>
      <c r="K4852" t="str">
        <f>TEXT(vw_maritime_trade_analysis[[#This Row],[Departure_Date]],"mmmm")</f>
        <v>February</v>
      </c>
      <c r="L4852">
        <v>49427096</v>
      </c>
      <c r="M4852">
        <v>262325.875</v>
      </c>
      <c r="N4852">
        <v>19974.119140625</v>
      </c>
      <c r="O4852">
        <v>76117.7265625</v>
      </c>
      <c r="P4852">
        <v>0</v>
      </c>
      <c r="Q4852">
        <v>1292678.5</v>
      </c>
      <c r="R4852">
        <f t="shared" si="75"/>
        <v>2.6153235868844084E-2</v>
      </c>
    </row>
    <row r="4853" spans="1:18" x14ac:dyDescent="0.25">
      <c r="A4853" t="s">
        <v>6194</v>
      </c>
      <c r="B4853" t="s">
        <v>49</v>
      </c>
      <c r="C4853" t="s">
        <v>78</v>
      </c>
      <c r="D4853" t="s">
        <v>158</v>
      </c>
      <c r="E4853" t="s">
        <v>140</v>
      </c>
      <c r="F4853" t="s">
        <v>128</v>
      </c>
      <c r="G4853" s="1">
        <v>44153</v>
      </c>
      <c r="H4853" s="1">
        <v>44161</v>
      </c>
      <c r="I4853">
        <f>YEAR((vw_maritime_trade_analysis[[#This Row],[Departure_Date]]))</f>
        <v>2020</v>
      </c>
      <c r="J4853" t="str">
        <f>"Q"&amp;ROUNDUP(MONTH(vw_maritime_trade_analysis[[#This Row],[Departure_Date]])/3,0)</f>
        <v>Q4</v>
      </c>
      <c r="K4853" t="str">
        <f>TEXT(vw_maritime_trade_analysis[[#This Row],[Departure_Date]],"mmmm")</f>
        <v>November</v>
      </c>
      <c r="L4853">
        <v>25572248</v>
      </c>
      <c r="M4853">
        <v>102206.7421875</v>
      </c>
      <c r="N4853">
        <v>73843.640625</v>
      </c>
      <c r="O4853">
        <v>42194.2109375</v>
      </c>
      <c r="P4853">
        <v>46408.140625</v>
      </c>
      <c r="Q4853">
        <v>770831.3125</v>
      </c>
      <c r="R4853">
        <f t="shared" si="75"/>
        <v>3.0143275338953383E-2</v>
      </c>
    </row>
    <row r="4854" spans="1:18" x14ac:dyDescent="0.25">
      <c r="A4854" t="s">
        <v>6195</v>
      </c>
      <c r="B4854" t="s">
        <v>49</v>
      </c>
      <c r="C4854" t="s">
        <v>50</v>
      </c>
      <c r="D4854" t="s">
        <v>183</v>
      </c>
      <c r="E4854" t="s">
        <v>159</v>
      </c>
      <c r="F4854" t="s">
        <v>100</v>
      </c>
      <c r="G4854" s="1">
        <v>46058</v>
      </c>
      <c r="H4854" s="1">
        <v>46065</v>
      </c>
      <c r="I4854">
        <f>YEAR((vw_maritime_trade_analysis[[#This Row],[Departure_Date]]))</f>
        <v>2026</v>
      </c>
      <c r="J4854" t="str">
        <f>"Q"&amp;ROUNDUP(MONTH(vw_maritime_trade_analysis[[#This Row],[Departure_Date]])/3,0)</f>
        <v>Q1</v>
      </c>
      <c r="K4854" t="str">
        <f>TEXT(vw_maritime_trade_analysis[[#This Row],[Departure_Date]],"mmmm")</f>
        <v>February</v>
      </c>
      <c r="L4854">
        <v>54030976</v>
      </c>
      <c r="M4854">
        <v>158281.546875</v>
      </c>
      <c r="N4854">
        <v>25107.4609375</v>
      </c>
      <c r="O4854">
        <v>178302.21875</v>
      </c>
      <c r="P4854">
        <v>46682.44140625</v>
      </c>
      <c r="Q4854">
        <v>2147799.25</v>
      </c>
      <c r="R4854">
        <f t="shared" si="75"/>
        <v>3.9751257685961473E-2</v>
      </c>
    </row>
    <row r="4855" spans="1:18" x14ac:dyDescent="0.25">
      <c r="A4855" t="s">
        <v>6196</v>
      </c>
      <c r="B4855" t="s">
        <v>49</v>
      </c>
      <c r="C4855" t="s">
        <v>66</v>
      </c>
      <c r="D4855" t="s">
        <v>67</v>
      </c>
      <c r="E4855" t="s">
        <v>257</v>
      </c>
      <c r="F4855" t="s">
        <v>70</v>
      </c>
      <c r="G4855" s="1">
        <v>44172</v>
      </c>
      <c r="H4855" s="1">
        <v>44203</v>
      </c>
      <c r="I4855">
        <f>YEAR((vw_maritime_trade_analysis[[#This Row],[Departure_Date]]))</f>
        <v>2020</v>
      </c>
      <c r="J4855" t="str">
        <f>"Q"&amp;ROUNDUP(MONTH(vw_maritime_trade_analysis[[#This Row],[Departure_Date]])/3,0)</f>
        <v>Q4</v>
      </c>
      <c r="K4855" t="str">
        <f>TEXT(vw_maritime_trade_analysis[[#This Row],[Departure_Date]],"mmmm")</f>
        <v>December</v>
      </c>
      <c r="L4855">
        <v>110726256</v>
      </c>
      <c r="M4855">
        <v>732385.4375</v>
      </c>
      <c r="N4855">
        <v>26249.0703125</v>
      </c>
      <c r="O4855">
        <v>101868.15625</v>
      </c>
      <c r="P4855">
        <v>103031.15625</v>
      </c>
      <c r="Q4855">
        <v>5350440.5</v>
      </c>
      <c r="R4855">
        <f t="shared" si="75"/>
        <v>4.8321334914457871E-2</v>
      </c>
    </row>
    <row r="4856" spans="1:18" x14ac:dyDescent="0.25">
      <c r="A4856" t="s">
        <v>6197</v>
      </c>
      <c r="B4856" t="s">
        <v>49</v>
      </c>
      <c r="C4856" t="s">
        <v>50</v>
      </c>
      <c r="D4856" t="s">
        <v>145</v>
      </c>
      <c r="E4856" t="s">
        <v>108</v>
      </c>
      <c r="F4856" t="s">
        <v>128</v>
      </c>
      <c r="G4856" s="1">
        <v>45983</v>
      </c>
      <c r="H4856" s="1">
        <v>45992</v>
      </c>
      <c r="I4856">
        <f>YEAR((vw_maritime_trade_analysis[[#This Row],[Departure_Date]]))</f>
        <v>2025</v>
      </c>
      <c r="J4856" t="str">
        <f>"Q"&amp;ROUNDUP(MONTH(vw_maritime_trade_analysis[[#This Row],[Departure_Date]])/3,0)</f>
        <v>Q4</v>
      </c>
      <c r="K4856" t="str">
        <f>TEXT(vw_maritime_trade_analysis[[#This Row],[Departure_Date]],"mmmm")</f>
        <v>November</v>
      </c>
      <c r="L4856">
        <v>68358320</v>
      </c>
      <c r="M4856">
        <v>267212.25</v>
      </c>
      <c r="N4856">
        <v>144620.375</v>
      </c>
      <c r="O4856">
        <v>213961.546875</v>
      </c>
      <c r="Q4856">
        <v>3613227.5</v>
      </c>
      <c r="R4856">
        <f t="shared" si="75"/>
        <v>5.2857172323720066E-2</v>
      </c>
    </row>
    <row r="4857" spans="1:18" x14ac:dyDescent="0.25">
      <c r="A4857" t="s">
        <v>6198</v>
      </c>
      <c r="B4857" t="s">
        <v>49</v>
      </c>
      <c r="C4857" t="s">
        <v>239</v>
      </c>
      <c r="D4857" t="s">
        <v>265</v>
      </c>
      <c r="E4857" t="s">
        <v>108</v>
      </c>
      <c r="F4857" t="s">
        <v>70</v>
      </c>
      <c r="G4857" s="1">
        <v>45219</v>
      </c>
      <c r="H4857" s="1">
        <v>45226</v>
      </c>
      <c r="I4857">
        <f>YEAR((vw_maritime_trade_analysis[[#This Row],[Departure_Date]]))</f>
        <v>2023</v>
      </c>
      <c r="J4857" t="str">
        <f>"Q"&amp;ROUNDUP(MONTH(vw_maritime_trade_analysis[[#This Row],[Departure_Date]])/3,0)</f>
        <v>Q4</v>
      </c>
      <c r="K4857" t="str">
        <f>TEXT(vw_maritime_trade_analysis[[#This Row],[Departure_Date]],"mmmm")</f>
        <v>October</v>
      </c>
      <c r="L4857">
        <v>16913594</v>
      </c>
      <c r="M4857">
        <v>173866.6875</v>
      </c>
      <c r="N4857">
        <v>65868.9609375</v>
      </c>
      <c r="O4857">
        <v>45666.69921875</v>
      </c>
      <c r="P4857">
        <v>33477.05859375</v>
      </c>
      <c r="Q4857">
        <v>1255656.75</v>
      </c>
      <c r="R4857">
        <f t="shared" si="75"/>
        <v>7.423949930452392E-2</v>
      </c>
    </row>
    <row r="4858" spans="1:18" x14ac:dyDescent="0.25">
      <c r="A4858" t="s">
        <v>6199</v>
      </c>
      <c r="B4858" t="s">
        <v>49</v>
      </c>
      <c r="C4858" t="s">
        <v>50</v>
      </c>
      <c r="D4858" t="s">
        <v>51</v>
      </c>
      <c r="E4858" t="s">
        <v>146</v>
      </c>
      <c r="F4858" t="s">
        <v>56</v>
      </c>
      <c r="G4858" s="1">
        <v>44677</v>
      </c>
      <c r="H4858" s="1">
        <v>44693</v>
      </c>
      <c r="I4858">
        <f>YEAR((vw_maritime_trade_analysis[[#This Row],[Departure_Date]]))</f>
        <v>2022</v>
      </c>
      <c r="J4858" t="str">
        <f>"Q"&amp;ROUNDUP(MONTH(vw_maritime_trade_analysis[[#This Row],[Departure_Date]])/3,0)</f>
        <v>Q2</v>
      </c>
      <c r="K4858" t="str">
        <f>TEXT(vw_maritime_trade_analysis[[#This Row],[Departure_Date]],"mmmm")</f>
        <v>April</v>
      </c>
      <c r="L4858">
        <v>11669857</v>
      </c>
      <c r="M4858">
        <v>566091.4375</v>
      </c>
      <c r="N4858">
        <v>95902.28125</v>
      </c>
      <c r="O4858">
        <v>16804.58984375</v>
      </c>
      <c r="P4858">
        <v>19605.23046875</v>
      </c>
      <c r="Q4858">
        <v>4486566.5</v>
      </c>
      <c r="R4858">
        <f t="shared" si="75"/>
        <v>0.38445771015017577</v>
      </c>
    </row>
    <row r="4859" spans="1:18" x14ac:dyDescent="0.25">
      <c r="A4859" t="s">
        <v>6201</v>
      </c>
      <c r="B4859" t="s">
        <v>49</v>
      </c>
      <c r="C4859" t="s">
        <v>50</v>
      </c>
      <c r="D4859" t="s">
        <v>51</v>
      </c>
      <c r="E4859" t="s">
        <v>131</v>
      </c>
      <c r="F4859" t="s">
        <v>100</v>
      </c>
      <c r="G4859" s="1">
        <v>44173</v>
      </c>
      <c r="H4859" s="1">
        <v>44190</v>
      </c>
      <c r="I4859">
        <f>YEAR((vw_maritime_trade_analysis[[#This Row],[Departure_Date]]))</f>
        <v>2020</v>
      </c>
      <c r="J4859" t="str">
        <f>"Q"&amp;ROUNDUP(MONTH(vw_maritime_trade_analysis[[#This Row],[Departure_Date]])/3,0)</f>
        <v>Q4</v>
      </c>
      <c r="K4859" t="str">
        <f>TEXT(vw_maritime_trade_analysis[[#This Row],[Departure_Date]],"mmmm")</f>
        <v>December</v>
      </c>
      <c r="L4859">
        <v>6280574</v>
      </c>
      <c r="M4859">
        <v>115488.703125</v>
      </c>
      <c r="N4859">
        <v>172711.515625</v>
      </c>
      <c r="O4859">
        <v>4082.3701171875</v>
      </c>
      <c r="P4859">
        <v>13442.009765625</v>
      </c>
      <c r="Q4859">
        <v>2677847.5</v>
      </c>
      <c r="R4859">
        <f t="shared" si="75"/>
        <v>0.42636986683064321</v>
      </c>
    </row>
    <row r="4860" spans="1:18" x14ac:dyDescent="0.25">
      <c r="A4860" t="s">
        <v>6202</v>
      </c>
      <c r="B4860" t="s">
        <v>49</v>
      </c>
      <c r="C4860" t="s">
        <v>50</v>
      </c>
      <c r="D4860" t="s">
        <v>120</v>
      </c>
      <c r="E4860" t="s">
        <v>174</v>
      </c>
      <c r="F4860" t="s">
        <v>128</v>
      </c>
      <c r="G4860" s="1">
        <v>45581</v>
      </c>
      <c r="H4860" s="1">
        <v>45587</v>
      </c>
      <c r="I4860">
        <f>YEAR((vw_maritime_trade_analysis[[#This Row],[Departure_Date]]))</f>
        <v>2024</v>
      </c>
      <c r="J4860" t="str">
        <f>"Q"&amp;ROUNDUP(MONTH(vw_maritime_trade_analysis[[#This Row],[Departure_Date]])/3,0)</f>
        <v>Q4</v>
      </c>
      <c r="K4860" t="str">
        <f>TEXT(vw_maritime_trade_analysis[[#This Row],[Departure_Date]],"mmmm")</f>
        <v>October</v>
      </c>
      <c r="L4860">
        <v>45601644</v>
      </c>
      <c r="M4860">
        <v>207757.625</v>
      </c>
      <c r="N4860">
        <v>48076.890625</v>
      </c>
      <c r="O4860">
        <v>44233.58984375</v>
      </c>
      <c r="P4860">
        <v>0</v>
      </c>
      <c r="Q4860">
        <v>1367964.875</v>
      </c>
      <c r="R4860">
        <f t="shared" si="75"/>
        <v>2.9998148202727077E-2</v>
      </c>
    </row>
    <row r="4861" spans="1:18" x14ac:dyDescent="0.25">
      <c r="A4861" t="s">
        <v>6203</v>
      </c>
      <c r="B4861" t="s">
        <v>65</v>
      </c>
      <c r="C4861" t="s">
        <v>50</v>
      </c>
      <c r="D4861" t="s">
        <v>51</v>
      </c>
      <c r="E4861" t="s">
        <v>100</v>
      </c>
      <c r="F4861" t="s">
        <v>121</v>
      </c>
      <c r="G4861" s="1">
        <v>45106</v>
      </c>
      <c r="H4861" s="1">
        <v>45120</v>
      </c>
      <c r="I4861">
        <f>YEAR((vw_maritime_trade_analysis[[#This Row],[Departure_Date]]))</f>
        <v>2023</v>
      </c>
      <c r="J4861" t="str">
        <f>"Q"&amp;ROUNDUP(MONTH(vw_maritime_trade_analysis[[#This Row],[Departure_Date]])/3,0)</f>
        <v>Q2</v>
      </c>
      <c r="K4861" t="str">
        <f>TEXT(vw_maritime_trade_analysis[[#This Row],[Departure_Date]],"mmmm")</f>
        <v>June</v>
      </c>
      <c r="L4861">
        <v>6797879.5</v>
      </c>
      <c r="M4861">
        <v>432947.59375</v>
      </c>
      <c r="N4861">
        <v>143491.453125</v>
      </c>
      <c r="O4861">
        <v>22365.01953125</v>
      </c>
      <c r="P4861">
        <v>5218.740234375</v>
      </c>
      <c r="Q4861">
        <v>3340370.25</v>
      </c>
      <c r="R4861">
        <f t="shared" si="75"/>
        <v>0.49138415148429743</v>
      </c>
    </row>
    <row r="4862" spans="1:18" x14ac:dyDescent="0.25">
      <c r="A4862" t="s">
        <v>6204</v>
      </c>
      <c r="B4862" t="s">
        <v>49</v>
      </c>
      <c r="C4862" t="s">
        <v>66</v>
      </c>
      <c r="D4862" t="s">
        <v>248</v>
      </c>
      <c r="E4862" t="s">
        <v>140</v>
      </c>
      <c r="F4862" t="s">
        <v>70</v>
      </c>
      <c r="G4862" s="1">
        <v>44925</v>
      </c>
      <c r="H4862" s="1">
        <v>44942</v>
      </c>
      <c r="I4862">
        <f>YEAR((vw_maritime_trade_analysis[[#This Row],[Departure_Date]]))</f>
        <v>2022</v>
      </c>
      <c r="J4862" t="str">
        <f>"Q"&amp;ROUNDUP(MONTH(vw_maritime_trade_analysis[[#This Row],[Departure_Date]])/3,0)</f>
        <v>Q4</v>
      </c>
      <c r="K4862" t="str">
        <f>TEXT(vw_maritime_trade_analysis[[#This Row],[Departure_Date]],"mmmm")</f>
        <v>December</v>
      </c>
      <c r="L4862">
        <v>20805912</v>
      </c>
      <c r="M4862">
        <v>180558.875</v>
      </c>
      <c r="N4862">
        <v>206382.5625</v>
      </c>
      <c r="O4862">
        <v>40363.46875</v>
      </c>
      <c r="P4862">
        <v>0</v>
      </c>
      <c r="Q4862">
        <v>1791465.625</v>
      </c>
      <c r="R4862">
        <f t="shared" si="75"/>
        <v>8.6103681732384529E-2</v>
      </c>
    </row>
    <row r="4863" spans="1:18" x14ac:dyDescent="0.25">
      <c r="A4863" t="s">
        <v>6205</v>
      </c>
      <c r="B4863" t="s">
        <v>49</v>
      </c>
      <c r="C4863" t="s">
        <v>50</v>
      </c>
      <c r="D4863" t="s">
        <v>183</v>
      </c>
      <c r="E4863" t="s">
        <v>71</v>
      </c>
      <c r="F4863" t="s">
        <v>70</v>
      </c>
      <c r="G4863" s="1">
        <v>44320</v>
      </c>
      <c r="H4863" s="1">
        <v>44328</v>
      </c>
      <c r="I4863">
        <f>YEAR((vw_maritime_trade_analysis[[#This Row],[Departure_Date]]))</f>
        <v>2021</v>
      </c>
      <c r="J4863" t="str">
        <f>"Q"&amp;ROUNDUP(MONTH(vw_maritime_trade_analysis[[#This Row],[Departure_Date]])/3,0)</f>
        <v>Q2</v>
      </c>
      <c r="K4863" t="str">
        <f>TEXT(vw_maritime_trade_analysis[[#This Row],[Departure_Date]],"mmmm")</f>
        <v>May</v>
      </c>
      <c r="L4863">
        <v>71781392</v>
      </c>
      <c r="M4863">
        <v>182531.15625</v>
      </c>
      <c r="N4863">
        <v>224591.015625</v>
      </c>
      <c r="O4863">
        <v>163661.5625</v>
      </c>
      <c r="P4863">
        <v>27165.0703125</v>
      </c>
      <c r="Q4863">
        <v>1646725.375</v>
      </c>
      <c r="R4863">
        <f t="shared" si="75"/>
        <v>2.2940839249815607E-2</v>
      </c>
    </row>
    <row r="4864" spans="1:18" x14ac:dyDescent="0.25">
      <c r="A4864" t="s">
        <v>6206</v>
      </c>
      <c r="B4864" t="s">
        <v>65</v>
      </c>
      <c r="C4864" t="s">
        <v>112</v>
      </c>
      <c r="D4864" t="s">
        <v>126</v>
      </c>
      <c r="E4864" t="s">
        <v>226</v>
      </c>
      <c r="F4864" t="s">
        <v>55</v>
      </c>
      <c r="G4864" s="1">
        <v>45253</v>
      </c>
      <c r="H4864" s="1">
        <v>45261</v>
      </c>
      <c r="I4864">
        <f>YEAR((vw_maritime_trade_analysis[[#This Row],[Departure_Date]]))</f>
        <v>2023</v>
      </c>
      <c r="J4864" t="str">
        <f>"Q"&amp;ROUNDUP(MONTH(vw_maritime_trade_analysis[[#This Row],[Departure_Date]])/3,0)</f>
        <v>Q4</v>
      </c>
      <c r="K4864" t="str">
        <f>TEXT(vw_maritime_trade_analysis[[#This Row],[Departure_Date]],"mmmm")</f>
        <v>November</v>
      </c>
      <c r="L4864">
        <v>14310373</v>
      </c>
      <c r="M4864">
        <v>133033.203125</v>
      </c>
      <c r="N4864">
        <v>169911.421875</v>
      </c>
      <c r="O4864">
        <v>11162.08984375</v>
      </c>
      <c r="P4864">
        <v>0</v>
      </c>
      <c r="Q4864">
        <v>1004463.375</v>
      </c>
      <c r="R4864">
        <f t="shared" si="75"/>
        <v>7.0191278382471231E-2</v>
      </c>
    </row>
    <row r="4865" spans="1:18" x14ac:dyDescent="0.25">
      <c r="A4865" t="s">
        <v>6207</v>
      </c>
      <c r="B4865" t="s">
        <v>49</v>
      </c>
      <c r="C4865" t="s">
        <v>66</v>
      </c>
      <c r="D4865" t="s">
        <v>391</v>
      </c>
      <c r="E4865" t="s">
        <v>127</v>
      </c>
      <c r="F4865" t="s">
        <v>82</v>
      </c>
      <c r="G4865" s="1">
        <v>45125</v>
      </c>
      <c r="H4865" s="1">
        <v>45143</v>
      </c>
      <c r="I4865">
        <f>YEAR((vw_maritime_trade_analysis[[#This Row],[Departure_Date]]))</f>
        <v>2023</v>
      </c>
      <c r="J4865" t="str">
        <f>"Q"&amp;ROUNDUP(MONTH(vw_maritime_trade_analysis[[#This Row],[Departure_Date]])/3,0)</f>
        <v>Q3</v>
      </c>
      <c r="K4865" t="str">
        <f>TEXT(vw_maritime_trade_analysis[[#This Row],[Departure_Date]],"mmmm")</f>
        <v>July</v>
      </c>
      <c r="L4865">
        <v>23520542</v>
      </c>
      <c r="M4865">
        <v>316577.1875</v>
      </c>
      <c r="N4865">
        <v>29877.5</v>
      </c>
      <c r="O4865">
        <v>62094.23046875</v>
      </c>
      <c r="P4865">
        <v>72697.3828125</v>
      </c>
      <c r="Q4865">
        <v>2641309.5</v>
      </c>
      <c r="R4865">
        <f t="shared" si="75"/>
        <v>0.11229798616035294</v>
      </c>
    </row>
    <row r="4866" spans="1:18" x14ac:dyDescent="0.25">
      <c r="A4866" t="s">
        <v>6208</v>
      </c>
      <c r="B4866" t="s">
        <v>49</v>
      </c>
      <c r="C4866" t="s">
        <v>112</v>
      </c>
      <c r="D4866" t="s">
        <v>113</v>
      </c>
      <c r="E4866" t="s">
        <v>230</v>
      </c>
      <c r="F4866" t="s">
        <v>56</v>
      </c>
      <c r="G4866" s="1">
        <v>45082</v>
      </c>
      <c r="H4866" s="1">
        <v>45089</v>
      </c>
      <c r="I4866">
        <f>YEAR((vw_maritime_trade_analysis[[#This Row],[Departure_Date]]))</f>
        <v>2023</v>
      </c>
      <c r="J4866" t="str">
        <f>"Q"&amp;ROUNDUP(MONTH(vw_maritime_trade_analysis[[#This Row],[Departure_Date]])/3,0)</f>
        <v>Q2</v>
      </c>
      <c r="K4866" t="str">
        <f>TEXT(vw_maritime_trade_analysis[[#This Row],[Departure_Date]],"mmmm")</f>
        <v>June</v>
      </c>
      <c r="L4866">
        <v>3586988.5</v>
      </c>
      <c r="M4866">
        <v>78190.703125</v>
      </c>
      <c r="N4866">
        <v>240734.1875</v>
      </c>
      <c r="O4866">
        <v>10222.919921875</v>
      </c>
      <c r="P4866">
        <v>14901.33984375</v>
      </c>
      <c r="Q4866">
        <v>574013.1875</v>
      </c>
      <c r="R4866">
        <f t="shared" ref="R4866:R4929" si="76">Q4866/L4866</f>
        <v>0.16002649227896884</v>
      </c>
    </row>
    <row r="4867" spans="1:18" x14ac:dyDescent="0.25">
      <c r="A4867" t="s">
        <v>6209</v>
      </c>
      <c r="B4867" t="s">
        <v>65</v>
      </c>
      <c r="C4867" t="s">
        <v>50</v>
      </c>
      <c r="D4867" t="s">
        <v>139</v>
      </c>
      <c r="E4867" t="s">
        <v>82</v>
      </c>
      <c r="F4867" t="s">
        <v>174</v>
      </c>
      <c r="G4867" s="1">
        <v>45349</v>
      </c>
      <c r="H4867" s="1">
        <v>45364</v>
      </c>
      <c r="I4867">
        <f>YEAR((vw_maritime_trade_analysis[[#This Row],[Departure_Date]]))</f>
        <v>2024</v>
      </c>
      <c r="J4867" t="str">
        <f>"Q"&amp;ROUNDUP(MONTH(vw_maritime_trade_analysis[[#This Row],[Departure_Date]])/3,0)</f>
        <v>Q1</v>
      </c>
      <c r="K4867" t="str">
        <f>TEXT(vw_maritime_trade_analysis[[#This Row],[Departure_Date]],"mmmm")</f>
        <v>February</v>
      </c>
      <c r="L4867">
        <v>33449624</v>
      </c>
      <c r="M4867">
        <v>343242.0625</v>
      </c>
      <c r="N4867">
        <v>213966.8125</v>
      </c>
      <c r="O4867">
        <v>80279.1015625</v>
      </c>
      <c r="P4867">
        <v>64314.26953125</v>
      </c>
      <c r="Q4867">
        <v>2630487.75</v>
      </c>
      <c r="R4867">
        <f t="shared" si="76"/>
        <v>7.8640278587286963E-2</v>
      </c>
    </row>
    <row r="4868" spans="1:18" x14ac:dyDescent="0.25">
      <c r="A4868" t="s">
        <v>6210</v>
      </c>
      <c r="B4868" t="s">
        <v>65</v>
      </c>
      <c r="C4868" t="s">
        <v>50</v>
      </c>
      <c r="D4868" t="s">
        <v>423</v>
      </c>
      <c r="E4868" t="s">
        <v>56</v>
      </c>
      <c r="F4868" t="s">
        <v>83</v>
      </c>
      <c r="G4868" s="1">
        <v>45381</v>
      </c>
      <c r="H4868" s="1">
        <v>45400</v>
      </c>
      <c r="I4868">
        <f>YEAR((vw_maritime_trade_analysis[[#This Row],[Departure_Date]]))</f>
        <v>2024</v>
      </c>
      <c r="J4868" t="str">
        <f>"Q"&amp;ROUNDUP(MONTH(vw_maritime_trade_analysis[[#This Row],[Departure_Date]])/3,0)</f>
        <v>Q1</v>
      </c>
      <c r="K4868" t="str">
        <f>TEXT(vw_maritime_trade_analysis[[#This Row],[Departure_Date]],"mmmm")</f>
        <v>March</v>
      </c>
      <c r="L4868">
        <v>41639020</v>
      </c>
      <c r="M4868">
        <v>588053.875</v>
      </c>
      <c r="N4868">
        <v>101740.5078125</v>
      </c>
      <c r="O4868">
        <v>79946.921875</v>
      </c>
      <c r="P4868">
        <v>0</v>
      </c>
      <c r="Q4868">
        <v>2958430.75</v>
      </c>
      <c r="R4868">
        <f t="shared" si="76"/>
        <v>7.1049480751468219E-2</v>
      </c>
    </row>
    <row r="4869" spans="1:18" x14ac:dyDescent="0.25">
      <c r="A4869" t="s">
        <v>6211</v>
      </c>
      <c r="B4869" t="s">
        <v>65</v>
      </c>
      <c r="C4869" t="s">
        <v>50</v>
      </c>
      <c r="D4869" t="s">
        <v>51</v>
      </c>
      <c r="E4869" t="s">
        <v>128</v>
      </c>
      <c r="F4869" t="s">
        <v>108</v>
      </c>
      <c r="G4869" s="1">
        <v>44988</v>
      </c>
      <c r="H4869" s="1">
        <v>44996</v>
      </c>
      <c r="I4869">
        <f>YEAR((vw_maritime_trade_analysis[[#This Row],[Departure_Date]]))</f>
        <v>2023</v>
      </c>
      <c r="J4869" t="str">
        <f>"Q"&amp;ROUNDUP(MONTH(vw_maritime_trade_analysis[[#This Row],[Departure_Date]])/3,0)</f>
        <v>Q1</v>
      </c>
      <c r="K4869" t="str">
        <f>TEXT(vw_maritime_trade_analysis[[#This Row],[Departure_Date]],"mmmm")</f>
        <v>March</v>
      </c>
      <c r="L4869">
        <v>9046278</v>
      </c>
      <c r="M4869">
        <v>86349.8125</v>
      </c>
      <c r="N4869">
        <v>97969.3828125</v>
      </c>
      <c r="O4869">
        <v>27953</v>
      </c>
      <c r="P4869">
        <v>0</v>
      </c>
      <c r="Q4869">
        <v>2999122.75</v>
      </c>
      <c r="R4869">
        <f t="shared" si="76"/>
        <v>0.33153112805067453</v>
      </c>
    </row>
    <row r="4870" spans="1:18" x14ac:dyDescent="0.25">
      <c r="A4870" t="s">
        <v>6212</v>
      </c>
      <c r="B4870" t="s">
        <v>49</v>
      </c>
      <c r="C4870" t="s">
        <v>239</v>
      </c>
      <c r="D4870" t="s">
        <v>240</v>
      </c>
      <c r="E4870" t="s">
        <v>121</v>
      </c>
      <c r="F4870" t="s">
        <v>70</v>
      </c>
      <c r="G4870" s="1">
        <v>46036</v>
      </c>
      <c r="H4870" s="1">
        <v>46060</v>
      </c>
      <c r="I4870">
        <f>YEAR((vw_maritime_trade_analysis[[#This Row],[Departure_Date]]))</f>
        <v>2026</v>
      </c>
      <c r="J4870" t="str">
        <f>"Q"&amp;ROUNDUP(MONTH(vw_maritime_trade_analysis[[#This Row],[Departure_Date]])/3,0)</f>
        <v>Q1</v>
      </c>
      <c r="K4870" t="str">
        <f>TEXT(vw_maritime_trade_analysis[[#This Row],[Departure_Date]],"mmmm")</f>
        <v>January</v>
      </c>
      <c r="L4870">
        <v>17869846</v>
      </c>
      <c r="M4870">
        <v>471441.25</v>
      </c>
      <c r="N4870">
        <v>160439.953125</v>
      </c>
      <c r="O4870">
        <v>32165.720703125</v>
      </c>
      <c r="P4870">
        <v>3077.8798828125</v>
      </c>
      <c r="Q4870">
        <v>1272001.25</v>
      </c>
      <c r="R4870">
        <f t="shared" si="76"/>
        <v>7.1181433236749775E-2</v>
      </c>
    </row>
    <row r="4871" spans="1:18" x14ac:dyDescent="0.25">
      <c r="A4871" t="s">
        <v>6213</v>
      </c>
      <c r="B4871" t="s">
        <v>49</v>
      </c>
      <c r="C4871" t="s">
        <v>78</v>
      </c>
      <c r="D4871" t="s">
        <v>105</v>
      </c>
      <c r="E4871" t="s">
        <v>230</v>
      </c>
      <c r="F4871" t="s">
        <v>128</v>
      </c>
      <c r="G4871" s="1">
        <v>44520</v>
      </c>
      <c r="H4871" s="1">
        <v>44529</v>
      </c>
      <c r="I4871">
        <f>YEAR((vw_maritime_trade_analysis[[#This Row],[Departure_Date]]))</f>
        <v>2021</v>
      </c>
      <c r="J4871" t="str">
        <f>"Q"&amp;ROUNDUP(MONTH(vw_maritime_trade_analysis[[#This Row],[Departure_Date]])/3,0)</f>
        <v>Q4</v>
      </c>
      <c r="K4871" t="str">
        <f>TEXT(vw_maritime_trade_analysis[[#This Row],[Departure_Date]],"mmmm")</f>
        <v>November</v>
      </c>
      <c r="L4871">
        <v>39515116</v>
      </c>
      <c r="M4871">
        <v>164048.765625</v>
      </c>
      <c r="N4871">
        <v>90940.5390625</v>
      </c>
      <c r="O4871">
        <v>92070.21875</v>
      </c>
      <c r="P4871">
        <v>78757.421875</v>
      </c>
      <c r="Q4871">
        <v>1969425.875</v>
      </c>
      <c r="R4871">
        <f t="shared" si="76"/>
        <v>4.9839810036240308E-2</v>
      </c>
    </row>
    <row r="4872" spans="1:18" x14ac:dyDescent="0.25">
      <c r="A4872" t="s">
        <v>6214</v>
      </c>
      <c r="B4872" t="s">
        <v>65</v>
      </c>
      <c r="C4872" t="s">
        <v>66</v>
      </c>
      <c r="D4872" t="s">
        <v>391</v>
      </c>
      <c r="E4872" t="s">
        <v>70</v>
      </c>
      <c r="F4872" t="s">
        <v>131</v>
      </c>
      <c r="G4872" s="1">
        <v>45390</v>
      </c>
      <c r="H4872" s="1">
        <v>45416</v>
      </c>
      <c r="I4872">
        <f>YEAR((vw_maritime_trade_analysis[[#This Row],[Departure_Date]]))</f>
        <v>2024</v>
      </c>
      <c r="J4872" t="str">
        <f>"Q"&amp;ROUNDUP(MONTH(vw_maritime_trade_analysis[[#This Row],[Departure_Date]])/3,0)</f>
        <v>Q2</v>
      </c>
      <c r="K4872" t="str">
        <f>TEXT(vw_maritime_trade_analysis[[#This Row],[Departure_Date]],"mmmm")</f>
        <v>April</v>
      </c>
      <c r="L4872">
        <v>19829528</v>
      </c>
      <c r="M4872">
        <v>350313.03125</v>
      </c>
      <c r="N4872">
        <v>26147.30078125</v>
      </c>
      <c r="O4872">
        <v>41840.30859375</v>
      </c>
      <c r="P4872">
        <v>30236.669921875</v>
      </c>
      <c r="Q4872">
        <v>2763276.75</v>
      </c>
      <c r="R4872">
        <f t="shared" si="76"/>
        <v>0.13935161492497453</v>
      </c>
    </row>
    <row r="4873" spans="1:18" x14ac:dyDescent="0.25">
      <c r="A4873" t="s">
        <v>6215</v>
      </c>
      <c r="B4873" t="s">
        <v>49</v>
      </c>
      <c r="C4873" t="s">
        <v>50</v>
      </c>
      <c r="D4873" t="s">
        <v>423</v>
      </c>
      <c r="E4873" t="s">
        <v>257</v>
      </c>
      <c r="F4873" t="s">
        <v>226</v>
      </c>
      <c r="G4873" s="1">
        <v>45509</v>
      </c>
      <c r="H4873" s="1">
        <v>45516</v>
      </c>
      <c r="I4873">
        <f>YEAR((vw_maritime_trade_analysis[[#This Row],[Departure_Date]]))</f>
        <v>2024</v>
      </c>
      <c r="J4873" t="str">
        <f>"Q"&amp;ROUNDUP(MONTH(vw_maritime_trade_analysis[[#This Row],[Departure_Date]])/3,0)</f>
        <v>Q3</v>
      </c>
      <c r="K4873" t="str">
        <f>TEXT(vw_maritime_trade_analysis[[#This Row],[Departure_Date]],"mmmm")</f>
        <v>August</v>
      </c>
      <c r="L4873">
        <v>23753148</v>
      </c>
      <c r="M4873">
        <v>97826.21875</v>
      </c>
      <c r="N4873">
        <v>40970.4609375</v>
      </c>
      <c r="O4873">
        <v>80048.109375</v>
      </c>
      <c r="P4873">
        <v>0</v>
      </c>
      <c r="Q4873">
        <v>930056.625</v>
      </c>
      <c r="R4873">
        <f t="shared" si="76"/>
        <v>3.9155089043355434E-2</v>
      </c>
    </row>
    <row r="4874" spans="1:18" x14ac:dyDescent="0.25">
      <c r="A4874" t="s">
        <v>6216</v>
      </c>
      <c r="B4874" t="s">
        <v>49</v>
      </c>
      <c r="C4874" t="s">
        <v>239</v>
      </c>
      <c r="D4874" t="s">
        <v>240</v>
      </c>
      <c r="E4874" t="s">
        <v>150</v>
      </c>
      <c r="F4874" t="s">
        <v>226</v>
      </c>
      <c r="G4874" s="1">
        <v>45950</v>
      </c>
      <c r="H4874" s="1">
        <v>45966</v>
      </c>
      <c r="I4874">
        <f>YEAR((vw_maritime_trade_analysis[[#This Row],[Departure_Date]]))</f>
        <v>2025</v>
      </c>
      <c r="J4874" t="str">
        <f>"Q"&amp;ROUNDUP(MONTH(vw_maritime_trade_analysis[[#This Row],[Departure_Date]])/3,0)</f>
        <v>Q4</v>
      </c>
      <c r="K4874" t="str">
        <f>TEXT(vw_maritime_trade_analysis[[#This Row],[Departure_Date]],"mmmm")</f>
        <v>October</v>
      </c>
      <c r="L4874">
        <v>13702801</v>
      </c>
      <c r="M4874">
        <v>170184.234375</v>
      </c>
      <c r="N4874">
        <v>191586.90625</v>
      </c>
      <c r="O4874">
        <v>20417.169921875</v>
      </c>
      <c r="P4874">
        <v>5076.47998046875</v>
      </c>
      <c r="Q4874">
        <v>830480.1875</v>
      </c>
      <c r="R4874">
        <f t="shared" si="76"/>
        <v>6.0606600613991257E-2</v>
      </c>
    </row>
    <row r="4875" spans="1:18" x14ac:dyDescent="0.25">
      <c r="A4875" t="s">
        <v>6217</v>
      </c>
      <c r="B4875" t="s">
        <v>65</v>
      </c>
      <c r="C4875" t="s">
        <v>66</v>
      </c>
      <c r="D4875" t="s">
        <v>153</v>
      </c>
      <c r="E4875" t="s">
        <v>70</v>
      </c>
      <c r="F4875" t="s">
        <v>140</v>
      </c>
      <c r="G4875" s="1">
        <v>44084</v>
      </c>
      <c r="H4875" s="1">
        <v>44106</v>
      </c>
      <c r="I4875">
        <f>YEAR((vw_maritime_trade_analysis[[#This Row],[Departure_Date]]))</f>
        <v>2020</v>
      </c>
      <c r="J4875" t="str">
        <f>"Q"&amp;ROUNDUP(MONTH(vw_maritime_trade_analysis[[#This Row],[Departure_Date]])/3,0)</f>
        <v>Q3</v>
      </c>
      <c r="K4875" t="str">
        <f>TEXT(vw_maritime_trade_analysis[[#This Row],[Departure_Date]],"mmmm")</f>
        <v>September</v>
      </c>
      <c r="L4875">
        <v>26184678</v>
      </c>
      <c r="M4875">
        <v>527270.9375</v>
      </c>
      <c r="N4875">
        <v>38677.75</v>
      </c>
      <c r="O4875">
        <v>43990.26171875</v>
      </c>
      <c r="P4875">
        <v>18416.990234375</v>
      </c>
      <c r="Q4875">
        <v>2140586.75</v>
      </c>
      <c r="R4875">
        <f t="shared" si="76"/>
        <v>8.1749592261550819E-2</v>
      </c>
    </row>
    <row r="4876" spans="1:18" x14ac:dyDescent="0.25">
      <c r="A4876" t="s">
        <v>6218</v>
      </c>
      <c r="B4876" t="s">
        <v>49</v>
      </c>
      <c r="C4876" t="s">
        <v>239</v>
      </c>
      <c r="D4876" t="s">
        <v>240</v>
      </c>
      <c r="E4876" t="s">
        <v>71</v>
      </c>
      <c r="F4876" t="s">
        <v>128</v>
      </c>
      <c r="G4876" s="1">
        <v>44607</v>
      </c>
      <c r="H4876" s="1">
        <v>44633</v>
      </c>
      <c r="I4876">
        <f>YEAR((vw_maritime_trade_analysis[[#This Row],[Departure_Date]]))</f>
        <v>2022</v>
      </c>
      <c r="J4876" t="str">
        <f>"Q"&amp;ROUNDUP(MONTH(vw_maritime_trade_analysis[[#This Row],[Departure_Date]])/3,0)</f>
        <v>Q1</v>
      </c>
      <c r="K4876" t="str">
        <f>TEXT(vw_maritime_trade_analysis[[#This Row],[Departure_Date]],"mmmm")</f>
        <v>February</v>
      </c>
      <c r="L4876">
        <v>8845240</v>
      </c>
      <c r="M4876">
        <v>464186.1875</v>
      </c>
      <c r="N4876">
        <v>173861.21875</v>
      </c>
      <c r="O4876">
        <v>12737.150390625</v>
      </c>
      <c r="P4876">
        <v>38403.6015625</v>
      </c>
      <c r="Q4876">
        <v>1200152.125</v>
      </c>
      <c r="R4876">
        <f t="shared" si="76"/>
        <v>0.13568338733601348</v>
      </c>
    </row>
    <row r="4877" spans="1:18" x14ac:dyDescent="0.25">
      <c r="A4877" t="s">
        <v>6219</v>
      </c>
      <c r="B4877" t="s">
        <v>49</v>
      </c>
      <c r="C4877" t="s">
        <v>134</v>
      </c>
      <c r="D4877" t="s">
        <v>135</v>
      </c>
      <c r="E4877" t="s">
        <v>55</v>
      </c>
      <c r="F4877" t="s">
        <v>100</v>
      </c>
      <c r="G4877" s="1">
        <v>44790</v>
      </c>
      <c r="H4877" s="1">
        <v>44803</v>
      </c>
      <c r="I4877">
        <f>YEAR((vw_maritime_trade_analysis[[#This Row],[Departure_Date]]))</f>
        <v>2022</v>
      </c>
      <c r="J4877" t="str">
        <f>"Q"&amp;ROUNDUP(MONTH(vw_maritime_trade_analysis[[#This Row],[Departure_Date]])/3,0)</f>
        <v>Q3</v>
      </c>
      <c r="K4877" t="str">
        <f>TEXT(vw_maritime_trade_analysis[[#This Row],[Departure_Date]],"mmmm")</f>
        <v>August</v>
      </c>
      <c r="L4877">
        <v>5244968.5</v>
      </c>
      <c r="M4877">
        <v>364282.28125</v>
      </c>
      <c r="N4877">
        <v>178723.3125</v>
      </c>
      <c r="O4877">
        <v>7447.85986328125</v>
      </c>
      <c r="P4877">
        <v>32833.26953125</v>
      </c>
      <c r="Q4877">
        <v>785074</v>
      </c>
      <c r="R4877">
        <f t="shared" si="76"/>
        <v>0.14968135652292289</v>
      </c>
    </row>
    <row r="4878" spans="1:18" x14ac:dyDescent="0.25">
      <c r="A4878" t="s">
        <v>6220</v>
      </c>
      <c r="B4878" t="s">
        <v>65</v>
      </c>
      <c r="C4878" t="s">
        <v>50</v>
      </c>
      <c r="D4878" t="s">
        <v>223</v>
      </c>
      <c r="E4878" t="s">
        <v>226</v>
      </c>
      <c r="F4878" t="s">
        <v>83</v>
      </c>
      <c r="G4878" s="1">
        <v>45154</v>
      </c>
      <c r="H4878" s="1">
        <v>45173</v>
      </c>
      <c r="I4878">
        <f>YEAR((vw_maritime_trade_analysis[[#This Row],[Departure_Date]]))</f>
        <v>2023</v>
      </c>
      <c r="J4878" t="str">
        <f>"Q"&amp;ROUNDUP(MONTH(vw_maritime_trade_analysis[[#This Row],[Departure_Date]])/3,0)</f>
        <v>Q3</v>
      </c>
      <c r="K4878" t="str">
        <f>TEXT(vw_maritime_trade_analysis[[#This Row],[Departure_Date]],"mmmm")</f>
        <v>August</v>
      </c>
      <c r="L4878">
        <v>72939536</v>
      </c>
      <c r="M4878">
        <v>169999.96875</v>
      </c>
      <c r="N4878">
        <v>125532.53125</v>
      </c>
      <c r="O4878">
        <v>88986.2265625</v>
      </c>
      <c r="P4878">
        <v>42987.1484375</v>
      </c>
      <c r="Q4878">
        <v>3275783.25</v>
      </c>
      <c r="R4878">
        <f t="shared" si="76"/>
        <v>4.4910941714792374E-2</v>
      </c>
    </row>
    <row r="4879" spans="1:18" x14ac:dyDescent="0.25">
      <c r="A4879" t="s">
        <v>6221</v>
      </c>
      <c r="B4879" t="s">
        <v>65</v>
      </c>
      <c r="C4879" t="s">
        <v>50</v>
      </c>
      <c r="D4879" t="s">
        <v>120</v>
      </c>
      <c r="E4879" t="s">
        <v>128</v>
      </c>
      <c r="F4879" t="s">
        <v>121</v>
      </c>
      <c r="G4879" s="1">
        <v>45533</v>
      </c>
      <c r="H4879" s="1">
        <v>45540</v>
      </c>
      <c r="I4879">
        <f>YEAR((vw_maritime_trade_analysis[[#This Row],[Departure_Date]]))</f>
        <v>2024</v>
      </c>
      <c r="J4879" t="str">
        <f>"Q"&amp;ROUNDUP(MONTH(vw_maritime_trade_analysis[[#This Row],[Departure_Date]])/3,0)</f>
        <v>Q3</v>
      </c>
      <c r="K4879" t="str">
        <f>TEXT(vw_maritime_trade_analysis[[#This Row],[Departure_Date]],"mmmm")</f>
        <v>August</v>
      </c>
      <c r="L4879">
        <v>34329848</v>
      </c>
      <c r="M4879">
        <v>180704.4375</v>
      </c>
      <c r="N4879">
        <v>72238.7734375</v>
      </c>
      <c r="O4879">
        <v>47718.48828125</v>
      </c>
      <c r="P4879">
        <v>0</v>
      </c>
      <c r="Q4879">
        <v>929731.25</v>
      </c>
      <c r="R4879">
        <f t="shared" si="76"/>
        <v>2.7082300218748419E-2</v>
      </c>
    </row>
    <row r="4880" spans="1:18" x14ac:dyDescent="0.25">
      <c r="A4880" t="s">
        <v>6222</v>
      </c>
      <c r="B4880" t="s">
        <v>65</v>
      </c>
      <c r="C4880" t="s">
        <v>50</v>
      </c>
      <c r="D4880" t="s">
        <v>145</v>
      </c>
      <c r="E4880" t="s">
        <v>82</v>
      </c>
      <c r="F4880" t="s">
        <v>55</v>
      </c>
      <c r="G4880" s="1">
        <v>44261</v>
      </c>
      <c r="H4880" s="1">
        <v>44281</v>
      </c>
      <c r="I4880">
        <f>YEAR((vw_maritime_trade_analysis[[#This Row],[Departure_Date]]))</f>
        <v>2021</v>
      </c>
      <c r="J4880" t="str">
        <f>"Q"&amp;ROUNDUP(MONTH(vw_maritime_trade_analysis[[#This Row],[Departure_Date]])/3,0)</f>
        <v>Q1</v>
      </c>
      <c r="K4880" t="str">
        <f>TEXT(vw_maritime_trade_analysis[[#This Row],[Departure_Date]],"mmmm")</f>
        <v>March</v>
      </c>
      <c r="L4880">
        <v>36144156</v>
      </c>
      <c r="M4880">
        <v>396166.78125</v>
      </c>
      <c r="N4880">
        <v>195888.359375</v>
      </c>
      <c r="O4880">
        <v>30361.08984375</v>
      </c>
      <c r="P4880">
        <v>35164.01171875</v>
      </c>
      <c r="Q4880">
        <v>1497078.75</v>
      </c>
      <c r="R4880">
        <f t="shared" si="76"/>
        <v>4.1419662697338953E-2</v>
      </c>
    </row>
    <row r="4881" spans="1:18" x14ac:dyDescent="0.25">
      <c r="A4881" t="s">
        <v>6223</v>
      </c>
      <c r="B4881" t="s">
        <v>65</v>
      </c>
      <c r="C4881" t="s">
        <v>78</v>
      </c>
      <c r="D4881" t="s">
        <v>105</v>
      </c>
      <c r="E4881" t="s">
        <v>92</v>
      </c>
      <c r="F4881" t="s">
        <v>55</v>
      </c>
      <c r="G4881" s="1">
        <v>45507</v>
      </c>
      <c r="H4881" s="1">
        <v>45535</v>
      </c>
      <c r="I4881">
        <f>YEAR((vw_maritime_trade_analysis[[#This Row],[Departure_Date]]))</f>
        <v>2024</v>
      </c>
      <c r="J4881" t="str">
        <f>"Q"&amp;ROUNDUP(MONTH(vw_maritime_trade_analysis[[#This Row],[Departure_Date]])/3,0)</f>
        <v>Q3</v>
      </c>
      <c r="K4881" t="str">
        <f>TEXT(vw_maritime_trade_analysis[[#This Row],[Departure_Date]],"mmmm")</f>
        <v>August</v>
      </c>
      <c r="L4881">
        <v>13460801</v>
      </c>
      <c r="M4881">
        <v>412506.5</v>
      </c>
      <c r="N4881">
        <v>152756.515625</v>
      </c>
      <c r="O4881">
        <v>17364.4296875</v>
      </c>
      <c r="P4881">
        <v>0</v>
      </c>
      <c r="Q4881">
        <v>1441457.875</v>
      </c>
      <c r="R4881">
        <f t="shared" si="76"/>
        <v>0.1070855943119581</v>
      </c>
    </row>
    <row r="4882" spans="1:18" x14ac:dyDescent="0.25">
      <c r="A4882" t="s">
        <v>6224</v>
      </c>
      <c r="B4882" t="s">
        <v>65</v>
      </c>
      <c r="C4882" t="s">
        <v>134</v>
      </c>
      <c r="D4882" t="s">
        <v>135</v>
      </c>
      <c r="E4882" t="s">
        <v>226</v>
      </c>
      <c r="F4882" t="s">
        <v>121</v>
      </c>
      <c r="G4882" s="1">
        <v>45062</v>
      </c>
      <c r="H4882" s="1">
        <v>45077</v>
      </c>
      <c r="I4882">
        <f>YEAR((vw_maritime_trade_analysis[[#This Row],[Departure_Date]]))</f>
        <v>2023</v>
      </c>
      <c r="J4882" t="str">
        <f>"Q"&amp;ROUNDUP(MONTH(vw_maritime_trade_analysis[[#This Row],[Departure_Date]])/3,0)</f>
        <v>Q2</v>
      </c>
      <c r="K4882" t="str">
        <f>TEXT(vw_maritime_trade_analysis[[#This Row],[Departure_Date]],"mmmm")</f>
        <v>May</v>
      </c>
      <c r="L4882">
        <v>5578759.5</v>
      </c>
      <c r="M4882">
        <v>427122.21875</v>
      </c>
      <c r="N4882">
        <v>16016.3203125</v>
      </c>
      <c r="O4882">
        <v>14895.2900390625</v>
      </c>
      <c r="P4882">
        <v>0</v>
      </c>
      <c r="Q4882">
        <v>958235.75</v>
      </c>
      <c r="R4882">
        <f t="shared" si="76"/>
        <v>0.17176502231365234</v>
      </c>
    </row>
    <row r="4883" spans="1:18" x14ac:dyDescent="0.25">
      <c r="A4883" t="s">
        <v>6225</v>
      </c>
      <c r="B4883" t="s">
        <v>65</v>
      </c>
      <c r="C4883" t="s">
        <v>112</v>
      </c>
      <c r="D4883" t="s">
        <v>126</v>
      </c>
      <c r="E4883" t="s">
        <v>92</v>
      </c>
      <c r="F4883" t="s">
        <v>164</v>
      </c>
      <c r="G4883" s="1">
        <v>45516</v>
      </c>
      <c r="H4883" s="1">
        <v>45544</v>
      </c>
      <c r="I4883">
        <f>YEAR((vw_maritime_trade_analysis[[#This Row],[Departure_Date]]))</f>
        <v>2024</v>
      </c>
      <c r="J4883" t="str">
        <f>"Q"&amp;ROUNDUP(MONTH(vw_maritime_trade_analysis[[#This Row],[Departure_Date]])/3,0)</f>
        <v>Q3</v>
      </c>
      <c r="K4883" t="str">
        <f>TEXT(vw_maritime_trade_analysis[[#This Row],[Departure_Date]],"mmmm")</f>
        <v>August</v>
      </c>
      <c r="L4883">
        <v>10619922</v>
      </c>
      <c r="M4883">
        <v>559900.4375</v>
      </c>
      <c r="N4883">
        <v>97173.140625</v>
      </c>
      <c r="O4883">
        <v>17416.669921875</v>
      </c>
      <c r="P4883">
        <v>0</v>
      </c>
      <c r="Q4883">
        <v>1467505.625</v>
      </c>
      <c r="R4883">
        <f t="shared" si="76"/>
        <v>0.13818421877298157</v>
      </c>
    </row>
    <row r="4884" spans="1:18" x14ac:dyDescent="0.25">
      <c r="A4884" t="s">
        <v>6226</v>
      </c>
      <c r="B4884" t="s">
        <v>49</v>
      </c>
      <c r="C4884" t="s">
        <v>50</v>
      </c>
      <c r="D4884" t="s">
        <v>223</v>
      </c>
      <c r="E4884" t="s">
        <v>146</v>
      </c>
      <c r="F4884" t="s">
        <v>92</v>
      </c>
      <c r="G4884" s="1">
        <v>44299</v>
      </c>
      <c r="H4884" s="1">
        <v>44311</v>
      </c>
      <c r="I4884">
        <f>YEAR((vw_maritime_trade_analysis[[#This Row],[Departure_Date]]))</f>
        <v>2021</v>
      </c>
      <c r="J4884" t="str">
        <f>"Q"&amp;ROUNDUP(MONTH(vw_maritime_trade_analysis[[#This Row],[Departure_Date]])/3,0)</f>
        <v>Q2</v>
      </c>
      <c r="K4884" t="str">
        <f>TEXT(vw_maritime_trade_analysis[[#This Row],[Departure_Date]],"mmmm")</f>
        <v>April</v>
      </c>
      <c r="L4884">
        <v>21759874</v>
      </c>
      <c r="M4884">
        <v>226172.890625</v>
      </c>
      <c r="N4884">
        <v>38579.671875</v>
      </c>
      <c r="O4884">
        <v>22847.869140625</v>
      </c>
      <c r="P4884">
        <v>15982.3896484375</v>
      </c>
      <c r="Q4884">
        <v>726319.25</v>
      </c>
      <c r="R4884">
        <f t="shared" si="76"/>
        <v>3.3378835281858713E-2</v>
      </c>
    </row>
    <row r="4885" spans="1:18" x14ac:dyDescent="0.25">
      <c r="A4885" t="s">
        <v>6227</v>
      </c>
      <c r="B4885" t="s">
        <v>49</v>
      </c>
      <c r="C4885" t="s">
        <v>78</v>
      </c>
      <c r="D4885" t="s">
        <v>177</v>
      </c>
      <c r="E4885" t="s">
        <v>154</v>
      </c>
      <c r="F4885" t="s">
        <v>184</v>
      </c>
      <c r="G4885" s="1">
        <v>44118</v>
      </c>
      <c r="H4885" s="1">
        <v>44128</v>
      </c>
      <c r="I4885">
        <f>YEAR((vw_maritime_trade_analysis[[#This Row],[Departure_Date]]))</f>
        <v>2020</v>
      </c>
      <c r="J4885" t="str">
        <f>"Q"&amp;ROUNDUP(MONTH(vw_maritime_trade_analysis[[#This Row],[Departure_Date]])/3,0)</f>
        <v>Q4</v>
      </c>
      <c r="K4885" t="str">
        <f>TEXT(vw_maritime_trade_analysis[[#This Row],[Departure_Date]],"mmmm")</f>
        <v>October</v>
      </c>
      <c r="L4885">
        <v>19910996</v>
      </c>
      <c r="M4885">
        <v>125029.171875</v>
      </c>
      <c r="N4885">
        <v>88760.1796875</v>
      </c>
      <c r="O4885">
        <v>32454.919921875</v>
      </c>
      <c r="P4885">
        <v>0</v>
      </c>
      <c r="Q4885">
        <v>1381025.875</v>
      </c>
      <c r="R4885">
        <f t="shared" si="76"/>
        <v>6.9359959441506594E-2</v>
      </c>
    </row>
    <row r="4886" spans="1:18" x14ac:dyDescent="0.25">
      <c r="A4886" t="s">
        <v>6228</v>
      </c>
      <c r="B4886" t="s">
        <v>49</v>
      </c>
      <c r="C4886" t="s">
        <v>134</v>
      </c>
      <c r="D4886" t="s">
        <v>135</v>
      </c>
      <c r="E4886" t="s">
        <v>159</v>
      </c>
      <c r="F4886" t="s">
        <v>128</v>
      </c>
      <c r="G4886" s="1">
        <v>44857</v>
      </c>
      <c r="H4886" s="1">
        <v>44880</v>
      </c>
      <c r="I4886">
        <f>YEAR((vw_maritime_trade_analysis[[#This Row],[Departure_Date]]))</f>
        <v>2022</v>
      </c>
      <c r="J4886" t="str">
        <f>"Q"&amp;ROUNDUP(MONTH(vw_maritime_trade_analysis[[#This Row],[Departure_Date]])/3,0)</f>
        <v>Q4</v>
      </c>
      <c r="K4886" t="str">
        <f>TEXT(vw_maritime_trade_analysis[[#This Row],[Departure_Date]],"mmmm")</f>
        <v>October</v>
      </c>
      <c r="L4886">
        <v>8025302.5</v>
      </c>
      <c r="M4886">
        <v>589447.25</v>
      </c>
      <c r="N4886">
        <v>212561.125</v>
      </c>
      <c r="O4886">
        <v>20464.51953125</v>
      </c>
      <c r="P4886">
        <v>6462.2998046875</v>
      </c>
      <c r="Q4886">
        <v>1020140.0625</v>
      </c>
      <c r="R4886">
        <f t="shared" si="76"/>
        <v>0.12711546542949628</v>
      </c>
    </row>
    <row r="4887" spans="1:18" x14ac:dyDescent="0.25">
      <c r="A4887" t="s">
        <v>6229</v>
      </c>
      <c r="B4887" t="s">
        <v>65</v>
      </c>
      <c r="C4887" t="s">
        <v>50</v>
      </c>
      <c r="D4887" t="s">
        <v>120</v>
      </c>
      <c r="E4887" t="s">
        <v>184</v>
      </c>
      <c r="F4887" t="s">
        <v>204</v>
      </c>
      <c r="G4887" s="1">
        <v>44041</v>
      </c>
      <c r="H4887" s="1">
        <v>44053</v>
      </c>
      <c r="I4887">
        <f>YEAR((vw_maritime_trade_analysis[[#This Row],[Departure_Date]]))</f>
        <v>2020</v>
      </c>
      <c r="J4887" t="str">
        <f>"Q"&amp;ROUNDUP(MONTH(vw_maritime_trade_analysis[[#This Row],[Departure_Date]])/3,0)</f>
        <v>Q3</v>
      </c>
      <c r="K4887" t="str">
        <f>TEXT(vw_maritime_trade_analysis[[#This Row],[Departure_Date]],"mmmm")</f>
        <v>July</v>
      </c>
      <c r="L4887">
        <v>56583444</v>
      </c>
      <c r="M4887">
        <v>300259.8125</v>
      </c>
      <c r="N4887">
        <v>123910.203125</v>
      </c>
      <c r="O4887">
        <v>195778.71875</v>
      </c>
      <c r="P4887">
        <v>0</v>
      </c>
      <c r="Q4887">
        <v>2274031</v>
      </c>
      <c r="R4887">
        <f t="shared" si="76"/>
        <v>4.0188981780607064E-2</v>
      </c>
    </row>
    <row r="4888" spans="1:18" x14ac:dyDescent="0.25">
      <c r="A4888" t="s">
        <v>6230</v>
      </c>
      <c r="B4888" t="s">
        <v>49</v>
      </c>
      <c r="C4888" t="s">
        <v>50</v>
      </c>
      <c r="D4888" t="s">
        <v>145</v>
      </c>
      <c r="E4888" t="s">
        <v>146</v>
      </c>
      <c r="F4888" t="s">
        <v>100</v>
      </c>
      <c r="G4888" s="1">
        <v>45428</v>
      </c>
      <c r="H4888" s="1">
        <v>45443</v>
      </c>
      <c r="I4888">
        <f>YEAR((vw_maritime_trade_analysis[[#This Row],[Departure_Date]]))</f>
        <v>2024</v>
      </c>
      <c r="J4888" t="str">
        <f>"Q"&amp;ROUNDUP(MONTH(vw_maritime_trade_analysis[[#This Row],[Departure_Date]])/3,0)</f>
        <v>Q2</v>
      </c>
      <c r="K4888" t="str">
        <f>TEXT(vw_maritime_trade_analysis[[#This Row],[Departure_Date]],"mmmm")</f>
        <v>May</v>
      </c>
      <c r="L4888">
        <v>29209810</v>
      </c>
      <c r="M4888">
        <v>220284.1875</v>
      </c>
      <c r="N4888">
        <v>209298.265625</v>
      </c>
      <c r="O4888">
        <v>80619.078125</v>
      </c>
      <c r="P4888">
        <v>7809.25</v>
      </c>
      <c r="Q4888">
        <v>1180846.5</v>
      </c>
      <c r="R4888">
        <f t="shared" si="76"/>
        <v>4.0426367032171728E-2</v>
      </c>
    </row>
    <row r="4889" spans="1:18" x14ac:dyDescent="0.25">
      <c r="A4889" t="s">
        <v>6231</v>
      </c>
      <c r="B4889" t="s">
        <v>65</v>
      </c>
      <c r="C4889" t="s">
        <v>66</v>
      </c>
      <c r="D4889" t="s">
        <v>67</v>
      </c>
      <c r="E4889" t="s">
        <v>56</v>
      </c>
      <c r="F4889" t="s">
        <v>93</v>
      </c>
      <c r="G4889" s="1">
        <v>45817</v>
      </c>
      <c r="H4889" s="1">
        <v>45831</v>
      </c>
      <c r="I4889">
        <f>YEAR((vw_maritime_trade_analysis[[#This Row],[Departure_Date]]))</f>
        <v>2025</v>
      </c>
      <c r="J4889" t="str">
        <f>"Q"&amp;ROUNDUP(MONTH(vw_maritime_trade_analysis[[#This Row],[Departure_Date]])/3,0)</f>
        <v>Q2</v>
      </c>
      <c r="K4889" t="str">
        <f>TEXT(vw_maritime_trade_analysis[[#This Row],[Departure_Date]],"mmmm")</f>
        <v>June</v>
      </c>
      <c r="L4889">
        <v>94507336</v>
      </c>
      <c r="M4889">
        <v>249377.8125</v>
      </c>
      <c r="N4889">
        <v>62350.578125</v>
      </c>
      <c r="O4889">
        <v>69935.4296875</v>
      </c>
      <c r="P4889">
        <v>0</v>
      </c>
      <c r="Q4889">
        <v>4914493</v>
      </c>
      <c r="R4889">
        <f t="shared" si="76"/>
        <v>5.2001180098865556E-2</v>
      </c>
    </row>
    <row r="4890" spans="1:18" x14ac:dyDescent="0.25">
      <c r="A4890" t="s">
        <v>6232</v>
      </c>
      <c r="B4890" t="s">
        <v>65</v>
      </c>
      <c r="C4890" t="s">
        <v>50</v>
      </c>
      <c r="D4890" t="s">
        <v>120</v>
      </c>
      <c r="E4890" t="s">
        <v>128</v>
      </c>
      <c r="F4890" t="s">
        <v>257</v>
      </c>
      <c r="G4890" s="1">
        <v>45974</v>
      </c>
      <c r="H4890" s="1">
        <v>45980</v>
      </c>
      <c r="I4890">
        <f>YEAR((vw_maritime_trade_analysis[[#This Row],[Departure_Date]]))</f>
        <v>2025</v>
      </c>
      <c r="J4890" t="str">
        <f>"Q"&amp;ROUNDUP(MONTH(vw_maritime_trade_analysis[[#This Row],[Departure_Date]])/3,0)</f>
        <v>Q4</v>
      </c>
      <c r="K4890" t="str">
        <f>TEXT(vw_maritime_trade_analysis[[#This Row],[Departure_Date]],"mmmm")</f>
        <v>November</v>
      </c>
      <c r="L4890">
        <v>22116428</v>
      </c>
      <c r="M4890">
        <v>91736.5234375</v>
      </c>
      <c r="N4890">
        <v>54001.62109375</v>
      </c>
      <c r="O4890">
        <v>30520.669921875</v>
      </c>
      <c r="P4890">
        <v>50464.8984375</v>
      </c>
      <c r="Q4890">
        <v>747385.8125</v>
      </c>
      <c r="R4890">
        <f t="shared" si="76"/>
        <v>3.3793242403339273E-2</v>
      </c>
    </row>
    <row r="4891" spans="1:18" x14ac:dyDescent="0.25">
      <c r="A4891" t="s">
        <v>6233</v>
      </c>
      <c r="B4891" t="s">
        <v>65</v>
      </c>
      <c r="C4891" t="s">
        <v>50</v>
      </c>
      <c r="D4891" t="s">
        <v>51</v>
      </c>
      <c r="E4891" t="s">
        <v>226</v>
      </c>
      <c r="F4891" t="s">
        <v>150</v>
      </c>
      <c r="G4891" s="1">
        <v>45960</v>
      </c>
      <c r="H4891" s="1">
        <v>45969</v>
      </c>
      <c r="I4891">
        <f>YEAR((vw_maritime_trade_analysis[[#This Row],[Departure_Date]]))</f>
        <v>2025</v>
      </c>
      <c r="J4891" t="str">
        <f>"Q"&amp;ROUNDUP(MONTH(vw_maritime_trade_analysis[[#This Row],[Departure_Date]])/3,0)</f>
        <v>Q4</v>
      </c>
      <c r="K4891" t="str">
        <f>TEXT(vw_maritime_trade_analysis[[#This Row],[Departure_Date]],"mmmm")</f>
        <v>October</v>
      </c>
      <c r="L4891">
        <v>5880332.5</v>
      </c>
      <c r="M4891">
        <v>216937.8125</v>
      </c>
      <c r="N4891">
        <v>64452.19921875</v>
      </c>
      <c r="O4891">
        <v>6233.14990234375</v>
      </c>
      <c r="P4891">
        <v>0</v>
      </c>
      <c r="Q4891">
        <v>1645405.875</v>
      </c>
      <c r="R4891">
        <f t="shared" si="76"/>
        <v>0.27981510824430422</v>
      </c>
    </row>
    <row r="4892" spans="1:18" x14ac:dyDescent="0.25">
      <c r="A4892" t="s">
        <v>6235</v>
      </c>
      <c r="B4892" t="s">
        <v>49</v>
      </c>
      <c r="C4892" t="s">
        <v>66</v>
      </c>
      <c r="D4892" t="s">
        <v>245</v>
      </c>
      <c r="E4892" t="s">
        <v>154</v>
      </c>
      <c r="F4892" t="s">
        <v>92</v>
      </c>
      <c r="G4892" s="1">
        <v>45134</v>
      </c>
      <c r="H4892" s="1">
        <v>45149</v>
      </c>
      <c r="I4892">
        <f>YEAR((vw_maritime_trade_analysis[[#This Row],[Departure_Date]]))</f>
        <v>2023</v>
      </c>
      <c r="J4892" t="str">
        <f>"Q"&amp;ROUNDUP(MONTH(vw_maritime_trade_analysis[[#This Row],[Departure_Date]])/3,0)</f>
        <v>Q3</v>
      </c>
      <c r="K4892" t="str">
        <f>TEXT(vw_maritime_trade_analysis[[#This Row],[Departure_Date]],"mmmm")</f>
        <v>July</v>
      </c>
      <c r="L4892">
        <v>6292219.5</v>
      </c>
      <c r="M4892">
        <v>488684.125</v>
      </c>
      <c r="N4892">
        <v>78556.171875</v>
      </c>
      <c r="O4892">
        <v>16548.5390625</v>
      </c>
      <c r="P4892">
        <v>0</v>
      </c>
      <c r="Q4892">
        <v>933814.3125</v>
      </c>
      <c r="R4892">
        <f t="shared" si="76"/>
        <v>0.14840777765302052</v>
      </c>
    </row>
    <row r="4893" spans="1:18" x14ac:dyDescent="0.25">
      <c r="A4893" t="s">
        <v>6236</v>
      </c>
      <c r="B4893" t="s">
        <v>65</v>
      </c>
      <c r="C4893" t="s">
        <v>50</v>
      </c>
      <c r="D4893" t="s">
        <v>51</v>
      </c>
      <c r="E4893" t="s">
        <v>184</v>
      </c>
      <c r="F4893" t="s">
        <v>127</v>
      </c>
      <c r="G4893" s="1">
        <v>44637</v>
      </c>
      <c r="H4893" s="1">
        <v>44654</v>
      </c>
      <c r="I4893">
        <f>YEAR((vw_maritime_trade_analysis[[#This Row],[Departure_Date]]))</f>
        <v>2022</v>
      </c>
      <c r="J4893" t="str">
        <f>"Q"&amp;ROUNDUP(MONTH(vw_maritime_trade_analysis[[#This Row],[Departure_Date]])/3,0)</f>
        <v>Q1</v>
      </c>
      <c r="K4893" t="str">
        <f>TEXT(vw_maritime_trade_analysis[[#This Row],[Departure_Date]],"mmmm")</f>
        <v>March</v>
      </c>
      <c r="L4893">
        <v>6138371.5</v>
      </c>
      <c r="M4893">
        <v>440594.21875</v>
      </c>
      <c r="N4893">
        <v>203544.515625</v>
      </c>
      <c r="O4893">
        <v>18906.1796875</v>
      </c>
      <c r="P4893">
        <v>0</v>
      </c>
      <c r="Q4893">
        <v>1991291.125</v>
      </c>
      <c r="R4893">
        <f t="shared" si="76"/>
        <v>0.32440055558709668</v>
      </c>
    </row>
    <row r="4894" spans="1:18" x14ac:dyDescent="0.25">
      <c r="A4894" t="s">
        <v>6237</v>
      </c>
      <c r="B4894" t="s">
        <v>65</v>
      </c>
      <c r="C4894" t="s">
        <v>112</v>
      </c>
      <c r="D4894" t="s">
        <v>126</v>
      </c>
      <c r="E4894" t="s">
        <v>82</v>
      </c>
      <c r="F4894" t="s">
        <v>230</v>
      </c>
      <c r="G4894" s="1">
        <v>45387</v>
      </c>
      <c r="H4894" s="1">
        <v>45415</v>
      </c>
      <c r="I4894">
        <f>YEAR((vw_maritime_trade_analysis[[#This Row],[Departure_Date]]))</f>
        <v>2024</v>
      </c>
      <c r="J4894" t="str">
        <f>"Q"&amp;ROUNDUP(MONTH(vw_maritime_trade_analysis[[#This Row],[Departure_Date]])/3,0)</f>
        <v>Q2</v>
      </c>
      <c r="K4894" t="str">
        <f>TEXT(vw_maritime_trade_analysis[[#This Row],[Departure_Date]],"mmmm")</f>
        <v>April</v>
      </c>
      <c r="L4894">
        <v>15123147</v>
      </c>
      <c r="M4894">
        <v>630275.125</v>
      </c>
      <c r="N4894">
        <v>248873.84375</v>
      </c>
      <c r="O4894">
        <v>42496.0390625</v>
      </c>
      <c r="P4894">
        <v>17147.48046875</v>
      </c>
      <c r="Q4894">
        <v>2775116</v>
      </c>
      <c r="R4894">
        <f t="shared" si="76"/>
        <v>0.18350122497652108</v>
      </c>
    </row>
    <row r="4895" spans="1:18" x14ac:dyDescent="0.25">
      <c r="A4895" t="s">
        <v>6238</v>
      </c>
      <c r="B4895" t="s">
        <v>65</v>
      </c>
      <c r="C4895" t="s">
        <v>66</v>
      </c>
      <c r="D4895" t="s">
        <v>245</v>
      </c>
      <c r="E4895" t="s">
        <v>56</v>
      </c>
      <c r="F4895" t="s">
        <v>230</v>
      </c>
      <c r="G4895" s="1">
        <v>45995</v>
      </c>
      <c r="H4895" s="1">
        <v>46023</v>
      </c>
      <c r="I4895">
        <f>YEAR((vw_maritime_trade_analysis[[#This Row],[Departure_Date]]))</f>
        <v>2025</v>
      </c>
      <c r="J4895" t="str">
        <f>"Q"&amp;ROUNDUP(MONTH(vw_maritime_trade_analysis[[#This Row],[Departure_Date]])/3,0)</f>
        <v>Q4</v>
      </c>
      <c r="K4895" t="str">
        <f>TEXT(vw_maritime_trade_analysis[[#This Row],[Departure_Date]],"mmmm")</f>
        <v>December</v>
      </c>
      <c r="L4895">
        <v>4200527.5</v>
      </c>
      <c r="M4895">
        <v>785686.8125</v>
      </c>
      <c r="N4895">
        <v>181244.234375</v>
      </c>
      <c r="O4895">
        <v>6636.830078125</v>
      </c>
      <c r="P4895">
        <v>20143.0390625</v>
      </c>
      <c r="Q4895">
        <v>1269200.25</v>
      </c>
      <c r="R4895">
        <f t="shared" si="76"/>
        <v>0.30215258678820694</v>
      </c>
    </row>
    <row r="4896" spans="1:18" x14ac:dyDescent="0.25">
      <c r="A4896" t="s">
        <v>6239</v>
      </c>
      <c r="B4896" t="s">
        <v>65</v>
      </c>
      <c r="C4896" t="s">
        <v>112</v>
      </c>
      <c r="D4896" t="s">
        <v>340</v>
      </c>
      <c r="E4896" t="s">
        <v>128</v>
      </c>
      <c r="F4896" t="s">
        <v>71</v>
      </c>
      <c r="G4896" s="1">
        <v>45962</v>
      </c>
      <c r="H4896" s="1">
        <v>45983</v>
      </c>
      <c r="I4896">
        <f>YEAR((vw_maritime_trade_analysis[[#This Row],[Departure_Date]]))</f>
        <v>2025</v>
      </c>
      <c r="J4896" t="str">
        <f>"Q"&amp;ROUNDUP(MONTH(vw_maritime_trade_analysis[[#This Row],[Departure_Date]])/3,0)</f>
        <v>Q4</v>
      </c>
      <c r="K4896" t="str">
        <f>TEXT(vw_maritime_trade_analysis[[#This Row],[Departure_Date]],"mmmm")</f>
        <v>November</v>
      </c>
      <c r="L4896">
        <v>11757745</v>
      </c>
      <c r="M4896">
        <v>336907</v>
      </c>
      <c r="N4896">
        <v>146262.015625</v>
      </c>
      <c r="O4896">
        <v>13403.830078125</v>
      </c>
      <c r="P4896">
        <v>26326.55078125</v>
      </c>
      <c r="Q4896">
        <v>901783.5</v>
      </c>
      <c r="R4896">
        <f t="shared" si="76"/>
        <v>7.6696977183975334E-2</v>
      </c>
    </row>
    <row r="4897" spans="1:18" x14ac:dyDescent="0.25">
      <c r="A4897" t="s">
        <v>6240</v>
      </c>
      <c r="B4897" t="s">
        <v>49</v>
      </c>
      <c r="C4897" t="s">
        <v>134</v>
      </c>
      <c r="D4897" t="s">
        <v>135</v>
      </c>
      <c r="E4897" t="s">
        <v>204</v>
      </c>
      <c r="F4897" t="s">
        <v>56</v>
      </c>
      <c r="G4897" s="1">
        <v>45099</v>
      </c>
      <c r="H4897" s="1">
        <v>45131</v>
      </c>
      <c r="I4897">
        <f>YEAR((vw_maritime_trade_analysis[[#This Row],[Departure_Date]]))</f>
        <v>2023</v>
      </c>
      <c r="J4897" t="str">
        <f>"Q"&amp;ROUNDUP(MONTH(vw_maritime_trade_analysis[[#This Row],[Departure_Date]])/3,0)</f>
        <v>Q2</v>
      </c>
      <c r="K4897" t="str">
        <f>TEXT(vw_maritime_trade_analysis[[#This Row],[Departure_Date]],"mmmm")</f>
        <v>June</v>
      </c>
      <c r="L4897">
        <v>6707986</v>
      </c>
      <c r="M4897">
        <v>502183.96875</v>
      </c>
      <c r="N4897">
        <v>176068.796875</v>
      </c>
      <c r="O4897">
        <v>14489.25</v>
      </c>
      <c r="P4897">
        <v>30248.2890625</v>
      </c>
      <c r="Q4897">
        <v>1019766.9375</v>
      </c>
      <c r="R4897">
        <f t="shared" si="76"/>
        <v>0.15202281839884579</v>
      </c>
    </row>
    <row r="4898" spans="1:18" x14ac:dyDescent="0.25">
      <c r="A4898" t="s">
        <v>6241</v>
      </c>
      <c r="B4898" t="s">
        <v>49</v>
      </c>
      <c r="C4898" t="s">
        <v>66</v>
      </c>
      <c r="D4898" t="s">
        <v>245</v>
      </c>
      <c r="E4898" t="s">
        <v>140</v>
      </c>
      <c r="F4898" t="s">
        <v>70</v>
      </c>
      <c r="G4898" s="1">
        <v>45147</v>
      </c>
      <c r="H4898" s="1">
        <v>45162</v>
      </c>
      <c r="I4898">
        <f>YEAR((vw_maritime_trade_analysis[[#This Row],[Departure_Date]]))</f>
        <v>2023</v>
      </c>
      <c r="J4898" t="str">
        <f>"Q"&amp;ROUNDUP(MONTH(vw_maritime_trade_analysis[[#This Row],[Departure_Date]])/3,0)</f>
        <v>Q3</v>
      </c>
      <c r="K4898" t="str">
        <f>TEXT(vw_maritime_trade_analysis[[#This Row],[Departure_Date]],"mmmm")</f>
        <v>August</v>
      </c>
      <c r="L4898">
        <v>1097673.5</v>
      </c>
      <c r="M4898">
        <v>251799.765625</v>
      </c>
      <c r="N4898">
        <v>203056.765625</v>
      </c>
      <c r="O4898">
        <v>1031.81005859375</v>
      </c>
      <c r="P4898">
        <v>0</v>
      </c>
      <c r="Q4898">
        <v>546764.625</v>
      </c>
      <c r="R4898">
        <f t="shared" si="76"/>
        <v>0.4981122574244527</v>
      </c>
    </row>
    <row r="4899" spans="1:18" x14ac:dyDescent="0.25">
      <c r="A4899" t="s">
        <v>6242</v>
      </c>
      <c r="B4899" t="s">
        <v>65</v>
      </c>
      <c r="C4899" t="s">
        <v>50</v>
      </c>
      <c r="D4899" t="s">
        <v>120</v>
      </c>
      <c r="E4899" t="s">
        <v>100</v>
      </c>
      <c r="F4899" t="s">
        <v>154</v>
      </c>
      <c r="G4899" s="1">
        <v>44267</v>
      </c>
      <c r="H4899" s="1">
        <v>44283</v>
      </c>
      <c r="I4899">
        <f>YEAR((vw_maritime_trade_analysis[[#This Row],[Departure_Date]]))</f>
        <v>2021</v>
      </c>
      <c r="J4899" t="str">
        <f>"Q"&amp;ROUNDUP(MONTH(vw_maritime_trade_analysis[[#This Row],[Departure_Date]])/3,0)</f>
        <v>Q1</v>
      </c>
      <c r="K4899" t="str">
        <f>TEXT(vw_maritime_trade_analysis[[#This Row],[Departure_Date]],"mmmm")</f>
        <v>March</v>
      </c>
      <c r="L4899">
        <v>13759955</v>
      </c>
      <c r="M4899">
        <v>291254.4375</v>
      </c>
      <c r="N4899">
        <v>52689.03125</v>
      </c>
      <c r="O4899">
        <v>37014.28125</v>
      </c>
      <c r="P4899">
        <v>22016.1796875</v>
      </c>
      <c r="Q4899">
        <v>1103304</v>
      </c>
      <c r="R4899">
        <f t="shared" si="76"/>
        <v>8.0182238968078023E-2</v>
      </c>
    </row>
    <row r="4900" spans="1:18" x14ac:dyDescent="0.25">
      <c r="A4900" t="s">
        <v>6243</v>
      </c>
      <c r="B4900" t="s">
        <v>49</v>
      </c>
      <c r="C4900" t="s">
        <v>50</v>
      </c>
      <c r="D4900" t="s">
        <v>145</v>
      </c>
      <c r="E4900" t="s">
        <v>131</v>
      </c>
      <c r="F4900" t="s">
        <v>82</v>
      </c>
      <c r="G4900" s="1">
        <v>45668</v>
      </c>
      <c r="H4900" s="1">
        <v>45684</v>
      </c>
      <c r="I4900">
        <f>YEAR((vw_maritime_trade_analysis[[#This Row],[Departure_Date]]))</f>
        <v>2025</v>
      </c>
      <c r="J4900" t="str">
        <f>"Q"&amp;ROUNDUP(MONTH(vw_maritime_trade_analysis[[#This Row],[Departure_Date]])/3,0)</f>
        <v>Q1</v>
      </c>
      <c r="K4900" t="str">
        <f>TEXT(vw_maritime_trade_analysis[[#This Row],[Departure_Date]],"mmmm")</f>
        <v>January</v>
      </c>
      <c r="L4900">
        <v>70120752</v>
      </c>
      <c r="M4900">
        <v>496634.875</v>
      </c>
      <c r="N4900">
        <v>151874.265625</v>
      </c>
      <c r="O4900">
        <v>149357.203125</v>
      </c>
      <c r="Q4900">
        <v>5304270</v>
      </c>
      <c r="R4900">
        <f t="shared" si="76"/>
        <v>7.5644796279423818E-2</v>
      </c>
    </row>
    <row r="4901" spans="1:18" x14ac:dyDescent="0.25">
      <c r="A4901" t="s">
        <v>6244</v>
      </c>
      <c r="B4901" t="s">
        <v>65</v>
      </c>
      <c r="C4901" t="s">
        <v>239</v>
      </c>
      <c r="D4901" t="s">
        <v>265</v>
      </c>
      <c r="E4901" t="s">
        <v>82</v>
      </c>
      <c r="F4901" t="s">
        <v>154</v>
      </c>
      <c r="G4901" s="1">
        <v>45914</v>
      </c>
      <c r="H4901" s="1">
        <v>45930</v>
      </c>
      <c r="I4901">
        <f>YEAR((vw_maritime_trade_analysis[[#This Row],[Departure_Date]]))</f>
        <v>2025</v>
      </c>
      <c r="J4901" t="str">
        <f>"Q"&amp;ROUNDUP(MONTH(vw_maritime_trade_analysis[[#This Row],[Departure_Date]])/3,0)</f>
        <v>Q3</v>
      </c>
      <c r="K4901" t="str">
        <f>TEXT(vw_maritime_trade_analysis[[#This Row],[Departure_Date]],"mmmm")</f>
        <v>September</v>
      </c>
      <c r="L4901">
        <v>8970960</v>
      </c>
      <c r="M4901">
        <v>355733.78125</v>
      </c>
      <c r="N4901">
        <v>118214.96875</v>
      </c>
      <c r="O4901">
        <v>13725.5703125</v>
      </c>
      <c r="P4901">
        <v>0</v>
      </c>
      <c r="Q4901">
        <v>1408830.5</v>
      </c>
      <c r="R4901">
        <f t="shared" si="76"/>
        <v>0.15704344908460188</v>
      </c>
    </row>
    <row r="4902" spans="1:18" x14ac:dyDescent="0.25">
      <c r="A4902" t="s">
        <v>6245</v>
      </c>
      <c r="B4902" t="s">
        <v>49</v>
      </c>
      <c r="C4902" t="s">
        <v>66</v>
      </c>
      <c r="D4902" t="s">
        <v>153</v>
      </c>
      <c r="E4902" t="s">
        <v>121</v>
      </c>
      <c r="F4902" t="s">
        <v>184</v>
      </c>
      <c r="G4902" s="1">
        <v>44695</v>
      </c>
      <c r="H4902" s="1">
        <v>44708</v>
      </c>
      <c r="I4902">
        <f>YEAR((vw_maritime_trade_analysis[[#This Row],[Departure_Date]]))</f>
        <v>2022</v>
      </c>
      <c r="J4902" t="str">
        <f>"Q"&amp;ROUNDUP(MONTH(vw_maritime_trade_analysis[[#This Row],[Departure_Date]])/3,0)</f>
        <v>Q2</v>
      </c>
      <c r="K4902" t="str">
        <f>TEXT(vw_maritime_trade_analysis[[#This Row],[Departure_Date]],"mmmm")</f>
        <v>May</v>
      </c>
      <c r="L4902">
        <v>58596168</v>
      </c>
      <c r="M4902">
        <v>229795.5625</v>
      </c>
      <c r="N4902">
        <v>20469.029296875</v>
      </c>
      <c r="O4902">
        <v>189851.578125</v>
      </c>
      <c r="P4902">
        <v>23587.130859375</v>
      </c>
      <c r="Q4902">
        <v>797944.0625</v>
      </c>
      <c r="R4902">
        <f t="shared" si="76"/>
        <v>1.361768336967018E-2</v>
      </c>
    </row>
    <row r="4903" spans="1:18" x14ac:dyDescent="0.25">
      <c r="A4903" t="s">
        <v>6246</v>
      </c>
      <c r="B4903" t="s">
        <v>65</v>
      </c>
      <c r="C4903" t="s">
        <v>50</v>
      </c>
      <c r="D4903" t="s">
        <v>51</v>
      </c>
      <c r="E4903" t="s">
        <v>82</v>
      </c>
      <c r="F4903" t="s">
        <v>204</v>
      </c>
      <c r="G4903" s="1">
        <v>45609</v>
      </c>
      <c r="H4903" s="1">
        <v>45617</v>
      </c>
      <c r="I4903">
        <f>YEAR((vw_maritime_trade_analysis[[#This Row],[Departure_Date]]))</f>
        <v>2024</v>
      </c>
      <c r="J4903" t="str">
        <f>"Q"&amp;ROUNDUP(MONTH(vw_maritime_trade_analysis[[#This Row],[Departure_Date]])/3,0)</f>
        <v>Q4</v>
      </c>
      <c r="K4903" t="str">
        <f>TEXT(vw_maritime_trade_analysis[[#This Row],[Departure_Date]],"mmmm")</f>
        <v>November</v>
      </c>
      <c r="L4903">
        <v>5186186.5</v>
      </c>
      <c r="M4903">
        <v>279672.625</v>
      </c>
      <c r="N4903">
        <v>233913.546875</v>
      </c>
      <c r="O4903">
        <v>12706.16015625</v>
      </c>
      <c r="Q4903">
        <v>1408881.25</v>
      </c>
      <c r="R4903">
        <f t="shared" si="76"/>
        <v>0.2716603519753869</v>
      </c>
    </row>
    <row r="4904" spans="1:18" x14ac:dyDescent="0.25">
      <c r="A4904" t="s">
        <v>6247</v>
      </c>
      <c r="B4904" t="s">
        <v>49</v>
      </c>
      <c r="C4904" t="s">
        <v>50</v>
      </c>
      <c r="D4904" t="s">
        <v>223</v>
      </c>
      <c r="E4904" t="s">
        <v>55</v>
      </c>
      <c r="F4904" t="s">
        <v>226</v>
      </c>
      <c r="G4904" s="1">
        <v>44940</v>
      </c>
      <c r="H4904" s="1">
        <v>44952</v>
      </c>
      <c r="I4904">
        <f>YEAR((vw_maritime_trade_analysis[[#This Row],[Departure_Date]]))</f>
        <v>2023</v>
      </c>
      <c r="J4904" t="str">
        <f>"Q"&amp;ROUNDUP(MONTH(vw_maritime_trade_analysis[[#This Row],[Departure_Date]])/3,0)</f>
        <v>Q1</v>
      </c>
      <c r="K4904" t="str">
        <f>TEXT(vw_maritime_trade_analysis[[#This Row],[Departure_Date]],"mmmm")</f>
        <v>January</v>
      </c>
      <c r="L4904">
        <v>12556813</v>
      </c>
      <c r="M4904">
        <v>176869.0625</v>
      </c>
      <c r="N4904">
        <v>35048.66015625</v>
      </c>
      <c r="O4904">
        <v>8915.33984375</v>
      </c>
      <c r="P4904">
        <v>22717.810546875</v>
      </c>
      <c r="Q4904">
        <v>1094982.375</v>
      </c>
      <c r="R4904">
        <f t="shared" si="76"/>
        <v>8.7202252275318581E-2</v>
      </c>
    </row>
    <row r="4905" spans="1:18" x14ac:dyDescent="0.25">
      <c r="A4905" t="s">
        <v>6248</v>
      </c>
      <c r="B4905" t="s">
        <v>49</v>
      </c>
      <c r="C4905" t="s">
        <v>112</v>
      </c>
      <c r="D4905" t="s">
        <v>199</v>
      </c>
      <c r="E4905" t="s">
        <v>257</v>
      </c>
      <c r="F4905" t="s">
        <v>92</v>
      </c>
      <c r="G4905" s="1">
        <v>45413</v>
      </c>
      <c r="H4905" s="1">
        <v>45420</v>
      </c>
      <c r="I4905">
        <f>YEAR((vw_maritime_trade_analysis[[#This Row],[Departure_Date]]))</f>
        <v>2024</v>
      </c>
      <c r="J4905" t="str">
        <f>"Q"&amp;ROUNDUP(MONTH(vw_maritime_trade_analysis[[#This Row],[Departure_Date]])/3,0)</f>
        <v>Q2</v>
      </c>
      <c r="K4905" t="str">
        <f>TEXT(vw_maritime_trade_analysis[[#This Row],[Departure_Date]],"mmmm")</f>
        <v>May</v>
      </c>
      <c r="L4905">
        <v>17390782</v>
      </c>
      <c r="M4905">
        <v>158779.5625</v>
      </c>
      <c r="N4905">
        <v>185435.609375</v>
      </c>
      <c r="O4905">
        <v>25738.359375</v>
      </c>
      <c r="P4905">
        <v>45848.1015625</v>
      </c>
      <c r="Q4905">
        <v>958987.75</v>
      </c>
      <c r="R4905">
        <f t="shared" si="76"/>
        <v>5.5143451858576574E-2</v>
      </c>
    </row>
    <row r="4906" spans="1:18" x14ac:dyDescent="0.25">
      <c r="A4906" t="s">
        <v>6249</v>
      </c>
      <c r="B4906" t="s">
        <v>65</v>
      </c>
      <c r="C4906" t="s">
        <v>50</v>
      </c>
      <c r="D4906" t="s">
        <v>223</v>
      </c>
      <c r="E4906" t="s">
        <v>184</v>
      </c>
      <c r="F4906" t="s">
        <v>71</v>
      </c>
      <c r="G4906" s="1">
        <v>44562</v>
      </c>
      <c r="H4906" s="1">
        <v>44582</v>
      </c>
      <c r="I4906">
        <f>YEAR((vw_maritime_trade_analysis[[#This Row],[Departure_Date]]))</f>
        <v>2022</v>
      </c>
      <c r="J4906" t="str">
        <f>"Q"&amp;ROUNDUP(MONTH(vw_maritime_trade_analysis[[#This Row],[Departure_Date]])/3,0)</f>
        <v>Q1</v>
      </c>
      <c r="K4906" t="str">
        <f>TEXT(vw_maritime_trade_analysis[[#This Row],[Departure_Date]],"mmmm")</f>
        <v>January</v>
      </c>
      <c r="L4906">
        <v>22998184</v>
      </c>
      <c r="M4906">
        <v>629286.5</v>
      </c>
      <c r="N4906">
        <v>193350.015625</v>
      </c>
      <c r="O4906">
        <v>67384.6796875</v>
      </c>
      <c r="P4906">
        <v>0</v>
      </c>
      <c r="Q4906">
        <v>2646603.75</v>
      </c>
      <c r="R4906">
        <f t="shared" si="76"/>
        <v>0.11507881448378707</v>
      </c>
    </row>
    <row r="4907" spans="1:18" x14ac:dyDescent="0.25">
      <c r="A4907" t="s">
        <v>6250</v>
      </c>
      <c r="B4907" t="s">
        <v>49</v>
      </c>
      <c r="C4907" t="s">
        <v>50</v>
      </c>
      <c r="D4907" t="s">
        <v>183</v>
      </c>
      <c r="E4907" t="s">
        <v>201</v>
      </c>
      <c r="F4907" t="s">
        <v>226</v>
      </c>
      <c r="G4907" s="1">
        <v>45433</v>
      </c>
      <c r="H4907" s="1">
        <v>45448</v>
      </c>
      <c r="I4907">
        <f>YEAR((vw_maritime_trade_analysis[[#This Row],[Departure_Date]]))</f>
        <v>2024</v>
      </c>
      <c r="J4907" t="str">
        <f>"Q"&amp;ROUNDUP(MONTH(vw_maritime_trade_analysis[[#This Row],[Departure_Date]])/3,0)</f>
        <v>Q2</v>
      </c>
      <c r="K4907" t="str">
        <f>TEXT(vw_maritime_trade_analysis[[#This Row],[Departure_Date]],"mmmm")</f>
        <v>May</v>
      </c>
      <c r="L4907">
        <v>85959824</v>
      </c>
      <c r="M4907">
        <v>217538.4375</v>
      </c>
      <c r="N4907">
        <v>30262.869140625</v>
      </c>
      <c r="O4907">
        <v>182234.828125</v>
      </c>
      <c r="P4907">
        <v>57356.28125</v>
      </c>
      <c r="Q4907">
        <v>1692579.375</v>
      </c>
      <c r="R4907">
        <f t="shared" si="76"/>
        <v>1.9690354124038224E-2</v>
      </c>
    </row>
    <row r="4908" spans="1:18" x14ac:dyDescent="0.25">
      <c r="A4908" t="s">
        <v>6251</v>
      </c>
      <c r="B4908" t="s">
        <v>65</v>
      </c>
      <c r="C4908" t="s">
        <v>66</v>
      </c>
      <c r="D4908" t="s">
        <v>245</v>
      </c>
      <c r="E4908" t="s">
        <v>56</v>
      </c>
      <c r="F4908" t="s">
        <v>150</v>
      </c>
      <c r="G4908" s="1">
        <v>45597</v>
      </c>
      <c r="H4908" s="1">
        <v>45626</v>
      </c>
      <c r="I4908">
        <f>YEAR((vw_maritime_trade_analysis[[#This Row],[Departure_Date]]))</f>
        <v>2024</v>
      </c>
      <c r="J4908" t="str">
        <f>"Q"&amp;ROUNDUP(MONTH(vw_maritime_trade_analysis[[#This Row],[Departure_Date]])/3,0)</f>
        <v>Q4</v>
      </c>
      <c r="K4908" t="str">
        <f>TEXT(vw_maritime_trade_analysis[[#This Row],[Departure_Date]],"mmmm")</f>
        <v>November</v>
      </c>
      <c r="L4908">
        <v>5929067.5</v>
      </c>
      <c r="M4908">
        <v>343216.125</v>
      </c>
      <c r="N4908">
        <v>247982.515625</v>
      </c>
      <c r="O4908">
        <v>14526.2099609375</v>
      </c>
      <c r="P4908">
        <v>0</v>
      </c>
      <c r="Q4908">
        <v>759491.5625</v>
      </c>
      <c r="R4908">
        <f t="shared" si="76"/>
        <v>0.12809629212350845</v>
      </c>
    </row>
    <row r="4909" spans="1:18" x14ac:dyDescent="0.25">
      <c r="A4909" t="s">
        <v>6252</v>
      </c>
      <c r="B4909" t="s">
        <v>49</v>
      </c>
      <c r="C4909" t="s">
        <v>50</v>
      </c>
      <c r="D4909" t="s">
        <v>145</v>
      </c>
      <c r="E4909" t="s">
        <v>127</v>
      </c>
      <c r="F4909" t="s">
        <v>128</v>
      </c>
      <c r="G4909" s="1">
        <v>44191</v>
      </c>
      <c r="H4909" s="1">
        <v>44199</v>
      </c>
      <c r="I4909">
        <f>YEAR((vw_maritime_trade_analysis[[#This Row],[Departure_Date]]))</f>
        <v>2020</v>
      </c>
      <c r="J4909" t="str">
        <f>"Q"&amp;ROUNDUP(MONTH(vw_maritime_trade_analysis[[#This Row],[Departure_Date]])/3,0)</f>
        <v>Q4</v>
      </c>
      <c r="K4909" t="str">
        <f>TEXT(vw_maritime_trade_analysis[[#This Row],[Departure_Date]],"mmmm")</f>
        <v>December</v>
      </c>
      <c r="L4909">
        <v>42535244</v>
      </c>
      <c r="M4909">
        <v>71067.4375</v>
      </c>
      <c r="N4909">
        <v>84637.7734375</v>
      </c>
      <c r="O4909">
        <v>27647.91015625</v>
      </c>
      <c r="P4909">
        <v>29649.599609375</v>
      </c>
      <c r="Q4909">
        <v>1277524.75</v>
      </c>
      <c r="R4909">
        <f t="shared" si="76"/>
        <v>3.0034499155570847E-2</v>
      </c>
    </row>
    <row r="4910" spans="1:18" x14ac:dyDescent="0.25">
      <c r="A4910" t="s">
        <v>6253</v>
      </c>
      <c r="B4910" t="s">
        <v>49</v>
      </c>
      <c r="C4910" t="s">
        <v>78</v>
      </c>
      <c r="D4910" t="s">
        <v>211</v>
      </c>
      <c r="E4910" t="s">
        <v>108</v>
      </c>
      <c r="F4910" t="s">
        <v>226</v>
      </c>
      <c r="G4910" s="1">
        <v>44015</v>
      </c>
      <c r="H4910" s="1">
        <v>44029</v>
      </c>
      <c r="I4910">
        <f>YEAR((vw_maritime_trade_analysis[[#This Row],[Departure_Date]]))</f>
        <v>2020</v>
      </c>
      <c r="J4910" t="str">
        <f>"Q"&amp;ROUNDUP(MONTH(vw_maritime_trade_analysis[[#This Row],[Departure_Date]])/3,0)</f>
        <v>Q3</v>
      </c>
      <c r="K4910" t="str">
        <f>TEXT(vw_maritime_trade_analysis[[#This Row],[Departure_Date]],"mmmm")</f>
        <v>July</v>
      </c>
      <c r="L4910">
        <v>16203978</v>
      </c>
      <c r="M4910">
        <v>390618.3125</v>
      </c>
      <c r="N4910">
        <v>248199.21875</v>
      </c>
      <c r="O4910">
        <v>17338.259765625</v>
      </c>
      <c r="P4910">
        <v>24296.470703125</v>
      </c>
      <c r="Q4910">
        <v>1663234.75</v>
      </c>
      <c r="R4910">
        <f t="shared" si="76"/>
        <v>0.10264360702044893</v>
      </c>
    </row>
    <row r="4911" spans="1:18" x14ac:dyDescent="0.25">
      <c r="A4911" t="s">
        <v>6254</v>
      </c>
      <c r="B4911" t="s">
        <v>65</v>
      </c>
      <c r="C4911" t="s">
        <v>239</v>
      </c>
      <c r="D4911" t="s">
        <v>270</v>
      </c>
      <c r="E4911" t="s">
        <v>56</v>
      </c>
      <c r="F4911" t="s">
        <v>204</v>
      </c>
      <c r="G4911" s="1">
        <v>44029</v>
      </c>
      <c r="H4911" s="1">
        <v>44048</v>
      </c>
      <c r="I4911">
        <f>YEAR((vw_maritime_trade_analysis[[#This Row],[Departure_Date]]))</f>
        <v>2020</v>
      </c>
      <c r="J4911" t="str">
        <f>"Q"&amp;ROUNDUP(MONTH(vw_maritime_trade_analysis[[#This Row],[Departure_Date]])/3,0)</f>
        <v>Q3</v>
      </c>
      <c r="K4911" t="str">
        <f>TEXT(vw_maritime_trade_analysis[[#This Row],[Departure_Date]],"mmmm")</f>
        <v>July</v>
      </c>
      <c r="L4911">
        <v>50010592</v>
      </c>
      <c r="M4911">
        <v>313917.625</v>
      </c>
      <c r="N4911">
        <v>104724.9609375</v>
      </c>
      <c r="O4911">
        <v>31506.669921875</v>
      </c>
      <c r="P4911">
        <v>63422.171875</v>
      </c>
      <c r="Q4911">
        <v>1566134.875</v>
      </c>
      <c r="R4911">
        <f t="shared" si="76"/>
        <v>3.1316063505107079E-2</v>
      </c>
    </row>
    <row r="4912" spans="1:18" x14ac:dyDescent="0.25">
      <c r="A4912" t="s">
        <v>6255</v>
      </c>
      <c r="B4912" t="s">
        <v>65</v>
      </c>
      <c r="C4912" t="s">
        <v>50</v>
      </c>
      <c r="D4912" t="s">
        <v>120</v>
      </c>
      <c r="E4912" t="s">
        <v>82</v>
      </c>
      <c r="F4912" t="s">
        <v>150</v>
      </c>
      <c r="G4912" s="1">
        <v>43941</v>
      </c>
      <c r="H4912" s="1">
        <v>43957</v>
      </c>
      <c r="I4912">
        <f>YEAR((vw_maritime_trade_analysis[[#This Row],[Departure_Date]]))</f>
        <v>2020</v>
      </c>
      <c r="J4912" t="str">
        <f>"Q"&amp;ROUNDUP(MONTH(vw_maritime_trade_analysis[[#This Row],[Departure_Date]])/3,0)</f>
        <v>Q2</v>
      </c>
      <c r="K4912" t="str">
        <f>TEXT(vw_maritime_trade_analysis[[#This Row],[Departure_Date]],"mmmm")</f>
        <v>April</v>
      </c>
      <c r="L4912">
        <v>15745432</v>
      </c>
      <c r="M4912">
        <v>322000.65625</v>
      </c>
      <c r="N4912">
        <v>129668.4296875</v>
      </c>
      <c r="O4912">
        <v>27711.9609375</v>
      </c>
      <c r="P4912">
        <v>0</v>
      </c>
      <c r="Q4912">
        <v>1881140.375</v>
      </c>
      <c r="R4912">
        <f t="shared" si="76"/>
        <v>0.11947213483885358</v>
      </c>
    </row>
    <row r="4913" spans="1:18" x14ac:dyDescent="0.25">
      <c r="A4913" t="s">
        <v>6256</v>
      </c>
      <c r="B4913" t="s">
        <v>65</v>
      </c>
      <c r="C4913" t="s">
        <v>50</v>
      </c>
      <c r="D4913" t="s">
        <v>51</v>
      </c>
      <c r="E4913" t="s">
        <v>184</v>
      </c>
      <c r="F4913" t="s">
        <v>154</v>
      </c>
      <c r="G4913" s="1">
        <v>45966</v>
      </c>
      <c r="H4913" s="1">
        <v>45976</v>
      </c>
      <c r="I4913">
        <f>YEAR((vw_maritime_trade_analysis[[#This Row],[Departure_Date]]))</f>
        <v>2025</v>
      </c>
      <c r="J4913" t="str">
        <f>"Q"&amp;ROUNDUP(MONTH(vw_maritime_trade_analysis[[#This Row],[Departure_Date]])/3,0)</f>
        <v>Q4</v>
      </c>
      <c r="K4913" t="str">
        <f>TEXT(vw_maritime_trade_analysis[[#This Row],[Departure_Date]],"mmmm")</f>
        <v>November</v>
      </c>
      <c r="L4913">
        <v>12505621</v>
      </c>
      <c r="M4913">
        <v>100647.078125</v>
      </c>
      <c r="N4913">
        <v>117933.6484375</v>
      </c>
      <c r="O4913">
        <v>24636.0703125</v>
      </c>
      <c r="P4913">
        <v>0</v>
      </c>
      <c r="Q4913">
        <v>6390357.5</v>
      </c>
      <c r="R4913">
        <f t="shared" si="76"/>
        <v>0.5109988140532965</v>
      </c>
    </row>
    <row r="4914" spans="1:18" x14ac:dyDescent="0.25">
      <c r="A4914" t="s">
        <v>6257</v>
      </c>
      <c r="B4914" t="s">
        <v>65</v>
      </c>
      <c r="C4914" t="s">
        <v>50</v>
      </c>
      <c r="D4914" t="s">
        <v>145</v>
      </c>
      <c r="E4914" t="s">
        <v>70</v>
      </c>
      <c r="F4914" t="s">
        <v>131</v>
      </c>
      <c r="G4914" s="1">
        <v>45613</v>
      </c>
      <c r="H4914" s="1">
        <v>45625</v>
      </c>
      <c r="I4914">
        <f>YEAR((vw_maritime_trade_analysis[[#This Row],[Departure_Date]]))</f>
        <v>2024</v>
      </c>
      <c r="J4914" t="str">
        <f>"Q"&amp;ROUNDUP(MONTH(vw_maritime_trade_analysis[[#This Row],[Departure_Date]])/3,0)</f>
        <v>Q4</v>
      </c>
      <c r="K4914" t="str">
        <f>TEXT(vw_maritime_trade_analysis[[#This Row],[Departure_Date]],"mmmm")</f>
        <v>November</v>
      </c>
      <c r="L4914">
        <v>69464928</v>
      </c>
      <c r="M4914">
        <v>181928.921875</v>
      </c>
      <c r="N4914">
        <v>167797.921875</v>
      </c>
      <c r="O4914">
        <v>232012.859375</v>
      </c>
      <c r="P4914">
        <v>44880.578125</v>
      </c>
      <c r="Q4914">
        <v>3300645.75</v>
      </c>
      <c r="R4914">
        <f t="shared" si="76"/>
        <v>4.7515283539918157E-2</v>
      </c>
    </row>
    <row r="4915" spans="1:18" x14ac:dyDescent="0.25">
      <c r="A4915" t="s">
        <v>6258</v>
      </c>
      <c r="B4915" t="s">
        <v>49</v>
      </c>
      <c r="C4915" t="s">
        <v>50</v>
      </c>
      <c r="D4915" t="s">
        <v>145</v>
      </c>
      <c r="E4915" t="s">
        <v>131</v>
      </c>
      <c r="F4915" t="s">
        <v>70</v>
      </c>
      <c r="G4915" s="1">
        <v>44345</v>
      </c>
      <c r="H4915" s="1">
        <v>44350</v>
      </c>
      <c r="I4915">
        <f>YEAR((vw_maritime_trade_analysis[[#This Row],[Departure_Date]]))</f>
        <v>2021</v>
      </c>
      <c r="J4915" t="str">
        <f>"Q"&amp;ROUNDUP(MONTH(vw_maritime_trade_analysis[[#This Row],[Departure_Date]])/3,0)</f>
        <v>Q2</v>
      </c>
      <c r="K4915" t="str">
        <f>TEXT(vw_maritime_trade_analysis[[#This Row],[Departure_Date]],"mmmm")</f>
        <v>May</v>
      </c>
      <c r="L4915">
        <v>61609400</v>
      </c>
      <c r="M4915">
        <v>136319.84375</v>
      </c>
      <c r="N4915">
        <v>125432.4765625</v>
      </c>
      <c r="O4915">
        <v>202694.921875</v>
      </c>
      <c r="P4915">
        <v>12648.080078125</v>
      </c>
      <c r="Q4915">
        <v>6200306.5</v>
      </c>
      <c r="R4915">
        <f t="shared" si="76"/>
        <v>0.10063896905342366</v>
      </c>
    </row>
    <row r="4916" spans="1:18" x14ac:dyDescent="0.25">
      <c r="A4916" t="s">
        <v>6259</v>
      </c>
      <c r="B4916" t="s">
        <v>49</v>
      </c>
      <c r="C4916" t="s">
        <v>50</v>
      </c>
      <c r="D4916" t="s">
        <v>145</v>
      </c>
      <c r="E4916" t="s">
        <v>108</v>
      </c>
      <c r="F4916" t="s">
        <v>82</v>
      </c>
      <c r="G4916" s="1">
        <v>44123</v>
      </c>
      <c r="H4916" s="1">
        <v>44143</v>
      </c>
      <c r="I4916">
        <f>YEAR((vw_maritime_trade_analysis[[#This Row],[Departure_Date]]))</f>
        <v>2020</v>
      </c>
      <c r="J4916" t="str">
        <f>"Q"&amp;ROUNDUP(MONTH(vw_maritime_trade_analysis[[#This Row],[Departure_Date]])/3,0)</f>
        <v>Q4</v>
      </c>
      <c r="K4916" t="str">
        <f>TEXT(vw_maritime_trade_analysis[[#This Row],[Departure_Date]],"mmmm")</f>
        <v>October</v>
      </c>
      <c r="L4916">
        <v>32597950</v>
      </c>
      <c r="M4916">
        <v>127448.9375</v>
      </c>
      <c r="N4916">
        <v>213208.046875</v>
      </c>
      <c r="O4916">
        <v>66173.84375</v>
      </c>
      <c r="P4916">
        <v>0</v>
      </c>
      <c r="Q4916">
        <v>3236864.25</v>
      </c>
      <c r="R4916">
        <f t="shared" si="76"/>
        <v>9.9296558525919579E-2</v>
      </c>
    </row>
    <row r="4917" spans="1:18" x14ac:dyDescent="0.25">
      <c r="A4917" t="s">
        <v>6260</v>
      </c>
      <c r="B4917" t="s">
        <v>49</v>
      </c>
      <c r="C4917" t="s">
        <v>66</v>
      </c>
      <c r="D4917" t="s">
        <v>391</v>
      </c>
      <c r="E4917" t="s">
        <v>83</v>
      </c>
      <c r="F4917" t="s">
        <v>56</v>
      </c>
      <c r="G4917" s="1">
        <v>45401</v>
      </c>
      <c r="H4917" s="1">
        <v>45412</v>
      </c>
      <c r="I4917">
        <f>YEAR((vw_maritime_trade_analysis[[#This Row],[Departure_Date]]))</f>
        <v>2024</v>
      </c>
      <c r="J4917" t="str">
        <f>"Q"&amp;ROUNDUP(MONTH(vw_maritime_trade_analysis[[#This Row],[Departure_Date]])/3,0)</f>
        <v>Q2</v>
      </c>
      <c r="K4917" t="str">
        <f>TEXT(vw_maritime_trade_analysis[[#This Row],[Departure_Date]],"mmmm")</f>
        <v>April</v>
      </c>
      <c r="L4917">
        <v>42884632</v>
      </c>
      <c r="M4917">
        <v>415924.25</v>
      </c>
      <c r="N4917">
        <v>152594.40625</v>
      </c>
      <c r="O4917">
        <v>131655.8125</v>
      </c>
      <c r="P4917">
        <v>5693.06982421875</v>
      </c>
      <c r="Q4917">
        <v>1898666.5</v>
      </c>
      <c r="R4917">
        <f t="shared" si="76"/>
        <v>4.4273820514537703E-2</v>
      </c>
    </row>
    <row r="4918" spans="1:18" x14ac:dyDescent="0.25">
      <c r="A4918" t="s">
        <v>6261</v>
      </c>
      <c r="B4918" t="s">
        <v>65</v>
      </c>
      <c r="C4918" t="s">
        <v>66</v>
      </c>
      <c r="D4918" t="s">
        <v>245</v>
      </c>
      <c r="E4918" t="s">
        <v>92</v>
      </c>
      <c r="F4918" t="s">
        <v>164</v>
      </c>
      <c r="G4918" s="1">
        <v>46089</v>
      </c>
      <c r="H4918" s="1">
        <v>46116</v>
      </c>
      <c r="I4918">
        <f>YEAR((vw_maritime_trade_analysis[[#This Row],[Departure_Date]]))</f>
        <v>2026</v>
      </c>
      <c r="J4918" t="str">
        <f>"Q"&amp;ROUNDUP(MONTH(vw_maritime_trade_analysis[[#This Row],[Departure_Date]])/3,0)</f>
        <v>Q1</v>
      </c>
      <c r="K4918" t="str">
        <f>TEXT(vw_maritime_trade_analysis[[#This Row],[Departure_Date]],"mmmm")</f>
        <v>March</v>
      </c>
      <c r="L4918">
        <v>7276653</v>
      </c>
      <c r="M4918">
        <v>157290.1875</v>
      </c>
      <c r="N4918">
        <v>248572.375</v>
      </c>
      <c r="O4918">
        <v>22994.220703125</v>
      </c>
      <c r="P4918">
        <v>83334.15625</v>
      </c>
      <c r="Q4918">
        <v>969573.9375</v>
      </c>
      <c r="R4918">
        <f t="shared" si="76"/>
        <v>0.13324449269464958</v>
      </c>
    </row>
    <row r="4919" spans="1:18" x14ac:dyDescent="0.25">
      <c r="A4919" t="s">
        <v>6262</v>
      </c>
      <c r="B4919" t="s">
        <v>49</v>
      </c>
      <c r="C4919" t="s">
        <v>50</v>
      </c>
      <c r="D4919" t="s">
        <v>183</v>
      </c>
      <c r="E4919" t="s">
        <v>159</v>
      </c>
      <c r="F4919" t="s">
        <v>100</v>
      </c>
      <c r="G4919" s="1">
        <v>45206</v>
      </c>
      <c r="H4919" s="1">
        <v>45214</v>
      </c>
      <c r="I4919">
        <f>YEAR((vw_maritime_trade_analysis[[#This Row],[Departure_Date]]))</f>
        <v>2023</v>
      </c>
      <c r="J4919" t="str">
        <f>"Q"&amp;ROUNDUP(MONTH(vw_maritime_trade_analysis[[#This Row],[Departure_Date]])/3,0)</f>
        <v>Q4</v>
      </c>
      <c r="K4919" t="str">
        <f>TEXT(vw_maritime_trade_analysis[[#This Row],[Departure_Date]],"mmmm")</f>
        <v>October</v>
      </c>
      <c r="L4919">
        <v>47849740</v>
      </c>
      <c r="M4919">
        <v>166679.796875</v>
      </c>
      <c r="N4919">
        <v>73583.953125</v>
      </c>
      <c r="O4919">
        <v>26795.849609375</v>
      </c>
      <c r="P4919">
        <v>0</v>
      </c>
      <c r="Q4919">
        <v>2237358.25</v>
      </c>
      <c r="R4919">
        <f t="shared" si="76"/>
        <v>4.67580022378387E-2</v>
      </c>
    </row>
    <row r="4920" spans="1:18" x14ac:dyDescent="0.25">
      <c r="A4920" t="s">
        <v>6263</v>
      </c>
      <c r="B4920" t="s">
        <v>65</v>
      </c>
      <c r="C4920" t="s">
        <v>66</v>
      </c>
      <c r="D4920" t="s">
        <v>391</v>
      </c>
      <c r="E4920" t="s">
        <v>184</v>
      </c>
      <c r="F4920" t="s">
        <v>159</v>
      </c>
      <c r="G4920" s="1">
        <v>45401</v>
      </c>
      <c r="H4920" s="1">
        <v>45429</v>
      </c>
      <c r="I4920">
        <f>YEAR((vw_maritime_trade_analysis[[#This Row],[Departure_Date]]))</f>
        <v>2024</v>
      </c>
      <c r="J4920" t="str">
        <f>"Q"&amp;ROUNDUP(MONTH(vw_maritime_trade_analysis[[#This Row],[Departure_Date]])/3,0)</f>
        <v>Q2</v>
      </c>
      <c r="K4920" t="str">
        <f>TEXT(vw_maritime_trade_analysis[[#This Row],[Departure_Date]],"mmmm")</f>
        <v>April</v>
      </c>
      <c r="L4920">
        <v>19446146</v>
      </c>
      <c r="M4920">
        <v>363350.53125</v>
      </c>
      <c r="N4920">
        <v>156118.84375</v>
      </c>
      <c r="O4920">
        <v>56977.2109375</v>
      </c>
      <c r="P4920">
        <v>21967.779296875</v>
      </c>
      <c r="Q4920">
        <v>3380824.5</v>
      </c>
      <c r="R4920">
        <f t="shared" si="76"/>
        <v>0.17385576041648562</v>
      </c>
    </row>
    <row r="4921" spans="1:18" x14ac:dyDescent="0.25">
      <c r="A4921" t="s">
        <v>6264</v>
      </c>
      <c r="B4921" t="s">
        <v>65</v>
      </c>
      <c r="C4921" t="s">
        <v>50</v>
      </c>
      <c r="D4921" t="s">
        <v>423</v>
      </c>
      <c r="E4921" t="s">
        <v>100</v>
      </c>
      <c r="F4921" t="s">
        <v>131</v>
      </c>
      <c r="G4921" s="1">
        <v>44407</v>
      </c>
      <c r="H4921" s="1">
        <v>44426</v>
      </c>
      <c r="I4921">
        <f>YEAR((vw_maritime_trade_analysis[[#This Row],[Departure_Date]]))</f>
        <v>2021</v>
      </c>
      <c r="J4921" t="str">
        <f>"Q"&amp;ROUNDUP(MONTH(vw_maritime_trade_analysis[[#This Row],[Departure_Date]])/3,0)</f>
        <v>Q3</v>
      </c>
      <c r="K4921" t="str">
        <f>TEXT(vw_maritime_trade_analysis[[#This Row],[Departure_Date]],"mmmm")</f>
        <v>July</v>
      </c>
      <c r="L4921">
        <v>22959386</v>
      </c>
      <c r="M4921">
        <v>412218.5625</v>
      </c>
      <c r="N4921">
        <v>122769.53125</v>
      </c>
      <c r="O4921">
        <v>47755.51953125</v>
      </c>
      <c r="P4921">
        <v>47158.55859375</v>
      </c>
      <c r="Q4921">
        <v>1783309.375</v>
      </c>
      <c r="R4921">
        <f t="shared" si="76"/>
        <v>7.767234607232093E-2</v>
      </c>
    </row>
    <row r="4922" spans="1:18" x14ac:dyDescent="0.25">
      <c r="A4922" t="s">
        <v>6265</v>
      </c>
      <c r="B4922" t="s">
        <v>49</v>
      </c>
      <c r="C4922" t="s">
        <v>66</v>
      </c>
      <c r="D4922" t="s">
        <v>391</v>
      </c>
      <c r="E4922" t="s">
        <v>93</v>
      </c>
      <c r="F4922" t="s">
        <v>184</v>
      </c>
      <c r="G4922" s="1">
        <v>45143</v>
      </c>
      <c r="H4922" s="1">
        <v>45171</v>
      </c>
      <c r="I4922">
        <f>YEAR((vw_maritime_trade_analysis[[#This Row],[Departure_Date]]))</f>
        <v>2023</v>
      </c>
      <c r="J4922" t="str">
        <f>"Q"&amp;ROUNDUP(MONTH(vw_maritime_trade_analysis[[#This Row],[Departure_Date]])/3,0)</f>
        <v>Q3</v>
      </c>
      <c r="K4922" t="str">
        <f>TEXT(vw_maritime_trade_analysis[[#This Row],[Departure_Date]],"mmmm")</f>
        <v>August</v>
      </c>
      <c r="L4922">
        <v>29309472</v>
      </c>
      <c r="M4922">
        <v>401768.875</v>
      </c>
      <c r="N4922">
        <v>71048.09375</v>
      </c>
      <c r="O4922">
        <v>32826.609375</v>
      </c>
      <c r="Q4922">
        <v>1628927.125</v>
      </c>
      <c r="R4922">
        <f t="shared" si="76"/>
        <v>5.5576815747482591E-2</v>
      </c>
    </row>
    <row r="4923" spans="1:18" x14ac:dyDescent="0.25">
      <c r="A4923" t="s">
        <v>6266</v>
      </c>
      <c r="B4923" t="s">
        <v>65</v>
      </c>
      <c r="C4923" t="s">
        <v>78</v>
      </c>
      <c r="D4923" t="s">
        <v>177</v>
      </c>
      <c r="E4923" t="s">
        <v>56</v>
      </c>
      <c r="F4923" t="s">
        <v>174</v>
      </c>
      <c r="G4923" s="1">
        <v>43879</v>
      </c>
      <c r="H4923" s="1">
        <v>43891</v>
      </c>
      <c r="I4923">
        <f>YEAR((vw_maritime_trade_analysis[[#This Row],[Departure_Date]]))</f>
        <v>2020</v>
      </c>
      <c r="J4923" t="str">
        <f>"Q"&amp;ROUNDUP(MONTH(vw_maritime_trade_analysis[[#This Row],[Departure_Date]])/3,0)</f>
        <v>Q1</v>
      </c>
      <c r="K4923" t="str">
        <f>TEXT(vw_maritime_trade_analysis[[#This Row],[Departure_Date]],"mmmm")</f>
        <v>February</v>
      </c>
      <c r="L4923">
        <v>19539486</v>
      </c>
      <c r="M4923">
        <v>167966.140625</v>
      </c>
      <c r="N4923">
        <v>239047.0625</v>
      </c>
      <c r="O4923">
        <v>12505.26953125</v>
      </c>
      <c r="P4923">
        <v>67334.1171875</v>
      </c>
      <c r="Q4923">
        <v>1364583.875</v>
      </c>
      <c r="R4923">
        <f t="shared" si="76"/>
        <v>6.983724520696194E-2</v>
      </c>
    </row>
    <row r="4924" spans="1:18" x14ac:dyDescent="0.25">
      <c r="A4924" t="s">
        <v>6267</v>
      </c>
      <c r="B4924" t="s">
        <v>49</v>
      </c>
      <c r="C4924" t="s">
        <v>112</v>
      </c>
      <c r="D4924" t="s">
        <v>340</v>
      </c>
      <c r="E4924" t="s">
        <v>71</v>
      </c>
      <c r="F4924" t="s">
        <v>226</v>
      </c>
      <c r="G4924" s="1">
        <v>45123</v>
      </c>
      <c r="H4924" s="1">
        <v>45141</v>
      </c>
      <c r="I4924">
        <f>YEAR((vw_maritime_trade_analysis[[#This Row],[Departure_Date]]))</f>
        <v>2023</v>
      </c>
      <c r="J4924" t="str">
        <f>"Q"&amp;ROUNDUP(MONTH(vw_maritime_trade_analysis[[#This Row],[Departure_Date]])/3,0)</f>
        <v>Q3</v>
      </c>
      <c r="K4924" t="str">
        <f>TEXT(vw_maritime_trade_analysis[[#This Row],[Departure_Date]],"mmmm")</f>
        <v>July</v>
      </c>
      <c r="L4924">
        <v>10002486</v>
      </c>
      <c r="M4924">
        <v>534312.375</v>
      </c>
      <c r="N4924">
        <v>219758.25</v>
      </c>
      <c r="O4924">
        <v>19604.869140625</v>
      </c>
      <c r="P4924">
        <v>31389.359375</v>
      </c>
      <c r="Q4924">
        <v>977288.8125</v>
      </c>
      <c r="R4924">
        <f t="shared" si="76"/>
        <v>9.7704591888456524E-2</v>
      </c>
    </row>
    <row r="4925" spans="1:18" x14ac:dyDescent="0.25">
      <c r="A4925" t="s">
        <v>6268</v>
      </c>
      <c r="B4925" t="s">
        <v>49</v>
      </c>
      <c r="C4925" t="s">
        <v>112</v>
      </c>
      <c r="D4925" t="s">
        <v>340</v>
      </c>
      <c r="E4925" t="s">
        <v>121</v>
      </c>
      <c r="F4925" t="s">
        <v>128</v>
      </c>
      <c r="G4925" s="1">
        <v>45897</v>
      </c>
      <c r="H4925" s="1">
        <v>45925</v>
      </c>
      <c r="I4925">
        <f>YEAR((vw_maritime_trade_analysis[[#This Row],[Departure_Date]]))</f>
        <v>2025</v>
      </c>
      <c r="J4925" t="str">
        <f>"Q"&amp;ROUNDUP(MONTH(vw_maritime_trade_analysis[[#This Row],[Departure_Date]])/3,0)</f>
        <v>Q3</v>
      </c>
      <c r="K4925" t="str">
        <f>TEXT(vw_maritime_trade_analysis[[#This Row],[Departure_Date]],"mmmm")</f>
        <v>August</v>
      </c>
      <c r="L4925">
        <v>14225210</v>
      </c>
      <c r="M4925">
        <v>908049.4375</v>
      </c>
      <c r="N4925">
        <v>32149.279296875</v>
      </c>
      <c r="O4925">
        <v>7539.35986328125</v>
      </c>
      <c r="P4925">
        <v>0</v>
      </c>
      <c r="Q4925">
        <v>1354383.75</v>
      </c>
      <c r="R4925">
        <f t="shared" si="76"/>
        <v>9.5210105861354602E-2</v>
      </c>
    </row>
    <row r="4926" spans="1:18" x14ac:dyDescent="0.25">
      <c r="A4926" t="s">
        <v>6269</v>
      </c>
      <c r="B4926" t="s">
        <v>49</v>
      </c>
      <c r="C4926" t="s">
        <v>134</v>
      </c>
      <c r="D4926" t="s">
        <v>135</v>
      </c>
      <c r="E4926" t="s">
        <v>93</v>
      </c>
      <c r="F4926" t="s">
        <v>82</v>
      </c>
      <c r="G4926" s="1">
        <v>44368</v>
      </c>
      <c r="H4926" s="1">
        <v>44395</v>
      </c>
      <c r="I4926">
        <f>YEAR((vw_maritime_trade_analysis[[#This Row],[Departure_Date]]))</f>
        <v>2021</v>
      </c>
      <c r="J4926" t="str">
        <f>"Q"&amp;ROUNDUP(MONTH(vw_maritime_trade_analysis[[#This Row],[Departure_Date]])/3,0)</f>
        <v>Q2</v>
      </c>
      <c r="K4926" t="str">
        <f>TEXT(vw_maritime_trade_analysis[[#This Row],[Departure_Date]],"mmmm")</f>
        <v>June</v>
      </c>
      <c r="L4926">
        <v>8920384</v>
      </c>
      <c r="M4926">
        <v>357317.09375</v>
      </c>
      <c r="N4926">
        <v>29850.5703125</v>
      </c>
      <c r="O4926">
        <v>13558.98046875</v>
      </c>
      <c r="P4926">
        <v>15690.7197265625</v>
      </c>
      <c r="Q4926">
        <v>545639.1875</v>
      </c>
      <c r="R4926">
        <f t="shared" si="76"/>
        <v>6.1167679272551498E-2</v>
      </c>
    </row>
    <row r="4927" spans="1:18" x14ac:dyDescent="0.25">
      <c r="A4927" t="s">
        <v>6270</v>
      </c>
      <c r="B4927" t="s">
        <v>49</v>
      </c>
      <c r="C4927" t="s">
        <v>50</v>
      </c>
      <c r="D4927" t="s">
        <v>145</v>
      </c>
      <c r="E4927" t="s">
        <v>164</v>
      </c>
      <c r="F4927" t="s">
        <v>184</v>
      </c>
      <c r="G4927" s="1">
        <v>45835</v>
      </c>
      <c r="H4927" s="1">
        <v>45844</v>
      </c>
      <c r="I4927">
        <f>YEAR((vw_maritime_trade_analysis[[#This Row],[Departure_Date]]))</f>
        <v>2025</v>
      </c>
      <c r="J4927" t="str">
        <f>"Q"&amp;ROUNDUP(MONTH(vw_maritime_trade_analysis[[#This Row],[Departure_Date]])/3,0)</f>
        <v>Q2</v>
      </c>
      <c r="K4927" t="str">
        <f>TEXT(vw_maritime_trade_analysis[[#This Row],[Departure_Date]],"mmmm")</f>
        <v>June</v>
      </c>
      <c r="L4927">
        <v>88225336</v>
      </c>
      <c r="M4927">
        <v>115884.890625</v>
      </c>
      <c r="N4927">
        <v>37899.19921875</v>
      </c>
      <c r="O4927">
        <v>89107.59375</v>
      </c>
      <c r="P4927">
        <v>0</v>
      </c>
      <c r="Q4927">
        <v>2056720.5</v>
      </c>
      <c r="R4927">
        <f t="shared" si="76"/>
        <v>2.3312129975906242E-2</v>
      </c>
    </row>
    <row r="4928" spans="1:18" x14ac:dyDescent="0.25">
      <c r="A4928" t="s">
        <v>6271</v>
      </c>
      <c r="B4928" t="s">
        <v>65</v>
      </c>
      <c r="C4928" t="s">
        <v>66</v>
      </c>
      <c r="D4928" t="s">
        <v>251</v>
      </c>
      <c r="E4928" t="s">
        <v>70</v>
      </c>
      <c r="F4928" t="s">
        <v>159</v>
      </c>
      <c r="G4928" s="1">
        <v>44580</v>
      </c>
      <c r="H4928" s="1">
        <v>44610</v>
      </c>
      <c r="I4928">
        <f>YEAR((vw_maritime_trade_analysis[[#This Row],[Departure_Date]]))</f>
        <v>2022</v>
      </c>
      <c r="J4928" t="str">
        <f>"Q"&amp;ROUNDUP(MONTH(vw_maritime_trade_analysis[[#This Row],[Departure_Date]])/3,0)</f>
        <v>Q1</v>
      </c>
      <c r="K4928" t="str">
        <f>TEXT(vw_maritime_trade_analysis[[#This Row],[Departure_Date]],"mmmm")</f>
        <v>January</v>
      </c>
      <c r="L4928">
        <v>43014944</v>
      </c>
      <c r="M4928">
        <v>250076.875</v>
      </c>
      <c r="N4928">
        <v>199952.21875</v>
      </c>
      <c r="O4928">
        <v>61511.37109375</v>
      </c>
      <c r="P4928">
        <v>0</v>
      </c>
      <c r="Q4928">
        <v>1013809.3125</v>
      </c>
      <c r="R4928">
        <f t="shared" si="76"/>
        <v>2.356876978614688E-2</v>
      </c>
    </row>
    <row r="4929" spans="1:18" x14ac:dyDescent="0.25">
      <c r="A4929" t="s">
        <v>6272</v>
      </c>
      <c r="B4929" t="s">
        <v>65</v>
      </c>
      <c r="C4929" t="s">
        <v>78</v>
      </c>
      <c r="D4929" t="s">
        <v>211</v>
      </c>
      <c r="E4929" t="s">
        <v>56</v>
      </c>
      <c r="F4929" t="s">
        <v>164</v>
      </c>
      <c r="G4929" s="1">
        <v>44637</v>
      </c>
      <c r="H4929" s="1">
        <v>44667</v>
      </c>
      <c r="I4929">
        <f>YEAR((vw_maritime_trade_analysis[[#This Row],[Departure_Date]]))</f>
        <v>2022</v>
      </c>
      <c r="J4929" t="str">
        <f>"Q"&amp;ROUNDUP(MONTH(vw_maritime_trade_analysis[[#This Row],[Departure_Date]])/3,0)</f>
        <v>Q1</v>
      </c>
      <c r="K4929" t="str">
        <f>TEXT(vw_maritime_trade_analysis[[#This Row],[Departure_Date]],"mmmm")</f>
        <v>March</v>
      </c>
      <c r="L4929">
        <v>53767628</v>
      </c>
      <c r="M4929">
        <v>989440.375</v>
      </c>
      <c r="N4929">
        <v>101786.640625</v>
      </c>
      <c r="O4929">
        <v>139258.15625</v>
      </c>
      <c r="P4929">
        <v>0</v>
      </c>
      <c r="Q4929">
        <v>2989269.75</v>
      </c>
      <c r="R4929">
        <f t="shared" si="76"/>
        <v>5.5596087482230015E-2</v>
      </c>
    </row>
    <row r="4930" spans="1:18" x14ac:dyDescent="0.25">
      <c r="A4930" t="s">
        <v>6273</v>
      </c>
      <c r="B4930" t="s">
        <v>65</v>
      </c>
      <c r="C4930" t="s">
        <v>66</v>
      </c>
      <c r="D4930" t="s">
        <v>391</v>
      </c>
      <c r="E4930" t="s">
        <v>226</v>
      </c>
      <c r="F4930" t="s">
        <v>83</v>
      </c>
      <c r="G4930" s="1">
        <v>45297</v>
      </c>
      <c r="H4930" s="1">
        <v>45309</v>
      </c>
      <c r="I4930">
        <f>YEAR((vw_maritime_trade_analysis[[#This Row],[Departure_Date]]))</f>
        <v>2024</v>
      </c>
      <c r="J4930" t="str">
        <f>"Q"&amp;ROUNDUP(MONTH(vw_maritime_trade_analysis[[#This Row],[Departure_Date]])/3,0)</f>
        <v>Q1</v>
      </c>
      <c r="K4930" t="str">
        <f>TEXT(vw_maritime_trade_analysis[[#This Row],[Departure_Date]],"mmmm")</f>
        <v>January</v>
      </c>
      <c r="L4930">
        <v>23996754</v>
      </c>
      <c r="M4930">
        <v>100165.296875</v>
      </c>
      <c r="N4930">
        <v>72979.5234375</v>
      </c>
      <c r="O4930">
        <v>40314.55078125</v>
      </c>
      <c r="Q4930">
        <v>2098757.25</v>
      </c>
      <c r="R4930">
        <f t="shared" ref="R4930:R4993" si="77">Q4930/L4930</f>
        <v>8.7460047721454326E-2</v>
      </c>
    </row>
    <row r="4931" spans="1:18" x14ac:dyDescent="0.25">
      <c r="A4931" t="s">
        <v>6274</v>
      </c>
      <c r="B4931" t="s">
        <v>65</v>
      </c>
      <c r="C4931" t="s">
        <v>50</v>
      </c>
      <c r="D4931" t="s">
        <v>51</v>
      </c>
      <c r="E4931" t="s">
        <v>128</v>
      </c>
      <c r="F4931" t="s">
        <v>108</v>
      </c>
      <c r="G4931" s="1">
        <v>44387</v>
      </c>
      <c r="H4931" s="1">
        <v>44404</v>
      </c>
      <c r="I4931">
        <f>YEAR((vw_maritime_trade_analysis[[#This Row],[Departure_Date]]))</f>
        <v>2021</v>
      </c>
      <c r="J4931" t="str">
        <f>"Q"&amp;ROUNDUP(MONTH(vw_maritime_trade_analysis[[#This Row],[Departure_Date]])/3,0)</f>
        <v>Q3</v>
      </c>
      <c r="K4931" t="str">
        <f>TEXT(vw_maritime_trade_analysis[[#This Row],[Departure_Date]],"mmmm")</f>
        <v>July</v>
      </c>
      <c r="L4931">
        <v>15047373</v>
      </c>
      <c r="M4931">
        <v>520529.46875</v>
      </c>
      <c r="N4931">
        <v>202518.421875</v>
      </c>
      <c r="O4931">
        <v>23473.900390625</v>
      </c>
      <c r="P4931">
        <v>39727.55078125</v>
      </c>
      <c r="Q4931">
        <v>8193934.5</v>
      </c>
      <c r="R4931">
        <f t="shared" si="77"/>
        <v>0.54454252579503415</v>
      </c>
    </row>
    <row r="4932" spans="1:18" x14ac:dyDescent="0.25">
      <c r="A4932" t="s">
        <v>6275</v>
      </c>
      <c r="B4932" t="s">
        <v>65</v>
      </c>
      <c r="C4932" t="s">
        <v>239</v>
      </c>
      <c r="D4932" t="s">
        <v>240</v>
      </c>
      <c r="E4932" t="s">
        <v>92</v>
      </c>
      <c r="F4932" t="s">
        <v>83</v>
      </c>
      <c r="G4932" s="1">
        <v>44852</v>
      </c>
      <c r="H4932" s="1">
        <v>44881</v>
      </c>
      <c r="I4932">
        <f>YEAR((vw_maritime_trade_analysis[[#This Row],[Departure_Date]]))</f>
        <v>2022</v>
      </c>
      <c r="J4932" t="str">
        <f>"Q"&amp;ROUNDUP(MONTH(vw_maritime_trade_analysis[[#This Row],[Departure_Date]])/3,0)</f>
        <v>Q4</v>
      </c>
      <c r="K4932" t="str">
        <f>TEXT(vw_maritime_trade_analysis[[#This Row],[Departure_Date]],"mmmm")</f>
        <v>October</v>
      </c>
      <c r="L4932">
        <v>9200153</v>
      </c>
      <c r="M4932">
        <v>607291.75</v>
      </c>
      <c r="N4932">
        <v>23393.66015625</v>
      </c>
      <c r="O4932">
        <v>19136.3203125</v>
      </c>
      <c r="P4932">
        <v>0</v>
      </c>
      <c r="Q4932">
        <v>938740.0625</v>
      </c>
      <c r="R4932">
        <f t="shared" si="77"/>
        <v>0.10203526642437359</v>
      </c>
    </row>
    <row r="4933" spans="1:18" x14ac:dyDescent="0.25">
      <c r="A4933" t="s">
        <v>6276</v>
      </c>
      <c r="B4933" t="s">
        <v>65</v>
      </c>
      <c r="C4933" t="s">
        <v>50</v>
      </c>
      <c r="D4933" t="s">
        <v>139</v>
      </c>
      <c r="E4933" t="s">
        <v>70</v>
      </c>
      <c r="F4933" t="s">
        <v>71</v>
      </c>
      <c r="G4933" s="1">
        <v>43927</v>
      </c>
      <c r="H4933" s="1">
        <v>43940</v>
      </c>
      <c r="I4933">
        <f>YEAR((vw_maritime_trade_analysis[[#This Row],[Departure_Date]]))</f>
        <v>2020</v>
      </c>
      <c r="J4933" t="str">
        <f>"Q"&amp;ROUNDUP(MONTH(vw_maritime_trade_analysis[[#This Row],[Departure_Date]])/3,0)</f>
        <v>Q2</v>
      </c>
      <c r="K4933" t="str">
        <f>TEXT(vw_maritime_trade_analysis[[#This Row],[Departure_Date]],"mmmm")</f>
        <v>April</v>
      </c>
      <c r="L4933">
        <v>18727880</v>
      </c>
      <c r="M4933">
        <v>405124.0625</v>
      </c>
      <c r="N4933">
        <v>120476.5234375</v>
      </c>
      <c r="O4933">
        <v>63300.23828125</v>
      </c>
      <c r="P4933">
        <v>27778.669921875</v>
      </c>
      <c r="Q4933">
        <v>1211906.75</v>
      </c>
      <c r="R4933">
        <f t="shared" si="77"/>
        <v>6.4711368825515758E-2</v>
      </c>
    </row>
    <row r="4934" spans="1:18" x14ac:dyDescent="0.25">
      <c r="A4934" t="s">
        <v>6277</v>
      </c>
      <c r="B4934" t="s">
        <v>49</v>
      </c>
      <c r="C4934" t="s">
        <v>50</v>
      </c>
      <c r="D4934" t="s">
        <v>51</v>
      </c>
      <c r="E4934" t="s">
        <v>108</v>
      </c>
      <c r="F4934" t="s">
        <v>184</v>
      </c>
      <c r="G4934" s="1">
        <v>44882</v>
      </c>
      <c r="H4934" s="1">
        <v>44889</v>
      </c>
      <c r="I4934">
        <f>YEAR((vw_maritime_trade_analysis[[#This Row],[Departure_Date]]))</f>
        <v>2022</v>
      </c>
      <c r="J4934" t="str">
        <f>"Q"&amp;ROUNDUP(MONTH(vw_maritime_trade_analysis[[#This Row],[Departure_Date]])/3,0)</f>
        <v>Q4</v>
      </c>
      <c r="K4934" t="str">
        <f>TEXT(vw_maritime_trade_analysis[[#This Row],[Departure_Date]],"mmmm")</f>
        <v>November</v>
      </c>
      <c r="L4934">
        <v>5457484.5</v>
      </c>
      <c r="M4934">
        <v>124043.046875</v>
      </c>
      <c r="N4934">
        <v>32838.421875</v>
      </c>
      <c r="O4934">
        <v>4038.5400390625</v>
      </c>
      <c r="P4934">
        <v>0</v>
      </c>
      <c r="Q4934">
        <v>1275499.375</v>
      </c>
      <c r="R4934">
        <f t="shared" si="77"/>
        <v>0.23371562026424444</v>
      </c>
    </row>
    <row r="4935" spans="1:18" x14ac:dyDescent="0.25">
      <c r="A4935" t="s">
        <v>6278</v>
      </c>
      <c r="B4935" t="s">
        <v>49</v>
      </c>
      <c r="C4935" t="s">
        <v>50</v>
      </c>
      <c r="D4935" t="s">
        <v>223</v>
      </c>
      <c r="E4935" t="s">
        <v>140</v>
      </c>
      <c r="F4935" t="s">
        <v>184</v>
      </c>
      <c r="G4935" s="1">
        <v>43958</v>
      </c>
      <c r="H4935" s="1">
        <v>43966</v>
      </c>
      <c r="I4935">
        <f>YEAR((vw_maritime_trade_analysis[[#This Row],[Departure_Date]]))</f>
        <v>2020</v>
      </c>
      <c r="J4935" t="str">
        <f>"Q"&amp;ROUNDUP(MONTH(vw_maritime_trade_analysis[[#This Row],[Departure_Date]])/3,0)</f>
        <v>Q2</v>
      </c>
      <c r="K4935" t="str">
        <f>TEXT(vw_maritime_trade_analysis[[#This Row],[Departure_Date]],"mmmm")</f>
        <v>May</v>
      </c>
      <c r="L4935">
        <v>45720972</v>
      </c>
      <c r="M4935">
        <v>52309.48828125</v>
      </c>
      <c r="N4935">
        <v>128816.3203125</v>
      </c>
      <c r="O4935">
        <v>101957.7578125</v>
      </c>
      <c r="P4935">
        <v>4287.81005859375</v>
      </c>
      <c r="Q4935">
        <v>1943293</v>
      </c>
      <c r="R4935">
        <f t="shared" si="77"/>
        <v>4.2503317733490004E-2</v>
      </c>
    </row>
    <row r="4936" spans="1:18" x14ac:dyDescent="0.25">
      <c r="A4936" t="s">
        <v>6279</v>
      </c>
      <c r="B4936" t="s">
        <v>49</v>
      </c>
      <c r="C4936" t="s">
        <v>239</v>
      </c>
      <c r="D4936" t="s">
        <v>265</v>
      </c>
      <c r="E4936" t="s">
        <v>164</v>
      </c>
      <c r="F4936" t="s">
        <v>82</v>
      </c>
      <c r="G4936" s="1">
        <v>44351</v>
      </c>
      <c r="H4936" s="1">
        <v>44372</v>
      </c>
      <c r="I4936">
        <f>YEAR((vw_maritime_trade_analysis[[#This Row],[Departure_Date]]))</f>
        <v>2021</v>
      </c>
      <c r="J4936" t="str">
        <f>"Q"&amp;ROUNDUP(MONTH(vw_maritime_trade_analysis[[#This Row],[Departure_Date]])/3,0)</f>
        <v>Q2</v>
      </c>
      <c r="K4936" t="str">
        <f>TEXT(vw_maritime_trade_analysis[[#This Row],[Departure_Date]],"mmmm")</f>
        <v>June</v>
      </c>
      <c r="L4936">
        <v>14925458</v>
      </c>
      <c r="M4936">
        <v>802362.5</v>
      </c>
      <c r="N4936">
        <v>243446.5</v>
      </c>
      <c r="O4936">
        <v>42089.7890625</v>
      </c>
      <c r="P4936">
        <v>37268.19140625</v>
      </c>
      <c r="Q4936">
        <v>1605807.25</v>
      </c>
      <c r="R4936">
        <f t="shared" si="77"/>
        <v>0.10758847400193683</v>
      </c>
    </row>
    <row r="4937" spans="1:18" x14ac:dyDescent="0.25">
      <c r="A4937" t="s">
        <v>6280</v>
      </c>
      <c r="B4937" t="s">
        <v>65</v>
      </c>
      <c r="C4937" t="s">
        <v>50</v>
      </c>
      <c r="D4937" t="s">
        <v>51</v>
      </c>
      <c r="E4937" t="s">
        <v>184</v>
      </c>
      <c r="F4937" t="s">
        <v>93</v>
      </c>
      <c r="G4937" s="1">
        <v>45263</v>
      </c>
      <c r="H4937" s="1">
        <v>45272</v>
      </c>
      <c r="I4937">
        <f>YEAR((vw_maritime_trade_analysis[[#This Row],[Departure_Date]]))</f>
        <v>2023</v>
      </c>
      <c r="J4937" t="str">
        <f>"Q"&amp;ROUNDUP(MONTH(vw_maritime_trade_analysis[[#This Row],[Departure_Date]])/3,0)</f>
        <v>Q4</v>
      </c>
      <c r="K4937" t="str">
        <f>TEXT(vw_maritime_trade_analysis[[#This Row],[Departure_Date]],"mmmm")</f>
        <v>December</v>
      </c>
      <c r="L4937">
        <v>6403188.5</v>
      </c>
      <c r="M4937">
        <v>139751.765625</v>
      </c>
      <c r="N4937">
        <v>34463.390625</v>
      </c>
      <c r="O4937">
        <v>6595.27978515625</v>
      </c>
      <c r="P4937">
        <v>35825.08984375</v>
      </c>
      <c r="Q4937">
        <v>2334539.5</v>
      </c>
      <c r="R4937">
        <f t="shared" si="77"/>
        <v>0.36459015691947849</v>
      </c>
    </row>
    <row r="4938" spans="1:18" x14ac:dyDescent="0.25">
      <c r="A4938" t="s">
        <v>6281</v>
      </c>
      <c r="B4938" t="s">
        <v>65</v>
      </c>
      <c r="C4938" t="s">
        <v>66</v>
      </c>
      <c r="D4938" t="s">
        <v>391</v>
      </c>
      <c r="E4938" t="s">
        <v>70</v>
      </c>
      <c r="F4938" t="s">
        <v>204</v>
      </c>
      <c r="G4938" s="1">
        <v>44993</v>
      </c>
      <c r="H4938" s="1">
        <v>45018</v>
      </c>
      <c r="I4938">
        <f>YEAR((vw_maritime_trade_analysis[[#This Row],[Departure_Date]]))</f>
        <v>2023</v>
      </c>
      <c r="J4938" t="str">
        <f>"Q"&amp;ROUNDUP(MONTH(vw_maritime_trade_analysis[[#This Row],[Departure_Date]])/3,0)</f>
        <v>Q1</v>
      </c>
      <c r="K4938" t="str">
        <f>TEXT(vw_maritime_trade_analysis[[#This Row],[Departure_Date]],"mmmm")</f>
        <v>March</v>
      </c>
      <c r="L4938">
        <v>17580848</v>
      </c>
      <c r="M4938">
        <v>458528.125</v>
      </c>
      <c r="N4938">
        <v>70963.4375</v>
      </c>
      <c r="O4938">
        <v>58544.21875</v>
      </c>
      <c r="P4938">
        <v>44444.921875</v>
      </c>
      <c r="Q4938">
        <v>2154909.75</v>
      </c>
      <c r="R4938">
        <f t="shared" si="77"/>
        <v>0.12257143398316167</v>
      </c>
    </row>
    <row r="4939" spans="1:18" x14ac:dyDescent="0.25">
      <c r="A4939" t="s">
        <v>6282</v>
      </c>
      <c r="B4939" t="s">
        <v>65</v>
      </c>
      <c r="C4939" t="s">
        <v>239</v>
      </c>
      <c r="D4939" t="s">
        <v>265</v>
      </c>
      <c r="E4939" t="s">
        <v>92</v>
      </c>
      <c r="F4939" t="s">
        <v>159</v>
      </c>
      <c r="G4939" s="1">
        <v>44888</v>
      </c>
      <c r="H4939" s="1">
        <v>44907</v>
      </c>
      <c r="I4939">
        <f>YEAR((vw_maritime_trade_analysis[[#This Row],[Departure_Date]]))</f>
        <v>2022</v>
      </c>
      <c r="J4939" t="str">
        <f>"Q"&amp;ROUNDUP(MONTH(vw_maritime_trade_analysis[[#This Row],[Departure_Date]])/3,0)</f>
        <v>Q4</v>
      </c>
      <c r="K4939" t="str">
        <f>TEXT(vw_maritime_trade_analysis[[#This Row],[Departure_Date]],"mmmm")</f>
        <v>November</v>
      </c>
      <c r="L4939">
        <v>8597034</v>
      </c>
      <c r="M4939">
        <v>280833.46875</v>
      </c>
      <c r="N4939">
        <v>89445.09375</v>
      </c>
      <c r="O4939">
        <v>7565.39013671875</v>
      </c>
      <c r="P4939">
        <v>115235.7734375</v>
      </c>
      <c r="Q4939">
        <v>1120834.125</v>
      </c>
      <c r="R4939">
        <f t="shared" si="77"/>
        <v>0.13037451346592324</v>
      </c>
    </row>
    <row r="4940" spans="1:18" x14ac:dyDescent="0.25">
      <c r="A4940" t="s">
        <v>6283</v>
      </c>
      <c r="B4940" t="s">
        <v>65</v>
      </c>
      <c r="C4940" t="s">
        <v>66</v>
      </c>
      <c r="D4940" t="s">
        <v>245</v>
      </c>
      <c r="E4940" t="s">
        <v>56</v>
      </c>
      <c r="F4940" t="s">
        <v>131</v>
      </c>
      <c r="G4940" s="1">
        <v>46055</v>
      </c>
      <c r="H4940" s="1">
        <v>46089</v>
      </c>
      <c r="I4940">
        <f>YEAR((vw_maritime_trade_analysis[[#This Row],[Departure_Date]]))</f>
        <v>2026</v>
      </c>
      <c r="J4940" t="str">
        <f>"Q"&amp;ROUNDUP(MONTH(vw_maritime_trade_analysis[[#This Row],[Departure_Date]])/3,0)</f>
        <v>Q1</v>
      </c>
      <c r="K4940" t="str">
        <f>TEXT(vw_maritime_trade_analysis[[#This Row],[Departure_Date]],"mmmm")</f>
        <v>February</v>
      </c>
      <c r="L4940">
        <v>4749374</v>
      </c>
      <c r="M4940">
        <v>709964.75</v>
      </c>
      <c r="N4940">
        <v>241606.390625</v>
      </c>
      <c r="O4940">
        <v>6554.14013671875</v>
      </c>
      <c r="P4940">
        <v>9058.75</v>
      </c>
      <c r="Q4940">
        <v>1150771.875</v>
      </c>
      <c r="R4940">
        <f t="shared" si="77"/>
        <v>0.24229969570726584</v>
      </c>
    </row>
    <row r="4941" spans="1:18" x14ac:dyDescent="0.25">
      <c r="A4941" t="s">
        <v>6284</v>
      </c>
      <c r="B4941" t="s">
        <v>65</v>
      </c>
      <c r="C4941" t="s">
        <v>78</v>
      </c>
      <c r="D4941" t="s">
        <v>211</v>
      </c>
      <c r="E4941" t="s">
        <v>184</v>
      </c>
      <c r="F4941" t="s">
        <v>174</v>
      </c>
      <c r="G4941" s="1">
        <v>45920</v>
      </c>
      <c r="H4941" s="1">
        <v>45936</v>
      </c>
      <c r="I4941">
        <f>YEAR((vw_maritime_trade_analysis[[#This Row],[Departure_Date]]))</f>
        <v>2025</v>
      </c>
      <c r="J4941" t="str">
        <f>"Q"&amp;ROUNDUP(MONTH(vw_maritime_trade_analysis[[#This Row],[Departure_Date]])/3,0)</f>
        <v>Q3</v>
      </c>
      <c r="K4941" t="str">
        <f>TEXT(vw_maritime_trade_analysis[[#This Row],[Departure_Date]],"mmmm")</f>
        <v>September</v>
      </c>
      <c r="L4941">
        <v>30067710</v>
      </c>
      <c r="M4941">
        <v>251091.546875</v>
      </c>
      <c r="N4941">
        <v>119120.6796875</v>
      </c>
      <c r="O4941">
        <v>61939.48046875</v>
      </c>
      <c r="P4941">
        <v>19147.3203125</v>
      </c>
      <c r="Q4941">
        <v>1119111.25</v>
      </c>
      <c r="R4941">
        <f t="shared" si="77"/>
        <v>3.7219703462618207E-2</v>
      </c>
    </row>
    <row r="4942" spans="1:18" x14ac:dyDescent="0.25">
      <c r="A4942" t="s">
        <v>6285</v>
      </c>
      <c r="B4942" t="s">
        <v>65</v>
      </c>
      <c r="C4942" t="s">
        <v>50</v>
      </c>
      <c r="D4942" t="s">
        <v>51</v>
      </c>
      <c r="E4942" t="s">
        <v>128</v>
      </c>
      <c r="F4942" t="s">
        <v>201</v>
      </c>
      <c r="G4942" s="1">
        <v>44560</v>
      </c>
      <c r="H4942" s="1">
        <v>44572</v>
      </c>
      <c r="I4942">
        <f>YEAR((vw_maritime_trade_analysis[[#This Row],[Departure_Date]]))</f>
        <v>2021</v>
      </c>
      <c r="J4942" t="str">
        <f>"Q"&amp;ROUNDUP(MONTH(vw_maritime_trade_analysis[[#This Row],[Departure_Date]])/3,0)</f>
        <v>Q4</v>
      </c>
      <c r="K4942" t="str">
        <f>TEXT(vw_maritime_trade_analysis[[#This Row],[Departure_Date]],"mmmm")</f>
        <v>December</v>
      </c>
      <c r="L4942">
        <v>7229201.5</v>
      </c>
      <c r="M4942">
        <v>348775.15625</v>
      </c>
      <c r="N4942">
        <v>206455.546875</v>
      </c>
      <c r="O4942">
        <v>15831.9501953125</v>
      </c>
      <c r="Q4942">
        <v>1205846.75</v>
      </c>
      <c r="R4942">
        <f t="shared" si="77"/>
        <v>0.16680220491848236</v>
      </c>
    </row>
    <row r="4943" spans="1:18" x14ac:dyDescent="0.25">
      <c r="A4943" t="s">
        <v>6286</v>
      </c>
      <c r="B4943" t="s">
        <v>49</v>
      </c>
      <c r="C4943" t="s">
        <v>50</v>
      </c>
      <c r="D4943" t="s">
        <v>145</v>
      </c>
      <c r="E4943" t="s">
        <v>127</v>
      </c>
      <c r="F4943" t="s">
        <v>56</v>
      </c>
      <c r="G4943" s="1">
        <v>43855</v>
      </c>
      <c r="H4943" s="1">
        <v>43870</v>
      </c>
      <c r="I4943">
        <f>YEAR((vw_maritime_trade_analysis[[#This Row],[Departure_Date]]))</f>
        <v>2020</v>
      </c>
      <c r="J4943" t="str">
        <f>"Q"&amp;ROUNDUP(MONTH(vw_maritime_trade_analysis[[#This Row],[Departure_Date]])/3,0)</f>
        <v>Q1</v>
      </c>
      <c r="K4943" t="str">
        <f>TEXT(vw_maritime_trade_analysis[[#This Row],[Departure_Date]],"mmmm")</f>
        <v>January</v>
      </c>
      <c r="L4943">
        <v>41565624</v>
      </c>
      <c r="M4943">
        <v>164309.171875</v>
      </c>
      <c r="N4943">
        <v>26908.259765625</v>
      </c>
      <c r="O4943">
        <v>115552.4375</v>
      </c>
      <c r="P4943">
        <v>47440.8203125</v>
      </c>
      <c r="Q4943">
        <v>4392886.5</v>
      </c>
      <c r="R4943">
        <f t="shared" si="77"/>
        <v>0.10568556603408624</v>
      </c>
    </row>
    <row r="4944" spans="1:18" x14ac:dyDescent="0.25">
      <c r="A4944" t="s">
        <v>6287</v>
      </c>
      <c r="B4944" t="s">
        <v>65</v>
      </c>
      <c r="C4944" t="s">
        <v>50</v>
      </c>
      <c r="D4944" t="s">
        <v>51</v>
      </c>
      <c r="E4944" t="s">
        <v>100</v>
      </c>
      <c r="F4944" t="s">
        <v>131</v>
      </c>
      <c r="G4944" s="1">
        <v>45744</v>
      </c>
      <c r="H4944" s="1">
        <v>45762</v>
      </c>
      <c r="I4944">
        <f>YEAR((vw_maritime_trade_analysis[[#This Row],[Departure_Date]]))</f>
        <v>2025</v>
      </c>
      <c r="J4944" t="str">
        <f>"Q"&amp;ROUNDUP(MONTH(vw_maritime_trade_analysis[[#This Row],[Departure_Date]])/3,0)</f>
        <v>Q1</v>
      </c>
      <c r="K4944" t="str">
        <f>TEXT(vw_maritime_trade_analysis[[#This Row],[Departure_Date]],"mmmm")</f>
        <v>March</v>
      </c>
      <c r="L4944">
        <v>18694406</v>
      </c>
      <c r="M4944">
        <v>347179.0625</v>
      </c>
      <c r="N4944">
        <v>93290.671875</v>
      </c>
      <c r="O4944">
        <v>64869.58984375</v>
      </c>
      <c r="P4944">
        <v>0</v>
      </c>
      <c r="Q4944">
        <v>7673796.5</v>
      </c>
      <c r="R4944">
        <f t="shared" si="77"/>
        <v>0.41048624385284027</v>
      </c>
    </row>
    <row r="4945" spans="1:18" x14ac:dyDescent="0.25">
      <c r="A4945" t="s">
        <v>6288</v>
      </c>
      <c r="B4945" t="s">
        <v>49</v>
      </c>
      <c r="C4945" t="s">
        <v>50</v>
      </c>
      <c r="D4945" t="s">
        <v>51</v>
      </c>
      <c r="E4945" t="s">
        <v>55</v>
      </c>
      <c r="F4945" t="s">
        <v>56</v>
      </c>
      <c r="G4945" s="1">
        <v>43936</v>
      </c>
      <c r="H4945" s="1">
        <v>43944</v>
      </c>
      <c r="I4945">
        <f>YEAR((vw_maritime_trade_analysis[[#This Row],[Departure_Date]]))</f>
        <v>2020</v>
      </c>
      <c r="J4945" t="str">
        <f>"Q"&amp;ROUNDUP(MONTH(vw_maritime_trade_analysis[[#This Row],[Departure_Date]])/3,0)</f>
        <v>Q2</v>
      </c>
      <c r="K4945" t="str">
        <f>TEXT(vw_maritime_trade_analysis[[#This Row],[Departure_Date]],"mmmm")</f>
        <v>April</v>
      </c>
      <c r="L4945">
        <v>5847808.5</v>
      </c>
      <c r="M4945">
        <v>99588.21875</v>
      </c>
      <c r="N4945">
        <v>242930.75</v>
      </c>
      <c r="O4945">
        <v>17660.380859375</v>
      </c>
      <c r="P4945">
        <v>55501.83984375</v>
      </c>
      <c r="Q4945">
        <v>1202900.875</v>
      </c>
      <c r="R4945">
        <f t="shared" si="77"/>
        <v>0.2057011400082612</v>
      </c>
    </row>
    <row r="4946" spans="1:18" x14ac:dyDescent="0.25">
      <c r="A4946" t="s">
        <v>6289</v>
      </c>
      <c r="B4946" t="s">
        <v>65</v>
      </c>
      <c r="C4946" t="s">
        <v>50</v>
      </c>
      <c r="D4946" t="s">
        <v>223</v>
      </c>
      <c r="E4946" t="s">
        <v>128</v>
      </c>
      <c r="F4946" t="s">
        <v>174</v>
      </c>
      <c r="G4946" s="1">
        <v>46088</v>
      </c>
      <c r="H4946" s="1">
        <v>46093</v>
      </c>
      <c r="I4946">
        <f>YEAR((vw_maritime_trade_analysis[[#This Row],[Departure_Date]]))</f>
        <v>2026</v>
      </c>
      <c r="J4946" t="str">
        <f>"Q"&amp;ROUNDUP(MONTH(vw_maritime_trade_analysis[[#This Row],[Departure_Date]])/3,0)</f>
        <v>Q1</v>
      </c>
      <c r="K4946" t="str">
        <f>TEXT(vw_maritime_trade_analysis[[#This Row],[Departure_Date]],"mmmm")</f>
        <v>March</v>
      </c>
      <c r="L4946">
        <v>48877844</v>
      </c>
      <c r="M4946">
        <v>71746.1484375</v>
      </c>
      <c r="N4946">
        <v>211036.09375</v>
      </c>
      <c r="O4946">
        <v>118773.15625</v>
      </c>
      <c r="P4946">
        <v>23822.279296875</v>
      </c>
      <c r="Q4946">
        <v>2483118.25</v>
      </c>
      <c r="R4946">
        <f t="shared" si="77"/>
        <v>5.0802532329371972E-2</v>
      </c>
    </row>
    <row r="4947" spans="1:18" x14ac:dyDescent="0.25">
      <c r="A4947" t="s">
        <v>6290</v>
      </c>
      <c r="B4947" t="s">
        <v>49</v>
      </c>
      <c r="C4947" t="s">
        <v>112</v>
      </c>
      <c r="D4947" t="s">
        <v>199</v>
      </c>
      <c r="E4947" t="s">
        <v>71</v>
      </c>
      <c r="F4947" t="s">
        <v>56</v>
      </c>
      <c r="G4947" s="1">
        <v>45876</v>
      </c>
      <c r="H4947" s="1">
        <v>45904</v>
      </c>
      <c r="I4947">
        <f>YEAR((vw_maritime_trade_analysis[[#This Row],[Departure_Date]]))</f>
        <v>2025</v>
      </c>
      <c r="J4947" t="str">
        <f>"Q"&amp;ROUNDUP(MONTH(vw_maritime_trade_analysis[[#This Row],[Departure_Date]])/3,0)</f>
        <v>Q3</v>
      </c>
      <c r="K4947" t="str">
        <f>TEXT(vw_maritime_trade_analysis[[#This Row],[Departure_Date]],"mmmm")</f>
        <v>August</v>
      </c>
      <c r="L4947">
        <v>8632307</v>
      </c>
      <c r="M4947">
        <v>1051516</v>
      </c>
      <c r="N4947">
        <v>47327.37890625</v>
      </c>
      <c r="O4947">
        <v>11049.349609375</v>
      </c>
      <c r="P4947">
        <v>6331.64990234375</v>
      </c>
      <c r="Q4947">
        <v>1631262.625</v>
      </c>
      <c r="R4947">
        <f t="shared" si="77"/>
        <v>0.18897180382949771</v>
      </c>
    </row>
    <row r="4948" spans="1:18" x14ac:dyDescent="0.25">
      <c r="A4948" t="s">
        <v>6291</v>
      </c>
      <c r="B4948" t="s">
        <v>49</v>
      </c>
      <c r="C4948" t="s">
        <v>50</v>
      </c>
      <c r="D4948" t="s">
        <v>51</v>
      </c>
      <c r="E4948" t="s">
        <v>196</v>
      </c>
      <c r="F4948" t="s">
        <v>128</v>
      </c>
      <c r="G4948" s="1">
        <v>45711</v>
      </c>
      <c r="H4948" s="1">
        <v>45720</v>
      </c>
      <c r="I4948">
        <f>YEAR((vw_maritime_trade_analysis[[#This Row],[Departure_Date]]))</f>
        <v>2025</v>
      </c>
      <c r="J4948" t="str">
        <f>"Q"&amp;ROUNDUP(MONTH(vw_maritime_trade_analysis[[#This Row],[Departure_Date]])/3,0)</f>
        <v>Q1</v>
      </c>
      <c r="K4948" t="str">
        <f>TEXT(vw_maritime_trade_analysis[[#This Row],[Departure_Date]],"mmmm")</f>
        <v>February</v>
      </c>
      <c r="L4948">
        <v>4049228.75</v>
      </c>
      <c r="M4948">
        <v>162791.265625</v>
      </c>
      <c r="N4948">
        <v>182813.015625</v>
      </c>
      <c r="O4948">
        <v>7896</v>
      </c>
      <c r="P4948">
        <v>14367.6103515625</v>
      </c>
      <c r="Q4948">
        <v>1129985.125</v>
      </c>
      <c r="R4948">
        <f t="shared" si="77"/>
        <v>0.27906181516665363</v>
      </c>
    </row>
    <row r="4949" spans="1:18" x14ac:dyDescent="0.25">
      <c r="A4949" t="s">
        <v>6292</v>
      </c>
      <c r="B4949" t="s">
        <v>49</v>
      </c>
      <c r="C4949" t="s">
        <v>112</v>
      </c>
      <c r="D4949" t="s">
        <v>126</v>
      </c>
      <c r="E4949" t="s">
        <v>196</v>
      </c>
      <c r="F4949" t="s">
        <v>100</v>
      </c>
      <c r="G4949" s="1">
        <v>44202</v>
      </c>
      <c r="H4949" s="1">
        <v>44216</v>
      </c>
      <c r="I4949">
        <f>YEAR((vw_maritime_trade_analysis[[#This Row],[Departure_Date]]))</f>
        <v>2021</v>
      </c>
      <c r="J4949" t="str">
        <f>"Q"&amp;ROUNDUP(MONTH(vw_maritime_trade_analysis[[#This Row],[Departure_Date]])/3,0)</f>
        <v>Q1</v>
      </c>
      <c r="K4949" t="str">
        <f>TEXT(vw_maritime_trade_analysis[[#This Row],[Departure_Date]],"mmmm")</f>
        <v>January</v>
      </c>
      <c r="L4949">
        <v>14040698</v>
      </c>
      <c r="M4949">
        <v>276564.375</v>
      </c>
      <c r="N4949">
        <v>29492.169921875</v>
      </c>
      <c r="O4949">
        <v>30047.08984375</v>
      </c>
      <c r="P4949">
        <v>19778.150390625</v>
      </c>
      <c r="Q4949">
        <v>1404626.75</v>
      </c>
      <c r="R4949">
        <f t="shared" si="77"/>
        <v>0.10003966683137833</v>
      </c>
    </row>
    <row r="4950" spans="1:18" x14ac:dyDescent="0.25">
      <c r="A4950" t="s">
        <v>6293</v>
      </c>
      <c r="B4950" t="s">
        <v>49</v>
      </c>
      <c r="C4950" t="s">
        <v>50</v>
      </c>
      <c r="D4950" t="s">
        <v>51</v>
      </c>
      <c r="E4950" t="s">
        <v>196</v>
      </c>
      <c r="F4950" t="s">
        <v>92</v>
      </c>
      <c r="G4950" s="1">
        <v>44169</v>
      </c>
      <c r="H4950" s="1">
        <v>44188</v>
      </c>
      <c r="I4950">
        <f>YEAR((vw_maritime_trade_analysis[[#This Row],[Departure_Date]]))</f>
        <v>2020</v>
      </c>
      <c r="J4950" t="str">
        <f>"Q"&amp;ROUNDUP(MONTH(vw_maritime_trade_analysis[[#This Row],[Departure_Date]])/3,0)</f>
        <v>Q4</v>
      </c>
      <c r="K4950" t="str">
        <f>TEXT(vw_maritime_trade_analysis[[#This Row],[Departure_Date]],"mmmm")</f>
        <v>December</v>
      </c>
      <c r="L4950">
        <v>6736178</v>
      </c>
      <c r="M4950">
        <v>293144.90625</v>
      </c>
      <c r="N4950">
        <v>141401.984375</v>
      </c>
      <c r="O4950">
        <v>23307.1796875</v>
      </c>
      <c r="P4950">
        <v>0</v>
      </c>
      <c r="Q4950">
        <v>2133022.5</v>
      </c>
      <c r="R4950">
        <f t="shared" si="77"/>
        <v>0.31665174227878184</v>
      </c>
    </row>
    <row r="4951" spans="1:18" x14ac:dyDescent="0.25">
      <c r="A4951" t="s">
        <v>6294</v>
      </c>
      <c r="B4951" t="s">
        <v>65</v>
      </c>
      <c r="C4951" t="s">
        <v>50</v>
      </c>
      <c r="D4951" t="s">
        <v>51</v>
      </c>
      <c r="E4951" t="s">
        <v>128</v>
      </c>
      <c r="F4951" t="s">
        <v>83</v>
      </c>
      <c r="G4951" s="1">
        <v>44139</v>
      </c>
      <c r="H4951" s="1">
        <v>44158</v>
      </c>
      <c r="I4951">
        <f>YEAR((vw_maritime_trade_analysis[[#This Row],[Departure_Date]]))</f>
        <v>2020</v>
      </c>
      <c r="J4951" t="str">
        <f>"Q"&amp;ROUNDUP(MONTH(vw_maritime_trade_analysis[[#This Row],[Departure_Date]])/3,0)</f>
        <v>Q4</v>
      </c>
      <c r="K4951" t="str">
        <f>TEXT(vw_maritime_trade_analysis[[#This Row],[Departure_Date]],"mmmm")</f>
        <v>November</v>
      </c>
      <c r="L4951">
        <v>14854109</v>
      </c>
      <c r="M4951">
        <v>318690.0625</v>
      </c>
      <c r="N4951">
        <v>93456.703125</v>
      </c>
      <c r="O4951">
        <v>48572.94140625</v>
      </c>
      <c r="P4951">
        <v>15667.6103515625</v>
      </c>
      <c r="Q4951">
        <v>5118191</v>
      </c>
      <c r="R4951">
        <f t="shared" si="77"/>
        <v>0.34456398562848839</v>
      </c>
    </row>
    <row r="4952" spans="1:18" x14ac:dyDescent="0.25">
      <c r="A4952" t="s">
        <v>6295</v>
      </c>
      <c r="B4952" t="s">
        <v>65</v>
      </c>
      <c r="C4952" t="s">
        <v>50</v>
      </c>
      <c r="D4952" t="s">
        <v>223</v>
      </c>
      <c r="E4952" t="s">
        <v>82</v>
      </c>
      <c r="F4952" t="s">
        <v>55</v>
      </c>
      <c r="G4952" s="1">
        <v>44538</v>
      </c>
      <c r="H4952" s="1">
        <v>44549</v>
      </c>
      <c r="I4952">
        <f>YEAR((vw_maritime_trade_analysis[[#This Row],[Departure_Date]]))</f>
        <v>2021</v>
      </c>
      <c r="J4952" t="str">
        <f>"Q"&amp;ROUNDUP(MONTH(vw_maritime_trade_analysis[[#This Row],[Departure_Date]])/3,0)</f>
        <v>Q4</v>
      </c>
      <c r="K4952" t="str">
        <f>TEXT(vw_maritime_trade_analysis[[#This Row],[Departure_Date]],"mmmm")</f>
        <v>December</v>
      </c>
      <c r="L4952">
        <v>38290624</v>
      </c>
      <c r="M4952">
        <v>327098.3125</v>
      </c>
      <c r="N4952">
        <v>225340.484375</v>
      </c>
      <c r="O4952">
        <v>72369.28125</v>
      </c>
      <c r="P4952">
        <v>3177.22998046875</v>
      </c>
      <c r="Q4952">
        <v>2033072.625</v>
      </c>
      <c r="R4952">
        <f t="shared" si="77"/>
        <v>5.3095834243913079E-2</v>
      </c>
    </row>
    <row r="4953" spans="1:18" x14ac:dyDescent="0.25">
      <c r="A4953" t="s">
        <v>6296</v>
      </c>
      <c r="B4953" t="s">
        <v>65</v>
      </c>
      <c r="C4953" t="s">
        <v>50</v>
      </c>
      <c r="D4953" t="s">
        <v>51</v>
      </c>
      <c r="E4953" t="s">
        <v>82</v>
      </c>
      <c r="F4953" t="s">
        <v>164</v>
      </c>
      <c r="G4953" s="1">
        <v>44850</v>
      </c>
      <c r="H4953" s="1">
        <v>44870</v>
      </c>
      <c r="I4953">
        <f>YEAR((vw_maritime_trade_analysis[[#This Row],[Departure_Date]]))</f>
        <v>2022</v>
      </c>
      <c r="J4953" t="str">
        <f>"Q"&amp;ROUNDUP(MONTH(vw_maritime_trade_analysis[[#This Row],[Departure_Date]])/3,0)</f>
        <v>Q4</v>
      </c>
      <c r="K4953" t="str">
        <f>TEXT(vw_maritime_trade_analysis[[#This Row],[Departure_Date]],"mmmm")</f>
        <v>October</v>
      </c>
      <c r="L4953">
        <v>20315788</v>
      </c>
      <c r="M4953">
        <v>164262.484375</v>
      </c>
      <c r="N4953">
        <v>92518.8125</v>
      </c>
      <c r="O4953">
        <v>44491.578125</v>
      </c>
      <c r="Q4953">
        <v>2447456.25</v>
      </c>
      <c r="R4953">
        <f t="shared" si="77"/>
        <v>0.12047065316885568</v>
      </c>
    </row>
    <row r="4954" spans="1:18" x14ac:dyDescent="0.25">
      <c r="A4954" t="s">
        <v>6297</v>
      </c>
      <c r="B4954" t="s">
        <v>49</v>
      </c>
      <c r="C4954" t="s">
        <v>66</v>
      </c>
      <c r="D4954" t="s">
        <v>67</v>
      </c>
      <c r="E4954" t="s">
        <v>127</v>
      </c>
      <c r="F4954" t="s">
        <v>82</v>
      </c>
      <c r="G4954" s="1">
        <v>45706</v>
      </c>
      <c r="H4954" s="1">
        <v>45739</v>
      </c>
      <c r="I4954">
        <f>YEAR((vw_maritime_trade_analysis[[#This Row],[Departure_Date]]))</f>
        <v>2025</v>
      </c>
      <c r="J4954" t="str">
        <f>"Q"&amp;ROUNDUP(MONTH(vw_maritime_trade_analysis[[#This Row],[Departure_Date]])/3,0)</f>
        <v>Q1</v>
      </c>
      <c r="K4954" t="str">
        <f>TEXT(vw_maritime_trade_analysis[[#This Row],[Departure_Date]],"mmmm")</f>
        <v>February</v>
      </c>
      <c r="L4954">
        <v>66418932</v>
      </c>
      <c r="M4954">
        <v>412310.96875</v>
      </c>
      <c r="N4954">
        <v>214981.171875</v>
      </c>
      <c r="O4954">
        <v>184644.625</v>
      </c>
      <c r="P4954">
        <v>4893.14013671875</v>
      </c>
      <c r="Q4954">
        <v>5385501</v>
      </c>
      <c r="R4954">
        <f t="shared" si="77"/>
        <v>8.1083824112076958E-2</v>
      </c>
    </row>
    <row r="4955" spans="1:18" x14ac:dyDescent="0.25">
      <c r="A4955" t="s">
        <v>6298</v>
      </c>
      <c r="B4955" t="s">
        <v>49</v>
      </c>
      <c r="C4955" t="s">
        <v>50</v>
      </c>
      <c r="D4955" t="s">
        <v>423</v>
      </c>
      <c r="E4955" t="s">
        <v>127</v>
      </c>
      <c r="F4955" t="s">
        <v>100</v>
      </c>
      <c r="G4955" s="1">
        <v>45359</v>
      </c>
      <c r="H4955" s="1">
        <v>45373</v>
      </c>
      <c r="I4955">
        <f>YEAR((vw_maritime_trade_analysis[[#This Row],[Departure_Date]]))</f>
        <v>2024</v>
      </c>
      <c r="J4955" t="str">
        <f>"Q"&amp;ROUNDUP(MONTH(vw_maritime_trade_analysis[[#This Row],[Departure_Date]])/3,0)</f>
        <v>Q1</v>
      </c>
      <c r="K4955" t="str">
        <f>TEXT(vw_maritime_trade_analysis[[#This Row],[Departure_Date]],"mmmm")</f>
        <v>March</v>
      </c>
      <c r="L4955">
        <v>17245472</v>
      </c>
      <c r="M4955">
        <v>385126.25</v>
      </c>
      <c r="N4955">
        <v>44573.28125</v>
      </c>
      <c r="O4955">
        <v>22074.19921875</v>
      </c>
      <c r="P4955">
        <v>51496.421875</v>
      </c>
      <c r="Q4955">
        <v>1704645.75</v>
      </c>
      <c r="R4955">
        <f t="shared" si="77"/>
        <v>9.8845989834317083E-2</v>
      </c>
    </row>
    <row r="4956" spans="1:18" x14ac:dyDescent="0.25">
      <c r="A4956" t="s">
        <v>6299</v>
      </c>
      <c r="B4956" t="s">
        <v>49</v>
      </c>
      <c r="C4956" t="s">
        <v>66</v>
      </c>
      <c r="D4956" t="s">
        <v>245</v>
      </c>
      <c r="E4956" t="s">
        <v>257</v>
      </c>
      <c r="F4956" t="s">
        <v>184</v>
      </c>
      <c r="G4956" s="1">
        <v>44435</v>
      </c>
      <c r="H4956" s="1">
        <v>44449</v>
      </c>
      <c r="I4956">
        <f>YEAR((vw_maritime_trade_analysis[[#This Row],[Departure_Date]]))</f>
        <v>2021</v>
      </c>
      <c r="J4956" t="str">
        <f>"Q"&amp;ROUNDUP(MONTH(vw_maritime_trade_analysis[[#This Row],[Departure_Date]])/3,0)</f>
        <v>Q3</v>
      </c>
      <c r="K4956" t="str">
        <f>TEXT(vw_maritime_trade_analysis[[#This Row],[Departure_Date]],"mmmm")</f>
        <v>August</v>
      </c>
      <c r="L4956">
        <v>7137359.5</v>
      </c>
      <c r="M4956">
        <v>357533.15625</v>
      </c>
      <c r="N4956">
        <v>62236.80859375</v>
      </c>
      <c r="O4956">
        <v>10206.419921875</v>
      </c>
      <c r="P4956">
        <v>32345.849609375</v>
      </c>
      <c r="Q4956">
        <v>649251.625</v>
      </c>
      <c r="R4956">
        <f t="shared" si="77"/>
        <v>9.0965240716822521E-2</v>
      </c>
    </row>
    <row r="4957" spans="1:18" x14ac:dyDescent="0.25">
      <c r="A4957" t="s">
        <v>6300</v>
      </c>
      <c r="B4957" t="s">
        <v>49</v>
      </c>
      <c r="C4957" t="s">
        <v>50</v>
      </c>
      <c r="D4957" t="s">
        <v>51</v>
      </c>
      <c r="E4957" t="s">
        <v>150</v>
      </c>
      <c r="F4957" t="s">
        <v>82</v>
      </c>
      <c r="G4957" s="1">
        <v>44213</v>
      </c>
      <c r="H4957" s="1">
        <v>44228</v>
      </c>
      <c r="I4957">
        <f>YEAR((vw_maritime_trade_analysis[[#This Row],[Departure_Date]]))</f>
        <v>2021</v>
      </c>
      <c r="J4957" t="str">
        <f>"Q"&amp;ROUNDUP(MONTH(vw_maritime_trade_analysis[[#This Row],[Departure_Date]])/3,0)</f>
        <v>Q1</v>
      </c>
      <c r="K4957" t="str">
        <f>TEXT(vw_maritime_trade_analysis[[#This Row],[Departure_Date]],"mmmm")</f>
        <v>January</v>
      </c>
      <c r="L4957">
        <v>11096691</v>
      </c>
      <c r="M4957">
        <v>266723.65625</v>
      </c>
      <c r="N4957">
        <v>246979.046875</v>
      </c>
      <c r="O4957">
        <v>38727.44921875</v>
      </c>
      <c r="P4957">
        <v>60140.890625</v>
      </c>
      <c r="Q4957">
        <v>4718974</v>
      </c>
      <c r="R4957">
        <f t="shared" si="77"/>
        <v>0.42525956611750293</v>
      </c>
    </row>
    <row r="4958" spans="1:18" x14ac:dyDescent="0.25">
      <c r="A4958" t="s">
        <v>6301</v>
      </c>
      <c r="B4958" t="s">
        <v>65</v>
      </c>
      <c r="C4958" t="s">
        <v>50</v>
      </c>
      <c r="D4958" t="s">
        <v>223</v>
      </c>
      <c r="E4958" t="s">
        <v>100</v>
      </c>
      <c r="F4958" t="s">
        <v>127</v>
      </c>
      <c r="G4958" s="1">
        <v>44001</v>
      </c>
      <c r="H4958" s="1">
        <v>44007</v>
      </c>
      <c r="I4958">
        <f>YEAR((vw_maritime_trade_analysis[[#This Row],[Departure_Date]]))</f>
        <v>2020</v>
      </c>
      <c r="J4958" t="str">
        <f>"Q"&amp;ROUNDUP(MONTH(vw_maritime_trade_analysis[[#This Row],[Departure_Date]])/3,0)</f>
        <v>Q2</v>
      </c>
      <c r="K4958" t="str">
        <f>TEXT(vw_maritime_trade_analysis[[#This Row],[Departure_Date]],"mmmm")</f>
        <v>June</v>
      </c>
      <c r="L4958">
        <v>67906528</v>
      </c>
      <c r="M4958">
        <v>72036.109375</v>
      </c>
      <c r="N4958">
        <v>225942.859375</v>
      </c>
      <c r="O4958">
        <v>100501.65625</v>
      </c>
      <c r="P4958">
        <v>19797.16015625</v>
      </c>
      <c r="Q4958">
        <v>2549619.5</v>
      </c>
      <c r="R4958">
        <f t="shared" si="77"/>
        <v>3.754601472188359E-2</v>
      </c>
    </row>
    <row r="4959" spans="1:18" x14ac:dyDescent="0.25">
      <c r="A4959" t="s">
        <v>6302</v>
      </c>
      <c r="B4959" t="s">
        <v>49</v>
      </c>
      <c r="C4959" t="s">
        <v>50</v>
      </c>
      <c r="D4959" t="s">
        <v>51</v>
      </c>
      <c r="E4959" t="s">
        <v>154</v>
      </c>
      <c r="F4959" t="s">
        <v>56</v>
      </c>
      <c r="G4959" s="1">
        <v>44961</v>
      </c>
      <c r="H4959" s="1">
        <v>44978</v>
      </c>
      <c r="I4959">
        <f>YEAR((vw_maritime_trade_analysis[[#This Row],[Departure_Date]]))</f>
        <v>2023</v>
      </c>
      <c r="J4959" t="str">
        <f>"Q"&amp;ROUNDUP(MONTH(vw_maritime_trade_analysis[[#This Row],[Departure_Date]])/3,0)</f>
        <v>Q1</v>
      </c>
      <c r="K4959" t="str">
        <f>TEXT(vw_maritime_trade_analysis[[#This Row],[Departure_Date]],"mmmm")</f>
        <v>February</v>
      </c>
      <c r="L4959">
        <v>7850777</v>
      </c>
      <c r="M4959">
        <v>392707.96875</v>
      </c>
      <c r="N4959">
        <v>71429.3671875</v>
      </c>
      <c r="O4959">
        <v>7536.75</v>
      </c>
      <c r="P4959">
        <v>47791.76171875</v>
      </c>
      <c r="Q4959">
        <v>2489629</v>
      </c>
      <c r="R4959">
        <f t="shared" si="77"/>
        <v>0.3171188023809618</v>
      </c>
    </row>
    <row r="4960" spans="1:18" x14ac:dyDescent="0.25">
      <c r="A4960" t="s">
        <v>6303</v>
      </c>
      <c r="B4960" t="s">
        <v>49</v>
      </c>
      <c r="C4960" t="s">
        <v>78</v>
      </c>
      <c r="D4960" t="s">
        <v>158</v>
      </c>
      <c r="E4960" t="s">
        <v>174</v>
      </c>
      <c r="F4960" t="s">
        <v>100</v>
      </c>
      <c r="G4960" s="1">
        <v>44293</v>
      </c>
      <c r="H4960" s="1">
        <v>44301</v>
      </c>
      <c r="I4960">
        <f>YEAR((vw_maritime_trade_analysis[[#This Row],[Departure_Date]]))</f>
        <v>2021</v>
      </c>
      <c r="J4960" t="str">
        <f>"Q"&amp;ROUNDUP(MONTH(vw_maritime_trade_analysis[[#This Row],[Departure_Date]])/3,0)</f>
        <v>Q2</v>
      </c>
      <c r="K4960" t="str">
        <f>TEXT(vw_maritime_trade_analysis[[#This Row],[Departure_Date]],"mmmm")</f>
        <v>April</v>
      </c>
      <c r="L4960">
        <v>16104419</v>
      </c>
      <c r="M4960">
        <v>68340.109375</v>
      </c>
      <c r="N4960">
        <v>121297.59375</v>
      </c>
      <c r="O4960">
        <v>41066.26953125</v>
      </c>
      <c r="P4960">
        <v>36711.26953125</v>
      </c>
      <c r="Q4960">
        <v>1258869.375</v>
      </c>
      <c r="R4960">
        <f t="shared" si="77"/>
        <v>7.8169189152368673E-2</v>
      </c>
    </row>
    <row r="4961" spans="1:18" x14ac:dyDescent="0.25">
      <c r="A4961" t="s">
        <v>6304</v>
      </c>
      <c r="B4961" t="s">
        <v>49</v>
      </c>
      <c r="C4961" t="s">
        <v>112</v>
      </c>
      <c r="D4961" t="s">
        <v>343</v>
      </c>
      <c r="E4961" t="s">
        <v>154</v>
      </c>
      <c r="F4961" t="s">
        <v>70</v>
      </c>
      <c r="G4961" s="1">
        <v>45853</v>
      </c>
      <c r="H4961" s="1">
        <v>45878</v>
      </c>
      <c r="I4961">
        <f>YEAR((vw_maritime_trade_analysis[[#This Row],[Departure_Date]]))</f>
        <v>2025</v>
      </c>
      <c r="J4961" t="str">
        <f>"Q"&amp;ROUNDUP(MONTH(vw_maritime_trade_analysis[[#This Row],[Departure_Date]])/3,0)</f>
        <v>Q3</v>
      </c>
      <c r="K4961" t="str">
        <f>TEXT(vw_maritime_trade_analysis[[#This Row],[Departure_Date]],"mmmm")</f>
        <v>July</v>
      </c>
      <c r="L4961">
        <v>20526460</v>
      </c>
      <c r="M4961">
        <v>626187.75</v>
      </c>
      <c r="N4961">
        <v>112356.84375</v>
      </c>
      <c r="O4961">
        <v>56653.03125</v>
      </c>
      <c r="P4961">
        <v>7543.4501953125</v>
      </c>
      <c r="Q4961">
        <v>1546282.5</v>
      </c>
      <c r="R4961">
        <f t="shared" si="77"/>
        <v>7.5331182288616738E-2</v>
      </c>
    </row>
    <row r="4962" spans="1:18" x14ac:dyDescent="0.25">
      <c r="A4962" t="s">
        <v>6305</v>
      </c>
      <c r="B4962" t="s">
        <v>65</v>
      </c>
      <c r="C4962" t="s">
        <v>50</v>
      </c>
      <c r="D4962" t="s">
        <v>183</v>
      </c>
      <c r="E4962" t="s">
        <v>184</v>
      </c>
      <c r="F4962" t="s">
        <v>150</v>
      </c>
      <c r="G4962" s="1">
        <v>43970</v>
      </c>
      <c r="H4962" s="1">
        <v>43985</v>
      </c>
      <c r="I4962">
        <f>YEAR((vw_maritime_trade_analysis[[#This Row],[Departure_Date]]))</f>
        <v>2020</v>
      </c>
      <c r="J4962" t="str">
        <f>"Q"&amp;ROUNDUP(MONTH(vw_maritime_trade_analysis[[#This Row],[Departure_Date]])/3,0)</f>
        <v>Q2</v>
      </c>
      <c r="K4962" t="str">
        <f>TEXT(vw_maritime_trade_analysis[[#This Row],[Departure_Date]],"mmmm")</f>
        <v>May</v>
      </c>
      <c r="L4962">
        <v>52660544</v>
      </c>
      <c r="M4962">
        <v>326548.46875</v>
      </c>
      <c r="N4962">
        <v>233886.5</v>
      </c>
      <c r="O4962">
        <v>51607.328125</v>
      </c>
      <c r="P4962">
        <v>38106.48828125</v>
      </c>
      <c r="Q4962">
        <v>2159905.75</v>
      </c>
      <c r="R4962">
        <f t="shared" si="77"/>
        <v>4.1015636868468354E-2</v>
      </c>
    </row>
    <row r="4963" spans="1:18" x14ac:dyDescent="0.25">
      <c r="A4963" t="s">
        <v>6306</v>
      </c>
      <c r="B4963" t="s">
        <v>49</v>
      </c>
      <c r="C4963" t="s">
        <v>78</v>
      </c>
      <c r="D4963" t="s">
        <v>315</v>
      </c>
      <c r="E4963" t="s">
        <v>146</v>
      </c>
      <c r="F4963" t="s">
        <v>184</v>
      </c>
      <c r="G4963" s="1">
        <v>44131</v>
      </c>
      <c r="H4963" s="1">
        <v>44139</v>
      </c>
      <c r="I4963">
        <f>YEAR((vw_maritime_trade_analysis[[#This Row],[Departure_Date]]))</f>
        <v>2020</v>
      </c>
      <c r="J4963" t="str">
        <f>"Q"&amp;ROUNDUP(MONTH(vw_maritime_trade_analysis[[#This Row],[Departure_Date]])/3,0)</f>
        <v>Q4</v>
      </c>
      <c r="K4963" t="str">
        <f>TEXT(vw_maritime_trade_analysis[[#This Row],[Departure_Date]],"mmmm")</f>
        <v>October</v>
      </c>
      <c r="L4963">
        <v>33253436</v>
      </c>
      <c r="M4963">
        <v>157728.703125</v>
      </c>
      <c r="N4963">
        <v>86001.4296875</v>
      </c>
      <c r="O4963">
        <v>103418.1875</v>
      </c>
      <c r="P4963">
        <v>0</v>
      </c>
      <c r="Q4963">
        <v>1406245.625</v>
      </c>
      <c r="R4963">
        <f t="shared" si="77"/>
        <v>4.2288731456202003E-2</v>
      </c>
    </row>
    <row r="4964" spans="1:18" x14ac:dyDescent="0.25">
      <c r="A4964" t="s">
        <v>6307</v>
      </c>
      <c r="B4964" t="s">
        <v>65</v>
      </c>
      <c r="C4964" t="s">
        <v>78</v>
      </c>
      <c r="D4964" t="s">
        <v>105</v>
      </c>
      <c r="E4964" t="s">
        <v>70</v>
      </c>
      <c r="F4964" t="s">
        <v>230</v>
      </c>
      <c r="G4964" s="1">
        <v>45356</v>
      </c>
      <c r="H4964" s="1">
        <v>45380</v>
      </c>
      <c r="I4964">
        <f>YEAR((vw_maritime_trade_analysis[[#This Row],[Departure_Date]]))</f>
        <v>2024</v>
      </c>
      <c r="J4964" t="str">
        <f>"Q"&amp;ROUNDUP(MONTH(vw_maritime_trade_analysis[[#This Row],[Departure_Date]])/3,0)</f>
        <v>Q1</v>
      </c>
      <c r="K4964" t="str">
        <f>TEXT(vw_maritime_trade_analysis[[#This Row],[Departure_Date]],"mmmm")</f>
        <v>March</v>
      </c>
      <c r="L4964">
        <v>53128656</v>
      </c>
      <c r="M4964">
        <v>628687.75</v>
      </c>
      <c r="N4964">
        <v>229350.59375</v>
      </c>
      <c r="O4964">
        <v>60035.37890625</v>
      </c>
      <c r="P4964">
        <v>0</v>
      </c>
      <c r="Q4964">
        <v>2584785.25</v>
      </c>
      <c r="R4964">
        <f t="shared" si="77"/>
        <v>4.8651433042085614E-2</v>
      </c>
    </row>
    <row r="4965" spans="1:18" x14ac:dyDescent="0.25">
      <c r="A4965" t="s">
        <v>6308</v>
      </c>
      <c r="B4965" t="s">
        <v>49</v>
      </c>
      <c r="C4965" t="s">
        <v>66</v>
      </c>
      <c r="D4965" t="s">
        <v>245</v>
      </c>
      <c r="E4965" t="s">
        <v>257</v>
      </c>
      <c r="F4965" t="s">
        <v>184</v>
      </c>
      <c r="G4965" s="1">
        <v>45037</v>
      </c>
      <c r="H4965" s="1">
        <v>45061</v>
      </c>
      <c r="I4965">
        <f>YEAR((vw_maritime_trade_analysis[[#This Row],[Departure_Date]]))</f>
        <v>2023</v>
      </c>
      <c r="J4965" t="str">
        <f>"Q"&amp;ROUNDUP(MONTH(vw_maritime_trade_analysis[[#This Row],[Departure_Date]])/3,0)</f>
        <v>Q2</v>
      </c>
      <c r="K4965" t="str">
        <f>TEXT(vw_maritime_trade_analysis[[#This Row],[Departure_Date]],"mmmm")</f>
        <v>April</v>
      </c>
      <c r="L4965">
        <v>3300294.25</v>
      </c>
      <c r="M4965">
        <v>356638.15625</v>
      </c>
      <c r="N4965">
        <v>80546.3203125</v>
      </c>
      <c r="O4965">
        <v>9735.8701171875</v>
      </c>
      <c r="P4965">
        <v>28255.330078125</v>
      </c>
      <c r="Q4965">
        <v>612175.875</v>
      </c>
      <c r="R4965">
        <f t="shared" si="77"/>
        <v>0.18549130126806118</v>
      </c>
    </row>
    <row r="4966" spans="1:18" x14ac:dyDescent="0.25">
      <c r="A4966" t="s">
        <v>6309</v>
      </c>
      <c r="B4966" t="s">
        <v>49</v>
      </c>
      <c r="C4966" t="s">
        <v>239</v>
      </c>
      <c r="D4966" t="s">
        <v>265</v>
      </c>
      <c r="E4966" t="s">
        <v>174</v>
      </c>
      <c r="F4966" t="s">
        <v>92</v>
      </c>
      <c r="G4966" s="1">
        <v>44413</v>
      </c>
      <c r="H4966" s="1">
        <v>44429</v>
      </c>
      <c r="I4966">
        <f>YEAR((vw_maritime_trade_analysis[[#This Row],[Departure_Date]]))</f>
        <v>2021</v>
      </c>
      <c r="J4966" t="str">
        <f>"Q"&amp;ROUNDUP(MONTH(vw_maritime_trade_analysis[[#This Row],[Departure_Date]])/3,0)</f>
        <v>Q3</v>
      </c>
      <c r="K4966" t="str">
        <f>TEXT(vw_maritime_trade_analysis[[#This Row],[Departure_Date]],"mmmm")</f>
        <v>August</v>
      </c>
      <c r="L4966">
        <v>16096573</v>
      </c>
      <c r="M4966">
        <v>153544.828125</v>
      </c>
      <c r="N4966">
        <v>55337.05859375</v>
      </c>
      <c r="O4966">
        <v>53923.51953125</v>
      </c>
      <c r="P4966">
        <v>42274.76171875</v>
      </c>
      <c r="Q4966">
        <v>1004163.8125</v>
      </c>
      <c r="R4966">
        <f t="shared" si="77"/>
        <v>6.2383701953204571E-2</v>
      </c>
    </row>
    <row r="4967" spans="1:18" x14ac:dyDescent="0.25">
      <c r="A4967" t="s">
        <v>6310</v>
      </c>
      <c r="B4967" t="s">
        <v>49</v>
      </c>
      <c r="C4967" t="s">
        <v>50</v>
      </c>
      <c r="D4967" t="s">
        <v>51</v>
      </c>
      <c r="E4967" t="s">
        <v>140</v>
      </c>
      <c r="F4967" t="s">
        <v>226</v>
      </c>
      <c r="G4967" s="1">
        <v>44314</v>
      </c>
      <c r="H4967" s="1">
        <v>44334</v>
      </c>
      <c r="I4967">
        <f>YEAR((vw_maritime_trade_analysis[[#This Row],[Departure_Date]]))</f>
        <v>2021</v>
      </c>
      <c r="J4967" t="str">
        <f>"Q"&amp;ROUNDUP(MONTH(vw_maritime_trade_analysis[[#This Row],[Departure_Date]])/3,0)</f>
        <v>Q2</v>
      </c>
      <c r="K4967" t="str">
        <f>TEXT(vw_maritime_trade_analysis[[#This Row],[Departure_Date]],"mmmm")</f>
        <v>April</v>
      </c>
      <c r="L4967">
        <v>9420881</v>
      </c>
      <c r="M4967">
        <v>671040.875</v>
      </c>
      <c r="N4967">
        <v>101904.640625</v>
      </c>
      <c r="O4967">
        <v>19783.849609375</v>
      </c>
      <c r="P4967">
        <v>0</v>
      </c>
      <c r="Q4967">
        <v>1688984</v>
      </c>
      <c r="R4967">
        <f t="shared" si="77"/>
        <v>0.17928089740227054</v>
      </c>
    </row>
    <row r="4968" spans="1:18" x14ac:dyDescent="0.25">
      <c r="A4968" t="s">
        <v>6311</v>
      </c>
      <c r="B4968" t="s">
        <v>65</v>
      </c>
      <c r="C4968" t="s">
        <v>78</v>
      </c>
      <c r="D4968" t="s">
        <v>79</v>
      </c>
      <c r="E4968" t="s">
        <v>70</v>
      </c>
      <c r="F4968" t="s">
        <v>55</v>
      </c>
      <c r="G4968" s="1">
        <v>43980</v>
      </c>
      <c r="H4968" s="1">
        <v>43990</v>
      </c>
      <c r="I4968">
        <f>YEAR((vw_maritime_trade_analysis[[#This Row],[Departure_Date]]))</f>
        <v>2020</v>
      </c>
      <c r="J4968" t="str">
        <f>"Q"&amp;ROUNDUP(MONTH(vw_maritime_trade_analysis[[#This Row],[Departure_Date]])/3,0)</f>
        <v>Q2</v>
      </c>
      <c r="K4968" t="str">
        <f>TEXT(vw_maritime_trade_analysis[[#This Row],[Departure_Date]],"mmmm")</f>
        <v>May</v>
      </c>
      <c r="L4968">
        <v>15973305</v>
      </c>
      <c r="M4968">
        <v>107148.078125</v>
      </c>
      <c r="N4968">
        <v>29255.169921875</v>
      </c>
      <c r="O4968">
        <v>18848.5</v>
      </c>
      <c r="P4968">
        <v>3179.840087890625</v>
      </c>
      <c r="Q4968">
        <v>926638.625</v>
      </c>
      <c r="R4968">
        <f t="shared" si="77"/>
        <v>5.8011702963162604E-2</v>
      </c>
    </row>
    <row r="4969" spans="1:18" x14ac:dyDescent="0.25">
      <c r="A4969" t="s">
        <v>6312</v>
      </c>
      <c r="B4969" t="s">
        <v>65</v>
      </c>
      <c r="C4969" t="s">
        <v>50</v>
      </c>
      <c r="D4969" t="s">
        <v>51</v>
      </c>
      <c r="E4969" t="s">
        <v>70</v>
      </c>
      <c r="F4969" t="s">
        <v>108</v>
      </c>
      <c r="G4969" s="1">
        <v>44955</v>
      </c>
      <c r="H4969" s="1">
        <v>44960</v>
      </c>
      <c r="I4969">
        <f>YEAR((vw_maritime_trade_analysis[[#This Row],[Departure_Date]]))</f>
        <v>2023</v>
      </c>
      <c r="J4969" t="str">
        <f>"Q"&amp;ROUNDUP(MONTH(vw_maritime_trade_analysis[[#This Row],[Departure_Date]])/3,0)</f>
        <v>Q1</v>
      </c>
      <c r="K4969" t="str">
        <f>TEXT(vw_maritime_trade_analysis[[#This Row],[Departure_Date]],"mmmm")</f>
        <v>January</v>
      </c>
      <c r="L4969">
        <v>14215864</v>
      </c>
      <c r="M4969">
        <v>52401.890625</v>
      </c>
      <c r="N4969">
        <v>152513.6875</v>
      </c>
      <c r="O4969">
        <v>24451.2890625</v>
      </c>
      <c r="P4969">
        <v>30250.330078125</v>
      </c>
      <c r="Q4969">
        <v>6086315</v>
      </c>
      <c r="R4969">
        <f t="shared" si="77"/>
        <v>0.42813542673171323</v>
      </c>
    </row>
    <row r="4970" spans="1:18" x14ac:dyDescent="0.25">
      <c r="A4970" t="s">
        <v>6313</v>
      </c>
      <c r="B4970" t="s">
        <v>49</v>
      </c>
      <c r="C4970" t="s">
        <v>66</v>
      </c>
      <c r="D4970" t="s">
        <v>245</v>
      </c>
      <c r="E4970" t="s">
        <v>121</v>
      </c>
      <c r="F4970" t="s">
        <v>82</v>
      </c>
      <c r="G4970" s="1">
        <v>45748</v>
      </c>
      <c r="H4970" s="1">
        <v>45774</v>
      </c>
      <c r="I4970">
        <f>YEAR((vw_maritime_trade_analysis[[#This Row],[Departure_Date]]))</f>
        <v>2025</v>
      </c>
      <c r="J4970" t="str">
        <f>"Q"&amp;ROUNDUP(MONTH(vw_maritime_trade_analysis[[#This Row],[Departure_Date]])/3,0)</f>
        <v>Q2</v>
      </c>
      <c r="K4970" t="str">
        <f>TEXT(vw_maritime_trade_analysis[[#This Row],[Departure_Date]],"mmmm")</f>
        <v>April</v>
      </c>
      <c r="L4970">
        <v>2564733.75</v>
      </c>
      <c r="M4970">
        <v>212399.1875</v>
      </c>
      <c r="N4970">
        <v>27522.330078125</v>
      </c>
      <c r="O4970">
        <v>7360.7900390625</v>
      </c>
      <c r="P4970">
        <v>0</v>
      </c>
      <c r="Q4970">
        <v>328579.6875</v>
      </c>
      <c r="R4970">
        <f t="shared" si="77"/>
        <v>0.12811454112926926</v>
      </c>
    </row>
    <row r="4971" spans="1:18" x14ac:dyDescent="0.25">
      <c r="A4971" t="s">
        <v>6314</v>
      </c>
      <c r="B4971" t="s">
        <v>49</v>
      </c>
      <c r="C4971" t="s">
        <v>239</v>
      </c>
      <c r="D4971" t="s">
        <v>240</v>
      </c>
      <c r="E4971" t="s">
        <v>154</v>
      </c>
      <c r="F4971" t="s">
        <v>70</v>
      </c>
      <c r="G4971" s="1">
        <v>45737</v>
      </c>
      <c r="H4971" s="1">
        <v>45752</v>
      </c>
      <c r="I4971">
        <f>YEAR((vw_maritime_trade_analysis[[#This Row],[Departure_Date]]))</f>
        <v>2025</v>
      </c>
      <c r="J4971" t="str">
        <f>"Q"&amp;ROUNDUP(MONTH(vw_maritime_trade_analysis[[#This Row],[Departure_Date]])/3,0)</f>
        <v>Q1</v>
      </c>
      <c r="K4971" t="str">
        <f>TEXT(vw_maritime_trade_analysis[[#This Row],[Departure_Date]],"mmmm")</f>
        <v>March</v>
      </c>
      <c r="L4971">
        <v>7679574.5</v>
      </c>
      <c r="M4971">
        <v>469264.34375</v>
      </c>
      <c r="N4971">
        <v>53709.87890625</v>
      </c>
      <c r="O4971">
        <v>24037.0703125</v>
      </c>
      <c r="P4971">
        <v>26661.529296875</v>
      </c>
      <c r="Q4971">
        <v>1241306.375</v>
      </c>
      <c r="R4971">
        <f t="shared" si="77"/>
        <v>0.16163738954547546</v>
      </c>
    </row>
    <row r="4972" spans="1:18" x14ac:dyDescent="0.25">
      <c r="A4972" t="s">
        <v>6315</v>
      </c>
      <c r="B4972" t="s">
        <v>65</v>
      </c>
      <c r="C4972" t="s">
        <v>50</v>
      </c>
      <c r="D4972" t="s">
        <v>51</v>
      </c>
      <c r="E4972" t="s">
        <v>70</v>
      </c>
      <c r="F4972" t="s">
        <v>164</v>
      </c>
      <c r="G4972" s="1">
        <v>45554</v>
      </c>
      <c r="H4972" s="1">
        <v>45566</v>
      </c>
      <c r="I4972">
        <f>YEAR((vw_maritime_trade_analysis[[#This Row],[Departure_Date]]))</f>
        <v>2024</v>
      </c>
      <c r="J4972" t="str">
        <f>"Q"&amp;ROUNDUP(MONTH(vw_maritime_trade_analysis[[#This Row],[Departure_Date]])/3,0)</f>
        <v>Q3</v>
      </c>
      <c r="K4972" t="str">
        <f>TEXT(vw_maritime_trade_analysis[[#This Row],[Departure_Date]],"mmmm")</f>
        <v>September</v>
      </c>
      <c r="L4972">
        <v>4707507.5</v>
      </c>
      <c r="M4972">
        <v>126322.140625</v>
      </c>
      <c r="N4972">
        <v>83729.640625</v>
      </c>
      <c r="O4972">
        <v>10968.490234375</v>
      </c>
      <c r="P4972">
        <v>34222.44921875</v>
      </c>
      <c r="Q4972">
        <v>2232272</v>
      </c>
      <c r="R4972">
        <f t="shared" si="77"/>
        <v>0.47419404005198079</v>
      </c>
    </row>
    <row r="4973" spans="1:18" x14ac:dyDescent="0.25">
      <c r="A4973" t="s">
        <v>6316</v>
      </c>
      <c r="B4973" t="s">
        <v>65</v>
      </c>
      <c r="C4973" t="s">
        <v>50</v>
      </c>
      <c r="D4973" t="s">
        <v>183</v>
      </c>
      <c r="E4973" t="s">
        <v>82</v>
      </c>
      <c r="F4973" t="s">
        <v>257</v>
      </c>
      <c r="G4973" s="1">
        <v>44443</v>
      </c>
      <c r="H4973" s="1">
        <v>44449</v>
      </c>
      <c r="I4973">
        <f>YEAR((vw_maritime_trade_analysis[[#This Row],[Departure_Date]]))</f>
        <v>2021</v>
      </c>
      <c r="J4973" t="str">
        <f>"Q"&amp;ROUNDUP(MONTH(vw_maritime_trade_analysis[[#This Row],[Departure_Date]])/3,0)</f>
        <v>Q3</v>
      </c>
      <c r="K4973" t="str">
        <f>TEXT(vw_maritime_trade_analysis[[#This Row],[Departure_Date]],"mmmm")</f>
        <v>September</v>
      </c>
      <c r="L4973">
        <v>44715692</v>
      </c>
      <c r="M4973">
        <v>127669.109375</v>
      </c>
      <c r="N4973">
        <v>195126.171875</v>
      </c>
      <c r="O4973">
        <v>101504.6171875</v>
      </c>
      <c r="P4973">
        <v>0</v>
      </c>
      <c r="Q4973">
        <v>3347032.25</v>
      </c>
      <c r="R4973">
        <f t="shared" si="77"/>
        <v>7.4851402277303455E-2</v>
      </c>
    </row>
    <row r="4974" spans="1:18" x14ac:dyDescent="0.25">
      <c r="A4974" t="s">
        <v>6317</v>
      </c>
      <c r="B4974" t="s">
        <v>49</v>
      </c>
      <c r="C4974" t="s">
        <v>78</v>
      </c>
      <c r="D4974" t="s">
        <v>105</v>
      </c>
      <c r="E4974" t="s">
        <v>201</v>
      </c>
      <c r="F4974" t="s">
        <v>226</v>
      </c>
      <c r="G4974" s="1">
        <v>45824</v>
      </c>
      <c r="H4974" s="1">
        <v>45844</v>
      </c>
      <c r="I4974">
        <f>YEAR((vw_maritime_trade_analysis[[#This Row],[Departure_Date]]))</f>
        <v>2025</v>
      </c>
      <c r="J4974" t="str">
        <f>"Q"&amp;ROUNDUP(MONTH(vw_maritime_trade_analysis[[#This Row],[Departure_Date]])/3,0)</f>
        <v>Q2</v>
      </c>
      <c r="K4974" t="str">
        <f>TEXT(vw_maritime_trade_analysis[[#This Row],[Departure_Date]],"mmmm")</f>
        <v>June</v>
      </c>
      <c r="L4974">
        <v>29782500</v>
      </c>
      <c r="M4974">
        <v>478343.5625</v>
      </c>
      <c r="N4974">
        <v>136857.5625</v>
      </c>
      <c r="O4974">
        <v>52715.01953125</v>
      </c>
      <c r="P4974">
        <v>0</v>
      </c>
      <c r="Q4974">
        <v>2098226.5</v>
      </c>
      <c r="R4974">
        <f t="shared" si="77"/>
        <v>7.0451657852765887E-2</v>
      </c>
    </row>
    <row r="4975" spans="1:18" x14ac:dyDescent="0.25">
      <c r="A4975" t="s">
        <v>6318</v>
      </c>
      <c r="B4975" t="s">
        <v>65</v>
      </c>
      <c r="C4975" t="s">
        <v>66</v>
      </c>
      <c r="D4975" t="s">
        <v>67</v>
      </c>
      <c r="E4975" t="s">
        <v>92</v>
      </c>
      <c r="F4975" t="s">
        <v>204</v>
      </c>
      <c r="G4975" s="1">
        <v>45261</v>
      </c>
      <c r="H4975" s="1">
        <v>45286</v>
      </c>
      <c r="I4975">
        <f>YEAR((vw_maritime_trade_analysis[[#This Row],[Departure_Date]]))</f>
        <v>2023</v>
      </c>
      <c r="J4975" t="str">
        <f>"Q"&amp;ROUNDUP(MONTH(vw_maritime_trade_analysis[[#This Row],[Departure_Date]])/3,0)</f>
        <v>Q4</v>
      </c>
      <c r="K4975" t="str">
        <f>TEXT(vw_maritime_trade_analysis[[#This Row],[Departure_Date]],"mmmm")</f>
        <v>December</v>
      </c>
      <c r="L4975">
        <v>7519873.5</v>
      </c>
      <c r="M4975">
        <v>345979.59375</v>
      </c>
      <c r="N4975">
        <v>54782.328125</v>
      </c>
      <c r="O4975">
        <v>18198.08984375</v>
      </c>
      <c r="Q4975">
        <v>655918</v>
      </c>
      <c r="R4975">
        <f t="shared" si="77"/>
        <v>8.7224605573484715E-2</v>
      </c>
    </row>
    <row r="4976" spans="1:18" x14ac:dyDescent="0.25">
      <c r="A4976" t="s">
        <v>6319</v>
      </c>
      <c r="B4976" t="s">
        <v>65</v>
      </c>
      <c r="C4976" t="s">
        <v>50</v>
      </c>
      <c r="D4976" t="s">
        <v>51</v>
      </c>
      <c r="E4976" t="s">
        <v>128</v>
      </c>
      <c r="F4976" t="s">
        <v>230</v>
      </c>
      <c r="G4976" s="1">
        <v>45217</v>
      </c>
      <c r="H4976" s="1">
        <v>45234</v>
      </c>
      <c r="I4976">
        <f>YEAR((vw_maritime_trade_analysis[[#This Row],[Departure_Date]]))</f>
        <v>2023</v>
      </c>
      <c r="J4976" t="str">
        <f>"Q"&amp;ROUNDUP(MONTH(vw_maritime_trade_analysis[[#This Row],[Departure_Date]])/3,0)</f>
        <v>Q4</v>
      </c>
      <c r="K4976" t="str">
        <f>TEXT(vw_maritime_trade_analysis[[#This Row],[Departure_Date]],"mmmm")</f>
        <v>October</v>
      </c>
      <c r="L4976">
        <v>11720548</v>
      </c>
      <c r="M4976">
        <v>336508.46875</v>
      </c>
      <c r="N4976">
        <v>161419.03125</v>
      </c>
      <c r="O4976">
        <v>29652.990234375</v>
      </c>
      <c r="P4976">
        <v>45456.640625</v>
      </c>
      <c r="Q4976">
        <v>7889280</v>
      </c>
      <c r="R4976">
        <f t="shared" si="77"/>
        <v>0.67311528437066248</v>
      </c>
    </row>
    <row r="4977" spans="1:18" x14ac:dyDescent="0.25">
      <c r="A4977" t="s">
        <v>6320</v>
      </c>
      <c r="B4977" t="s">
        <v>49</v>
      </c>
      <c r="C4977" t="s">
        <v>50</v>
      </c>
      <c r="D4977" t="s">
        <v>51</v>
      </c>
      <c r="E4977" t="s">
        <v>93</v>
      </c>
      <c r="F4977" t="s">
        <v>56</v>
      </c>
      <c r="G4977" s="1">
        <v>44582</v>
      </c>
      <c r="H4977" s="1">
        <v>44594</v>
      </c>
      <c r="I4977">
        <f>YEAR((vw_maritime_trade_analysis[[#This Row],[Departure_Date]]))</f>
        <v>2022</v>
      </c>
      <c r="J4977" t="str">
        <f>"Q"&amp;ROUNDUP(MONTH(vw_maritime_trade_analysis[[#This Row],[Departure_Date]])/3,0)</f>
        <v>Q1</v>
      </c>
      <c r="K4977" t="str">
        <f>TEXT(vw_maritime_trade_analysis[[#This Row],[Departure_Date]],"mmmm")</f>
        <v>January</v>
      </c>
      <c r="L4977">
        <v>13754963</v>
      </c>
      <c r="M4977">
        <v>256475.375</v>
      </c>
      <c r="N4977">
        <v>231554.546875</v>
      </c>
      <c r="O4977">
        <v>38101.25</v>
      </c>
      <c r="P4977">
        <v>12979.6298828125</v>
      </c>
      <c r="Q4977">
        <v>3680763</v>
      </c>
      <c r="R4977">
        <f t="shared" si="77"/>
        <v>0.26759526725008276</v>
      </c>
    </row>
    <row r="4978" spans="1:18" x14ac:dyDescent="0.25">
      <c r="A4978" t="s">
        <v>6321</v>
      </c>
      <c r="B4978" t="s">
        <v>49</v>
      </c>
      <c r="C4978" t="s">
        <v>50</v>
      </c>
      <c r="D4978" t="s">
        <v>51</v>
      </c>
      <c r="E4978" t="s">
        <v>140</v>
      </c>
      <c r="F4978" t="s">
        <v>100</v>
      </c>
      <c r="G4978" s="1">
        <v>44566</v>
      </c>
      <c r="H4978" s="1">
        <v>44575</v>
      </c>
      <c r="I4978">
        <f>YEAR((vw_maritime_trade_analysis[[#This Row],[Departure_Date]]))</f>
        <v>2022</v>
      </c>
      <c r="J4978" t="str">
        <f>"Q"&amp;ROUNDUP(MONTH(vw_maritime_trade_analysis[[#This Row],[Departure_Date]])/3,0)</f>
        <v>Q1</v>
      </c>
      <c r="K4978" t="str">
        <f>TEXT(vw_maritime_trade_analysis[[#This Row],[Departure_Date]],"mmmm")</f>
        <v>January</v>
      </c>
      <c r="L4978">
        <v>23747830</v>
      </c>
      <c r="M4978">
        <v>234707.984375</v>
      </c>
      <c r="N4978">
        <v>245229.84375</v>
      </c>
      <c r="O4978">
        <v>38234.01171875</v>
      </c>
      <c r="P4978">
        <v>0</v>
      </c>
      <c r="Q4978">
        <v>9950143</v>
      </c>
      <c r="R4978">
        <f t="shared" si="77"/>
        <v>0.41899167208119648</v>
      </c>
    </row>
    <row r="4979" spans="1:18" x14ac:dyDescent="0.25">
      <c r="A4979" t="s">
        <v>6322</v>
      </c>
      <c r="B4979" t="s">
        <v>49</v>
      </c>
      <c r="C4979" t="s">
        <v>78</v>
      </c>
      <c r="D4979" t="s">
        <v>211</v>
      </c>
      <c r="E4979" t="s">
        <v>131</v>
      </c>
      <c r="F4979" t="s">
        <v>82</v>
      </c>
      <c r="G4979" s="1">
        <v>44826</v>
      </c>
      <c r="H4979" s="1">
        <v>44852</v>
      </c>
      <c r="I4979">
        <f>YEAR((vw_maritime_trade_analysis[[#This Row],[Departure_Date]]))</f>
        <v>2022</v>
      </c>
      <c r="J4979" t="str">
        <f>"Q"&amp;ROUNDUP(MONTH(vw_maritime_trade_analysis[[#This Row],[Departure_Date]])/3,0)</f>
        <v>Q3</v>
      </c>
      <c r="K4979" t="str">
        <f>TEXT(vw_maritime_trade_analysis[[#This Row],[Departure_Date]],"mmmm")</f>
        <v>September</v>
      </c>
      <c r="L4979">
        <v>46125800</v>
      </c>
      <c r="M4979">
        <v>262795.875</v>
      </c>
      <c r="N4979">
        <v>29596.259765625</v>
      </c>
      <c r="O4979">
        <v>34594.3515625</v>
      </c>
      <c r="P4979">
        <v>0</v>
      </c>
      <c r="Q4979">
        <v>936230.3125</v>
      </c>
      <c r="R4979">
        <f t="shared" si="77"/>
        <v>2.0297324111451725E-2</v>
      </c>
    </row>
    <row r="4980" spans="1:18" x14ac:dyDescent="0.25">
      <c r="A4980" t="s">
        <v>6323</v>
      </c>
      <c r="B4980" t="s">
        <v>65</v>
      </c>
      <c r="C4980" t="s">
        <v>50</v>
      </c>
      <c r="D4980" t="s">
        <v>120</v>
      </c>
      <c r="E4980" t="s">
        <v>184</v>
      </c>
      <c r="F4980" t="s">
        <v>154</v>
      </c>
      <c r="G4980" s="1">
        <v>43888</v>
      </c>
      <c r="H4980" s="1">
        <v>43902</v>
      </c>
      <c r="I4980">
        <f>YEAR((vw_maritime_trade_analysis[[#This Row],[Departure_Date]]))</f>
        <v>2020</v>
      </c>
      <c r="J4980" t="str">
        <f>"Q"&amp;ROUNDUP(MONTH(vw_maritime_trade_analysis[[#This Row],[Departure_Date]])/3,0)</f>
        <v>Q1</v>
      </c>
      <c r="K4980" t="str">
        <f>TEXT(vw_maritime_trade_analysis[[#This Row],[Departure_Date]],"mmmm")</f>
        <v>February</v>
      </c>
      <c r="L4980">
        <v>30737360</v>
      </c>
      <c r="M4980">
        <v>269717.53125</v>
      </c>
      <c r="N4980">
        <v>30264.66015625</v>
      </c>
      <c r="O4980">
        <v>31044.73046875</v>
      </c>
      <c r="P4980">
        <v>2578.02001953125</v>
      </c>
      <c r="Q4980">
        <v>1468256.25</v>
      </c>
      <c r="R4980">
        <f t="shared" si="77"/>
        <v>4.7767806018473934E-2</v>
      </c>
    </row>
    <row r="4981" spans="1:18" x14ac:dyDescent="0.25">
      <c r="A4981" t="s">
        <v>6325</v>
      </c>
      <c r="B4981" t="s">
        <v>49</v>
      </c>
      <c r="C4981" t="s">
        <v>66</v>
      </c>
      <c r="D4981" t="s">
        <v>245</v>
      </c>
      <c r="E4981" t="s">
        <v>159</v>
      </c>
      <c r="F4981" t="s">
        <v>56</v>
      </c>
      <c r="G4981" s="1">
        <v>44854</v>
      </c>
      <c r="H4981" s="1">
        <v>44887</v>
      </c>
      <c r="I4981">
        <f>YEAR((vw_maritime_trade_analysis[[#This Row],[Departure_Date]]))</f>
        <v>2022</v>
      </c>
      <c r="J4981" t="str">
        <f>"Q"&amp;ROUNDUP(MONTH(vw_maritime_trade_analysis[[#This Row],[Departure_Date]])/3,0)</f>
        <v>Q4</v>
      </c>
      <c r="K4981" t="str">
        <f>TEXT(vw_maritime_trade_analysis[[#This Row],[Departure_Date]],"mmmm")</f>
        <v>October</v>
      </c>
      <c r="L4981">
        <v>10205742</v>
      </c>
      <c r="M4981">
        <v>888935.0625</v>
      </c>
      <c r="N4981">
        <v>204614.65625</v>
      </c>
      <c r="O4981">
        <v>7041.9599609375</v>
      </c>
      <c r="P4981">
        <v>65059.2890625</v>
      </c>
      <c r="Q4981">
        <v>1337808.75</v>
      </c>
      <c r="R4981">
        <f t="shared" si="77"/>
        <v>0.1310839280475638</v>
      </c>
    </row>
    <row r="4982" spans="1:18" x14ac:dyDescent="0.25">
      <c r="A4982" t="s">
        <v>6326</v>
      </c>
      <c r="B4982" t="s">
        <v>65</v>
      </c>
      <c r="C4982" t="s">
        <v>50</v>
      </c>
      <c r="D4982" t="s">
        <v>183</v>
      </c>
      <c r="E4982" t="s">
        <v>92</v>
      </c>
      <c r="F4982" t="s">
        <v>196</v>
      </c>
      <c r="G4982" s="1">
        <v>45620</v>
      </c>
      <c r="H4982" s="1">
        <v>45633</v>
      </c>
      <c r="I4982">
        <f>YEAR((vw_maritime_trade_analysis[[#This Row],[Departure_Date]]))</f>
        <v>2024</v>
      </c>
      <c r="J4982" t="str">
        <f>"Q"&amp;ROUNDUP(MONTH(vw_maritime_trade_analysis[[#This Row],[Departure_Date]])/3,0)</f>
        <v>Q4</v>
      </c>
      <c r="K4982" t="str">
        <f>TEXT(vw_maritime_trade_analysis[[#This Row],[Departure_Date]],"mmmm")</f>
        <v>November</v>
      </c>
      <c r="L4982">
        <v>77853128</v>
      </c>
      <c r="M4982">
        <v>358134.84375</v>
      </c>
      <c r="N4982">
        <v>171841.4375</v>
      </c>
      <c r="O4982">
        <v>249130.015625</v>
      </c>
      <c r="Q4982">
        <v>3079232</v>
      </c>
      <c r="R4982">
        <f t="shared" si="77"/>
        <v>3.9551808374353306E-2</v>
      </c>
    </row>
    <row r="4983" spans="1:18" x14ac:dyDescent="0.25">
      <c r="A4983" t="s">
        <v>6327</v>
      </c>
      <c r="B4983" t="s">
        <v>65</v>
      </c>
      <c r="C4983" t="s">
        <v>112</v>
      </c>
      <c r="D4983" t="s">
        <v>343</v>
      </c>
      <c r="E4983" t="s">
        <v>82</v>
      </c>
      <c r="F4983" t="s">
        <v>230</v>
      </c>
      <c r="G4983" s="1">
        <v>45919</v>
      </c>
      <c r="H4983" s="1">
        <v>45944</v>
      </c>
      <c r="I4983">
        <f>YEAR((vw_maritime_trade_analysis[[#This Row],[Departure_Date]]))</f>
        <v>2025</v>
      </c>
      <c r="J4983" t="str">
        <f>"Q"&amp;ROUNDUP(MONTH(vw_maritime_trade_analysis[[#This Row],[Departure_Date]])/3,0)</f>
        <v>Q3</v>
      </c>
      <c r="K4983" t="str">
        <f>TEXT(vw_maritime_trade_analysis[[#This Row],[Departure_Date]],"mmmm")</f>
        <v>September</v>
      </c>
      <c r="L4983">
        <v>23832330</v>
      </c>
      <c r="M4983">
        <v>623489.5</v>
      </c>
      <c r="N4983">
        <v>233316.96875</v>
      </c>
      <c r="O4983">
        <v>42421.55078125</v>
      </c>
      <c r="P4983">
        <v>2651.050048828125</v>
      </c>
      <c r="Q4983">
        <v>3314313.5</v>
      </c>
      <c r="R4983">
        <f t="shared" si="77"/>
        <v>0.13906795936444316</v>
      </c>
    </row>
    <row r="4984" spans="1:18" x14ac:dyDescent="0.25">
      <c r="A4984" t="s">
        <v>6328</v>
      </c>
      <c r="B4984" t="s">
        <v>65</v>
      </c>
      <c r="C4984" t="s">
        <v>50</v>
      </c>
      <c r="D4984" t="s">
        <v>51</v>
      </c>
      <c r="E4984" t="s">
        <v>70</v>
      </c>
      <c r="F4984" t="s">
        <v>146</v>
      </c>
      <c r="G4984" s="1">
        <v>44248</v>
      </c>
      <c r="H4984" s="1">
        <v>44257</v>
      </c>
      <c r="I4984">
        <f>YEAR((vw_maritime_trade_analysis[[#This Row],[Departure_Date]]))</f>
        <v>2021</v>
      </c>
      <c r="J4984" t="str">
        <f>"Q"&amp;ROUNDUP(MONTH(vw_maritime_trade_analysis[[#This Row],[Departure_Date]])/3,0)</f>
        <v>Q1</v>
      </c>
      <c r="K4984" t="str">
        <f>TEXT(vw_maritime_trade_analysis[[#This Row],[Departure_Date]],"mmmm")</f>
        <v>February</v>
      </c>
      <c r="L4984">
        <v>8682135</v>
      </c>
      <c r="M4984">
        <v>352691.40625</v>
      </c>
      <c r="N4984">
        <v>174453.9375</v>
      </c>
      <c r="O4984">
        <v>13283.669921875</v>
      </c>
      <c r="P4984">
        <v>8544.6298828125</v>
      </c>
      <c r="Q4984">
        <v>2875653.5</v>
      </c>
      <c r="R4984">
        <f t="shared" si="77"/>
        <v>0.33121501796505121</v>
      </c>
    </row>
    <row r="4985" spans="1:18" x14ac:dyDescent="0.25">
      <c r="A4985" t="s">
        <v>6329</v>
      </c>
      <c r="B4985" t="s">
        <v>65</v>
      </c>
      <c r="C4985" t="s">
        <v>134</v>
      </c>
      <c r="D4985" t="s">
        <v>135</v>
      </c>
      <c r="E4985" t="s">
        <v>92</v>
      </c>
      <c r="F4985" t="s">
        <v>164</v>
      </c>
      <c r="G4985" s="1">
        <v>43887</v>
      </c>
      <c r="H4985" s="1">
        <v>43911</v>
      </c>
      <c r="I4985">
        <f>YEAR((vw_maritime_trade_analysis[[#This Row],[Departure_Date]]))</f>
        <v>2020</v>
      </c>
      <c r="J4985" t="str">
        <f>"Q"&amp;ROUNDUP(MONTH(vw_maritime_trade_analysis[[#This Row],[Departure_Date]])/3,0)</f>
        <v>Q1</v>
      </c>
      <c r="K4985" t="str">
        <f>TEXT(vw_maritime_trade_analysis[[#This Row],[Departure_Date]],"mmmm")</f>
        <v>February</v>
      </c>
      <c r="L4985">
        <v>8205902</v>
      </c>
      <c r="M4985">
        <v>614146.75</v>
      </c>
      <c r="N4985">
        <v>189562.296875</v>
      </c>
      <c r="O4985">
        <v>14934.740234375</v>
      </c>
      <c r="P4985">
        <v>10881.4599609375</v>
      </c>
      <c r="Q4985">
        <v>1294605.375</v>
      </c>
      <c r="R4985">
        <f t="shared" si="77"/>
        <v>0.15776515183827444</v>
      </c>
    </row>
    <row r="4986" spans="1:18" x14ac:dyDescent="0.25">
      <c r="A4986" t="s">
        <v>6330</v>
      </c>
      <c r="B4986" t="s">
        <v>49</v>
      </c>
      <c r="C4986" t="s">
        <v>78</v>
      </c>
      <c r="D4986" t="s">
        <v>177</v>
      </c>
      <c r="E4986" t="s">
        <v>140</v>
      </c>
      <c r="F4986" t="s">
        <v>92</v>
      </c>
      <c r="G4986" s="1">
        <v>45113</v>
      </c>
      <c r="H4986" s="1">
        <v>45137</v>
      </c>
      <c r="I4986">
        <f>YEAR((vw_maritime_trade_analysis[[#This Row],[Departure_Date]]))</f>
        <v>2023</v>
      </c>
      <c r="J4986" t="str">
        <f>"Q"&amp;ROUNDUP(MONTH(vw_maritime_trade_analysis[[#This Row],[Departure_Date]])/3,0)</f>
        <v>Q3</v>
      </c>
      <c r="K4986" t="str">
        <f>TEXT(vw_maritime_trade_analysis[[#This Row],[Departure_Date]],"mmmm")</f>
        <v>July</v>
      </c>
      <c r="L4986">
        <v>33362888</v>
      </c>
      <c r="M4986">
        <v>570595.375</v>
      </c>
      <c r="N4986">
        <v>138453.140625</v>
      </c>
      <c r="O4986">
        <v>79403.671875</v>
      </c>
      <c r="P4986">
        <v>0</v>
      </c>
      <c r="Q4986">
        <v>2039072.875</v>
      </c>
      <c r="R4986">
        <f t="shared" si="77"/>
        <v>6.1117996589503884E-2</v>
      </c>
    </row>
    <row r="4987" spans="1:18" x14ac:dyDescent="0.25">
      <c r="A4987" t="s">
        <v>6331</v>
      </c>
      <c r="B4987" t="s">
        <v>65</v>
      </c>
      <c r="C4987" t="s">
        <v>66</v>
      </c>
      <c r="D4987" t="s">
        <v>67</v>
      </c>
      <c r="E4987" t="s">
        <v>82</v>
      </c>
      <c r="F4987" t="s">
        <v>146</v>
      </c>
      <c r="G4987" s="1">
        <v>44802</v>
      </c>
      <c r="H4987" s="1">
        <v>44814</v>
      </c>
      <c r="I4987">
        <f>YEAR((vw_maritime_trade_analysis[[#This Row],[Departure_Date]]))</f>
        <v>2022</v>
      </c>
      <c r="J4987" t="str">
        <f>"Q"&amp;ROUNDUP(MONTH(vw_maritime_trade_analysis[[#This Row],[Departure_Date]])/3,0)</f>
        <v>Q3</v>
      </c>
      <c r="K4987" t="str">
        <f>TEXT(vw_maritime_trade_analysis[[#This Row],[Departure_Date]],"mmmm")</f>
        <v>August</v>
      </c>
      <c r="L4987">
        <v>2456043.5</v>
      </c>
      <c r="M4987">
        <v>151489.5</v>
      </c>
      <c r="N4987">
        <v>185040.734375</v>
      </c>
      <c r="O4987">
        <v>5526.10009765625</v>
      </c>
      <c r="P4987">
        <v>0</v>
      </c>
      <c r="Q4987">
        <v>458738.75</v>
      </c>
      <c r="R4987">
        <f t="shared" si="77"/>
        <v>0.18677957047584864</v>
      </c>
    </row>
    <row r="4988" spans="1:18" x14ac:dyDescent="0.25">
      <c r="A4988" t="s">
        <v>6332</v>
      </c>
      <c r="B4988" t="s">
        <v>65</v>
      </c>
      <c r="C4988" t="s">
        <v>50</v>
      </c>
      <c r="D4988" t="s">
        <v>145</v>
      </c>
      <c r="E4988" t="s">
        <v>184</v>
      </c>
      <c r="F4988" t="s">
        <v>174</v>
      </c>
      <c r="G4988" s="1">
        <v>46060</v>
      </c>
      <c r="H4988" s="1">
        <v>46080</v>
      </c>
      <c r="I4988">
        <f>YEAR((vw_maritime_trade_analysis[[#This Row],[Departure_Date]]))</f>
        <v>2026</v>
      </c>
      <c r="J4988" t="str">
        <f>"Q"&amp;ROUNDUP(MONTH(vw_maritime_trade_analysis[[#This Row],[Departure_Date]])/3,0)</f>
        <v>Q1</v>
      </c>
      <c r="K4988" t="str">
        <f>TEXT(vw_maritime_trade_analysis[[#This Row],[Departure_Date]],"mmmm")</f>
        <v>February</v>
      </c>
      <c r="L4988">
        <v>48644504</v>
      </c>
      <c r="M4988">
        <v>440197.0625</v>
      </c>
      <c r="N4988">
        <v>97537.34375</v>
      </c>
      <c r="O4988">
        <v>52049.62109375</v>
      </c>
      <c r="P4988">
        <v>64880.328125</v>
      </c>
      <c r="Q4988">
        <v>2721625.25</v>
      </c>
      <c r="R4988">
        <f t="shared" si="77"/>
        <v>5.5949285658252371E-2</v>
      </c>
    </row>
    <row r="4989" spans="1:18" x14ac:dyDescent="0.25">
      <c r="A4989" t="s">
        <v>6333</v>
      </c>
      <c r="B4989" t="s">
        <v>65</v>
      </c>
      <c r="C4989" t="s">
        <v>78</v>
      </c>
      <c r="D4989" t="s">
        <v>105</v>
      </c>
      <c r="E4989" t="s">
        <v>82</v>
      </c>
      <c r="F4989" t="s">
        <v>154</v>
      </c>
      <c r="G4989" s="1">
        <v>44365</v>
      </c>
      <c r="H4989" s="1">
        <v>44375</v>
      </c>
      <c r="I4989">
        <f>YEAR((vw_maritime_trade_analysis[[#This Row],[Departure_Date]]))</f>
        <v>2021</v>
      </c>
      <c r="J4989" t="str">
        <f>"Q"&amp;ROUNDUP(MONTH(vw_maritime_trade_analysis[[#This Row],[Departure_Date]])/3,0)</f>
        <v>Q2</v>
      </c>
      <c r="K4989" t="str">
        <f>TEXT(vw_maritime_trade_analysis[[#This Row],[Departure_Date]],"mmmm")</f>
        <v>June</v>
      </c>
      <c r="L4989">
        <v>39730860</v>
      </c>
      <c r="M4989">
        <v>90898.671875</v>
      </c>
      <c r="N4989">
        <v>76655.3125</v>
      </c>
      <c r="O4989">
        <v>116808.71875</v>
      </c>
      <c r="P4989">
        <v>0</v>
      </c>
      <c r="Q4989">
        <v>1062033.375</v>
      </c>
      <c r="R4989">
        <f t="shared" si="77"/>
        <v>2.6730691835011876E-2</v>
      </c>
    </row>
    <row r="4990" spans="1:18" x14ac:dyDescent="0.25">
      <c r="A4990" t="s">
        <v>6334</v>
      </c>
      <c r="B4990" t="s">
        <v>65</v>
      </c>
      <c r="C4990" t="s">
        <v>239</v>
      </c>
      <c r="D4990" t="s">
        <v>240</v>
      </c>
      <c r="E4990" t="s">
        <v>184</v>
      </c>
      <c r="F4990" t="s">
        <v>230</v>
      </c>
      <c r="G4990" s="1">
        <v>45034</v>
      </c>
      <c r="H4990" s="1">
        <v>45061</v>
      </c>
      <c r="I4990">
        <f>YEAR((vw_maritime_trade_analysis[[#This Row],[Departure_Date]]))</f>
        <v>2023</v>
      </c>
      <c r="J4990" t="str">
        <f>"Q"&amp;ROUNDUP(MONTH(vw_maritime_trade_analysis[[#This Row],[Departure_Date]])/3,0)</f>
        <v>Q2</v>
      </c>
      <c r="K4990" t="str">
        <f>TEXT(vw_maritime_trade_analysis[[#This Row],[Departure_Date]],"mmmm")</f>
        <v>April</v>
      </c>
      <c r="L4990">
        <v>9915555</v>
      </c>
      <c r="M4990">
        <v>497642.34375</v>
      </c>
      <c r="N4990">
        <v>226093.234375</v>
      </c>
      <c r="O4990">
        <v>22012.529296875</v>
      </c>
      <c r="P4990">
        <v>0</v>
      </c>
      <c r="Q4990">
        <v>1688494.125</v>
      </c>
      <c r="R4990">
        <f t="shared" si="77"/>
        <v>0.1702874044871921</v>
      </c>
    </row>
    <row r="4991" spans="1:18" x14ac:dyDescent="0.25">
      <c r="A4991" t="s">
        <v>6335</v>
      </c>
      <c r="B4991" t="s">
        <v>65</v>
      </c>
      <c r="C4991" t="s">
        <v>134</v>
      </c>
      <c r="D4991" t="s">
        <v>135</v>
      </c>
      <c r="E4991" t="s">
        <v>226</v>
      </c>
      <c r="F4991" t="s">
        <v>154</v>
      </c>
      <c r="G4991" s="1">
        <v>45208</v>
      </c>
      <c r="H4991" s="1">
        <v>45242</v>
      </c>
      <c r="I4991">
        <f>YEAR((vw_maritime_trade_analysis[[#This Row],[Departure_Date]]))</f>
        <v>2023</v>
      </c>
      <c r="J4991" t="str">
        <f>"Q"&amp;ROUNDUP(MONTH(vw_maritime_trade_analysis[[#This Row],[Departure_Date]])/3,0)</f>
        <v>Q4</v>
      </c>
      <c r="K4991" t="str">
        <f>TEXT(vw_maritime_trade_analysis[[#This Row],[Departure_Date]],"mmmm")</f>
        <v>October</v>
      </c>
      <c r="L4991">
        <v>9222551</v>
      </c>
      <c r="M4991">
        <v>969398.125</v>
      </c>
      <c r="N4991">
        <v>26621.7109375</v>
      </c>
      <c r="O4991">
        <v>5717.97998046875</v>
      </c>
      <c r="P4991">
        <v>0</v>
      </c>
      <c r="Q4991">
        <v>1433900.25</v>
      </c>
      <c r="R4991">
        <f t="shared" si="77"/>
        <v>0.15547761676785524</v>
      </c>
    </row>
    <row r="4992" spans="1:18" x14ac:dyDescent="0.25">
      <c r="A4992" t="s">
        <v>6336</v>
      </c>
      <c r="B4992" t="s">
        <v>49</v>
      </c>
      <c r="C4992" t="s">
        <v>50</v>
      </c>
      <c r="D4992" t="s">
        <v>145</v>
      </c>
      <c r="E4992" t="s">
        <v>140</v>
      </c>
      <c r="F4992" t="s">
        <v>100</v>
      </c>
      <c r="G4992" s="1">
        <v>45090</v>
      </c>
      <c r="H4992" s="1">
        <v>45109</v>
      </c>
      <c r="I4992">
        <f>YEAR((vw_maritime_trade_analysis[[#This Row],[Departure_Date]]))</f>
        <v>2023</v>
      </c>
      <c r="J4992" t="str">
        <f>"Q"&amp;ROUNDUP(MONTH(vw_maritime_trade_analysis[[#This Row],[Departure_Date]])/3,0)</f>
        <v>Q2</v>
      </c>
      <c r="K4992" t="str">
        <f>TEXT(vw_maritime_trade_analysis[[#This Row],[Departure_Date]],"mmmm")</f>
        <v>June</v>
      </c>
      <c r="L4992">
        <v>55311776</v>
      </c>
      <c r="M4992">
        <v>432647.75</v>
      </c>
      <c r="N4992">
        <v>50200.51171875</v>
      </c>
      <c r="O4992">
        <v>70799.0703125</v>
      </c>
      <c r="P4992">
        <v>0</v>
      </c>
      <c r="Q4992">
        <v>4222034</v>
      </c>
      <c r="R4992">
        <f t="shared" si="77"/>
        <v>7.6331557316112936E-2</v>
      </c>
    </row>
    <row r="4993" spans="1:18" x14ac:dyDescent="0.25">
      <c r="A4993" t="s">
        <v>6337</v>
      </c>
      <c r="B4993" t="s">
        <v>49</v>
      </c>
      <c r="C4993" t="s">
        <v>50</v>
      </c>
      <c r="D4993" t="s">
        <v>120</v>
      </c>
      <c r="E4993" t="s">
        <v>201</v>
      </c>
      <c r="F4993" t="s">
        <v>70</v>
      </c>
      <c r="G4993" s="1">
        <v>45765</v>
      </c>
      <c r="H4993" s="1">
        <v>45770</v>
      </c>
      <c r="I4993">
        <f>YEAR((vw_maritime_trade_analysis[[#This Row],[Departure_Date]]))</f>
        <v>2025</v>
      </c>
      <c r="J4993" t="str">
        <f>"Q"&amp;ROUNDUP(MONTH(vw_maritime_trade_analysis[[#This Row],[Departure_Date]])/3,0)</f>
        <v>Q2</v>
      </c>
      <c r="K4993" t="str">
        <f>TEXT(vw_maritime_trade_analysis[[#This Row],[Departure_Date]],"mmmm")</f>
        <v>April</v>
      </c>
      <c r="L4993">
        <v>41375508</v>
      </c>
      <c r="M4993">
        <v>146273.078125</v>
      </c>
      <c r="N4993">
        <v>152060.734375</v>
      </c>
      <c r="O4993">
        <v>119575.21875</v>
      </c>
      <c r="P4993">
        <v>0</v>
      </c>
      <c r="Q4993">
        <v>1058447.5</v>
      </c>
      <c r="R4993">
        <f t="shared" si="77"/>
        <v>2.5581498600573075E-2</v>
      </c>
    </row>
    <row r="4994" spans="1:18" x14ac:dyDescent="0.25">
      <c r="A4994" t="s">
        <v>6338</v>
      </c>
      <c r="B4994" t="s">
        <v>65</v>
      </c>
      <c r="C4994" t="s">
        <v>50</v>
      </c>
      <c r="D4994" t="s">
        <v>183</v>
      </c>
      <c r="E4994" t="s">
        <v>92</v>
      </c>
      <c r="F4994" t="s">
        <v>146</v>
      </c>
      <c r="G4994" s="1">
        <v>45037</v>
      </c>
      <c r="H4994" s="1">
        <v>45057</v>
      </c>
      <c r="I4994">
        <f>YEAR((vw_maritime_trade_analysis[[#This Row],[Departure_Date]]))</f>
        <v>2023</v>
      </c>
      <c r="J4994" t="str">
        <f>"Q"&amp;ROUNDUP(MONTH(vw_maritime_trade_analysis[[#This Row],[Departure_Date]])/3,0)</f>
        <v>Q2</v>
      </c>
      <c r="K4994" t="str">
        <f>TEXT(vw_maritime_trade_analysis[[#This Row],[Departure_Date]],"mmmm")</f>
        <v>April</v>
      </c>
      <c r="L4994">
        <v>62734556</v>
      </c>
      <c r="M4994">
        <v>174202.21875</v>
      </c>
      <c r="N4994">
        <v>101544.140625</v>
      </c>
      <c r="O4994">
        <v>35758.69921875</v>
      </c>
      <c r="P4994">
        <v>5651.93994140625</v>
      </c>
      <c r="Q4994">
        <v>2070534.875</v>
      </c>
      <c r="R4994">
        <f t="shared" ref="R4994:R5001" si="78">Q4994/L4994</f>
        <v>3.300469481285561E-2</v>
      </c>
    </row>
    <row r="4995" spans="1:18" x14ac:dyDescent="0.25">
      <c r="A4995" t="s">
        <v>6339</v>
      </c>
      <c r="B4995" t="s">
        <v>65</v>
      </c>
      <c r="C4995" t="s">
        <v>50</v>
      </c>
      <c r="D4995" t="s">
        <v>423</v>
      </c>
      <c r="E4995" t="s">
        <v>56</v>
      </c>
      <c r="F4995" t="s">
        <v>257</v>
      </c>
      <c r="G4995" s="1">
        <v>44935</v>
      </c>
      <c r="H4995" s="1">
        <v>44955</v>
      </c>
      <c r="I4995">
        <f>YEAR((vw_maritime_trade_analysis[[#This Row],[Departure_Date]]))</f>
        <v>2023</v>
      </c>
      <c r="J4995" t="str">
        <f>"Q"&amp;ROUNDUP(MONTH(vw_maritime_trade_analysis[[#This Row],[Departure_Date]])/3,0)</f>
        <v>Q1</v>
      </c>
      <c r="K4995" t="str">
        <f>TEXT(vw_maritime_trade_analysis[[#This Row],[Departure_Date]],"mmmm")</f>
        <v>January</v>
      </c>
      <c r="L4995">
        <v>30209406</v>
      </c>
      <c r="M4995">
        <v>361308.90625</v>
      </c>
      <c r="N4995">
        <v>50181.578125</v>
      </c>
      <c r="O4995">
        <v>67366.9765625</v>
      </c>
      <c r="P4995">
        <v>64768.0390625</v>
      </c>
      <c r="Q4995">
        <v>2024950.625</v>
      </c>
      <c r="R4995">
        <f t="shared" si="78"/>
        <v>6.7030468093281934E-2</v>
      </c>
    </row>
    <row r="4996" spans="1:18" x14ac:dyDescent="0.25">
      <c r="A4996" t="s">
        <v>6340</v>
      </c>
      <c r="B4996" t="s">
        <v>49</v>
      </c>
      <c r="C4996" t="s">
        <v>50</v>
      </c>
      <c r="D4996" t="s">
        <v>145</v>
      </c>
      <c r="E4996" t="s">
        <v>159</v>
      </c>
      <c r="F4996" t="s">
        <v>70</v>
      </c>
      <c r="G4996" s="1">
        <v>45018</v>
      </c>
      <c r="H4996" s="1">
        <v>45024</v>
      </c>
      <c r="I4996">
        <f>YEAR((vw_maritime_trade_analysis[[#This Row],[Departure_Date]]))</f>
        <v>2023</v>
      </c>
      <c r="J4996" t="str">
        <f>"Q"&amp;ROUNDUP(MONTH(vw_maritime_trade_analysis[[#This Row],[Departure_Date]])/3,0)</f>
        <v>Q2</v>
      </c>
      <c r="K4996" t="str">
        <f>TEXT(vw_maritime_trade_analysis[[#This Row],[Departure_Date]],"mmmm")</f>
        <v>April</v>
      </c>
      <c r="L4996">
        <v>135183088</v>
      </c>
      <c r="M4996">
        <v>130402.921875</v>
      </c>
      <c r="N4996">
        <v>24104.720703125</v>
      </c>
      <c r="O4996">
        <v>397438.28125</v>
      </c>
      <c r="P4996">
        <v>76574.296875</v>
      </c>
      <c r="Q4996">
        <v>5938531</v>
      </c>
      <c r="R4996">
        <f t="shared" si="78"/>
        <v>4.3929540949678554E-2</v>
      </c>
    </row>
    <row r="4997" spans="1:18" x14ac:dyDescent="0.25">
      <c r="A4997" t="s">
        <v>6341</v>
      </c>
      <c r="B4997" t="s">
        <v>49</v>
      </c>
      <c r="C4997" t="s">
        <v>50</v>
      </c>
      <c r="D4997" t="s">
        <v>183</v>
      </c>
      <c r="E4997" t="s">
        <v>196</v>
      </c>
      <c r="F4997" t="s">
        <v>82</v>
      </c>
      <c r="G4997" s="1">
        <v>44447</v>
      </c>
      <c r="H4997" s="1">
        <v>44467</v>
      </c>
      <c r="I4997">
        <f>YEAR((vw_maritime_trade_analysis[[#This Row],[Departure_Date]]))</f>
        <v>2021</v>
      </c>
      <c r="J4997" t="str">
        <f>"Q"&amp;ROUNDUP(MONTH(vw_maritime_trade_analysis[[#This Row],[Departure_Date]])/3,0)</f>
        <v>Q3</v>
      </c>
      <c r="K4997" t="str">
        <f>TEXT(vw_maritime_trade_analysis[[#This Row],[Departure_Date]],"mmmm")</f>
        <v>September</v>
      </c>
      <c r="L4997">
        <v>43075596</v>
      </c>
      <c r="M4997">
        <v>330850.5625</v>
      </c>
      <c r="N4997">
        <v>111242.171875</v>
      </c>
      <c r="O4997">
        <v>128796.03125</v>
      </c>
      <c r="P4997">
        <v>12337.2197265625</v>
      </c>
      <c r="Q4997">
        <v>2801578.25</v>
      </c>
      <c r="R4997">
        <f t="shared" si="78"/>
        <v>6.5038641601151609E-2</v>
      </c>
    </row>
    <row r="4998" spans="1:18" x14ac:dyDescent="0.25">
      <c r="A4998" t="s">
        <v>6342</v>
      </c>
      <c r="B4998" t="s">
        <v>49</v>
      </c>
      <c r="C4998" t="s">
        <v>50</v>
      </c>
      <c r="D4998" t="s">
        <v>51</v>
      </c>
      <c r="E4998" t="s">
        <v>71</v>
      </c>
      <c r="F4998" t="s">
        <v>82</v>
      </c>
      <c r="G4998" s="1">
        <v>45207</v>
      </c>
      <c r="H4998" s="1">
        <v>45225</v>
      </c>
      <c r="I4998">
        <f>YEAR((vw_maritime_trade_analysis[[#This Row],[Departure_Date]]))</f>
        <v>2023</v>
      </c>
      <c r="J4998" t="str">
        <f>"Q"&amp;ROUNDUP(MONTH(vw_maritime_trade_analysis[[#This Row],[Departure_Date]])/3,0)</f>
        <v>Q4</v>
      </c>
      <c r="K4998" t="str">
        <f>TEXT(vw_maritime_trade_analysis[[#This Row],[Departure_Date]],"mmmm")</f>
        <v>October</v>
      </c>
      <c r="L4998">
        <v>20058680</v>
      </c>
      <c r="M4998">
        <v>506550.09375</v>
      </c>
      <c r="N4998">
        <v>159764.1875</v>
      </c>
      <c r="O4998">
        <v>64187.78125</v>
      </c>
      <c r="P4998">
        <v>0</v>
      </c>
      <c r="Q4998">
        <v>6838086.5</v>
      </c>
      <c r="R4998">
        <f t="shared" si="78"/>
        <v>0.34090411233441081</v>
      </c>
    </row>
    <row r="4999" spans="1:18" x14ac:dyDescent="0.25">
      <c r="A4999" t="s">
        <v>6343</v>
      </c>
      <c r="B4999" t="s">
        <v>49</v>
      </c>
      <c r="C4999" t="s">
        <v>66</v>
      </c>
      <c r="D4999" t="s">
        <v>245</v>
      </c>
      <c r="E4999" t="s">
        <v>108</v>
      </c>
      <c r="F4999" t="s">
        <v>92</v>
      </c>
      <c r="G4999" s="1">
        <v>45050</v>
      </c>
      <c r="H4999" s="1">
        <v>45076</v>
      </c>
      <c r="I4999">
        <f>YEAR((vw_maritime_trade_analysis[[#This Row],[Departure_Date]]))</f>
        <v>2023</v>
      </c>
      <c r="J4999" t="str">
        <f>"Q"&amp;ROUNDUP(MONTH(vw_maritime_trade_analysis[[#This Row],[Departure_Date]])/3,0)</f>
        <v>Q2</v>
      </c>
      <c r="K4999" t="str">
        <f>TEXT(vw_maritime_trade_analysis[[#This Row],[Departure_Date]],"mmmm")</f>
        <v>May</v>
      </c>
      <c r="L4999">
        <v>6696737</v>
      </c>
      <c r="M4999">
        <v>194237.4375</v>
      </c>
      <c r="N4999">
        <v>172848.765625</v>
      </c>
      <c r="O4999">
        <v>19755.369140625</v>
      </c>
      <c r="P4999">
        <v>52028.05078125</v>
      </c>
      <c r="Q4999">
        <v>891140.3125</v>
      </c>
      <c r="R4999">
        <f t="shared" si="78"/>
        <v>0.13307082426859529</v>
      </c>
    </row>
    <row r="5000" spans="1:18" x14ac:dyDescent="0.25">
      <c r="A5000" t="s">
        <v>6344</v>
      </c>
      <c r="B5000" t="s">
        <v>65</v>
      </c>
      <c r="C5000" t="s">
        <v>239</v>
      </c>
      <c r="D5000" t="s">
        <v>265</v>
      </c>
      <c r="E5000" t="s">
        <v>184</v>
      </c>
      <c r="F5000" t="s">
        <v>93</v>
      </c>
      <c r="G5000" s="1">
        <v>43975</v>
      </c>
      <c r="H5000" s="1">
        <v>43998</v>
      </c>
      <c r="I5000">
        <f>YEAR((vw_maritime_trade_analysis[[#This Row],[Departure_Date]]))</f>
        <v>2020</v>
      </c>
      <c r="J5000" t="str">
        <f>"Q"&amp;ROUNDUP(MONTH(vw_maritime_trade_analysis[[#This Row],[Departure_Date]])/3,0)</f>
        <v>Q2</v>
      </c>
      <c r="K5000" t="str">
        <f>TEXT(vw_maritime_trade_analysis[[#This Row],[Departure_Date]],"mmmm")</f>
        <v>May</v>
      </c>
      <c r="L5000">
        <v>11756615</v>
      </c>
      <c r="M5000">
        <v>254531.328125</v>
      </c>
      <c r="N5000">
        <v>120164.421875</v>
      </c>
      <c r="O5000">
        <v>10698.51953125</v>
      </c>
      <c r="P5000">
        <v>26383.619140625</v>
      </c>
      <c r="Q5000">
        <v>868559.25</v>
      </c>
      <c r="R5000">
        <f t="shared" si="78"/>
        <v>7.3878344234288532E-2</v>
      </c>
    </row>
    <row r="5001" spans="1:18" x14ac:dyDescent="0.25">
      <c r="A5001" t="s">
        <v>6345</v>
      </c>
      <c r="B5001" t="s">
        <v>49</v>
      </c>
      <c r="C5001" t="s">
        <v>66</v>
      </c>
      <c r="D5001" t="s">
        <v>245</v>
      </c>
      <c r="E5001" t="s">
        <v>131</v>
      </c>
      <c r="F5001" t="s">
        <v>82</v>
      </c>
      <c r="G5001" s="1">
        <v>44582</v>
      </c>
      <c r="H5001" s="1">
        <v>44605</v>
      </c>
      <c r="I5001">
        <f>YEAR((vw_maritime_trade_analysis[[#This Row],[Departure_Date]]))</f>
        <v>2022</v>
      </c>
      <c r="J5001" t="str">
        <f>"Q"&amp;ROUNDUP(MONTH(vw_maritime_trade_analysis[[#This Row],[Departure_Date]])/3,0)</f>
        <v>Q1</v>
      </c>
      <c r="K5001" t="str">
        <f>TEXT(vw_maritime_trade_analysis[[#This Row],[Departure_Date]],"mmmm")</f>
        <v>January</v>
      </c>
      <c r="L5001">
        <v>5874547</v>
      </c>
      <c r="M5001">
        <v>205688.234375</v>
      </c>
      <c r="N5001">
        <v>144059.6875</v>
      </c>
      <c r="O5001">
        <v>20325.9296875</v>
      </c>
      <c r="P5001">
        <v>0</v>
      </c>
      <c r="Q5001">
        <v>526747.3125</v>
      </c>
      <c r="R5001">
        <f t="shared" si="78"/>
        <v>8.9666030844591085E-2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E4DD-DBD2-4D72-A02E-ECBFEAB277F8}">
  <dimension ref="A3:F157"/>
  <sheetViews>
    <sheetView topLeftCell="B99" workbookViewId="0">
      <selection activeCell="B171" sqref="B171"/>
    </sheetView>
  </sheetViews>
  <sheetFormatPr defaultRowHeight="15" x14ac:dyDescent="0.25"/>
  <cols>
    <col min="1" max="1" width="29.28515625" customWidth="1"/>
    <col min="2" max="2" width="32.7109375" customWidth="1"/>
    <col min="3" max="3" width="22.5703125" customWidth="1"/>
    <col min="4" max="4993" width="14.85546875" bestFit="1" customWidth="1"/>
    <col min="4994" max="4994" width="12" bestFit="1" customWidth="1"/>
  </cols>
  <sheetData>
    <row r="3" spans="1:3" x14ac:dyDescent="0.25">
      <c r="A3" t="s">
        <v>6352</v>
      </c>
      <c r="B3" t="s">
        <v>6353</v>
      </c>
      <c r="C3" t="s">
        <v>6354</v>
      </c>
    </row>
    <row r="4" spans="1:3" x14ac:dyDescent="0.25">
      <c r="A4">
        <v>11194241829.125</v>
      </c>
      <c r="B4">
        <v>2238848.3658250002</v>
      </c>
      <c r="C4">
        <v>5000</v>
      </c>
    </row>
    <row r="8" spans="1:3" x14ac:dyDescent="0.25">
      <c r="A8" t="s">
        <v>6357</v>
      </c>
    </row>
    <row r="9" spans="1:3" x14ac:dyDescent="0.25">
      <c r="A9" s="2" t="s">
        <v>6365</v>
      </c>
      <c r="B9" t="s">
        <v>6352</v>
      </c>
      <c r="C9" t="s">
        <v>6356</v>
      </c>
    </row>
    <row r="10" spans="1:3" x14ac:dyDescent="0.25">
      <c r="A10" s="3" t="s">
        <v>78</v>
      </c>
      <c r="B10">
        <v>1228830522.5</v>
      </c>
      <c r="C10" s="4">
        <v>0.10977344792595496</v>
      </c>
    </row>
    <row r="11" spans="1:3" x14ac:dyDescent="0.25">
      <c r="A11" s="3" t="s">
        <v>239</v>
      </c>
      <c r="B11">
        <v>485253186.375</v>
      </c>
      <c r="C11" s="4">
        <v>4.3348463771121684E-2</v>
      </c>
    </row>
    <row r="12" spans="1:3" x14ac:dyDescent="0.25">
      <c r="A12" s="3" t="s">
        <v>134</v>
      </c>
      <c r="B12">
        <v>216592580.6875</v>
      </c>
      <c r="C12" s="4">
        <v>1.9348570809322063E-2</v>
      </c>
    </row>
    <row r="13" spans="1:3" x14ac:dyDescent="0.25">
      <c r="A13" s="3" t="s">
        <v>50</v>
      </c>
      <c r="B13">
        <v>6297404935.375</v>
      </c>
      <c r="C13" s="4">
        <v>0.5625575212240379</v>
      </c>
    </row>
    <row r="14" spans="1:3" x14ac:dyDescent="0.25">
      <c r="A14" s="3" t="s">
        <v>112</v>
      </c>
      <c r="B14">
        <v>781211764.25</v>
      </c>
      <c r="C14" s="4">
        <v>6.9786929403066467E-2</v>
      </c>
    </row>
    <row r="15" spans="1:3" x14ac:dyDescent="0.25">
      <c r="A15" s="3" t="s">
        <v>66</v>
      </c>
      <c r="B15">
        <v>2184948839.9375</v>
      </c>
      <c r="C15" s="4">
        <v>0.19518506686649692</v>
      </c>
    </row>
    <row r="16" spans="1:3" x14ac:dyDescent="0.25">
      <c r="A16" s="3" t="s">
        <v>6355</v>
      </c>
      <c r="B16">
        <v>11194241829.125</v>
      </c>
      <c r="C16" s="4">
        <v>1</v>
      </c>
    </row>
    <row r="24" spans="1:6" x14ac:dyDescent="0.25">
      <c r="A24" t="s">
        <v>6358</v>
      </c>
    </row>
    <row r="25" spans="1:6" x14ac:dyDescent="0.25">
      <c r="A25" s="2" t="s">
        <v>6366</v>
      </c>
      <c r="B25" t="s">
        <v>6352</v>
      </c>
      <c r="E25" s="5" t="s">
        <v>6375</v>
      </c>
      <c r="F25" s="5" t="s">
        <v>6376</v>
      </c>
    </row>
    <row r="26" spans="1:6" x14ac:dyDescent="0.25">
      <c r="A26" s="3" t="s">
        <v>145</v>
      </c>
      <c r="B26">
        <v>1122964865.4375</v>
      </c>
      <c r="E26" t="str">
        <f>INDEX($A$26:$A$53,MATCH(F26,$B$26:$B$53,0))</f>
        <v>Crude Oil</v>
      </c>
      <c r="F26">
        <f>LARGE($B$26:$B$53,1)</f>
        <v>3227952714.1875</v>
      </c>
    </row>
    <row r="27" spans="1:6" x14ac:dyDescent="0.25">
      <c r="A27" s="3" t="s">
        <v>343</v>
      </c>
      <c r="B27">
        <v>280988371.375</v>
      </c>
      <c r="E27" t="str">
        <f>INDEX($A$26:$A$53,MATCH(F27,$B$26:$B$53,0))</f>
        <v>Clean Petroleum Products</v>
      </c>
      <c r="F27">
        <f>LARGE($B$26:$B$53,2)</f>
        <v>1122964865.4375</v>
      </c>
    </row>
    <row r="28" spans="1:6" x14ac:dyDescent="0.25">
      <c r="A28" s="3" t="s">
        <v>126</v>
      </c>
      <c r="B28">
        <v>189211787.75</v>
      </c>
      <c r="E28" t="str">
        <f>INDEX($A$26:$A$53,MATCH(F28,$B$26:$B$53,0))</f>
        <v>Naphtha</v>
      </c>
      <c r="F28">
        <f>LARGE($B$26:$B$53,3)</f>
        <v>675642991.625</v>
      </c>
    </row>
    <row r="29" spans="1:6" x14ac:dyDescent="0.25">
      <c r="A29" s="3" t="s">
        <v>79</v>
      </c>
      <c r="B29">
        <v>202587738.375</v>
      </c>
      <c r="E29" t="str">
        <f>INDEX($A$26:$A$53,MATCH(F29,$B$26:$B$53,0))</f>
        <v>Machinery</v>
      </c>
      <c r="F29">
        <f>LARGE($B$26:$B$53,4)</f>
        <v>485890953.9375</v>
      </c>
    </row>
    <row r="30" spans="1:6" x14ac:dyDescent="0.25">
      <c r="A30" s="3" t="s">
        <v>51</v>
      </c>
      <c r="B30">
        <v>3227952714.1875</v>
      </c>
      <c r="E30" t="str">
        <f>INDEX($A$26:$A$53,MATCH(F30,$B$26:$B$53,0))</f>
        <v>Fuel Oil</v>
      </c>
      <c r="F30">
        <f>LARGE($B$26:$B$53,5)</f>
        <v>454855237.5625</v>
      </c>
    </row>
    <row r="31" spans="1:6" x14ac:dyDescent="0.25">
      <c r="A31" s="3" t="s">
        <v>240</v>
      </c>
      <c r="B31">
        <v>157067596.375</v>
      </c>
      <c r="E31" t="str">
        <f>INDEX($A$26:$A$53,MATCH(F31,$B$26:$B$53,0))</f>
        <v>Jet Fuel</v>
      </c>
      <c r="F31">
        <f>LARGE($B$26:$B$53,6)</f>
        <v>452155782.3125</v>
      </c>
    </row>
    <row r="32" spans="1:6" x14ac:dyDescent="0.25">
      <c r="A32" s="3" t="s">
        <v>423</v>
      </c>
      <c r="B32">
        <v>190988019.3125</v>
      </c>
      <c r="E32" t="str">
        <f>INDEX($A$26:$A$53,MATCH(F32,$B$26:$B$53,0))</f>
        <v>General Merchandise</v>
      </c>
      <c r="F32">
        <f>LARGE($B$26:$B$53,7)</f>
        <v>425052393.53125</v>
      </c>
    </row>
    <row r="33" spans="1:6" x14ac:dyDescent="0.25">
      <c r="A33" s="3" t="s">
        <v>251</v>
      </c>
      <c r="B33">
        <v>385354158</v>
      </c>
      <c r="E33" t="str">
        <f>INDEX($A$26:$A$53,MATCH(F33,$B$26:$B$53,0))</f>
        <v>Electronics</v>
      </c>
      <c r="F33">
        <f>LARGE($B$26:$B$53,8)</f>
        <v>385354158</v>
      </c>
    </row>
    <row r="34" spans="1:6" x14ac:dyDescent="0.25">
      <c r="A34" s="3" t="s">
        <v>391</v>
      </c>
      <c r="B34">
        <v>299912486.1875</v>
      </c>
      <c r="E34" t="str">
        <f>INDEX($A$26:$A$53,MATCH(F34,$B$26:$B$53,0))</f>
        <v>Textiles</v>
      </c>
      <c r="F34">
        <f>LARGE($B$26:$B$53,9)</f>
        <v>317487311.4375</v>
      </c>
    </row>
    <row r="35" spans="1:6" x14ac:dyDescent="0.25">
      <c r="A35" s="3" t="s">
        <v>183</v>
      </c>
      <c r="B35">
        <v>454855237.5625</v>
      </c>
      <c r="E35" t="str">
        <f>INDEX($A$26:$A$53,MATCH(F35,$B$26:$B$53,0))</f>
        <v>Fertilizer</v>
      </c>
      <c r="F35">
        <f>LARGE($B$26:$B$53,10)</f>
        <v>299912486.1875</v>
      </c>
    </row>
    <row r="36" spans="1:6" x14ac:dyDescent="0.25">
      <c r="A36" s="3" t="s">
        <v>139</v>
      </c>
      <c r="B36">
        <v>172845324.9375</v>
      </c>
    </row>
    <row r="37" spans="1:6" x14ac:dyDescent="0.25">
      <c r="A37" s="3" t="s">
        <v>248</v>
      </c>
      <c r="B37">
        <v>425052393.53125</v>
      </c>
    </row>
    <row r="38" spans="1:6" x14ac:dyDescent="0.25">
      <c r="A38" s="3" t="s">
        <v>120</v>
      </c>
      <c r="B38">
        <v>452155782.3125</v>
      </c>
    </row>
    <row r="39" spans="1:6" x14ac:dyDescent="0.25">
      <c r="A39" s="3" t="s">
        <v>270</v>
      </c>
      <c r="B39">
        <v>180419527.9375</v>
      </c>
    </row>
    <row r="40" spans="1:6" x14ac:dyDescent="0.25">
      <c r="A40" s="3" t="s">
        <v>67</v>
      </c>
      <c r="B40">
        <v>485890953.9375</v>
      </c>
    </row>
    <row r="41" spans="1:6" x14ac:dyDescent="0.25">
      <c r="A41" s="3" t="s">
        <v>135</v>
      </c>
      <c r="B41">
        <v>216592580.6875</v>
      </c>
    </row>
    <row r="42" spans="1:6" x14ac:dyDescent="0.25">
      <c r="A42" s="3" t="s">
        <v>223</v>
      </c>
      <c r="B42">
        <v>675642991.625</v>
      </c>
    </row>
    <row r="43" spans="1:6" x14ac:dyDescent="0.25">
      <c r="A43" s="3" t="s">
        <v>315</v>
      </c>
      <c r="B43">
        <v>223011759.5</v>
      </c>
    </row>
    <row r="44" spans="1:6" x14ac:dyDescent="0.25">
      <c r="A44" s="3" t="s">
        <v>113</v>
      </c>
      <c r="B44">
        <v>75764884.125</v>
      </c>
    </row>
    <row r="45" spans="1:6" x14ac:dyDescent="0.25">
      <c r="A45" s="3" t="s">
        <v>245</v>
      </c>
      <c r="B45">
        <v>271251536.84375</v>
      </c>
    </row>
    <row r="46" spans="1:6" x14ac:dyDescent="0.25">
      <c r="A46" s="3" t="s">
        <v>158</v>
      </c>
      <c r="B46">
        <v>145607842.5625</v>
      </c>
    </row>
    <row r="47" spans="1:6" x14ac:dyDescent="0.25">
      <c r="A47" s="3" t="s">
        <v>105</v>
      </c>
      <c r="B47">
        <v>217751445.375</v>
      </c>
    </row>
    <row r="48" spans="1:6" x14ac:dyDescent="0.25">
      <c r="A48" s="3" t="s">
        <v>340</v>
      </c>
      <c r="B48">
        <v>94101725.75</v>
      </c>
    </row>
    <row r="49" spans="1:2" x14ac:dyDescent="0.25">
      <c r="A49" s="3" t="s">
        <v>199</v>
      </c>
      <c r="B49">
        <v>141144995.25</v>
      </c>
    </row>
    <row r="50" spans="1:2" x14ac:dyDescent="0.25">
      <c r="A50" s="3" t="s">
        <v>211</v>
      </c>
      <c r="B50">
        <v>227825404.125</v>
      </c>
    </row>
    <row r="51" spans="1:2" x14ac:dyDescent="0.25">
      <c r="A51" s="3" t="s">
        <v>153</v>
      </c>
      <c r="B51">
        <v>317487311.4375</v>
      </c>
    </row>
    <row r="52" spans="1:2" x14ac:dyDescent="0.25">
      <c r="A52" s="3" t="s">
        <v>265</v>
      </c>
      <c r="B52">
        <v>147766062.0625</v>
      </c>
    </row>
    <row r="53" spans="1:2" x14ac:dyDescent="0.25">
      <c r="A53" s="3" t="s">
        <v>177</v>
      </c>
      <c r="B53">
        <v>212046332.5625</v>
      </c>
    </row>
    <row r="54" spans="1:2" x14ac:dyDescent="0.25">
      <c r="A54" s="3" t="s">
        <v>6355</v>
      </c>
      <c r="B54">
        <v>11194241829.125</v>
      </c>
    </row>
    <row r="58" spans="1:2" x14ac:dyDescent="0.25">
      <c r="A58" s="2" t="s">
        <v>6363</v>
      </c>
    </row>
    <row r="59" spans="1:2" x14ac:dyDescent="0.25">
      <c r="A59" s="3" t="s">
        <v>6359</v>
      </c>
      <c r="B59">
        <v>1621945215.1152344</v>
      </c>
    </row>
    <row r="60" spans="1:2" x14ac:dyDescent="0.25">
      <c r="A60" s="3" t="s">
        <v>6360</v>
      </c>
      <c r="B60">
        <v>664860634.56933594</v>
      </c>
    </row>
    <row r="61" spans="1:2" x14ac:dyDescent="0.25">
      <c r="A61" s="3" t="s">
        <v>6361</v>
      </c>
      <c r="B61">
        <v>276598817.8838501</v>
      </c>
    </row>
    <row r="62" spans="1:2" x14ac:dyDescent="0.25">
      <c r="A62" s="3" t="s">
        <v>6362</v>
      </c>
      <c r="B62">
        <v>91497465.797546387</v>
      </c>
    </row>
    <row r="80" spans="1:6" x14ac:dyDescent="0.25">
      <c r="A80" s="2" t="s">
        <v>6364</v>
      </c>
      <c r="B80" t="s">
        <v>6352</v>
      </c>
      <c r="D80" s="5"/>
      <c r="E80" s="5" t="s">
        <v>6377</v>
      </c>
      <c r="F80" s="5" t="s">
        <v>6376</v>
      </c>
    </row>
    <row r="81" spans="1:6" x14ac:dyDescent="0.25">
      <c r="A81" s="3" t="s">
        <v>174</v>
      </c>
      <c r="B81">
        <v>239814284.34375</v>
      </c>
      <c r="D81" s="5"/>
      <c r="E81" s="5" t="str">
        <f>INDEX($A$81:$A$108,MATCH(F81,$B$81:$B$108,0))</f>
        <v>Port Qasim, Karachi</v>
      </c>
      <c r="F81">
        <f>LARGE($B$81:$B$108,1)</f>
        <v>781777322</v>
      </c>
    </row>
    <row r="82" spans="1:6" x14ac:dyDescent="0.25">
      <c r="A82" s="3" t="s">
        <v>108</v>
      </c>
      <c r="B82">
        <v>339218996.65625</v>
      </c>
      <c r="D82" s="5"/>
      <c r="E82" s="5" t="str">
        <f>INDEX($A$81:$A$108,MATCH(F82,$B$81:$B$108,0))</f>
        <v>Pakistan Steel Jetty</v>
      </c>
      <c r="F82">
        <f>LARGE($B$81:$B$108,2)</f>
        <v>749598584.96875</v>
      </c>
    </row>
    <row r="83" spans="1:6" x14ac:dyDescent="0.25">
      <c r="A83" s="3" t="s">
        <v>100</v>
      </c>
      <c r="B83">
        <v>728547522.03125</v>
      </c>
      <c r="D83" s="5"/>
      <c r="E83" s="5" t="str">
        <f>INDEX($A$81:$A$108,MATCH(F83,$B$81:$B$108,0))</f>
        <v>Bin Qasim Terminal</v>
      </c>
      <c r="F83">
        <f>LARGE($B$81:$B$108,3)</f>
        <v>728547522.03125</v>
      </c>
    </row>
    <row r="84" spans="1:6" x14ac:dyDescent="0.25">
      <c r="A84" s="3" t="s">
        <v>257</v>
      </c>
      <c r="B84">
        <v>240247304.65625</v>
      </c>
      <c r="D84" s="5"/>
      <c r="E84" s="5" t="str">
        <f>INDEX($A$81:$A$108,MATCH(F84,$B$81:$B$108,0))</f>
        <v>South Asia Pakistan Terminals (SAPT)</v>
      </c>
      <c r="F84">
        <f>LARGE($B$81:$B$108,4)</f>
        <v>707345543.96875</v>
      </c>
    </row>
    <row r="85" spans="1:6" x14ac:dyDescent="0.25">
      <c r="A85" s="3" t="s">
        <v>230</v>
      </c>
      <c r="B85">
        <v>262649806.90625</v>
      </c>
      <c r="D85" s="5"/>
      <c r="E85" s="5" t="str">
        <f>INDEX($A$81:$A$108,MATCH(F85,$B$81:$B$108,0))</f>
        <v>Karachi Container Terminal</v>
      </c>
      <c r="F85">
        <f>LARGE($B$81:$B$108,5)</f>
        <v>676990652.34375</v>
      </c>
    </row>
    <row r="86" spans="1:6" x14ac:dyDescent="0.25">
      <c r="A86" s="3" t="s">
        <v>121</v>
      </c>
      <c r="B86">
        <v>231039527.65625</v>
      </c>
      <c r="D86" s="5"/>
      <c r="E86" s="5" t="str">
        <f>INDEX($A$81:$A$108,MATCH(F86,$B$81:$B$108,0))</f>
        <v>Qasim International Container Terminal (QICT)</v>
      </c>
      <c r="F86">
        <f>LARGE($B$81:$B$108,6)</f>
        <v>669521019.84375</v>
      </c>
    </row>
    <row r="87" spans="1:6" x14ac:dyDescent="0.25">
      <c r="A87" s="3" t="s">
        <v>56</v>
      </c>
      <c r="B87">
        <v>665928506.34375</v>
      </c>
      <c r="D87" s="5"/>
      <c r="E87" s="5" t="str">
        <f>INDEX($A$81:$A$108,MATCH(F87,$B$81:$B$108,0))</f>
        <v>Gwadar Port</v>
      </c>
      <c r="F87">
        <f>LARGE($B$81:$B$108,7)</f>
        <v>665928506.34375</v>
      </c>
    </row>
    <row r="88" spans="1:6" x14ac:dyDescent="0.25">
      <c r="A88" s="3" t="s">
        <v>159</v>
      </c>
      <c r="B88">
        <v>292963012.0625</v>
      </c>
      <c r="D88" s="5"/>
      <c r="E88" s="5" t="str">
        <f>INDEX($A$81:$A$108,MATCH(F88,$B$81:$B$108,0))</f>
        <v>Karachi Port</v>
      </c>
      <c r="F88">
        <f>LARGE($B$81:$B$108,8)</f>
        <v>637645453.84375</v>
      </c>
    </row>
    <row r="89" spans="1:6" x14ac:dyDescent="0.25">
      <c r="A89" s="3" t="s">
        <v>150</v>
      </c>
      <c r="B89">
        <v>266248108.625</v>
      </c>
      <c r="D89" s="5"/>
      <c r="E89" s="5" t="str">
        <f>INDEX($A$81:$A$108,MATCH(F89,$B$81:$B$108,0))</f>
        <v>Bandar Imam Khomeini, Iran</v>
      </c>
      <c r="F89">
        <f>LARGE($B$81:$B$108,9)</f>
        <v>339218996.65625</v>
      </c>
    </row>
    <row r="90" spans="1:6" x14ac:dyDescent="0.25">
      <c r="A90" s="3" t="s">
        <v>140</v>
      </c>
      <c r="B90">
        <v>310386663.96875</v>
      </c>
      <c r="D90" s="5"/>
      <c r="E90" s="5" t="str">
        <f>INDEX($A$81:$A$108,MATCH(F90,$B$81:$B$108,0))</f>
        <v>Port Klang, Malaysia</v>
      </c>
      <c r="F90">
        <f>LARGE($B$81:$B$108,10)</f>
        <v>315595525.03125</v>
      </c>
    </row>
    <row r="91" spans="1:6" x14ac:dyDescent="0.25">
      <c r="A91" s="3" t="s">
        <v>184</v>
      </c>
      <c r="B91">
        <v>676990652.34375</v>
      </c>
    </row>
    <row r="92" spans="1:6" x14ac:dyDescent="0.25">
      <c r="A92" s="3" t="s">
        <v>128</v>
      </c>
      <c r="B92">
        <v>637645453.84375</v>
      </c>
    </row>
    <row r="93" spans="1:6" x14ac:dyDescent="0.25">
      <c r="A93" s="3" t="s">
        <v>127</v>
      </c>
      <c r="B93">
        <v>295990076.59375</v>
      </c>
    </row>
    <row r="94" spans="1:6" x14ac:dyDescent="0.25">
      <c r="A94" s="3" t="s">
        <v>201</v>
      </c>
      <c r="B94">
        <v>307288639.125</v>
      </c>
    </row>
    <row r="95" spans="1:6" x14ac:dyDescent="0.25">
      <c r="A95" s="3" t="s">
        <v>55</v>
      </c>
      <c r="B95">
        <v>258144078.375</v>
      </c>
    </row>
    <row r="96" spans="1:6" x14ac:dyDescent="0.25">
      <c r="A96" s="3" t="s">
        <v>70</v>
      </c>
      <c r="B96">
        <v>749598584.96875</v>
      </c>
    </row>
    <row r="97" spans="1:2" x14ac:dyDescent="0.25">
      <c r="A97" s="3" t="s">
        <v>93</v>
      </c>
      <c r="B97">
        <v>315595525.03125</v>
      </c>
    </row>
    <row r="98" spans="1:2" x14ac:dyDescent="0.25">
      <c r="A98" s="3" t="s">
        <v>226</v>
      </c>
      <c r="B98">
        <v>781777322</v>
      </c>
    </row>
    <row r="99" spans="1:2" x14ac:dyDescent="0.25">
      <c r="A99" s="3" t="s">
        <v>71</v>
      </c>
      <c r="B99">
        <v>285948212</v>
      </c>
    </row>
    <row r="100" spans="1:2" x14ac:dyDescent="0.25">
      <c r="A100" s="3" t="s">
        <v>82</v>
      </c>
      <c r="B100">
        <v>669521019.84375</v>
      </c>
    </row>
    <row r="101" spans="1:2" x14ac:dyDescent="0.25">
      <c r="A101" s="3" t="s">
        <v>146</v>
      </c>
      <c r="B101">
        <v>283895759.8125</v>
      </c>
    </row>
    <row r="102" spans="1:2" x14ac:dyDescent="0.25">
      <c r="A102" s="3" t="s">
        <v>154</v>
      </c>
      <c r="B102">
        <v>266521906.46875</v>
      </c>
    </row>
    <row r="103" spans="1:2" x14ac:dyDescent="0.25">
      <c r="A103" s="3" t="s">
        <v>196</v>
      </c>
      <c r="B103">
        <v>306203216.71875</v>
      </c>
    </row>
    <row r="104" spans="1:2" x14ac:dyDescent="0.25">
      <c r="A104" s="3" t="s">
        <v>164</v>
      </c>
      <c r="B104">
        <v>279676914.28125</v>
      </c>
    </row>
    <row r="105" spans="1:2" x14ac:dyDescent="0.25">
      <c r="A105" s="3" t="s">
        <v>131</v>
      </c>
      <c r="B105">
        <v>283216092.28125</v>
      </c>
    </row>
    <row r="106" spans="1:2" x14ac:dyDescent="0.25">
      <c r="A106" s="3" t="s">
        <v>83</v>
      </c>
      <c r="B106">
        <v>261312512.125</v>
      </c>
    </row>
    <row r="107" spans="1:2" x14ac:dyDescent="0.25">
      <c r="A107" s="3" t="s">
        <v>92</v>
      </c>
      <c r="B107">
        <v>707345543.96875</v>
      </c>
    </row>
    <row r="108" spans="1:2" x14ac:dyDescent="0.25">
      <c r="A108" s="3" t="s">
        <v>204</v>
      </c>
      <c r="B108">
        <v>250526586.09375</v>
      </c>
    </row>
    <row r="109" spans="1:2" x14ac:dyDescent="0.25">
      <c r="A109" s="3" t="s">
        <v>6355</v>
      </c>
      <c r="B109">
        <v>11194241829.125</v>
      </c>
    </row>
    <row r="115" spans="1:6" x14ac:dyDescent="0.25">
      <c r="A115" s="2" t="s">
        <v>6367</v>
      </c>
      <c r="B115" t="s">
        <v>6352</v>
      </c>
      <c r="E115" s="5" t="s">
        <v>6378</v>
      </c>
      <c r="F115" s="5" t="s">
        <v>6376</v>
      </c>
    </row>
    <row r="116" spans="1:6" x14ac:dyDescent="0.25">
      <c r="A116" s="3" t="s">
        <v>174</v>
      </c>
      <c r="B116">
        <v>284533371.09375</v>
      </c>
      <c r="E116" t="str">
        <f>INDEX($A$116:$A$143,MATCH(F116,$B$116:$B$143,0))</f>
        <v>Port Qasim, Karachi</v>
      </c>
      <c r="F116">
        <f>LARGE($B$116:$B$143,1)</f>
        <v>777291967.9375</v>
      </c>
    </row>
    <row r="117" spans="1:6" x14ac:dyDescent="0.25">
      <c r="A117" s="3" t="s">
        <v>108</v>
      </c>
      <c r="B117">
        <v>290508823.75</v>
      </c>
      <c r="E117" t="str">
        <f>INDEX($A$116:$A$143,MATCH(F117,$B$116:$B$143,0))</f>
        <v>Karachi Port</v>
      </c>
      <c r="F117">
        <f>LARGE($B$116:$B$143,2)</f>
        <v>729435572.65625</v>
      </c>
    </row>
    <row r="118" spans="1:6" x14ac:dyDescent="0.25">
      <c r="A118" s="3" t="s">
        <v>100</v>
      </c>
      <c r="B118">
        <v>663037919.0625</v>
      </c>
      <c r="E118" t="str">
        <f>INDEX($A$116:$A$143,MATCH(F118,$B$116:$B$143,0))</f>
        <v>Qasim International Container Terminal (QICT)</v>
      </c>
      <c r="F118">
        <f>LARGE($B$116:$B$143,3)</f>
        <v>709819897.84375</v>
      </c>
    </row>
    <row r="119" spans="1:6" x14ac:dyDescent="0.25">
      <c r="A119" s="3" t="s">
        <v>257</v>
      </c>
      <c r="B119">
        <v>272247397.3125</v>
      </c>
      <c r="E119" t="str">
        <f>INDEX($A$116:$A$143,MATCH(F119,$B$116:$B$143,0))</f>
        <v>Gwadar Port</v>
      </c>
      <c r="F119">
        <f>LARGE($B$116:$B$143,4)</f>
        <v>697019812.375</v>
      </c>
    </row>
    <row r="120" spans="1:6" x14ac:dyDescent="0.25">
      <c r="A120" s="3" t="s">
        <v>230</v>
      </c>
      <c r="B120">
        <v>272308105.46875</v>
      </c>
      <c r="E120" t="str">
        <f>INDEX($A$116:$A$143,MATCH(F120,$B$116:$B$143,0))</f>
        <v>South Asia Pakistan Terminals (SAPT)</v>
      </c>
      <c r="F120">
        <f>LARGE($B$116:$B$143,5)</f>
        <v>688584745.15625</v>
      </c>
    </row>
    <row r="121" spans="1:6" x14ac:dyDescent="0.25">
      <c r="A121" s="3" t="s">
        <v>121</v>
      </c>
      <c r="B121">
        <v>326054883.34375</v>
      </c>
      <c r="E121" t="str">
        <f>INDEX($A$116:$A$143,MATCH(F121,$B$116:$B$143,0))</f>
        <v>Pakistan Steel Jetty</v>
      </c>
      <c r="F121">
        <f>LARGE($B$116:$B$143,6)</f>
        <v>682178484.78125</v>
      </c>
    </row>
    <row r="122" spans="1:6" x14ac:dyDescent="0.25">
      <c r="A122" s="3" t="s">
        <v>56</v>
      </c>
      <c r="B122">
        <v>697019812.375</v>
      </c>
      <c r="E122" t="str">
        <f>INDEX($A$116:$A$143,MATCH(F122,$B$116:$B$143,0))</f>
        <v>Bin Qasim Terminal</v>
      </c>
      <c r="F122">
        <f>LARGE($B$116:$B$143,7)</f>
        <v>663037919.0625</v>
      </c>
    </row>
    <row r="123" spans="1:6" x14ac:dyDescent="0.25">
      <c r="A123" s="3" t="s">
        <v>159</v>
      </c>
      <c r="B123">
        <v>268984750.125</v>
      </c>
      <c r="E123" t="str">
        <f>INDEX($A$116:$A$143,MATCH(F123,$B$116:$B$143,0))</f>
        <v>Karachi Container Terminal</v>
      </c>
      <c r="F123">
        <f>LARGE($B$116:$B$143,8)</f>
        <v>629518823.96875</v>
      </c>
    </row>
    <row r="124" spans="1:6" x14ac:dyDescent="0.25">
      <c r="A124" s="3" t="s">
        <v>150</v>
      </c>
      <c r="B124">
        <v>269444686.8125</v>
      </c>
      <c r="E124" t="str">
        <f>INDEX($A$116:$A$143,MATCH(F124,$B$116:$B$143,0))</f>
        <v>Salalah, Oman</v>
      </c>
      <c r="F124">
        <f>LARGE($B$116:$B$143,9)</f>
        <v>340579751.21875</v>
      </c>
    </row>
    <row r="125" spans="1:6" x14ac:dyDescent="0.25">
      <c r="A125" s="3" t="s">
        <v>140</v>
      </c>
      <c r="B125">
        <v>256097340.125</v>
      </c>
      <c r="E125" t="str">
        <f>INDEX($A$116:$A$143,MATCH(F125,$B$116:$B$143,0))</f>
        <v>Qingdao, China</v>
      </c>
      <c r="F125">
        <f>LARGE($B$116:$B$143,10)</f>
        <v>326243796.625</v>
      </c>
    </row>
    <row r="126" spans="1:6" x14ac:dyDescent="0.25">
      <c r="A126" s="3" t="s">
        <v>184</v>
      </c>
      <c r="B126">
        <v>629518823.96875</v>
      </c>
    </row>
    <row r="127" spans="1:6" x14ac:dyDescent="0.25">
      <c r="A127" s="3" t="s">
        <v>128</v>
      </c>
      <c r="B127">
        <v>729435572.65625</v>
      </c>
    </row>
    <row r="128" spans="1:6" x14ac:dyDescent="0.25">
      <c r="A128" s="3" t="s">
        <v>127</v>
      </c>
      <c r="B128">
        <v>274154675.09375</v>
      </c>
    </row>
    <row r="129" spans="1:2" x14ac:dyDescent="0.25">
      <c r="A129" s="3" t="s">
        <v>201</v>
      </c>
      <c r="B129">
        <v>194287052.125</v>
      </c>
    </row>
    <row r="130" spans="1:2" x14ac:dyDescent="0.25">
      <c r="A130" s="3" t="s">
        <v>55</v>
      </c>
      <c r="B130">
        <v>254118123.21875</v>
      </c>
    </row>
    <row r="131" spans="1:2" x14ac:dyDescent="0.25">
      <c r="A131" s="3" t="s">
        <v>70</v>
      </c>
      <c r="B131">
        <v>682178484.78125</v>
      </c>
    </row>
    <row r="132" spans="1:2" x14ac:dyDescent="0.25">
      <c r="A132" s="3" t="s">
        <v>93</v>
      </c>
      <c r="B132">
        <v>275480159.78125</v>
      </c>
    </row>
    <row r="133" spans="1:2" x14ac:dyDescent="0.25">
      <c r="A133" s="3" t="s">
        <v>226</v>
      </c>
      <c r="B133">
        <v>777291967.9375</v>
      </c>
    </row>
    <row r="134" spans="1:2" x14ac:dyDescent="0.25">
      <c r="A134" s="3" t="s">
        <v>71</v>
      </c>
      <c r="B134">
        <v>324463588.71875</v>
      </c>
    </row>
    <row r="135" spans="1:2" x14ac:dyDescent="0.25">
      <c r="A135" s="3" t="s">
        <v>82</v>
      </c>
      <c r="B135">
        <v>709819897.84375</v>
      </c>
    </row>
    <row r="136" spans="1:2" x14ac:dyDescent="0.25">
      <c r="A136" s="3" t="s">
        <v>146</v>
      </c>
      <c r="B136">
        <v>326243796.625</v>
      </c>
    </row>
    <row r="137" spans="1:2" x14ac:dyDescent="0.25">
      <c r="A137" s="3" t="s">
        <v>154</v>
      </c>
      <c r="B137">
        <v>304148469.96875</v>
      </c>
    </row>
    <row r="138" spans="1:2" x14ac:dyDescent="0.25">
      <c r="A138" s="3" t="s">
        <v>196</v>
      </c>
      <c r="B138">
        <v>285259574.8125</v>
      </c>
    </row>
    <row r="139" spans="1:2" x14ac:dyDescent="0.25">
      <c r="A139" s="3" t="s">
        <v>164</v>
      </c>
      <c r="B139">
        <v>340579751.21875</v>
      </c>
    </row>
    <row r="140" spans="1:2" x14ac:dyDescent="0.25">
      <c r="A140" s="3" t="s">
        <v>131</v>
      </c>
      <c r="B140">
        <v>223228191.3125</v>
      </c>
    </row>
    <row r="141" spans="1:2" x14ac:dyDescent="0.25">
      <c r="A141" s="3" t="s">
        <v>83</v>
      </c>
      <c r="B141">
        <v>297819903.75</v>
      </c>
    </row>
    <row r="142" spans="1:2" x14ac:dyDescent="0.25">
      <c r="A142" s="3" t="s">
        <v>92</v>
      </c>
      <c r="B142">
        <v>688584745.15625</v>
      </c>
    </row>
    <row r="143" spans="1:2" x14ac:dyDescent="0.25">
      <c r="A143" s="3" t="s">
        <v>204</v>
      </c>
      <c r="B143">
        <v>277391960.6875</v>
      </c>
    </row>
    <row r="144" spans="1:2" x14ac:dyDescent="0.25">
      <c r="A144" s="3" t="s">
        <v>6355</v>
      </c>
      <c r="B144">
        <v>11194241829.125</v>
      </c>
    </row>
    <row r="150" spans="1:2" x14ac:dyDescent="0.25">
      <c r="A150" s="2" t="s">
        <v>6366</v>
      </c>
      <c r="B150" t="s">
        <v>6369</v>
      </c>
    </row>
    <row r="151" spans="1:2" x14ac:dyDescent="0.25">
      <c r="A151" s="3" t="s">
        <v>78</v>
      </c>
      <c r="B151">
        <v>6.7806770761030241E-2</v>
      </c>
    </row>
    <row r="152" spans="1:2" x14ac:dyDescent="0.25">
      <c r="A152" s="3" t="s">
        <v>239</v>
      </c>
      <c r="B152">
        <v>9.574788816739993E-2</v>
      </c>
    </row>
    <row r="153" spans="1:2" x14ac:dyDescent="0.25">
      <c r="A153" s="3" t="s">
        <v>134</v>
      </c>
      <c r="B153">
        <v>0.1800211224549304</v>
      </c>
    </row>
    <row r="154" spans="1:2" x14ac:dyDescent="0.25">
      <c r="A154" s="3" t="s">
        <v>50</v>
      </c>
      <c r="B154">
        <v>0.17002846682795755</v>
      </c>
    </row>
    <row r="155" spans="1:2" x14ac:dyDescent="0.25">
      <c r="A155" s="3" t="s">
        <v>112</v>
      </c>
      <c r="B155">
        <v>0.12991648541253889</v>
      </c>
    </row>
    <row r="156" spans="1:2" x14ac:dyDescent="0.25">
      <c r="A156" s="3" t="s">
        <v>66</v>
      </c>
      <c r="B156">
        <v>0.13142917022389497</v>
      </c>
    </row>
    <row r="157" spans="1:2" x14ac:dyDescent="0.25">
      <c r="A157" s="3" t="s">
        <v>6355</v>
      </c>
      <c r="B157">
        <v>0.13846960096753286</v>
      </c>
    </row>
  </sheetData>
  <phoneticPr fontId="18" type="noConversion"/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FE5E-3BD4-4B0D-AC72-DBEB2FB20E69}">
  <dimension ref="A1:A20"/>
  <sheetViews>
    <sheetView tabSelected="1" workbookViewId="0">
      <selection activeCell="A20" sqref="A20"/>
    </sheetView>
  </sheetViews>
  <sheetFormatPr defaultRowHeight="15" x14ac:dyDescent="0.25"/>
  <sheetData>
    <row r="1" spans="1:1" ht="18" x14ac:dyDescent="0.25">
      <c r="A1" s="6">
        <v>1</v>
      </c>
    </row>
    <row r="3" spans="1:1" x14ac:dyDescent="0.25">
      <c r="A3" t="s">
        <v>6370</v>
      </c>
    </row>
    <row r="4" spans="1:1" x14ac:dyDescent="0.25">
      <c r="A4" t="s">
        <v>6379</v>
      </c>
    </row>
    <row r="5" spans="1:1" ht="18" x14ac:dyDescent="0.25">
      <c r="A5" s="6">
        <v>2</v>
      </c>
    </row>
    <row r="7" spans="1:1" x14ac:dyDescent="0.25">
      <c r="A7" t="s">
        <v>6371</v>
      </c>
    </row>
    <row r="8" spans="1:1" x14ac:dyDescent="0.25">
      <c r="A8" t="s">
        <v>6380</v>
      </c>
    </row>
    <row r="9" spans="1:1" ht="18" x14ac:dyDescent="0.25">
      <c r="A9" s="6">
        <v>3</v>
      </c>
    </row>
    <row r="11" spans="1:1" x14ac:dyDescent="0.25">
      <c r="A11" t="s">
        <v>6372</v>
      </c>
    </row>
    <row r="12" spans="1:1" x14ac:dyDescent="0.25">
      <c r="A12" t="s">
        <v>6381</v>
      </c>
    </row>
    <row r="13" spans="1:1" ht="18" x14ac:dyDescent="0.25">
      <c r="A13" s="6">
        <v>4</v>
      </c>
    </row>
    <row r="15" spans="1:1" x14ac:dyDescent="0.25">
      <c r="A15" t="s">
        <v>6373</v>
      </c>
    </row>
    <row r="16" spans="1:1" x14ac:dyDescent="0.25">
      <c r="A16" t="s">
        <v>6359</v>
      </c>
    </row>
    <row r="17" spans="1:1" ht="18" x14ac:dyDescent="0.25">
      <c r="A17" s="6">
        <v>5</v>
      </c>
    </row>
    <row r="19" spans="1:1" x14ac:dyDescent="0.25">
      <c r="A19" t="s">
        <v>6374</v>
      </c>
    </row>
    <row r="20" spans="1:1" x14ac:dyDescent="0.25">
      <c r="A20" t="s">
        <v>6382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EF9D9C0-EF3E-43C9-8C64-B15B406E01C7}">
  <ds:schemaRefs/>
</ds:datastoreItem>
</file>

<file path=customXml/itemProps2.xml><?xml version="1.0" encoding="utf-8"?>
<ds:datastoreItem xmlns:ds="http://schemas.openxmlformats.org/officeDocument/2006/customXml" ds:itemID="{6372B9D8-383B-47FF-A984-CB17EC4CB6A9}">
  <ds:schemaRefs/>
</ds:datastoreItem>
</file>

<file path=customXml/itemProps3.xml><?xml version="1.0" encoding="utf-8"?>
<ds:datastoreItem xmlns:ds="http://schemas.openxmlformats.org/officeDocument/2006/customXml" ds:itemID="{15B8F3EB-EA8E-4EF1-8160-258C696FE50C}">
  <ds:schemaRefs/>
</ds:datastoreItem>
</file>

<file path=customXml/itemProps4.xml><?xml version="1.0" encoding="utf-8"?>
<ds:datastoreItem xmlns:ds="http://schemas.openxmlformats.org/officeDocument/2006/customXml" ds:itemID="{FFB69B77-CEFB-42DC-B05E-CFA78F36ED1F}">
  <ds:schemaRefs/>
</ds:datastoreItem>
</file>

<file path=customXml/itemProps5.xml><?xml version="1.0" encoding="utf-8"?>
<ds:datastoreItem xmlns:ds="http://schemas.openxmlformats.org/officeDocument/2006/customXml" ds:itemID="{7B4A2516-8863-4075-869D-D95C256BCE79}">
  <ds:schemaRefs/>
</ds:datastoreItem>
</file>

<file path=customXml/itemProps6.xml><?xml version="1.0" encoding="utf-8"?>
<ds:datastoreItem xmlns:ds="http://schemas.openxmlformats.org/officeDocument/2006/customXml" ds:itemID="{9BAB0A86-6D7D-4DF4-BA0A-6BB09C3635B5}">
  <ds:schemaRefs/>
</ds:datastoreItem>
</file>

<file path=customXml/itemProps7.xml><?xml version="1.0" encoding="utf-8"?>
<ds:datastoreItem xmlns:ds="http://schemas.openxmlformats.org/officeDocument/2006/customXml" ds:itemID="{3177621B-D1BE-40A7-99DC-042F07762587}">
  <ds:schemaRefs/>
</ds:datastoreItem>
</file>

<file path=customXml/itemProps8.xml><?xml version="1.0" encoding="utf-8"?>
<ds:datastoreItem xmlns:ds="http://schemas.openxmlformats.org/officeDocument/2006/customXml" ds:itemID="{B88A6B0D-8C1F-4CDF-B2BD-564FCA9461D3}">
  <ds:schemaRefs/>
</ds:datastoreItem>
</file>

<file path=customXml/itemProps9.xml><?xml version="1.0" encoding="utf-8"?>
<ds:datastoreItem xmlns:ds="http://schemas.openxmlformats.org/officeDocument/2006/customXml" ds:itemID="{F95095E0-8CC1-4C17-AD03-3CACFA4D28CE}">
  <ds:schemaRefs/>
</ds:datastoreItem>
</file>

<file path=customXml/itemProps10.xml><?xml version="1.0" encoding="utf-8"?>
<ds:datastoreItem xmlns:ds="http://schemas.openxmlformats.org/officeDocument/2006/customXml" ds:itemID="{8103E3F5-B0A4-4139-A656-61AC86FBF29F}">
  <ds:schemaRefs/>
</ds:datastoreItem>
</file>

<file path=customXml/itemProps11.xml><?xml version="1.0" encoding="utf-8"?>
<ds:datastoreItem xmlns:ds="http://schemas.openxmlformats.org/officeDocument/2006/customXml" ds:itemID="{4E82D25C-BB4D-46B6-896E-3A65BD01B82C}">
  <ds:schemaRefs/>
</ds:datastoreItem>
</file>

<file path=customXml/itemProps12.xml><?xml version="1.0" encoding="utf-8"?>
<ds:datastoreItem xmlns:ds="http://schemas.openxmlformats.org/officeDocument/2006/customXml" ds:itemID="{06388F9A-CF20-4C77-9FF6-3D1CDA2E9527}">
  <ds:schemaRefs/>
</ds:datastoreItem>
</file>

<file path=customXml/itemProps13.xml><?xml version="1.0" encoding="utf-8"?>
<ds:datastoreItem xmlns:ds="http://schemas.openxmlformats.org/officeDocument/2006/customXml" ds:itemID="{D41A45A8-69C7-4DA7-B635-49AB6E1297B0}">
  <ds:schemaRefs/>
</ds:datastoreItem>
</file>

<file path=customXml/itemProps14.xml><?xml version="1.0" encoding="utf-8"?>
<ds:datastoreItem xmlns:ds="http://schemas.openxmlformats.org/officeDocument/2006/customXml" ds:itemID="{98B76C84-CEA3-4BD3-A1D2-FCC82989A399}">
  <ds:schemaRefs/>
</ds:datastoreItem>
</file>

<file path=customXml/itemProps15.xml><?xml version="1.0" encoding="utf-8"?>
<ds:datastoreItem xmlns:ds="http://schemas.openxmlformats.org/officeDocument/2006/customXml" ds:itemID="{8F680176-02B1-4C9A-B158-434FA51B3B05}">
  <ds:schemaRefs/>
</ds:datastoreItem>
</file>

<file path=customXml/itemProps16.xml><?xml version="1.0" encoding="utf-8"?>
<ds:datastoreItem xmlns:ds="http://schemas.openxmlformats.org/officeDocument/2006/customXml" ds:itemID="{830DF4D6-7988-4C80-8E00-E298493536A6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EEA220D9-544B-47F1-B25A-3BF85F6DEB71}">
  <ds:schemaRefs/>
</ds:datastoreItem>
</file>

<file path=customXml/itemProps18.xml><?xml version="1.0" encoding="utf-8"?>
<ds:datastoreItem xmlns:ds="http://schemas.openxmlformats.org/officeDocument/2006/customXml" ds:itemID="{9116A210-06E8-45A8-9C23-A401961FB6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Pakistan_Maritime_Trade_2020-20</vt:lpstr>
      <vt:lpstr>vw_maritime_trade_analysis</vt:lpstr>
      <vt:lpstr>Maritime_EDA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Mclovin</dc:creator>
  <cp:lastModifiedBy>Nasif McPherson</cp:lastModifiedBy>
  <dcterms:created xsi:type="dcterms:W3CDTF">2026-06-02T22:46:05Z</dcterms:created>
  <dcterms:modified xsi:type="dcterms:W3CDTF">2026-06-04T12:02:57Z</dcterms:modified>
</cp:coreProperties>
</file>